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30" windowWidth="10380" windowHeight="5115" tabRatio="969" activeTab="2"/>
  </bookViews>
  <sheets>
    <sheet name="INICIO" sheetId="73" r:id="rId1"/>
    <sheet name="INDICE" sheetId="72" r:id="rId2"/>
    <sheet name="INFORM-HN 2018" sheetId="5" r:id="rId3"/>
    <sheet name="Peligro y Exposición" sheetId="75" r:id="rId4"/>
    <sheet name="Vulnerabilidad" sheetId="3" r:id="rId5"/>
    <sheet name="Capacidad de Adaptación" sheetId="4" r:id="rId6"/>
    <sheet name="Datos de Indicador" sheetId="74" r:id="rId7"/>
    <sheet name="HND Indicador Metadata " sheetId="90" r:id="rId8"/>
    <sheet name="Fecha de Indicador" sheetId="78" r:id="rId9"/>
    <sheet name="Fuente de Indicador" sheetId="80" r:id="rId10"/>
    <sheet name="INFORM Indice de Confiabilidad" sheetId="88" r:id="rId11"/>
    <sheet name="COREL" sheetId="111" r:id="rId12"/>
    <sheet name="Imputacion de Datos Indicador" sheetId="79" r:id="rId13"/>
    <sheet name="Regiones" sheetId="91" r:id="rId14"/>
    <sheet name="Imputed and missing data hidden" sheetId="87" state="hidden" r:id="rId15"/>
    <sheet name="Indicator Date hidden2" sheetId="86" state="hidden" r:id="rId16"/>
    <sheet name="Missing component hidden" sheetId="89" state="hidden" r:id="rId17"/>
    <sheet name="Indicator Date hidden" sheetId="85" state="hidden" r:id="rId18"/>
  </sheets>
  <definedNames>
    <definedName name="_xlnm._FilterDatabase" localSheetId="6" hidden="1">'Datos de Indicador'!$A$5:$AM$208</definedName>
    <definedName name="_xlnm._FilterDatabase" localSheetId="7" hidden="1">'HND Indicador Metadata '!$B$2:$N$43</definedName>
    <definedName name="_xlnm._FilterDatabase" localSheetId="10" hidden="1">'INFORM Indice de Confiabilidad'!$A$1:$M$1</definedName>
    <definedName name="_xlnm._FilterDatabase" localSheetId="2" hidden="1">'INFORM-HN 2018'!$A$3:$AJ$3</definedName>
    <definedName name="_xlnm._FilterDatabase" localSheetId="3" hidden="1">'Peligro y Exposición'!$A$2:$AE$302</definedName>
    <definedName name="_xlnm._FilterDatabase" localSheetId="13" hidden="1">Regiones!$A$2:$I$35</definedName>
    <definedName name="_xlnm._FilterDatabase" localSheetId="4" hidden="1">Vulnerabilidad!$A$2:$X$300</definedName>
    <definedName name="_Key1" localSheetId="8" hidden="1">#REF!</definedName>
    <definedName name="_Key1" localSheetId="9" hidden="1">#REF!</definedName>
    <definedName name="_Key1" localSheetId="7" hidden="1">#REF!</definedName>
    <definedName name="_Key1" localSheetId="12" hidden="1">#REF!</definedName>
    <definedName name="_Key1" localSheetId="14" hidden="1">#REF!</definedName>
    <definedName name="_Key1" localSheetId="17" hidden="1">#REF!</definedName>
    <definedName name="_Key1" localSheetId="15" hidden="1">#REF!</definedName>
    <definedName name="_Key1" localSheetId="10" hidden="1">#REF!</definedName>
    <definedName name="_Key1" localSheetId="3" hidden="1">#REF!</definedName>
    <definedName name="_Key1" localSheetId="13" hidden="1">#REF!</definedName>
    <definedName name="_Key1" hidden="1">#REF!</definedName>
    <definedName name="_Order1" hidden="1">255</definedName>
    <definedName name="_Sort" localSheetId="8" hidden="1">#REF!</definedName>
    <definedName name="_Sort" localSheetId="9" hidden="1">#REF!</definedName>
    <definedName name="_Sort" localSheetId="7" hidden="1">#REF!</definedName>
    <definedName name="_Sort" localSheetId="12" hidden="1">#REF!</definedName>
    <definedName name="_Sort" localSheetId="14" hidden="1">#REF!</definedName>
    <definedName name="_Sort" localSheetId="17" hidden="1">#REF!</definedName>
    <definedName name="_Sort" localSheetId="15" hidden="1">#REF!</definedName>
    <definedName name="_Sort" localSheetId="10" hidden="1">#REF!</definedName>
    <definedName name="_Sort" localSheetId="3" hidden="1">#REF!</definedName>
    <definedName name="_Sort" localSheetId="13" hidden="1">#REF!</definedName>
    <definedName name="_Sort" hidden="1">#REF!</definedName>
    <definedName name="aa" localSheetId="7" hidden="1">#REF!</definedName>
    <definedName name="aa" localSheetId="14" hidden="1">#REF!</definedName>
    <definedName name="aa" localSheetId="17" hidden="1">#REF!</definedName>
    <definedName name="aa" localSheetId="15" hidden="1">#REF!</definedName>
    <definedName name="aa" localSheetId="10" hidden="1">#REF!</definedName>
    <definedName name="aa" localSheetId="13" hidden="1">#REF!</definedName>
    <definedName name="aa" hidden="1">#REF!</definedName>
    <definedName name="Desn" hidden="1">#REF!</definedName>
    <definedName name="Min" hidden="1">#REF!</definedName>
    <definedName name="PLan" hidden="1">#REF!</definedName>
    <definedName name="Poblacion" hidden="1">#REF!</definedName>
    <definedName name="Pobsequia" hidden="1">#REF!</definedName>
    <definedName name="Print_Titles" localSheetId="2">'INFORM-HN 2018'!$C:$C,'INFORM-HN 2018'!$2:$2</definedName>
    <definedName name="TasaInac" hidden="1">#REF!</definedName>
  </definedNames>
  <calcPr calcId="145621" concurrentCalc="0"/>
</workbook>
</file>

<file path=xl/calcChain.xml><?xml version="1.0" encoding="utf-8"?>
<calcChain xmlns="http://schemas.openxmlformats.org/spreadsheetml/2006/main">
  <c r="AD10" i="111" l="1"/>
  <c r="AD9" i="111"/>
  <c r="AD8" i="111"/>
  <c r="AD7" i="111"/>
  <c r="AD6" i="111"/>
  <c r="AD5" i="111"/>
  <c r="AD4" i="111"/>
  <c r="AD3" i="111"/>
  <c r="AD2" i="111"/>
  <c r="D4" i="75"/>
  <c r="D5" i="75"/>
  <c r="D6" i="75"/>
  <c r="D7" i="75"/>
  <c r="D8" i="75"/>
  <c r="D9" i="75"/>
  <c r="D10" i="75"/>
  <c r="D11" i="75"/>
  <c r="D12" i="75"/>
  <c r="D13" i="75"/>
  <c r="D14" i="75"/>
  <c r="D15" i="75"/>
  <c r="D16" i="75"/>
  <c r="D17" i="75"/>
  <c r="D18" i="75"/>
  <c r="D19" i="75"/>
  <c r="D20" i="75"/>
  <c r="D21" i="75"/>
  <c r="D22" i="75"/>
  <c r="D23" i="75"/>
  <c r="D24" i="75"/>
  <c r="D25" i="75"/>
  <c r="D26" i="75"/>
  <c r="D27" i="75"/>
  <c r="D28" i="75"/>
  <c r="D29" i="75"/>
  <c r="D30" i="75"/>
  <c r="D31" i="75"/>
  <c r="D32" i="75"/>
  <c r="D33" i="75"/>
  <c r="D34" i="75"/>
  <c r="D35" i="75"/>
  <c r="D36" i="75"/>
  <c r="D37" i="75"/>
  <c r="D38" i="75"/>
  <c r="D39" i="75"/>
  <c r="D40" i="75"/>
  <c r="D41" i="75"/>
  <c r="D42" i="75"/>
  <c r="D43" i="75"/>
  <c r="D44" i="75"/>
  <c r="D45" i="75"/>
  <c r="D46" i="75"/>
  <c r="D47" i="75"/>
  <c r="D48" i="75"/>
  <c r="D49" i="75"/>
  <c r="D50" i="75"/>
  <c r="D51" i="75"/>
  <c r="D52" i="75"/>
  <c r="D53" i="75"/>
  <c r="D54" i="75"/>
  <c r="D55" i="75"/>
  <c r="D56" i="75"/>
  <c r="D57" i="75"/>
  <c r="D58" i="75"/>
  <c r="D59" i="75"/>
  <c r="D60" i="75"/>
  <c r="D61" i="75"/>
  <c r="D62" i="75"/>
  <c r="D63" i="75"/>
  <c r="D64" i="75"/>
  <c r="D65" i="75"/>
  <c r="D66" i="75"/>
  <c r="D67" i="75"/>
  <c r="D68" i="75"/>
  <c r="D69" i="75"/>
  <c r="D70" i="75"/>
  <c r="D71" i="75"/>
  <c r="D72" i="75"/>
  <c r="D73" i="75"/>
  <c r="D74" i="75"/>
  <c r="D75" i="75"/>
  <c r="D76" i="75"/>
  <c r="D77" i="75"/>
  <c r="D78" i="75"/>
  <c r="D79" i="75"/>
  <c r="D80" i="75"/>
  <c r="D81" i="75"/>
  <c r="D82" i="75"/>
  <c r="D83" i="75"/>
  <c r="D84" i="75"/>
  <c r="D85" i="75"/>
  <c r="D86" i="75"/>
  <c r="D87" i="75"/>
  <c r="D88" i="75"/>
  <c r="D89" i="75"/>
  <c r="D90" i="75"/>
  <c r="D91" i="75"/>
  <c r="D92" i="75"/>
  <c r="D93" i="75"/>
  <c r="D94" i="75"/>
  <c r="D95" i="75"/>
  <c r="D96" i="75"/>
  <c r="D97" i="75"/>
  <c r="D98" i="75"/>
  <c r="D99" i="75"/>
  <c r="D100" i="75"/>
  <c r="D101" i="75"/>
  <c r="D102" i="75"/>
  <c r="D103" i="75"/>
  <c r="D104" i="75"/>
  <c r="D105" i="75"/>
  <c r="D106" i="75"/>
  <c r="D107" i="75"/>
  <c r="D108" i="75"/>
  <c r="D109" i="75"/>
  <c r="D110" i="75"/>
  <c r="D111" i="75"/>
  <c r="D112" i="75"/>
  <c r="D113" i="75"/>
  <c r="D114" i="75"/>
  <c r="D115" i="75"/>
  <c r="D116" i="75"/>
  <c r="D117" i="75"/>
  <c r="D118" i="75"/>
  <c r="D119" i="75"/>
  <c r="D120" i="75"/>
  <c r="D121" i="75"/>
  <c r="D122" i="75"/>
  <c r="D123" i="75"/>
  <c r="D124" i="75"/>
  <c r="D125" i="75"/>
  <c r="D126" i="75"/>
  <c r="D127" i="75"/>
  <c r="D128" i="75"/>
  <c r="D129" i="75"/>
  <c r="D130" i="75"/>
  <c r="D131" i="75"/>
  <c r="D132" i="75"/>
  <c r="D133" i="75"/>
  <c r="D134" i="75"/>
  <c r="D135" i="75"/>
  <c r="D136" i="75"/>
  <c r="D137" i="75"/>
  <c r="D138" i="75"/>
  <c r="D139" i="75"/>
  <c r="D140" i="75"/>
  <c r="D141" i="75"/>
  <c r="D142" i="75"/>
  <c r="D143" i="75"/>
  <c r="D144" i="75"/>
  <c r="D145" i="75"/>
  <c r="D146" i="75"/>
  <c r="D147" i="75"/>
  <c r="D148" i="75"/>
  <c r="D149" i="75"/>
  <c r="D150" i="75"/>
  <c r="D151" i="75"/>
  <c r="D152" i="75"/>
  <c r="D153" i="75"/>
  <c r="D154" i="75"/>
  <c r="D155" i="75"/>
  <c r="D156" i="75"/>
  <c r="D157" i="75"/>
  <c r="D158" i="75"/>
  <c r="D159" i="75"/>
  <c r="D160" i="75"/>
  <c r="D161" i="75"/>
  <c r="D162" i="75"/>
  <c r="D163" i="75"/>
  <c r="D164" i="75"/>
  <c r="D165" i="75"/>
  <c r="D166" i="75"/>
  <c r="D167" i="75"/>
  <c r="D168" i="75"/>
  <c r="D169" i="75"/>
  <c r="D170" i="75"/>
  <c r="D171" i="75"/>
  <c r="D172" i="75"/>
  <c r="D173" i="75"/>
  <c r="D174" i="75"/>
  <c r="D175" i="75"/>
  <c r="D176" i="75"/>
  <c r="D177" i="75"/>
  <c r="D178" i="75"/>
  <c r="D179" i="75"/>
  <c r="D180" i="75"/>
  <c r="D181" i="75"/>
  <c r="D182" i="75"/>
  <c r="D183" i="75"/>
  <c r="D184" i="75"/>
  <c r="D185" i="75"/>
  <c r="D186" i="75"/>
  <c r="D187" i="75"/>
  <c r="D188" i="75"/>
  <c r="D189" i="75"/>
  <c r="D190" i="75"/>
  <c r="D191" i="75"/>
  <c r="D192" i="75"/>
  <c r="D193" i="75"/>
  <c r="D194" i="75"/>
  <c r="D195" i="75"/>
  <c r="D196" i="75"/>
  <c r="D197" i="75"/>
  <c r="D198" i="75"/>
  <c r="D199" i="75"/>
  <c r="D200" i="75"/>
  <c r="D201" i="75"/>
  <c r="D202" i="75"/>
  <c r="D203" i="75"/>
  <c r="D204" i="75"/>
  <c r="D205" i="75"/>
  <c r="D206" i="75"/>
  <c r="D207" i="75"/>
  <c r="D208" i="75"/>
  <c r="D209" i="75"/>
  <c r="D210" i="75"/>
  <c r="D211" i="75"/>
  <c r="D212" i="75"/>
  <c r="D213" i="75"/>
  <c r="D214" i="75"/>
  <c r="D215" i="75"/>
  <c r="D216" i="75"/>
  <c r="D217" i="75"/>
  <c r="D218" i="75"/>
  <c r="D219" i="75"/>
  <c r="D220" i="75"/>
  <c r="D221" i="75"/>
  <c r="D222" i="75"/>
  <c r="D223" i="75"/>
  <c r="D224" i="75"/>
  <c r="D225" i="75"/>
  <c r="D226" i="75"/>
  <c r="D227" i="75"/>
  <c r="D228" i="75"/>
  <c r="D229" i="75"/>
  <c r="D230" i="75"/>
  <c r="D231" i="75"/>
  <c r="D232" i="75"/>
  <c r="D233" i="75"/>
  <c r="D234" i="75"/>
  <c r="D235" i="75"/>
  <c r="D236" i="75"/>
  <c r="D237" i="75"/>
  <c r="D238" i="75"/>
  <c r="D239" i="75"/>
  <c r="D240" i="75"/>
  <c r="D241" i="75"/>
  <c r="D242" i="75"/>
  <c r="D243" i="75"/>
  <c r="D244" i="75"/>
  <c r="D245" i="75"/>
  <c r="D246" i="75"/>
  <c r="D247" i="75"/>
  <c r="D248" i="75"/>
  <c r="D249" i="75"/>
  <c r="D250" i="75"/>
  <c r="D251" i="75"/>
  <c r="D252" i="75"/>
  <c r="D253" i="75"/>
  <c r="D254" i="75"/>
  <c r="D255" i="75"/>
  <c r="D256" i="75"/>
  <c r="D257" i="75"/>
  <c r="D258" i="75"/>
  <c r="D259" i="75"/>
  <c r="D260" i="75"/>
  <c r="D261" i="75"/>
  <c r="D262" i="75"/>
  <c r="D263" i="75"/>
  <c r="D264" i="75"/>
  <c r="D265" i="75"/>
  <c r="D266" i="75"/>
  <c r="D267" i="75"/>
  <c r="D268" i="75"/>
  <c r="D269" i="75"/>
  <c r="D270" i="75"/>
  <c r="D271" i="75"/>
  <c r="D272" i="75"/>
  <c r="D273" i="75"/>
  <c r="D274" i="75"/>
  <c r="D275" i="75"/>
  <c r="D276" i="75"/>
  <c r="D277" i="75"/>
  <c r="D278" i="75"/>
  <c r="D279" i="75"/>
  <c r="D280" i="75"/>
  <c r="D281" i="75"/>
  <c r="D282" i="75"/>
  <c r="D283" i="75"/>
  <c r="D284" i="75"/>
  <c r="D285" i="75"/>
  <c r="D286" i="75"/>
  <c r="D287" i="75"/>
  <c r="D288" i="75"/>
  <c r="D289" i="75"/>
  <c r="D290" i="75"/>
  <c r="D291" i="75"/>
  <c r="D292" i="75"/>
  <c r="D293" i="75"/>
  <c r="D294" i="75"/>
  <c r="D295" i="75"/>
  <c r="D296" i="75"/>
  <c r="D297" i="75"/>
  <c r="D298" i="75"/>
  <c r="D299" i="75"/>
  <c r="D300" i="75"/>
  <c r="D3" i="75"/>
  <c r="R4" i="75"/>
  <c r="R5" i="75"/>
  <c r="R6" i="75"/>
  <c r="R7" i="75"/>
  <c r="R8" i="75"/>
  <c r="R9" i="75"/>
  <c r="R10" i="75"/>
  <c r="R11" i="75"/>
  <c r="R12" i="75"/>
  <c r="R13" i="75"/>
  <c r="R14" i="75"/>
  <c r="R15" i="75"/>
  <c r="R16" i="75"/>
  <c r="R17" i="75"/>
  <c r="R18" i="75"/>
  <c r="R19" i="75"/>
  <c r="R20" i="75"/>
  <c r="R21" i="75"/>
  <c r="R22" i="75"/>
  <c r="R23" i="75"/>
  <c r="R24" i="75"/>
  <c r="R25" i="75"/>
  <c r="R26" i="75"/>
  <c r="R27" i="75"/>
  <c r="R28" i="75"/>
  <c r="R29" i="75"/>
  <c r="R30" i="75"/>
  <c r="R31" i="75"/>
  <c r="R32" i="75"/>
  <c r="R33" i="75"/>
  <c r="R34" i="75"/>
  <c r="R35" i="75"/>
  <c r="R36" i="75"/>
  <c r="R37" i="75"/>
  <c r="R38" i="75"/>
  <c r="R39" i="75"/>
  <c r="R40" i="75"/>
  <c r="R41" i="75"/>
  <c r="R42" i="75"/>
  <c r="R43" i="75"/>
  <c r="R44" i="75"/>
  <c r="R45" i="75"/>
  <c r="R46" i="75"/>
  <c r="R47" i="75"/>
  <c r="R48" i="75"/>
  <c r="R49" i="75"/>
  <c r="R50" i="75"/>
  <c r="R51" i="75"/>
  <c r="R52" i="75"/>
  <c r="R53" i="75"/>
  <c r="R54" i="75"/>
  <c r="R55" i="75"/>
  <c r="R56" i="75"/>
  <c r="R57" i="75"/>
  <c r="R58" i="75"/>
  <c r="R59" i="75"/>
  <c r="R60" i="75"/>
  <c r="R61" i="75"/>
  <c r="R62" i="75"/>
  <c r="R63" i="75"/>
  <c r="R64" i="75"/>
  <c r="R65" i="75"/>
  <c r="R66" i="75"/>
  <c r="R67" i="75"/>
  <c r="R68" i="75"/>
  <c r="R69" i="75"/>
  <c r="R70" i="75"/>
  <c r="R71" i="75"/>
  <c r="R72" i="75"/>
  <c r="R73" i="75"/>
  <c r="R74" i="75"/>
  <c r="R75" i="75"/>
  <c r="R76" i="75"/>
  <c r="R77" i="75"/>
  <c r="R78" i="75"/>
  <c r="R79" i="75"/>
  <c r="R80" i="75"/>
  <c r="R81" i="75"/>
  <c r="R82" i="75"/>
  <c r="R83" i="75"/>
  <c r="R84" i="75"/>
  <c r="R85" i="75"/>
  <c r="R86" i="75"/>
  <c r="R87" i="75"/>
  <c r="R88" i="75"/>
  <c r="R89" i="75"/>
  <c r="R90" i="75"/>
  <c r="R91" i="75"/>
  <c r="R92" i="75"/>
  <c r="R93" i="75"/>
  <c r="R94" i="75"/>
  <c r="R95" i="75"/>
  <c r="R96" i="75"/>
  <c r="R97" i="75"/>
  <c r="R98" i="75"/>
  <c r="R99" i="75"/>
  <c r="R100" i="75"/>
  <c r="R101" i="75"/>
  <c r="R102" i="75"/>
  <c r="R103" i="75"/>
  <c r="R104" i="75"/>
  <c r="R105" i="75"/>
  <c r="R106" i="75"/>
  <c r="R107" i="75"/>
  <c r="R108" i="75"/>
  <c r="R109" i="75"/>
  <c r="R110" i="75"/>
  <c r="R111" i="75"/>
  <c r="R112" i="75"/>
  <c r="R113" i="75"/>
  <c r="R114" i="75"/>
  <c r="R115" i="75"/>
  <c r="R116" i="75"/>
  <c r="R117" i="75"/>
  <c r="R118" i="75"/>
  <c r="R119" i="75"/>
  <c r="R120" i="75"/>
  <c r="R121" i="75"/>
  <c r="R122" i="75"/>
  <c r="R123" i="75"/>
  <c r="R124" i="75"/>
  <c r="R125" i="75"/>
  <c r="R126" i="75"/>
  <c r="R127" i="75"/>
  <c r="R128" i="75"/>
  <c r="R129" i="75"/>
  <c r="R130" i="75"/>
  <c r="R131" i="75"/>
  <c r="R132" i="75"/>
  <c r="R133" i="75"/>
  <c r="R134" i="75"/>
  <c r="R135" i="75"/>
  <c r="R136" i="75"/>
  <c r="R137" i="75"/>
  <c r="R138" i="75"/>
  <c r="R139" i="75"/>
  <c r="R140" i="75"/>
  <c r="R141" i="75"/>
  <c r="R142" i="75"/>
  <c r="R143" i="75"/>
  <c r="R144" i="75"/>
  <c r="R145" i="75"/>
  <c r="R146" i="75"/>
  <c r="R147" i="75"/>
  <c r="R148" i="75"/>
  <c r="R149" i="75"/>
  <c r="R150" i="75"/>
  <c r="R151" i="75"/>
  <c r="R152" i="75"/>
  <c r="R153" i="75"/>
  <c r="R154" i="75"/>
  <c r="R155" i="75"/>
  <c r="R156" i="75"/>
  <c r="R157" i="75"/>
  <c r="R158" i="75"/>
  <c r="R159" i="75"/>
  <c r="R160" i="75"/>
  <c r="R161" i="75"/>
  <c r="R162" i="75"/>
  <c r="R163" i="75"/>
  <c r="R164" i="75"/>
  <c r="R165" i="75"/>
  <c r="R166" i="75"/>
  <c r="R167" i="75"/>
  <c r="R168" i="75"/>
  <c r="R169" i="75"/>
  <c r="R170" i="75"/>
  <c r="R171" i="75"/>
  <c r="R172" i="75"/>
  <c r="R173" i="75"/>
  <c r="R174" i="75"/>
  <c r="R175" i="75"/>
  <c r="R176" i="75"/>
  <c r="R177" i="75"/>
  <c r="R178" i="75"/>
  <c r="R179" i="75"/>
  <c r="R180" i="75"/>
  <c r="R181" i="75"/>
  <c r="R182" i="75"/>
  <c r="R183" i="75"/>
  <c r="R184" i="75"/>
  <c r="R185" i="75"/>
  <c r="R186" i="75"/>
  <c r="R187" i="75"/>
  <c r="R188" i="75"/>
  <c r="R189" i="75"/>
  <c r="R190" i="75"/>
  <c r="R191" i="75"/>
  <c r="R192" i="75"/>
  <c r="R193" i="75"/>
  <c r="R194" i="75"/>
  <c r="R195" i="75"/>
  <c r="R196" i="75"/>
  <c r="R197" i="75"/>
  <c r="R198" i="75"/>
  <c r="R199" i="75"/>
  <c r="R200" i="75"/>
  <c r="R201" i="75"/>
  <c r="R202" i="75"/>
  <c r="R203" i="75"/>
  <c r="R204" i="75"/>
  <c r="R205" i="75"/>
  <c r="R206" i="75"/>
  <c r="R207" i="75"/>
  <c r="R208" i="75"/>
  <c r="R209" i="75"/>
  <c r="R210" i="75"/>
  <c r="R211" i="75"/>
  <c r="R212" i="75"/>
  <c r="R213" i="75"/>
  <c r="R214" i="75"/>
  <c r="R215" i="75"/>
  <c r="R216" i="75"/>
  <c r="R217" i="75"/>
  <c r="R218" i="75"/>
  <c r="R219" i="75"/>
  <c r="R220" i="75"/>
  <c r="R221" i="75"/>
  <c r="R222" i="75"/>
  <c r="R223" i="75"/>
  <c r="R224" i="75"/>
  <c r="R225" i="75"/>
  <c r="R226" i="75"/>
  <c r="R227" i="75"/>
  <c r="R228" i="75"/>
  <c r="R229" i="75"/>
  <c r="R230" i="75"/>
  <c r="R231" i="75"/>
  <c r="R232" i="75"/>
  <c r="R233" i="75"/>
  <c r="R234" i="75"/>
  <c r="R235" i="75"/>
  <c r="R236" i="75"/>
  <c r="R237" i="75"/>
  <c r="R238" i="75"/>
  <c r="R239" i="75"/>
  <c r="R240" i="75"/>
  <c r="R241" i="75"/>
  <c r="R242" i="75"/>
  <c r="R243" i="75"/>
  <c r="R244" i="75"/>
  <c r="R245" i="75"/>
  <c r="R246" i="75"/>
  <c r="R247" i="75"/>
  <c r="R248" i="75"/>
  <c r="R249" i="75"/>
  <c r="R250" i="75"/>
  <c r="R251" i="75"/>
  <c r="R252" i="75"/>
  <c r="R253" i="75"/>
  <c r="R254" i="75"/>
  <c r="R255" i="75"/>
  <c r="R256" i="75"/>
  <c r="R257" i="75"/>
  <c r="R258" i="75"/>
  <c r="R259" i="75"/>
  <c r="R260" i="75"/>
  <c r="R261" i="75"/>
  <c r="R262" i="75"/>
  <c r="R263" i="75"/>
  <c r="R264" i="75"/>
  <c r="R265" i="75"/>
  <c r="R266" i="75"/>
  <c r="R267" i="75"/>
  <c r="R268" i="75"/>
  <c r="R269" i="75"/>
  <c r="R270" i="75"/>
  <c r="R271" i="75"/>
  <c r="R272" i="75"/>
  <c r="R273" i="75"/>
  <c r="R274" i="75"/>
  <c r="R275" i="75"/>
  <c r="R276" i="75"/>
  <c r="R277" i="75"/>
  <c r="R278" i="75"/>
  <c r="R279" i="75"/>
  <c r="R280" i="75"/>
  <c r="R281" i="75"/>
  <c r="R282" i="75"/>
  <c r="R283" i="75"/>
  <c r="R284" i="75"/>
  <c r="R285" i="75"/>
  <c r="R286" i="75"/>
  <c r="R287" i="75"/>
  <c r="R288" i="75"/>
  <c r="R289" i="75"/>
  <c r="R290" i="75"/>
  <c r="R291" i="75"/>
  <c r="R292" i="75"/>
  <c r="R293" i="75"/>
  <c r="R294" i="75"/>
  <c r="R295" i="75"/>
  <c r="R296" i="75"/>
  <c r="R297" i="75"/>
  <c r="R298" i="75"/>
  <c r="R299" i="75"/>
  <c r="R300" i="75"/>
  <c r="R3" i="75"/>
  <c r="E4" i="75"/>
  <c r="E5" i="75"/>
  <c r="E6" i="75"/>
  <c r="E7" i="75"/>
  <c r="E8" i="75"/>
  <c r="E9" i="75"/>
  <c r="E10" i="75"/>
  <c r="E11" i="75"/>
  <c r="E12" i="75"/>
  <c r="E13" i="75"/>
  <c r="E14" i="75"/>
  <c r="E15" i="75"/>
  <c r="E16" i="75"/>
  <c r="E17" i="75"/>
  <c r="E18" i="75"/>
  <c r="E19" i="75"/>
  <c r="E20" i="75"/>
  <c r="E21" i="75"/>
  <c r="E22" i="75"/>
  <c r="E23" i="75"/>
  <c r="E24" i="75"/>
  <c r="E25" i="75"/>
  <c r="E26" i="75"/>
  <c r="E27" i="75"/>
  <c r="E28" i="75"/>
  <c r="E29" i="75"/>
  <c r="E30" i="75"/>
  <c r="E31" i="75"/>
  <c r="E32" i="75"/>
  <c r="E33" i="75"/>
  <c r="E34" i="75"/>
  <c r="E35" i="75"/>
  <c r="E36" i="75"/>
  <c r="E37" i="75"/>
  <c r="E38" i="75"/>
  <c r="E39" i="75"/>
  <c r="E40" i="75"/>
  <c r="E41" i="75"/>
  <c r="E42" i="75"/>
  <c r="E43" i="75"/>
  <c r="E44" i="75"/>
  <c r="E45" i="75"/>
  <c r="E46" i="75"/>
  <c r="E47" i="75"/>
  <c r="E48" i="75"/>
  <c r="E49" i="75"/>
  <c r="E50" i="75"/>
  <c r="E51" i="75"/>
  <c r="E52" i="75"/>
  <c r="E53" i="75"/>
  <c r="E54" i="75"/>
  <c r="E55" i="75"/>
  <c r="E56" i="75"/>
  <c r="E57" i="75"/>
  <c r="E58" i="75"/>
  <c r="E59" i="75"/>
  <c r="E60" i="75"/>
  <c r="E61" i="75"/>
  <c r="E62" i="75"/>
  <c r="E63" i="75"/>
  <c r="E64" i="75"/>
  <c r="E65" i="75"/>
  <c r="E66" i="75"/>
  <c r="E67" i="75"/>
  <c r="E68" i="75"/>
  <c r="E69" i="75"/>
  <c r="E70" i="75"/>
  <c r="E71" i="75"/>
  <c r="E72" i="75"/>
  <c r="E73" i="75"/>
  <c r="E74" i="75"/>
  <c r="E75" i="75"/>
  <c r="E76" i="75"/>
  <c r="E77" i="75"/>
  <c r="E78" i="75"/>
  <c r="E79" i="75"/>
  <c r="E80" i="75"/>
  <c r="E81" i="75"/>
  <c r="E82" i="75"/>
  <c r="E83" i="75"/>
  <c r="E84" i="75"/>
  <c r="E85" i="75"/>
  <c r="E86" i="75"/>
  <c r="E87" i="75"/>
  <c r="E88" i="75"/>
  <c r="E89" i="75"/>
  <c r="E90" i="75"/>
  <c r="E91" i="75"/>
  <c r="E92" i="75"/>
  <c r="E93" i="75"/>
  <c r="E94" i="75"/>
  <c r="E95" i="75"/>
  <c r="E96" i="75"/>
  <c r="E97" i="75"/>
  <c r="E98" i="75"/>
  <c r="E99" i="75"/>
  <c r="E100" i="75"/>
  <c r="E101" i="75"/>
  <c r="E102" i="75"/>
  <c r="E103" i="75"/>
  <c r="E104" i="75"/>
  <c r="E105" i="75"/>
  <c r="E106" i="75"/>
  <c r="E107" i="75"/>
  <c r="E108" i="75"/>
  <c r="E109" i="75"/>
  <c r="E110" i="75"/>
  <c r="E111" i="75"/>
  <c r="E112" i="75"/>
  <c r="E113" i="75"/>
  <c r="E114" i="75"/>
  <c r="E115" i="75"/>
  <c r="E116" i="75"/>
  <c r="E117" i="75"/>
  <c r="E118" i="75"/>
  <c r="E119" i="75"/>
  <c r="E120" i="75"/>
  <c r="E121" i="75"/>
  <c r="E122" i="75"/>
  <c r="E123" i="75"/>
  <c r="E124" i="75"/>
  <c r="E125" i="75"/>
  <c r="E126" i="75"/>
  <c r="E127" i="75"/>
  <c r="E128" i="75"/>
  <c r="E129" i="75"/>
  <c r="E130" i="75"/>
  <c r="E131" i="75"/>
  <c r="E132" i="75"/>
  <c r="E133" i="75"/>
  <c r="E134" i="75"/>
  <c r="E135" i="75"/>
  <c r="E136" i="75"/>
  <c r="E137" i="75"/>
  <c r="E138" i="75"/>
  <c r="E139" i="75"/>
  <c r="E140" i="75"/>
  <c r="E141" i="75"/>
  <c r="E142" i="75"/>
  <c r="E143" i="75"/>
  <c r="E144" i="75"/>
  <c r="E145" i="75"/>
  <c r="E146" i="75"/>
  <c r="E147" i="75"/>
  <c r="E148" i="75"/>
  <c r="E149" i="75"/>
  <c r="E150" i="75"/>
  <c r="E151" i="75"/>
  <c r="E152" i="75"/>
  <c r="E153" i="75"/>
  <c r="E154" i="75"/>
  <c r="E155" i="75"/>
  <c r="E156" i="75"/>
  <c r="E157" i="75"/>
  <c r="E158" i="75"/>
  <c r="E159" i="75"/>
  <c r="E160" i="75"/>
  <c r="E161" i="75"/>
  <c r="E162" i="75"/>
  <c r="E163" i="75"/>
  <c r="E164" i="75"/>
  <c r="E165" i="75"/>
  <c r="E166" i="75"/>
  <c r="E167" i="75"/>
  <c r="E168" i="75"/>
  <c r="E169" i="75"/>
  <c r="E170" i="75"/>
  <c r="E171" i="75"/>
  <c r="E172" i="75"/>
  <c r="E173" i="75"/>
  <c r="E174" i="75"/>
  <c r="E175" i="75"/>
  <c r="E176" i="75"/>
  <c r="E177" i="75"/>
  <c r="E178" i="75"/>
  <c r="E179" i="75"/>
  <c r="E180" i="75"/>
  <c r="E181" i="75"/>
  <c r="E182" i="75"/>
  <c r="E183" i="75"/>
  <c r="E184" i="75"/>
  <c r="E185" i="75"/>
  <c r="E186" i="75"/>
  <c r="E187" i="75"/>
  <c r="E188" i="75"/>
  <c r="E189" i="75"/>
  <c r="E190" i="75"/>
  <c r="E191" i="75"/>
  <c r="E192" i="75"/>
  <c r="E193" i="75"/>
  <c r="E194" i="75"/>
  <c r="E195" i="75"/>
  <c r="E196" i="75"/>
  <c r="E197" i="75"/>
  <c r="E198" i="75"/>
  <c r="E199" i="75"/>
  <c r="E200" i="75"/>
  <c r="E201" i="75"/>
  <c r="E202" i="75"/>
  <c r="E203" i="75"/>
  <c r="E204" i="75"/>
  <c r="E205" i="75"/>
  <c r="E206" i="75"/>
  <c r="E207" i="75"/>
  <c r="E208" i="75"/>
  <c r="E209" i="75"/>
  <c r="E210" i="75"/>
  <c r="E211" i="75"/>
  <c r="E212" i="75"/>
  <c r="E213" i="75"/>
  <c r="E214" i="75"/>
  <c r="E215" i="75"/>
  <c r="E216" i="75"/>
  <c r="E217" i="75"/>
  <c r="E218" i="75"/>
  <c r="E219" i="75"/>
  <c r="E220" i="75"/>
  <c r="E221" i="75"/>
  <c r="E222" i="75"/>
  <c r="E223" i="75"/>
  <c r="E224" i="75"/>
  <c r="E225" i="75"/>
  <c r="E226" i="75"/>
  <c r="E227" i="75"/>
  <c r="E228" i="75"/>
  <c r="E229" i="75"/>
  <c r="E230" i="75"/>
  <c r="E231" i="75"/>
  <c r="E232" i="75"/>
  <c r="E233" i="75"/>
  <c r="E234" i="75"/>
  <c r="E235" i="75"/>
  <c r="E236" i="75"/>
  <c r="E237" i="75"/>
  <c r="E238" i="75"/>
  <c r="E239" i="75"/>
  <c r="E240" i="75"/>
  <c r="E241" i="75"/>
  <c r="E242" i="75"/>
  <c r="E243" i="75"/>
  <c r="E244" i="75"/>
  <c r="E245" i="75"/>
  <c r="E246" i="75"/>
  <c r="E247" i="75"/>
  <c r="E248" i="75"/>
  <c r="E249" i="75"/>
  <c r="E250" i="75"/>
  <c r="E251" i="75"/>
  <c r="E252" i="75"/>
  <c r="E253" i="75"/>
  <c r="E254" i="75"/>
  <c r="E255" i="75"/>
  <c r="E256" i="75"/>
  <c r="E257" i="75"/>
  <c r="E258" i="75"/>
  <c r="E259" i="75"/>
  <c r="E260" i="75"/>
  <c r="E261" i="75"/>
  <c r="E262" i="75"/>
  <c r="E263" i="75"/>
  <c r="E264" i="75"/>
  <c r="E265" i="75"/>
  <c r="E266" i="75"/>
  <c r="E267" i="75"/>
  <c r="E268" i="75"/>
  <c r="E269" i="75"/>
  <c r="E270" i="75"/>
  <c r="E271" i="75"/>
  <c r="E272" i="75"/>
  <c r="E273" i="75"/>
  <c r="E274" i="75"/>
  <c r="E275" i="75"/>
  <c r="E276" i="75"/>
  <c r="E277" i="75"/>
  <c r="E278" i="75"/>
  <c r="E279" i="75"/>
  <c r="E280" i="75"/>
  <c r="E281" i="75"/>
  <c r="E282" i="75"/>
  <c r="E283" i="75"/>
  <c r="E284" i="75"/>
  <c r="E285" i="75"/>
  <c r="E286" i="75"/>
  <c r="E287" i="75"/>
  <c r="E288" i="75"/>
  <c r="E289" i="75"/>
  <c r="E290" i="75"/>
  <c r="E291" i="75"/>
  <c r="E292" i="75"/>
  <c r="E293" i="75"/>
  <c r="E294" i="75"/>
  <c r="E295" i="75"/>
  <c r="E296" i="75"/>
  <c r="E297" i="75"/>
  <c r="E298" i="75"/>
  <c r="E299" i="75"/>
  <c r="E300" i="75"/>
  <c r="E3" i="75"/>
  <c r="V4" i="75"/>
  <c r="V5" i="75"/>
  <c r="V6" i="75"/>
  <c r="V7" i="75"/>
  <c r="V8" i="75"/>
  <c r="V9" i="75"/>
  <c r="V10" i="75"/>
  <c r="V11" i="75"/>
  <c r="V12" i="75"/>
  <c r="V13" i="75"/>
  <c r="V14" i="75"/>
  <c r="V15" i="75"/>
  <c r="V16" i="75"/>
  <c r="V17" i="75"/>
  <c r="V18" i="75"/>
  <c r="V19" i="75"/>
  <c r="V20" i="75"/>
  <c r="V21" i="75"/>
  <c r="V22" i="75"/>
  <c r="V23" i="75"/>
  <c r="V24" i="75"/>
  <c r="V25" i="75"/>
  <c r="V26" i="75"/>
  <c r="V27" i="75"/>
  <c r="V28" i="75"/>
  <c r="V29" i="75"/>
  <c r="V30" i="75"/>
  <c r="V31" i="75"/>
  <c r="V32" i="75"/>
  <c r="V33" i="75"/>
  <c r="V34" i="75"/>
  <c r="V35" i="75"/>
  <c r="V36" i="75"/>
  <c r="V37" i="75"/>
  <c r="V38" i="75"/>
  <c r="V39" i="75"/>
  <c r="V40" i="75"/>
  <c r="V41" i="75"/>
  <c r="V42" i="75"/>
  <c r="V43" i="75"/>
  <c r="V44" i="75"/>
  <c r="V45" i="75"/>
  <c r="V46" i="75"/>
  <c r="V47" i="75"/>
  <c r="V48" i="75"/>
  <c r="V49" i="75"/>
  <c r="V50" i="75"/>
  <c r="V51" i="75"/>
  <c r="V52" i="75"/>
  <c r="V53" i="75"/>
  <c r="V54" i="75"/>
  <c r="V55" i="75"/>
  <c r="V56" i="75"/>
  <c r="V57" i="75"/>
  <c r="V58" i="75"/>
  <c r="V59" i="75"/>
  <c r="V60" i="75"/>
  <c r="V61" i="75"/>
  <c r="V62" i="75"/>
  <c r="V63" i="75"/>
  <c r="V64" i="75"/>
  <c r="V65" i="75"/>
  <c r="V66" i="75"/>
  <c r="V67" i="75"/>
  <c r="V68" i="75"/>
  <c r="V69" i="75"/>
  <c r="V70" i="75"/>
  <c r="V71" i="75"/>
  <c r="V72" i="75"/>
  <c r="V73" i="75"/>
  <c r="V74" i="75"/>
  <c r="V75" i="75"/>
  <c r="V76" i="75"/>
  <c r="V77" i="75"/>
  <c r="V78" i="75"/>
  <c r="V79" i="75"/>
  <c r="V80" i="75"/>
  <c r="V81" i="75"/>
  <c r="V82" i="75"/>
  <c r="V83" i="75"/>
  <c r="V84" i="75"/>
  <c r="V85" i="75"/>
  <c r="V86" i="75"/>
  <c r="V87" i="75"/>
  <c r="V88" i="75"/>
  <c r="V89" i="75"/>
  <c r="V90" i="75"/>
  <c r="V91" i="75"/>
  <c r="V92" i="75"/>
  <c r="V93" i="75"/>
  <c r="V94" i="75"/>
  <c r="V95" i="75"/>
  <c r="V96" i="75"/>
  <c r="V97" i="75"/>
  <c r="V98" i="75"/>
  <c r="V99" i="75"/>
  <c r="V100" i="75"/>
  <c r="V101" i="75"/>
  <c r="V102" i="75"/>
  <c r="V103" i="75"/>
  <c r="V104" i="75"/>
  <c r="V105" i="75"/>
  <c r="V106" i="75"/>
  <c r="V107" i="75"/>
  <c r="V108" i="75"/>
  <c r="V109" i="75"/>
  <c r="V110" i="75"/>
  <c r="V111" i="75"/>
  <c r="V112" i="75"/>
  <c r="V113" i="75"/>
  <c r="V114" i="75"/>
  <c r="V115" i="75"/>
  <c r="V116" i="75"/>
  <c r="V117" i="75"/>
  <c r="V118" i="75"/>
  <c r="V119" i="75"/>
  <c r="V120" i="75"/>
  <c r="V121" i="75"/>
  <c r="V122" i="75"/>
  <c r="V123" i="75"/>
  <c r="V124" i="75"/>
  <c r="V125" i="75"/>
  <c r="V126" i="75"/>
  <c r="V127" i="75"/>
  <c r="V128" i="75"/>
  <c r="V129" i="75"/>
  <c r="V130" i="75"/>
  <c r="V131" i="75"/>
  <c r="V132" i="75"/>
  <c r="V133" i="75"/>
  <c r="V134" i="75"/>
  <c r="V135" i="75"/>
  <c r="V136" i="75"/>
  <c r="V137" i="75"/>
  <c r="V138" i="75"/>
  <c r="V139" i="75"/>
  <c r="V140" i="75"/>
  <c r="V141" i="75"/>
  <c r="V142" i="75"/>
  <c r="V143" i="75"/>
  <c r="V144" i="75"/>
  <c r="V145" i="75"/>
  <c r="V146" i="75"/>
  <c r="V147" i="75"/>
  <c r="V148" i="75"/>
  <c r="V149" i="75"/>
  <c r="V150" i="75"/>
  <c r="V151" i="75"/>
  <c r="V152" i="75"/>
  <c r="V153" i="75"/>
  <c r="V154" i="75"/>
  <c r="V155" i="75"/>
  <c r="V156" i="75"/>
  <c r="V157" i="75"/>
  <c r="V158" i="75"/>
  <c r="V159" i="75"/>
  <c r="V160" i="75"/>
  <c r="V161" i="75"/>
  <c r="V162" i="75"/>
  <c r="V163" i="75"/>
  <c r="V164" i="75"/>
  <c r="V165" i="75"/>
  <c r="V166" i="75"/>
  <c r="V167" i="75"/>
  <c r="V168" i="75"/>
  <c r="V169" i="75"/>
  <c r="V170" i="75"/>
  <c r="V171" i="75"/>
  <c r="V172" i="75"/>
  <c r="V173" i="75"/>
  <c r="V174" i="75"/>
  <c r="V175" i="75"/>
  <c r="V176" i="75"/>
  <c r="V177" i="75"/>
  <c r="V178" i="75"/>
  <c r="V179" i="75"/>
  <c r="V180" i="75"/>
  <c r="V181" i="75"/>
  <c r="V182" i="75"/>
  <c r="V183" i="75"/>
  <c r="V184" i="75"/>
  <c r="V185" i="75"/>
  <c r="V186" i="75"/>
  <c r="V187" i="75"/>
  <c r="V188" i="75"/>
  <c r="V189" i="75"/>
  <c r="V190" i="75"/>
  <c r="V191" i="75"/>
  <c r="V192" i="75"/>
  <c r="V193" i="75"/>
  <c r="V194" i="75"/>
  <c r="V195" i="75"/>
  <c r="V196" i="75"/>
  <c r="V197" i="75"/>
  <c r="V198" i="75"/>
  <c r="V199" i="75"/>
  <c r="V200" i="75"/>
  <c r="V201" i="75"/>
  <c r="V202" i="75"/>
  <c r="V203" i="75"/>
  <c r="V204" i="75"/>
  <c r="V205" i="75"/>
  <c r="V206" i="75"/>
  <c r="V207" i="75"/>
  <c r="V208" i="75"/>
  <c r="V209" i="75"/>
  <c r="V210" i="75"/>
  <c r="V211" i="75"/>
  <c r="V212" i="75"/>
  <c r="V213" i="75"/>
  <c r="V214" i="75"/>
  <c r="V215" i="75"/>
  <c r="V216" i="75"/>
  <c r="V217" i="75"/>
  <c r="V218" i="75"/>
  <c r="V219" i="75"/>
  <c r="V220" i="75"/>
  <c r="V221" i="75"/>
  <c r="V222" i="75"/>
  <c r="V223" i="75"/>
  <c r="V224" i="75"/>
  <c r="V225" i="75"/>
  <c r="V226" i="75"/>
  <c r="V227" i="75"/>
  <c r="V228" i="75"/>
  <c r="V229" i="75"/>
  <c r="V230" i="75"/>
  <c r="V231" i="75"/>
  <c r="V232" i="75"/>
  <c r="V233" i="75"/>
  <c r="V234" i="75"/>
  <c r="V235" i="75"/>
  <c r="V236" i="75"/>
  <c r="V237" i="75"/>
  <c r="V238" i="75"/>
  <c r="V239" i="75"/>
  <c r="V240" i="75"/>
  <c r="V241" i="75"/>
  <c r="V242" i="75"/>
  <c r="V243" i="75"/>
  <c r="V244" i="75"/>
  <c r="V245" i="75"/>
  <c r="V246" i="75"/>
  <c r="V247" i="75"/>
  <c r="V248" i="75"/>
  <c r="V249" i="75"/>
  <c r="V250" i="75"/>
  <c r="V251" i="75"/>
  <c r="V252" i="75"/>
  <c r="V253" i="75"/>
  <c r="V254" i="75"/>
  <c r="V255" i="75"/>
  <c r="V256" i="75"/>
  <c r="V257" i="75"/>
  <c r="V258" i="75"/>
  <c r="V259" i="75"/>
  <c r="V260" i="75"/>
  <c r="V261" i="75"/>
  <c r="V262" i="75"/>
  <c r="V263" i="75"/>
  <c r="V264" i="75"/>
  <c r="V265" i="75"/>
  <c r="V266" i="75"/>
  <c r="V267" i="75"/>
  <c r="V268" i="75"/>
  <c r="V269" i="75"/>
  <c r="V270" i="75"/>
  <c r="V271" i="75"/>
  <c r="V272" i="75"/>
  <c r="V273" i="75"/>
  <c r="V274" i="75"/>
  <c r="V275" i="75"/>
  <c r="V276" i="75"/>
  <c r="V277" i="75"/>
  <c r="V278" i="75"/>
  <c r="V279" i="75"/>
  <c r="V280" i="75"/>
  <c r="V281" i="75"/>
  <c r="V282" i="75"/>
  <c r="V283" i="75"/>
  <c r="V284" i="75"/>
  <c r="V285" i="75"/>
  <c r="V286" i="75"/>
  <c r="V287" i="75"/>
  <c r="V288" i="75"/>
  <c r="V289" i="75"/>
  <c r="V290" i="75"/>
  <c r="V291" i="75"/>
  <c r="V292" i="75"/>
  <c r="V293" i="75"/>
  <c r="V294" i="75"/>
  <c r="V295" i="75"/>
  <c r="V296" i="75"/>
  <c r="V297" i="75"/>
  <c r="V298" i="75"/>
  <c r="V299" i="75"/>
  <c r="V300" i="75"/>
  <c r="V3" i="75"/>
  <c r="M17" i="75"/>
  <c r="M18" i="75"/>
  <c r="M19" i="75"/>
  <c r="M20" i="75"/>
  <c r="M21" i="75"/>
  <c r="M22" i="75"/>
  <c r="M23" i="75"/>
  <c r="M24" i="75"/>
  <c r="M25" i="75"/>
  <c r="M26" i="75"/>
  <c r="M27" i="75"/>
  <c r="M28" i="75"/>
  <c r="M29" i="75"/>
  <c r="M30" i="75"/>
  <c r="M31" i="75"/>
  <c r="M32" i="75"/>
  <c r="M33" i="75"/>
  <c r="M34" i="75"/>
  <c r="M35" i="75"/>
  <c r="M36" i="75"/>
  <c r="M37" i="75"/>
  <c r="M38" i="75"/>
  <c r="M39" i="75"/>
  <c r="M40" i="75"/>
  <c r="M41" i="75"/>
  <c r="M42" i="75"/>
  <c r="M43" i="75"/>
  <c r="M44" i="75"/>
  <c r="M45" i="75"/>
  <c r="M46" i="75"/>
  <c r="M47" i="75"/>
  <c r="M48" i="75"/>
  <c r="M49" i="75"/>
  <c r="M50" i="75"/>
  <c r="M51" i="75"/>
  <c r="M52" i="75"/>
  <c r="M53" i="75"/>
  <c r="M54" i="75"/>
  <c r="M55" i="75"/>
  <c r="M56" i="75"/>
  <c r="M57" i="75"/>
  <c r="M58" i="75"/>
  <c r="M59" i="75"/>
  <c r="M60" i="75"/>
  <c r="M61" i="75"/>
  <c r="M62" i="75"/>
  <c r="M63" i="75"/>
  <c r="M64" i="75"/>
  <c r="M65" i="75"/>
  <c r="M66" i="75"/>
  <c r="M67" i="75"/>
  <c r="M68" i="75"/>
  <c r="M69" i="75"/>
  <c r="M70" i="75"/>
  <c r="M71" i="75"/>
  <c r="M72" i="75"/>
  <c r="M73" i="75"/>
  <c r="M74" i="75"/>
  <c r="M75" i="75"/>
  <c r="M76" i="75"/>
  <c r="M77" i="75"/>
  <c r="M78" i="75"/>
  <c r="M79" i="75"/>
  <c r="M80" i="75"/>
  <c r="M81" i="75"/>
  <c r="M82" i="75"/>
  <c r="M83" i="75"/>
  <c r="M84" i="75"/>
  <c r="M85" i="75"/>
  <c r="M86" i="75"/>
  <c r="M87" i="75"/>
  <c r="M88" i="75"/>
  <c r="M89" i="75"/>
  <c r="M90" i="75"/>
  <c r="M91" i="75"/>
  <c r="M92" i="75"/>
  <c r="M93" i="75"/>
  <c r="M94" i="75"/>
  <c r="M95" i="75"/>
  <c r="M96" i="75"/>
  <c r="M97" i="75"/>
  <c r="M98" i="75"/>
  <c r="M99" i="75"/>
  <c r="M100" i="75"/>
  <c r="M101" i="75"/>
  <c r="M102" i="75"/>
  <c r="M103" i="75"/>
  <c r="M104" i="75"/>
  <c r="M105" i="75"/>
  <c r="M106" i="75"/>
  <c r="M107" i="75"/>
  <c r="M108" i="75"/>
  <c r="M109" i="75"/>
  <c r="M110" i="75"/>
  <c r="M111" i="75"/>
  <c r="M112" i="75"/>
  <c r="M113" i="75"/>
  <c r="M114" i="75"/>
  <c r="M115" i="75"/>
  <c r="M116" i="75"/>
  <c r="M117" i="75"/>
  <c r="M118" i="75"/>
  <c r="M119" i="75"/>
  <c r="M120" i="75"/>
  <c r="M121" i="75"/>
  <c r="M122" i="75"/>
  <c r="M123" i="75"/>
  <c r="M124" i="75"/>
  <c r="M125" i="75"/>
  <c r="M126" i="75"/>
  <c r="M127" i="75"/>
  <c r="M128" i="75"/>
  <c r="M129" i="75"/>
  <c r="M130" i="75"/>
  <c r="M131" i="75"/>
  <c r="M132" i="75"/>
  <c r="M133" i="75"/>
  <c r="M134" i="75"/>
  <c r="M135" i="75"/>
  <c r="M136" i="75"/>
  <c r="M137" i="75"/>
  <c r="M138" i="75"/>
  <c r="M139" i="75"/>
  <c r="M140" i="75"/>
  <c r="M141" i="75"/>
  <c r="M142" i="75"/>
  <c r="M143" i="75"/>
  <c r="M144" i="75"/>
  <c r="M145" i="75"/>
  <c r="M146" i="75"/>
  <c r="M147" i="75"/>
  <c r="M148" i="75"/>
  <c r="M149" i="75"/>
  <c r="M150" i="75"/>
  <c r="M151" i="75"/>
  <c r="M152" i="75"/>
  <c r="M153" i="75"/>
  <c r="M154" i="75"/>
  <c r="M155" i="75"/>
  <c r="M156" i="75"/>
  <c r="M157" i="75"/>
  <c r="M158" i="75"/>
  <c r="M159" i="75"/>
  <c r="M160" i="75"/>
  <c r="M161" i="75"/>
  <c r="M162" i="75"/>
  <c r="M163" i="75"/>
  <c r="M164" i="75"/>
  <c r="M165" i="75"/>
  <c r="M166" i="75"/>
  <c r="M167" i="75"/>
  <c r="M168" i="75"/>
  <c r="M169" i="75"/>
  <c r="M170" i="75"/>
  <c r="M171" i="75"/>
  <c r="M172" i="75"/>
  <c r="M173" i="75"/>
  <c r="M174" i="75"/>
  <c r="M175" i="75"/>
  <c r="M176" i="75"/>
  <c r="M177" i="75"/>
  <c r="M178" i="75"/>
  <c r="M179" i="75"/>
  <c r="M180" i="75"/>
  <c r="M181" i="75"/>
  <c r="M182" i="75"/>
  <c r="M183" i="75"/>
  <c r="M184" i="75"/>
  <c r="M185" i="75"/>
  <c r="M186" i="75"/>
  <c r="M187" i="75"/>
  <c r="M188" i="75"/>
  <c r="M189" i="75"/>
  <c r="M190" i="75"/>
  <c r="M191" i="75"/>
  <c r="M192" i="75"/>
  <c r="M193" i="75"/>
  <c r="M194" i="75"/>
  <c r="M195" i="75"/>
  <c r="M196" i="75"/>
  <c r="M197" i="75"/>
  <c r="M198" i="75"/>
  <c r="M199" i="75"/>
  <c r="M200" i="75"/>
  <c r="M201" i="75"/>
  <c r="M202" i="75"/>
  <c r="M203" i="75"/>
  <c r="M204" i="75"/>
  <c r="M205" i="75"/>
  <c r="M206" i="75"/>
  <c r="M207" i="75"/>
  <c r="M208" i="75"/>
  <c r="M209" i="75"/>
  <c r="M210" i="75"/>
  <c r="M211" i="75"/>
  <c r="M212" i="75"/>
  <c r="M213" i="75"/>
  <c r="M214" i="75"/>
  <c r="M215" i="75"/>
  <c r="M216" i="75"/>
  <c r="M217" i="75"/>
  <c r="M218" i="75"/>
  <c r="M219" i="75"/>
  <c r="M220" i="75"/>
  <c r="M221" i="75"/>
  <c r="M222" i="75"/>
  <c r="M223" i="75"/>
  <c r="M224" i="75"/>
  <c r="M225" i="75"/>
  <c r="M226" i="75"/>
  <c r="M227" i="75"/>
  <c r="M228" i="75"/>
  <c r="M229" i="75"/>
  <c r="M230" i="75"/>
  <c r="M231" i="75"/>
  <c r="M232" i="75"/>
  <c r="M233" i="75"/>
  <c r="M234" i="75"/>
  <c r="M235" i="75"/>
  <c r="M236" i="75"/>
  <c r="M237" i="75"/>
  <c r="M238" i="75"/>
  <c r="M239" i="75"/>
  <c r="M240" i="75"/>
  <c r="M241" i="75"/>
  <c r="M242" i="75"/>
  <c r="M243" i="75"/>
  <c r="M244" i="75"/>
  <c r="M245" i="75"/>
  <c r="M246" i="75"/>
  <c r="M247" i="75"/>
  <c r="M248" i="75"/>
  <c r="M249" i="75"/>
  <c r="M250" i="75"/>
  <c r="M251" i="75"/>
  <c r="M252" i="75"/>
  <c r="M253" i="75"/>
  <c r="M254" i="75"/>
  <c r="M255" i="75"/>
  <c r="M256" i="75"/>
  <c r="M257" i="75"/>
  <c r="M258" i="75"/>
  <c r="M259" i="75"/>
  <c r="M260" i="75"/>
  <c r="M261" i="75"/>
  <c r="M262" i="75"/>
  <c r="M263" i="75"/>
  <c r="M264" i="75"/>
  <c r="M265" i="75"/>
  <c r="M266" i="75"/>
  <c r="M267" i="75"/>
  <c r="M268" i="75"/>
  <c r="M269" i="75"/>
  <c r="M270" i="75"/>
  <c r="M271" i="75"/>
  <c r="M272" i="75"/>
  <c r="M273" i="75"/>
  <c r="M274" i="75"/>
  <c r="M275" i="75"/>
  <c r="M276" i="75"/>
  <c r="M277" i="75"/>
  <c r="M278" i="75"/>
  <c r="M279" i="75"/>
  <c r="M280" i="75"/>
  <c r="M281" i="75"/>
  <c r="M282" i="75"/>
  <c r="M283" i="75"/>
  <c r="M284" i="75"/>
  <c r="M285" i="75"/>
  <c r="M286" i="75"/>
  <c r="M287" i="75"/>
  <c r="M288" i="75"/>
  <c r="M289" i="75"/>
  <c r="M290" i="75"/>
  <c r="M291" i="75"/>
  <c r="M292" i="75"/>
  <c r="M293" i="75"/>
  <c r="M294" i="75"/>
  <c r="M295" i="75"/>
  <c r="M296" i="75"/>
  <c r="M297" i="75"/>
  <c r="M298" i="75"/>
  <c r="M299" i="75"/>
  <c r="M300" i="75"/>
  <c r="M4" i="75"/>
  <c r="M5" i="75"/>
  <c r="M6" i="75"/>
  <c r="M7" i="75"/>
  <c r="M8" i="75"/>
  <c r="M9" i="75"/>
  <c r="M10" i="75"/>
  <c r="M11" i="75"/>
  <c r="M12" i="75"/>
  <c r="M13" i="75"/>
  <c r="M14" i="75"/>
  <c r="M15" i="75"/>
  <c r="M16" i="75"/>
  <c r="M3" i="75"/>
  <c r="I4" i="75"/>
  <c r="I5" i="75"/>
  <c r="I6" i="75"/>
  <c r="I7" i="75"/>
  <c r="I8" i="75"/>
  <c r="I9" i="75"/>
  <c r="I10" i="75"/>
  <c r="I11" i="75"/>
  <c r="I12" i="75"/>
  <c r="I13" i="75"/>
  <c r="I14" i="75"/>
  <c r="I15" i="75"/>
  <c r="I16" i="75"/>
  <c r="I17" i="75"/>
  <c r="I18" i="75"/>
  <c r="I19" i="75"/>
  <c r="I20" i="75"/>
  <c r="I21" i="75"/>
  <c r="I22" i="75"/>
  <c r="I23" i="75"/>
  <c r="I24" i="75"/>
  <c r="I25" i="75"/>
  <c r="I26" i="75"/>
  <c r="I27" i="75"/>
  <c r="I28" i="75"/>
  <c r="I29" i="75"/>
  <c r="I30" i="75"/>
  <c r="I31" i="75"/>
  <c r="I32" i="75"/>
  <c r="I33" i="75"/>
  <c r="I34" i="75"/>
  <c r="I35" i="75"/>
  <c r="I36" i="75"/>
  <c r="I37" i="75"/>
  <c r="I38" i="75"/>
  <c r="I39" i="75"/>
  <c r="I40" i="75"/>
  <c r="I41" i="75"/>
  <c r="I42" i="75"/>
  <c r="I43" i="75"/>
  <c r="I44" i="75"/>
  <c r="I45" i="75"/>
  <c r="I46" i="75"/>
  <c r="I47" i="75"/>
  <c r="I48" i="75"/>
  <c r="I49" i="75"/>
  <c r="I50" i="75"/>
  <c r="I51" i="75"/>
  <c r="I52" i="75"/>
  <c r="I53" i="75"/>
  <c r="I54" i="75"/>
  <c r="I55" i="75"/>
  <c r="I56" i="75"/>
  <c r="I57" i="75"/>
  <c r="I58" i="75"/>
  <c r="I59" i="75"/>
  <c r="I60" i="75"/>
  <c r="I61" i="75"/>
  <c r="I62" i="75"/>
  <c r="I63" i="75"/>
  <c r="I64" i="75"/>
  <c r="I65" i="75"/>
  <c r="I66" i="75"/>
  <c r="I67" i="75"/>
  <c r="I68" i="75"/>
  <c r="I69" i="75"/>
  <c r="I70" i="75"/>
  <c r="I71" i="75"/>
  <c r="I72" i="75"/>
  <c r="I73" i="75"/>
  <c r="I74" i="75"/>
  <c r="I75" i="75"/>
  <c r="I76" i="75"/>
  <c r="I77" i="75"/>
  <c r="I78" i="75"/>
  <c r="I79" i="75"/>
  <c r="I80" i="75"/>
  <c r="I81" i="75"/>
  <c r="I82" i="75"/>
  <c r="I83" i="75"/>
  <c r="I84" i="75"/>
  <c r="I85" i="75"/>
  <c r="I86" i="75"/>
  <c r="I87" i="75"/>
  <c r="I88" i="75"/>
  <c r="I89" i="75"/>
  <c r="I90" i="75"/>
  <c r="I91" i="75"/>
  <c r="I92" i="75"/>
  <c r="I93" i="75"/>
  <c r="I94" i="75"/>
  <c r="I95" i="75"/>
  <c r="I96" i="75"/>
  <c r="I97" i="75"/>
  <c r="I98" i="75"/>
  <c r="I99" i="75"/>
  <c r="I100" i="75"/>
  <c r="I101" i="75"/>
  <c r="I102" i="75"/>
  <c r="I103" i="75"/>
  <c r="I104" i="75"/>
  <c r="I105" i="75"/>
  <c r="I106" i="75"/>
  <c r="I107" i="75"/>
  <c r="I108" i="75"/>
  <c r="I109" i="75"/>
  <c r="I110" i="75"/>
  <c r="I111" i="75"/>
  <c r="I112" i="75"/>
  <c r="I113" i="75"/>
  <c r="I114" i="75"/>
  <c r="I115" i="75"/>
  <c r="I116" i="75"/>
  <c r="I117" i="75"/>
  <c r="I118" i="75"/>
  <c r="I119" i="75"/>
  <c r="I120" i="75"/>
  <c r="I121" i="75"/>
  <c r="I122" i="75"/>
  <c r="I123" i="75"/>
  <c r="I124" i="75"/>
  <c r="I125" i="75"/>
  <c r="I126" i="75"/>
  <c r="I127" i="75"/>
  <c r="I128" i="75"/>
  <c r="I129" i="75"/>
  <c r="I130" i="75"/>
  <c r="I131" i="75"/>
  <c r="I132" i="75"/>
  <c r="I133" i="75"/>
  <c r="I134" i="75"/>
  <c r="I135" i="75"/>
  <c r="I136" i="75"/>
  <c r="I137" i="75"/>
  <c r="I138" i="75"/>
  <c r="I139" i="75"/>
  <c r="I140" i="75"/>
  <c r="I141" i="75"/>
  <c r="I142" i="75"/>
  <c r="I143" i="75"/>
  <c r="I144" i="75"/>
  <c r="I145" i="75"/>
  <c r="I146" i="75"/>
  <c r="I147" i="75"/>
  <c r="I148" i="75"/>
  <c r="I149" i="75"/>
  <c r="I150" i="75"/>
  <c r="I151" i="75"/>
  <c r="I152" i="75"/>
  <c r="I153" i="75"/>
  <c r="I154" i="75"/>
  <c r="I155" i="75"/>
  <c r="I156" i="75"/>
  <c r="I157" i="75"/>
  <c r="I158" i="75"/>
  <c r="I159" i="75"/>
  <c r="I160" i="75"/>
  <c r="I161" i="75"/>
  <c r="I162" i="75"/>
  <c r="I163" i="75"/>
  <c r="I164" i="75"/>
  <c r="I165" i="75"/>
  <c r="I166" i="75"/>
  <c r="I167" i="75"/>
  <c r="I168" i="75"/>
  <c r="I169" i="75"/>
  <c r="I170" i="75"/>
  <c r="I171" i="75"/>
  <c r="I172" i="75"/>
  <c r="I173" i="75"/>
  <c r="I174" i="75"/>
  <c r="I175" i="75"/>
  <c r="I176" i="75"/>
  <c r="I177" i="75"/>
  <c r="I178" i="75"/>
  <c r="I179" i="75"/>
  <c r="I180" i="75"/>
  <c r="I181" i="75"/>
  <c r="I182" i="75"/>
  <c r="I183" i="75"/>
  <c r="I184" i="75"/>
  <c r="I185" i="75"/>
  <c r="I186" i="75"/>
  <c r="I187" i="75"/>
  <c r="I188" i="75"/>
  <c r="I189" i="75"/>
  <c r="I190" i="75"/>
  <c r="I191" i="75"/>
  <c r="I192" i="75"/>
  <c r="I193" i="75"/>
  <c r="I194" i="75"/>
  <c r="I195" i="75"/>
  <c r="I196" i="75"/>
  <c r="I197" i="75"/>
  <c r="I198" i="75"/>
  <c r="I199" i="75"/>
  <c r="I200" i="75"/>
  <c r="I201" i="75"/>
  <c r="I202" i="75"/>
  <c r="I203" i="75"/>
  <c r="I204" i="75"/>
  <c r="I205" i="75"/>
  <c r="I206" i="75"/>
  <c r="I207" i="75"/>
  <c r="I208" i="75"/>
  <c r="I209" i="75"/>
  <c r="I210" i="75"/>
  <c r="I211" i="75"/>
  <c r="I212" i="75"/>
  <c r="I213" i="75"/>
  <c r="I214" i="75"/>
  <c r="I215" i="75"/>
  <c r="I216" i="75"/>
  <c r="I217" i="75"/>
  <c r="I218" i="75"/>
  <c r="I219" i="75"/>
  <c r="I220" i="75"/>
  <c r="I221" i="75"/>
  <c r="I222" i="75"/>
  <c r="I223" i="75"/>
  <c r="I224" i="75"/>
  <c r="I225" i="75"/>
  <c r="I226" i="75"/>
  <c r="I227" i="75"/>
  <c r="I228" i="75"/>
  <c r="I229" i="75"/>
  <c r="I230" i="75"/>
  <c r="I231" i="75"/>
  <c r="I232" i="75"/>
  <c r="I233" i="75"/>
  <c r="I234" i="75"/>
  <c r="I235" i="75"/>
  <c r="I236" i="75"/>
  <c r="I237" i="75"/>
  <c r="I238" i="75"/>
  <c r="I239" i="75"/>
  <c r="I240" i="75"/>
  <c r="I241" i="75"/>
  <c r="I242" i="75"/>
  <c r="I243" i="75"/>
  <c r="I244" i="75"/>
  <c r="I245" i="75"/>
  <c r="I246" i="75"/>
  <c r="I247" i="75"/>
  <c r="I248" i="75"/>
  <c r="I249" i="75"/>
  <c r="I250" i="75"/>
  <c r="I251" i="75"/>
  <c r="I252" i="75"/>
  <c r="I253" i="75"/>
  <c r="I254" i="75"/>
  <c r="I255" i="75"/>
  <c r="I256" i="75"/>
  <c r="I257" i="75"/>
  <c r="I258" i="75"/>
  <c r="I259" i="75"/>
  <c r="I260" i="75"/>
  <c r="I261" i="75"/>
  <c r="I262" i="75"/>
  <c r="I263" i="75"/>
  <c r="I264" i="75"/>
  <c r="I265" i="75"/>
  <c r="I266" i="75"/>
  <c r="I267" i="75"/>
  <c r="I268" i="75"/>
  <c r="I269" i="75"/>
  <c r="I270" i="75"/>
  <c r="I271" i="75"/>
  <c r="I272" i="75"/>
  <c r="I273" i="75"/>
  <c r="I274" i="75"/>
  <c r="I275" i="75"/>
  <c r="I276" i="75"/>
  <c r="I277" i="75"/>
  <c r="I278" i="75"/>
  <c r="I279" i="75"/>
  <c r="I280" i="75"/>
  <c r="I281" i="75"/>
  <c r="I282" i="75"/>
  <c r="I283" i="75"/>
  <c r="I284" i="75"/>
  <c r="I285" i="75"/>
  <c r="I286" i="75"/>
  <c r="I287" i="75"/>
  <c r="I288" i="75"/>
  <c r="I289" i="75"/>
  <c r="I290" i="75"/>
  <c r="I291" i="75"/>
  <c r="I292" i="75"/>
  <c r="I293" i="75"/>
  <c r="I294" i="75"/>
  <c r="I295" i="75"/>
  <c r="I296" i="75"/>
  <c r="I297" i="75"/>
  <c r="I298" i="75"/>
  <c r="I299" i="75"/>
  <c r="I300" i="75"/>
  <c r="I3" i="75"/>
  <c r="AC3" i="75"/>
  <c r="AC4" i="75"/>
  <c r="AC5" i="75"/>
  <c r="AC6" i="75"/>
  <c r="AC7" i="75"/>
  <c r="AC8" i="75"/>
  <c r="AC9"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C48" i="75"/>
  <c r="AC49" i="75"/>
  <c r="AC50" i="75"/>
  <c r="AC51" i="75"/>
  <c r="AC52" i="75"/>
  <c r="AC53" i="75"/>
  <c r="AC54" i="75"/>
  <c r="AC55" i="75"/>
  <c r="AC56" i="75"/>
  <c r="AC57" i="75"/>
  <c r="AC58" i="75"/>
  <c r="AC59" i="75"/>
  <c r="AC60" i="75"/>
  <c r="AC61" i="75"/>
  <c r="AC62" i="75"/>
  <c r="AC63" i="75"/>
  <c r="AC64" i="75"/>
  <c r="AC65" i="75"/>
  <c r="AC66" i="75"/>
  <c r="AC67" i="75"/>
  <c r="AC68" i="75"/>
  <c r="AC69" i="75"/>
  <c r="AC70" i="75"/>
  <c r="AC71" i="75"/>
  <c r="AC72" i="75"/>
  <c r="AC73" i="75"/>
  <c r="AC74" i="75"/>
  <c r="AC75" i="75"/>
  <c r="AC76" i="75"/>
  <c r="AC77" i="75"/>
  <c r="AC78" i="75"/>
  <c r="AC79" i="75"/>
  <c r="AC80" i="75"/>
  <c r="AC81" i="75"/>
  <c r="AC82" i="75"/>
  <c r="AC83" i="75"/>
  <c r="AC84" i="75"/>
  <c r="AC85" i="75"/>
  <c r="AC86" i="75"/>
  <c r="AC87" i="75"/>
  <c r="AC88" i="75"/>
  <c r="AC89" i="75"/>
  <c r="AC90" i="75"/>
  <c r="AC91" i="75"/>
  <c r="AC92" i="75"/>
  <c r="AC93" i="75"/>
  <c r="AC94" i="75"/>
  <c r="AC95" i="75"/>
  <c r="AC96" i="75"/>
  <c r="AC97" i="75"/>
  <c r="AC98" i="75"/>
  <c r="AC99" i="75"/>
  <c r="AC100" i="75"/>
  <c r="AC101" i="75"/>
  <c r="AC102" i="75"/>
  <c r="AC103" i="75"/>
  <c r="AC104" i="75"/>
  <c r="AC105" i="75"/>
  <c r="AC106" i="75"/>
  <c r="AC107" i="75"/>
  <c r="AC108" i="75"/>
  <c r="AC109" i="75"/>
  <c r="AC110" i="75"/>
  <c r="AC111" i="75"/>
  <c r="AC112" i="75"/>
  <c r="AC113" i="75"/>
  <c r="AC114" i="75"/>
  <c r="AC115" i="75"/>
  <c r="AC116" i="75"/>
  <c r="AC117" i="75"/>
  <c r="AC118" i="75"/>
  <c r="AC119" i="75"/>
  <c r="AC120" i="75"/>
  <c r="AC121" i="75"/>
  <c r="AC122" i="75"/>
  <c r="AC123" i="75"/>
  <c r="AC124" i="75"/>
  <c r="AC125" i="75"/>
  <c r="AC126" i="75"/>
  <c r="AC127" i="75"/>
  <c r="AC128" i="75"/>
  <c r="AC129" i="75"/>
  <c r="AC130" i="75"/>
  <c r="AC131" i="75"/>
  <c r="AC132" i="75"/>
  <c r="AC133" i="75"/>
  <c r="AC134" i="75"/>
  <c r="AC135" i="75"/>
  <c r="AC136" i="75"/>
  <c r="AC137" i="75"/>
  <c r="AC138" i="75"/>
  <c r="AC139" i="75"/>
  <c r="AC140" i="75"/>
  <c r="AC141" i="75"/>
  <c r="AC142" i="75"/>
  <c r="AC143" i="75"/>
  <c r="AC144" i="75"/>
  <c r="AC145" i="75"/>
  <c r="AC146" i="75"/>
  <c r="AC147" i="75"/>
  <c r="AC148" i="75"/>
  <c r="AC149" i="75"/>
  <c r="AC150" i="75"/>
  <c r="AC151" i="75"/>
  <c r="AC152" i="75"/>
  <c r="AC153" i="75"/>
  <c r="AC154" i="75"/>
  <c r="AC155" i="75"/>
  <c r="AC156" i="75"/>
  <c r="AC157" i="75"/>
  <c r="AC158" i="75"/>
  <c r="AC159" i="75"/>
  <c r="AC160" i="75"/>
  <c r="AC161" i="75"/>
  <c r="AC162" i="75"/>
  <c r="AC163" i="75"/>
  <c r="AC164" i="75"/>
  <c r="AC165" i="75"/>
  <c r="AC166" i="75"/>
  <c r="AC167" i="75"/>
  <c r="AC168" i="75"/>
  <c r="AC169" i="75"/>
  <c r="AC170" i="75"/>
  <c r="AC171" i="75"/>
  <c r="AC172" i="75"/>
  <c r="AC173" i="75"/>
  <c r="AC174" i="75"/>
  <c r="AC175" i="75"/>
  <c r="AC176" i="75"/>
  <c r="AC177" i="75"/>
  <c r="AC178" i="75"/>
  <c r="AC179" i="75"/>
  <c r="AC180" i="75"/>
  <c r="AC181" i="75"/>
  <c r="AC182" i="75"/>
  <c r="AC183" i="75"/>
  <c r="AC184" i="75"/>
  <c r="AC185" i="75"/>
  <c r="AC186" i="75"/>
  <c r="AC187" i="75"/>
  <c r="AC188" i="75"/>
  <c r="AC189" i="75"/>
  <c r="AC190" i="75"/>
  <c r="AC191" i="75"/>
  <c r="AC192" i="75"/>
  <c r="AC193" i="75"/>
  <c r="AC194" i="75"/>
  <c r="AC195" i="75"/>
  <c r="AC196" i="75"/>
  <c r="AC197" i="75"/>
  <c r="AC198" i="75"/>
  <c r="AC199" i="75"/>
  <c r="AC200" i="75"/>
  <c r="AC201" i="75"/>
  <c r="AC202" i="75"/>
  <c r="AC203" i="75"/>
  <c r="AC204" i="75"/>
  <c r="AC205" i="75"/>
  <c r="AC206" i="75"/>
  <c r="AC207" i="75"/>
  <c r="AC208" i="75"/>
  <c r="AC209" i="75"/>
  <c r="AC210" i="75"/>
  <c r="AC211" i="75"/>
  <c r="AC212" i="75"/>
  <c r="AC213" i="75"/>
  <c r="AC214" i="75"/>
  <c r="AC215" i="75"/>
  <c r="AC216" i="75"/>
  <c r="AC217" i="75"/>
  <c r="AC218" i="75"/>
  <c r="AC219" i="75"/>
  <c r="AC220" i="75"/>
  <c r="AC221" i="75"/>
  <c r="AC222" i="75"/>
  <c r="AC223" i="75"/>
  <c r="AC224" i="75"/>
  <c r="AC225" i="75"/>
  <c r="AC226" i="75"/>
  <c r="AC227" i="75"/>
  <c r="AC228" i="75"/>
  <c r="AC229" i="75"/>
  <c r="AC230" i="75"/>
  <c r="AC231" i="75"/>
  <c r="AC232" i="75"/>
  <c r="AC233" i="75"/>
  <c r="AC234" i="75"/>
  <c r="AC235" i="75"/>
  <c r="AC236" i="75"/>
  <c r="AC237" i="75"/>
  <c r="AC238" i="75"/>
  <c r="AC239" i="75"/>
  <c r="AC240" i="75"/>
  <c r="AC241" i="75"/>
  <c r="AC242" i="75"/>
  <c r="AC243" i="75"/>
  <c r="AC244" i="75"/>
  <c r="AC245" i="75"/>
  <c r="AC246" i="75"/>
  <c r="AC247" i="75"/>
  <c r="AC248" i="75"/>
  <c r="AC249" i="75"/>
  <c r="AC250" i="75"/>
  <c r="AC251" i="75"/>
  <c r="AC252" i="75"/>
  <c r="AC253" i="75"/>
  <c r="AC254" i="75"/>
  <c r="AC255" i="75"/>
  <c r="AC256" i="75"/>
  <c r="AC257" i="75"/>
  <c r="AC258" i="75"/>
  <c r="AC259" i="75"/>
  <c r="AC260" i="75"/>
  <c r="AC261" i="75"/>
  <c r="AC262" i="75"/>
  <c r="AC263" i="75"/>
  <c r="AC264" i="75"/>
  <c r="AC265" i="75"/>
  <c r="AC266" i="75"/>
  <c r="AC267" i="75"/>
  <c r="AC268" i="75"/>
  <c r="AC269" i="75"/>
  <c r="AC270" i="75"/>
  <c r="AC271" i="75"/>
  <c r="AC272" i="75"/>
  <c r="AC273" i="75"/>
  <c r="AC274" i="75"/>
  <c r="AC275" i="75"/>
  <c r="AC276" i="75"/>
  <c r="AC277" i="75"/>
  <c r="AC278" i="75"/>
  <c r="AC279" i="75"/>
  <c r="AC280" i="75"/>
  <c r="AC281" i="75"/>
  <c r="AC282" i="75"/>
  <c r="AC283" i="75"/>
  <c r="AC284" i="75"/>
  <c r="AC285" i="75"/>
  <c r="AC286" i="75"/>
  <c r="AC287" i="75"/>
  <c r="AC288" i="75"/>
  <c r="AC289" i="75"/>
  <c r="AC290" i="75"/>
  <c r="AC291" i="75"/>
  <c r="AC292" i="75"/>
  <c r="AC293" i="75"/>
  <c r="AC294" i="75"/>
  <c r="AC295" i="75"/>
  <c r="AC296" i="75"/>
  <c r="AC297" i="75"/>
  <c r="AC298" i="75"/>
  <c r="AC299" i="75"/>
  <c r="AC300" i="75"/>
  <c r="L304" i="74"/>
  <c r="L305" i="74"/>
  <c r="J174" i="87"/>
  <c r="L6" i="86"/>
  <c r="L7" i="86"/>
  <c r="L8" i="86"/>
  <c r="L9" i="86"/>
  <c r="L10" i="86"/>
  <c r="L11" i="86"/>
  <c r="L12" i="86"/>
  <c r="L13" i="86"/>
  <c r="L14" i="86"/>
  <c r="L15" i="86"/>
  <c r="L16" i="86"/>
  <c r="L17" i="86"/>
  <c r="L18" i="86"/>
  <c r="L19" i="86"/>
  <c r="L20" i="86"/>
  <c r="L21" i="86"/>
  <c r="L22" i="86"/>
  <c r="L23" i="86"/>
  <c r="L24" i="86"/>
  <c r="L25" i="86"/>
  <c r="L26" i="86"/>
  <c r="L27" i="86"/>
  <c r="L28" i="86"/>
  <c r="L29" i="86"/>
  <c r="L30" i="86"/>
  <c r="L31" i="86"/>
  <c r="L32" i="86"/>
  <c r="L33" i="86"/>
  <c r="L34" i="86"/>
  <c r="L35" i="86"/>
  <c r="L36" i="86"/>
  <c r="L37" i="86"/>
  <c r="L38" i="86"/>
  <c r="L39" i="86"/>
  <c r="L40" i="86"/>
  <c r="L41" i="86"/>
  <c r="L42" i="86"/>
  <c r="L43" i="86"/>
  <c r="L44" i="86"/>
  <c r="L45" i="86"/>
  <c r="L46" i="86"/>
  <c r="L47" i="86"/>
  <c r="L48" i="86"/>
  <c r="L49" i="86"/>
  <c r="L50" i="86"/>
  <c r="L51" i="86"/>
  <c r="L52" i="86"/>
  <c r="L53" i="86"/>
  <c r="L54" i="86"/>
  <c r="L55" i="86"/>
  <c r="L56" i="86"/>
  <c r="L57" i="86"/>
  <c r="L58" i="86"/>
  <c r="L59" i="86"/>
  <c r="L60" i="86"/>
  <c r="L61" i="86"/>
  <c r="L62" i="86"/>
  <c r="L63" i="86"/>
  <c r="L64" i="86"/>
  <c r="L65" i="86"/>
  <c r="L66" i="86"/>
  <c r="L67" i="86"/>
  <c r="L68" i="86"/>
  <c r="L69" i="86"/>
  <c r="L70" i="86"/>
  <c r="L71" i="86"/>
  <c r="L72" i="86"/>
  <c r="L73" i="86"/>
  <c r="L74" i="86"/>
  <c r="L75" i="86"/>
  <c r="L76" i="86"/>
  <c r="L77"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L109" i="86"/>
  <c r="L110" i="86"/>
  <c r="L111" i="86"/>
  <c r="L112" i="86"/>
  <c r="L113" i="86"/>
  <c r="L114" i="86"/>
  <c r="L115" i="86"/>
  <c r="L116" i="86"/>
  <c r="L117" i="86"/>
  <c r="L118" i="86"/>
  <c r="L119" i="86"/>
  <c r="L120" i="86"/>
  <c r="L121" i="86"/>
  <c r="L122" i="86"/>
  <c r="L123" i="86"/>
  <c r="L124" i="86"/>
  <c r="L125" i="86"/>
  <c r="L126" i="86"/>
  <c r="L127" i="86"/>
  <c r="L128" i="86"/>
  <c r="L129" i="86"/>
  <c r="L130" i="86"/>
  <c r="L131" i="86"/>
  <c r="L132" i="86"/>
  <c r="L133" i="86"/>
  <c r="L134" i="86"/>
  <c r="L135" i="86"/>
  <c r="L136" i="86"/>
  <c r="L137" i="86"/>
  <c r="L138" i="86"/>
  <c r="L139" i="86"/>
  <c r="L140" i="86"/>
  <c r="L141" i="86"/>
  <c r="L142" i="86"/>
  <c r="L143" i="86"/>
  <c r="L144" i="86"/>
  <c r="L145" i="86"/>
  <c r="L146" i="86"/>
  <c r="L147" i="86"/>
  <c r="L148" i="86"/>
  <c r="L149" i="86"/>
  <c r="L150" i="86"/>
  <c r="L151" i="86"/>
  <c r="L152" i="86"/>
  <c r="L153" i="86"/>
  <c r="L154" i="86"/>
  <c r="L155" i="86"/>
  <c r="L156" i="86"/>
  <c r="L157" i="86"/>
  <c r="L158" i="86"/>
  <c r="L159" i="86"/>
  <c r="L160" i="86"/>
  <c r="L161" i="86"/>
  <c r="L162" i="86"/>
  <c r="L163" i="86"/>
  <c r="L164" i="86"/>
  <c r="L165" i="86"/>
  <c r="L166" i="86"/>
  <c r="L167" i="86"/>
  <c r="L168" i="86"/>
  <c r="L169" i="86"/>
  <c r="L170" i="86"/>
  <c r="L171" i="86"/>
  <c r="L172" i="86"/>
  <c r="L173" i="86"/>
  <c r="L174" i="86"/>
  <c r="L175" i="86"/>
  <c r="L176" i="86"/>
  <c r="L177" i="86"/>
  <c r="L178" i="86"/>
  <c r="L179" i="86"/>
  <c r="L180" i="86"/>
  <c r="L181" i="86"/>
  <c r="L182" i="86"/>
  <c r="L183" i="86"/>
  <c r="L184" i="86"/>
  <c r="L185" i="86"/>
  <c r="L186" i="86"/>
  <c r="L187" i="86"/>
  <c r="L188" i="86"/>
  <c r="L189" i="86"/>
  <c r="L190" i="86"/>
  <c r="L191" i="86"/>
  <c r="L192" i="86"/>
  <c r="L193" i="86"/>
  <c r="L194" i="86"/>
  <c r="L195" i="86"/>
  <c r="L196" i="86"/>
  <c r="L197" i="86"/>
  <c r="L198" i="86"/>
  <c r="L199" i="86"/>
  <c r="L200" i="86"/>
  <c r="L201" i="86"/>
  <c r="L202" i="86"/>
  <c r="L203" i="86"/>
  <c r="L204" i="86"/>
  <c r="L205" i="86"/>
  <c r="L206" i="86"/>
  <c r="L207" i="86"/>
  <c r="L208" i="86"/>
  <c r="L209" i="86"/>
  <c r="L210" i="86"/>
  <c r="L211" i="86"/>
  <c r="L212" i="86"/>
  <c r="L213" i="86"/>
  <c r="L214" i="86"/>
  <c r="L215" i="86"/>
  <c r="L216" i="86"/>
  <c r="L217" i="86"/>
  <c r="L218" i="86"/>
  <c r="L219" i="86"/>
  <c r="L220" i="86"/>
  <c r="L221" i="86"/>
  <c r="L222" i="86"/>
  <c r="L223" i="86"/>
  <c r="L224" i="86"/>
  <c r="L225" i="86"/>
  <c r="L226" i="86"/>
  <c r="L227" i="86"/>
  <c r="L228" i="86"/>
  <c r="L229" i="86"/>
  <c r="L230" i="86"/>
  <c r="L231" i="86"/>
  <c r="L232" i="86"/>
  <c r="L233" i="86"/>
  <c r="L234" i="86"/>
  <c r="L235" i="86"/>
  <c r="L236" i="86"/>
  <c r="L237" i="86"/>
  <c r="L238" i="86"/>
  <c r="L239" i="86"/>
  <c r="L240" i="86"/>
  <c r="L241" i="86"/>
  <c r="L242" i="86"/>
  <c r="L243" i="86"/>
  <c r="L244" i="86"/>
  <c r="L245" i="86"/>
  <c r="L246" i="86"/>
  <c r="L247" i="86"/>
  <c r="L248" i="86"/>
  <c r="L249" i="86"/>
  <c r="L250" i="86"/>
  <c r="L251" i="86"/>
  <c r="L252" i="86"/>
  <c r="L253" i="86"/>
  <c r="L254" i="86"/>
  <c r="L255" i="86"/>
  <c r="L256" i="86"/>
  <c r="L257" i="86"/>
  <c r="L258" i="86"/>
  <c r="L259" i="86"/>
  <c r="L260" i="86"/>
  <c r="L261" i="86"/>
  <c r="L262" i="86"/>
  <c r="L263" i="86"/>
  <c r="L264" i="86"/>
  <c r="L265" i="86"/>
  <c r="L266" i="86"/>
  <c r="L267" i="86"/>
  <c r="L268" i="86"/>
  <c r="L269" i="86"/>
  <c r="L270" i="86"/>
  <c r="L271" i="86"/>
  <c r="L272" i="86"/>
  <c r="L273" i="86"/>
  <c r="L274" i="86"/>
  <c r="L275" i="86"/>
  <c r="L276" i="86"/>
  <c r="L277" i="86"/>
  <c r="L278" i="86"/>
  <c r="L279" i="86"/>
  <c r="L280" i="86"/>
  <c r="L281" i="86"/>
  <c r="L282" i="86"/>
  <c r="L283" i="86"/>
  <c r="L284" i="86"/>
  <c r="L285" i="86"/>
  <c r="L286" i="86"/>
  <c r="L287" i="86"/>
  <c r="L288" i="86"/>
  <c r="L289" i="86"/>
  <c r="L290" i="86"/>
  <c r="L291" i="86"/>
  <c r="L292" i="86"/>
  <c r="L293" i="86"/>
  <c r="L294" i="86"/>
  <c r="L295" i="86"/>
  <c r="L296" i="86"/>
  <c r="L297" i="86"/>
  <c r="L298" i="86"/>
  <c r="L299" i="86"/>
  <c r="L300" i="86"/>
  <c r="L301" i="86"/>
  <c r="L302" i="86"/>
  <c r="L5" i="86"/>
  <c r="K6" i="87"/>
  <c r="L6" i="87"/>
  <c r="K7" i="87"/>
  <c r="L7" i="87"/>
  <c r="K8" i="87"/>
  <c r="L8" i="87"/>
  <c r="K9" i="87"/>
  <c r="L9" i="87"/>
  <c r="K10" i="87"/>
  <c r="L10" i="87"/>
  <c r="K11" i="87"/>
  <c r="L11" i="87"/>
  <c r="K12" i="87"/>
  <c r="L12" i="87"/>
  <c r="K13" i="87"/>
  <c r="L13" i="87"/>
  <c r="K14" i="87"/>
  <c r="L14" i="87"/>
  <c r="K15" i="87"/>
  <c r="L15" i="87"/>
  <c r="K16" i="87"/>
  <c r="L16" i="87"/>
  <c r="K17" i="87"/>
  <c r="L17" i="87"/>
  <c r="K18" i="87"/>
  <c r="L18" i="87"/>
  <c r="K19" i="87"/>
  <c r="L19" i="87"/>
  <c r="K20" i="87"/>
  <c r="L20" i="87"/>
  <c r="K21" i="87"/>
  <c r="L21" i="87"/>
  <c r="K22" i="87"/>
  <c r="L22" i="87"/>
  <c r="K23" i="87"/>
  <c r="L23" i="87"/>
  <c r="K24" i="87"/>
  <c r="L24" i="87"/>
  <c r="K25" i="87"/>
  <c r="L25" i="87"/>
  <c r="K26" i="87"/>
  <c r="L26" i="87"/>
  <c r="K27" i="87"/>
  <c r="L27" i="87"/>
  <c r="K28" i="87"/>
  <c r="L28" i="87"/>
  <c r="K29" i="87"/>
  <c r="L29" i="87"/>
  <c r="K30" i="87"/>
  <c r="L30" i="87"/>
  <c r="K31" i="87"/>
  <c r="L31" i="87"/>
  <c r="K32" i="87"/>
  <c r="L32" i="87"/>
  <c r="K33" i="87"/>
  <c r="L33" i="87"/>
  <c r="K34" i="87"/>
  <c r="L34" i="87"/>
  <c r="K35" i="87"/>
  <c r="L35" i="87"/>
  <c r="K36" i="87"/>
  <c r="L36" i="87"/>
  <c r="K37" i="87"/>
  <c r="L37" i="87"/>
  <c r="K38" i="87"/>
  <c r="L38" i="87"/>
  <c r="K39" i="87"/>
  <c r="L39" i="87"/>
  <c r="K40" i="87"/>
  <c r="L40" i="87"/>
  <c r="K41" i="87"/>
  <c r="L41" i="87"/>
  <c r="K42" i="87"/>
  <c r="L42" i="87"/>
  <c r="K43" i="87"/>
  <c r="L43" i="87"/>
  <c r="K44" i="87"/>
  <c r="L44" i="87"/>
  <c r="K45" i="87"/>
  <c r="L45" i="87"/>
  <c r="K46" i="87"/>
  <c r="L46" i="87"/>
  <c r="K47" i="87"/>
  <c r="L47" i="87"/>
  <c r="K48" i="87"/>
  <c r="L48" i="87"/>
  <c r="K49" i="87"/>
  <c r="L49" i="87"/>
  <c r="K50" i="87"/>
  <c r="L50" i="87"/>
  <c r="K51" i="87"/>
  <c r="L51" i="87"/>
  <c r="K52" i="87"/>
  <c r="L52" i="87"/>
  <c r="K53" i="87"/>
  <c r="L53" i="87"/>
  <c r="K54" i="87"/>
  <c r="L54" i="87"/>
  <c r="K55" i="87"/>
  <c r="L55" i="87"/>
  <c r="K56" i="87"/>
  <c r="L56" i="87"/>
  <c r="K57" i="87"/>
  <c r="L57" i="87"/>
  <c r="K58" i="87"/>
  <c r="L58" i="87"/>
  <c r="K59" i="87"/>
  <c r="L59" i="87"/>
  <c r="K60" i="87"/>
  <c r="L60" i="87"/>
  <c r="K61" i="87"/>
  <c r="L61" i="87"/>
  <c r="K62" i="87"/>
  <c r="L62" i="87"/>
  <c r="K63" i="87"/>
  <c r="L63" i="87"/>
  <c r="K64" i="87"/>
  <c r="L64" i="87"/>
  <c r="K65" i="87"/>
  <c r="L65" i="87"/>
  <c r="K66" i="87"/>
  <c r="L66" i="87"/>
  <c r="K67" i="87"/>
  <c r="L67" i="87"/>
  <c r="K68" i="87"/>
  <c r="L68" i="87"/>
  <c r="K69" i="87"/>
  <c r="L69" i="87"/>
  <c r="K70" i="87"/>
  <c r="L70" i="87"/>
  <c r="K71" i="87"/>
  <c r="L71" i="87"/>
  <c r="K72" i="87"/>
  <c r="L72" i="87"/>
  <c r="K73" i="87"/>
  <c r="L73" i="87"/>
  <c r="K74" i="87"/>
  <c r="L74" i="87"/>
  <c r="K75" i="87"/>
  <c r="L75" i="87"/>
  <c r="K76" i="87"/>
  <c r="L76" i="87"/>
  <c r="K77" i="87"/>
  <c r="L77" i="87"/>
  <c r="K78" i="87"/>
  <c r="L78" i="87"/>
  <c r="K79" i="87"/>
  <c r="L79" i="87"/>
  <c r="K80" i="87"/>
  <c r="L80" i="87"/>
  <c r="K81" i="87"/>
  <c r="L81" i="87"/>
  <c r="K82" i="87"/>
  <c r="L82" i="87"/>
  <c r="K83" i="87"/>
  <c r="L83" i="87"/>
  <c r="K84" i="87"/>
  <c r="L84" i="87"/>
  <c r="K85" i="87"/>
  <c r="L85" i="87"/>
  <c r="K86" i="87"/>
  <c r="L86" i="87"/>
  <c r="K87" i="87"/>
  <c r="L87" i="87"/>
  <c r="K88" i="87"/>
  <c r="L88" i="87"/>
  <c r="K89" i="87"/>
  <c r="L89" i="87"/>
  <c r="K90" i="87"/>
  <c r="L90" i="87"/>
  <c r="K91" i="87"/>
  <c r="L91" i="87"/>
  <c r="K92" i="87"/>
  <c r="L92" i="87"/>
  <c r="K93" i="87"/>
  <c r="L93" i="87"/>
  <c r="K94" i="87"/>
  <c r="L94" i="87"/>
  <c r="K95" i="87"/>
  <c r="L95" i="87"/>
  <c r="K96" i="87"/>
  <c r="L96" i="87"/>
  <c r="K97" i="87"/>
  <c r="L97" i="87"/>
  <c r="K98" i="87"/>
  <c r="L98" i="87"/>
  <c r="K99" i="87"/>
  <c r="L99" i="87"/>
  <c r="K100" i="87"/>
  <c r="L100" i="87"/>
  <c r="K101" i="87"/>
  <c r="L101" i="87"/>
  <c r="K102" i="87"/>
  <c r="L102" i="87"/>
  <c r="K103" i="87"/>
  <c r="L103" i="87"/>
  <c r="K104" i="87"/>
  <c r="L104" i="87"/>
  <c r="K105" i="87"/>
  <c r="L105" i="87"/>
  <c r="K106" i="87"/>
  <c r="L106" i="87"/>
  <c r="K107" i="87"/>
  <c r="L107" i="87"/>
  <c r="K108" i="87"/>
  <c r="L108" i="87"/>
  <c r="K109" i="87"/>
  <c r="L109" i="87"/>
  <c r="K110" i="87"/>
  <c r="L110" i="87"/>
  <c r="K111" i="87"/>
  <c r="L111" i="87"/>
  <c r="K112" i="87"/>
  <c r="L112" i="87"/>
  <c r="K113" i="87"/>
  <c r="L113" i="87"/>
  <c r="K114" i="87"/>
  <c r="L114" i="87"/>
  <c r="K115" i="87"/>
  <c r="L115" i="87"/>
  <c r="K116" i="87"/>
  <c r="L116" i="87"/>
  <c r="K117" i="87"/>
  <c r="L117" i="87"/>
  <c r="K118" i="87"/>
  <c r="L118" i="87"/>
  <c r="K119" i="87"/>
  <c r="L119" i="87"/>
  <c r="K120" i="87"/>
  <c r="L120" i="87"/>
  <c r="K121" i="87"/>
  <c r="L121" i="87"/>
  <c r="K122" i="87"/>
  <c r="L122" i="87"/>
  <c r="K123" i="87"/>
  <c r="L123" i="87"/>
  <c r="K124" i="87"/>
  <c r="L124" i="87"/>
  <c r="K125" i="87"/>
  <c r="L125" i="87"/>
  <c r="K126" i="87"/>
  <c r="L126" i="87"/>
  <c r="K127" i="87"/>
  <c r="L127" i="87"/>
  <c r="K128" i="87"/>
  <c r="L128" i="87"/>
  <c r="K129" i="87"/>
  <c r="L129" i="87"/>
  <c r="K130" i="87"/>
  <c r="L130" i="87"/>
  <c r="K131" i="87"/>
  <c r="L131" i="87"/>
  <c r="K132" i="87"/>
  <c r="L132" i="87"/>
  <c r="K133" i="87"/>
  <c r="L133" i="87"/>
  <c r="K134" i="87"/>
  <c r="L134" i="87"/>
  <c r="K135" i="87"/>
  <c r="L135" i="87"/>
  <c r="K136" i="87"/>
  <c r="L136" i="87"/>
  <c r="K137" i="87"/>
  <c r="L137" i="87"/>
  <c r="K138" i="87"/>
  <c r="L138" i="87"/>
  <c r="K139" i="87"/>
  <c r="L139" i="87"/>
  <c r="K140" i="87"/>
  <c r="L140" i="87"/>
  <c r="K141" i="87"/>
  <c r="L141" i="87"/>
  <c r="K142" i="87"/>
  <c r="L142" i="87"/>
  <c r="K143" i="87"/>
  <c r="L143" i="87"/>
  <c r="K144" i="87"/>
  <c r="L144" i="87"/>
  <c r="K145" i="87"/>
  <c r="L145" i="87"/>
  <c r="K146" i="87"/>
  <c r="L146" i="87"/>
  <c r="K147" i="87"/>
  <c r="L147" i="87"/>
  <c r="K148" i="87"/>
  <c r="L148" i="87"/>
  <c r="K149" i="87"/>
  <c r="L149" i="87"/>
  <c r="K150" i="87"/>
  <c r="L150" i="87"/>
  <c r="K151" i="87"/>
  <c r="L151" i="87"/>
  <c r="K152" i="87"/>
  <c r="L152" i="87"/>
  <c r="K153" i="87"/>
  <c r="L153" i="87"/>
  <c r="K154" i="87"/>
  <c r="L154" i="87"/>
  <c r="K155" i="87"/>
  <c r="L155" i="87"/>
  <c r="K156" i="87"/>
  <c r="L156" i="87"/>
  <c r="K157" i="87"/>
  <c r="L157" i="87"/>
  <c r="K158" i="87"/>
  <c r="L158" i="87"/>
  <c r="K159" i="87"/>
  <c r="L159" i="87"/>
  <c r="K160" i="87"/>
  <c r="L160" i="87"/>
  <c r="K161" i="87"/>
  <c r="L161" i="87"/>
  <c r="K162" i="87"/>
  <c r="L162" i="87"/>
  <c r="K163" i="87"/>
  <c r="L163" i="87"/>
  <c r="K164" i="87"/>
  <c r="L164" i="87"/>
  <c r="K165" i="87"/>
  <c r="L165" i="87"/>
  <c r="K166" i="87"/>
  <c r="L166" i="87"/>
  <c r="K167" i="87"/>
  <c r="L167" i="87"/>
  <c r="K168" i="87"/>
  <c r="L168" i="87"/>
  <c r="J169" i="87"/>
  <c r="K169" i="87"/>
  <c r="L169" i="87"/>
  <c r="K170" i="87"/>
  <c r="L170" i="87"/>
  <c r="K171" i="87"/>
  <c r="L171" i="87"/>
  <c r="K172" i="87"/>
  <c r="L172" i="87"/>
  <c r="K173" i="87"/>
  <c r="L173" i="87"/>
  <c r="K174" i="87"/>
  <c r="L174" i="87"/>
  <c r="K175" i="87"/>
  <c r="L175" i="87"/>
  <c r="K176" i="87"/>
  <c r="L176" i="87"/>
  <c r="K177" i="87"/>
  <c r="L177" i="87"/>
  <c r="K178" i="87"/>
  <c r="L178" i="87"/>
  <c r="K179" i="87"/>
  <c r="L179" i="87"/>
  <c r="K180" i="87"/>
  <c r="L180" i="87"/>
  <c r="K181" i="87"/>
  <c r="L181" i="87"/>
  <c r="K182" i="87"/>
  <c r="L182" i="87"/>
  <c r="K183" i="87"/>
  <c r="L183" i="87"/>
  <c r="K184" i="87"/>
  <c r="L184" i="87"/>
  <c r="K185" i="87"/>
  <c r="L185" i="87"/>
  <c r="K186" i="87"/>
  <c r="L186" i="87"/>
  <c r="K187" i="87"/>
  <c r="L187" i="87"/>
  <c r="K188" i="87"/>
  <c r="L188" i="87"/>
  <c r="K189" i="87"/>
  <c r="L189" i="87"/>
  <c r="J190" i="87"/>
  <c r="K190" i="87"/>
  <c r="L190" i="87"/>
  <c r="K191" i="87"/>
  <c r="L191" i="87"/>
  <c r="K192" i="87"/>
  <c r="L192" i="87"/>
  <c r="K193" i="87"/>
  <c r="L193" i="87"/>
  <c r="K194" i="87"/>
  <c r="L194" i="87"/>
  <c r="K195" i="87"/>
  <c r="L195" i="87"/>
  <c r="K196" i="87"/>
  <c r="L196" i="87"/>
  <c r="K197" i="87"/>
  <c r="L197" i="87"/>
  <c r="K198" i="87"/>
  <c r="L198" i="87"/>
  <c r="K199" i="87"/>
  <c r="L199" i="87"/>
  <c r="K200" i="87"/>
  <c r="L200" i="87"/>
  <c r="K201" i="87"/>
  <c r="L201" i="87"/>
  <c r="K202" i="87"/>
  <c r="L202" i="87"/>
  <c r="K203" i="87"/>
  <c r="L203" i="87"/>
  <c r="K204" i="87"/>
  <c r="L204" i="87"/>
  <c r="K205" i="87"/>
  <c r="L205" i="87"/>
  <c r="K206" i="87"/>
  <c r="L206" i="87"/>
  <c r="K207" i="87"/>
  <c r="L207" i="87"/>
  <c r="K208" i="87"/>
  <c r="L208" i="87"/>
  <c r="K209" i="87"/>
  <c r="L209" i="87"/>
  <c r="K210" i="87"/>
  <c r="L210" i="87"/>
  <c r="K211" i="87"/>
  <c r="L211" i="87"/>
  <c r="K212" i="87"/>
  <c r="L212" i="87"/>
  <c r="K213" i="87"/>
  <c r="L213" i="87"/>
  <c r="K214" i="87"/>
  <c r="L214" i="87"/>
  <c r="K215" i="87"/>
  <c r="L215" i="87"/>
  <c r="K216" i="87"/>
  <c r="L216" i="87"/>
  <c r="K217" i="87"/>
  <c r="L217" i="87"/>
  <c r="K218" i="87"/>
  <c r="L218" i="87"/>
  <c r="K219" i="87"/>
  <c r="L219" i="87"/>
  <c r="K220" i="87"/>
  <c r="L220" i="87"/>
  <c r="K221" i="87"/>
  <c r="L221" i="87"/>
  <c r="K222" i="87"/>
  <c r="L222" i="87"/>
  <c r="K223" i="87"/>
  <c r="L223" i="87"/>
  <c r="K224" i="87"/>
  <c r="L224" i="87"/>
  <c r="K225" i="87"/>
  <c r="L225" i="87"/>
  <c r="K226" i="87"/>
  <c r="L226" i="87"/>
  <c r="K227" i="87"/>
  <c r="L227" i="87"/>
  <c r="K228" i="87"/>
  <c r="L228" i="87"/>
  <c r="K229" i="87"/>
  <c r="L229" i="87"/>
  <c r="K230" i="87"/>
  <c r="L230" i="87"/>
  <c r="K231" i="87"/>
  <c r="L231" i="87"/>
  <c r="K232" i="87"/>
  <c r="L232" i="87"/>
  <c r="K233" i="87"/>
  <c r="L233" i="87"/>
  <c r="K234" i="87"/>
  <c r="L234" i="87"/>
  <c r="K235" i="87"/>
  <c r="L235" i="87"/>
  <c r="K236" i="87"/>
  <c r="L236" i="87"/>
  <c r="K237" i="87"/>
  <c r="L237" i="87"/>
  <c r="K238" i="87"/>
  <c r="L238" i="87"/>
  <c r="K239" i="87"/>
  <c r="L239" i="87"/>
  <c r="K240" i="87"/>
  <c r="L240" i="87"/>
  <c r="K241" i="87"/>
  <c r="L241" i="87"/>
  <c r="K242" i="87"/>
  <c r="L242" i="87"/>
  <c r="K243" i="87"/>
  <c r="L243" i="87"/>
  <c r="K244" i="87"/>
  <c r="L244" i="87"/>
  <c r="K245" i="87"/>
  <c r="L245" i="87"/>
  <c r="K246" i="87"/>
  <c r="L246" i="87"/>
  <c r="K247" i="87"/>
  <c r="L247" i="87"/>
  <c r="K248" i="87"/>
  <c r="L248" i="87"/>
  <c r="K249" i="87"/>
  <c r="L249" i="87"/>
  <c r="K250" i="87"/>
  <c r="L250" i="87"/>
  <c r="K251" i="87"/>
  <c r="L251" i="87"/>
  <c r="K252" i="87"/>
  <c r="L252" i="87"/>
  <c r="K253" i="87"/>
  <c r="L253" i="87"/>
  <c r="K254" i="87"/>
  <c r="L254" i="87"/>
  <c r="K255" i="87"/>
  <c r="L255" i="87"/>
  <c r="K256" i="87"/>
  <c r="L256" i="87"/>
  <c r="K257" i="87"/>
  <c r="L257" i="87"/>
  <c r="K258" i="87"/>
  <c r="L258" i="87"/>
  <c r="K259" i="87"/>
  <c r="L259" i="87"/>
  <c r="K260" i="87"/>
  <c r="L260" i="87"/>
  <c r="K261" i="87"/>
  <c r="L261" i="87"/>
  <c r="K262" i="87"/>
  <c r="L262" i="87"/>
  <c r="K263" i="87"/>
  <c r="L263" i="87"/>
  <c r="K264" i="87"/>
  <c r="L264" i="87"/>
  <c r="K265" i="87"/>
  <c r="L265" i="87"/>
  <c r="K266" i="87"/>
  <c r="L266" i="87"/>
  <c r="K267" i="87"/>
  <c r="L267" i="87"/>
  <c r="K268" i="87"/>
  <c r="L268" i="87"/>
  <c r="K269" i="87"/>
  <c r="L269" i="87"/>
  <c r="K270" i="87"/>
  <c r="L270" i="87"/>
  <c r="K271" i="87"/>
  <c r="L271" i="87"/>
  <c r="K272" i="87"/>
  <c r="L272" i="87"/>
  <c r="K273" i="87"/>
  <c r="L273" i="87"/>
  <c r="K274" i="87"/>
  <c r="L274" i="87"/>
  <c r="K275" i="87"/>
  <c r="L275" i="87"/>
  <c r="K276" i="87"/>
  <c r="L276" i="87"/>
  <c r="K277" i="87"/>
  <c r="L277" i="87"/>
  <c r="K278" i="87"/>
  <c r="L278" i="87"/>
  <c r="K279" i="87"/>
  <c r="L279" i="87"/>
  <c r="K280" i="87"/>
  <c r="L280" i="87"/>
  <c r="K281" i="87"/>
  <c r="L281" i="87"/>
  <c r="K282" i="87"/>
  <c r="L282" i="87"/>
  <c r="K283" i="87"/>
  <c r="L283" i="87"/>
  <c r="K284" i="87"/>
  <c r="L284" i="87"/>
  <c r="K285" i="87"/>
  <c r="L285" i="87"/>
  <c r="K286" i="87"/>
  <c r="L286" i="87"/>
  <c r="K287" i="87"/>
  <c r="L287" i="87"/>
  <c r="K288" i="87"/>
  <c r="L288" i="87"/>
  <c r="K289" i="87"/>
  <c r="L289" i="87"/>
  <c r="K290" i="87"/>
  <c r="L290" i="87"/>
  <c r="K291" i="87"/>
  <c r="L291" i="87"/>
  <c r="K292" i="87"/>
  <c r="L292" i="87"/>
  <c r="K293" i="87"/>
  <c r="L293" i="87"/>
  <c r="K294" i="87"/>
  <c r="L294" i="87"/>
  <c r="K295" i="87"/>
  <c r="L295" i="87"/>
  <c r="K296" i="87"/>
  <c r="L296" i="87"/>
  <c r="K297" i="87"/>
  <c r="L297" i="87"/>
  <c r="K298" i="87"/>
  <c r="L298" i="87"/>
  <c r="K299" i="87"/>
  <c r="L299" i="87"/>
  <c r="K300" i="87"/>
  <c r="L300" i="87"/>
  <c r="K301" i="87"/>
  <c r="L301" i="87"/>
  <c r="K302" i="87"/>
  <c r="L302" i="87"/>
  <c r="L5" i="87"/>
  <c r="K5" i="87"/>
  <c r="K305" i="74"/>
  <c r="K304" i="74"/>
  <c r="AB4" i="75"/>
  <c r="AB5" i="75"/>
  <c r="AB6" i="75"/>
  <c r="AB7" i="75"/>
  <c r="AB8" i="75"/>
  <c r="AB9"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B48" i="75"/>
  <c r="AB49" i="75"/>
  <c r="AB50" i="75"/>
  <c r="AB51" i="75"/>
  <c r="AB52" i="75"/>
  <c r="AB53" i="75"/>
  <c r="AB54" i="75"/>
  <c r="AB55" i="75"/>
  <c r="AB56" i="75"/>
  <c r="AB57" i="75"/>
  <c r="AB58" i="75"/>
  <c r="AB59" i="75"/>
  <c r="AB60" i="75"/>
  <c r="AB61" i="75"/>
  <c r="AB62" i="75"/>
  <c r="AB63" i="75"/>
  <c r="AB64" i="75"/>
  <c r="AB65" i="75"/>
  <c r="AB66" i="75"/>
  <c r="AB67" i="75"/>
  <c r="AB68" i="75"/>
  <c r="AB69" i="75"/>
  <c r="AB70" i="75"/>
  <c r="AB71" i="75"/>
  <c r="AB72" i="75"/>
  <c r="AB73" i="75"/>
  <c r="AB74" i="75"/>
  <c r="AB75" i="75"/>
  <c r="AB76" i="75"/>
  <c r="AB77" i="75"/>
  <c r="AB78" i="75"/>
  <c r="AB79" i="75"/>
  <c r="AB80" i="75"/>
  <c r="AB81" i="75"/>
  <c r="AB82" i="75"/>
  <c r="AB83" i="75"/>
  <c r="AB84" i="75"/>
  <c r="AB85" i="75"/>
  <c r="AB86" i="75"/>
  <c r="AB87" i="75"/>
  <c r="AB88" i="75"/>
  <c r="AB89" i="75"/>
  <c r="AB90" i="75"/>
  <c r="AB91" i="75"/>
  <c r="AB92" i="75"/>
  <c r="AB93" i="75"/>
  <c r="AB94" i="75"/>
  <c r="AB95" i="75"/>
  <c r="AB96" i="75"/>
  <c r="AB97" i="75"/>
  <c r="AB98" i="75"/>
  <c r="AB99" i="75"/>
  <c r="AB100" i="75"/>
  <c r="AB101" i="75"/>
  <c r="AB102" i="75"/>
  <c r="AB103" i="75"/>
  <c r="AB104" i="75"/>
  <c r="AB105" i="75"/>
  <c r="AB106" i="75"/>
  <c r="AB107" i="75"/>
  <c r="AB108" i="75"/>
  <c r="AB109" i="75"/>
  <c r="AB110" i="75"/>
  <c r="AB111" i="75"/>
  <c r="AB112" i="75"/>
  <c r="AB113" i="75"/>
  <c r="AB114" i="75"/>
  <c r="AB115" i="75"/>
  <c r="AB116" i="75"/>
  <c r="AB117" i="75"/>
  <c r="AB118" i="75"/>
  <c r="AB119" i="75"/>
  <c r="AB120" i="75"/>
  <c r="AB121" i="75"/>
  <c r="AB122" i="75"/>
  <c r="AB123" i="75"/>
  <c r="AB124" i="75"/>
  <c r="AB125" i="75"/>
  <c r="AB126" i="75"/>
  <c r="AB127" i="75"/>
  <c r="AB128" i="75"/>
  <c r="AB129" i="75"/>
  <c r="AB130" i="75"/>
  <c r="AB131" i="75"/>
  <c r="AB132" i="75"/>
  <c r="AB133" i="75"/>
  <c r="AB134" i="75"/>
  <c r="AB135" i="75"/>
  <c r="AB136" i="75"/>
  <c r="AB137" i="75"/>
  <c r="AB138" i="75"/>
  <c r="AB139" i="75"/>
  <c r="AB140" i="75"/>
  <c r="AB141" i="75"/>
  <c r="AB142" i="75"/>
  <c r="AB143" i="75"/>
  <c r="AB144" i="75"/>
  <c r="AB145" i="75"/>
  <c r="AB146" i="75"/>
  <c r="AB147" i="75"/>
  <c r="AB148" i="75"/>
  <c r="AB149" i="75"/>
  <c r="AB150" i="75"/>
  <c r="AB151" i="75"/>
  <c r="AB152" i="75"/>
  <c r="AB153" i="75"/>
  <c r="AB154" i="75"/>
  <c r="AB155" i="75"/>
  <c r="AB156" i="75"/>
  <c r="AB157" i="75"/>
  <c r="AB158" i="75"/>
  <c r="AB159" i="75"/>
  <c r="AB160" i="75"/>
  <c r="AB161" i="75"/>
  <c r="AB162" i="75"/>
  <c r="AB163" i="75"/>
  <c r="AB164" i="75"/>
  <c r="AB165" i="75"/>
  <c r="AB166" i="75"/>
  <c r="AB167" i="75"/>
  <c r="AB168" i="75"/>
  <c r="AB169" i="75"/>
  <c r="AB170" i="75"/>
  <c r="AB171" i="75"/>
  <c r="AB172" i="75"/>
  <c r="AB173" i="75"/>
  <c r="AB174" i="75"/>
  <c r="AB175" i="75"/>
  <c r="AB176" i="75"/>
  <c r="AB177" i="75"/>
  <c r="AB178" i="75"/>
  <c r="AB179" i="75"/>
  <c r="AB180" i="75"/>
  <c r="AB181" i="75"/>
  <c r="AB182" i="75"/>
  <c r="AB183" i="75"/>
  <c r="AB184" i="75"/>
  <c r="AB185" i="75"/>
  <c r="AB186" i="75"/>
  <c r="AB187" i="75"/>
  <c r="AB188" i="75"/>
  <c r="AB189" i="75"/>
  <c r="AB190" i="75"/>
  <c r="AB191" i="75"/>
  <c r="AB192" i="75"/>
  <c r="AB193" i="75"/>
  <c r="AB194" i="75"/>
  <c r="AB195" i="75"/>
  <c r="AB196" i="75"/>
  <c r="AB197" i="75"/>
  <c r="AB198" i="75"/>
  <c r="AB199" i="75"/>
  <c r="AB200" i="75"/>
  <c r="AB201" i="75"/>
  <c r="AB202" i="75"/>
  <c r="AB203" i="75"/>
  <c r="AB204" i="75"/>
  <c r="AB205" i="75"/>
  <c r="AB206" i="75"/>
  <c r="AB207" i="75"/>
  <c r="AB208" i="75"/>
  <c r="AB209" i="75"/>
  <c r="AB210" i="75"/>
  <c r="AB211" i="75"/>
  <c r="AB212" i="75"/>
  <c r="AB213" i="75"/>
  <c r="AB214" i="75"/>
  <c r="AB215" i="75"/>
  <c r="AB216" i="75"/>
  <c r="AB217" i="75"/>
  <c r="AB218" i="75"/>
  <c r="AB219" i="75"/>
  <c r="AB220" i="75"/>
  <c r="AB221" i="75"/>
  <c r="AB222" i="75"/>
  <c r="AB223" i="75"/>
  <c r="AB224" i="75"/>
  <c r="AB225" i="75"/>
  <c r="AB226" i="75"/>
  <c r="AB227" i="75"/>
  <c r="AB228" i="75"/>
  <c r="AB229" i="75"/>
  <c r="AB230" i="75"/>
  <c r="AB231" i="75"/>
  <c r="AB232" i="75"/>
  <c r="AB233" i="75"/>
  <c r="AB234" i="75"/>
  <c r="AB235" i="75"/>
  <c r="AB236" i="75"/>
  <c r="AB237" i="75"/>
  <c r="AB238" i="75"/>
  <c r="AB239" i="75"/>
  <c r="AB240" i="75"/>
  <c r="AB241" i="75"/>
  <c r="AB242" i="75"/>
  <c r="AB243" i="75"/>
  <c r="AB244" i="75"/>
  <c r="AB245" i="75"/>
  <c r="AB246" i="75"/>
  <c r="AB247" i="75"/>
  <c r="AB248" i="75"/>
  <c r="AB249" i="75"/>
  <c r="AB250" i="75"/>
  <c r="AB251" i="75"/>
  <c r="AB252" i="75"/>
  <c r="AB253" i="75"/>
  <c r="AB254" i="75"/>
  <c r="AB255" i="75"/>
  <c r="AB256" i="75"/>
  <c r="AB257" i="75"/>
  <c r="AB258" i="75"/>
  <c r="AB259" i="75"/>
  <c r="AB260" i="75"/>
  <c r="AB261" i="75"/>
  <c r="AB262" i="75"/>
  <c r="AB263" i="75"/>
  <c r="AB264" i="75"/>
  <c r="AB265" i="75"/>
  <c r="AB266" i="75"/>
  <c r="AB267" i="75"/>
  <c r="AB268" i="75"/>
  <c r="AB269" i="75"/>
  <c r="AB270" i="75"/>
  <c r="AB271" i="75"/>
  <c r="AB272" i="75"/>
  <c r="AB273" i="75"/>
  <c r="AB274" i="75"/>
  <c r="AB275" i="75"/>
  <c r="AB276" i="75"/>
  <c r="AB277" i="75"/>
  <c r="AB278" i="75"/>
  <c r="AB279" i="75"/>
  <c r="AB280" i="75"/>
  <c r="AB281" i="75"/>
  <c r="AB282" i="75"/>
  <c r="AB283" i="75"/>
  <c r="AB284" i="75"/>
  <c r="AB285" i="75"/>
  <c r="AB286" i="75"/>
  <c r="AB287" i="75"/>
  <c r="AB288" i="75"/>
  <c r="AB289" i="75"/>
  <c r="AB290" i="75"/>
  <c r="AB291" i="75"/>
  <c r="AB292" i="75"/>
  <c r="AB293" i="75"/>
  <c r="AB294" i="75"/>
  <c r="AB295" i="75"/>
  <c r="AB296" i="75"/>
  <c r="AB297" i="75"/>
  <c r="AB298" i="75"/>
  <c r="AB299" i="75"/>
  <c r="AB300" i="75"/>
  <c r="AB3" i="75"/>
  <c r="J4" i="75"/>
  <c r="J5" i="75"/>
  <c r="J6" i="75"/>
  <c r="K6" i="75"/>
  <c r="J7" i="75"/>
  <c r="K7" i="75"/>
  <c r="J8" i="75"/>
  <c r="K8" i="75"/>
  <c r="J9" i="75"/>
  <c r="J10" i="75"/>
  <c r="K10" i="75"/>
  <c r="J11" i="75"/>
  <c r="K11" i="75"/>
  <c r="J12" i="75"/>
  <c r="J13" i="75"/>
  <c r="J14" i="75"/>
  <c r="K14" i="75"/>
  <c r="J15" i="75"/>
  <c r="K15" i="75"/>
  <c r="J16" i="75"/>
  <c r="K16" i="75"/>
  <c r="J17" i="75"/>
  <c r="J18" i="75"/>
  <c r="K18" i="75"/>
  <c r="J19" i="75"/>
  <c r="K19" i="75"/>
  <c r="J20" i="75"/>
  <c r="J21" i="75"/>
  <c r="J22" i="75"/>
  <c r="K22" i="75"/>
  <c r="J23" i="75"/>
  <c r="K23" i="75"/>
  <c r="J24" i="75"/>
  <c r="K24" i="75"/>
  <c r="J25" i="75"/>
  <c r="J26" i="75"/>
  <c r="K26" i="75"/>
  <c r="J27" i="75"/>
  <c r="K27" i="75"/>
  <c r="J28" i="75"/>
  <c r="J29" i="75"/>
  <c r="J30" i="75"/>
  <c r="K30" i="75"/>
  <c r="J31" i="75"/>
  <c r="K31" i="75"/>
  <c r="J32" i="75"/>
  <c r="K32" i="75"/>
  <c r="J33" i="75"/>
  <c r="J34" i="75"/>
  <c r="K34" i="75"/>
  <c r="J35" i="75"/>
  <c r="K35" i="75"/>
  <c r="J36" i="75"/>
  <c r="J37" i="75"/>
  <c r="J38" i="75"/>
  <c r="K38" i="75"/>
  <c r="J39" i="75"/>
  <c r="K39" i="75"/>
  <c r="J40" i="75"/>
  <c r="K40" i="75"/>
  <c r="J41" i="75"/>
  <c r="J42" i="75"/>
  <c r="K42" i="75"/>
  <c r="J43" i="75"/>
  <c r="K43" i="75"/>
  <c r="J44" i="75"/>
  <c r="J45" i="75"/>
  <c r="J46" i="75"/>
  <c r="K46" i="75"/>
  <c r="J47" i="75"/>
  <c r="K47" i="75"/>
  <c r="J48" i="75"/>
  <c r="K48" i="75"/>
  <c r="J49" i="75"/>
  <c r="J50" i="75"/>
  <c r="K50" i="75"/>
  <c r="J51" i="75"/>
  <c r="K51" i="75"/>
  <c r="J52" i="75"/>
  <c r="J53" i="75"/>
  <c r="J54" i="75"/>
  <c r="K54" i="75"/>
  <c r="J55" i="75"/>
  <c r="K55" i="75"/>
  <c r="J56" i="75"/>
  <c r="K56" i="75"/>
  <c r="J57" i="75"/>
  <c r="J58" i="75"/>
  <c r="K58" i="75"/>
  <c r="J59" i="75"/>
  <c r="K59" i="75"/>
  <c r="J60" i="75"/>
  <c r="J61" i="75"/>
  <c r="J62" i="75"/>
  <c r="K62" i="75"/>
  <c r="J63" i="75"/>
  <c r="K63" i="75"/>
  <c r="J64" i="75"/>
  <c r="K64" i="75"/>
  <c r="J65" i="75"/>
  <c r="J66" i="75"/>
  <c r="K66" i="75"/>
  <c r="J67" i="75"/>
  <c r="K67" i="75"/>
  <c r="J68" i="75"/>
  <c r="J69" i="75"/>
  <c r="J70" i="75"/>
  <c r="K70" i="75"/>
  <c r="J71" i="75"/>
  <c r="K71" i="75"/>
  <c r="J72" i="75"/>
  <c r="K72" i="75"/>
  <c r="J73" i="75"/>
  <c r="J74" i="75"/>
  <c r="K74" i="75"/>
  <c r="J75" i="75"/>
  <c r="K75" i="75"/>
  <c r="J76" i="75"/>
  <c r="J77" i="75"/>
  <c r="J78" i="75"/>
  <c r="K78" i="75"/>
  <c r="J79" i="75"/>
  <c r="K79" i="75"/>
  <c r="J80" i="75"/>
  <c r="K80" i="75"/>
  <c r="J81" i="75"/>
  <c r="J82" i="75"/>
  <c r="K82" i="75"/>
  <c r="J83" i="75"/>
  <c r="K83" i="75"/>
  <c r="J84" i="75"/>
  <c r="J85" i="75"/>
  <c r="J86" i="75"/>
  <c r="K86" i="75"/>
  <c r="J87" i="75"/>
  <c r="K87" i="75"/>
  <c r="J88" i="75"/>
  <c r="K88" i="75"/>
  <c r="J89" i="75"/>
  <c r="J90" i="75"/>
  <c r="K90" i="75"/>
  <c r="J91" i="75"/>
  <c r="K91" i="75"/>
  <c r="J92" i="75"/>
  <c r="J93" i="75"/>
  <c r="J94" i="75"/>
  <c r="K94" i="75"/>
  <c r="J95" i="75"/>
  <c r="K95" i="75"/>
  <c r="J96" i="75"/>
  <c r="K96" i="75"/>
  <c r="J97" i="75"/>
  <c r="J98" i="75"/>
  <c r="K98" i="75"/>
  <c r="J99" i="75"/>
  <c r="K99" i="75"/>
  <c r="J100" i="75"/>
  <c r="J101" i="75"/>
  <c r="J102" i="75"/>
  <c r="K102" i="75"/>
  <c r="J103" i="75"/>
  <c r="K103" i="75"/>
  <c r="J104" i="75"/>
  <c r="K104" i="75"/>
  <c r="J105" i="75"/>
  <c r="J106" i="75"/>
  <c r="K106" i="75"/>
  <c r="J107" i="75"/>
  <c r="K107" i="75"/>
  <c r="J108" i="75"/>
  <c r="J109" i="75"/>
  <c r="J110" i="75"/>
  <c r="K110" i="75"/>
  <c r="J111" i="75"/>
  <c r="K111" i="75"/>
  <c r="J112" i="75"/>
  <c r="K112" i="75"/>
  <c r="J113" i="75"/>
  <c r="J114" i="75"/>
  <c r="K114" i="75"/>
  <c r="J115" i="75"/>
  <c r="K115" i="75"/>
  <c r="J116" i="75"/>
  <c r="J117" i="75"/>
  <c r="J118" i="75"/>
  <c r="K118" i="75"/>
  <c r="J119" i="75"/>
  <c r="K119" i="75"/>
  <c r="J120" i="75"/>
  <c r="K120" i="75"/>
  <c r="J121" i="75"/>
  <c r="J122" i="75"/>
  <c r="K122" i="75"/>
  <c r="J123" i="75"/>
  <c r="K123" i="75"/>
  <c r="J124" i="75"/>
  <c r="J125" i="75"/>
  <c r="J126" i="75"/>
  <c r="K126" i="75"/>
  <c r="J127" i="75"/>
  <c r="K127" i="75"/>
  <c r="J128" i="75"/>
  <c r="K128" i="75"/>
  <c r="J129" i="75"/>
  <c r="J130" i="75"/>
  <c r="K130" i="75"/>
  <c r="J131" i="75"/>
  <c r="K131" i="75"/>
  <c r="J132" i="75"/>
  <c r="J133" i="75"/>
  <c r="J134" i="75"/>
  <c r="K134" i="75"/>
  <c r="J135" i="75"/>
  <c r="K135" i="75"/>
  <c r="J136" i="75"/>
  <c r="K136" i="75"/>
  <c r="J137" i="75"/>
  <c r="J138" i="75"/>
  <c r="K138" i="75"/>
  <c r="J139" i="75"/>
  <c r="K139" i="75"/>
  <c r="J140" i="75"/>
  <c r="J141" i="75"/>
  <c r="J142" i="75"/>
  <c r="K142" i="75"/>
  <c r="J143" i="75"/>
  <c r="K143" i="75"/>
  <c r="J144" i="75"/>
  <c r="K144" i="75"/>
  <c r="J145" i="75"/>
  <c r="J146" i="75"/>
  <c r="K146" i="75"/>
  <c r="J147" i="75"/>
  <c r="K147" i="75"/>
  <c r="J148" i="75"/>
  <c r="J149" i="75"/>
  <c r="J150" i="75"/>
  <c r="K150" i="75"/>
  <c r="J151" i="75"/>
  <c r="K151" i="75"/>
  <c r="J152" i="75"/>
  <c r="K152" i="75"/>
  <c r="J153" i="75"/>
  <c r="J154" i="75"/>
  <c r="K154" i="75"/>
  <c r="J155" i="75"/>
  <c r="K155" i="75"/>
  <c r="J156" i="75"/>
  <c r="J157" i="75"/>
  <c r="J158" i="75"/>
  <c r="K158" i="75"/>
  <c r="J159" i="75"/>
  <c r="K159" i="75"/>
  <c r="J160" i="75"/>
  <c r="K160" i="75"/>
  <c r="J161" i="75"/>
  <c r="J162" i="75"/>
  <c r="K162" i="75"/>
  <c r="J163" i="75"/>
  <c r="K163" i="75"/>
  <c r="J164" i="75"/>
  <c r="J165" i="75"/>
  <c r="J166" i="75"/>
  <c r="K166" i="75"/>
  <c r="J167" i="75"/>
  <c r="K167" i="75"/>
  <c r="J168" i="75"/>
  <c r="K168" i="75"/>
  <c r="J169" i="75"/>
  <c r="J170" i="75"/>
  <c r="K170" i="75"/>
  <c r="J171" i="75"/>
  <c r="K171" i="75"/>
  <c r="J172" i="75"/>
  <c r="K172" i="75"/>
  <c r="J173" i="75"/>
  <c r="J174" i="75"/>
  <c r="K174" i="75"/>
  <c r="J175" i="75"/>
  <c r="K175" i="75"/>
  <c r="J176" i="75"/>
  <c r="K176" i="75"/>
  <c r="J177" i="75"/>
  <c r="J178" i="75"/>
  <c r="K178" i="75"/>
  <c r="J179" i="75"/>
  <c r="K179" i="75"/>
  <c r="J180" i="75"/>
  <c r="J181" i="75"/>
  <c r="J182" i="75"/>
  <c r="K182" i="75"/>
  <c r="J183" i="75"/>
  <c r="K183" i="75"/>
  <c r="J184" i="75"/>
  <c r="K184" i="75"/>
  <c r="J185" i="75"/>
  <c r="J186" i="75"/>
  <c r="K186" i="75"/>
  <c r="J187" i="75"/>
  <c r="K187" i="75"/>
  <c r="J188" i="75"/>
  <c r="J189" i="75"/>
  <c r="J190" i="75"/>
  <c r="K190" i="75"/>
  <c r="J191" i="75"/>
  <c r="K191" i="75"/>
  <c r="J192" i="75"/>
  <c r="K192" i="75"/>
  <c r="J193" i="75"/>
  <c r="J194" i="75"/>
  <c r="K194" i="75"/>
  <c r="J195" i="75"/>
  <c r="K195" i="75"/>
  <c r="J196" i="75"/>
  <c r="J197" i="75"/>
  <c r="J198" i="75"/>
  <c r="K198" i="75"/>
  <c r="J199" i="75"/>
  <c r="K199" i="75"/>
  <c r="J200" i="75"/>
  <c r="K200" i="75"/>
  <c r="J201" i="75"/>
  <c r="J202" i="75"/>
  <c r="K202" i="75"/>
  <c r="J203" i="75"/>
  <c r="K203" i="75"/>
  <c r="J204" i="75"/>
  <c r="J205" i="75"/>
  <c r="J206" i="75"/>
  <c r="K206" i="75"/>
  <c r="J207" i="75"/>
  <c r="K207" i="75"/>
  <c r="J208" i="75"/>
  <c r="K208" i="75"/>
  <c r="J209" i="75"/>
  <c r="J210" i="75"/>
  <c r="K210" i="75"/>
  <c r="J211" i="75"/>
  <c r="K211" i="75"/>
  <c r="J212" i="75"/>
  <c r="J213" i="75"/>
  <c r="J214" i="75"/>
  <c r="K214" i="75"/>
  <c r="J215" i="75"/>
  <c r="K215" i="75"/>
  <c r="J216" i="75"/>
  <c r="K216" i="75"/>
  <c r="J217" i="75"/>
  <c r="J218" i="75"/>
  <c r="K218" i="75"/>
  <c r="J219" i="75"/>
  <c r="K219" i="75"/>
  <c r="J220" i="75"/>
  <c r="J221" i="75"/>
  <c r="J222" i="75"/>
  <c r="K222" i="75"/>
  <c r="J223" i="75"/>
  <c r="K223" i="75"/>
  <c r="J224" i="75"/>
  <c r="K224" i="75"/>
  <c r="J225" i="75"/>
  <c r="J226" i="75"/>
  <c r="K226" i="75"/>
  <c r="J227" i="75"/>
  <c r="K227" i="75"/>
  <c r="J228" i="75"/>
  <c r="J229" i="75"/>
  <c r="J230" i="75"/>
  <c r="J231" i="75"/>
  <c r="J232" i="75"/>
  <c r="J233" i="75"/>
  <c r="J234" i="75"/>
  <c r="J235" i="75"/>
  <c r="J236" i="75"/>
  <c r="J237" i="75"/>
  <c r="J238" i="75"/>
  <c r="J239" i="75"/>
  <c r="J240" i="75"/>
  <c r="J241" i="75"/>
  <c r="J242" i="75"/>
  <c r="J243" i="75"/>
  <c r="J244" i="75"/>
  <c r="J245" i="75"/>
  <c r="J246" i="75"/>
  <c r="J247" i="75"/>
  <c r="J248" i="75"/>
  <c r="J249" i="75"/>
  <c r="J250" i="75"/>
  <c r="J251" i="75"/>
  <c r="J252" i="75"/>
  <c r="J253" i="75"/>
  <c r="J254" i="75"/>
  <c r="J255" i="75"/>
  <c r="J256" i="75"/>
  <c r="J257" i="75"/>
  <c r="J258" i="75"/>
  <c r="J259" i="75"/>
  <c r="J260" i="75"/>
  <c r="J261" i="75"/>
  <c r="J262" i="75"/>
  <c r="J263" i="75"/>
  <c r="J264" i="75"/>
  <c r="J265" i="75"/>
  <c r="J266" i="75"/>
  <c r="J267" i="75"/>
  <c r="J268" i="75"/>
  <c r="J269" i="75"/>
  <c r="J270" i="75"/>
  <c r="J271" i="75"/>
  <c r="J272" i="75"/>
  <c r="J273" i="75"/>
  <c r="J274" i="75"/>
  <c r="J275" i="75"/>
  <c r="J276" i="75"/>
  <c r="J277" i="75"/>
  <c r="J278" i="75"/>
  <c r="J279" i="75"/>
  <c r="J280" i="75"/>
  <c r="J281" i="75"/>
  <c r="J282" i="75"/>
  <c r="J283" i="75"/>
  <c r="J284" i="75"/>
  <c r="J285" i="75"/>
  <c r="J286" i="75"/>
  <c r="J287" i="75"/>
  <c r="J288" i="75"/>
  <c r="J289" i="75"/>
  <c r="J290" i="75"/>
  <c r="J291" i="75"/>
  <c r="J292" i="75"/>
  <c r="J293" i="75"/>
  <c r="J294" i="75"/>
  <c r="J295" i="75"/>
  <c r="J296" i="75"/>
  <c r="J297" i="75"/>
  <c r="J298" i="75"/>
  <c r="J299" i="75"/>
  <c r="J300" i="75"/>
  <c r="J3" i="75"/>
  <c r="K4" i="75"/>
  <c r="K5" i="75"/>
  <c r="K9" i="75"/>
  <c r="K12" i="75"/>
  <c r="K13" i="75"/>
  <c r="K17" i="75"/>
  <c r="K20" i="75"/>
  <c r="K21" i="75"/>
  <c r="K25" i="75"/>
  <c r="K28" i="75"/>
  <c r="K29" i="75"/>
  <c r="K33" i="75"/>
  <c r="K36" i="75"/>
  <c r="K37" i="75"/>
  <c r="K41" i="75"/>
  <c r="K44" i="75"/>
  <c r="K45" i="75"/>
  <c r="K49" i="75"/>
  <c r="K52" i="75"/>
  <c r="K53" i="75"/>
  <c r="K57" i="75"/>
  <c r="K60" i="75"/>
  <c r="K61" i="75"/>
  <c r="K65" i="75"/>
  <c r="K68" i="75"/>
  <c r="K69" i="75"/>
  <c r="K73" i="75"/>
  <c r="K76" i="75"/>
  <c r="K77" i="75"/>
  <c r="K81" i="75"/>
  <c r="K84" i="75"/>
  <c r="K85" i="75"/>
  <c r="K89" i="75"/>
  <c r="K92" i="75"/>
  <c r="K93" i="75"/>
  <c r="K97" i="75"/>
  <c r="K100" i="75"/>
  <c r="K101" i="75"/>
  <c r="K105" i="75"/>
  <c r="K108" i="75"/>
  <c r="K109" i="75"/>
  <c r="K113" i="75"/>
  <c r="K116" i="75"/>
  <c r="K117" i="75"/>
  <c r="K121" i="75"/>
  <c r="K124" i="75"/>
  <c r="K125" i="75"/>
  <c r="K129" i="75"/>
  <c r="K132" i="75"/>
  <c r="K133" i="75"/>
  <c r="K137" i="75"/>
  <c r="K140" i="75"/>
  <c r="K141" i="75"/>
  <c r="K145" i="75"/>
  <c r="K148" i="75"/>
  <c r="K149" i="75"/>
  <c r="K153" i="75"/>
  <c r="K156" i="75"/>
  <c r="K157" i="75"/>
  <c r="K161" i="75"/>
  <c r="K164" i="75"/>
  <c r="K165" i="75"/>
  <c r="K169" i="75"/>
  <c r="K173" i="75"/>
  <c r="K177" i="75"/>
  <c r="K180" i="75"/>
  <c r="K181" i="75"/>
  <c r="K185" i="75"/>
  <c r="K188" i="75"/>
  <c r="K189" i="75"/>
  <c r="K193" i="75"/>
  <c r="K196" i="75"/>
  <c r="K197" i="75"/>
  <c r="K201" i="75"/>
  <c r="K204" i="75"/>
  <c r="K205" i="75"/>
  <c r="K209" i="75"/>
  <c r="K212" i="75"/>
  <c r="K213" i="75"/>
  <c r="K217" i="75"/>
  <c r="K220" i="75"/>
  <c r="K221" i="75"/>
  <c r="K225" i="75"/>
  <c r="K228" i="75"/>
  <c r="K229" i="75"/>
  <c r="K230" i="75"/>
  <c r="K231" i="75"/>
  <c r="K232" i="75"/>
  <c r="K233" i="75"/>
  <c r="K234" i="75"/>
  <c r="K235" i="75"/>
  <c r="K236" i="75"/>
  <c r="K237" i="75"/>
  <c r="K238" i="75"/>
  <c r="K239" i="75"/>
  <c r="K240" i="75"/>
  <c r="K241" i="75"/>
  <c r="K242" i="75"/>
  <c r="K243" i="75"/>
  <c r="K244" i="75"/>
  <c r="K245" i="75"/>
  <c r="K246" i="75"/>
  <c r="K247" i="75"/>
  <c r="K248" i="75"/>
  <c r="K249" i="75"/>
  <c r="K250" i="75"/>
  <c r="K251" i="75"/>
  <c r="K252" i="75"/>
  <c r="K253" i="75"/>
  <c r="K254" i="75"/>
  <c r="K255" i="75"/>
  <c r="K256" i="75"/>
  <c r="K257" i="75"/>
  <c r="K258" i="75"/>
  <c r="K259" i="75"/>
  <c r="K260" i="75"/>
  <c r="K261" i="75"/>
  <c r="K262" i="75"/>
  <c r="K263" i="75"/>
  <c r="K264" i="75"/>
  <c r="K265" i="75"/>
  <c r="K266" i="75"/>
  <c r="K267" i="75"/>
  <c r="K268" i="75"/>
  <c r="K269" i="75"/>
  <c r="K270" i="75"/>
  <c r="K271" i="75"/>
  <c r="K272" i="75"/>
  <c r="K273" i="75"/>
  <c r="K274" i="75"/>
  <c r="K275" i="75"/>
  <c r="K276" i="75"/>
  <c r="K277" i="75"/>
  <c r="K278" i="75"/>
  <c r="K279" i="75"/>
  <c r="K280" i="75"/>
  <c r="K281" i="75"/>
  <c r="K282" i="75"/>
  <c r="K283" i="75"/>
  <c r="K284" i="75"/>
  <c r="K285" i="75"/>
  <c r="K286" i="75"/>
  <c r="K287" i="75"/>
  <c r="K288" i="75"/>
  <c r="K289" i="75"/>
  <c r="K290" i="75"/>
  <c r="K291" i="75"/>
  <c r="K292" i="75"/>
  <c r="K293" i="75"/>
  <c r="K294" i="75"/>
  <c r="K295" i="75"/>
  <c r="K296" i="75"/>
  <c r="K297" i="75"/>
  <c r="K298" i="75"/>
  <c r="K299" i="75"/>
  <c r="K300" i="75"/>
  <c r="K3" i="75"/>
  <c r="Q4" i="3"/>
  <c r="Q5" i="3"/>
  <c r="Q6" i="3"/>
  <c r="Q7" i="3"/>
  <c r="Q8" i="3"/>
  <c r="Q9" i="3"/>
  <c r="Q10" i="3"/>
  <c r="Q11" i="3"/>
  <c r="Q12" i="3"/>
  <c r="Q13" i="3"/>
  <c r="Q14" i="3"/>
  <c r="Q15" i="3"/>
  <c r="Q16" i="3"/>
  <c r="Q17" i="3"/>
  <c r="Q18" i="3"/>
  <c r="Q19" i="3"/>
  <c r="Q20" i="3"/>
  <c r="Q21" i="3"/>
  <c r="Q22" i="3"/>
  <c r="Q23" i="3"/>
  <c r="Q24" i="3"/>
  <c r="Q25"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O4" i="3"/>
  <c r="O5" i="3"/>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Q3" i="3"/>
  <c r="O3" i="3"/>
  <c r="H3" i="3"/>
  <c r="G302" i="88"/>
  <c r="K306" i="111"/>
  <c r="AN45" i="111"/>
  <c r="AD55" i="111"/>
  <c r="J306" i="111"/>
  <c r="AM45" i="111"/>
  <c r="AD54" i="111"/>
  <c r="I306" i="111"/>
  <c r="AL45" i="111"/>
  <c r="AD53" i="111"/>
  <c r="H306" i="111"/>
  <c r="AK45" i="111"/>
  <c r="AD52" i="111"/>
  <c r="G306" i="111"/>
  <c r="AJ45" i="111"/>
  <c r="AD51" i="111"/>
  <c r="F306" i="111"/>
  <c r="AI45" i="111"/>
  <c r="AD50" i="111"/>
  <c r="E306" i="111"/>
  <c r="AH45" i="111"/>
  <c r="AD49" i="111"/>
  <c r="D306" i="111"/>
  <c r="AG45" i="111"/>
  <c r="AD48" i="111"/>
  <c r="C306" i="111"/>
  <c r="AF45" i="111"/>
  <c r="AD47" i="111"/>
  <c r="B306" i="111"/>
  <c r="AE45" i="111"/>
  <c r="AD46" i="111"/>
  <c r="AL30" i="111"/>
  <c r="AD38" i="111"/>
  <c r="AK30" i="111"/>
  <c r="AD37" i="111"/>
  <c r="AJ30" i="111"/>
  <c r="AD36" i="111"/>
  <c r="AI30" i="111"/>
  <c r="AD35" i="111"/>
  <c r="AH30" i="111"/>
  <c r="AD34" i="111"/>
  <c r="AG30" i="111"/>
  <c r="AD33" i="111"/>
  <c r="AF30" i="111"/>
  <c r="AD32" i="111"/>
  <c r="AE30" i="111"/>
  <c r="AD31" i="111"/>
  <c r="AL12" i="111"/>
  <c r="AD23" i="111"/>
  <c r="AK12" i="111"/>
  <c r="AD22" i="111"/>
  <c r="AJ12" i="111"/>
  <c r="AD21" i="111"/>
  <c r="AI12" i="111"/>
  <c r="AD20" i="111"/>
  <c r="AH12" i="111"/>
  <c r="AD19" i="111"/>
  <c r="AG12" i="111"/>
  <c r="AD18" i="111"/>
  <c r="AF12" i="111"/>
  <c r="AD17" i="111"/>
  <c r="AE12" i="111"/>
  <c r="AD16" i="111"/>
  <c r="M6" i="86"/>
  <c r="M7" i="86"/>
  <c r="M8" i="86"/>
  <c r="M9" i="86"/>
  <c r="M10" i="86"/>
  <c r="M11" i="86"/>
  <c r="M12" i="86"/>
  <c r="M13" i="86"/>
  <c r="M14" i="86"/>
  <c r="M15" i="86"/>
  <c r="M16" i="86"/>
  <c r="M17" i="86"/>
  <c r="M18" i="86"/>
  <c r="M19" i="86"/>
  <c r="M20" i="86"/>
  <c r="M21" i="86"/>
  <c r="M22" i="86"/>
  <c r="M23" i="86"/>
  <c r="M24" i="86"/>
  <c r="M25" i="86"/>
  <c r="M26" i="86"/>
  <c r="M27" i="86"/>
  <c r="M28" i="86"/>
  <c r="M29" i="86"/>
  <c r="M30" i="86"/>
  <c r="M31" i="86"/>
  <c r="M32" i="86"/>
  <c r="M33" i="86"/>
  <c r="M34" i="86"/>
  <c r="M35" i="86"/>
  <c r="M36" i="86"/>
  <c r="M37" i="86"/>
  <c r="M38" i="86"/>
  <c r="M39" i="86"/>
  <c r="M40" i="86"/>
  <c r="M41" i="86"/>
  <c r="M42" i="86"/>
  <c r="M43" i="86"/>
  <c r="M44" i="86"/>
  <c r="M45" i="86"/>
  <c r="M46" i="86"/>
  <c r="M47" i="86"/>
  <c r="M48" i="86"/>
  <c r="M49" i="86"/>
  <c r="M50" i="86"/>
  <c r="M51" i="86"/>
  <c r="M52" i="86"/>
  <c r="M53" i="86"/>
  <c r="M54" i="86"/>
  <c r="M55" i="86"/>
  <c r="M56" i="86"/>
  <c r="M57" i="86"/>
  <c r="M58" i="86"/>
  <c r="M59" i="86"/>
  <c r="M60" i="86"/>
  <c r="M61" i="86"/>
  <c r="M62" i="86"/>
  <c r="M63" i="86"/>
  <c r="M64" i="86"/>
  <c r="M65" i="86"/>
  <c r="M66" i="86"/>
  <c r="M67" i="86"/>
  <c r="M68" i="86"/>
  <c r="M69" i="86"/>
  <c r="M70" i="86"/>
  <c r="M71" i="86"/>
  <c r="M72" i="86"/>
  <c r="M73" i="86"/>
  <c r="M74" i="86"/>
  <c r="M75" i="86"/>
  <c r="M76" i="86"/>
  <c r="M77" i="86"/>
  <c r="M78" i="86"/>
  <c r="M79" i="86"/>
  <c r="M80" i="86"/>
  <c r="M81" i="86"/>
  <c r="M82" i="86"/>
  <c r="M83" i="86"/>
  <c r="M84" i="86"/>
  <c r="M85" i="86"/>
  <c r="M86" i="86"/>
  <c r="M87" i="86"/>
  <c r="M88" i="86"/>
  <c r="M89" i="86"/>
  <c r="M90" i="86"/>
  <c r="M91" i="86"/>
  <c r="M92" i="86"/>
  <c r="M93" i="86"/>
  <c r="M94" i="86"/>
  <c r="M95" i="86"/>
  <c r="M96" i="86"/>
  <c r="M97" i="86"/>
  <c r="M98" i="86"/>
  <c r="M99" i="86"/>
  <c r="M100" i="86"/>
  <c r="M101" i="86"/>
  <c r="M102" i="86"/>
  <c r="M103" i="86"/>
  <c r="M104" i="86"/>
  <c r="M105" i="86"/>
  <c r="M106" i="86"/>
  <c r="M107" i="86"/>
  <c r="M108" i="86"/>
  <c r="M109" i="86"/>
  <c r="M110" i="86"/>
  <c r="M111" i="86"/>
  <c r="M112" i="86"/>
  <c r="M113" i="86"/>
  <c r="M114" i="86"/>
  <c r="M115" i="86"/>
  <c r="M116" i="86"/>
  <c r="M117" i="86"/>
  <c r="M118" i="86"/>
  <c r="M119" i="86"/>
  <c r="M120" i="86"/>
  <c r="M121" i="86"/>
  <c r="M122" i="86"/>
  <c r="M123" i="86"/>
  <c r="M124" i="86"/>
  <c r="M125" i="86"/>
  <c r="M126" i="86"/>
  <c r="M127" i="86"/>
  <c r="M128" i="86"/>
  <c r="M129" i="86"/>
  <c r="M130" i="86"/>
  <c r="M131" i="86"/>
  <c r="M132" i="86"/>
  <c r="M133" i="86"/>
  <c r="M134" i="86"/>
  <c r="M135" i="86"/>
  <c r="M136" i="86"/>
  <c r="M137" i="86"/>
  <c r="M138" i="86"/>
  <c r="M139" i="86"/>
  <c r="M140" i="86"/>
  <c r="M141" i="86"/>
  <c r="M142" i="86"/>
  <c r="M143" i="86"/>
  <c r="M144" i="86"/>
  <c r="M145" i="86"/>
  <c r="M146" i="86"/>
  <c r="M147" i="86"/>
  <c r="M148" i="86"/>
  <c r="M149" i="86"/>
  <c r="M150" i="86"/>
  <c r="M151" i="86"/>
  <c r="M152" i="86"/>
  <c r="M153" i="86"/>
  <c r="M154" i="86"/>
  <c r="M155" i="86"/>
  <c r="M156" i="86"/>
  <c r="M157" i="86"/>
  <c r="M158" i="86"/>
  <c r="M159" i="86"/>
  <c r="M160" i="86"/>
  <c r="M161" i="86"/>
  <c r="M162" i="86"/>
  <c r="M163" i="86"/>
  <c r="M164" i="86"/>
  <c r="M165" i="86"/>
  <c r="M166" i="86"/>
  <c r="M167" i="86"/>
  <c r="M168" i="86"/>
  <c r="M169" i="86"/>
  <c r="M170" i="86"/>
  <c r="M171" i="86"/>
  <c r="M172" i="86"/>
  <c r="M173" i="86"/>
  <c r="M174" i="86"/>
  <c r="M175" i="86"/>
  <c r="M176" i="86"/>
  <c r="M177" i="86"/>
  <c r="M178" i="86"/>
  <c r="M179" i="86"/>
  <c r="M180" i="86"/>
  <c r="M181" i="86"/>
  <c r="M182" i="86"/>
  <c r="M183" i="86"/>
  <c r="M184" i="86"/>
  <c r="M185" i="86"/>
  <c r="M186" i="86"/>
  <c r="M187" i="86"/>
  <c r="M188" i="86"/>
  <c r="M189" i="86"/>
  <c r="M190" i="86"/>
  <c r="M191" i="86"/>
  <c r="M192" i="86"/>
  <c r="M193" i="86"/>
  <c r="M194" i="86"/>
  <c r="M195" i="86"/>
  <c r="M196" i="86"/>
  <c r="M197" i="86"/>
  <c r="M198" i="86"/>
  <c r="M199" i="86"/>
  <c r="M200" i="86"/>
  <c r="M201" i="86"/>
  <c r="M202" i="86"/>
  <c r="M203" i="86"/>
  <c r="M204" i="86"/>
  <c r="M205" i="86"/>
  <c r="M206" i="86"/>
  <c r="M207" i="86"/>
  <c r="M208" i="86"/>
  <c r="M209" i="86"/>
  <c r="M210" i="86"/>
  <c r="M211" i="86"/>
  <c r="M212" i="86"/>
  <c r="M213" i="86"/>
  <c r="M214" i="86"/>
  <c r="M215" i="86"/>
  <c r="M216" i="86"/>
  <c r="M217" i="86"/>
  <c r="M218" i="86"/>
  <c r="M219" i="86"/>
  <c r="M220" i="86"/>
  <c r="M221" i="86"/>
  <c r="M222" i="86"/>
  <c r="M223" i="86"/>
  <c r="M224" i="86"/>
  <c r="M225" i="86"/>
  <c r="M226" i="86"/>
  <c r="M227" i="86"/>
  <c r="M228" i="86"/>
  <c r="M229" i="86"/>
  <c r="M230" i="86"/>
  <c r="M231" i="86"/>
  <c r="M232" i="86"/>
  <c r="M233" i="86"/>
  <c r="M234" i="86"/>
  <c r="M235" i="86"/>
  <c r="M236" i="86"/>
  <c r="M237" i="86"/>
  <c r="M238" i="86"/>
  <c r="M239" i="86"/>
  <c r="M240" i="86"/>
  <c r="M241" i="86"/>
  <c r="M242" i="86"/>
  <c r="M243" i="86"/>
  <c r="M244" i="86"/>
  <c r="M245" i="86"/>
  <c r="M246" i="86"/>
  <c r="M247" i="86"/>
  <c r="M248" i="86"/>
  <c r="M249" i="86"/>
  <c r="M250" i="86"/>
  <c r="M251" i="86"/>
  <c r="M252" i="86"/>
  <c r="M253" i="86"/>
  <c r="M254" i="86"/>
  <c r="M255" i="86"/>
  <c r="M256" i="86"/>
  <c r="M257" i="86"/>
  <c r="M258" i="86"/>
  <c r="M259" i="86"/>
  <c r="M260" i="86"/>
  <c r="M261" i="86"/>
  <c r="M262" i="86"/>
  <c r="M263" i="86"/>
  <c r="M264" i="86"/>
  <c r="M265" i="86"/>
  <c r="M266" i="86"/>
  <c r="M267" i="86"/>
  <c r="M268" i="86"/>
  <c r="M269" i="86"/>
  <c r="M270" i="86"/>
  <c r="M271" i="86"/>
  <c r="M272" i="86"/>
  <c r="M273" i="86"/>
  <c r="M274" i="86"/>
  <c r="M275" i="86"/>
  <c r="M276" i="86"/>
  <c r="M277" i="86"/>
  <c r="M278" i="86"/>
  <c r="M279" i="86"/>
  <c r="M280" i="86"/>
  <c r="M281" i="86"/>
  <c r="M282" i="86"/>
  <c r="M283" i="86"/>
  <c r="M284" i="86"/>
  <c r="M285" i="86"/>
  <c r="M286" i="86"/>
  <c r="M287" i="86"/>
  <c r="M288" i="86"/>
  <c r="M289" i="86"/>
  <c r="M290" i="86"/>
  <c r="M291" i="86"/>
  <c r="M292" i="86"/>
  <c r="M293" i="86"/>
  <c r="M294" i="86"/>
  <c r="M295" i="86"/>
  <c r="M296" i="86"/>
  <c r="M297" i="86"/>
  <c r="M298" i="86"/>
  <c r="M299" i="86"/>
  <c r="M300" i="86"/>
  <c r="M301" i="86"/>
  <c r="M302" i="86"/>
  <c r="K6" i="86"/>
  <c r="K7" i="86"/>
  <c r="K8" i="86"/>
  <c r="K9" i="86"/>
  <c r="K10" i="86"/>
  <c r="K11" i="86"/>
  <c r="K12" i="86"/>
  <c r="K13" i="86"/>
  <c r="K14" i="86"/>
  <c r="K15" i="86"/>
  <c r="K16" i="86"/>
  <c r="K17" i="86"/>
  <c r="K18" i="86"/>
  <c r="K19" i="86"/>
  <c r="K20" i="86"/>
  <c r="K21" i="86"/>
  <c r="K22" i="86"/>
  <c r="K23" i="86"/>
  <c r="K24" i="86"/>
  <c r="K25" i="86"/>
  <c r="K26" i="86"/>
  <c r="K27" i="86"/>
  <c r="K28" i="86"/>
  <c r="K29" i="86"/>
  <c r="K30" i="86"/>
  <c r="K31" i="86"/>
  <c r="K32" i="86"/>
  <c r="K33" i="86"/>
  <c r="K34" i="86"/>
  <c r="K35" i="86"/>
  <c r="K36" i="86"/>
  <c r="K37" i="86"/>
  <c r="K38" i="86"/>
  <c r="K39" i="86"/>
  <c r="K40" i="86"/>
  <c r="K41" i="86"/>
  <c r="K42" i="86"/>
  <c r="K43" i="86"/>
  <c r="K44" i="86"/>
  <c r="K45" i="86"/>
  <c r="K46" i="86"/>
  <c r="K47" i="86"/>
  <c r="K48" i="86"/>
  <c r="K49" i="86"/>
  <c r="K50" i="86"/>
  <c r="K51" i="86"/>
  <c r="K52" i="86"/>
  <c r="K53" i="86"/>
  <c r="K54" i="86"/>
  <c r="K55" i="86"/>
  <c r="K56" i="86"/>
  <c r="K57" i="86"/>
  <c r="K58" i="86"/>
  <c r="K59" i="86"/>
  <c r="K60" i="86"/>
  <c r="K61" i="86"/>
  <c r="K62" i="86"/>
  <c r="K63" i="86"/>
  <c r="K64" i="86"/>
  <c r="K65" i="86"/>
  <c r="K66" i="86"/>
  <c r="K67" i="86"/>
  <c r="K68" i="86"/>
  <c r="K69" i="86"/>
  <c r="K70" i="86"/>
  <c r="K71" i="86"/>
  <c r="K72" i="86"/>
  <c r="K73" i="86"/>
  <c r="K74" i="86"/>
  <c r="K75" i="86"/>
  <c r="K76" i="86"/>
  <c r="K77" i="86"/>
  <c r="K78" i="86"/>
  <c r="K79" i="86"/>
  <c r="K80" i="86"/>
  <c r="K81" i="86"/>
  <c r="K82" i="86"/>
  <c r="K83" i="86"/>
  <c r="K84" i="86"/>
  <c r="K85" i="86"/>
  <c r="K86" i="86"/>
  <c r="K87" i="86"/>
  <c r="K88" i="86"/>
  <c r="K89" i="86"/>
  <c r="K90" i="86"/>
  <c r="K91" i="86"/>
  <c r="K92" i="86"/>
  <c r="K93" i="86"/>
  <c r="K94" i="86"/>
  <c r="K95" i="86"/>
  <c r="K96" i="86"/>
  <c r="K97" i="86"/>
  <c r="K98" i="86"/>
  <c r="K99" i="86"/>
  <c r="K100" i="86"/>
  <c r="K101" i="86"/>
  <c r="K102" i="86"/>
  <c r="K103" i="86"/>
  <c r="K104" i="86"/>
  <c r="K105" i="86"/>
  <c r="K106" i="86"/>
  <c r="K107" i="86"/>
  <c r="K108" i="86"/>
  <c r="K109" i="86"/>
  <c r="K110" i="86"/>
  <c r="K111" i="86"/>
  <c r="K112" i="86"/>
  <c r="K113" i="86"/>
  <c r="K114" i="86"/>
  <c r="K115" i="86"/>
  <c r="K116" i="86"/>
  <c r="K117" i="86"/>
  <c r="K118" i="86"/>
  <c r="K119" i="86"/>
  <c r="K120" i="86"/>
  <c r="K121" i="86"/>
  <c r="K122" i="86"/>
  <c r="K123" i="86"/>
  <c r="K124" i="86"/>
  <c r="K125" i="86"/>
  <c r="K126" i="86"/>
  <c r="K127" i="86"/>
  <c r="K128" i="86"/>
  <c r="K129" i="86"/>
  <c r="K130" i="86"/>
  <c r="K131" i="86"/>
  <c r="K132" i="86"/>
  <c r="K133" i="86"/>
  <c r="K134" i="86"/>
  <c r="K135" i="86"/>
  <c r="K136" i="86"/>
  <c r="K137" i="86"/>
  <c r="K138" i="86"/>
  <c r="K139" i="86"/>
  <c r="K140" i="86"/>
  <c r="K141" i="86"/>
  <c r="K142" i="86"/>
  <c r="K143" i="86"/>
  <c r="K144" i="86"/>
  <c r="K145" i="86"/>
  <c r="K146" i="86"/>
  <c r="K147" i="86"/>
  <c r="K148" i="86"/>
  <c r="K149" i="86"/>
  <c r="K150" i="86"/>
  <c r="K151" i="86"/>
  <c r="K152" i="86"/>
  <c r="K153" i="86"/>
  <c r="K154" i="86"/>
  <c r="K155" i="86"/>
  <c r="K156" i="86"/>
  <c r="K157" i="86"/>
  <c r="K158" i="86"/>
  <c r="K159" i="86"/>
  <c r="K160" i="86"/>
  <c r="K161" i="86"/>
  <c r="K162" i="86"/>
  <c r="K163" i="86"/>
  <c r="K164" i="86"/>
  <c r="K165" i="86"/>
  <c r="K166" i="86"/>
  <c r="K167" i="86"/>
  <c r="K168" i="86"/>
  <c r="K169" i="86"/>
  <c r="K170" i="86"/>
  <c r="K171" i="86"/>
  <c r="K172" i="86"/>
  <c r="K173" i="86"/>
  <c r="K174" i="86"/>
  <c r="K175" i="86"/>
  <c r="K176" i="86"/>
  <c r="K177" i="86"/>
  <c r="K178" i="86"/>
  <c r="K179" i="86"/>
  <c r="K180" i="86"/>
  <c r="K181" i="86"/>
  <c r="K182" i="86"/>
  <c r="K183" i="86"/>
  <c r="K184" i="86"/>
  <c r="K185" i="86"/>
  <c r="K186" i="86"/>
  <c r="K187" i="86"/>
  <c r="K188" i="86"/>
  <c r="K189" i="86"/>
  <c r="K190" i="86"/>
  <c r="K191" i="86"/>
  <c r="K192" i="86"/>
  <c r="K193" i="86"/>
  <c r="K194" i="86"/>
  <c r="K195" i="86"/>
  <c r="K196" i="86"/>
  <c r="K197" i="86"/>
  <c r="K198" i="86"/>
  <c r="K199" i="86"/>
  <c r="K200" i="86"/>
  <c r="K201" i="86"/>
  <c r="K202" i="86"/>
  <c r="K203" i="86"/>
  <c r="K204" i="86"/>
  <c r="K205" i="86"/>
  <c r="K206" i="86"/>
  <c r="K207" i="86"/>
  <c r="K208" i="86"/>
  <c r="K209" i="86"/>
  <c r="K210" i="86"/>
  <c r="K211" i="86"/>
  <c r="K212" i="86"/>
  <c r="K213" i="86"/>
  <c r="K214" i="86"/>
  <c r="K215" i="86"/>
  <c r="K216" i="86"/>
  <c r="K217" i="86"/>
  <c r="K218" i="86"/>
  <c r="K219" i="86"/>
  <c r="K220" i="86"/>
  <c r="K221" i="86"/>
  <c r="K222" i="86"/>
  <c r="K223" i="86"/>
  <c r="K224" i="86"/>
  <c r="K225" i="86"/>
  <c r="K226" i="86"/>
  <c r="K227" i="86"/>
  <c r="K228" i="86"/>
  <c r="K229" i="86"/>
  <c r="K230" i="86"/>
  <c r="K231" i="86"/>
  <c r="K232" i="86"/>
  <c r="K233" i="86"/>
  <c r="K234" i="86"/>
  <c r="K235" i="86"/>
  <c r="K236" i="86"/>
  <c r="K237" i="86"/>
  <c r="K238" i="86"/>
  <c r="K239" i="86"/>
  <c r="K240" i="86"/>
  <c r="K241" i="86"/>
  <c r="K242" i="86"/>
  <c r="K243" i="86"/>
  <c r="K244" i="86"/>
  <c r="K245" i="86"/>
  <c r="K246" i="86"/>
  <c r="K247" i="86"/>
  <c r="K248" i="86"/>
  <c r="K249" i="86"/>
  <c r="K250" i="86"/>
  <c r="K251" i="86"/>
  <c r="K252" i="86"/>
  <c r="K253" i="86"/>
  <c r="K254" i="86"/>
  <c r="K255" i="86"/>
  <c r="K256" i="86"/>
  <c r="K257" i="86"/>
  <c r="K258" i="86"/>
  <c r="K259" i="86"/>
  <c r="K260" i="86"/>
  <c r="K261" i="86"/>
  <c r="K262" i="86"/>
  <c r="K263" i="86"/>
  <c r="K264" i="86"/>
  <c r="K265" i="86"/>
  <c r="K266" i="86"/>
  <c r="K267" i="86"/>
  <c r="K268" i="86"/>
  <c r="K269" i="86"/>
  <c r="K270" i="86"/>
  <c r="K271" i="86"/>
  <c r="K272" i="86"/>
  <c r="K273" i="86"/>
  <c r="K274" i="86"/>
  <c r="K275" i="86"/>
  <c r="K276" i="86"/>
  <c r="K277" i="86"/>
  <c r="K278" i="86"/>
  <c r="K279" i="86"/>
  <c r="K280" i="86"/>
  <c r="K281" i="86"/>
  <c r="K282" i="86"/>
  <c r="K283" i="86"/>
  <c r="K284" i="86"/>
  <c r="K285" i="86"/>
  <c r="K286" i="86"/>
  <c r="K287" i="86"/>
  <c r="K288" i="86"/>
  <c r="K289" i="86"/>
  <c r="K290" i="86"/>
  <c r="K291" i="86"/>
  <c r="K292" i="86"/>
  <c r="K293" i="86"/>
  <c r="K294" i="86"/>
  <c r="K295" i="86"/>
  <c r="K296" i="86"/>
  <c r="K297" i="86"/>
  <c r="K298" i="86"/>
  <c r="K299" i="86"/>
  <c r="K300" i="86"/>
  <c r="K301" i="86"/>
  <c r="K302" i="86"/>
  <c r="K5" i="86"/>
  <c r="AO7" i="74"/>
  <c r="J7" i="74"/>
  <c r="J6" i="87"/>
  <c r="AO8" i="74"/>
  <c r="J8" i="74"/>
  <c r="J7" i="87"/>
  <c r="AO9" i="74"/>
  <c r="J9" i="74"/>
  <c r="J8" i="87"/>
  <c r="AO10" i="74"/>
  <c r="J10" i="74"/>
  <c r="J9" i="87"/>
  <c r="AO11" i="74"/>
  <c r="J11" i="74"/>
  <c r="J10" i="87"/>
  <c r="AO12" i="74"/>
  <c r="J12" i="74"/>
  <c r="J11" i="87"/>
  <c r="AO13" i="74"/>
  <c r="J13" i="74"/>
  <c r="J12" i="87"/>
  <c r="AO14" i="74"/>
  <c r="J14" i="74"/>
  <c r="J13" i="87"/>
  <c r="AO15" i="74"/>
  <c r="J15" i="74"/>
  <c r="J14" i="87"/>
  <c r="AO16" i="74"/>
  <c r="J16" i="74"/>
  <c r="J15" i="87"/>
  <c r="AO17" i="74"/>
  <c r="J17" i="74"/>
  <c r="J16" i="87"/>
  <c r="AO18" i="74"/>
  <c r="J18" i="74"/>
  <c r="J17" i="87"/>
  <c r="AO19" i="74"/>
  <c r="J19" i="74"/>
  <c r="J18" i="87"/>
  <c r="AO20" i="74"/>
  <c r="J20" i="74"/>
  <c r="J19" i="87"/>
  <c r="AO21" i="74"/>
  <c r="J21" i="74"/>
  <c r="J20" i="87"/>
  <c r="AO22" i="74"/>
  <c r="J22" i="74"/>
  <c r="J21" i="87"/>
  <c r="AO23" i="74"/>
  <c r="J23" i="74"/>
  <c r="J22" i="87"/>
  <c r="AO24" i="74"/>
  <c r="J24" i="74"/>
  <c r="J23" i="87"/>
  <c r="AO25" i="74"/>
  <c r="J25" i="74"/>
  <c r="J24" i="87"/>
  <c r="AO26" i="74"/>
  <c r="J26" i="74"/>
  <c r="J25" i="87"/>
  <c r="AO27" i="74"/>
  <c r="J27" i="74"/>
  <c r="J26" i="87"/>
  <c r="AO28" i="74"/>
  <c r="J28" i="74"/>
  <c r="J27" i="87"/>
  <c r="AO29" i="74"/>
  <c r="J29" i="74"/>
  <c r="J28" i="87"/>
  <c r="AO30" i="74"/>
  <c r="J30" i="74"/>
  <c r="J29" i="87"/>
  <c r="AO31" i="74"/>
  <c r="J31" i="74"/>
  <c r="J30" i="87"/>
  <c r="AO32" i="74"/>
  <c r="J32" i="74"/>
  <c r="J31" i="87"/>
  <c r="AO33" i="74"/>
  <c r="J33" i="74"/>
  <c r="J32" i="87"/>
  <c r="AO34" i="74"/>
  <c r="J34" i="74"/>
  <c r="J33" i="87"/>
  <c r="AO35" i="74"/>
  <c r="J35" i="74"/>
  <c r="J34" i="87"/>
  <c r="AO36" i="74"/>
  <c r="J36" i="74"/>
  <c r="J35" i="87"/>
  <c r="AO37" i="74"/>
  <c r="J37" i="74"/>
  <c r="J36" i="87"/>
  <c r="AO38" i="74"/>
  <c r="J38" i="74"/>
  <c r="J37" i="87"/>
  <c r="AO39" i="74"/>
  <c r="J39" i="74"/>
  <c r="J38" i="87"/>
  <c r="AO40" i="74"/>
  <c r="J40" i="74"/>
  <c r="J39" i="87"/>
  <c r="AO41" i="74"/>
  <c r="J41" i="74"/>
  <c r="J40" i="87"/>
  <c r="AO42" i="74"/>
  <c r="J42" i="74"/>
  <c r="J41" i="87"/>
  <c r="AO43" i="74"/>
  <c r="J43" i="74"/>
  <c r="J42" i="87"/>
  <c r="AO44" i="74"/>
  <c r="J44" i="74"/>
  <c r="J43" i="87"/>
  <c r="AO45" i="74"/>
  <c r="J45" i="74"/>
  <c r="J44" i="87"/>
  <c r="AO46" i="74"/>
  <c r="J46" i="74"/>
  <c r="J45" i="87"/>
  <c r="AO47" i="74"/>
  <c r="J47" i="74"/>
  <c r="J46" i="87"/>
  <c r="AO48" i="74"/>
  <c r="J48" i="74"/>
  <c r="J47" i="87"/>
  <c r="AO49" i="74"/>
  <c r="J49" i="74"/>
  <c r="J48" i="87"/>
  <c r="AO50" i="74"/>
  <c r="J50" i="74"/>
  <c r="J49" i="87"/>
  <c r="AO51" i="74"/>
  <c r="J51" i="74"/>
  <c r="J50" i="87"/>
  <c r="AO52" i="74"/>
  <c r="J52" i="74"/>
  <c r="J51" i="87"/>
  <c r="AO53" i="74"/>
  <c r="J53" i="74"/>
  <c r="J52" i="87"/>
  <c r="AO54" i="74"/>
  <c r="J54" i="74"/>
  <c r="J53" i="87"/>
  <c r="AO55" i="74"/>
  <c r="J55" i="74"/>
  <c r="J54" i="87"/>
  <c r="AO56" i="74"/>
  <c r="J56" i="74"/>
  <c r="J55" i="87"/>
  <c r="AO57" i="74"/>
  <c r="J57" i="74"/>
  <c r="J56" i="87"/>
  <c r="AO58" i="74"/>
  <c r="J58" i="74"/>
  <c r="J57" i="87"/>
  <c r="AO59" i="74"/>
  <c r="J59" i="74"/>
  <c r="J58" i="87"/>
  <c r="AO60" i="74"/>
  <c r="J60" i="74"/>
  <c r="J59" i="87"/>
  <c r="AO61" i="74"/>
  <c r="J61" i="74"/>
  <c r="J60" i="87"/>
  <c r="AO62" i="74"/>
  <c r="J62" i="74"/>
  <c r="J61" i="87"/>
  <c r="AO63" i="74"/>
  <c r="J63" i="74"/>
  <c r="J62" i="87"/>
  <c r="AO64" i="74"/>
  <c r="J64" i="74"/>
  <c r="J63" i="87"/>
  <c r="AO65" i="74"/>
  <c r="J65" i="74"/>
  <c r="J64" i="87"/>
  <c r="AO66" i="74"/>
  <c r="J66" i="74"/>
  <c r="J65" i="87"/>
  <c r="AO67" i="74"/>
  <c r="J67" i="74"/>
  <c r="J66" i="87"/>
  <c r="AO68" i="74"/>
  <c r="J68" i="74"/>
  <c r="J67" i="87"/>
  <c r="AO69" i="74"/>
  <c r="J69" i="74"/>
  <c r="J68" i="87"/>
  <c r="AO70" i="74"/>
  <c r="J70" i="74"/>
  <c r="J69" i="87"/>
  <c r="AO71" i="74"/>
  <c r="J71" i="74"/>
  <c r="J70" i="87"/>
  <c r="AO72" i="74"/>
  <c r="J72" i="74"/>
  <c r="J71" i="87"/>
  <c r="AO73" i="74"/>
  <c r="J73" i="74"/>
  <c r="J72" i="87"/>
  <c r="AO74" i="74"/>
  <c r="J74" i="74"/>
  <c r="J73" i="87"/>
  <c r="AO75" i="74"/>
  <c r="J75" i="74"/>
  <c r="J74" i="87"/>
  <c r="AO76" i="74"/>
  <c r="J76" i="74"/>
  <c r="J75" i="87"/>
  <c r="AO77" i="74"/>
  <c r="J77" i="74"/>
  <c r="J76" i="87"/>
  <c r="AO78" i="74"/>
  <c r="J78" i="74"/>
  <c r="J77" i="87"/>
  <c r="AO79" i="74"/>
  <c r="J79" i="74"/>
  <c r="J78" i="87"/>
  <c r="AO80" i="74"/>
  <c r="J80" i="74"/>
  <c r="J79" i="87"/>
  <c r="AO81" i="74"/>
  <c r="J81" i="74"/>
  <c r="J80" i="87"/>
  <c r="AO82" i="74"/>
  <c r="J82" i="74"/>
  <c r="J81" i="87"/>
  <c r="AO83" i="74"/>
  <c r="J83" i="74"/>
  <c r="J82" i="87"/>
  <c r="AO84" i="74"/>
  <c r="J84" i="74"/>
  <c r="J83" i="87"/>
  <c r="AO85" i="74"/>
  <c r="J85" i="74"/>
  <c r="J84" i="87"/>
  <c r="AO86" i="74"/>
  <c r="J86" i="74"/>
  <c r="J85" i="87"/>
  <c r="AO87" i="74"/>
  <c r="J87" i="74"/>
  <c r="J86" i="87"/>
  <c r="AO88" i="74"/>
  <c r="J88" i="74"/>
  <c r="J87" i="87"/>
  <c r="AO89" i="74"/>
  <c r="J89" i="74"/>
  <c r="J88" i="87"/>
  <c r="AO90" i="74"/>
  <c r="J90" i="74"/>
  <c r="J89" i="87"/>
  <c r="AO91" i="74"/>
  <c r="J91" i="74"/>
  <c r="J90" i="87"/>
  <c r="AO92" i="74"/>
  <c r="J92" i="74"/>
  <c r="J91" i="87"/>
  <c r="AO93" i="74"/>
  <c r="J93" i="74"/>
  <c r="J92" i="87"/>
  <c r="AO94" i="74"/>
  <c r="J94" i="74"/>
  <c r="J93" i="87"/>
  <c r="AO95" i="74"/>
  <c r="J95" i="74"/>
  <c r="J94" i="87"/>
  <c r="AO96" i="74"/>
  <c r="J96" i="74"/>
  <c r="J95" i="87"/>
  <c r="AO97" i="74"/>
  <c r="J97" i="74"/>
  <c r="J96" i="87"/>
  <c r="AO98" i="74"/>
  <c r="J98" i="74"/>
  <c r="J97" i="87"/>
  <c r="AO99" i="74"/>
  <c r="J99" i="74"/>
  <c r="J98" i="87"/>
  <c r="AO100" i="74"/>
  <c r="J100" i="74"/>
  <c r="J99" i="87"/>
  <c r="AO101" i="74"/>
  <c r="J101" i="74"/>
  <c r="J100" i="87"/>
  <c r="AO102" i="74"/>
  <c r="J102" i="74"/>
  <c r="J101" i="87"/>
  <c r="AO103" i="74"/>
  <c r="J103" i="74"/>
  <c r="J102" i="87"/>
  <c r="AO104" i="74"/>
  <c r="J104" i="74"/>
  <c r="J103" i="87"/>
  <c r="AO105" i="74"/>
  <c r="J105" i="74"/>
  <c r="J104" i="87"/>
  <c r="AO106" i="74"/>
  <c r="J106" i="74"/>
  <c r="J105" i="87"/>
  <c r="AO107" i="74"/>
  <c r="J107" i="74"/>
  <c r="J106" i="87"/>
  <c r="AO108" i="74"/>
  <c r="J108" i="74"/>
  <c r="J107" i="87"/>
  <c r="AO109" i="74"/>
  <c r="J109" i="74"/>
  <c r="J108" i="87"/>
  <c r="AO110" i="74"/>
  <c r="J110" i="74"/>
  <c r="J109" i="87"/>
  <c r="AO111" i="74"/>
  <c r="J111" i="74"/>
  <c r="J110" i="87"/>
  <c r="AO112" i="74"/>
  <c r="J112" i="74"/>
  <c r="J111" i="87"/>
  <c r="AO113" i="74"/>
  <c r="J113" i="74"/>
  <c r="J112" i="87"/>
  <c r="AO114" i="74"/>
  <c r="J114" i="74"/>
  <c r="J113" i="87"/>
  <c r="AO115" i="74"/>
  <c r="J115" i="74"/>
  <c r="J114" i="87"/>
  <c r="AO116" i="74"/>
  <c r="J116" i="74"/>
  <c r="J115" i="87"/>
  <c r="AO117" i="74"/>
  <c r="J117" i="74"/>
  <c r="J116" i="87"/>
  <c r="AO118" i="74"/>
  <c r="J118" i="74"/>
  <c r="J117" i="87"/>
  <c r="AO119" i="74"/>
  <c r="J119" i="74"/>
  <c r="J118" i="87"/>
  <c r="AO120" i="74"/>
  <c r="J120" i="74"/>
  <c r="J119" i="87"/>
  <c r="AO121" i="74"/>
  <c r="J121" i="74"/>
  <c r="J120" i="87"/>
  <c r="AO122" i="74"/>
  <c r="J122" i="74"/>
  <c r="J121" i="87"/>
  <c r="AO123" i="74"/>
  <c r="J123" i="74"/>
  <c r="J122" i="87"/>
  <c r="AO124" i="74"/>
  <c r="J124" i="74"/>
  <c r="J123" i="87"/>
  <c r="AO125" i="74"/>
  <c r="J125" i="74"/>
  <c r="J124" i="87"/>
  <c r="AO126" i="74"/>
  <c r="J126" i="74"/>
  <c r="J125" i="87"/>
  <c r="AO127" i="74"/>
  <c r="J127" i="74"/>
  <c r="J126" i="87"/>
  <c r="AO128" i="74"/>
  <c r="J128" i="74"/>
  <c r="J127" i="87"/>
  <c r="AO129" i="74"/>
  <c r="J129" i="74"/>
  <c r="J128" i="87"/>
  <c r="AO130" i="74"/>
  <c r="J130" i="74"/>
  <c r="J129" i="87"/>
  <c r="AO131" i="74"/>
  <c r="J131" i="74"/>
  <c r="J130" i="87"/>
  <c r="AO132" i="74"/>
  <c r="J132" i="74"/>
  <c r="J131" i="87"/>
  <c r="AO133" i="74"/>
  <c r="J133" i="74"/>
  <c r="J132" i="87"/>
  <c r="AO134" i="74"/>
  <c r="J134" i="74"/>
  <c r="J133" i="87"/>
  <c r="AO135" i="74"/>
  <c r="J135" i="74"/>
  <c r="AO136" i="74"/>
  <c r="J136" i="74"/>
  <c r="J135" i="87"/>
  <c r="AO137" i="74"/>
  <c r="J137" i="74"/>
  <c r="AO138" i="74"/>
  <c r="J138" i="74"/>
  <c r="J137" i="87"/>
  <c r="AO139" i="74"/>
  <c r="J139" i="74"/>
  <c r="J138" i="87"/>
  <c r="AO140" i="74"/>
  <c r="J140" i="74"/>
  <c r="J139" i="87"/>
  <c r="AO141" i="74"/>
  <c r="J141" i="74"/>
  <c r="J140" i="87"/>
  <c r="AO142" i="74"/>
  <c r="J142" i="74"/>
  <c r="J141" i="87"/>
  <c r="AO143" i="74"/>
  <c r="J143" i="74"/>
  <c r="J142" i="87"/>
  <c r="AO144" i="74"/>
  <c r="J144" i="74"/>
  <c r="J143" i="87"/>
  <c r="AO145" i="74"/>
  <c r="J145" i="74"/>
  <c r="J144" i="87"/>
  <c r="AO146" i="74"/>
  <c r="J146" i="74"/>
  <c r="J145" i="87"/>
  <c r="AO147" i="74"/>
  <c r="J147" i="74"/>
  <c r="J146" i="87"/>
  <c r="AO148" i="74"/>
  <c r="J148" i="74"/>
  <c r="J147" i="87"/>
  <c r="AO149" i="74"/>
  <c r="J149" i="74"/>
  <c r="J148" i="87"/>
  <c r="AO150" i="74"/>
  <c r="J150" i="74"/>
  <c r="J149" i="87"/>
  <c r="AO151" i="74"/>
  <c r="J151" i="74"/>
  <c r="J150" i="87"/>
  <c r="AO152" i="74"/>
  <c r="J152" i="74"/>
  <c r="J151" i="87"/>
  <c r="AO153" i="74"/>
  <c r="J153" i="74"/>
  <c r="J152" i="87"/>
  <c r="AO154" i="74"/>
  <c r="J154" i="74"/>
  <c r="J153" i="87"/>
  <c r="AO155" i="74"/>
  <c r="J155" i="74"/>
  <c r="J154" i="87"/>
  <c r="AO156" i="74"/>
  <c r="J156" i="74"/>
  <c r="J155" i="87"/>
  <c r="AO157" i="74"/>
  <c r="J157" i="74"/>
  <c r="J156" i="87"/>
  <c r="AO158" i="74"/>
  <c r="J158" i="74"/>
  <c r="J157" i="87"/>
  <c r="AO159" i="74"/>
  <c r="J159" i="74"/>
  <c r="J158" i="87"/>
  <c r="AO160" i="74"/>
  <c r="J160" i="74"/>
  <c r="J159" i="87"/>
  <c r="AO161" i="74"/>
  <c r="J161" i="74"/>
  <c r="J160" i="87"/>
  <c r="AO162" i="74"/>
  <c r="J162" i="74"/>
  <c r="J161" i="87"/>
  <c r="AO163" i="74"/>
  <c r="J163" i="74"/>
  <c r="J162" i="87"/>
  <c r="AO164" i="74"/>
  <c r="J164" i="74"/>
  <c r="J163" i="87"/>
  <c r="AO165" i="74"/>
  <c r="J165" i="74"/>
  <c r="J164" i="87"/>
  <c r="AO166" i="74"/>
  <c r="J166" i="74"/>
  <c r="J165" i="87"/>
  <c r="AO167" i="74"/>
  <c r="J167" i="74"/>
  <c r="J166" i="87"/>
  <c r="AO168" i="74"/>
  <c r="J168" i="74"/>
  <c r="J167" i="87"/>
  <c r="AO169" i="74"/>
  <c r="J169" i="74"/>
  <c r="J168" i="87"/>
  <c r="AO171" i="74"/>
  <c r="J171" i="74"/>
  <c r="J170" i="87"/>
  <c r="AO172" i="74"/>
  <c r="J172" i="74"/>
  <c r="J171" i="87"/>
  <c r="AO173" i="74"/>
  <c r="J173" i="74"/>
  <c r="J172" i="87"/>
  <c r="AO174" i="74"/>
  <c r="J174" i="74"/>
  <c r="J173" i="87"/>
  <c r="AO176" i="74"/>
  <c r="J176" i="74"/>
  <c r="J175" i="87"/>
  <c r="AO177" i="74"/>
  <c r="J177" i="74"/>
  <c r="J176" i="87"/>
  <c r="AO178" i="74"/>
  <c r="J178" i="74"/>
  <c r="J177" i="87"/>
  <c r="AO179" i="74"/>
  <c r="J179" i="74"/>
  <c r="J178" i="87"/>
  <c r="AO180" i="74"/>
  <c r="J180" i="74"/>
  <c r="J179" i="87"/>
  <c r="AO181" i="74"/>
  <c r="J181" i="74"/>
  <c r="J180" i="87"/>
  <c r="AO182" i="74"/>
  <c r="J182" i="74"/>
  <c r="J181" i="87"/>
  <c r="AO183" i="74"/>
  <c r="J183" i="74"/>
  <c r="J182" i="87"/>
  <c r="AO184" i="74"/>
  <c r="J184" i="74"/>
  <c r="J183" i="87"/>
  <c r="AO185" i="74"/>
  <c r="J185" i="74"/>
  <c r="J184" i="87"/>
  <c r="AO186" i="74"/>
  <c r="J186" i="74"/>
  <c r="J185" i="87"/>
  <c r="AO187" i="74"/>
  <c r="J187" i="74"/>
  <c r="J186" i="87"/>
  <c r="AO188" i="74"/>
  <c r="J188" i="74"/>
  <c r="J187" i="87"/>
  <c r="AO189" i="74"/>
  <c r="J189" i="74"/>
  <c r="J188" i="87"/>
  <c r="AO190" i="74"/>
  <c r="J190" i="74"/>
  <c r="J189" i="87"/>
  <c r="AO192" i="74"/>
  <c r="J192" i="74"/>
  <c r="J191" i="87"/>
  <c r="AO193" i="74"/>
  <c r="J193" i="74"/>
  <c r="J192" i="87"/>
  <c r="AO194" i="74"/>
  <c r="J194" i="74"/>
  <c r="J193" i="87"/>
  <c r="AO195" i="74"/>
  <c r="J195" i="74"/>
  <c r="J194" i="87"/>
  <c r="AO196" i="74"/>
  <c r="J196" i="74"/>
  <c r="J195" i="87"/>
  <c r="AO197" i="74"/>
  <c r="J197" i="74"/>
  <c r="J196" i="87"/>
  <c r="AO198" i="74"/>
  <c r="J198" i="74"/>
  <c r="J197" i="87"/>
  <c r="AO199" i="74"/>
  <c r="J199" i="74"/>
  <c r="J198" i="87"/>
  <c r="AO200" i="74"/>
  <c r="J200" i="74"/>
  <c r="J199" i="87"/>
  <c r="AO201" i="74"/>
  <c r="J201" i="74"/>
  <c r="J200" i="87"/>
  <c r="AO202" i="74"/>
  <c r="J202" i="74"/>
  <c r="J201" i="87"/>
  <c r="AO203" i="74"/>
  <c r="J203" i="74"/>
  <c r="J202" i="87"/>
  <c r="AO204" i="74"/>
  <c r="J204" i="74"/>
  <c r="J203" i="87"/>
  <c r="AO205" i="74"/>
  <c r="J205" i="74"/>
  <c r="J204" i="87"/>
  <c r="AO206" i="74"/>
  <c r="J206" i="74"/>
  <c r="J205" i="87"/>
  <c r="AO207" i="74"/>
  <c r="J207" i="74"/>
  <c r="J206" i="87"/>
  <c r="AO208" i="74"/>
  <c r="J208" i="74"/>
  <c r="J207" i="87"/>
  <c r="AO209" i="74"/>
  <c r="J209" i="74"/>
  <c r="J208" i="87"/>
  <c r="AO210" i="74"/>
  <c r="J210" i="74"/>
  <c r="J209" i="87"/>
  <c r="AO211" i="74"/>
  <c r="J211" i="74"/>
  <c r="J210" i="87"/>
  <c r="AO212" i="74"/>
  <c r="J212" i="74"/>
  <c r="J211" i="87"/>
  <c r="AO213" i="74"/>
  <c r="J213" i="74"/>
  <c r="J212" i="87"/>
  <c r="AO214" i="74"/>
  <c r="J214" i="74"/>
  <c r="J213" i="87"/>
  <c r="AO215" i="74"/>
  <c r="J215" i="74"/>
  <c r="J214" i="87"/>
  <c r="AO216" i="74"/>
  <c r="J216" i="74"/>
  <c r="J215" i="87"/>
  <c r="AO217" i="74"/>
  <c r="J217" i="74"/>
  <c r="J216" i="87"/>
  <c r="AO218" i="74"/>
  <c r="J218" i="74"/>
  <c r="J217" i="87"/>
  <c r="AO219" i="74"/>
  <c r="J219" i="74"/>
  <c r="J218" i="87"/>
  <c r="AO220" i="74"/>
  <c r="J220" i="74"/>
  <c r="J219" i="87"/>
  <c r="AO221" i="74"/>
  <c r="J221" i="74"/>
  <c r="J220" i="87"/>
  <c r="AO222" i="74"/>
  <c r="J222" i="74"/>
  <c r="J221" i="87"/>
  <c r="AO223" i="74"/>
  <c r="J223" i="74"/>
  <c r="J222" i="87"/>
  <c r="AO224" i="74"/>
  <c r="J224" i="74"/>
  <c r="J223" i="87"/>
  <c r="AO225" i="74"/>
  <c r="J225" i="74"/>
  <c r="J224" i="87"/>
  <c r="AO226" i="74"/>
  <c r="J226" i="74"/>
  <c r="J225" i="87"/>
  <c r="AO227" i="74"/>
  <c r="J227" i="74"/>
  <c r="J226" i="87"/>
  <c r="AO228" i="74"/>
  <c r="J228" i="74"/>
  <c r="J227" i="87"/>
  <c r="AO229" i="74"/>
  <c r="J229" i="74"/>
  <c r="J228" i="87"/>
  <c r="AO230" i="74"/>
  <c r="J230" i="74"/>
  <c r="J229" i="87"/>
  <c r="AO231" i="74"/>
  <c r="J231" i="74"/>
  <c r="J230" i="87"/>
  <c r="AO232" i="74"/>
  <c r="J232" i="74"/>
  <c r="J231" i="87"/>
  <c r="AO233" i="74"/>
  <c r="J233" i="74"/>
  <c r="J232" i="87"/>
  <c r="AO234" i="74"/>
  <c r="J234" i="74"/>
  <c r="J233" i="87"/>
  <c r="AO235" i="74"/>
  <c r="J235" i="74"/>
  <c r="J234" i="87"/>
  <c r="AO236" i="74"/>
  <c r="J236" i="74"/>
  <c r="J235" i="87"/>
  <c r="AO237" i="74"/>
  <c r="J237" i="74"/>
  <c r="J236" i="87"/>
  <c r="AO238" i="74"/>
  <c r="J238" i="74"/>
  <c r="J237" i="87"/>
  <c r="AO239" i="74"/>
  <c r="J239" i="74"/>
  <c r="J238" i="87"/>
  <c r="AO240" i="74"/>
  <c r="J240" i="74"/>
  <c r="J239" i="87"/>
  <c r="AO241" i="74"/>
  <c r="J241" i="74"/>
  <c r="J240" i="87"/>
  <c r="AO242" i="74"/>
  <c r="J242" i="74"/>
  <c r="J241" i="87"/>
  <c r="AO243" i="74"/>
  <c r="J243" i="74"/>
  <c r="J242" i="87"/>
  <c r="AO244" i="74"/>
  <c r="J244" i="74"/>
  <c r="J243" i="87"/>
  <c r="AO245" i="74"/>
  <c r="J245" i="74"/>
  <c r="J244" i="87"/>
  <c r="AO246" i="74"/>
  <c r="J246" i="74"/>
  <c r="J245" i="87"/>
  <c r="AO247" i="74"/>
  <c r="J247" i="74"/>
  <c r="J246" i="87"/>
  <c r="AO248" i="74"/>
  <c r="J248" i="74"/>
  <c r="J247" i="87"/>
  <c r="AO249" i="74"/>
  <c r="J249" i="74"/>
  <c r="J248" i="87"/>
  <c r="AO250" i="74"/>
  <c r="J250" i="74"/>
  <c r="J249" i="87"/>
  <c r="AO251" i="74"/>
  <c r="J251" i="74"/>
  <c r="J250" i="87"/>
  <c r="AO252" i="74"/>
  <c r="J252" i="74"/>
  <c r="J251" i="87"/>
  <c r="AO253" i="74"/>
  <c r="J253" i="74"/>
  <c r="J252" i="87"/>
  <c r="AO254" i="74"/>
  <c r="J254" i="74"/>
  <c r="J253" i="87"/>
  <c r="AO255" i="74"/>
  <c r="J255" i="74"/>
  <c r="J254" i="87"/>
  <c r="AO256" i="74"/>
  <c r="J256" i="74"/>
  <c r="J255" i="87"/>
  <c r="AO257" i="74"/>
  <c r="J257" i="74"/>
  <c r="J256" i="87"/>
  <c r="AO258" i="74"/>
  <c r="J258" i="74"/>
  <c r="J257" i="87"/>
  <c r="AO259" i="74"/>
  <c r="J259" i="74"/>
  <c r="J258" i="87"/>
  <c r="AO260" i="74"/>
  <c r="J260" i="74"/>
  <c r="J259" i="87"/>
  <c r="AO261" i="74"/>
  <c r="J261" i="74"/>
  <c r="J260" i="87"/>
  <c r="AO262" i="74"/>
  <c r="J262" i="74"/>
  <c r="J261" i="87"/>
  <c r="AO263" i="74"/>
  <c r="J263" i="74"/>
  <c r="J262" i="87"/>
  <c r="AO264" i="74"/>
  <c r="J264" i="74"/>
  <c r="J263" i="87"/>
  <c r="AO265" i="74"/>
  <c r="J265" i="74"/>
  <c r="J264" i="87"/>
  <c r="AO266" i="74"/>
  <c r="J266" i="74"/>
  <c r="J265" i="87"/>
  <c r="AO267" i="74"/>
  <c r="J267" i="74"/>
  <c r="J266" i="87"/>
  <c r="AO268" i="74"/>
  <c r="J268" i="74"/>
  <c r="J267" i="87"/>
  <c r="AO269" i="74"/>
  <c r="J269" i="74"/>
  <c r="J268" i="87"/>
  <c r="AO270" i="74"/>
  <c r="J270" i="74"/>
  <c r="J269" i="87"/>
  <c r="AO271" i="74"/>
  <c r="J271" i="74"/>
  <c r="J270" i="87"/>
  <c r="AO272" i="74"/>
  <c r="J272" i="74"/>
  <c r="J271" i="87"/>
  <c r="AO273" i="74"/>
  <c r="J273" i="74"/>
  <c r="J272" i="87"/>
  <c r="AO274" i="74"/>
  <c r="J274" i="74"/>
  <c r="J273" i="87"/>
  <c r="AO275" i="74"/>
  <c r="J275" i="74"/>
  <c r="J274" i="87"/>
  <c r="AO276" i="74"/>
  <c r="J276" i="74"/>
  <c r="J275" i="87"/>
  <c r="AO277" i="74"/>
  <c r="J277" i="74"/>
  <c r="J276" i="87"/>
  <c r="AO278" i="74"/>
  <c r="J278" i="74"/>
  <c r="J277" i="87"/>
  <c r="AO279" i="74"/>
  <c r="J279" i="74"/>
  <c r="J278" i="87"/>
  <c r="AO280" i="74"/>
  <c r="J280" i="74"/>
  <c r="J279" i="87"/>
  <c r="AO281" i="74"/>
  <c r="J281" i="74"/>
  <c r="J280" i="87"/>
  <c r="AO282" i="74"/>
  <c r="J282" i="74"/>
  <c r="J281" i="87"/>
  <c r="AO283" i="74"/>
  <c r="J283" i="74"/>
  <c r="J282" i="87"/>
  <c r="AO284" i="74"/>
  <c r="J284" i="74"/>
  <c r="J283" i="87"/>
  <c r="AO285" i="74"/>
  <c r="J285" i="74"/>
  <c r="J284" i="87"/>
  <c r="AO286" i="74"/>
  <c r="J286" i="74"/>
  <c r="J285" i="87"/>
  <c r="AO287" i="74"/>
  <c r="J287" i="74"/>
  <c r="J286" i="87"/>
  <c r="AO288" i="74"/>
  <c r="J288" i="74"/>
  <c r="J287" i="87"/>
  <c r="AO289" i="74"/>
  <c r="J289" i="74"/>
  <c r="J288" i="87"/>
  <c r="AO290" i="74"/>
  <c r="J290" i="74"/>
  <c r="J289" i="87"/>
  <c r="AO291" i="74"/>
  <c r="J291" i="74"/>
  <c r="J290" i="87"/>
  <c r="AO292" i="74"/>
  <c r="J292" i="74"/>
  <c r="J291" i="87"/>
  <c r="AO293" i="74"/>
  <c r="J293" i="74"/>
  <c r="J292" i="87"/>
  <c r="AO294" i="74"/>
  <c r="J294" i="74"/>
  <c r="J293" i="87"/>
  <c r="AO295" i="74"/>
  <c r="J295" i="74"/>
  <c r="J294" i="87"/>
  <c r="AO296" i="74"/>
  <c r="J296" i="74"/>
  <c r="J295" i="87"/>
  <c r="AO297" i="74"/>
  <c r="J297" i="74"/>
  <c r="J296" i="87"/>
  <c r="AO298" i="74"/>
  <c r="J298" i="74"/>
  <c r="J297" i="87"/>
  <c r="AO299" i="74"/>
  <c r="J299" i="74"/>
  <c r="J298" i="87"/>
  <c r="AO300" i="74"/>
  <c r="J300" i="74"/>
  <c r="J299" i="87"/>
  <c r="AO301" i="74"/>
  <c r="J301" i="74"/>
  <c r="J300" i="87"/>
  <c r="AN308" i="74"/>
  <c r="AR309" i="74"/>
  <c r="J136" i="87"/>
  <c r="J134" i="87"/>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 i="4"/>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Z304" i="74"/>
  <c r="Z305" i="74"/>
  <c r="AA5" i="75"/>
  <c r="AD5" i="75"/>
  <c r="AA10" i="75"/>
  <c r="AD10" i="75"/>
  <c r="AA20" i="75"/>
  <c r="AD20" i="75"/>
  <c r="AA24" i="75"/>
  <c r="AD24" i="75"/>
  <c r="AA30" i="75"/>
  <c r="AD30" i="75"/>
  <c r="AA51" i="75"/>
  <c r="AD51" i="75"/>
  <c r="AA53" i="75"/>
  <c r="AD53" i="75"/>
  <c r="AA55" i="75"/>
  <c r="AD55" i="75"/>
  <c r="AA59" i="75"/>
  <c r="AD59" i="75"/>
  <c r="AA62" i="75"/>
  <c r="AD62" i="75"/>
  <c r="AA157" i="75"/>
  <c r="AD157" i="75"/>
  <c r="AA192" i="75"/>
  <c r="AD192" i="75"/>
  <c r="AA203" i="75"/>
  <c r="AD203" i="75"/>
  <c r="AA267" i="75"/>
  <c r="AD267" i="75"/>
  <c r="AA268" i="75"/>
  <c r="AD268" i="75"/>
  <c r="AA278" i="75"/>
  <c r="AD278" i="75"/>
  <c r="AA279" i="75"/>
  <c r="AD279" i="75"/>
  <c r="AA280" i="75"/>
  <c r="AD280" i="75"/>
  <c r="AA293" i="75"/>
  <c r="AD293" i="75"/>
  <c r="W4" i="75"/>
  <c r="X4" i="75"/>
  <c r="W5" i="75"/>
  <c r="X5" i="75"/>
  <c r="W6" i="75"/>
  <c r="X6" i="75"/>
  <c r="W7" i="75"/>
  <c r="X7" i="75"/>
  <c r="W8" i="75"/>
  <c r="X8" i="75"/>
  <c r="W9" i="75"/>
  <c r="X9" i="75"/>
  <c r="W10" i="75"/>
  <c r="X10" i="75"/>
  <c r="W11" i="75"/>
  <c r="X11" i="75"/>
  <c r="W12" i="75"/>
  <c r="X12" i="75"/>
  <c r="W13" i="75"/>
  <c r="X13" i="75"/>
  <c r="W14" i="75"/>
  <c r="X14" i="75"/>
  <c r="W15" i="75"/>
  <c r="X15" i="75"/>
  <c r="W16" i="75"/>
  <c r="X16" i="75"/>
  <c r="W17" i="75"/>
  <c r="X17" i="75"/>
  <c r="W18" i="75"/>
  <c r="X18" i="75"/>
  <c r="W19" i="75"/>
  <c r="X19" i="75"/>
  <c r="W20" i="75"/>
  <c r="X20" i="75"/>
  <c r="W21" i="75"/>
  <c r="X21" i="75"/>
  <c r="W22" i="75"/>
  <c r="X22" i="75"/>
  <c r="W23" i="75"/>
  <c r="X23" i="75"/>
  <c r="W24" i="75"/>
  <c r="X24" i="75"/>
  <c r="W25" i="75"/>
  <c r="X25" i="75"/>
  <c r="W26" i="75"/>
  <c r="X26" i="75"/>
  <c r="W27" i="75"/>
  <c r="X27" i="75"/>
  <c r="W28" i="75"/>
  <c r="X28" i="75"/>
  <c r="W29" i="75"/>
  <c r="X29" i="75"/>
  <c r="W30" i="75"/>
  <c r="X30" i="75"/>
  <c r="W31" i="75"/>
  <c r="X31" i="75"/>
  <c r="W32" i="75"/>
  <c r="X32" i="75"/>
  <c r="W33" i="75"/>
  <c r="X33" i="75"/>
  <c r="W34" i="75"/>
  <c r="X34" i="75"/>
  <c r="W35" i="75"/>
  <c r="X35" i="75"/>
  <c r="W36" i="75"/>
  <c r="X36" i="75"/>
  <c r="W37" i="75"/>
  <c r="X37" i="75"/>
  <c r="W38" i="75"/>
  <c r="X38" i="75"/>
  <c r="W39" i="75"/>
  <c r="X39" i="75"/>
  <c r="W40" i="75"/>
  <c r="X40" i="75"/>
  <c r="W41" i="75"/>
  <c r="X41" i="75"/>
  <c r="W42" i="75"/>
  <c r="X42" i="75"/>
  <c r="W43" i="75"/>
  <c r="X43" i="75"/>
  <c r="W44" i="75"/>
  <c r="X44" i="75"/>
  <c r="W45" i="75"/>
  <c r="X45" i="75"/>
  <c r="W46" i="75"/>
  <c r="X46" i="75"/>
  <c r="W47" i="75"/>
  <c r="X47" i="75"/>
  <c r="W48" i="75"/>
  <c r="X48" i="75"/>
  <c r="W49" i="75"/>
  <c r="X49" i="75"/>
  <c r="W50" i="75"/>
  <c r="X50" i="75"/>
  <c r="W51" i="75"/>
  <c r="X51" i="75"/>
  <c r="W52" i="75"/>
  <c r="X52" i="75"/>
  <c r="W53" i="75"/>
  <c r="X53" i="75"/>
  <c r="W54" i="75"/>
  <c r="X54" i="75"/>
  <c r="W55" i="75"/>
  <c r="X55" i="75"/>
  <c r="W56" i="75"/>
  <c r="X56" i="75"/>
  <c r="W57" i="75"/>
  <c r="X57" i="75"/>
  <c r="W58" i="75"/>
  <c r="X58" i="75"/>
  <c r="W59" i="75"/>
  <c r="X59" i="75"/>
  <c r="W60" i="75"/>
  <c r="X60" i="75"/>
  <c r="W61" i="75"/>
  <c r="X61" i="75"/>
  <c r="W62" i="75"/>
  <c r="X62" i="75"/>
  <c r="W63" i="75"/>
  <c r="X63" i="75"/>
  <c r="W64" i="75"/>
  <c r="X64" i="75"/>
  <c r="W65" i="75"/>
  <c r="X65" i="75"/>
  <c r="W66" i="75"/>
  <c r="X66" i="75"/>
  <c r="W67" i="75"/>
  <c r="X67" i="75"/>
  <c r="W68" i="75"/>
  <c r="X68" i="75"/>
  <c r="W69" i="75"/>
  <c r="X69" i="75"/>
  <c r="W70" i="75"/>
  <c r="X70" i="75"/>
  <c r="W71" i="75"/>
  <c r="X71" i="75"/>
  <c r="W72" i="75"/>
  <c r="X72" i="75"/>
  <c r="W73" i="75"/>
  <c r="X73" i="75"/>
  <c r="W74" i="75"/>
  <c r="X74" i="75"/>
  <c r="W75" i="75"/>
  <c r="X75" i="75"/>
  <c r="W76" i="75"/>
  <c r="X76" i="75"/>
  <c r="W77" i="75"/>
  <c r="X77" i="75"/>
  <c r="W78" i="75"/>
  <c r="X78" i="75"/>
  <c r="W79" i="75"/>
  <c r="X79" i="75"/>
  <c r="W80" i="75"/>
  <c r="X80" i="75"/>
  <c r="W81" i="75"/>
  <c r="X81" i="75"/>
  <c r="W82" i="75"/>
  <c r="X82" i="75"/>
  <c r="W83" i="75"/>
  <c r="X83" i="75"/>
  <c r="W84" i="75"/>
  <c r="X84" i="75"/>
  <c r="W85" i="75"/>
  <c r="X85" i="75"/>
  <c r="W86" i="75"/>
  <c r="X86" i="75"/>
  <c r="W87" i="75"/>
  <c r="X87" i="75"/>
  <c r="W88" i="75"/>
  <c r="X88" i="75"/>
  <c r="W89" i="75"/>
  <c r="X89" i="75"/>
  <c r="W90" i="75"/>
  <c r="X90" i="75"/>
  <c r="W91" i="75"/>
  <c r="X91" i="75"/>
  <c r="W92" i="75"/>
  <c r="X92" i="75"/>
  <c r="W93" i="75"/>
  <c r="X93" i="75"/>
  <c r="W94" i="75"/>
  <c r="X94" i="75"/>
  <c r="W95" i="75"/>
  <c r="X95" i="75"/>
  <c r="W96" i="75"/>
  <c r="X96" i="75"/>
  <c r="W97" i="75"/>
  <c r="X97" i="75"/>
  <c r="W98" i="75"/>
  <c r="X98" i="75"/>
  <c r="W99" i="75"/>
  <c r="X99" i="75"/>
  <c r="W100" i="75"/>
  <c r="X100" i="75"/>
  <c r="W101" i="75"/>
  <c r="X101" i="75"/>
  <c r="W102" i="75"/>
  <c r="X102" i="75"/>
  <c r="W103" i="75"/>
  <c r="X103" i="75"/>
  <c r="W104" i="75"/>
  <c r="X104" i="75"/>
  <c r="W105" i="75"/>
  <c r="X105" i="75"/>
  <c r="W106" i="75"/>
  <c r="X106" i="75"/>
  <c r="W107" i="75"/>
  <c r="X107" i="75"/>
  <c r="W108" i="75"/>
  <c r="X108" i="75"/>
  <c r="W109" i="75"/>
  <c r="X109" i="75"/>
  <c r="W110" i="75"/>
  <c r="X110" i="75"/>
  <c r="W111" i="75"/>
  <c r="X111" i="75"/>
  <c r="W112" i="75"/>
  <c r="X112" i="75"/>
  <c r="W113" i="75"/>
  <c r="X113" i="75"/>
  <c r="W114" i="75"/>
  <c r="X114" i="75"/>
  <c r="W115" i="75"/>
  <c r="X115" i="75"/>
  <c r="W116" i="75"/>
  <c r="X116" i="75"/>
  <c r="W117" i="75"/>
  <c r="X117" i="75"/>
  <c r="W118" i="75"/>
  <c r="X118" i="75"/>
  <c r="W119" i="75"/>
  <c r="X119" i="75"/>
  <c r="W120" i="75"/>
  <c r="X120" i="75"/>
  <c r="W121" i="75"/>
  <c r="X121" i="75"/>
  <c r="W122" i="75"/>
  <c r="X122" i="75"/>
  <c r="W123" i="75"/>
  <c r="X123" i="75"/>
  <c r="W124" i="75"/>
  <c r="X124" i="75"/>
  <c r="W125" i="75"/>
  <c r="X125" i="75"/>
  <c r="W126" i="75"/>
  <c r="X126" i="75"/>
  <c r="W127" i="75"/>
  <c r="X127" i="75"/>
  <c r="W128" i="75"/>
  <c r="X128" i="75"/>
  <c r="W129" i="75"/>
  <c r="X129" i="75"/>
  <c r="W130" i="75"/>
  <c r="X130" i="75"/>
  <c r="W131" i="75"/>
  <c r="X131" i="75"/>
  <c r="W132" i="75"/>
  <c r="X132" i="75"/>
  <c r="W133" i="75"/>
  <c r="X133" i="75"/>
  <c r="W134" i="75"/>
  <c r="X134" i="75"/>
  <c r="W135" i="75"/>
  <c r="X135" i="75"/>
  <c r="W136" i="75"/>
  <c r="X136" i="75"/>
  <c r="W137" i="75"/>
  <c r="X137" i="75"/>
  <c r="W138" i="75"/>
  <c r="X138" i="75"/>
  <c r="W139" i="75"/>
  <c r="X139" i="75"/>
  <c r="W140" i="75"/>
  <c r="X140" i="75"/>
  <c r="W141" i="75"/>
  <c r="X141" i="75"/>
  <c r="W142" i="75"/>
  <c r="X142" i="75"/>
  <c r="W143" i="75"/>
  <c r="X143" i="75"/>
  <c r="W144" i="75"/>
  <c r="X144" i="75"/>
  <c r="W145" i="75"/>
  <c r="X145" i="75"/>
  <c r="W146" i="75"/>
  <c r="X146" i="75"/>
  <c r="W147" i="75"/>
  <c r="X147" i="75"/>
  <c r="W148" i="75"/>
  <c r="X148" i="75"/>
  <c r="W149" i="75"/>
  <c r="X149" i="75"/>
  <c r="W150" i="75"/>
  <c r="X150" i="75"/>
  <c r="W151" i="75"/>
  <c r="X151" i="75"/>
  <c r="W152" i="75"/>
  <c r="X152" i="75"/>
  <c r="W153" i="75"/>
  <c r="X153" i="75"/>
  <c r="W154" i="75"/>
  <c r="X154" i="75"/>
  <c r="W155" i="75"/>
  <c r="X155" i="75"/>
  <c r="W156" i="75"/>
  <c r="X156" i="75"/>
  <c r="W157" i="75"/>
  <c r="X157" i="75"/>
  <c r="W158" i="75"/>
  <c r="X158" i="75"/>
  <c r="W159" i="75"/>
  <c r="X159" i="75"/>
  <c r="W160" i="75"/>
  <c r="X160" i="75"/>
  <c r="W161" i="75"/>
  <c r="X161" i="75"/>
  <c r="W162" i="75"/>
  <c r="X162" i="75"/>
  <c r="W163" i="75"/>
  <c r="X163" i="75"/>
  <c r="W164" i="75"/>
  <c r="X164" i="75"/>
  <c r="W165" i="75"/>
  <c r="X165" i="75"/>
  <c r="W166" i="75"/>
  <c r="X166" i="75"/>
  <c r="W167" i="75"/>
  <c r="X167" i="75"/>
  <c r="W168" i="75"/>
  <c r="X168" i="75"/>
  <c r="W169" i="75"/>
  <c r="X169" i="75"/>
  <c r="W170" i="75"/>
  <c r="X170" i="75"/>
  <c r="W171" i="75"/>
  <c r="X171" i="75"/>
  <c r="W172" i="75"/>
  <c r="X172" i="75"/>
  <c r="W173" i="75"/>
  <c r="X173" i="75"/>
  <c r="W174" i="75"/>
  <c r="X174" i="75"/>
  <c r="W175" i="75"/>
  <c r="X175" i="75"/>
  <c r="W176" i="75"/>
  <c r="X176" i="75"/>
  <c r="W177" i="75"/>
  <c r="X177" i="75"/>
  <c r="W178" i="75"/>
  <c r="X178" i="75"/>
  <c r="W179" i="75"/>
  <c r="X179" i="75"/>
  <c r="W180" i="75"/>
  <c r="X180" i="75"/>
  <c r="W181" i="75"/>
  <c r="X181" i="75"/>
  <c r="W182" i="75"/>
  <c r="X182" i="75"/>
  <c r="W183" i="75"/>
  <c r="X183" i="75"/>
  <c r="W184" i="75"/>
  <c r="X184" i="75"/>
  <c r="W185" i="75"/>
  <c r="X185" i="75"/>
  <c r="W186" i="75"/>
  <c r="X186" i="75"/>
  <c r="W187" i="75"/>
  <c r="X187" i="75"/>
  <c r="W188" i="75"/>
  <c r="X188" i="75"/>
  <c r="W189" i="75"/>
  <c r="X189" i="75"/>
  <c r="W190" i="75"/>
  <c r="X190" i="75"/>
  <c r="W191" i="75"/>
  <c r="X191" i="75"/>
  <c r="W192" i="75"/>
  <c r="X192" i="75"/>
  <c r="W193" i="75"/>
  <c r="X193" i="75"/>
  <c r="W194" i="75"/>
  <c r="X194" i="75"/>
  <c r="W195" i="75"/>
  <c r="X195" i="75"/>
  <c r="W196" i="75"/>
  <c r="X196" i="75"/>
  <c r="W197" i="75"/>
  <c r="X197" i="75"/>
  <c r="W198" i="75"/>
  <c r="X198" i="75"/>
  <c r="W199" i="75"/>
  <c r="X199" i="75"/>
  <c r="W200" i="75"/>
  <c r="X200" i="75"/>
  <c r="W201" i="75"/>
  <c r="X201" i="75"/>
  <c r="W202" i="75"/>
  <c r="X202" i="75"/>
  <c r="W203" i="75"/>
  <c r="X203" i="75"/>
  <c r="W204" i="75"/>
  <c r="X204" i="75"/>
  <c r="W205" i="75"/>
  <c r="X205" i="75"/>
  <c r="W206" i="75"/>
  <c r="X206" i="75"/>
  <c r="W207" i="75"/>
  <c r="X207" i="75"/>
  <c r="W208" i="75"/>
  <c r="X208" i="75"/>
  <c r="W209" i="75"/>
  <c r="X209" i="75"/>
  <c r="W210" i="75"/>
  <c r="X210" i="75"/>
  <c r="W211" i="75"/>
  <c r="X211" i="75"/>
  <c r="W212" i="75"/>
  <c r="X212" i="75"/>
  <c r="W213" i="75"/>
  <c r="X213" i="75"/>
  <c r="W214" i="75"/>
  <c r="X214" i="75"/>
  <c r="W215" i="75"/>
  <c r="X215" i="75"/>
  <c r="W216" i="75"/>
  <c r="X216" i="75"/>
  <c r="W217" i="75"/>
  <c r="X217" i="75"/>
  <c r="W218" i="75"/>
  <c r="X218" i="75"/>
  <c r="W219" i="75"/>
  <c r="X219" i="75"/>
  <c r="W220" i="75"/>
  <c r="X220" i="75"/>
  <c r="W221" i="75"/>
  <c r="X221" i="75"/>
  <c r="W222" i="75"/>
  <c r="X222" i="75"/>
  <c r="W223" i="75"/>
  <c r="X223" i="75"/>
  <c r="W224" i="75"/>
  <c r="X224" i="75"/>
  <c r="W225" i="75"/>
  <c r="X225" i="75"/>
  <c r="W226" i="75"/>
  <c r="X226" i="75"/>
  <c r="W227" i="75"/>
  <c r="X227" i="75"/>
  <c r="W228" i="75"/>
  <c r="X228" i="75"/>
  <c r="W229" i="75"/>
  <c r="X229" i="75"/>
  <c r="W230" i="75"/>
  <c r="X230" i="75"/>
  <c r="W231" i="75"/>
  <c r="X231" i="75"/>
  <c r="W232" i="75"/>
  <c r="X232" i="75"/>
  <c r="W233" i="75"/>
  <c r="X233" i="75"/>
  <c r="W234" i="75"/>
  <c r="X234" i="75"/>
  <c r="W235" i="75"/>
  <c r="X235" i="75"/>
  <c r="W236" i="75"/>
  <c r="X236" i="75"/>
  <c r="W237" i="75"/>
  <c r="X237" i="75"/>
  <c r="W238" i="75"/>
  <c r="X238" i="75"/>
  <c r="W239" i="75"/>
  <c r="X239" i="75"/>
  <c r="W240" i="75"/>
  <c r="X240" i="75"/>
  <c r="W241" i="75"/>
  <c r="X241" i="75"/>
  <c r="W242" i="75"/>
  <c r="X242" i="75"/>
  <c r="W243" i="75"/>
  <c r="X243" i="75"/>
  <c r="W244" i="75"/>
  <c r="X244" i="75"/>
  <c r="W245" i="75"/>
  <c r="X245" i="75"/>
  <c r="W246" i="75"/>
  <c r="X246" i="75"/>
  <c r="W247" i="75"/>
  <c r="X247" i="75"/>
  <c r="W248" i="75"/>
  <c r="X248" i="75"/>
  <c r="W249" i="75"/>
  <c r="X249" i="75"/>
  <c r="W250" i="75"/>
  <c r="X250" i="75"/>
  <c r="W251" i="75"/>
  <c r="X251" i="75"/>
  <c r="W252" i="75"/>
  <c r="X252" i="75"/>
  <c r="W253" i="75"/>
  <c r="X253" i="75"/>
  <c r="W254" i="75"/>
  <c r="X254" i="75"/>
  <c r="W255" i="75"/>
  <c r="X255" i="75"/>
  <c r="W256" i="75"/>
  <c r="X256" i="75"/>
  <c r="W257" i="75"/>
  <c r="X257" i="75"/>
  <c r="W258" i="75"/>
  <c r="X258" i="75"/>
  <c r="W259" i="75"/>
  <c r="X259" i="75"/>
  <c r="W260" i="75"/>
  <c r="X260" i="75"/>
  <c r="W261" i="75"/>
  <c r="X261" i="75"/>
  <c r="W262" i="75"/>
  <c r="X262" i="75"/>
  <c r="W263" i="75"/>
  <c r="X263" i="75"/>
  <c r="W264" i="75"/>
  <c r="X264" i="75"/>
  <c r="W265" i="75"/>
  <c r="X265" i="75"/>
  <c r="W266" i="75"/>
  <c r="X266" i="75"/>
  <c r="W267" i="75"/>
  <c r="X267" i="75"/>
  <c r="W268" i="75"/>
  <c r="X268" i="75"/>
  <c r="W269" i="75"/>
  <c r="X269" i="75"/>
  <c r="W270" i="75"/>
  <c r="X270" i="75"/>
  <c r="W271" i="75"/>
  <c r="X271" i="75"/>
  <c r="W272" i="75"/>
  <c r="X272" i="75"/>
  <c r="W273" i="75"/>
  <c r="X273" i="75"/>
  <c r="W274" i="75"/>
  <c r="X274" i="75"/>
  <c r="W275" i="75"/>
  <c r="X275" i="75"/>
  <c r="W276" i="75"/>
  <c r="X276" i="75"/>
  <c r="W277" i="75"/>
  <c r="X277" i="75"/>
  <c r="W278" i="75"/>
  <c r="X278" i="75"/>
  <c r="W279" i="75"/>
  <c r="X279" i="75"/>
  <c r="W280" i="75"/>
  <c r="X280" i="75"/>
  <c r="W281" i="75"/>
  <c r="X281" i="75"/>
  <c r="W282" i="75"/>
  <c r="X282" i="75"/>
  <c r="W283" i="75"/>
  <c r="X283" i="75"/>
  <c r="W284" i="75"/>
  <c r="X284" i="75"/>
  <c r="W285" i="75"/>
  <c r="X285" i="75"/>
  <c r="W286" i="75"/>
  <c r="X286" i="75"/>
  <c r="W287" i="75"/>
  <c r="X287" i="75"/>
  <c r="W288" i="75"/>
  <c r="X288" i="75"/>
  <c r="W289" i="75"/>
  <c r="X289" i="75"/>
  <c r="W290" i="75"/>
  <c r="X290" i="75"/>
  <c r="W291" i="75"/>
  <c r="X291" i="75"/>
  <c r="W292" i="75"/>
  <c r="X292" i="75"/>
  <c r="W293" i="75"/>
  <c r="X293" i="75"/>
  <c r="W294" i="75"/>
  <c r="X294" i="75"/>
  <c r="W295" i="75"/>
  <c r="X295" i="75"/>
  <c r="W296" i="75"/>
  <c r="X296" i="75"/>
  <c r="W297" i="75"/>
  <c r="X297" i="75"/>
  <c r="W298" i="75"/>
  <c r="X298" i="75"/>
  <c r="W299" i="75"/>
  <c r="X299" i="75"/>
  <c r="W300" i="75"/>
  <c r="X300" i="75"/>
  <c r="W3" i="75"/>
  <c r="X3" i="75"/>
  <c r="F4" i="75"/>
  <c r="G4" i="75"/>
  <c r="F5" i="75"/>
  <c r="G5" i="75"/>
  <c r="F6" i="75"/>
  <c r="G6" i="75"/>
  <c r="F7" i="75"/>
  <c r="G7" i="75"/>
  <c r="F8" i="75"/>
  <c r="G8" i="75"/>
  <c r="F9" i="75"/>
  <c r="G9" i="75"/>
  <c r="F10" i="75"/>
  <c r="G10" i="75"/>
  <c r="F11" i="75"/>
  <c r="G11" i="75"/>
  <c r="F12" i="75"/>
  <c r="G12" i="75"/>
  <c r="F13" i="75"/>
  <c r="G13" i="75"/>
  <c r="F14" i="75"/>
  <c r="G14" i="75"/>
  <c r="F15" i="75"/>
  <c r="G15" i="75"/>
  <c r="F16" i="75"/>
  <c r="G16" i="75"/>
  <c r="F17" i="75"/>
  <c r="G17" i="75"/>
  <c r="F18" i="75"/>
  <c r="G18" i="75"/>
  <c r="F19" i="75"/>
  <c r="G19" i="75"/>
  <c r="F20" i="75"/>
  <c r="G20" i="75"/>
  <c r="F21" i="75"/>
  <c r="G21" i="75"/>
  <c r="F22" i="75"/>
  <c r="G22" i="75"/>
  <c r="F23" i="75"/>
  <c r="G23" i="75"/>
  <c r="F24" i="75"/>
  <c r="G24" i="75"/>
  <c r="F25" i="75"/>
  <c r="G25" i="75"/>
  <c r="F26" i="75"/>
  <c r="G26" i="75"/>
  <c r="F27" i="75"/>
  <c r="G27" i="75"/>
  <c r="F28" i="75"/>
  <c r="G28" i="75"/>
  <c r="F29" i="75"/>
  <c r="G29" i="75"/>
  <c r="F30" i="75"/>
  <c r="G30" i="75"/>
  <c r="F31" i="75"/>
  <c r="G31" i="75"/>
  <c r="F32" i="75"/>
  <c r="G32" i="75"/>
  <c r="F33" i="75"/>
  <c r="G33" i="75"/>
  <c r="F34" i="75"/>
  <c r="G34" i="75"/>
  <c r="F35" i="75"/>
  <c r="G35" i="75"/>
  <c r="F36" i="75"/>
  <c r="G36" i="75"/>
  <c r="F37" i="75"/>
  <c r="G37" i="75"/>
  <c r="F38" i="75"/>
  <c r="G38" i="75"/>
  <c r="F39" i="75"/>
  <c r="G39" i="75"/>
  <c r="F40" i="75"/>
  <c r="G40" i="75"/>
  <c r="F41" i="75"/>
  <c r="G41" i="75"/>
  <c r="F42" i="75"/>
  <c r="G42" i="75"/>
  <c r="F43" i="75"/>
  <c r="G43" i="75"/>
  <c r="F44" i="75"/>
  <c r="G44" i="75"/>
  <c r="F45" i="75"/>
  <c r="G45" i="75"/>
  <c r="F46" i="75"/>
  <c r="G46" i="75"/>
  <c r="F47" i="75"/>
  <c r="G47" i="75"/>
  <c r="F48" i="75"/>
  <c r="G48" i="75"/>
  <c r="F49" i="75"/>
  <c r="G49" i="75"/>
  <c r="F50" i="75"/>
  <c r="G50" i="75"/>
  <c r="F51" i="75"/>
  <c r="G51" i="75"/>
  <c r="F52" i="75"/>
  <c r="G52" i="75"/>
  <c r="F53" i="75"/>
  <c r="G53" i="75"/>
  <c r="F54" i="75"/>
  <c r="G54" i="75"/>
  <c r="F55" i="75"/>
  <c r="G55" i="75"/>
  <c r="F56" i="75"/>
  <c r="G56" i="75"/>
  <c r="F57" i="75"/>
  <c r="G57" i="75"/>
  <c r="F58" i="75"/>
  <c r="G58" i="75"/>
  <c r="F59" i="75"/>
  <c r="G59" i="75"/>
  <c r="F60" i="75"/>
  <c r="G60" i="75"/>
  <c r="F61" i="75"/>
  <c r="G61" i="75"/>
  <c r="F62" i="75"/>
  <c r="G62" i="75"/>
  <c r="F63" i="75"/>
  <c r="G63" i="75"/>
  <c r="F64" i="75"/>
  <c r="G64" i="75"/>
  <c r="F65" i="75"/>
  <c r="G65" i="75"/>
  <c r="F66" i="75"/>
  <c r="G66" i="75"/>
  <c r="F67" i="75"/>
  <c r="G67" i="75"/>
  <c r="F68" i="75"/>
  <c r="G68" i="75"/>
  <c r="F69" i="75"/>
  <c r="G69" i="75"/>
  <c r="F70" i="75"/>
  <c r="G70" i="75"/>
  <c r="F71" i="75"/>
  <c r="G71" i="75"/>
  <c r="F72" i="75"/>
  <c r="G72" i="75"/>
  <c r="F73" i="75"/>
  <c r="G73" i="75"/>
  <c r="F74" i="75"/>
  <c r="G74" i="75"/>
  <c r="F75" i="75"/>
  <c r="G75" i="75"/>
  <c r="F76" i="75"/>
  <c r="G76" i="75"/>
  <c r="F77" i="75"/>
  <c r="G77" i="75"/>
  <c r="F78" i="75"/>
  <c r="G78" i="75"/>
  <c r="F79" i="75"/>
  <c r="G79" i="75"/>
  <c r="F80" i="75"/>
  <c r="G80" i="75"/>
  <c r="F81" i="75"/>
  <c r="G81" i="75"/>
  <c r="F82" i="75"/>
  <c r="G82" i="75"/>
  <c r="F83" i="75"/>
  <c r="G83" i="75"/>
  <c r="F84" i="75"/>
  <c r="G84" i="75"/>
  <c r="F85" i="75"/>
  <c r="G85" i="75"/>
  <c r="F86" i="75"/>
  <c r="G86" i="75"/>
  <c r="F87" i="75"/>
  <c r="G87" i="75"/>
  <c r="F88" i="75"/>
  <c r="G88" i="75"/>
  <c r="F89" i="75"/>
  <c r="G89" i="75"/>
  <c r="F90" i="75"/>
  <c r="G90" i="75"/>
  <c r="F91" i="75"/>
  <c r="G91" i="75"/>
  <c r="F92" i="75"/>
  <c r="G92" i="75"/>
  <c r="F93" i="75"/>
  <c r="G93" i="75"/>
  <c r="F94" i="75"/>
  <c r="G94" i="75"/>
  <c r="F95" i="75"/>
  <c r="G95" i="75"/>
  <c r="F96" i="75"/>
  <c r="G96" i="75"/>
  <c r="F97" i="75"/>
  <c r="G97" i="75"/>
  <c r="F98" i="75"/>
  <c r="G98" i="75"/>
  <c r="F99" i="75"/>
  <c r="G99" i="75"/>
  <c r="F100" i="75"/>
  <c r="G100" i="75"/>
  <c r="F101" i="75"/>
  <c r="G101" i="75"/>
  <c r="F102" i="75"/>
  <c r="G102" i="75"/>
  <c r="F103" i="75"/>
  <c r="G103" i="75"/>
  <c r="F104" i="75"/>
  <c r="G104" i="75"/>
  <c r="F105" i="75"/>
  <c r="G105" i="75"/>
  <c r="F106" i="75"/>
  <c r="G106" i="75"/>
  <c r="F107" i="75"/>
  <c r="G107" i="75"/>
  <c r="F108" i="75"/>
  <c r="G108" i="75"/>
  <c r="F109" i="75"/>
  <c r="G109" i="75"/>
  <c r="F110" i="75"/>
  <c r="G110" i="75"/>
  <c r="F111" i="75"/>
  <c r="G111" i="75"/>
  <c r="F112" i="75"/>
  <c r="G112" i="75"/>
  <c r="F113" i="75"/>
  <c r="G113" i="75"/>
  <c r="F114" i="75"/>
  <c r="G114" i="75"/>
  <c r="F115" i="75"/>
  <c r="G115" i="75"/>
  <c r="F116" i="75"/>
  <c r="G116" i="75"/>
  <c r="F117" i="75"/>
  <c r="G117" i="75"/>
  <c r="F118" i="75"/>
  <c r="G118" i="75"/>
  <c r="F119" i="75"/>
  <c r="G119" i="75"/>
  <c r="F120" i="75"/>
  <c r="G120" i="75"/>
  <c r="F121" i="75"/>
  <c r="G121" i="75"/>
  <c r="F122" i="75"/>
  <c r="G122" i="75"/>
  <c r="F123" i="75"/>
  <c r="G123" i="75"/>
  <c r="F124" i="75"/>
  <c r="G124" i="75"/>
  <c r="F125" i="75"/>
  <c r="G125" i="75"/>
  <c r="F126" i="75"/>
  <c r="G126" i="75"/>
  <c r="F127" i="75"/>
  <c r="G127" i="75"/>
  <c r="F128" i="75"/>
  <c r="G128" i="75"/>
  <c r="F129" i="75"/>
  <c r="G129" i="75"/>
  <c r="F130" i="75"/>
  <c r="G130" i="75"/>
  <c r="F131" i="75"/>
  <c r="G131" i="75"/>
  <c r="F132" i="75"/>
  <c r="G132" i="75"/>
  <c r="F133" i="75"/>
  <c r="G133" i="75"/>
  <c r="F134" i="75"/>
  <c r="G134" i="75"/>
  <c r="F135" i="75"/>
  <c r="G135" i="75"/>
  <c r="F136" i="75"/>
  <c r="G136" i="75"/>
  <c r="F137" i="75"/>
  <c r="G137" i="75"/>
  <c r="F138" i="75"/>
  <c r="G138" i="75"/>
  <c r="F139" i="75"/>
  <c r="G139" i="75"/>
  <c r="F140" i="75"/>
  <c r="G140" i="75"/>
  <c r="F141" i="75"/>
  <c r="G141" i="75"/>
  <c r="F142" i="75"/>
  <c r="G142" i="75"/>
  <c r="F143" i="75"/>
  <c r="G143" i="75"/>
  <c r="F144" i="75"/>
  <c r="G144" i="75"/>
  <c r="F145" i="75"/>
  <c r="G145" i="75"/>
  <c r="F146" i="75"/>
  <c r="G146" i="75"/>
  <c r="F147" i="75"/>
  <c r="G147" i="75"/>
  <c r="F148" i="75"/>
  <c r="G148" i="75"/>
  <c r="F149" i="75"/>
  <c r="G149" i="75"/>
  <c r="F150" i="75"/>
  <c r="G150" i="75"/>
  <c r="F151" i="75"/>
  <c r="G151" i="75"/>
  <c r="F152" i="75"/>
  <c r="G152" i="75"/>
  <c r="F153" i="75"/>
  <c r="G153" i="75"/>
  <c r="F154" i="75"/>
  <c r="G154" i="75"/>
  <c r="F155" i="75"/>
  <c r="G155" i="75"/>
  <c r="F156" i="75"/>
  <c r="G156" i="75"/>
  <c r="F157" i="75"/>
  <c r="G157" i="75"/>
  <c r="F158" i="75"/>
  <c r="G158" i="75"/>
  <c r="F159" i="75"/>
  <c r="G159" i="75"/>
  <c r="F160" i="75"/>
  <c r="G160" i="75"/>
  <c r="F161" i="75"/>
  <c r="G161" i="75"/>
  <c r="F162" i="75"/>
  <c r="G162" i="75"/>
  <c r="F163" i="75"/>
  <c r="G163" i="75"/>
  <c r="F164" i="75"/>
  <c r="G164" i="75"/>
  <c r="F165" i="75"/>
  <c r="G165" i="75"/>
  <c r="F166" i="75"/>
  <c r="G166" i="75"/>
  <c r="F167" i="75"/>
  <c r="G167" i="75"/>
  <c r="F168" i="75"/>
  <c r="G168" i="75"/>
  <c r="F169" i="75"/>
  <c r="G169" i="75"/>
  <c r="F170" i="75"/>
  <c r="G170" i="75"/>
  <c r="F171" i="75"/>
  <c r="G171" i="75"/>
  <c r="F172" i="75"/>
  <c r="G172" i="75"/>
  <c r="F173" i="75"/>
  <c r="G173" i="75"/>
  <c r="F174" i="75"/>
  <c r="G174" i="75"/>
  <c r="F175" i="75"/>
  <c r="G175" i="75"/>
  <c r="F176" i="75"/>
  <c r="G176" i="75"/>
  <c r="F177" i="75"/>
  <c r="G177" i="75"/>
  <c r="F178" i="75"/>
  <c r="G178" i="75"/>
  <c r="F179" i="75"/>
  <c r="G179" i="75"/>
  <c r="F180" i="75"/>
  <c r="G180" i="75"/>
  <c r="F181" i="75"/>
  <c r="G181" i="75"/>
  <c r="F182" i="75"/>
  <c r="G182" i="75"/>
  <c r="F183" i="75"/>
  <c r="G183" i="75"/>
  <c r="F184" i="75"/>
  <c r="G184" i="75"/>
  <c r="F185" i="75"/>
  <c r="G185" i="75"/>
  <c r="F186" i="75"/>
  <c r="G186" i="75"/>
  <c r="F187" i="75"/>
  <c r="G187" i="75"/>
  <c r="F188" i="75"/>
  <c r="G188" i="75"/>
  <c r="F189" i="75"/>
  <c r="G189" i="75"/>
  <c r="F190" i="75"/>
  <c r="G190" i="75"/>
  <c r="F191" i="75"/>
  <c r="G191" i="75"/>
  <c r="F192" i="75"/>
  <c r="G192" i="75"/>
  <c r="F193" i="75"/>
  <c r="G193" i="75"/>
  <c r="F194" i="75"/>
  <c r="G194" i="75"/>
  <c r="F195" i="75"/>
  <c r="G195" i="75"/>
  <c r="F196" i="75"/>
  <c r="G196" i="75"/>
  <c r="F197" i="75"/>
  <c r="G197" i="75"/>
  <c r="F198" i="75"/>
  <c r="G198" i="75"/>
  <c r="F199" i="75"/>
  <c r="G199" i="75"/>
  <c r="F200" i="75"/>
  <c r="G200" i="75"/>
  <c r="F201" i="75"/>
  <c r="G201" i="75"/>
  <c r="F202" i="75"/>
  <c r="G202" i="75"/>
  <c r="F203" i="75"/>
  <c r="G203" i="75"/>
  <c r="F204" i="75"/>
  <c r="G204" i="75"/>
  <c r="F205" i="75"/>
  <c r="G205" i="75"/>
  <c r="F206" i="75"/>
  <c r="G206" i="75"/>
  <c r="F207" i="75"/>
  <c r="G207" i="75"/>
  <c r="F208" i="75"/>
  <c r="G208" i="75"/>
  <c r="F209" i="75"/>
  <c r="G209" i="75"/>
  <c r="F210" i="75"/>
  <c r="G210" i="75"/>
  <c r="F211" i="75"/>
  <c r="G211" i="75"/>
  <c r="F212" i="75"/>
  <c r="G212" i="75"/>
  <c r="F213" i="75"/>
  <c r="G213" i="75"/>
  <c r="F214" i="75"/>
  <c r="G214" i="75"/>
  <c r="F215" i="75"/>
  <c r="G215" i="75"/>
  <c r="F216" i="75"/>
  <c r="G216" i="75"/>
  <c r="F217" i="75"/>
  <c r="G217" i="75"/>
  <c r="F218" i="75"/>
  <c r="G218" i="75"/>
  <c r="F219" i="75"/>
  <c r="G219" i="75"/>
  <c r="F220" i="75"/>
  <c r="G220" i="75"/>
  <c r="F221" i="75"/>
  <c r="G221" i="75"/>
  <c r="F222" i="75"/>
  <c r="G222" i="75"/>
  <c r="F223" i="75"/>
  <c r="G223" i="75"/>
  <c r="F224" i="75"/>
  <c r="G224" i="75"/>
  <c r="F225" i="75"/>
  <c r="G225" i="75"/>
  <c r="F226" i="75"/>
  <c r="G226" i="75"/>
  <c r="F227" i="75"/>
  <c r="G227" i="75"/>
  <c r="F228" i="75"/>
  <c r="G228" i="75"/>
  <c r="F229" i="75"/>
  <c r="G229" i="75"/>
  <c r="F230" i="75"/>
  <c r="G230" i="75"/>
  <c r="F231" i="75"/>
  <c r="G231" i="75"/>
  <c r="F232" i="75"/>
  <c r="G232" i="75"/>
  <c r="F233" i="75"/>
  <c r="G233" i="75"/>
  <c r="F234" i="75"/>
  <c r="G234" i="75"/>
  <c r="F235" i="75"/>
  <c r="G235" i="75"/>
  <c r="F236" i="75"/>
  <c r="G236" i="75"/>
  <c r="F237" i="75"/>
  <c r="G237" i="75"/>
  <c r="F238" i="75"/>
  <c r="G238" i="75"/>
  <c r="F239" i="75"/>
  <c r="G239" i="75"/>
  <c r="F240" i="75"/>
  <c r="G240" i="75"/>
  <c r="F241" i="75"/>
  <c r="G241" i="75"/>
  <c r="F242" i="75"/>
  <c r="G242" i="75"/>
  <c r="F243" i="75"/>
  <c r="G243" i="75"/>
  <c r="F244" i="75"/>
  <c r="G244" i="75"/>
  <c r="F245" i="75"/>
  <c r="G245" i="75"/>
  <c r="F246" i="75"/>
  <c r="G246" i="75"/>
  <c r="F247" i="75"/>
  <c r="G247" i="75"/>
  <c r="F248" i="75"/>
  <c r="G248" i="75"/>
  <c r="F249" i="75"/>
  <c r="G249" i="75"/>
  <c r="F250" i="75"/>
  <c r="G250" i="75"/>
  <c r="F251" i="75"/>
  <c r="G251" i="75"/>
  <c r="F252" i="75"/>
  <c r="G252" i="75"/>
  <c r="F253" i="75"/>
  <c r="G253" i="75"/>
  <c r="F254" i="75"/>
  <c r="G254" i="75"/>
  <c r="F255" i="75"/>
  <c r="G255" i="75"/>
  <c r="F256" i="75"/>
  <c r="G256" i="75"/>
  <c r="F257" i="75"/>
  <c r="G257" i="75"/>
  <c r="F258" i="75"/>
  <c r="G258" i="75"/>
  <c r="F259" i="75"/>
  <c r="G259" i="75"/>
  <c r="F260" i="75"/>
  <c r="G260" i="75"/>
  <c r="F261" i="75"/>
  <c r="G261" i="75"/>
  <c r="F262" i="75"/>
  <c r="G262" i="75"/>
  <c r="F263" i="75"/>
  <c r="G263" i="75"/>
  <c r="F264" i="75"/>
  <c r="G264" i="75"/>
  <c r="F265" i="75"/>
  <c r="G265" i="75"/>
  <c r="F266" i="75"/>
  <c r="G266" i="75"/>
  <c r="F267" i="75"/>
  <c r="G267" i="75"/>
  <c r="F268" i="75"/>
  <c r="G268" i="75"/>
  <c r="F269" i="75"/>
  <c r="G269" i="75"/>
  <c r="F270" i="75"/>
  <c r="G270" i="75"/>
  <c r="F271" i="75"/>
  <c r="G271" i="75"/>
  <c r="F272" i="75"/>
  <c r="G272" i="75"/>
  <c r="F273" i="75"/>
  <c r="G273" i="75"/>
  <c r="F274" i="75"/>
  <c r="G274" i="75"/>
  <c r="F275" i="75"/>
  <c r="G275" i="75"/>
  <c r="F276" i="75"/>
  <c r="G276" i="75"/>
  <c r="F277" i="75"/>
  <c r="G277" i="75"/>
  <c r="F278" i="75"/>
  <c r="G278" i="75"/>
  <c r="F279" i="75"/>
  <c r="G279" i="75"/>
  <c r="F280" i="75"/>
  <c r="G280" i="75"/>
  <c r="F281" i="75"/>
  <c r="G281" i="75"/>
  <c r="F282" i="75"/>
  <c r="G282" i="75"/>
  <c r="F283" i="75"/>
  <c r="G283" i="75"/>
  <c r="F284" i="75"/>
  <c r="G284" i="75"/>
  <c r="F285" i="75"/>
  <c r="G285" i="75"/>
  <c r="F286" i="75"/>
  <c r="G286" i="75"/>
  <c r="F287" i="75"/>
  <c r="G287" i="75"/>
  <c r="F288" i="75"/>
  <c r="G288" i="75"/>
  <c r="F289" i="75"/>
  <c r="G289" i="75"/>
  <c r="F290" i="75"/>
  <c r="G290" i="75"/>
  <c r="F291" i="75"/>
  <c r="G291" i="75"/>
  <c r="F292" i="75"/>
  <c r="G292" i="75"/>
  <c r="F293" i="75"/>
  <c r="G293" i="75"/>
  <c r="F294" i="75"/>
  <c r="G294" i="75"/>
  <c r="F295" i="75"/>
  <c r="G295" i="75"/>
  <c r="F296" i="75"/>
  <c r="G296" i="75"/>
  <c r="F297" i="75"/>
  <c r="G297" i="75"/>
  <c r="F298" i="75"/>
  <c r="G298" i="75"/>
  <c r="F299" i="75"/>
  <c r="G299" i="75"/>
  <c r="F300" i="75"/>
  <c r="G300" i="75"/>
  <c r="F3" i="75"/>
  <c r="G3" i="75"/>
  <c r="S299" i="75"/>
  <c r="T299" i="75"/>
  <c r="S298" i="75"/>
  <c r="T298" i="75"/>
  <c r="N298" i="75"/>
  <c r="O298" i="75"/>
  <c r="S297" i="75"/>
  <c r="T297" i="75"/>
  <c r="S295" i="75"/>
  <c r="T295" i="75"/>
  <c r="S294" i="75"/>
  <c r="T294" i="75"/>
  <c r="N294" i="75"/>
  <c r="O294" i="75"/>
  <c r="S293" i="75"/>
  <c r="T293" i="75"/>
  <c r="S292" i="75"/>
  <c r="T292" i="75"/>
  <c r="S291" i="75"/>
  <c r="T291" i="75"/>
  <c r="S290" i="75"/>
  <c r="T290" i="75"/>
  <c r="N290" i="75"/>
  <c r="O290" i="75"/>
  <c r="S287" i="75"/>
  <c r="T287" i="75"/>
  <c r="S286" i="75"/>
  <c r="T286" i="75"/>
  <c r="N286" i="75"/>
  <c r="O286" i="75"/>
  <c r="S285" i="75"/>
  <c r="T285" i="75"/>
  <c r="S283" i="75"/>
  <c r="T283" i="75"/>
  <c r="S282" i="75"/>
  <c r="T282" i="75"/>
  <c r="N282" i="75"/>
  <c r="O282" i="75"/>
  <c r="S281" i="75"/>
  <c r="T281" i="75"/>
  <c r="S279" i="75"/>
  <c r="T279" i="75"/>
  <c r="S278" i="75"/>
  <c r="T278" i="75"/>
  <c r="N278" i="75"/>
  <c r="O278" i="75"/>
  <c r="S277" i="75"/>
  <c r="T277" i="75"/>
  <c r="S276" i="75"/>
  <c r="T276" i="75"/>
  <c r="S275" i="75"/>
  <c r="T275" i="75"/>
  <c r="S274" i="75"/>
  <c r="T274" i="75"/>
  <c r="N274" i="75"/>
  <c r="O274" i="75"/>
  <c r="S273" i="75"/>
  <c r="T273" i="75"/>
  <c r="S271" i="75"/>
  <c r="T271" i="75"/>
  <c r="S270" i="75"/>
  <c r="T270" i="75"/>
  <c r="N270" i="75"/>
  <c r="O270" i="75"/>
  <c r="S269" i="75"/>
  <c r="T269" i="75"/>
  <c r="S267" i="75"/>
  <c r="T267" i="75"/>
  <c r="S266" i="75"/>
  <c r="T266" i="75"/>
  <c r="N266" i="75"/>
  <c r="O266" i="75"/>
  <c r="S265" i="75"/>
  <c r="T265" i="75"/>
  <c r="S262" i="75"/>
  <c r="T262" i="75"/>
  <c r="N262" i="75"/>
  <c r="O262" i="75"/>
  <c r="S261" i="75"/>
  <c r="T261" i="75"/>
  <c r="S260" i="75"/>
  <c r="T260" i="75"/>
  <c r="S259" i="75"/>
  <c r="T259" i="75"/>
  <c r="S258" i="75"/>
  <c r="T258" i="75"/>
  <c r="N258" i="75"/>
  <c r="O258" i="75"/>
  <c r="S257" i="75"/>
  <c r="T257" i="75"/>
  <c r="S255" i="75"/>
  <c r="T255" i="75"/>
  <c r="S254" i="75"/>
  <c r="T254" i="75"/>
  <c r="N254" i="75"/>
  <c r="O254" i="75"/>
  <c r="S251" i="75"/>
  <c r="T251" i="75"/>
  <c r="S250" i="75"/>
  <c r="T250" i="75"/>
  <c r="N250" i="75"/>
  <c r="O250" i="75"/>
  <c r="S249" i="75"/>
  <c r="T249" i="75"/>
  <c r="S247" i="75"/>
  <c r="T247" i="75"/>
  <c r="S246" i="75"/>
  <c r="T246" i="75"/>
  <c r="N246" i="75"/>
  <c r="O246" i="75"/>
  <c r="S245" i="75"/>
  <c r="T245" i="75"/>
  <c r="S244" i="75"/>
  <c r="T244" i="75"/>
  <c r="S242" i="75"/>
  <c r="T242" i="75"/>
  <c r="N242" i="75"/>
  <c r="O242" i="75"/>
  <c r="S241" i="75"/>
  <c r="T241" i="75"/>
  <c r="S239" i="75"/>
  <c r="T239" i="75"/>
  <c r="S238" i="75"/>
  <c r="T238" i="75"/>
  <c r="N238" i="75"/>
  <c r="O238" i="75"/>
  <c r="S237" i="75"/>
  <c r="T237" i="75"/>
  <c r="S235" i="75"/>
  <c r="T235" i="75"/>
  <c r="S234" i="75"/>
  <c r="T234" i="75"/>
  <c r="N234" i="75"/>
  <c r="O234" i="75"/>
  <c r="S233" i="75"/>
  <c r="T233" i="75"/>
  <c r="S231" i="75"/>
  <c r="T231" i="75"/>
  <c r="S230" i="75"/>
  <c r="T230" i="75"/>
  <c r="N230" i="75"/>
  <c r="O230" i="75"/>
  <c r="S229" i="75"/>
  <c r="T229" i="75"/>
  <c r="S228" i="75"/>
  <c r="T228" i="75"/>
  <c r="S227" i="75"/>
  <c r="T227" i="75"/>
  <c r="S226" i="75"/>
  <c r="T226" i="75"/>
  <c r="N226" i="75"/>
  <c r="O226" i="75"/>
  <c r="S223" i="75"/>
  <c r="T223" i="75"/>
  <c r="S222" i="75"/>
  <c r="T222" i="75"/>
  <c r="N222" i="75"/>
  <c r="O222" i="75"/>
  <c r="S221" i="75"/>
  <c r="T221" i="75"/>
  <c r="S219" i="75"/>
  <c r="T219" i="75"/>
  <c r="S218" i="75"/>
  <c r="T218" i="75"/>
  <c r="N218" i="75"/>
  <c r="O218" i="75"/>
  <c r="S217" i="75"/>
  <c r="T217" i="75"/>
  <c r="S215" i="75"/>
  <c r="T215" i="75"/>
  <c r="S214" i="75"/>
  <c r="T214" i="75"/>
  <c r="N214" i="75"/>
  <c r="O214" i="75"/>
  <c r="S213" i="75"/>
  <c r="T213" i="75"/>
  <c r="S212" i="75"/>
  <c r="T212" i="75"/>
  <c r="S211" i="75"/>
  <c r="T211" i="75"/>
  <c r="S210" i="75"/>
  <c r="T210" i="75"/>
  <c r="N210" i="75"/>
  <c r="O210" i="75"/>
  <c r="S209" i="75"/>
  <c r="T209" i="75"/>
  <c r="S207" i="75"/>
  <c r="T207" i="75"/>
  <c r="S206" i="75"/>
  <c r="T206" i="75"/>
  <c r="N206" i="75"/>
  <c r="O206" i="75"/>
  <c r="S205" i="75"/>
  <c r="T205" i="75"/>
  <c r="S203" i="75"/>
  <c r="T203" i="75"/>
  <c r="S202" i="75"/>
  <c r="T202" i="75"/>
  <c r="N202" i="75"/>
  <c r="O202" i="75"/>
  <c r="S201" i="75"/>
  <c r="T201" i="75"/>
  <c r="S198" i="75"/>
  <c r="T198" i="75"/>
  <c r="N198" i="75"/>
  <c r="O198" i="75"/>
  <c r="S197" i="75"/>
  <c r="T197" i="75"/>
  <c r="S196" i="75"/>
  <c r="T196" i="75"/>
  <c r="S195" i="75"/>
  <c r="T195" i="75"/>
  <c r="S194" i="75"/>
  <c r="T194" i="75"/>
  <c r="N194" i="75"/>
  <c r="O194" i="75"/>
  <c r="S193" i="75"/>
  <c r="T193" i="75"/>
  <c r="S191" i="75"/>
  <c r="T191" i="75"/>
  <c r="S190" i="75"/>
  <c r="T190" i="75"/>
  <c r="N190" i="75"/>
  <c r="O190" i="75"/>
  <c r="S187" i="75"/>
  <c r="T187" i="75"/>
  <c r="S186" i="75"/>
  <c r="T186" i="75"/>
  <c r="N186" i="75"/>
  <c r="O186" i="75"/>
  <c r="S185" i="75"/>
  <c r="T185" i="75"/>
  <c r="S183" i="75"/>
  <c r="T183" i="75"/>
  <c r="S182" i="75"/>
  <c r="T182" i="75"/>
  <c r="N182" i="75"/>
  <c r="O182" i="75"/>
  <c r="S181" i="75"/>
  <c r="T181" i="75"/>
  <c r="S180" i="75"/>
  <c r="T180" i="75"/>
  <c r="S178" i="75"/>
  <c r="T178" i="75"/>
  <c r="N178" i="75"/>
  <c r="O178" i="75"/>
  <c r="S177" i="75"/>
  <c r="T177" i="75"/>
  <c r="S175" i="75"/>
  <c r="T175" i="75"/>
  <c r="S174" i="75"/>
  <c r="T174" i="75"/>
  <c r="N174" i="75"/>
  <c r="O174" i="75"/>
  <c r="S173" i="75"/>
  <c r="T173" i="75"/>
  <c r="S171" i="75"/>
  <c r="T171" i="75"/>
  <c r="S170" i="75"/>
  <c r="T170" i="75"/>
  <c r="N170" i="75"/>
  <c r="O170" i="75"/>
  <c r="S169" i="75"/>
  <c r="T169" i="75"/>
  <c r="S167" i="75"/>
  <c r="T167" i="75"/>
  <c r="S166" i="75"/>
  <c r="T166" i="75"/>
  <c r="N166" i="75"/>
  <c r="O166" i="75"/>
  <c r="S165" i="75"/>
  <c r="T165" i="75"/>
  <c r="S164" i="75"/>
  <c r="T164" i="75"/>
  <c r="S163" i="75"/>
  <c r="T163" i="75"/>
  <c r="S162" i="75"/>
  <c r="T162" i="75"/>
  <c r="N162" i="75"/>
  <c r="O162" i="75"/>
  <c r="S159" i="75"/>
  <c r="T159" i="75"/>
  <c r="S158" i="75"/>
  <c r="T158" i="75"/>
  <c r="N158" i="75"/>
  <c r="O158" i="75"/>
  <c r="S157" i="75"/>
  <c r="T157" i="75"/>
  <c r="S155" i="75"/>
  <c r="T155" i="75"/>
  <c r="S154" i="75"/>
  <c r="T154" i="75"/>
  <c r="N154" i="75"/>
  <c r="O154" i="75"/>
  <c r="S153" i="75"/>
  <c r="T153" i="75"/>
  <c r="S151" i="75"/>
  <c r="T151" i="75"/>
  <c r="S150" i="75"/>
  <c r="T150" i="75"/>
  <c r="N150" i="75"/>
  <c r="O150" i="75"/>
  <c r="S149" i="75"/>
  <c r="T149" i="75"/>
  <c r="S148" i="75"/>
  <c r="T148" i="75"/>
  <c r="S147" i="75"/>
  <c r="T147" i="75"/>
  <c r="S146" i="75"/>
  <c r="T146" i="75"/>
  <c r="N146" i="75"/>
  <c r="O146" i="75"/>
  <c r="S145" i="75"/>
  <c r="T145" i="75"/>
  <c r="S143" i="75"/>
  <c r="T143" i="75"/>
  <c r="S142" i="75"/>
  <c r="T142" i="75"/>
  <c r="N142" i="75"/>
  <c r="O142" i="75"/>
  <c r="S141" i="75"/>
  <c r="T141" i="75"/>
  <c r="S139" i="75"/>
  <c r="T139" i="75"/>
  <c r="S138" i="75"/>
  <c r="T138" i="75"/>
  <c r="N138" i="75"/>
  <c r="O138" i="75"/>
  <c r="S137" i="75"/>
  <c r="T137" i="75"/>
  <c r="S134" i="75"/>
  <c r="T134" i="75"/>
  <c r="N134" i="75"/>
  <c r="O134" i="75"/>
  <c r="S133" i="75"/>
  <c r="T133" i="75"/>
  <c r="S132" i="75"/>
  <c r="T132" i="75"/>
  <c r="S131" i="75"/>
  <c r="T131" i="75"/>
  <c r="S130" i="75"/>
  <c r="T130" i="75"/>
  <c r="N130" i="75"/>
  <c r="O130" i="75"/>
  <c r="S129" i="75"/>
  <c r="T129" i="75"/>
  <c r="S127" i="75"/>
  <c r="T127" i="75"/>
  <c r="S126" i="75"/>
  <c r="T126" i="75"/>
  <c r="N126" i="75"/>
  <c r="O126" i="75"/>
  <c r="S123" i="75"/>
  <c r="T123" i="75"/>
  <c r="S122" i="75"/>
  <c r="T122" i="75"/>
  <c r="N122" i="75"/>
  <c r="O122" i="75"/>
  <c r="S121" i="75"/>
  <c r="T121" i="75"/>
  <c r="S119" i="75"/>
  <c r="T119" i="75"/>
  <c r="S118" i="75"/>
  <c r="T118" i="75"/>
  <c r="N118" i="75"/>
  <c r="O118" i="75"/>
  <c r="S117" i="75"/>
  <c r="T117" i="75"/>
  <c r="S116" i="75"/>
  <c r="T116" i="75"/>
  <c r="S114" i="75"/>
  <c r="T114" i="75"/>
  <c r="N114" i="75"/>
  <c r="O114" i="75"/>
  <c r="S113" i="75"/>
  <c r="T113" i="75"/>
  <c r="S111" i="75"/>
  <c r="T111" i="75"/>
  <c r="S110" i="75"/>
  <c r="T110" i="75"/>
  <c r="N110" i="75"/>
  <c r="O110" i="75"/>
  <c r="S109" i="75"/>
  <c r="T109" i="75"/>
  <c r="S107" i="75"/>
  <c r="T107" i="75"/>
  <c r="S106" i="75"/>
  <c r="T106" i="75"/>
  <c r="N106" i="75"/>
  <c r="O106" i="75"/>
  <c r="S105" i="75"/>
  <c r="T105" i="75"/>
  <c r="S103" i="75"/>
  <c r="T103" i="75"/>
  <c r="S102" i="75"/>
  <c r="T102" i="75"/>
  <c r="N102" i="75"/>
  <c r="O102" i="75"/>
  <c r="S101" i="75"/>
  <c r="T101" i="75"/>
  <c r="S100" i="75"/>
  <c r="T100" i="75"/>
  <c r="S99" i="75"/>
  <c r="T99" i="75"/>
  <c r="S98" i="75"/>
  <c r="T98" i="75"/>
  <c r="N98" i="75"/>
  <c r="O98" i="75"/>
  <c r="S95" i="75"/>
  <c r="T95" i="75"/>
  <c r="S94" i="75"/>
  <c r="T94" i="75"/>
  <c r="N94" i="75"/>
  <c r="O94" i="75"/>
  <c r="S93" i="75"/>
  <c r="T93" i="75"/>
  <c r="S91" i="75"/>
  <c r="T91" i="75"/>
  <c r="S90" i="75"/>
  <c r="T90" i="75"/>
  <c r="N90" i="75"/>
  <c r="O90" i="75"/>
  <c r="S89" i="75"/>
  <c r="T89" i="75"/>
  <c r="S87" i="75"/>
  <c r="T87" i="75"/>
  <c r="S86" i="75"/>
  <c r="T86" i="75"/>
  <c r="N86" i="75"/>
  <c r="O86" i="75"/>
  <c r="S85" i="75"/>
  <c r="T85" i="75"/>
  <c r="S84" i="75"/>
  <c r="T84" i="75"/>
  <c r="N84" i="75"/>
  <c r="O84" i="75"/>
  <c r="S83" i="75"/>
  <c r="T83" i="75"/>
  <c r="S82" i="75"/>
  <c r="T82" i="75"/>
  <c r="N82" i="75"/>
  <c r="O82" i="75"/>
  <c r="S81" i="75"/>
  <c r="T81" i="75"/>
  <c r="N80" i="75"/>
  <c r="O80" i="75"/>
  <c r="S79" i="75"/>
  <c r="T79" i="75"/>
  <c r="S78" i="75"/>
  <c r="T78" i="75"/>
  <c r="N78" i="75"/>
  <c r="O78" i="75"/>
  <c r="S77" i="75"/>
  <c r="T77" i="75"/>
  <c r="S75" i="75"/>
  <c r="T75" i="75"/>
  <c r="S74" i="75"/>
  <c r="T74" i="75"/>
  <c r="N74" i="75"/>
  <c r="O74" i="75"/>
  <c r="S73" i="75"/>
  <c r="T73" i="75"/>
  <c r="S70" i="75"/>
  <c r="T70" i="75"/>
  <c r="N70" i="75"/>
  <c r="O70" i="75"/>
  <c r="S69" i="75"/>
  <c r="T69" i="75"/>
  <c r="S68" i="75"/>
  <c r="T68" i="75"/>
  <c r="N68" i="75"/>
  <c r="O68" i="75"/>
  <c r="S67" i="75"/>
  <c r="T67" i="75"/>
  <c r="S66" i="75"/>
  <c r="T66" i="75"/>
  <c r="N66" i="75"/>
  <c r="O66" i="75"/>
  <c r="S65" i="75"/>
  <c r="T65" i="75"/>
  <c r="N64" i="75"/>
  <c r="O64" i="75"/>
  <c r="S63" i="75"/>
  <c r="T63" i="75"/>
  <c r="S62" i="75"/>
  <c r="T62" i="75"/>
  <c r="N62" i="75"/>
  <c r="O62" i="75"/>
  <c r="S59" i="75"/>
  <c r="T59" i="75"/>
  <c r="S58" i="75"/>
  <c r="T58" i="75"/>
  <c r="N58" i="75"/>
  <c r="O58" i="75"/>
  <c r="S57" i="75"/>
  <c r="T57" i="75"/>
  <c r="S55" i="75"/>
  <c r="T55" i="75"/>
  <c r="S54" i="75"/>
  <c r="T54" i="75"/>
  <c r="N54" i="75"/>
  <c r="O54" i="75"/>
  <c r="S53" i="75"/>
  <c r="T53" i="75"/>
  <c r="S52" i="75"/>
  <c r="T52" i="75"/>
  <c r="N52" i="75"/>
  <c r="O52" i="75"/>
  <c r="S50" i="75"/>
  <c r="T50" i="75"/>
  <c r="N50" i="75"/>
  <c r="O50" i="75"/>
  <c r="S49" i="75"/>
  <c r="T49" i="75"/>
  <c r="N48" i="75"/>
  <c r="O48" i="75"/>
  <c r="S47" i="75"/>
  <c r="T47" i="75"/>
  <c r="S46" i="75"/>
  <c r="T46" i="75"/>
  <c r="N46" i="75"/>
  <c r="O46" i="75"/>
  <c r="S45" i="75"/>
  <c r="T45" i="75"/>
  <c r="S43" i="75"/>
  <c r="T43" i="75"/>
  <c r="S42" i="75"/>
  <c r="T42" i="75"/>
  <c r="N42" i="75"/>
  <c r="O42" i="75"/>
  <c r="S41" i="75"/>
  <c r="T41" i="75"/>
  <c r="S40" i="75"/>
  <c r="T40" i="75"/>
  <c r="S39" i="75"/>
  <c r="T39" i="75"/>
  <c r="N38" i="75"/>
  <c r="O38" i="75"/>
  <c r="S37" i="75"/>
  <c r="T37" i="75"/>
  <c r="S36" i="75"/>
  <c r="T36" i="75"/>
  <c r="N36" i="75"/>
  <c r="O36" i="75"/>
  <c r="S35" i="75"/>
  <c r="T35" i="75"/>
  <c r="S34" i="75"/>
  <c r="T34" i="75"/>
  <c r="N34" i="75"/>
  <c r="O34" i="75"/>
  <c r="S33" i="75"/>
  <c r="T33" i="75"/>
  <c r="N32" i="75"/>
  <c r="O32" i="75"/>
  <c r="S31" i="75"/>
  <c r="T31" i="75"/>
  <c r="N30" i="75"/>
  <c r="O30" i="75"/>
  <c r="S29" i="75"/>
  <c r="T29" i="75"/>
  <c r="S27" i="75"/>
  <c r="T27" i="75"/>
  <c r="S26" i="75"/>
  <c r="T26" i="75"/>
  <c r="N26" i="75"/>
  <c r="O26" i="75"/>
  <c r="S25" i="75"/>
  <c r="T25" i="75"/>
  <c r="S23" i="75"/>
  <c r="T23" i="75"/>
  <c r="N22" i="75"/>
  <c r="O22" i="75"/>
  <c r="S21" i="75"/>
  <c r="T21" i="75"/>
  <c r="S20" i="75"/>
  <c r="T20" i="75"/>
  <c r="N20" i="75"/>
  <c r="O20" i="75"/>
  <c r="S19" i="75"/>
  <c r="T19" i="75"/>
  <c r="N18" i="75"/>
  <c r="O18" i="75"/>
  <c r="S17" i="75"/>
  <c r="T17" i="75"/>
  <c r="N16" i="75"/>
  <c r="O16" i="75"/>
  <c r="S15" i="75"/>
  <c r="T15" i="75"/>
  <c r="N14" i="75"/>
  <c r="O14" i="75"/>
  <c r="S13" i="75"/>
  <c r="T13" i="75"/>
  <c r="S12" i="75"/>
  <c r="T12" i="75"/>
  <c r="S10" i="75"/>
  <c r="T10" i="75"/>
  <c r="N10" i="75"/>
  <c r="O10" i="75"/>
  <c r="S9" i="75"/>
  <c r="T9" i="75"/>
  <c r="S7" i="75"/>
  <c r="T7" i="75"/>
  <c r="S6" i="75"/>
  <c r="T6" i="75"/>
  <c r="N6" i="75"/>
  <c r="O6" i="75"/>
  <c r="S5" i="75"/>
  <c r="T5" i="75"/>
  <c r="S4" i="75"/>
  <c r="T4" i="75"/>
  <c r="N4" i="75"/>
  <c r="O4" i="75"/>
  <c r="S3" i="75"/>
  <c r="S8" i="75"/>
  <c r="T8" i="75"/>
  <c r="S11" i="75"/>
  <c r="T11" i="75"/>
  <c r="S14" i="75"/>
  <c r="T14" i="75"/>
  <c r="S16" i="75"/>
  <c r="T16" i="75"/>
  <c r="S18" i="75"/>
  <c r="T18" i="75"/>
  <c r="S22" i="75"/>
  <c r="T22" i="75"/>
  <c r="S24" i="75"/>
  <c r="T24" i="75"/>
  <c r="S28" i="75"/>
  <c r="T28" i="75"/>
  <c r="S30" i="75"/>
  <c r="T30" i="75"/>
  <c r="S32" i="75"/>
  <c r="T32" i="75"/>
  <c r="S38" i="75"/>
  <c r="T38" i="75"/>
  <c r="S44" i="75"/>
  <c r="T44" i="75"/>
  <c r="S48" i="75"/>
  <c r="T48" i="75"/>
  <c r="S51" i="75"/>
  <c r="T51" i="75"/>
  <c r="S56" i="75"/>
  <c r="T56" i="75"/>
  <c r="S60" i="75"/>
  <c r="T60" i="75"/>
  <c r="S61" i="75"/>
  <c r="T61" i="75"/>
  <c r="S64" i="75"/>
  <c r="T64" i="75"/>
  <c r="S71" i="75"/>
  <c r="T71" i="75"/>
  <c r="S72" i="75"/>
  <c r="T72" i="75"/>
  <c r="S76" i="75"/>
  <c r="T76" i="75"/>
  <c r="S80" i="75"/>
  <c r="T80" i="75"/>
  <c r="S88" i="75"/>
  <c r="T88" i="75"/>
  <c r="S92" i="75"/>
  <c r="T92" i="75"/>
  <c r="S96" i="75"/>
  <c r="T96" i="75"/>
  <c r="S97" i="75"/>
  <c r="T97" i="75"/>
  <c r="S104" i="75"/>
  <c r="T104" i="75"/>
  <c r="S108" i="75"/>
  <c r="T108" i="75"/>
  <c r="S112" i="75"/>
  <c r="T112" i="75"/>
  <c r="S115" i="75"/>
  <c r="T115" i="75"/>
  <c r="S120" i="75"/>
  <c r="T120" i="75"/>
  <c r="S124" i="75"/>
  <c r="T124" i="75"/>
  <c r="S125" i="75"/>
  <c r="T125" i="75"/>
  <c r="S128" i="75"/>
  <c r="T128" i="75"/>
  <c r="S135" i="75"/>
  <c r="T135" i="75"/>
  <c r="S136" i="75"/>
  <c r="T136" i="75"/>
  <c r="S140" i="75"/>
  <c r="T140" i="75"/>
  <c r="S144" i="75"/>
  <c r="T144" i="75"/>
  <c r="S152" i="75"/>
  <c r="T152" i="75"/>
  <c r="S156" i="75"/>
  <c r="T156" i="75"/>
  <c r="S160" i="75"/>
  <c r="T160" i="75"/>
  <c r="S161" i="75"/>
  <c r="T161" i="75"/>
  <c r="S168" i="75"/>
  <c r="T168" i="75"/>
  <c r="S172" i="75"/>
  <c r="T172" i="75"/>
  <c r="S176" i="75"/>
  <c r="T176" i="75"/>
  <c r="S179" i="75"/>
  <c r="T179" i="75"/>
  <c r="S184" i="75"/>
  <c r="T184" i="75"/>
  <c r="S188" i="75"/>
  <c r="T188" i="75"/>
  <c r="S189" i="75"/>
  <c r="T189" i="75"/>
  <c r="S192" i="75"/>
  <c r="T192" i="75"/>
  <c r="S199" i="75"/>
  <c r="T199" i="75"/>
  <c r="S200" i="75"/>
  <c r="T200" i="75"/>
  <c r="S204" i="75"/>
  <c r="T204" i="75"/>
  <c r="S208" i="75"/>
  <c r="T208" i="75"/>
  <c r="S216" i="75"/>
  <c r="T216" i="75"/>
  <c r="S220" i="75"/>
  <c r="T220" i="75"/>
  <c r="S224" i="75"/>
  <c r="T224" i="75"/>
  <c r="S225" i="75"/>
  <c r="T225" i="75"/>
  <c r="S232" i="75"/>
  <c r="T232" i="75"/>
  <c r="S236" i="75"/>
  <c r="T236" i="75"/>
  <c r="S240" i="75"/>
  <c r="T240" i="75"/>
  <c r="S243" i="75"/>
  <c r="T243" i="75"/>
  <c r="S248" i="75"/>
  <c r="T248" i="75"/>
  <c r="S252" i="75"/>
  <c r="T252" i="75"/>
  <c r="S253" i="75"/>
  <c r="T253" i="75"/>
  <c r="S256" i="75"/>
  <c r="T256" i="75"/>
  <c r="S263" i="75"/>
  <c r="T263" i="75"/>
  <c r="S264" i="75"/>
  <c r="T264" i="75"/>
  <c r="S268" i="75"/>
  <c r="T268" i="75"/>
  <c r="S272" i="75"/>
  <c r="T272" i="75"/>
  <c r="S280" i="75"/>
  <c r="T280" i="75"/>
  <c r="S284" i="75"/>
  <c r="T284" i="75"/>
  <c r="S288" i="75"/>
  <c r="T288" i="75"/>
  <c r="S289" i="75"/>
  <c r="T289" i="75"/>
  <c r="S296" i="75"/>
  <c r="T296" i="75"/>
  <c r="S300" i="75"/>
  <c r="T300" i="75"/>
  <c r="N5" i="75"/>
  <c r="O5" i="75"/>
  <c r="N7" i="75"/>
  <c r="O7" i="75"/>
  <c r="N8" i="75"/>
  <c r="O8" i="75"/>
  <c r="N9" i="75"/>
  <c r="O9" i="75"/>
  <c r="N11" i="75"/>
  <c r="O11" i="75"/>
  <c r="N12" i="75"/>
  <c r="O12" i="75"/>
  <c r="N13" i="75"/>
  <c r="O13" i="75"/>
  <c r="N15" i="75"/>
  <c r="O15" i="75"/>
  <c r="N17" i="75"/>
  <c r="O17" i="75"/>
  <c r="N19" i="75"/>
  <c r="O19" i="75"/>
  <c r="N21" i="75"/>
  <c r="O21" i="75"/>
  <c r="N23" i="75"/>
  <c r="O23" i="75"/>
  <c r="N24" i="75"/>
  <c r="O24" i="75"/>
  <c r="N25" i="75"/>
  <c r="O25" i="75"/>
  <c r="N27" i="75"/>
  <c r="O27" i="75"/>
  <c r="N28" i="75"/>
  <c r="O28" i="75"/>
  <c r="N29" i="75"/>
  <c r="O29" i="75"/>
  <c r="N31" i="75"/>
  <c r="O31" i="75"/>
  <c r="N33" i="75"/>
  <c r="O33" i="75"/>
  <c r="N35" i="75"/>
  <c r="O35" i="75"/>
  <c r="N37" i="75"/>
  <c r="O37" i="75"/>
  <c r="N39" i="75"/>
  <c r="O39" i="75"/>
  <c r="N40" i="75"/>
  <c r="O40" i="75"/>
  <c r="N41" i="75"/>
  <c r="O41" i="75"/>
  <c r="N43" i="75"/>
  <c r="O43" i="75"/>
  <c r="N44" i="75"/>
  <c r="O44" i="75"/>
  <c r="N45" i="75"/>
  <c r="O45" i="75"/>
  <c r="N47" i="75"/>
  <c r="O47" i="75"/>
  <c r="N49" i="75"/>
  <c r="O49" i="75"/>
  <c r="N51" i="75"/>
  <c r="O51" i="75"/>
  <c r="N53" i="75"/>
  <c r="O53" i="75"/>
  <c r="N55" i="75"/>
  <c r="O55" i="75"/>
  <c r="N56" i="75"/>
  <c r="O56" i="75"/>
  <c r="N57" i="75"/>
  <c r="O57" i="75"/>
  <c r="N59" i="75"/>
  <c r="O59" i="75"/>
  <c r="N60" i="75"/>
  <c r="O60" i="75"/>
  <c r="N61" i="75"/>
  <c r="O61" i="75"/>
  <c r="N63" i="75"/>
  <c r="O63" i="75"/>
  <c r="N65" i="75"/>
  <c r="O65" i="75"/>
  <c r="N67" i="75"/>
  <c r="O67" i="75"/>
  <c r="N69" i="75"/>
  <c r="O69" i="75"/>
  <c r="N71" i="75"/>
  <c r="O71" i="75"/>
  <c r="N72" i="75"/>
  <c r="O72" i="75"/>
  <c r="N73" i="75"/>
  <c r="O73" i="75"/>
  <c r="N75" i="75"/>
  <c r="O75" i="75"/>
  <c r="N76" i="75"/>
  <c r="O76" i="75"/>
  <c r="N77" i="75"/>
  <c r="O77" i="75"/>
  <c r="N79" i="75"/>
  <c r="O79" i="75"/>
  <c r="N81" i="75"/>
  <c r="O81" i="75"/>
  <c r="N83" i="75"/>
  <c r="O83" i="75"/>
  <c r="N85" i="75"/>
  <c r="O85" i="75"/>
  <c r="N87" i="75"/>
  <c r="O87" i="75"/>
  <c r="N88" i="75"/>
  <c r="O88" i="75"/>
  <c r="N89" i="75"/>
  <c r="O89" i="75"/>
  <c r="N91" i="75"/>
  <c r="O91" i="75"/>
  <c r="N92" i="75"/>
  <c r="O92" i="75"/>
  <c r="N93" i="75"/>
  <c r="O93" i="75"/>
  <c r="N95" i="75"/>
  <c r="O95" i="75"/>
  <c r="N96" i="75"/>
  <c r="O96" i="75"/>
  <c r="N97" i="75"/>
  <c r="O97" i="75"/>
  <c r="N99" i="75"/>
  <c r="O99" i="75"/>
  <c r="N100" i="75"/>
  <c r="O100" i="75"/>
  <c r="N101" i="75"/>
  <c r="O101" i="75"/>
  <c r="N103" i="75"/>
  <c r="O103" i="75"/>
  <c r="N104" i="75"/>
  <c r="O104" i="75"/>
  <c r="N105" i="75"/>
  <c r="O105" i="75"/>
  <c r="N107" i="75"/>
  <c r="O107" i="75"/>
  <c r="N108" i="75"/>
  <c r="O108" i="75"/>
  <c r="N109" i="75"/>
  <c r="O109" i="75"/>
  <c r="N111" i="75"/>
  <c r="O111" i="75"/>
  <c r="N112" i="75"/>
  <c r="O112" i="75"/>
  <c r="N113" i="75"/>
  <c r="O113" i="75"/>
  <c r="N115" i="75"/>
  <c r="O115" i="75"/>
  <c r="N116" i="75"/>
  <c r="O116" i="75"/>
  <c r="N117" i="75"/>
  <c r="O117" i="75"/>
  <c r="N119" i="75"/>
  <c r="O119" i="75"/>
  <c r="N120" i="75"/>
  <c r="O120" i="75"/>
  <c r="N121" i="75"/>
  <c r="O121" i="75"/>
  <c r="N123" i="75"/>
  <c r="O123" i="75"/>
  <c r="N124" i="75"/>
  <c r="O124" i="75"/>
  <c r="N125" i="75"/>
  <c r="O125" i="75"/>
  <c r="N127" i="75"/>
  <c r="O127" i="75"/>
  <c r="N128" i="75"/>
  <c r="O128" i="75"/>
  <c r="N129" i="75"/>
  <c r="O129" i="75"/>
  <c r="N131" i="75"/>
  <c r="O131" i="75"/>
  <c r="N132" i="75"/>
  <c r="O132" i="75"/>
  <c r="N133" i="75"/>
  <c r="O133" i="75"/>
  <c r="N135" i="75"/>
  <c r="O135" i="75"/>
  <c r="N136" i="75"/>
  <c r="O136" i="75"/>
  <c r="N137" i="75"/>
  <c r="O137" i="75"/>
  <c r="N139" i="75"/>
  <c r="O139" i="75"/>
  <c r="N140" i="75"/>
  <c r="O140" i="75"/>
  <c r="N141" i="75"/>
  <c r="O141" i="75"/>
  <c r="N143" i="75"/>
  <c r="O143" i="75"/>
  <c r="N144" i="75"/>
  <c r="O144" i="75"/>
  <c r="N145" i="75"/>
  <c r="O145" i="75"/>
  <c r="N147" i="75"/>
  <c r="O147" i="75"/>
  <c r="N148" i="75"/>
  <c r="O148" i="75"/>
  <c r="N149" i="75"/>
  <c r="O149" i="75"/>
  <c r="N151" i="75"/>
  <c r="O151" i="75"/>
  <c r="N152" i="75"/>
  <c r="O152" i="75"/>
  <c r="N153" i="75"/>
  <c r="O153" i="75"/>
  <c r="N155" i="75"/>
  <c r="O155" i="75"/>
  <c r="N156" i="75"/>
  <c r="O156" i="75"/>
  <c r="N157" i="75"/>
  <c r="O157" i="75"/>
  <c r="N159" i="75"/>
  <c r="O159" i="75"/>
  <c r="N160" i="75"/>
  <c r="O160" i="75"/>
  <c r="N161" i="75"/>
  <c r="O161" i="75"/>
  <c r="N163" i="75"/>
  <c r="O163" i="75"/>
  <c r="N164" i="75"/>
  <c r="O164" i="75"/>
  <c r="N165" i="75"/>
  <c r="O165" i="75"/>
  <c r="N167" i="75"/>
  <c r="O167" i="75"/>
  <c r="N168" i="75"/>
  <c r="O168" i="75"/>
  <c r="N169" i="75"/>
  <c r="O169" i="75"/>
  <c r="N171" i="75"/>
  <c r="O171" i="75"/>
  <c r="N172" i="75"/>
  <c r="O172" i="75"/>
  <c r="N173" i="75"/>
  <c r="O173" i="75"/>
  <c r="N175" i="75"/>
  <c r="O175" i="75"/>
  <c r="N176" i="75"/>
  <c r="O176" i="75"/>
  <c r="N177" i="75"/>
  <c r="O177" i="75"/>
  <c r="N179" i="75"/>
  <c r="O179" i="75"/>
  <c r="N180" i="75"/>
  <c r="O180" i="75"/>
  <c r="N181" i="75"/>
  <c r="O181" i="75"/>
  <c r="N183" i="75"/>
  <c r="O183" i="75"/>
  <c r="N184" i="75"/>
  <c r="O184" i="75"/>
  <c r="N185" i="75"/>
  <c r="O185" i="75"/>
  <c r="N187" i="75"/>
  <c r="O187" i="75"/>
  <c r="N188" i="75"/>
  <c r="O188" i="75"/>
  <c r="N189" i="75"/>
  <c r="O189" i="75"/>
  <c r="N191" i="75"/>
  <c r="O191" i="75"/>
  <c r="N192" i="75"/>
  <c r="O192" i="75"/>
  <c r="N193" i="75"/>
  <c r="O193" i="75"/>
  <c r="N195" i="75"/>
  <c r="O195" i="75"/>
  <c r="N196" i="75"/>
  <c r="O196" i="75"/>
  <c r="N197" i="75"/>
  <c r="O197" i="75"/>
  <c r="N199" i="75"/>
  <c r="O199" i="75"/>
  <c r="N200" i="75"/>
  <c r="O200" i="75"/>
  <c r="N201" i="75"/>
  <c r="O201" i="75"/>
  <c r="N203" i="75"/>
  <c r="O203" i="75"/>
  <c r="N204" i="75"/>
  <c r="O204" i="75"/>
  <c r="N205" i="75"/>
  <c r="O205" i="75"/>
  <c r="N207" i="75"/>
  <c r="O207" i="75"/>
  <c r="N208" i="75"/>
  <c r="O208" i="75"/>
  <c r="N209" i="75"/>
  <c r="O209" i="75"/>
  <c r="N211" i="75"/>
  <c r="O211" i="75"/>
  <c r="N212" i="75"/>
  <c r="O212" i="75"/>
  <c r="N213" i="75"/>
  <c r="O213" i="75"/>
  <c r="N215" i="75"/>
  <c r="O215" i="75"/>
  <c r="N216" i="75"/>
  <c r="O216" i="75"/>
  <c r="N217" i="75"/>
  <c r="O217" i="75"/>
  <c r="N219" i="75"/>
  <c r="O219" i="75"/>
  <c r="N220" i="75"/>
  <c r="O220" i="75"/>
  <c r="N221" i="75"/>
  <c r="O221" i="75"/>
  <c r="N223" i="75"/>
  <c r="O223" i="75"/>
  <c r="N224" i="75"/>
  <c r="O224" i="75"/>
  <c r="N225" i="75"/>
  <c r="O225" i="75"/>
  <c r="N227" i="75"/>
  <c r="O227" i="75"/>
  <c r="N228" i="75"/>
  <c r="O228" i="75"/>
  <c r="N229" i="75"/>
  <c r="O229" i="75"/>
  <c r="N231" i="75"/>
  <c r="O231" i="75"/>
  <c r="N232" i="75"/>
  <c r="O232" i="75"/>
  <c r="N233" i="75"/>
  <c r="O233" i="75"/>
  <c r="N235" i="75"/>
  <c r="O235" i="75"/>
  <c r="N236" i="75"/>
  <c r="O236" i="75"/>
  <c r="N237" i="75"/>
  <c r="O237" i="75"/>
  <c r="N239" i="75"/>
  <c r="O239" i="75"/>
  <c r="N240" i="75"/>
  <c r="O240" i="75"/>
  <c r="N241" i="75"/>
  <c r="O241" i="75"/>
  <c r="N243" i="75"/>
  <c r="O243" i="75"/>
  <c r="N244" i="75"/>
  <c r="O244" i="75"/>
  <c r="N245" i="75"/>
  <c r="O245" i="75"/>
  <c r="N247" i="75"/>
  <c r="O247" i="75"/>
  <c r="N248" i="75"/>
  <c r="O248" i="75"/>
  <c r="N249" i="75"/>
  <c r="O249" i="75"/>
  <c r="N251" i="75"/>
  <c r="O251" i="75"/>
  <c r="N252" i="75"/>
  <c r="O252" i="75"/>
  <c r="N253" i="75"/>
  <c r="O253" i="75"/>
  <c r="N255" i="75"/>
  <c r="O255" i="75"/>
  <c r="N256" i="75"/>
  <c r="O256" i="75"/>
  <c r="N257" i="75"/>
  <c r="O257" i="75"/>
  <c r="N259" i="75"/>
  <c r="O259" i="75"/>
  <c r="N260" i="75"/>
  <c r="O260" i="75"/>
  <c r="N261" i="75"/>
  <c r="O261" i="75"/>
  <c r="N263" i="75"/>
  <c r="O263" i="75"/>
  <c r="N264" i="75"/>
  <c r="O264" i="75"/>
  <c r="N265" i="75"/>
  <c r="O265" i="75"/>
  <c r="N267" i="75"/>
  <c r="O267" i="75"/>
  <c r="N268" i="75"/>
  <c r="O268" i="75"/>
  <c r="N269" i="75"/>
  <c r="O269" i="75"/>
  <c r="N271" i="75"/>
  <c r="O271" i="75"/>
  <c r="N272" i="75"/>
  <c r="O272" i="75"/>
  <c r="N273" i="75"/>
  <c r="O273" i="75"/>
  <c r="N275" i="75"/>
  <c r="O275" i="75"/>
  <c r="N276" i="75"/>
  <c r="O276" i="75"/>
  <c r="N277" i="75"/>
  <c r="O277" i="75"/>
  <c r="N279" i="75"/>
  <c r="O279" i="75"/>
  <c r="N280" i="75"/>
  <c r="O280" i="75"/>
  <c r="N281" i="75"/>
  <c r="O281" i="75"/>
  <c r="N283" i="75"/>
  <c r="O283" i="75"/>
  <c r="N284" i="75"/>
  <c r="O284" i="75"/>
  <c r="N285" i="75"/>
  <c r="O285" i="75"/>
  <c r="N287" i="75"/>
  <c r="O287" i="75"/>
  <c r="N288" i="75"/>
  <c r="O288" i="75"/>
  <c r="N289" i="75"/>
  <c r="O289" i="75"/>
  <c r="N291" i="75"/>
  <c r="O291" i="75"/>
  <c r="N292" i="75"/>
  <c r="O292" i="75"/>
  <c r="N293" i="75"/>
  <c r="O293" i="75"/>
  <c r="N295" i="75"/>
  <c r="O295" i="75"/>
  <c r="N296" i="75"/>
  <c r="O296" i="75"/>
  <c r="N297" i="75"/>
  <c r="O297" i="75"/>
  <c r="N299" i="75"/>
  <c r="O299" i="75"/>
  <c r="N300" i="75"/>
  <c r="O300" i="75"/>
  <c r="N3" i="75"/>
  <c r="O3" i="75"/>
  <c r="J294" i="5"/>
  <c r="J6" i="5"/>
  <c r="J63" i="5"/>
  <c r="J21" i="5"/>
  <c r="D6" i="87"/>
  <c r="E6" i="87"/>
  <c r="F6" i="87"/>
  <c r="G6" i="87"/>
  <c r="H6" i="87"/>
  <c r="I6" i="87"/>
  <c r="M6" i="87"/>
  <c r="N6" i="87"/>
  <c r="O6" i="87"/>
  <c r="P6" i="87"/>
  <c r="Q6" i="87"/>
  <c r="R6" i="87"/>
  <c r="S6" i="87"/>
  <c r="T6" i="87"/>
  <c r="U6" i="87"/>
  <c r="V6" i="87"/>
  <c r="W6" i="87"/>
  <c r="X6" i="87"/>
  <c r="Y6" i="87"/>
  <c r="Z6" i="87"/>
  <c r="AA6" i="87"/>
  <c r="AB6" i="87"/>
  <c r="AC6" i="87"/>
  <c r="AD6" i="87"/>
  <c r="AE6" i="87"/>
  <c r="AF6" i="87"/>
  <c r="AG6" i="87"/>
  <c r="AH6" i="87"/>
  <c r="AI6" i="87"/>
  <c r="AJ6" i="87"/>
  <c r="AK6" i="87"/>
  <c r="AL6" i="87"/>
  <c r="D7" i="87"/>
  <c r="E7" i="87"/>
  <c r="F7" i="87"/>
  <c r="G7" i="87"/>
  <c r="H7" i="87"/>
  <c r="I7" i="87"/>
  <c r="M7" i="87"/>
  <c r="N7" i="87"/>
  <c r="O7" i="87"/>
  <c r="P7" i="87"/>
  <c r="Q7" i="87"/>
  <c r="R7" i="87"/>
  <c r="S7" i="87"/>
  <c r="T7" i="87"/>
  <c r="U7" i="87"/>
  <c r="V7" i="87"/>
  <c r="W7" i="87"/>
  <c r="X7" i="87"/>
  <c r="Y7" i="87"/>
  <c r="Z7" i="87"/>
  <c r="AA7" i="87"/>
  <c r="AB7" i="87"/>
  <c r="AC7" i="87"/>
  <c r="AD7" i="87"/>
  <c r="AE7" i="87"/>
  <c r="AF7" i="87"/>
  <c r="AG7" i="87"/>
  <c r="AH7" i="87"/>
  <c r="AI7" i="87"/>
  <c r="AJ7" i="87"/>
  <c r="AK7" i="87"/>
  <c r="AL7" i="87"/>
  <c r="D8" i="87"/>
  <c r="E8" i="87"/>
  <c r="F8" i="87"/>
  <c r="G8" i="87"/>
  <c r="H8" i="87"/>
  <c r="I8" i="87"/>
  <c r="M8" i="87"/>
  <c r="N8" i="87"/>
  <c r="O8" i="87"/>
  <c r="P8" i="87"/>
  <c r="Q8" i="87"/>
  <c r="R8" i="87"/>
  <c r="S8" i="87"/>
  <c r="T8" i="87"/>
  <c r="U8" i="87"/>
  <c r="V8" i="87"/>
  <c r="W8" i="87"/>
  <c r="X8" i="87"/>
  <c r="Y8" i="87"/>
  <c r="Z8" i="87"/>
  <c r="AA8" i="87"/>
  <c r="AB8" i="87"/>
  <c r="AC8" i="87"/>
  <c r="AD8" i="87"/>
  <c r="AE8" i="87"/>
  <c r="AF8" i="87"/>
  <c r="AG8" i="87"/>
  <c r="AH8" i="87"/>
  <c r="AI8" i="87"/>
  <c r="AJ8" i="87"/>
  <c r="AK8" i="87"/>
  <c r="AL8" i="87"/>
  <c r="D9" i="87"/>
  <c r="E9" i="87"/>
  <c r="F9" i="87"/>
  <c r="G9" i="87"/>
  <c r="H9" i="87"/>
  <c r="I9" i="87"/>
  <c r="M9" i="87"/>
  <c r="N9" i="87"/>
  <c r="O9" i="87"/>
  <c r="P9" i="87"/>
  <c r="Q9" i="87"/>
  <c r="R9" i="87"/>
  <c r="S9" i="87"/>
  <c r="T9" i="87"/>
  <c r="U9" i="87"/>
  <c r="V9" i="87"/>
  <c r="W9" i="87"/>
  <c r="X9" i="87"/>
  <c r="Y9" i="87"/>
  <c r="Z9" i="87"/>
  <c r="AA9" i="87"/>
  <c r="AB9" i="87"/>
  <c r="AC9" i="87"/>
  <c r="AD9" i="87"/>
  <c r="AE9" i="87"/>
  <c r="AF9" i="87"/>
  <c r="AG9" i="87"/>
  <c r="AH9" i="87"/>
  <c r="AI9" i="87"/>
  <c r="AJ9" i="87"/>
  <c r="AK9" i="87"/>
  <c r="AL9" i="87"/>
  <c r="D10" i="87"/>
  <c r="E10" i="87"/>
  <c r="F10" i="87"/>
  <c r="G10" i="87"/>
  <c r="H10" i="87"/>
  <c r="I10" i="87"/>
  <c r="M10" i="87"/>
  <c r="N10" i="87"/>
  <c r="O10" i="87"/>
  <c r="P10" i="87"/>
  <c r="Q10" i="87"/>
  <c r="R10" i="87"/>
  <c r="S10" i="87"/>
  <c r="T10" i="87"/>
  <c r="U10" i="87"/>
  <c r="V10" i="87"/>
  <c r="W10" i="87"/>
  <c r="X10" i="87"/>
  <c r="Y10" i="87"/>
  <c r="Z10" i="87"/>
  <c r="AA10" i="87"/>
  <c r="AB10" i="87"/>
  <c r="AC10" i="87"/>
  <c r="AD10" i="87"/>
  <c r="AE10" i="87"/>
  <c r="AF10" i="87"/>
  <c r="AG10" i="87"/>
  <c r="AH10" i="87"/>
  <c r="AI10" i="87"/>
  <c r="AJ10" i="87"/>
  <c r="AK10" i="87"/>
  <c r="AL10" i="87"/>
  <c r="D11" i="87"/>
  <c r="E11" i="87"/>
  <c r="F11" i="87"/>
  <c r="G11" i="87"/>
  <c r="H11" i="87"/>
  <c r="I11" i="87"/>
  <c r="M11" i="87"/>
  <c r="N11" i="87"/>
  <c r="O11" i="87"/>
  <c r="P11" i="87"/>
  <c r="Q11" i="87"/>
  <c r="R11" i="87"/>
  <c r="S11" i="87"/>
  <c r="T11" i="87"/>
  <c r="U11" i="87"/>
  <c r="V11" i="87"/>
  <c r="W11" i="87"/>
  <c r="X11" i="87"/>
  <c r="Y11" i="87"/>
  <c r="Z11" i="87"/>
  <c r="AA11" i="87"/>
  <c r="AB11" i="87"/>
  <c r="AC11" i="87"/>
  <c r="AD11" i="87"/>
  <c r="AE11" i="87"/>
  <c r="AF11" i="87"/>
  <c r="AG11" i="87"/>
  <c r="AH11" i="87"/>
  <c r="AI11" i="87"/>
  <c r="AJ11" i="87"/>
  <c r="AK11" i="87"/>
  <c r="AL11" i="87"/>
  <c r="D12" i="87"/>
  <c r="E12" i="87"/>
  <c r="F12" i="87"/>
  <c r="G12" i="87"/>
  <c r="H12" i="87"/>
  <c r="I12" i="87"/>
  <c r="M12" i="87"/>
  <c r="N12" i="87"/>
  <c r="O12" i="87"/>
  <c r="P12" i="87"/>
  <c r="Q12" i="87"/>
  <c r="R12" i="87"/>
  <c r="S12" i="87"/>
  <c r="T12" i="87"/>
  <c r="U12" i="87"/>
  <c r="V12" i="87"/>
  <c r="W12" i="87"/>
  <c r="X12" i="87"/>
  <c r="Y12" i="87"/>
  <c r="Z12" i="87"/>
  <c r="AA12" i="87"/>
  <c r="AB12" i="87"/>
  <c r="AC12" i="87"/>
  <c r="AD12" i="87"/>
  <c r="AE12" i="87"/>
  <c r="AF12" i="87"/>
  <c r="AG12" i="87"/>
  <c r="AH12" i="87"/>
  <c r="AI12" i="87"/>
  <c r="AJ12" i="87"/>
  <c r="AK12" i="87"/>
  <c r="AL12" i="87"/>
  <c r="D13" i="87"/>
  <c r="E13" i="87"/>
  <c r="F13" i="87"/>
  <c r="G13" i="87"/>
  <c r="H13" i="87"/>
  <c r="I13" i="87"/>
  <c r="M13" i="87"/>
  <c r="N13" i="87"/>
  <c r="O13" i="87"/>
  <c r="P13" i="87"/>
  <c r="Q13" i="87"/>
  <c r="R13" i="87"/>
  <c r="S13" i="87"/>
  <c r="T13" i="87"/>
  <c r="U13" i="87"/>
  <c r="V13" i="87"/>
  <c r="W13" i="87"/>
  <c r="X13" i="87"/>
  <c r="Y13" i="87"/>
  <c r="Z13" i="87"/>
  <c r="AA13" i="87"/>
  <c r="AB13" i="87"/>
  <c r="AC13" i="87"/>
  <c r="AD13" i="87"/>
  <c r="AE13" i="87"/>
  <c r="AF13" i="87"/>
  <c r="AG13" i="87"/>
  <c r="AH13" i="87"/>
  <c r="AI13" i="87"/>
  <c r="AJ13" i="87"/>
  <c r="AK13" i="87"/>
  <c r="AL13" i="87"/>
  <c r="D14" i="87"/>
  <c r="E14" i="87"/>
  <c r="F14" i="87"/>
  <c r="G14" i="87"/>
  <c r="H14" i="87"/>
  <c r="I14" i="87"/>
  <c r="M14" i="87"/>
  <c r="N14" i="87"/>
  <c r="O14" i="87"/>
  <c r="P14" i="87"/>
  <c r="Q14" i="87"/>
  <c r="R14" i="87"/>
  <c r="S14" i="87"/>
  <c r="T14" i="87"/>
  <c r="U14" i="87"/>
  <c r="V14" i="87"/>
  <c r="W14" i="87"/>
  <c r="X14" i="87"/>
  <c r="Y14" i="87"/>
  <c r="Z14" i="87"/>
  <c r="AA14" i="87"/>
  <c r="AB14" i="87"/>
  <c r="AC14" i="87"/>
  <c r="AD14" i="87"/>
  <c r="AE14" i="87"/>
  <c r="AF14" i="87"/>
  <c r="AG14" i="87"/>
  <c r="AH14" i="87"/>
  <c r="AI14" i="87"/>
  <c r="AJ14" i="87"/>
  <c r="AK14" i="87"/>
  <c r="AL14" i="87"/>
  <c r="D15" i="87"/>
  <c r="E15" i="87"/>
  <c r="F15" i="87"/>
  <c r="G15" i="87"/>
  <c r="H15" i="87"/>
  <c r="I15" i="87"/>
  <c r="M15" i="87"/>
  <c r="N15" i="87"/>
  <c r="O15" i="87"/>
  <c r="P15" i="87"/>
  <c r="Q15" i="87"/>
  <c r="R15" i="87"/>
  <c r="S15" i="87"/>
  <c r="T15" i="87"/>
  <c r="U15" i="87"/>
  <c r="V15" i="87"/>
  <c r="W15" i="87"/>
  <c r="X15" i="87"/>
  <c r="Y15" i="87"/>
  <c r="Z15" i="87"/>
  <c r="AA15" i="87"/>
  <c r="AB15" i="87"/>
  <c r="AC15" i="87"/>
  <c r="AD15" i="87"/>
  <c r="AE15" i="87"/>
  <c r="AF15" i="87"/>
  <c r="AG15" i="87"/>
  <c r="AH15" i="87"/>
  <c r="AI15" i="87"/>
  <c r="AJ15" i="87"/>
  <c r="AK15" i="87"/>
  <c r="AL15" i="87"/>
  <c r="D16" i="87"/>
  <c r="E16" i="87"/>
  <c r="F16" i="87"/>
  <c r="G16" i="87"/>
  <c r="H16" i="87"/>
  <c r="I16" i="87"/>
  <c r="M16" i="87"/>
  <c r="N16" i="87"/>
  <c r="O16" i="87"/>
  <c r="P16" i="87"/>
  <c r="Q16" i="87"/>
  <c r="R16" i="87"/>
  <c r="S16" i="87"/>
  <c r="T16" i="87"/>
  <c r="U16" i="87"/>
  <c r="V16" i="87"/>
  <c r="W16" i="87"/>
  <c r="X16" i="87"/>
  <c r="Y16" i="87"/>
  <c r="Z16" i="87"/>
  <c r="AA16" i="87"/>
  <c r="AB16" i="87"/>
  <c r="AC16" i="87"/>
  <c r="AD16" i="87"/>
  <c r="AE16" i="87"/>
  <c r="AF16" i="87"/>
  <c r="AG16" i="87"/>
  <c r="AH16" i="87"/>
  <c r="AI16" i="87"/>
  <c r="AJ16" i="87"/>
  <c r="AK16" i="87"/>
  <c r="AL16" i="87"/>
  <c r="D17" i="87"/>
  <c r="E17" i="87"/>
  <c r="F17" i="87"/>
  <c r="G17" i="87"/>
  <c r="H17" i="87"/>
  <c r="I17" i="87"/>
  <c r="M17" i="87"/>
  <c r="N17" i="87"/>
  <c r="O17" i="87"/>
  <c r="P17" i="87"/>
  <c r="Q17" i="87"/>
  <c r="R17" i="87"/>
  <c r="S17" i="87"/>
  <c r="T17" i="87"/>
  <c r="U17" i="87"/>
  <c r="V17" i="87"/>
  <c r="W17" i="87"/>
  <c r="X17" i="87"/>
  <c r="Y17" i="87"/>
  <c r="Z17" i="87"/>
  <c r="AA17" i="87"/>
  <c r="AB17" i="87"/>
  <c r="AC17" i="87"/>
  <c r="AD17" i="87"/>
  <c r="AE17" i="87"/>
  <c r="AF17" i="87"/>
  <c r="AG17" i="87"/>
  <c r="AH17" i="87"/>
  <c r="AI17" i="87"/>
  <c r="AJ17" i="87"/>
  <c r="AK17" i="87"/>
  <c r="AL17" i="87"/>
  <c r="D18" i="87"/>
  <c r="E18" i="87"/>
  <c r="F18" i="87"/>
  <c r="G18" i="87"/>
  <c r="H18" i="87"/>
  <c r="I18" i="87"/>
  <c r="M18" i="87"/>
  <c r="N18" i="87"/>
  <c r="O18" i="87"/>
  <c r="P18" i="87"/>
  <c r="Q18" i="87"/>
  <c r="R18" i="87"/>
  <c r="S18" i="87"/>
  <c r="T18" i="87"/>
  <c r="U18" i="87"/>
  <c r="V18" i="87"/>
  <c r="W18" i="87"/>
  <c r="X18" i="87"/>
  <c r="Y18" i="87"/>
  <c r="Z18" i="87"/>
  <c r="AA18" i="87"/>
  <c r="AB18" i="87"/>
  <c r="AC18" i="87"/>
  <c r="AD18" i="87"/>
  <c r="AE18" i="87"/>
  <c r="AF18" i="87"/>
  <c r="AG18" i="87"/>
  <c r="AH18" i="87"/>
  <c r="AI18" i="87"/>
  <c r="AJ18" i="87"/>
  <c r="AK18" i="87"/>
  <c r="AL18" i="87"/>
  <c r="D19" i="87"/>
  <c r="E19" i="87"/>
  <c r="F19" i="87"/>
  <c r="G19" i="87"/>
  <c r="H19" i="87"/>
  <c r="I19" i="87"/>
  <c r="M19" i="87"/>
  <c r="N19" i="87"/>
  <c r="O19" i="87"/>
  <c r="P19" i="87"/>
  <c r="Q19" i="87"/>
  <c r="R19" i="87"/>
  <c r="S19" i="87"/>
  <c r="T19" i="87"/>
  <c r="U19" i="87"/>
  <c r="V19" i="87"/>
  <c r="W19" i="87"/>
  <c r="X19" i="87"/>
  <c r="Y19" i="87"/>
  <c r="Z19" i="87"/>
  <c r="AA19" i="87"/>
  <c r="AB19" i="87"/>
  <c r="AC19" i="87"/>
  <c r="AD19" i="87"/>
  <c r="AE19" i="87"/>
  <c r="AF19" i="87"/>
  <c r="AG19" i="87"/>
  <c r="AH19" i="87"/>
  <c r="AI19" i="87"/>
  <c r="AJ19" i="87"/>
  <c r="AK19" i="87"/>
  <c r="AL19" i="87"/>
  <c r="D20" i="87"/>
  <c r="E20" i="87"/>
  <c r="F20" i="87"/>
  <c r="G20" i="87"/>
  <c r="H20" i="87"/>
  <c r="I20" i="87"/>
  <c r="M20" i="87"/>
  <c r="N20" i="87"/>
  <c r="O20" i="87"/>
  <c r="P20" i="87"/>
  <c r="Q20" i="87"/>
  <c r="R20" i="87"/>
  <c r="S20" i="87"/>
  <c r="T20" i="87"/>
  <c r="U20" i="87"/>
  <c r="V20" i="87"/>
  <c r="W20" i="87"/>
  <c r="X20" i="87"/>
  <c r="Y20" i="87"/>
  <c r="Z20" i="87"/>
  <c r="AA20" i="87"/>
  <c r="AB20" i="87"/>
  <c r="AC20" i="87"/>
  <c r="AD20" i="87"/>
  <c r="AE20" i="87"/>
  <c r="AF20" i="87"/>
  <c r="AG20" i="87"/>
  <c r="AH20" i="87"/>
  <c r="AI20" i="87"/>
  <c r="AJ20" i="87"/>
  <c r="AK20" i="87"/>
  <c r="AL20" i="87"/>
  <c r="D21" i="87"/>
  <c r="E21" i="87"/>
  <c r="F21" i="87"/>
  <c r="G21" i="87"/>
  <c r="H21" i="87"/>
  <c r="I21" i="87"/>
  <c r="M21" i="87"/>
  <c r="N21" i="87"/>
  <c r="O21" i="87"/>
  <c r="P21" i="87"/>
  <c r="Q21" i="87"/>
  <c r="R21" i="87"/>
  <c r="S21" i="87"/>
  <c r="T21" i="87"/>
  <c r="U21" i="87"/>
  <c r="V21" i="87"/>
  <c r="W21" i="87"/>
  <c r="X21" i="87"/>
  <c r="Y21" i="87"/>
  <c r="Z21" i="87"/>
  <c r="AA21" i="87"/>
  <c r="AB21" i="87"/>
  <c r="AC21" i="87"/>
  <c r="AD21" i="87"/>
  <c r="AE21" i="87"/>
  <c r="AF21" i="87"/>
  <c r="AG21" i="87"/>
  <c r="AH21" i="87"/>
  <c r="AI21" i="87"/>
  <c r="AJ21" i="87"/>
  <c r="AK21" i="87"/>
  <c r="AL21" i="87"/>
  <c r="D22" i="87"/>
  <c r="E22" i="87"/>
  <c r="F22" i="87"/>
  <c r="G22" i="87"/>
  <c r="H22" i="87"/>
  <c r="I22" i="87"/>
  <c r="M22" i="87"/>
  <c r="N22" i="87"/>
  <c r="O22" i="87"/>
  <c r="P22" i="87"/>
  <c r="Q22" i="87"/>
  <c r="R22" i="87"/>
  <c r="S22" i="87"/>
  <c r="T22" i="87"/>
  <c r="U22" i="87"/>
  <c r="V22" i="87"/>
  <c r="W22" i="87"/>
  <c r="X22" i="87"/>
  <c r="Y22" i="87"/>
  <c r="Z22" i="87"/>
  <c r="AA22" i="87"/>
  <c r="AB22" i="87"/>
  <c r="AC22" i="87"/>
  <c r="AD22" i="87"/>
  <c r="AE22" i="87"/>
  <c r="AF22" i="87"/>
  <c r="AG22" i="87"/>
  <c r="AH22" i="87"/>
  <c r="AI22" i="87"/>
  <c r="AJ22" i="87"/>
  <c r="AK22" i="87"/>
  <c r="AL22" i="87"/>
  <c r="D23" i="87"/>
  <c r="E23" i="87"/>
  <c r="F23" i="87"/>
  <c r="G23" i="87"/>
  <c r="H23" i="87"/>
  <c r="I23" i="87"/>
  <c r="M23" i="87"/>
  <c r="N23" i="87"/>
  <c r="O23" i="87"/>
  <c r="P23" i="87"/>
  <c r="Q23" i="87"/>
  <c r="R23" i="87"/>
  <c r="S23" i="87"/>
  <c r="T23" i="87"/>
  <c r="U23" i="87"/>
  <c r="V23" i="87"/>
  <c r="W23" i="87"/>
  <c r="X23" i="87"/>
  <c r="Y23" i="87"/>
  <c r="Z23" i="87"/>
  <c r="AA23" i="87"/>
  <c r="AB23" i="87"/>
  <c r="AC23" i="87"/>
  <c r="AD23" i="87"/>
  <c r="AE23" i="87"/>
  <c r="AF23" i="87"/>
  <c r="AG23" i="87"/>
  <c r="AH23" i="87"/>
  <c r="AI23" i="87"/>
  <c r="AJ23" i="87"/>
  <c r="AK23" i="87"/>
  <c r="AL23" i="87"/>
  <c r="D24" i="87"/>
  <c r="E24" i="87"/>
  <c r="F24" i="87"/>
  <c r="G24" i="87"/>
  <c r="H24" i="87"/>
  <c r="I24" i="87"/>
  <c r="M24" i="87"/>
  <c r="N24" i="87"/>
  <c r="O24" i="87"/>
  <c r="P24" i="87"/>
  <c r="Q24" i="87"/>
  <c r="R24" i="87"/>
  <c r="S24" i="87"/>
  <c r="T24" i="87"/>
  <c r="U24" i="87"/>
  <c r="V24" i="87"/>
  <c r="W24" i="87"/>
  <c r="X24" i="87"/>
  <c r="Y24" i="87"/>
  <c r="Z24" i="87"/>
  <c r="AA24" i="87"/>
  <c r="AB24" i="87"/>
  <c r="AC24" i="87"/>
  <c r="AD24" i="87"/>
  <c r="AE24" i="87"/>
  <c r="AF24" i="87"/>
  <c r="AG24" i="87"/>
  <c r="AH24" i="87"/>
  <c r="AI24" i="87"/>
  <c r="AJ24" i="87"/>
  <c r="AK24" i="87"/>
  <c r="AL24" i="87"/>
  <c r="D25" i="87"/>
  <c r="E25" i="87"/>
  <c r="F25" i="87"/>
  <c r="G25" i="87"/>
  <c r="H25" i="87"/>
  <c r="I25" i="87"/>
  <c r="M25" i="87"/>
  <c r="N25" i="87"/>
  <c r="O25" i="87"/>
  <c r="P25" i="87"/>
  <c r="Q25" i="87"/>
  <c r="R25" i="87"/>
  <c r="S25" i="87"/>
  <c r="T25" i="87"/>
  <c r="U25" i="87"/>
  <c r="V25" i="87"/>
  <c r="W25" i="87"/>
  <c r="X25" i="87"/>
  <c r="Y25" i="87"/>
  <c r="Z25" i="87"/>
  <c r="AA25" i="87"/>
  <c r="AB25" i="87"/>
  <c r="AC25" i="87"/>
  <c r="AD25" i="87"/>
  <c r="AE25" i="87"/>
  <c r="AF25" i="87"/>
  <c r="AG25" i="87"/>
  <c r="AH25" i="87"/>
  <c r="AI25" i="87"/>
  <c r="AJ25" i="87"/>
  <c r="AK25" i="87"/>
  <c r="AL25" i="87"/>
  <c r="D26" i="87"/>
  <c r="E26" i="87"/>
  <c r="F26" i="87"/>
  <c r="G26" i="87"/>
  <c r="H26" i="87"/>
  <c r="I26" i="87"/>
  <c r="M26" i="87"/>
  <c r="N26" i="87"/>
  <c r="O26" i="87"/>
  <c r="P26" i="87"/>
  <c r="Q26" i="87"/>
  <c r="R26" i="87"/>
  <c r="S26" i="87"/>
  <c r="T26" i="87"/>
  <c r="U26" i="87"/>
  <c r="V26" i="87"/>
  <c r="W26" i="87"/>
  <c r="X26" i="87"/>
  <c r="Y26" i="87"/>
  <c r="Z26" i="87"/>
  <c r="AA26" i="87"/>
  <c r="AB26" i="87"/>
  <c r="AC26" i="87"/>
  <c r="AD26" i="87"/>
  <c r="AE26" i="87"/>
  <c r="AF26" i="87"/>
  <c r="AG26" i="87"/>
  <c r="AH26" i="87"/>
  <c r="AI26" i="87"/>
  <c r="AJ26" i="87"/>
  <c r="AK26" i="87"/>
  <c r="AL26" i="87"/>
  <c r="D27" i="87"/>
  <c r="E27" i="87"/>
  <c r="F27" i="87"/>
  <c r="G27" i="87"/>
  <c r="H27" i="87"/>
  <c r="I27" i="87"/>
  <c r="M27" i="87"/>
  <c r="N27" i="87"/>
  <c r="O27" i="87"/>
  <c r="P27" i="87"/>
  <c r="Q27" i="87"/>
  <c r="R27" i="87"/>
  <c r="S27" i="87"/>
  <c r="T27" i="87"/>
  <c r="U27" i="87"/>
  <c r="V27" i="87"/>
  <c r="W27" i="87"/>
  <c r="X27" i="87"/>
  <c r="Y27" i="87"/>
  <c r="Z27" i="87"/>
  <c r="AA27" i="87"/>
  <c r="AB27" i="87"/>
  <c r="AC27" i="87"/>
  <c r="AD27" i="87"/>
  <c r="AE27" i="87"/>
  <c r="AF27" i="87"/>
  <c r="AG27" i="87"/>
  <c r="AH27" i="87"/>
  <c r="AI27" i="87"/>
  <c r="AJ27" i="87"/>
  <c r="AK27" i="87"/>
  <c r="AL27" i="87"/>
  <c r="D28" i="87"/>
  <c r="E28" i="87"/>
  <c r="F28" i="87"/>
  <c r="G28" i="87"/>
  <c r="H28" i="87"/>
  <c r="I28" i="87"/>
  <c r="M28" i="87"/>
  <c r="N28" i="87"/>
  <c r="O28" i="87"/>
  <c r="P28" i="87"/>
  <c r="Q28" i="87"/>
  <c r="R28" i="87"/>
  <c r="S28" i="87"/>
  <c r="T28" i="87"/>
  <c r="U28" i="87"/>
  <c r="V28" i="87"/>
  <c r="W28" i="87"/>
  <c r="X28" i="87"/>
  <c r="Y28" i="87"/>
  <c r="Z28" i="87"/>
  <c r="AA28" i="87"/>
  <c r="AB28" i="87"/>
  <c r="AC28" i="87"/>
  <c r="AD28" i="87"/>
  <c r="AE28" i="87"/>
  <c r="AF28" i="87"/>
  <c r="AG28" i="87"/>
  <c r="AH28" i="87"/>
  <c r="AI28" i="87"/>
  <c r="AJ28" i="87"/>
  <c r="AK28" i="87"/>
  <c r="AL28" i="87"/>
  <c r="D29" i="87"/>
  <c r="E29" i="87"/>
  <c r="F29" i="87"/>
  <c r="G29" i="87"/>
  <c r="H29" i="87"/>
  <c r="I29" i="87"/>
  <c r="M29" i="87"/>
  <c r="N29" i="87"/>
  <c r="O29" i="87"/>
  <c r="P29" i="87"/>
  <c r="Q29" i="87"/>
  <c r="R29" i="87"/>
  <c r="S29" i="87"/>
  <c r="T29" i="87"/>
  <c r="U29" i="87"/>
  <c r="V29" i="87"/>
  <c r="W29" i="87"/>
  <c r="X29" i="87"/>
  <c r="Y29" i="87"/>
  <c r="Z29" i="87"/>
  <c r="AA29" i="87"/>
  <c r="AB29" i="87"/>
  <c r="AC29" i="87"/>
  <c r="AD29" i="87"/>
  <c r="AE29" i="87"/>
  <c r="AF29" i="87"/>
  <c r="AG29" i="87"/>
  <c r="AH29" i="87"/>
  <c r="AI29" i="87"/>
  <c r="AJ29" i="87"/>
  <c r="AK29" i="87"/>
  <c r="AL29" i="87"/>
  <c r="D30" i="87"/>
  <c r="E30" i="87"/>
  <c r="F30" i="87"/>
  <c r="G30" i="87"/>
  <c r="H30" i="87"/>
  <c r="I30" i="87"/>
  <c r="M30" i="87"/>
  <c r="N30" i="87"/>
  <c r="O30" i="87"/>
  <c r="P30" i="87"/>
  <c r="Q30" i="87"/>
  <c r="R30" i="87"/>
  <c r="S30" i="87"/>
  <c r="T30" i="87"/>
  <c r="U30" i="87"/>
  <c r="V30" i="87"/>
  <c r="W30" i="87"/>
  <c r="X30" i="87"/>
  <c r="Y30" i="87"/>
  <c r="Z30" i="87"/>
  <c r="AA30" i="87"/>
  <c r="AB30" i="87"/>
  <c r="AC30" i="87"/>
  <c r="AD30" i="87"/>
  <c r="AE30" i="87"/>
  <c r="AF30" i="87"/>
  <c r="AG30" i="87"/>
  <c r="AH30" i="87"/>
  <c r="AI30" i="87"/>
  <c r="AJ30" i="87"/>
  <c r="AK30" i="87"/>
  <c r="AL30" i="87"/>
  <c r="D31" i="87"/>
  <c r="E31" i="87"/>
  <c r="F31" i="87"/>
  <c r="G31" i="87"/>
  <c r="H31" i="87"/>
  <c r="I31" i="87"/>
  <c r="M31" i="87"/>
  <c r="N31" i="87"/>
  <c r="O31" i="87"/>
  <c r="P31" i="87"/>
  <c r="Q31" i="87"/>
  <c r="R31" i="87"/>
  <c r="S31" i="87"/>
  <c r="T31" i="87"/>
  <c r="U31" i="87"/>
  <c r="V31" i="87"/>
  <c r="W31" i="87"/>
  <c r="X31" i="87"/>
  <c r="Y31" i="87"/>
  <c r="Z31" i="87"/>
  <c r="AA31" i="87"/>
  <c r="AB31" i="87"/>
  <c r="AC31" i="87"/>
  <c r="AD31" i="87"/>
  <c r="AE31" i="87"/>
  <c r="AF31" i="87"/>
  <c r="AG31" i="87"/>
  <c r="AH31" i="87"/>
  <c r="AI31" i="87"/>
  <c r="AJ31" i="87"/>
  <c r="AK31" i="87"/>
  <c r="AL31" i="87"/>
  <c r="D32" i="87"/>
  <c r="E32" i="87"/>
  <c r="F32" i="87"/>
  <c r="G32" i="87"/>
  <c r="H32" i="87"/>
  <c r="I32" i="87"/>
  <c r="M32" i="87"/>
  <c r="N32" i="87"/>
  <c r="O32" i="87"/>
  <c r="P32" i="87"/>
  <c r="Q32" i="87"/>
  <c r="R32" i="87"/>
  <c r="S32" i="87"/>
  <c r="T32" i="87"/>
  <c r="U32" i="87"/>
  <c r="V32" i="87"/>
  <c r="W32" i="87"/>
  <c r="X32" i="87"/>
  <c r="Y32" i="87"/>
  <c r="Z32" i="87"/>
  <c r="AA32" i="87"/>
  <c r="AB32" i="87"/>
  <c r="AC32" i="87"/>
  <c r="AD32" i="87"/>
  <c r="AE32" i="87"/>
  <c r="AF32" i="87"/>
  <c r="AG32" i="87"/>
  <c r="AH32" i="87"/>
  <c r="AI32" i="87"/>
  <c r="AJ32" i="87"/>
  <c r="AK32" i="87"/>
  <c r="AL32" i="87"/>
  <c r="D33" i="87"/>
  <c r="E33" i="87"/>
  <c r="F33" i="87"/>
  <c r="G33" i="87"/>
  <c r="H33" i="87"/>
  <c r="I33" i="87"/>
  <c r="M33" i="87"/>
  <c r="N33" i="87"/>
  <c r="O33" i="87"/>
  <c r="P33" i="87"/>
  <c r="Q33" i="87"/>
  <c r="R33" i="87"/>
  <c r="S33" i="87"/>
  <c r="T33" i="87"/>
  <c r="U33" i="87"/>
  <c r="V33" i="87"/>
  <c r="W33" i="87"/>
  <c r="X33" i="87"/>
  <c r="Y33" i="87"/>
  <c r="Z33" i="87"/>
  <c r="AA33" i="87"/>
  <c r="AB33" i="87"/>
  <c r="AC33" i="87"/>
  <c r="AD33" i="87"/>
  <c r="AE33" i="87"/>
  <c r="AF33" i="87"/>
  <c r="AG33" i="87"/>
  <c r="AH33" i="87"/>
  <c r="AI33" i="87"/>
  <c r="AJ33" i="87"/>
  <c r="AK33" i="87"/>
  <c r="AL33" i="87"/>
  <c r="D34" i="87"/>
  <c r="E34" i="87"/>
  <c r="F34" i="87"/>
  <c r="G34" i="87"/>
  <c r="H34" i="87"/>
  <c r="I34" i="87"/>
  <c r="M34" i="87"/>
  <c r="N34" i="87"/>
  <c r="O34" i="87"/>
  <c r="P34" i="87"/>
  <c r="Q34" i="87"/>
  <c r="R34" i="87"/>
  <c r="S34" i="87"/>
  <c r="T34" i="87"/>
  <c r="U34" i="87"/>
  <c r="V34" i="87"/>
  <c r="W34" i="87"/>
  <c r="X34" i="87"/>
  <c r="Y34" i="87"/>
  <c r="Z34" i="87"/>
  <c r="AA34" i="87"/>
  <c r="AB34" i="87"/>
  <c r="AC34" i="87"/>
  <c r="AD34" i="87"/>
  <c r="AE34" i="87"/>
  <c r="AF34" i="87"/>
  <c r="AG34" i="87"/>
  <c r="AH34" i="87"/>
  <c r="AI34" i="87"/>
  <c r="AJ34" i="87"/>
  <c r="AK34" i="87"/>
  <c r="AL34" i="87"/>
  <c r="D35" i="87"/>
  <c r="E35" i="87"/>
  <c r="F35" i="87"/>
  <c r="G35" i="87"/>
  <c r="H35" i="87"/>
  <c r="I35" i="87"/>
  <c r="M35" i="87"/>
  <c r="N35" i="87"/>
  <c r="O35" i="87"/>
  <c r="P35" i="87"/>
  <c r="Q35" i="87"/>
  <c r="R35" i="87"/>
  <c r="S35" i="87"/>
  <c r="T35" i="87"/>
  <c r="U35" i="87"/>
  <c r="V35" i="87"/>
  <c r="W35" i="87"/>
  <c r="X35" i="87"/>
  <c r="Y35" i="87"/>
  <c r="Z35" i="87"/>
  <c r="AA35" i="87"/>
  <c r="AB35" i="87"/>
  <c r="AC35" i="87"/>
  <c r="AD35" i="87"/>
  <c r="AE35" i="87"/>
  <c r="AF35" i="87"/>
  <c r="AG35" i="87"/>
  <c r="AH35" i="87"/>
  <c r="AI35" i="87"/>
  <c r="AJ35" i="87"/>
  <c r="AK35" i="87"/>
  <c r="AL35" i="87"/>
  <c r="D36" i="87"/>
  <c r="E36" i="87"/>
  <c r="F36" i="87"/>
  <c r="G36" i="87"/>
  <c r="H36" i="87"/>
  <c r="I36" i="87"/>
  <c r="M36" i="87"/>
  <c r="N36" i="87"/>
  <c r="O36" i="87"/>
  <c r="P36" i="87"/>
  <c r="Q36" i="87"/>
  <c r="R36" i="87"/>
  <c r="S36" i="87"/>
  <c r="T36" i="87"/>
  <c r="U36" i="87"/>
  <c r="V36" i="87"/>
  <c r="W36" i="87"/>
  <c r="X36" i="87"/>
  <c r="Y36" i="87"/>
  <c r="Z36" i="87"/>
  <c r="AA36" i="87"/>
  <c r="AB36" i="87"/>
  <c r="AC36" i="87"/>
  <c r="AD36" i="87"/>
  <c r="AE36" i="87"/>
  <c r="AF36" i="87"/>
  <c r="AG36" i="87"/>
  <c r="AH36" i="87"/>
  <c r="AI36" i="87"/>
  <c r="AJ36" i="87"/>
  <c r="AK36" i="87"/>
  <c r="AL36" i="87"/>
  <c r="D37" i="87"/>
  <c r="E37" i="87"/>
  <c r="F37" i="87"/>
  <c r="G37" i="87"/>
  <c r="H37" i="87"/>
  <c r="I37" i="87"/>
  <c r="M37" i="87"/>
  <c r="N37" i="87"/>
  <c r="O37" i="87"/>
  <c r="P37" i="87"/>
  <c r="Q37" i="87"/>
  <c r="R37" i="87"/>
  <c r="S37" i="87"/>
  <c r="T37" i="87"/>
  <c r="U37" i="87"/>
  <c r="V37" i="87"/>
  <c r="W37" i="87"/>
  <c r="X37" i="87"/>
  <c r="Y37" i="87"/>
  <c r="Z37" i="87"/>
  <c r="AA37" i="87"/>
  <c r="AB37" i="87"/>
  <c r="AC37" i="87"/>
  <c r="AD37" i="87"/>
  <c r="AE37" i="87"/>
  <c r="AF37" i="87"/>
  <c r="AG37" i="87"/>
  <c r="AH37" i="87"/>
  <c r="AI37" i="87"/>
  <c r="AJ37" i="87"/>
  <c r="AK37" i="87"/>
  <c r="AL37" i="87"/>
  <c r="D38" i="87"/>
  <c r="E38" i="87"/>
  <c r="F38" i="87"/>
  <c r="G38" i="87"/>
  <c r="H38" i="87"/>
  <c r="I38" i="87"/>
  <c r="M38" i="87"/>
  <c r="N38" i="87"/>
  <c r="O38" i="87"/>
  <c r="P38" i="87"/>
  <c r="Q38" i="87"/>
  <c r="R38" i="87"/>
  <c r="S38" i="87"/>
  <c r="T38" i="87"/>
  <c r="U38" i="87"/>
  <c r="V38" i="87"/>
  <c r="W38" i="87"/>
  <c r="X38" i="87"/>
  <c r="Y38" i="87"/>
  <c r="Z38" i="87"/>
  <c r="AA38" i="87"/>
  <c r="AB38" i="87"/>
  <c r="AC38" i="87"/>
  <c r="AD38" i="87"/>
  <c r="AE38" i="87"/>
  <c r="AF38" i="87"/>
  <c r="AG38" i="87"/>
  <c r="AH38" i="87"/>
  <c r="AI38" i="87"/>
  <c r="AJ38" i="87"/>
  <c r="AK38" i="87"/>
  <c r="AL38" i="87"/>
  <c r="D39" i="87"/>
  <c r="E39" i="87"/>
  <c r="F39" i="87"/>
  <c r="G39" i="87"/>
  <c r="H39" i="87"/>
  <c r="I39" i="87"/>
  <c r="M39" i="87"/>
  <c r="N39" i="87"/>
  <c r="O39" i="87"/>
  <c r="P39" i="87"/>
  <c r="Q39" i="87"/>
  <c r="R39" i="87"/>
  <c r="S39" i="87"/>
  <c r="T39" i="87"/>
  <c r="U39" i="87"/>
  <c r="V39" i="87"/>
  <c r="W39" i="87"/>
  <c r="X39" i="87"/>
  <c r="Y39" i="87"/>
  <c r="Z39" i="87"/>
  <c r="AA39" i="87"/>
  <c r="AB39" i="87"/>
  <c r="AC39" i="87"/>
  <c r="AD39" i="87"/>
  <c r="AE39" i="87"/>
  <c r="AF39" i="87"/>
  <c r="AG39" i="87"/>
  <c r="AH39" i="87"/>
  <c r="AI39" i="87"/>
  <c r="AJ39" i="87"/>
  <c r="AK39" i="87"/>
  <c r="AL39" i="87"/>
  <c r="D40" i="87"/>
  <c r="E40" i="87"/>
  <c r="F40" i="87"/>
  <c r="G40" i="87"/>
  <c r="H40" i="87"/>
  <c r="I40" i="87"/>
  <c r="M40" i="87"/>
  <c r="N40" i="87"/>
  <c r="O40" i="87"/>
  <c r="P40" i="87"/>
  <c r="Q40" i="87"/>
  <c r="R40" i="87"/>
  <c r="S40" i="87"/>
  <c r="T40" i="87"/>
  <c r="U40" i="87"/>
  <c r="V40" i="87"/>
  <c r="W40" i="87"/>
  <c r="X40" i="87"/>
  <c r="Y40" i="87"/>
  <c r="Z40" i="87"/>
  <c r="AA40" i="87"/>
  <c r="AB40" i="87"/>
  <c r="AC40" i="87"/>
  <c r="AD40" i="87"/>
  <c r="AE40" i="87"/>
  <c r="AF40" i="87"/>
  <c r="AG40" i="87"/>
  <c r="AH40" i="87"/>
  <c r="AI40" i="87"/>
  <c r="AJ40" i="87"/>
  <c r="AK40" i="87"/>
  <c r="AL40" i="87"/>
  <c r="D41" i="87"/>
  <c r="E41" i="87"/>
  <c r="F41" i="87"/>
  <c r="G41" i="87"/>
  <c r="H41" i="87"/>
  <c r="I41" i="87"/>
  <c r="M41" i="87"/>
  <c r="N41" i="87"/>
  <c r="O41" i="87"/>
  <c r="P41" i="87"/>
  <c r="Q41" i="87"/>
  <c r="R41" i="87"/>
  <c r="S41" i="87"/>
  <c r="T41" i="87"/>
  <c r="U41" i="87"/>
  <c r="V41" i="87"/>
  <c r="W41" i="87"/>
  <c r="X41" i="87"/>
  <c r="Y41" i="87"/>
  <c r="Z41" i="87"/>
  <c r="AA41" i="87"/>
  <c r="AB41" i="87"/>
  <c r="AC41" i="87"/>
  <c r="AD41" i="87"/>
  <c r="AE41" i="87"/>
  <c r="AF41" i="87"/>
  <c r="AG41" i="87"/>
  <c r="AH41" i="87"/>
  <c r="AI41" i="87"/>
  <c r="AJ41" i="87"/>
  <c r="AK41" i="87"/>
  <c r="AL41" i="87"/>
  <c r="D42" i="87"/>
  <c r="E42" i="87"/>
  <c r="F42" i="87"/>
  <c r="G42" i="87"/>
  <c r="H42" i="87"/>
  <c r="I42" i="87"/>
  <c r="M42" i="87"/>
  <c r="N42" i="87"/>
  <c r="O42" i="87"/>
  <c r="P42" i="87"/>
  <c r="Q42" i="87"/>
  <c r="R42" i="87"/>
  <c r="S42" i="87"/>
  <c r="T42" i="87"/>
  <c r="U42" i="87"/>
  <c r="V42" i="87"/>
  <c r="W42" i="87"/>
  <c r="X42" i="87"/>
  <c r="Y42" i="87"/>
  <c r="Z42" i="87"/>
  <c r="AA42" i="87"/>
  <c r="AB42" i="87"/>
  <c r="AC42" i="87"/>
  <c r="AD42" i="87"/>
  <c r="AE42" i="87"/>
  <c r="AF42" i="87"/>
  <c r="AG42" i="87"/>
  <c r="AH42" i="87"/>
  <c r="AI42" i="87"/>
  <c r="AJ42" i="87"/>
  <c r="AK42" i="87"/>
  <c r="AL42" i="87"/>
  <c r="D43" i="87"/>
  <c r="E43" i="87"/>
  <c r="F43" i="87"/>
  <c r="G43" i="87"/>
  <c r="H43" i="87"/>
  <c r="I43" i="87"/>
  <c r="M43" i="87"/>
  <c r="N43" i="87"/>
  <c r="O43" i="87"/>
  <c r="P43" i="87"/>
  <c r="Q43" i="87"/>
  <c r="R43" i="87"/>
  <c r="S43" i="87"/>
  <c r="T43" i="87"/>
  <c r="U43" i="87"/>
  <c r="V43" i="87"/>
  <c r="W43" i="87"/>
  <c r="X43" i="87"/>
  <c r="Y43" i="87"/>
  <c r="Z43" i="87"/>
  <c r="AA43" i="87"/>
  <c r="AB43" i="87"/>
  <c r="AC43" i="87"/>
  <c r="AD43" i="87"/>
  <c r="AE43" i="87"/>
  <c r="AF43" i="87"/>
  <c r="AG43" i="87"/>
  <c r="AH43" i="87"/>
  <c r="AI43" i="87"/>
  <c r="AJ43" i="87"/>
  <c r="AK43" i="87"/>
  <c r="AL43" i="87"/>
  <c r="D44" i="87"/>
  <c r="E44" i="87"/>
  <c r="F44" i="87"/>
  <c r="G44" i="87"/>
  <c r="H44" i="87"/>
  <c r="I44" i="87"/>
  <c r="M44" i="87"/>
  <c r="N44" i="87"/>
  <c r="O44" i="87"/>
  <c r="P44" i="87"/>
  <c r="Q44" i="87"/>
  <c r="R44" i="87"/>
  <c r="S44" i="87"/>
  <c r="T44" i="87"/>
  <c r="U44" i="87"/>
  <c r="V44" i="87"/>
  <c r="W44" i="87"/>
  <c r="X44" i="87"/>
  <c r="Y44" i="87"/>
  <c r="Z44" i="87"/>
  <c r="AA44" i="87"/>
  <c r="AB44" i="87"/>
  <c r="AC44" i="87"/>
  <c r="AD44" i="87"/>
  <c r="AE44" i="87"/>
  <c r="AF44" i="87"/>
  <c r="AG44" i="87"/>
  <c r="AH44" i="87"/>
  <c r="AI44" i="87"/>
  <c r="AJ44" i="87"/>
  <c r="AK44" i="87"/>
  <c r="AL44" i="87"/>
  <c r="D45" i="87"/>
  <c r="E45" i="87"/>
  <c r="F45" i="87"/>
  <c r="G45" i="87"/>
  <c r="H45" i="87"/>
  <c r="I45" i="87"/>
  <c r="M45" i="87"/>
  <c r="N45" i="87"/>
  <c r="O45" i="87"/>
  <c r="P45" i="87"/>
  <c r="Q45" i="87"/>
  <c r="R45" i="87"/>
  <c r="S45" i="87"/>
  <c r="T45" i="87"/>
  <c r="U45" i="87"/>
  <c r="V45" i="87"/>
  <c r="W45" i="87"/>
  <c r="X45" i="87"/>
  <c r="Y45" i="87"/>
  <c r="Z45" i="87"/>
  <c r="AA45" i="87"/>
  <c r="AB45" i="87"/>
  <c r="AC45" i="87"/>
  <c r="AD45" i="87"/>
  <c r="AE45" i="87"/>
  <c r="AF45" i="87"/>
  <c r="AG45" i="87"/>
  <c r="AH45" i="87"/>
  <c r="AI45" i="87"/>
  <c r="AJ45" i="87"/>
  <c r="AK45" i="87"/>
  <c r="AL45" i="87"/>
  <c r="D46" i="87"/>
  <c r="E46" i="87"/>
  <c r="F46" i="87"/>
  <c r="G46" i="87"/>
  <c r="H46" i="87"/>
  <c r="I46" i="87"/>
  <c r="M46" i="87"/>
  <c r="N46" i="87"/>
  <c r="O46" i="87"/>
  <c r="P46" i="87"/>
  <c r="Q46" i="87"/>
  <c r="R46" i="87"/>
  <c r="S46" i="87"/>
  <c r="T46" i="87"/>
  <c r="U46" i="87"/>
  <c r="V46" i="87"/>
  <c r="W46" i="87"/>
  <c r="X46" i="87"/>
  <c r="Y46" i="87"/>
  <c r="Z46" i="87"/>
  <c r="AA46" i="87"/>
  <c r="AB46" i="87"/>
  <c r="AC46" i="87"/>
  <c r="AD46" i="87"/>
  <c r="AE46" i="87"/>
  <c r="AF46" i="87"/>
  <c r="AG46" i="87"/>
  <c r="AH46" i="87"/>
  <c r="AI46" i="87"/>
  <c r="AJ46" i="87"/>
  <c r="AK46" i="87"/>
  <c r="AL46" i="87"/>
  <c r="D47" i="87"/>
  <c r="E47" i="87"/>
  <c r="F47" i="87"/>
  <c r="G47" i="87"/>
  <c r="H47" i="87"/>
  <c r="I47" i="87"/>
  <c r="M47" i="87"/>
  <c r="N47" i="87"/>
  <c r="O47" i="87"/>
  <c r="P47" i="87"/>
  <c r="Q47" i="87"/>
  <c r="R47" i="87"/>
  <c r="S47" i="87"/>
  <c r="T47" i="87"/>
  <c r="U47" i="87"/>
  <c r="V47" i="87"/>
  <c r="W47" i="87"/>
  <c r="X47" i="87"/>
  <c r="Y47" i="87"/>
  <c r="Z47" i="87"/>
  <c r="AA47" i="87"/>
  <c r="AB47" i="87"/>
  <c r="AC47" i="87"/>
  <c r="AD47" i="87"/>
  <c r="AE47" i="87"/>
  <c r="AF47" i="87"/>
  <c r="AG47" i="87"/>
  <c r="AH47" i="87"/>
  <c r="AI47" i="87"/>
  <c r="AJ47" i="87"/>
  <c r="AK47" i="87"/>
  <c r="AL47" i="87"/>
  <c r="D48" i="87"/>
  <c r="E48" i="87"/>
  <c r="F48" i="87"/>
  <c r="G48" i="87"/>
  <c r="H48" i="87"/>
  <c r="I48" i="87"/>
  <c r="M48" i="87"/>
  <c r="N48" i="87"/>
  <c r="O48" i="87"/>
  <c r="P48" i="87"/>
  <c r="Q48" i="87"/>
  <c r="R48" i="87"/>
  <c r="S48" i="87"/>
  <c r="T48" i="87"/>
  <c r="U48" i="87"/>
  <c r="V48" i="87"/>
  <c r="W48" i="87"/>
  <c r="X48" i="87"/>
  <c r="Y48" i="87"/>
  <c r="Z48" i="87"/>
  <c r="AA48" i="87"/>
  <c r="AB48" i="87"/>
  <c r="AC48" i="87"/>
  <c r="AD48" i="87"/>
  <c r="AE48" i="87"/>
  <c r="AF48" i="87"/>
  <c r="AG48" i="87"/>
  <c r="AH48" i="87"/>
  <c r="AI48" i="87"/>
  <c r="AJ48" i="87"/>
  <c r="AK48" i="87"/>
  <c r="AL48" i="87"/>
  <c r="D49" i="87"/>
  <c r="E49" i="87"/>
  <c r="F49" i="87"/>
  <c r="G49" i="87"/>
  <c r="H49" i="87"/>
  <c r="I49" i="87"/>
  <c r="M49" i="87"/>
  <c r="N49" i="87"/>
  <c r="O49" i="87"/>
  <c r="P49" i="87"/>
  <c r="Q49" i="87"/>
  <c r="R49" i="87"/>
  <c r="S49" i="87"/>
  <c r="T49" i="87"/>
  <c r="U49" i="87"/>
  <c r="V49" i="87"/>
  <c r="W49" i="87"/>
  <c r="X49" i="87"/>
  <c r="Y49" i="87"/>
  <c r="Z49" i="87"/>
  <c r="AA49" i="87"/>
  <c r="AB49" i="87"/>
  <c r="AC49" i="87"/>
  <c r="AD49" i="87"/>
  <c r="AE49" i="87"/>
  <c r="AF49" i="87"/>
  <c r="AG49" i="87"/>
  <c r="AH49" i="87"/>
  <c r="AI49" i="87"/>
  <c r="AJ49" i="87"/>
  <c r="AK49" i="87"/>
  <c r="AL49" i="87"/>
  <c r="D50" i="87"/>
  <c r="E50" i="87"/>
  <c r="F50" i="87"/>
  <c r="G50" i="87"/>
  <c r="H50" i="87"/>
  <c r="I50" i="87"/>
  <c r="M50" i="87"/>
  <c r="N50" i="87"/>
  <c r="O50" i="87"/>
  <c r="P50" i="87"/>
  <c r="Q50" i="87"/>
  <c r="R50" i="87"/>
  <c r="S50" i="87"/>
  <c r="T50" i="87"/>
  <c r="U50" i="87"/>
  <c r="V50" i="87"/>
  <c r="W50" i="87"/>
  <c r="X50" i="87"/>
  <c r="Y50" i="87"/>
  <c r="Z50" i="87"/>
  <c r="AA50" i="87"/>
  <c r="AB50" i="87"/>
  <c r="AC50" i="87"/>
  <c r="AD50" i="87"/>
  <c r="AE50" i="87"/>
  <c r="AF50" i="87"/>
  <c r="AG50" i="87"/>
  <c r="AH50" i="87"/>
  <c r="AI50" i="87"/>
  <c r="AJ50" i="87"/>
  <c r="AK50" i="87"/>
  <c r="AL50" i="87"/>
  <c r="D51" i="87"/>
  <c r="E51" i="87"/>
  <c r="F51" i="87"/>
  <c r="G51" i="87"/>
  <c r="H51" i="87"/>
  <c r="I51" i="87"/>
  <c r="M51" i="87"/>
  <c r="N51" i="87"/>
  <c r="O51" i="87"/>
  <c r="P51" i="87"/>
  <c r="Q51" i="87"/>
  <c r="R51" i="87"/>
  <c r="S51" i="87"/>
  <c r="T51" i="87"/>
  <c r="U51" i="87"/>
  <c r="V51" i="87"/>
  <c r="W51" i="87"/>
  <c r="X51" i="87"/>
  <c r="Y51" i="87"/>
  <c r="Z51" i="87"/>
  <c r="AA51" i="87"/>
  <c r="AB51" i="87"/>
  <c r="AC51" i="87"/>
  <c r="AD51" i="87"/>
  <c r="AE51" i="87"/>
  <c r="AF51" i="87"/>
  <c r="AG51" i="87"/>
  <c r="AH51" i="87"/>
  <c r="AI51" i="87"/>
  <c r="AJ51" i="87"/>
  <c r="AK51" i="87"/>
  <c r="AL51" i="87"/>
  <c r="D52" i="87"/>
  <c r="E52" i="87"/>
  <c r="F52" i="87"/>
  <c r="G52" i="87"/>
  <c r="H52" i="87"/>
  <c r="I52" i="87"/>
  <c r="M52" i="87"/>
  <c r="N52" i="87"/>
  <c r="O52" i="87"/>
  <c r="P52" i="87"/>
  <c r="Q52" i="87"/>
  <c r="R52" i="87"/>
  <c r="S52" i="87"/>
  <c r="T52" i="87"/>
  <c r="U52" i="87"/>
  <c r="V52" i="87"/>
  <c r="W52" i="87"/>
  <c r="X52" i="87"/>
  <c r="Y52" i="87"/>
  <c r="Z52" i="87"/>
  <c r="AA52" i="87"/>
  <c r="AB52" i="87"/>
  <c r="AC52" i="87"/>
  <c r="AD52" i="87"/>
  <c r="AE52" i="87"/>
  <c r="AF52" i="87"/>
  <c r="AG52" i="87"/>
  <c r="AH52" i="87"/>
  <c r="AI52" i="87"/>
  <c r="AJ52" i="87"/>
  <c r="AK52" i="87"/>
  <c r="AL52" i="87"/>
  <c r="D53" i="87"/>
  <c r="E53" i="87"/>
  <c r="F53" i="87"/>
  <c r="G53" i="87"/>
  <c r="H53" i="87"/>
  <c r="I53" i="87"/>
  <c r="M53" i="87"/>
  <c r="N53" i="87"/>
  <c r="O53" i="87"/>
  <c r="P53" i="87"/>
  <c r="Q53" i="87"/>
  <c r="R53" i="87"/>
  <c r="S53" i="87"/>
  <c r="T53" i="87"/>
  <c r="U53" i="87"/>
  <c r="V53" i="87"/>
  <c r="W53" i="87"/>
  <c r="X53" i="87"/>
  <c r="Y53" i="87"/>
  <c r="Z53" i="87"/>
  <c r="AA53" i="87"/>
  <c r="AB53" i="87"/>
  <c r="AC53" i="87"/>
  <c r="AD53" i="87"/>
  <c r="AE53" i="87"/>
  <c r="AF53" i="87"/>
  <c r="AG53" i="87"/>
  <c r="AH53" i="87"/>
  <c r="AI53" i="87"/>
  <c r="AJ53" i="87"/>
  <c r="AK53" i="87"/>
  <c r="AL53" i="87"/>
  <c r="D54" i="87"/>
  <c r="E54" i="87"/>
  <c r="F54" i="87"/>
  <c r="G54" i="87"/>
  <c r="H54" i="87"/>
  <c r="I54" i="87"/>
  <c r="M54" i="87"/>
  <c r="N54" i="87"/>
  <c r="O54" i="87"/>
  <c r="P54" i="87"/>
  <c r="Q54" i="87"/>
  <c r="R54" i="87"/>
  <c r="S54" i="87"/>
  <c r="T54" i="87"/>
  <c r="U54" i="87"/>
  <c r="V54" i="87"/>
  <c r="W54" i="87"/>
  <c r="X54" i="87"/>
  <c r="Y54" i="87"/>
  <c r="Z54" i="87"/>
  <c r="AA54" i="87"/>
  <c r="AB54" i="87"/>
  <c r="AC54" i="87"/>
  <c r="AD54" i="87"/>
  <c r="AE54" i="87"/>
  <c r="AF54" i="87"/>
  <c r="AG54" i="87"/>
  <c r="AH54" i="87"/>
  <c r="AI54" i="87"/>
  <c r="AJ54" i="87"/>
  <c r="AK54" i="87"/>
  <c r="AL54" i="87"/>
  <c r="D55" i="87"/>
  <c r="E55" i="87"/>
  <c r="F55" i="87"/>
  <c r="G55" i="87"/>
  <c r="H55" i="87"/>
  <c r="I55" i="87"/>
  <c r="M55" i="87"/>
  <c r="N55" i="87"/>
  <c r="O55" i="87"/>
  <c r="P55" i="87"/>
  <c r="Q55" i="87"/>
  <c r="R55" i="87"/>
  <c r="S55" i="87"/>
  <c r="T55" i="87"/>
  <c r="U55" i="87"/>
  <c r="V55" i="87"/>
  <c r="W55" i="87"/>
  <c r="X55" i="87"/>
  <c r="Y55" i="87"/>
  <c r="Z55" i="87"/>
  <c r="AA55" i="87"/>
  <c r="AB55" i="87"/>
  <c r="AC55" i="87"/>
  <c r="AD55" i="87"/>
  <c r="AE55" i="87"/>
  <c r="AF55" i="87"/>
  <c r="AG55" i="87"/>
  <c r="AH55" i="87"/>
  <c r="AI55" i="87"/>
  <c r="AJ55" i="87"/>
  <c r="AK55" i="87"/>
  <c r="AL55" i="87"/>
  <c r="D56" i="87"/>
  <c r="E56" i="87"/>
  <c r="F56" i="87"/>
  <c r="G56" i="87"/>
  <c r="H56" i="87"/>
  <c r="I56" i="87"/>
  <c r="M56" i="87"/>
  <c r="N56" i="87"/>
  <c r="O56" i="87"/>
  <c r="P56" i="87"/>
  <c r="Q56" i="87"/>
  <c r="R56" i="87"/>
  <c r="S56" i="87"/>
  <c r="T56" i="87"/>
  <c r="U56" i="87"/>
  <c r="V56" i="87"/>
  <c r="W56" i="87"/>
  <c r="X56" i="87"/>
  <c r="Y56" i="87"/>
  <c r="Z56" i="87"/>
  <c r="AA56" i="87"/>
  <c r="AB56" i="87"/>
  <c r="AC56" i="87"/>
  <c r="AD56" i="87"/>
  <c r="AE56" i="87"/>
  <c r="AF56" i="87"/>
  <c r="AG56" i="87"/>
  <c r="AH56" i="87"/>
  <c r="AI56" i="87"/>
  <c r="AJ56" i="87"/>
  <c r="AK56" i="87"/>
  <c r="AL56" i="87"/>
  <c r="D57" i="87"/>
  <c r="E57" i="87"/>
  <c r="F57" i="87"/>
  <c r="G57" i="87"/>
  <c r="H57" i="87"/>
  <c r="I57" i="87"/>
  <c r="M57" i="87"/>
  <c r="N57" i="87"/>
  <c r="O57" i="87"/>
  <c r="P57" i="87"/>
  <c r="Q57" i="87"/>
  <c r="R57" i="87"/>
  <c r="S57" i="87"/>
  <c r="T57" i="87"/>
  <c r="U57" i="87"/>
  <c r="V57" i="87"/>
  <c r="W57" i="87"/>
  <c r="X57" i="87"/>
  <c r="Y57" i="87"/>
  <c r="Z57" i="87"/>
  <c r="AA57" i="87"/>
  <c r="AB57" i="87"/>
  <c r="AC57" i="87"/>
  <c r="AD57" i="87"/>
  <c r="AE57" i="87"/>
  <c r="AF57" i="87"/>
  <c r="AG57" i="87"/>
  <c r="AH57" i="87"/>
  <c r="AI57" i="87"/>
  <c r="AJ57" i="87"/>
  <c r="AK57" i="87"/>
  <c r="AL57" i="87"/>
  <c r="D58" i="87"/>
  <c r="E58" i="87"/>
  <c r="F58" i="87"/>
  <c r="G58" i="87"/>
  <c r="H58" i="87"/>
  <c r="I58" i="87"/>
  <c r="M58" i="87"/>
  <c r="N58" i="87"/>
  <c r="O58" i="87"/>
  <c r="P58" i="87"/>
  <c r="Q58" i="87"/>
  <c r="R58" i="87"/>
  <c r="S58" i="87"/>
  <c r="T58" i="87"/>
  <c r="U58" i="87"/>
  <c r="V58" i="87"/>
  <c r="W58" i="87"/>
  <c r="X58" i="87"/>
  <c r="Y58" i="87"/>
  <c r="Z58" i="87"/>
  <c r="AA58" i="87"/>
  <c r="AB58" i="87"/>
  <c r="AC58" i="87"/>
  <c r="AD58" i="87"/>
  <c r="AE58" i="87"/>
  <c r="AF58" i="87"/>
  <c r="AG58" i="87"/>
  <c r="AH58" i="87"/>
  <c r="AI58" i="87"/>
  <c r="AJ58" i="87"/>
  <c r="AK58" i="87"/>
  <c r="AL58" i="87"/>
  <c r="D59" i="87"/>
  <c r="E59" i="87"/>
  <c r="F59" i="87"/>
  <c r="G59" i="87"/>
  <c r="H59" i="87"/>
  <c r="I59" i="87"/>
  <c r="M59" i="87"/>
  <c r="N59" i="87"/>
  <c r="O59" i="87"/>
  <c r="P59" i="87"/>
  <c r="Q59" i="87"/>
  <c r="R59" i="87"/>
  <c r="S59" i="87"/>
  <c r="T59" i="87"/>
  <c r="U59" i="87"/>
  <c r="V59" i="87"/>
  <c r="W59" i="87"/>
  <c r="X59" i="87"/>
  <c r="Y59" i="87"/>
  <c r="Z59" i="87"/>
  <c r="AA59" i="87"/>
  <c r="AB59" i="87"/>
  <c r="AC59" i="87"/>
  <c r="AD59" i="87"/>
  <c r="AE59" i="87"/>
  <c r="AF59" i="87"/>
  <c r="AG59" i="87"/>
  <c r="AH59" i="87"/>
  <c r="AI59" i="87"/>
  <c r="AJ59" i="87"/>
  <c r="AK59" i="87"/>
  <c r="AL59" i="87"/>
  <c r="D60" i="87"/>
  <c r="E60" i="87"/>
  <c r="F60" i="87"/>
  <c r="G60" i="87"/>
  <c r="H60" i="87"/>
  <c r="I60" i="87"/>
  <c r="M60" i="87"/>
  <c r="N60" i="87"/>
  <c r="O60" i="87"/>
  <c r="P60" i="87"/>
  <c r="Q60" i="87"/>
  <c r="R60" i="87"/>
  <c r="S60" i="87"/>
  <c r="T60" i="87"/>
  <c r="U60" i="87"/>
  <c r="V60" i="87"/>
  <c r="W60" i="87"/>
  <c r="X60" i="87"/>
  <c r="Y60" i="87"/>
  <c r="Z60" i="87"/>
  <c r="AA60" i="87"/>
  <c r="AB60" i="87"/>
  <c r="AC60" i="87"/>
  <c r="AD60" i="87"/>
  <c r="AE60" i="87"/>
  <c r="AF60" i="87"/>
  <c r="AG60" i="87"/>
  <c r="AH60" i="87"/>
  <c r="AI60" i="87"/>
  <c r="AJ60" i="87"/>
  <c r="AK60" i="87"/>
  <c r="AL60" i="87"/>
  <c r="D61" i="87"/>
  <c r="E61" i="87"/>
  <c r="F61" i="87"/>
  <c r="G61" i="87"/>
  <c r="H61" i="87"/>
  <c r="I61" i="87"/>
  <c r="M61" i="87"/>
  <c r="N61" i="87"/>
  <c r="O61" i="87"/>
  <c r="P61" i="87"/>
  <c r="Q61" i="87"/>
  <c r="R61" i="87"/>
  <c r="S61" i="87"/>
  <c r="T61" i="87"/>
  <c r="U61" i="87"/>
  <c r="V61" i="87"/>
  <c r="W61" i="87"/>
  <c r="X61" i="87"/>
  <c r="Y61" i="87"/>
  <c r="Z61" i="87"/>
  <c r="AA61" i="87"/>
  <c r="AB61" i="87"/>
  <c r="AC61" i="87"/>
  <c r="AD61" i="87"/>
  <c r="AE61" i="87"/>
  <c r="AF61" i="87"/>
  <c r="AG61" i="87"/>
  <c r="AH61" i="87"/>
  <c r="AI61" i="87"/>
  <c r="AJ61" i="87"/>
  <c r="AK61" i="87"/>
  <c r="AL61" i="87"/>
  <c r="D62" i="87"/>
  <c r="E62" i="87"/>
  <c r="F62" i="87"/>
  <c r="G62" i="87"/>
  <c r="H62" i="87"/>
  <c r="I62" i="87"/>
  <c r="M62" i="87"/>
  <c r="N62" i="87"/>
  <c r="O62" i="87"/>
  <c r="P62" i="87"/>
  <c r="Q62" i="87"/>
  <c r="R62" i="87"/>
  <c r="S62" i="87"/>
  <c r="T62" i="87"/>
  <c r="U62" i="87"/>
  <c r="V62" i="87"/>
  <c r="W62" i="87"/>
  <c r="X62" i="87"/>
  <c r="Y62" i="87"/>
  <c r="Z62" i="87"/>
  <c r="AA62" i="87"/>
  <c r="AB62" i="87"/>
  <c r="AC62" i="87"/>
  <c r="AD62" i="87"/>
  <c r="AE62" i="87"/>
  <c r="AF62" i="87"/>
  <c r="AG62" i="87"/>
  <c r="AH62" i="87"/>
  <c r="AI62" i="87"/>
  <c r="AJ62" i="87"/>
  <c r="AK62" i="87"/>
  <c r="AL62" i="87"/>
  <c r="D63" i="87"/>
  <c r="E63" i="87"/>
  <c r="F63" i="87"/>
  <c r="G63" i="87"/>
  <c r="H63" i="87"/>
  <c r="I63" i="87"/>
  <c r="M63" i="87"/>
  <c r="N63" i="87"/>
  <c r="O63" i="87"/>
  <c r="P63" i="87"/>
  <c r="Q63" i="87"/>
  <c r="R63" i="87"/>
  <c r="S63" i="87"/>
  <c r="T63" i="87"/>
  <c r="U63" i="87"/>
  <c r="V63" i="87"/>
  <c r="W63" i="87"/>
  <c r="X63" i="87"/>
  <c r="Y63" i="87"/>
  <c r="Z63" i="87"/>
  <c r="AA63" i="87"/>
  <c r="AB63" i="87"/>
  <c r="AC63" i="87"/>
  <c r="AD63" i="87"/>
  <c r="AE63" i="87"/>
  <c r="AF63" i="87"/>
  <c r="AG63" i="87"/>
  <c r="AH63" i="87"/>
  <c r="AI63" i="87"/>
  <c r="AJ63" i="87"/>
  <c r="AK63" i="87"/>
  <c r="AL63" i="87"/>
  <c r="D64" i="87"/>
  <c r="E64" i="87"/>
  <c r="F64" i="87"/>
  <c r="G64" i="87"/>
  <c r="H64" i="87"/>
  <c r="I64" i="87"/>
  <c r="M64" i="87"/>
  <c r="N64" i="87"/>
  <c r="O64" i="87"/>
  <c r="P64" i="87"/>
  <c r="Q64" i="87"/>
  <c r="R64" i="87"/>
  <c r="S64" i="87"/>
  <c r="T64" i="87"/>
  <c r="U64" i="87"/>
  <c r="V64" i="87"/>
  <c r="W64" i="87"/>
  <c r="X64" i="87"/>
  <c r="Y64" i="87"/>
  <c r="Z64" i="87"/>
  <c r="AA64" i="87"/>
  <c r="AB64" i="87"/>
  <c r="AC64" i="87"/>
  <c r="AD64" i="87"/>
  <c r="AE64" i="87"/>
  <c r="AF64" i="87"/>
  <c r="AG64" i="87"/>
  <c r="AH64" i="87"/>
  <c r="AI64" i="87"/>
  <c r="AJ64" i="87"/>
  <c r="AK64" i="87"/>
  <c r="AL64" i="87"/>
  <c r="D65" i="87"/>
  <c r="E65" i="87"/>
  <c r="F65" i="87"/>
  <c r="G65" i="87"/>
  <c r="H65" i="87"/>
  <c r="I65" i="87"/>
  <c r="M65" i="87"/>
  <c r="N65" i="87"/>
  <c r="O65" i="87"/>
  <c r="P65" i="87"/>
  <c r="Q65" i="87"/>
  <c r="R65" i="87"/>
  <c r="S65" i="87"/>
  <c r="T65" i="87"/>
  <c r="U65" i="87"/>
  <c r="V65" i="87"/>
  <c r="W65" i="87"/>
  <c r="X65" i="87"/>
  <c r="Y65" i="87"/>
  <c r="Z65" i="87"/>
  <c r="AA65" i="87"/>
  <c r="AB65" i="87"/>
  <c r="AC65" i="87"/>
  <c r="AD65" i="87"/>
  <c r="AE65" i="87"/>
  <c r="AF65" i="87"/>
  <c r="AG65" i="87"/>
  <c r="AH65" i="87"/>
  <c r="AI65" i="87"/>
  <c r="AJ65" i="87"/>
  <c r="AK65" i="87"/>
  <c r="AL65" i="87"/>
  <c r="D66" i="87"/>
  <c r="E66" i="87"/>
  <c r="F66" i="87"/>
  <c r="G66" i="87"/>
  <c r="H66" i="87"/>
  <c r="I66" i="87"/>
  <c r="M66" i="87"/>
  <c r="N66" i="87"/>
  <c r="O66" i="87"/>
  <c r="P66" i="87"/>
  <c r="Q66" i="87"/>
  <c r="R66" i="87"/>
  <c r="S66" i="87"/>
  <c r="T66" i="87"/>
  <c r="U66" i="87"/>
  <c r="V66" i="87"/>
  <c r="W66" i="87"/>
  <c r="X66" i="87"/>
  <c r="Y66" i="87"/>
  <c r="Z66" i="87"/>
  <c r="AA66" i="87"/>
  <c r="AB66" i="87"/>
  <c r="AC66" i="87"/>
  <c r="AD66" i="87"/>
  <c r="AE66" i="87"/>
  <c r="AF66" i="87"/>
  <c r="AG66" i="87"/>
  <c r="AH66" i="87"/>
  <c r="AI66" i="87"/>
  <c r="AJ66" i="87"/>
  <c r="AK66" i="87"/>
  <c r="AL66" i="87"/>
  <c r="D67" i="87"/>
  <c r="E67" i="87"/>
  <c r="F67" i="87"/>
  <c r="G67" i="87"/>
  <c r="H67" i="87"/>
  <c r="I67" i="87"/>
  <c r="M67" i="87"/>
  <c r="N67" i="87"/>
  <c r="O67" i="87"/>
  <c r="P67" i="87"/>
  <c r="Q67" i="87"/>
  <c r="R67" i="87"/>
  <c r="S67" i="87"/>
  <c r="T67" i="87"/>
  <c r="U67" i="87"/>
  <c r="V67" i="87"/>
  <c r="W67" i="87"/>
  <c r="X67" i="87"/>
  <c r="Y67" i="87"/>
  <c r="Z67" i="87"/>
  <c r="AA67" i="87"/>
  <c r="AB67" i="87"/>
  <c r="AC67" i="87"/>
  <c r="AD67" i="87"/>
  <c r="AE67" i="87"/>
  <c r="AF67" i="87"/>
  <c r="AG67" i="87"/>
  <c r="AH67" i="87"/>
  <c r="AI67" i="87"/>
  <c r="AJ67" i="87"/>
  <c r="AK67" i="87"/>
  <c r="AL67" i="87"/>
  <c r="D68" i="87"/>
  <c r="E68" i="87"/>
  <c r="F68" i="87"/>
  <c r="G68" i="87"/>
  <c r="H68" i="87"/>
  <c r="I68" i="87"/>
  <c r="M68" i="87"/>
  <c r="N68" i="87"/>
  <c r="O68" i="87"/>
  <c r="P68" i="87"/>
  <c r="Q68" i="87"/>
  <c r="R68" i="87"/>
  <c r="S68" i="87"/>
  <c r="T68" i="87"/>
  <c r="U68" i="87"/>
  <c r="V68" i="87"/>
  <c r="W68" i="87"/>
  <c r="X68" i="87"/>
  <c r="Y68" i="87"/>
  <c r="Z68" i="87"/>
  <c r="AA68" i="87"/>
  <c r="AB68" i="87"/>
  <c r="AC68" i="87"/>
  <c r="AD68" i="87"/>
  <c r="AE68" i="87"/>
  <c r="AF68" i="87"/>
  <c r="AG68" i="87"/>
  <c r="AH68" i="87"/>
  <c r="AI68" i="87"/>
  <c r="AJ68" i="87"/>
  <c r="AK68" i="87"/>
  <c r="AL68" i="87"/>
  <c r="D69" i="87"/>
  <c r="E69" i="87"/>
  <c r="F69" i="87"/>
  <c r="G69" i="87"/>
  <c r="H69" i="87"/>
  <c r="I69" i="87"/>
  <c r="M69" i="87"/>
  <c r="N69" i="87"/>
  <c r="O69" i="87"/>
  <c r="P69" i="87"/>
  <c r="Q69" i="87"/>
  <c r="R69" i="87"/>
  <c r="S69" i="87"/>
  <c r="T69" i="87"/>
  <c r="U69" i="87"/>
  <c r="V69" i="87"/>
  <c r="W69" i="87"/>
  <c r="X69" i="87"/>
  <c r="Y69" i="87"/>
  <c r="Z69" i="87"/>
  <c r="AA69" i="87"/>
  <c r="AB69" i="87"/>
  <c r="AC69" i="87"/>
  <c r="AD69" i="87"/>
  <c r="AE69" i="87"/>
  <c r="AF69" i="87"/>
  <c r="AG69" i="87"/>
  <c r="AH69" i="87"/>
  <c r="AI69" i="87"/>
  <c r="AJ69" i="87"/>
  <c r="AK69" i="87"/>
  <c r="AL69" i="87"/>
  <c r="D70" i="87"/>
  <c r="E70" i="87"/>
  <c r="F70" i="87"/>
  <c r="G70" i="87"/>
  <c r="H70" i="87"/>
  <c r="I70" i="87"/>
  <c r="M70" i="87"/>
  <c r="N70" i="87"/>
  <c r="O70" i="87"/>
  <c r="P70" i="87"/>
  <c r="Q70" i="87"/>
  <c r="R70" i="87"/>
  <c r="S70" i="87"/>
  <c r="T70" i="87"/>
  <c r="U70" i="87"/>
  <c r="V70" i="87"/>
  <c r="W70" i="87"/>
  <c r="X70" i="87"/>
  <c r="Y70" i="87"/>
  <c r="Z70" i="87"/>
  <c r="AA70" i="87"/>
  <c r="AB70" i="87"/>
  <c r="AC70" i="87"/>
  <c r="AD70" i="87"/>
  <c r="AE70" i="87"/>
  <c r="AF70" i="87"/>
  <c r="AG70" i="87"/>
  <c r="AH70" i="87"/>
  <c r="AI70" i="87"/>
  <c r="AJ70" i="87"/>
  <c r="AK70" i="87"/>
  <c r="AL70" i="87"/>
  <c r="D71" i="87"/>
  <c r="E71" i="87"/>
  <c r="F71" i="87"/>
  <c r="G71" i="87"/>
  <c r="H71" i="87"/>
  <c r="I71" i="87"/>
  <c r="M71" i="87"/>
  <c r="N71" i="87"/>
  <c r="O71" i="87"/>
  <c r="P71" i="87"/>
  <c r="Q71" i="87"/>
  <c r="R71" i="87"/>
  <c r="S71" i="87"/>
  <c r="T71" i="87"/>
  <c r="U71" i="87"/>
  <c r="V71" i="87"/>
  <c r="W71" i="87"/>
  <c r="X71" i="87"/>
  <c r="Y71" i="87"/>
  <c r="Z71" i="87"/>
  <c r="AA71" i="87"/>
  <c r="AB71" i="87"/>
  <c r="AC71" i="87"/>
  <c r="AD71" i="87"/>
  <c r="AE71" i="87"/>
  <c r="AF71" i="87"/>
  <c r="AG71" i="87"/>
  <c r="AH71" i="87"/>
  <c r="AI71" i="87"/>
  <c r="AJ71" i="87"/>
  <c r="AK71" i="87"/>
  <c r="AL71" i="87"/>
  <c r="D72" i="87"/>
  <c r="E72" i="87"/>
  <c r="F72" i="87"/>
  <c r="G72" i="87"/>
  <c r="H72" i="87"/>
  <c r="I72" i="87"/>
  <c r="M72" i="87"/>
  <c r="N72" i="87"/>
  <c r="O72" i="87"/>
  <c r="P72" i="87"/>
  <c r="Q72" i="87"/>
  <c r="R72" i="87"/>
  <c r="S72" i="87"/>
  <c r="T72" i="87"/>
  <c r="U72" i="87"/>
  <c r="V72" i="87"/>
  <c r="W72" i="87"/>
  <c r="X72" i="87"/>
  <c r="Y72" i="87"/>
  <c r="Z72" i="87"/>
  <c r="AA72" i="87"/>
  <c r="AB72" i="87"/>
  <c r="AC72" i="87"/>
  <c r="AD72" i="87"/>
  <c r="AE72" i="87"/>
  <c r="AF72" i="87"/>
  <c r="AG72" i="87"/>
  <c r="AH72" i="87"/>
  <c r="AI72" i="87"/>
  <c r="AJ72" i="87"/>
  <c r="AK72" i="87"/>
  <c r="AL72" i="87"/>
  <c r="D73" i="87"/>
  <c r="E73" i="87"/>
  <c r="F73" i="87"/>
  <c r="G73" i="87"/>
  <c r="H73" i="87"/>
  <c r="I73" i="87"/>
  <c r="M73" i="87"/>
  <c r="N73" i="87"/>
  <c r="O73" i="87"/>
  <c r="P73" i="87"/>
  <c r="Q73" i="87"/>
  <c r="R73" i="87"/>
  <c r="S73" i="87"/>
  <c r="T73" i="87"/>
  <c r="U73" i="87"/>
  <c r="V73" i="87"/>
  <c r="W73" i="87"/>
  <c r="X73" i="87"/>
  <c r="Y73" i="87"/>
  <c r="Z73" i="87"/>
  <c r="AA73" i="87"/>
  <c r="AB73" i="87"/>
  <c r="AC73" i="87"/>
  <c r="AD73" i="87"/>
  <c r="AE73" i="87"/>
  <c r="AF73" i="87"/>
  <c r="AG73" i="87"/>
  <c r="AH73" i="87"/>
  <c r="AI73" i="87"/>
  <c r="AJ73" i="87"/>
  <c r="AK73" i="87"/>
  <c r="AL73" i="87"/>
  <c r="D74" i="87"/>
  <c r="E74" i="87"/>
  <c r="F74" i="87"/>
  <c r="G74" i="87"/>
  <c r="H74" i="87"/>
  <c r="I74" i="87"/>
  <c r="M74" i="87"/>
  <c r="N74" i="87"/>
  <c r="O74" i="87"/>
  <c r="P74" i="87"/>
  <c r="Q74" i="87"/>
  <c r="R74" i="87"/>
  <c r="S74" i="87"/>
  <c r="T74" i="87"/>
  <c r="U74" i="87"/>
  <c r="V74" i="87"/>
  <c r="W74" i="87"/>
  <c r="X74" i="87"/>
  <c r="Y74" i="87"/>
  <c r="Z74" i="87"/>
  <c r="AA74" i="87"/>
  <c r="AB74" i="87"/>
  <c r="AC74" i="87"/>
  <c r="AD74" i="87"/>
  <c r="AE74" i="87"/>
  <c r="AF74" i="87"/>
  <c r="AG74" i="87"/>
  <c r="AH74" i="87"/>
  <c r="AI74" i="87"/>
  <c r="AJ74" i="87"/>
  <c r="AK74" i="87"/>
  <c r="AL74" i="87"/>
  <c r="D75" i="87"/>
  <c r="E75" i="87"/>
  <c r="F75" i="87"/>
  <c r="G75" i="87"/>
  <c r="H75" i="87"/>
  <c r="I75" i="87"/>
  <c r="M75" i="87"/>
  <c r="N75" i="87"/>
  <c r="O75" i="87"/>
  <c r="P75" i="87"/>
  <c r="Q75" i="87"/>
  <c r="R75" i="87"/>
  <c r="S75" i="87"/>
  <c r="T75" i="87"/>
  <c r="U75" i="87"/>
  <c r="V75" i="87"/>
  <c r="W75" i="87"/>
  <c r="X75" i="87"/>
  <c r="Y75" i="87"/>
  <c r="Z75" i="87"/>
  <c r="AA75" i="87"/>
  <c r="AB75" i="87"/>
  <c r="AC75" i="87"/>
  <c r="AD75" i="87"/>
  <c r="AE75" i="87"/>
  <c r="AF75" i="87"/>
  <c r="AG75" i="87"/>
  <c r="AH75" i="87"/>
  <c r="AI75" i="87"/>
  <c r="AJ75" i="87"/>
  <c r="AK75" i="87"/>
  <c r="AL75" i="87"/>
  <c r="D76" i="87"/>
  <c r="E76" i="87"/>
  <c r="F76" i="87"/>
  <c r="G76" i="87"/>
  <c r="H76" i="87"/>
  <c r="I76" i="87"/>
  <c r="M76" i="87"/>
  <c r="N76" i="87"/>
  <c r="O76" i="87"/>
  <c r="P76" i="87"/>
  <c r="Q76" i="87"/>
  <c r="R76" i="87"/>
  <c r="S76" i="87"/>
  <c r="T76" i="87"/>
  <c r="U76" i="87"/>
  <c r="V76" i="87"/>
  <c r="W76" i="87"/>
  <c r="X76" i="87"/>
  <c r="Y76" i="87"/>
  <c r="Z76" i="87"/>
  <c r="AA76" i="87"/>
  <c r="AB76" i="87"/>
  <c r="AC76" i="87"/>
  <c r="AD76" i="87"/>
  <c r="AE76" i="87"/>
  <c r="AF76" i="87"/>
  <c r="AG76" i="87"/>
  <c r="AH76" i="87"/>
  <c r="AI76" i="87"/>
  <c r="AJ76" i="87"/>
  <c r="AK76" i="87"/>
  <c r="AL76" i="87"/>
  <c r="D77" i="87"/>
  <c r="E77" i="87"/>
  <c r="F77" i="87"/>
  <c r="G77" i="87"/>
  <c r="H77" i="87"/>
  <c r="I77" i="87"/>
  <c r="M77" i="87"/>
  <c r="N77" i="87"/>
  <c r="O77" i="87"/>
  <c r="P77" i="87"/>
  <c r="Q77" i="87"/>
  <c r="R77" i="87"/>
  <c r="S77" i="87"/>
  <c r="T77" i="87"/>
  <c r="U77" i="87"/>
  <c r="V77" i="87"/>
  <c r="W77" i="87"/>
  <c r="X77" i="87"/>
  <c r="Y77" i="87"/>
  <c r="Z77" i="87"/>
  <c r="AA77" i="87"/>
  <c r="AB77" i="87"/>
  <c r="AC77" i="87"/>
  <c r="AD77" i="87"/>
  <c r="AE77" i="87"/>
  <c r="AF77" i="87"/>
  <c r="AG77" i="87"/>
  <c r="AH77" i="87"/>
  <c r="AI77" i="87"/>
  <c r="AJ77" i="87"/>
  <c r="AK77" i="87"/>
  <c r="AL77" i="87"/>
  <c r="D78" i="87"/>
  <c r="E78" i="87"/>
  <c r="F78" i="87"/>
  <c r="G78" i="87"/>
  <c r="H78" i="87"/>
  <c r="I78" i="87"/>
  <c r="M78" i="87"/>
  <c r="N78" i="87"/>
  <c r="O78" i="87"/>
  <c r="P78" i="87"/>
  <c r="Q78" i="87"/>
  <c r="R78" i="87"/>
  <c r="S78" i="87"/>
  <c r="T78" i="87"/>
  <c r="U78" i="87"/>
  <c r="V78" i="87"/>
  <c r="W78" i="87"/>
  <c r="X78" i="87"/>
  <c r="Y78" i="87"/>
  <c r="Z78" i="87"/>
  <c r="AA78" i="87"/>
  <c r="AB78" i="87"/>
  <c r="AC78" i="87"/>
  <c r="AD78" i="87"/>
  <c r="AE78" i="87"/>
  <c r="AF78" i="87"/>
  <c r="AG78" i="87"/>
  <c r="AH78" i="87"/>
  <c r="AI78" i="87"/>
  <c r="AJ78" i="87"/>
  <c r="AK78" i="87"/>
  <c r="AL78" i="87"/>
  <c r="D79" i="87"/>
  <c r="E79" i="87"/>
  <c r="F79" i="87"/>
  <c r="G79" i="87"/>
  <c r="H79" i="87"/>
  <c r="I79" i="87"/>
  <c r="M79" i="87"/>
  <c r="N79" i="87"/>
  <c r="O79" i="87"/>
  <c r="P79" i="87"/>
  <c r="Q79" i="87"/>
  <c r="R79" i="87"/>
  <c r="S79" i="87"/>
  <c r="T79" i="87"/>
  <c r="U79" i="87"/>
  <c r="V79" i="87"/>
  <c r="W79" i="87"/>
  <c r="X79" i="87"/>
  <c r="Y79" i="87"/>
  <c r="Z79" i="87"/>
  <c r="AA79" i="87"/>
  <c r="AB79" i="87"/>
  <c r="AC79" i="87"/>
  <c r="AD79" i="87"/>
  <c r="AE79" i="87"/>
  <c r="AF79" i="87"/>
  <c r="AG79" i="87"/>
  <c r="AH79" i="87"/>
  <c r="AI79" i="87"/>
  <c r="AJ79" i="87"/>
  <c r="AK79" i="87"/>
  <c r="AL79" i="87"/>
  <c r="D80" i="87"/>
  <c r="E80" i="87"/>
  <c r="F80" i="87"/>
  <c r="G80" i="87"/>
  <c r="H80" i="87"/>
  <c r="I80" i="87"/>
  <c r="M80" i="87"/>
  <c r="N80" i="87"/>
  <c r="O80" i="87"/>
  <c r="P80" i="87"/>
  <c r="Q80" i="87"/>
  <c r="R80" i="87"/>
  <c r="S80" i="87"/>
  <c r="T80" i="87"/>
  <c r="U80" i="87"/>
  <c r="V80" i="87"/>
  <c r="W80" i="87"/>
  <c r="X80" i="87"/>
  <c r="Y80" i="87"/>
  <c r="Z80" i="87"/>
  <c r="AA80" i="87"/>
  <c r="AB80" i="87"/>
  <c r="AC80" i="87"/>
  <c r="AD80" i="87"/>
  <c r="AE80" i="87"/>
  <c r="AF80" i="87"/>
  <c r="AG80" i="87"/>
  <c r="AH80" i="87"/>
  <c r="AI80" i="87"/>
  <c r="AJ80" i="87"/>
  <c r="AK80" i="87"/>
  <c r="AL80" i="87"/>
  <c r="D81" i="87"/>
  <c r="E81" i="87"/>
  <c r="F81" i="87"/>
  <c r="G81" i="87"/>
  <c r="H81" i="87"/>
  <c r="I81" i="87"/>
  <c r="M81" i="87"/>
  <c r="N81" i="87"/>
  <c r="O81" i="87"/>
  <c r="P81" i="87"/>
  <c r="Q81" i="87"/>
  <c r="R81" i="87"/>
  <c r="S81" i="87"/>
  <c r="T81" i="87"/>
  <c r="U81" i="87"/>
  <c r="V81" i="87"/>
  <c r="W81" i="87"/>
  <c r="X81" i="87"/>
  <c r="Y81" i="87"/>
  <c r="Z81" i="87"/>
  <c r="AA81" i="87"/>
  <c r="AB81" i="87"/>
  <c r="AC81" i="87"/>
  <c r="AD81" i="87"/>
  <c r="AE81" i="87"/>
  <c r="AF81" i="87"/>
  <c r="AG81" i="87"/>
  <c r="AH81" i="87"/>
  <c r="AI81" i="87"/>
  <c r="AJ81" i="87"/>
  <c r="AK81" i="87"/>
  <c r="AL81" i="87"/>
  <c r="D82" i="87"/>
  <c r="E82" i="87"/>
  <c r="F82" i="87"/>
  <c r="G82" i="87"/>
  <c r="H82" i="87"/>
  <c r="I82" i="87"/>
  <c r="M82" i="87"/>
  <c r="N82" i="87"/>
  <c r="O82" i="87"/>
  <c r="P82" i="87"/>
  <c r="Q82" i="87"/>
  <c r="R82" i="87"/>
  <c r="S82" i="87"/>
  <c r="T82" i="87"/>
  <c r="U82" i="87"/>
  <c r="V82" i="87"/>
  <c r="W82" i="87"/>
  <c r="X82" i="87"/>
  <c r="Y82" i="87"/>
  <c r="Z82" i="87"/>
  <c r="AA82" i="87"/>
  <c r="AB82" i="87"/>
  <c r="AC82" i="87"/>
  <c r="AD82" i="87"/>
  <c r="AE82" i="87"/>
  <c r="AF82" i="87"/>
  <c r="AG82" i="87"/>
  <c r="AH82" i="87"/>
  <c r="AI82" i="87"/>
  <c r="AJ82" i="87"/>
  <c r="AK82" i="87"/>
  <c r="AL82" i="87"/>
  <c r="D83" i="87"/>
  <c r="E83" i="87"/>
  <c r="F83" i="87"/>
  <c r="G83" i="87"/>
  <c r="H83" i="87"/>
  <c r="I83" i="87"/>
  <c r="M83" i="87"/>
  <c r="N83" i="87"/>
  <c r="O83" i="87"/>
  <c r="P83" i="87"/>
  <c r="Q83" i="87"/>
  <c r="R83" i="87"/>
  <c r="S83" i="87"/>
  <c r="T83" i="87"/>
  <c r="U83" i="87"/>
  <c r="V83" i="87"/>
  <c r="W83" i="87"/>
  <c r="X83" i="87"/>
  <c r="Y83" i="87"/>
  <c r="Z83" i="87"/>
  <c r="AA83" i="87"/>
  <c r="AB83" i="87"/>
  <c r="AC83" i="87"/>
  <c r="AD83" i="87"/>
  <c r="AE83" i="87"/>
  <c r="AF83" i="87"/>
  <c r="AG83" i="87"/>
  <c r="AH83" i="87"/>
  <c r="AI83" i="87"/>
  <c r="AJ83" i="87"/>
  <c r="AK83" i="87"/>
  <c r="AL83" i="87"/>
  <c r="D84" i="87"/>
  <c r="E84" i="87"/>
  <c r="F84" i="87"/>
  <c r="G84" i="87"/>
  <c r="H84" i="87"/>
  <c r="I84" i="87"/>
  <c r="M84" i="87"/>
  <c r="N84" i="87"/>
  <c r="O84" i="87"/>
  <c r="P84" i="87"/>
  <c r="Q84" i="87"/>
  <c r="R84" i="87"/>
  <c r="S84" i="87"/>
  <c r="T84" i="87"/>
  <c r="U84" i="87"/>
  <c r="V84" i="87"/>
  <c r="W84" i="87"/>
  <c r="X84" i="87"/>
  <c r="Y84" i="87"/>
  <c r="Z84" i="87"/>
  <c r="AA84" i="87"/>
  <c r="AB84" i="87"/>
  <c r="AC84" i="87"/>
  <c r="AD84" i="87"/>
  <c r="AE84" i="87"/>
  <c r="AF84" i="87"/>
  <c r="AG84" i="87"/>
  <c r="AH84" i="87"/>
  <c r="AI84" i="87"/>
  <c r="AJ84" i="87"/>
  <c r="AK84" i="87"/>
  <c r="AL84" i="87"/>
  <c r="D85" i="87"/>
  <c r="E85" i="87"/>
  <c r="F85" i="87"/>
  <c r="G85" i="87"/>
  <c r="H85" i="87"/>
  <c r="I85" i="87"/>
  <c r="M85" i="87"/>
  <c r="N85" i="87"/>
  <c r="O85" i="87"/>
  <c r="P85" i="87"/>
  <c r="Q85" i="87"/>
  <c r="R85" i="87"/>
  <c r="S85" i="87"/>
  <c r="T85" i="87"/>
  <c r="U85" i="87"/>
  <c r="V85" i="87"/>
  <c r="W85" i="87"/>
  <c r="X85" i="87"/>
  <c r="Y85" i="87"/>
  <c r="Z85" i="87"/>
  <c r="AA85" i="87"/>
  <c r="AB85" i="87"/>
  <c r="AC85" i="87"/>
  <c r="AD85" i="87"/>
  <c r="AE85" i="87"/>
  <c r="AF85" i="87"/>
  <c r="AG85" i="87"/>
  <c r="AH85" i="87"/>
  <c r="AI85" i="87"/>
  <c r="AJ85" i="87"/>
  <c r="AK85" i="87"/>
  <c r="AL85" i="87"/>
  <c r="D86" i="87"/>
  <c r="E86" i="87"/>
  <c r="F86" i="87"/>
  <c r="G86" i="87"/>
  <c r="H86" i="87"/>
  <c r="I86" i="87"/>
  <c r="M86" i="87"/>
  <c r="N86" i="87"/>
  <c r="O86" i="87"/>
  <c r="P86" i="87"/>
  <c r="Q86" i="87"/>
  <c r="R86" i="87"/>
  <c r="S86" i="87"/>
  <c r="T86" i="87"/>
  <c r="U86" i="87"/>
  <c r="V86" i="87"/>
  <c r="W86" i="87"/>
  <c r="X86" i="87"/>
  <c r="Y86" i="87"/>
  <c r="Z86" i="87"/>
  <c r="AA86" i="87"/>
  <c r="AB86" i="87"/>
  <c r="AC86" i="87"/>
  <c r="AD86" i="87"/>
  <c r="AE86" i="87"/>
  <c r="AF86" i="87"/>
  <c r="AG86" i="87"/>
  <c r="AH86" i="87"/>
  <c r="AI86" i="87"/>
  <c r="AJ86" i="87"/>
  <c r="AK86" i="87"/>
  <c r="AL86" i="87"/>
  <c r="D87" i="87"/>
  <c r="E87" i="87"/>
  <c r="F87" i="87"/>
  <c r="G87" i="87"/>
  <c r="H87" i="87"/>
  <c r="I87" i="87"/>
  <c r="M87" i="87"/>
  <c r="N87" i="87"/>
  <c r="O87" i="87"/>
  <c r="P87" i="87"/>
  <c r="Q87" i="87"/>
  <c r="R87" i="87"/>
  <c r="S87" i="87"/>
  <c r="T87" i="87"/>
  <c r="U87" i="87"/>
  <c r="V87" i="87"/>
  <c r="W87" i="87"/>
  <c r="X87" i="87"/>
  <c r="Y87" i="87"/>
  <c r="Z87" i="87"/>
  <c r="AA87" i="87"/>
  <c r="AB87" i="87"/>
  <c r="AC87" i="87"/>
  <c r="AD87" i="87"/>
  <c r="AE87" i="87"/>
  <c r="AF87" i="87"/>
  <c r="AG87" i="87"/>
  <c r="AH87" i="87"/>
  <c r="AI87" i="87"/>
  <c r="AJ87" i="87"/>
  <c r="AK87" i="87"/>
  <c r="AL87" i="87"/>
  <c r="D88" i="87"/>
  <c r="E88" i="87"/>
  <c r="F88" i="87"/>
  <c r="G88" i="87"/>
  <c r="H88" i="87"/>
  <c r="I88" i="87"/>
  <c r="M88" i="87"/>
  <c r="N88" i="87"/>
  <c r="O88" i="87"/>
  <c r="P88" i="87"/>
  <c r="Q88" i="87"/>
  <c r="R88" i="87"/>
  <c r="S88" i="87"/>
  <c r="T88" i="87"/>
  <c r="U88" i="87"/>
  <c r="V88" i="87"/>
  <c r="W88" i="87"/>
  <c r="X88" i="87"/>
  <c r="Y88" i="87"/>
  <c r="Z88" i="87"/>
  <c r="AA88" i="87"/>
  <c r="AB88" i="87"/>
  <c r="AC88" i="87"/>
  <c r="AD88" i="87"/>
  <c r="AE88" i="87"/>
  <c r="AF88" i="87"/>
  <c r="AG88" i="87"/>
  <c r="AH88" i="87"/>
  <c r="AI88" i="87"/>
  <c r="AJ88" i="87"/>
  <c r="AK88" i="87"/>
  <c r="AL88" i="87"/>
  <c r="D89" i="87"/>
  <c r="E89" i="87"/>
  <c r="F89" i="87"/>
  <c r="G89" i="87"/>
  <c r="H89" i="87"/>
  <c r="I89" i="87"/>
  <c r="M89" i="87"/>
  <c r="N89" i="87"/>
  <c r="O89" i="87"/>
  <c r="P89" i="87"/>
  <c r="Q89" i="87"/>
  <c r="R89" i="87"/>
  <c r="S89" i="87"/>
  <c r="T89" i="87"/>
  <c r="U89" i="87"/>
  <c r="V89" i="87"/>
  <c r="W89" i="87"/>
  <c r="X89" i="87"/>
  <c r="Y89" i="87"/>
  <c r="Z89" i="87"/>
  <c r="AA89" i="87"/>
  <c r="AB89" i="87"/>
  <c r="AC89" i="87"/>
  <c r="AD89" i="87"/>
  <c r="AE89" i="87"/>
  <c r="AF89" i="87"/>
  <c r="AG89" i="87"/>
  <c r="AH89" i="87"/>
  <c r="AI89" i="87"/>
  <c r="AJ89" i="87"/>
  <c r="AK89" i="87"/>
  <c r="AL89" i="87"/>
  <c r="D90" i="87"/>
  <c r="E90" i="87"/>
  <c r="F90" i="87"/>
  <c r="G90" i="87"/>
  <c r="H90" i="87"/>
  <c r="I90" i="87"/>
  <c r="M90" i="87"/>
  <c r="N90" i="87"/>
  <c r="O90" i="87"/>
  <c r="P90" i="87"/>
  <c r="Q90" i="87"/>
  <c r="R90" i="87"/>
  <c r="S90" i="87"/>
  <c r="T90" i="87"/>
  <c r="U90" i="87"/>
  <c r="V90" i="87"/>
  <c r="W90" i="87"/>
  <c r="X90" i="87"/>
  <c r="Y90" i="87"/>
  <c r="Z90" i="87"/>
  <c r="AA90" i="87"/>
  <c r="AB90" i="87"/>
  <c r="AC90" i="87"/>
  <c r="AD90" i="87"/>
  <c r="AE90" i="87"/>
  <c r="AF90" i="87"/>
  <c r="AG90" i="87"/>
  <c r="AH90" i="87"/>
  <c r="AI90" i="87"/>
  <c r="AJ90" i="87"/>
  <c r="AK90" i="87"/>
  <c r="AL90" i="87"/>
  <c r="D91" i="87"/>
  <c r="E91" i="87"/>
  <c r="F91" i="87"/>
  <c r="G91" i="87"/>
  <c r="H91" i="87"/>
  <c r="I91" i="87"/>
  <c r="M91" i="87"/>
  <c r="N91" i="87"/>
  <c r="O91" i="87"/>
  <c r="P91" i="87"/>
  <c r="Q91" i="87"/>
  <c r="R91" i="87"/>
  <c r="S91" i="87"/>
  <c r="T91" i="87"/>
  <c r="U91" i="87"/>
  <c r="V91" i="87"/>
  <c r="W91" i="87"/>
  <c r="X91" i="87"/>
  <c r="Y91" i="87"/>
  <c r="Z91" i="87"/>
  <c r="AA91" i="87"/>
  <c r="AB91" i="87"/>
  <c r="AC91" i="87"/>
  <c r="AD91" i="87"/>
  <c r="AE91" i="87"/>
  <c r="AF91" i="87"/>
  <c r="AG91" i="87"/>
  <c r="AH91" i="87"/>
  <c r="AI91" i="87"/>
  <c r="AJ91" i="87"/>
  <c r="AK91" i="87"/>
  <c r="AL91" i="87"/>
  <c r="D92" i="87"/>
  <c r="E92" i="87"/>
  <c r="F92" i="87"/>
  <c r="G92" i="87"/>
  <c r="H92" i="87"/>
  <c r="I92" i="87"/>
  <c r="M92" i="87"/>
  <c r="N92" i="87"/>
  <c r="O92" i="87"/>
  <c r="P92" i="87"/>
  <c r="Q92" i="87"/>
  <c r="R92" i="87"/>
  <c r="S92" i="87"/>
  <c r="T92" i="87"/>
  <c r="U92" i="87"/>
  <c r="V92" i="87"/>
  <c r="W92" i="87"/>
  <c r="X92" i="87"/>
  <c r="Y92" i="87"/>
  <c r="Z92" i="87"/>
  <c r="AA92" i="87"/>
  <c r="AB92" i="87"/>
  <c r="AC92" i="87"/>
  <c r="AD92" i="87"/>
  <c r="AE92" i="87"/>
  <c r="AF92" i="87"/>
  <c r="AG92" i="87"/>
  <c r="AH92" i="87"/>
  <c r="AI92" i="87"/>
  <c r="AJ92" i="87"/>
  <c r="AK92" i="87"/>
  <c r="AL92" i="87"/>
  <c r="D93" i="87"/>
  <c r="E93" i="87"/>
  <c r="F93" i="87"/>
  <c r="G93" i="87"/>
  <c r="H93" i="87"/>
  <c r="I93" i="87"/>
  <c r="M93" i="87"/>
  <c r="N93" i="87"/>
  <c r="O93" i="87"/>
  <c r="P93" i="87"/>
  <c r="Q93" i="87"/>
  <c r="R93" i="87"/>
  <c r="S93" i="87"/>
  <c r="T93" i="87"/>
  <c r="U93" i="87"/>
  <c r="V93" i="87"/>
  <c r="W93" i="87"/>
  <c r="X93" i="87"/>
  <c r="Y93" i="87"/>
  <c r="Z93" i="87"/>
  <c r="AA93" i="87"/>
  <c r="AB93" i="87"/>
  <c r="AC93" i="87"/>
  <c r="AD93" i="87"/>
  <c r="AE93" i="87"/>
  <c r="AF93" i="87"/>
  <c r="AG93" i="87"/>
  <c r="AH93" i="87"/>
  <c r="AI93" i="87"/>
  <c r="AJ93" i="87"/>
  <c r="AK93" i="87"/>
  <c r="AL93" i="87"/>
  <c r="D94" i="87"/>
  <c r="E94" i="87"/>
  <c r="F94" i="87"/>
  <c r="G94" i="87"/>
  <c r="H94" i="87"/>
  <c r="I94" i="87"/>
  <c r="M94" i="87"/>
  <c r="N94" i="87"/>
  <c r="O94" i="87"/>
  <c r="P94" i="87"/>
  <c r="Q94" i="87"/>
  <c r="R94" i="87"/>
  <c r="S94" i="87"/>
  <c r="T94" i="87"/>
  <c r="U94" i="87"/>
  <c r="V94" i="87"/>
  <c r="W94" i="87"/>
  <c r="X94" i="87"/>
  <c r="Y94" i="87"/>
  <c r="Z94" i="87"/>
  <c r="AA94" i="87"/>
  <c r="AB94" i="87"/>
  <c r="AC94" i="87"/>
  <c r="AD94" i="87"/>
  <c r="AE94" i="87"/>
  <c r="AF94" i="87"/>
  <c r="AG94" i="87"/>
  <c r="AH94" i="87"/>
  <c r="AI94" i="87"/>
  <c r="AJ94" i="87"/>
  <c r="AK94" i="87"/>
  <c r="AL94" i="87"/>
  <c r="D95" i="87"/>
  <c r="E95" i="87"/>
  <c r="F95" i="87"/>
  <c r="G95" i="87"/>
  <c r="H95" i="87"/>
  <c r="I95" i="87"/>
  <c r="M95" i="87"/>
  <c r="N95" i="87"/>
  <c r="O95" i="87"/>
  <c r="P95" i="87"/>
  <c r="Q95" i="87"/>
  <c r="R95" i="87"/>
  <c r="S95" i="87"/>
  <c r="T95" i="87"/>
  <c r="U95" i="87"/>
  <c r="V95" i="87"/>
  <c r="W95" i="87"/>
  <c r="X95" i="87"/>
  <c r="Y95" i="87"/>
  <c r="Z95" i="87"/>
  <c r="AA95" i="87"/>
  <c r="AB95" i="87"/>
  <c r="AC95" i="87"/>
  <c r="AD95" i="87"/>
  <c r="AE95" i="87"/>
  <c r="AF95" i="87"/>
  <c r="AG95" i="87"/>
  <c r="AH95" i="87"/>
  <c r="AI95" i="87"/>
  <c r="AJ95" i="87"/>
  <c r="AK95" i="87"/>
  <c r="AL95" i="87"/>
  <c r="D96" i="87"/>
  <c r="E96" i="87"/>
  <c r="F96" i="87"/>
  <c r="G96" i="87"/>
  <c r="H96" i="87"/>
  <c r="I96" i="87"/>
  <c r="M96" i="87"/>
  <c r="N96" i="87"/>
  <c r="O96" i="87"/>
  <c r="P96" i="87"/>
  <c r="Q96" i="87"/>
  <c r="R96" i="87"/>
  <c r="S96" i="87"/>
  <c r="T96" i="87"/>
  <c r="U96" i="87"/>
  <c r="V96" i="87"/>
  <c r="W96" i="87"/>
  <c r="X96" i="87"/>
  <c r="Y96" i="87"/>
  <c r="Z96" i="87"/>
  <c r="AA96" i="87"/>
  <c r="AB96" i="87"/>
  <c r="AC96" i="87"/>
  <c r="AD96" i="87"/>
  <c r="AE96" i="87"/>
  <c r="AF96" i="87"/>
  <c r="AG96" i="87"/>
  <c r="AH96" i="87"/>
  <c r="AI96" i="87"/>
  <c r="AJ96" i="87"/>
  <c r="AK96" i="87"/>
  <c r="AL96" i="87"/>
  <c r="D97" i="87"/>
  <c r="E97" i="87"/>
  <c r="F97" i="87"/>
  <c r="G97" i="87"/>
  <c r="H97" i="87"/>
  <c r="I97" i="87"/>
  <c r="M97" i="87"/>
  <c r="N97" i="87"/>
  <c r="O97" i="87"/>
  <c r="P97" i="87"/>
  <c r="Q97" i="87"/>
  <c r="R97" i="87"/>
  <c r="S97" i="87"/>
  <c r="T97" i="87"/>
  <c r="U97" i="87"/>
  <c r="V97" i="87"/>
  <c r="W97" i="87"/>
  <c r="X97" i="87"/>
  <c r="Y97" i="87"/>
  <c r="Z97" i="87"/>
  <c r="AA97" i="87"/>
  <c r="AB97" i="87"/>
  <c r="AC97" i="87"/>
  <c r="AD97" i="87"/>
  <c r="AE97" i="87"/>
  <c r="AF97" i="87"/>
  <c r="AG97" i="87"/>
  <c r="AH97" i="87"/>
  <c r="AI97" i="87"/>
  <c r="AJ97" i="87"/>
  <c r="AK97" i="87"/>
  <c r="AL97" i="87"/>
  <c r="D98" i="87"/>
  <c r="E98" i="87"/>
  <c r="F98" i="87"/>
  <c r="G98" i="87"/>
  <c r="H98" i="87"/>
  <c r="I98" i="87"/>
  <c r="M98" i="87"/>
  <c r="N98" i="87"/>
  <c r="O98" i="87"/>
  <c r="P98" i="87"/>
  <c r="Q98" i="87"/>
  <c r="R98" i="87"/>
  <c r="S98" i="87"/>
  <c r="T98" i="87"/>
  <c r="U98" i="87"/>
  <c r="V98" i="87"/>
  <c r="W98" i="87"/>
  <c r="X98" i="87"/>
  <c r="Y98" i="87"/>
  <c r="Z98" i="87"/>
  <c r="AA98" i="87"/>
  <c r="AB98" i="87"/>
  <c r="AC98" i="87"/>
  <c r="AD98" i="87"/>
  <c r="AE98" i="87"/>
  <c r="AF98" i="87"/>
  <c r="AG98" i="87"/>
  <c r="AH98" i="87"/>
  <c r="AI98" i="87"/>
  <c r="AJ98" i="87"/>
  <c r="AK98" i="87"/>
  <c r="AL98" i="87"/>
  <c r="D99" i="87"/>
  <c r="E99" i="87"/>
  <c r="F99" i="87"/>
  <c r="G99" i="87"/>
  <c r="H99" i="87"/>
  <c r="I99" i="87"/>
  <c r="M99" i="87"/>
  <c r="N99" i="87"/>
  <c r="O99" i="87"/>
  <c r="P99" i="87"/>
  <c r="Q99" i="87"/>
  <c r="R99" i="87"/>
  <c r="S99" i="87"/>
  <c r="T99" i="87"/>
  <c r="U99" i="87"/>
  <c r="V99" i="87"/>
  <c r="W99" i="87"/>
  <c r="X99" i="87"/>
  <c r="Y99" i="87"/>
  <c r="Z99" i="87"/>
  <c r="AA99" i="87"/>
  <c r="AB99" i="87"/>
  <c r="AC99" i="87"/>
  <c r="AD99" i="87"/>
  <c r="AE99" i="87"/>
  <c r="AF99" i="87"/>
  <c r="AG99" i="87"/>
  <c r="AH99" i="87"/>
  <c r="AI99" i="87"/>
  <c r="AJ99" i="87"/>
  <c r="AK99" i="87"/>
  <c r="AL99" i="87"/>
  <c r="D100" i="87"/>
  <c r="E100" i="87"/>
  <c r="F100" i="87"/>
  <c r="G100" i="87"/>
  <c r="H100" i="87"/>
  <c r="I100" i="87"/>
  <c r="M100" i="87"/>
  <c r="N100" i="87"/>
  <c r="O100" i="87"/>
  <c r="P100" i="87"/>
  <c r="Q100" i="87"/>
  <c r="R100" i="87"/>
  <c r="S100" i="87"/>
  <c r="T100" i="87"/>
  <c r="U100" i="87"/>
  <c r="V100" i="87"/>
  <c r="W100" i="87"/>
  <c r="X100" i="87"/>
  <c r="Y100" i="87"/>
  <c r="Z100" i="87"/>
  <c r="AA100" i="87"/>
  <c r="AB100" i="87"/>
  <c r="AC100" i="87"/>
  <c r="AD100" i="87"/>
  <c r="AE100" i="87"/>
  <c r="AF100" i="87"/>
  <c r="AG100" i="87"/>
  <c r="AH100" i="87"/>
  <c r="AI100" i="87"/>
  <c r="AJ100" i="87"/>
  <c r="AK100" i="87"/>
  <c r="AL100" i="87"/>
  <c r="D101" i="87"/>
  <c r="E101" i="87"/>
  <c r="F101" i="87"/>
  <c r="G101" i="87"/>
  <c r="H101" i="87"/>
  <c r="I101" i="87"/>
  <c r="M101" i="87"/>
  <c r="N101" i="87"/>
  <c r="O101" i="87"/>
  <c r="P101" i="87"/>
  <c r="Q101" i="87"/>
  <c r="R101" i="87"/>
  <c r="S101" i="87"/>
  <c r="T101" i="87"/>
  <c r="U101" i="87"/>
  <c r="V101" i="87"/>
  <c r="W101" i="87"/>
  <c r="X101" i="87"/>
  <c r="Y101" i="87"/>
  <c r="Z101" i="87"/>
  <c r="AA101" i="87"/>
  <c r="AB101" i="87"/>
  <c r="AC101" i="87"/>
  <c r="AD101" i="87"/>
  <c r="AE101" i="87"/>
  <c r="AF101" i="87"/>
  <c r="AG101" i="87"/>
  <c r="AH101" i="87"/>
  <c r="AI101" i="87"/>
  <c r="AJ101" i="87"/>
  <c r="AK101" i="87"/>
  <c r="AL101" i="87"/>
  <c r="D102" i="87"/>
  <c r="E102" i="87"/>
  <c r="F102" i="87"/>
  <c r="G102" i="87"/>
  <c r="H102" i="87"/>
  <c r="I102" i="87"/>
  <c r="M102" i="87"/>
  <c r="N102" i="87"/>
  <c r="O102" i="87"/>
  <c r="P102" i="87"/>
  <c r="Q102" i="87"/>
  <c r="R102" i="87"/>
  <c r="S102" i="87"/>
  <c r="T102" i="87"/>
  <c r="U102" i="87"/>
  <c r="V102" i="87"/>
  <c r="W102" i="87"/>
  <c r="X102" i="87"/>
  <c r="Y102" i="87"/>
  <c r="Z102" i="87"/>
  <c r="AA102" i="87"/>
  <c r="AB102" i="87"/>
  <c r="AC102" i="87"/>
  <c r="AD102" i="87"/>
  <c r="AE102" i="87"/>
  <c r="AF102" i="87"/>
  <c r="AG102" i="87"/>
  <c r="AH102" i="87"/>
  <c r="AI102" i="87"/>
  <c r="AJ102" i="87"/>
  <c r="AK102" i="87"/>
  <c r="AL102" i="87"/>
  <c r="D103" i="87"/>
  <c r="E103" i="87"/>
  <c r="F103" i="87"/>
  <c r="G103" i="87"/>
  <c r="H103" i="87"/>
  <c r="I103" i="87"/>
  <c r="M103" i="87"/>
  <c r="N103" i="87"/>
  <c r="O103" i="87"/>
  <c r="P103" i="87"/>
  <c r="Q103" i="87"/>
  <c r="R103" i="87"/>
  <c r="S103" i="87"/>
  <c r="T103" i="87"/>
  <c r="U103" i="87"/>
  <c r="V103" i="87"/>
  <c r="W103" i="87"/>
  <c r="X103" i="87"/>
  <c r="Y103" i="87"/>
  <c r="Z103" i="87"/>
  <c r="AA103" i="87"/>
  <c r="AB103" i="87"/>
  <c r="AC103" i="87"/>
  <c r="AD103" i="87"/>
  <c r="AE103" i="87"/>
  <c r="AF103" i="87"/>
  <c r="AG103" i="87"/>
  <c r="AH103" i="87"/>
  <c r="AI103" i="87"/>
  <c r="AJ103" i="87"/>
  <c r="AK103" i="87"/>
  <c r="AL103" i="87"/>
  <c r="D104" i="87"/>
  <c r="E104" i="87"/>
  <c r="F104" i="87"/>
  <c r="G104" i="87"/>
  <c r="H104" i="87"/>
  <c r="I104" i="87"/>
  <c r="M104" i="87"/>
  <c r="N104" i="87"/>
  <c r="O104" i="87"/>
  <c r="P104" i="87"/>
  <c r="Q104" i="87"/>
  <c r="R104" i="87"/>
  <c r="S104" i="87"/>
  <c r="T104" i="87"/>
  <c r="U104" i="87"/>
  <c r="V104" i="87"/>
  <c r="W104" i="87"/>
  <c r="X104" i="87"/>
  <c r="Y104" i="87"/>
  <c r="Z104" i="87"/>
  <c r="AA104" i="87"/>
  <c r="AB104" i="87"/>
  <c r="AC104" i="87"/>
  <c r="AD104" i="87"/>
  <c r="AE104" i="87"/>
  <c r="AF104" i="87"/>
  <c r="AG104" i="87"/>
  <c r="AH104" i="87"/>
  <c r="AI104" i="87"/>
  <c r="AJ104" i="87"/>
  <c r="AK104" i="87"/>
  <c r="AL104" i="87"/>
  <c r="D105" i="87"/>
  <c r="E105" i="87"/>
  <c r="F105" i="87"/>
  <c r="G105" i="87"/>
  <c r="H105" i="87"/>
  <c r="I105" i="87"/>
  <c r="M105" i="87"/>
  <c r="N105" i="87"/>
  <c r="O105" i="87"/>
  <c r="P105" i="87"/>
  <c r="Q105" i="87"/>
  <c r="R105" i="87"/>
  <c r="S105" i="87"/>
  <c r="T105" i="87"/>
  <c r="U105" i="87"/>
  <c r="V105" i="87"/>
  <c r="W105" i="87"/>
  <c r="X105" i="87"/>
  <c r="Y105" i="87"/>
  <c r="Z105" i="87"/>
  <c r="AA105" i="87"/>
  <c r="AB105" i="87"/>
  <c r="AC105" i="87"/>
  <c r="AD105" i="87"/>
  <c r="AE105" i="87"/>
  <c r="AF105" i="87"/>
  <c r="AG105" i="87"/>
  <c r="AH105" i="87"/>
  <c r="AI105" i="87"/>
  <c r="AJ105" i="87"/>
  <c r="AK105" i="87"/>
  <c r="AL105" i="87"/>
  <c r="D106" i="87"/>
  <c r="E106" i="87"/>
  <c r="F106" i="87"/>
  <c r="G106" i="87"/>
  <c r="H106" i="87"/>
  <c r="I106" i="87"/>
  <c r="M106" i="87"/>
  <c r="N106" i="87"/>
  <c r="O106" i="87"/>
  <c r="P106" i="87"/>
  <c r="Q106" i="87"/>
  <c r="R106" i="87"/>
  <c r="S106" i="87"/>
  <c r="T106" i="87"/>
  <c r="U106" i="87"/>
  <c r="V106" i="87"/>
  <c r="W106" i="87"/>
  <c r="X106" i="87"/>
  <c r="Y106" i="87"/>
  <c r="Z106" i="87"/>
  <c r="AA106" i="87"/>
  <c r="AB106" i="87"/>
  <c r="AC106" i="87"/>
  <c r="AD106" i="87"/>
  <c r="AE106" i="87"/>
  <c r="AF106" i="87"/>
  <c r="AG106" i="87"/>
  <c r="AH106" i="87"/>
  <c r="AI106" i="87"/>
  <c r="AJ106" i="87"/>
  <c r="AK106" i="87"/>
  <c r="AL106" i="87"/>
  <c r="D107" i="87"/>
  <c r="E107" i="87"/>
  <c r="F107" i="87"/>
  <c r="G107" i="87"/>
  <c r="H107" i="87"/>
  <c r="I107" i="87"/>
  <c r="M107" i="87"/>
  <c r="N107" i="87"/>
  <c r="O107" i="87"/>
  <c r="P107" i="87"/>
  <c r="Q107" i="87"/>
  <c r="R107" i="87"/>
  <c r="S107" i="87"/>
  <c r="T107" i="87"/>
  <c r="U107" i="87"/>
  <c r="V107" i="87"/>
  <c r="W107" i="87"/>
  <c r="X107" i="87"/>
  <c r="Y107" i="87"/>
  <c r="Z107" i="87"/>
  <c r="AA107" i="87"/>
  <c r="AB107" i="87"/>
  <c r="AC107" i="87"/>
  <c r="AD107" i="87"/>
  <c r="AE107" i="87"/>
  <c r="AF107" i="87"/>
  <c r="AG107" i="87"/>
  <c r="AH107" i="87"/>
  <c r="AI107" i="87"/>
  <c r="AJ107" i="87"/>
  <c r="AK107" i="87"/>
  <c r="AL107" i="87"/>
  <c r="D108" i="87"/>
  <c r="E108" i="87"/>
  <c r="F108" i="87"/>
  <c r="G108" i="87"/>
  <c r="H108" i="87"/>
  <c r="I108" i="87"/>
  <c r="M108" i="87"/>
  <c r="N108" i="87"/>
  <c r="O108" i="87"/>
  <c r="P108" i="87"/>
  <c r="Q108" i="87"/>
  <c r="R108" i="87"/>
  <c r="S108" i="87"/>
  <c r="T108" i="87"/>
  <c r="U108" i="87"/>
  <c r="V108" i="87"/>
  <c r="W108" i="87"/>
  <c r="X108" i="87"/>
  <c r="Y108" i="87"/>
  <c r="Z108" i="87"/>
  <c r="AA108" i="87"/>
  <c r="AB108" i="87"/>
  <c r="AC108" i="87"/>
  <c r="AD108" i="87"/>
  <c r="AE108" i="87"/>
  <c r="AF108" i="87"/>
  <c r="AG108" i="87"/>
  <c r="AH108" i="87"/>
  <c r="AI108" i="87"/>
  <c r="AJ108" i="87"/>
  <c r="AK108" i="87"/>
  <c r="AL108" i="87"/>
  <c r="D109" i="87"/>
  <c r="E109" i="87"/>
  <c r="F109" i="87"/>
  <c r="G109" i="87"/>
  <c r="H109" i="87"/>
  <c r="I109" i="87"/>
  <c r="M109" i="87"/>
  <c r="N109" i="87"/>
  <c r="O109" i="87"/>
  <c r="P109" i="87"/>
  <c r="Q109" i="87"/>
  <c r="R109" i="87"/>
  <c r="S109" i="87"/>
  <c r="T109" i="87"/>
  <c r="U109" i="87"/>
  <c r="V109" i="87"/>
  <c r="W109" i="87"/>
  <c r="X109" i="87"/>
  <c r="Y109" i="87"/>
  <c r="Z109" i="87"/>
  <c r="AA109" i="87"/>
  <c r="AB109" i="87"/>
  <c r="AC109" i="87"/>
  <c r="AD109" i="87"/>
  <c r="AE109" i="87"/>
  <c r="AF109" i="87"/>
  <c r="AG109" i="87"/>
  <c r="AH109" i="87"/>
  <c r="AI109" i="87"/>
  <c r="AJ109" i="87"/>
  <c r="AK109" i="87"/>
  <c r="AL109" i="87"/>
  <c r="D110" i="87"/>
  <c r="E110" i="87"/>
  <c r="F110" i="87"/>
  <c r="G110" i="87"/>
  <c r="H110" i="87"/>
  <c r="I110" i="87"/>
  <c r="M110" i="87"/>
  <c r="N110" i="87"/>
  <c r="O110" i="87"/>
  <c r="P110" i="87"/>
  <c r="Q110" i="87"/>
  <c r="R110" i="87"/>
  <c r="S110" i="87"/>
  <c r="T110" i="87"/>
  <c r="U110" i="87"/>
  <c r="V110" i="87"/>
  <c r="W110" i="87"/>
  <c r="X110" i="87"/>
  <c r="Y110" i="87"/>
  <c r="Z110" i="87"/>
  <c r="AA110" i="87"/>
  <c r="AB110" i="87"/>
  <c r="AC110" i="87"/>
  <c r="AD110" i="87"/>
  <c r="AE110" i="87"/>
  <c r="AF110" i="87"/>
  <c r="AG110" i="87"/>
  <c r="AH110" i="87"/>
  <c r="AI110" i="87"/>
  <c r="AJ110" i="87"/>
  <c r="AK110" i="87"/>
  <c r="AL110" i="87"/>
  <c r="D111" i="87"/>
  <c r="E111" i="87"/>
  <c r="F111" i="87"/>
  <c r="G111" i="87"/>
  <c r="H111" i="87"/>
  <c r="I111" i="87"/>
  <c r="M111" i="87"/>
  <c r="N111" i="87"/>
  <c r="O111" i="87"/>
  <c r="P111" i="87"/>
  <c r="Q111" i="87"/>
  <c r="R111" i="87"/>
  <c r="S111" i="87"/>
  <c r="T111" i="87"/>
  <c r="U111" i="87"/>
  <c r="V111" i="87"/>
  <c r="W111" i="87"/>
  <c r="X111" i="87"/>
  <c r="Y111" i="87"/>
  <c r="Z111" i="87"/>
  <c r="AA111" i="87"/>
  <c r="AB111" i="87"/>
  <c r="AC111" i="87"/>
  <c r="AD111" i="87"/>
  <c r="AE111" i="87"/>
  <c r="AF111" i="87"/>
  <c r="AG111" i="87"/>
  <c r="AH111" i="87"/>
  <c r="AI111" i="87"/>
  <c r="AJ111" i="87"/>
  <c r="AK111" i="87"/>
  <c r="AL111" i="87"/>
  <c r="D112" i="87"/>
  <c r="E112" i="87"/>
  <c r="F112" i="87"/>
  <c r="G112" i="87"/>
  <c r="H112" i="87"/>
  <c r="I112" i="87"/>
  <c r="M112" i="87"/>
  <c r="N112" i="87"/>
  <c r="O112" i="87"/>
  <c r="P112" i="87"/>
  <c r="Q112" i="87"/>
  <c r="R112" i="87"/>
  <c r="S112" i="87"/>
  <c r="T112" i="87"/>
  <c r="U112" i="87"/>
  <c r="V112" i="87"/>
  <c r="W112" i="87"/>
  <c r="X112" i="87"/>
  <c r="Y112" i="87"/>
  <c r="Z112" i="87"/>
  <c r="AA112" i="87"/>
  <c r="AB112" i="87"/>
  <c r="AC112" i="87"/>
  <c r="AD112" i="87"/>
  <c r="AE112" i="87"/>
  <c r="AF112" i="87"/>
  <c r="AG112" i="87"/>
  <c r="AH112" i="87"/>
  <c r="AI112" i="87"/>
  <c r="AJ112" i="87"/>
  <c r="AK112" i="87"/>
  <c r="AL112" i="87"/>
  <c r="D113" i="87"/>
  <c r="E113" i="87"/>
  <c r="F113" i="87"/>
  <c r="G113" i="87"/>
  <c r="H113" i="87"/>
  <c r="I113" i="87"/>
  <c r="M113" i="87"/>
  <c r="N113" i="87"/>
  <c r="O113" i="87"/>
  <c r="P113" i="87"/>
  <c r="Q113" i="87"/>
  <c r="R113" i="87"/>
  <c r="S113" i="87"/>
  <c r="T113" i="87"/>
  <c r="U113" i="87"/>
  <c r="V113" i="87"/>
  <c r="W113" i="87"/>
  <c r="X113" i="87"/>
  <c r="Y113" i="87"/>
  <c r="Z113" i="87"/>
  <c r="AA113" i="87"/>
  <c r="AB113" i="87"/>
  <c r="AC113" i="87"/>
  <c r="AD113" i="87"/>
  <c r="AE113" i="87"/>
  <c r="AF113" i="87"/>
  <c r="AG113" i="87"/>
  <c r="AH113" i="87"/>
  <c r="AI113" i="87"/>
  <c r="AJ113" i="87"/>
  <c r="AK113" i="87"/>
  <c r="AL113" i="87"/>
  <c r="D114" i="87"/>
  <c r="E114" i="87"/>
  <c r="F114" i="87"/>
  <c r="G114" i="87"/>
  <c r="H114" i="87"/>
  <c r="I114" i="87"/>
  <c r="M114" i="87"/>
  <c r="N114" i="87"/>
  <c r="O114" i="87"/>
  <c r="P114" i="87"/>
  <c r="Q114" i="87"/>
  <c r="R114" i="87"/>
  <c r="S114" i="87"/>
  <c r="T114" i="87"/>
  <c r="U114" i="87"/>
  <c r="V114" i="87"/>
  <c r="W114" i="87"/>
  <c r="X114" i="87"/>
  <c r="Y114" i="87"/>
  <c r="Z114" i="87"/>
  <c r="AA114" i="87"/>
  <c r="AB114" i="87"/>
  <c r="AC114" i="87"/>
  <c r="AD114" i="87"/>
  <c r="AE114" i="87"/>
  <c r="AF114" i="87"/>
  <c r="AG114" i="87"/>
  <c r="AH114" i="87"/>
  <c r="AI114" i="87"/>
  <c r="AJ114" i="87"/>
  <c r="AK114" i="87"/>
  <c r="AL114" i="87"/>
  <c r="D115" i="87"/>
  <c r="E115" i="87"/>
  <c r="F115" i="87"/>
  <c r="G115" i="87"/>
  <c r="H115" i="87"/>
  <c r="I115" i="87"/>
  <c r="M115" i="87"/>
  <c r="N115" i="87"/>
  <c r="O115" i="87"/>
  <c r="P115" i="87"/>
  <c r="Q115" i="87"/>
  <c r="R115" i="87"/>
  <c r="S115" i="87"/>
  <c r="T115" i="87"/>
  <c r="U115" i="87"/>
  <c r="V115" i="87"/>
  <c r="W115" i="87"/>
  <c r="X115" i="87"/>
  <c r="Y115" i="87"/>
  <c r="Z115" i="87"/>
  <c r="AA115" i="87"/>
  <c r="AB115" i="87"/>
  <c r="AC115" i="87"/>
  <c r="AD115" i="87"/>
  <c r="AE115" i="87"/>
  <c r="AF115" i="87"/>
  <c r="AG115" i="87"/>
  <c r="AH115" i="87"/>
  <c r="AI115" i="87"/>
  <c r="AJ115" i="87"/>
  <c r="AK115" i="87"/>
  <c r="AL115" i="87"/>
  <c r="D116" i="87"/>
  <c r="E116" i="87"/>
  <c r="F116" i="87"/>
  <c r="G116" i="87"/>
  <c r="H116" i="87"/>
  <c r="I116" i="87"/>
  <c r="M116" i="87"/>
  <c r="N116" i="87"/>
  <c r="O116" i="87"/>
  <c r="P116" i="87"/>
  <c r="Q116" i="87"/>
  <c r="R116" i="87"/>
  <c r="S116" i="87"/>
  <c r="T116" i="87"/>
  <c r="U116" i="87"/>
  <c r="V116" i="87"/>
  <c r="W116" i="87"/>
  <c r="X116" i="87"/>
  <c r="Y116" i="87"/>
  <c r="Z116" i="87"/>
  <c r="AA116" i="87"/>
  <c r="AB116" i="87"/>
  <c r="AC116" i="87"/>
  <c r="AD116" i="87"/>
  <c r="AE116" i="87"/>
  <c r="AF116" i="87"/>
  <c r="AG116" i="87"/>
  <c r="AH116" i="87"/>
  <c r="AI116" i="87"/>
  <c r="AJ116" i="87"/>
  <c r="AK116" i="87"/>
  <c r="AL116" i="87"/>
  <c r="D117" i="87"/>
  <c r="E117" i="87"/>
  <c r="F117" i="87"/>
  <c r="G117" i="87"/>
  <c r="H117" i="87"/>
  <c r="I117" i="87"/>
  <c r="M117" i="87"/>
  <c r="N117" i="87"/>
  <c r="O117" i="87"/>
  <c r="P117" i="87"/>
  <c r="Q117" i="87"/>
  <c r="R117" i="87"/>
  <c r="S117" i="87"/>
  <c r="T117" i="87"/>
  <c r="U117" i="87"/>
  <c r="V117" i="87"/>
  <c r="W117" i="87"/>
  <c r="X117" i="87"/>
  <c r="Y117" i="87"/>
  <c r="Z117" i="87"/>
  <c r="AA117" i="87"/>
  <c r="AB117" i="87"/>
  <c r="AC117" i="87"/>
  <c r="AD117" i="87"/>
  <c r="AE117" i="87"/>
  <c r="AF117" i="87"/>
  <c r="AG117" i="87"/>
  <c r="AH117" i="87"/>
  <c r="AI117" i="87"/>
  <c r="AJ117" i="87"/>
  <c r="AK117" i="87"/>
  <c r="AL117" i="87"/>
  <c r="D118" i="87"/>
  <c r="E118" i="87"/>
  <c r="F118" i="87"/>
  <c r="G118" i="87"/>
  <c r="H118" i="87"/>
  <c r="I118" i="87"/>
  <c r="M118" i="87"/>
  <c r="N118" i="87"/>
  <c r="O118" i="87"/>
  <c r="P118" i="87"/>
  <c r="Q118" i="87"/>
  <c r="R118" i="87"/>
  <c r="S118" i="87"/>
  <c r="T118" i="87"/>
  <c r="U118" i="87"/>
  <c r="V118" i="87"/>
  <c r="W118" i="87"/>
  <c r="X118" i="87"/>
  <c r="Y118" i="87"/>
  <c r="Z118" i="87"/>
  <c r="AA118" i="87"/>
  <c r="AB118" i="87"/>
  <c r="AC118" i="87"/>
  <c r="AD118" i="87"/>
  <c r="AE118" i="87"/>
  <c r="AF118" i="87"/>
  <c r="AG118" i="87"/>
  <c r="AH118" i="87"/>
  <c r="AI118" i="87"/>
  <c r="AJ118" i="87"/>
  <c r="AK118" i="87"/>
  <c r="AL118" i="87"/>
  <c r="D119" i="87"/>
  <c r="E119" i="87"/>
  <c r="F119" i="87"/>
  <c r="G119" i="87"/>
  <c r="H119" i="87"/>
  <c r="I119" i="87"/>
  <c r="M119" i="87"/>
  <c r="N119" i="87"/>
  <c r="O119" i="87"/>
  <c r="P119" i="87"/>
  <c r="Q119" i="87"/>
  <c r="R119" i="87"/>
  <c r="S119" i="87"/>
  <c r="T119" i="87"/>
  <c r="U119" i="87"/>
  <c r="V119" i="87"/>
  <c r="W119" i="87"/>
  <c r="X119" i="87"/>
  <c r="Y119" i="87"/>
  <c r="Z119" i="87"/>
  <c r="AA119" i="87"/>
  <c r="AB119" i="87"/>
  <c r="AC119" i="87"/>
  <c r="AD119" i="87"/>
  <c r="AE119" i="87"/>
  <c r="AF119" i="87"/>
  <c r="AG119" i="87"/>
  <c r="AH119" i="87"/>
  <c r="AI119" i="87"/>
  <c r="AJ119" i="87"/>
  <c r="AK119" i="87"/>
  <c r="AL119" i="87"/>
  <c r="D120" i="87"/>
  <c r="E120" i="87"/>
  <c r="F120" i="87"/>
  <c r="G120" i="87"/>
  <c r="H120" i="87"/>
  <c r="I120" i="87"/>
  <c r="M120" i="87"/>
  <c r="N120" i="87"/>
  <c r="O120" i="87"/>
  <c r="P120" i="87"/>
  <c r="Q120" i="87"/>
  <c r="R120" i="87"/>
  <c r="S120" i="87"/>
  <c r="T120" i="87"/>
  <c r="U120" i="87"/>
  <c r="V120" i="87"/>
  <c r="W120" i="87"/>
  <c r="X120" i="87"/>
  <c r="Y120" i="87"/>
  <c r="Z120" i="87"/>
  <c r="AA120" i="87"/>
  <c r="AB120" i="87"/>
  <c r="AC120" i="87"/>
  <c r="AD120" i="87"/>
  <c r="AE120" i="87"/>
  <c r="AF120" i="87"/>
  <c r="AG120" i="87"/>
  <c r="AH120" i="87"/>
  <c r="AI120" i="87"/>
  <c r="AJ120" i="87"/>
  <c r="AK120" i="87"/>
  <c r="AL120" i="87"/>
  <c r="D121" i="87"/>
  <c r="E121" i="87"/>
  <c r="F121" i="87"/>
  <c r="G121" i="87"/>
  <c r="H121" i="87"/>
  <c r="I121" i="87"/>
  <c r="M121" i="87"/>
  <c r="N121" i="87"/>
  <c r="O121" i="87"/>
  <c r="P121" i="87"/>
  <c r="Q121" i="87"/>
  <c r="R121" i="87"/>
  <c r="S121" i="87"/>
  <c r="T121" i="87"/>
  <c r="U121" i="87"/>
  <c r="V121" i="87"/>
  <c r="W121" i="87"/>
  <c r="X121" i="87"/>
  <c r="Y121" i="87"/>
  <c r="Z121" i="87"/>
  <c r="AA121" i="87"/>
  <c r="AB121" i="87"/>
  <c r="AC121" i="87"/>
  <c r="AD121" i="87"/>
  <c r="AE121" i="87"/>
  <c r="AF121" i="87"/>
  <c r="AG121" i="87"/>
  <c r="AH121" i="87"/>
  <c r="AI121" i="87"/>
  <c r="AJ121" i="87"/>
  <c r="AK121" i="87"/>
  <c r="AL121" i="87"/>
  <c r="D122" i="87"/>
  <c r="E122" i="87"/>
  <c r="F122" i="87"/>
  <c r="G122" i="87"/>
  <c r="H122" i="87"/>
  <c r="I122" i="87"/>
  <c r="M122" i="87"/>
  <c r="N122" i="87"/>
  <c r="O122" i="87"/>
  <c r="P122" i="87"/>
  <c r="Q122" i="87"/>
  <c r="R122" i="87"/>
  <c r="S122" i="87"/>
  <c r="T122" i="87"/>
  <c r="U122" i="87"/>
  <c r="V122" i="87"/>
  <c r="W122" i="87"/>
  <c r="X122" i="87"/>
  <c r="Y122" i="87"/>
  <c r="Z122" i="87"/>
  <c r="AA122" i="87"/>
  <c r="AB122" i="87"/>
  <c r="AC122" i="87"/>
  <c r="AD122" i="87"/>
  <c r="AE122" i="87"/>
  <c r="AF122" i="87"/>
  <c r="AG122" i="87"/>
  <c r="AH122" i="87"/>
  <c r="AI122" i="87"/>
  <c r="AJ122" i="87"/>
  <c r="AK122" i="87"/>
  <c r="AL122" i="87"/>
  <c r="D123" i="87"/>
  <c r="E123" i="87"/>
  <c r="F123" i="87"/>
  <c r="G123" i="87"/>
  <c r="H123" i="87"/>
  <c r="I123" i="87"/>
  <c r="M123" i="87"/>
  <c r="N123" i="87"/>
  <c r="O123" i="87"/>
  <c r="P123" i="87"/>
  <c r="Q123" i="87"/>
  <c r="R123" i="87"/>
  <c r="S123" i="87"/>
  <c r="T123" i="87"/>
  <c r="U123" i="87"/>
  <c r="V123" i="87"/>
  <c r="W123" i="87"/>
  <c r="X123" i="87"/>
  <c r="Y123" i="87"/>
  <c r="Z123" i="87"/>
  <c r="AA123" i="87"/>
  <c r="AB123" i="87"/>
  <c r="AC123" i="87"/>
  <c r="AD123" i="87"/>
  <c r="AE123" i="87"/>
  <c r="AF123" i="87"/>
  <c r="AG123" i="87"/>
  <c r="AH123" i="87"/>
  <c r="AI123" i="87"/>
  <c r="AJ123" i="87"/>
  <c r="AK123" i="87"/>
  <c r="AL123" i="87"/>
  <c r="D124" i="87"/>
  <c r="E124" i="87"/>
  <c r="F124" i="87"/>
  <c r="G124" i="87"/>
  <c r="H124" i="87"/>
  <c r="I124" i="87"/>
  <c r="M124" i="87"/>
  <c r="N124" i="87"/>
  <c r="O124" i="87"/>
  <c r="P124" i="87"/>
  <c r="Q124" i="87"/>
  <c r="R124" i="87"/>
  <c r="S124" i="87"/>
  <c r="T124" i="87"/>
  <c r="U124" i="87"/>
  <c r="V124" i="87"/>
  <c r="W124" i="87"/>
  <c r="X124" i="87"/>
  <c r="Y124" i="87"/>
  <c r="Z124" i="87"/>
  <c r="AA124" i="87"/>
  <c r="AB124" i="87"/>
  <c r="AC124" i="87"/>
  <c r="AD124" i="87"/>
  <c r="AE124" i="87"/>
  <c r="AF124" i="87"/>
  <c r="AG124" i="87"/>
  <c r="AH124" i="87"/>
  <c r="AI124" i="87"/>
  <c r="AJ124" i="87"/>
  <c r="AK124" i="87"/>
  <c r="AL124" i="87"/>
  <c r="D125" i="87"/>
  <c r="E125" i="87"/>
  <c r="F125" i="87"/>
  <c r="G125" i="87"/>
  <c r="H125" i="87"/>
  <c r="I125" i="87"/>
  <c r="M125" i="87"/>
  <c r="N125" i="87"/>
  <c r="O125" i="87"/>
  <c r="P125" i="87"/>
  <c r="Q125" i="87"/>
  <c r="R125" i="87"/>
  <c r="S125" i="87"/>
  <c r="T125" i="87"/>
  <c r="U125" i="87"/>
  <c r="V125" i="87"/>
  <c r="W125" i="87"/>
  <c r="X125" i="87"/>
  <c r="Y125" i="87"/>
  <c r="Z125" i="87"/>
  <c r="AA125" i="87"/>
  <c r="AB125" i="87"/>
  <c r="AC125" i="87"/>
  <c r="AD125" i="87"/>
  <c r="AE125" i="87"/>
  <c r="AF125" i="87"/>
  <c r="AG125" i="87"/>
  <c r="AH125" i="87"/>
  <c r="AI125" i="87"/>
  <c r="AJ125" i="87"/>
  <c r="AK125" i="87"/>
  <c r="AL125" i="87"/>
  <c r="D126" i="87"/>
  <c r="E126" i="87"/>
  <c r="F126" i="87"/>
  <c r="G126" i="87"/>
  <c r="H126" i="87"/>
  <c r="I126" i="87"/>
  <c r="M126" i="87"/>
  <c r="N126" i="87"/>
  <c r="O126" i="87"/>
  <c r="P126" i="87"/>
  <c r="Q126" i="87"/>
  <c r="R126" i="87"/>
  <c r="S126" i="87"/>
  <c r="T126" i="87"/>
  <c r="U126" i="87"/>
  <c r="V126" i="87"/>
  <c r="W126" i="87"/>
  <c r="X126" i="87"/>
  <c r="Y126" i="87"/>
  <c r="Z126" i="87"/>
  <c r="AA126" i="87"/>
  <c r="AB126" i="87"/>
  <c r="AC126" i="87"/>
  <c r="AD126" i="87"/>
  <c r="AE126" i="87"/>
  <c r="AF126" i="87"/>
  <c r="AG126" i="87"/>
  <c r="AH126" i="87"/>
  <c r="AI126" i="87"/>
  <c r="AJ126" i="87"/>
  <c r="AK126" i="87"/>
  <c r="AL126" i="87"/>
  <c r="D127" i="87"/>
  <c r="E127" i="87"/>
  <c r="F127" i="87"/>
  <c r="G127" i="87"/>
  <c r="H127" i="87"/>
  <c r="I127" i="87"/>
  <c r="M127" i="87"/>
  <c r="N127" i="87"/>
  <c r="O127" i="87"/>
  <c r="P127" i="87"/>
  <c r="Q127" i="87"/>
  <c r="R127" i="87"/>
  <c r="S127" i="87"/>
  <c r="T127" i="87"/>
  <c r="U127" i="87"/>
  <c r="V127" i="87"/>
  <c r="W127" i="87"/>
  <c r="X127" i="87"/>
  <c r="Y127" i="87"/>
  <c r="Z127" i="87"/>
  <c r="AA127" i="87"/>
  <c r="AB127" i="87"/>
  <c r="AC127" i="87"/>
  <c r="AD127" i="87"/>
  <c r="AE127" i="87"/>
  <c r="AF127" i="87"/>
  <c r="AG127" i="87"/>
  <c r="AH127" i="87"/>
  <c r="AI127" i="87"/>
  <c r="AJ127" i="87"/>
  <c r="AK127" i="87"/>
  <c r="AL127" i="87"/>
  <c r="D128" i="87"/>
  <c r="E128" i="87"/>
  <c r="F128" i="87"/>
  <c r="G128" i="87"/>
  <c r="H128" i="87"/>
  <c r="I128" i="87"/>
  <c r="M128" i="87"/>
  <c r="N128" i="87"/>
  <c r="O128" i="87"/>
  <c r="P128" i="87"/>
  <c r="Q128" i="87"/>
  <c r="R128" i="87"/>
  <c r="S128" i="87"/>
  <c r="T128" i="87"/>
  <c r="U128" i="87"/>
  <c r="V128" i="87"/>
  <c r="W128" i="87"/>
  <c r="X128" i="87"/>
  <c r="Y128" i="87"/>
  <c r="Z128" i="87"/>
  <c r="AA128" i="87"/>
  <c r="AB128" i="87"/>
  <c r="AC128" i="87"/>
  <c r="AD128" i="87"/>
  <c r="AE128" i="87"/>
  <c r="AF128" i="87"/>
  <c r="AG128" i="87"/>
  <c r="AH128" i="87"/>
  <c r="AI128" i="87"/>
  <c r="AJ128" i="87"/>
  <c r="AK128" i="87"/>
  <c r="AL128" i="87"/>
  <c r="D129" i="87"/>
  <c r="E129" i="87"/>
  <c r="F129" i="87"/>
  <c r="G129" i="87"/>
  <c r="H129" i="87"/>
  <c r="I129" i="87"/>
  <c r="M129" i="87"/>
  <c r="N129" i="87"/>
  <c r="O129" i="87"/>
  <c r="P129" i="87"/>
  <c r="Q129" i="87"/>
  <c r="R129" i="87"/>
  <c r="S129" i="87"/>
  <c r="T129" i="87"/>
  <c r="U129" i="87"/>
  <c r="V129" i="87"/>
  <c r="W129" i="87"/>
  <c r="X129" i="87"/>
  <c r="Y129" i="87"/>
  <c r="Z129" i="87"/>
  <c r="AA129" i="87"/>
  <c r="AB129" i="87"/>
  <c r="AC129" i="87"/>
  <c r="AD129" i="87"/>
  <c r="AE129" i="87"/>
  <c r="AF129" i="87"/>
  <c r="AG129" i="87"/>
  <c r="AH129" i="87"/>
  <c r="AI129" i="87"/>
  <c r="AJ129" i="87"/>
  <c r="AK129" i="87"/>
  <c r="AL129" i="87"/>
  <c r="D130" i="87"/>
  <c r="E130" i="87"/>
  <c r="F130" i="87"/>
  <c r="G130" i="87"/>
  <c r="H130" i="87"/>
  <c r="I130" i="87"/>
  <c r="M130" i="87"/>
  <c r="N130" i="87"/>
  <c r="O130" i="87"/>
  <c r="P130" i="87"/>
  <c r="Q130" i="87"/>
  <c r="R130" i="87"/>
  <c r="S130" i="87"/>
  <c r="T130" i="87"/>
  <c r="U130" i="87"/>
  <c r="V130" i="87"/>
  <c r="W130" i="87"/>
  <c r="X130" i="87"/>
  <c r="Y130" i="87"/>
  <c r="Z130" i="87"/>
  <c r="AA130" i="87"/>
  <c r="AB130" i="87"/>
  <c r="AC130" i="87"/>
  <c r="AD130" i="87"/>
  <c r="AE130" i="87"/>
  <c r="AF130" i="87"/>
  <c r="AG130" i="87"/>
  <c r="AH130" i="87"/>
  <c r="AI130" i="87"/>
  <c r="AJ130" i="87"/>
  <c r="AK130" i="87"/>
  <c r="AL130" i="87"/>
  <c r="D131" i="87"/>
  <c r="E131" i="87"/>
  <c r="F131" i="87"/>
  <c r="G131" i="87"/>
  <c r="H131" i="87"/>
  <c r="I131" i="87"/>
  <c r="M131" i="87"/>
  <c r="N131" i="87"/>
  <c r="O131" i="87"/>
  <c r="P131" i="87"/>
  <c r="Q131" i="87"/>
  <c r="R131" i="87"/>
  <c r="S131" i="87"/>
  <c r="T131" i="87"/>
  <c r="U131" i="87"/>
  <c r="V131" i="87"/>
  <c r="W131" i="87"/>
  <c r="X131" i="87"/>
  <c r="Y131" i="87"/>
  <c r="Z131" i="87"/>
  <c r="AA131" i="87"/>
  <c r="AB131" i="87"/>
  <c r="AC131" i="87"/>
  <c r="AD131" i="87"/>
  <c r="AE131" i="87"/>
  <c r="AF131" i="87"/>
  <c r="AG131" i="87"/>
  <c r="AH131" i="87"/>
  <c r="AI131" i="87"/>
  <c r="AJ131" i="87"/>
  <c r="AK131" i="87"/>
  <c r="AL131" i="87"/>
  <c r="D132" i="87"/>
  <c r="E132" i="87"/>
  <c r="F132" i="87"/>
  <c r="G132" i="87"/>
  <c r="H132" i="87"/>
  <c r="I132" i="87"/>
  <c r="M132" i="87"/>
  <c r="N132" i="87"/>
  <c r="O132" i="87"/>
  <c r="P132" i="87"/>
  <c r="Q132" i="87"/>
  <c r="R132" i="87"/>
  <c r="S132" i="87"/>
  <c r="T132" i="87"/>
  <c r="U132" i="87"/>
  <c r="V132" i="87"/>
  <c r="W132" i="87"/>
  <c r="X132" i="87"/>
  <c r="Y132" i="87"/>
  <c r="Z132" i="87"/>
  <c r="AA132" i="87"/>
  <c r="AB132" i="87"/>
  <c r="AC132" i="87"/>
  <c r="AD132" i="87"/>
  <c r="AE132" i="87"/>
  <c r="AF132" i="87"/>
  <c r="AG132" i="87"/>
  <c r="AH132" i="87"/>
  <c r="AI132" i="87"/>
  <c r="AJ132" i="87"/>
  <c r="AK132" i="87"/>
  <c r="AL132" i="87"/>
  <c r="D133" i="87"/>
  <c r="E133" i="87"/>
  <c r="F133" i="87"/>
  <c r="G133" i="87"/>
  <c r="H133" i="87"/>
  <c r="I133" i="87"/>
  <c r="M133" i="87"/>
  <c r="N133" i="87"/>
  <c r="O133" i="87"/>
  <c r="P133" i="87"/>
  <c r="Q133" i="87"/>
  <c r="R133" i="87"/>
  <c r="S133" i="87"/>
  <c r="T133" i="87"/>
  <c r="U133" i="87"/>
  <c r="V133" i="87"/>
  <c r="W133" i="87"/>
  <c r="X133" i="87"/>
  <c r="Y133" i="87"/>
  <c r="Z133" i="87"/>
  <c r="AA133" i="87"/>
  <c r="AB133" i="87"/>
  <c r="AC133" i="87"/>
  <c r="AD133" i="87"/>
  <c r="AE133" i="87"/>
  <c r="AF133" i="87"/>
  <c r="AG133" i="87"/>
  <c r="AH133" i="87"/>
  <c r="AI133" i="87"/>
  <c r="AJ133" i="87"/>
  <c r="AK133" i="87"/>
  <c r="AL133" i="87"/>
  <c r="D134" i="87"/>
  <c r="E134" i="87"/>
  <c r="F134" i="87"/>
  <c r="G134" i="87"/>
  <c r="H134" i="87"/>
  <c r="I134" i="87"/>
  <c r="M134" i="87"/>
  <c r="N134" i="87"/>
  <c r="O134" i="87"/>
  <c r="P134" i="87"/>
  <c r="Q134" i="87"/>
  <c r="R134" i="87"/>
  <c r="S134" i="87"/>
  <c r="T134" i="87"/>
  <c r="U134" i="87"/>
  <c r="V134" i="87"/>
  <c r="W134" i="87"/>
  <c r="X134" i="87"/>
  <c r="Y134" i="87"/>
  <c r="Z134" i="87"/>
  <c r="AA134" i="87"/>
  <c r="AB134" i="87"/>
  <c r="AC134" i="87"/>
  <c r="AD134" i="87"/>
  <c r="AE134" i="87"/>
  <c r="AF134" i="87"/>
  <c r="AG134" i="87"/>
  <c r="AH134" i="87"/>
  <c r="AI134" i="87"/>
  <c r="AJ134" i="87"/>
  <c r="AK134" i="87"/>
  <c r="AL134" i="87"/>
  <c r="D135" i="87"/>
  <c r="E135" i="87"/>
  <c r="F135" i="87"/>
  <c r="G135" i="87"/>
  <c r="H135" i="87"/>
  <c r="I135" i="87"/>
  <c r="M135" i="87"/>
  <c r="N135" i="87"/>
  <c r="O135" i="87"/>
  <c r="P135" i="87"/>
  <c r="Q135" i="87"/>
  <c r="R135" i="87"/>
  <c r="S135" i="87"/>
  <c r="T135" i="87"/>
  <c r="U135" i="87"/>
  <c r="V135" i="87"/>
  <c r="W135" i="87"/>
  <c r="X135" i="87"/>
  <c r="Y135" i="87"/>
  <c r="Z135" i="87"/>
  <c r="AA135" i="87"/>
  <c r="AB135" i="87"/>
  <c r="AC135" i="87"/>
  <c r="AD135" i="87"/>
  <c r="AE135" i="87"/>
  <c r="AF135" i="87"/>
  <c r="AG135" i="87"/>
  <c r="AH135" i="87"/>
  <c r="AI135" i="87"/>
  <c r="AJ135" i="87"/>
  <c r="AK135" i="87"/>
  <c r="AL135" i="87"/>
  <c r="D136" i="87"/>
  <c r="E136" i="87"/>
  <c r="F136" i="87"/>
  <c r="G136" i="87"/>
  <c r="H136" i="87"/>
  <c r="I136" i="87"/>
  <c r="M136" i="87"/>
  <c r="N136" i="87"/>
  <c r="O136" i="87"/>
  <c r="P136" i="87"/>
  <c r="Q136" i="87"/>
  <c r="R136" i="87"/>
  <c r="S136" i="87"/>
  <c r="T136" i="87"/>
  <c r="U136" i="87"/>
  <c r="V136" i="87"/>
  <c r="W136" i="87"/>
  <c r="X136" i="87"/>
  <c r="Y136" i="87"/>
  <c r="Z136" i="87"/>
  <c r="AA136" i="87"/>
  <c r="AB136" i="87"/>
  <c r="AC136" i="87"/>
  <c r="AD136" i="87"/>
  <c r="AE136" i="87"/>
  <c r="AF136" i="87"/>
  <c r="AG136" i="87"/>
  <c r="AH136" i="87"/>
  <c r="AI136" i="87"/>
  <c r="AJ136" i="87"/>
  <c r="AK136" i="87"/>
  <c r="AL136" i="87"/>
  <c r="D137" i="87"/>
  <c r="E137" i="87"/>
  <c r="F137" i="87"/>
  <c r="G137" i="87"/>
  <c r="H137" i="87"/>
  <c r="I137" i="87"/>
  <c r="M137" i="87"/>
  <c r="N137" i="87"/>
  <c r="O137" i="87"/>
  <c r="P137" i="87"/>
  <c r="Q137" i="87"/>
  <c r="R137" i="87"/>
  <c r="S137" i="87"/>
  <c r="T137" i="87"/>
  <c r="U137" i="87"/>
  <c r="V137" i="87"/>
  <c r="W137" i="87"/>
  <c r="X137" i="87"/>
  <c r="Y137" i="87"/>
  <c r="Z137" i="87"/>
  <c r="AA137" i="87"/>
  <c r="AB137" i="87"/>
  <c r="AC137" i="87"/>
  <c r="AD137" i="87"/>
  <c r="AE137" i="87"/>
  <c r="AF137" i="87"/>
  <c r="AG137" i="87"/>
  <c r="AH137" i="87"/>
  <c r="AI137" i="87"/>
  <c r="AJ137" i="87"/>
  <c r="AK137" i="87"/>
  <c r="AL137" i="87"/>
  <c r="D138" i="87"/>
  <c r="E138" i="87"/>
  <c r="F138" i="87"/>
  <c r="G138" i="87"/>
  <c r="H138" i="87"/>
  <c r="I138" i="87"/>
  <c r="M138" i="87"/>
  <c r="N138" i="87"/>
  <c r="O138" i="87"/>
  <c r="P138" i="87"/>
  <c r="Q138" i="87"/>
  <c r="R138" i="87"/>
  <c r="S138" i="87"/>
  <c r="T138" i="87"/>
  <c r="U138" i="87"/>
  <c r="V138" i="87"/>
  <c r="W138" i="87"/>
  <c r="X138" i="87"/>
  <c r="Y138" i="87"/>
  <c r="Z138" i="87"/>
  <c r="AA138" i="87"/>
  <c r="AB138" i="87"/>
  <c r="AC138" i="87"/>
  <c r="AD138" i="87"/>
  <c r="AE138" i="87"/>
  <c r="AF138" i="87"/>
  <c r="AG138" i="87"/>
  <c r="AH138" i="87"/>
  <c r="AI138" i="87"/>
  <c r="AJ138" i="87"/>
  <c r="AK138" i="87"/>
  <c r="AL138" i="87"/>
  <c r="D139" i="87"/>
  <c r="E139" i="87"/>
  <c r="F139" i="87"/>
  <c r="G139" i="87"/>
  <c r="H139" i="87"/>
  <c r="I139" i="87"/>
  <c r="M139" i="87"/>
  <c r="N139" i="87"/>
  <c r="O139" i="87"/>
  <c r="P139" i="87"/>
  <c r="Q139" i="87"/>
  <c r="R139" i="87"/>
  <c r="S139" i="87"/>
  <c r="T139" i="87"/>
  <c r="U139" i="87"/>
  <c r="V139" i="87"/>
  <c r="W139" i="87"/>
  <c r="X139" i="87"/>
  <c r="Y139" i="87"/>
  <c r="Z139" i="87"/>
  <c r="AA139" i="87"/>
  <c r="AB139" i="87"/>
  <c r="AC139" i="87"/>
  <c r="AD139" i="87"/>
  <c r="AE139" i="87"/>
  <c r="AF139" i="87"/>
  <c r="AG139" i="87"/>
  <c r="AH139" i="87"/>
  <c r="AI139" i="87"/>
  <c r="AJ139" i="87"/>
  <c r="AK139" i="87"/>
  <c r="AL139" i="87"/>
  <c r="D140" i="87"/>
  <c r="E140" i="87"/>
  <c r="F140" i="87"/>
  <c r="G140" i="87"/>
  <c r="H140" i="87"/>
  <c r="I140" i="87"/>
  <c r="M140" i="87"/>
  <c r="N140" i="87"/>
  <c r="O140" i="87"/>
  <c r="P140" i="87"/>
  <c r="Q140" i="87"/>
  <c r="R140" i="87"/>
  <c r="S140" i="87"/>
  <c r="T140" i="87"/>
  <c r="U140" i="87"/>
  <c r="V140" i="87"/>
  <c r="W140" i="87"/>
  <c r="X140" i="87"/>
  <c r="Y140" i="87"/>
  <c r="Z140" i="87"/>
  <c r="AA140" i="87"/>
  <c r="AB140" i="87"/>
  <c r="AC140" i="87"/>
  <c r="AD140" i="87"/>
  <c r="AE140" i="87"/>
  <c r="AF140" i="87"/>
  <c r="AG140" i="87"/>
  <c r="AH140" i="87"/>
  <c r="AI140" i="87"/>
  <c r="AJ140" i="87"/>
  <c r="AK140" i="87"/>
  <c r="AL140" i="87"/>
  <c r="D141" i="87"/>
  <c r="E141" i="87"/>
  <c r="F141" i="87"/>
  <c r="G141" i="87"/>
  <c r="H141" i="87"/>
  <c r="I141" i="87"/>
  <c r="M141" i="87"/>
  <c r="N141" i="87"/>
  <c r="O141" i="87"/>
  <c r="P141" i="87"/>
  <c r="Q141" i="87"/>
  <c r="R141" i="87"/>
  <c r="S141" i="87"/>
  <c r="T141" i="87"/>
  <c r="U141" i="87"/>
  <c r="V141" i="87"/>
  <c r="W141" i="87"/>
  <c r="X141" i="87"/>
  <c r="Y141" i="87"/>
  <c r="Z141" i="87"/>
  <c r="AA141" i="87"/>
  <c r="AB141" i="87"/>
  <c r="AC141" i="87"/>
  <c r="AD141" i="87"/>
  <c r="AE141" i="87"/>
  <c r="AF141" i="87"/>
  <c r="AG141" i="87"/>
  <c r="AH141" i="87"/>
  <c r="AI141" i="87"/>
  <c r="AJ141" i="87"/>
  <c r="AK141" i="87"/>
  <c r="AL141" i="87"/>
  <c r="D142" i="87"/>
  <c r="E142" i="87"/>
  <c r="F142" i="87"/>
  <c r="G142" i="87"/>
  <c r="H142" i="87"/>
  <c r="I142" i="87"/>
  <c r="M142" i="87"/>
  <c r="N142" i="87"/>
  <c r="O142" i="87"/>
  <c r="P142" i="87"/>
  <c r="Q142" i="87"/>
  <c r="R142" i="87"/>
  <c r="S142" i="87"/>
  <c r="T142" i="87"/>
  <c r="U142" i="87"/>
  <c r="V142" i="87"/>
  <c r="W142" i="87"/>
  <c r="X142" i="87"/>
  <c r="Y142" i="87"/>
  <c r="Z142" i="87"/>
  <c r="AA142" i="87"/>
  <c r="AB142" i="87"/>
  <c r="AC142" i="87"/>
  <c r="AD142" i="87"/>
  <c r="AE142" i="87"/>
  <c r="AF142" i="87"/>
  <c r="AG142" i="87"/>
  <c r="AH142" i="87"/>
  <c r="AI142" i="87"/>
  <c r="AJ142" i="87"/>
  <c r="AK142" i="87"/>
  <c r="AL142" i="87"/>
  <c r="D143" i="87"/>
  <c r="E143" i="87"/>
  <c r="F143" i="87"/>
  <c r="G143" i="87"/>
  <c r="H143" i="87"/>
  <c r="I143" i="87"/>
  <c r="M143" i="87"/>
  <c r="N143" i="87"/>
  <c r="O143" i="87"/>
  <c r="P143" i="87"/>
  <c r="Q143" i="87"/>
  <c r="R143" i="87"/>
  <c r="S143" i="87"/>
  <c r="T143" i="87"/>
  <c r="U143" i="87"/>
  <c r="V143" i="87"/>
  <c r="W143" i="87"/>
  <c r="X143" i="87"/>
  <c r="Y143" i="87"/>
  <c r="Z143" i="87"/>
  <c r="AA143" i="87"/>
  <c r="AB143" i="87"/>
  <c r="AC143" i="87"/>
  <c r="AD143" i="87"/>
  <c r="AE143" i="87"/>
  <c r="AF143" i="87"/>
  <c r="AG143" i="87"/>
  <c r="AH143" i="87"/>
  <c r="AI143" i="87"/>
  <c r="AJ143" i="87"/>
  <c r="AK143" i="87"/>
  <c r="AL143" i="87"/>
  <c r="D144" i="87"/>
  <c r="E144" i="87"/>
  <c r="F144" i="87"/>
  <c r="G144" i="87"/>
  <c r="H144" i="87"/>
  <c r="I144" i="87"/>
  <c r="M144" i="87"/>
  <c r="N144" i="87"/>
  <c r="O144" i="87"/>
  <c r="P144" i="87"/>
  <c r="Q144" i="87"/>
  <c r="R144" i="87"/>
  <c r="S144" i="87"/>
  <c r="T144" i="87"/>
  <c r="U144" i="87"/>
  <c r="V144" i="87"/>
  <c r="W144" i="87"/>
  <c r="X144" i="87"/>
  <c r="Y144" i="87"/>
  <c r="Z144" i="87"/>
  <c r="AA144" i="87"/>
  <c r="AB144" i="87"/>
  <c r="AC144" i="87"/>
  <c r="AD144" i="87"/>
  <c r="AE144" i="87"/>
  <c r="AF144" i="87"/>
  <c r="AG144" i="87"/>
  <c r="AH144" i="87"/>
  <c r="AI144" i="87"/>
  <c r="AJ144" i="87"/>
  <c r="AK144" i="87"/>
  <c r="AL144" i="87"/>
  <c r="D145" i="87"/>
  <c r="E145" i="87"/>
  <c r="F145" i="87"/>
  <c r="G145" i="87"/>
  <c r="H145" i="87"/>
  <c r="I145" i="87"/>
  <c r="M145" i="87"/>
  <c r="N145" i="87"/>
  <c r="O145" i="87"/>
  <c r="P145" i="87"/>
  <c r="Q145" i="87"/>
  <c r="R145" i="87"/>
  <c r="S145" i="87"/>
  <c r="T145" i="87"/>
  <c r="U145" i="87"/>
  <c r="V145" i="87"/>
  <c r="W145" i="87"/>
  <c r="X145" i="87"/>
  <c r="Y145" i="87"/>
  <c r="Z145" i="87"/>
  <c r="AA145" i="87"/>
  <c r="AB145" i="87"/>
  <c r="AC145" i="87"/>
  <c r="AD145" i="87"/>
  <c r="AE145" i="87"/>
  <c r="AF145" i="87"/>
  <c r="AG145" i="87"/>
  <c r="AH145" i="87"/>
  <c r="AI145" i="87"/>
  <c r="AJ145" i="87"/>
  <c r="AK145" i="87"/>
  <c r="AL145" i="87"/>
  <c r="D146" i="87"/>
  <c r="E146" i="87"/>
  <c r="F146" i="87"/>
  <c r="G146" i="87"/>
  <c r="H146" i="87"/>
  <c r="I146" i="87"/>
  <c r="M146" i="87"/>
  <c r="N146" i="87"/>
  <c r="O146" i="87"/>
  <c r="P146" i="87"/>
  <c r="Q146" i="87"/>
  <c r="R146" i="87"/>
  <c r="S146" i="87"/>
  <c r="T146" i="87"/>
  <c r="U146" i="87"/>
  <c r="V146" i="87"/>
  <c r="W146" i="87"/>
  <c r="X146" i="87"/>
  <c r="Y146" i="87"/>
  <c r="Z146" i="87"/>
  <c r="AA146" i="87"/>
  <c r="AB146" i="87"/>
  <c r="AC146" i="87"/>
  <c r="AD146" i="87"/>
  <c r="AE146" i="87"/>
  <c r="AF146" i="87"/>
  <c r="AG146" i="87"/>
  <c r="AH146" i="87"/>
  <c r="AI146" i="87"/>
  <c r="AJ146" i="87"/>
  <c r="AK146" i="87"/>
  <c r="AL146" i="87"/>
  <c r="D147" i="87"/>
  <c r="E147" i="87"/>
  <c r="F147" i="87"/>
  <c r="G147" i="87"/>
  <c r="H147" i="87"/>
  <c r="I147" i="87"/>
  <c r="M147" i="87"/>
  <c r="N147" i="87"/>
  <c r="O147" i="87"/>
  <c r="P147" i="87"/>
  <c r="Q147" i="87"/>
  <c r="R147" i="87"/>
  <c r="S147" i="87"/>
  <c r="T147" i="87"/>
  <c r="U147" i="87"/>
  <c r="V147" i="87"/>
  <c r="W147" i="87"/>
  <c r="X147" i="87"/>
  <c r="Y147" i="87"/>
  <c r="Z147" i="87"/>
  <c r="AA147" i="87"/>
  <c r="AB147" i="87"/>
  <c r="AC147" i="87"/>
  <c r="AD147" i="87"/>
  <c r="AE147" i="87"/>
  <c r="AF147" i="87"/>
  <c r="AG147" i="87"/>
  <c r="AH147" i="87"/>
  <c r="AI147" i="87"/>
  <c r="AJ147" i="87"/>
  <c r="AK147" i="87"/>
  <c r="AL147" i="87"/>
  <c r="D148" i="87"/>
  <c r="E148" i="87"/>
  <c r="F148" i="87"/>
  <c r="G148" i="87"/>
  <c r="H148" i="87"/>
  <c r="I148" i="87"/>
  <c r="M148" i="87"/>
  <c r="N148" i="87"/>
  <c r="O148" i="87"/>
  <c r="P148" i="87"/>
  <c r="Q148" i="87"/>
  <c r="R148" i="87"/>
  <c r="S148" i="87"/>
  <c r="T148" i="87"/>
  <c r="U148" i="87"/>
  <c r="V148" i="87"/>
  <c r="W148" i="87"/>
  <c r="X148" i="87"/>
  <c r="Y148" i="87"/>
  <c r="Z148" i="87"/>
  <c r="AA148" i="87"/>
  <c r="AB148" i="87"/>
  <c r="AC148" i="87"/>
  <c r="AD148" i="87"/>
  <c r="AE148" i="87"/>
  <c r="AF148" i="87"/>
  <c r="AG148" i="87"/>
  <c r="AH148" i="87"/>
  <c r="AI148" i="87"/>
  <c r="AJ148" i="87"/>
  <c r="AK148" i="87"/>
  <c r="AL148" i="87"/>
  <c r="D149" i="87"/>
  <c r="E149" i="87"/>
  <c r="F149" i="87"/>
  <c r="G149" i="87"/>
  <c r="H149" i="87"/>
  <c r="I149" i="87"/>
  <c r="M149" i="87"/>
  <c r="N149" i="87"/>
  <c r="O149" i="87"/>
  <c r="P149" i="87"/>
  <c r="Q149" i="87"/>
  <c r="R149" i="87"/>
  <c r="S149" i="87"/>
  <c r="T149" i="87"/>
  <c r="U149" i="87"/>
  <c r="V149" i="87"/>
  <c r="W149" i="87"/>
  <c r="X149" i="87"/>
  <c r="Y149" i="87"/>
  <c r="Z149" i="87"/>
  <c r="AA149" i="87"/>
  <c r="AB149" i="87"/>
  <c r="AC149" i="87"/>
  <c r="AD149" i="87"/>
  <c r="AE149" i="87"/>
  <c r="AF149" i="87"/>
  <c r="AG149" i="87"/>
  <c r="AH149" i="87"/>
  <c r="AI149" i="87"/>
  <c r="AJ149" i="87"/>
  <c r="AK149" i="87"/>
  <c r="AL149" i="87"/>
  <c r="D150" i="87"/>
  <c r="E150" i="87"/>
  <c r="F150" i="87"/>
  <c r="G150" i="87"/>
  <c r="H150" i="87"/>
  <c r="I150" i="87"/>
  <c r="M150" i="87"/>
  <c r="N150" i="87"/>
  <c r="O150" i="87"/>
  <c r="P150" i="87"/>
  <c r="Q150" i="87"/>
  <c r="R150" i="87"/>
  <c r="S150" i="87"/>
  <c r="T150" i="87"/>
  <c r="U150" i="87"/>
  <c r="V150" i="87"/>
  <c r="W150" i="87"/>
  <c r="X150" i="87"/>
  <c r="Y150" i="87"/>
  <c r="Z150" i="87"/>
  <c r="AA150" i="87"/>
  <c r="AB150" i="87"/>
  <c r="AC150" i="87"/>
  <c r="AD150" i="87"/>
  <c r="AE150" i="87"/>
  <c r="AF150" i="87"/>
  <c r="AG150" i="87"/>
  <c r="AH150" i="87"/>
  <c r="AI150" i="87"/>
  <c r="AJ150" i="87"/>
  <c r="AK150" i="87"/>
  <c r="AL150" i="87"/>
  <c r="D151" i="87"/>
  <c r="E151" i="87"/>
  <c r="F151" i="87"/>
  <c r="G151" i="87"/>
  <c r="H151" i="87"/>
  <c r="I151" i="87"/>
  <c r="M151" i="87"/>
  <c r="N151" i="87"/>
  <c r="O151" i="87"/>
  <c r="P151" i="87"/>
  <c r="Q151" i="87"/>
  <c r="R151" i="87"/>
  <c r="S151" i="87"/>
  <c r="T151" i="87"/>
  <c r="U151" i="87"/>
  <c r="V151" i="87"/>
  <c r="W151" i="87"/>
  <c r="X151" i="87"/>
  <c r="Y151" i="87"/>
  <c r="Z151" i="87"/>
  <c r="AA151" i="87"/>
  <c r="AB151" i="87"/>
  <c r="AC151" i="87"/>
  <c r="AD151" i="87"/>
  <c r="AE151" i="87"/>
  <c r="AF151" i="87"/>
  <c r="AG151" i="87"/>
  <c r="AH151" i="87"/>
  <c r="AI151" i="87"/>
  <c r="AJ151" i="87"/>
  <c r="AK151" i="87"/>
  <c r="AL151" i="87"/>
  <c r="D152" i="87"/>
  <c r="E152" i="87"/>
  <c r="F152" i="87"/>
  <c r="G152" i="87"/>
  <c r="H152" i="87"/>
  <c r="I152" i="87"/>
  <c r="M152" i="87"/>
  <c r="N152" i="87"/>
  <c r="O152" i="87"/>
  <c r="P152" i="87"/>
  <c r="Q152" i="87"/>
  <c r="R152" i="87"/>
  <c r="S152" i="87"/>
  <c r="T152" i="87"/>
  <c r="U152" i="87"/>
  <c r="V152" i="87"/>
  <c r="W152" i="87"/>
  <c r="X152" i="87"/>
  <c r="Y152" i="87"/>
  <c r="Z152" i="87"/>
  <c r="AA152" i="87"/>
  <c r="AB152" i="87"/>
  <c r="AC152" i="87"/>
  <c r="AD152" i="87"/>
  <c r="AE152" i="87"/>
  <c r="AF152" i="87"/>
  <c r="AG152" i="87"/>
  <c r="AH152" i="87"/>
  <c r="AI152" i="87"/>
  <c r="AJ152" i="87"/>
  <c r="AK152" i="87"/>
  <c r="AL152" i="87"/>
  <c r="D153" i="87"/>
  <c r="E153" i="87"/>
  <c r="F153" i="87"/>
  <c r="G153" i="87"/>
  <c r="H153" i="87"/>
  <c r="I153" i="87"/>
  <c r="M153" i="87"/>
  <c r="N153" i="87"/>
  <c r="O153" i="87"/>
  <c r="P153" i="87"/>
  <c r="Q153" i="87"/>
  <c r="R153" i="87"/>
  <c r="S153" i="87"/>
  <c r="T153" i="87"/>
  <c r="U153" i="87"/>
  <c r="V153" i="87"/>
  <c r="W153" i="87"/>
  <c r="X153" i="87"/>
  <c r="Y153" i="87"/>
  <c r="Z153" i="87"/>
  <c r="AA153" i="87"/>
  <c r="AB153" i="87"/>
  <c r="AC153" i="87"/>
  <c r="AD153" i="87"/>
  <c r="AE153" i="87"/>
  <c r="AF153" i="87"/>
  <c r="AG153" i="87"/>
  <c r="AH153" i="87"/>
  <c r="AI153" i="87"/>
  <c r="AJ153" i="87"/>
  <c r="AK153" i="87"/>
  <c r="AL153" i="87"/>
  <c r="D154" i="87"/>
  <c r="E154" i="87"/>
  <c r="F154" i="87"/>
  <c r="G154" i="87"/>
  <c r="H154" i="87"/>
  <c r="I154" i="87"/>
  <c r="M154" i="87"/>
  <c r="N154" i="87"/>
  <c r="O154" i="87"/>
  <c r="P154" i="87"/>
  <c r="Q154" i="87"/>
  <c r="R154" i="87"/>
  <c r="S154" i="87"/>
  <c r="T154" i="87"/>
  <c r="U154" i="87"/>
  <c r="V154" i="87"/>
  <c r="W154" i="87"/>
  <c r="X154" i="87"/>
  <c r="Y154" i="87"/>
  <c r="Z154" i="87"/>
  <c r="AA154" i="87"/>
  <c r="AB154" i="87"/>
  <c r="AC154" i="87"/>
  <c r="AD154" i="87"/>
  <c r="AE154" i="87"/>
  <c r="AF154" i="87"/>
  <c r="AG154" i="87"/>
  <c r="AH154" i="87"/>
  <c r="AI154" i="87"/>
  <c r="AJ154" i="87"/>
  <c r="AK154" i="87"/>
  <c r="AL154" i="87"/>
  <c r="D155" i="87"/>
  <c r="E155" i="87"/>
  <c r="F155" i="87"/>
  <c r="G155" i="87"/>
  <c r="H155" i="87"/>
  <c r="I155" i="87"/>
  <c r="M155" i="87"/>
  <c r="N155" i="87"/>
  <c r="O155" i="87"/>
  <c r="P155" i="87"/>
  <c r="Q155" i="87"/>
  <c r="R155" i="87"/>
  <c r="S155" i="87"/>
  <c r="T155" i="87"/>
  <c r="U155" i="87"/>
  <c r="V155" i="87"/>
  <c r="W155" i="87"/>
  <c r="X155" i="87"/>
  <c r="Y155" i="87"/>
  <c r="Z155" i="87"/>
  <c r="AA155" i="87"/>
  <c r="AB155" i="87"/>
  <c r="AC155" i="87"/>
  <c r="AD155" i="87"/>
  <c r="AE155" i="87"/>
  <c r="AF155" i="87"/>
  <c r="AG155" i="87"/>
  <c r="AH155" i="87"/>
  <c r="AI155" i="87"/>
  <c r="AJ155" i="87"/>
  <c r="AK155" i="87"/>
  <c r="AL155" i="87"/>
  <c r="D156" i="87"/>
  <c r="E156" i="87"/>
  <c r="F156" i="87"/>
  <c r="G156" i="87"/>
  <c r="H156" i="87"/>
  <c r="I156" i="87"/>
  <c r="M156" i="87"/>
  <c r="N156" i="87"/>
  <c r="O156" i="87"/>
  <c r="P156" i="87"/>
  <c r="Q156" i="87"/>
  <c r="R156" i="87"/>
  <c r="S156" i="87"/>
  <c r="T156" i="87"/>
  <c r="U156" i="87"/>
  <c r="V156" i="87"/>
  <c r="W156" i="87"/>
  <c r="X156" i="87"/>
  <c r="Y156" i="87"/>
  <c r="Z156" i="87"/>
  <c r="AA156" i="87"/>
  <c r="AB156" i="87"/>
  <c r="AC156" i="87"/>
  <c r="AD156" i="87"/>
  <c r="AE156" i="87"/>
  <c r="AF156" i="87"/>
  <c r="AG156" i="87"/>
  <c r="AH156" i="87"/>
  <c r="AI156" i="87"/>
  <c r="AJ156" i="87"/>
  <c r="AK156" i="87"/>
  <c r="AL156" i="87"/>
  <c r="D157" i="87"/>
  <c r="E157" i="87"/>
  <c r="F157" i="87"/>
  <c r="G157" i="87"/>
  <c r="H157" i="87"/>
  <c r="I157" i="87"/>
  <c r="M157" i="87"/>
  <c r="N157" i="87"/>
  <c r="O157" i="87"/>
  <c r="P157" i="87"/>
  <c r="Q157" i="87"/>
  <c r="R157" i="87"/>
  <c r="S157" i="87"/>
  <c r="T157" i="87"/>
  <c r="U157" i="87"/>
  <c r="V157" i="87"/>
  <c r="W157" i="87"/>
  <c r="X157" i="87"/>
  <c r="Y157" i="87"/>
  <c r="Z157" i="87"/>
  <c r="AA157" i="87"/>
  <c r="AB157" i="87"/>
  <c r="AC157" i="87"/>
  <c r="AD157" i="87"/>
  <c r="AE157" i="87"/>
  <c r="AF157" i="87"/>
  <c r="AG157" i="87"/>
  <c r="AH157" i="87"/>
  <c r="AI157" i="87"/>
  <c r="AJ157" i="87"/>
  <c r="AK157" i="87"/>
  <c r="AL157" i="87"/>
  <c r="D158" i="87"/>
  <c r="E158" i="87"/>
  <c r="F158" i="87"/>
  <c r="G158" i="87"/>
  <c r="H158" i="87"/>
  <c r="I158" i="87"/>
  <c r="M158" i="87"/>
  <c r="N158" i="87"/>
  <c r="O158" i="87"/>
  <c r="P158" i="87"/>
  <c r="Q158" i="87"/>
  <c r="R158" i="87"/>
  <c r="S158" i="87"/>
  <c r="T158" i="87"/>
  <c r="U158" i="87"/>
  <c r="V158" i="87"/>
  <c r="W158" i="87"/>
  <c r="X158" i="87"/>
  <c r="Y158" i="87"/>
  <c r="Z158" i="87"/>
  <c r="AA158" i="87"/>
  <c r="AB158" i="87"/>
  <c r="AC158" i="87"/>
  <c r="AD158" i="87"/>
  <c r="AE158" i="87"/>
  <c r="AF158" i="87"/>
  <c r="AG158" i="87"/>
  <c r="AH158" i="87"/>
  <c r="AI158" i="87"/>
  <c r="AJ158" i="87"/>
  <c r="AK158" i="87"/>
  <c r="AL158" i="87"/>
  <c r="D159" i="87"/>
  <c r="E159" i="87"/>
  <c r="F159" i="87"/>
  <c r="G159" i="87"/>
  <c r="H159" i="87"/>
  <c r="I159" i="87"/>
  <c r="M159" i="87"/>
  <c r="N159" i="87"/>
  <c r="O159" i="87"/>
  <c r="P159" i="87"/>
  <c r="Q159" i="87"/>
  <c r="R159" i="87"/>
  <c r="S159" i="87"/>
  <c r="T159" i="87"/>
  <c r="U159" i="87"/>
  <c r="V159" i="87"/>
  <c r="W159" i="87"/>
  <c r="X159" i="87"/>
  <c r="Y159" i="87"/>
  <c r="Z159" i="87"/>
  <c r="AA159" i="87"/>
  <c r="AB159" i="87"/>
  <c r="AC159" i="87"/>
  <c r="AD159" i="87"/>
  <c r="AE159" i="87"/>
  <c r="AF159" i="87"/>
  <c r="AG159" i="87"/>
  <c r="AH159" i="87"/>
  <c r="AI159" i="87"/>
  <c r="AJ159" i="87"/>
  <c r="AK159" i="87"/>
  <c r="AL159" i="87"/>
  <c r="D160" i="87"/>
  <c r="E160" i="87"/>
  <c r="F160" i="87"/>
  <c r="G160" i="87"/>
  <c r="H160" i="87"/>
  <c r="I160" i="87"/>
  <c r="M160" i="87"/>
  <c r="N160" i="87"/>
  <c r="O160" i="87"/>
  <c r="P160" i="87"/>
  <c r="Q160" i="87"/>
  <c r="R160" i="87"/>
  <c r="S160" i="87"/>
  <c r="T160" i="87"/>
  <c r="U160" i="87"/>
  <c r="V160" i="87"/>
  <c r="W160" i="87"/>
  <c r="X160" i="87"/>
  <c r="Y160" i="87"/>
  <c r="Z160" i="87"/>
  <c r="AA160" i="87"/>
  <c r="AB160" i="87"/>
  <c r="AC160" i="87"/>
  <c r="AD160" i="87"/>
  <c r="AE160" i="87"/>
  <c r="AF160" i="87"/>
  <c r="AG160" i="87"/>
  <c r="AH160" i="87"/>
  <c r="AI160" i="87"/>
  <c r="AJ160" i="87"/>
  <c r="AK160" i="87"/>
  <c r="AL160" i="87"/>
  <c r="D161" i="87"/>
  <c r="E161" i="87"/>
  <c r="F161" i="87"/>
  <c r="G161" i="87"/>
  <c r="H161" i="87"/>
  <c r="I161" i="87"/>
  <c r="M161" i="87"/>
  <c r="N161" i="87"/>
  <c r="O161" i="87"/>
  <c r="P161" i="87"/>
  <c r="Q161" i="87"/>
  <c r="R161" i="87"/>
  <c r="S161" i="87"/>
  <c r="T161" i="87"/>
  <c r="U161" i="87"/>
  <c r="V161" i="87"/>
  <c r="W161" i="87"/>
  <c r="X161" i="87"/>
  <c r="Y161" i="87"/>
  <c r="Z161" i="87"/>
  <c r="AA161" i="87"/>
  <c r="AB161" i="87"/>
  <c r="AC161" i="87"/>
  <c r="AD161" i="87"/>
  <c r="AE161" i="87"/>
  <c r="AF161" i="87"/>
  <c r="AG161" i="87"/>
  <c r="AH161" i="87"/>
  <c r="AI161" i="87"/>
  <c r="AJ161" i="87"/>
  <c r="AK161" i="87"/>
  <c r="AL161" i="87"/>
  <c r="D162" i="87"/>
  <c r="E162" i="87"/>
  <c r="F162" i="87"/>
  <c r="G162" i="87"/>
  <c r="H162" i="87"/>
  <c r="I162" i="87"/>
  <c r="M162" i="87"/>
  <c r="N162" i="87"/>
  <c r="O162" i="87"/>
  <c r="P162" i="87"/>
  <c r="Q162" i="87"/>
  <c r="R162" i="87"/>
  <c r="S162" i="87"/>
  <c r="T162" i="87"/>
  <c r="U162" i="87"/>
  <c r="V162" i="87"/>
  <c r="W162" i="87"/>
  <c r="X162" i="87"/>
  <c r="Y162" i="87"/>
  <c r="Z162" i="87"/>
  <c r="AA162" i="87"/>
  <c r="AB162" i="87"/>
  <c r="AC162" i="87"/>
  <c r="AD162" i="87"/>
  <c r="AE162" i="87"/>
  <c r="AF162" i="87"/>
  <c r="AG162" i="87"/>
  <c r="AH162" i="87"/>
  <c r="AI162" i="87"/>
  <c r="AJ162" i="87"/>
  <c r="AK162" i="87"/>
  <c r="AL162" i="87"/>
  <c r="D163" i="87"/>
  <c r="E163" i="87"/>
  <c r="F163" i="87"/>
  <c r="G163" i="87"/>
  <c r="H163" i="87"/>
  <c r="I163" i="87"/>
  <c r="M163" i="87"/>
  <c r="N163" i="87"/>
  <c r="O163" i="87"/>
  <c r="P163" i="87"/>
  <c r="Q163" i="87"/>
  <c r="R163" i="87"/>
  <c r="S163" i="87"/>
  <c r="T163" i="87"/>
  <c r="U163" i="87"/>
  <c r="V163" i="87"/>
  <c r="W163" i="87"/>
  <c r="X163" i="87"/>
  <c r="Y163" i="87"/>
  <c r="Z163" i="87"/>
  <c r="AA163" i="87"/>
  <c r="AB163" i="87"/>
  <c r="AC163" i="87"/>
  <c r="AD163" i="87"/>
  <c r="AE163" i="87"/>
  <c r="AF163" i="87"/>
  <c r="AG163" i="87"/>
  <c r="AH163" i="87"/>
  <c r="AI163" i="87"/>
  <c r="AJ163" i="87"/>
  <c r="AK163" i="87"/>
  <c r="AL163" i="87"/>
  <c r="D164" i="87"/>
  <c r="E164" i="87"/>
  <c r="F164" i="87"/>
  <c r="G164" i="87"/>
  <c r="H164" i="87"/>
  <c r="I164" i="87"/>
  <c r="M164" i="87"/>
  <c r="N164" i="87"/>
  <c r="O164" i="87"/>
  <c r="P164" i="87"/>
  <c r="Q164" i="87"/>
  <c r="R164" i="87"/>
  <c r="S164" i="87"/>
  <c r="T164" i="87"/>
  <c r="U164" i="87"/>
  <c r="V164" i="87"/>
  <c r="W164" i="87"/>
  <c r="X164" i="87"/>
  <c r="Y164" i="87"/>
  <c r="Z164" i="87"/>
  <c r="AA164" i="87"/>
  <c r="AB164" i="87"/>
  <c r="AC164" i="87"/>
  <c r="AD164" i="87"/>
  <c r="AE164" i="87"/>
  <c r="AF164" i="87"/>
  <c r="AG164" i="87"/>
  <c r="AH164" i="87"/>
  <c r="AI164" i="87"/>
  <c r="AJ164" i="87"/>
  <c r="AK164" i="87"/>
  <c r="AL164" i="87"/>
  <c r="D165" i="87"/>
  <c r="E165" i="87"/>
  <c r="F165" i="87"/>
  <c r="G165" i="87"/>
  <c r="H165" i="87"/>
  <c r="I165" i="87"/>
  <c r="M165" i="87"/>
  <c r="N165" i="87"/>
  <c r="O165" i="87"/>
  <c r="P165" i="87"/>
  <c r="Q165" i="87"/>
  <c r="R165" i="87"/>
  <c r="S165" i="87"/>
  <c r="T165" i="87"/>
  <c r="U165" i="87"/>
  <c r="V165" i="87"/>
  <c r="W165" i="87"/>
  <c r="X165" i="87"/>
  <c r="Y165" i="87"/>
  <c r="Z165" i="87"/>
  <c r="AA165" i="87"/>
  <c r="AB165" i="87"/>
  <c r="AC165" i="87"/>
  <c r="AD165" i="87"/>
  <c r="AE165" i="87"/>
  <c r="AF165" i="87"/>
  <c r="AG165" i="87"/>
  <c r="AH165" i="87"/>
  <c r="AI165" i="87"/>
  <c r="AJ165" i="87"/>
  <c r="AK165" i="87"/>
  <c r="AL165" i="87"/>
  <c r="D166" i="87"/>
  <c r="E166" i="87"/>
  <c r="F166" i="87"/>
  <c r="G166" i="87"/>
  <c r="H166" i="87"/>
  <c r="I166" i="87"/>
  <c r="M166" i="87"/>
  <c r="N166" i="87"/>
  <c r="O166" i="87"/>
  <c r="P166" i="87"/>
  <c r="Q166" i="87"/>
  <c r="R166" i="87"/>
  <c r="S166" i="87"/>
  <c r="T166" i="87"/>
  <c r="U166" i="87"/>
  <c r="V166" i="87"/>
  <c r="W166" i="87"/>
  <c r="X166" i="87"/>
  <c r="Y166" i="87"/>
  <c r="Z166" i="87"/>
  <c r="AA166" i="87"/>
  <c r="AB166" i="87"/>
  <c r="AC166" i="87"/>
  <c r="AD166" i="87"/>
  <c r="AE166" i="87"/>
  <c r="AF166" i="87"/>
  <c r="AG166" i="87"/>
  <c r="AH166" i="87"/>
  <c r="AI166" i="87"/>
  <c r="AJ166" i="87"/>
  <c r="AK166" i="87"/>
  <c r="AL166" i="87"/>
  <c r="D167" i="87"/>
  <c r="E167" i="87"/>
  <c r="F167" i="87"/>
  <c r="G167" i="87"/>
  <c r="H167" i="87"/>
  <c r="I167" i="87"/>
  <c r="M167" i="87"/>
  <c r="N167" i="87"/>
  <c r="O167" i="87"/>
  <c r="P167" i="87"/>
  <c r="Q167" i="87"/>
  <c r="R167" i="87"/>
  <c r="S167" i="87"/>
  <c r="T167" i="87"/>
  <c r="U167" i="87"/>
  <c r="V167" i="87"/>
  <c r="W167" i="87"/>
  <c r="X167" i="87"/>
  <c r="Y167" i="87"/>
  <c r="Z167" i="87"/>
  <c r="AA167" i="87"/>
  <c r="AB167" i="87"/>
  <c r="AC167" i="87"/>
  <c r="AD167" i="87"/>
  <c r="AE167" i="87"/>
  <c r="AF167" i="87"/>
  <c r="AG167" i="87"/>
  <c r="AH167" i="87"/>
  <c r="AI167" i="87"/>
  <c r="AJ167" i="87"/>
  <c r="AK167" i="87"/>
  <c r="AL167" i="87"/>
  <c r="D168" i="87"/>
  <c r="E168" i="87"/>
  <c r="F168" i="87"/>
  <c r="G168" i="87"/>
  <c r="H168" i="87"/>
  <c r="I168" i="87"/>
  <c r="M168" i="87"/>
  <c r="N168" i="87"/>
  <c r="O168" i="87"/>
  <c r="P168" i="87"/>
  <c r="Q168" i="87"/>
  <c r="R168" i="87"/>
  <c r="S168" i="87"/>
  <c r="T168" i="87"/>
  <c r="U168" i="87"/>
  <c r="V168" i="87"/>
  <c r="W168" i="87"/>
  <c r="X168" i="87"/>
  <c r="Y168" i="87"/>
  <c r="Z168" i="87"/>
  <c r="AA168" i="87"/>
  <c r="AB168" i="87"/>
  <c r="AC168" i="87"/>
  <c r="AD168" i="87"/>
  <c r="AE168" i="87"/>
  <c r="AF168" i="87"/>
  <c r="AG168" i="87"/>
  <c r="AH168" i="87"/>
  <c r="AI168" i="87"/>
  <c r="AJ168" i="87"/>
  <c r="AK168" i="87"/>
  <c r="AL168" i="87"/>
  <c r="D169" i="87"/>
  <c r="E169" i="87"/>
  <c r="F169" i="87"/>
  <c r="G169" i="87"/>
  <c r="H169" i="87"/>
  <c r="I169" i="87"/>
  <c r="M169" i="87"/>
  <c r="N169" i="87"/>
  <c r="O169" i="87"/>
  <c r="P169" i="87"/>
  <c r="Q169" i="87"/>
  <c r="R169" i="87"/>
  <c r="S169" i="87"/>
  <c r="T169" i="87"/>
  <c r="U169" i="87"/>
  <c r="V169" i="87"/>
  <c r="W169" i="87"/>
  <c r="X169" i="87"/>
  <c r="Y169" i="87"/>
  <c r="Z169" i="87"/>
  <c r="AA169" i="87"/>
  <c r="AB169" i="87"/>
  <c r="AC169" i="87"/>
  <c r="AD169" i="87"/>
  <c r="AE169" i="87"/>
  <c r="AF169" i="87"/>
  <c r="AG169" i="87"/>
  <c r="AH169" i="87"/>
  <c r="AI169" i="87"/>
  <c r="AJ169" i="87"/>
  <c r="AK169" i="87"/>
  <c r="AL169" i="87"/>
  <c r="D170" i="87"/>
  <c r="E170" i="87"/>
  <c r="F170" i="87"/>
  <c r="G170" i="87"/>
  <c r="H170" i="87"/>
  <c r="I170" i="87"/>
  <c r="M170" i="87"/>
  <c r="N170" i="87"/>
  <c r="O170" i="87"/>
  <c r="P170" i="87"/>
  <c r="Q170" i="87"/>
  <c r="R170" i="87"/>
  <c r="S170" i="87"/>
  <c r="T170" i="87"/>
  <c r="U170" i="87"/>
  <c r="V170" i="87"/>
  <c r="W170" i="87"/>
  <c r="X170" i="87"/>
  <c r="Y170" i="87"/>
  <c r="Z170" i="87"/>
  <c r="AA170" i="87"/>
  <c r="AB170" i="87"/>
  <c r="AC170" i="87"/>
  <c r="AD170" i="87"/>
  <c r="AE170" i="87"/>
  <c r="AF170" i="87"/>
  <c r="AG170" i="87"/>
  <c r="AH170" i="87"/>
  <c r="AI170" i="87"/>
  <c r="AJ170" i="87"/>
  <c r="AK170" i="87"/>
  <c r="AL170" i="87"/>
  <c r="D171" i="87"/>
  <c r="E171" i="87"/>
  <c r="F171" i="87"/>
  <c r="G171" i="87"/>
  <c r="H171" i="87"/>
  <c r="I171" i="87"/>
  <c r="M171" i="87"/>
  <c r="N171" i="87"/>
  <c r="O171" i="87"/>
  <c r="P171" i="87"/>
  <c r="Q171" i="87"/>
  <c r="R171" i="87"/>
  <c r="S171" i="87"/>
  <c r="T171" i="87"/>
  <c r="U171" i="87"/>
  <c r="V171" i="87"/>
  <c r="W171" i="87"/>
  <c r="X171" i="87"/>
  <c r="Y171" i="87"/>
  <c r="Z171" i="87"/>
  <c r="AA171" i="87"/>
  <c r="AB171" i="87"/>
  <c r="AC171" i="87"/>
  <c r="AD171" i="87"/>
  <c r="AE171" i="87"/>
  <c r="AF171" i="87"/>
  <c r="AG171" i="87"/>
  <c r="AH171" i="87"/>
  <c r="AI171" i="87"/>
  <c r="AJ171" i="87"/>
  <c r="AK171" i="87"/>
  <c r="AL171" i="87"/>
  <c r="D172" i="87"/>
  <c r="E172" i="87"/>
  <c r="F172" i="87"/>
  <c r="G172" i="87"/>
  <c r="H172" i="87"/>
  <c r="I172" i="87"/>
  <c r="M172" i="87"/>
  <c r="N172" i="87"/>
  <c r="O172" i="87"/>
  <c r="P172" i="87"/>
  <c r="Q172" i="87"/>
  <c r="R172" i="87"/>
  <c r="S172" i="87"/>
  <c r="T172" i="87"/>
  <c r="U172" i="87"/>
  <c r="V172" i="87"/>
  <c r="W172" i="87"/>
  <c r="X172" i="87"/>
  <c r="Y172" i="87"/>
  <c r="Z172" i="87"/>
  <c r="AA172" i="87"/>
  <c r="AB172" i="87"/>
  <c r="AC172" i="87"/>
  <c r="AD172" i="87"/>
  <c r="AE172" i="87"/>
  <c r="AF172" i="87"/>
  <c r="AG172" i="87"/>
  <c r="AH172" i="87"/>
  <c r="AI172" i="87"/>
  <c r="AJ172" i="87"/>
  <c r="AK172" i="87"/>
  <c r="AL172" i="87"/>
  <c r="D173" i="87"/>
  <c r="E173" i="87"/>
  <c r="F173" i="87"/>
  <c r="G173" i="87"/>
  <c r="H173" i="87"/>
  <c r="I173" i="87"/>
  <c r="M173" i="87"/>
  <c r="N173" i="87"/>
  <c r="O173" i="87"/>
  <c r="P173" i="87"/>
  <c r="Q173" i="87"/>
  <c r="R173" i="87"/>
  <c r="S173" i="87"/>
  <c r="T173" i="87"/>
  <c r="U173" i="87"/>
  <c r="V173" i="87"/>
  <c r="W173" i="87"/>
  <c r="X173" i="87"/>
  <c r="Y173" i="87"/>
  <c r="Z173" i="87"/>
  <c r="AA173" i="87"/>
  <c r="AB173" i="87"/>
  <c r="AC173" i="87"/>
  <c r="AD173" i="87"/>
  <c r="AE173" i="87"/>
  <c r="AF173" i="87"/>
  <c r="AG173" i="87"/>
  <c r="AH173" i="87"/>
  <c r="AI173" i="87"/>
  <c r="AJ173" i="87"/>
  <c r="AK173" i="87"/>
  <c r="AL173" i="87"/>
  <c r="D174" i="87"/>
  <c r="E174" i="87"/>
  <c r="F174" i="87"/>
  <c r="G174" i="87"/>
  <c r="H174" i="87"/>
  <c r="I174" i="87"/>
  <c r="M174" i="87"/>
  <c r="N174" i="87"/>
  <c r="O174" i="87"/>
  <c r="P174" i="87"/>
  <c r="Q174" i="87"/>
  <c r="R174" i="87"/>
  <c r="S174" i="87"/>
  <c r="T174" i="87"/>
  <c r="U174" i="87"/>
  <c r="V174" i="87"/>
  <c r="W174" i="87"/>
  <c r="X174" i="87"/>
  <c r="Y174" i="87"/>
  <c r="Z174" i="87"/>
  <c r="AA174" i="87"/>
  <c r="AB174" i="87"/>
  <c r="AC174" i="87"/>
  <c r="AD174" i="87"/>
  <c r="AE174" i="87"/>
  <c r="AF174" i="87"/>
  <c r="AG174" i="87"/>
  <c r="AH174" i="87"/>
  <c r="AI174" i="87"/>
  <c r="AJ174" i="87"/>
  <c r="AK174" i="87"/>
  <c r="AL174" i="87"/>
  <c r="D175" i="87"/>
  <c r="E175" i="87"/>
  <c r="F175" i="87"/>
  <c r="G175" i="87"/>
  <c r="H175" i="87"/>
  <c r="I175" i="87"/>
  <c r="M175" i="87"/>
  <c r="N175" i="87"/>
  <c r="O175" i="87"/>
  <c r="P175" i="87"/>
  <c r="Q175" i="87"/>
  <c r="R175" i="87"/>
  <c r="S175" i="87"/>
  <c r="T175" i="87"/>
  <c r="U175" i="87"/>
  <c r="V175" i="87"/>
  <c r="W175" i="87"/>
  <c r="X175" i="87"/>
  <c r="Y175" i="87"/>
  <c r="Z175" i="87"/>
  <c r="AA175" i="87"/>
  <c r="AB175" i="87"/>
  <c r="AC175" i="87"/>
  <c r="AD175" i="87"/>
  <c r="AE175" i="87"/>
  <c r="AF175" i="87"/>
  <c r="AG175" i="87"/>
  <c r="AH175" i="87"/>
  <c r="AI175" i="87"/>
  <c r="AJ175" i="87"/>
  <c r="AK175" i="87"/>
  <c r="AL175" i="87"/>
  <c r="D176" i="87"/>
  <c r="E176" i="87"/>
  <c r="F176" i="87"/>
  <c r="G176" i="87"/>
  <c r="H176" i="87"/>
  <c r="I176" i="87"/>
  <c r="M176" i="87"/>
  <c r="N176" i="87"/>
  <c r="O176" i="87"/>
  <c r="P176" i="87"/>
  <c r="Q176" i="87"/>
  <c r="R176" i="87"/>
  <c r="S176" i="87"/>
  <c r="T176" i="87"/>
  <c r="U176" i="87"/>
  <c r="V176" i="87"/>
  <c r="W176" i="87"/>
  <c r="X176" i="87"/>
  <c r="Y176" i="87"/>
  <c r="Z176" i="87"/>
  <c r="AA176" i="87"/>
  <c r="AB176" i="87"/>
  <c r="AC176" i="87"/>
  <c r="AD176" i="87"/>
  <c r="AE176" i="87"/>
  <c r="AF176" i="87"/>
  <c r="AG176" i="87"/>
  <c r="AH176" i="87"/>
  <c r="AI176" i="87"/>
  <c r="AJ176" i="87"/>
  <c r="AK176" i="87"/>
  <c r="AL176" i="87"/>
  <c r="D177" i="87"/>
  <c r="E177" i="87"/>
  <c r="F177" i="87"/>
  <c r="G177" i="87"/>
  <c r="H177" i="87"/>
  <c r="I177" i="87"/>
  <c r="M177" i="87"/>
  <c r="N177" i="87"/>
  <c r="O177" i="87"/>
  <c r="P177" i="87"/>
  <c r="Q177" i="87"/>
  <c r="R177" i="87"/>
  <c r="S177" i="87"/>
  <c r="T177" i="87"/>
  <c r="U177" i="87"/>
  <c r="V177" i="87"/>
  <c r="W177" i="87"/>
  <c r="X177" i="87"/>
  <c r="Y177" i="87"/>
  <c r="Z177" i="87"/>
  <c r="AA177" i="87"/>
  <c r="AB177" i="87"/>
  <c r="AC177" i="87"/>
  <c r="AD177" i="87"/>
  <c r="AE177" i="87"/>
  <c r="AF177" i="87"/>
  <c r="AG177" i="87"/>
  <c r="AH177" i="87"/>
  <c r="AI177" i="87"/>
  <c r="AJ177" i="87"/>
  <c r="AK177" i="87"/>
  <c r="AL177" i="87"/>
  <c r="D178" i="87"/>
  <c r="E178" i="87"/>
  <c r="F178" i="87"/>
  <c r="G178" i="87"/>
  <c r="H178" i="87"/>
  <c r="I178" i="87"/>
  <c r="M178" i="87"/>
  <c r="N178" i="87"/>
  <c r="O178" i="87"/>
  <c r="P178" i="87"/>
  <c r="Q178" i="87"/>
  <c r="R178" i="87"/>
  <c r="S178" i="87"/>
  <c r="T178" i="87"/>
  <c r="U178" i="87"/>
  <c r="V178" i="87"/>
  <c r="W178" i="87"/>
  <c r="X178" i="87"/>
  <c r="Y178" i="87"/>
  <c r="Z178" i="87"/>
  <c r="AA178" i="87"/>
  <c r="AB178" i="87"/>
  <c r="AC178" i="87"/>
  <c r="AD178" i="87"/>
  <c r="AE178" i="87"/>
  <c r="AF178" i="87"/>
  <c r="AG178" i="87"/>
  <c r="AH178" i="87"/>
  <c r="AI178" i="87"/>
  <c r="AJ178" i="87"/>
  <c r="AK178" i="87"/>
  <c r="AL178" i="87"/>
  <c r="D179" i="87"/>
  <c r="E179" i="87"/>
  <c r="F179" i="87"/>
  <c r="G179" i="87"/>
  <c r="H179" i="87"/>
  <c r="I179" i="87"/>
  <c r="M179" i="87"/>
  <c r="N179" i="87"/>
  <c r="O179" i="87"/>
  <c r="P179" i="87"/>
  <c r="Q179" i="87"/>
  <c r="R179" i="87"/>
  <c r="S179" i="87"/>
  <c r="T179" i="87"/>
  <c r="U179" i="87"/>
  <c r="V179" i="87"/>
  <c r="W179" i="87"/>
  <c r="X179" i="87"/>
  <c r="Y179" i="87"/>
  <c r="Z179" i="87"/>
  <c r="AA179" i="87"/>
  <c r="AB179" i="87"/>
  <c r="AC179" i="87"/>
  <c r="AD179" i="87"/>
  <c r="AE179" i="87"/>
  <c r="AF179" i="87"/>
  <c r="AG179" i="87"/>
  <c r="AH179" i="87"/>
  <c r="AI179" i="87"/>
  <c r="AJ179" i="87"/>
  <c r="AK179" i="87"/>
  <c r="AL179" i="87"/>
  <c r="D180" i="87"/>
  <c r="E180" i="87"/>
  <c r="F180" i="87"/>
  <c r="G180" i="87"/>
  <c r="H180" i="87"/>
  <c r="I180" i="87"/>
  <c r="M180" i="87"/>
  <c r="N180" i="87"/>
  <c r="O180" i="87"/>
  <c r="P180" i="87"/>
  <c r="Q180" i="87"/>
  <c r="R180" i="87"/>
  <c r="S180" i="87"/>
  <c r="T180" i="87"/>
  <c r="U180" i="87"/>
  <c r="V180" i="87"/>
  <c r="W180" i="87"/>
  <c r="X180" i="87"/>
  <c r="Y180" i="87"/>
  <c r="Z180" i="87"/>
  <c r="AA180" i="87"/>
  <c r="AB180" i="87"/>
  <c r="AC180" i="87"/>
  <c r="AD180" i="87"/>
  <c r="AE180" i="87"/>
  <c r="AF180" i="87"/>
  <c r="AG180" i="87"/>
  <c r="AH180" i="87"/>
  <c r="AI180" i="87"/>
  <c r="AJ180" i="87"/>
  <c r="AK180" i="87"/>
  <c r="AL180" i="87"/>
  <c r="D181" i="87"/>
  <c r="E181" i="87"/>
  <c r="F181" i="87"/>
  <c r="G181" i="87"/>
  <c r="H181" i="87"/>
  <c r="I181" i="87"/>
  <c r="M181" i="87"/>
  <c r="N181" i="87"/>
  <c r="O181" i="87"/>
  <c r="P181" i="87"/>
  <c r="Q181" i="87"/>
  <c r="R181" i="87"/>
  <c r="S181" i="87"/>
  <c r="T181" i="87"/>
  <c r="U181" i="87"/>
  <c r="V181" i="87"/>
  <c r="W181" i="87"/>
  <c r="X181" i="87"/>
  <c r="Y181" i="87"/>
  <c r="Z181" i="87"/>
  <c r="AA181" i="87"/>
  <c r="AB181" i="87"/>
  <c r="AC181" i="87"/>
  <c r="AD181" i="87"/>
  <c r="AE181" i="87"/>
  <c r="AF181" i="87"/>
  <c r="AG181" i="87"/>
  <c r="AH181" i="87"/>
  <c r="AI181" i="87"/>
  <c r="AJ181" i="87"/>
  <c r="AK181" i="87"/>
  <c r="AL181" i="87"/>
  <c r="D182" i="87"/>
  <c r="E182" i="87"/>
  <c r="F182" i="87"/>
  <c r="G182" i="87"/>
  <c r="H182" i="87"/>
  <c r="I182" i="87"/>
  <c r="M182" i="87"/>
  <c r="N182" i="87"/>
  <c r="O182" i="87"/>
  <c r="P182" i="87"/>
  <c r="Q182" i="87"/>
  <c r="R182" i="87"/>
  <c r="S182" i="87"/>
  <c r="T182" i="87"/>
  <c r="U182" i="87"/>
  <c r="V182" i="87"/>
  <c r="W182" i="87"/>
  <c r="X182" i="87"/>
  <c r="Y182" i="87"/>
  <c r="Z182" i="87"/>
  <c r="AA182" i="87"/>
  <c r="AB182" i="87"/>
  <c r="AC182" i="87"/>
  <c r="AD182" i="87"/>
  <c r="AE182" i="87"/>
  <c r="AF182" i="87"/>
  <c r="AG182" i="87"/>
  <c r="AH182" i="87"/>
  <c r="AI182" i="87"/>
  <c r="AJ182" i="87"/>
  <c r="AK182" i="87"/>
  <c r="AL182" i="87"/>
  <c r="D183" i="87"/>
  <c r="E183" i="87"/>
  <c r="F183" i="87"/>
  <c r="G183" i="87"/>
  <c r="H183" i="87"/>
  <c r="I183" i="87"/>
  <c r="M183" i="87"/>
  <c r="N183" i="87"/>
  <c r="O183" i="87"/>
  <c r="P183" i="87"/>
  <c r="Q183" i="87"/>
  <c r="R183" i="87"/>
  <c r="S183" i="87"/>
  <c r="T183" i="87"/>
  <c r="U183" i="87"/>
  <c r="V183" i="87"/>
  <c r="W183" i="87"/>
  <c r="X183" i="87"/>
  <c r="Y183" i="87"/>
  <c r="Z183" i="87"/>
  <c r="AA183" i="87"/>
  <c r="AB183" i="87"/>
  <c r="AC183" i="87"/>
  <c r="AD183" i="87"/>
  <c r="AE183" i="87"/>
  <c r="AF183" i="87"/>
  <c r="AG183" i="87"/>
  <c r="AH183" i="87"/>
  <c r="AI183" i="87"/>
  <c r="AJ183" i="87"/>
  <c r="AK183" i="87"/>
  <c r="AL183" i="87"/>
  <c r="D184" i="87"/>
  <c r="E184" i="87"/>
  <c r="F184" i="87"/>
  <c r="G184" i="87"/>
  <c r="H184" i="87"/>
  <c r="I184" i="87"/>
  <c r="M184" i="87"/>
  <c r="N184" i="87"/>
  <c r="O184" i="87"/>
  <c r="P184" i="87"/>
  <c r="Q184" i="87"/>
  <c r="R184" i="87"/>
  <c r="S184" i="87"/>
  <c r="T184" i="87"/>
  <c r="U184" i="87"/>
  <c r="V184" i="87"/>
  <c r="W184" i="87"/>
  <c r="X184" i="87"/>
  <c r="Y184" i="87"/>
  <c r="Z184" i="87"/>
  <c r="AA184" i="87"/>
  <c r="AB184" i="87"/>
  <c r="AC184" i="87"/>
  <c r="AD184" i="87"/>
  <c r="AE184" i="87"/>
  <c r="AF184" i="87"/>
  <c r="AG184" i="87"/>
  <c r="AH184" i="87"/>
  <c r="AI184" i="87"/>
  <c r="AJ184" i="87"/>
  <c r="AK184" i="87"/>
  <c r="AL184" i="87"/>
  <c r="D185" i="87"/>
  <c r="E185" i="87"/>
  <c r="F185" i="87"/>
  <c r="G185" i="87"/>
  <c r="H185" i="87"/>
  <c r="I185" i="87"/>
  <c r="M185" i="87"/>
  <c r="N185" i="87"/>
  <c r="O185" i="87"/>
  <c r="P185" i="87"/>
  <c r="Q185" i="87"/>
  <c r="R185" i="87"/>
  <c r="S185" i="87"/>
  <c r="T185" i="87"/>
  <c r="U185" i="87"/>
  <c r="V185" i="87"/>
  <c r="W185" i="87"/>
  <c r="X185" i="87"/>
  <c r="Y185" i="87"/>
  <c r="Z185" i="87"/>
  <c r="AA185" i="87"/>
  <c r="AB185" i="87"/>
  <c r="AC185" i="87"/>
  <c r="AD185" i="87"/>
  <c r="AE185" i="87"/>
  <c r="AF185" i="87"/>
  <c r="AG185" i="87"/>
  <c r="AH185" i="87"/>
  <c r="AI185" i="87"/>
  <c r="AJ185" i="87"/>
  <c r="AK185" i="87"/>
  <c r="AL185" i="87"/>
  <c r="D186" i="87"/>
  <c r="E186" i="87"/>
  <c r="F186" i="87"/>
  <c r="G186" i="87"/>
  <c r="H186" i="87"/>
  <c r="I186" i="87"/>
  <c r="M186" i="87"/>
  <c r="N186" i="87"/>
  <c r="O186" i="87"/>
  <c r="P186" i="87"/>
  <c r="Q186" i="87"/>
  <c r="R186" i="87"/>
  <c r="S186" i="87"/>
  <c r="T186" i="87"/>
  <c r="U186" i="87"/>
  <c r="V186" i="87"/>
  <c r="W186" i="87"/>
  <c r="X186" i="87"/>
  <c r="Y186" i="87"/>
  <c r="Z186" i="87"/>
  <c r="AA186" i="87"/>
  <c r="AB186" i="87"/>
  <c r="AC186" i="87"/>
  <c r="AD186" i="87"/>
  <c r="AE186" i="87"/>
  <c r="AF186" i="87"/>
  <c r="AG186" i="87"/>
  <c r="AH186" i="87"/>
  <c r="AI186" i="87"/>
  <c r="AJ186" i="87"/>
  <c r="AK186" i="87"/>
  <c r="AL186" i="87"/>
  <c r="D187" i="87"/>
  <c r="E187" i="87"/>
  <c r="F187" i="87"/>
  <c r="G187" i="87"/>
  <c r="H187" i="87"/>
  <c r="I187" i="87"/>
  <c r="M187" i="87"/>
  <c r="N187" i="87"/>
  <c r="O187" i="87"/>
  <c r="P187" i="87"/>
  <c r="Q187" i="87"/>
  <c r="R187" i="87"/>
  <c r="S187" i="87"/>
  <c r="T187" i="87"/>
  <c r="U187" i="87"/>
  <c r="V187" i="87"/>
  <c r="W187" i="87"/>
  <c r="X187" i="87"/>
  <c r="Y187" i="87"/>
  <c r="Z187" i="87"/>
  <c r="AA187" i="87"/>
  <c r="AB187" i="87"/>
  <c r="AC187" i="87"/>
  <c r="AD187" i="87"/>
  <c r="AE187" i="87"/>
  <c r="AF187" i="87"/>
  <c r="AG187" i="87"/>
  <c r="AH187" i="87"/>
  <c r="AI187" i="87"/>
  <c r="AJ187" i="87"/>
  <c r="AK187" i="87"/>
  <c r="AL187" i="87"/>
  <c r="D188" i="87"/>
  <c r="E188" i="87"/>
  <c r="F188" i="87"/>
  <c r="G188" i="87"/>
  <c r="H188" i="87"/>
  <c r="I188" i="87"/>
  <c r="M188" i="87"/>
  <c r="N188" i="87"/>
  <c r="O188" i="87"/>
  <c r="P188" i="87"/>
  <c r="Q188" i="87"/>
  <c r="R188" i="87"/>
  <c r="S188" i="87"/>
  <c r="T188" i="87"/>
  <c r="U188" i="87"/>
  <c r="V188" i="87"/>
  <c r="W188" i="87"/>
  <c r="X188" i="87"/>
  <c r="Y188" i="87"/>
  <c r="Z188" i="87"/>
  <c r="AA188" i="87"/>
  <c r="AB188" i="87"/>
  <c r="AC188" i="87"/>
  <c r="AD188" i="87"/>
  <c r="AE188" i="87"/>
  <c r="AF188" i="87"/>
  <c r="AG188" i="87"/>
  <c r="AH188" i="87"/>
  <c r="AI188" i="87"/>
  <c r="AJ188" i="87"/>
  <c r="AK188" i="87"/>
  <c r="AL188" i="87"/>
  <c r="D189" i="87"/>
  <c r="E189" i="87"/>
  <c r="F189" i="87"/>
  <c r="G189" i="87"/>
  <c r="H189" i="87"/>
  <c r="I189" i="87"/>
  <c r="M189" i="87"/>
  <c r="N189" i="87"/>
  <c r="O189" i="87"/>
  <c r="P189" i="87"/>
  <c r="Q189" i="87"/>
  <c r="R189" i="87"/>
  <c r="S189" i="87"/>
  <c r="T189" i="87"/>
  <c r="U189" i="87"/>
  <c r="V189" i="87"/>
  <c r="W189" i="87"/>
  <c r="X189" i="87"/>
  <c r="Y189" i="87"/>
  <c r="Z189" i="87"/>
  <c r="AA189" i="87"/>
  <c r="AB189" i="87"/>
  <c r="AC189" i="87"/>
  <c r="AD189" i="87"/>
  <c r="AE189" i="87"/>
  <c r="AF189" i="87"/>
  <c r="AG189" i="87"/>
  <c r="AH189" i="87"/>
  <c r="AI189" i="87"/>
  <c r="AJ189" i="87"/>
  <c r="AK189" i="87"/>
  <c r="AL189" i="87"/>
  <c r="D190" i="87"/>
  <c r="E190" i="87"/>
  <c r="F190" i="87"/>
  <c r="G190" i="87"/>
  <c r="H190" i="87"/>
  <c r="I190" i="87"/>
  <c r="M190" i="87"/>
  <c r="N190" i="87"/>
  <c r="O190" i="87"/>
  <c r="P190" i="87"/>
  <c r="Q190" i="87"/>
  <c r="R190" i="87"/>
  <c r="S190" i="87"/>
  <c r="T190" i="87"/>
  <c r="U190" i="87"/>
  <c r="V190" i="87"/>
  <c r="W190" i="87"/>
  <c r="X190" i="87"/>
  <c r="Y190" i="87"/>
  <c r="Z190" i="87"/>
  <c r="AA190" i="87"/>
  <c r="AB190" i="87"/>
  <c r="AC190" i="87"/>
  <c r="AD190" i="87"/>
  <c r="AE190" i="87"/>
  <c r="AF190" i="87"/>
  <c r="AG190" i="87"/>
  <c r="AH190" i="87"/>
  <c r="AI190" i="87"/>
  <c r="AJ190" i="87"/>
  <c r="AK190" i="87"/>
  <c r="AL190" i="87"/>
  <c r="D191" i="87"/>
  <c r="E191" i="87"/>
  <c r="F191" i="87"/>
  <c r="G191" i="87"/>
  <c r="H191" i="87"/>
  <c r="I191" i="87"/>
  <c r="M191" i="87"/>
  <c r="N191" i="87"/>
  <c r="O191" i="87"/>
  <c r="P191" i="87"/>
  <c r="Q191" i="87"/>
  <c r="R191" i="87"/>
  <c r="S191" i="87"/>
  <c r="T191" i="87"/>
  <c r="U191" i="87"/>
  <c r="V191" i="87"/>
  <c r="W191" i="87"/>
  <c r="X191" i="87"/>
  <c r="Y191" i="87"/>
  <c r="Z191" i="87"/>
  <c r="AA191" i="87"/>
  <c r="AB191" i="87"/>
  <c r="AC191" i="87"/>
  <c r="AD191" i="87"/>
  <c r="AE191" i="87"/>
  <c r="AF191" i="87"/>
  <c r="AG191" i="87"/>
  <c r="AH191" i="87"/>
  <c r="AI191" i="87"/>
  <c r="AJ191" i="87"/>
  <c r="AK191" i="87"/>
  <c r="AL191" i="87"/>
  <c r="D192" i="87"/>
  <c r="E192" i="87"/>
  <c r="F192" i="87"/>
  <c r="G192" i="87"/>
  <c r="H192" i="87"/>
  <c r="I192" i="87"/>
  <c r="M192" i="87"/>
  <c r="N192" i="87"/>
  <c r="O192" i="87"/>
  <c r="P192" i="87"/>
  <c r="Q192" i="87"/>
  <c r="R192" i="87"/>
  <c r="S192" i="87"/>
  <c r="T192" i="87"/>
  <c r="U192" i="87"/>
  <c r="V192" i="87"/>
  <c r="W192" i="87"/>
  <c r="X192" i="87"/>
  <c r="Y192" i="87"/>
  <c r="Z192" i="87"/>
  <c r="AA192" i="87"/>
  <c r="AB192" i="87"/>
  <c r="AC192" i="87"/>
  <c r="AD192" i="87"/>
  <c r="AE192" i="87"/>
  <c r="AF192" i="87"/>
  <c r="AG192" i="87"/>
  <c r="AH192" i="87"/>
  <c r="AI192" i="87"/>
  <c r="AJ192" i="87"/>
  <c r="AK192" i="87"/>
  <c r="AL192" i="87"/>
  <c r="D193" i="87"/>
  <c r="E193" i="87"/>
  <c r="F193" i="87"/>
  <c r="G193" i="87"/>
  <c r="H193" i="87"/>
  <c r="I193" i="87"/>
  <c r="M193" i="87"/>
  <c r="N193" i="87"/>
  <c r="O193" i="87"/>
  <c r="P193" i="87"/>
  <c r="Q193" i="87"/>
  <c r="R193" i="87"/>
  <c r="S193" i="87"/>
  <c r="T193" i="87"/>
  <c r="U193" i="87"/>
  <c r="V193" i="87"/>
  <c r="W193" i="87"/>
  <c r="X193" i="87"/>
  <c r="Y193" i="87"/>
  <c r="Z193" i="87"/>
  <c r="AA193" i="87"/>
  <c r="AB193" i="87"/>
  <c r="AC193" i="87"/>
  <c r="AD193" i="87"/>
  <c r="AE193" i="87"/>
  <c r="AF193" i="87"/>
  <c r="AG193" i="87"/>
  <c r="AH193" i="87"/>
  <c r="AI193" i="87"/>
  <c r="AJ193" i="87"/>
  <c r="AK193" i="87"/>
  <c r="AL193" i="87"/>
  <c r="D194" i="87"/>
  <c r="E194" i="87"/>
  <c r="F194" i="87"/>
  <c r="G194" i="87"/>
  <c r="H194" i="87"/>
  <c r="I194" i="87"/>
  <c r="M194" i="87"/>
  <c r="N194" i="87"/>
  <c r="O194" i="87"/>
  <c r="P194" i="87"/>
  <c r="Q194" i="87"/>
  <c r="R194" i="87"/>
  <c r="S194" i="87"/>
  <c r="T194" i="87"/>
  <c r="U194" i="87"/>
  <c r="V194" i="87"/>
  <c r="W194" i="87"/>
  <c r="X194" i="87"/>
  <c r="Y194" i="87"/>
  <c r="Z194" i="87"/>
  <c r="AA194" i="87"/>
  <c r="AB194" i="87"/>
  <c r="AC194" i="87"/>
  <c r="AD194" i="87"/>
  <c r="AE194" i="87"/>
  <c r="AF194" i="87"/>
  <c r="AG194" i="87"/>
  <c r="AH194" i="87"/>
  <c r="AI194" i="87"/>
  <c r="AJ194" i="87"/>
  <c r="AK194" i="87"/>
  <c r="AL194" i="87"/>
  <c r="D195" i="87"/>
  <c r="E195" i="87"/>
  <c r="F195" i="87"/>
  <c r="G195" i="87"/>
  <c r="H195" i="87"/>
  <c r="I195" i="87"/>
  <c r="M195" i="87"/>
  <c r="N195" i="87"/>
  <c r="O195" i="87"/>
  <c r="P195" i="87"/>
  <c r="Q195" i="87"/>
  <c r="R195" i="87"/>
  <c r="S195" i="87"/>
  <c r="T195" i="87"/>
  <c r="U195" i="87"/>
  <c r="V195" i="87"/>
  <c r="W195" i="87"/>
  <c r="X195" i="87"/>
  <c r="Y195" i="87"/>
  <c r="Z195" i="87"/>
  <c r="AA195" i="87"/>
  <c r="AB195" i="87"/>
  <c r="AC195" i="87"/>
  <c r="AD195" i="87"/>
  <c r="AE195" i="87"/>
  <c r="AF195" i="87"/>
  <c r="AG195" i="87"/>
  <c r="AH195" i="87"/>
  <c r="AI195" i="87"/>
  <c r="AJ195" i="87"/>
  <c r="AK195" i="87"/>
  <c r="AL195" i="87"/>
  <c r="D196" i="87"/>
  <c r="E196" i="87"/>
  <c r="F196" i="87"/>
  <c r="G196" i="87"/>
  <c r="H196" i="87"/>
  <c r="I196" i="87"/>
  <c r="M196" i="87"/>
  <c r="N196" i="87"/>
  <c r="O196" i="87"/>
  <c r="P196" i="87"/>
  <c r="Q196" i="87"/>
  <c r="R196" i="87"/>
  <c r="S196" i="87"/>
  <c r="T196" i="87"/>
  <c r="U196" i="87"/>
  <c r="V196" i="87"/>
  <c r="W196" i="87"/>
  <c r="X196" i="87"/>
  <c r="Y196" i="87"/>
  <c r="Z196" i="87"/>
  <c r="AA196" i="87"/>
  <c r="AB196" i="87"/>
  <c r="AC196" i="87"/>
  <c r="AD196" i="87"/>
  <c r="AE196" i="87"/>
  <c r="AF196" i="87"/>
  <c r="AG196" i="87"/>
  <c r="AH196" i="87"/>
  <c r="AI196" i="87"/>
  <c r="AJ196" i="87"/>
  <c r="AK196" i="87"/>
  <c r="AL196" i="87"/>
  <c r="D197" i="87"/>
  <c r="E197" i="87"/>
  <c r="F197" i="87"/>
  <c r="G197" i="87"/>
  <c r="H197" i="87"/>
  <c r="I197" i="87"/>
  <c r="M197" i="87"/>
  <c r="N197" i="87"/>
  <c r="O197" i="87"/>
  <c r="P197" i="87"/>
  <c r="Q197" i="87"/>
  <c r="R197" i="87"/>
  <c r="S197" i="87"/>
  <c r="T197" i="87"/>
  <c r="U197" i="87"/>
  <c r="V197" i="87"/>
  <c r="W197" i="87"/>
  <c r="X197" i="87"/>
  <c r="Y197" i="87"/>
  <c r="Z197" i="87"/>
  <c r="AA197" i="87"/>
  <c r="AB197" i="87"/>
  <c r="AC197" i="87"/>
  <c r="AD197" i="87"/>
  <c r="AE197" i="87"/>
  <c r="AF197" i="87"/>
  <c r="AG197" i="87"/>
  <c r="AH197" i="87"/>
  <c r="AI197" i="87"/>
  <c r="AJ197" i="87"/>
  <c r="AK197" i="87"/>
  <c r="AL197" i="87"/>
  <c r="D198" i="87"/>
  <c r="E198" i="87"/>
  <c r="F198" i="87"/>
  <c r="G198" i="87"/>
  <c r="H198" i="87"/>
  <c r="I198" i="87"/>
  <c r="M198" i="87"/>
  <c r="N198" i="87"/>
  <c r="O198" i="87"/>
  <c r="P198" i="87"/>
  <c r="Q198" i="87"/>
  <c r="R198" i="87"/>
  <c r="S198" i="87"/>
  <c r="T198" i="87"/>
  <c r="U198" i="87"/>
  <c r="V198" i="87"/>
  <c r="W198" i="87"/>
  <c r="X198" i="87"/>
  <c r="Y198" i="87"/>
  <c r="Z198" i="87"/>
  <c r="AA198" i="87"/>
  <c r="AB198" i="87"/>
  <c r="AC198" i="87"/>
  <c r="AD198" i="87"/>
  <c r="AE198" i="87"/>
  <c r="AF198" i="87"/>
  <c r="AG198" i="87"/>
  <c r="AH198" i="87"/>
  <c r="AI198" i="87"/>
  <c r="AJ198" i="87"/>
  <c r="AK198" i="87"/>
  <c r="AL198" i="87"/>
  <c r="D199" i="87"/>
  <c r="E199" i="87"/>
  <c r="F199" i="87"/>
  <c r="G199" i="87"/>
  <c r="H199" i="87"/>
  <c r="I199" i="87"/>
  <c r="M199" i="87"/>
  <c r="N199" i="87"/>
  <c r="O199" i="87"/>
  <c r="P199" i="87"/>
  <c r="Q199" i="87"/>
  <c r="R199" i="87"/>
  <c r="S199" i="87"/>
  <c r="T199" i="87"/>
  <c r="U199" i="87"/>
  <c r="V199" i="87"/>
  <c r="W199" i="87"/>
  <c r="X199" i="87"/>
  <c r="Y199" i="87"/>
  <c r="Z199" i="87"/>
  <c r="AA199" i="87"/>
  <c r="AB199" i="87"/>
  <c r="AC199" i="87"/>
  <c r="AD199" i="87"/>
  <c r="AE199" i="87"/>
  <c r="AF199" i="87"/>
  <c r="AG199" i="87"/>
  <c r="AH199" i="87"/>
  <c r="AI199" i="87"/>
  <c r="AJ199" i="87"/>
  <c r="AK199" i="87"/>
  <c r="AL199" i="87"/>
  <c r="D200" i="87"/>
  <c r="E200" i="87"/>
  <c r="F200" i="87"/>
  <c r="G200" i="87"/>
  <c r="H200" i="87"/>
  <c r="I200" i="87"/>
  <c r="M200" i="87"/>
  <c r="N200" i="87"/>
  <c r="O200" i="87"/>
  <c r="P200" i="87"/>
  <c r="Q200" i="87"/>
  <c r="R200" i="87"/>
  <c r="S200" i="87"/>
  <c r="T200" i="87"/>
  <c r="U200" i="87"/>
  <c r="V200" i="87"/>
  <c r="W200" i="87"/>
  <c r="X200" i="87"/>
  <c r="Y200" i="87"/>
  <c r="Z200" i="87"/>
  <c r="AA200" i="87"/>
  <c r="AB200" i="87"/>
  <c r="AC200" i="87"/>
  <c r="AD200" i="87"/>
  <c r="AE200" i="87"/>
  <c r="AF200" i="87"/>
  <c r="AG200" i="87"/>
  <c r="AH200" i="87"/>
  <c r="AI200" i="87"/>
  <c r="AJ200" i="87"/>
  <c r="AK200" i="87"/>
  <c r="AL200" i="87"/>
  <c r="D201" i="87"/>
  <c r="E201" i="87"/>
  <c r="F201" i="87"/>
  <c r="G201" i="87"/>
  <c r="H201" i="87"/>
  <c r="I201" i="87"/>
  <c r="M201" i="87"/>
  <c r="N201" i="87"/>
  <c r="O201" i="87"/>
  <c r="P201" i="87"/>
  <c r="Q201" i="87"/>
  <c r="R201" i="87"/>
  <c r="S201" i="87"/>
  <c r="T201" i="87"/>
  <c r="U201" i="87"/>
  <c r="V201" i="87"/>
  <c r="W201" i="87"/>
  <c r="X201" i="87"/>
  <c r="Y201" i="87"/>
  <c r="Z201" i="87"/>
  <c r="AA201" i="87"/>
  <c r="AB201" i="87"/>
  <c r="AC201" i="87"/>
  <c r="AD201" i="87"/>
  <c r="AE201" i="87"/>
  <c r="AF201" i="87"/>
  <c r="AG201" i="87"/>
  <c r="AH201" i="87"/>
  <c r="AI201" i="87"/>
  <c r="AJ201" i="87"/>
  <c r="AK201" i="87"/>
  <c r="AL201" i="87"/>
  <c r="D202" i="87"/>
  <c r="E202" i="87"/>
  <c r="F202" i="87"/>
  <c r="G202" i="87"/>
  <c r="H202" i="87"/>
  <c r="I202" i="87"/>
  <c r="M202" i="87"/>
  <c r="N202" i="87"/>
  <c r="O202" i="87"/>
  <c r="P202" i="87"/>
  <c r="Q202" i="87"/>
  <c r="R202" i="87"/>
  <c r="S202" i="87"/>
  <c r="T202" i="87"/>
  <c r="U202" i="87"/>
  <c r="V202" i="87"/>
  <c r="W202" i="87"/>
  <c r="X202" i="87"/>
  <c r="Y202" i="87"/>
  <c r="Z202" i="87"/>
  <c r="AA202" i="87"/>
  <c r="AB202" i="87"/>
  <c r="AC202" i="87"/>
  <c r="AD202" i="87"/>
  <c r="AE202" i="87"/>
  <c r="AF202" i="87"/>
  <c r="AG202" i="87"/>
  <c r="AH202" i="87"/>
  <c r="AI202" i="87"/>
  <c r="AJ202" i="87"/>
  <c r="AK202" i="87"/>
  <c r="AL202" i="87"/>
  <c r="D203" i="87"/>
  <c r="E203" i="87"/>
  <c r="F203" i="87"/>
  <c r="G203" i="87"/>
  <c r="H203" i="87"/>
  <c r="I203" i="87"/>
  <c r="M203" i="87"/>
  <c r="N203" i="87"/>
  <c r="O203" i="87"/>
  <c r="P203" i="87"/>
  <c r="Q203" i="87"/>
  <c r="R203" i="87"/>
  <c r="S203" i="87"/>
  <c r="T203" i="87"/>
  <c r="U203" i="87"/>
  <c r="V203" i="87"/>
  <c r="W203" i="87"/>
  <c r="X203" i="87"/>
  <c r="Y203" i="87"/>
  <c r="Z203" i="87"/>
  <c r="AA203" i="87"/>
  <c r="AB203" i="87"/>
  <c r="AC203" i="87"/>
  <c r="AD203" i="87"/>
  <c r="AE203" i="87"/>
  <c r="AF203" i="87"/>
  <c r="AG203" i="87"/>
  <c r="AH203" i="87"/>
  <c r="AI203" i="87"/>
  <c r="AJ203" i="87"/>
  <c r="AK203" i="87"/>
  <c r="AL203" i="87"/>
  <c r="D204" i="87"/>
  <c r="E204" i="87"/>
  <c r="F204" i="87"/>
  <c r="G204" i="87"/>
  <c r="H204" i="87"/>
  <c r="I204" i="87"/>
  <c r="M204" i="87"/>
  <c r="N204" i="87"/>
  <c r="O204" i="87"/>
  <c r="P204" i="87"/>
  <c r="Q204" i="87"/>
  <c r="R204" i="87"/>
  <c r="S204" i="87"/>
  <c r="T204" i="87"/>
  <c r="U204" i="87"/>
  <c r="V204" i="87"/>
  <c r="W204" i="87"/>
  <c r="X204" i="87"/>
  <c r="Y204" i="87"/>
  <c r="Z204" i="87"/>
  <c r="AA204" i="87"/>
  <c r="AB204" i="87"/>
  <c r="AC204" i="87"/>
  <c r="AD204" i="87"/>
  <c r="AE204" i="87"/>
  <c r="AF204" i="87"/>
  <c r="AG204" i="87"/>
  <c r="AH204" i="87"/>
  <c r="AI204" i="87"/>
  <c r="AJ204" i="87"/>
  <c r="AK204" i="87"/>
  <c r="AL204" i="87"/>
  <c r="D205" i="87"/>
  <c r="E205" i="87"/>
  <c r="F205" i="87"/>
  <c r="G205" i="87"/>
  <c r="H205" i="87"/>
  <c r="I205" i="87"/>
  <c r="M205" i="87"/>
  <c r="N205" i="87"/>
  <c r="O205" i="87"/>
  <c r="P205" i="87"/>
  <c r="Q205" i="87"/>
  <c r="R205" i="87"/>
  <c r="S205" i="87"/>
  <c r="T205" i="87"/>
  <c r="U205" i="87"/>
  <c r="V205" i="87"/>
  <c r="W205" i="87"/>
  <c r="X205" i="87"/>
  <c r="Y205" i="87"/>
  <c r="Z205" i="87"/>
  <c r="AA205" i="87"/>
  <c r="AB205" i="87"/>
  <c r="AC205" i="87"/>
  <c r="AD205" i="87"/>
  <c r="AE205" i="87"/>
  <c r="AF205" i="87"/>
  <c r="AG205" i="87"/>
  <c r="AH205" i="87"/>
  <c r="AI205" i="87"/>
  <c r="AJ205" i="87"/>
  <c r="AK205" i="87"/>
  <c r="AL205" i="87"/>
  <c r="D206" i="87"/>
  <c r="E206" i="87"/>
  <c r="F206" i="87"/>
  <c r="G206" i="87"/>
  <c r="H206" i="87"/>
  <c r="I206" i="87"/>
  <c r="M206" i="87"/>
  <c r="N206" i="87"/>
  <c r="O206" i="87"/>
  <c r="P206" i="87"/>
  <c r="Q206" i="87"/>
  <c r="R206" i="87"/>
  <c r="S206" i="87"/>
  <c r="T206" i="87"/>
  <c r="U206" i="87"/>
  <c r="V206" i="87"/>
  <c r="W206" i="87"/>
  <c r="X206" i="87"/>
  <c r="Y206" i="87"/>
  <c r="Z206" i="87"/>
  <c r="AA206" i="87"/>
  <c r="AB206" i="87"/>
  <c r="AC206" i="87"/>
  <c r="AD206" i="87"/>
  <c r="AE206" i="87"/>
  <c r="AF206" i="87"/>
  <c r="AG206" i="87"/>
  <c r="AH206" i="87"/>
  <c r="AI206" i="87"/>
  <c r="AJ206" i="87"/>
  <c r="AK206" i="87"/>
  <c r="AL206" i="87"/>
  <c r="D207" i="87"/>
  <c r="E207" i="87"/>
  <c r="F207" i="87"/>
  <c r="G207" i="87"/>
  <c r="H207" i="87"/>
  <c r="I207" i="87"/>
  <c r="M207" i="87"/>
  <c r="N207" i="87"/>
  <c r="O207" i="87"/>
  <c r="P207" i="87"/>
  <c r="Q207" i="87"/>
  <c r="R207" i="87"/>
  <c r="S207" i="87"/>
  <c r="T207" i="87"/>
  <c r="U207" i="87"/>
  <c r="V207" i="87"/>
  <c r="W207" i="87"/>
  <c r="X207" i="87"/>
  <c r="Y207" i="87"/>
  <c r="Z207" i="87"/>
  <c r="AA207" i="87"/>
  <c r="AB207" i="87"/>
  <c r="AC207" i="87"/>
  <c r="AD207" i="87"/>
  <c r="AE207" i="87"/>
  <c r="AF207" i="87"/>
  <c r="AG207" i="87"/>
  <c r="AH207" i="87"/>
  <c r="AI207" i="87"/>
  <c r="AJ207" i="87"/>
  <c r="AK207" i="87"/>
  <c r="AL207" i="87"/>
  <c r="D208" i="87"/>
  <c r="E208" i="87"/>
  <c r="F208" i="87"/>
  <c r="G208" i="87"/>
  <c r="H208" i="87"/>
  <c r="I208" i="87"/>
  <c r="M208" i="87"/>
  <c r="N208" i="87"/>
  <c r="O208" i="87"/>
  <c r="P208" i="87"/>
  <c r="Q208" i="87"/>
  <c r="R208" i="87"/>
  <c r="S208" i="87"/>
  <c r="T208" i="87"/>
  <c r="U208" i="87"/>
  <c r="V208" i="87"/>
  <c r="W208" i="87"/>
  <c r="X208" i="87"/>
  <c r="Y208" i="87"/>
  <c r="Z208" i="87"/>
  <c r="AA208" i="87"/>
  <c r="AB208" i="87"/>
  <c r="AC208" i="87"/>
  <c r="AD208" i="87"/>
  <c r="AE208" i="87"/>
  <c r="AF208" i="87"/>
  <c r="AG208" i="87"/>
  <c r="AH208" i="87"/>
  <c r="AI208" i="87"/>
  <c r="AJ208" i="87"/>
  <c r="AK208" i="87"/>
  <c r="AL208" i="87"/>
  <c r="D209" i="87"/>
  <c r="E209" i="87"/>
  <c r="F209" i="87"/>
  <c r="G209" i="87"/>
  <c r="H209" i="87"/>
  <c r="I209" i="87"/>
  <c r="M209" i="87"/>
  <c r="N209" i="87"/>
  <c r="O209" i="87"/>
  <c r="P209" i="87"/>
  <c r="Q209" i="87"/>
  <c r="R209" i="87"/>
  <c r="S209" i="87"/>
  <c r="T209" i="87"/>
  <c r="U209" i="87"/>
  <c r="V209" i="87"/>
  <c r="W209" i="87"/>
  <c r="X209" i="87"/>
  <c r="Y209" i="87"/>
  <c r="Z209" i="87"/>
  <c r="AA209" i="87"/>
  <c r="AB209" i="87"/>
  <c r="AC209" i="87"/>
  <c r="AD209" i="87"/>
  <c r="AE209" i="87"/>
  <c r="AF209" i="87"/>
  <c r="AG209" i="87"/>
  <c r="AH209" i="87"/>
  <c r="AI209" i="87"/>
  <c r="AJ209" i="87"/>
  <c r="AK209" i="87"/>
  <c r="AL209" i="87"/>
  <c r="D210" i="87"/>
  <c r="E210" i="87"/>
  <c r="F210" i="87"/>
  <c r="G210" i="87"/>
  <c r="H210" i="87"/>
  <c r="I210" i="87"/>
  <c r="M210" i="87"/>
  <c r="N210" i="87"/>
  <c r="O210" i="87"/>
  <c r="P210" i="87"/>
  <c r="Q210" i="87"/>
  <c r="R210" i="87"/>
  <c r="S210" i="87"/>
  <c r="T210" i="87"/>
  <c r="U210" i="87"/>
  <c r="V210" i="87"/>
  <c r="W210" i="87"/>
  <c r="X210" i="87"/>
  <c r="Y210" i="87"/>
  <c r="Z210" i="87"/>
  <c r="AA210" i="87"/>
  <c r="AB210" i="87"/>
  <c r="AC210" i="87"/>
  <c r="AD210" i="87"/>
  <c r="AE210" i="87"/>
  <c r="AF210" i="87"/>
  <c r="AG210" i="87"/>
  <c r="AH210" i="87"/>
  <c r="AI210" i="87"/>
  <c r="AJ210" i="87"/>
  <c r="AK210" i="87"/>
  <c r="AL210" i="87"/>
  <c r="D211" i="87"/>
  <c r="E211" i="87"/>
  <c r="F211" i="87"/>
  <c r="G211" i="87"/>
  <c r="H211" i="87"/>
  <c r="I211" i="87"/>
  <c r="M211" i="87"/>
  <c r="N211" i="87"/>
  <c r="O211" i="87"/>
  <c r="P211" i="87"/>
  <c r="Q211" i="87"/>
  <c r="R211" i="87"/>
  <c r="S211" i="87"/>
  <c r="T211" i="87"/>
  <c r="U211" i="87"/>
  <c r="V211" i="87"/>
  <c r="W211" i="87"/>
  <c r="X211" i="87"/>
  <c r="Y211" i="87"/>
  <c r="Z211" i="87"/>
  <c r="AA211" i="87"/>
  <c r="AB211" i="87"/>
  <c r="AC211" i="87"/>
  <c r="AD211" i="87"/>
  <c r="AE211" i="87"/>
  <c r="AF211" i="87"/>
  <c r="AG211" i="87"/>
  <c r="AH211" i="87"/>
  <c r="AI211" i="87"/>
  <c r="AJ211" i="87"/>
  <c r="AK211" i="87"/>
  <c r="AL211" i="87"/>
  <c r="D212" i="87"/>
  <c r="E212" i="87"/>
  <c r="F212" i="87"/>
  <c r="G212" i="87"/>
  <c r="H212" i="87"/>
  <c r="I212" i="87"/>
  <c r="M212" i="87"/>
  <c r="N212" i="87"/>
  <c r="O212" i="87"/>
  <c r="P212" i="87"/>
  <c r="Q212" i="87"/>
  <c r="R212" i="87"/>
  <c r="S212" i="87"/>
  <c r="T212" i="87"/>
  <c r="U212" i="87"/>
  <c r="V212" i="87"/>
  <c r="W212" i="87"/>
  <c r="X212" i="87"/>
  <c r="Y212" i="87"/>
  <c r="Z212" i="87"/>
  <c r="AA212" i="87"/>
  <c r="AB212" i="87"/>
  <c r="AC212" i="87"/>
  <c r="AD212" i="87"/>
  <c r="AE212" i="87"/>
  <c r="AF212" i="87"/>
  <c r="AG212" i="87"/>
  <c r="AH212" i="87"/>
  <c r="AI212" i="87"/>
  <c r="AJ212" i="87"/>
  <c r="AK212" i="87"/>
  <c r="AL212" i="87"/>
  <c r="D213" i="87"/>
  <c r="E213" i="87"/>
  <c r="F213" i="87"/>
  <c r="G213" i="87"/>
  <c r="H213" i="87"/>
  <c r="I213" i="87"/>
  <c r="M213" i="87"/>
  <c r="N213" i="87"/>
  <c r="O213" i="87"/>
  <c r="P213" i="87"/>
  <c r="Q213" i="87"/>
  <c r="R213" i="87"/>
  <c r="S213" i="87"/>
  <c r="T213" i="87"/>
  <c r="U213" i="87"/>
  <c r="V213" i="87"/>
  <c r="W213" i="87"/>
  <c r="X213" i="87"/>
  <c r="Y213" i="87"/>
  <c r="Z213" i="87"/>
  <c r="AA213" i="87"/>
  <c r="AB213" i="87"/>
  <c r="AC213" i="87"/>
  <c r="AD213" i="87"/>
  <c r="AE213" i="87"/>
  <c r="AF213" i="87"/>
  <c r="AG213" i="87"/>
  <c r="AH213" i="87"/>
  <c r="AI213" i="87"/>
  <c r="AJ213" i="87"/>
  <c r="AK213" i="87"/>
  <c r="AL213" i="87"/>
  <c r="D214" i="87"/>
  <c r="E214" i="87"/>
  <c r="F214" i="87"/>
  <c r="G214" i="87"/>
  <c r="H214" i="87"/>
  <c r="I214" i="87"/>
  <c r="M214" i="87"/>
  <c r="N214" i="87"/>
  <c r="O214" i="87"/>
  <c r="P214" i="87"/>
  <c r="Q214" i="87"/>
  <c r="R214" i="87"/>
  <c r="S214" i="87"/>
  <c r="T214" i="87"/>
  <c r="U214" i="87"/>
  <c r="V214" i="87"/>
  <c r="W214" i="87"/>
  <c r="X214" i="87"/>
  <c r="Y214" i="87"/>
  <c r="Z214" i="87"/>
  <c r="AA214" i="87"/>
  <c r="AB214" i="87"/>
  <c r="AC214" i="87"/>
  <c r="AD214" i="87"/>
  <c r="AE214" i="87"/>
  <c r="AF214" i="87"/>
  <c r="AG214" i="87"/>
  <c r="AH214" i="87"/>
  <c r="AI214" i="87"/>
  <c r="AJ214" i="87"/>
  <c r="AK214" i="87"/>
  <c r="AL214" i="87"/>
  <c r="D215" i="87"/>
  <c r="E215" i="87"/>
  <c r="F215" i="87"/>
  <c r="G215" i="87"/>
  <c r="H215" i="87"/>
  <c r="I215" i="87"/>
  <c r="M215" i="87"/>
  <c r="N215" i="87"/>
  <c r="O215" i="87"/>
  <c r="P215" i="87"/>
  <c r="Q215" i="87"/>
  <c r="R215" i="87"/>
  <c r="S215" i="87"/>
  <c r="T215" i="87"/>
  <c r="U215" i="87"/>
  <c r="V215" i="87"/>
  <c r="W215" i="87"/>
  <c r="X215" i="87"/>
  <c r="Y215" i="87"/>
  <c r="Z215" i="87"/>
  <c r="AA215" i="87"/>
  <c r="AB215" i="87"/>
  <c r="AC215" i="87"/>
  <c r="AD215" i="87"/>
  <c r="AE215" i="87"/>
  <c r="AF215" i="87"/>
  <c r="AG215" i="87"/>
  <c r="AH215" i="87"/>
  <c r="AI215" i="87"/>
  <c r="AJ215" i="87"/>
  <c r="AK215" i="87"/>
  <c r="AL215" i="87"/>
  <c r="D216" i="87"/>
  <c r="E216" i="87"/>
  <c r="F216" i="87"/>
  <c r="G216" i="87"/>
  <c r="H216" i="87"/>
  <c r="I216" i="87"/>
  <c r="M216" i="87"/>
  <c r="N216" i="87"/>
  <c r="O216" i="87"/>
  <c r="P216" i="87"/>
  <c r="Q216" i="87"/>
  <c r="R216" i="87"/>
  <c r="S216" i="87"/>
  <c r="T216" i="87"/>
  <c r="U216" i="87"/>
  <c r="V216" i="87"/>
  <c r="W216" i="87"/>
  <c r="X216" i="87"/>
  <c r="Y216" i="87"/>
  <c r="Z216" i="87"/>
  <c r="AA216" i="87"/>
  <c r="AB216" i="87"/>
  <c r="AC216" i="87"/>
  <c r="AD216" i="87"/>
  <c r="AE216" i="87"/>
  <c r="AF216" i="87"/>
  <c r="AG216" i="87"/>
  <c r="AH216" i="87"/>
  <c r="AI216" i="87"/>
  <c r="AJ216" i="87"/>
  <c r="AK216" i="87"/>
  <c r="AL216" i="87"/>
  <c r="D217" i="87"/>
  <c r="E217" i="87"/>
  <c r="F217" i="87"/>
  <c r="G217" i="87"/>
  <c r="H217" i="87"/>
  <c r="I217" i="87"/>
  <c r="M217" i="87"/>
  <c r="N217" i="87"/>
  <c r="O217" i="87"/>
  <c r="P217" i="87"/>
  <c r="Q217" i="87"/>
  <c r="R217" i="87"/>
  <c r="S217" i="87"/>
  <c r="T217" i="87"/>
  <c r="U217" i="87"/>
  <c r="V217" i="87"/>
  <c r="W217" i="87"/>
  <c r="X217" i="87"/>
  <c r="Y217" i="87"/>
  <c r="Z217" i="87"/>
  <c r="AA217" i="87"/>
  <c r="AB217" i="87"/>
  <c r="AC217" i="87"/>
  <c r="AD217" i="87"/>
  <c r="AE217" i="87"/>
  <c r="AF217" i="87"/>
  <c r="AG217" i="87"/>
  <c r="AH217" i="87"/>
  <c r="AI217" i="87"/>
  <c r="AJ217" i="87"/>
  <c r="AK217" i="87"/>
  <c r="AL217" i="87"/>
  <c r="D218" i="87"/>
  <c r="E218" i="87"/>
  <c r="F218" i="87"/>
  <c r="G218" i="87"/>
  <c r="H218" i="87"/>
  <c r="I218" i="87"/>
  <c r="M218" i="87"/>
  <c r="N218" i="87"/>
  <c r="O218" i="87"/>
  <c r="P218" i="87"/>
  <c r="Q218" i="87"/>
  <c r="R218" i="87"/>
  <c r="S218" i="87"/>
  <c r="T218" i="87"/>
  <c r="U218" i="87"/>
  <c r="V218" i="87"/>
  <c r="W218" i="87"/>
  <c r="X218" i="87"/>
  <c r="Y218" i="87"/>
  <c r="Z218" i="87"/>
  <c r="AA218" i="87"/>
  <c r="AB218" i="87"/>
  <c r="AC218" i="87"/>
  <c r="AD218" i="87"/>
  <c r="AE218" i="87"/>
  <c r="AF218" i="87"/>
  <c r="AG218" i="87"/>
  <c r="AH218" i="87"/>
  <c r="AI218" i="87"/>
  <c r="AJ218" i="87"/>
  <c r="AK218" i="87"/>
  <c r="AL218" i="87"/>
  <c r="D219" i="87"/>
  <c r="E219" i="87"/>
  <c r="F219" i="87"/>
  <c r="G219" i="87"/>
  <c r="H219" i="87"/>
  <c r="I219" i="87"/>
  <c r="M219" i="87"/>
  <c r="N219" i="87"/>
  <c r="O219" i="87"/>
  <c r="P219" i="87"/>
  <c r="Q219" i="87"/>
  <c r="R219" i="87"/>
  <c r="S219" i="87"/>
  <c r="T219" i="87"/>
  <c r="U219" i="87"/>
  <c r="V219" i="87"/>
  <c r="W219" i="87"/>
  <c r="X219" i="87"/>
  <c r="Y219" i="87"/>
  <c r="Z219" i="87"/>
  <c r="AA219" i="87"/>
  <c r="AB219" i="87"/>
  <c r="AC219" i="87"/>
  <c r="AD219" i="87"/>
  <c r="AE219" i="87"/>
  <c r="AF219" i="87"/>
  <c r="AG219" i="87"/>
  <c r="AH219" i="87"/>
  <c r="AI219" i="87"/>
  <c r="AJ219" i="87"/>
  <c r="AK219" i="87"/>
  <c r="AL219" i="87"/>
  <c r="D220" i="87"/>
  <c r="E220" i="87"/>
  <c r="F220" i="87"/>
  <c r="G220" i="87"/>
  <c r="H220" i="87"/>
  <c r="I220" i="87"/>
  <c r="M220" i="87"/>
  <c r="N220" i="87"/>
  <c r="O220" i="87"/>
  <c r="P220" i="87"/>
  <c r="Q220" i="87"/>
  <c r="R220" i="87"/>
  <c r="S220" i="87"/>
  <c r="T220" i="87"/>
  <c r="U220" i="87"/>
  <c r="V220" i="87"/>
  <c r="W220" i="87"/>
  <c r="X220" i="87"/>
  <c r="Y220" i="87"/>
  <c r="Z220" i="87"/>
  <c r="AA220" i="87"/>
  <c r="AB220" i="87"/>
  <c r="AC220" i="87"/>
  <c r="AD220" i="87"/>
  <c r="AE220" i="87"/>
  <c r="AF220" i="87"/>
  <c r="AG220" i="87"/>
  <c r="AH220" i="87"/>
  <c r="AI220" i="87"/>
  <c r="AJ220" i="87"/>
  <c r="AK220" i="87"/>
  <c r="AL220" i="87"/>
  <c r="D221" i="87"/>
  <c r="E221" i="87"/>
  <c r="F221" i="87"/>
  <c r="G221" i="87"/>
  <c r="H221" i="87"/>
  <c r="I221" i="87"/>
  <c r="M221" i="87"/>
  <c r="N221" i="87"/>
  <c r="O221" i="87"/>
  <c r="P221" i="87"/>
  <c r="Q221" i="87"/>
  <c r="R221" i="87"/>
  <c r="S221" i="87"/>
  <c r="T221" i="87"/>
  <c r="U221" i="87"/>
  <c r="V221" i="87"/>
  <c r="W221" i="87"/>
  <c r="X221" i="87"/>
  <c r="Y221" i="87"/>
  <c r="Z221" i="87"/>
  <c r="AA221" i="87"/>
  <c r="AB221" i="87"/>
  <c r="AC221" i="87"/>
  <c r="AD221" i="87"/>
  <c r="AE221" i="87"/>
  <c r="AF221" i="87"/>
  <c r="AG221" i="87"/>
  <c r="AH221" i="87"/>
  <c r="AI221" i="87"/>
  <c r="AJ221" i="87"/>
  <c r="AK221" i="87"/>
  <c r="AL221" i="87"/>
  <c r="D222" i="87"/>
  <c r="E222" i="87"/>
  <c r="F222" i="87"/>
  <c r="G222" i="87"/>
  <c r="H222" i="87"/>
  <c r="I222" i="87"/>
  <c r="M222" i="87"/>
  <c r="N222" i="87"/>
  <c r="O222" i="87"/>
  <c r="P222" i="87"/>
  <c r="Q222" i="87"/>
  <c r="R222" i="87"/>
  <c r="S222" i="87"/>
  <c r="T222" i="87"/>
  <c r="U222" i="87"/>
  <c r="V222" i="87"/>
  <c r="W222" i="87"/>
  <c r="X222" i="87"/>
  <c r="Y222" i="87"/>
  <c r="Z222" i="87"/>
  <c r="AA222" i="87"/>
  <c r="AB222" i="87"/>
  <c r="AC222" i="87"/>
  <c r="AD222" i="87"/>
  <c r="AE222" i="87"/>
  <c r="AF222" i="87"/>
  <c r="AG222" i="87"/>
  <c r="AH222" i="87"/>
  <c r="AI222" i="87"/>
  <c r="AJ222" i="87"/>
  <c r="AK222" i="87"/>
  <c r="AL222" i="87"/>
  <c r="D223" i="87"/>
  <c r="E223" i="87"/>
  <c r="F223" i="87"/>
  <c r="G223" i="87"/>
  <c r="H223" i="87"/>
  <c r="I223" i="87"/>
  <c r="M223" i="87"/>
  <c r="N223" i="87"/>
  <c r="O223" i="87"/>
  <c r="P223" i="87"/>
  <c r="Q223" i="87"/>
  <c r="R223" i="87"/>
  <c r="S223" i="87"/>
  <c r="T223" i="87"/>
  <c r="U223" i="87"/>
  <c r="V223" i="87"/>
  <c r="W223" i="87"/>
  <c r="X223" i="87"/>
  <c r="Y223" i="87"/>
  <c r="Z223" i="87"/>
  <c r="AA223" i="87"/>
  <c r="AB223" i="87"/>
  <c r="AC223" i="87"/>
  <c r="AD223" i="87"/>
  <c r="AE223" i="87"/>
  <c r="AF223" i="87"/>
  <c r="AG223" i="87"/>
  <c r="AH223" i="87"/>
  <c r="AI223" i="87"/>
  <c r="AJ223" i="87"/>
  <c r="AK223" i="87"/>
  <c r="AL223" i="87"/>
  <c r="D224" i="87"/>
  <c r="E224" i="87"/>
  <c r="F224" i="87"/>
  <c r="G224" i="87"/>
  <c r="H224" i="87"/>
  <c r="I224" i="87"/>
  <c r="M224" i="87"/>
  <c r="N224" i="87"/>
  <c r="O224" i="87"/>
  <c r="P224" i="87"/>
  <c r="Q224" i="87"/>
  <c r="R224" i="87"/>
  <c r="S224" i="87"/>
  <c r="T224" i="87"/>
  <c r="U224" i="87"/>
  <c r="V224" i="87"/>
  <c r="W224" i="87"/>
  <c r="X224" i="87"/>
  <c r="Y224" i="87"/>
  <c r="Z224" i="87"/>
  <c r="AA224" i="87"/>
  <c r="AB224" i="87"/>
  <c r="AC224" i="87"/>
  <c r="AD224" i="87"/>
  <c r="AE224" i="87"/>
  <c r="AF224" i="87"/>
  <c r="AG224" i="87"/>
  <c r="AH224" i="87"/>
  <c r="AI224" i="87"/>
  <c r="AJ224" i="87"/>
  <c r="AK224" i="87"/>
  <c r="AL224" i="87"/>
  <c r="D225" i="87"/>
  <c r="E225" i="87"/>
  <c r="F225" i="87"/>
  <c r="G225" i="87"/>
  <c r="H225" i="87"/>
  <c r="I225" i="87"/>
  <c r="M225" i="87"/>
  <c r="N225" i="87"/>
  <c r="O225" i="87"/>
  <c r="P225" i="87"/>
  <c r="Q225" i="87"/>
  <c r="R225" i="87"/>
  <c r="S225" i="87"/>
  <c r="T225" i="87"/>
  <c r="U225" i="87"/>
  <c r="V225" i="87"/>
  <c r="W225" i="87"/>
  <c r="X225" i="87"/>
  <c r="Y225" i="87"/>
  <c r="Z225" i="87"/>
  <c r="AA225" i="87"/>
  <c r="AB225" i="87"/>
  <c r="AC225" i="87"/>
  <c r="AD225" i="87"/>
  <c r="AE225" i="87"/>
  <c r="AF225" i="87"/>
  <c r="AG225" i="87"/>
  <c r="AH225" i="87"/>
  <c r="AI225" i="87"/>
  <c r="AJ225" i="87"/>
  <c r="AK225" i="87"/>
  <c r="AL225" i="87"/>
  <c r="D226" i="87"/>
  <c r="E226" i="87"/>
  <c r="F226" i="87"/>
  <c r="G226" i="87"/>
  <c r="H226" i="87"/>
  <c r="I226" i="87"/>
  <c r="M226" i="87"/>
  <c r="N226" i="87"/>
  <c r="O226" i="87"/>
  <c r="P226" i="87"/>
  <c r="Q226" i="87"/>
  <c r="R226" i="87"/>
  <c r="S226" i="87"/>
  <c r="T226" i="87"/>
  <c r="U226" i="87"/>
  <c r="V226" i="87"/>
  <c r="W226" i="87"/>
  <c r="X226" i="87"/>
  <c r="Y226" i="87"/>
  <c r="Z226" i="87"/>
  <c r="AA226" i="87"/>
  <c r="AB226" i="87"/>
  <c r="AC226" i="87"/>
  <c r="AD226" i="87"/>
  <c r="AE226" i="87"/>
  <c r="AF226" i="87"/>
  <c r="AG226" i="87"/>
  <c r="AH226" i="87"/>
  <c r="AI226" i="87"/>
  <c r="AJ226" i="87"/>
  <c r="AK226" i="87"/>
  <c r="AL226" i="87"/>
  <c r="D227" i="87"/>
  <c r="E227" i="87"/>
  <c r="F227" i="87"/>
  <c r="G227" i="87"/>
  <c r="H227" i="87"/>
  <c r="I227" i="87"/>
  <c r="M227" i="87"/>
  <c r="N227" i="87"/>
  <c r="O227" i="87"/>
  <c r="P227" i="87"/>
  <c r="Q227" i="87"/>
  <c r="R227" i="87"/>
  <c r="S227" i="87"/>
  <c r="T227" i="87"/>
  <c r="U227" i="87"/>
  <c r="V227" i="87"/>
  <c r="W227" i="87"/>
  <c r="X227" i="87"/>
  <c r="Y227" i="87"/>
  <c r="Z227" i="87"/>
  <c r="AA227" i="87"/>
  <c r="AB227" i="87"/>
  <c r="AC227" i="87"/>
  <c r="AD227" i="87"/>
  <c r="AE227" i="87"/>
  <c r="AF227" i="87"/>
  <c r="AG227" i="87"/>
  <c r="AH227" i="87"/>
  <c r="AI227" i="87"/>
  <c r="AJ227" i="87"/>
  <c r="AK227" i="87"/>
  <c r="AL227" i="87"/>
  <c r="D228" i="87"/>
  <c r="E228" i="87"/>
  <c r="F228" i="87"/>
  <c r="G228" i="87"/>
  <c r="H228" i="87"/>
  <c r="I228" i="87"/>
  <c r="M228" i="87"/>
  <c r="N228" i="87"/>
  <c r="O228" i="87"/>
  <c r="P228" i="87"/>
  <c r="Q228" i="87"/>
  <c r="R228" i="87"/>
  <c r="S228" i="87"/>
  <c r="T228" i="87"/>
  <c r="U228" i="87"/>
  <c r="V228" i="87"/>
  <c r="W228" i="87"/>
  <c r="X228" i="87"/>
  <c r="Y228" i="87"/>
  <c r="Z228" i="87"/>
  <c r="AA228" i="87"/>
  <c r="AB228" i="87"/>
  <c r="AC228" i="87"/>
  <c r="AD228" i="87"/>
  <c r="AE228" i="87"/>
  <c r="AF228" i="87"/>
  <c r="AG228" i="87"/>
  <c r="AH228" i="87"/>
  <c r="AI228" i="87"/>
  <c r="AJ228" i="87"/>
  <c r="AK228" i="87"/>
  <c r="AL228" i="87"/>
  <c r="D229" i="87"/>
  <c r="E229" i="87"/>
  <c r="F229" i="87"/>
  <c r="G229" i="87"/>
  <c r="H229" i="87"/>
  <c r="I229" i="87"/>
  <c r="M229" i="87"/>
  <c r="N229" i="87"/>
  <c r="O229" i="87"/>
  <c r="P229" i="87"/>
  <c r="Q229" i="87"/>
  <c r="R229" i="87"/>
  <c r="S229" i="87"/>
  <c r="T229" i="87"/>
  <c r="U229" i="87"/>
  <c r="V229" i="87"/>
  <c r="W229" i="87"/>
  <c r="X229" i="87"/>
  <c r="Y229" i="87"/>
  <c r="Z229" i="87"/>
  <c r="AA229" i="87"/>
  <c r="AB229" i="87"/>
  <c r="AC229" i="87"/>
  <c r="AD229" i="87"/>
  <c r="AE229" i="87"/>
  <c r="AF229" i="87"/>
  <c r="AG229" i="87"/>
  <c r="AH229" i="87"/>
  <c r="AI229" i="87"/>
  <c r="AJ229" i="87"/>
  <c r="AK229" i="87"/>
  <c r="AL229" i="87"/>
  <c r="D230" i="87"/>
  <c r="E230" i="87"/>
  <c r="F230" i="87"/>
  <c r="G230" i="87"/>
  <c r="H230" i="87"/>
  <c r="I230" i="87"/>
  <c r="M230" i="87"/>
  <c r="N230" i="87"/>
  <c r="O230" i="87"/>
  <c r="P230" i="87"/>
  <c r="Q230" i="87"/>
  <c r="R230" i="87"/>
  <c r="S230" i="87"/>
  <c r="T230" i="87"/>
  <c r="U230" i="87"/>
  <c r="V230" i="87"/>
  <c r="W230" i="87"/>
  <c r="X230" i="87"/>
  <c r="Y230" i="87"/>
  <c r="Z230" i="87"/>
  <c r="AA230" i="87"/>
  <c r="AB230" i="87"/>
  <c r="AC230" i="87"/>
  <c r="AD230" i="87"/>
  <c r="AE230" i="87"/>
  <c r="AF230" i="87"/>
  <c r="AG230" i="87"/>
  <c r="AH230" i="87"/>
  <c r="AI230" i="87"/>
  <c r="AJ230" i="87"/>
  <c r="AK230" i="87"/>
  <c r="AL230" i="87"/>
  <c r="D231" i="87"/>
  <c r="E231" i="87"/>
  <c r="F231" i="87"/>
  <c r="G231" i="87"/>
  <c r="H231" i="87"/>
  <c r="I231" i="87"/>
  <c r="M231" i="87"/>
  <c r="N231" i="87"/>
  <c r="O231" i="87"/>
  <c r="P231" i="87"/>
  <c r="Q231" i="87"/>
  <c r="R231" i="87"/>
  <c r="S231" i="87"/>
  <c r="T231" i="87"/>
  <c r="U231" i="87"/>
  <c r="V231" i="87"/>
  <c r="W231" i="87"/>
  <c r="X231" i="87"/>
  <c r="Y231" i="87"/>
  <c r="Z231" i="87"/>
  <c r="AA231" i="87"/>
  <c r="AB231" i="87"/>
  <c r="AC231" i="87"/>
  <c r="AD231" i="87"/>
  <c r="AE231" i="87"/>
  <c r="AF231" i="87"/>
  <c r="AG231" i="87"/>
  <c r="AH231" i="87"/>
  <c r="AI231" i="87"/>
  <c r="AJ231" i="87"/>
  <c r="AK231" i="87"/>
  <c r="AL231" i="87"/>
  <c r="D232" i="87"/>
  <c r="E232" i="87"/>
  <c r="F232" i="87"/>
  <c r="G232" i="87"/>
  <c r="H232" i="87"/>
  <c r="I232" i="87"/>
  <c r="M232" i="87"/>
  <c r="N232" i="87"/>
  <c r="O232" i="87"/>
  <c r="P232" i="87"/>
  <c r="Q232" i="87"/>
  <c r="R232" i="87"/>
  <c r="S232" i="87"/>
  <c r="T232" i="87"/>
  <c r="U232" i="87"/>
  <c r="V232" i="87"/>
  <c r="W232" i="87"/>
  <c r="X232" i="87"/>
  <c r="Y232" i="87"/>
  <c r="Z232" i="87"/>
  <c r="AA232" i="87"/>
  <c r="AB232" i="87"/>
  <c r="AC232" i="87"/>
  <c r="AD232" i="87"/>
  <c r="AE232" i="87"/>
  <c r="AF232" i="87"/>
  <c r="AG232" i="87"/>
  <c r="AH232" i="87"/>
  <c r="AI232" i="87"/>
  <c r="AJ232" i="87"/>
  <c r="AK232" i="87"/>
  <c r="AL232" i="87"/>
  <c r="D233" i="87"/>
  <c r="E233" i="87"/>
  <c r="F233" i="87"/>
  <c r="G233" i="87"/>
  <c r="H233" i="87"/>
  <c r="I233" i="87"/>
  <c r="M233" i="87"/>
  <c r="N233" i="87"/>
  <c r="O233" i="87"/>
  <c r="P233" i="87"/>
  <c r="Q233" i="87"/>
  <c r="R233" i="87"/>
  <c r="S233" i="87"/>
  <c r="T233" i="87"/>
  <c r="U233" i="87"/>
  <c r="V233" i="87"/>
  <c r="W233" i="87"/>
  <c r="X233" i="87"/>
  <c r="Y233" i="87"/>
  <c r="Z233" i="87"/>
  <c r="AA233" i="87"/>
  <c r="AB233" i="87"/>
  <c r="AC233" i="87"/>
  <c r="AD233" i="87"/>
  <c r="AE233" i="87"/>
  <c r="AF233" i="87"/>
  <c r="AG233" i="87"/>
  <c r="AH233" i="87"/>
  <c r="AI233" i="87"/>
  <c r="AJ233" i="87"/>
  <c r="AK233" i="87"/>
  <c r="AL233" i="87"/>
  <c r="D234" i="87"/>
  <c r="E234" i="87"/>
  <c r="F234" i="87"/>
  <c r="G234" i="87"/>
  <c r="H234" i="87"/>
  <c r="I234" i="87"/>
  <c r="M234" i="87"/>
  <c r="N234" i="87"/>
  <c r="O234" i="87"/>
  <c r="P234" i="87"/>
  <c r="Q234" i="87"/>
  <c r="R234" i="87"/>
  <c r="S234" i="87"/>
  <c r="T234" i="87"/>
  <c r="U234" i="87"/>
  <c r="V234" i="87"/>
  <c r="W234" i="87"/>
  <c r="X234" i="87"/>
  <c r="Y234" i="87"/>
  <c r="Z234" i="87"/>
  <c r="AA234" i="87"/>
  <c r="AB234" i="87"/>
  <c r="AC234" i="87"/>
  <c r="AD234" i="87"/>
  <c r="AE234" i="87"/>
  <c r="AF234" i="87"/>
  <c r="AG234" i="87"/>
  <c r="AH234" i="87"/>
  <c r="AI234" i="87"/>
  <c r="AJ234" i="87"/>
  <c r="AK234" i="87"/>
  <c r="AL234" i="87"/>
  <c r="D235" i="87"/>
  <c r="E235" i="87"/>
  <c r="F235" i="87"/>
  <c r="G235" i="87"/>
  <c r="H235" i="87"/>
  <c r="I235" i="87"/>
  <c r="M235" i="87"/>
  <c r="N235" i="87"/>
  <c r="O235" i="87"/>
  <c r="P235" i="87"/>
  <c r="Q235" i="87"/>
  <c r="R235" i="87"/>
  <c r="S235" i="87"/>
  <c r="T235" i="87"/>
  <c r="U235" i="87"/>
  <c r="V235" i="87"/>
  <c r="W235" i="87"/>
  <c r="X235" i="87"/>
  <c r="Y235" i="87"/>
  <c r="Z235" i="87"/>
  <c r="AA235" i="87"/>
  <c r="AB235" i="87"/>
  <c r="AC235" i="87"/>
  <c r="AD235" i="87"/>
  <c r="AE235" i="87"/>
  <c r="AF235" i="87"/>
  <c r="AG235" i="87"/>
  <c r="AH235" i="87"/>
  <c r="AI235" i="87"/>
  <c r="AJ235" i="87"/>
  <c r="AK235" i="87"/>
  <c r="AL235" i="87"/>
  <c r="D236" i="87"/>
  <c r="E236" i="87"/>
  <c r="F236" i="87"/>
  <c r="G236" i="87"/>
  <c r="H236" i="87"/>
  <c r="I236" i="87"/>
  <c r="M236" i="87"/>
  <c r="N236" i="87"/>
  <c r="O236" i="87"/>
  <c r="P236" i="87"/>
  <c r="Q236" i="87"/>
  <c r="R236" i="87"/>
  <c r="S236" i="87"/>
  <c r="T236" i="87"/>
  <c r="U236" i="87"/>
  <c r="V236" i="87"/>
  <c r="W236" i="87"/>
  <c r="X236" i="87"/>
  <c r="Y236" i="87"/>
  <c r="Z236" i="87"/>
  <c r="AA236" i="87"/>
  <c r="AB236" i="87"/>
  <c r="AC236" i="87"/>
  <c r="AD236" i="87"/>
  <c r="AE236" i="87"/>
  <c r="AF236" i="87"/>
  <c r="AG236" i="87"/>
  <c r="AH236" i="87"/>
  <c r="AI236" i="87"/>
  <c r="AJ236" i="87"/>
  <c r="AK236" i="87"/>
  <c r="AL236" i="87"/>
  <c r="D237" i="87"/>
  <c r="E237" i="87"/>
  <c r="F237" i="87"/>
  <c r="G237" i="87"/>
  <c r="H237" i="87"/>
  <c r="I237" i="87"/>
  <c r="M237" i="87"/>
  <c r="N237" i="87"/>
  <c r="O237" i="87"/>
  <c r="P237" i="87"/>
  <c r="Q237" i="87"/>
  <c r="R237" i="87"/>
  <c r="S237" i="87"/>
  <c r="T237" i="87"/>
  <c r="U237" i="87"/>
  <c r="V237" i="87"/>
  <c r="W237" i="87"/>
  <c r="X237" i="87"/>
  <c r="Y237" i="87"/>
  <c r="Z237" i="87"/>
  <c r="AA237" i="87"/>
  <c r="AB237" i="87"/>
  <c r="AC237" i="87"/>
  <c r="AD237" i="87"/>
  <c r="AE237" i="87"/>
  <c r="AF237" i="87"/>
  <c r="AG237" i="87"/>
  <c r="AH237" i="87"/>
  <c r="AI237" i="87"/>
  <c r="AJ237" i="87"/>
  <c r="AK237" i="87"/>
  <c r="AL237" i="87"/>
  <c r="D238" i="87"/>
  <c r="E238" i="87"/>
  <c r="F238" i="87"/>
  <c r="G238" i="87"/>
  <c r="H238" i="87"/>
  <c r="I238" i="87"/>
  <c r="M238" i="87"/>
  <c r="N238" i="87"/>
  <c r="O238" i="87"/>
  <c r="P238" i="87"/>
  <c r="Q238" i="87"/>
  <c r="R238" i="87"/>
  <c r="S238" i="87"/>
  <c r="T238" i="87"/>
  <c r="U238" i="87"/>
  <c r="V238" i="87"/>
  <c r="W238" i="87"/>
  <c r="X238" i="87"/>
  <c r="Y238" i="87"/>
  <c r="Z238" i="87"/>
  <c r="AA238" i="87"/>
  <c r="AB238" i="87"/>
  <c r="AC238" i="87"/>
  <c r="AD238" i="87"/>
  <c r="AE238" i="87"/>
  <c r="AF238" i="87"/>
  <c r="AG238" i="87"/>
  <c r="AH238" i="87"/>
  <c r="AI238" i="87"/>
  <c r="AJ238" i="87"/>
  <c r="AK238" i="87"/>
  <c r="AL238" i="87"/>
  <c r="D239" i="87"/>
  <c r="E239" i="87"/>
  <c r="F239" i="87"/>
  <c r="G239" i="87"/>
  <c r="H239" i="87"/>
  <c r="I239" i="87"/>
  <c r="M239" i="87"/>
  <c r="N239" i="87"/>
  <c r="O239" i="87"/>
  <c r="P239" i="87"/>
  <c r="Q239" i="87"/>
  <c r="R239" i="87"/>
  <c r="S239" i="87"/>
  <c r="T239" i="87"/>
  <c r="U239" i="87"/>
  <c r="V239" i="87"/>
  <c r="W239" i="87"/>
  <c r="X239" i="87"/>
  <c r="Y239" i="87"/>
  <c r="Z239" i="87"/>
  <c r="AA239" i="87"/>
  <c r="AB239" i="87"/>
  <c r="AC239" i="87"/>
  <c r="AD239" i="87"/>
  <c r="AE239" i="87"/>
  <c r="AF239" i="87"/>
  <c r="AG239" i="87"/>
  <c r="AH239" i="87"/>
  <c r="AI239" i="87"/>
  <c r="AJ239" i="87"/>
  <c r="AK239" i="87"/>
  <c r="AL239" i="87"/>
  <c r="D240" i="87"/>
  <c r="E240" i="87"/>
  <c r="F240" i="87"/>
  <c r="G240" i="87"/>
  <c r="H240" i="87"/>
  <c r="I240" i="87"/>
  <c r="M240" i="87"/>
  <c r="N240" i="87"/>
  <c r="O240" i="87"/>
  <c r="P240" i="87"/>
  <c r="Q240" i="87"/>
  <c r="R240" i="87"/>
  <c r="S240" i="87"/>
  <c r="T240" i="87"/>
  <c r="U240" i="87"/>
  <c r="V240" i="87"/>
  <c r="W240" i="87"/>
  <c r="X240" i="87"/>
  <c r="Y240" i="87"/>
  <c r="Z240" i="87"/>
  <c r="AA240" i="87"/>
  <c r="AB240" i="87"/>
  <c r="AC240" i="87"/>
  <c r="AD240" i="87"/>
  <c r="AE240" i="87"/>
  <c r="AF240" i="87"/>
  <c r="AG240" i="87"/>
  <c r="AH240" i="87"/>
  <c r="AI240" i="87"/>
  <c r="AJ240" i="87"/>
  <c r="AK240" i="87"/>
  <c r="AL240" i="87"/>
  <c r="D241" i="87"/>
  <c r="E241" i="87"/>
  <c r="F241" i="87"/>
  <c r="G241" i="87"/>
  <c r="H241" i="87"/>
  <c r="I241" i="87"/>
  <c r="M241" i="87"/>
  <c r="N241" i="87"/>
  <c r="O241" i="87"/>
  <c r="P241" i="87"/>
  <c r="Q241" i="87"/>
  <c r="R241" i="87"/>
  <c r="S241" i="87"/>
  <c r="T241" i="87"/>
  <c r="U241" i="87"/>
  <c r="V241" i="87"/>
  <c r="W241" i="87"/>
  <c r="X241" i="87"/>
  <c r="Y241" i="87"/>
  <c r="Z241" i="87"/>
  <c r="AA241" i="87"/>
  <c r="AB241" i="87"/>
  <c r="AC241" i="87"/>
  <c r="AD241" i="87"/>
  <c r="AE241" i="87"/>
  <c r="AF241" i="87"/>
  <c r="AG241" i="87"/>
  <c r="AH241" i="87"/>
  <c r="AI241" i="87"/>
  <c r="AJ241" i="87"/>
  <c r="AK241" i="87"/>
  <c r="AL241" i="87"/>
  <c r="D242" i="87"/>
  <c r="E242" i="87"/>
  <c r="F242" i="87"/>
  <c r="G242" i="87"/>
  <c r="H242" i="87"/>
  <c r="I242" i="87"/>
  <c r="M242" i="87"/>
  <c r="N242" i="87"/>
  <c r="O242" i="87"/>
  <c r="P242" i="87"/>
  <c r="Q242" i="87"/>
  <c r="R242" i="87"/>
  <c r="S242" i="87"/>
  <c r="T242" i="87"/>
  <c r="U242" i="87"/>
  <c r="V242" i="87"/>
  <c r="W242" i="87"/>
  <c r="X242" i="87"/>
  <c r="Y242" i="87"/>
  <c r="Z242" i="87"/>
  <c r="AA242" i="87"/>
  <c r="AB242" i="87"/>
  <c r="AC242" i="87"/>
  <c r="AD242" i="87"/>
  <c r="AE242" i="87"/>
  <c r="AF242" i="87"/>
  <c r="AG242" i="87"/>
  <c r="AH242" i="87"/>
  <c r="AI242" i="87"/>
  <c r="AJ242" i="87"/>
  <c r="AK242" i="87"/>
  <c r="AL242" i="87"/>
  <c r="D243" i="87"/>
  <c r="E243" i="87"/>
  <c r="F243" i="87"/>
  <c r="G243" i="87"/>
  <c r="H243" i="87"/>
  <c r="I243" i="87"/>
  <c r="M243" i="87"/>
  <c r="N243" i="87"/>
  <c r="O243" i="87"/>
  <c r="P243" i="87"/>
  <c r="Q243" i="87"/>
  <c r="R243" i="87"/>
  <c r="S243" i="87"/>
  <c r="T243" i="87"/>
  <c r="U243" i="87"/>
  <c r="V243" i="87"/>
  <c r="W243" i="87"/>
  <c r="X243" i="87"/>
  <c r="Y243" i="87"/>
  <c r="Z243" i="87"/>
  <c r="AA243" i="87"/>
  <c r="AB243" i="87"/>
  <c r="AC243" i="87"/>
  <c r="AD243" i="87"/>
  <c r="AE243" i="87"/>
  <c r="AF243" i="87"/>
  <c r="AG243" i="87"/>
  <c r="AH243" i="87"/>
  <c r="AI243" i="87"/>
  <c r="AJ243" i="87"/>
  <c r="AK243" i="87"/>
  <c r="AL243" i="87"/>
  <c r="D244" i="87"/>
  <c r="E244" i="87"/>
  <c r="F244" i="87"/>
  <c r="G244" i="87"/>
  <c r="H244" i="87"/>
  <c r="I244" i="87"/>
  <c r="M244" i="87"/>
  <c r="N244" i="87"/>
  <c r="O244" i="87"/>
  <c r="P244" i="87"/>
  <c r="Q244" i="87"/>
  <c r="R244" i="87"/>
  <c r="S244" i="87"/>
  <c r="T244" i="87"/>
  <c r="U244" i="87"/>
  <c r="V244" i="87"/>
  <c r="W244" i="87"/>
  <c r="X244" i="87"/>
  <c r="Y244" i="87"/>
  <c r="Z244" i="87"/>
  <c r="AA244" i="87"/>
  <c r="AB244" i="87"/>
  <c r="AC244" i="87"/>
  <c r="AD244" i="87"/>
  <c r="AE244" i="87"/>
  <c r="AF244" i="87"/>
  <c r="AG244" i="87"/>
  <c r="AH244" i="87"/>
  <c r="AI244" i="87"/>
  <c r="AJ244" i="87"/>
  <c r="AK244" i="87"/>
  <c r="AL244" i="87"/>
  <c r="D245" i="87"/>
  <c r="E245" i="87"/>
  <c r="F245" i="87"/>
  <c r="G245" i="87"/>
  <c r="H245" i="87"/>
  <c r="I245" i="87"/>
  <c r="M245" i="87"/>
  <c r="N245" i="87"/>
  <c r="O245" i="87"/>
  <c r="P245" i="87"/>
  <c r="Q245" i="87"/>
  <c r="R245" i="87"/>
  <c r="S245" i="87"/>
  <c r="T245" i="87"/>
  <c r="U245" i="87"/>
  <c r="V245" i="87"/>
  <c r="W245" i="87"/>
  <c r="X245" i="87"/>
  <c r="Y245" i="87"/>
  <c r="Z245" i="87"/>
  <c r="AA245" i="87"/>
  <c r="AB245" i="87"/>
  <c r="AC245" i="87"/>
  <c r="AD245" i="87"/>
  <c r="AE245" i="87"/>
  <c r="AF245" i="87"/>
  <c r="AG245" i="87"/>
  <c r="AH245" i="87"/>
  <c r="AI245" i="87"/>
  <c r="AJ245" i="87"/>
  <c r="AK245" i="87"/>
  <c r="AL245" i="87"/>
  <c r="D246" i="87"/>
  <c r="E246" i="87"/>
  <c r="F246" i="87"/>
  <c r="G246" i="87"/>
  <c r="H246" i="87"/>
  <c r="I246" i="87"/>
  <c r="M246" i="87"/>
  <c r="N246" i="87"/>
  <c r="O246" i="87"/>
  <c r="P246" i="87"/>
  <c r="Q246" i="87"/>
  <c r="R246" i="87"/>
  <c r="S246" i="87"/>
  <c r="T246" i="87"/>
  <c r="U246" i="87"/>
  <c r="V246" i="87"/>
  <c r="W246" i="87"/>
  <c r="X246" i="87"/>
  <c r="Y246" i="87"/>
  <c r="Z246" i="87"/>
  <c r="AA246" i="87"/>
  <c r="AB246" i="87"/>
  <c r="AC246" i="87"/>
  <c r="AD246" i="87"/>
  <c r="AE246" i="87"/>
  <c r="AF246" i="87"/>
  <c r="AG246" i="87"/>
  <c r="AH246" i="87"/>
  <c r="AI246" i="87"/>
  <c r="AJ246" i="87"/>
  <c r="AK246" i="87"/>
  <c r="AL246" i="87"/>
  <c r="D247" i="87"/>
  <c r="E247" i="87"/>
  <c r="F247" i="87"/>
  <c r="G247" i="87"/>
  <c r="H247" i="87"/>
  <c r="I247" i="87"/>
  <c r="M247" i="87"/>
  <c r="N247" i="87"/>
  <c r="O247" i="87"/>
  <c r="P247" i="87"/>
  <c r="Q247" i="87"/>
  <c r="R247" i="87"/>
  <c r="S247" i="87"/>
  <c r="T247" i="87"/>
  <c r="U247" i="87"/>
  <c r="V247" i="87"/>
  <c r="W247" i="87"/>
  <c r="X247" i="87"/>
  <c r="Y247" i="87"/>
  <c r="Z247" i="87"/>
  <c r="AA247" i="87"/>
  <c r="AB247" i="87"/>
  <c r="AC247" i="87"/>
  <c r="AD247" i="87"/>
  <c r="AE247" i="87"/>
  <c r="AF247" i="87"/>
  <c r="AG247" i="87"/>
  <c r="AH247" i="87"/>
  <c r="AI247" i="87"/>
  <c r="AJ247" i="87"/>
  <c r="AK247" i="87"/>
  <c r="AL247" i="87"/>
  <c r="D248" i="87"/>
  <c r="E248" i="87"/>
  <c r="F248" i="87"/>
  <c r="G248" i="87"/>
  <c r="H248" i="87"/>
  <c r="I248" i="87"/>
  <c r="M248" i="87"/>
  <c r="N248" i="87"/>
  <c r="O248" i="87"/>
  <c r="P248" i="87"/>
  <c r="Q248" i="87"/>
  <c r="R248" i="87"/>
  <c r="S248" i="87"/>
  <c r="T248" i="87"/>
  <c r="U248" i="87"/>
  <c r="V248" i="87"/>
  <c r="W248" i="87"/>
  <c r="X248" i="87"/>
  <c r="Y248" i="87"/>
  <c r="Z248" i="87"/>
  <c r="AA248" i="87"/>
  <c r="AB248" i="87"/>
  <c r="AC248" i="87"/>
  <c r="AD248" i="87"/>
  <c r="AE248" i="87"/>
  <c r="AF248" i="87"/>
  <c r="AG248" i="87"/>
  <c r="AH248" i="87"/>
  <c r="AI248" i="87"/>
  <c r="AJ248" i="87"/>
  <c r="AK248" i="87"/>
  <c r="AL248" i="87"/>
  <c r="D249" i="87"/>
  <c r="E249" i="87"/>
  <c r="F249" i="87"/>
  <c r="G249" i="87"/>
  <c r="H249" i="87"/>
  <c r="I249" i="87"/>
  <c r="M249" i="87"/>
  <c r="N249" i="87"/>
  <c r="O249" i="87"/>
  <c r="P249" i="87"/>
  <c r="Q249" i="87"/>
  <c r="R249" i="87"/>
  <c r="S249" i="87"/>
  <c r="T249" i="87"/>
  <c r="U249" i="87"/>
  <c r="V249" i="87"/>
  <c r="W249" i="87"/>
  <c r="X249" i="87"/>
  <c r="Y249" i="87"/>
  <c r="Z249" i="87"/>
  <c r="AA249" i="87"/>
  <c r="AB249" i="87"/>
  <c r="AC249" i="87"/>
  <c r="AD249" i="87"/>
  <c r="AE249" i="87"/>
  <c r="AF249" i="87"/>
  <c r="AG249" i="87"/>
  <c r="AH249" i="87"/>
  <c r="AI249" i="87"/>
  <c r="AJ249" i="87"/>
  <c r="AK249" i="87"/>
  <c r="AL249" i="87"/>
  <c r="D250" i="87"/>
  <c r="E250" i="87"/>
  <c r="F250" i="87"/>
  <c r="G250" i="87"/>
  <c r="H250" i="87"/>
  <c r="I250" i="87"/>
  <c r="M250" i="87"/>
  <c r="N250" i="87"/>
  <c r="O250" i="87"/>
  <c r="P250" i="87"/>
  <c r="Q250" i="87"/>
  <c r="R250" i="87"/>
  <c r="S250" i="87"/>
  <c r="T250" i="87"/>
  <c r="U250" i="87"/>
  <c r="V250" i="87"/>
  <c r="W250" i="87"/>
  <c r="X250" i="87"/>
  <c r="Y250" i="87"/>
  <c r="Z250" i="87"/>
  <c r="AA250" i="87"/>
  <c r="AB250" i="87"/>
  <c r="AC250" i="87"/>
  <c r="AD250" i="87"/>
  <c r="AE250" i="87"/>
  <c r="AF250" i="87"/>
  <c r="AG250" i="87"/>
  <c r="AH250" i="87"/>
  <c r="AI250" i="87"/>
  <c r="AJ250" i="87"/>
  <c r="AK250" i="87"/>
  <c r="AL250" i="87"/>
  <c r="D251" i="87"/>
  <c r="E251" i="87"/>
  <c r="F251" i="87"/>
  <c r="G251" i="87"/>
  <c r="H251" i="87"/>
  <c r="I251" i="87"/>
  <c r="M251" i="87"/>
  <c r="N251" i="87"/>
  <c r="O251" i="87"/>
  <c r="P251" i="87"/>
  <c r="Q251" i="87"/>
  <c r="R251" i="87"/>
  <c r="S251" i="87"/>
  <c r="T251" i="87"/>
  <c r="U251" i="87"/>
  <c r="V251" i="87"/>
  <c r="W251" i="87"/>
  <c r="X251" i="87"/>
  <c r="Y251" i="87"/>
  <c r="Z251" i="87"/>
  <c r="AA251" i="87"/>
  <c r="AB251" i="87"/>
  <c r="AC251" i="87"/>
  <c r="AD251" i="87"/>
  <c r="AE251" i="87"/>
  <c r="AF251" i="87"/>
  <c r="AG251" i="87"/>
  <c r="AH251" i="87"/>
  <c r="AI251" i="87"/>
  <c r="AJ251" i="87"/>
  <c r="AK251" i="87"/>
  <c r="AL251" i="87"/>
  <c r="D252" i="87"/>
  <c r="E252" i="87"/>
  <c r="F252" i="87"/>
  <c r="G252" i="87"/>
  <c r="H252" i="87"/>
  <c r="I252" i="87"/>
  <c r="M252" i="87"/>
  <c r="N252" i="87"/>
  <c r="O252" i="87"/>
  <c r="P252" i="87"/>
  <c r="Q252" i="87"/>
  <c r="R252" i="87"/>
  <c r="S252" i="87"/>
  <c r="T252" i="87"/>
  <c r="U252" i="87"/>
  <c r="V252" i="87"/>
  <c r="W252" i="87"/>
  <c r="X252" i="87"/>
  <c r="Y252" i="87"/>
  <c r="Z252" i="87"/>
  <c r="AA252" i="87"/>
  <c r="AB252" i="87"/>
  <c r="AC252" i="87"/>
  <c r="AD252" i="87"/>
  <c r="AE252" i="87"/>
  <c r="AF252" i="87"/>
  <c r="AG252" i="87"/>
  <c r="AH252" i="87"/>
  <c r="AI252" i="87"/>
  <c r="AJ252" i="87"/>
  <c r="AK252" i="87"/>
  <c r="AL252" i="87"/>
  <c r="D253" i="87"/>
  <c r="E253" i="87"/>
  <c r="F253" i="87"/>
  <c r="G253" i="87"/>
  <c r="H253" i="87"/>
  <c r="I253" i="87"/>
  <c r="M253" i="87"/>
  <c r="N253" i="87"/>
  <c r="O253" i="87"/>
  <c r="P253" i="87"/>
  <c r="Q253" i="87"/>
  <c r="R253" i="87"/>
  <c r="S253" i="87"/>
  <c r="T253" i="87"/>
  <c r="U253" i="87"/>
  <c r="V253" i="87"/>
  <c r="W253" i="87"/>
  <c r="X253" i="87"/>
  <c r="Y253" i="87"/>
  <c r="Z253" i="87"/>
  <c r="AA253" i="87"/>
  <c r="AB253" i="87"/>
  <c r="AC253" i="87"/>
  <c r="AD253" i="87"/>
  <c r="AE253" i="87"/>
  <c r="AF253" i="87"/>
  <c r="AG253" i="87"/>
  <c r="AH253" i="87"/>
  <c r="AI253" i="87"/>
  <c r="AJ253" i="87"/>
  <c r="AK253" i="87"/>
  <c r="AL253" i="87"/>
  <c r="D254" i="87"/>
  <c r="E254" i="87"/>
  <c r="F254" i="87"/>
  <c r="G254" i="87"/>
  <c r="H254" i="87"/>
  <c r="I254" i="87"/>
  <c r="M254" i="87"/>
  <c r="N254" i="87"/>
  <c r="O254" i="87"/>
  <c r="P254" i="87"/>
  <c r="Q254" i="87"/>
  <c r="R254" i="87"/>
  <c r="S254" i="87"/>
  <c r="T254" i="87"/>
  <c r="U254" i="87"/>
  <c r="V254" i="87"/>
  <c r="W254" i="87"/>
  <c r="X254" i="87"/>
  <c r="Y254" i="87"/>
  <c r="Z254" i="87"/>
  <c r="AA254" i="87"/>
  <c r="AB254" i="87"/>
  <c r="AC254" i="87"/>
  <c r="AD254" i="87"/>
  <c r="AE254" i="87"/>
  <c r="AF254" i="87"/>
  <c r="AG254" i="87"/>
  <c r="AH254" i="87"/>
  <c r="AI254" i="87"/>
  <c r="AJ254" i="87"/>
  <c r="AK254" i="87"/>
  <c r="AL254" i="87"/>
  <c r="D255" i="87"/>
  <c r="E255" i="87"/>
  <c r="F255" i="87"/>
  <c r="G255" i="87"/>
  <c r="H255" i="87"/>
  <c r="I255" i="87"/>
  <c r="M255" i="87"/>
  <c r="N255" i="87"/>
  <c r="O255" i="87"/>
  <c r="P255" i="87"/>
  <c r="Q255" i="87"/>
  <c r="R255" i="87"/>
  <c r="S255" i="87"/>
  <c r="T255" i="87"/>
  <c r="U255" i="87"/>
  <c r="V255" i="87"/>
  <c r="W255" i="87"/>
  <c r="X255" i="87"/>
  <c r="Y255" i="87"/>
  <c r="Z255" i="87"/>
  <c r="AA255" i="87"/>
  <c r="AB255" i="87"/>
  <c r="AC255" i="87"/>
  <c r="AD255" i="87"/>
  <c r="AE255" i="87"/>
  <c r="AF255" i="87"/>
  <c r="AG255" i="87"/>
  <c r="AH255" i="87"/>
  <c r="AI255" i="87"/>
  <c r="AJ255" i="87"/>
  <c r="AK255" i="87"/>
  <c r="AL255" i="87"/>
  <c r="D256" i="87"/>
  <c r="E256" i="87"/>
  <c r="F256" i="87"/>
  <c r="G256" i="87"/>
  <c r="H256" i="87"/>
  <c r="I256" i="87"/>
  <c r="M256" i="87"/>
  <c r="N256" i="87"/>
  <c r="O256" i="87"/>
  <c r="P256" i="87"/>
  <c r="Q256" i="87"/>
  <c r="R256" i="87"/>
  <c r="S256" i="87"/>
  <c r="T256" i="87"/>
  <c r="U256" i="87"/>
  <c r="V256" i="87"/>
  <c r="W256" i="87"/>
  <c r="X256" i="87"/>
  <c r="Y256" i="87"/>
  <c r="Z256" i="87"/>
  <c r="AA256" i="87"/>
  <c r="AB256" i="87"/>
  <c r="AC256" i="87"/>
  <c r="AD256" i="87"/>
  <c r="AE256" i="87"/>
  <c r="AF256" i="87"/>
  <c r="AG256" i="87"/>
  <c r="AH256" i="87"/>
  <c r="AI256" i="87"/>
  <c r="AJ256" i="87"/>
  <c r="AK256" i="87"/>
  <c r="AL256" i="87"/>
  <c r="D257" i="87"/>
  <c r="E257" i="87"/>
  <c r="F257" i="87"/>
  <c r="G257" i="87"/>
  <c r="H257" i="87"/>
  <c r="I257" i="87"/>
  <c r="M257" i="87"/>
  <c r="N257" i="87"/>
  <c r="O257" i="87"/>
  <c r="P257" i="87"/>
  <c r="Q257" i="87"/>
  <c r="R257" i="87"/>
  <c r="S257" i="87"/>
  <c r="T257" i="87"/>
  <c r="U257" i="87"/>
  <c r="V257" i="87"/>
  <c r="W257" i="87"/>
  <c r="X257" i="87"/>
  <c r="Y257" i="87"/>
  <c r="Z257" i="87"/>
  <c r="AA257" i="87"/>
  <c r="AB257" i="87"/>
  <c r="AC257" i="87"/>
  <c r="AD257" i="87"/>
  <c r="AE257" i="87"/>
  <c r="AF257" i="87"/>
  <c r="AG257" i="87"/>
  <c r="AH257" i="87"/>
  <c r="AI257" i="87"/>
  <c r="AJ257" i="87"/>
  <c r="AK257" i="87"/>
  <c r="AL257" i="87"/>
  <c r="D258" i="87"/>
  <c r="E258" i="87"/>
  <c r="F258" i="87"/>
  <c r="G258" i="87"/>
  <c r="H258" i="87"/>
  <c r="I258" i="87"/>
  <c r="M258" i="87"/>
  <c r="N258" i="87"/>
  <c r="O258" i="87"/>
  <c r="P258" i="87"/>
  <c r="Q258" i="87"/>
  <c r="R258" i="87"/>
  <c r="S258" i="87"/>
  <c r="T258" i="87"/>
  <c r="U258" i="87"/>
  <c r="V258" i="87"/>
  <c r="W258" i="87"/>
  <c r="X258" i="87"/>
  <c r="Y258" i="87"/>
  <c r="Z258" i="87"/>
  <c r="AA258" i="87"/>
  <c r="AB258" i="87"/>
  <c r="AC258" i="87"/>
  <c r="AD258" i="87"/>
  <c r="AE258" i="87"/>
  <c r="AF258" i="87"/>
  <c r="AG258" i="87"/>
  <c r="AH258" i="87"/>
  <c r="AI258" i="87"/>
  <c r="AJ258" i="87"/>
  <c r="AK258" i="87"/>
  <c r="AL258" i="87"/>
  <c r="D259" i="87"/>
  <c r="E259" i="87"/>
  <c r="F259" i="87"/>
  <c r="G259" i="87"/>
  <c r="H259" i="87"/>
  <c r="I259" i="87"/>
  <c r="M259" i="87"/>
  <c r="N259" i="87"/>
  <c r="O259" i="87"/>
  <c r="P259" i="87"/>
  <c r="Q259" i="87"/>
  <c r="R259" i="87"/>
  <c r="S259" i="87"/>
  <c r="T259" i="87"/>
  <c r="U259" i="87"/>
  <c r="V259" i="87"/>
  <c r="W259" i="87"/>
  <c r="X259" i="87"/>
  <c r="Y259" i="87"/>
  <c r="Z259" i="87"/>
  <c r="AA259" i="87"/>
  <c r="AB259" i="87"/>
  <c r="AC259" i="87"/>
  <c r="AD259" i="87"/>
  <c r="AE259" i="87"/>
  <c r="AF259" i="87"/>
  <c r="AG259" i="87"/>
  <c r="AH259" i="87"/>
  <c r="AI259" i="87"/>
  <c r="AJ259" i="87"/>
  <c r="AK259" i="87"/>
  <c r="AL259" i="87"/>
  <c r="D260" i="87"/>
  <c r="E260" i="87"/>
  <c r="F260" i="87"/>
  <c r="G260" i="87"/>
  <c r="H260" i="87"/>
  <c r="I260" i="87"/>
  <c r="M260" i="87"/>
  <c r="N260" i="87"/>
  <c r="O260" i="87"/>
  <c r="P260" i="87"/>
  <c r="Q260" i="87"/>
  <c r="R260" i="87"/>
  <c r="S260" i="87"/>
  <c r="T260" i="87"/>
  <c r="U260" i="87"/>
  <c r="V260" i="87"/>
  <c r="W260" i="87"/>
  <c r="X260" i="87"/>
  <c r="Y260" i="87"/>
  <c r="Z260" i="87"/>
  <c r="AA260" i="87"/>
  <c r="AB260" i="87"/>
  <c r="AC260" i="87"/>
  <c r="AD260" i="87"/>
  <c r="AE260" i="87"/>
  <c r="AF260" i="87"/>
  <c r="AG260" i="87"/>
  <c r="AH260" i="87"/>
  <c r="AI260" i="87"/>
  <c r="AJ260" i="87"/>
  <c r="AK260" i="87"/>
  <c r="AL260" i="87"/>
  <c r="D261" i="87"/>
  <c r="E261" i="87"/>
  <c r="F261" i="87"/>
  <c r="G261" i="87"/>
  <c r="H261" i="87"/>
  <c r="I261" i="87"/>
  <c r="M261" i="87"/>
  <c r="N261" i="87"/>
  <c r="O261" i="87"/>
  <c r="P261" i="87"/>
  <c r="Q261" i="87"/>
  <c r="R261" i="87"/>
  <c r="S261" i="87"/>
  <c r="T261" i="87"/>
  <c r="U261" i="87"/>
  <c r="V261" i="87"/>
  <c r="W261" i="87"/>
  <c r="X261" i="87"/>
  <c r="Y261" i="87"/>
  <c r="Z261" i="87"/>
  <c r="AA261" i="87"/>
  <c r="AB261" i="87"/>
  <c r="AC261" i="87"/>
  <c r="AD261" i="87"/>
  <c r="AE261" i="87"/>
  <c r="AF261" i="87"/>
  <c r="AG261" i="87"/>
  <c r="AH261" i="87"/>
  <c r="AI261" i="87"/>
  <c r="AJ261" i="87"/>
  <c r="AK261" i="87"/>
  <c r="AL261" i="87"/>
  <c r="D262" i="87"/>
  <c r="E262" i="87"/>
  <c r="F262" i="87"/>
  <c r="G262" i="87"/>
  <c r="H262" i="87"/>
  <c r="I262" i="87"/>
  <c r="M262" i="87"/>
  <c r="N262" i="87"/>
  <c r="O262" i="87"/>
  <c r="P262" i="87"/>
  <c r="Q262" i="87"/>
  <c r="R262" i="87"/>
  <c r="S262" i="87"/>
  <c r="T262" i="87"/>
  <c r="U262" i="87"/>
  <c r="V262" i="87"/>
  <c r="W262" i="87"/>
  <c r="X262" i="87"/>
  <c r="Y262" i="87"/>
  <c r="Z262" i="87"/>
  <c r="AA262" i="87"/>
  <c r="AB262" i="87"/>
  <c r="AC262" i="87"/>
  <c r="AD262" i="87"/>
  <c r="AE262" i="87"/>
  <c r="AF262" i="87"/>
  <c r="AG262" i="87"/>
  <c r="AH262" i="87"/>
  <c r="AI262" i="87"/>
  <c r="AJ262" i="87"/>
  <c r="AK262" i="87"/>
  <c r="AL262" i="87"/>
  <c r="D263" i="87"/>
  <c r="E263" i="87"/>
  <c r="F263" i="87"/>
  <c r="G263" i="87"/>
  <c r="H263" i="87"/>
  <c r="I263" i="87"/>
  <c r="M263" i="87"/>
  <c r="N263" i="87"/>
  <c r="O263" i="87"/>
  <c r="P263" i="87"/>
  <c r="Q263" i="87"/>
  <c r="R263" i="87"/>
  <c r="S263" i="87"/>
  <c r="T263" i="87"/>
  <c r="U263" i="87"/>
  <c r="V263" i="87"/>
  <c r="W263" i="87"/>
  <c r="X263" i="87"/>
  <c r="Y263" i="87"/>
  <c r="Z263" i="87"/>
  <c r="AA263" i="87"/>
  <c r="AB263" i="87"/>
  <c r="AC263" i="87"/>
  <c r="AD263" i="87"/>
  <c r="AE263" i="87"/>
  <c r="AF263" i="87"/>
  <c r="AG263" i="87"/>
  <c r="AH263" i="87"/>
  <c r="AI263" i="87"/>
  <c r="AJ263" i="87"/>
  <c r="AK263" i="87"/>
  <c r="AL263" i="87"/>
  <c r="D264" i="87"/>
  <c r="E264" i="87"/>
  <c r="F264" i="87"/>
  <c r="G264" i="87"/>
  <c r="H264" i="87"/>
  <c r="I264" i="87"/>
  <c r="M264" i="87"/>
  <c r="N264" i="87"/>
  <c r="O264" i="87"/>
  <c r="P264" i="87"/>
  <c r="Q264" i="87"/>
  <c r="R264" i="87"/>
  <c r="S264" i="87"/>
  <c r="T264" i="87"/>
  <c r="U264" i="87"/>
  <c r="V264" i="87"/>
  <c r="W264" i="87"/>
  <c r="X264" i="87"/>
  <c r="Y264" i="87"/>
  <c r="Z264" i="87"/>
  <c r="AA264" i="87"/>
  <c r="AB264" i="87"/>
  <c r="AC264" i="87"/>
  <c r="AD264" i="87"/>
  <c r="AE264" i="87"/>
  <c r="AF264" i="87"/>
  <c r="AG264" i="87"/>
  <c r="AH264" i="87"/>
  <c r="AI264" i="87"/>
  <c r="AJ264" i="87"/>
  <c r="AK264" i="87"/>
  <c r="AL264" i="87"/>
  <c r="D265" i="87"/>
  <c r="E265" i="87"/>
  <c r="F265" i="87"/>
  <c r="G265" i="87"/>
  <c r="H265" i="87"/>
  <c r="I265" i="87"/>
  <c r="M265" i="87"/>
  <c r="N265" i="87"/>
  <c r="O265" i="87"/>
  <c r="P265" i="87"/>
  <c r="Q265" i="87"/>
  <c r="R265" i="87"/>
  <c r="S265" i="87"/>
  <c r="T265" i="87"/>
  <c r="U265" i="87"/>
  <c r="V265" i="87"/>
  <c r="W265" i="87"/>
  <c r="X265" i="87"/>
  <c r="Y265" i="87"/>
  <c r="Z265" i="87"/>
  <c r="AA265" i="87"/>
  <c r="AB265" i="87"/>
  <c r="AC265" i="87"/>
  <c r="AD265" i="87"/>
  <c r="AE265" i="87"/>
  <c r="AF265" i="87"/>
  <c r="AG265" i="87"/>
  <c r="AH265" i="87"/>
  <c r="AI265" i="87"/>
  <c r="AJ265" i="87"/>
  <c r="AK265" i="87"/>
  <c r="AL265" i="87"/>
  <c r="D266" i="87"/>
  <c r="E266" i="87"/>
  <c r="F266" i="87"/>
  <c r="G266" i="87"/>
  <c r="H266" i="87"/>
  <c r="I266" i="87"/>
  <c r="M266" i="87"/>
  <c r="N266" i="87"/>
  <c r="O266" i="87"/>
  <c r="P266" i="87"/>
  <c r="Q266" i="87"/>
  <c r="R266" i="87"/>
  <c r="S266" i="87"/>
  <c r="T266" i="87"/>
  <c r="U266" i="87"/>
  <c r="V266" i="87"/>
  <c r="W266" i="87"/>
  <c r="X266" i="87"/>
  <c r="Y266" i="87"/>
  <c r="Z266" i="87"/>
  <c r="AA266" i="87"/>
  <c r="AB266" i="87"/>
  <c r="AC266" i="87"/>
  <c r="AD266" i="87"/>
  <c r="AE266" i="87"/>
  <c r="AF266" i="87"/>
  <c r="AG266" i="87"/>
  <c r="AH266" i="87"/>
  <c r="AI266" i="87"/>
  <c r="AJ266" i="87"/>
  <c r="AK266" i="87"/>
  <c r="AL266" i="87"/>
  <c r="D267" i="87"/>
  <c r="E267" i="87"/>
  <c r="F267" i="87"/>
  <c r="G267" i="87"/>
  <c r="H267" i="87"/>
  <c r="I267" i="87"/>
  <c r="M267" i="87"/>
  <c r="N267" i="87"/>
  <c r="O267" i="87"/>
  <c r="P267" i="87"/>
  <c r="Q267" i="87"/>
  <c r="R267" i="87"/>
  <c r="S267" i="87"/>
  <c r="T267" i="87"/>
  <c r="U267" i="87"/>
  <c r="V267" i="87"/>
  <c r="W267" i="87"/>
  <c r="X267" i="87"/>
  <c r="Y267" i="87"/>
  <c r="Z267" i="87"/>
  <c r="AA267" i="87"/>
  <c r="AB267" i="87"/>
  <c r="AC267" i="87"/>
  <c r="AD267" i="87"/>
  <c r="AE267" i="87"/>
  <c r="AF267" i="87"/>
  <c r="AG267" i="87"/>
  <c r="AH267" i="87"/>
  <c r="AI267" i="87"/>
  <c r="AJ267" i="87"/>
  <c r="AK267" i="87"/>
  <c r="AL267" i="87"/>
  <c r="D268" i="87"/>
  <c r="E268" i="87"/>
  <c r="F268" i="87"/>
  <c r="G268" i="87"/>
  <c r="H268" i="87"/>
  <c r="I268" i="87"/>
  <c r="M268" i="87"/>
  <c r="N268" i="87"/>
  <c r="O268" i="87"/>
  <c r="P268" i="87"/>
  <c r="Q268" i="87"/>
  <c r="R268" i="87"/>
  <c r="S268" i="87"/>
  <c r="T268" i="87"/>
  <c r="U268" i="87"/>
  <c r="V268" i="87"/>
  <c r="W268" i="87"/>
  <c r="X268" i="87"/>
  <c r="Y268" i="87"/>
  <c r="Z268" i="87"/>
  <c r="AA268" i="87"/>
  <c r="AB268" i="87"/>
  <c r="AC268" i="87"/>
  <c r="AD268" i="87"/>
  <c r="AE268" i="87"/>
  <c r="AF268" i="87"/>
  <c r="AG268" i="87"/>
  <c r="AH268" i="87"/>
  <c r="AI268" i="87"/>
  <c r="AJ268" i="87"/>
  <c r="AK268" i="87"/>
  <c r="AL268" i="87"/>
  <c r="D269" i="87"/>
  <c r="E269" i="87"/>
  <c r="F269" i="87"/>
  <c r="G269" i="87"/>
  <c r="H269" i="87"/>
  <c r="I269" i="87"/>
  <c r="M269" i="87"/>
  <c r="N269" i="87"/>
  <c r="O269" i="87"/>
  <c r="P269" i="87"/>
  <c r="Q269" i="87"/>
  <c r="R269" i="87"/>
  <c r="S269" i="87"/>
  <c r="T269" i="87"/>
  <c r="U269" i="87"/>
  <c r="V269" i="87"/>
  <c r="W269" i="87"/>
  <c r="X269" i="87"/>
  <c r="Y269" i="87"/>
  <c r="Z269" i="87"/>
  <c r="AA269" i="87"/>
  <c r="AB269" i="87"/>
  <c r="AC269" i="87"/>
  <c r="AD269" i="87"/>
  <c r="AE269" i="87"/>
  <c r="AF269" i="87"/>
  <c r="AG269" i="87"/>
  <c r="AH269" i="87"/>
  <c r="AI269" i="87"/>
  <c r="AJ269" i="87"/>
  <c r="AK269" i="87"/>
  <c r="AL269" i="87"/>
  <c r="D270" i="87"/>
  <c r="E270" i="87"/>
  <c r="F270" i="87"/>
  <c r="G270" i="87"/>
  <c r="H270" i="87"/>
  <c r="I270" i="87"/>
  <c r="M270" i="87"/>
  <c r="N270" i="87"/>
  <c r="O270" i="87"/>
  <c r="P270" i="87"/>
  <c r="Q270" i="87"/>
  <c r="R270" i="87"/>
  <c r="S270" i="87"/>
  <c r="T270" i="87"/>
  <c r="U270" i="87"/>
  <c r="V270" i="87"/>
  <c r="W270" i="87"/>
  <c r="X270" i="87"/>
  <c r="Y270" i="87"/>
  <c r="Z270" i="87"/>
  <c r="AA270" i="87"/>
  <c r="AB270" i="87"/>
  <c r="AC270" i="87"/>
  <c r="AD270" i="87"/>
  <c r="AE270" i="87"/>
  <c r="AF270" i="87"/>
  <c r="AG270" i="87"/>
  <c r="AH270" i="87"/>
  <c r="AI270" i="87"/>
  <c r="AJ270" i="87"/>
  <c r="AK270" i="87"/>
  <c r="AL270" i="87"/>
  <c r="D271" i="87"/>
  <c r="E271" i="87"/>
  <c r="F271" i="87"/>
  <c r="G271" i="87"/>
  <c r="H271" i="87"/>
  <c r="I271" i="87"/>
  <c r="M271" i="87"/>
  <c r="N271" i="87"/>
  <c r="O271" i="87"/>
  <c r="P271" i="87"/>
  <c r="Q271" i="87"/>
  <c r="R271" i="87"/>
  <c r="S271" i="87"/>
  <c r="T271" i="87"/>
  <c r="U271" i="87"/>
  <c r="V271" i="87"/>
  <c r="W271" i="87"/>
  <c r="X271" i="87"/>
  <c r="Y271" i="87"/>
  <c r="Z271" i="87"/>
  <c r="AA271" i="87"/>
  <c r="AB271" i="87"/>
  <c r="AC271" i="87"/>
  <c r="AD271" i="87"/>
  <c r="AE271" i="87"/>
  <c r="AF271" i="87"/>
  <c r="AG271" i="87"/>
  <c r="AH271" i="87"/>
  <c r="AI271" i="87"/>
  <c r="AJ271" i="87"/>
  <c r="AK271" i="87"/>
  <c r="AL271" i="87"/>
  <c r="D272" i="87"/>
  <c r="E272" i="87"/>
  <c r="F272" i="87"/>
  <c r="G272" i="87"/>
  <c r="H272" i="87"/>
  <c r="I272" i="87"/>
  <c r="M272" i="87"/>
  <c r="N272" i="87"/>
  <c r="O272" i="87"/>
  <c r="P272" i="87"/>
  <c r="Q272" i="87"/>
  <c r="R272" i="87"/>
  <c r="S272" i="87"/>
  <c r="T272" i="87"/>
  <c r="U272" i="87"/>
  <c r="V272" i="87"/>
  <c r="W272" i="87"/>
  <c r="X272" i="87"/>
  <c r="Y272" i="87"/>
  <c r="Z272" i="87"/>
  <c r="AA272" i="87"/>
  <c r="AB272" i="87"/>
  <c r="AC272" i="87"/>
  <c r="AD272" i="87"/>
  <c r="AE272" i="87"/>
  <c r="AF272" i="87"/>
  <c r="AG272" i="87"/>
  <c r="AH272" i="87"/>
  <c r="AI272" i="87"/>
  <c r="AJ272" i="87"/>
  <c r="AK272" i="87"/>
  <c r="AL272" i="87"/>
  <c r="D273" i="87"/>
  <c r="E273" i="87"/>
  <c r="F273" i="87"/>
  <c r="G273" i="87"/>
  <c r="H273" i="87"/>
  <c r="I273" i="87"/>
  <c r="M273" i="87"/>
  <c r="N273" i="87"/>
  <c r="O273" i="87"/>
  <c r="P273" i="87"/>
  <c r="Q273" i="87"/>
  <c r="R273" i="87"/>
  <c r="S273" i="87"/>
  <c r="T273" i="87"/>
  <c r="U273" i="87"/>
  <c r="V273" i="87"/>
  <c r="W273" i="87"/>
  <c r="X273" i="87"/>
  <c r="Y273" i="87"/>
  <c r="Z273" i="87"/>
  <c r="AA273" i="87"/>
  <c r="AB273" i="87"/>
  <c r="AC273" i="87"/>
  <c r="AD273" i="87"/>
  <c r="AE273" i="87"/>
  <c r="AF273" i="87"/>
  <c r="AG273" i="87"/>
  <c r="AH273" i="87"/>
  <c r="AI273" i="87"/>
  <c r="AJ273" i="87"/>
  <c r="AK273" i="87"/>
  <c r="AL273" i="87"/>
  <c r="D274" i="87"/>
  <c r="E274" i="87"/>
  <c r="F274" i="87"/>
  <c r="G274" i="87"/>
  <c r="H274" i="87"/>
  <c r="I274" i="87"/>
  <c r="M274" i="87"/>
  <c r="N274" i="87"/>
  <c r="O274" i="87"/>
  <c r="P274" i="87"/>
  <c r="Q274" i="87"/>
  <c r="R274" i="87"/>
  <c r="S274" i="87"/>
  <c r="T274" i="87"/>
  <c r="U274" i="87"/>
  <c r="V274" i="87"/>
  <c r="W274" i="87"/>
  <c r="X274" i="87"/>
  <c r="Y274" i="87"/>
  <c r="Z274" i="87"/>
  <c r="AA274" i="87"/>
  <c r="AB274" i="87"/>
  <c r="AC274" i="87"/>
  <c r="AD274" i="87"/>
  <c r="AE274" i="87"/>
  <c r="AF274" i="87"/>
  <c r="AG274" i="87"/>
  <c r="AH274" i="87"/>
  <c r="AI274" i="87"/>
  <c r="AJ274" i="87"/>
  <c r="AK274" i="87"/>
  <c r="AL274" i="87"/>
  <c r="D275" i="87"/>
  <c r="E275" i="87"/>
  <c r="F275" i="87"/>
  <c r="G275" i="87"/>
  <c r="H275" i="87"/>
  <c r="I275" i="87"/>
  <c r="M275" i="87"/>
  <c r="N275" i="87"/>
  <c r="O275" i="87"/>
  <c r="P275" i="87"/>
  <c r="Q275" i="87"/>
  <c r="R275" i="87"/>
  <c r="S275" i="87"/>
  <c r="T275" i="87"/>
  <c r="U275" i="87"/>
  <c r="V275" i="87"/>
  <c r="W275" i="87"/>
  <c r="X275" i="87"/>
  <c r="Y275" i="87"/>
  <c r="Z275" i="87"/>
  <c r="AA275" i="87"/>
  <c r="AB275" i="87"/>
  <c r="AC275" i="87"/>
  <c r="AD275" i="87"/>
  <c r="AE275" i="87"/>
  <c r="AF275" i="87"/>
  <c r="AG275" i="87"/>
  <c r="AH275" i="87"/>
  <c r="AI275" i="87"/>
  <c r="AJ275" i="87"/>
  <c r="AK275" i="87"/>
  <c r="AL275" i="87"/>
  <c r="D276" i="87"/>
  <c r="E276" i="87"/>
  <c r="F276" i="87"/>
  <c r="G276" i="87"/>
  <c r="H276" i="87"/>
  <c r="I276" i="87"/>
  <c r="M276" i="87"/>
  <c r="N276" i="87"/>
  <c r="O276" i="87"/>
  <c r="P276" i="87"/>
  <c r="Q276" i="87"/>
  <c r="R276" i="87"/>
  <c r="S276" i="87"/>
  <c r="T276" i="87"/>
  <c r="U276" i="87"/>
  <c r="V276" i="87"/>
  <c r="W276" i="87"/>
  <c r="X276" i="87"/>
  <c r="Y276" i="87"/>
  <c r="Z276" i="87"/>
  <c r="AA276" i="87"/>
  <c r="AB276" i="87"/>
  <c r="AC276" i="87"/>
  <c r="AD276" i="87"/>
  <c r="AE276" i="87"/>
  <c r="AF276" i="87"/>
  <c r="AG276" i="87"/>
  <c r="AH276" i="87"/>
  <c r="AI276" i="87"/>
  <c r="AJ276" i="87"/>
  <c r="AK276" i="87"/>
  <c r="AL276" i="87"/>
  <c r="D277" i="87"/>
  <c r="E277" i="87"/>
  <c r="F277" i="87"/>
  <c r="G277" i="87"/>
  <c r="H277" i="87"/>
  <c r="I277" i="87"/>
  <c r="M277" i="87"/>
  <c r="N277" i="87"/>
  <c r="O277" i="87"/>
  <c r="P277" i="87"/>
  <c r="Q277" i="87"/>
  <c r="R277" i="87"/>
  <c r="S277" i="87"/>
  <c r="T277" i="87"/>
  <c r="U277" i="87"/>
  <c r="V277" i="87"/>
  <c r="W277" i="87"/>
  <c r="X277" i="87"/>
  <c r="Y277" i="87"/>
  <c r="Z277" i="87"/>
  <c r="AA277" i="87"/>
  <c r="AB277" i="87"/>
  <c r="AC277" i="87"/>
  <c r="AD277" i="87"/>
  <c r="AE277" i="87"/>
  <c r="AF277" i="87"/>
  <c r="AG277" i="87"/>
  <c r="AH277" i="87"/>
  <c r="AI277" i="87"/>
  <c r="AJ277" i="87"/>
  <c r="AK277" i="87"/>
  <c r="AL277" i="87"/>
  <c r="D278" i="87"/>
  <c r="E278" i="87"/>
  <c r="F278" i="87"/>
  <c r="G278" i="87"/>
  <c r="H278" i="87"/>
  <c r="I278" i="87"/>
  <c r="M278" i="87"/>
  <c r="N278" i="87"/>
  <c r="O278" i="87"/>
  <c r="P278" i="87"/>
  <c r="Q278" i="87"/>
  <c r="R278" i="87"/>
  <c r="S278" i="87"/>
  <c r="T278" i="87"/>
  <c r="U278" i="87"/>
  <c r="V278" i="87"/>
  <c r="W278" i="87"/>
  <c r="X278" i="87"/>
  <c r="Y278" i="87"/>
  <c r="Z278" i="87"/>
  <c r="AA278" i="87"/>
  <c r="AB278" i="87"/>
  <c r="AC278" i="87"/>
  <c r="AD278" i="87"/>
  <c r="AE278" i="87"/>
  <c r="AF278" i="87"/>
  <c r="AG278" i="87"/>
  <c r="AH278" i="87"/>
  <c r="AI278" i="87"/>
  <c r="AJ278" i="87"/>
  <c r="AK278" i="87"/>
  <c r="AL278" i="87"/>
  <c r="D279" i="87"/>
  <c r="E279" i="87"/>
  <c r="F279" i="87"/>
  <c r="G279" i="87"/>
  <c r="H279" i="87"/>
  <c r="I279" i="87"/>
  <c r="M279" i="87"/>
  <c r="N279" i="87"/>
  <c r="O279" i="87"/>
  <c r="P279" i="87"/>
  <c r="Q279" i="87"/>
  <c r="R279" i="87"/>
  <c r="S279" i="87"/>
  <c r="T279" i="87"/>
  <c r="U279" i="87"/>
  <c r="V279" i="87"/>
  <c r="W279" i="87"/>
  <c r="X279" i="87"/>
  <c r="Y279" i="87"/>
  <c r="Z279" i="87"/>
  <c r="AA279" i="87"/>
  <c r="AB279" i="87"/>
  <c r="AC279" i="87"/>
  <c r="AD279" i="87"/>
  <c r="AE279" i="87"/>
  <c r="AF279" i="87"/>
  <c r="AG279" i="87"/>
  <c r="AH279" i="87"/>
  <c r="AI279" i="87"/>
  <c r="AJ279" i="87"/>
  <c r="AK279" i="87"/>
  <c r="AL279" i="87"/>
  <c r="D280" i="87"/>
  <c r="E280" i="87"/>
  <c r="F280" i="87"/>
  <c r="G280" i="87"/>
  <c r="H280" i="87"/>
  <c r="I280" i="87"/>
  <c r="M280" i="87"/>
  <c r="N280" i="87"/>
  <c r="O280" i="87"/>
  <c r="P280" i="87"/>
  <c r="Q280" i="87"/>
  <c r="R280" i="87"/>
  <c r="S280" i="87"/>
  <c r="T280" i="87"/>
  <c r="U280" i="87"/>
  <c r="V280" i="87"/>
  <c r="W280" i="87"/>
  <c r="X280" i="87"/>
  <c r="Y280" i="87"/>
  <c r="Z280" i="87"/>
  <c r="AA280" i="87"/>
  <c r="AB280" i="87"/>
  <c r="AC280" i="87"/>
  <c r="AD280" i="87"/>
  <c r="AE280" i="87"/>
  <c r="AF280" i="87"/>
  <c r="AG280" i="87"/>
  <c r="AH280" i="87"/>
  <c r="AI280" i="87"/>
  <c r="AJ280" i="87"/>
  <c r="AK280" i="87"/>
  <c r="AL280" i="87"/>
  <c r="D281" i="87"/>
  <c r="E281" i="87"/>
  <c r="F281" i="87"/>
  <c r="G281" i="87"/>
  <c r="H281" i="87"/>
  <c r="I281" i="87"/>
  <c r="M281" i="87"/>
  <c r="N281" i="87"/>
  <c r="O281" i="87"/>
  <c r="P281" i="87"/>
  <c r="Q281" i="87"/>
  <c r="R281" i="87"/>
  <c r="S281" i="87"/>
  <c r="T281" i="87"/>
  <c r="U281" i="87"/>
  <c r="V281" i="87"/>
  <c r="W281" i="87"/>
  <c r="X281" i="87"/>
  <c r="Y281" i="87"/>
  <c r="Z281" i="87"/>
  <c r="AA281" i="87"/>
  <c r="AB281" i="87"/>
  <c r="AC281" i="87"/>
  <c r="AD281" i="87"/>
  <c r="AE281" i="87"/>
  <c r="AF281" i="87"/>
  <c r="AG281" i="87"/>
  <c r="AH281" i="87"/>
  <c r="AI281" i="87"/>
  <c r="AJ281" i="87"/>
  <c r="AK281" i="87"/>
  <c r="AL281" i="87"/>
  <c r="D282" i="87"/>
  <c r="E282" i="87"/>
  <c r="F282" i="87"/>
  <c r="G282" i="87"/>
  <c r="H282" i="87"/>
  <c r="I282" i="87"/>
  <c r="M282" i="87"/>
  <c r="N282" i="87"/>
  <c r="O282" i="87"/>
  <c r="P282" i="87"/>
  <c r="Q282" i="87"/>
  <c r="R282" i="87"/>
  <c r="S282" i="87"/>
  <c r="T282" i="87"/>
  <c r="U282" i="87"/>
  <c r="V282" i="87"/>
  <c r="W282" i="87"/>
  <c r="X282" i="87"/>
  <c r="Y282" i="87"/>
  <c r="Z282" i="87"/>
  <c r="AA282" i="87"/>
  <c r="AB282" i="87"/>
  <c r="AC282" i="87"/>
  <c r="AD282" i="87"/>
  <c r="AE282" i="87"/>
  <c r="AF282" i="87"/>
  <c r="AG282" i="87"/>
  <c r="AH282" i="87"/>
  <c r="AI282" i="87"/>
  <c r="AJ282" i="87"/>
  <c r="AK282" i="87"/>
  <c r="AL282" i="87"/>
  <c r="D283" i="87"/>
  <c r="E283" i="87"/>
  <c r="F283" i="87"/>
  <c r="G283" i="87"/>
  <c r="H283" i="87"/>
  <c r="I283" i="87"/>
  <c r="M283" i="87"/>
  <c r="N283" i="87"/>
  <c r="O283" i="87"/>
  <c r="P283" i="87"/>
  <c r="Q283" i="87"/>
  <c r="R283" i="87"/>
  <c r="S283" i="87"/>
  <c r="T283" i="87"/>
  <c r="U283" i="87"/>
  <c r="V283" i="87"/>
  <c r="W283" i="87"/>
  <c r="X283" i="87"/>
  <c r="Y283" i="87"/>
  <c r="Z283" i="87"/>
  <c r="AA283" i="87"/>
  <c r="AB283" i="87"/>
  <c r="AC283" i="87"/>
  <c r="AD283" i="87"/>
  <c r="AE283" i="87"/>
  <c r="AF283" i="87"/>
  <c r="AG283" i="87"/>
  <c r="AH283" i="87"/>
  <c r="AI283" i="87"/>
  <c r="AJ283" i="87"/>
  <c r="AK283" i="87"/>
  <c r="AL283" i="87"/>
  <c r="D284" i="87"/>
  <c r="E284" i="87"/>
  <c r="F284" i="87"/>
  <c r="G284" i="87"/>
  <c r="H284" i="87"/>
  <c r="I284" i="87"/>
  <c r="M284" i="87"/>
  <c r="N284" i="87"/>
  <c r="O284" i="87"/>
  <c r="P284" i="87"/>
  <c r="Q284" i="87"/>
  <c r="R284" i="87"/>
  <c r="S284" i="87"/>
  <c r="T284" i="87"/>
  <c r="U284" i="87"/>
  <c r="V284" i="87"/>
  <c r="W284" i="87"/>
  <c r="X284" i="87"/>
  <c r="Y284" i="87"/>
  <c r="Z284" i="87"/>
  <c r="AA284" i="87"/>
  <c r="AB284" i="87"/>
  <c r="AC284" i="87"/>
  <c r="AD284" i="87"/>
  <c r="AE284" i="87"/>
  <c r="AF284" i="87"/>
  <c r="AG284" i="87"/>
  <c r="AH284" i="87"/>
  <c r="AI284" i="87"/>
  <c r="AJ284" i="87"/>
  <c r="AK284" i="87"/>
  <c r="AL284" i="87"/>
  <c r="D285" i="87"/>
  <c r="E285" i="87"/>
  <c r="F285" i="87"/>
  <c r="G285" i="87"/>
  <c r="H285" i="87"/>
  <c r="I285" i="87"/>
  <c r="M285" i="87"/>
  <c r="N285" i="87"/>
  <c r="O285" i="87"/>
  <c r="P285" i="87"/>
  <c r="Q285" i="87"/>
  <c r="R285" i="87"/>
  <c r="S285" i="87"/>
  <c r="T285" i="87"/>
  <c r="U285" i="87"/>
  <c r="V285" i="87"/>
  <c r="W285" i="87"/>
  <c r="X285" i="87"/>
  <c r="Y285" i="87"/>
  <c r="Z285" i="87"/>
  <c r="AA285" i="87"/>
  <c r="AB285" i="87"/>
  <c r="AC285" i="87"/>
  <c r="AD285" i="87"/>
  <c r="AE285" i="87"/>
  <c r="AF285" i="87"/>
  <c r="AG285" i="87"/>
  <c r="AH285" i="87"/>
  <c r="AI285" i="87"/>
  <c r="AJ285" i="87"/>
  <c r="AK285" i="87"/>
  <c r="AL285" i="87"/>
  <c r="D286" i="87"/>
  <c r="E286" i="87"/>
  <c r="F286" i="87"/>
  <c r="G286" i="87"/>
  <c r="H286" i="87"/>
  <c r="I286" i="87"/>
  <c r="M286" i="87"/>
  <c r="N286" i="87"/>
  <c r="O286" i="87"/>
  <c r="P286" i="87"/>
  <c r="Q286" i="87"/>
  <c r="R286" i="87"/>
  <c r="S286" i="87"/>
  <c r="T286" i="87"/>
  <c r="U286" i="87"/>
  <c r="V286" i="87"/>
  <c r="W286" i="87"/>
  <c r="X286" i="87"/>
  <c r="Y286" i="87"/>
  <c r="Z286" i="87"/>
  <c r="AA286" i="87"/>
  <c r="AB286" i="87"/>
  <c r="AC286" i="87"/>
  <c r="AD286" i="87"/>
  <c r="AE286" i="87"/>
  <c r="AF286" i="87"/>
  <c r="AG286" i="87"/>
  <c r="AH286" i="87"/>
  <c r="AI286" i="87"/>
  <c r="AJ286" i="87"/>
  <c r="AK286" i="87"/>
  <c r="AL286" i="87"/>
  <c r="D287" i="87"/>
  <c r="E287" i="87"/>
  <c r="F287" i="87"/>
  <c r="G287" i="87"/>
  <c r="H287" i="87"/>
  <c r="I287" i="87"/>
  <c r="M287" i="87"/>
  <c r="N287" i="87"/>
  <c r="O287" i="87"/>
  <c r="P287" i="87"/>
  <c r="Q287" i="87"/>
  <c r="R287" i="87"/>
  <c r="S287" i="87"/>
  <c r="T287" i="87"/>
  <c r="U287" i="87"/>
  <c r="V287" i="87"/>
  <c r="W287" i="87"/>
  <c r="X287" i="87"/>
  <c r="Y287" i="87"/>
  <c r="Z287" i="87"/>
  <c r="AA287" i="87"/>
  <c r="AB287" i="87"/>
  <c r="AC287" i="87"/>
  <c r="AD287" i="87"/>
  <c r="AE287" i="87"/>
  <c r="AF287" i="87"/>
  <c r="AG287" i="87"/>
  <c r="AH287" i="87"/>
  <c r="AI287" i="87"/>
  <c r="AJ287" i="87"/>
  <c r="AK287" i="87"/>
  <c r="AL287" i="87"/>
  <c r="D288" i="87"/>
  <c r="E288" i="87"/>
  <c r="F288" i="87"/>
  <c r="G288" i="87"/>
  <c r="H288" i="87"/>
  <c r="I288" i="87"/>
  <c r="M288" i="87"/>
  <c r="N288" i="87"/>
  <c r="O288" i="87"/>
  <c r="P288" i="87"/>
  <c r="Q288" i="87"/>
  <c r="R288" i="87"/>
  <c r="S288" i="87"/>
  <c r="T288" i="87"/>
  <c r="U288" i="87"/>
  <c r="V288" i="87"/>
  <c r="W288" i="87"/>
  <c r="X288" i="87"/>
  <c r="Y288" i="87"/>
  <c r="Z288" i="87"/>
  <c r="AA288" i="87"/>
  <c r="AB288" i="87"/>
  <c r="AC288" i="87"/>
  <c r="AD288" i="87"/>
  <c r="AE288" i="87"/>
  <c r="AF288" i="87"/>
  <c r="AG288" i="87"/>
  <c r="AH288" i="87"/>
  <c r="AI288" i="87"/>
  <c r="AJ288" i="87"/>
  <c r="AK288" i="87"/>
  <c r="AL288" i="87"/>
  <c r="D289" i="87"/>
  <c r="E289" i="87"/>
  <c r="F289" i="87"/>
  <c r="G289" i="87"/>
  <c r="H289" i="87"/>
  <c r="I289" i="87"/>
  <c r="M289" i="87"/>
  <c r="N289" i="87"/>
  <c r="O289" i="87"/>
  <c r="P289" i="87"/>
  <c r="Q289" i="87"/>
  <c r="R289" i="87"/>
  <c r="S289" i="87"/>
  <c r="T289" i="87"/>
  <c r="U289" i="87"/>
  <c r="V289" i="87"/>
  <c r="W289" i="87"/>
  <c r="X289" i="87"/>
  <c r="Y289" i="87"/>
  <c r="Z289" i="87"/>
  <c r="AA289" i="87"/>
  <c r="AB289" i="87"/>
  <c r="AC289" i="87"/>
  <c r="AD289" i="87"/>
  <c r="AE289" i="87"/>
  <c r="AF289" i="87"/>
  <c r="AG289" i="87"/>
  <c r="AH289" i="87"/>
  <c r="AI289" i="87"/>
  <c r="AJ289" i="87"/>
  <c r="AK289" i="87"/>
  <c r="AL289" i="87"/>
  <c r="D290" i="87"/>
  <c r="E290" i="87"/>
  <c r="F290" i="87"/>
  <c r="G290" i="87"/>
  <c r="H290" i="87"/>
  <c r="I290" i="87"/>
  <c r="M290" i="87"/>
  <c r="N290" i="87"/>
  <c r="O290" i="87"/>
  <c r="P290" i="87"/>
  <c r="Q290" i="87"/>
  <c r="R290" i="87"/>
  <c r="S290" i="87"/>
  <c r="T290" i="87"/>
  <c r="U290" i="87"/>
  <c r="V290" i="87"/>
  <c r="W290" i="87"/>
  <c r="X290" i="87"/>
  <c r="Y290" i="87"/>
  <c r="Z290" i="87"/>
  <c r="AA290" i="87"/>
  <c r="AB290" i="87"/>
  <c r="AC290" i="87"/>
  <c r="AD290" i="87"/>
  <c r="AE290" i="87"/>
  <c r="AF290" i="87"/>
  <c r="AG290" i="87"/>
  <c r="AH290" i="87"/>
  <c r="AI290" i="87"/>
  <c r="AJ290" i="87"/>
  <c r="AK290" i="87"/>
  <c r="AL290" i="87"/>
  <c r="D291" i="87"/>
  <c r="E291" i="87"/>
  <c r="F291" i="87"/>
  <c r="G291" i="87"/>
  <c r="H291" i="87"/>
  <c r="I291" i="87"/>
  <c r="M291" i="87"/>
  <c r="N291" i="87"/>
  <c r="O291" i="87"/>
  <c r="P291" i="87"/>
  <c r="Q291" i="87"/>
  <c r="R291" i="87"/>
  <c r="S291" i="87"/>
  <c r="T291" i="87"/>
  <c r="U291" i="87"/>
  <c r="V291" i="87"/>
  <c r="W291" i="87"/>
  <c r="X291" i="87"/>
  <c r="Y291" i="87"/>
  <c r="Z291" i="87"/>
  <c r="AA291" i="87"/>
  <c r="AB291" i="87"/>
  <c r="AC291" i="87"/>
  <c r="AD291" i="87"/>
  <c r="AE291" i="87"/>
  <c r="AF291" i="87"/>
  <c r="AG291" i="87"/>
  <c r="AH291" i="87"/>
  <c r="AI291" i="87"/>
  <c r="AJ291" i="87"/>
  <c r="AK291" i="87"/>
  <c r="AL291" i="87"/>
  <c r="D292" i="87"/>
  <c r="E292" i="87"/>
  <c r="F292" i="87"/>
  <c r="G292" i="87"/>
  <c r="H292" i="87"/>
  <c r="I292" i="87"/>
  <c r="M292" i="87"/>
  <c r="N292" i="87"/>
  <c r="O292" i="87"/>
  <c r="P292" i="87"/>
  <c r="Q292" i="87"/>
  <c r="R292" i="87"/>
  <c r="S292" i="87"/>
  <c r="T292" i="87"/>
  <c r="U292" i="87"/>
  <c r="V292" i="87"/>
  <c r="W292" i="87"/>
  <c r="X292" i="87"/>
  <c r="Y292" i="87"/>
  <c r="Z292" i="87"/>
  <c r="AA292" i="87"/>
  <c r="AB292" i="87"/>
  <c r="AC292" i="87"/>
  <c r="AD292" i="87"/>
  <c r="AE292" i="87"/>
  <c r="AF292" i="87"/>
  <c r="AG292" i="87"/>
  <c r="AH292" i="87"/>
  <c r="AI292" i="87"/>
  <c r="AJ292" i="87"/>
  <c r="AK292" i="87"/>
  <c r="AL292" i="87"/>
  <c r="D293" i="87"/>
  <c r="E293" i="87"/>
  <c r="F293" i="87"/>
  <c r="G293" i="87"/>
  <c r="H293" i="87"/>
  <c r="I293" i="87"/>
  <c r="M293" i="87"/>
  <c r="N293" i="87"/>
  <c r="O293" i="87"/>
  <c r="P293" i="87"/>
  <c r="Q293" i="87"/>
  <c r="R293" i="87"/>
  <c r="S293" i="87"/>
  <c r="T293" i="87"/>
  <c r="U293" i="87"/>
  <c r="V293" i="87"/>
  <c r="W293" i="87"/>
  <c r="X293" i="87"/>
  <c r="Y293" i="87"/>
  <c r="Z293" i="87"/>
  <c r="AA293" i="87"/>
  <c r="AB293" i="87"/>
  <c r="AC293" i="87"/>
  <c r="AD293" i="87"/>
  <c r="AE293" i="87"/>
  <c r="AF293" i="87"/>
  <c r="AG293" i="87"/>
  <c r="AH293" i="87"/>
  <c r="AI293" i="87"/>
  <c r="AJ293" i="87"/>
  <c r="AK293" i="87"/>
  <c r="AL293" i="87"/>
  <c r="D294" i="87"/>
  <c r="E294" i="87"/>
  <c r="F294" i="87"/>
  <c r="G294" i="87"/>
  <c r="H294" i="87"/>
  <c r="I294" i="87"/>
  <c r="M294" i="87"/>
  <c r="N294" i="87"/>
  <c r="O294" i="87"/>
  <c r="P294" i="87"/>
  <c r="Q294" i="87"/>
  <c r="R294" i="87"/>
  <c r="S294" i="87"/>
  <c r="T294" i="87"/>
  <c r="U294" i="87"/>
  <c r="V294" i="87"/>
  <c r="W294" i="87"/>
  <c r="X294" i="87"/>
  <c r="Y294" i="87"/>
  <c r="Z294" i="87"/>
  <c r="AA294" i="87"/>
  <c r="AB294" i="87"/>
  <c r="AC294" i="87"/>
  <c r="AD294" i="87"/>
  <c r="AE294" i="87"/>
  <c r="AF294" i="87"/>
  <c r="AG294" i="87"/>
  <c r="AH294" i="87"/>
  <c r="AI294" i="87"/>
  <c r="AJ294" i="87"/>
  <c r="AK294" i="87"/>
  <c r="AL294" i="87"/>
  <c r="D295" i="87"/>
  <c r="E295" i="87"/>
  <c r="F295" i="87"/>
  <c r="G295" i="87"/>
  <c r="H295" i="87"/>
  <c r="I295" i="87"/>
  <c r="M295" i="87"/>
  <c r="N295" i="87"/>
  <c r="O295" i="87"/>
  <c r="P295" i="87"/>
  <c r="Q295" i="87"/>
  <c r="R295" i="87"/>
  <c r="S295" i="87"/>
  <c r="T295" i="87"/>
  <c r="U295" i="87"/>
  <c r="V295" i="87"/>
  <c r="W295" i="87"/>
  <c r="X295" i="87"/>
  <c r="Y295" i="87"/>
  <c r="Z295" i="87"/>
  <c r="AA295" i="87"/>
  <c r="AB295" i="87"/>
  <c r="AC295" i="87"/>
  <c r="AD295" i="87"/>
  <c r="AE295" i="87"/>
  <c r="AF295" i="87"/>
  <c r="AG295" i="87"/>
  <c r="AH295" i="87"/>
  <c r="AI295" i="87"/>
  <c r="AJ295" i="87"/>
  <c r="AK295" i="87"/>
  <c r="AL295" i="87"/>
  <c r="D296" i="87"/>
  <c r="E296" i="87"/>
  <c r="F296" i="87"/>
  <c r="G296" i="87"/>
  <c r="H296" i="87"/>
  <c r="I296" i="87"/>
  <c r="M296" i="87"/>
  <c r="N296" i="87"/>
  <c r="O296" i="87"/>
  <c r="P296" i="87"/>
  <c r="Q296" i="87"/>
  <c r="R296" i="87"/>
  <c r="S296" i="87"/>
  <c r="T296" i="87"/>
  <c r="U296" i="87"/>
  <c r="V296" i="87"/>
  <c r="W296" i="87"/>
  <c r="X296" i="87"/>
  <c r="Y296" i="87"/>
  <c r="Z296" i="87"/>
  <c r="AA296" i="87"/>
  <c r="AB296" i="87"/>
  <c r="AC296" i="87"/>
  <c r="AD296" i="87"/>
  <c r="AE296" i="87"/>
  <c r="AF296" i="87"/>
  <c r="AG296" i="87"/>
  <c r="AH296" i="87"/>
  <c r="AI296" i="87"/>
  <c r="AJ296" i="87"/>
  <c r="AK296" i="87"/>
  <c r="AL296" i="87"/>
  <c r="D297" i="87"/>
  <c r="E297" i="87"/>
  <c r="F297" i="87"/>
  <c r="G297" i="87"/>
  <c r="H297" i="87"/>
  <c r="I297" i="87"/>
  <c r="M297" i="87"/>
  <c r="N297" i="87"/>
  <c r="O297" i="87"/>
  <c r="P297" i="87"/>
  <c r="Q297" i="87"/>
  <c r="R297" i="87"/>
  <c r="S297" i="87"/>
  <c r="T297" i="87"/>
  <c r="U297" i="87"/>
  <c r="V297" i="87"/>
  <c r="W297" i="87"/>
  <c r="X297" i="87"/>
  <c r="Y297" i="87"/>
  <c r="Z297" i="87"/>
  <c r="AA297" i="87"/>
  <c r="AB297" i="87"/>
  <c r="AC297" i="87"/>
  <c r="AD297" i="87"/>
  <c r="AE297" i="87"/>
  <c r="AF297" i="87"/>
  <c r="AG297" i="87"/>
  <c r="AH297" i="87"/>
  <c r="AI297" i="87"/>
  <c r="AJ297" i="87"/>
  <c r="AK297" i="87"/>
  <c r="AL297" i="87"/>
  <c r="D298" i="87"/>
  <c r="E298" i="87"/>
  <c r="F298" i="87"/>
  <c r="G298" i="87"/>
  <c r="H298" i="87"/>
  <c r="I298" i="87"/>
  <c r="M298" i="87"/>
  <c r="N298" i="87"/>
  <c r="O298" i="87"/>
  <c r="P298" i="87"/>
  <c r="Q298" i="87"/>
  <c r="R298" i="87"/>
  <c r="S298" i="87"/>
  <c r="T298" i="87"/>
  <c r="U298" i="87"/>
  <c r="V298" i="87"/>
  <c r="W298" i="87"/>
  <c r="X298" i="87"/>
  <c r="Y298" i="87"/>
  <c r="Z298" i="87"/>
  <c r="AA298" i="87"/>
  <c r="AB298" i="87"/>
  <c r="AC298" i="87"/>
  <c r="AD298" i="87"/>
  <c r="AE298" i="87"/>
  <c r="AF298" i="87"/>
  <c r="AG298" i="87"/>
  <c r="AH298" i="87"/>
  <c r="AI298" i="87"/>
  <c r="AJ298" i="87"/>
  <c r="AK298" i="87"/>
  <c r="AL298" i="87"/>
  <c r="D299" i="87"/>
  <c r="E299" i="87"/>
  <c r="F299" i="87"/>
  <c r="G299" i="87"/>
  <c r="H299" i="87"/>
  <c r="I299" i="87"/>
  <c r="M299" i="87"/>
  <c r="N299" i="87"/>
  <c r="O299" i="87"/>
  <c r="P299" i="87"/>
  <c r="Q299" i="87"/>
  <c r="R299" i="87"/>
  <c r="S299" i="87"/>
  <c r="T299" i="87"/>
  <c r="U299" i="87"/>
  <c r="V299" i="87"/>
  <c r="W299" i="87"/>
  <c r="X299" i="87"/>
  <c r="Y299" i="87"/>
  <c r="Z299" i="87"/>
  <c r="AA299" i="87"/>
  <c r="AB299" i="87"/>
  <c r="AC299" i="87"/>
  <c r="AD299" i="87"/>
  <c r="AE299" i="87"/>
  <c r="AF299" i="87"/>
  <c r="AG299" i="87"/>
  <c r="AH299" i="87"/>
  <c r="AI299" i="87"/>
  <c r="AJ299" i="87"/>
  <c r="AK299" i="87"/>
  <c r="AL299" i="87"/>
  <c r="D300" i="87"/>
  <c r="E300" i="87"/>
  <c r="F300" i="87"/>
  <c r="G300" i="87"/>
  <c r="H300" i="87"/>
  <c r="I300" i="87"/>
  <c r="M300" i="87"/>
  <c r="N300" i="87"/>
  <c r="O300" i="87"/>
  <c r="P300" i="87"/>
  <c r="Q300" i="87"/>
  <c r="R300" i="87"/>
  <c r="S300" i="87"/>
  <c r="T300" i="87"/>
  <c r="U300" i="87"/>
  <c r="V300" i="87"/>
  <c r="W300" i="87"/>
  <c r="X300" i="87"/>
  <c r="Y300" i="87"/>
  <c r="Z300" i="87"/>
  <c r="AA300" i="87"/>
  <c r="AB300" i="87"/>
  <c r="AC300" i="87"/>
  <c r="AD300" i="87"/>
  <c r="AE300" i="87"/>
  <c r="AF300" i="87"/>
  <c r="AG300" i="87"/>
  <c r="AH300" i="87"/>
  <c r="AI300" i="87"/>
  <c r="AJ300" i="87"/>
  <c r="AK300" i="87"/>
  <c r="AL300" i="87"/>
  <c r="D301" i="87"/>
  <c r="E301" i="87"/>
  <c r="F301" i="87"/>
  <c r="G301" i="87"/>
  <c r="H301" i="87"/>
  <c r="I301" i="87"/>
  <c r="M301" i="87"/>
  <c r="N301" i="87"/>
  <c r="O301" i="87"/>
  <c r="P301" i="87"/>
  <c r="Q301" i="87"/>
  <c r="R301" i="87"/>
  <c r="S301" i="87"/>
  <c r="T301" i="87"/>
  <c r="U301" i="87"/>
  <c r="V301" i="87"/>
  <c r="W301" i="87"/>
  <c r="X301" i="87"/>
  <c r="Y301" i="87"/>
  <c r="Z301" i="87"/>
  <c r="AA301" i="87"/>
  <c r="AB301" i="87"/>
  <c r="AC301" i="87"/>
  <c r="AD301" i="87"/>
  <c r="AE301" i="87"/>
  <c r="AF301" i="87"/>
  <c r="AG301" i="87"/>
  <c r="AH301" i="87"/>
  <c r="AI301" i="87"/>
  <c r="AJ301" i="87"/>
  <c r="AK301" i="87"/>
  <c r="AL301" i="87"/>
  <c r="D302" i="87"/>
  <c r="E302" i="87"/>
  <c r="F302" i="87"/>
  <c r="G302" i="87"/>
  <c r="H302" i="87"/>
  <c r="I302" i="87"/>
  <c r="M302" i="87"/>
  <c r="N302" i="87"/>
  <c r="O302" i="87"/>
  <c r="P302" i="87"/>
  <c r="Q302" i="87"/>
  <c r="R302" i="87"/>
  <c r="S302" i="87"/>
  <c r="T302" i="87"/>
  <c r="U302" i="87"/>
  <c r="V302" i="87"/>
  <c r="W302" i="87"/>
  <c r="X302" i="87"/>
  <c r="Y302" i="87"/>
  <c r="Z302" i="87"/>
  <c r="AA302" i="87"/>
  <c r="AB302" i="87"/>
  <c r="AC302" i="87"/>
  <c r="AD302" i="87"/>
  <c r="AE302" i="87"/>
  <c r="AF302" i="87"/>
  <c r="AG302" i="87"/>
  <c r="AH302" i="87"/>
  <c r="AI302" i="87"/>
  <c r="AJ302" i="87"/>
  <c r="AK302" i="87"/>
  <c r="AL302" i="87"/>
  <c r="D5" i="87"/>
  <c r="AL5" i="87"/>
  <c r="AK5" i="87"/>
  <c r="AJ5" i="87"/>
  <c r="AI5" i="87"/>
  <c r="AH5" i="87"/>
  <c r="AG5" i="87"/>
  <c r="AF5" i="87"/>
  <c r="AE5" i="87"/>
  <c r="AD5" i="87"/>
  <c r="AC5" i="87"/>
  <c r="AB5" i="87"/>
  <c r="AA5" i="87"/>
  <c r="Z5" i="87"/>
  <c r="Y5" i="87"/>
  <c r="X5" i="87"/>
  <c r="W5" i="87"/>
  <c r="V5" i="87"/>
  <c r="U5" i="87"/>
  <c r="T5" i="87"/>
  <c r="S5" i="87"/>
  <c r="R5" i="87"/>
  <c r="Q5" i="87"/>
  <c r="P5" i="87"/>
  <c r="O5" i="87"/>
  <c r="N5" i="87"/>
  <c r="M5" i="87"/>
  <c r="I5" i="87"/>
  <c r="H5" i="87"/>
  <c r="G5" i="87"/>
  <c r="F5" i="87"/>
  <c r="E5" i="87"/>
  <c r="AM8" i="87"/>
  <c r="R2" i="89"/>
  <c r="Q2" i="89"/>
  <c r="P2" i="89"/>
  <c r="O2" i="89"/>
  <c r="N2" i="89"/>
  <c r="M2" i="89"/>
  <c r="L2" i="89"/>
  <c r="K2" i="89"/>
  <c r="J2" i="89"/>
  <c r="I2" i="89"/>
  <c r="H2" i="89"/>
  <c r="G2" i="89"/>
  <c r="F2" i="89"/>
  <c r="E2" i="89"/>
  <c r="D2" i="89"/>
  <c r="D5" i="86"/>
  <c r="E5" i="86"/>
  <c r="F5" i="86"/>
  <c r="G5" i="86"/>
  <c r="H5" i="86"/>
  <c r="I5" i="86"/>
  <c r="J5" i="86"/>
  <c r="M5" i="86"/>
  <c r="N5" i="86"/>
  <c r="O5" i="86"/>
  <c r="P5" i="86"/>
  <c r="Q5" i="86"/>
  <c r="R5" i="86"/>
  <c r="S5" i="86"/>
  <c r="T5" i="86"/>
  <c r="U5" i="86"/>
  <c r="V5" i="86"/>
  <c r="W5" i="86"/>
  <c r="X5" i="86"/>
  <c r="Y5" i="86"/>
  <c r="D6" i="86"/>
  <c r="E6" i="86"/>
  <c r="F6" i="86"/>
  <c r="G6" i="86"/>
  <c r="H6" i="86"/>
  <c r="I6" i="86"/>
  <c r="J6" i="86"/>
  <c r="N6" i="86"/>
  <c r="O6" i="86"/>
  <c r="P6" i="86"/>
  <c r="Q6" i="86"/>
  <c r="R6" i="86"/>
  <c r="S6" i="86"/>
  <c r="T6" i="86"/>
  <c r="U6" i="86"/>
  <c r="V6" i="86"/>
  <c r="W6" i="86"/>
  <c r="X6" i="86"/>
  <c r="Y6" i="86"/>
  <c r="D7" i="86"/>
  <c r="E7" i="86"/>
  <c r="F7" i="86"/>
  <c r="G7" i="86"/>
  <c r="H7" i="86"/>
  <c r="I7" i="86"/>
  <c r="J7" i="86"/>
  <c r="N7" i="86"/>
  <c r="O7" i="86"/>
  <c r="P7" i="86"/>
  <c r="Q7" i="86"/>
  <c r="R7" i="86"/>
  <c r="S7" i="86"/>
  <c r="T7" i="86"/>
  <c r="U7" i="86"/>
  <c r="V7" i="86"/>
  <c r="W7" i="86"/>
  <c r="X7" i="86"/>
  <c r="Y7" i="86"/>
  <c r="D8" i="86"/>
  <c r="E8" i="86"/>
  <c r="F8" i="86"/>
  <c r="G8" i="86"/>
  <c r="H8" i="86"/>
  <c r="I8" i="86"/>
  <c r="J8" i="86"/>
  <c r="N8" i="86"/>
  <c r="O8" i="86"/>
  <c r="P8" i="86"/>
  <c r="Q8" i="86"/>
  <c r="R8" i="86"/>
  <c r="S8" i="86"/>
  <c r="T8" i="86"/>
  <c r="U8" i="86"/>
  <c r="V8" i="86"/>
  <c r="W8" i="86"/>
  <c r="X8" i="86"/>
  <c r="Y8" i="86"/>
  <c r="D9" i="86"/>
  <c r="E9" i="86"/>
  <c r="F9" i="86"/>
  <c r="G9" i="86"/>
  <c r="H9" i="86"/>
  <c r="I9" i="86"/>
  <c r="J9" i="86"/>
  <c r="N9" i="86"/>
  <c r="O9" i="86"/>
  <c r="P9" i="86"/>
  <c r="Q9" i="86"/>
  <c r="R9" i="86"/>
  <c r="S9" i="86"/>
  <c r="T9" i="86"/>
  <c r="U9" i="86"/>
  <c r="V9" i="86"/>
  <c r="W9" i="86"/>
  <c r="X9" i="86"/>
  <c r="Y9" i="86"/>
  <c r="D10" i="86"/>
  <c r="E10" i="86"/>
  <c r="F10" i="86"/>
  <c r="G10" i="86"/>
  <c r="H10" i="86"/>
  <c r="I10" i="86"/>
  <c r="J10" i="86"/>
  <c r="N10" i="86"/>
  <c r="O10" i="86"/>
  <c r="P10" i="86"/>
  <c r="Q10" i="86"/>
  <c r="R10" i="86"/>
  <c r="S10" i="86"/>
  <c r="T10" i="86"/>
  <c r="U10" i="86"/>
  <c r="V10" i="86"/>
  <c r="W10" i="86"/>
  <c r="X10" i="86"/>
  <c r="Y10" i="86"/>
  <c r="D11" i="86"/>
  <c r="E11" i="86"/>
  <c r="F11" i="86"/>
  <c r="G11" i="86"/>
  <c r="H11" i="86"/>
  <c r="I11" i="86"/>
  <c r="J11" i="86"/>
  <c r="N11" i="86"/>
  <c r="O11" i="86"/>
  <c r="P11" i="86"/>
  <c r="Q11" i="86"/>
  <c r="R11" i="86"/>
  <c r="S11" i="86"/>
  <c r="T11" i="86"/>
  <c r="U11" i="86"/>
  <c r="V11" i="86"/>
  <c r="W11" i="86"/>
  <c r="X11" i="86"/>
  <c r="Y11" i="86"/>
  <c r="D12" i="86"/>
  <c r="E12" i="86"/>
  <c r="F12" i="86"/>
  <c r="G12" i="86"/>
  <c r="H12" i="86"/>
  <c r="I12" i="86"/>
  <c r="J12" i="86"/>
  <c r="N12" i="86"/>
  <c r="O12" i="86"/>
  <c r="P12" i="86"/>
  <c r="Q12" i="86"/>
  <c r="R12" i="86"/>
  <c r="S12" i="86"/>
  <c r="T12" i="86"/>
  <c r="U12" i="86"/>
  <c r="V12" i="86"/>
  <c r="W12" i="86"/>
  <c r="X12" i="86"/>
  <c r="Y12" i="86"/>
  <c r="D13" i="86"/>
  <c r="E13" i="86"/>
  <c r="F13" i="86"/>
  <c r="G13" i="86"/>
  <c r="H13" i="86"/>
  <c r="I13" i="86"/>
  <c r="J13" i="86"/>
  <c r="N13" i="86"/>
  <c r="O13" i="86"/>
  <c r="P13" i="86"/>
  <c r="Q13" i="86"/>
  <c r="R13" i="86"/>
  <c r="S13" i="86"/>
  <c r="T13" i="86"/>
  <c r="U13" i="86"/>
  <c r="V13" i="86"/>
  <c r="W13" i="86"/>
  <c r="X13" i="86"/>
  <c r="Y13" i="86"/>
  <c r="D14" i="86"/>
  <c r="E14" i="86"/>
  <c r="F14" i="86"/>
  <c r="G14" i="86"/>
  <c r="H14" i="86"/>
  <c r="I14" i="86"/>
  <c r="J14" i="86"/>
  <c r="N14" i="86"/>
  <c r="O14" i="86"/>
  <c r="P14" i="86"/>
  <c r="Q14" i="86"/>
  <c r="R14" i="86"/>
  <c r="S14" i="86"/>
  <c r="T14" i="86"/>
  <c r="U14" i="86"/>
  <c r="V14" i="86"/>
  <c r="W14" i="86"/>
  <c r="X14" i="86"/>
  <c r="Y14" i="86"/>
  <c r="D15" i="86"/>
  <c r="E15" i="86"/>
  <c r="F15" i="86"/>
  <c r="G15" i="86"/>
  <c r="H15" i="86"/>
  <c r="I15" i="86"/>
  <c r="J15" i="86"/>
  <c r="N15" i="86"/>
  <c r="O15" i="86"/>
  <c r="P15" i="86"/>
  <c r="Q15" i="86"/>
  <c r="R15" i="86"/>
  <c r="S15" i="86"/>
  <c r="T15" i="86"/>
  <c r="U15" i="86"/>
  <c r="V15" i="86"/>
  <c r="W15" i="86"/>
  <c r="X15" i="86"/>
  <c r="Y15" i="86"/>
  <c r="D16" i="86"/>
  <c r="E16" i="86"/>
  <c r="F16" i="86"/>
  <c r="G16" i="86"/>
  <c r="H16" i="86"/>
  <c r="I16" i="86"/>
  <c r="J16" i="86"/>
  <c r="N16" i="86"/>
  <c r="O16" i="86"/>
  <c r="P16" i="86"/>
  <c r="Q16" i="86"/>
  <c r="R16" i="86"/>
  <c r="S16" i="86"/>
  <c r="T16" i="86"/>
  <c r="U16" i="86"/>
  <c r="V16" i="86"/>
  <c r="W16" i="86"/>
  <c r="X16" i="86"/>
  <c r="Y16" i="86"/>
  <c r="D17" i="86"/>
  <c r="E17" i="86"/>
  <c r="F17" i="86"/>
  <c r="G17" i="86"/>
  <c r="H17" i="86"/>
  <c r="I17" i="86"/>
  <c r="J17" i="86"/>
  <c r="N17" i="86"/>
  <c r="O17" i="86"/>
  <c r="P17" i="86"/>
  <c r="Q17" i="86"/>
  <c r="R17" i="86"/>
  <c r="S17" i="86"/>
  <c r="T17" i="86"/>
  <c r="U17" i="86"/>
  <c r="V17" i="86"/>
  <c r="W17" i="86"/>
  <c r="X17" i="86"/>
  <c r="Y17" i="86"/>
  <c r="D18" i="86"/>
  <c r="E18" i="86"/>
  <c r="F18" i="86"/>
  <c r="G18" i="86"/>
  <c r="H18" i="86"/>
  <c r="I18" i="86"/>
  <c r="J18" i="86"/>
  <c r="N18" i="86"/>
  <c r="O18" i="86"/>
  <c r="P18" i="86"/>
  <c r="Q18" i="86"/>
  <c r="R18" i="86"/>
  <c r="S18" i="86"/>
  <c r="T18" i="86"/>
  <c r="U18" i="86"/>
  <c r="V18" i="86"/>
  <c r="W18" i="86"/>
  <c r="X18" i="86"/>
  <c r="Y18" i="86"/>
  <c r="D19" i="86"/>
  <c r="E19" i="86"/>
  <c r="F19" i="86"/>
  <c r="G19" i="86"/>
  <c r="H19" i="86"/>
  <c r="I19" i="86"/>
  <c r="J19" i="86"/>
  <c r="N19" i="86"/>
  <c r="O19" i="86"/>
  <c r="P19" i="86"/>
  <c r="Q19" i="86"/>
  <c r="R19" i="86"/>
  <c r="S19" i="86"/>
  <c r="T19" i="86"/>
  <c r="U19" i="86"/>
  <c r="V19" i="86"/>
  <c r="W19" i="86"/>
  <c r="X19" i="86"/>
  <c r="Y19" i="86"/>
  <c r="D20" i="86"/>
  <c r="E20" i="86"/>
  <c r="F20" i="86"/>
  <c r="G20" i="86"/>
  <c r="H20" i="86"/>
  <c r="I20" i="86"/>
  <c r="J20" i="86"/>
  <c r="N20" i="86"/>
  <c r="O20" i="86"/>
  <c r="P20" i="86"/>
  <c r="Q20" i="86"/>
  <c r="R20" i="86"/>
  <c r="S20" i="86"/>
  <c r="T20" i="86"/>
  <c r="U20" i="86"/>
  <c r="V20" i="86"/>
  <c r="W20" i="86"/>
  <c r="X20" i="86"/>
  <c r="Y20" i="86"/>
  <c r="D21" i="86"/>
  <c r="E21" i="86"/>
  <c r="F21" i="86"/>
  <c r="G21" i="86"/>
  <c r="H21" i="86"/>
  <c r="I21" i="86"/>
  <c r="J21" i="86"/>
  <c r="N21" i="86"/>
  <c r="O21" i="86"/>
  <c r="P21" i="86"/>
  <c r="Q21" i="86"/>
  <c r="R21" i="86"/>
  <c r="S21" i="86"/>
  <c r="T21" i="86"/>
  <c r="U21" i="86"/>
  <c r="V21" i="86"/>
  <c r="W21" i="86"/>
  <c r="X21" i="86"/>
  <c r="Y21" i="86"/>
  <c r="D22" i="86"/>
  <c r="E22" i="86"/>
  <c r="F22" i="86"/>
  <c r="G22" i="86"/>
  <c r="H22" i="86"/>
  <c r="I22" i="86"/>
  <c r="J22" i="86"/>
  <c r="N22" i="86"/>
  <c r="O22" i="86"/>
  <c r="P22" i="86"/>
  <c r="Q22" i="86"/>
  <c r="R22" i="86"/>
  <c r="S22" i="86"/>
  <c r="T22" i="86"/>
  <c r="U22" i="86"/>
  <c r="V22" i="86"/>
  <c r="W22" i="86"/>
  <c r="X22" i="86"/>
  <c r="Y22" i="86"/>
  <c r="D23" i="86"/>
  <c r="E23" i="86"/>
  <c r="F23" i="86"/>
  <c r="G23" i="86"/>
  <c r="H23" i="86"/>
  <c r="I23" i="86"/>
  <c r="J23" i="86"/>
  <c r="N23" i="86"/>
  <c r="O23" i="86"/>
  <c r="P23" i="86"/>
  <c r="Q23" i="86"/>
  <c r="R23" i="86"/>
  <c r="S23" i="86"/>
  <c r="T23" i="86"/>
  <c r="U23" i="86"/>
  <c r="V23" i="86"/>
  <c r="W23" i="86"/>
  <c r="X23" i="86"/>
  <c r="Y23" i="86"/>
  <c r="D24" i="86"/>
  <c r="E24" i="86"/>
  <c r="F24" i="86"/>
  <c r="G24" i="86"/>
  <c r="H24" i="86"/>
  <c r="I24" i="86"/>
  <c r="J24" i="86"/>
  <c r="N24" i="86"/>
  <c r="O24" i="86"/>
  <c r="P24" i="86"/>
  <c r="Q24" i="86"/>
  <c r="R24" i="86"/>
  <c r="S24" i="86"/>
  <c r="T24" i="86"/>
  <c r="U24" i="86"/>
  <c r="V24" i="86"/>
  <c r="W24" i="86"/>
  <c r="X24" i="86"/>
  <c r="Y24" i="86"/>
  <c r="D25" i="86"/>
  <c r="E25" i="86"/>
  <c r="F25" i="86"/>
  <c r="G25" i="86"/>
  <c r="H25" i="86"/>
  <c r="I25" i="86"/>
  <c r="J25" i="86"/>
  <c r="N25" i="86"/>
  <c r="O25" i="86"/>
  <c r="P25" i="86"/>
  <c r="Q25" i="86"/>
  <c r="R25" i="86"/>
  <c r="S25" i="86"/>
  <c r="T25" i="86"/>
  <c r="U25" i="86"/>
  <c r="V25" i="86"/>
  <c r="W25" i="86"/>
  <c r="X25" i="86"/>
  <c r="Y25" i="86"/>
  <c r="D26" i="86"/>
  <c r="E26" i="86"/>
  <c r="F26" i="86"/>
  <c r="G26" i="86"/>
  <c r="H26" i="86"/>
  <c r="I26" i="86"/>
  <c r="J26" i="86"/>
  <c r="N26" i="86"/>
  <c r="O26" i="86"/>
  <c r="P26" i="86"/>
  <c r="Q26" i="86"/>
  <c r="R26" i="86"/>
  <c r="S26" i="86"/>
  <c r="T26" i="86"/>
  <c r="U26" i="86"/>
  <c r="V26" i="86"/>
  <c r="W26" i="86"/>
  <c r="X26" i="86"/>
  <c r="Y26" i="86"/>
  <c r="D27" i="86"/>
  <c r="E27" i="86"/>
  <c r="F27" i="86"/>
  <c r="G27" i="86"/>
  <c r="H27" i="86"/>
  <c r="I27" i="86"/>
  <c r="J27" i="86"/>
  <c r="N27" i="86"/>
  <c r="O27" i="86"/>
  <c r="P27" i="86"/>
  <c r="Q27" i="86"/>
  <c r="R27" i="86"/>
  <c r="S27" i="86"/>
  <c r="T27" i="86"/>
  <c r="U27" i="86"/>
  <c r="V27" i="86"/>
  <c r="W27" i="86"/>
  <c r="X27" i="86"/>
  <c r="Y27" i="86"/>
  <c r="D28" i="86"/>
  <c r="E28" i="86"/>
  <c r="F28" i="86"/>
  <c r="G28" i="86"/>
  <c r="H28" i="86"/>
  <c r="I28" i="86"/>
  <c r="J28" i="86"/>
  <c r="N28" i="86"/>
  <c r="O28" i="86"/>
  <c r="P28" i="86"/>
  <c r="Q28" i="86"/>
  <c r="R28" i="86"/>
  <c r="S28" i="86"/>
  <c r="T28" i="86"/>
  <c r="U28" i="86"/>
  <c r="V28" i="86"/>
  <c r="W28" i="86"/>
  <c r="X28" i="86"/>
  <c r="Y28" i="86"/>
  <c r="D29" i="86"/>
  <c r="E29" i="86"/>
  <c r="F29" i="86"/>
  <c r="G29" i="86"/>
  <c r="H29" i="86"/>
  <c r="I29" i="86"/>
  <c r="J29" i="86"/>
  <c r="N29" i="86"/>
  <c r="O29" i="86"/>
  <c r="P29" i="86"/>
  <c r="Q29" i="86"/>
  <c r="R29" i="86"/>
  <c r="S29" i="86"/>
  <c r="T29" i="86"/>
  <c r="U29" i="86"/>
  <c r="V29" i="86"/>
  <c r="W29" i="86"/>
  <c r="X29" i="86"/>
  <c r="Y29" i="86"/>
  <c r="D30" i="86"/>
  <c r="E30" i="86"/>
  <c r="F30" i="86"/>
  <c r="G30" i="86"/>
  <c r="H30" i="86"/>
  <c r="I30" i="86"/>
  <c r="J30" i="86"/>
  <c r="N30" i="86"/>
  <c r="O30" i="86"/>
  <c r="P30" i="86"/>
  <c r="Q30" i="86"/>
  <c r="R30" i="86"/>
  <c r="S30" i="86"/>
  <c r="T30" i="86"/>
  <c r="U30" i="86"/>
  <c r="V30" i="86"/>
  <c r="W30" i="86"/>
  <c r="X30" i="86"/>
  <c r="Y30" i="86"/>
  <c r="D31" i="86"/>
  <c r="E31" i="86"/>
  <c r="F31" i="86"/>
  <c r="G31" i="86"/>
  <c r="H31" i="86"/>
  <c r="I31" i="86"/>
  <c r="J31" i="86"/>
  <c r="N31" i="86"/>
  <c r="O31" i="86"/>
  <c r="P31" i="86"/>
  <c r="Q31" i="86"/>
  <c r="R31" i="86"/>
  <c r="S31" i="86"/>
  <c r="T31" i="86"/>
  <c r="U31" i="86"/>
  <c r="V31" i="86"/>
  <c r="W31" i="86"/>
  <c r="X31" i="86"/>
  <c r="Y31" i="86"/>
  <c r="D32" i="86"/>
  <c r="E32" i="86"/>
  <c r="F32" i="86"/>
  <c r="G32" i="86"/>
  <c r="H32" i="86"/>
  <c r="I32" i="86"/>
  <c r="J32" i="86"/>
  <c r="N32" i="86"/>
  <c r="O32" i="86"/>
  <c r="P32" i="86"/>
  <c r="Q32" i="86"/>
  <c r="R32" i="86"/>
  <c r="S32" i="86"/>
  <c r="T32" i="86"/>
  <c r="U32" i="86"/>
  <c r="V32" i="86"/>
  <c r="W32" i="86"/>
  <c r="X32" i="86"/>
  <c r="Y32" i="86"/>
  <c r="D33" i="86"/>
  <c r="E33" i="86"/>
  <c r="F33" i="86"/>
  <c r="G33" i="86"/>
  <c r="H33" i="86"/>
  <c r="I33" i="86"/>
  <c r="J33" i="86"/>
  <c r="N33" i="86"/>
  <c r="O33" i="86"/>
  <c r="P33" i="86"/>
  <c r="Q33" i="86"/>
  <c r="R33" i="86"/>
  <c r="S33" i="86"/>
  <c r="T33" i="86"/>
  <c r="U33" i="86"/>
  <c r="V33" i="86"/>
  <c r="W33" i="86"/>
  <c r="X33" i="86"/>
  <c r="Y33" i="86"/>
  <c r="D34" i="86"/>
  <c r="E34" i="86"/>
  <c r="F34" i="86"/>
  <c r="G34" i="86"/>
  <c r="H34" i="86"/>
  <c r="I34" i="86"/>
  <c r="J34" i="86"/>
  <c r="N34" i="86"/>
  <c r="O34" i="86"/>
  <c r="P34" i="86"/>
  <c r="Q34" i="86"/>
  <c r="R34" i="86"/>
  <c r="S34" i="86"/>
  <c r="T34" i="86"/>
  <c r="U34" i="86"/>
  <c r="V34" i="86"/>
  <c r="W34" i="86"/>
  <c r="X34" i="86"/>
  <c r="Y34" i="86"/>
  <c r="D35" i="86"/>
  <c r="E35" i="86"/>
  <c r="F35" i="86"/>
  <c r="G35" i="86"/>
  <c r="H35" i="86"/>
  <c r="I35" i="86"/>
  <c r="J35" i="86"/>
  <c r="N35" i="86"/>
  <c r="O35" i="86"/>
  <c r="P35" i="86"/>
  <c r="Q35" i="86"/>
  <c r="R35" i="86"/>
  <c r="S35" i="86"/>
  <c r="T35" i="86"/>
  <c r="U35" i="86"/>
  <c r="V35" i="86"/>
  <c r="W35" i="86"/>
  <c r="X35" i="86"/>
  <c r="Y35" i="86"/>
  <c r="J3" i="4"/>
  <c r="L3" i="4"/>
  <c r="O3" i="4"/>
  <c r="P3" i="4"/>
  <c r="R3" i="4"/>
  <c r="S3" i="4"/>
  <c r="T3" i="4"/>
  <c r="U3" i="4"/>
  <c r="W3" i="4"/>
  <c r="J4" i="4"/>
  <c r="L4" i="4"/>
  <c r="O4" i="4"/>
  <c r="P4" i="4"/>
  <c r="R4" i="4"/>
  <c r="S4" i="4"/>
  <c r="T4" i="4"/>
  <c r="U4" i="4"/>
  <c r="W4" i="4"/>
  <c r="J5" i="4"/>
  <c r="L5" i="4"/>
  <c r="O5" i="4"/>
  <c r="P5" i="4"/>
  <c r="R5" i="4"/>
  <c r="S5" i="4"/>
  <c r="T5" i="4"/>
  <c r="U5" i="4"/>
  <c r="W5" i="4"/>
  <c r="J6" i="4"/>
  <c r="L6" i="4"/>
  <c r="O6" i="4"/>
  <c r="P6" i="4"/>
  <c r="R6" i="4"/>
  <c r="S6" i="4"/>
  <c r="T6" i="4"/>
  <c r="U6" i="4"/>
  <c r="W6" i="4"/>
  <c r="J7" i="4"/>
  <c r="L7" i="4"/>
  <c r="O7" i="4"/>
  <c r="P7" i="4"/>
  <c r="R7" i="4"/>
  <c r="S7" i="4"/>
  <c r="T7" i="4"/>
  <c r="U7" i="4"/>
  <c r="W7" i="4"/>
  <c r="J8" i="4"/>
  <c r="L8" i="4"/>
  <c r="O8" i="4"/>
  <c r="P8" i="4"/>
  <c r="R8" i="4"/>
  <c r="S8" i="4"/>
  <c r="T8" i="4"/>
  <c r="U8" i="4"/>
  <c r="W8" i="4"/>
  <c r="J9" i="4"/>
  <c r="L9" i="4"/>
  <c r="O9" i="4"/>
  <c r="P9" i="4"/>
  <c r="R9" i="4"/>
  <c r="S9" i="4"/>
  <c r="T9" i="4"/>
  <c r="U9" i="4"/>
  <c r="W9" i="4"/>
  <c r="J10" i="4"/>
  <c r="L10" i="4"/>
  <c r="O10" i="4"/>
  <c r="P10" i="4"/>
  <c r="R10" i="4"/>
  <c r="S10" i="4"/>
  <c r="T10" i="4"/>
  <c r="U10" i="4"/>
  <c r="W10" i="4"/>
  <c r="J11" i="4"/>
  <c r="L11" i="4"/>
  <c r="O11" i="4"/>
  <c r="P11" i="4"/>
  <c r="R11" i="4"/>
  <c r="S11" i="4"/>
  <c r="T11" i="4"/>
  <c r="U11" i="4"/>
  <c r="W11" i="4"/>
  <c r="J12" i="4"/>
  <c r="L12" i="4"/>
  <c r="O12" i="4"/>
  <c r="P12" i="4"/>
  <c r="R12" i="4"/>
  <c r="S12" i="4"/>
  <c r="T12" i="4"/>
  <c r="U12" i="4"/>
  <c r="W12" i="4"/>
  <c r="J13" i="4"/>
  <c r="L13" i="4"/>
  <c r="O13" i="4"/>
  <c r="P13" i="4"/>
  <c r="R13" i="4"/>
  <c r="S13" i="4"/>
  <c r="T13" i="4"/>
  <c r="U13" i="4"/>
  <c r="W13" i="4"/>
  <c r="J14" i="4"/>
  <c r="L14" i="4"/>
  <c r="O14" i="4"/>
  <c r="P14" i="4"/>
  <c r="R14" i="4"/>
  <c r="S14" i="4"/>
  <c r="T14" i="4"/>
  <c r="U14" i="4"/>
  <c r="W14" i="4"/>
  <c r="J15" i="4"/>
  <c r="L15" i="4"/>
  <c r="O15" i="4"/>
  <c r="P15" i="4"/>
  <c r="R15" i="4"/>
  <c r="S15" i="4"/>
  <c r="T15" i="4"/>
  <c r="U15" i="4"/>
  <c r="W15" i="4"/>
  <c r="J16" i="4"/>
  <c r="L16" i="4"/>
  <c r="O16" i="4"/>
  <c r="P16" i="4"/>
  <c r="R16" i="4"/>
  <c r="S16" i="4"/>
  <c r="T16" i="4"/>
  <c r="U16" i="4"/>
  <c r="W16" i="4"/>
  <c r="J17" i="4"/>
  <c r="L17" i="4"/>
  <c r="O17" i="4"/>
  <c r="P17" i="4"/>
  <c r="R17" i="4"/>
  <c r="S17" i="4"/>
  <c r="T17" i="4"/>
  <c r="U17" i="4"/>
  <c r="W17" i="4"/>
  <c r="J18" i="4"/>
  <c r="L18" i="4"/>
  <c r="O18" i="4"/>
  <c r="P18" i="4"/>
  <c r="R18" i="4"/>
  <c r="S18" i="4"/>
  <c r="T18" i="4"/>
  <c r="U18" i="4"/>
  <c r="W18" i="4"/>
  <c r="J19" i="4"/>
  <c r="L19" i="4"/>
  <c r="O19" i="4"/>
  <c r="P19" i="4"/>
  <c r="R19" i="4"/>
  <c r="S19" i="4"/>
  <c r="T19" i="4"/>
  <c r="U19" i="4"/>
  <c r="W19" i="4"/>
  <c r="J20" i="4"/>
  <c r="L20" i="4"/>
  <c r="O20" i="4"/>
  <c r="P20" i="4"/>
  <c r="R20" i="4"/>
  <c r="S20" i="4"/>
  <c r="T20" i="4"/>
  <c r="U20" i="4"/>
  <c r="W20" i="4"/>
  <c r="J21" i="4"/>
  <c r="L21" i="4"/>
  <c r="O21" i="4"/>
  <c r="P21" i="4"/>
  <c r="R21" i="4"/>
  <c r="S21" i="4"/>
  <c r="T21" i="4"/>
  <c r="U21" i="4"/>
  <c r="W21" i="4"/>
  <c r="J22" i="4"/>
  <c r="L22" i="4"/>
  <c r="O22" i="4"/>
  <c r="P22" i="4"/>
  <c r="R22" i="4"/>
  <c r="S22" i="4"/>
  <c r="T22" i="4"/>
  <c r="U22" i="4"/>
  <c r="W22" i="4"/>
  <c r="J23" i="4"/>
  <c r="L23" i="4"/>
  <c r="O23" i="4"/>
  <c r="P23" i="4"/>
  <c r="R23" i="4"/>
  <c r="S23" i="4"/>
  <c r="T23" i="4"/>
  <c r="U23" i="4"/>
  <c r="W23" i="4"/>
  <c r="J24" i="4"/>
  <c r="L24" i="4"/>
  <c r="O24" i="4"/>
  <c r="P24" i="4"/>
  <c r="R24" i="4"/>
  <c r="S24" i="4"/>
  <c r="T24" i="4"/>
  <c r="U24" i="4"/>
  <c r="W24" i="4"/>
  <c r="J25" i="4"/>
  <c r="L25" i="4"/>
  <c r="O25" i="4"/>
  <c r="P25" i="4"/>
  <c r="R25" i="4"/>
  <c r="S25" i="4"/>
  <c r="T25" i="4"/>
  <c r="U25" i="4"/>
  <c r="W25" i="4"/>
  <c r="J26" i="4"/>
  <c r="L26" i="4"/>
  <c r="O26" i="4"/>
  <c r="P26" i="4"/>
  <c r="R26" i="4"/>
  <c r="S26" i="4"/>
  <c r="T26" i="4"/>
  <c r="U26" i="4"/>
  <c r="W26" i="4"/>
  <c r="J27" i="4"/>
  <c r="L27" i="4"/>
  <c r="O27" i="4"/>
  <c r="P27" i="4"/>
  <c r="R27" i="4"/>
  <c r="S27" i="4"/>
  <c r="T27" i="4"/>
  <c r="U27" i="4"/>
  <c r="W27" i="4"/>
  <c r="J28" i="4"/>
  <c r="L28" i="4"/>
  <c r="O28" i="4"/>
  <c r="P28" i="4"/>
  <c r="R28" i="4"/>
  <c r="S28" i="4"/>
  <c r="T28" i="4"/>
  <c r="U28" i="4"/>
  <c r="W28" i="4"/>
  <c r="J29" i="4"/>
  <c r="L29" i="4"/>
  <c r="O29" i="4"/>
  <c r="P29" i="4"/>
  <c r="R29" i="4"/>
  <c r="S29" i="4"/>
  <c r="T29" i="4"/>
  <c r="U29" i="4"/>
  <c r="W29" i="4"/>
  <c r="J30" i="4"/>
  <c r="L30" i="4"/>
  <c r="O30" i="4"/>
  <c r="P30" i="4"/>
  <c r="R30" i="4"/>
  <c r="S30" i="4"/>
  <c r="T30" i="4"/>
  <c r="U30" i="4"/>
  <c r="W30" i="4"/>
  <c r="J31" i="4"/>
  <c r="L31" i="4"/>
  <c r="O31" i="4"/>
  <c r="P31" i="4"/>
  <c r="R31" i="4"/>
  <c r="S31" i="4"/>
  <c r="T31" i="4"/>
  <c r="U31" i="4"/>
  <c r="W31" i="4"/>
  <c r="J32" i="4"/>
  <c r="L32" i="4"/>
  <c r="O32" i="4"/>
  <c r="P32" i="4"/>
  <c r="R32" i="4"/>
  <c r="S32" i="4"/>
  <c r="T32" i="4"/>
  <c r="U32" i="4"/>
  <c r="W32" i="4"/>
  <c r="J33" i="4"/>
  <c r="L33" i="4"/>
  <c r="O33" i="4"/>
  <c r="P33" i="4"/>
  <c r="R33" i="4"/>
  <c r="S33" i="4"/>
  <c r="T33" i="4"/>
  <c r="U33" i="4"/>
  <c r="W33" i="4"/>
  <c r="J34" i="4"/>
  <c r="L34" i="4"/>
  <c r="O34" i="4"/>
  <c r="P34" i="4"/>
  <c r="R34" i="4"/>
  <c r="S34" i="4"/>
  <c r="T34" i="4"/>
  <c r="U34" i="4"/>
  <c r="W34" i="4"/>
  <c r="J35" i="4"/>
  <c r="L35" i="4"/>
  <c r="O35" i="4"/>
  <c r="P35" i="4"/>
  <c r="R35" i="4"/>
  <c r="S35" i="4"/>
  <c r="T35" i="4"/>
  <c r="U35" i="4"/>
  <c r="W35" i="4"/>
  <c r="D3" i="3"/>
  <c r="E3" i="3"/>
  <c r="G3" i="3"/>
  <c r="I3" i="3"/>
  <c r="K3" i="3"/>
  <c r="L3" i="3"/>
  <c r="P3" i="3"/>
  <c r="R3" i="3"/>
  <c r="S3" i="3"/>
  <c r="T3" i="3"/>
  <c r="D4" i="3"/>
  <c r="E4" i="3"/>
  <c r="G4" i="3"/>
  <c r="I4" i="3"/>
  <c r="K4" i="3"/>
  <c r="L4" i="3"/>
  <c r="P4" i="3"/>
  <c r="R4" i="3"/>
  <c r="S4" i="3"/>
  <c r="T4" i="3"/>
  <c r="D5" i="3"/>
  <c r="E5" i="3"/>
  <c r="G5" i="3"/>
  <c r="I5" i="3"/>
  <c r="K5" i="3"/>
  <c r="L5" i="3"/>
  <c r="P5" i="3"/>
  <c r="R5" i="3"/>
  <c r="S5" i="3"/>
  <c r="T5" i="3"/>
  <c r="D6" i="3"/>
  <c r="E6" i="3"/>
  <c r="G6" i="3"/>
  <c r="I6" i="3"/>
  <c r="K6" i="3"/>
  <c r="L6" i="3"/>
  <c r="P6" i="3"/>
  <c r="R6" i="3"/>
  <c r="S6" i="3"/>
  <c r="T6" i="3"/>
  <c r="D7" i="3"/>
  <c r="E7" i="3"/>
  <c r="G7" i="3"/>
  <c r="I7" i="3"/>
  <c r="K7" i="3"/>
  <c r="L7" i="3"/>
  <c r="P7" i="3"/>
  <c r="R7" i="3"/>
  <c r="S7" i="3"/>
  <c r="T7" i="3"/>
  <c r="D8" i="3"/>
  <c r="E8" i="3"/>
  <c r="G8" i="3"/>
  <c r="I8" i="3"/>
  <c r="K8" i="3"/>
  <c r="L8" i="3"/>
  <c r="P8" i="3"/>
  <c r="R8" i="3"/>
  <c r="S8" i="3"/>
  <c r="T8" i="3"/>
  <c r="D9" i="3"/>
  <c r="E9" i="3"/>
  <c r="G9" i="3"/>
  <c r="I9" i="3"/>
  <c r="K9" i="3"/>
  <c r="L9" i="3"/>
  <c r="P9" i="3"/>
  <c r="R9" i="3"/>
  <c r="S9" i="3"/>
  <c r="T9" i="3"/>
  <c r="D10" i="3"/>
  <c r="E10" i="3"/>
  <c r="G10" i="3"/>
  <c r="I10" i="3"/>
  <c r="K10" i="3"/>
  <c r="L10" i="3"/>
  <c r="P10" i="3"/>
  <c r="R10" i="3"/>
  <c r="S10" i="3"/>
  <c r="T10" i="3"/>
  <c r="D11" i="3"/>
  <c r="E11" i="3"/>
  <c r="G11" i="3"/>
  <c r="I11" i="3"/>
  <c r="K11" i="3"/>
  <c r="L11" i="3"/>
  <c r="P11" i="3"/>
  <c r="R11" i="3"/>
  <c r="S11" i="3"/>
  <c r="T11" i="3"/>
  <c r="D12" i="3"/>
  <c r="E12" i="3"/>
  <c r="G12" i="3"/>
  <c r="I12" i="3"/>
  <c r="K12" i="3"/>
  <c r="L12" i="3"/>
  <c r="P12" i="3"/>
  <c r="R12" i="3"/>
  <c r="S12" i="3"/>
  <c r="T12" i="3"/>
  <c r="D13" i="3"/>
  <c r="E13" i="3"/>
  <c r="G13" i="3"/>
  <c r="I13" i="3"/>
  <c r="K13" i="3"/>
  <c r="L13" i="3"/>
  <c r="P13" i="3"/>
  <c r="R13" i="3"/>
  <c r="S13" i="3"/>
  <c r="T13" i="3"/>
  <c r="D14" i="3"/>
  <c r="E14" i="3"/>
  <c r="G14" i="3"/>
  <c r="I14" i="3"/>
  <c r="K14" i="3"/>
  <c r="L14" i="3"/>
  <c r="P14" i="3"/>
  <c r="R14" i="3"/>
  <c r="S14" i="3"/>
  <c r="T14" i="3"/>
  <c r="D15" i="3"/>
  <c r="E15" i="3"/>
  <c r="G15" i="3"/>
  <c r="I15" i="3"/>
  <c r="K15" i="3"/>
  <c r="L15" i="3"/>
  <c r="P15" i="3"/>
  <c r="R15" i="3"/>
  <c r="S15" i="3"/>
  <c r="T15" i="3"/>
  <c r="D16" i="3"/>
  <c r="E16" i="3"/>
  <c r="G16" i="3"/>
  <c r="I16" i="3"/>
  <c r="K16" i="3"/>
  <c r="L16" i="3"/>
  <c r="P16" i="3"/>
  <c r="R16" i="3"/>
  <c r="S16" i="3"/>
  <c r="T16" i="3"/>
  <c r="U16" i="3"/>
  <c r="D17" i="3"/>
  <c r="E17" i="3"/>
  <c r="G17" i="3"/>
  <c r="I17" i="3"/>
  <c r="K17" i="3"/>
  <c r="L17" i="3"/>
  <c r="P17" i="3"/>
  <c r="R17" i="3"/>
  <c r="S17" i="3"/>
  <c r="T17" i="3"/>
  <c r="D18" i="3"/>
  <c r="E18" i="3"/>
  <c r="G18" i="3"/>
  <c r="I18" i="3"/>
  <c r="K18" i="3"/>
  <c r="L18" i="3"/>
  <c r="P18" i="3"/>
  <c r="R18" i="3"/>
  <c r="S18" i="3"/>
  <c r="T18" i="3"/>
  <c r="D19" i="3"/>
  <c r="E19" i="3"/>
  <c r="G19" i="3"/>
  <c r="I19" i="3"/>
  <c r="K19" i="3"/>
  <c r="L19" i="3"/>
  <c r="P19" i="3"/>
  <c r="R19" i="3"/>
  <c r="S19" i="3"/>
  <c r="T19" i="3"/>
  <c r="U19" i="3"/>
  <c r="D20" i="3"/>
  <c r="E20" i="3"/>
  <c r="G20" i="3"/>
  <c r="I20" i="3"/>
  <c r="K20" i="3"/>
  <c r="L20" i="3"/>
  <c r="P20" i="3"/>
  <c r="R20" i="3"/>
  <c r="S20" i="3"/>
  <c r="T20" i="3"/>
  <c r="D21" i="3"/>
  <c r="E21" i="3"/>
  <c r="G21" i="3"/>
  <c r="I21" i="3"/>
  <c r="K21" i="3"/>
  <c r="L21" i="3"/>
  <c r="P21" i="3"/>
  <c r="R21" i="3"/>
  <c r="S21" i="3"/>
  <c r="T21" i="3"/>
  <c r="D22" i="3"/>
  <c r="E22" i="3"/>
  <c r="G22" i="3"/>
  <c r="I22" i="3"/>
  <c r="K22" i="3"/>
  <c r="L22" i="3"/>
  <c r="P22" i="3"/>
  <c r="R22" i="3"/>
  <c r="S22" i="3"/>
  <c r="T22" i="3"/>
  <c r="D23" i="3"/>
  <c r="E23" i="3"/>
  <c r="G23" i="3"/>
  <c r="I23" i="3"/>
  <c r="K23" i="3"/>
  <c r="L23" i="3"/>
  <c r="P23" i="3"/>
  <c r="R23" i="3"/>
  <c r="S23" i="3"/>
  <c r="T23" i="3"/>
  <c r="D24" i="3"/>
  <c r="E24" i="3"/>
  <c r="G24" i="3"/>
  <c r="I24" i="3"/>
  <c r="K24" i="3"/>
  <c r="L24" i="3"/>
  <c r="P24" i="3"/>
  <c r="R24" i="3"/>
  <c r="S24" i="3"/>
  <c r="T24" i="3"/>
  <c r="D25" i="3"/>
  <c r="E25" i="3"/>
  <c r="G25" i="3"/>
  <c r="I25" i="3"/>
  <c r="K25" i="3"/>
  <c r="L25" i="3"/>
  <c r="P25" i="3"/>
  <c r="R25" i="3"/>
  <c r="S25" i="3"/>
  <c r="T25" i="3"/>
  <c r="U25" i="3"/>
  <c r="D26" i="3"/>
  <c r="E26" i="3"/>
  <c r="G26" i="3"/>
  <c r="I26" i="3"/>
  <c r="K26" i="3"/>
  <c r="L26" i="3"/>
  <c r="P26" i="3"/>
  <c r="R26" i="3"/>
  <c r="S26" i="3"/>
  <c r="T26" i="3"/>
  <c r="D27" i="3"/>
  <c r="E27" i="3"/>
  <c r="G27" i="3"/>
  <c r="I27" i="3"/>
  <c r="K27" i="3"/>
  <c r="L27" i="3"/>
  <c r="P27" i="3"/>
  <c r="R27" i="3"/>
  <c r="S27" i="3"/>
  <c r="T27" i="3"/>
  <c r="D28" i="3"/>
  <c r="E28" i="3"/>
  <c r="G28" i="3"/>
  <c r="I28" i="3"/>
  <c r="K28" i="3"/>
  <c r="L28" i="3"/>
  <c r="P28" i="3"/>
  <c r="R28" i="3"/>
  <c r="S28" i="3"/>
  <c r="T28" i="3"/>
  <c r="D29" i="3"/>
  <c r="E29" i="3"/>
  <c r="G29" i="3"/>
  <c r="I29" i="3"/>
  <c r="K29" i="3"/>
  <c r="L29" i="3"/>
  <c r="P29" i="3"/>
  <c r="R29" i="3"/>
  <c r="S29" i="3"/>
  <c r="T29" i="3"/>
  <c r="D30" i="3"/>
  <c r="E30" i="3"/>
  <c r="G30" i="3"/>
  <c r="I30" i="3"/>
  <c r="K30" i="3"/>
  <c r="L30" i="3"/>
  <c r="P30" i="3"/>
  <c r="R30" i="3"/>
  <c r="S30" i="3"/>
  <c r="T30" i="3"/>
  <c r="D31" i="3"/>
  <c r="E31" i="3"/>
  <c r="G31" i="3"/>
  <c r="I31" i="3"/>
  <c r="K31" i="3"/>
  <c r="L31" i="3"/>
  <c r="P31" i="3"/>
  <c r="R31" i="3"/>
  <c r="S31" i="3"/>
  <c r="T31" i="3"/>
  <c r="D32" i="3"/>
  <c r="E32" i="3"/>
  <c r="G32" i="3"/>
  <c r="I32" i="3"/>
  <c r="K32" i="3"/>
  <c r="L32" i="3"/>
  <c r="P32" i="3"/>
  <c r="R32" i="3"/>
  <c r="S32" i="3"/>
  <c r="T32" i="3"/>
  <c r="D33" i="3"/>
  <c r="E33" i="3"/>
  <c r="G33" i="3"/>
  <c r="I33" i="3"/>
  <c r="K33" i="3"/>
  <c r="L33" i="3"/>
  <c r="P33" i="3"/>
  <c r="R33" i="3"/>
  <c r="S33" i="3"/>
  <c r="T33" i="3"/>
  <c r="D34" i="3"/>
  <c r="E34" i="3"/>
  <c r="G34" i="3"/>
  <c r="I34" i="3"/>
  <c r="K34" i="3"/>
  <c r="L34" i="3"/>
  <c r="P34" i="3"/>
  <c r="R34" i="3"/>
  <c r="S34" i="3"/>
  <c r="T34" i="3"/>
  <c r="D35" i="3"/>
  <c r="E35" i="3"/>
  <c r="G35" i="3"/>
  <c r="I35" i="3"/>
  <c r="K35" i="3"/>
  <c r="L35" i="3"/>
  <c r="P35" i="3"/>
  <c r="R35" i="3"/>
  <c r="S35" i="3"/>
  <c r="T35" i="3"/>
  <c r="T3" i="75"/>
  <c r="Y3" i="75"/>
  <c r="F2" i="111"/>
  <c r="Y4" i="75"/>
  <c r="F3" i="111"/>
  <c r="Y5" i="75"/>
  <c r="Y7" i="75"/>
  <c r="F6" i="111"/>
  <c r="Y8" i="75"/>
  <c r="F7" i="111"/>
  <c r="Y9" i="75"/>
  <c r="Y10" i="75"/>
  <c r="Y11" i="75"/>
  <c r="F10" i="111"/>
  <c r="Y12" i="75"/>
  <c r="Y13" i="75"/>
  <c r="H15" i="89"/>
  <c r="Y14" i="75"/>
  <c r="Y15" i="75"/>
  <c r="F14" i="111"/>
  <c r="Y16" i="75"/>
  <c r="Y18" i="75"/>
  <c r="H20" i="89"/>
  <c r="Y19" i="75"/>
  <c r="F18" i="111"/>
  <c r="Y20" i="75"/>
  <c r="Y21" i="75"/>
  <c r="Y22" i="75"/>
  <c r="H24" i="89"/>
  <c r="Y23" i="75"/>
  <c r="Y24" i="75"/>
  <c r="F23" i="111"/>
  <c r="Y26" i="75"/>
  <c r="Y27" i="75"/>
  <c r="F26" i="111"/>
  <c r="Y28" i="75"/>
  <c r="F27" i="111"/>
  <c r="H29" i="75"/>
  <c r="Y29" i="75"/>
  <c r="F28" i="111"/>
  <c r="Y30" i="75"/>
  <c r="Y31" i="75"/>
  <c r="Y32" i="75"/>
  <c r="Y33" i="75"/>
  <c r="Y34" i="75"/>
  <c r="Y35" i="75"/>
  <c r="Z5" i="86"/>
  <c r="AA5" i="86"/>
  <c r="AB5" i="86"/>
  <c r="AC5" i="86"/>
  <c r="AD5" i="86"/>
  <c r="AE5" i="86"/>
  <c r="AF5" i="86"/>
  <c r="Z6" i="86"/>
  <c r="AA6" i="86"/>
  <c r="AB6" i="86"/>
  <c r="AC6" i="86"/>
  <c r="AD6" i="86"/>
  <c r="AE6" i="86"/>
  <c r="AF6" i="86"/>
  <c r="Z7" i="86"/>
  <c r="AA7" i="86"/>
  <c r="AB7" i="86"/>
  <c r="AC7" i="86"/>
  <c r="AD7" i="86"/>
  <c r="AE7" i="86"/>
  <c r="AF7" i="86"/>
  <c r="Z8" i="86"/>
  <c r="AA8" i="86"/>
  <c r="AB8" i="86"/>
  <c r="AC8" i="86"/>
  <c r="AD8" i="86"/>
  <c r="AE8" i="86"/>
  <c r="AF8" i="86"/>
  <c r="Z9" i="86"/>
  <c r="AA9" i="86"/>
  <c r="AB9" i="86"/>
  <c r="AC9" i="86"/>
  <c r="AD9" i="86"/>
  <c r="AE9" i="86"/>
  <c r="AF9" i="86"/>
  <c r="Z10" i="86"/>
  <c r="AA10" i="86"/>
  <c r="AB10" i="86"/>
  <c r="AC10" i="86"/>
  <c r="AD10" i="86"/>
  <c r="AE10" i="86"/>
  <c r="AF10" i="86"/>
  <c r="Z11" i="86"/>
  <c r="AA11" i="86"/>
  <c r="AB11" i="86"/>
  <c r="AC11" i="86"/>
  <c r="AD11" i="86"/>
  <c r="AE11" i="86"/>
  <c r="AF11" i="86"/>
  <c r="Z12" i="86"/>
  <c r="AA12" i="86"/>
  <c r="AB12" i="86"/>
  <c r="AC12" i="86"/>
  <c r="AD12" i="86"/>
  <c r="AE12" i="86"/>
  <c r="AF12" i="86"/>
  <c r="Z13" i="86"/>
  <c r="AA13" i="86"/>
  <c r="AB13" i="86"/>
  <c r="AC13" i="86"/>
  <c r="AD13" i="86"/>
  <c r="AE13" i="86"/>
  <c r="AF13" i="86"/>
  <c r="Z14" i="86"/>
  <c r="AA14" i="86"/>
  <c r="AB14" i="86"/>
  <c r="AC14" i="86"/>
  <c r="AD14" i="86"/>
  <c r="AE14" i="86"/>
  <c r="AF14" i="86"/>
  <c r="Z15" i="86"/>
  <c r="AA15" i="86"/>
  <c r="AB15" i="86"/>
  <c r="AC15" i="86"/>
  <c r="AD15" i="86"/>
  <c r="AE15" i="86"/>
  <c r="AF15" i="86"/>
  <c r="Z16" i="86"/>
  <c r="AA16" i="86"/>
  <c r="AB16" i="86"/>
  <c r="AC16" i="86"/>
  <c r="AD16" i="86"/>
  <c r="AE16" i="86"/>
  <c r="AF16" i="86"/>
  <c r="Z17" i="86"/>
  <c r="AA17" i="86"/>
  <c r="AB17" i="86"/>
  <c r="AC17" i="86"/>
  <c r="AD17" i="86"/>
  <c r="AE17" i="86"/>
  <c r="AF17" i="86"/>
  <c r="Z18" i="86"/>
  <c r="AA18" i="86"/>
  <c r="AB18" i="86"/>
  <c r="AC18" i="86"/>
  <c r="AD18" i="86"/>
  <c r="AE18" i="86"/>
  <c r="AF18" i="86"/>
  <c r="Z19" i="86"/>
  <c r="AA19" i="86"/>
  <c r="AB19" i="86"/>
  <c r="AC19" i="86"/>
  <c r="AD19" i="86"/>
  <c r="AE19" i="86"/>
  <c r="AF19" i="86"/>
  <c r="Z20" i="86"/>
  <c r="AA20" i="86"/>
  <c r="AB20" i="86"/>
  <c r="AC20" i="86"/>
  <c r="AD20" i="86"/>
  <c r="AE20" i="86"/>
  <c r="AF20" i="86"/>
  <c r="Z21" i="86"/>
  <c r="AA21" i="86"/>
  <c r="AB21" i="86"/>
  <c r="AC21" i="86"/>
  <c r="AD21" i="86"/>
  <c r="AE21" i="86"/>
  <c r="AF21" i="86"/>
  <c r="Z22" i="86"/>
  <c r="AA22" i="86"/>
  <c r="AB22" i="86"/>
  <c r="AC22" i="86"/>
  <c r="AD22" i="86"/>
  <c r="AE22" i="86"/>
  <c r="AF22" i="86"/>
  <c r="Z23" i="86"/>
  <c r="AA23" i="86"/>
  <c r="AB23" i="86"/>
  <c r="AC23" i="86"/>
  <c r="AD23" i="86"/>
  <c r="AE23" i="86"/>
  <c r="AF23" i="86"/>
  <c r="Z24" i="86"/>
  <c r="AA24" i="86"/>
  <c r="AB24" i="86"/>
  <c r="AC24" i="86"/>
  <c r="AD24" i="86"/>
  <c r="AE24" i="86"/>
  <c r="AF24" i="86"/>
  <c r="Z25" i="86"/>
  <c r="AA25" i="86"/>
  <c r="AB25" i="86"/>
  <c r="AC25" i="86"/>
  <c r="AD25" i="86"/>
  <c r="AE25" i="86"/>
  <c r="AF25" i="86"/>
  <c r="Z26" i="86"/>
  <c r="AA26" i="86"/>
  <c r="AB26" i="86"/>
  <c r="AC26" i="86"/>
  <c r="AD26" i="86"/>
  <c r="AE26" i="86"/>
  <c r="AF26" i="86"/>
  <c r="Z27" i="86"/>
  <c r="AA27" i="86"/>
  <c r="AB27" i="86"/>
  <c r="AC27" i="86"/>
  <c r="AD27" i="86"/>
  <c r="AE27" i="86"/>
  <c r="AF27" i="86"/>
  <c r="Z28" i="86"/>
  <c r="AA28" i="86"/>
  <c r="AB28" i="86"/>
  <c r="AC28" i="86"/>
  <c r="AD28" i="86"/>
  <c r="AE28" i="86"/>
  <c r="AF28" i="86"/>
  <c r="Z29" i="86"/>
  <c r="AA29" i="86"/>
  <c r="AB29" i="86"/>
  <c r="AC29" i="86"/>
  <c r="AD29" i="86"/>
  <c r="AE29" i="86"/>
  <c r="AF29" i="86"/>
  <c r="Z30" i="86"/>
  <c r="AA30" i="86"/>
  <c r="AB30" i="86"/>
  <c r="AC30" i="86"/>
  <c r="AD30" i="86"/>
  <c r="AE30" i="86"/>
  <c r="AF30" i="86"/>
  <c r="Z31" i="86"/>
  <c r="AA31" i="86"/>
  <c r="AB31" i="86"/>
  <c r="AC31" i="86"/>
  <c r="AD31" i="86"/>
  <c r="AE31" i="86"/>
  <c r="AF31" i="86"/>
  <c r="Z32" i="86"/>
  <c r="AA32" i="86"/>
  <c r="AB32" i="86"/>
  <c r="AC32" i="86"/>
  <c r="AD32" i="86"/>
  <c r="AE32" i="86"/>
  <c r="AF32" i="86"/>
  <c r="Z33" i="86"/>
  <c r="AA33" i="86"/>
  <c r="AB33" i="86"/>
  <c r="AC33" i="86"/>
  <c r="AD33" i="86"/>
  <c r="AE33" i="86"/>
  <c r="AF33" i="86"/>
  <c r="Z34" i="86"/>
  <c r="AA34" i="86"/>
  <c r="AB34" i="86"/>
  <c r="AC34" i="86"/>
  <c r="AD34" i="86"/>
  <c r="AE34" i="86"/>
  <c r="AF34" i="86"/>
  <c r="Z35" i="86"/>
  <c r="AA35" i="86"/>
  <c r="AB35" i="86"/>
  <c r="AC35" i="86"/>
  <c r="AD35" i="86"/>
  <c r="AE35" i="86"/>
  <c r="AF35" i="86"/>
  <c r="D36" i="86"/>
  <c r="E36" i="86"/>
  <c r="F36" i="86"/>
  <c r="G36" i="86"/>
  <c r="H36" i="86"/>
  <c r="I36" i="86"/>
  <c r="J36" i="86"/>
  <c r="N36" i="86"/>
  <c r="O36" i="86"/>
  <c r="P36" i="86"/>
  <c r="Q36" i="86"/>
  <c r="R36" i="86"/>
  <c r="S36" i="86"/>
  <c r="T36" i="86"/>
  <c r="U36" i="86"/>
  <c r="V36" i="86"/>
  <c r="W36" i="86"/>
  <c r="X36" i="86"/>
  <c r="Y36" i="86"/>
  <c r="Z36" i="86"/>
  <c r="AA36" i="86"/>
  <c r="AB36" i="86"/>
  <c r="AC36" i="86"/>
  <c r="AD36" i="86"/>
  <c r="AE36" i="86"/>
  <c r="AF36" i="86"/>
  <c r="D37" i="86"/>
  <c r="E37" i="86"/>
  <c r="F37" i="86"/>
  <c r="G37" i="86"/>
  <c r="H37" i="86"/>
  <c r="I37" i="86"/>
  <c r="J37" i="86"/>
  <c r="N37" i="86"/>
  <c r="O37" i="86"/>
  <c r="P37" i="86"/>
  <c r="Q37" i="86"/>
  <c r="R37" i="86"/>
  <c r="S37" i="86"/>
  <c r="T37" i="86"/>
  <c r="U37" i="86"/>
  <c r="V37" i="86"/>
  <c r="W37" i="86"/>
  <c r="X37" i="86"/>
  <c r="Y37" i="86"/>
  <c r="Z37" i="86"/>
  <c r="AA37" i="86"/>
  <c r="AB37" i="86"/>
  <c r="AC37" i="86"/>
  <c r="AD37" i="86"/>
  <c r="AE37" i="86"/>
  <c r="AF37" i="86"/>
  <c r="D38" i="86"/>
  <c r="E38" i="86"/>
  <c r="F38" i="86"/>
  <c r="G38" i="86"/>
  <c r="H38" i="86"/>
  <c r="I38" i="86"/>
  <c r="J38" i="86"/>
  <c r="N38" i="86"/>
  <c r="O38" i="86"/>
  <c r="P38" i="86"/>
  <c r="Q38" i="86"/>
  <c r="R38" i="86"/>
  <c r="S38" i="86"/>
  <c r="T38" i="86"/>
  <c r="U38" i="86"/>
  <c r="V38" i="86"/>
  <c r="W38" i="86"/>
  <c r="X38" i="86"/>
  <c r="Y38" i="86"/>
  <c r="Z38" i="86"/>
  <c r="AA38" i="86"/>
  <c r="AB38" i="86"/>
  <c r="AC38" i="86"/>
  <c r="AD38" i="86"/>
  <c r="AE38" i="86"/>
  <c r="AF38" i="86"/>
  <c r="D39" i="86"/>
  <c r="E39" i="86"/>
  <c r="F39" i="86"/>
  <c r="G39" i="86"/>
  <c r="H39" i="86"/>
  <c r="I39" i="86"/>
  <c r="J39" i="86"/>
  <c r="N39" i="86"/>
  <c r="O39" i="86"/>
  <c r="P39" i="86"/>
  <c r="Q39" i="86"/>
  <c r="R39" i="86"/>
  <c r="S39" i="86"/>
  <c r="T39" i="86"/>
  <c r="U39" i="86"/>
  <c r="V39" i="86"/>
  <c r="W39" i="86"/>
  <c r="X39" i="86"/>
  <c r="Y39" i="86"/>
  <c r="Z39" i="86"/>
  <c r="AA39" i="86"/>
  <c r="AB39" i="86"/>
  <c r="AC39" i="86"/>
  <c r="AD39" i="86"/>
  <c r="AE39" i="86"/>
  <c r="AF39" i="86"/>
  <c r="D40" i="86"/>
  <c r="E40" i="86"/>
  <c r="F40" i="86"/>
  <c r="G40" i="86"/>
  <c r="H40" i="86"/>
  <c r="I40" i="86"/>
  <c r="J40" i="86"/>
  <c r="N40" i="86"/>
  <c r="O40" i="86"/>
  <c r="P40" i="86"/>
  <c r="Q40" i="86"/>
  <c r="R40" i="86"/>
  <c r="S40" i="86"/>
  <c r="T40" i="86"/>
  <c r="U40" i="86"/>
  <c r="V40" i="86"/>
  <c r="W40" i="86"/>
  <c r="X40" i="86"/>
  <c r="Y40" i="86"/>
  <c r="Z40" i="86"/>
  <c r="AA40" i="86"/>
  <c r="AB40" i="86"/>
  <c r="AC40" i="86"/>
  <c r="AD40" i="86"/>
  <c r="AE40" i="86"/>
  <c r="AF40" i="86"/>
  <c r="D41" i="86"/>
  <c r="E41" i="86"/>
  <c r="F41" i="86"/>
  <c r="G41" i="86"/>
  <c r="H41" i="86"/>
  <c r="I41" i="86"/>
  <c r="J41" i="86"/>
  <c r="N41" i="86"/>
  <c r="O41" i="86"/>
  <c r="P41" i="86"/>
  <c r="Q41" i="86"/>
  <c r="R41" i="86"/>
  <c r="S41" i="86"/>
  <c r="T41" i="86"/>
  <c r="U41" i="86"/>
  <c r="V41" i="86"/>
  <c r="W41" i="86"/>
  <c r="X41" i="86"/>
  <c r="Y41" i="86"/>
  <c r="Z41" i="86"/>
  <c r="AA41" i="86"/>
  <c r="AB41" i="86"/>
  <c r="AC41" i="86"/>
  <c r="AD41" i="86"/>
  <c r="AE41" i="86"/>
  <c r="AF41" i="86"/>
  <c r="J36" i="4"/>
  <c r="L36" i="4"/>
  <c r="O36" i="4"/>
  <c r="P36" i="4"/>
  <c r="R36" i="4"/>
  <c r="S36" i="4"/>
  <c r="T36" i="4"/>
  <c r="U36" i="4"/>
  <c r="W36" i="4"/>
  <c r="J37" i="4"/>
  <c r="L37" i="4"/>
  <c r="O37" i="4"/>
  <c r="P37" i="4"/>
  <c r="R37" i="4"/>
  <c r="S37" i="4"/>
  <c r="T37" i="4"/>
  <c r="U37" i="4"/>
  <c r="W37" i="4"/>
  <c r="J38" i="4"/>
  <c r="L38" i="4"/>
  <c r="O38" i="4"/>
  <c r="P38" i="4"/>
  <c r="R38" i="4"/>
  <c r="S38" i="4"/>
  <c r="T38" i="4"/>
  <c r="U38" i="4"/>
  <c r="W38" i="4"/>
  <c r="J39" i="4"/>
  <c r="L39" i="4"/>
  <c r="O39" i="4"/>
  <c r="P39" i="4"/>
  <c r="R39" i="4"/>
  <c r="S39" i="4"/>
  <c r="T39" i="4"/>
  <c r="U39" i="4"/>
  <c r="W39" i="4"/>
  <c r="J40" i="4"/>
  <c r="L40" i="4"/>
  <c r="O40" i="4"/>
  <c r="P40" i="4"/>
  <c r="R40" i="4"/>
  <c r="S40" i="4"/>
  <c r="T40" i="4"/>
  <c r="U40" i="4"/>
  <c r="W40" i="4"/>
  <c r="J41" i="4"/>
  <c r="L41" i="4"/>
  <c r="O41" i="4"/>
  <c r="P41" i="4"/>
  <c r="R41" i="4"/>
  <c r="S41" i="4"/>
  <c r="T41" i="4"/>
  <c r="U41" i="4"/>
  <c r="W41" i="4"/>
  <c r="D36" i="3"/>
  <c r="E36" i="3"/>
  <c r="G36" i="3"/>
  <c r="I36" i="3"/>
  <c r="K36" i="3"/>
  <c r="L36" i="3"/>
  <c r="P36" i="3"/>
  <c r="R36" i="3"/>
  <c r="S36" i="3"/>
  <c r="T36" i="3"/>
  <c r="D37" i="3"/>
  <c r="E37" i="3"/>
  <c r="G37" i="3"/>
  <c r="I37" i="3"/>
  <c r="K37" i="3"/>
  <c r="L37" i="3"/>
  <c r="P37" i="3"/>
  <c r="R37" i="3"/>
  <c r="S37" i="3"/>
  <c r="T37" i="3"/>
  <c r="D38" i="3"/>
  <c r="E38" i="3"/>
  <c r="G38" i="3"/>
  <c r="I38" i="3"/>
  <c r="K38" i="3"/>
  <c r="L38" i="3"/>
  <c r="P38" i="3"/>
  <c r="R38" i="3"/>
  <c r="S38" i="3"/>
  <c r="T38" i="3"/>
  <c r="D39" i="3"/>
  <c r="E39" i="3"/>
  <c r="G39" i="3"/>
  <c r="I39" i="3"/>
  <c r="K39" i="3"/>
  <c r="L39" i="3"/>
  <c r="P39" i="3"/>
  <c r="R39" i="3"/>
  <c r="S39" i="3"/>
  <c r="T39" i="3"/>
  <c r="D40" i="3"/>
  <c r="E40" i="3"/>
  <c r="G40" i="3"/>
  <c r="I40" i="3"/>
  <c r="K40" i="3"/>
  <c r="L40" i="3"/>
  <c r="P40" i="3"/>
  <c r="R40" i="3"/>
  <c r="S40" i="3"/>
  <c r="T40" i="3"/>
  <c r="D41" i="3"/>
  <c r="E41" i="3"/>
  <c r="G41" i="3"/>
  <c r="I41" i="3"/>
  <c r="K41" i="3"/>
  <c r="L41" i="3"/>
  <c r="P41" i="3"/>
  <c r="R41" i="3"/>
  <c r="S41" i="3"/>
  <c r="T41" i="3"/>
  <c r="F31" i="111"/>
  <c r="Y36" i="75"/>
  <c r="Y38" i="75"/>
  <c r="Y40" i="75"/>
  <c r="F39" i="111"/>
  <c r="AM13" i="87"/>
  <c r="AN13" i="87"/>
  <c r="AM27" i="87"/>
  <c r="AN27" i="87"/>
  <c r="AM31" i="87"/>
  <c r="AN31" i="87"/>
  <c r="AM45" i="87"/>
  <c r="AN45" i="87"/>
  <c r="AM59" i="87"/>
  <c r="AN59" i="87"/>
  <c r="AM95" i="87"/>
  <c r="AN95" i="87"/>
  <c r="AM109" i="87"/>
  <c r="AN109" i="87"/>
  <c r="AM123" i="87"/>
  <c r="AN123" i="87"/>
  <c r="AM127" i="87"/>
  <c r="AN127" i="87"/>
  <c r="AM141" i="87"/>
  <c r="AN141" i="87"/>
  <c r="AM155" i="87"/>
  <c r="AM159" i="87"/>
  <c r="AN159" i="87"/>
  <c r="AM173" i="87"/>
  <c r="AM179" i="87"/>
  <c r="AN179" i="87"/>
  <c r="AM184" i="87"/>
  <c r="AM192" i="87"/>
  <c r="AM195" i="87"/>
  <c r="AM200" i="87"/>
  <c r="AN200" i="87"/>
  <c r="AM203" i="87"/>
  <c r="AM211" i="87"/>
  <c r="AM216" i="87"/>
  <c r="AM224" i="87"/>
  <c r="AN224" i="87"/>
  <c r="AM227" i="87"/>
  <c r="AM232" i="87"/>
  <c r="AN232" i="87"/>
  <c r="AM235" i="87"/>
  <c r="AM243" i="87"/>
  <c r="AM248" i="87"/>
  <c r="AM256" i="87"/>
  <c r="AN256" i="87"/>
  <c r="AM259" i="87"/>
  <c r="AM264" i="87"/>
  <c r="AN264" i="87"/>
  <c r="AM267" i="87"/>
  <c r="AM275" i="87"/>
  <c r="AN275" i="87"/>
  <c r="AM280" i="87"/>
  <c r="AM283" i="87"/>
  <c r="AM285" i="87"/>
  <c r="AM288" i="87"/>
  <c r="AN288" i="87"/>
  <c r="AM290" i="87"/>
  <c r="AM291" i="87"/>
  <c r="AM296" i="87"/>
  <c r="AM299" i="87"/>
  <c r="AM63" i="87"/>
  <c r="AN63" i="87"/>
  <c r="AM77" i="87"/>
  <c r="AN77" i="87"/>
  <c r="AM91" i="87"/>
  <c r="AN91" i="87"/>
  <c r="AM176" i="87"/>
  <c r="AM187" i="87"/>
  <c r="AM208" i="87"/>
  <c r="AM219" i="87"/>
  <c r="AM240" i="87"/>
  <c r="AN240" i="87"/>
  <c r="AM251" i="87"/>
  <c r="AM272" i="87"/>
  <c r="AN272" i="87"/>
  <c r="AM282" i="87"/>
  <c r="AM293" i="87"/>
  <c r="AM298" i="87"/>
  <c r="B290" i="88"/>
  <c r="E290" i="88"/>
  <c r="AN293" i="87"/>
  <c r="C290" i="88"/>
  <c r="B173" i="88"/>
  <c r="E173" i="88"/>
  <c r="AN176" i="87"/>
  <c r="C173" i="88"/>
  <c r="B288" i="88"/>
  <c r="E288" i="88"/>
  <c r="AN291" i="87"/>
  <c r="B280" i="88"/>
  <c r="E280" i="88"/>
  <c r="AN283" i="87"/>
  <c r="C280" i="88"/>
  <c r="B240" i="88"/>
  <c r="E240" i="88"/>
  <c r="AN243" i="87"/>
  <c r="C240" i="88"/>
  <c r="B279" i="88"/>
  <c r="E279" i="88"/>
  <c r="AN282" i="87"/>
  <c r="C279" i="88"/>
  <c r="B216" i="88"/>
  <c r="E216" i="88"/>
  <c r="AN219" i="87"/>
  <c r="C216" i="88"/>
  <c r="B287" i="88"/>
  <c r="E287" i="88"/>
  <c r="AN290" i="87"/>
  <c r="C287" i="88"/>
  <c r="B277" i="88"/>
  <c r="E277" i="88"/>
  <c r="AN280" i="87"/>
  <c r="C277" i="88"/>
  <c r="B256" i="88"/>
  <c r="E256" i="88"/>
  <c r="AN259" i="87"/>
  <c r="C256" i="88"/>
  <c r="B232" i="88"/>
  <c r="E232" i="88"/>
  <c r="AN235" i="87"/>
  <c r="C232" i="88"/>
  <c r="B213" i="88"/>
  <c r="E213" i="88"/>
  <c r="AN216" i="87"/>
  <c r="B192" i="88"/>
  <c r="E192" i="88"/>
  <c r="AN195" i="87"/>
  <c r="C192" i="88"/>
  <c r="B170" i="88"/>
  <c r="E170" i="88"/>
  <c r="AN173" i="87"/>
  <c r="B205" i="88"/>
  <c r="E205" i="88"/>
  <c r="AN208" i="87"/>
  <c r="C205" i="88"/>
  <c r="B296" i="88"/>
  <c r="E296" i="88"/>
  <c r="AN299" i="87"/>
  <c r="C296" i="88"/>
  <c r="B208" i="88"/>
  <c r="E208" i="88"/>
  <c r="AN211" i="87"/>
  <c r="C208" i="88"/>
  <c r="B189" i="88"/>
  <c r="E189" i="88"/>
  <c r="AN192" i="87"/>
  <c r="B295" i="88"/>
  <c r="E295" i="88"/>
  <c r="AN298" i="87"/>
  <c r="C295" i="88"/>
  <c r="B248" i="88"/>
  <c r="E248" i="88"/>
  <c r="AN251" i="87"/>
  <c r="B184" i="88"/>
  <c r="E184" i="88"/>
  <c r="AN187" i="87"/>
  <c r="C184" i="88"/>
  <c r="B293" i="88"/>
  <c r="E293" i="88"/>
  <c r="AN296" i="87"/>
  <c r="C293" i="88"/>
  <c r="B282" i="88"/>
  <c r="E282" i="88"/>
  <c r="AN285" i="87"/>
  <c r="C282" i="88"/>
  <c r="B264" i="88"/>
  <c r="E264" i="88"/>
  <c r="AN267" i="87"/>
  <c r="B245" i="88"/>
  <c r="E245" i="88"/>
  <c r="AN248" i="87"/>
  <c r="C245" i="88"/>
  <c r="B224" i="88"/>
  <c r="E224" i="88"/>
  <c r="AN227" i="87"/>
  <c r="B200" i="88"/>
  <c r="E200" i="88"/>
  <c r="AN203" i="87"/>
  <c r="C200" i="88"/>
  <c r="B181" i="88"/>
  <c r="E181" i="88"/>
  <c r="AN184" i="87"/>
  <c r="C181" i="88"/>
  <c r="B152" i="88"/>
  <c r="E152" i="88"/>
  <c r="AN155" i="87"/>
  <c r="C152" i="88"/>
  <c r="AF7" i="5"/>
  <c r="AG7" i="5"/>
  <c r="AN8" i="87"/>
  <c r="E30" i="5"/>
  <c r="V40" i="4"/>
  <c r="X40" i="4"/>
  <c r="V36" i="4"/>
  <c r="X36" i="4"/>
  <c r="V34" i="4"/>
  <c r="V30" i="4"/>
  <c r="X30" i="4"/>
  <c r="V26" i="4"/>
  <c r="X26" i="4"/>
  <c r="V22" i="4"/>
  <c r="X22" i="4"/>
  <c r="V18" i="4"/>
  <c r="X18" i="4"/>
  <c r="V14" i="4"/>
  <c r="X14" i="4"/>
  <c r="V10" i="4"/>
  <c r="X10" i="4"/>
  <c r="V6" i="4"/>
  <c r="X6" i="4"/>
  <c r="V38" i="4"/>
  <c r="V32" i="4"/>
  <c r="X32" i="4"/>
  <c r="V28" i="4"/>
  <c r="V24" i="4"/>
  <c r="X24" i="4"/>
  <c r="V20" i="4"/>
  <c r="X20" i="4"/>
  <c r="V16" i="4"/>
  <c r="X16" i="4"/>
  <c r="V12" i="4"/>
  <c r="X12" i="4"/>
  <c r="V8" i="4"/>
  <c r="X8" i="4"/>
  <c r="V4" i="4"/>
  <c r="X4" i="4"/>
  <c r="Z5" i="5"/>
  <c r="V41" i="4"/>
  <c r="X41" i="4"/>
  <c r="R43" i="89"/>
  <c r="V37" i="4"/>
  <c r="X37" i="4"/>
  <c r="V35" i="4"/>
  <c r="X35" i="4"/>
  <c r="V31" i="4"/>
  <c r="X31" i="4"/>
  <c r="R33" i="89"/>
  <c r="V27" i="4"/>
  <c r="X27" i="4"/>
  <c r="R29" i="89"/>
  <c r="V23" i="4"/>
  <c r="X23" i="4"/>
  <c r="R25" i="89"/>
  <c r="V19" i="4"/>
  <c r="X19" i="4"/>
  <c r="R21" i="89"/>
  <c r="V15" i="4"/>
  <c r="X15" i="4"/>
  <c r="R17" i="89"/>
  <c r="V11" i="4"/>
  <c r="X11" i="4"/>
  <c r="R13" i="89"/>
  <c r="V7" i="4"/>
  <c r="X7" i="4"/>
  <c r="R9" i="89"/>
  <c r="V3" i="4"/>
  <c r="X3" i="4"/>
  <c r="Z4" i="5"/>
  <c r="V39" i="4"/>
  <c r="X39" i="4"/>
  <c r="V33" i="4"/>
  <c r="X33" i="4"/>
  <c r="Z34" i="5"/>
  <c r="V29" i="4"/>
  <c r="X29" i="4"/>
  <c r="R31" i="89"/>
  <c r="V25" i="4"/>
  <c r="X25" i="4"/>
  <c r="R27" i="89"/>
  <c r="V21" i="4"/>
  <c r="X21" i="4"/>
  <c r="R23" i="89"/>
  <c r="V17" i="4"/>
  <c r="X17" i="4"/>
  <c r="R19" i="89"/>
  <c r="V13" i="4"/>
  <c r="X13" i="4"/>
  <c r="R15" i="89"/>
  <c r="V9" i="4"/>
  <c r="X9" i="4"/>
  <c r="R11" i="89"/>
  <c r="V5" i="4"/>
  <c r="X5" i="4"/>
  <c r="R7" i="89"/>
  <c r="X28" i="4"/>
  <c r="X34" i="4"/>
  <c r="R36" i="89"/>
  <c r="X38" i="4"/>
  <c r="R40" i="89"/>
  <c r="F25" i="3"/>
  <c r="F7" i="3"/>
  <c r="U22" i="75"/>
  <c r="E21" i="111"/>
  <c r="U18" i="75"/>
  <c r="G19" i="5"/>
  <c r="M9" i="3"/>
  <c r="F37" i="3"/>
  <c r="D9" i="89"/>
  <c r="D8" i="5"/>
  <c r="M38" i="3"/>
  <c r="O39" i="5"/>
  <c r="F20" i="3"/>
  <c r="M19" i="3"/>
  <c r="F14" i="3"/>
  <c r="M40" i="3"/>
  <c r="F32" i="3"/>
  <c r="M29" i="3"/>
  <c r="L29" i="89"/>
  <c r="F39" i="3"/>
  <c r="F35" i="3"/>
  <c r="M12" i="3"/>
  <c r="F41" i="3"/>
  <c r="F17" i="3"/>
  <c r="F15" i="3"/>
  <c r="F10" i="3"/>
  <c r="F33" i="3"/>
  <c r="F26" i="3"/>
  <c r="F3" i="3"/>
  <c r="J23" i="3"/>
  <c r="F40" i="3"/>
  <c r="F34" i="3"/>
  <c r="F27" i="3"/>
  <c r="F23" i="3"/>
  <c r="M21" i="3"/>
  <c r="J11" i="3"/>
  <c r="Q11" i="5"/>
  <c r="F5" i="3"/>
  <c r="M3" i="3"/>
  <c r="U4" i="75"/>
  <c r="E3" i="111"/>
  <c r="P3" i="75"/>
  <c r="U32" i="75"/>
  <c r="E31" i="111"/>
  <c r="U28" i="75"/>
  <c r="G30" i="89"/>
  <c r="P25" i="75"/>
  <c r="P29" i="75"/>
  <c r="U15" i="75"/>
  <c r="G16" i="5"/>
  <c r="U12" i="75"/>
  <c r="G13" i="5"/>
  <c r="U14" i="75"/>
  <c r="G15" i="5"/>
  <c r="P13" i="75"/>
  <c r="U11" i="75"/>
  <c r="G12" i="5"/>
  <c r="U8" i="75"/>
  <c r="G9" i="5"/>
  <c r="U40" i="75"/>
  <c r="G42" i="89"/>
  <c r="U38" i="75"/>
  <c r="G40" i="89"/>
  <c r="U37" i="75"/>
  <c r="G39" i="89"/>
  <c r="L9" i="75"/>
  <c r="P7" i="75"/>
  <c r="H27" i="5"/>
  <c r="J40" i="3"/>
  <c r="H27" i="75"/>
  <c r="J38" i="3"/>
  <c r="J19" i="3"/>
  <c r="J5" i="3"/>
  <c r="H35" i="75"/>
  <c r="P27" i="75"/>
  <c r="P11" i="75"/>
  <c r="Q34" i="5"/>
  <c r="U41" i="75"/>
  <c r="G42" i="5"/>
  <c r="P37" i="75"/>
  <c r="M41" i="3"/>
  <c r="K43" i="89"/>
  <c r="F38" i="3"/>
  <c r="M36" i="3"/>
  <c r="O37" i="5"/>
  <c r="J36" i="3"/>
  <c r="U34" i="75"/>
  <c r="E33" i="111"/>
  <c r="U30" i="75"/>
  <c r="G32" i="89"/>
  <c r="U26" i="75"/>
  <c r="G27" i="5"/>
  <c r="U25" i="75"/>
  <c r="E24" i="111"/>
  <c r="L25" i="75"/>
  <c r="U21" i="75"/>
  <c r="G22" i="5"/>
  <c r="U17" i="75"/>
  <c r="G18" i="5"/>
  <c r="M28" i="3"/>
  <c r="F24" i="3"/>
  <c r="Q24" i="5"/>
  <c r="M20" i="3"/>
  <c r="M18" i="3"/>
  <c r="M11" i="3"/>
  <c r="F8" i="3"/>
  <c r="J7" i="3"/>
  <c r="M4" i="3"/>
  <c r="F32" i="111"/>
  <c r="L28" i="75"/>
  <c r="P21" i="75"/>
  <c r="P8" i="75"/>
  <c r="P33" i="75"/>
  <c r="L14" i="75"/>
  <c r="U39" i="75"/>
  <c r="G40" i="5"/>
  <c r="L39" i="75"/>
  <c r="H40" i="89"/>
  <c r="U36" i="75"/>
  <c r="U33" i="75"/>
  <c r="E32" i="111"/>
  <c r="F30" i="111"/>
  <c r="U29" i="75"/>
  <c r="G30" i="5"/>
  <c r="U24" i="75"/>
  <c r="E23" i="111"/>
  <c r="U20" i="75"/>
  <c r="E19" i="111"/>
  <c r="U16" i="75"/>
  <c r="G18" i="89"/>
  <c r="L13" i="75"/>
  <c r="U10" i="75"/>
  <c r="E9" i="111"/>
  <c r="P9" i="75"/>
  <c r="U7" i="75"/>
  <c r="E6" i="111"/>
  <c r="U6" i="75"/>
  <c r="P5" i="75"/>
  <c r="U3" i="75"/>
  <c r="E2" i="111"/>
  <c r="L41" i="75"/>
  <c r="L37" i="75"/>
  <c r="L33" i="75"/>
  <c r="L29" i="75"/>
  <c r="L21" i="75"/>
  <c r="L17" i="75"/>
  <c r="P15" i="75"/>
  <c r="H5" i="89"/>
  <c r="H10" i="89"/>
  <c r="P41" i="75"/>
  <c r="P17" i="75"/>
  <c r="P39" i="75"/>
  <c r="H20" i="5"/>
  <c r="L5" i="75"/>
  <c r="L20" i="89"/>
  <c r="L13" i="89"/>
  <c r="L10" i="89"/>
  <c r="M37" i="3"/>
  <c r="O38" i="5"/>
  <c r="M35" i="3"/>
  <c r="M27" i="3"/>
  <c r="M25" i="3"/>
  <c r="M22" i="3"/>
  <c r="M15" i="3"/>
  <c r="M5" i="3"/>
  <c r="M32" i="3"/>
  <c r="M10" i="3"/>
  <c r="M14" i="3"/>
  <c r="F36" i="3"/>
  <c r="F31" i="3"/>
  <c r="H35" i="5"/>
  <c r="F33" i="111"/>
  <c r="H10" i="5"/>
  <c r="F8" i="111"/>
  <c r="H6" i="5"/>
  <c r="F4" i="111"/>
  <c r="H36" i="89"/>
  <c r="H28" i="89"/>
  <c r="H23" i="5"/>
  <c r="F21" i="111"/>
  <c r="H13" i="5"/>
  <c r="F11" i="111"/>
  <c r="H31" i="89"/>
  <c r="H11" i="89"/>
  <c r="H7" i="89"/>
  <c r="F37" i="111"/>
  <c r="H14" i="5"/>
  <c r="F12" i="111"/>
  <c r="H42" i="89"/>
  <c r="H34" i="89"/>
  <c r="H30" i="89"/>
  <c r="H26" i="89"/>
  <c r="H14" i="89"/>
  <c r="H6" i="89"/>
  <c r="H41" i="5"/>
  <c r="H19" i="5"/>
  <c r="F17" i="111"/>
  <c r="H28" i="5"/>
  <c r="H33" i="89"/>
  <c r="H29" i="89"/>
  <c r="H21" i="89"/>
  <c r="H17" i="89"/>
  <c r="H13" i="89"/>
  <c r="H9" i="89"/>
  <c r="P28" i="75"/>
  <c r="P22" i="75"/>
  <c r="L6" i="75"/>
  <c r="L10" i="75"/>
  <c r="H19" i="75"/>
  <c r="H37" i="75"/>
  <c r="H41" i="75"/>
  <c r="H39" i="75"/>
  <c r="H25" i="75"/>
  <c r="B6" i="111"/>
  <c r="P34" i="75"/>
  <c r="P32" i="75"/>
  <c r="P31" i="75"/>
  <c r="P19" i="75"/>
  <c r="P12" i="75"/>
  <c r="P26" i="75"/>
  <c r="P24" i="75"/>
  <c r="P23" i="75"/>
  <c r="P16" i="75"/>
  <c r="P36" i="75"/>
  <c r="P20" i="75"/>
  <c r="P35" i="75"/>
  <c r="P30" i="75"/>
  <c r="P18" i="75"/>
  <c r="P4" i="75"/>
  <c r="L36" i="75"/>
  <c r="L24" i="75"/>
  <c r="L20" i="75"/>
  <c r="L32" i="75"/>
  <c r="H36" i="75"/>
  <c r="H31" i="75"/>
  <c r="C28" i="111"/>
  <c r="E31" i="89"/>
  <c r="H11" i="75"/>
  <c r="H3" i="75"/>
  <c r="C237" i="88"/>
  <c r="AF239" i="5"/>
  <c r="AG239" i="5"/>
  <c r="C261" i="88"/>
  <c r="AF264" i="5"/>
  <c r="AG264" i="5"/>
  <c r="C197" i="88"/>
  <c r="AF199" i="5"/>
  <c r="AG199" i="5"/>
  <c r="C138" i="88"/>
  <c r="AF140" i="5"/>
  <c r="AG140" i="5"/>
  <c r="AF281" i="5"/>
  <c r="AG281" i="5"/>
  <c r="AF218" i="5"/>
  <c r="AG218" i="5"/>
  <c r="C88" i="88"/>
  <c r="AF90" i="5"/>
  <c r="AG90" i="5"/>
  <c r="AF289" i="5"/>
  <c r="AG289" i="5"/>
  <c r="AF279" i="5"/>
  <c r="AG279" i="5"/>
  <c r="AF258" i="5"/>
  <c r="AG258" i="5"/>
  <c r="AF234" i="5"/>
  <c r="AG234" i="5"/>
  <c r="C213" i="88"/>
  <c r="AF215" i="5"/>
  <c r="AG215" i="5"/>
  <c r="AF194" i="5"/>
  <c r="AG194" i="5"/>
  <c r="C170" i="88"/>
  <c r="AF172" i="5"/>
  <c r="AG172" i="5"/>
  <c r="C124" i="88"/>
  <c r="AF126" i="5"/>
  <c r="AG126" i="5"/>
  <c r="C56" i="88"/>
  <c r="AF58" i="5"/>
  <c r="AG58" i="5"/>
  <c r="B56" i="88"/>
  <c r="E56" i="88"/>
  <c r="AF292" i="5"/>
  <c r="AG292" i="5"/>
  <c r="AF282" i="5"/>
  <c r="AG282" i="5"/>
  <c r="C269" i="88"/>
  <c r="AF272" i="5"/>
  <c r="AG272" i="5"/>
  <c r="C74" i="88"/>
  <c r="AF76" i="5"/>
  <c r="AG76" i="5"/>
  <c r="C285" i="88"/>
  <c r="AF287" i="5"/>
  <c r="AG287" i="5"/>
  <c r="C253" i="88"/>
  <c r="AF255" i="5"/>
  <c r="AG255" i="5"/>
  <c r="AF210" i="5"/>
  <c r="AG210" i="5"/>
  <c r="C120" i="88"/>
  <c r="AF122" i="5"/>
  <c r="AG122" i="5"/>
  <c r="B269" i="88"/>
  <c r="E269" i="88"/>
  <c r="B261" i="88"/>
  <c r="E261" i="88"/>
  <c r="B253" i="88"/>
  <c r="E253" i="88"/>
  <c r="B197" i="88"/>
  <c r="E197" i="88"/>
  <c r="C288" i="88"/>
  <c r="AF290" i="5"/>
  <c r="AG290" i="5"/>
  <c r="C221" i="88"/>
  <c r="AF223" i="5"/>
  <c r="AG223" i="5"/>
  <c r="AF207" i="5"/>
  <c r="AG207" i="5"/>
  <c r="AF298" i="5"/>
  <c r="AG298" i="5"/>
  <c r="C272" i="88"/>
  <c r="AF274" i="5"/>
  <c r="AG274" i="5"/>
  <c r="C229" i="88"/>
  <c r="AF231" i="5"/>
  <c r="AG231" i="5"/>
  <c r="C189" i="88"/>
  <c r="AF191" i="5"/>
  <c r="AG191" i="5"/>
  <c r="C156" i="88"/>
  <c r="AF158" i="5"/>
  <c r="AG158" i="5"/>
  <c r="C42" i="88"/>
  <c r="AF44" i="5"/>
  <c r="AG44" i="5"/>
  <c r="B42" i="88"/>
  <c r="E42" i="88"/>
  <c r="B285" i="88"/>
  <c r="E285" i="88"/>
  <c r="B237" i="88"/>
  <c r="E237" i="88"/>
  <c r="B229" i="88"/>
  <c r="E229" i="88"/>
  <c r="B221" i="88"/>
  <c r="E221" i="88"/>
  <c r="AF297" i="5"/>
  <c r="AG297" i="5"/>
  <c r="C248" i="88"/>
  <c r="AF250" i="5"/>
  <c r="AG250" i="5"/>
  <c r="AF186" i="5"/>
  <c r="AG186" i="5"/>
  <c r="C60" i="88"/>
  <c r="AF62" i="5"/>
  <c r="AG62" i="5"/>
  <c r="B60" i="88"/>
  <c r="E60" i="88"/>
  <c r="AF295" i="5"/>
  <c r="AG295" i="5"/>
  <c r="AF284" i="5"/>
  <c r="AG284" i="5"/>
  <c r="C264" i="88"/>
  <c r="AF267" i="5"/>
  <c r="AG267" i="5"/>
  <c r="AF247" i="5"/>
  <c r="AG247" i="5"/>
  <c r="C224" i="88"/>
  <c r="AF226" i="5"/>
  <c r="AG226" i="5"/>
  <c r="AF202" i="5"/>
  <c r="AG202" i="5"/>
  <c r="AF183" i="5"/>
  <c r="AG183" i="5"/>
  <c r="AF154" i="5"/>
  <c r="AG154" i="5"/>
  <c r="C106" i="88"/>
  <c r="AF108" i="5"/>
  <c r="AG108" i="5"/>
  <c r="B28" i="88"/>
  <c r="AF30" i="5"/>
  <c r="AG30" i="5"/>
  <c r="AF175" i="5"/>
  <c r="AG175" i="5"/>
  <c r="AF242" i="5"/>
  <c r="AG242" i="5"/>
  <c r="C176" i="88"/>
  <c r="AF178" i="5"/>
  <c r="AG178" i="5"/>
  <c r="C92" i="88"/>
  <c r="AF94" i="5"/>
  <c r="AG94" i="5"/>
  <c r="B24" i="88"/>
  <c r="AF26" i="5"/>
  <c r="AG26" i="5"/>
  <c r="B272" i="88"/>
  <c r="E272" i="88"/>
  <c r="B176" i="88"/>
  <c r="E176" i="88"/>
  <c r="B156" i="88"/>
  <c r="E156" i="88"/>
  <c r="B138" i="88"/>
  <c r="E138" i="88"/>
  <c r="B124" i="88"/>
  <c r="E124" i="88"/>
  <c r="B120" i="88"/>
  <c r="E120" i="88"/>
  <c r="B106" i="88"/>
  <c r="E106" i="88"/>
  <c r="B92" i="88"/>
  <c r="E92" i="88"/>
  <c r="B88" i="88"/>
  <c r="E88" i="88"/>
  <c r="B74" i="88"/>
  <c r="E74" i="88"/>
  <c r="B10" i="88"/>
  <c r="AF12" i="5"/>
  <c r="AG12" i="5"/>
  <c r="J31" i="3"/>
  <c r="M7" i="3"/>
  <c r="J3" i="3"/>
  <c r="J37" i="3"/>
  <c r="J33" i="3"/>
  <c r="M31" i="3"/>
  <c r="J29" i="3"/>
  <c r="M23" i="3"/>
  <c r="J18" i="3"/>
  <c r="J13" i="3"/>
  <c r="N14" i="5"/>
  <c r="J35" i="3"/>
  <c r="M33" i="3"/>
  <c r="M30" i="3"/>
  <c r="F29" i="3"/>
  <c r="J27" i="3"/>
  <c r="M24" i="3"/>
  <c r="J21" i="3"/>
  <c r="F18" i="3"/>
  <c r="J17" i="3"/>
  <c r="F16" i="3"/>
  <c r="J15" i="3"/>
  <c r="F13" i="3"/>
  <c r="F11" i="3"/>
  <c r="J41" i="3"/>
  <c r="J39" i="3"/>
  <c r="J34" i="3"/>
  <c r="F28" i="3"/>
  <c r="M26" i="3"/>
  <c r="J26" i="3"/>
  <c r="J25" i="3"/>
  <c r="F21" i="3"/>
  <c r="F19" i="3"/>
  <c r="M17" i="3"/>
  <c r="M16" i="3"/>
  <c r="J16" i="3"/>
  <c r="M13" i="3"/>
  <c r="F9" i="3"/>
  <c r="J8" i="3"/>
  <c r="M6" i="3"/>
  <c r="F6" i="3"/>
  <c r="M8" i="3"/>
  <c r="H25" i="5"/>
  <c r="Y6" i="75"/>
  <c r="H29" i="5"/>
  <c r="H16" i="5"/>
  <c r="H5" i="5"/>
  <c r="L15" i="75"/>
  <c r="P14" i="75"/>
  <c r="L11" i="75"/>
  <c r="P10" i="75"/>
  <c r="L7" i="75"/>
  <c r="P6" i="75"/>
  <c r="L3" i="75"/>
  <c r="J28" i="3"/>
  <c r="H9" i="5"/>
  <c r="H8" i="5"/>
  <c r="L35" i="75"/>
  <c r="L31" i="75"/>
  <c r="L27" i="75"/>
  <c r="L23" i="75"/>
  <c r="L19" i="75"/>
  <c r="H8" i="75"/>
  <c r="H4" i="75"/>
  <c r="H33" i="5"/>
  <c r="H30" i="5"/>
  <c r="H12" i="5"/>
  <c r="U35" i="75"/>
  <c r="L34" i="75"/>
  <c r="U31" i="75"/>
  <c r="L30" i="75"/>
  <c r="H28" i="75"/>
  <c r="U27" i="75"/>
  <c r="L26" i="75"/>
  <c r="Y25" i="75"/>
  <c r="H24" i="75"/>
  <c r="U23" i="75"/>
  <c r="L22" i="75"/>
  <c r="U19" i="75"/>
  <c r="L18" i="75"/>
  <c r="Y17" i="75"/>
  <c r="F16" i="111"/>
  <c r="L16" i="75"/>
  <c r="U13" i="75"/>
  <c r="L12" i="75"/>
  <c r="U9" i="75"/>
  <c r="L8" i="75"/>
  <c r="U5" i="75"/>
  <c r="L4" i="75"/>
  <c r="M34" i="3"/>
  <c r="J20" i="3"/>
  <c r="J10" i="3"/>
  <c r="J9" i="3"/>
  <c r="J30" i="3"/>
  <c r="J22" i="3"/>
  <c r="J12" i="3"/>
  <c r="J4" i="3"/>
  <c r="H4" i="5"/>
  <c r="J32" i="3"/>
  <c r="F30" i="3"/>
  <c r="J24" i="3"/>
  <c r="F22" i="3"/>
  <c r="J14" i="3"/>
  <c r="F12" i="3"/>
  <c r="J6" i="3"/>
  <c r="F4" i="3"/>
  <c r="L40" i="75"/>
  <c r="Y39" i="75"/>
  <c r="P38" i="75"/>
  <c r="Y41" i="75"/>
  <c r="P40" i="75"/>
  <c r="H40" i="75"/>
  <c r="L38" i="75"/>
  <c r="Y37" i="75"/>
  <c r="M39" i="3"/>
  <c r="C10" i="88"/>
  <c r="C28" i="88"/>
  <c r="C24" i="88"/>
  <c r="AM277" i="87"/>
  <c r="AN277" i="87"/>
  <c r="AM274" i="87"/>
  <c r="AN274" i="87"/>
  <c r="AM269" i="87"/>
  <c r="AN269" i="87"/>
  <c r="AM266" i="87"/>
  <c r="AN266" i="87"/>
  <c r="AM261" i="87"/>
  <c r="AN261" i="87"/>
  <c r="AM258" i="87"/>
  <c r="AN258" i="87"/>
  <c r="AM253" i="87"/>
  <c r="AN253" i="87"/>
  <c r="AM250" i="87"/>
  <c r="AN250" i="87"/>
  <c r="AM245" i="87"/>
  <c r="AN245" i="87"/>
  <c r="AM242" i="87"/>
  <c r="AN242" i="87"/>
  <c r="AM237" i="87"/>
  <c r="AN237" i="87"/>
  <c r="AM234" i="87"/>
  <c r="AN234" i="87"/>
  <c r="AM229" i="87"/>
  <c r="AN229" i="87"/>
  <c r="AM226" i="87"/>
  <c r="AN226" i="87"/>
  <c r="AM221" i="87"/>
  <c r="AN221" i="87"/>
  <c r="AM218" i="87"/>
  <c r="AN218" i="87"/>
  <c r="AM213" i="87"/>
  <c r="AN213" i="87"/>
  <c r="AM210" i="87"/>
  <c r="AN210" i="87"/>
  <c r="AM205" i="87"/>
  <c r="AN205" i="87"/>
  <c r="AM202" i="87"/>
  <c r="AN202" i="87"/>
  <c r="AM197" i="87"/>
  <c r="AN197" i="87"/>
  <c r="AM194" i="87"/>
  <c r="AN194" i="87"/>
  <c r="AM189" i="87"/>
  <c r="AN189" i="87"/>
  <c r="AM186" i="87"/>
  <c r="AN186" i="87"/>
  <c r="AM181" i="87"/>
  <c r="AN181" i="87"/>
  <c r="AM178" i="87"/>
  <c r="AN178" i="87"/>
  <c r="AM165" i="87"/>
  <c r="AN165" i="87"/>
  <c r="AM151" i="87"/>
  <c r="AN151" i="87"/>
  <c r="AM147" i="87"/>
  <c r="AN147" i="87"/>
  <c r="AM133" i="87"/>
  <c r="AN133" i="87"/>
  <c r="AM119" i="87"/>
  <c r="AN119" i="87"/>
  <c r="AM115" i="87"/>
  <c r="AN115" i="87"/>
  <c r="AM101" i="87"/>
  <c r="AN101" i="87"/>
  <c r="AM87" i="87"/>
  <c r="AN87" i="87"/>
  <c r="AM83" i="87"/>
  <c r="AN83" i="87"/>
  <c r="AM69" i="87"/>
  <c r="AN69" i="87"/>
  <c r="AM55" i="87"/>
  <c r="AN55" i="87"/>
  <c r="AM51" i="87"/>
  <c r="AN51" i="87"/>
  <c r="AM37" i="87"/>
  <c r="AN37" i="87"/>
  <c r="AM23" i="87"/>
  <c r="AN23" i="87"/>
  <c r="AM19" i="87"/>
  <c r="AN19" i="87"/>
  <c r="AM300" i="87"/>
  <c r="AN300" i="87"/>
  <c r="AM297" i="87"/>
  <c r="AN297" i="87"/>
  <c r="AM295" i="87"/>
  <c r="AN295" i="87"/>
  <c r="AM292" i="87"/>
  <c r="AN292" i="87"/>
  <c r="AM289" i="87"/>
  <c r="AN289" i="87"/>
  <c r="AM287" i="87"/>
  <c r="AN287" i="87"/>
  <c r="AM284" i="87"/>
  <c r="AN284" i="87"/>
  <c r="AM281" i="87"/>
  <c r="AN281" i="87"/>
  <c r="AM279" i="87"/>
  <c r="AN279" i="87"/>
  <c r="AM276" i="87"/>
  <c r="AN276" i="87"/>
  <c r="AM273" i="87"/>
  <c r="AN273" i="87"/>
  <c r="AM271" i="87"/>
  <c r="AN271" i="87"/>
  <c r="AM268" i="87"/>
  <c r="AN268" i="87"/>
  <c r="AM265" i="87"/>
  <c r="AN265" i="87"/>
  <c r="AM263" i="87"/>
  <c r="AN263" i="87"/>
  <c r="AM260" i="87"/>
  <c r="AN260" i="87"/>
  <c r="AM257" i="87"/>
  <c r="AN257" i="87"/>
  <c r="AM255" i="87"/>
  <c r="AN255" i="87"/>
  <c r="AM252" i="87"/>
  <c r="AN252" i="87"/>
  <c r="AM249" i="87"/>
  <c r="AN249" i="87"/>
  <c r="AM247" i="87"/>
  <c r="AN247" i="87"/>
  <c r="AM244" i="87"/>
  <c r="AN244" i="87"/>
  <c r="AM241" i="87"/>
  <c r="AN241" i="87"/>
  <c r="AM239" i="87"/>
  <c r="AN239" i="87"/>
  <c r="AM236" i="87"/>
  <c r="AN236" i="87"/>
  <c r="AM233" i="87"/>
  <c r="AN233" i="87"/>
  <c r="AM231" i="87"/>
  <c r="AN231" i="87"/>
  <c r="AM228" i="87"/>
  <c r="AN228" i="87"/>
  <c r="AM225" i="87"/>
  <c r="AN225" i="87"/>
  <c r="AM223" i="87"/>
  <c r="AN223" i="87"/>
  <c r="AM220" i="87"/>
  <c r="AN220" i="87"/>
  <c r="AM217" i="87"/>
  <c r="AN217" i="87"/>
  <c r="AM215" i="87"/>
  <c r="AN215" i="87"/>
  <c r="AM212" i="87"/>
  <c r="AN212" i="87"/>
  <c r="AM209" i="87"/>
  <c r="AN209" i="87"/>
  <c r="AM207" i="87"/>
  <c r="AN207" i="87"/>
  <c r="AM204" i="87"/>
  <c r="AN204" i="87"/>
  <c r="AM201" i="87"/>
  <c r="AN201" i="87"/>
  <c r="AM199" i="87"/>
  <c r="AN199" i="87"/>
  <c r="AM196" i="87"/>
  <c r="AN196" i="87"/>
  <c r="AM193" i="87"/>
  <c r="AN193" i="87"/>
  <c r="AM191" i="87"/>
  <c r="AN191" i="87"/>
  <c r="AM188" i="87"/>
  <c r="AN188" i="87"/>
  <c r="AM185" i="87"/>
  <c r="AN185" i="87"/>
  <c r="AM183" i="87"/>
  <c r="AN183" i="87"/>
  <c r="AM180" i="87"/>
  <c r="AN180" i="87"/>
  <c r="AM177" i="87"/>
  <c r="AN177" i="87"/>
  <c r="AM175" i="87"/>
  <c r="AN175" i="87"/>
  <c r="AM171" i="87"/>
  <c r="AN171" i="87"/>
  <c r="AM167" i="87"/>
  <c r="AN167" i="87"/>
  <c r="AM163" i="87"/>
  <c r="AN163" i="87"/>
  <c r="AM157" i="87"/>
  <c r="AN157" i="87"/>
  <c r="AM149" i="87"/>
  <c r="AN149" i="87"/>
  <c r="AM143" i="87"/>
  <c r="AN143" i="87"/>
  <c r="AM139" i="87"/>
  <c r="AN139" i="87"/>
  <c r="AM135" i="87"/>
  <c r="AN135" i="87"/>
  <c r="AM131" i="87"/>
  <c r="AN131" i="87"/>
  <c r="AM125" i="87"/>
  <c r="AN125" i="87"/>
  <c r="AM117" i="87"/>
  <c r="AN117" i="87"/>
  <c r="AM111" i="87"/>
  <c r="AN111" i="87"/>
  <c r="AM107" i="87"/>
  <c r="AN107" i="87"/>
  <c r="AM103" i="87"/>
  <c r="AN103" i="87"/>
  <c r="AM99" i="87"/>
  <c r="AN99" i="87"/>
  <c r="AM93" i="87"/>
  <c r="AN93" i="87"/>
  <c r="AM85" i="87"/>
  <c r="AN85" i="87"/>
  <c r="AM79" i="87"/>
  <c r="AN79" i="87"/>
  <c r="AM75" i="87"/>
  <c r="AN75" i="87"/>
  <c r="AM71" i="87"/>
  <c r="AN71" i="87"/>
  <c r="AM67" i="87"/>
  <c r="AN67" i="87"/>
  <c r="AM61" i="87"/>
  <c r="AN61" i="87"/>
  <c r="AM53" i="87"/>
  <c r="AN53" i="87"/>
  <c r="AM47" i="87"/>
  <c r="AN47" i="87"/>
  <c r="AM43" i="87"/>
  <c r="AN43" i="87"/>
  <c r="AM39" i="87"/>
  <c r="AM35" i="87"/>
  <c r="AN35" i="87"/>
  <c r="AM29" i="87"/>
  <c r="AN29" i="87"/>
  <c r="AM21" i="87"/>
  <c r="AN21" i="87"/>
  <c r="AM15" i="87"/>
  <c r="AN15" i="87"/>
  <c r="AM11" i="87"/>
  <c r="AN11" i="87"/>
  <c r="AM7" i="87"/>
  <c r="AN7" i="87"/>
  <c r="AM294" i="87"/>
  <c r="AN294" i="87"/>
  <c r="AM286" i="87"/>
  <c r="AN286" i="87"/>
  <c r="AM278" i="87"/>
  <c r="AN278" i="87"/>
  <c r="AM270" i="87"/>
  <c r="AN270" i="87"/>
  <c r="AM262" i="87"/>
  <c r="AN262" i="87"/>
  <c r="AM254" i="87"/>
  <c r="AN254" i="87"/>
  <c r="AM246" i="87"/>
  <c r="AN246" i="87"/>
  <c r="AM238" i="87"/>
  <c r="AN238" i="87"/>
  <c r="AM230" i="87"/>
  <c r="AN230" i="87"/>
  <c r="AM222" i="87"/>
  <c r="AN222" i="87"/>
  <c r="AM214" i="87"/>
  <c r="AN214" i="87"/>
  <c r="AM206" i="87"/>
  <c r="AN206" i="87"/>
  <c r="AM198" i="87"/>
  <c r="AN198" i="87"/>
  <c r="AM190" i="87"/>
  <c r="AN190" i="87"/>
  <c r="AM182" i="87"/>
  <c r="AN182" i="87"/>
  <c r="AM142" i="87"/>
  <c r="AN142" i="87"/>
  <c r="AM169" i="87"/>
  <c r="AN169" i="87"/>
  <c r="AM161" i="87"/>
  <c r="AN161" i="87"/>
  <c r="AM153" i="87"/>
  <c r="AN153" i="87"/>
  <c r="AM145" i="87"/>
  <c r="AN145" i="87"/>
  <c r="AM137" i="87"/>
  <c r="AN137" i="87"/>
  <c r="AM129" i="87"/>
  <c r="AN129" i="87"/>
  <c r="AM121" i="87"/>
  <c r="AN121" i="87"/>
  <c r="AM113" i="87"/>
  <c r="AN113" i="87"/>
  <c r="AM105" i="87"/>
  <c r="AN105" i="87"/>
  <c r="AM97" i="87"/>
  <c r="AN97" i="87"/>
  <c r="AM89" i="87"/>
  <c r="AN89" i="87"/>
  <c r="AM81" i="87"/>
  <c r="AN81" i="87"/>
  <c r="AM73" i="87"/>
  <c r="AN73" i="87"/>
  <c r="AM65" i="87"/>
  <c r="AN65" i="87"/>
  <c r="AM57" i="87"/>
  <c r="AN57" i="87"/>
  <c r="AM49" i="87"/>
  <c r="AN49" i="87"/>
  <c r="AM41" i="87"/>
  <c r="AM33" i="87"/>
  <c r="AN33" i="87"/>
  <c r="AM25" i="87"/>
  <c r="AN25" i="87"/>
  <c r="AM17" i="87"/>
  <c r="AN17" i="87"/>
  <c r="AM9" i="87"/>
  <c r="AN9" i="87"/>
  <c r="AM174" i="87"/>
  <c r="AN174" i="87"/>
  <c r="AM172" i="87"/>
  <c r="AN172" i="87"/>
  <c r="AM170" i="87"/>
  <c r="AN170" i="87"/>
  <c r="AM168" i="87"/>
  <c r="AN168" i="87"/>
  <c r="AM166" i="87"/>
  <c r="AN166" i="87"/>
  <c r="AM164" i="87"/>
  <c r="AN164" i="87"/>
  <c r="AM162" i="87"/>
  <c r="AN162" i="87"/>
  <c r="AM160" i="87"/>
  <c r="AN160" i="87"/>
  <c r="AM158" i="87"/>
  <c r="AN158" i="87"/>
  <c r="AM156" i="87"/>
  <c r="AN156" i="87"/>
  <c r="AM154" i="87"/>
  <c r="AN154" i="87"/>
  <c r="AM152" i="87"/>
  <c r="AN152" i="87"/>
  <c r="AM150" i="87"/>
  <c r="AN150" i="87"/>
  <c r="AM148" i="87"/>
  <c r="AN148" i="87"/>
  <c r="AM146" i="87"/>
  <c r="AN146" i="87"/>
  <c r="AM144" i="87"/>
  <c r="AN144" i="87"/>
  <c r="AM140" i="87"/>
  <c r="AN140" i="87"/>
  <c r="AM138" i="87"/>
  <c r="AN138" i="87"/>
  <c r="AM136" i="87"/>
  <c r="AN136" i="87"/>
  <c r="AM134" i="87"/>
  <c r="AN134" i="87"/>
  <c r="AM132" i="87"/>
  <c r="AN132" i="87"/>
  <c r="AM130" i="87"/>
  <c r="AN130" i="87"/>
  <c r="AM128" i="87"/>
  <c r="AN128" i="87"/>
  <c r="AM126" i="87"/>
  <c r="AN126" i="87"/>
  <c r="AM124" i="87"/>
  <c r="AN124" i="87"/>
  <c r="AM122" i="87"/>
  <c r="AN122" i="87"/>
  <c r="AM120" i="87"/>
  <c r="AN120" i="87"/>
  <c r="AM118" i="87"/>
  <c r="AN118" i="87"/>
  <c r="AM116" i="87"/>
  <c r="AN116" i="87"/>
  <c r="AM114" i="87"/>
  <c r="AN114" i="87"/>
  <c r="AM112" i="87"/>
  <c r="AN112" i="87"/>
  <c r="AM110" i="87"/>
  <c r="AN110" i="87"/>
  <c r="AM108" i="87"/>
  <c r="AN108" i="87"/>
  <c r="AM106" i="87"/>
  <c r="AN106" i="87"/>
  <c r="AM104" i="87"/>
  <c r="AN104" i="87"/>
  <c r="AM102" i="87"/>
  <c r="AN102" i="87"/>
  <c r="AM100" i="87"/>
  <c r="AN100" i="87"/>
  <c r="AM98" i="87"/>
  <c r="AN98" i="87"/>
  <c r="AM96" i="87"/>
  <c r="AN96" i="87"/>
  <c r="AM94" i="87"/>
  <c r="AN94" i="87"/>
  <c r="AM92" i="87"/>
  <c r="AN92" i="87"/>
  <c r="AM90" i="87"/>
  <c r="AN90" i="87"/>
  <c r="AM88" i="87"/>
  <c r="AN88" i="87"/>
  <c r="AM86" i="87"/>
  <c r="AN86" i="87"/>
  <c r="AM84" i="87"/>
  <c r="AN84" i="87"/>
  <c r="AM82" i="87"/>
  <c r="AN82" i="87"/>
  <c r="AM80" i="87"/>
  <c r="AN80" i="87"/>
  <c r="AM78" i="87"/>
  <c r="AN78" i="87"/>
  <c r="AM76" i="87"/>
  <c r="AN76" i="87"/>
  <c r="AM74" i="87"/>
  <c r="AN74" i="87"/>
  <c r="AM72" i="87"/>
  <c r="AN72" i="87"/>
  <c r="AM70" i="87"/>
  <c r="AN70" i="87"/>
  <c r="AM68" i="87"/>
  <c r="AN68" i="87"/>
  <c r="AM66" i="87"/>
  <c r="AN66" i="87"/>
  <c r="AM64" i="87"/>
  <c r="AN64" i="87"/>
  <c r="AM62" i="87"/>
  <c r="AN62" i="87"/>
  <c r="AM60" i="87"/>
  <c r="AN60" i="87"/>
  <c r="AM58" i="87"/>
  <c r="AN58" i="87"/>
  <c r="AM56" i="87"/>
  <c r="AN56" i="87"/>
  <c r="AM54" i="87"/>
  <c r="AN54" i="87"/>
  <c r="AM52" i="87"/>
  <c r="AN52" i="87"/>
  <c r="AM50" i="87"/>
  <c r="AN50" i="87"/>
  <c r="AM48" i="87"/>
  <c r="AN48" i="87"/>
  <c r="AM46" i="87"/>
  <c r="AN46" i="87"/>
  <c r="AM44" i="87"/>
  <c r="AN44" i="87"/>
  <c r="AM42" i="87"/>
  <c r="AN42" i="87"/>
  <c r="AM40" i="87"/>
  <c r="AM38" i="87"/>
  <c r="AN38" i="87"/>
  <c r="AM36" i="87"/>
  <c r="AN36" i="87"/>
  <c r="AM34" i="87"/>
  <c r="AN34" i="87"/>
  <c r="AM32" i="87"/>
  <c r="AN32" i="87"/>
  <c r="AM30" i="87"/>
  <c r="AN30" i="87"/>
  <c r="AM28" i="87"/>
  <c r="AN28" i="87"/>
  <c r="AM26" i="87"/>
  <c r="AN26" i="87"/>
  <c r="AM24" i="87"/>
  <c r="AN24" i="87"/>
  <c r="AM22" i="87"/>
  <c r="AN22" i="87"/>
  <c r="AM20" i="87"/>
  <c r="AN20" i="87"/>
  <c r="AM18" i="87"/>
  <c r="AN18" i="87"/>
  <c r="AM16" i="87"/>
  <c r="AN16" i="87"/>
  <c r="AM14" i="87"/>
  <c r="AN14" i="87"/>
  <c r="AM12" i="87"/>
  <c r="AN12" i="87"/>
  <c r="AM10" i="87"/>
  <c r="AN10" i="87"/>
  <c r="B5" i="88"/>
  <c r="AM6" i="87"/>
  <c r="AN6" i="87"/>
  <c r="H42" i="86"/>
  <c r="H43" i="86"/>
  <c r="H44" i="86"/>
  <c r="H45" i="86"/>
  <c r="H46" i="86"/>
  <c r="H47" i="86"/>
  <c r="H48" i="86"/>
  <c r="H49" i="86"/>
  <c r="H50" i="86"/>
  <c r="H51" i="86"/>
  <c r="H52" i="86"/>
  <c r="H53" i="86"/>
  <c r="H54" i="86"/>
  <c r="H55" i="86"/>
  <c r="H56" i="86"/>
  <c r="H57" i="86"/>
  <c r="H58" i="86"/>
  <c r="H59" i="86"/>
  <c r="H60" i="86"/>
  <c r="H61" i="86"/>
  <c r="H62" i="86"/>
  <c r="H63" i="86"/>
  <c r="H64" i="86"/>
  <c r="H65" i="86"/>
  <c r="H66" i="86"/>
  <c r="H67" i="86"/>
  <c r="H68" i="86"/>
  <c r="H69" i="86"/>
  <c r="H70" i="86"/>
  <c r="H71" i="86"/>
  <c r="H72" i="86"/>
  <c r="H73" i="86"/>
  <c r="H74" i="86"/>
  <c r="H75" i="86"/>
  <c r="H76" i="86"/>
  <c r="H77" i="86"/>
  <c r="H78" i="86"/>
  <c r="H79" i="86"/>
  <c r="H80" i="86"/>
  <c r="H81" i="86"/>
  <c r="H82" i="86"/>
  <c r="H83" i="86"/>
  <c r="H84" i="86"/>
  <c r="H85" i="86"/>
  <c r="H86" i="86"/>
  <c r="H87" i="86"/>
  <c r="H88" i="86"/>
  <c r="H89" i="86"/>
  <c r="H90" i="86"/>
  <c r="H91" i="86"/>
  <c r="H92" i="86"/>
  <c r="H93" i="86"/>
  <c r="H94" i="86"/>
  <c r="H95" i="86"/>
  <c r="H96" i="86"/>
  <c r="H97" i="86"/>
  <c r="H98" i="86"/>
  <c r="H99" i="86"/>
  <c r="H100" i="86"/>
  <c r="H101" i="86"/>
  <c r="H102" i="86"/>
  <c r="H103" i="86"/>
  <c r="H104" i="86"/>
  <c r="H105" i="86"/>
  <c r="H106" i="86"/>
  <c r="H107" i="86"/>
  <c r="H108" i="86"/>
  <c r="H109" i="86"/>
  <c r="H110" i="86"/>
  <c r="H111" i="86"/>
  <c r="H112" i="86"/>
  <c r="H113" i="86"/>
  <c r="H114" i="86"/>
  <c r="H115" i="86"/>
  <c r="H116" i="86"/>
  <c r="H117" i="86"/>
  <c r="H118" i="86"/>
  <c r="H119" i="86"/>
  <c r="H120" i="86"/>
  <c r="H121" i="86"/>
  <c r="H122" i="86"/>
  <c r="H123" i="86"/>
  <c r="H124" i="86"/>
  <c r="H125" i="86"/>
  <c r="H126" i="86"/>
  <c r="H127" i="86"/>
  <c r="H128" i="86"/>
  <c r="H129" i="86"/>
  <c r="H130" i="86"/>
  <c r="H131" i="86"/>
  <c r="H132" i="86"/>
  <c r="H133" i="86"/>
  <c r="H134" i="86"/>
  <c r="H135" i="86"/>
  <c r="H136" i="86"/>
  <c r="H137" i="86"/>
  <c r="H138" i="86"/>
  <c r="H139" i="86"/>
  <c r="H140" i="86"/>
  <c r="H141" i="86"/>
  <c r="H142" i="86"/>
  <c r="H143" i="86"/>
  <c r="H144" i="86"/>
  <c r="H145" i="86"/>
  <c r="H146" i="86"/>
  <c r="H147" i="86"/>
  <c r="H148" i="86"/>
  <c r="H149" i="86"/>
  <c r="H150" i="86"/>
  <c r="H151" i="86"/>
  <c r="H152" i="86"/>
  <c r="H153" i="86"/>
  <c r="H154" i="86"/>
  <c r="H155" i="86"/>
  <c r="H156" i="86"/>
  <c r="H157" i="86"/>
  <c r="H158" i="86"/>
  <c r="H159" i="86"/>
  <c r="H160" i="86"/>
  <c r="H161" i="86"/>
  <c r="H162" i="86"/>
  <c r="H163" i="86"/>
  <c r="H164" i="86"/>
  <c r="H165" i="86"/>
  <c r="H166" i="86"/>
  <c r="H167" i="86"/>
  <c r="H168" i="86"/>
  <c r="H169" i="86"/>
  <c r="H170" i="86"/>
  <c r="H171" i="86"/>
  <c r="H172" i="86"/>
  <c r="H173" i="86"/>
  <c r="H174" i="86"/>
  <c r="H175" i="86"/>
  <c r="H176" i="86"/>
  <c r="H177" i="86"/>
  <c r="H178" i="86"/>
  <c r="H179" i="86"/>
  <c r="H180" i="86"/>
  <c r="H181" i="86"/>
  <c r="H182" i="86"/>
  <c r="H183" i="86"/>
  <c r="H184" i="86"/>
  <c r="H185" i="86"/>
  <c r="H186" i="86"/>
  <c r="H187" i="86"/>
  <c r="H188" i="86"/>
  <c r="H189" i="86"/>
  <c r="H190" i="86"/>
  <c r="H191" i="86"/>
  <c r="H192" i="86"/>
  <c r="H193" i="86"/>
  <c r="H194" i="86"/>
  <c r="H195" i="86"/>
  <c r="H196" i="86"/>
  <c r="H197" i="86"/>
  <c r="H198" i="86"/>
  <c r="H199" i="86"/>
  <c r="H200" i="86"/>
  <c r="H201" i="86"/>
  <c r="H202" i="86"/>
  <c r="H203" i="86"/>
  <c r="H204" i="86"/>
  <c r="H205" i="86"/>
  <c r="H206" i="86"/>
  <c r="H207" i="86"/>
  <c r="H208" i="86"/>
  <c r="H209" i="86"/>
  <c r="H210" i="86"/>
  <c r="H211" i="86"/>
  <c r="H212" i="86"/>
  <c r="H213" i="86"/>
  <c r="H214" i="86"/>
  <c r="H215" i="86"/>
  <c r="H216" i="86"/>
  <c r="H217" i="86"/>
  <c r="H218" i="86"/>
  <c r="H219" i="86"/>
  <c r="H220" i="86"/>
  <c r="H221" i="86"/>
  <c r="H222" i="86"/>
  <c r="H223" i="86"/>
  <c r="H224" i="86"/>
  <c r="H225" i="86"/>
  <c r="H226" i="86"/>
  <c r="H227" i="86"/>
  <c r="H228" i="86"/>
  <c r="H229" i="86"/>
  <c r="H230" i="86"/>
  <c r="H231" i="86"/>
  <c r="H232" i="86"/>
  <c r="H233" i="86"/>
  <c r="H234" i="86"/>
  <c r="H235" i="86"/>
  <c r="H236" i="86"/>
  <c r="H237" i="86"/>
  <c r="H238" i="86"/>
  <c r="H239" i="86"/>
  <c r="H240" i="86"/>
  <c r="H241" i="86"/>
  <c r="H242" i="86"/>
  <c r="H243" i="86"/>
  <c r="H244" i="86"/>
  <c r="H245" i="86"/>
  <c r="H246" i="86"/>
  <c r="H247" i="86"/>
  <c r="H248" i="86"/>
  <c r="H249" i="86"/>
  <c r="H250" i="86"/>
  <c r="H251" i="86"/>
  <c r="H252" i="86"/>
  <c r="H253" i="86"/>
  <c r="H254" i="86"/>
  <c r="H255" i="86"/>
  <c r="H256" i="86"/>
  <c r="H257" i="86"/>
  <c r="H258" i="86"/>
  <c r="H259" i="86"/>
  <c r="H260" i="86"/>
  <c r="H261" i="86"/>
  <c r="H262" i="86"/>
  <c r="H263" i="86"/>
  <c r="H264" i="86"/>
  <c r="H265" i="86"/>
  <c r="H266" i="86"/>
  <c r="H267" i="86"/>
  <c r="H268" i="86"/>
  <c r="H269" i="86"/>
  <c r="H270" i="86"/>
  <c r="H271" i="86"/>
  <c r="H272" i="86"/>
  <c r="H273" i="86"/>
  <c r="H274" i="86"/>
  <c r="H275" i="86"/>
  <c r="H276" i="86"/>
  <c r="H277" i="86"/>
  <c r="H278" i="86"/>
  <c r="H279" i="86"/>
  <c r="H280" i="86"/>
  <c r="H281" i="86"/>
  <c r="H282" i="86"/>
  <c r="H283" i="86"/>
  <c r="H284" i="86"/>
  <c r="H285" i="86"/>
  <c r="H286" i="86"/>
  <c r="H287" i="86"/>
  <c r="H288" i="86"/>
  <c r="H289" i="86"/>
  <c r="H290" i="86"/>
  <c r="H291" i="86"/>
  <c r="H292" i="86"/>
  <c r="H293" i="86"/>
  <c r="H294" i="86"/>
  <c r="H295" i="86"/>
  <c r="H296" i="86"/>
  <c r="H297" i="86"/>
  <c r="H298" i="86"/>
  <c r="H299" i="86"/>
  <c r="H300" i="86"/>
  <c r="H301" i="86"/>
  <c r="H302" i="86"/>
  <c r="F42" i="86"/>
  <c r="F43" i="86"/>
  <c r="F44" i="86"/>
  <c r="F45" i="86"/>
  <c r="F46" i="86"/>
  <c r="F47" i="86"/>
  <c r="F48" i="86"/>
  <c r="F49" i="86"/>
  <c r="F50" i="86"/>
  <c r="F51" i="86"/>
  <c r="F52" i="86"/>
  <c r="F53" i="86"/>
  <c r="F54" i="86"/>
  <c r="F55" i="86"/>
  <c r="F56" i="86"/>
  <c r="F57" i="86"/>
  <c r="F58" i="86"/>
  <c r="F59" i="86"/>
  <c r="F60" i="86"/>
  <c r="F61" i="86"/>
  <c r="F62" i="86"/>
  <c r="F63" i="86"/>
  <c r="F64" i="86"/>
  <c r="F65" i="86"/>
  <c r="F66" i="86"/>
  <c r="F67" i="86"/>
  <c r="F68" i="86"/>
  <c r="F69" i="86"/>
  <c r="F70" i="86"/>
  <c r="F71" i="86"/>
  <c r="F72" i="86"/>
  <c r="F73" i="86"/>
  <c r="F74" i="86"/>
  <c r="F75" i="86"/>
  <c r="F76" i="86"/>
  <c r="F77" i="86"/>
  <c r="F78" i="86"/>
  <c r="F79" i="86"/>
  <c r="F80" i="86"/>
  <c r="F81" i="86"/>
  <c r="F82" i="86"/>
  <c r="F83" i="86"/>
  <c r="F84" i="86"/>
  <c r="F85" i="86"/>
  <c r="F86" i="86"/>
  <c r="F87" i="86"/>
  <c r="F88" i="86"/>
  <c r="F89" i="86"/>
  <c r="F90" i="86"/>
  <c r="F91" i="86"/>
  <c r="F92" i="86"/>
  <c r="F93" i="86"/>
  <c r="F94" i="86"/>
  <c r="F95" i="86"/>
  <c r="F96" i="86"/>
  <c r="F97" i="86"/>
  <c r="F98" i="86"/>
  <c r="F99" i="86"/>
  <c r="F100" i="86"/>
  <c r="F101" i="86"/>
  <c r="F102" i="86"/>
  <c r="F103" i="86"/>
  <c r="F104" i="86"/>
  <c r="F105" i="86"/>
  <c r="F106" i="86"/>
  <c r="F107" i="86"/>
  <c r="F108" i="86"/>
  <c r="F109" i="86"/>
  <c r="F110" i="86"/>
  <c r="F111" i="86"/>
  <c r="F112" i="86"/>
  <c r="F113" i="86"/>
  <c r="F114" i="86"/>
  <c r="F115" i="86"/>
  <c r="F116" i="86"/>
  <c r="F117" i="86"/>
  <c r="F118" i="86"/>
  <c r="F119" i="86"/>
  <c r="F120" i="86"/>
  <c r="F121" i="86"/>
  <c r="F122" i="86"/>
  <c r="F123" i="86"/>
  <c r="F124" i="86"/>
  <c r="F125" i="86"/>
  <c r="F126" i="86"/>
  <c r="F127" i="86"/>
  <c r="F128" i="86"/>
  <c r="F129" i="86"/>
  <c r="F130" i="86"/>
  <c r="F131" i="86"/>
  <c r="F132" i="86"/>
  <c r="F133" i="86"/>
  <c r="F134" i="86"/>
  <c r="F135" i="86"/>
  <c r="F136" i="86"/>
  <c r="F137" i="86"/>
  <c r="F138" i="86"/>
  <c r="F139" i="86"/>
  <c r="F140" i="86"/>
  <c r="F141" i="86"/>
  <c r="F142" i="86"/>
  <c r="F143" i="86"/>
  <c r="F144" i="86"/>
  <c r="F145" i="86"/>
  <c r="F146" i="86"/>
  <c r="F147" i="86"/>
  <c r="F148" i="86"/>
  <c r="F149" i="86"/>
  <c r="F150" i="86"/>
  <c r="F151" i="86"/>
  <c r="F152" i="86"/>
  <c r="F153" i="86"/>
  <c r="F154" i="86"/>
  <c r="F155" i="86"/>
  <c r="F156" i="86"/>
  <c r="F157" i="86"/>
  <c r="F158" i="86"/>
  <c r="F159" i="86"/>
  <c r="F160" i="86"/>
  <c r="F161" i="86"/>
  <c r="F162" i="86"/>
  <c r="F163" i="86"/>
  <c r="F164" i="86"/>
  <c r="F165" i="86"/>
  <c r="F166" i="86"/>
  <c r="F167" i="86"/>
  <c r="F168" i="86"/>
  <c r="F169" i="86"/>
  <c r="F170" i="86"/>
  <c r="F171" i="86"/>
  <c r="F172" i="86"/>
  <c r="F173" i="86"/>
  <c r="F174" i="86"/>
  <c r="F175" i="86"/>
  <c r="F176" i="86"/>
  <c r="F177" i="86"/>
  <c r="F178" i="86"/>
  <c r="F179" i="86"/>
  <c r="F180" i="86"/>
  <c r="F181" i="86"/>
  <c r="F182" i="86"/>
  <c r="F183" i="86"/>
  <c r="F184" i="86"/>
  <c r="F185" i="86"/>
  <c r="F186" i="86"/>
  <c r="F187" i="86"/>
  <c r="F188" i="86"/>
  <c r="F189" i="86"/>
  <c r="F190" i="86"/>
  <c r="F191" i="86"/>
  <c r="F192" i="86"/>
  <c r="F193" i="86"/>
  <c r="F194" i="86"/>
  <c r="F195" i="86"/>
  <c r="F196" i="86"/>
  <c r="F197" i="86"/>
  <c r="F198" i="86"/>
  <c r="F199" i="86"/>
  <c r="F200" i="86"/>
  <c r="F201" i="86"/>
  <c r="F202" i="86"/>
  <c r="F203" i="86"/>
  <c r="F204" i="86"/>
  <c r="F205" i="86"/>
  <c r="F206" i="86"/>
  <c r="F207" i="86"/>
  <c r="F208" i="86"/>
  <c r="F209" i="86"/>
  <c r="F210" i="86"/>
  <c r="F211" i="86"/>
  <c r="F212" i="86"/>
  <c r="F213" i="86"/>
  <c r="F214" i="86"/>
  <c r="F215" i="86"/>
  <c r="F216" i="86"/>
  <c r="F217" i="86"/>
  <c r="F218" i="86"/>
  <c r="F219" i="86"/>
  <c r="F220" i="86"/>
  <c r="F221" i="86"/>
  <c r="F222" i="86"/>
  <c r="F223" i="86"/>
  <c r="F224" i="86"/>
  <c r="F225" i="86"/>
  <c r="F226" i="86"/>
  <c r="F227" i="86"/>
  <c r="F228" i="86"/>
  <c r="F229" i="86"/>
  <c r="F230" i="86"/>
  <c r="F231" i="86"/>
  <c r="F232" i="86"/>
  <c r="F233" i="86"/>
  <c r="F234" i="86"/>
  <c r="F235" i="86"/>
  <c r="F236" i="86"/>
  <c r="F237" i="86"/>
  <c r="F238" i="86"/>
  <c r="F239" i="86"/>
  <c r="F240" i="86"/>
  <c r="F241" i="86"/>
  <c r="F242" i="86"/>
  <c r="F243" i="86"/>
  <c r="F244" i="86"/>
  <c r="F245" i="86"/>
  <c r="F246" i="86"/>
  <c r="F247" i="86"/>
  <c r="F248" i="86"/>
  <c r="F249" i="86"/>
  <c r="F250" i="86"/>
  <c r="F251" i="86"/>
  <c r="F252" i="86"/>
  <c r="F253" i="86"/>
  <c r="F254" i="86"/>
  <c r="F255" i="86"/>
  <c r="F256" i="86"/>
  <c r="F257" i="86"/>
  <c r="F258" i="86"/>
  <c r="F259" i="86"/>
  <c r="F260" i="86"/>
  <c r="F261" i="86"/>
  <c r="F262" i="86"/>
  <c r="F263" i="86"/>
  <c r="F264" i="86"/>
  <c r="F265" i="86"/>
  <c r="F266" i="86"/>
  <c r="F267" i="86"/>
  <c r="F268" i="86"/>
  <c r="F269" i="86"/>
  <c r="F270" i="86"/>
  <c r="F271" i="86"/>
  <c r="F272" i="86"/>
  <c r="F273" i="86"/>
  <c r="F274" i="86"/>
  <c r="F275" i="86"/>
  <c r="F276" i="86"/>
  <c r="F277" i="86"/>
  <c r="F278" i="86"/>
  <c r="F279" i="86"/>
  <c r="F280" i="86"/>
  <c r="F281" i="86"/>
  <c r="F282" i="86"/>
  <c r="F283" i="86"/>
  <c r="F284" i="86"/>
  <c r="F285" i="86"/>
  <c r="F286" i="86"/>
  <c r="F287" i="86"/>
  <c r="F288" i="86"/>
  <c r="F289" i="86"/>
  <c r="F290" i="86"/>
  <c r="F291" i="86"/>
  <c r="F292" i="86"/>
  <c r="F293" i="86"/>
  <c r="F294" i="86"/>
  <c r="F295" i="86"/>
  <c r="F296" i="86"/>
  <c r="F297" i="86"/>
  <c r="F298" i="86"/>
  <c r="F299" i="86"/>
  <c r="F300" i="86"/>
  <c r="F301" i="86"/>
  <c r="F302" i="86"/>
  <c r="T42" i="86"/>
  <c r="T43" i="86"/>
  <c r="T44" i="86"/>
  <c r="T45" i="86"/>
  <c r="T46" i="86"/>
  <c r="T47" i="86"/>
  <c r="T48" i="86"/>
  <c r="T49" i="86"/>
  <c r="T50" i="86"/>
  <c r="T51" i="86"/>
  <c r="T52" i="86"/>
  <c r="T53" i="86"/>
  <c r="T54" i="86"/>
  <c r="T55" i="86"/>
  <c r="T56" i="86"/>
  <c r="T57" i="86"/>
  <c r="T58" i="86"/>
  <c r="T59" i="86"/>
  <c r="T60" i="86"/>
  <c r="T61" i="86"/>
  <c r="T62" i="86"/>
  <c r="T63" i="86"/>
  <c r="T64" i="86"/>
  <c r="T65" i="86"/>
  <c r="T66" i="86"/>
  <c r="T67" i="86"/>
  <c r="T68" i="86"/>
  <c r="T69" i="86"/>
  <c r="T70" i="86"/>
  <c r="T71" i="86"/>
  <c r="T72" i="86"/>
  <c r="T73" i="86"/>
  <c r="T74" i="86"/>
  <c r="T75" i="86"/>
  <c r="T76" i="86"/>
  <c r="T77" i="86"/>
  <c r="T78" i="86"/>
  <c r="T79" i="86"/>
  <c r="T80" i="86"/>
  <c r="T81" i="86"/>
  <c r="T82" i="86"/>
  <c r="T83" i="86"/>
  <c r="T84" i="86"/>
  <c r="T85" i="86"/>
  <c r="T86" i="86"/>
  <c r="T87" i="86"/>
  <c r="T88" i="86"/>
  <c r="T89" i="86"/>
  <c r="T90" i="86"/>
  <c r="T91" i="86"/>
  <c r="T92" i="86"/>
  <c r="T93" i="86"/>
  <c r="T94" i="86"/>
  <c r="T95" i="86"/>
  <c r="T96" i="86"/>
  <c r="T97" i="86"/>
  <c r="T98" i="86"/>
  <c r="T99" i="86"/>
  <c r="T100" i="86"/>
  <c r="T101" i="86"/>
  <c r="T102" i="86"/>
  <c r="T103" i="86"/>
  <c r="T104" i="86"/>
  <c r="T105" i="86"/>
  <c r="T106" i="86"/>
  <c r="T107" i="86"/>
  <c r="T108" i="86"/>
  <c r="T109" i="86"/>
  <c r="T110" i="86"/>
  <c r="T111" i="86"/>
  <c r="T112" i="86"/>
  <c r="T113" i="86"/>
  <c r="T114" i="86"/>
  <c r="T115" i="86"/>
  <c r="T116" i="86"/>
  <c r="T117" i="86"/>
  <c r="T118" i="86"/>
  <c r="T119" i="86"/>
  <c r="T120" i="86"/>
  <c r="T121" i="86"/>
  <c r="T122" i="86"/>
  <c r="T123" i="86"/>
  <c r="T124" i="86"/>
  <c r="T125" i="86"/>
  <c r="T126" i="86"/>
  <c r="T127" i="86"/>
  <c r="T128" i="86"/>
  <c r="T129" i="86"/>
  <c r="T130" i="86"/>
  <c r="T131" i="86"/>
  <c r="T132" i="86"/>
  <c r="T133" i="86"/>
  <c r="T134" i="86"/>
  <c r="T135" i="86"/>
  <c r="T136" i="86"/>
  <c r="T137" i="86"/>
  <c r="T138" i="86"/>
  <c r="T139" i="86"/>
  <c r="T140" i="86"/>
  <c r="T141" i="86"/>
  <c r="T142" i="86"/>
  <c r="T143" i="86"/>
  <c r="T144" i="86"/>
  <c r="T145" i="86"/>
  <c r="T146" i="86"/>
  <c r="T147" i="86"/>
  <c r="T148" i="86"/>
  <c r="T149" i="86"/>
  <c r="T150" i="86"/>
  <c r="T151" i="86"/>
  <c r="T152" i="86"/>
  <c r="T153" i="86"/>
  <c r="T154" i="86"/>
  <c r="T155" i="86"/>
  <c r="T156" i="86"/>
  <c r="T157" i="86"/>
  <c r="T158" i="86"/>
  <c r="T159" i="86"/>
  <c r="T160" i="86"/>
  <c r="T161" i="86"/>
  <c r="T162" i="86"/>
  <c r="T163" i="86"/>
  <c r="T164" i="86"/>
  <c r="T165" i="86"/>
  <c r="T166" i="86"/>
  <c r="T167" i="86"/>
  <c r="T168" i="86"/>
  <c r="T169" i="86"/>
  <c r="T170" i="86"/>
  <c r="T171" i="86"/>
  <c r="T172" i="86"/>
  <c r="T173" i="86"/>
  <c r="T174" i="86"/>
  <c r="T175" i="86"/>
  <c r="T176" i="86"/>
  <c r="T177" i="86"/>
  <c r="T178" i="86"/>
  <c r="T179" i="86"/>
  <c r="T180" i="86"/>
  <c r="T181" i="86"/>
  <c r="T182" i="86"/>
  <c r="T183" i="86"/>
  <c r="T184" i="86"/>
  <c r="T185" i="86"/>
  <c r="T186" i="86"/>
  <c r="T187" i="86"/>
  <c r="T188" i="86"/>
  <c r="T189" i="86"/>
  <c r="T190" i="86"/>
  <c r="T191" i="86"/>
  <c r="T192" i="86"/>
  <c r="T193" i="86"/>
  <c r="T194" i="86"/>
  <c r="T195" i="86"/>
  <c r="T196" i="86"/>
  <c r="T197" i="86"/>
  <c r="T198" i="86"/>
  <c r="T199" i="86"/>
  <c r="T200" i="86"/>
  <c r="T201" i="86"/>
  <c r="T202" i="86"/>
  <c r="T203" i="86"/>
  <c r="T204" i="86"/>
  <c r="T205" i="86"/>
  <c r="T206" i="86"/>
  <c r="T207" i="86"/>
  <c r="T208" i="86"/>
  <c r="T209" i="86"/>
  <c r="T210" i="86"/>
  <c r="T211" i="86"/>
  <c r="T212" i="86"/>
  <c r="T213" i="86"/>
  <c r="T214" i="86"/>
  <c r="T215" i="86"/>
  <c r="T216" i="86"/>
  <c r="T217" i="86"/>
  <c r="T218" i="86"/>
  <c r="T219" i="86"/>
  <c r="T220" i="86"/>
  <c r="T221" i="86"/>
  <c r="T222" i="86"/>
  <c r="T223" i="86"/>
  <c r="T224" i="86"/>
  <c r="T225" i="86"/>
  <c r="T226" i="86"/>
  <c r="T227" i="86"/>
  <c r="T228" i="86"/>
  <c r="T229" i="86"/>
  <c r="T230" i="86"/>
  <c r="T231" i="86"/>
  <c r="T232" i="86"/>
  <c r="T233" i="86"/>
  <c r="T234" i="86"/>
  <c r="T235" i="86"/>
  <c r="T236" i="86"/>
  <c r="T237" i="86"/>
  <c r="T238" i="86"/>
  <c r="T239" i="86"/>
  <c r="T240" i="86"/>
  <c r="T241" i="86"/>
  <c r="T242" i="86"/>
  <c r="T243" i="86"/>
  <c r="T244" i="86"/>
  <c r="T245" i="86"/>
  <c r="T246" i="86"/>
  <c r="T247" i="86"/>
  <c r="T248" i="86"/>
  <c r="T249" i="86"/>
  <c r="T250" i="86"/>
  <c r="T251" i="86"/>
  <c r="T252" i="86"/>
  <c r="T253" i="86"/>
  <c r="T254" i="86"/>
  <c r="T255" i="86"/>
  <c r="T256" i="86"/>
  <c r="T257" i="86"/>
  <c r="T258" i="86"/>
  <c r="T259" i="86"/>
  <c r="T260" i="86"/>
  <c r="T261" i="86"/>
  <c r="T262" i="86"/>
  <c r="T263" i="86"/>
  <c r="T264" i="86"/>
  <c r="T265" i="86"/>
  <c r="T266" i="86"/>
  <c r="T267" i="86"/>
  <c r="T268" i="86"/>
  <c r="T269" i="86"/>
  <c r="T270" i="86"/>
  <c r="T271" i="86"/>
  <c r="T272" i="86"/>
  <c r="T273" i="86"/>
  <c r="T274" i="86"/>
  <c r="T275" i="86"/>
  <c r="T276" i="86"/>
  <c r="T277" i="86"/>
  <c r="T278" i="86"/>
  <c r="T279" i="86"/>
  <c r="T280" i="86"/>
  <c r="T281" i="86"/>
  <c r="T282" i="86"/>
  <c r="T283" i="86"/>
  <c r="T284" i="86"/>
  <c r="T285" i="86"/>
  <c r="T286" i="86"/>
  <c r="T287" i="86"/>
  <c r="T288" i="86"/>
  <c r="T289" i="86"/>
  <c r="T290" i="86"/>
  <c r="T291" i="86"/>
  <c r="T292" i="86"/>
  <c r="T293" i="86"/>
  <c r="T294" i="86"/>
  <c r="T295" i="86"/>
  <c r="T296" i="86"/>
  <c r="T297" i="86"/>
  <c r="T298" i="86"/>
  <c r="T299" i="86"/>
  <c r="T300" i="86"/>
  <c r="T301" i="86"/>
  <c r="T302" i="86"/>
  <c r="I42" i="86"/>
  <c r="I43" i="86"/>
  <c r="I44" i="86"/>
  <c r="I45" i="86"/>
  <c r="I46" i="86"/>
  <c r="I47" i="86"/>
  <c r="I48" i="86"/>
  <c r="I49" i="86"/>
  <c r="I50" i="86"/>
  <c r="I51" i="86"/>
  <c r="I52" i="86"/>
  <c r="I53" i="86"/>
  <c r="I54" i="86"/>
  <c r="I55" i="86"/>
  <c r="I56" i="86"/>
  <c r="I57" i="86"/>
  <c r="I58" i="86"/>
  <c r="I59" i="86"/>
  <c r="I60" i="86"/>
  <c r="I61" i="86"/>
  <c r="I62" i="86"/>
  <c r="I63" i="86"/>
  <c r="I64" i="86"/>
  <c r="I65" i="86"/>
  <c r="I66" i="86"/>
  <c r="I67" i="86"/>
  <c r="I68" i="86"/>
  <c r="I69" i="86"/>
  <c r="I70" i="86"/>
  <c r="I71" i="86"/>
  <c r="I72" i="86"/>
  <c r="I73" i="86"/>
  <c r="I74" i="86"/>
  <c r="I75" i="86"/>
  <c r="I76" i="86"/>
  <c r="I77" i="86"/>
  <c r="I78" i="86"/>
  <c r="I79" i="86"/>
  <c r="I80" i="86"/>
  <c r="I81" i="86"/>
  <c r="I82" i="86"/>
  <c r="I83" i="86"/>
  <c r="I84" i="86"/>
  <c r="I85" i="86"/>
  <c r="I86" i="86"/>
  <c r="I87" i="86"/>
  <c r="I88" i="86"/>
  <c r="I89" i="86"/>
  <c r="I90" i="86"/>
  <c r="I91" i="86"/>
  <c r="I92" i="86"/>
  <c r="I93" i="86"/>
  <c r="I94" i="86"/>
  <c r="I95" i="86"/>
  <c r="I96" i="86"/>
  <c r="I97" i="86"/>
  <c r="I98" i="86"/>
  <c r="I99" i="86"/>
  <c r="I100" i="86"/>
  <c r="I101" i="86"/>
  <c r="I102" i="86"/>
  <c r="I103" i="86"/>
  <c r="I104" i="86"/>
  <c r="I105" i="86"/>
  <c r="I106" i="86"/>
  <c r="I107" i="86"/>
  <c r="I108" i="86"/>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I260" i="86"/>
  <c r="I261" i="86"/>
  <c r="I262" i="86"/>
  <c r="I263" i="86"/>
  <c r="I264" i="86"/>
  <c r="I265" i="86"/>
  <c r="I266" i="86"/>
  <c r="I267" i="86"/>
  <c r="I268" i="86"/>
  <c r="I269" i="86"/>
  <c r="I270" i="86"/>
  <c r="I271" i="86"/>
  <c r="I272" i="86"/>
  <c r="I273" i="86"/>
  <c r="I274" i="86"/>
  <c r="I275" i="86"/>
  <c r="I276" i="86"/>
  <c r="I277" i="86"/>
  <c r="I278" i="86"/>
  <c r="I279" i="86"/>
  <c r="I280" i="86"/>
  <c r="I281" i="86"/>
  <c r="I282" i="86"/>
  <c r="I283" i="86"/>
  <c r="I284" i="86"/>
  <c r="I285" i="86"/>
  <c r="I286" i="86"/>
  <c r="I287" i="86"/>
  <c r="I288" i="86"/>
  <c r="I289" i="86"/>
  <c r="I290" i="86"/>
  <c r="I291" i="86"/>
  <c r="I292" i="86"/>
  <c r="I293" i="86"/>
  <c r="I294" i="86"/>
  <c r="I295" i="86"/>
  <c r="I296" i="86"/>
  <c r="I297" i="86"/>
  <c r="I298" i="86"/>
  <c r="I299" i="86"/>
  <c r="I300" i="86"/>
  <c r="I301" i="86"/>
  <c r="I302" i="86"/>
  <c r="E42" i="86"/>
  <c r="E43" i="86"/>
  <c r="E44" i="86"/>
  <c r="E45" i="86"/>
  <c r="E46" i="86"/>
  <c r="E47" i="86"/>
  <c r="E48" i="86"/>
  <c r="E49" i="86"/>
  <c r="E50" i="86"/>
  <c r="E51" i="86"/>
  <c r="E52" i="86"/>
  <c r="E53" i="86"/>
  <c r="E54" i="86"/>
  <c r="E55" i="86"/>
  <c r="E56" i="86"/>
  <c r="E57" i="86"/>
  <c r="E58" i="86"/>
  <c r="E59" i="86"/>
  <c r="E60" i="86"/>
  <c r="E61" i="86"/>
  <c r="E62" i="86"/>
  <c r="E63" i="86"/>
  <c r="E64" i="86"/>
  <c r="E65" i="86"/>
  <c r="E66" i="86"/>
  <c r="E67" i="86"/>
  <c r="E68" i="86"/>
  <c r="E69" i="86"/>
  <c r="E70" i="86"/>
  <c r="E71" i="86"/>
  <c r="E72" i="86"/>
  <c r="E73" i="86"/>
  <c r="E74" i="86"/>
  <c r="E75" i="86"/>
  <c r="E76" i="86"/>
  <c r="E77" i="86"/>
  <c r="E78" i="86"/>
  <c r="E79" i="86"/>
  <c r="E80" i="86"/>
  <c r="E81" i="86"/>
  <c r="E82" i="86"/>
  <c r="E83" i="86"/>
  <c r="E84" i="86"/>
  <c r="E85" i="86"/>
  <c r="E86" i="86"/>
  <c r="E87" i="86"/>
  <c r="E88" i="86"/>
  <c r="E89" i="86"/>
  <c r="E90" i="86"/>
  <c r="E91" i="86"/>
  <c r="E92" i="86"/>
  <c r="E93" i="86"/>
  <c r="E94" i="86"/>
  <c r="E95" i="86"/>
  <c r="E96" i="86"/>
  <c r="E97" i="86"/>
  <c r="E98" i="86"/>
  <c r="E99" i="86"/>
  <c r="E100" i="86"/>
  <c r="E101" i="86"/>
  <c r="E102" i="86"/>
  <c r="E103" i="86"/>
  <c r="E104" i="86"/>
  <c r="E105" i="86"/>
  <c r="E106" i="86"/>
  <c r="E107" i="86"/>
  <c r="E108" i="86"/>
  <c r="E109" i="86"/>
  <c r="E110" i="86"/>
  <c r="E111" i="86"/>
  <c r="E112" i="86"/>
  <c r="E113" i="86"/>
  <c r="E114" i="86"/>
  <c r="E115" i="86"/>
  <c r="E116" i="86"/>
  <c r="E117" i="86"/>
  <c r="E118" i="86"/>
  <c r="E119" i="86"/>
  <c r="E120" i="86"/>
  <c r="E121" i="86"/>
  <c r="E122" i="86"/>
  <c r="E123" i="86"/>
  <c r="E124" i="86"/>
  <c r="E125" i="86"/>
  <c r="E126" i="86"/>
  <c r="E127" i="86"/>
  <c r="E128" i="86"/>
  <c r="E129" i="86"/>
  <c r="E130" i="86"/>
  <c r="E131" i="86"/>
  <c r="E132" i="86"/>
  <c r="E133" i="86"/>
  <c r="E134" i="86"/>
  <c r="E135" i="86"/>
  <c r="E136" i="86"/>
  <c r="E137" i="86"/>
  <c r="E138" i="86"/>
  <c r="E139" i="86"/>
  <c r="E140" i="86"/>
  <c r="E141" i="86"/>
  <c r="E142" i="86"/>
  <c r="E143" i="86"/>
  <c r="E144" i="86"/>
  <c r="E145" i="86"/>
  <c r="E146" i="86"/>
  <c r="E147" i="86"/>
  <c r="E148" i="86"/>
  <c r="E149" i="86"/>
  <c r="E150" i="86"/>
  <c r="E151" i="86"/>
  <c r="E152" i="86"/>
  <c r="E153" i="86"/>
  <c r="E154" i="86"/>
  <c r="E155" i="86"/>
  <c r="E156" i="86"/>
  <c r="E157" i="86"/>
  <c r="E158" i="86"/>
  <c r="E159" i="86"/>
  <c r="E160" i="86"/>
  <c r="E161" i="86"/>
  <c r="E162" i="86"/>
  <c r="E163" i="86"/>
  <c r="E164" i="86"/>
  <c r="E165" i="86"/>
  <c r="E166" i="86"/>
  <c r="E167" i="86"/>
  <c r="E168" i="86"/>
  <c r="E169" i="86"/>
  <c r="E170" i="86"/>
  <c r="E171" i="86"/>
  <c r="E172" i="86"/>
  <c r="E173" i="86"/>
  <c r="E174" i="86"/>
  <c r="E175" i="86"/>
  <c r="E176" i="86"/>
  <c r="E177" i="86"/>
  <c r="E178" i="86"/>
  <c r="E179" i="86"/>
  <c r="E180" i="86"/>
  <c r="E181" i="86"/>
  <c r="E182" i="86"/>
  <c r="E183" i="86"/>
  <c r="E184" i="86"/>
  <c r="E185" i="86"/>
  <c r="E186" i="86"/>
  <c r="E187" i="86"/>
  <c r="E188" i="86"/>
  <c r="E189" i="86"/>
  <c r="E190" i="86"/>
  <c r="E191" i="86"/>
  <c r="E192" i="86"/>
  <c r="E193" i="86"/>
  <c r="E194" i="86"/>
  <c r="E195" i="86"/>
  <c r="E196" i="86"/>
  <c r="E197" i="86"/>
  <c r="E198" i="86"/>
  <c r="E199" i="86"/>
  <c r="E200" i="86"/>
  <c r="E201" i="86"/>
  <c r="E202" i="86"/>
  <c r="E203" i="86"/>
  <c r="E204" i="86"/>
  <c r="E205" i="86"/>
  <c r="E206" i="86"/>
  <c r="E207" i="86"/>
  <c r="E208" i="86"/>
  <c r="E209" i="86"/>
  <c r="E210" i="86"/>
  <c r="E211" i="86"/>
  <c r="E212" i="86"/>
  <c r="E213" i="86"/>
  <c r="E214" i="86"/>
  <c r="E215" i="86"/>
  <c r="E216" i="86"/>
  <c r="E217" i="86"/>
  <c r="E218" i="86"/>
  <c r="E219" i="86"/>
  <c r="E220" i="86"/>
  <c r="E221" i="86"/>
  <c r="E222" i="86"/>
  <c r="E223" i="86"/>
  <c r="E224" i="86"/>
  <c r="E225" i="86"/>
  <c r="E226" i="86"/>
  <c r="E227" i="86"/>
  <c r="E228" i="86"/>
  <c r="E229" i="86"/>
  <c r="E230" i="86"/>
  <c r="E231" i="86"/>
  <c r="E232" i="86"/>
  <c r="E233" i="86"/>
  <c r="E234" i="86"/>
  <c r="E235" i="86"/>
  <c r="E236" i="86"/>
  <c r="E237" i="86"/>
  <c r="E238" i="86"/>
  <c r="E239" i="86"/>
  <c r="E240" i="86"/>
  <c r="E241" i="86"/>
  <c r="E242" i="86"/>
  <c r="E243" i="86"/>
  <c r="E244" i="86"/>
  <c r="E245" i="86"/>
  <c r="E246" i="86"/>
  <c r="E247" i="86"/>
  <c r="E248" i="86"/>
  <c r="E249" i="86"/>
  <c r="E250" i="86"/>
  <c r="E251" i="86"/>
  <c r="E252" i="86"/>
  <c r="E253" i="86"/>
  <c r="E254" i="86"/>
  <c r="E255" i="86"/>
  <c r="E256" i="86"/>
  <c r="E257" i="86"/>
  <c r="E258" i="86"/>
  <c r="E259" i="86"/>
  <c r="E260" i="86"/>
  <c r="E261" i="86"/>
  <c r="E262" i="86"/>
  <c r="E263" i="86"/>
  <c r="E264" i="86"/>
  <c r="E265" i="86"/>
  <c r="E266" i="86"/>
  <c r="E267" i="86"/>
  <c r="E268" i="86"/>
  <c r="E269" i="86"/>
  <c r="E270" i="86"/>
  <c r="E271" i="86"/>
  <c r="E272" i="86"/>
  <c r="E273" i="86"/>
  <c r="E274" i="86"/>
  <c r="E275" i="86"/>
  <c r="E276" i="86"/>
  <c r="E277" i="86"/>
  <c r="E278" i="86"/>
  <c r="E279" i="86"/>
  <c r="E280" i="86"/>
  <c r="E281" i="86"/>
  <c r="E282" i="86"/>
  <c r="E283" i="86"/>
  <c r="E284" i="86"/>
  <c r="E285" i="86"/>
  <c r="E286" i="86"/>
  <c r="E287" i="86"/>
  <c r="E288" i="86"/>
  <c r="E289" i="86"/>
  <c r="E290" i="86"/>
  <c r="E291" i="86"/>
  <c r="E292" i="86"/>
  <c r="E293" i="86"/>
  <c r="E294" i="86"/>
  <c r="E295" i="86"/>
  <c r="E296" i="86"/>
  <c r="E297" i="86"/>
  <c r="E298" i="86"/>
  <c r="E299" i="86"/>
  <c r="E300" i="86"/>
  <c r="E301" i="86"/>
  <c r="E302" i="86"/>
  <c r="AG6" i="86"/>
  <c r="AH6" i="86"/>
  <c r="AI6" i="86"/>
  <c r="AJ6" i="86"/>
  <c r="AK6" i="86"/>
  <c r="AL6" i="86"/>
  <c r="AG7" i="86"/>
  <c r="AH7" i="86"/>
  <c r="AI7" i="86"/>
  <c r="AJ7" i="86"/>
  <c r="AK7" i="86"/>
  <c r="AL7" i="86"/>
  <c r="AG8" i="86"/>
  <c r="AH8" i="86"/>
  <c r="AI8" i="86"/>
  <c r="AJ8" i="86"/>
  <c r="AK8" i="86"/>
  <c r="AL8" i="86"/>
  <c r="AG9" i="86"/>
  <c r="AH9" i="86"/>
  <c r="AI9" i="86"/>
  <c r="AJ9" i="86"/>
  <c r="AK9" i="86"/>
  <c r="AL9" i="86"/>
  <c r="AG10" i="86"/>
  <c r="AH10" i="86"/>
  <c r="AI10" i="86"/>
  <c r="AJ10" i="86"/>
  <c r="AK10" i="86"/>
  <c r="AL10" i="86"/>
  <c r="AG11" i="86"/>
  <c r="AH11" i="86"/>
  <c r="AI11" i="86"/>
  <c r="AJ11" i="86"/>
  <c r="AK11" i="86"/>
  <c r="AL11" i="86"/>
  <c r="AG12" i="86"/>
  <c r="AH12" i="86"/>
  <c r="AI12" i="86"/>
  <c r="AJ12" i="86"/>
  <c r="AK12" i="86"/>
  <c r="AL12" i="86"/>
  <c r="AG13" i="86"/>
  <c r="AH13" i="86"/>
  <c r="AI13" i="86"/>
  <c r="AJ13" i="86"/>
  <c r="AK13" i="86"/>
  <c r="AL13" i="86"/>
  <c r="AG14" i="86"/>
  <c r="AH14" i="86"/>
  <c r="AI14" i="86"/>
  <c r="AJ14" i="86"/>
  <c r="AK14" i="86"/>
  <c r="AL14" i="86"/>
  <c r="AG15" i="86"/>
  <c r="AH15" i="86"/>
  <c r="AI15" i="86"/>
  <c r="AJ15" i="86"/>
  <c r="AK15" i="86"/>
  <c r="AL15" i="86"/>
  <c r="AG16" i="86"/>
  <c r="AH16" i="86"/>
  <c r="AI16" i="86"/>
  <c r="AJ16" i="86"/>
  <c r="AK16" i="86"/>
  <c r="AL16" i="86"/>
  <c r="AG17" i="86"/>
  <c r="AH17" i="86"/>
  <c r="AI17" i="86"/>
  <c r="AJ17" i="86"/>
  <c r="AK17" i="86"/>
  <c r="AL17" i="86"/>
  <c r="AG18" i="86"/>
  <c r="AH18" i="86"/>
  <c r="AI18" i="86"/>
  <c r="AJ18" i="86"/>
  <c r="AK18" i="86"/>
  <c r="AL18" i="86"/>
  <c r="AG19" i="86"/>
  <c r="AH19" i="86"/>
  <c r="AI19" i="86"/>
  <c r="AJ19" i="86"/>
  <c r="AK19" i="86"/>
  <c r="AL19" i="86"/>
  <c r="AG20" i="86"/>
  <c r="AH20" i="86"/>
  <c r="AI20" i="86"/>
  <c r="AJ20" i="86"/>
  <c r="AK20" i="86"/>
  <c r="AL20" i="86"/>
  <c r="AG21" i="86"/>
  <c r="AH21" i="86"/>
  <c r="AI21" i="86"/>
  <c r="AJ21" i="86"/>
  <c r="AK21" i="86"/>
  <c r="AL21" i="86"/>
  <c r="AG22" i="86"/>
  <c r="AH22" i="86"/>
  <c r="AI22" i="86"/>
  <c r="AJ22" i="86"/>
  <c r="AK22" i="86"/>
  <c r="AL22" i="86"/>
  <c r="AG23" i="86"/>
  <c r="AH23" i="86"/>
  <c r="AI23" i="86"/>
  <c r="AJ23" i="86"/>
  <c r="AK23" i="86"/>
  <c r="AL23" i="86"/>
  <c r="AG24" i="86"/>
  <c r="AH24" i="86"/>
  <c r="AI24" i="86"/>
  <c r="AJ24" i="86"/>
  <c r="AK24" i="86"/>
  <c r="AL24" i="86"/>
  <c r="AG25" i="86"/>
  <c r="AH25" i="86"/>
  <c r="AI25" i="86"/>
  <c r="AJ25" i="86"/>
  <c r="AK25" i="86"/>
  <c r="AL25" i="86"/>
  <c r="AG26" i="86"/>
  <c r="AH26" i="86"/>
  <c r="AI26" i="86"/>
  <c r="AJ26" i="86"/>
  <c r="AK26" i="86"/>
  <c r="AL26" i="86"/>
  <c r="AG27" i="86"/>
  <c r="AH27" i="86"/>
  <c r="AI27" i="86"/>
  <c r="AJ27" i="86"/>
  <c r="AK27" i="86"/>
  <c r="AL27" i="86"/>
  <c r="AG28" i="86"/>
  <c r="AH28" i="86"/>
  <c r="AI28" i="86"/>
  <c r="AJ28" i="86"/>
  <c r="AK28" i="86"/>
  <c r="AL28" i="86"/>
  <c r="AG29" i="86"/>
  <c r="AH29" i="86"/>
  <c r="AI29" i="86"/>
  <c r="AJ29" i="86"/>
  <c r="AK29" i="86"/>
  <c r="AL29" i="86"/>
  <c r="AG30" i="86"/>
  <c r="AH30" i="86"/>
  <c r="AI30" i="86"/>
  <c r="AJ30" i="86"/>
  <c r="AK30" i="86"/>
  <c r="AL30" i="86"/>
  <c r="AG31" i="86"/>
  <c r="AH31" i="86"/>
  <c r="AI31" i="86"/>
  <c r="AJ31" i="86"/>
  <c r="AK31" i="86"/>
  <c r="AL31" i="86"/>
  <c r="AG32" i="86"/>
  <c r="AH32" i="86"/>
  <c r="AI32" i="86"/>
  <c r="AJ32" i="86"/>
  <c r="AK32" i="86"/>
  <c r="AL32" i="86"/>
  <c r="AG33" i="86"/>
  <c r="AH33" i="86"/>
  <c r="AI33" i="86"/>
  <c r="AJ33" i="86"/>
  <c r="AK33" i="86"/>
  <c r="AL33" i="86"/>
  <c r="AG34" i="86"/>
  <c r="AH34" i="86"/>
  <c r="AI34" i="86"/>
  <c r="AJ34" i="86"/>
  <c r="AK34" i="86"/>
  <c r="AL34" i="86"/>
  <c r="AG35" i="86"/>
  <c r="AH35" i="86"/>
  <c r="AI35" i="86"/>
  <c r="AJ35" i="86"/>
  <c r="AK35" i="86"/>
  <c r="AL35" i="86"/>
  <c r="AG36" i="86"/>
  <c r="AH36" i="86"/>
  <c r="AI36" i="86"/>
  <c r="AJ36" i="86"/>
  <c r="AK36" i="86"/>
  <c r="AL36" i="86"/>
  <c r="AG37" i="86"/>
  <c r="AH37" i="86"/>
  <c r="AI37" i="86"/>
  <c r="AJ37" i="86"/>
  <c r="AK37" i="86"/>
  <c r="AL37" i="86"/>
  <c r="AG38" i="86"/>
  <c r="AH38" i="86"/>
  <c r="AI38" i="86"/>
  <c r="AJ38" i="86"/>
  <c r="AK38" i="86"/>
  <c r="AL38" i="86"/>
  <c r="AG39" i="86"/>
  <c r="AH39" i="86"/>
  <c r="AI39" i="86"/>
  <c r="AJ39" i="86"/>
  <c r="AK39" i="86"/>
  <c r="AL39" i="86"/>
  <c r="AG40" i="86"/>
  <c r="AH40" i="86"/>
  <c r="AI40" i="86"/>
  <c r="AJ40" i="86"/>
  <c r="AK40" i="86"/>
  <c r="AL40" i="86"/>
  <c r="AG41" i="86"/>
  <c r="AH41" i="86"/>
  <c r="AI41" i="86"/>
  <c r="AJ41" i="86"/>
  <c r="AK41" i="86"/>
  <c r="AL41" i="86"/>
  <c r="D42" i="86"/>
  <c r="G42" i="86"/>
  <c r="J42" i="86"/>
  <c r="N42" i="86"/>
  <c r="O42" i="86"/>
  <c r="P42" i="86"/>
  <c r="Q42" i="86"/>
  <c r="R42" i="86"/>
  <c r="S42" i="86"/>
  <c r="U42" i="86"/>
  <c r="V42" i="86"/>
  <c r="W42" i="86"/>
  <c r="X42" i="86"/>
  <c r="Y42" i="86"/>
  <c r="Z42" i="86"/>
  <c r="AA42" i="86"/>
  <c r="AB42" i="86"/>
  <c r="AC42" i="86"/>
  <c r="AD42" i="86"/>
  <c r="AE42" i="86"/>
  <c r="AF42" i="86"/>
  <c r="AG42" i="86"/>
  <c r="AH42" i="86"/>
  <c r="AI42" i="86"/>
  <c r="AJ42" i="86"/>
  <c r="AK42" i="86"/>
  <c r="AL42" i="86"/>
  <c r="D43" i="86"/>
  <c r="G43" i="86"/>
  <c r="J43" i="86"/>
  <c r="N43" i="86"/>
  <c r="O43" i="86"/>
  <c r="P43" i="86"/>
  <c r="Q43" i="86"/>
  <c r="R43" i="86"/>
  <c r="S43" i="86"/>
  <c r="U43" i="86"/>
  <c r="V43" i="86"/>
  <c r="W43" i="86"/>
  <c r="X43" i="86"/>
  <c r="Y43" i="86"/>
  <c r="Z43" i="86"/>
  <c r="AA43" i="86"/>
  <c r="AB43" i="86"/>
  <c r="AC43" i="86"/>
  <c r="AD43" i="86"/>
  <c r="AE43" i="86"/>
  <c r="AF43" i="86"/>
  <c r="AG43" i="86"/>
  <c r="AH43" i="86"/>
  <c r="AI43" i="86"/>
  <c r="AJ43" i="86"/>
  <c r="AK43" i="86"/>
  <c r="AL43" i="86"/>
  <c r="D44" i="86"/>
  <c r="G44" i="86"/>
  <c r="J44" i="86"/>
  <c r="N44" i="86"/>
  <c r="O44" i="86"/>
  <c r="P44" i="86"/>
  <c r="Q44" i="86"/>
  <c r="R44" i="86"/>
  <c r="S44" i="86"/>
  <c r="U44" i="86"/>
  <c r="V44" i="86"/>
  <c r="W44" i="86"/>
  <c r="X44" i="86"/>
  <c r="Y44" i="86"/>
  <c r="Z44" i="86"/>
  <c r="AA44" i="86"/>
  <c r="AB44" i="86"/>
  <c r="AC44" i="86"/>
  <c r="AD44" i="86"/>
  <c r="AE44" i="86"/>
  <c r="AF44" i="86"/>
  <c r="AG44" i="86"/>
  <c r="AH44" i="86"/>
  <c r="AI44" i="86"/>
  <c r="AJ44" i="86"/>
  <c r="AK44" i="86"/>
  <c r="AL44" i="86"/>
  <c r="D45" i="86"/>
  <c r="G45" i="86"/>
  <c r="J45" i="86"/>
  <c r="N45" i="86"/>
  <c r="O45" i="86"/>
  <c r="P45" i="86"/>
  <c r="Q45" i="86"/>
  <c r="R45" i="86"/>
  <c r="S45" i="86"/>
  <c r="U45" i="86"/>
  <c r="V45" i="86"/>
  <c r="W45" i="86"/>
  <c r="X45" i="86"/>
  <c r="Y45" i="86"/>
  <c r="Z45" i="86"/>
  <c r="AA45" i="86"/>
  <c r="AB45" i="86"/>
  <c r="AC45" i="86"/>
  <c r="AD45" i="86"/>
  <c r="AE45" i="86"/>
  <c r="AF45" i="86"/>
  <c r="AG45" i="86"/>
  <c r="AH45" i="86"/>
  <c r="AI45" i="86"/>
  <c r="AJ45" i="86"/>
  <c r="AK45" i="86"/>
  <c r="AL45" i="86"/>
  <c r="D46" i="86"/>
  <c r="G46" i="86"/>
  <c r="J46" i="86"/>
  <c r="N46" i="86"/>
  <c r="O46" i="86"/>
  <c r="P46" i="86"/>
  <c r="Q46" i="86"/>
  <c r="R46" i="86"/>
  <c r="S46" i="86"/>
  <c r="U46" i="86"/>
  <c r="V46" i="86"/>
  <c r="W46" i="86"/>
  <c r="X46" i="86"/>
  <c r="Y46" i="86"/>
  <c r="Z46" i="86"/>
  <c r="AA46" i="86"/>
  <c r="AB46" i="86"/>
  <c r="AC46" i="86"/>
  <c r="AD46" i="86"/>
  <c r="AE46" i="86"/>
  <c r="AF46" i="86"/>
  <c r="AG46" i="86"/>
  <c r="AH46" i="86"/>
  <c r="AI46" i="86"/>
  <c r="AJ46" i="86"/>
  <c r="AK46" i="86"/>
  <c r="AL46" i="86"/>
  <c r="D47" i="86"/>
  <c r="G47" i="86"/>
  <c r="J47" i="86"/>
  <c r="N47" i="86"/>
  <c r="O47" i="86"/>
  <c r="P47" i="86"/>
  <c r="Q47" i="86"/>
  <c r="R47" i="86"/>
  <c r="S47" i="86"/>
  <c r="U47" i="86"/>
  <c r="V47" i="86"/>
  <c r="W47" i="86"/>
  <c r="X47" i="86"/>
  <c r="Y47" i="86"/>
  <c r="Z47" i="86"/>
  <c r="AA47" i="86"/>
  <c r="AB47" i="86"/>
  <c r="AC47" i="86"/>
  <c r="AD47" i="86"/>
  <c r="AE47" i="86"/>
  <c r="AF47" i="86"/>
  <c r="AG47" i="86"/>
  <c r="AH47" i="86"/>
  <c r="AI47" i="86"/>
  <c r="AJ47" i="86"/>
  <c r="AK47" i="86"/>
  <c r="AL47" i="86"/>
  <c r="D48" i="86"/>
  <c r="G48" i="86"/>
  <c r="J48" i="86"/>
  <c r="N48" i="86"/>
  <c r="O48" i="86"/>
  <c r="P48" i="86"/>
  <c r="Q48" i="86"/>
  <c r="R48" i="86"/>
  <c r="S48" i="86"/>
  <c r="U48" i="86"/>
  <c r="V48" i="86"/>
  <c r="W48" i="86"/>
  <c r="X48" i="86"/>
  <c r="Y48" i="86"/>
  <c r="Z48" i="86"/>
  <c r="AA48" i="86"/>
  <c r="AB48" i="86"/>
  <c r="AC48" i="86"/>
  <c r="AD48" i="86"/>
  <c r="AE48" i="86"/>
  <c r="AF48" i="86"/>
  <c r="AG48" i="86"/>
  <c r="AH48" i="86"/>
  <c r="AI48" i="86"/>
  <c r="AJ48" i="86"/>
  <c r="AK48" i="86"/>
  <c r="AL48" i="86"/>
  <c r="D49" i="86"/>
  <c r="G49" i="86"/>
  <c r="J49" i="86"/>
  <c r="N49" i="86"/>
  <c r="O49" i="86"/>
  <c r="P49" i="86"/>
  <c r="Q49" i="86"/>
  <c r="R49" i="86"/>
  <c r="S49" i="86"/>
  <c r="U49" i="86"/>
  <c r="V49" i="86"/>
  <c r="W49" i="86"/>
  <c r="X49" i="86"/>
  <c r="Y49" i="86"/>
  <c r="Z49" i="86"/>
  <c r="AA49" i="86"/>
  <c r="AB49" i="86"/>
  <c r="AC49" i="86"/>
  <c r="AD49" i="86"/>
  <c r="AE49" i="86"/>
  <c r="AF49" i="86"/>
  <c r="AG49" i="86"/>
  <c r="AH49" i="86"/>
  <c r="AI49" i="86"/>
  <c r="AJ49" i="86"/>
  <c r="AK49" i="86"/>
  <c r="AL49" i="86"/>
  <c r="D50" i="86"/>
  <c r="G50" i="86"/>
  <c r="J50" i="86"/>
  <c r="N50" i="86"/>
  <c r="O50" i="86"/>
  <c r="P50" i="86"/>
  <c r="Q50" i="86"/>
  <c r="R50" i="86"/>
  <c r="S50" i="86"/>
  <c r="U50" i="86"/>
  <c r="V50" i="86"/>
  <c r="W50" i="86"/>
  <c r="X50" i="86"/>
  <c r="Y50" i="86"/>
  <c r="Z50" i="86"/>
  <c r="AA50" i="86"/>
  <c r="AB50" i="86"/>
  <c r="AC50" i="86"/>
  <c r="AD50" i="86"/>
  <c r="AE50" i="86"/>
  <c r="AF50" i="86"/>
  <c r="AG50" i="86"/>
  <c r="AH50" i="86"/>
  <c r="AI50" i="86"/>
  <c r="AJ50" i="86"/>
  <c r="AK50" i="86"/>
  <c r="AL50" i="86"/>
  <c r="D51" i="86"/>
  <c r="G51" i="86"/>
  <c r="J51" i="86"/>
  <c r="N51" i="86"/>
  <c r="O51" i="86"/>
  <c r="P51" i="86"/>
  <c r="Q51" i="86"/>
  <c r="R51" i="86"/>
  <c r="S51" i="86"/>
  <c r="U51" i="86"/>
  <c r="V51" i="86"/>
  <c r="W51" i="86"/>
  <c r="X51" i="86"/>
  <c r="Y51" i="86"/>
  <c r="Z51" i="86"/>
  <c r="AA51" i="86"/>
  <c r="AB51" i="86"/>
  <c r="AC51" i="86"/>
  <c r="AD51" i="86"/>
  <c r="AE51" i="86"/>
  <c r="AF51" i="86"/>
  <c r="AG51" i="86"/>
  <c r="AH51" i="86"/>
  <c r="AI51" i="86"/>
  <c r="AJ51" i="86"/>
  <c r="AK51" i="86"/>
  <c r="AL51" i="86"/>
  <c r="D52" i="86"/>
  <c r="G52" i="86"/>
  <c r="J52" i="86"/>
  <c r="N52" i="86"/>
  <c r="O52" i="86"/>
  <c r="P52" i="86"/>
  <c r="Q52" i="86"/>
  <c r="R52" i="86"/>
  <c r="S52" i="86"/>
  <c r="U52" i="86"/>
  <c r="V52" i="86"/>
  <c r="W52" i="86"/>
  <c r="X52" i="86"/>
  <c r="Y52" i="86"/>
  <c r="Z52" i="86"/>
  <c r="AA52" i="86"/>
  <c r="AB52" i="86"/>
  <c r="AC52" i="86"/>
  <c r="AD52" i="86"/>
  <c r="AE52" i="86"/>
  <c r="AF52" i="86"/>
  <c r="AG52" i="86"/>
  <c r="AH52" i="86"/>
  <c r="AI52" i="86"/>
  <c r="AJ52" i="86"/>
  <c r="AK52" i="86"/>
  <c r="AL52" i="86"/>
  <c r="D53" i="86"/>
  <c r="G53" i="86"/>
  <c r="J53" i="86"/>
  <c r="N53" i="86"/>
  <c r="O53" i="86"/>
  <c r="P53" i="86"/>
  <c r="Q53" i="86"/>
  <c r="R53" i="86"/>
  <c r="S53" i="86"/>
  <c r="U53" i="86"/>
  <c r="V53" i="86"/>
  <c r="W53" i="86"/>
  <c r="X53" i="86"/>
  <c r="Y53" i="86"/>
  <c r="Z53" i="86"/>
  <c r="AA53" i="86"/>
  <c r="AB53" i="86"/>
  <c r="AC53" i="86"/>
  <c r="AD53" i="86"/>
  <c r="AE53" i="86"/>
  <c r="AF53" i="86"/>
  <c r="AG53" i="86"/>
  <c r="AH53" i="86"/>
  <c r="AI53" i="86"/>
  <c r="AJ53" i="86"/>
  <c r="AK53" i="86"/>
  <c r="AL53" i="86"/>
  <c r="D54" i="86"/>
  <c r="G54" i="86"/>
  <c r="J54" i="86"/>
  <c r="N54" i="86"/>
  <c r="O54" i="86"/>
  <c r="P54" i="86"/>
  <c r="Q54" i="86"/>
  <c r="R54" i="86"/>
  <c r="S54" i="86"/>
  <c r="U54" i="86"/>
  <c r="V54" i="86"/>
  <c r="W54" i="86"/>
  <c r="X54" i="86"/>
  <c r="Y54" i="86"/>
  <c r="Z54" i="86"/>
  <c r="AA54" i="86"/>
  <c r="AB54" i="86"/>
  <c r="AC54" i="86"/>
  <c r="AD54" i="86"/>
  <c r="AE54" i="86"/>
  <c r="AF54" i="86"/>
  <c r="AG54" i="86"/>
  <c r="AH54" i="86"/>
  <c r="AI54" i="86"/>
  <c r="AJ54" i="86"/>
  <c r="AK54" i="86"/>
  <c r="AL54" i="86"/>
  <c r="D55" i="86"/>
  <c r="G55" i="86"/>
  <c r="J55" i="86"/>
  <c r="N55" i="86"/>
  <c r="O55" i="86"/>
  <c r="P55" i="86"/>
  <c r="Q55" i="86"/>
  <c r="R55" i="86"/>
  <c r="S55" i="86"/>
  <c r="U55" i="86"/>
  <c r="V55" i="86"/>
  <c r="W55" i="86"/>
  <c r="X55" i="86"/>
  <c r="Y55" i="86"/>
  <c r="Z55" i="86"/>
  <c r="AA55" i="86"/>
  <c r="AB55" i="86"/>
  <c r="AC55" i="86"/>
  <c r="AD55" i="86"/>
  <c r="AE55" i="86"/>
  <c r="AF55" i="86"/>
  <c r="AG55" i="86"/>
  <c r="AH55" i="86"/>
  <c r="AI55" i="86"/>
  <c r="AJ55" i="86"/>
  <c r="AK55" i="86"/>
  <c r="AL55" i="86"/>
  <c r="D56" i="86"/>
  <c r="G56" i="86"/>
  <c r="J56" i="86"/>
  <c r="N56" i="86"/>
  <c r="O56" i="86"/>
  <c r="P56" i="86"/>
  <c r="Q56" i="86"/>
  <c r="R56" i="86"/>
  <c r="S56" i="86"/>
  <c r="U56" i="86"/>
  <c r="V56" i="86"/>
  <c r="W56" i="86"/>
  <c r="X56" i="86"/>
  <c r="Y56" i="86"/>
  <c r="Z56" i="86"/>
  <c r="AA56" i="86"/>
  <c r="AB56" i="86"/>
  <c r="AC56" i="86"/>
  <c r="AD56" i="86"/>
  <c r="AE56" i="86"/>
  <c r="AF56" i="86"/>
  <c r="AG56" i="86"/>
  <c r="AH56" i="86"/>
  <c r="AI56" i="86"/>
  <c r="AJ56" i="86"/>
  <c r="AK56" i="86"/>
  <c r="AL56" i="86"/>
  <c r="D57" i="86"/>
  <c r="G57" i="86"/>
  <c r="J57" i="86"/>
  <c r="N57" i="86"/>
  <c r="O57" i="86"/>
  <c r="P57" i="86"/>
  <c r="Q57" i="86"/>
  <c r="R57" i="86"/>
  <c r="S57" i="86"/>
  <c r="U57" i="86"/>
  <c r="V57" i="86"/>
  <c r="W57" i="86"/>
  <c r="X57" i="86"/>
  <c r="Y57" i="86"/>
  <c r="Z57" i="86"/>
  <c r="AA57" i="86"/>
  <c r="AB57" i="86"/>
  <c r="AC57" i="86"/>
  <c r="AD57" i="86"/>
  <c r="AE57" i="86"/>
  <c r="AF57" i="86"/>
  <c r="AG57" i="86"/>
  <c r="AH57" i="86"/>
  <c r="AI57" i="86"/>
  <c r="AJ57" i="86"/>
  <c r="AK57" i="86"/>
  <c r="AL57" i="86"/>
  <c r="D58" i="86"/>
  <c r="G58" i="86"/>
  <c r="J58" i="86"/>
  <c r="N58" i="86"/>
  <c r="O58" i="86"/>
  <c r="P58" i="86"/>
  <c r="Q58" i="86"/>
  <c r="R58" i="86"/>
  <c r="S58" i="86"/>
  <c r="U58" i="86"/>
  <c r="V58" i="86"/>
  <c r="W58" i="86"/>
  <c r="X58" i="86"/>
  <c r="Y58" i="86"/>
  <c r="Z58" i="86"/>
  <c r="AA58" i="86"/>
  <c r="AB58" i="86"/>
  <c r="AC58" i="86"/>
  <c r="AD58" i="86"/>
  <c r="AE58" i="86"/>
  <c r="AF58" i="86"/>
  <c r="AG58" i="86"/>
  <c r="AH58" i="86"/>
  <c r="AI58" i="86"/>
  <c r="AJ58" i="86"/>
  <c r="AK58" i="86"/>
  <c r="AL58" i="86"/>
  <c r="D59" i="86"/>
  <c r="G59" i="86"/>
  <c r="J59" i="86"/>
  <c r="N59" i="86"/>
  <c r="O59" i="86"/>
  <c r="P59" i="86"/>
  <c r="Q59" i="86"/>
  <c r="R59" i="86"/>
  <c r="S59" i="86"/>
  <c r="U59" i="86"/>
  <c r="V59" i="86"/>
  <c r="W59" i="86"/>
  <c r="X59" i="86"/>
  <c r="Y59" i="86"/>
  <c r="Z59" i="86"/>
  <c r="AA59" i="86"/>
  <c r="AB59" i="86"/>
  <c r="AC59" i="86"/>
  <c r="AD59" i="86"/>
  <c r="AE59" i="86"/>
  <c r="AF59" i="86"/>
  <c r="AG59" i="86"/>
  <c r="AH59" i="86"/>
  <c r="AI59" i="86"/>
  <c r="AJ59" i="86"/>
  <c r="AK59" i="86"/>
  <c r="AL59" i="86"/>
  <c r="D60" i="86"/>
  <c r="G60" i="86"/>
  <c r="J60" i="86"/>
  <c r="N60" i="86"/>
  <c r="O60" i="86"/>
  <c r="P60" i="86"/>
  <c r="Q60" i="86"/>
  <c r="R60" i="86"/>
  <c r="S60" i="86"/>
  <c r="U60" i="86"/>
  <c r="V60" i="86"/>
  <c r="W60" i="86"/>
  <c r="X60" i="86"/>
  <c r="Y60" i="86"/>
  <c r="Z60" i="86"/>
  <c r="AA60" i="86"/>
  <c r="AB60" i="86"/>
  <c r="AC60" i="86"/>
  <c r="AD60" i="86"/>
  <c r="AE60" i="86"/>
  <c r="AF60" i="86"/>
  <c r="AG60" i="86"/>
  <c r="AH60" i="86"/>
  <c r="AI60" i="86"/>
  <c r="AJ60" i="86"/>
  <c r="AK60" i="86"/>
  <c r="AL60" i="86"/>
  <c r="D61" i="86"/>
  <c r="G61" i="86"/>
  <c r="J61" i="86"/>
  <c r="N61" i="86"/>
  <c r="O61" i="86"/>
  <c r="P61" i="86"/>
  <c r="Q61" i="86"/>
  <c r="R61" i="86"/>
  <c r="S61" i="86"/>
  <c r="U61" i="86"/>
  <c r="V61" i="86"/>
  <c r="W61" i="86"/>
  <c r="X61" i="86"/>
  <c r="Y61" i="86"/>
  <c r="Z61" i="86"/>
  <c r="AA61" i="86"/>
  <c r="AB61" i="86"/>
  <c r="AC61" i="86"/>
  <c r="AD61" i="86"/>
  <c r="AE61" i="86"/>
  <c r="AF61" i="86"/>
  <c r="AG61" i="86"/>
  <c r="AH61" i="86"/>
  <c r="AI61" i="86"/>
  <c r="AJ61" i="86"/>
  <c r="AK61" i="86"/>
  <c r="AL61" i="86"/>
  <c r="D62" i="86"/>
  <c r="G62" i="86"/>
  <c r="J62" i="86"/>
  <c r="N62" i="86"/>
  <c r="O62" i="86"/>
  <c r="P62" i="86"/>
  <c r="Q62" i="86"/>
  <c r="R62" i="86"/>
  <c r="S62" i="86"/>
  <c r="U62" i="86"/>
  <c r="V62" i="86"/>
  <c r="W62" i="86"/>
  <c r="X62" i="86"/>
  <c r="Y62" i="86"/>
  <c r="Z62" i="86"/>
  <c r="AA62" i="86"/>
  <c r="AB62" i="86"/>
  <c r="AC62" i="86"/>
  <c r="AD62" i="86"/>
  <c r="AE62" i="86"/>
  <c r="AF62" i="86"/>
  <c r="AG62" i="86"/>
  <c r="AH62" i="86"/>
  <c r="AI62" i="86"/>
  <c r="AJ62" i="86"/>
  <c r="AK62" i="86"/>
  <c r="AL62" i="86"/>
  <c r="D63" i="86"/>
  <c r="G63" i="86"/>
  <c r="J63" i="86"/>
  <c r="N63" i="86"/>
  <c r="O63" i="86"/>
  <c r="P63" i="86"/>
  <c r="Q63" i="86"/>
  <c r="R63" i="86"/>
  <c r="S63" i="86"/>
  <c r="U63" i="86"/>
  <c r="V63" i="86"/>
  <c r="W63" i="86"/>
  <c r="X63" i="86"/>
  <c r="Y63" i="86"/>
  <c r="Z63" i="86"/>
  <c r="AA63" i="86"/>
  <c r="AB63" i="86"/>
  <c r="AC63" i="86"/>
  <c r="AD63" i="86"/>
  <c r="AE63" i="86"/>
  <c r="AF63" i="86"/>
  <c r="AG63" i="86"/>
  <c r="AH63" i="86"/>
  <c r="AI63" i="86"/>
  <c r="AJ63" i="86"/>
  <c r="AK63" i="86"/>
  <c r="AL63" i="86"/>
  <c r="D64" i="86"/>
  <c r="G64" i="86"/>
  <c r="J64" i="86"/>
  <c r="N64" i="86"/>
  <c r="O64" i="86"/>
  <c r="P64" i="86"/>
  <c r="Q64" i="86"/>
  <c r="R64" i="86"/>
  <c r="S64" i="86"/>
  <c r="U64" i="86"/>
  <c r="V64" i="86"/>
  <c r="W64" i="86"/>
  <c r="X64" i="86"/>
  <c r="Y64" i="86"/>
  <c r="Z64" i="86"/>
  <c r="AA64" i="86"/>
  <c r="AB64" i="86"/>
  <c r="AC64" i="86"/>
  <c r="AD64" i="86"/>
  <c r="AE64" i="86"/>
  <c r="AF64" i="86"/>
  <c r="AG64" i="86"/>
  <c r="AH64" i="86"/>
  <c r="AI64" i="86"/>
  <c r="AJ64" i="86"/>
  <c r="AK64" i="86"/>
  <c r="AL64" i="86"/>
  <c r="D65" i="86"/>
  <c r="G65" i="86"/>
  <c r="J65" i="86"/>
  <c r="N65" i="86"/>
  <c r="O65" i="86"/>
  <c r="P65" i="86"/>
  <c r="Q65" i="86"/>
  <c r="R65" i="86"/>
  <c r="S65" i="86"/>
  <c r="U65" i="86"/>
  <c r="V65" i="86"/>
  <c r="W65" i="86"/>
  <c r="X65" i="86"/>
  <c r="Y65" i="86"/>
  <c r="Z65" i="86"/>
  <c r="AA65" i="86"/>
  <c r="AB65" i="86"/>
  <c r="AC65" i="86"/>
  <c r="AD65" i="86"/>
  <c r="AE65" i="86"/>
  <c r="AF65" i="86"/>
  <c r="AG65" i="86"/>
  <c r="AH65" i="86"/>
  <c r="AI65" i="86"/>
  <c r="AJ65" i="86"/>
  <c r="AK65" i="86"/>
  <c r="AL65" i="86"/>
  <c r="D66" i="86"/>
  <c r="G66" i="86"/>
  <c r="J66" i="86"/>
  <c r="N66" i="86"/>
  <c r="O66" i="86"/>
  <c r="P66" i="86"/>
  <c r="Q66" i="86"/>
  <c r="R66" i="86"/>
  <c r="S66" i="86"/>
  <c r="U66" i="86"/>
  <c r="V66" i="86"/>
  <c r="W66" i="86"/>
  <c r="X66" i="86"/>
  <c r="Y66" i="86"/>
  <c r="Z66" i="86"/>
  <c r="AA66" i="86"/>
  <c r="AB66" i="86"/>
  <c r="AC66" i="86"/>
  <c r="AD66" i="86"/>
  <c r="AE66" i="86"/>
  <c r="AF66" i="86"/>
  <c r="AG66" i="86"/>
  <c r="AH66" i="86"/>
  <c r="AI66" i="86"/>
  <c r="AJ66" i="86"/>
  <c r="AK66" i="86"/>
  <c r="AL66" i="86"/>
  <c r="D67" i="86"/>
  <c r="G67" i="86"/>
  <c r="J67" i="86"/>
  <c r="N67" i="86"/>
  <c r="O67" i="86"/>
  <c r="P67" i="86"/>
  <c r="Q67" i="86"/>
  <c r="R67" i="86"/>
  <c r="S67" i="86"/>
  <c r="U67" i="86"/>
  <c r="V67" i="86"/>
  <c r="W67" i="86"/>
  <c r="X67" i="86"/>
  <c r="Y67" i="86"/>
  <c r="Z67" i="86"/>
  <c r="AA67" i="86"/>
  <c r="AB67" i="86"/>
  <c r="AC67" i="86"/>
  <c r="AD67" i="86"/>
  <c r="AE67" i="86"/>
  <c r="AF67" i="86"/>
  <c r="AG67" i="86"/>
  <c r="AH67" i="86"/>
  <c r="AI67" i="86"/>
  <c r="AJ67" i="86"/>
  <c r="AK67" i="86"/>
  <c r="AL67" i="86"/>
  <c r="D68" i="86"/>
  <c r="G68" i="86"/>
  <c r="J68" i="86"/>
  <c r="N68" i="86"/>
  <c r="O68" i="86"/>
  <c r="P68" i="86"/>
  <c r="Q68" i="86"/>
  <c r="R68" i="86"/>
  <c r="S68" i="86"/>
  <c r="U68" i="86"/>
  <c r="V68" i="86"/>
  <c r="W68" i="86"/>
  <c r="X68" i="86"/>
  <c r="Y68" i="86"/>
  <c r="Z68" i="86"/>
  <c r="AA68" i="86"/>
  <c r="AB68" i="86"/>
  <c r="AC68" i="86"/>
  <c r="AD68" i="86"/>
  <c r="AE68" i="86"/>
  <c r="AF68" i="86"/>
  <c r="AG68" i="86"/>
  <c r="AH68" i="86"/>
  <c r="AI68" i="86"/>
  <c r="AJ68" i="86"/>
  <c r="AK68" i="86"/>
  <c r="AL68" i="86"/>
  <c r="D69" i="86"/>
  <c r="G69" i="86"/>
  <c r="J69" i="86"/>
  <c r="N69" i="86"/>
  <c r="O69" i="86"/>
  <c r="P69" i="86"/>
  <c r="Q69" i="86"/>
  <c r="R69" i="86"/>
  <c r="S69" i="86"/>
  <c r="U69" i="86"/>
  <c r="V69" i="86"/>
  <c r="W69" i="86"/>
  <c r="X69" i="86"/>
  <c r="Y69" i="86"/>
  <c r="Z69" i="86"/>
  <c r="AA69" i="86"/>
  <c r="AB69" i="86"/>
  <c r="AC69" i="86"/>
  <c r="AD69" i="86"/>
  <c r="AE69" i="86"/>
  <c r="AF69" i="86"/>
  <c r="AG69" i="86"/>
  <c r="AH69" i="86"/>
  <c r="AI69" i="86"/>
  <c r="AJ69" i="86"/>
  <c r="AK69" i="86"/>
  <c r="AL69" i="86"/>
  <c r="D70" i="86"/>
  <c r="G70" i="86"/>
  <c r="J70" i="86"/>
  <c r="N70" i="86"/>
  <c r="O70" i="86"/>
  <c r="P70" i="86"/>
  <c r="Q70" i="86"/>
  <c r="R70" i="86"/>
  <c r="S70" i="86"/>
  <c r="U70" i="86"/>
  <c r="V70" i="86"/>
  <c r="W70" i="86"/>
  <c r="X70" i="86"/>
  <c r="Y70" i="86"/>
  <c r="Z70" i="86"/>
  <c r="AA70" i="86"/>
  <c r="AB70" i="86"/>
  <c r="AC70" i="86"/>
  <c r="AD70" i="86"/>
  <c r="AE70" i="86"/>
  <c r="AF70" i="86"/>
  <c r="AG70" i="86"/>
  <c r="AH70" i="86"/>
  <c r="AI70" i="86"/>
  <c r="AJ70" i="86"/>
  <c r="AK70" i="86"/>
  <c r="AL70" i="86"/>
  <c r="D71" i="86"/>
  <c r="G71" i="86"/>
  <c r="J71" i="86"/>
  <c r="N71" i="86"/>
  <c r="O71" i="86"/>
  <c r="P71" i="86"/>
  <c r="Q71" i="86"/>
  <c r="R71" i="86"/>
  <c r="S71" i="86"/>
  <c r="U71" i="86"/>
  <c r="V71" i="86"/>
  <c r="W71" i="86"/>
  <c r="X71" i="86"/>
  <c r="Y71" i="86"/>
  <c r="Z71" i="86"/>
  <c r="AA71" i="86"/>
  <c r="AB71" i="86"/>
  <c r="AC71" i="86"/>
  <c r="AD71" i="86"/>
  <c r="AE71" i="86"/>
  <c r="AF71" i="86"/>
  <c r="AG71" i="86"/>
  <c r="AH71" i="86"/>
  <c r="AI71" i="86"/>
  <c r="AJ71" i="86"/>
  <c r="AK71" i="86"/>
  <c r="AL71" i="86"/>
  <c r="D72" i="86"/>
  <c r="G72" i="86"/>
  <c r="J72" i="86"/>
  <c r="N72" i="86"/>
  <c r="O72" i="86"/>
  <c r="P72" i="86"/>
  <c r="Q72" i="86"/>
  <c r="R72" i="86"/>
  <c r="S72" i="86"/>
  <c r="U72" i="86"/>
  <c r="V72" i="86"/>
  <c r="W72" i="86"/>
  <c r="X72" i="86"/>
  <c r="Y72" i="86"/>
  <c r="Z72" i="86"/>
  <c r="AA72" i="86"/>
  <c r="AB72" i="86"/>
  <c r="AC72" i="86"/>
  <c r="AD72" i="86"/>
  <c r="AE72" i="86"/>
  <c r="AF72" i="86"/>
  <c r="AG72" i="86"/>
  <c r="AH72" i="86"/>
  <c r="AI72" i="86"/>
  <c r="AJ72" i="86"/>
  <c r="AK72" i="86"/>
  <c r="AL72" i="86"/>
  <c r="D73" i="86"/>
  <c r="G73" i="86"/>
  <c r="J73" i="86"/>
  <c r="N73" i="86"/>
  <c r="O73" i="86"/>
  <c r="P73" i="86"/>
  <c r="Q73" i="86"/>
  <c r="R73" i="86"/>
  <c r="S73" i="86"/>
  <c r="U73" i="86"/>
  <c r="V73" i="86"/>
  <c r="W73" i="86"/>
  <c r="X73" i="86"/>
  <c r="Y73" i="86"/>
  <c r="Z73" i="86"/>
  <c r="AA73" i="86"/>
  <c r="AB73" i="86"/>
  <c r="AC73" i="86"/>
  <c r="AD73" i="86"/>
  <c r="AE73" i="86"/>
  <c r="AF73" i="86"/>
  <c r="AG73" i="86"/>
  <c r="AH73" i="86"/>
  <c r="AI73" i="86"/>
  <c r="AJ73" i="86"/>
  <c r="AK73" i="86"/>
  <c r="AL73" i="86"/>
  <c r="D74" i="86"/>
  <c r="G74" i="86"/>
  <c r="J74" i="86"/>
  <c r="N74" i="86"/>
  <c r="O74" i="86"/>
  <c r="P74" i="86"/>
  <c r="Q74" i="86"/>
  <c r="R74" i="86"/>
  <c r="S74" i="86"/>
  <c r="U74" i="86"/>
  <c r="V74" i="86"/>
  <c r="W74" i="86"/>
  <c r="X74" i="86"/>
  <c r="Y74" i="86"/>
  <c r="Z74" i="86"/>
  <c r="AA74" i="86"/>
  <c r="AB74" i="86"/>
  <c r="AC74" i="86"/>
  <c r="AD74" i="86"/>
  <c r="AE74" i="86"/>
  <c r="AF74" i="86"/>
  <c r="AG74" i="86"/>
  <c r="AH74" i="86"/>
  <c r="AI74" i="86"/>
  <c r="AJ74" i="86"/>
  <c r="AK74" i="86"/>
  <c r="AL74" i="86"/>
  <c r="D75" i="86"/>
  <c r="G75" i="86"/>
  <c r="J75" i="86"/>
  <c r="N75" i="86"/>
  <c r="O75" i="86"/>
  <c r="P75" i="86"/>
  <c r="Q75" i="86"/>
  <c r="R75" i="86"/>
  <c r="S75" i="86"/>
  <c r="U75" i="86"/>
  <c r="V75" i="86"/>
  <c r="W75" i="86"/>
  <c r="X75" i="86"/>
  <c r="Y75" i="86"/>
  <c r="Z75" i="86"/>
  <c r="AA75" i="86"/>
  <c r="AB75" i="86"/>
  <c r="AC75" i="86"/>
  <c r="AD75" i="86"/>
  <c r="AE75" i="86"/>
  <c r="AF75" i="86"/>
  <c r="AG75" i="86"/>
  <c r="AH75" i="86"/>
  <c r="AI75" i="86"/>
  <c r="AJ75" i="86"/>
  <c r="AK75" i="86"/>
  <c r="AL75" i="86"/>
  <c r="D76" i="86"/>
  <c r="G76" i="86"/>
  <c r="J76" i="86"/>
  <c r="N76" i="86"/>
  <c r="O76" i="86"/>
  <c r="P76" i="86"/>
  <c r="Q76" i="86"/>
  <c r="R76" i="86"/>
  <c r="S76" i="86"/>
  <c r="U76" i="86"/>
  <c r="V76" i="86"/>
  <c r="W76" i="86"/>
  <c r="X76" i="86"/>
  <c r="Y76" i="86"/>
  <c r="Z76" i="86"/>
  <c r="AA76" i="86"/>
  <c r="AB76" i="86"/>
  <c r="AC76" i="86"/>
  <c r="AD76" i="86"/>
  <c r="AE76" i="86"/>
  <c r="AF76" i="86"/>
  <c r="AG76" i="86"/>
  <c r="AH76" i="86"/>
  <c r="AI76" i="86"/>
  <c r="AJ76" i="86"/>
  <c r="AK76" i="86"/>
  <c r="AL76" i="86"/>
  <c r="D77" i="86"/>
  <c r="G77" i="86"/>
  <c r="J77" i="86"/>
  <c r="N77" i="86"/>
  <c r="O77" i="86"/>
  <c r="P77" i="86"/>
  <c r="Q77" i="86"/>
  <c r="R77" i="86"/>
  <c r="S77" i="86"/>
  <c r="U77" i="86"/>
  <c r="V77" i="86"/>
  <c r="W77" i="86"/>
  <c r="X77" i="86"/>
  <c r="Y77" i="86"/>
  <c r="Z77" i="86"/>
  <c r="AA77" i="86"/>
  <c r="AB77" i="86"/>
  <c r="AC77" i="86"/>
  <c r="AD77" i="86"/>
  <c r="AE77" i="86"/>
  <c r="AF77" i="86"/>
  <c r="AG77" i="86"/>
  <c r="AH77" i="86"/>
  <c r="AI77" i="86"/>
  <c r="AJ77" i="86"/>
  <c r="AK77" i="86"/>
  <c r="AL77" i="86"/>
  <c r="D78" i="86"/>
  <c r="G78" i="86"/>
  <c r="J78" i="86"/>
  <c r="N78" i="86"/>
  <c r="O78" i="86"/>
  <c r="P78" i="86"/>
  <c r="Q78" i="86"/>
  <c r="R78" i="86"/>
  <c r="S78" i="86"/>
  <c r="U78" i="86"/>
  <c r="V78" i="86"/>
  <c r="W78" i="86"/>
  <c r="X78" i="86"/>
  <c r="Y78" i="86"/>
  <c r="Z78" i="86"/>
  <c r="AA78" i="86"/>
  <c r="AB78" i="86"/>
  <c r="AC78" i="86"/>
  <c r="AD78" i="86"/>
  <c r="AE78" i="86"/>
  <c r="AF78" i="86"/>
  <c r="AG78" i="86"/>
  <c r="AH78" i="86"/>
  <c r="AI78" i="86"/>
  <c r="AJ78" i="86"/>
  <c r="AK78" i="86"/>
  <c r="AL78" i="86"/>
  <c r="D79" i="86"/>
  <c r="G79" i="86"/>
  <c r="J79" i="86"/>
  <c r="N79" i="86"/>
  <c r="O79" i="86"/>
  <c r="P79" i="86"/>
  <c r="Q79" i="86"/>
  <c r="R79" i="86"/>
  <c r="S79" i="86"/>
  <c r="U79" i="86"/>
  <c r="V79" i="86"/>
  <c r="W79" i="86"/>
  <c r="X79" i="86"/>
  <c r="Y79" i="86"/>
  <c r="Z79" i="86"/>
  <c r="AA79" i="86"/>
  <c r="AB79" i="86"/>
  <c r="AC79" i="86"/>
  <c r="AD79" i="86"/>
  <c r="AE79" i="86"/>
  <c r="AF79" i="86"/>
  <c r="AG79" i="86"/>
  <c r="AH79" i="86"/>
  <c r="AI79" i="86"/>
  <c r="AJ79" i="86"/>
  <c r="AK79" i="86"/>
  <c r="AL79" i="86"/>
  <c r="D80" i="86"/>
  <c r="G80" i="86"/>
  <c r="J80" i="86"/>
  <c r="N80" i="86"/>
  <c r="O80" i="86"/>
  <c r="P80" i="86"/>
  <c r="Q80" i="86"/>
  <c r="R80" i="86"/>
  <c r="S80" i="86"/>
  <c r="U80" i="86"/>
  <c r="V80" i="86"/>
  <c r="W80" i="86"/>
  <c r="X80" i="86"/>
  <c r="Y80" i="86"/>
  <c r="Z80" i="86"/>
  <c r="AA80" i="86"/>
  <c r="AB80" i="86"/>
  <c r="AC80" i="86"/>
  <c r="AD80" i="86"/>
  <c r="AE80" i="86"/>
  <c r="AF80" i="86"/>
  <c r="AG80" i="86"/>
  <c r="AH80" i="86"/>
  <c r="AI80" i="86"/>
  <c r="AJ80" i="86"/>
  <c r="AK80" i="86"/>
  <c r="AL80" i="86"/>
  <c r="D81" i="86"/>
  <c r="G81" i="86"/>
  <c r="J81" i="86"/>
  <c r="N81" i="86"/>
  <c r="O81" i="86"/>
  <c r="P81" i="86"/>
  <c r="Q81" i="86"/>
  <c r="R81" i="86"/>
  <c r="S81" i="86"/>
  <c r="U81" i="86"/>
  <c r="V81" i="86"/>
  <c r="W81" i="86"/>
  <c r="X81" i="86"/>
  <c r="Y81" i="86"/>
  <c r="Z81" i="86"/>
  <c r="AA81" i="86"/>
  <c r="AB81" i="86"/>
  <c r="AC81" i="86"/>
  <c r="AD81" i="86"/>
  <c r="AE81" i="86"/>
  <c r="AF81" i="86"/>
  <c r="AG81" i="86"/>
  <c r="AH81" i="86"/>
  <c r="AI81" i="86"/>
  <c r="AJ81" i="86"/>
  <c r="AK81" i="86"/>
  <c r="AL81" i="86"/>
  <c r="D82" i="86"/>
  <c r="G82" i="86"/>
  <c r="J82" i="86"/>
  <c r="N82" i="86"/>
  <c r="O82" i="86"/>
  <c r="P82" i="86"/>
  <c r="Q82" i="86"/>
  <c r="R82" i="86"/>
  <c r="S82" i="86"/>
  <c r="U82" i="86"/>
  <c r="V82" i="86"/>
  <c r="W82" i="86"/>
  <c r="X82" i="86"/>
  <c r="Y82" i="86"/>
  <c r="Z82" i="86"/>
  <c r="AA82" i="86"/>
  <c r="AB82" i="86"/>
  <c r="AC82" i="86"/>
  <c r="AD82" i="86"/>
  <c r="AE82" i="86"/>
  <c r="AF82" i="86"/>
  <c r="AG82" i="86"/>
  <c r="AH82" i="86"/>
  <c r="AI82" i="86"/>
  <c r="AJ82" i="86"/>
  <c r="AK82" i="86"/>
  <c r="AL82" i="86"/>
  <c r="D83" i="86"/>
  <c r="G83" i="86"/>
  <c r="J83" i="86"/>
  <c r="N83" i="86"/>
  <c r="O83" i="86"/>
  <c r="P83" i="86"/>
  <c r="Q83" i="86"/>
  <c r="R83" i="86"/>
  <c r="S83" i="86"/>
  <c r="U83" i="86"/>
  <c r="V83" i="86"/>
  <c r="W83" i="86"/>
  <c r="X83" i="86"/>
  <c r="Y83" i="86"/>
  <c r="Z83" i="86"/>
  <c r="AA83" i="86"/>
  <c r="AB83" i="86"/>
  <c r="AC83" i="86"/>
  <c r="AD83" i="86"/>
  <c r="AE83" i="86"/>
  <c r="AF83" i="86"/>
  <c r="AG83" i="86"/>
  <c r="AH83" i="86"/>
  <c r="AI83" i="86"/>
  <c r="AJ83" i="86"/>
  <c r="AK83" i="86"/>
  <c r="AL83" i="86"/>
  <c r="D84" i="86"/>
  <c r="G84" i="86"/>
  <c r="J84" i="86"/>
  <c r="N84" i="86"/>
  <c r="O84" i="86"/>
  <c r="P84" i="86"/>
  <c r="Q84" i="86"/>
  <c r="R84" i="86"/>
  <c r="S84" i="86"/>
  <c r="U84" i="86"/>
  <c r="V84" i="86"/>
  <c r="W84" i="86"/>
  <c r="X84" i="86"/>
  <c r="Y84" i="86"/>
  <c r="Z84" i="86"/>
  <c r="AA84" i="86"/>
  <c r="AB84" i="86"/>
  <c r="AC84" i="86"/>
  <c r="AD84" i="86"/>
  <c r="AE84" i="86"/>
  <c r="AF84" i="86"/>
  <c r="AG84" i="86"/>
  <c r="AH84" i="86"/>
  <c r="AI84" i="86"/>
  <c r="AJ84" i="86"/>
  <c r="AK84" i="86"/>
  <c r="AL84" i="86"/>
  <c r="D85" i="86"/>
  <c r="G85" i="86"/>
  <c r="J85" i="86"/>
  <c r="N85" i="86"/>
  <c r="O85" i="86"/>
  <c r="P85" i="86"/>
  <c r="Q85" i="86"/>
  <c r="R85" i="86"/>
  <c r="S85" i="86"/>
  <c r="U85" i="86"/>
  <c r="V85" i="86"/>
  <c r="W85" i="86"/>
  <c r="X85" i="86"/>
  <c r="Y85" i="86"/>
  <c r="Z85" i="86"/>
  <c r="AA85" i="86"/>
  <c r="AB85" i="86"/>
  <c r="AC85" i="86"/>
  <c r="AD85" i="86"/>
  <c r="AE85" i="86"/>
  <c r="AF85" i="86"/>
  <c r="AG85" i="86"/>
  <c r="AH85" i="86"/>
  <c r="AI85" i="86"/>
  <c r="AJ85" i="86"/>
  <c r="AK85" i="86"/>
  <c r="AL85" i="86"/>
  <c r="D86" i="86"/>
  <c r="G86" i="86"/>
  <c r="J86" i="86"/>
  <c r="N86" i="86"/>
  <c r="O86" i="86"/>
  <c r="P86" i="86"/>
  <c r="Q86" i="86"/>
  <c r="R86" i="86"/>
  <c r="S86" i="86"/>
  <c r="U86" i="86"/>
  <c r="V86" i="86"/>
  <c r="W86" i="86"/>
  <c r="X86" i="86"/>
  <c r="Y86" i="86"/>
  <c r="Z86" i="86"/>
  <c r="AA86" i="86"/>
  <c r="AB86" i="86"/>
  <c r="AC86" i="86"/>
  <c r="AD86" i="86"/>
  <c r="AE86" i="86"/>
  <c r="AF86" i="86"/>
  <c r="AG86" i="86"/>
  <c r="AH86" i="86"/>
  <c r="AI86" i="86"/>
  <c r="AJ86" i="86"/>
  <c r="AK86" i="86"/>
  <c r="AL86" i="86"/>
  <c r="D87" i="86"/>
  <c r="G87" i="86"/>
  <c r="J87" i="86"/>
  <c r="N87" i="86"/>
  <c r="O87" i="86"/>
  <c r="P87" i="86"/>
  <c r="Q87" i="86"/>
  <c r="R87" i="86"/>
  <c r="S87" i="86"/>
  <c r="U87" i="86"/>
  <c r="V87" i="86"/>
  <c r="W87" i="86"/>
  <c r="X87" i="86"/>
  <c r="Y87" i="86"/>
  <c r="Z87" i="86"/>
  <c r="AA87" i="86"/>
  <c r="AB87" i="86"/>
  <c r="AC87" i="86"/>
  <c r="AD87" i="86"/>
  <c r="AE87" i="86"/>
  <c r="AF87" i="86"/>
  <c r="AG87" i="86"/>
  <c r="AH87" i="86"/>
  <c r="AI87" i="86"/>
  <c r="AJ87" i="86"/>
  <c r="AK87" i="86"/>
  <c r="AL87" i="86"/>
  <c r="D88" i="86"/>
  <c r="G88" i="86"/>
  <c r="J88" i="86"/>
  <c r="N88" i="86"/>
  <c r="O88" i="86"/>
  <c r="P88" i="86"/>
  <c r="Q88" i="86"/>
  <c r="R88" i="86"/>
  <c r="S88" i="86"/>
  <c r="U88" i="86"/>
  <c r="V88" i="86"/>
  <c r="W88" i="86"/>
  <c r="X88" i="86"/>
  <c r="Y88" i="86"/>
  <c r="Z88" i="86"/>
  <c r="AA88" i="86"/>
  <c r="AB88" i="86"/>
  <c r="AC88" i="86"/>
  <c r="AD88" i="86"/>
  <c r="AE88" i="86"/>
  <c r="AF88" i="86"/>
  <c r="AG88" i="86"/>
  <c r="AH88" i="86"/>
  <c r="AI88" i="86"/>
  <c r="AJ88" i="86"/>
  <c r="AK88" i="86"/>
  <c r="AL88" i="86"/>
  <c r="D89" i="86"/>
  <c r="G89" i="86"/>
  <c r="J89" i="86"/>
  <c r="N89" i="86"/>
  <c r="O89" i="86"/>
  <c r="P89" i="86"/>
  <c r="Q89" i="86"/>
  <c r="R89" i="86"/>
  <c r="S89" i="86"/>
  <c r="U89" i="86"/>
  <c r="V89" i="86"/>
  <c r="W89" i="86"/>
  <c r="X89" i="86"/>
  <c r="Y89" i="86"/>
  <c r="Z89" i="86"/>
  <c r="AA89" i="86"/>
  <c r="AB89" i="86"/>
  <c r="AC89" i="86"/>
  <c r="AD89" i="86"/>
  <c r="AE89" i="86"/>
  <c r="AF89" i="86"/>
  <c r="AG89" i="86"/>
  <c r="AH89" i="86"/>
  <c r="AI89" i="86"/>
  <c r="AJ89" i="86"/>
  <c r="AK89" i="86"/>
  <c r="AL89" i="86"/>
  <c r="D90" i="86"/>
  <c r="G90" i="86"/>
  <c r="J90" i="86"/>
  <c r="N90" i="86"/>
  <c r="O90" i="86"/>
  <c r="P90" i="86"/>
  <c r="Q90" i="86"/>
  <c r="R90" i="86"/>
  <c r="S90" i="86"/>
  <c r="U90" i="86"/>
  <c r="V90" i="86"/>
  <c r="W90" i="86"/>
  <c r="X90" i="86"/>
  <c r="Y90" i="86"/>
  <c r="Z90" i="86"/>
  <c r="AA90" i="86"/>
  <c r="AB90" i="86"/>
  <c r="AC90" i="86"/>
  <c r="AD90" i="86"/>
  <c r="AE90" i="86"/>
  <c r="AF90" i="86"/>
  <c r="AG90" i="86"/>
  <c r="AH90" i="86"/>
  <c r="AI90" i="86"/>
  <c r="AJ90" i="86"/>
  <c r="AK90" i="86"/>
  <c r="AL90" i="86"/>
  <c r="D91" i="86"/>
  <c r="G91" i="86"/>
  <c r="J91" i="86"/>
  <c r="N91" i="86"/>
  <c r="O91" i="86"/>
  <c r="P91" i="86"/>
  <c r="Q91" i="86"/>
  <c r="R91" i="86"/>
  <c r="S91" i="86"/>
  <c r="U91" i="86"/>
  <c r="V91" i="86"/>
  <c r="W91" i="86"/>
  <c r="X91" i="86"/>
  <c r="Y91" i="86"/>
  <c r="Z91" i="86"/>
  <c r="AA91" i="86"/>
  <c r="AB91" i="86"/>
  <c r="AC91" i="86"/>
  <c r="AD91" i="86"/>
  <c r="AE91" i="86"/>
  <c r="AF91" i="86"/>
  <c r="AG91" i="86"/>
  <c r="AH91" i="86"/>
  <c r="AI91" i="86"/>
  <c r="AJ91" i="86"/>
  <c r="AK91" i="86"/>
  <c r="AL91" i="86"/>
  <c r="D92" i="86"/>
  <c r="G92" i="86"/>
  <c r="J92" i="86"/>
  <c r="N92" i="86"/>
  <c r="O92" i="86"/>
  <c r="P92" i="86"/>
  <c r="Q92" i="86"/>
  <c r="R92" i="86"/>
  <c r="S92" i="86"/>
  <c r="U92" i="86"/>
  <c r="V92" i="86"/>
  <c r="W92" i="86"/>
  <c r="X92" i="86"/>
  <c r="Y92" i="86"/>
  <c r="Z92" i="86"/>
  <c r="AA92" i="86"/>
  <c r="AB92" i="86"/>
  <c r="AC92" i="86"/>
  <c r="AD92" i="86"/>
  <c r="AE92" i="86"/>
  <c r="AF92" i="86"/>
  <c r="AG92" i="86"/>
  <c r="AH92" i="86"/>
  <c r="AI92" i="86"/>
  <c r="AJ92" i="86"/>
  <c r="AK92" i="86"/>
  <c r="AL92" i="86"/>
  <c r="D93" i="86"/>
  <c r="G93" i="86"/>
  <c r="J93" i="86"/>
  <c r="N93" i="86"/>
  <c r="O93" i="86"/>
  <c r="P93" i="86"/>
  <c r="Q93" i="86"/>
  <c r="R93" i="86"/>
  <c r="S93" i="86"/>
  <c r="U93" i="86"/>
  <c r="V93" i="86"/>
  <c r="W93" i="86"/>
  <c r="X93" i="86"/>
  <c r="Y93" i="86"/>
  <c r="Z93" i="86"/>
  <c r="AA93" i="86"/>
  <c r="AB93" i="86"/>
  <c r="AC93" i="86"/>
  <c r="AD93" i="86"/>
  <c r="AE93" i="86"/>
  <c r="AF93" i="86"/>
  <c r="AG93" i="86"/>
  <c r="AH93" i="86"/>
  <c r="AI93" i="86"/>
  <c r="AJ93" i="86"/>
  <c r="AK93" i="86"/>
  <c r="AL93" i="86"/>
  <c r="D94" i="86"/>
  <c r="G94" i="86"/>
  <c r="J94" i="86"/>
  <c r="N94" i="86"/>
  <c r="O94" i="86"/>
  <c r="P94" i="86"/>
  <c r="Q94" i="86"/>
  <c r="R94" i="86"/>
  <c r="S94" i="86"/>
  <c r="U94" i="86"/>
  <c r="V94" i="86"/>
  <c r="W94" i="86"/>
  <c r="X94" i="86"/>
  <c r="Y94" i="86"/>
  <c r="Z94" i="86"/>
  <c r="AA94" i="86"/>
  <c r="AB94" i="86"/>
  <c r="AC94" i="86"/>
  <c r="AD94" i="86"/>
  <c r="AE94" i="86"/>
  <c r="AF94" i="86"/>
  <c r="AG94" i="86"/>
  <c r="AH94" i="86"/>
  <c r="AI94" i="86"/>
  <c r="AJ94" i="86"/>
  <c r="AK94" i="86"/>
  <c r="AL94" i="86"/>
  <c r="D95" i="86"/>
  <c r="G95" i="86"/>
  <c r="J95" i="86"/>
  <c r="N95" i="86"/>
  <c r="O95" i="86"/>
  <c r="P95" i="86"/>
  <c r="Q95" i="86"/>
  <c r="R95" i="86"/>
  <c r="S95" i="86"/>
  <c r="U95" i="86"/>
  <c r="V95" i="86"/>
  <c r="W95" i="86"/>
  <c r="X95" i="86"/>
  <c r="Y95" i="86"/>
  <c r="Z95" i="86"/>
  <c r="AA95" i="86"/>
  <c r="AB95" i="86"/>
  <c r="AC95" i="86"/>
  <c r="AD95" i="86"/>
  <c r="AE95" i="86"/>
  <c r="AF95" i="86"/>
  <c r="AG95" i="86"/>
  <c r="AH95" i="86"/>
  <c r="AI95" i="86"/>
  <c r="AJ95" i="86"/>
  <c r="AK95" i="86"/>
  <c r="AL95" i="86"/>
  <c r="D96" i="86"/>
  <c r="G96" i="86"/>
  <c r="J96" i="86"/>
  <c r="N96" i="86"/>
  <c r="O96" i="86"/>
  <c r="P96" i="86"/>
  <c r="Q96" i="86"/>
  <c r="R96" i="86"/>
  <c r="S96" i="86"/>
  <c r="U96" i="86"/>
  <c r="V96" i="86"/>
  <c r="W96" i="86"/>
  <c r="X96" i="86"/>
  <c r="Y96" i="86"/>
  <c r="Z96" i="86"/>
  <c r="AA96" i="86"/>
  <c r="AB96" i="86"/>
  <c r="AC96" i="86"/>
  <c r="AD96" i="86"/>
  <c r="AE96" i="86"/>
  <c r="AF96" i="86"/>
  <c r="AG96" i="86"/>
  <c r="AH96" i="86"/>
  <c r="AI96" i="86"/>
  <c r="AJ96" i="86"/>
  <c r="AK96" i="86"/>
  <c r="AL96" i="86"/>
  <c r="D97" i="86"/>
  <c r="G97" i="86"/>
  <c r="J97" i="86"/>
  <c r="N97" i="86"/>
  <c r="O97" i="86"/>
  <c r="P97" i="86"/>
  <c r="Q97" i="86"/>
  <c r="R97" i="86"/>
  <c r="S97" i="86"/>
  <c r="U97" i="86"/>
  <c r="V97" i="86"/>
  <c r="W97" i="86"/>
  <c r="X97" i="86"/>
  <c r="Y97" i="86"/>
  <c r="Z97" i="86"/>
  <c r="AA97" i="86"/>
  <c r="AB97" i="86"/>
  <c r="AC97" i="86"/>
  <c r="AD97" i="86"/>
  <c r="AE97" i="86"/>
  <c r="AF97" i="86"/>
  <c r="AG97" i="86"/>
  <c r="AH97" i="86"/>
  <c r="AI97" i="86"/>
  <c r="AJ97" i="86"/>
  <c r="AK97" i="86"/>
  <c r="AL97" i="86"/>
  <c r="D98" i="86"/>
  <c r="G98" i="86"/>
  <c r="J98" i="86"/>
  <c r="N98" i="86"/>
  <c r="O98" i="86"/>
  <c r="P98" i="86"/>
  <c r="Q98" i="86"/>
  <c r="R98" i="86"/>
  <c r="S98" i="86"/>
  <c r="U98" i="86"/>
  <c r="V98" i="86"/>
  <c r="W98" i="86"/>
  <c r="X98" i="86"/>
  <c r="Y98" i="86"/>
  <c r="Z98" i="86"/>
  <c r="AA98" i="86"/>
  <c r="AB98" i="86"/>
  <c r="AC98" i="86"/>
  <c r="AD98" i="86"/>
  <c r="AE98" i="86"/>
  <c r="AF98" i="86"/>
  <c r="AG98" i="86"/>
  <c r="AH98" i="86"/>
  <c r="AI98" i="86"/>
  <c r="AJ98" i="86"/>
  <c r="AK98" i="86"/>
  <c r="AL98" i="86"/>
  <c r="D99" i="86"/>
  <c r="G99" i="86"/>
  <c r="J99" i="86"/>
  <c r="N99" i="86"/>
  <c r="O99" i="86"/>
  <c r="P99" i="86"/>
  <c r="Q99" i="86"/>
  <c r="R99" i="86"/>
  <c r="S99" i="86"/>
  <c r="U99" i="86"/>
  <c r="V99" i="86"/>
  <c r="W99" i="86"/>
  <c r="X99" i="86"/>
  <c r="Y99" i="86"/>
  <c r="Z99" i="86"/>
  <c r="AA99" i="86"/>
  <c r="AB99" i="86"/>
  <c r="AC99" i="86"/>
  <c r="AD99" i="86"/>
  <c r="AE99" i="86"/>
  <c r="AF99" i="86"/>
  <c r="AG99" i="86"/>
  <c r="AH99" i="86"/>
  <c r="AI99" i="86"/>
  <c r="AJ99" i="86"/>
  <c r="AK99" i="86"/>
  <c r="AL99" i="86"/>
  <c r="D100" i="86"/>
  <c r="G100" i="86"/>
  <c r="J100" i="86"/>
  <c r="N100" i="86"/>
  <c r="O100" i="86"/>
  <c r="P100" i="86"/>
  <c r="Q100" i="86"/>
  <c r="R100" i="86"/>
  <c r="S100" i="86"/>
  <c r="U100" i="86"/>
  <c r="V100" i="86"/>
  <c r="W100" i="86"/>
  <c r="X100" i="86"/>
  <c r="Y100" i="86"/>
  <c r="Z100" i="86"/>
  <c r="AA100" i="86"/>
  <c r="AB100" i="86"/>
  <c r="AC100" i="86"/>
  <c r="AD100" i="86"/>
  <c r="AE100" i="86"/>
  <c r="AF100" i="86"/>
  <c r="AG100" i="86"/>
  <c r="AH100" i="86"/>
  <c r="AI100" i="86"/>
  <c r="AJ100" i="86"/>
  <c r="AK100" i="86"/>
  <c r="AL100" i="86"/>
  <c r="D101" i="86"/>
  <c r="G101" i="86"/>
  <c r="J101" i="86"/>
  <c r="N101" i="86"/>
  <c r="O101" i="86"/>
  <c r="P101" i="86"/>
  <c r="Q101" i="86"/>
  <c r="R101" i="86"/>
  <c r="S101" i="86"/>
  <c r="U101" i="86"/>
  <c r="V101" i="86"/>
  <c r="W101" i="86"/>
  <c r="X101" i="86"/>
  <c r="Y101" i="86"/>
  <c r="Z101" i="86"/>
  <c r="AA101" i="86"/>
  <c r="AB101" i="86"/>
  <c r="AC101" i="86"/>
  <c r="AD101" i="86"/>
  <c r="AE101" i="86"/>
  <c r="AF101" i="86"/>
  <c r="AG101" i="86"/>
  <c r="AH101" i="86"/>
  <c r="AI101" i="86"/>
  <c r="AJ101" i="86"/>
  <c r="AK101" i="86"/>
  <c r="AL101" i="86"/>
  <c r="D102" i="86"/>
  <c r="G102" i="86"/>
  <c r="J102" i="86"/>
  <c r="N102" i="86"/>
  <c r="O102" i="86"/>
  <c r="P102" i="86"/>
  <c r="Q102" i="86"/>
  <c r="R102" i="86"/>
  <c r="S102" i="86"/>
  <c r="U102" i="86"/>
  <c r="V102" i="86"/>
  <c r="W102" i="86"/>
  <c r="X102" i="86"/>
  <c r="Y102" i="86"/>
  <c r="Z102" i="86"/>
  <c r="AA102" i="86"/>
  <c r="AB102" i="86"/>
  <c r="AC102" i="86"/>
  <c r="AD102" i="86"/>
  <c r="AE102" i="86"/>
  <c r="AF102" i="86"/>
  <c r="AG102" i="86"/>
  <c r="AH102" i="86"/>
  <c r="AI102" i="86"/>
  <c r="AJ102" i="86"/>
  <c r="AK102" i="86"/>
  <c r="AL102" i="86"/>
  <c r="D103" i="86"/>
  <c r="G103" i="86"/>
  <c r="J103" i="86"/>
  <c r="N103" i="86"/>
  <c r="O103" i="86"/>
  <c r="P103" i="86"/>
  <c r="Q103" i="86"/>
  <c r="R103" i="86"/>
  <c r="S103" i="86"/>
  <c r="U103" i="86"/>
  <c r="V103" i="86"/>
  <c r="W103" i="86"/>
  <c r="X103" i="86"/>
  <c r="Y103" i="86"/>
  <c r="Z103" i="86"/>
  <c r="AA103" i="86"/>
  <c r="AB103" i="86"/>
  <c r="AC103" i="86"/>
  <c r="AD103" i="86"/>
  <c r="AE103" i="86"/>
  <c r="AF103" i="86"/>
  <c r="AG103" i="86"/>
  <c r="AH103" i="86"/>
  <c r="AI103" i="86"/>
  <c r="AJ103" i="86"/>
  <c r="AK103" i="86"/>
  <c r="AL103" i="86"/>
  <c r="D104" i="86"/>
  <c r="G104" i="86"/>
  <c r="J104" i="86"/>
  <c r="N104" i="86"/>
  <c r="O104" i="86"/>
  <c r="P104" i="86"/>
  <c r="Q104" i="86"/>
  <c r="R104" i="86"/>
  <c r="S104" i="86"/>
  <c r="U104" i="86"/>
  <c r="V104" i="86"/>
  <c r="W104" i="86"/>
  <c r="X104" i="86"/>
  <c r="Y104" i="86"/>
  <c r="Z104" i="86"/>
  <c r="AA104" i="86"/>
  <c r="AB104" i="86"/>
  <c r="AC104" i="86"/>
  <c r="AD104" i="86"/>
  <c r="AE104" i="86"/>
  <c r="AF104" i="86"/>
  <c r="AG104" i="86"/>
  <c r="AH104" i="86"/>
  <c r="AI104" i="86"/>
  <c r="AJ104" i="86"/>
  <c r="AK104" i="86"/>
  <c r="AL104" i="86"/>
  <c r="D105" i="86"/>
  <c r="G105" i="86"/>
  <c r="J105" i="86"/>
  <c r="N105" i="86"/>
  <c r="O105" i="86"/>
  <c r="P105" i="86"/>
  <c r="Q105" i="86"/>
  <c r="R105" i="86"/>
  <c r="S105" i="86"/>
  <c r="U105" i="86"/>
  <c r="V105" i="86"/>
  <c r="W105" i="86"/>
  <c r="X105" i="86"/>
  <c r="Y105" i="86"/>
  <c r="Z105" i="86"/>
  <c r="AA105" i="86"/>
  <c r="AB105" i="86"/>
  <c r="AC105" i="86"/>
  <c r="AD105" i="86"/>
  <c r="AE105" i="86"/>
  <c r="AF105" i="86"/>
  <c r="AG105" i="86"/>
  <c r="AH105" i="86"/>
  <c r="AI105" i="86"/>
  <c r="AJ105" i="86"/>
  <c r="AK105" i="86"/>
  <c r="AL105" i="86"/>
  <c r="D106" i="86"/>
  <c r="G106" i="86"/>
  <c r="J106" i="86"/>
  <c r="N106" i="86"/>
  <c r="O106" i="86"/>
  <c r="P106" i="86"/>
  <c r="Q106" i="86"/>
  <c r="R106" i="86"/>
  <c r="S106" i="86"/>
  <c r="U106" i="86"/>
  <c r="V106" i="86"/>
  <c r="W106" i="86"/>
  <c r="X106" i="86"/>
  <c r="Y106" i="86"/>
  <c r="Z106" i="86"/>
  <c r="AA106" i="86"/>
  <c r="AB106" i="86"/>
  <c r="AC106" i="86"/>
  <c r="AD106" i="86"/>
  <c r="AE106" i="86"/>
  <c r="AF106" i="86"/>
  <c r="AG106" i="86"/>
  <c r="AH106" i="86"/>
  <c r="AI106" i="86"/>
  <c r="AJ106" i="86"/>
  <c r="AK106" i="86"/>
  <c r="AL106" i="86"/>
  <c r="D107" i="86"/>
  <c r="G107" i="86"/>
  <c r="J107" i="86"/>
  <c r="N107" i="86"/>
  <c r="O107" i="86"/>
  <c r="P107" i="86"/>
  <c r="Q107" i="86"/>
  <c r="R107" i="86"/>
  <c r="S107" i="86"/>
  <c r="U107" i="86"/>
  <c r="V107" i="86"/>
  <c r="W107" i="86"/>
  <c r="X107" i="86"/>
  <c r="Y107" i="86"/>
  <c r="Z107" i="86"/>
  <c r="AA107" i="86"/>
  <c r="AB107" i="86"/>
  <c r="AC107" i="86"/>
  <c r="AD107" i="86"/>
  <c r="AE107" i="86"/>
  <c r="AF107" i="86"/>
  <c r="AG107" i="86"/>
  <c r="AH107" i="86"/>
  <c r="AI107" i="86"/>
  <c r="AJ107" i="86"/>
  <c r="AK107" i="86"/>
  <c r="AL107" i="86"/>
  <c r="D108" i="86"/>
  <c r="G108" i="86"/>
  <c r="J108" i="86"/>
  <c r="N108" i="86"/>
  <c r="O108" i="86"/>
  <c r="P108" i="86"/>
  <c r="Q108" i="86"/>
  <c r="R108" i="86"/>
  <c r="S108" i="86"/>
  <c r="U108" i="86"/>
  <c r="V108" i="86"/>
  <c r="W108" i="86"/>
  <c r="X108" i="86"/>
  <c r="Y108" i="86"/>
  <c r="Z108" i="86"/>
  <c r="AA108" i="86"/>
  <c r="AB108" i="86"/>
  <c r="AC108" i="86"/>
  <c r="AD108" i="86"/>
  <c r="AE108" i="86"/>
  <c r="AF108" i="86"/>
  <c r="AG108" i="86"/>
  <c r="AH108" i="86"/>
  <c r="AI108" i="86"/>
  <c r="AJ108" i="86"/>
  <c r="AK108" i="86"/>
  <c r="AL108" i="86"/>
  <c r="D109" i="86"/>
  <c r="G109" i="86"/>
  <c r="J109" i="86"/>
  <c r="N109" i="86"/>
  <c r="O109" i="86"/>
  <c r="P109" i="86"/>
  <c r="Q109" i="86"/>
  <c r="R109" i="86"/>
  <c r="S109" i="86"/>
  <c r="U109" i="86"/>
  <c r="V109" i="86"/>
  <c r="W109" i="86"/>
  <c r="X109" i="86"/>
  <c r="Y109" i="86"/>
  <c r="Z109" i="86"/>
  <c r="AA109" i="86"/>
  <c r="AB109" i="86"/>
  <c r="AC109" i="86"/>
  <c r="AD109" i="86"/>
  <c r="AE109" i="86"/>
  <c r="AF109" i="86"/>
  <c r="AG109" i="86"/>
  <c r="AH109" i="86"/>
  <c r="AI109" i="86"/>
  <c r="AJ109" i="86"/>
  <c r="AK109" i="86"/>
  <c r="AL109" i="86"/>
  <c r="D110" i="86"/>
  <c r="G110" i="86"/>
  <c r="J110" i="86"/>
  <c r="N110" i="86"/>
  <c r="O110" i="86"/>
  <c r="P110" i="86"/>
  <c r="Q110" i="86"/>
  <c r="R110" i="86"/>
  <c r="S110" i="86"/>
  <c r="U110" i="86"/>
  <c r="V110" i="86"/>
  <c r="W110" i="86"/>
  <c r="X110" i="86"/>
  <c r="Y110" i="86"/>
  <c r="Z110" i="86"/>
  <c r="AA110" i="86"/>
  <c r="AB110" i="86"/>
  <c r="AC110" i="86"/>
  <c r="AD110" i="86"/>
  <c r="AE110" i="86"/>
  <c r="AF110" i="86"/>
  <c r="AG110" i="86"/>
  <c r="AH110" i="86"/>
  <c r="AI110" i="86"/>
  <c r="AJ110" i="86"/>
  <c r="AK110" i="86"/>
  <c r="AL110" i="86"/>
  <c r="D111" i="86"/>
  <c r="G111" i="86"/>
  <c r="J111" i="86"/>
  <c r="N111" i="86"/>
  <c r="O111" i="86"/>
  <c r="P111" i="86"/>
  <c r="Q111" i="86"/>
  <c r="R111" i="86"/>
  <c r="S111" i="86"/>
  <c r="U111" i="86"/>
  <c r="V111" i="86"/>
  <c r="W111" i="86"/>
  <c r="X111" i="86"/>
  <c r="Y111" i="86"/>
  <c r="Z111" i="86"/>
  <c r="AA111" i="86"/>
  <c r="AB111" i="86"/>
  <c r="AC111" i="86"/>
  <c r="AD111" i="86"/>
  <c r="AE111" i="86"/>
  <c r="AF111" i="86"/>
  <c r="AG111" i="86"/>
  <c r="AH111" i="86"/>
  <c r="AI111" i="86"/>
  <c r="AJ111" i="86"/>
  <c r="AK111" i="86"/>
  <c r="AL111" i="86"/>
  <c r="D112" i="86"/>
  <c r="G112" i="86"/>
  <c r="J112" i="86"/>
  <c r="N112" i="86"/>
  <c r="O112" i="86"/>
  <c r="P112" i="86"/>
  <c r="Q112" i="86"/>
  <c r="R112" i="86"/>
  <c r="S112" i="86"/>
  <c r="U112" i="86"/>
  <c r="V112" i="86"/>
  <c r="W112" i="86"/>
  <c r="X112" i="86"/>
  <c r="Y112" i="86"/>
  <c r="Z112" i="86"/>
  <c r="AA112" i="86"/>
  <c r="AB112" i="86"/>
  <c r="AC112" i="86"/>
  <c r="AD112" i="86"/>
  <c r="AE112" i="86"/>
  <c r="AF112" i="86"/>
  <c r="AG112" i="86"/>
  <c r="AH112" i="86"/>
  <c r="AI112" i="86"/>
  <c r="AJ112" i="86"/>
  <c r="AK112" i="86"/>
  <c r="AL112" i="86"/>
  <c r="D113" i="86"/>
  <c r="G113" i="86"/>
  <c r="J113" i="86"/>
  <c r="N113" i="86"/>
  <c r="O113" i="86"/>
  <c r="P113" i="86"/>
  <c r="Q113" i="86"/>
  <c r="R113" i="86"/>
  <c r="S113" i="86"/>
  <c r="U113" i="86"/>
  <c r="V113" i="86"/>
  <c r="W113" i="86"/>
  <c r="X113" i="86"/>
  <c r="Y113" i="86"/>
  <c r="Z113" i="86"/>
  <c r="AA113" i="86"/>
  <c r="AB113" i="86"/>
  <c r="AC113" i="86"/>
  <c r="AD113" i="86"/>
  <c r="AE113" i="86"/>
  <c r="AF113" i="86"/>
  <c r="AG113" i="86"/>
  <c r="AH113" i="86"/>
  <c r="AI113" i="86"/>
  <c r="AJ113" i="86"/>
  <c r="AK113" i="86"/>
  <c r="AL113" i="86"/>
  <c r="D114" i="86"/>
  <c r="G114" i="86"/>
  <c r="J114" i="86"/>
  <c r="N114" i="86"/>
  <c r="O114" i="86"/>
  <c r="P114" i="86"/>
  <c r="Q114" i="86"/>
  <c r="R114" i="86"/>
  <c r="S114" i="86"/>
  <c r="U114" i="86"/>
  <c r="V114" i="86"/>
  <c r="W114" i="86"/>
  <c r="X114" i="86"/>
  <c r="Y114" i="86"/>
  <c r="Z114" i="86"/>
  <c r="AA114" i="86"/>
  <c r="AB114" i="86"/>
  <c r="AC114" i="86"/>
  <c r="AD114" i="86"/>
  <c r="AE114" i="86"/>
  <c r="AF114" i="86"/>
  <c r="AG114" i="86"/>
  <c r="AH114" i="86"/>
  <c r="AI114" i="86"/>
  <c r="AJ114" i="86"/>
  <c r="AK114" i="86"/>
  <c r="AL114" i="86"/>
  <c r="D115" i="86"/>
  <c r="G115" i="86"/>
  <c r="J115" i="86"/>
  <c r="N115" i="86"/>
  <c r="O115" i="86"/>
  <c r="P115" i="86"/>
  <c r="Q115" i="86"/>
  <c r="R115" i="86"/>
  <c r="S115" i="86"/>
  <c r="U115" i="86"/>
  <c r="V115" i="86"/>
  <c r="W115" i="86"/>
  <c r="X115" i="86"/>
  <c r="Y115" i="86"/>
  <c r="Z115" i="86"/>
  <c r="AA115" i="86"/>
  <c r="AB115" i="86"/>
  <c r="AC115" i="86"/>
  <c r="AD115" i="86"/>
  <c r="AE115" i="86"/>
  <c r="AF115" i="86"/>
  <c r="AG115" i="86"/>
  <c r="AH115" i="86"/>
  <c r="AI115" i="86"/>
  <c r="AJ115" i="86"/>
  <c r="AK115" i="86"/>
  <c r="AL115" i="86"/>
  <c r="D116" i="86"/>
  <c r="G116" i="86"/>
  <c r="J116" i="86"/>
  <c r="N116" i="86"/>
  <c r="O116" i="86"/>
  <c r="P116" i="86"/>
  <c r="Q116" i="86"/>
  <c r="R116" i="86"/>
  <c r="S116" i="86"/>
  <c r="U116" i="86"/>
  <c r="V116" i="86"/>
  <c r="W116" i="86"/>
  <c r="X116" i="86"/>
  <c r="Y116" i="86"/>
  <c r="Z116" i="86"/>
  <c r="AA116" i="86"/>
  <c r="AB116" i="86"/>
  <c r="AC116" i="86"/>
  <c r="AD116" i="86"/>
  <c r="AE116" i="86"/>
  <c r="AF116" i="86"/>
  <c r="AG116" i="86"/>
  <c r="AH116" i="86"/>
  <c r="AI116" i="86"/>
  <c r="AJ116" i="86"/>
  <c r="AK116" i="86"/>
  <c r="AL116" i="86"/>
  <c r="D117" i="86"/>
  <c r="G117" i="86"/>
  <c r="J117" i="86"/>
  <c r="N117" i="86"/>
  <c r="O117" i="86"/>
  <c r="P117" i="86"/>
  <c r="Q117" i="86"/>
  <c r="R117" i="86"/>
  <c r="S117" i="86"/>
  <c r="U117" i="86"/>
  <c r="V117" i="86"/>
  <c r="W117" i="86"/>
  <c r="X117" i="86"/>
  <c r="Y117" i="86"/>
  <c r="Z117" i="86"/>
  <c r="AA117" i="86"/>
  <c r="AB117" i="86"/>
  <c r="AC117" i="86"/>
  <c r="AD117" i="86"/>
  <c r="AE117" i="86"/>
  <c r="AF117" i="86"/>
  <c r="AG117" i="86"/>
  <c r="AH117" i="86"/>
  <c r="AI117" i="86"/>
  <c r="AJ117" i="86"/>
  <c r="AK117" i="86"/>
  <c r="AL117" i="86"/>
  <c r="D118" i="86"/>
  <c r="G118" i="86"/>
  <c r="J118" i="86"/>
  <c r="N118" i="86"/>
  <c r="O118" i="86"/>
  <c r="P118" i="86"/>
  <c r="Q118" i="86"/>
  <c r="R118" i="86"/>
  <c r="S118" i="86"/>
  <c r="U118" i="86"/>
  <c r="V118" i="86"/>
  <c r="W118" i="86"/>
  <c r="X118" i="86"/>
  <c r="Y118" i="86"/>
  <c r="Z118" i="86"/>
  <c r="AA118" i="86"/>
  <c r="AB118" i="86"/>
  <c r="AC118" i="86"/>
  <c r="AD118" i="86"/>
  <c r="AE118" i="86"/>
  <c r="AF118" i="86"/>
  <c r="AG118" i="86"/>
  <c r="AH118" i="86"/>
  <c r="AI118" i="86"/>
  <c r="AJ118" i="86"/>
  <c r="AK118" i="86"/>
  <c r="AL118" i="86"/>
  <c r="D119" i="86"/>
  <c r="G119" i="86"/>
  <c r="J119" i="86"/>
  <c r="N119" i="86"/>
  <c r="O119" i="86"/>
  <c r="P119" i="86"/>
  <c r="Q119" i="86"/>
  <c r="R119" i="86"/>
  <c r="S119" i="86"/>
  <c r="U119" i="86"/>
  <c r="V119" i="86"/>
  <c r="W119" i="86"/>
  <c r="X119" i="86"/>
  <c r="Y119" i="86"/>
  <c r="Z119" i="86"/>
  <c r="AA119" i="86"/>
  <c r="AB119" i="86"/>
  <c r="AC119" i="86"/>
  <c r="AD119" i="86"/>
  <c r="AE119" i="86"/>
  <c r="AF119" i="86"/>
  <c r="AG119" i="86"/>
  <c r="AH119" i="86"/>
  <c r="AI119" i="86"/>
  <c r="AJ119" i="86"/>
  <c r="AK119" i="86"/>
  <c r="AL119" i="86"/>
  <c r="D120" i="86"/>
  <c r="G120" i="86"/>
  <c r="J120" i="86"/>
  <c r="N120" i="86"/>
  <c r="O120" i="86"/>
  <c r="P120" i="86"/>
  <c r="Q120" i="86"/>
  <c r="R120" i="86"/>
  <c r="S120" i="86"/>
  <c r="U120" i="86"/>
  <c r="V120" i="86"/>
  <c r="W120" i="86"/>
  <c r="X120" i="86"/>
  <c r="Y120" i="86"/>
  <c r="Z120" i="86"/>
  <c r="AA120" i="86"/>
  <c r="AB120" i="86"/>
  <c r="AC120" i="86"/>
  <c r="AD120" i="86"/>
  <c r="AE120" i="86"/>
  <c r="AF120" i="86"/>
  <c r="AG120" i="86"/>
  <c r="AH120" i="86"/>
  <c r="AI120" i="86"/>
  <c r="AJ120" i="86"/>
  <c r="AK120" i="86"/>
  <c r="AL120" i="86"/>
  <c r="D121" i="86"/>
  <c r="G121" i="86"/>
  <c r="J121" i="86"/>
  <c r="N121" i="86"/>
  <c r="O121" i="86"/>
  <c r="P121" i="86"/>
  <c r="Q121" i="86"/>
  <c r="R121" i="86"/>
  <c r="S121" i="86"/>
  <c r="U121" i="86"/>
  <c r="V121" i="86"/>
  <c r="W121" i="86"/>
  <c r="X121" i="86"/>
  <c r="Y121" i="86"/>
  <c r="Z121" i="86"/>
  <c r="AA121" i="86"/>
  <c r="AB121" i="86"/>
  <c r="AC121" i="86"/>
  <c r="AD121" i="86"/>
  <c r="AE121" i="86"/>
  <c r="AF121" i="86"/>
  <c r="AG121" i="86"/>
  <c r="AH121" i="86"/>
  <c r="AI121" i="86"/>
  <c r="AJ121" i="86"/>
  <c r="AK121" i="86"/>
  <c r="AL121" i="86"/>
  <c r="D122" i="86"/>
  <c r="G122" i="86"/>
  <c r="J122" i="86"/>
  <c r="N122" i="86"/>
  <c r="O122" i="86"/>
  <c r="P122" i="86"/>
  <c r="Q122" i="86"/>
  <c r="R122" i="86"/>
  <c r="S122" i="86"/>
  <c r="U122" i="86"/>
  <c r="V122" i="86"/>
  <c r="W122" i="86"/>
  <c r="X122" i="86"/>
  <c r="Y122" i="86"/>
  <c r="Z122" i="86"/>
  <c r="AA122" i="86"/>
  <c r="AB122" i="86"/>
  <c r="AC122" i="86"/>
  <c r="AD122" i="86"/>
  <c r="AE122" i="86"/>
  <c r="AF122" i="86"/>
  <c r="AG122" i="86"/>
  <c r="AH122" i="86"/>
  <c r="AI122" i="86"/>
  <c r="AJ122" i="86"/>
  <c r="AK122" i="86"/>
  <c r="AL122" i="86"/>
  <c r="D123" i="86"/>
  <c r="G123" i="86"/>
  <c r="J123" i="86"/>
  <c r="N123" i="86"/>
  <c r="O123" i="86"/>
  <c r="P123" i="86"/>
  <c r="Q123" i="86"/>
  <c r="R123" i="86"/>
  <c r="S123" i="86"/>
  <c r="U123" i="86"/>
  <c r="V123" i="86"/>
  <c r="W123" i="86"/>
  <c r="X123" i="86"/>
  <c r="Y123" i="86"/>
  <c r="Z123" i="86"/>
  <c r="AA123" i="86"/>
  <c r="AB123" i="86"/>
  <c r="AC123" i="86"/>
  <c r="AD123" i="86"/>
  <c r="AE123" i="86"/>
  <c r="AF123" i="86"/>
  <c r="AG123" i="86"/>
  <c r="AH123" i="86"/>
  <c r="AI123" i="86"/>
  <c r="AJ123" i="86"/>
  <c r="AK123" i="86"/>
  <c r="AL123" i="86"/>
  <c r="D124" i="86"/>
  <c r="G124" i="86"/>
  <c r="J124" i="86"/>
  <c r="N124" i="86"/>
  <c r="O124" i="86"/>
  <c r="P124" i="86"/>
  <c r="Q124" i="86"/>
  <c r="R124" i="86"/>
  <c r="S124" i="86"/>
  <c r="U124" i="86"/>
  <c r="V124" i="86"/>
  <c r="W124" i="86"/>
  <c r="X124" i="86"/>
  <c r="Y124" i="86"/>
  <c r="Z124" i="86"/>
  <c r="AA124" i="86"/>
  <c r="AB124" i="86"/>
  <c r="AC124" i="86"/>
  <c r="AD124" i="86"/>
  <c r="AE124" i="86"/>
  <c r="AF124" i="86"/>
  <c r="AG124" i="86"/>
  <c r="AH124" i="86"/>
  <c r="AI124" i="86"/>
  <c r="AJ124" i="86"/>
  <c r="AK124" i="86"/>
  <c r="AL124" i="86"/>
  <c r="D125" i="86"/>
  <c r="G125" i="86"/>
  <c r="J125" i="86"/>
  <c r="N125" i="86"/>
  <c r="O125" i="86"/>
  <c r="P125" i="86"/>
  <c r="Q125" i="86"/>
  <c r="R125" i="86"/>
  <c r="S125" i="86"/>
  <c r="U125" i="86"/>
  <c r="V125" i="86"/>
  <c r="W125" i="86"/>
  <c r="X125" i="86"/>
  <c r="Y125" i="86"/>
  <c r="Z125" i="86"/>
  <c r="AA125" i="86"/>
  <c r="AB125" i="86"/>
  <c r="AC125" i="86"/>
  <c r="AD125" i="86"/>
  <c r="AE125" i="86"/>
  <c r="AF125" i="86"/>
  <c r="AG125" i="86"/>
  <c r="AH125" i="86"/>
  <c r="AI125" i="86"/>
  <c r="AJ125" i="86"/>
  <c r="AK125" i="86"/>
  <c r="AL125" i="86"/>
  <c r="D126" i="86"/>
  <c r="G126" i="86"/>
  <c r="J126" i="86"/>
  <c r="N126" i="86"/>
  <c r="O126" i="86"/>
  <c r="P126" i="86"/>
  <c r="Q126" i="86"/>
  <c r="R126" i="86"/>
  <c r="S126" i="86"/>
  <c r="U126" i="86"/>
  <c r="V126" i="86"/>
  <c r="W126" i="86"/>
  <c r="X126" i="86"/>
  <c r="Y126" i="86"/>
  <c r="Z126" i="86"/>
  <c r="AA126" i="86"/>
  <c r="AB126" i="86"/>
  <c r="AC126" i="86"/>
  <c r="AD126" i="86"/>
  <c r="AE126" i="86"/>
  <c r="AF126" i="86"/>
  <c r="AG126" i="86"/>
  <c r="AH126" i="86"/>
  <c r="AI126" i="86"/>
  <c r="AJ126" i="86"/>
  <c r="AK126" i="86"/>
  <c r="AL126" i="86"/>
  <c r="D127" i="86"/>
  <c r="G127" i="86"/>
  <c r="J127" i="86"/>
  <c r="N127" i="86"/>
  <c r="O127" i="86"/>
  <c r="P127" i="86"/>
  <c r="Q127" i="86"/>
  <c r="R127" i="86"/>
  <c r="S127" i="86"/>
  <c r="U127" i="86"/>
  <c r="V127" i="86"/>
  <c r="W127" i="86"/>
  <c r="X127" i="86"/>
  <c r="Y127" i="86"/>
  <c r="Z127" i="86"/>
  <c r="AA127" i="86"/>
  <c r="AB127" i="86"/>
  <c r="AC127" i="86"/>
  <c r="AD127" i="86"/>
  <c r="AE127" i="86"/>
  <c r="AF127" i="86"/>
  <c r="AG127" i="86"/>
  <c r="AH127" i="86"/>
  <c r="AI127" i="86"/>
  <c r="AJ127" i="86"/>
  <c r="AK127" i="86"/>
  <c r="AL127" i="86"/>
  <c r="D128" i="86"/>
  <c r="G128" i="86"/>
  <c r="J128" i="86"/>
  <c r="N128" i="86"/>
  <c r="O128" i="86"/>
  <c r="P128" i="86"/>
  <c r="Q128" i="86"/>
  <c r="R128" i="86"/>
  <c r="S128" i="86"/>
  <c r="U128" i="86"/>
  <c r="V128" i="86"/>
  <c r="W128" i="86"/>
  <c r="X128" i="86"/>
  <c r="Y128" i="86"/>
  <c r="Z128" i="86"/>
  <c r="AA128" i="86"/>
  <c r="AB128" i="86"/>
  <c r="AC128" i="86"/>
  <c r="AD128" i="86"/>
  <c r="AE128" i="86"/>
  <c r="AF128" i="86"/>
  <c r="AG128" i="86"/>
  <c r="AH128" i="86"/>
  <c r="AI128" i="86"/>
  <c r="AJ128" i="86"/>
  <c r="AK128" i="86"/>
  <c r="AL128" i="86"/>
  <c r="D129" i="86"/>
  <c r="G129" i="86"/>
  <c r="J129" i="86"/>
  <c r="N129" i="86"/>
  <c r="O129" i="86"/>
  <c r="P129" i="86"/>
  <c r="Q129" i="86"/>
  <c r="R129" i="86"/>
  <c r="S129" i="86"/>
  <c r="U129" i="86"/>
  <c r="V129" i="86"/>
  <c r="W129" i="86"/>
  <c r="X129" i="86"/>
  <c r="Y129" i="86"/>
  <c r="Z129" i="86"/>
  <c r="AA129" i="86"/>
  <c r="AB129" i="86"/>
  <c r="AC129" i="86"/>
  <c r="AD129" i="86"/>
  <c r="AE129" i="86"/>
  <c r="AF129" i="86"/>
  <c r="AG129" i="86"/>
  <c r="AH129" i="86"/>
  <c r="AI129" i="86"/>
  <c r="AJ129" i="86"/>
  <c r="AK129" i="86"/>
  <c r="AL129" i="86"/>
  <c r="D130" i="86"/>
  <c r="G130" i="86"/>
  <c r="J130" i="86"/>
  <c r="N130" i="86"/>
  <c r="O130" i="86"/>
  <c r="P130" i="86"/>
  <c r="Q130" i="86"/>
  <c r="R130" i="86"/>
  <c r="S130" i="86"/>
  <c r="U130" i="86"/>
  <c r="V130" i="86"/>
  <c r="W130" i="86"/>
  <c r="X130" i="86"/>
  <c r="Y130" i="86"/>
  <c r="Z130" i="86"/>
  <c r="AA130" i="86"/>
  <c r="AB130" i="86"/>
  <c r="AC130" i="86"/>
  <c r="AD130" i="86"/>
  <c r="AE130" i="86"/>
  <c r="AF130" i="86"/>
  <c r="AG130" i="86"/>
  <c r="AH130" i="86"/>
  <c r="AI130" i="86"/>
  <c r="AJ130" i="86"/>
  <c r="AK130" i="86"/>
  <c r="AL130" i="86"/>
  <c r="D131" i="86"/>
  <c r="G131" i="86"/>
  <c r="J131" i="86"/>
  <c r="N131" i="86"/>
  <c r="O131" i="86"/>
  <c r="P131" i="86"/>
  <c r="Q131" i="86"/>
  <c r="R131" i="86"/>
  <c r="S131" i="86"/>
  <c r="U131" i="86"/>
  <c r="V131" i="86"/>
  <c r="W131" i="86"/>
  <c r="X131" i="86"/>
  <c r="Y131" i="86"/>
  <c r="Z131" i="86"/>
  <c r="AA131" i="86"/>
  <c r="AB131" i="86"/>
  <c r="AC131" i="86"/>
  <c r="AD131" i="86"/>
  <c r="AE131" i="86"/>
  <c r="AF131" i="86"/>
  <c r="AG131" i="86"/>
  <c r="AH131" i="86"/>
  <c r="AI131" i="86"/>
  <c r="AJ131" i="86"/>
  <c r="AK131" i="86"/>
  <c r="AL131" i="86"/>
  <c r="D132" i="86"/>
  <c r="G132" i="86"/>
  <c r="J132" i="86"/>
  <c r="N132" i="86"/>
  <c r="O132" i="86"/>
  <c r="P132" i="86"/>
  <c r="Q132" i="86"/>
  <c r="R132" i="86"/>
  <c r="S132" i="86"/>
  <c r="U132" i="86"/>
  <c r="V132" i="86"/>
  <c r="W132" i="86"/>
  <c r="X132" i="86"/>
  <c r="Y132" i="86"/>
  <c r="Z132" i="86"/>
  <c r="AA132" i="86"/>
  <c r="AB132" i="86"/>
  <c r="AC132" i="86"/>
  <c r="AD132" i="86"/>
  <c r="AE132" i="86"/>
  <c r="AF132" i="86"/>
  <c r="AG132" i="86"/>
  <c r="AH132" i="86"/>
  <c r="AI132" i="86"/>
  <c r="AJ132" i="86"/>
  <c r="AK132" i="86"/>
  <c r="AL132" i="86"/>
  <c r="D133" i="86"/>
  <c r="G133" i="86"/>
  <c r="J133" i="86"/>
  <c r="N133" i="86"/>
  <c r="O133" i="86"/>
  <c r="P133" i="86"/>
  <c r="Q133" i="86"/>
  <c r="R133" i="86"/>
  <c r="S133" i="86"/>
  <c r="U133" i="86"/>
  <c r="V133" i="86"/>
  <c r="W133" i="86"/>
  <c r="X133" i="86"/>
  <c r="Y133" i="86"/>
  <c r="Z133" i="86"/>
  <c r="AA133" i="86"/>
  <c r="AB133" i="86"/>
  <c r="AC133" i="86"/>
  <c r="AD133" i="86"/>
  <c r="AE133" i="86"/>
  <c r="AF133" i="86"/>
  <c r="AG133" i="86"/>
  <c r="AH133" i="86"/>
  <c r="AI133" i="86"/>
  <c r="AJ133" i="86"/>
  <c r="AK133" i="86"/>
  <c r="AL133" i="86"/>
  <c r="D134" i="86"/>
  <c r="G134" i="86"/>
  <c r="J134" i="86"/>
  <c r="N134" i="86"/>
  <c r="O134" i="86"/>
  <c r="P134" i="86"/>
  <c r="Q134" i="86"/>
  <c r="R134" i="86"/>
  <c r="S134" i="86"/>
  <c r="U134" i="86"/>
  <c r="V134" i="86"/>
  <c r="W134" i="86"/>
  <c r="X134" i="86"/>
  <c r="Y134" i="86"/>
  <c r="Z134" i="86"/>
  <c r="AA134" i="86"/>
  <c r="AB134" i="86"/>
  <c r="AC134" i="86"/>
  <c r="AD134" i="86"/>
  <c r="AE134" i="86"/>
  <c r="AF134" i="86"/>
  <c r="AG134" i="86"/>
  <c r="AH134" i="86"/>
  <c r="AI134" i="86"/>
  <c r="AJ134" i="86"/>
  <c r="AK134" i="86"/>
  <c r="AL134" i="86"/>
  <c r="D135" i="86"/>
  <c r="G135" i="86"/>
  <c r="J135" i="86"/>
  <c r="N135" i="86"/>
  <c r="O135" i="86"/>
  <c r="P135" i="86"/>
  <c r="Q135" i="86"/>
  <c r="R135" i="86"/>
  <c r="S135" i="86"/>
  <c r="U135" i="86"/>
  <c r="V135" i="86"/>
  <c r="W135" i="86"/>
  <c r="X135" i="86"/>
  <c r="Y135" i="86"/>
  <c r="Z135" i="86"/>
  <c r="AA135" i="86"/>
  <c r="AB135" i="86"/>
  <c r="AC135" i="86"/>
  <c r="AD135" i="86"/>
  <c r="AE135" i="86"/>
  <c r="AF135" i="86"/>
  <c r="AG135" i="86"/>
  <c r="AH135" i="86"/>
  <c r="AI135" i="86"/>
  <c r="AJ135" i="86"/>
  <c r="AK135" i="86"/>
  <c r="AL135" i="86"/>
  <c r="D136" i="86"/>
  <c r="G136" i="86"/>
  <c r="J136" i="86"/>
  <c r="N136" i="86"/>
  <c r="O136" i="86"/>
  <c r="P136" i="86"/>
  <c r="Q136" i="86"/>
  <c r="R136" i="86"/>
  <c r="S136" i="86"/>
  <c r="U136" i="86"/>
  <c r="V136" i="86"/>
  <c r="W136" i="86"/>
  <c r="X136" i="86"/>
  <c r="Y136" i="86"/>
  <c r="Z136" i="86"/>
  <c r="AA136" i="86"/>
  <c r="AB136" i="86"/>
  <c r="AC136" i="86"/>
  <c r="AD136" i="86"/>
  <c r="AE136" i="86"/>
  <c r="AF136" i="86"/>
  <c r="AG136" i="86"/>
  <c r="AH136" i="86"/>
  <c r="AI136" i="86"/>
  <c r="AJ136" i="86"/>
  <c r="AK136" i="86"/>
  <c r="AL136" i="86"/>
  <c r="D137" i="86"/>
  <c r="G137" i="86"/>
  <c r="J137" i="86"/>
  <c r="N137" i="86"/>
  <c r="O137" i="86"/>
  <c r="P137" i="86"/>
  <c r="Q137" i="86"/>
  <c r="R137" i="86"/>
  <c r="S137" i="86"/>
  <c r="U137" i="86"/>
  <c r="V137" i="86"/>
  <c r="W137" i="86"/>
  <c r="X137" i="86"/>
  <c r="Y137" i="86"/>
  <c r="Z137" i="86"/>
  <c r="AA137" i="86"/>
  <c r="AB137" i="86"/>
  <c r="AC137" i="86"/>
  <c r="AD137" i="86"/>
  <c r="AE137" i="86"/>
  <c r="AF137" i="86"/>
  <c r="AG137" i="86"/>
  <c r="AH137" i="86"/>
  <c r="AI137" i="86"/>
  <c r="AJ137" i="86"/>
  <c r="AK137" i="86"/>
  <c r="AL137" i="86"/>
  <c r="D138" i="86"/>
  <c r="G138" i="86"/>
  <c r="J138" i="86"/>
  <c r="N138" i="86"/>
  <c r="O138" i="86"/>
  <c r="P138" i="86"/>
  <c r="Q138" i="86"/>
  <c r="R138" i="86"/>
  <c r="S138" i="86"/>
  <c r="U138" i="86"/>
  <c r="V138" i="86"/>
  <c r="W138" i="86"/>
  <c r="X138" i="86"/>
  <c r="Y138" i="86"/>
  <c r="Z138" i="86"/>
  <c r="AA138" i="86"/>
  <c r="AB138" i="86"/>
  <c r="AC138" i="86"/>
  <c r="AD138" i="86"/>
  <c r="AE138" i="86"/>
  <c r="AF138" i="86"/>
  <c r="AG138" i="86"/>
  <c r="AH138" i="86"/>
  <c r="AI138" i="86"/>
  <c r="AJ138" i="86"/>
  <c r="AK138" i="86"/>
  <c r="AL138" i="86"/>
  <c r="D139" i="86"/>
  <c r="G139" i="86"/>
  <c r="J139" i="86"/>
  <c r="N139" i="86"/>
  <c r="O139" i="86"/>
  <c r="P139" i="86"/>
  <c r="Q139" i="86"/>
  <c r="R139" i="86"/>
  <c r="S139" i="86"/>
  <c r="U139" i="86"/>
  <c r="V139" i="86"/>
  <c r="W139" i="86"/>
  <c r="X139" i="86"/>
  <c r="Y139" i="86"/>
  <c r="Z139" i="86"/>
  <c r="AA139" i="86"/>
  <c r="AB139" i="86"/>
  <c r="AC139" i="86"/>
  <c r="AD139" i="86"/>
  <c r="AE139" i="86"/>
  <c r="AF139" i="86"/>
  <c r="AG139" i="86"/>
  <c r="AH139" i="86"/>
  <c r="AI139" i="86"/>
  <c r="AJ139" i="86"/>
  <c r="AK139" i="86"/>
  <c r="AL139" i="86"/>
  <c r="D140" i="86"/>
  <c r="G140" i="86"/>
  <c r="J140" i="86"/>
  <c r="N140" i="86"/>
  <c r="O140" i="86"/>
  <c r="P140" i="86"/>
  <c r="Q140" i="86"/>
  <c r="R140" i="86"/>
  <c r="S140" i="86"/>
  <c r="U140" i="86"/>
  <c r="V140" i="86"/>
  <c r="W140" i="86"/>
  <c r="X140" i="86"/>
  <c r="Y140" i="86"/>
  <c r="Z140" i="86"/>
  <c r="AA140" i="86"/>
  <c r="AB140" i="86"/>
  <c r="AC140" i="86"/>
  <c r="AD140" i="86"/>
  <c r="AE140" i="86"/>
  <c r="AF140" i="86"/>
  <c r="AG140" i="86"/>
  <c r="AH140" i="86"/>
  <c r="AI140" i="86"/>
  <c r="AJ140" i="86"/>
  <c r="AK140" i="86"/>
  <c r="AL140" i="86"/>
  <c r="D141" i="86"/>
  <c r="G141" i="86"/>
  <c r="J141" i="86"/>
  <c r="N141" i="86"/>
  <c r="O141" i="86"/>
  <c r="P141" i="86"/>
  <c r="Q141" i="86"/>
  <c r="R141" i="86"/>
  <c r="S141" i="86"/>
  <c r="U141" i="86"/>
  <c r="V141" i="86"/>
  <c r="W141" i="86"/>
  <c r="X141" i="86"/>
  <c r="Y141" i="86"/>
  <c r="Z141" i="86"/>
  <c r="AA141" i="86"/>
  <c r="AB141" i="86"/>
  <c r="AC141" i="86"/>
  <c r="AD141" i="86"/>
  <c r="AE141" i="86"/>
  <c r="AF141" i="86"/>
  <c r="AG141" i="86"/>
  <c r="AH141" i="86"/>
  <c r="AI141" i="86"/>
  <c r="AJ141" i="86"/>
  <c r="AK141" i="86"/>
  <c r="AL141" i="86"/>
  <c r="D142" i="86"/>
  <c r="G142" i="86"/>
  <c r="J142" i="86"/>
  <c r="N142" i="86"/>
  <c r="O142" i="86"/>
  <c r="P142" i="86"/>
  <c r="Q142" i="86"/>
  <c r="R142" i="86"/>
  <c r="S142" i="86"/>
  <c r="U142" i="86"/>
  <c r="V142" i="86"/>
  <c r="W142" i="86"/>
  <c r="X142" i="86"/>
  <c r="Y142" i="86"/>
  <c r="Z142" i="86"/>
  <c r="AA142" i="86"/>
  <c r="AB142" i="86"/>
  <c r="AC142" i="86"/>
  <c r="AD142" i="86"/>
  <c r="AE142" i="86"/>
  <c r="AF142" i="86"/>
  <c r="AG142" i="86"/>
  <c r="AH142" i="86"/>
  <c r="AI142" i="86"/>
  <c r="AJ142" i="86"/>
  <c r="AK142" i="86"/>
  <c r="AL142" i="86"/>
  <c r="D143" i="86"/>
  <c r="G143" i="86"/>
  <c r="J143" i="86"/>
  <c r="N143" i="86"/>
  <c r="O143" i="86"/>
  <c r="P143" i="86"/>
  <c r="Q143" i="86"/>
  <c r="R143" i="86"/>
  <c r="S143" i="86"/>
  <c r="U143" i="86"/>
  <c r="V143" i="86"/>
  <c r="W143" i="86"/>
  <c r="X143" i="86"/>
  <c r="Y143" i="86"/>
  <c r="Z143" i="86"/>
  <c r="AA143" i="86"/>
  <c r="AB143" i="86"/>
  <c r="AC143" i="86"/>
  <c r="AD143" i="86"/>
  <c r="AE143" i="86"/>
  <c r="AF143" i="86"/>
  <c r="AG143" i="86"/>
  <c r="AH143" i="86"/>
  <c r="AI143" i="86"/>
  <c r="AJ143" i="86"/>
  <c r="AK143" i="86"/>
  <c r="AL143" i="86"/>
  <c r="D144" i="86"/>
  <c r="G144" i="86"/>
  <c r="J144" i="86"/>
  <c r="N144" i="86"/>
  <c r="O144" i="86"/>
  <c r="P144" i="86"/>
  <c r="Q144" i="86"/>
  <c r="R144" i="86"/>
  <c r="S144" i="86"/>
  <c r="U144" i="86"/>
  <c r="V144" i="86"/>
  <c r="W144" i="86"/>
  <c r="X144" i="86"/>
  <c r="Y144" i="86"/>
  <c r="Z144" i="86"/>
  <c r="AA144" i="86"/>
  <c r="AB144" i="86"/>
  <c r="AC144" i="86"/>
  <c r="AD144" i="86"/>
  <c r="AE144" i="86"/>
  <c r="AF144" i="86"/>
  <c r="AG144" i="86"/>
  <c r="AH144" i="86"/>
  <c r="AI144" i="86"/>
  <c r="AJ144" i="86"/>
  <c r="AK144" i="86"/>
  <c r="AL144" i="86"/>
  <c r="D145" i="86"/>
  <c r="G145" i="86"/>
  <c r="J145" i="86"/>
  <c r="N145" i="86"/>
  <c r="O145" i="86"/>
  <c r="P145" i="86"/>
  <c r="Q145" i="86"/>
  <c r="R145" i="86"/>
  <c r="S145" i="86"/>
  <c r="U145" i="86"/>
  <c r="V145" i="86"/>
  <c r="W145" i="86"/>
  <c r="X145" i="86"/>
  <c r="Y145" i="86"/>
  <c r="Z145" i="86"/>
  <c r="AA145" i="86"/>
  <c r="AB145" i="86"/>
  <c r="AC145" i="86"/>
  <c r="AD145" i="86"/>
  <c r="AE145" i="86"/>
  <c r="AF145" i="86"/>
  <c r="AG145" i="86"/>
  <c r="AH145" i="86"/>
  <c r="AI145" i="86"/>
  <c r="AJ145" i="86"/>
  <c r="AK145" i="86"/>
  <c r="AL145" i="86"/>
  <c r="D146" i="86"/>
  <c r="G146" i="86"/>
  <c r="J146" i="86"/>
  <c r="N146" i="86"/>
  <c r="O146" i="86"/>
  <c r="P146" i="86"/>
  <c r="Q146" i="86"/>
  <c r="R146" i="86"/>
  <c r="S146" i="86"/>
  <c r="U146" i="86"/>
  <c r="V146" i="86"/>
  <c r="W146" i="86"/>
  <c r="X146" i="86"/>
  <c r="Y146" i="86"/>
  <c r="Z146" i="86"/>
  <c r="AA146" i="86"/>
  <c r="AB146" i="86"/>
  <c r="AC146" i="86"/>
  <c r="AD146" i="86"/>
  <c r="AE146" i="86"/>
  <c r="AF146" i="86"/>
  <c r="AG146" i="86"/>
  <c r="AH146" i="86"/>
  <c r="AI146" i="86"/>
  <c r="AJ146" i="86"/>
  <c r="AK146" i="86"/>
  <c r="AL146" i="86"/>
  <c r="D147" i="86"/>
  <c r="G147" i="86"/>
  <c r="J147" i="86"/>
  <c r="N147" i="86"/>
  <c r="O147" i="86"/>
  <c r="P147" i="86"/>
  <c r="Q147" i="86"/>
  <c r="R147" i="86"/>
  <c r="S147" i="86"/>
  <c r="U147" i="86"/>
  <c r="V147" i="86"/>
  <c r="W147" i="86"/>
  <c r="X147" i="86"/>
  <c r="Y147" i="86"/>
  <c r="Z147" i="86"/>
  <c r="AA147" i="86"/>
  <c r="AB147" i="86"/>
  <c r="AC147" i="86"/>
  <c r="AD147" i="86"/>
  <c r="AE147" i="86"/>
  <c r="AF147" i="86"/>
  <c r="AG147" i="86"/>
  <c r="AH147" i="86"/>
  <c r="AI147" i="86"/>
  <c r="AJ147" i="86"/>
  <c r="AK147" i="86"/>
  <c r="AL147" i="86"/>
  <c r="D148" i="86"/>
  <c r="G148" i="86"/>
  <c r="J148" i="86"/>
  <c r="N148" i="86"/>
  <c r="O148" i="86"/>
  <c r="P148" i="86"/>
  <c r="Q148" i="86"/>
  <c r="R148" i="86"/>
  <c r="S148" i="86"/>
  <c r="U148" i="86"/>
  <c r="V148" i="86"/>
  <c r="W148" i="86"/>
  <c r="X148" i="86"/>
  <c r="Y148" i="86"/>
  <c r="Z148" i="86"/>
  <c r="AA148" i="86"/>
  <c r="AB148" i="86"/>
  <c r="AC148" i="86"/>
  <c r="AD148" i="86"/>
  <c r="AE148" i="86"/>
  <c r="AF148" i="86"/>
  <c r="AG148" i="86"/>
  <c r="AH148" i="86"/>
  <c r="AI148" i="86"/>
  <c r="AJ148" i="86"/>
  <c r="AK148" i="86"/>
  <c r="AL148" i="86"/>
  <c r="D149" i="86"/>
  <c r="G149" i="86"/>
  <c r="J149" i="86"/>
  <c r="N149" i="86"/>
  <c r="O149" i="86"/>
  <c r="P149" i="86"/>
  <c r="Q149" i="86"/>
  <c r="R149" i="86"/>
  <c r="S149" i="86"/>
  <c r="U149" i="86"/>
  <c r="V149" i="86"/>
  <c r="W149" i="86"/>
  <c r="X149" i="86"/>
  <c r="Y149" i="86"/>
  <c r="Z149" i="86"/>
  <c r="AA149" i="86"/>
  <c r="AB149" i="86"/>
  <c r="AC149" i="86"/>
  <c r="AD149" i="86"/>
  <c r="AE149" i="86"/>
  <c r="AF149" i="86"/>
  <c r="AG149" i="86"/>
  <c r="AH149" i="86"/>
  <c r="AI149" i="86"/>
  <c r="AJ149" i="86"/>
  <c r="AK149" i="86"/>
  <c r="AL149" i="86"/>
  <c r="D150" i="86"/>
  <c r="G150" i="86"/>
  <c r="J150" i="86"/>
  <c r="N150" i="86"/>
  <c r="O150" i="86"/>
  <c r="P150" i="86"/>
  <c r="Q150" i="86"/>
  <c r="R150" i="86"/>
  <c r="S150" i="86"/>
  <c r="U150" i="86"/>
  <c r="V150" i="86"/>
  <c r="W150" i="86"/>
  <c r="X150" i="86"/>
  <c r="Y150" i="86"/>
  <c r="Z150" i="86"/>
  <c r="AA150" i="86"/>
  <c r="AB150" i="86"/>
  <c r="AC150" i="86"/>
  <c r="AD150" i="86"/>
  <c r="AE150" i="86"/>
  <c r="AF150" i="86"/>
  <c r="AG150" i="86"/>
  <c r="AH150" i="86"/>
  <c r="AI150" i="86"/>
  <c r="AJ150" i="86"/>
  <c r="AK150" i="86"/>
  <c r="AL150" i="86"/>
  <c r="D151" i="86"/>
  <c r="G151" i="86"/>
  <c r="J151" i="86"/>
  <c r="N151" i="86"/>
  <c r="O151" i="86"/>
  <c r="P151" i="86"/>
  <c r="Q151" i="86"/>
  <c r="R151" i="86"/>
  <c r="S151" i="86"/>
  <c r="U151" i="86"/>
  <c r="V151" i="86"/>
  <c r="W151" i="86"/>
  <c r="X151" i="86"/>
  <c r="Y151" i="86"/>
  <c r="Z151" i="86"/>
  <c r="AA151" i="86"/>
  <c r="AB151" i="86"/>
  <c r="AC151" i="86"/>
  <c r="AD151" i="86"/>
  <c r="AE151" i="86"/>
  <c r="AF151" i="86"/>
  <c r="AG151" i="86"/>
  <c r="AH151" i="86"/>
  <c r="AI151" i="86"/>
  <c r="AJ151" i="86"/>
  <c r="AK151" i="86"/>
  <c r="AL151" i="86"/>
  <c r="D152" i="86"/>
  <c r="G152" i="86"/>
  <c r="J152" i="86"/>
  <c r="N152" i="86"/>
  <c r="O152" i="86"/>
  <c r="P152" i="86"/>
  <c r="Q152" i="86"/>
  <c r="R152" i="86"/>
  <c r="S152" i="86"/>
  <c r="U152" i="86"/>
  <c r="V152" i="86"/>
  <c r="W152" i="86"/>
  <c r="X152" i="86"/>
  <c r="Y152" i="86"/>
  <c r="Z152" i="86"/>
  <c r="AA152" i="86"/>
  <c r="AB152" i="86"/>
  <c r="AC152" i="86"/>
  <c r="AD152" i="86"/>
  <c r="AE152" i="86"/>
  <c r="AF152" i="86"/>
  <c r="AG152" i="86"/>
  <c r="AH152" i="86"/>
  <c r="AI152" i="86"/>
  <c r="AJ152" i="86"/>
  <c r="AK152" i="86"/>
  <c r="AL152" i="86"/>
  <c r="D153" i="86"/>
  <c r="G153" i="86"/>
  <c r="J153" i="86"/>
  <c r="N153" i="86"/>
  <c r="O153" i="86"/>
  <c r="P153" i="86"/>
  <c r="Q153" i="86"/>
  <c r="R153" i="86"/>
  <c r="S153" i="86"/>
  <c r="U153" i="86"/>
  <c r="V153" i="86"/>
  <c r="W153" i="86"/>
  <c r="X153" i="86"/>
  <c r="Y153" i="86"/>
  <c r="Z153" i="86"/>
  <c r="AA153" i="86"/>
  <c r="AB153" i="86"/>
  <c r="AC153" i="86"/>
  <c r="AD153" i="86"/>
  <c r="AE153" i="86"/>
  <c r="AF153" i="86"/>
  <c r="AG153" i="86"/>
  <c r="AH153" i="86"/>
  <c r="AI153" i="86"/>
  <c r="AJ153" i="86"/>
  <c r="AK153" i="86"/>
  <c r="AL153" i="86"/>
  <c r="D154" i="86"/>
  <c r="G154" i="86"/>
  <c r="J154" i="86"/>
  <c r="N154" i="86"/>
  <c r="O154" i="86"/>
  <c r="P154" i="86"/>
  <c r="Q154" i="86"/>
  <c r="R154" i="86"/>
  <c r="S154" i="86"/>
  <c r="U154" i="86"/>
  <c r="V154" i="86"/>
  <c r="W154" i="86"/>
  <c r="X154" i="86"/>
  <c r="Y154" i="86"/>
  <c r="Z154" i="86"/>
  <c r="AA154" i="86"/>
  <c r="AB154" i="86"/>
  <c r="AC154" i="86"/>
  <c r="AD154" i="86"/>
  <c r="AE154" i="86"/>
  <c r="AF154" i="86"/>
  <c r="AG154" i="86"/>
  <c r="AH154" i="86"/>
  <c r="AI154" i="86"/>
  <c r="AJ154" i="86"/>
  <c r="AK154" i="86"/>
  <c r="AL154" i="86"/>
  <c r="D155" i="86"/>
  <c r="G155" i="86"/>
  <c r="J155" i="86"/>
  <c r="N155" i="86"/>
  <c r="O155" i="86"/>
  <c r="P155" i="86"/>
  <c r="Q155" i="86"/>
  <c r="R155" i="86"/>
  <c r="S155" i="86"/>
  <c r="U155" i="86"/>
  <c r="V155" i="86"/>
  <c r="W155" i="86"/>
  <c r="X155" i="86"/>
  <c r="Y155" i="86"/>
  <c r="Z155" i="86"/>
  <c r="AA155" i="86"/>
  <c r="AB155" i="86"/>
  <c r="AC155" i="86"/>
  <c r="AD155" i="86"/>
  <c r="AE155" i="86"/>
  <c r="AF155" i="86"/>
  <c r="AG155" i="86"/>
  <c r="AH155" i="86"/>
  <c r="AI155" i="86"/>
  <c r="AJ155" i="86"/>
  <c r="AK155" i="86"/>
  <c r="AL155" i="86"/>
  <c r="D156" i="86"/>
  <c r="G156" i="86"/>
  <c r="J156" i="86"/>
  <c r="N156" i="86"/>
  <c r="O156" i="86"/>
  <c r="P156" i="86"/>
  <c r="Q156" i="86"/>
  <c r="R156" i="86"/>
  <c r="S156" i="86"/>
  <c r="U156" i="86"/>
  <c r="V156" i="86"/>
  <c r="W156" i="86"/>
  <c r="X156" i="86"/>
  <c r="Y156" i="86"/>
  <c r="Z156" i="86"/>
  <c r="AA156" i="86"/>
  <c r="AB156" i="86"/>
  <c r="AC156" i="86"/>
  <c r="AD156" i="86"/>
  <c r="AE156" i="86"/>
  <c r="AF156" i="86"/>
  <c r="AG156" i="86"/>
  <c r="AH156" i="86"/>
  <c r="AI156" i="86"/>
  <c r="AJ156" i="86"/>
  <c r="AK156" i="86"/>
  <c r="AL156" i="86"/>
  <c r="D157" i="86"/>
  <c r="G157" i="86"/>
  <c r="J157" i="86"/>
  <c r="N157" i="86"/>
  <c r="O157" i="86"/>
  <c r="P157" i="86"/>
  <c r="Q157" i="86"/>
  <c r="R157" i="86"/>
  <c r="S157" i="86"/>
  <c r="U157" i="86"/>
  <c r="V157" i="86"/>
  <c r="W157" i="86"/>
  <c r="X157" i="86"/>
  <c r="Y157" i="86"/>
  <c r="Z157" i="86"/>
  <c r="AA157" i="86"/>
  <c r="AB157" i="86"/>
  <c r="AC157" i="86"/>
  <c r="AD157" i="86"/>
  <c r="AE157" i="86"/>
  <c r="AF157" i="86"/>
  <c r="AG157" i="86"/>
  <c r="AH157" i="86"/>
  <c r="AI157" i="86"/>
  <c r="AJ157" i="86"/>
  <c r="AK157" i="86"/>
  <c r="AL157" i="86"/>
  <c r="D158" i="86"/>
  <c r="G158" i="86"/>
  <c r="J158" i="86"/>
  <c r="N158" i="86"/>
  <c r="O158" i="86"/>
  <c r="P158" i="86"/>
  <c r="Q158" i="86"/>
  <c r="R158" i="86"/>
  <c r="S158" i="86"/>
  <c r="U158" i="86"/>
  <c r="V158" i="86"/>
  <c r="W158" i="86"/>
  <c r="X158" i="86"/>
  <c r="Y158" i="86"/>
  <c r="Z158" i="86"/>
  <c r="AA158" i="86"/>
  <c r="AB158" i="86"/>
  <c r="AC158" i="86"/>
  <c r="AD158" i="86"/>
  <c r="AE158" i="86"/>
  <c r="AF158" i="86"/>
  <c r="AG158" i="86"/>
  <c r="AH158" i="86"/>
  <c r="AI158" i="86"/>
  <c r="AJ158" i="86"/>
  <c r="AK158" i="86"/>
  <c r="AL158" i="86"/>
  <c r="D159" i="86"/>
  <c r="G159" i="86"/>
  <c r="J159" i="86"/>
  <c r="N159" i="86"/>
  <c r="O159" i="86"/>
  <c r="P159" i="86"/>
  <c r="Q159" i="86"/>
  <c r="R159" i="86"/>
  <c r="S159" i="86"/>
  <c r="U159" i="86"/>
  <c r="V159" i="86"/>
  <c r="W159" i="86"/>
  <c r="X159" i="86"/>
  <c r="Y159" i="86"/>
  <c r="Z159" i="86"/>
  <c r="AA159" i="86"/>
  <c r="AB159" i="86"/>
  <c r="AC159" i="86"/>
  <c r="AD159" i="86"/>
  <c r="AE159" i="86"/>
  <c r="AF159" i="86"/>
  <c r="AG159" i="86"/>
  <c r="AH159" i="86"/>
  <c r="AI159" i="86"/>
  <c r="AJ159" i="86"/>
  <c r="AK159" i="86"/>
  <c r="AL159" i="86"/>
  <c r="D160" i="86"/>
  <c r="G160" i="86"/>
  <c r="J160" i="86"/>
  <c r="N160" i="86"/>
  <c r="O160" i="86"/>
  <c r="P160" i="86"/>
  <c r="Q160" i="86"/>
  <c r="R160" i="86"/>
  <c r="S160" i="86"/>
  <c r="U160" i="86"/>
  <c r="V160" i="86"/>
  <c r="W160" i="86"/>
  <c r="X160" i="86"/>
  <c r="Y160" i="86"/>
  <c r="Z160" i="86"/>
  <c r="AA160" i="86"/>
  <c r="AB160" i="86"/>
  <c r="AC160" i="86"/>
  <c r="AD160" i="86"/>
  <c r="AE160" i="86"/>
  <c r="AF160" i="86"/>
  <c r="AG160" i="86"/>
  <c r="AH160" i="86"/>
  <c r="AI160" i="86"/>
  <c r="AJ160" i="86"/>
  <c r="AK160" i="86"/>
  <c r="AL160" i="86"/>
  <c r="D161" i="86"/>
  <c r="G161" i="86"/>
  <c r="J161" i="86"/>
  <c r="N161" i="86"/>
  <c r="O161" i="86"/>
  <c r="P161" i="86"/>
  <c r="Q161" i="86"/>
  <c r="R161" i="86"/>
  <c r="S161" i="86"/>
  <c r="U161" i="86"/>
  <c r="V161" i="86"/>
  <c r="W161" i="86"/>
  <c r="X161" i="86"/>
  <c r="Y161" i="86"/>
  <c r="Z161" i="86"/>
  <c r="AA161" i="86"/>
  <c r="AB161" i="86"/>
  <c r="AC161" i="86"/>
  <c r="AD161" i="86"/>
  <c r="AE161" i="86"/>
  <c r="AF161" i="86"/>
  <c r="AG161" i="86"/>
  <c r="AH161" i="86"/>
  <c r="AI161" i="86"/>
  <c r="AJ161" i="86"/>
  <c r="AK161" i="86"/>
  <c r="AL161" i="86"/>
  <c r="D162" i="86"/>
  <c r="G162" i="86"/>
  <c r="J162" i="86"/>
  <c r="N162" i="86"/>
  <c r="O162" i="86"/>
  <c r="P162" i="86"/>
  <c r="Q162" i="86"/>
  <c r="R162" i="86"/>
  <c r="S162" i="86"/>
  <c r="U162" i="86"/>
  <c r="V162" i="86"/>
  <c r="W162" i="86"/>
  <c r="X162" i="86"/>
  <c r="Y162" i="86"/>
  <c r="Z162" i="86"/>
  <c r="AA162" i="86"/>
  <c r="AB162" i="86"/>
  <c r="AC162" i="86"/>
  <c r="AD162" i="86"/>
  <c r="AE162" i="86"/>
  <c r="AF162" i="86"/>
  <c r="AG162" i="86"/>
  <c r="AH162" i="86"/>
  <c r="AI162" i="86"/>
  <c r="AJ162" i="86"/>
  <c r="AK162" i="86"/>
  <c r="AL162" i="86"/>
  <c r="D163" i="86"/>
  <c r="G163" i="86"/>
  <c r="J163" i="86"/>
  <c r="N163" i="86"/>
  <c r="O163" i="86"/>
  <c r="P163" i="86"/>
  <c r="Q163" i="86"/>
  <c r="R163" i="86"/>
  <c r="S163" i="86"/>
  <c r="U163" i="86"/>
  <c r="V163" i="86"/>
  <c r="W163" i="86"/>
  <c r="X163" i="86"/>
  <c r="Y163" i="86"/>
  <c r="Z163" i="86"/>
  <c r="AA163" i="86"/>
  <c r="AB163" i="86"/>
  <c r="AC163" i="86"/>
  <c r="AD163" i="86"/>
  <c r="AE163" i="86"/>
  <c r="AF163" i="86"/>
  <c r="AG163" i="86"/>
  <c r="AH163" i="86"/>
  <c r="AI163" i="86"/>
  <c r="AJ163" i="86"/>
  <c r="AK163" i="86"/>
  <c r="AL163" i="86"/>
  <c r="D164" i="86"/>
  <c r="G164" i="86"/>
  <c r="J164" i="86"/>
  <c r="N164" i="86"/>
  <c r="O164" i="86"/>
  <c r="P164" i="86"/>
  <c r="Q164" i="86"/>
  <c r="R164" i="86"/>
  <c r="S164" i="86"/>
  <c r="U164" i="86"/>
  <c r="V164" i="86"/>
  <c r="W164" i="86"/>
  <c r="X164" i="86"/>
  <c r="Y164" i="86"/>
  <c r="Z164" i="86"/>
  <c r="AA164" i="86"/>
  <c r="AB164" i="86"/>
  <c r="AC164" i="86"/>
  <c r="AD164" i="86"/>
  <c r="AE164" i="86"/>
  <c r="AF164" i="86"/>
  <c r="AG164" i="86"/>
  <c r="AH164" i="86"/>
  <c r="AI164" i="86"/>
  <c r="AJ164" i="86"/>
  <c r="AK164" i="86"/>
  <c r="AL164" i="86"/>
  <c r="D165" i="86"/>
  <c r="G165" i="86"/>
  <c r="J165" i="86"/>
  <c r="N165" i="86"/>
  <c r="O165" i="86"/>
  <c r="P165" i="86"/>
  <c r="Q165" i="86"/>
  <c r="R165" i="86"/>
  <c r="S165" i="86"/>
  <c r="U165" i="86"/>
  <c r="V165" i="86"/>
  <c r="W165" i="86"/>
  <c r="X165" i="86"/>
  <c r="Y165" i="86"/>
  <c r="Z165" i="86"/>
  <c r="AA165" i="86"/>
  <c r="AB165" i="86"/>
  <c r="AC165" i="86"/>
  <c r="AD165" i="86"/>
  <c r="AE165" i="86"/>
  <c r="AF165" i="86"/>
  <c r="AG165" i="86"/>
  <c r="AH165" i="86"/>
  <c r="AI165" i="86"/>
  <c r="AJ165" i="86"/>
  <c r="AK165" i="86"/>
  <c r="AL165" i="86"/>
  <c r="D166" i="86"/>
  <c r="G166" i="86"/>
  <c r="J166" i="86"/>
  <c r="N166" i="86"/>
  <c r="O166" i="86"/>
  <c r="P166" i="86"/>
  <c r="Q166" i="86"/>
  <c r="R166" i="86"/>
  <c r="S166" i="86"/>
  <c r="U166" i="86"/>
  <c r="V166" i="86"/>
  <c r="W166" i="86"/>
  <c r="X166" i="86"/>
  <c r="Y166" i="86"/>
  <c r="Z166" i="86"/>
  <c r="AA166" i="86"/>
  <c r="AB166" i="86"/>
  <c r="AC166" i="86"/>
  <c r="AD166" i="86"/>
  <c r="AE166" i="86"/>
  <c r="AF166" i="86"/>
  <c r="AG166" i="86"/>
  <c r="AH166" i="86"/>
  <c r="AI166" i="86"/>
  <c r="AJ166" i="86"/>
  <c r="AK166" i="86"/>
  <c r="AL166" i="86"/>
  <c r="D167" i="86"/>
  <c r="G167" i="86"/>
  <c r="J167" i="86"/>
  <c r="N167" i="86"/>
  <c r="O167" i="86"/>
  <c r="P167" i="86"/>
  <c r="Q167" i="86"/>
  <c r="R167" i="86"/>
  <c r="S167" i="86"/>
  <c r="U167" i="86"/>
  <c r="V167" i="86"/>
  <c r="W167" i="86"/>
  <c r="X167" i="86"/>
  <c r="Y167" i="86"/>
  <c r="Z167" i="86"/>
  <c r="AA167" i="86"/>
  <c r="AB167" i="86"/>
  <c r="AC167" i="86"/>
  <c r="AD167" i="86"/>
  <c r="AE167" i="86"/>
  <c r="AF167" i="86"/>
  <c r="AG167" i="86"/>
  <c r="AH167" i="86"/>
  <c r="AI167" i="86"/>
  <c r="AJ167" i="86"/>
  <c r="AK167" i="86"/>
  <c r="AL167" i="86"/>
  <c r="D168" i="86"/>
  <c r="G168" i="86"/>
  <c r="J168" i="86"/>
  <c r="N168" i="86"/>
  <c r="O168" i="86"/>
  <c r="P168" i="86"/>
  <c r="Q168" i="86"/>
  <c r="R168" i="86"/>
  <c r="S168" i="86"/>
  <c r="U168" i="86"/>
  <c r="V168" i="86"/>
  <c r="W168" i="86"/>
  <c r="X168" i="86"/>
  <c r="Y168" i="86"/>
  <c r="Z168" i="86"/>
  <c r="AA168" i="86"/>
  <c r="AB168" i="86"/>
  <c r="AC168" i="86"/>
  <c r="AD168" i="86"/>
  <c r="AE168" i="86"/>
  <c r="AF168" i="86"/>
  <c r="AG168" i="86"/>
  <c r="AH168" i="86"/>
  <c r="AI168" i="86"/>
  <c r="AJ168" i="86"/>
  <c r="AK168" i="86"/>
  <c r="AL168" i="86"/>
  <c r="D169" i="86"/>
  <c r="G169" i="86"/>
  <c r="J169" i="86"/>
  <c r="N169" i="86"/>
  <c r="O169" i="86"/>
  <c r="P169" i="86"/>
  <c r="Q169" i="86"/>
  <c r="R169" i="86"/>
  <c r="S169" i="86"/>
  <c r="U169" i="86"/>
  <c r="V169" i="86"/>
  <c r="W169" i="86"/>
  <c r="X169" i="86"/>
  <c r="Y169" i="86"/>
  <c r="Z169" i="86"/>
  <c r="AA169" i="86"/>
  <c r="AB169" i="86"/>
  <c r="AC169" i="86"/>
  <c r="AD169" i="86"/>
  <c r="AE169" i="86"/>
  <c r="AF169" i="86"/>
  <c r="AG169" i="86"/>
  <c r="AH169" i="86"/>
  <c r="AI169" i="86"/>
  <c r="AJ169" i="86"/>
  <c r="AK169" i="86"/>
  <c r="AL169" i="86"/>
  <c r="D170" i="86"/>
  <c r="G170" i="86"/>
  <c r="J170" i="86"/>
  <c r="N170" i="86"/>
  <c r="O170" i="86"/>
  <c r="P170" i="86"/>
  <c r="Q170" i="86"/>
  <c r="R170" i="86"/>
  <c r="S170" i="86"/>
  <c r="U170" i="86"/>
  <c r="V170" i="86"/>
  <c r="W170" i="86"/>
  <c r="X170" i="86"/>
  <c r="Y170" i="86"/>
  <c r="Z170" i="86"/>
  <c r="AA170" i="86"/>
  <c r="AB170" i="86"/>
  <c r="AC170" i="86"/>
  <c r="AD170" i="86"/>
  <c r="AE170" i="86"/>
  <c r="AF170" i="86"/>
  <c r="AG170" i="86"/>
  <c r="AH170" i="86"/>
  <c r="AI170" i="86"/>
  <c r="AJ170" i="86"/>
  <c r="AK170" i="86"/>
  <c r="AL170" i="86"/>
  <c r="D171" i="86"/>
  <c r="G171" i="86"/>
  <c r="J171" i="86"/>
  <c r="N171" i="86"/>
  <c r="O171" i="86"/>
  <c r="P171" i="86"/>
  <c r="Q171" i="86"/>
  <c r="R171" i="86"/>
  <c r="S171" i="86"/>
  <c r="U171" i="86"/>
  <c r="V171" i="86"/>
  <c r="W171" i="86"/>
  <c r="X171" i="86"/>
  <c r="Y171" i="86"/>
  <c r="Z171" i="86"/>
  <c r="AA171" i="86"/>
  <c r="AB171" i="86"/>
  <c r="AC171" i="86"/>
  <c r="AD171" i="86"/>
  <c r="AE171" i="86"/>
  <c r="AF171" i="86"/>
  <c r="AG171" i="86"/>
  <c r="AH171" i="86"/>
  <c r="AI171" i="86"/>
  <c r="AJ171" i="86"/>
  <c r="AK171" i="86"/>
  <c r="AL171" i="86"/>
  <c r="D172" i="86"/>
  <c r="G172" i="86"/>
  <c r="J172" i="86"/>
  <c r="N172" i="86"/>
  <c r="O172" i="86"/>
  <c r="P172" i="86"/>
  <c r="Q172" i="86"/>
  <c r="R172" i="86"/>
  <c r="S172" i="86"/>
  <c r="U172" i="86"/>
  <c r="V172" i="86"/>
  <c r="W172" i="86"/>
  <c r="X172" i="86"/>
  <c r="Y172" i="86"/>
  <c r="Z172" i="86"/>
  <c r="AA172" i="86"/>
  <c r="AB172" i="86"/>
  <c r="AC172" i="86"/>
  <c r="AD172" i="86"/>
  <c r="AE172" i="86"/>
  <c r="AF172" i="86"/>
  <c r="AG172" i="86"/>
  <c r="AH172" i="86"/>
  <c r="AI172" i="86"/>
  <c r="AJ172" i="86"/>
  <c r="AK172" i="86"/>
  <c r="AL172" i="86"/>
  <c r="D173" i="86"/>
  <c r="G173" i="86"/>
  <c r="J173" i="86"/>
  <c r="N173" i="86"/>
  <c r="O173" i="86"/>
  <c r="P173" i="86"/>
  <c r="Q173" i="86"/>
  <c r="R173" i="86"/>
  <c r="S173" i="86"/>
  <c r="U173" i="86"/>
  <c r="V173" i="86"/>
  <c r="W173" i="86"/>
  <c r="X173" i="86"/>
  <c r="Y173" i="86"/>
  <c r="Z173" i="86"/>
  <c r="AA173" i="86"/>
  <c r="AB173" i="86"/>
  <c r="AC173" i="86"/>
  <c r="AD173" i="86"/>
  <c r="AE173" i="86"/>
  <c r="AF173" i="86"/>
  <c r="AG173" i="86"/>
  <c r="AH173" i="86"/>
  <c r="AI173" i="86"/>
  <c r="AJ173" i="86"/>
  <c r="AK173" i="86"/>
  <c r="AL173" i="86"/>
  <c r="D174" i="86"/>
  <c r="G174" i="86"/>
  <c r="J174" i="86"/>
  <c r="N174" i="86"/>
  <c r="O174" i="86"/>
  <c r="P174" i="86"/>
  <c r="Q174" i="86"/>
  <c r="R174" i="86"/>
  <c r="S174" i="86"/>
  <c r="U174" i="86"/>
  <c r="V174" i="86"/>
  <c r="W174" i="86"/>
  <c r="X174" i="86"/>
  <c r="Y174" i="86"/>
  <c r="Z174" i="86"/>
  <c r="AA174" i="86"/>
  <c r="AB174" i="86"/>
  <c r="AC174" i="86"/>
  <c r="AD174" i="86"/>
  <c r="AE174" i="86"/>
  <c r="AF174" i="86"/>
  <c r="AG174" i="86"/>
  <c r="AH174" i="86"/>
  <c r="AI174" i="86"/>
  <c r="AJ174" i="86"/>
  <c r="AK174" i="86"/>
  <c r="AL174" i="86"/>
  <c r="D175" i="86"/>
  <c r="G175" i="86"/>
  <c r="J175" i="86"/>
  <c r="N175" i="86"/>
  <c r="O175" i="86"/>
  <c r="P175" i="86"/>
  <c r="Q175" i="86"/>
  <c r="R175" i="86"/>
  <c r="S175" i="86"/>
  <c r="U175" i="86"/>
  <c r="V175" i="86"/>
  <c r="W175" i="86"/>
  <c r="X175" i="86"/>
  <c r="Y175" i="86"/>
  <c r="Z175" i="86"/>
  <c r="AA175" i="86"/>
  <c r="AB175" i="86"/>
  <c r="AC175" i="86"/>
  <c r="AD175" i="86"/>
  <c r="AE175" i="86"/>
  <c r="AF175" i="86"/>
  <c r="AG175" i="86"/>
  <c r="AH175" i="86"/>
  <c r="AI175" i="86"/>
  <c r="AJ175" i="86"/>
  <c r="AK175" i="86"/>
  <c r="AL175" i="86"/>
  <c r="D176" i="86"/>
  <c r="G176" i="86"/>
  <c r="J176" i="86"/>
  <c r="N176" i="86"/>
  <c r="O176" i="86"/>
  <c r="P176" i="86"/>
  <c r="Q176" i="86"/>
  <c r="R176" i="86"/>
  <c r="S176" i="86"/>
  <c r="U176" i="86"/>
  <c r="V176" i="86"/>
  <c r="W176" i="86"/>
  <c r="X176" i="86"/>
  <c r="Y176" i="86"/>
  <c r="Z176" i="86"/>
  <c r="AA176" i="86"/>
  <c r="AB176" i="86"/>
  <c r="AC176" i="86"/>
  <c r="AD176" i="86"/>
  <c r="AE176" i="86"/>
  <c r="AF176" i="86"/>
  <c r="AG176" i="86"/>
  <c r="AH176" i="86"/>
  <c r="AI176" i="86"/>
  <c r="AJ176" i="86"/>
  <c r="AK176" i="86"/>
  <c r="AL176" i="86"/>
  <c r="D177" i="86"/>
  <c r="G177" i="86"/>
  <c r="J177" i="86"/>
  <c r="N177" i="86"/>
  <c r="O177" i="86"/>
  <c r="P177" i="86"/>
  <c r="Q177" i="86"/>
  <c r="R177" i="86"/>
  <c r="S177" i="86"/>
  <c r="U177" i="86"/>
  <c r="V177" i="86"/>
  <c r="W177" i="86"/>
  <c r="X177" i="86"/>
  <c r="Y177" i="86"/>
  <c r="Z177" i="86"/>
  <c r="AA177" i="86"/>
  <c r="AB177" i="86"/>
  <c r="AC177" i="86"/>
  <c r="AD177" i="86"/>
  <c r="AE177" i="86"/>
  <c r="AF177" i="86"/>
  <c r="AG177" i="86"/>
  <c r="AH177" i="86"/>
  <c r="AI177" i="86"/>
  <c r="AJ177" i="86"/>
  <c r="AK177" i="86"/>
  <c r="AL177" i="86"/>
  <c r="D178" i="86"/>
  <c r="G178" i="86"/>
  <c r="J178" i="86"/>
  <c r="N178" i="86"/>
  <c r="O178" i="86"/>
  <c r="P178" i="86"/>
  <c r="Q178" i="86"/>
  <c r="R178" i="86"/>
  <c r="S178" i="86"/>
  <c r="U178" i="86"/>
  <c r="V178" i="86"/>
  <c r="W178" i="86"/>
  <c r="X178" i="86"/>
  <c r="Y178" i="86"/>
  <c r="Z178" i="86"/>
  <c r="AA178" i="86"/>
  <c r="AB178" i="86"/>
  <c r="AC178" i="86"/>
  <c r="AD178" i="86"/>
  <c r="AE178" i="86"/>
  <c r="AF178" i="86"/>
  <c r="AG178" i="86"/>
  <c r="AH178" i="86"/>
  <c r="AI178" i="86"/>
  <c r="AJ178" i="86"/>
  <c r="AK178" i="86"/>
  <c r="AL178" i="86"/>
  <c r="D179" i="86"/>
  <c r="G179" i="86"/>
  <c r="J179" i="86"/>
  <c r="N179" i="86"/>
  <c r="O179" i="86"/>
  <c r="P179" i="86"/>
  <c r="Q179" i="86"/>
  <c r="R179" i="86"/>
  <c r="S179" i="86"/>
  <c r="U179" i="86"/>
  <c r="V179" i="86"/>
  <c r="W179" i="86"/>
  <c r="X179" i="86"/>
  <c r="Y179" i="86"/>
  <c r="Z179" i="86"/>
  <c r="AA179" i="86"/>
  <c r="AB179" i="86"/>
  <c r="AC179" i="86"/>
  <c r="AD179" i="86"/>
  <c r="AE179" i="86"/>
  <c r="AF179" i="86"/>
  <c r="AG179" i="86"/>
  <c r="AH179" i="86"/>
  <c r="AI179" i="86"/>
  <c r="AJ179" i="86"/>
  <c r="AK179" i="86"/>
  <c r="AL179" i="86"/>
  <c r="D180" i="86"/>
  <c r="G180" i="86"/>
  <c r="J180" i="86"/>
  <c r="N180" i="86"/>
  <c r="O180" i="86"/>
  <c r="P180" i="86"/>
  <c r="Q180" i="86"/>
  <c r="R180" i="86"/>
  <c r="S180" i="86"/>
  <c r="U180" i="86"/>
  <c r="V180" i="86"/>
  <c r="W180" i="86"/>
  <c r="X180" i="86"/>
  <c r="Y180" i="86"/>
  <c r="Z180" i="86"/>
  <c r="AA180" i="86"/>
  <c r="AB180" i="86"/>
  <c r="AC180" i="86"/>
  <c r="AD180" i="86"/>
  <c r="AE180" i="86"/>
  <c r="AF180" i="86"/>
  <c r="AG180" i="86"/>
  <c r="AH180" i="86"/>
  <c r="AI180" i="86"/>
  <c r="AJ180" i="86"/>
  <c r="AK180" i="86"/>
  <c r="AL180" i="86"/>
  <c r="D181" i="86"/>
  <c r="G181" i="86"/>
  <c r="J181" i="86"/>
  <c r="N181" i="86"/>
  <c r="O181" i="86"/>
  <c r="P181" i="86"/>
  <c r="Q181" i="86"/>
  <c r="R181" i="86"/>
  <c r="S181" i="86"/>
  <c r="U181" i="86"/>
  <c r="V181" i="86"/>
  <c r="W181" i="86"/>
  <c r="X181" i="86"/>
  <c r="Y181" i="86"/>
  <c r="Z181" i="86"/>
  <c r="AA181" i="86"/>
  <c r="AB181" i="86"/>
  <c r="AC181" i="86"/>
  <c r="AD181" i="86"/>
  <c r="AE181" i="86"/>
  <c r="AF181" i="86"/>
  <c r="AG181" i="86"/>
  <c r="AH181" i="86"/>
  <c r="AI181" i="86"/>
  <c r="AJ181" i="86"/>
  <c r="AK181" i="86"/>
  <c r="AL181" i="86"/>
  <c r="D182" i="86"/>
  <c r="G182" i="86"/>
  <c r="J182" i="86"/>
  <c r="N182" i="86"/>
  <c r="O182" i="86"/>
  <c r="P182" i="86"/>
  <c r="Q182" i="86"/>
  <c r="R182" i="86"/>
  <c r="S182" i="86"/>
  <c r="U182" i="86"/>
  <c r="V182" i="86"/>
  <c r="W182" i="86"/>
  <c r="X182" i="86"/>
  <c r="Y182" i="86"/>
  <c r="Z182" i="86"/>
  <c r="AA182" i="86"/>
  <c r="AB182" i="86"/>
  <c r="AC182" i="86"/>
  <c r="AD182" i="86"/>
  <c r="AE182" i="86"/>
  <c r="AF182" i="86"/>
  <c r="AG182" i="86"/>
  <c r="AH182" i="86"/>
  <c r="AI182" i="86"/>
  <c r="AJ182" i="86"/>
  <c r="AK182" i="86"/>
  <c r="AL182" i="86"/>
  <c r="D183" i="86"/>
  <c r="G183" i="86"/>
  <c r="J183" i="86"/>
  <c r="N183" i="86"/>
  <c r="O183" i="86"/>
  <c r="P183" i="86"/>
  <c r="Q183" i="86"/>
  <c r="R183" i="86"/>
  <c r="S183" i="86"/>
  <c r="U183" i="86"/>
  <c r="V183" i="86"/>
  <c r="W183" i="86"/>
  <c r="X183" i="86"/>
  <c r="Y183" i="86"/>
  <c r="Z183" i="86"/>
  <c r="AA183" i="86"/>
  <c r="AB183" i="86"/>
  <c r="AC183" i="86"/>
  <c r="AD183" i="86"/>
  <c r="AE183" i="86"/>
  <c r="AF183" i="86"/>
  <c r="AG183" i="86"/>
  <c r="AH183" i="86"/>
  <c r="AI183" i="86"/>
  <c r="AJ183" i="86"/>
  <c r="AK183" i="86"/>
  <c r="AL183" i="86"/>
  <c r="D184" i="86"/>
  <c r="G184" i="86"/>
  <c r="J184" i="86"/>
  <c r="N184" i="86"/>
  <c r="O184" i="86"/>
  <c r="P184" i="86"/>
  <c r="Q184" i="86"/>
  <c r="R184" i="86"/>
  <c r="S184" i="86"/>
  <c r="U184" i="86"/>
  <c r="V184" i="86"/>
  <c r="W184" i="86"/>
  <c r="X184" i="86"/>
  <c r="Y184" i="86"/>
  <c r="Z184" i="86"/>
  <c r="AA184" i="86"/>
  <c r="AB184" i="86"/>
  <c r="AC184" i="86"/>
  <c r="AD184" i="86"/>
  <c r="AE184" i="86"/>
  <c r="AF184" i="86"/>
  <c r="AG184" i="86"/>
  <c r="AH184" i="86"/>
  <c r="AI184" i="86"/>
  <c r="AJ184" i="86"/>
  <c r="AK184" i="86"/>
  <c r="AL184" i="86"/>
  <c r="D185" i="86"/>
  <c r="G185" i="86"/>
  <c r="J185" i="86"/>
  <c r="N185" i="86"/>
  <c r="O185" i="86"/>
  <c r="P185" i="86"/>
  <c r="Q185" i="86"/>
  <c r="R185" i="86"/>
  <c r="S185" i="86"/>
  <c r="U185" i="86"/>
  <c r="V185" i="86"/>
  <c r="W185" i="86"/>
  <c r="X185" i="86"/>
  <c r="Y185" i="86"/>
  <c r="Z185" i="86"/>
  <c r="AA185" i="86"/>
  <c r="AB185" i="86"/>
  <c r="AC185" i="86"/>
  <c r="AD185" i="86"/>
  <c r="AE185" i="86"/>
  <c r="AF185" i="86"/>
  <c r="AG185" i="86"/>
  <c r="AH185" i="86"/>
  <c r="AI185" i="86"/>
  <c r="AJ185" i="86"/>
  <c r="AK185" i="86"/>
  <c r="AL185" i="86"/>
  <c r="D186" i="86"/>
  <c r="G186" i="86"/>
  <c r="J186" i="86"/>
  <c r="N186" i="86"/>
  <c r="O186" i="86"/>
  <c r="P186" i="86"/>
  <c r="Q186" i="86"/>
  <c r="R186" i="86"/>
  <c r="S186" i="86"/>
  <c r="U186" i="86"/>
  <c r="V186" i="86"/>
  <c r="W186" i="86"/>
  <c r="X186" i="86"/>
  <c r="Y186" i="86"/>
  <c r="Z186" i="86"/>
  <c r="AA186" i="86"/>
  <c r="AB186" i="86"/>
  <c r="AC186" i="86"/>
  <c r="AD186" i="86"/>
  <c r="AE186" i="86"/>
  <c r="AF186" i="86"/>
  <c r="AG186" i="86"/>
  <c r="AH186" i="86"/>
  <c r="AI186" i="86"/>
  <c r="AJ186" i="86"/>
  <c r="AK186" i="86"/>
  <c r="AL186" i="86"/>
  <c r="D187" i="86"/>
  <c r="G187" i="86"/>
  <c r="J187" i="86"/>
  <c r="N187" i="86"/>
  <c r="O187" i="86"/>
  <c r="P187" i="86"/>
  <c r="Q187" i="86"/>
  <c r="R187" i="86"/>
  <c r="S187" i="86"/>
  <c r="U187" i="86"/>
  <c r="V187" i="86"/>
  <c r="W187" i="86"/>
  <c r="X187" i="86"/>
  <c r="Y187" i="86"/>
  <c r="Z187" i="86"/>
  <c r="AA187" i="86"/>
  <c r="AB187" i="86"/>
  <c r="AC187" i="86"/>
  <c r="AD187" i="86"/>
  <c r="AE187" i="86"/>
  <c r="AF187" i="86"/>
  <c r="AG187" i="86"/>
  <c r="AH187" i="86"/>
  <c r="AI187" i="86"/>
  <c r="AJ187" i="86"/>
  <c r="AK187" i="86"/>
  <c r="AL187" i="86"/>
  <c r="D188" i="86"/>
  <c r="G188" i="86"/>
  <c r="J188" i="86"/>
  <c r="N188" i="86"/>
  <c r="O188" i="86"/>
  <c r="P188" i="86"/>
  <c r="Q188" i="86"/>
  <c r="R188" i="86"/>
  <c r="S188" i="86"/>
  <c r="U188" i="86"/>
  <c r="V188" i="86"/>
  <c r="W188" i="86"/>
  <c r="X188" i="86"/>
  <c r="Y188" i="86"/>
  <c r="Z188" i="86"/>
  <c r="AA188" i="86"/>
  <c r="AB188" i="86"/>
  <c r="AC188" i="86"/>
  <c r="AD188" i="86"/>
  <c r="AE188" i="86"/>
  <c r="AF188" i="86"/>
  <c r="AG188" i="86"/>
  <c r="AH188" i="86"/>
  <c r="AI188" i="86"/>
  <c r="AJ188" i="86"/>
  <c r="AK188" i="86"/>
  <c r="AL188" i="86"/>
  <c r="D189" i="86"/>
  <c r="G189" i="86"/>
  <c r="J189" i="86"/>
  <c r="N189" i="86"/>
  <c r="O189" i="86"/>
  <c r="P189" i="86"/>
  <c r="Q189" i="86"/>
  <c r="R189" i="86"/>
  <c r="S189" i="86"/>
  <c r="U189" i="86"/>
  <c r="V189" i="86"/>
  <c r="W189" i="86"/>
  <c r="X189" i="86"/>
  <c r="Y189" i="86"/>
  <c r="Z189" i="86"/>
  <c r="AA189" i="86"/>
  <c r="AB189" i="86"/>
  <c r="AC189" i="86"/>
  <c r="AD189" i="86"/>
  <c r="AE189" i="86"/>
  <c r="AF189" i="86"/>
  <c r="AG189" i="86"/>
  <c r="AH189" i="86"/>
  <c r="AI189" i="86"/>
  <c r="AJ189" i="86"/>
  <c r="AK189" i="86"/>
  <c r="AL189" i="86"/>
  <c r="D190" i="86"/>
  <c r="G190" i="86"/>
  <c r="J190" i="86"/>
  <c r="N190" i="86"/>
  <c r="O190" i="86"/>
  <c r="P190" i="86"/>
  <c r="Q190" i="86"/>
  <c r="R190" i="86"/>
  <c r="S190" i="86"/>
  <c r="U190" i="86"/>
  <c r="V190" i="86"/>
  <c r="W190" i="86"/>
  <c r="X190" i="86"/>
  <c r="Y190" i="86"/>
  <c r="Z190" i="86"/>
  <c r="AA190" i="86"/>
  <c r="AB190" i="86"/>
  <c r="AC190" i="86"/>
  <c r="AD190" i="86"/>
  <c r="AE190" i="86"/>
  <c r="AF190" i="86"/>
  <c r="AG190" i="86"/>
  <c r="AH190" i="86"/>
  <c r="AI190" i="86"/>
  <c r="AJ190" i="86"/>
  <c r="AK190" i="86"/>
  <c r="AL190" i="86"/>
  <c r="D191" i="86"/>
  <c r="G191" i="86"/>
  <c r="J191" i="86"/>
  <c r="N191" i="86"/>
  <c r="O191" i="86"/>
  <c r="P191" i="86"/>
  <c r="Q191" i="86"/>
  <c r="R191" i="86"/>
  <c r="S191" i="86"/>
  <c r="U191" i="86"/>
  <c r="V191" i="86"/>
  <c r="W191" i="86"/>
  <c r="X191" i="86"/>
  <c r="Y191" i="86"/>
  <c r="Z191" i="86"/>
  <c r="AA191" i="86"/>
  <c r="AB191" i="86"/>
  <c r="AC191" i="86"/>
  <c r="AD191" i="86"/>
  <c r="AE191" i="86"/>
  <c r="AF191" i="86"/>
  <c r="AG191" i="86"/>
  <c r="AH191" i="86"/>
  <c r="AI191" i="86"/>
  <c r="AJ191" i="86"/>
  <c r="AK191" i="86"/>
  <c r="AL191" i="86"/>
  <c r="D192" i="86"/>
  <c r="G192" i="86"/>
  <c r="J192" i="86"/>
  <c r="N192" i="86"/>
  <c r="O192" i="86"/>
  <c r="P192" i="86"/>
  <c r="Q192" i="86"/>
  <c r="R192" i="86"/>
  <c r="S192" i="86"/>
  <c r="U192" i="86"/>
  <c r="V192" i="86"/>
  <c r="W192" i="86"/>
  <c r="X192" i="86"/>
  <c r="Y192" i="86"/>
  <c r="Z192" i="86"/>
  <c r="AA192" i="86"/>
  <c r="AB192" i="86"/>
  <c r="AC192" i="86"/>
  <c r="AD192" i="86"/>
  <c r="AE192" i="86"/>
  <c r="AF192" i="86"/>
  <c r="AG192" i="86"/>
  <c r="AH192" i="86"/>
  <c r="AI192" i="86"/>
  <c r="AJ192" i="86"/>
  <c r="AK192" i="86"/>
  <c r="AL192" i="86"/>
  <c r="D193" i="86"/>
  <c r="G193" i="86"/>
  <c r="J193" i="86"/>
  <c r="N193" i="86"/>
  <c r="O193" i="86"/>
  <c r="P193" i="86"/>
  <c r="Q193" i="86"/>
  <c r="R193" i="86"/>
  <c r="S193" i="86"/>
  <c r="U193" i="86"/>
  <c r="V193" i="86"/>
  <c r="W193" i="86"/>
  <c r="X193" i="86"/>
  <c r="Y193" i="86"/>
  <c r="Z193" i="86"/>
  <c r="AA193" i="86"/>
  <c r="AB193" i="86"/>
  <c r="AC193" i="86"/>
  <c r="AD193" i="86"/>
  <c r="AE193" i="86"/>
  <c r="AF193" i="86"/>
  <c r="AG193" i="86"/>
  <c r="AH193" i="86"/>
  <c r="AI193" i="86"/>
  <c r="AJ193" i="86"/>
  <c r="AK193" i="86"/>
  <c r="AL193" i="86"/>
  <c r="D194" i="86"/>
  <c r="G194" i="86"/>
  <c r="J194" i="86"/>
  <c r="N194" i="86"/>
  <c r="O194" i="86"/>
  <c r="P194" i="86"/>
  <c r="Q194" i="86"/>
  <c r="R194" i="86"/>
  <c r="S194" i="86"/>
  <c r="U194" i="86"/>
  <c r="V194" i="86"/>
  <c r="W194" i="86"/>
  <c r="X194" i="86"/>
  <c r="Y194" i="86"/>
  <c r="Z194" i="86"/>
  <c r="AA194" i="86"/>
  <c r="AB194" i="86"/>
  <c r="AC194" i="86"/>
  <c r="AD194" i="86"/>
  <c r="AE194" i="86"/>
  <c r="AF194" i="86"/>
  <c r="AG194" i="86"/>
  <c r="AH194" i="86"/>
  <c r="AI194" i="86"/>
  <c r="AJ194" i="86"/>
  <c r="AK194" i="86"/>
  <c r="AL194" i="86"/>
  <c r="D195" i="86"/>
  <c r="G195" i="86"/>
  <c r="J195" i="86"/>
  <c r="N195" i="86"/>
  <c r="O195" i="86"/>
  <c r="P195" i="86"/>
  <c r="Q195" i="86"/>
  <c r="R195" i="86"/>
  <c r="S195" i="86"/>
  <c r="U195" i="86"/>
  <c r="V195" i="86"/>
  <c r="W195" i="86"/>
  <c r="X195" i="86"/>
  <c r="Y195" i="86"/>
  <c r="Z195" i="86"/>
  <c r="AA195" i="86"/>
  <c r="AB195" i="86"/>
  <c r="AC195" i="86"/>
  <c r="AD195" i="86"/>
  <c r="AE195" i="86"/>
  <c r="AF195" i="86"/>
  <c r="AG195" i="86"/>
  <c r="AH195" i="86"/>
  <c r="AI195" i="86"/>
  <c r="AJ195" i="86"/>
  <c r="AK195" i="86"/>
  <c r="AL195" i="86"/>
  <c r="D196" i="86"/>
  <c r="G196" i="86"/>
  <c r="J196" i="86"/>
  <c r="N196" i="86"/>
  <c r="O196" i="86"/>
  <c r="P196" i="86"/>
  <c r="Q196" i="86"/>
  <c r="R196" i="86"/>
  <c r="S196" i="86"/>
  <c r="U196" i="86"/>
  <c r="V196" i="86"/>
  <c r="W196" i="86"/>
  <c r="X196" i="86"/>
  <c r="Y196" i="86"/>
  <c r="Z196" i="86"/>
  <c r="AA196" i="86"/>
  <c r="AB196" i="86"/>
  <c r="AC196" i="86"/>
  <c r="AD196" i="86"/>
  <c r="AE196" i="86"/>
  <c r="AF196" i="86"/>
  <c r="AG196" i="86"/>
  <c r="AH196" i="86"/>
  <c r="AI196" i="86"/>
  <c r="AJ196" i="86"/>
  <c r="AK196" i="86"/>
  <c r="AL196" i="86"/>
  <c r="D197" i="86"/>
  <c r="G197" i="86"/>
  <c r="J197" i="86"/>
  <c r="N197" i="86"/>
  <c r="O197" i="86"/>
  <c r="P197" i="86"/>
  <c r="Q197" i="86"/>
  <c r="R197" i="86"/>
  <c r="S197" i="86"/>
  <c r="U197" i="86"/>
  <c r="V197" i="86"/>
  <c r="W197" i="86"/>
  <c r="X197" i="86"/>
  <c r="Y197" i="86"/>
  <c r="Z197" i="86"/>
  <c r="AA197" i="86"/>
  <c r="AB197" i="86"/>
  <c r="AC197" i="86"/>
  <c r="AD197" i="86"/>
  <c r="AE197" i="86"/>
  <c r="AF197" i="86"/>
  <c r="AG197" i="86"/>
  <c r="AH197" i="86"/>
  <c r="AI197" i="86"/>
  <c r="AJ197" i="86"/>
  <c r="AK197" i="86"/>
  <c r="AL197" i="86"/>
  <c r="D198" i="86"/>
  <c r="G198" i="86"/>
  <c r="J198" i="86"/>
  <c r="N198" i="86"/>
  <c r="O198" i="86"/>
  <c r="P198" i="86"/>
  <c r="Q198" i="86"/>
  <c r="R198" i="86"/>
  <c r="S198" i="86"/>
  <c r="U198" i="86"/>
  <c r="V198" i="86"/>
  <c r="W198" i="86"/>
  <c r="X198" i="86"/>
  <c r="Y198" i="86"/>
  <c r="Z198" i="86"/>
  <c r="AA198" i="86"/>
  <c r="AB198" i="86"/>
  <c r="AC198" i="86"/>
  <c r="AD198" i="86"/>
  <c r="AE198" i="86"/>
  <c r="AF198" i="86"/>
  <c r="AG198" i="86"/>
  <c r="AH198" i="86"/>
  <c r="AI198" i="86"/>
  <c r="AJ198" i="86"/>
  <c r="AK198" i="86"/>
  <c r="AL198" i="86"/>
  <c r="D199" i="86"/>
  <c r="G199" i="86"/>
  <c r="J199" i="86"/>
  <c r="N199" i="86"/>
  <c r="O199" i="86"/>
  <c r="P199" i="86"/>
  <c r="Q199" i="86"/>
  <c r="R199" i="86"/>
  <c r="S199" i="86"/>
  <c r="U199" i="86"/>
  <c r="V199" i="86"/>
  <c r="W199" i="86"/>
  <c r="X199" i="86"/>
  <c r="Y199" i="86"/>
  <c r="Z199" i="86"/>
  <c r="AA199" i="86"/>
  <c r="AB199" i="86"/>
  <c r="AC199" i="86"/>
  <c r="AD199" i="86"/>
  <c r="AE199" i="86"/>
  <c r="AF199" i="86"/>
  <c r="AG199" i="86"/>
  <c r="AH199" i="86"/>
  <c r="AI199" i="86"/>
  <c r="AJ199" i="86"/>
  <c r="AK199" i="86"/>
  <c r="AL199" i="86"/>
  <c r="D200" i="86"/>
  <c r="G200" i="86"/>
  <c r="J200" i="86"/>
  <c r="N200" i="86"/>
  <c r="O200" i="86"/>
  <c r="P200" i="86"/>
  <c r="Q200" i="86"/>
  <c r="R200" i="86"/>
  <c r="S200" i="86"/>
  <c r="U200" i="86"/>
  <c r="V200" i="86"/>
  <c r="W200" i="86"/>
  <c r="X200" i="86"/>
  <c r="Y200" i="86"/>
  <c r="Z200" i="86"/>
  <c r="AA200" i="86"/>
  <c r="AB200" i="86"/>
  <c r="AC200" i="86"/>
  <c r="AD200" i="86"/>
  <c r="AE200" i="86"/>
  <c r="AF200" i="86"/>
  <c r="AG200" i="86"/>
  <c r="AH200" i="86"/>
  <c r="AI200" i="86"/>
  <c r="AJ200" i="86"/>
  <c r="AK200" i="86"/>
  <c r="AL200" i="86"/>
  <c r="D201" i="86"/>
  <c r="G201" i="86"/>
  <c r="J201" i="86"/>
  <c r="N201" i="86"/>
  <c r="O201" i="86"/>
  <c r="P201" i="86"/>
  <c r="Q201" i="86"/>
  <c r="R201" i="86"/>
  <c r="S201" i="86"/>
  <c r="U201" i="86"/>
  <c r="V201" i="86"/>
  <c r="W201" i="86"/>
  <c r="X201" i="86"/>
  <c r="Y201" i="86"/>
  <c r="Z201" i="86"/>
  <c r="AA201" i="86"/>
  <c r="AB201" i="86"/>
  <c r="AC201" i="86"/>
  <c r="AD201" i="86"/>
  <c r="AE201" i="86"/>
  <c r="AF201" i="86"/>
  <c r="AG201" i="86"/>
  <c r="AH201" i="86"/>
  <c r="AI201" i="86"/>
  <c r="AJ201" i="86"/>
  <c r="AK201" i="86"/>
  <c r="AL201" i="86"/>
  <c r="D202" i="86"/>
  <c r="G202" i="86"/>
  <c r="J202" i="86"/>
  <c r="N202" i="86"/>
  <c r="O202" i="86"/>
  <c r="P202" i="86"/>
  <c r="Q202" i="86"/>
  <c r="R202" i="86"/>
  <c r="S202" i="86"/>
  <c r="U202" i="86"/>
  <c r="V202" i="86"/>
  <c r="W202" i="86"/>
  <c r="X202" i="86"/>
  <c r="Y202" i="86"/>
  <c r="Z202" i="86"/>
  <c r="AA202" i="86"/>
  <c r="AB202" i="86"/>
  <c r="AC202" i="86"/>
  <c r="AD202" i="86"/>
  <c r="AE202" i="86"/>
  <c r="AF202" i="86"/>
  <c r="AG202" i="86"/>
  <c r="AH202" i="86"/>
  <c r="AI202" i="86"/>
  <c r="AJ202" i="86"/>
  <c r="AK202" i="86"/>
  <c r="AL202" i="86"/>
  <c r="D203" i="86"/>
  <c r="G203" i="86"/>
  <c r="J203" i="86"/>
  <c r="N203" i="86"/>
  <c r="O203" i="86"/>
  <c r="P203" i="86"/>
  <c r="Q203" i="86"/>
  <c r="R203" i="86"/>
  <c r="S203" i="86"/>
  <c r="U203" i="86"/>
  <c r="V203" i="86"/>
  <c r="W203" i="86"/>
  <c r="X203" i="86"/>
  <c r="Y203" i="86"/>
  <c r="Z203" i="86"/>
  <c r="AA203" i="86"/>
  <c r="AB203" i="86"/>
  <c r="AC203" i="86"/>
  <c r="AD203" i="86"/>
  <c r="AE203" i="86"/>
  <c r="AF203" i="86"/>
  <c r="AG203" i="86"/>
  <c r="AH203" i="86"/>
  <c r="AI203" i="86"/>
  <c r="AJ203" i="86"/>
  <c r="AK203" i="86"/>
  <c r="AL203" i="86"/>
  <c r="D204" i="86"/>
  <c r="G204" i="86"/>
  <c r="J204" i="86"/>
  <c r="N204" i="86"/>
  <c r="O204" i="86"/>
  <c r="P204" i="86"/>
  <c r="Q204" i="86"/>
  <c r="R204" i="86"/>
  <c r="S204" i="86"/>
  <c r="U204" i="86"/>
  <c r="V204" i="86"/>
  <c r="W204" i="86"/>
  <c r="X204" i="86"/>
  <c r="Y204" i="86"/>
  <c r="Z204" i="86"/>
  <c r="AA204" i="86"/>
  <c r="AB204" i="86"/>
  <c r="AC204" i="86"/>
  <c r="AD204" i="86"/>
  <c r="AE204" i="86"/>
  <c r="AF204" i="86"/>
  <c r="AG204" i="86"/>
  <c r="AH204" i="86"/>
  <c r="AI204" i="86"/>
  <c r="AJ204" i="86"/>
  <c r="AK204" i="86"/>
  <c r="AL204" i="86"/>
  <c r="D205" i="86"/>
  <c r="G205" i="86"/>
  <c r="J205" i="86"/>
  <c r="N205" i="86"/>
  <c r="O205" i="86"/>
  <c r="P205" i="86"/>
  <c r="Q205" i="86"/>
  <c r="R205" i="86"/>
  <c r="S205" i="86"/>
  <c r="U205" i="86"/>
  <c r="V205" i="86"/>
  <c r="W205" i="86"/>
  <c r="X205" i="86"/>
  <c r="Y205" i="86"/>
  <c r="Z205" i="86"/>
  <c r="AA205" i="86"/>
  <c r="AB205" i="86"/>
  <c r="AC205" i="86"/>
  <c r="AD205" i="86"/>
  <c r="AE205" i="86"/>
  <c r="AF205" i="86"/>
  <c r="AG205" i="86"/>
  <c r="AH205" i="86"/>
  <c r="AI205" i="86"/>
  <c r="AJ205" i="86"/>
  <c r="AK205" i="86"/>
  <c r="AL205" i="86"/>
  <c r="D206" i="86"/>
  <c r="G206" i="86"/>
  <c r="J206" i="86"/>
  <c r="N206" i="86"/>
  <c r="O206" i="86"/>
  <c r="P206" i="86"/>
  <c r="Q206" i="86"/>
  <c r="R206" i="86"/>
  <c r="S206" i="86"/>
  <c r="U206" i="86"/>
  <c r="V206" i="86"/>
  <c r="W206" i="86"/>
  <c r="X206" i="86"/>
  <c r="Y206" i="86"/>
  <c r="Z206" i="86"/>
  <c r="AA206" i="86"/>
  <c r="AB206" i="86"/>
  <c r="AC206" i="86"/>
  <c r="AD206" i="86"/>
  <c r="AE206" i="86"/>
  <c r="AF206" i="86"/>
  <c r="AG206" i="86"/>
  <c r="AH206" i="86"/>
  <c r="AI206" i="86"/>
  <c r="AJ206" i="86"/>
  <c r="AK206" i="86"/>
  <c r="AL206" i="86"/>
  <c r="D207" i="86"/>
  <c r="G207" i="86"/>
  <c r="J207" i="86"/>
  <c r="N207" i="86"/>
  <c r="O207" i="86"/>
  <c r="P207" i="86"/>
  <c r="Q207" i="86"/>
  <c r="R207" i="86"/>
  <c r="S207" i="86"/>
  <c r="U207" i="86"/>
  <c r="V207" i="86"/>
  <c r="W207" i="86"/>
  <c r="X207" i="86"/>
  <c r="Y207" i="86"/>
  <c r="Z207" i="86"/>
  <c r="AA207" i="86"/>
  <c r="AB207" i="86"/>
  <c r="AC207" i="86"/>
  <c r="AD207" i="86"/>
  <c r="AE207" i="86"/>
  <c r="AF207" i="86"/>
  <c r="AG207" i="86"/>
  <c r="AH207" i="86"/>
  <c r="AI207" i="86"/>
  <c r="AJ207" i="86"/>
  <c r="AK207" i="86"/>
  <c r="AL207" i="86"/>
  <c r="D208" i="86"/>
  <c r="G208" i="86"/>
  <c r="J208" i="86"/>
  <c r="N208" i="86"/>
  <c r="O208" i="86"/>
  <c r="P208" i="86"/>
  <c r="Q208" i="86"/>
  <c r="R208" i="86"/>
  <c r="S208" i="86"/>
  <c r="U208" i="86"/>
  <c r="V208" i="86"/>
  <c r="W208" i="86"/>
  <c r="X208" i="86"/>
  <c r="Y208" i="86"/>
  <c r="Z208" i="86"/>
  <c r="AA208" i="86"/>
  <c r="AB208" i="86"/>
  <c r="AC208" i="86"/>
  <c r="AD208" i="86"/>
  <c r="AE208" i="86"/>
  <c r="AF208" i="86"/>
  <c r="AG208" i="86"/>
  <c r="AH208" i="86"/>
  <c r="AI208" i="86"/>
  <c r="AJ208" i="86"/>
  <c r="AK208" i="86"/>
  <c r="AL208" i="86"/>
  <c r="D209" i="86"/>
  <c r="G209" i="86"/>
  <c r="J209" i="86"/>
  <c r="N209" i="86"/>
  <c r="O209" i="86"/>
  <c r="P209" i="86"/>
  <c r="Q209" i="86"/>
  <c r="R209" i="86"/>
  <c r="S209" i="86"/>
  <c r="U209" i="86"/>
  <c r="V209" i="86"/>
  <c r="W209" i="86"/>
  <c r="X209" i="86"/>
  <c r="Y209" i="86"/>
  <c r="Z209" i="86"/>
  <c r="AA209" i="86"/>
  <c r="AB209" i="86"/>
  <c r="AC209" i="86"/>
  <c r="AD209" i="86"/>
  <c r="AE209" i="86"/>
  <c r="AF209" i="86"/>
  <c r="AG209" i="86"/>
  <c r="AH209" i="86"/>
  <c r="AI209" i="86"/>
  <c r="AJ209" i="86"/>
  <c r="AK209" i="86"/>
  <c r="AL209" i="86"/>
  <c r="D210" i="86"/>
  <c r="G210" i="86"/>
  <c r="J210" i="86"/>
  <c r="N210" i="86"/>
  <c r="O210" i="86"/>
  <c r="P210" i="86"/>
  <c r="Q210" i="86"/>
  <c r="R210" i="86"/>
  <c r="S210" i="86"/>
  <c r="U210" i="86"/>
  <c r="V210" i="86"/>
  <c r="W210" i="86"/>
  <c r="X210" i="86"/>
  <c r="Y210" i="86"/>
  <c r="Z210" i="86"/>
  <c r="AA210" i="86"/>
  <c r="AB210" i="86"/>
  <c r="AC210" i="86"/>
  <c r="AD210" i="86"/>
  <c r="AE210" i="86"/>
  <c r="AF210" i="86"/>
  <c r="AG210" i="86"/>
  <c r="AH210" i="86"/>
  <c r="AI210" i="86"/>
  <c r="AJ210" i="86"/>
  <c r="AK210" i="86"/>
  <c r="AL210" i="86"/>
  <c r="D211" i="86"/>
  <c r="G211" i="86"/>
  <c r="J211" i="86"/>
  <c r="N211" i="86"/>
  <c r="O211" i="86"/>
  <c r="P211" i="86"/>
  <c r="Q211" i="86"/>
  <c r="R211" i="86"/>
  <c r="S211" i="86"/>
  <c r="U211" i="86"/>
  <c r="V211" i="86"/>
  <c r="W211" i="86"/>
  <c r="X211" i="86"/>
  <c r="Y211" i="86"/>
  <c r="Z211" i="86"/>
  <c r="AA211" i="86"/>
  <c r="AB211" i="86"/>
  <c r="AC211" i="86"/>
  <c r="AD211" i="86"/>
  <c r="AE211" i="86"/>
  <c r="AF211" i="86"/>
  <c r="AG211" i="86"/>
  <c r="AH211" i="86"/>
  <c r="AI211" i="86"/>
  <c r="AJ211" i="86"/>
  <c r="AK211" i="86"/>
  <c r="AL211" i="86"/>
  <c r="D212" i="86"/>
  <c r="G212" i="86"/>
  <c r="J212" i="86"/>
  <c r="N212" i="86"/>
  <c r="O212" i="86"/>
  <c r="P212" i="86"/>
  <c r="Q212" i="86"/>
  <c r="R212" i="86"/>
  <c r="S212" i="86"/>
  <c r="U212" i="86"/>
  <c r="V212" i="86"/>
  <c r="W212" i="86"/>
  <c r="X212" i="86"/>
  <c r="Y212" i="86"/>
  <c r="Z212" i="86"/>
  <c r="AA212" i="86"/>
  <c r="AB212" i="86"/>
  <c r="AC212" i="86"/>
  <c r="AD212" i="86"/>
  <c r="AE212" i="86"/>
  <c r="AF212" i="86"/>
  <c r="AG212" i="86"/>
  <c r="AH212" i="86"/>
  <c r="AI212" i="86"/>
  <c r="AJ212" i="86"/>
  <c r="AK212" i="86"/>
  <c r="AL212" i="86"/>
  <c r="D213" i="86"/>
  <c r="G213" i="86"/>
  <c r="J213" i="86"/>
  <c r="N213" i="86"/>
  <c r="O213" i="86"/>
  <c r="P213" i="86"/>
  <c r="Q213" i="86"/>
  <c r="R213" i="86"/>
  <c r="S213" i="86"/>
  <c r="U213" i="86"/>
  <c r="V213" i="86"/>
  <c r="W213" i="86"/>
  <c r="X213" i="86"/>
  <c r="Y213" i="86"/>
  <c r="Z213" i="86"/>
  <c r="AA213" i="86"/>
  <c r="AB213" i="86"/>
  <c r="AC213" i="86"/>
  <c r="AD213" i="86"/>
  <c r="AE213" i="86"/>
  <c r="AF213" i="86"/>
  <c r="AG213" i="86"/>
  <c r="AH213" i="86"/>
  <c r="AI213" i="86"/>
  <c r="AJ213" i="86"/>
  <c r="AK213" i="86"/>
  <c r="AL213" i="86"/>
  <c r="D214" i="86"/>
  <c r="G214" i="86"/>
  <c r="J214" i="86"/>
  <c r="N214" i="86"/>
  <c r="O214" i="86"/>
  <c r="P214" i="86"/>
  <c r="Q214" i="86"/>
  <c r="R214" i="86"/>
  <c r="S214" i="86"/>
  <c r="U214" i="86"/>
  <c r="V214" i="86"/>
  <c r="W214" i="86"/>
  <c r="X214" i="86"/>
  <c r="Y214" i="86"/>
  <c r="Z214" i="86"/>
  <c r="AA214" i="86"/>
  <c r="AB214" i="86"/>
  <c r="AC214" i="86"/>
  <c r="AD214" i="86"/>
  <c r="AE214" i="86"/>
  <c r="AF214" i="86"/>
  <c r="AG214" i="86"/>
  <c r="AH214" i="86"/>
  <c r="AI214" i="86"/>
  <c r="AJ214" i="86"/>
  <c r="AK214" i="86"/>
  <c r="AL214" i="86"/>
  <c r="D215" i="86"/>
  <c r="G215" i="86"/>
  <c r="J215" i="86"/>
  <c r="N215" i="86"/>
  <c r="O215" i="86"/>
  <c r="P215" i="86"/>
  <c r="Q215" i="86"/>
  <c r="R215" i="86"/>
  <c r="S215" i="86"/>
  <c r="U215" i="86"/>
  <c r="V215" i="86"/>
  <c r="W215" i="86"/>
  <c r="X215" i="86"/>
  <c r="Y215" i="86"/>
  <c r="Z215" i="86"/>
  <c r="AA215" i="86"/>
  <c r="AB215" i="86"/>
  <c r="AC215" i="86"/>
  <c r="AD215" i="86"/>
  <c r="AE215" i="86"/>
  <c r="AF215" i="86"/>
  <c r="AG215" i="86"/>
  <c r="AH215" i="86"/>
  <c r="AI215" i="86"/>
  <c r="AJ215" i="86"/>
  <c r="AK215" i="86"/>
  <c r="AL215" i="86"/>
  <c r="D216" i="86"/>
  <c r="G216" i="86"/>
  <c r="J216" i="86"/>
  <c r="N216" i="86"/>
  <c r="O216" i="86"/>
  <c r="P216" i="86"/>
  <c r="Q216" i="86"/>
  <c r="R216" i="86"/>
  <c r="S216" i="86"/>
  <c r="U216" i="86"/>
  <c r="V216" i="86"/>
  <c r="W216" i="86"/>
  <c r="X216" i="86"/>
  <c r="Y216" i="86"/>
  <c r="Z216" i="86"/>
  <c r="AA216" i="86"/>
  <c r="AB216" i="86"/>
  <c r="AC216" i="86"/>
  <c r="AD216" i="86"/>
  <c r="AE216" i="86"/>
  <c r="AF216" i="86"/>
  <c r="AG216" i="86"/>
  <c r="AH216" i="86"/>
  <c r="AI216" i="86"/>
  <c r="AJ216" i="86"/>
  <c r="AK216" i="86"/>
  <c r="AL216" i="86"/>
  <c r="D217" i="86"/>
  <c r="G217" i="86"/>
  <c r="J217" i="86"/>
  <c r="N217" i="86"/>
  <c r="O217" i="86"/>
  <c r="P217" i="86"/>
  <c r="Q217" i="86"/>
  <c r="R217" i="86"/>
  <c r="S217" i="86"/>
  <c r="U217" i="86"/>
  <c r="V217" i="86"/>
  <c r="W217" i="86"/>
  <c r="X217" i="86"/>
  <c r="Y217" i="86"/>
  <c r="Z217" i="86"/>
  <c r="AA217" i="86"/>
  <c r="AB217" i="86"/>
  <c r="AC217" i="86"/>
  <c r="AD217" i="86"/>
  <c r="AE217" i="86"/>
  <c r="AF217" i="86"/>
  <c r="AG217" i="86"/>
  <c r="AH217" i="86"/>
  <c r="AI217" i="86"/>
  <c r="AJ217" i="86"/>
  <c r="AK217" i="86"/>
  <c r="AL217" i="86"/>
  <c r="D218" i="86"/>
  <c r="G218" i="86"/>
  <c r="J218" i="86"/>
  <c r="N218" i="86"/>
  <c r="O218" i="86"/>
  <c r="P218" i="86"/>
  <c r="Q218" i="86"/>
  <c r="R218" i="86"/>
  <c r="S218" i="86"/>
  <c r="U218" i="86"/>
  <c r="V218" i="86"/>
  <c r="W218" i="86"/>
  <c r="X218" i="86"/>
  <c r="Y218" i="86"/>
  <c r="Z218" i="86"/>
  <c r="AA218" i="86"/>
  <c r="AB218" i="86"/>
  <c r="AC218" i="86"/>
  <c r="AD218" i="86"/>
  <c r="AE218" i="86"/>
  <c r="AF218" i="86"/>
  <c r="AG218" i="86"/>
  <c r="AH218" i="86"/>
  <c r="AI218" i="86"/>
  <c r="AJ218" i="86"/>
  <c r="AK218" i="86"/>
  <c r="AL218" i="86"/>
  <c r="D219" i="86"/>
  <c r="G219" i="86"/>
  <c r="J219" i="86"/>
  <c r="N219" i="86"/>
  <c r="O219" i="86"/>
  <c r="P219" i="86"/>
  <c r="Q219" i="86"/>
  <c r="R219" i="86"/>
  <c r="S219" i="86"/>
  <c r="U219" i="86"/>
  <c r="V219" i="86"/>
  <c r="W219" i="86"/>
  <c r="X219" i="86"/>
  <c r="Y219" i="86"/>
  <c r="Z219" i="86"/>
  <c r="AA219" i="86"/>
  <c r="AB219" i="86"/>
  <c r="AC219" i="86"/>
  <c r="AD219" i="86"/>
  <c r="AE219" i="86"/>
  <c r="AF219" i="86"/>
  <c r="AG219" i="86"/>
  <c r="AH219" i="86"/>
  <c r="AI219" i="86"/>
  <c r="AJ219" i="86"/>
  <c r="AK219" i="86"/>
  <c r="AL219" i="86"/>
  <c r="D220" i="86"/>
  <c r="G220" i="86"/>
  <c r="J220" i="86"/>
  <c r="N220" i="86"/>
  <c r="O220" i="86"/>
  <c r="P220" i="86"/>
  <c r="Q220" i="86"/>
  <c r="R220" i="86"/>
  <c r="S220" i="86"/>
  <c r="U220" i="86"/>
  <c r="V220" i="86"/>
  <c r="W220" i="86"/>
  <c r="X220" i="86"/>
  <c r="Y220" i="86"/>
  <c r="Z220" i="86"/>
  <c r="AA220" i="86"/>
  <c r="AB220" i="86"/>
  <c r="AC220" i="86"/>
  <c r="AD220" i="86"/>
  <c r="AE220" i="86"/>
  <c r="AF220" i="86"/>
  <c r="AG220" i="86"/>
  <c r="AH220" i="86"/>
  <c r="AI220" i="86"/>
  <c r="AJ220" i="86"/>
  <c r="AK220" i="86"/>
  <c r="AL220" i="86"/>
  <c r="D221" i="86"/>
  <c r="G221" i="86"/>
  <c r="J221" i="86"/>
  <c r="N221" i="86"/>
  <c r="O221" i="86"/>
  <c r="P221" i="86"/>
  <c r="Q221" i="86"/>
  <c r="R221" i="86"/>
  <c r="S221" i="86"/>
  <c r="U221" i="86"/>
  <c r="V221" i="86"/>
  <c r="W221" i="86"/>
  <c r="X221" i="86"/>
  <c r="Y221" i="86"/>
  <c r="Z221" i="86"/>
  <c r="AA221" i="86"/>
  <c r="AB221" i="86"/>
  <c r="AC221" i="86"/>
  <c r="AD221" i="86"/>
  <c r="AE221" i="86"/>
  <c r="AF221" i="86"/>
  <c r="AG221" i="86"/>
  <c r="AH221" i="86"/>
  <c r="AI221" i="86"/>
  <c r="AJ221" i="86"/>
  <c r="AK221" i="86"/>
  <c r="AL221" i="86"/>
  <c r="D222" i="86"/>
  <c r="G222" i="86"/>
  <c r="J222" i="86"/>
  <c r="N222" i="86"/>
  <c r="O222" i="86"/>
  <c r="P222" i="86"/>
  <c r="Q222" i="86"/>
  <c r="R222" i="86"/>
  <c r="S222" i="86"/>
  <c r="U222" i="86"/>
  <c r="V222" i="86"/>
  <c r="W222" i="86"/>
  <c r="X222" i="86"/>
  <c r="Y222" i="86"/>
  <c r="Z222" i="86"/>
  <c r="AA222" i="86"/>
  <c r="AB222" i="86"/>
  <c r="AC222" i="86"/>
  <c r="AD222" i="86"/>
  <c r="AE222" i="86"/>
  <c r="AF222" i="86"/>
  <c r="AG222" i="86"/>
  <c r="AH222" i="86"/>
  <c r="AI222" i="86"/>
  <c r="AJ222" i="86"/>
  <c r="AK222" i="86"/>
  <c r="AL222" i="86"/>
  <c r="D223" i="86"/>
  <c r="G223" i="86"/>
  <c r="J223" i="86"/>
  <c r="N223" i="86"/>
  <c r="O223" i="86"/>
  <c r="P223" i="86"/>
  <c r="Q223" i="86"/>
  <c r="R223" i="86"/>
  <c r="S223" i="86"/>
  <c r="U223" i="86"/>
  <c r="V223" i="86"/>
  <c r="W223" i="86"/>
  <c r="X223" i="86"/>
  <c r="Y223" i="86"/>
  <c r="Z223" i="86"/>
  <c r="AA223" i="86"/>
  <c r="AB223" i="86"/>
  <c r="AC223" i="86"/>
  <c r="AD223" i="86"/>
  <c r="AE223" i="86"/>
  <c r="AF223" i="86"/>
  <c r="AG223" i="86"/>
  <c r="AH223" i="86"/>
  <c r="AI223" i="86"/>
  <c r="AJ223" i="86"/>
  <c r="AK223" i="86"/>
  <c r="AL223" i="86"/>
  <c r="D224" i="86"/>
  <c r="G224" i="86"/>
  <c r="J224" i="86"/>
  <c r="N224" i="86"/>
  <c r="O224" i="86"/>
  <c r="P224" i="86"/>
  <c r="Q224" i="86"/>
  <c r="R224" i="86"/>
  <c r="S224" i="86"/>
  <c r="U224" i="86"/>
  <c r="V224" i="86"/>
  <c r="W224" i="86"/>
  <c r="X224" i="86"/>
  <c r="Y224" i="86"/>
  <c r="Z224" i="86"/>
  <c r="AA224" i="86"/>
  <c r="AB224" i="86"/>
  <c r="AC224" i="86"/>
  <c r="AD224" i="86"/>
  <c r="AE224" i="86"/>
  <c r="AF224" i="86"/>
  <c r="AG224" i="86"/>
  <c r="AH224" i="86"/>
  <c r="AI224" i="86"/>
  <c r="AJ224" i="86"/>
  <c r="AK224" i="86"/>
  <c r="AL224" i="86"/>
  <c r="D225" i="86"/>
  <c r="G225" i="86"/>
  <c r="J225" i="86"/>
  <c r="N225" i="86"/>
  <c r="O225" i="86"/>
  <c r="P225" i="86"/>
  <c r="Q225" i="86"/>
  <c r="R225" i="86"/>
  <c r="S225" i="86"/>
  <c r="U225" i="86"/>
  <c r="V225" i="86"/>
  <c r="W225" i="86"/>
  <c r="X225" i="86"/>
  <c r="Y225" i="86"/>
  <c r="Z225" i="86"/>
  <c r="AA225" i="86"/>
  <c r="AB225" i="86"/>
  <c r="AC225" i="86"/>
  <c r="AD225" i="86"/>
  <c r="AE225" i="86"/>
  <c r="AF225" i="86"/>
  <c r="AG225" i="86"/>
  <c r="AH225" i="86"/>
  <c r="AI225" i="86"/>
  <c r="AJ225" i="86"/>
  <c r="AK225" i="86"/>
  <c r="AL225" i="86"/>
  <c r="D226" i="86"/>
  <c r="G226" i="86"/>
  <c r="J226" i="86"/>
  <c r="N226" i="86"/>
  <c r="O226" i="86"/>
  <c r="P226" i="86"/>
  <c r="Q226" i="86"/>
  <c r="R226" i="86"/>
  <c r="S226" i="86"/>
  <c r="U226" i="86"/>
  <c r="V226" i="86"/>
  <c r="W226" i="86"/>
  <c r="X226" i="86"/>
  <c r="Y226" i="86"/>
  <c r="Z226" i="86"/>
  <c r="AA226" i="86"/>
  <c r="AB226" i="86"/>
  <c r="AC226" i="86"/>
  <c r="AD226" i="86"/>
  <c r="AE226" i="86"/>
  <c r="AF226" i="86"/>
  <c r="AG226" i="86"/>
  <c r="AH226" i="86"/>
  <c r="AI226" i="86"/>
  <c r="AJ226" i="86"/>
  <c r="AK226" i="86"/>
  <c r="AL226" i="86"/>
  <c r="D227" i="86"/>
  <c r="G227" i="86"/>
  <c r="J227" i="86"/>
  <c r="N227" i="86"/>
  <c r="O227" i="86"/>
  <c r="P227" i="86"/>
  <c r="Q227" i="86"/>
  <c r="R227" i="86"/>
  <c r="S227" i="86"/>
  <c r="U227" i="86"/>
  <c r="V227" i="86"/>
  <c r="W227" i="86"/>
  <c r="X227" i="86"/>
  <c r="Y227" i="86"/>
  <c r="Z227" i="86"/>
  <c r="AA227" i="86"/>
  <c r="AB227" i="86"/>
  <c r="AC227" i="86"/>
  <c r="AD227" i="86"/>
  <c r="AE227" i="86"/>
  <c r="AF227" i="86"/>
  <c r="AG227" i="86"/>
  <c r="AH227" i="86"/>
  <c r="AI227" i="86"/>
  <c r="AJ227" i="86"/>
  <c r="AK227" i="86"/>
  <c r="AL227" i="86"/>
  <c r="D228" i="86"/>
  <c r="G228" i="86"/>
  <c r="J228" i="86"/>
  <c r="N228" i="86"/>
  <c r="O228" i="86"/>
  <c r="P228" i="86"/>
  <c r="Q228" i="86"/>
  <c r="R228" i="86"/>
  <c r="S228" i="86"/>
  <c r="U228" i="86"/>
  <c r="V228" i="86"/>
  <c r="W228" i="86"/>
  <c r="X228" i="86"/>
  <c r="Y228" i="86"/>
  <c r="Z228" i="86"/>
  <c r="AA228" i="86"/>
  <c r="AB228" i="86"/>
  <c r="AC228" i="86"/>
  <c r="AD228" i="86"/>
  <c r="AE228" i="86"/>
  <c r="AF228" i="86"/>
  <c r="AG228" i="86"/>
  <c r="AH228" i="86"/>
  <c r="AI228" i="86"/>
  <c r="AJ228" i="86"/>
  <c r="AK228" i="86"/>
  <c r="AL228" i="86"/>
  <c r="D229" i="86"/>
  <c r="G229" i="86"/>
  <c r="J229" i="86"/>
  <c r="N229" i="86"/>
  <c r="O229" i="86"/>
  <c r="P229" i="86"/>
  <c r="Q229" i="86"/>
  <c r="R229" i="86"/>
  <c r="S229" i="86"/>
  <c r="U229" i="86"/>
  <c r="V229" i="86"/>
  <c r="W229" i="86"/>
  <c r="X229" i="86"/>
  <c r="Y229" i="86"/>
  <c r="Z229" i="86"/>
  <c r="AA229" i="86"/>
  <c r="AB229" i="86"/>
  <c r="AC229" i="86"/>
  <c r="AD229" i="86"/>
  <c r="AE229" i="86"/>
  <c r="AF229" i="86"/>
  <c r="AG229" i="86"/>
  <c r="AH229" i="86"/>
  <c r="AI229" i="86"/>
  <c r="AJ229" i="86"/>
  <c r="AK229" i="86"/>
  <c r="AL229" i="86"/>
  <c r="D230" i="86"/>
  <c r="G230" i="86"/>
  <c r="J230" i="86"/>
  <c r="N230" i="86"/>
  <c r="O230" i="86"/>
  <c r="P230" i="86"/>
  <c r="Q230" i="86"/>
  <c r="R230" i="86"/>
  <c r="S230" i="86"/>
  <c r="U230" i="86"/>
  <c r="V230" i="86"/>
  <c r="W230" i="86"/>
  <c r="X230" i="86"/>
  <c r="Y230" i="86"/>
  <c r="Z230" i="86"/>
  <c r="AA230" i="86"/>
  <c r="AB230" i="86"/>
  <c r="AC230" i="86"/>
  <c r="AD230" i="86"/>
  <c r="AE230" i="86"/>
  <c r="AF230" i="86"/>
  <c r="AG230" i="86"/>
  <c r="AH230" i="86"/>
  <c r="AI230" i="86"/>
  <c r="AJ230" i="86"/>
  <c r="AK230" i="86"/>
  <c r="AL230" i="86"/>
  <c r="D231" i="86"/>
  <c r="G231" i="86"/>
  <c r="J231" i="86"/>
  <c r="N231" i="86"/>
  <c r="O231" i="86"/>
  <c r="P231" i="86"/>
  <c r="Q231" i="86"/>
  <c r="R231" i="86"/>
  <c r="S231" i="86"/>
  <c r="U231" i="86"/>
  <c r="V231" i="86"/>
  <c r="W231" i="86"/>
  <c r="X231" i="86"/>
  <c r="Y231" i="86"/>
  <c r="Z231" i="86"/>
  <c r="AA231" i="86"/>
  <c r="AB231" i="86"/>
  <c r="AC231" i="86"/>
  <c r="AD231" i="86"/>
  <c r="AE231" i="86"/>
  <c r="AF231" i="86"/>
  <c r="AG231" i="86"/>
  <c r="AH231" i="86"/>
  <c r="AI231" i="86"/>
  <c r="AJ231" i="86"/>
  <c r="AK231" i="86"/>
  <c r="AL231" i="86"/>
  <c r="D232" i="86"/>
  <c r="G232" i="86"/>
  <c r="J232" i="86"/>
  <c r="N232" i="86"/>
  <c r="O232" i="86"/>
  <c r="P232" i="86"/>
  <c r="Q232" i="86"/>
  <c r="R232" i="86"/>
  <c r="S232" i="86"/>
  <c r="U232" i="86"/>
  <c r="V232" i="86"/>
  <c r="W232" i="86"/>
  <c r="X232" i="86"/>
  <c r="Y232" i="86"/>
  <c r="Z232" i="86"/>
  <c r="AA232" i="86"/>
  <c r="AB232" i="86"/>
  <c r="AC232" i="86"/>
  <c r="AD232" i="86"/>
  <c r="AE232" i="86"/>
  <c r="AF232" i="86"/>
  <c r="AG232" i="86"/>
  <c r="AH232" i="86"/>
  <c r="AI232" i="86"/>
  <c r="AJ232" i="86"/>
  <c r="AK232" i="86"/>
  <c r="AL232" i="86"/>
  <c r="D233" i="86"/>
  <c r="G233" i="86"/>
  <c r="J233" i="86"/>
  <c r="N233" i="86"/>
  <c r="O233" i="86"/>
  <c r="P233" i="86"/>
  <c r="Q233" i="86"/>
  <c r="R233" i="86"/>
  <c r="S233" i="86"/>
  <c r="U233" i="86"/>
  <c r="V233" i="86"/>
  <c r="W233" i="86"/>
  <c r="X233" i="86"/>
  <c r="Y233" i="86"/>
  <c r="Z233" i="86"/>
  <c r="AA233" i="86"/>
  <c r="AB233" i="86"/>
  <c r="AC233" i="86"/>
  <c r="AD233" i="86"/>
  <c r="AE233" i="86"/>
  <c r="AF233" i="86"/>
  <c r="AG233" i="86"/>
  <c r="AH233" i="86"/>
  <c r="AI233" i="86"/>
  <c r="AJ233" i="86"/>
  <c r="AK233" i="86"/>
  <c r="AL233" i="86"/>
  <c r="D234" i="86"/>
  <c r="G234" i="86"/>
  <c r="J234" i="86"/>
  <c r="N234" i="86"/>
  <c r="O234" i="86"/>
  <c r="P234" i="86"/>
  <c r="Q234" i="86"/>
  <c r="R234" i="86"/>
  <c r="S234" i="86"/>
  <c r="U234" i="86"/>
  <c r="V234" i="86"/>
  <c r="W234" i="86"/>
  <c r="X234" i="86"/>
  <c r="Y234" i="86"/>
  <c r="Z234" i="86"/>
  <c r="AA234" i="86"/>
  <c r="AB234" i="86"/>
  <c r="AC234" i="86"/>
  <c r="AD234" i="86"/>
  <c r="AE234" i="86"/>
  <c r="AF234" i="86"/>
  <c r="AG234" i="86"/>
  <c r="AH234" i="86"/>
  <c r="AI234" i="86"/>
  <c r="AJ234" i="86"/>
  <c r="AK234" i="86"/>
  <c r="AL234" i="86"/>
  <c r="D235" i="86"/>
  <c r="G235" i="86"/>
  <c r="J235" i="86"/>
  <c r="N235" i="86"/>
  <c r="O235" i="86"/>
  <c r="P235" i="86"/>
  <c r="Q235" i="86"/>
  <c r="R235" i="86"/>
  <c r="S235" i="86"/>
  <c r="U235" i="86"/>
  <c r="V235" i="86"/>
  <c r="W235" i="86"/>
  <c r="X235" i="86"/>
  <c r="Y235" i="86"/>
  <c r="Z235" i="86"/>
  <c r="AA235" i="86"/>
  <c r="AB235" i="86"/>
  <c r="AC235" i="86"/>
  <c r="AD235" i="86"/>
  <c r="AE235" i="86"/>
  <c r="AF235" i="86"/>
  <c r="AG235" i="86"/>
  <c r="AH235" i="86"/>
  <c r="AI235" i="86"/>
  <c r="AJ235" i="86"/>
  <c r="AK235" i="86"/>
  <c r="AL235" i="86"/>
  <c r="D236" i="86"/>
  <c r="G236" i="86"/>
  <c r="J236" i="86"/>
  <c r="N236" i="86"/>
  <c r="O236" i="86"/>
  <c r="P236" i="86"/>
  <c r="Q236" i="86"/>
  <c r="R236" i="86"/>
  <c r="S236" i="86"/>
  <c r="U236" i="86"/>
  <c r="V236" i="86"/>
  <c r="W236" i="86"/>
  <c r="X236" i="86"/>
  <c r="Y236" i="86"/>
  <c r="Z236" i="86"/>
  <c r="AA236" i="86"/>
  <c r="AB236" i="86"/>
  <c r="AC236" i="86"/>
  <c r="AD236" i="86"/>
  <c r="AE236" i="86"/>
  <c r="AF236" i="86"/>
  <c r="AG236" i="86"/>
  <c r="AH236" i="86"/>
  <c r="AI236" i="86"/>
  <c r="AJ236" i="86"/>
  <c r="AK236" i="86"/>
  <c r="AL236" i="86"/>
  <c r="D237" i="86"/>
  <c r="G237" i="86"/>
  <c r="J237" i="86"/>
  <c r="N237" i="86"/>
  <c r="O237" i="86"/>
  <c r="P237" i="86"/>
  <c r="Q237" i="86"/>
  <c r="R237" i="86"/>
  <c r="S237" i="86"/>
  <c r="U237" i="86"/>
  <c r="V237" i="86"/>
  <c r="W237" i="86"/>
  <c r="X237" i="86"/>
  <c r="Y237" i="86"/>
  <c r="Z237" i="86"/>
  <c r="AA237" i="86"/>
  <c r="AB237" i="86"/>
  <c r="AC237" i="86"/>
  <c r="AD237" i="86"/>
  <c r="AE237" i="86"/>
  <c r="AF237" i="86"/>
  <c r="AG237" i="86"/>
  <c r="AH237" i="86"/>
  <c r="AI237" i="86"/>
  <c r="AJ237" i="86"/>
  <c r="AK237" i="86"/>
  <c r="AL237" i="86"/>
  <c r="D238" i="86"/>
  <c r="G238" i="86"/>
  <c r="J238" i="86"/>
  <c r="N238" i="86"/>
  <c r="O238" i="86"/>
  <c r="P238" i="86"/>
  <c r="Q238" i="86"/>
  <c r="R238" i="86"/>
  <c r="S238" i="86"/>
  <c r="U238" i="86"/>
  <c r="V238" i="86"/>
  <c r="W238" i="86"/>
  <c r="X238" i="86"/>
  <c r="Y238" i="86"/>
  <c r="Z238" i="86"/>
  <c r="AA238" i="86"/>
  <c r="AB238" i="86"/>
  <c r="AC238" i="86"/>
  <c r="AD238" i="86"/>
  <c r="AE238" i="86"/>
  <c r="AF238" i="86"/>
  <c r="AG238" i="86"/>
  <c r="AH238" i="86"/>
  <c r="AI238" i="86"/>
  <c r="AJ238" i="86"/>
  <c r="AK238" i="86"/>
  <c r="AL238" i="86"/>
  <c r="D239" i="86"/>
  <c r="G239" i="86"/>
  <c r="J239" i="86"/>
  <c r="N239" i="86"/>
  <c r="O239" i="86"/>
  <c r="P239" i="86"/>
  <c r="Q239" i="86"/>
  <c r="R239" i="86"/>
  <c r="S239" i="86"/>
  <c r="U239" i="86"/>
  <c r="V239" i="86"/>
  <c r="W239" i="86"/>
  <c r="X239" i="86"/>
  <c r="Y239" i="86"/>
  <c r="Z239" i="86"/>
  <c r="AA239" i="86"/>
  <c r="AB239" i="86"/>
  <c r="AC239" i="86"/>
  <c r="AD239" i="86"/>
  <c r="AE239" i="86"/>
  <c r="AF239" i="86"/>
  <c r="AG239" i="86"/>
  <c r="AH239" i="86"/>
  <c r="AI239" i="86"/>
  <c r="AJ239" i="86"/>
  <c r="AK239" i="86"/>
  <c r="AL239" i="86"/>
  <c r="D240" i="86"/>
  <c r="G240" i="86"/>
  <c r="J240" i="86"/>
  <c r="N240" i="86"/>
  <c r="O240" i="86"/>
  <c r="P240" i="86"/>
  <c r="Q240" i="86"/>
  <c r="R240" i="86"/>
  <c r="S240" i="86"/>
  <c r="U240" i="86"/>
  <c r="V240" i="86"/>
  <c r="W240" i="86"/>
  <c r="X240" i="86"/>
  <c r="Y240" i="86"/>
  <c r="Z240" i="86"/>
  <c r="AA240" i="86"/>
  <c r="AB240" i="86"/>
  <c r="AC240" i="86"/>
  <c r="AD240" i="86"/>
  <c r="AE240" i="86"/>
  <c r="AF240" i="86"/>
  <c r="AG240" i="86"/>
  <c r="AH240" i="86"/>
  <c r="AI240" i="86"/>
  <c r="AJ240" i="86"/>
  <c r="AK240" i="86"/>
  <c r="AL240" i="86"/>
  <c r="D241" i="86"/>
  <c r="G241" i="86"/>
  <c r="J241" i="86"/>
  <c r="N241" i="86"/>
  <c r="O241" i="86"/>
  <c r="P241" i="86"/>
  <c r="Q241" i="86"/>
  <c r="R241" i="86"/>
  <c r="S241" i="86"/>
  <c r="U241" i="86"/>
  <c r="V241" i="86"/>
  <c r="W241" i="86"/>
  <c r="X241" i="86"/>
  <c r="Y241" i="86"/>
  <c r="Z241" i="86"/>
  <c r="AA241" i="86"/>
  <c r="AB241" i="86"/>
  <c r="AC241" i="86"/>
  <c r="AD241" i="86"/>
  <c r="AE241" i="86"/>
  <c r="AF241" i="86"/>
  <c r="AG241" i="86"/>
  <c r="AH241" i="86"/>
  <c r="AI241" i="86"/>
  <c r="AJ241" i="86"/>
  <c r="AK241" i="86"/>
  <c r="AL241" i="86"/>
  <c r="D242" i="86"/>
  <c r="G242" i="86"/>
  <c r="J242" i="86"/>
  <c r="N242" i="86"/>
  <c r="O242" i="86"/>
  <c r="P242" i="86"/>
  <c r="Q242" i="86"/>
  <c r="R242" i="86"/>
  <c r="S242" i="86"/>
  <c r="U242" i="86"/>
  <c r="V242" i="86"/>
  <c r="W242" i="86"/>
  <c r="X242" i="86"/>
  <c r="Y242" i="86"/>
  <c r="Z242" i="86"/>
  <c r="AA242" i="86"/>
  <c r="AB242" i="86"/>
  <c r="AC242" i="86"/>
  <c r="AD242" i="86"/>
  <c r="AE242" i="86"/>
  <c r="AF242" i="86"/>
  <c r="AG242" i="86"/>
  <c r="AH242" i="86"/>
  <c r="AI242" i="86"/>
  <c r="AJ242" i="86"/>
  <c r="AK242" i="86"/>
  <c r="AL242" i="86"/>
  <c r="D243" i="86"/>
  <c r="G243" i="86"/>
  <c r="J243" i="86"/>
  <c r="N243" i="86"/>
  <c r="O243" i="86"/>
  <c r="P243" i="86"/>
  <c r="Q243" i="86"/>
  <c r="R243" i="86"/>
  <c r="S243" i="86"/>
  <c r="U243" i="86"/>
  <c r="V243" i="86"/>
  <c r="W243" i="86"/>
  <c r="X243" i="86"/>
  <c r="Y243" i="86"/>
  <c r="Z243" i="86"/>
  <c r="AA243" i="86"/>
  <c r="AB243" i="86"/>
  <c r="AC243" i="86"/>
  <c r="AD243" i="86"/>
  <c r="AE243" i="86"/>
  <c r="AF243" i="86"/>
  <c r="AG243" i="86"/>
  <c r="AH243" i="86"/>
  <c r="AI243" i="86"/>
  <c r="AJ243" i="86"/>
  <c r="AK243" i="86"/>
  <c r="AL243" i="86"/>
  <c r="D244" i="86"/>
  <c r="G244" i="86"/>
  <c r="J244" i="86"/>
  <c r="N244" i="86"/>
  <c r="O244" i="86"/>
  <c r="P244" i="86"/>
  <c r="Q244" i="86"/>
  <c r="R244" i="86"/>
  <c r="S244" i="86"/>
  <c r="U244" i="86"/>
  <c r="V244" i="86"/>
  <c r="W244" i="86"/>
  <c r="X244" i="86"/>
  <c r="Y244" i="86"/>
  <c r="Z244" i="86"/>
  <c r="AA244" i="86"/>
  <c r="AB244" i="86"/>
  <c r="AC244" i="86"/>
  <c r="AD244" i="86"/>
  <c r="AE244" i="86"/>
  <c r="AF244" i="86"/>
  <c r="AG244" i="86"/>
  <c r="AH244" i="86"/>
  <c r="AI244" i="86"/>
  <c r="AJ244" i="86"/>
  <c r="AK244" i="86"/>
  <c r="AL244" i="86"/>
  <c r="D245" i="86"/>
  <c r="G245" i="86"/>
  <c r="J245" i="86"/>
  <c r="N245" i="86"/>
  <c r="O245" i="86"/>
  <c r="P245" i="86"/>
  <c r="Q245" i="86"/>
  <c r="R245" i="86"/>
  <c r="S245" i="86"/>
  <c r="U245" i="86"/>
  <c r="V245" i="86"/>
  <c r="W245" i="86"/>
  <c r="X245" i="86"/>
  <c r="Y245" i="86"/>
  <c r="Z245" i="86"/>
  <c r="AA245" i="86"/>
  <c r="AB245" i="86"/>
  <c r="AC245" i="86"/>
  <c r="AD245" i="86"/>
  <c r="AE245" i="86"/>
  <c r="AF245" i="86"/>
  <c r="AG245" i="86"/>
  <c r="AH245" i="86"/>
  <c r="AI245" i="86"/>
  <c r="AJ245" i="86"/>
  <c r="AK245" i="86"/>
  <c r="AL245" i="86"/>
  <c r="D246" i="86"/>
  <c r="G246" i="86"/>
  <c r="J246" i="86"/>
  <c r="N246" i="86"/>
  <c r="O246" i="86"/>
  <c r="P246" i="86"/>
  <c r="Q246" i="86"/>
  <c r="R246" i="86"/>
  <c r="S246" i="86"/>
  <c r="U246" i="86"/>
  <c r="V246" i="86"/>
  <c r="W246" i="86"/>
  <c r="X246" i="86"/>
  <c r="Y246" i="86"/>
  <c r="Z246" i="86"/>
  <c r="AA246" i="86"/>
  <c r="AB246" i="86"/>
  <c r="AC246" i="86"/>
  <c r="AD246" i="86"/>
  <c r="AE246" i="86"/>
  <c r="AF246" i="86"/>
  <c r="AG246" i="86"/>
  <c r="AH246" i="86"/>
  <c r="AI246" i="86"/>
  <c r="AJ246" i="86"/>
  <c r="AK246" i="86"/>
  <c r="AL246" i="86"/>
  <c r="D247" i="86"/>
  <c r="G247" i="86"/>
  <c r="J247" i="86"/>
  <c r="N247" i="86"/>
  <c r="O247" i="86"/>
  <c r="P247" i="86"/>
  <c r="Q247" i="86"/>
  <c r="R247" i="86"/>
  <c r="S247" i="86"/>
  <c r="U247" i="86"/>
  <c r="V247" i="86"/>
  <c r="W247" i="86"/>
  <c r="X247" i="86"/>
  <c r="Y247" i="86"/>
  <c r="Z247" i="86"/>
  <c r="AA247" i="86"/>
  <c r="AB247" i="86"/>
  <c r="AC247" i="86"/>
  <c r="AD247" i="86"/>
  <c r="AE247" i="86"/>
  <c r="AF247" i="86"/>
  <c r="AG247" i="86"/>
  <c r="AH247" i="86"/>
  <c r="AI247" i="86"/>
  <c r="AJ247" i="86"/>
  <c r="AK247" i="86"/>
  <c r="AL247" i="86"/>
  <c r="D248" i="86"/>
  <c r="G248" i="86"/>
  <c r="J248" i="86"/>
  <c r="N248" i="86"/>
  <c r="O248" i="86"/>
  <c r="P248" i="86"/>
  <c r="Q248" i="86"/>
  <c r="R248" i="86"/>
  <c r="S248" i="86"/>
  <c r="U248" i="86"/>
  <c r="V248" i="86"/>
  <c r="W248" i="86"/>
  <c r="X248" i="86"/>
  <c r="Y248" i="86"/>
  <c r="Z248" i="86"/>
  <c r="AA248" i="86"/>
  <c r="AB248" i="86"/>
  <c r="AC248" i="86"/>
  <c r="AD248" i="86"/>
  <c r="AE248" i="86"/>
  <c r="AF248" i="86"/>
  <c r="AG248" i="86"/>
  <c r="AH248" i="86"/>
  <c r="AI248" i="86"/>
  <c r="AJ248" i="86"/>
  <c r="AK248" i="86"/>
  <c r="AL248" i="86"/>
  <c r="D249" i="86"/>
  <c r="G249" i="86"/>
  <c r="J249" i="86"/>
  <c r="N249" i="86"/>
  <c r="O249" i="86"/>
  <c r="P249" i="86"/>
  <c r="Q249" i="86"/>
  <c r="R249" i="86"/>
  <c r="S249" i="86"/>
  <c r="U249" i="86"/>
  <c r="V249" i="86"/>
  <c r="W249" i="86"/>
  <c r="X249" i="86"/>
  <c r="Y249" i="86"/>
  <c r="Z249" i="86"/>
  <c r="AA249" i="86"/>
  <c r="AB249" i="86"/>
  <c r="AC249" i="86"/>
  <c r="AD249" i="86"/>
  <c r="AE249" i="86"/>
  <c r="AF249" i="86"/>
  <c r="AG249" i="86"/>
  <c r="AH249" i="86"/>
  <c r="AI249" i="86"/>
  <c r="AJ249" i="86"/>
  <c r="AK249" i="86"/>
  <c r="AL249" i="86"/>
  <c r="D250" i="86"/>
  <c r="G250" i="86"/>
  <c r="J250" i="86"/>
  <c r="N250" i="86"/>
  <c r="O250" i="86"/>
  <c r="P250" i="86"/>
  <c r="Q250" i="86"/>
  <c r="R250" i="86"/>
  <c r="S250" i="86"/>
  <c r="U250" i="86"/>
  <c r="V250" i="86"/>
  <c r="W250" i="86"/>
  <c r="X250" i="86"/>
  <c r="Y250" i="86"/>
  <c r="Z250" i="86"/>
  <c r="AA250" i="86"/>
  <c r="AB250" i="86"/>
  <c r="AC250" i="86"/>
  <c r="AD250" i="86"/>
  <c r="AE250" i="86"/>
  <c r="AF250" i="86"/>
  <c r="AG250" i="86"/>
  <c r="AH250" i="86"/>
  <c r="AI250" i="86"/>
  <c r="AJ250" i="86"/>
  <c r="AK250" i="86"/>
  <c r="AL250" i="86"/>
  <c r="D251" i="86"/>
  <c r="G251" i="86"/>
  <c r="J251" i="86"/>
  <c r="N251" i="86"/>
  <c r="O251" i="86"/>
  <c r="P251" i="86"/>
  <c r="Q251" i="86"/>
  <c r="R251" i="86"/>
  <c r="S251" i="86"/>
  <c r="U251" i="86"/>
  <c r="V251" i="86"/>
  <c r="W251" i="86"/>
  <c r="X251" i="86"/>
  <c r="Y251" i="86"/>
  <c r="Z251" i="86"/>
  <c r="AA251" i="86"/>
  <c r="AB251" i="86"/>
  <c r="AC251" i="86"/>
  <c r="AD251" i="86"/>
  <c r="AE251" i="86"/>
  <c r="AF251" i="86"/>
  <c r="AG251" i="86"/>
  <c r="AH251" i="86"/>
  <c r="AI251" i="86"/>
  <c r="AJ251" i="86"/>
  <c r="AK251" i="86"/>
  <c r="AL251" i="86"/>
  <c r="D252" i="86"/>
  <c r="G252" i="86"/>
  <c r="J252" i="86"/>
  <c r="N252" i="86"/>
  <c r="O252" i="86"/>
  <c r="P252" i="86"/>
  <c r="Q252" i="86"/>
  <c r="R252" i="86"/>
  <c r="S252" i="86"/>
  <c r="U252" i="86"/>
  <c r="V252" i="86"/>
  <c r="W252" i="86"/>
  <c r="X252" i="86"/>
  <c r="Y252" i="86"/>
  <c r="Z252" i="86"/>
  <c r="AA252" i="86"/>
  <c r="AB252" i="86"/>
  <c r="AC252" i="86"/>
  <c r="AD252" i="86"/>
  <c r="AE252" i="86"/>
  <c r="AF252" i="86"/>
  <c r="AG252" i="86"/>
  <c r="AH252" i="86"/>
  <c r="AI252" i="86"/>
  <c r="AJ252" i="86"/>
  <c r="AK252" i="86"/>
  <c r="AL252" i="86"/>
  <c r="D253" i="86"/>
  <c r="G253" i="86"/>
  <c r="J253" i="86"/>
  <c r="N253" i="86"/>
  <c r="O253" i="86"/>
  <c r="P253" i="86"/>
  <c r="Q253" i="86"/>
  <c r="R253" i="86"/>
  <c r="S253" i="86"/>
  <c r="U253" i="86"/>
  <c r="V253" i="86"/>
  <c r="W253" i="86"/>
  <c r="X253" i="86"/>
  <c r="Y253" i="86"/>
  <c r="Z253" i="86"/>
  <c r="AA253" i="86"/>
  <c r="AB253" i="86"/>
  <c r="AC253" i="86"/>
  <c r="AD253" i="86"/>
  <c r="AE253" i="86"/>
  <c r="AF253" i="86"/>
  <c r="AG253" i="86"/>
  <c r="AH253" i="86"/>
  <c r="AI253" i="86"/>
  <c r="AJ253" i="86"/>
  <c r="AK253" i="86"/>
  <c r="AL253" i="86"/>
  <c r="D254" i="86"/>
  <c r="G254" i="86"/>
  <c r="J254" i="86"/>
  <c r="N254" i="86"/>
  <c r="O254" i="86"/>
  <c r="P254" i="86"/>
  <c r="Q254" i="86"/>
  <c r="R254" i="86"/>
  <c r="S254" i="86"/>
  <c r="U254" i="86"/>
  <c r="V254" i="86"/>
  <c r="W254" i="86"/>
  <c r="X254" i="86"/>
  <c r="Y254" i="86"/>
  <c r="Z254" i="86"/>
  <c r="AA254" i="86"/>
  <c r="AB254" i="86"/>
  <c r="AC254" i="86"/>
  <c r="AD254" i="86"/>
  <c r="AE254" i="86"/>
  <c r="AF254" i="86"/>
  <c r="AG254" i="86"/>
  <c r="AH254" i="86"/>
  <c r="AI254" i="86"/>
  <c r="AJ254" i="86"/>
  <c r="AK254" i="86"/>
  <c r="AL254" i="86"/>
  <c r="D255" i="86"/>
  <c r="G255" i="86"/>
  <c r="J255" i="86"/>
  <c r="N255" i="86"/>
  <c r="O255" i="86"/>
  <c r="P255" i="86"/>
  <c r="Q255" i="86"/>
  <c r="R255" i="86"/>
  <c r="S255" i="86"/>
  <c r="U255" i="86"/>
  <c r="V255" i="86"/>
  <c r="W255" i="86"/>
  <c r="X255" i="86"/>
  <c r="Y255" i="86"/>
  <c r="Z255" i="86"/>
  <c r="AA255" i="86"/>
  <c r="AB255" i="86"/>
  <c r="AC255" i="86"/>
  <c r="AD255" i="86"/>
  <c r="AE255" i="86"/>
  <c r="AF255" i="86"/>
  <c r="AG255" i="86"/>
  <c r="AH255" i="86"/>
  <c r="AI255" i="86"/>
  <c r="AJ255" i="86"/>
  <c r="AK255" i="86"/>
  <c r="AL255" i="86"/>
  <c r="D256" i="86"/>
  <c r="G256" i="86"/>
  <c r="J256" i="86"/>
  <c r="N256" i="86"/>
  <c r="O256" i="86"/>
  <c r="P256" i="86"/>
  <c r="Q256" i="86"/>
  <c r="R256" i="86"/>
  <c r="S256" i="86"/>
  <c r="U256" i="86"/>
  <c r="V256" i="86"/>
  <c r="W256" i="86"/>
  <c r="X256" i="86"/>
  <c r="Y256" i="86"/>
  <c r="Z256" i="86"/>
  <c r="AA256" i="86"/>
  <c r="AB256" i="86"/>
  <c r="AC256" i="86"/>
  <c r="AD256" i="86"/>
  <c r="AE256" i="86"/>
  <c r="AF256" i="86"/>
  <c r="AG256" i="86"/>
  <c r="AH256" i="86"/>
  <c r="AI256" i="86"/>
  <c r="AJ256" i="86"/>
  <c r="AK256" i="86"/>
  <c r="AL256" i="86"/>
  <c r="D257" i="86"/>
  <c r="G257" i="86"/>
  <c r="J257" i="86"/>
  <c r="N257" i="86"/>
  <c r="O257" i="86"/>
  <c r="P257" i="86"/>
  <c r="Q257" i="86"/>
  <c r="R257" i="86"/>
  <c r="S257" i="86"/>
  <c r="U257" i="86"/>
  <c r="V257" i="86"/>
  <c r="W257" i="86"/>
  <c r="X257" i="86"/>
  <c r="Y257" i="86"/>
  <c r="Z257" i="86"/>
  <c r="AA257" i="86"/>
  <c r="AB257" i="86"/>
  <c r="AC257" i="86"/>
  <c r="AD257" i="86"/>
  <c r="AE257" i="86"/>
  <c r="AF257" i="86"/>
  <c r="AG257" i="86"/>
  <c r="AH257" i="86"/>
  <c r="AI257" i="86"/>
  <c r="AJ257" i="86"/>
  <c r="AK257" i="86"/>
  <c r="AL257" i="86"/>
  <c r="D258" i="86"/>
  <c r="G258" i="86"/>
  <c r="J258" i="86"/>
  <c r="N258" i="86"/>
  <c r="O258" i="86"/>
  <c r="P258" i="86"/>
  <c r="Q258" i="86"/>
  <c r="R258" i="86"/>
  <c r="S258" i="86"/>
  <c r="U258" i="86"/>
  <c r="V258" i="86"/>
  <c r="W258" i="86"/>
  <c r="X258" i="86"/>
  <c r="Y258" i="86"/>
  <c r="Z258" i="86"/>
  <c r="AA258" i="86"/>
  <c r="AB258" i="86"/>
  <c r="AC258" i="86"/>
  <c r="AD258" i="86"/>
  <c r="AE258" i="86"/>
  <c r="AF258" i="86"/>
  <c r="AG258" i="86"/>
  <c r="AH258" i="86"/>
  <c r="AI258" i="86"/>
  <c r="AJ258" i="86"/>
  <c r="AK258" i="86"/>
  <c r="AL258" i="86"/>
  <c r="D259" i="86"/>
  <c r="G259" i="86"/>
  <c r="J259" i="86"/>
  <c r="N259" i="86"/>
  <c r="O259" i="86"/>
  <c r="P259" i="86"/>
  <c r="Q259" i="86"/>
  <c r="R259" i="86"/>
  <c r="S259" i="86"/>
  <c r="U259" i="86"/>
  <c r="V259" i="86"/>
  <c r="W259" i="86"/>
  <c r="X259" i="86"/>
  <c r="Y259" i="86"/>
  <c r="Z259" i="86"/>
  <c r="AA259" i="86"/>
  <c r="AB259" i="86"/>
  <c r="AC259" i="86"/>
  <c r="AD259" i="86"/>
  <c r="AE259" i="86"/>
  <c r="AF259" i="86"/>
  <c r="AG259" i="86"/>
  <c r="AH259" i="86"/>
  <c r="AI259" i="86"/>
  <c r="AJ259" i="86"/>
  <c r="AK259" i="86"/>
  <c r="AL259" i="86"/>
  <c r="D260" i="86"/>
  <c r="G260" i="86"/>
  <c r="J260" i="86"/>
  <c r="N260" i="86"/>
  <c r="O260" i="86"/>
  <c r="P260" i="86"/>
  <c r="Q260" i="86"/>
  <c r="R260" i="86"/>
  <c r="S260" i="86"/>
  <c r="U260" i="86"/>
  <c r="V260" i="86"/>
  <c r="W260" i="86"/>
  <c r="X260" i="86"/>
  <c r="Y260" i="86"/>
  <c r="Z260" i="86"/>
  <c r="AA260" i="86"/>
  <c r="AB260" i="86"/>
  <c r="AC260" i="86"/>
  <c r="AD260" i="86"/>
  <c r="AE260" i="86"/>
  <c r="AF260" i="86"/>
  <c r="AG260" i="86"/>
  <c r="AH260" i="86"/>
  <c r="AI260" i="86"/>
  <c r="AJ260" i="86"/>
  <c r="AK260" i="86"/>
  <c r="AL260" i="86"/>
  <c r="D261" i="86"/>
  <c r="G261" i="86"/>
  <c r="J261" i="86"/>
  <c r="N261" i="86"/>
  <c r="O261" i="86"/>
  <c r="P261" i="86"/>
  <c r="Q261" i="86"/>
  <c r="R261" i="86"/>
  <c r="S261" i="86"/>
  <c r="U261" i="86"/>
  <c r="V261" i="86"/>
  <c r="W261" i="86"/>
  <c r="X261" i="86"/>
  <c r="Y261" i="86"/>
  <c r="Z261" i="86"/>
  <c r="AA261" i="86"/>
  <c r="AB261" i="86"/>
  <c r="AC261" i="86"/>
  <c r="AD261" i="86"/>
  <c r="AE261" i="86"/>
  <c r="AF261" i="86"/>
  <c r="AG261" i="86"/>
  <c r="AH261" i="86"/>
  <c r="AI261" i="86"/>
  <c r="AJ261" i="86"/>
  <c r="AK261" i="86"/>
  <c r="AL261" i="86"/>
  <c r="D262" i="86"/>
  <c r="G262" i="86"/>
  <c r="J262" i="86"/>
  <c r="N262" i="86"/>
  <c r="O262" i="86"/>
  <c r="P262" i="86"/>
  <c r="Q262" i="86"/>
  <c r="R262" i="86"/>
  <c r="S262" i="86"/>
  <c r="U262" i="86"/>
  <c r="V262" i="86"/>
  <c r="W262" i="86"/>
  <c r="X262" i="86"/>
  <c r="Y262" i="86"/>
  <c r="Z262" i="86"/>
  <c r="AA262" i="86"/>
  <c r="AB262" i="86"/>
  <c r="AC262" i="86"/>
  <c r="AD262" i="86"/>
  <c r="AE262" i="86"/>
  <c r="AF262" i="86"/>
  <c r="AG262" i="86"/>
  <c r="AH262" i="86"/>
  <c r="AI262" i="86"/>
  <c r="AJ262" i="86"/>
  <c r="AK262" i="86"/>
  <c r="AL262" i="86"/>
  <c r="D263" i="86"/>
  <c r="G263" i="86"/>
  <c r="J263" i="86"/>
  <c r="N263" i="86"/>
  <c r="O263" i="86"/>
  <c r="P263" i="86"/>
  <c r="Q263" i="86"/>
  <c r="R263" i="86"/>
  <c r="S263" i="86"/>
  <c r="U263" i="86"/>
  <c r="V263" i="86"/>
  <c r="W263" i="86"/>
  <c r="X263" i="86"/>
  <c r="Y263" i="86"/>
  <c r="Z263" i="86"/>
  <c r="AA263" i="86"/>
  <c r="AB263" i="86"/>
  <c r="AC263" i="86"/>
  <c r="AD263" i="86"/>
  <c r="AE263" i="86"/>
  <c r="AF263" i="86"/>
  <c r="AG263" i="86"/>
  <c r="AH263" i="86"/>
  <c r="AI263" i="86"/>
  <c r="AJ263" i="86"/>
  <c r="AK263" i="86"/>
  <c r="AL263" i="86"/>
  <c r="D264" i="86"/>
  <c r="G264" i="86"/>
  <c r="J264" i="86"/>
  <c r="N264" i="86"/>
  <c r="O264" i="86"/>
  <c r="P264" i="86"/>
  <c r="Q264" i="86"/>
  <c r="R264" i="86"/>
  <c r="S264" i="86"/>
  <c r="U264" i="86"/>
  <c r="V264" i="86"/>
  <c r="W264" i="86"/>
  <c r="X264" i="86"/>
  <c r="Y264" i="86"/>
  <c r="Z264" i="86"/>
  <c r="AA264" i="86"/>
  <c r="AB264" i="86"/>
  <c r="AC264" i="86"/>
  <c r="AD264" i="86"/>
  <c r="AE264" i="86"/>
  <c r="AF264" i="86"/>
  <c r="AG264" i="86"/>
  <c r="AH264" i="86"/>
  <c r="AI264" i="86"/>
  <c r="AJ264" i="86"/>
  <c r="AK264" i="86"/>
  <c r="AL264" i="86"/>
  <c r="D265" i="86"/>
  <c r="G265" i="86"/>
  <c r="J265" i="86"/>
  <c r="N265" i="86"/>
  <c r="O265" i="86"/>
  <c r="P265" i="86"/>
  <c r="Q265" i="86"/>
  <c r="R265" i="86"/>
  <c r="S265" i="86"/>
  <c r="U265" i="86"/>
  <c r="V265" i="86"/>
  <c r="W265" i="86"/>
  <c r="X265" i="86"/>
  <c r="Y265" i="86"/>
  <c r="Z265" i="86"/>
  <c r="AA265" i="86"/>
  <c r="AB265" i="86"/>
  <c r="AC265" i="86"/>
  <c r="AD265" i="86"/>
  <c r="AE265" i="86"/>
  <c r="AF265" i="86"/>
  <c r="AG265" i="86"/>
  <c r="AH265" i="86"/>
  <c r="AI265" i="86"/>
  <c r="AJ265" i="86"/>
  <c r="AK265" i="86"/>
  <c r="AL265" i="86"/>
  <c r="D266" i="86"/>
  <c r="G266" i="86"/>
  <c r="J266" i="86"/>
  <c r="N266" i="86"/>
  <c r="O266" i="86"/>
  <c r="P266" i="86"/>
  <c r="Q266" i="86"/>
  <c r="R266" i="86"/>
  <c r="S266" i="86"/>
  <c r="U266" i="86"/>
  <c r="V266" i="86"/>
  <c r="W266" i="86"/>
  <c r="X266" i="86"/>
  <c r="Y266" i="86"/>
  <c r="Z266" i="86"/>
  <c r="AA266" i="86"/>
  <c r="AB266" i="86"/>
  <c r="AC266" i="86"/>
  <c r="AD266" i="86"/>
  <c r="AE266" i="86"/>
  <c r="AF266" i="86"/>
  <c r="AG266" i="86"/>
  <c r="AH266" i="86"/>
  <c r="AI266" i="86"/>
  <c r="AJ266" i="86"/>
  <c r="AK266" i="86"/>
  <c r="AL266" i="86"/>
  <c r="D267" i="86"/>
  <c r="G267" i="86"/>
  <c r="J267" i="86"/>
  <c r="N267" i="86"/>
  <c r="O267" i="86"/>
  <c r="P267" i="86"/>
  <c r="Q267" i="86"/>
  <c r="R267" i="86"/>
  <c r="S267" i="86"/>
  <c r="U267" i="86"/>
  <c r="V267" i="86"/>
  <c r="W267" i="86"/>
  <c r="X267" i="86"/>
  <c r="Y267" i="86"/>
  <c r="Z267" i="86"/>
  <c r="AA267" i="86"/>
  <c r="AB267" i="86"/>
  <c r="AC267" i="86"/>
  <c r="AD267" i="86"/>
  <c r="AE267" i="86"/>
  <c r="AF267" i="86"/>
  <c r="AG267" i="86"/>
  <c r="AH267" i="86"/>
  <c r="AI267" i="86"/>
  <c r="AJ267" i="86"/>
  <c r="AK267" i="86"/>
  <c r="AL267" i="86"/>
  <c r="D268" i="86"/>
  <c r="G268" i="86"/>
  <c r="J268" i="86"/>
  <c r="N268" i="86"/>
  <c r="O268" i="86"/>
  <c r="P268" i="86"/>
  <c r="Q268" i="86"/>
  <c r="R268" i="86"/>
  <c r="S268" i="86"/>
  <c r="U268" i="86"/>
  <c r="V268" i="86"/>
  <c r="W268" i="86"/>
  <c r="X268" i="86"/>
  <c r="Y268" i="86"/>
  <c r="Z268" i="86"/>
  <c r="AA268" i="86"/>
  <c r="AB268" i="86"/>
  <c r="AC268" i="86"/>
  <c r="AD268" i="86"/>
  <c r="AE268" i="86"/>
  <c r="AF268" i="86"/>
  <c r="AG268" i="86"/>
  <c r="AH268" i="86"/>
  <c r="AI268" i="86"/>
  <c r="AJ268" i="86"/>
  <c r="AK268" i="86"/>
  <c r="AL268" i="86"/>
  <c r="D269" i="86"/>
  <c r="G269" i="86"/>
  <c r="J269" i="86"/>
  <c r="N269" i="86"/>
  <c r="O269" i="86"/>
  <c r="P269" i="86"/>
  <c r="Q269" i="86"/>
  <c r="R269" i="86"/>
  <c r="S269" i="86"/>
  <c r="U269" i="86"/>
  <c r="V269" i="86"/>
  <c r="W269" i="86"/>
  <c r="X269" i="86"/>
  <c r="Y269" i="86"/>
  <c r="Z269" i="86"/>
  <c r="AA269" i="86"/>
  <c r="AB269" i="86"/>
  <c r="AC269" i="86"/>
  <c r="AD269" i="86"/>
  <c r="AE269" i="86"/>
  <c r="AF269" i="86"/>
  <c r="AG269" i="86"/>
  <c r="AH269" i="86"/>
  <c r="AI269" i="86"/>
  <c r="AJ269" i="86"/>
  <c r="AK269" i="86"/>
  <c r="AL269" i="86"/>
  <c r="D270" i="86"/>
  <c r="G270" i="86"/>
  <c r="J270" i="86"/>
  <c r="N270" i="86"/>
  <c r="O270" i="86"/>
  <c r="P270" i="86"/>
  <c r="Q270" i="86"/>
  <c r="R270" i="86"/>
  <c r="S270" i="86"/>
  <c r="U270" i="86"/>
  <c r="V270" i="86"/>
  <c r="W270" i="86"/>
  <c r="X270" i="86"/>
  <c r="Y270" i="86"/>
  <c r="Z270" i="86"/>
  <c r="AA270" i="86"/>
  <c r="AB270" i="86"/>
  <c r="AC270" i="86"/>
  <c r="AD270" i="86"/>
  <c r="AE270" i="86"/>
  <c r="AF270" i="86"/>
  <c r="AG270" i="86"/>
  <c r="AH270" i="86"/>
  <c r="AI270" i="86"/>
  <c r="AJ270" i="86"/>
  <c r="AK270" i="86"/>
  <c r="AL270" i="86"/>
  <c r="D271" i="86"/>
  <c r="G271" i="86"/>
  <c r="J271" i="86"/>
  <c r="N271" i="86"/>
  <c r="O271" i="86"/>
  <c r="P271" i="86"/>
  <c r="Q271" i="86"/>
  <c r="R271" i="86"/>
  <c r="S271" i="86"/>
  <c r="U271" i="86"/>
  <c r="V271" i="86"/>
  <c r="W271" i="86"/>
  <c r="X271" i="86"/>
  <c r="Y271" i="86"/>
  <c r="Z271" i="86"/>
  <c r="AA271" i="86"/>
  <c r="AB271" i="86"/>
  <c r="AC271" i="86"/>
  <c r="AD271" i="86"/>
  <c r="AE271" i="86"/>
  <c r="AF271" i="86"/>
  <c r="AG271" i="86"/>
  <c r="AH271" i="86"/>
  <c r="AI271" i="86"/>
  <c r="AJ271" i="86"/>
  <c r="AK271" i="86"/>
  <c r="AL271" i="86"/>
  <c r="D272" i="86"/>
  <c r="G272" i="86"/>
  <c r="J272" i="86"/>
  <c r="N272" i="86"/>
  <c r="O272" i="86"/>
  <c r="P272" i="86"/>
  <c r="Q272" i="86"/>
  <c r="R272" i="86"/>
  <c r="S272" i="86"/>
  <c r="U272" i="86"/>
  <c r="V272" i="86"/>
  <c r="W272" i="86"/>
  <c r="X272" i="86"/>
  <c r="Y272" i="86"/>
  <c r="Z272" i="86"/>
  <c r="AA272" i="86"/>
  <c r="AB272" i="86"/>
  <c r="AC272" i="86"/>
  <c r="AD272" i="86"/>
  <c r="AE272" i="86"/>
  <c r="AF272" i="86"/>
  <c r="AG272" i="86"/>
  <c r="AH272" i="86"/>
  <c r="AI272" i="86"/>
  <c r="AJ272" i="86"/>
  <c r="AK272" i="86"/>
  <c r="AL272" i="86"/>
  <c r="D273" i="86"/>
  <c r="G273" i="86"/>
  <c r="J273" i="86"/>
  <c r="N273" i="86"/>
  <c r="O273" i="86"/>
  <c r="P273" i="86"/>
  <c r="Q273" i="86"/>
  <c r="R273" i="86"/>
  <c r="S273" i="86"/>
  <c r="U273" i="86"/>
  <c r="V273" i="86"/>
  <c r="W273" i="86"/>
  <c r="X273" i="86"/>
  <c r="Y273" i="86"/>
  <c r="Z273" i="86"/>
  <c r="AA273" i="86"/>
  <c r="AB273" i="86"/>
  <c r="AC273" i="86"/>
  <c r="AD273" i="86"/>
  <c r="AE273" i="86"/>
  <c r="AF273" i="86"/>
  <c r="AG273" i="86"/>
  <c r="AH273" i="86"/>
  <c r="AI273" i="86"/>
  <c r="AJ273" i="86"/>
  <c r="AK273" i="86"/>
  <c r="AL273" i="86"/>
  <c r="D274" i="86"/>
  <c r="G274" i="86"/>
  <c r="J274" i="86"/>
  <c r="N274" i="86"/>
  <c r="O274" i="86"/>
  <c r="P274" i="86"/>
  <c r="Q274" i="86"/>
  <c r="R274" i="86"/>
  <c r="S274" i="86"/>
  <c r="U274" i="86"/>
  <c r="V274" i="86"/>
  <c r="W274" i="86"/>
  <c r="X274" i="86"/>
  <c r="Y274" i="86"/>
  <c r="Z274" i="86"/>
  <c r="AA274" i="86"/>
  <c r="AB274" i="86"/>
  <c r="AC274" i="86"/>
  <c r="AD274" i="86"/>
  <c r="AE274" i="86"/>
  <c r="AF274" i="86"/>
  <c r="AG274" i="86"/>
  <c r="AH274" i="86"/>
  <c r="AI274" i="86"/>
  <c r="AJ274" i="86"/>
  <c r="AK274" i="86"/>
  <c r="AL274" i="86"/>
  <c r="D275" i="86"/>
  <c r="G275" i="86"/>
  <c r="J275" i="86"/>
  <c r="N275" i="86"/>
  <c r="O275" i="86"/>
  <c r="P275" i="86"/>
  <c r="Q275" i="86"/>
  <c r="R275" i="86"/>
  <c r="S275" i="86"/>
  <c r="U275" i="86"/>
  <c r="V275" i="86"/>
  <c r="W275" i="86"/>
  <c r="X275" i="86"/>
  <c r="Y275" i="86"/>
  <c r="Z275" i="86"/>
  <c r="AA275" i="86"/>
  <c r="AB275" i="86"/>
  <c r="AC275" i="86"/>
  <c r="AD275" i="86"/>
  <c r="AE275" i="86"/>
  <c r="AF275" i="86"/>
  <c r="AG275" i="86"/>
  <c r="AH275" i="86"/>
  <c r="AI275" i="86"/>
  <c r="AJ275" i="86"/>
  <c r="AK275" i="86"/>
  <c r="AL275" i="86"/>
  <c r="D276" i="86"/>
  <c r="G276" i="86"/>
  <c r="J276" i="86"/>
  <c r="N276" i="86"/>
  <c r="O276" i="86"/>
  <c r="P276" i="86"/>
  <c r="Q276" i="86"/>
  <c r="R276" i="86"/>
  <c r="S276" i="86"/>
  <c r="U276" i="86"/>
  <c r="V276" i="86"/>
  <c r="W276" i="86"/>
  <c r="X276" i="86"/>
  <c r="Y276" i="86"/>
  <c r="Z276" i="86"/>
  <c r="AA276" i="86"/>
  <c r="AB276" i="86"/>
  <c r="AC276" i="86"/>
  <c r="AD276" i="86"/>
  <c r="AE276" i="86"/>
  <c r="AF276" i="86"/>
  <c r="AG276" i="86"/>
  <c r="AH276" i="86"/>
  <c r="AI276" i="86"/>
  <c r="AJ276" i="86"/>
  <c r="AK276" i="86"/>
  <c r="AL276" i="86"/>
  <c r="D277" i="86"/>
  <c r="G277" i="86"/>
  <c r="J277" i="86"/>
  <c r="N277" i="86"/>
  <c r="O277" i="86"/>
  <c r="P277" i="86"/>
  <c r="Q277" i="86"/>
  <c r="R277" i="86"/>
  <c r="S277" i="86"/>
  <c r="U277" i="86"/>
  <c r="V277" i="86"/>
  <c r="W277" i="86"/>
  <c r="X277" i="86"/>
  <c r="Y277" i="86"/>
  <c r="Z277" i="86"/>
  <c r="AA277" i="86"/>
  <c r="AB277" i="86"/>
  <c r="AC277" i="86"/>
  <c r="AD277" i="86"/>
  <c r="AE277" i="86"/>
  <c r="AF277" i="86"/>
  <c r="AG277" i="86"/>
  <c r="AH277" i="86"/>
  <c r="AI277" i="86"/>
  <c r="AJ277" i="86"/>
  <c r="AK277" i="86"/>
  <c r="AL277" i="86"/>
  <c r="D278" i="86"/>
  <c r="G278" i="86"/>
  <c r="J278" i="86"/>
  <c r="N278" i="86"/>
  <c r="O278" i="86"/>
  <c r="P278" i="86"/>
  <c r="Q278" i="86"/>
  <c r="R278" i="86"/>
  <c r="S278" i="86"/>
  <c r="U278" i="86"/>
  <c r="V278" i="86"/>
  <c r="W278" i="86"/>
  <c r="X278" i="86"/>
  <c r="Y278" i="86"/>
  <c r="Z278" i="86"/>
  <c r="AA278" i="86"/>
  <c r="AB278" i="86"/>
  <c r="AC278" i="86"/>
  <c r="AD278" i="86"/>
  <c r="AE278" i="86"/>
  <c r="AF278" i="86"/>
  <c r="AG278" i="86"/>
  <c r="AH278" i="86"/>
  <c r="AI278" i="86"/>
  <c r="AJ278" i="86"/>
  <c r="AK278" i="86"/>
  <c r="AL278" i="86"/>
  <c r="D279" i="86"/>
  <c r="G279" i="86"/>
  <c r="J279" i="86"/>
  <c r="N279" i="86"/>
  <c r="O279" i="86"/>
  <c r="P279" i="86"/>
  <c r="Q279" i="86"/>
  <c r="R279" i="86"/>
  <c r="S279" i="86"/>
  <c r="U279" i="86"/>
  <c r="V279" i="86"/>
  <c r="W279" i="86"/>
  <c r="X279" i="86"/>
  <c r="Y279" i="86"/>
  <c r="Z279" i="86"/>
  <c r="AA279" i="86"/>
  <c r="AB279" i="86"/>
  <c r="AC279" i="86"/>
  <c r="AD279" i="86"/>
  <c r="AE279" i="86"/>
  <c r="AF279" i="86"/>
  <c r="AG279" i="86"/>
  <c r="AH279" i="86"/>
  <c r="AI279" i="86"/>
  <c r="AJ279" i="86"/>
  <c r="AK279" i="86"/>
  <c r="AL279" i="86"/>
  <c r="D280" i="86"/>
  <c r="G280" i="86"/>
  <c r="J280" i="86"/>
  <c r="N280" i="86"/>
  <c r="O280" i="86"/>
  <c r="P280" i="86"/>
  <c r="Q280" i="86"/>
  <c r="R280" i="86"/>
  <c r="S280" i="86"/>
  <c r="U280" i="86"/>
  <c r="V280" i="86"/>
  <c r="W280" i="86"/>
  <c r="X280" i="86"/>
  <c r="Y280" i="86"/>
  <c r="Z280" i="86"/>
  <c r="AA280" i="86"/>
  <c r="AB280" i="86"/>
  <c r="AC280" i="86"/>
  <c r="AD280" i="86"/>
  <c r="AE280" i="86"/>
  <c r="AF280" i="86"/>
  <c r="AG280" i="86"/>
  <c r="AH280" i="86"/>
  <c r="AI280" i="86"/>
  <c r="AJ280" i="86"/>
  <c r="AK280" i="86"/>
  <c r="AL280" i="86"/>
  <c r="D281" i="86"/>
  <c r="G281" i="86"/>
  <c r="J281" i="86"/>
  <c r="N281" i="86"/>
  <c r="O281" i="86"/>
  <c r="P281" i="86"/>
  <c r="Q281" i="86"/>
  <c r="R281" i="86"/>
  <c r="S281" i="86"/>
  <c r="U281" i="86"/>
  <c r="V281" i="86"/>
  <c r="W281" i="86"/>
  <c r="X281" i="86"/>
  <c r="Y281" i="86"/>
  <c r="Z281" i="86"/>
  <c r="AA281" i="86"/>
  <c r="AB281" i="86"/>
  <c r="AC281" i="86"/>
  <c r="AD281" i="86"/>
  <c r="AE281" i="86"/>
  <c r="AF281" i="86"/>
  <c r="AG281" i="86"/>
  <c r="AH281" i="86"/>
  <c r="AI281" i="86"/>
  <c r="AJ281" i="86"/>
  <c r="AK281" i="86"/>
  <c r="AL281" i="86"/>
  <c r="D282" i="86"/>
  <c r="G282" i="86"/>
  <c r="J282" i="86"/>
  <c r="N282" i="86"/>
  <c r="O282" i="86"/>
  <c r="P282" i="86"/>
  <c r="Q282" i="86"/>
  <c r="R282" i="86"/>
  <c r="S282" i="86"/>
  <c r="U282" i="86"/>
  <c r="V282" i="86"/>
  <c r="W282" i="86"/>
  <c r="X282" i="86"/>
  <c r="Y282" i="86"/>
  <c r="Z282" i="86"/>
  <c r="AA282" i="86"/>
  <c r="AB282" i="86"/>
  <c r="AC282" i="86"/>
  <c r="AD282" i="86"/>
  <c r="AE282" i="86"/>
  <c r="AF282" i="86"/>
  <c r="AG282" i="86"/>
  <c r="AH282" i="86"/>
  <c r="AI282" i="86"/>
  <c r="AJ282" i="86"/>
  <c r="AK282" i="86"/>
  <c r="AL282" i="86"/>
  <c r="D283" i="86"/>
  <c r="G283" i="86"/>
  <c r="J283" i="86"/>
  <c r="N283" i="86"/>
  <c r="O283" i="86"/>
  <c r="P283" i="86"/>
  <c r="Q283" i="86"/>
  <c r="R283" i="86"/>
  <c r="S283" i="86"/>
  <c r="U283" i="86"/>
  <c r="V283" i="86"/>
  <c r="W283" i="86"/>
  <c r="X283" i="86"/>
  <c r="Y283" i="86"/>
  <c r="Z283" i="86"/>
  <c r="AA283" i="86"/>
  <c r="AB283" i="86"/>
  <c r="AC283" i="86"/>
  <c r="AD283" i="86"/>
  <c r="AE283" i="86"/>
  <c r="AF283" i="86"/>
  <c r="AG283" i="86"/>
  <c r="AH283" i="86"/>
  <c r="AI283" i="86"/>
  <c r="AJ283" i="86"/>
  <c r="AK283" i="86"/>
  <c r="AL283" i="86"/>
  <c r="D284" i="86"/>
  <c r="G284" i="86"/>
  <c r="J284" i="86"/>
  <c r="N284" i="86"/>
  <c r="O284" i="86"/>
  <c r="P284" i="86"/>
  <c r="Q284" i="86"/>
  <c r="R284" i="86"/>
  <c r="S284" i="86"/>
  <c r="U284" i="86"/>
  <c r="V284" i="86"/>
  <c r="W284" i="86"/>
  <c r="X284" i="86"/>
  <c r="Y284" i="86"/>
  <c r="Z284" i="86"/>
  <c r="AA284" i="86"/>
  <c r="AB284" i="86"/>
  <c r="AC284" i="86"/>
  <c r="AD284" i="86"/>
  <c r="AE284" i="86"/>
  <c r="AF284" i="86"/>
  <c r="AG284" i="86"/>
  <c r="AH284" i="86"/>
  <c r="AI284" i="86"/>
  <c r="AJ284" i="86"/>
  <c r="AK284" i="86"/>
  <c r="AL284" i="86"/>
  <c r="D285" i="86"/>
  <c r="G285" i="86"/>
  <c r="J285" i="86"/>
  <c r="N285" i="86"/>
  <c r="O285" i="86"/>
  <c r="P285" i="86"/>
  <c r="Q285" i="86"/>
  <c r="R285" i="86"/>
  <c r="S285" i="86"/>
  <c r="U285" i="86"/>
  <c r="V285" i="86"/>
  <c r="W285" i="86"/>
  <c r="X285" i="86"/>
  <c r="Y285" i="86"/>
  <c r="Z285" i="86"/>
  <c r="AA285" i="86"/>
  <c r="AB285" i="86"/>
  <c r="AC285" i="86"/>
  <c r="AD285" i="86"/>
  <c r="AE285" i="86"/>
  <c r="AF285" i="86"/>
  <c r="AG285" i="86"/>
  <c r="AH285" i="86"/>
  <c r="AI285" i="86"/>
  <c r="AJ285" i="86"/>
  <c r="AK285" i="86"/>
  <c r="AL285" i="86"/>
  <c r="D286" i="86"/>
  <c r="G286" i="86"/>
  <c r="J286" i="86"/>
  <c r="N286" i="86"/>
  <c r="O286" i="86"/>
  <c r="P286" i="86"/>
  <c r="Q286" i="86"/>
  <c r="R286" i="86"/>
  <c r="S286" i="86"/>
  <c r="U286" i="86"/>
  <c r="V286" i="86"/>
  <c r="W286" i="86"/>
  <c r="X286" i="86"/>
  <c r="Y286" i="86"/>
  <c r="Z286" i="86"/>
  <c r="AA286" i="86"/>
  <c r="AB286" i="86"/>
  <c r="AC286" i="86"/>
  <c r="AD286" i="86"/>
  <c r="AE286" i="86"/>
  <c r="AF286" i="86"/>
  <c r="AG286" i="86"/>
  <c r="AH286" i="86"/>
  <c r="AI286" i="86"/>
  <c r="AJ286" i="86"/>
  <c r="AK286" i="86"/>
  <c r="AL286" i="86"/>
  <c r="D287" i="86"/>
  <c r="G287" i="86"/>
  <c r="J287" i="86"/>
  <c r="N287" i="86"/>
  <c r="O287" i="86"/>
  <c r="P287" i="86"/>
  <c r="Q287" i="86"/>
  <c r="R287" i="86"/>
  <c r="S287" i="86"/>
  <c r="U287" i="86"/>
  <c r="V287" i="86"/>
  <c r="W287" i="86"/>
  <c r="X287" i="86"/>
  <c r="Y287" i="86"/>
  <c r="Z287" i="86"/>
  <c r="AA287" i="86"/>
  <c r="AB287" i="86"/>
  <c r="AC287" i="86"/>
  <c r="AD287" i="86"/>
  <c r="AE287" i="86"/>
  <c r="AF287" i="86"/>
  <c r="AG287" i="86"/>
  <c r="AH287" i="86"/>
  <c r="AI287" i="86"/>
  <c r="AJ287" i="86"/>
  <c r="AK287" i="86"/>
  <c r="AL287" i="86"/>
  <c r="D288" i="86"/>
  <c r="G288" i="86"/>
  <c r="J288" i="86"/>
  <c r="N288" i="86"/>
  <c r="O288" i="86"/>
  <c r="P288" i="86"/>
  <c r="Q288" i="86"/>
  <c r="R288" i="86"/>
  <c r="S288" i="86"/>
  <c r="U288" i="86"/>
  <c r="V288" i="86"/>
  <c r="W288" i="86"/>
  <c r="X288" i="86"/>
  <c r="Y288" i="86"/>
  <c r="Z288" i="86"/>
  <c r="AA288" i="86"/>
  <c r="AB288" i="86"/>
  <c r="AC288" i="86"/>
  <c r="AD288" i="86"/>
  <c r="AE288" i="86"/>
  <c r="AF288" i="86"/>
  <c r="AG288" i="86"/>
  <c r="AH288" i="86"/>
  <c r="AI288" i="86"/>
  <c r="AJ288" i="86"/>
  <c r="AK288" i="86"/>
  <c r="AL288" i="86"/>
  <c r="D289" i="86"/>
  <c r="G289" i="86"/>
  <c r="J289" i="86"/>
  <c r="N289" i="86"/>
  <c r="O289" i="86"/>
  <c r="P289" i="86"/>
  <c r="Q289" i="86"/>
  <c r="R289" i="86"/>
  <c r="S289" i="86"/>
  <c r="U289" i="86"/>
  <c r="V289" i="86"/>
  <c r="W289" i="86"/>
  <c r="X289" i="86"/>
  <c r="Y289" i="86"/>
  <c r="Z289" i="86"/>
  <c r="AA289" i="86"/>
  <c r="AB289" i="86"/>
  <c r="AC289" i="86"/>
  <c r="AD289" i="86"/>
  <c r="AE289" i="86"/>
  <c r="AF289" i="86"/>
  <c r="AG289" i="86"/>
  <c r="AH289" i="86"/>
  <c r="AI289" i="86"/>
  <c r="AJ289" i="86"/>
  <c r="AK289" i="86"/>
  <c r="AL289" i="86"/>
  <c r="D290" i="86"/>
  <c r="G290" i="86"/>
  <c r="J290" i="86"/>
  <c r="N290" i="86"/>
  <c r="O290" i="86"/>
  <c r="P290" i="86"/>
  <c r="Q290" i="86"/>
  <c r="R290" i="86"/>
  <c r="S290" i="86"/>
  <c r="U290" i="86"/>
  <c r="V290" i="86"/>
  <c r="W290" i="86"/>
  <c r="X290" i="86"/>
  <c r="Y290" i="86"/>
  <c r="Z290" i="86"/>
  <c r="AA290" i="86"/>
  <c r="AB290" i="86"/>
  <c r="AC290" i="86"/>
  <c r="AD290" i="86"/>
  <c r="AE290" i="86"/>
  <c r="AF290" i="86"/>
  <c r="AG290" i="86"/>
  <c r="AH290" i="86"/>
  <c r="AI290" i="86"/>
  <c r="AJ290" i="86"/>
  <c r="AK290" i="86"/>
  <c r="AL290" i="86"/>
  <c r="D291" i="86"/>
  <c r="G291" i="86"/>
  <c r="J291" i="86"/>
  <c r="N291" i="86"/>
  <c r="O291" i="86"/>
  <c r="P291" i="86"/>
  <c r="Q291" i="86"/>
  <c r="R291" i="86"/>
  <c r="S291" i="86"/>
  <c r="U291" i="86"/>
  <c r="V291" i="86"/>
  <c r="W291" i="86"/>
  <c r="X291" i="86"/>
  <c r="Y291" i="86"/>
  <c r="Z291" i="86"/>
  <c r="AA291" i="86"/>
  <c r="AB291" i="86"/>
  <c r="AC291" i="86"/>
  <c r="AD291" i="86"/>
  <c r="AE291" i="86"/>
  <c r="AF291" i="86"/>
  <c r="AG291" i="86"/>
  <c r="AH291" i="86"/>
  <c r="AI291" i="86"/>
  <c r="AJ291" i="86"/>
  <c r="AK291" i="86"/>
  <c r="AL291" i="86"/>
  <c r="D292" i="86"/>
  <c r="G292" i="86"/>
  <c r="J292" i="86"/>
  <c r="N292" i="86"/>
  <c r="O292" i="86"/>
  <c r="P292" i="86"/>
  <c r="Q292" i="86"/>
  <c r="R292" i="86"/>
  <c r="S292" i="86"/>
  <c r="U292" i="86"/>
  <c r="V292" i="86"/>
  <c r="W292" i="86"/>
  <c r="X292" i="86"/>
  <c r="Y292" i="86"/>
  <c r="Z292" i="86"/>
  <c r="AA292" i="86"/>
  <c r="AB292" i="86"/>
  <c r="AC292" i="86"/>
  <c r="AD292" i="86"/>
  <c r="AE292" i="86"/>
  <c r="AF292" i="86"/>
  <c r="AG292" i="86"/>
  <c r="AH292" i="86"/>
  <c r="AI292" i="86"/>
  <c r="AJ292" i="86"/>
  <c r="AK292" i="86"/>
  <c r="AL292" i="86"/>
  <c r="D293" i="86"/>
  <c r="G293" i="86"/>
  <c r="J293" i="86"/>
  <c r="N293" i="86"/>
  <c r="O293" i="86"/>
  <c r="P293" i="86"/>
  <c r="Q293" i="86"/>
  <c r="R293" i="86"/>
  <c r="S293" i="86"/>
  <c r="U293" i="86"/>
  <c r="V293" i="86"/>
  <c r="W293" i="86"/>
  <c r="X293" i="86"/>
  <c r="Y293" i="86"/>
  <c r="Z293" i="86"/>
  <c r="AA293" i="86"/>
  <c r="AB293" i="86"/>
  <c r="AC293" i="86"/>
  <c r="AD293" i="86"/>
  <c r="AE293" i="86"/>
  <c r="AF293" i="86"/>
  <c r="AG293" i="86"/>
  <c r="AH293" i="86"/>
  <c r="AI293" i="86"/>
  <c r="AJ293" i="86"/>
  <c r="AK293" i="86"/>
  <c r="AL293" i="86"/>
  <c r="D294" i="86"/>
  <c r="G294" i="86"/>
  <c r="J294" i="86"/>
  <c r="N294" i="86"/>
  <c r="O294" i="86"/>
  <c r="P294" i="86"/>
  <c r="Q294" i="86"/>
  <c r="R294" i="86"/>
  <c r="S294" i="86"/>
  <c r="U294" i="86"/>
  <c r="V294" i="86"/>
  <c r="W294" i="86"/>
  <c r="X294" i="86"/>
  <c r="Y294" i="86"/>
  <c r="Z294" i="86"/>
  <c r="AA294" i="86"/>
  <c r="AB294" i="86"/>
  <c r="AC294" i="86"/>
  <c r="AD294" i="86"/>
  <c r="AE294" i="86"/>
  <c r="AF294" i="86"/>
  <c r="AG294" i="86"/>
  <c r="AH294" i="86"/>
  <c r="AI294" i="86"/>
  <c r="AJ294" i="86"/>
  <c r="AK294" i="86"/>
  <c r="AL294" i="86"/>
  <c r="D295" i="86"/>
  <c r="G295" i="86"/>
  <c r="J295" i="86"/>
  <c r="N295" i="86"/>
  <c r="O295" i="86"/>
  <c r="P295" i="86"/>
  <c r="Q295" i="86"/>
  <c r="R295" i="86"/>
  <c r="S295" i="86"/>
  <c r="U295" i="86"/>
  <c r="V295" i="86"/>
  <c r="W295" i="86"/>
  <c r="X295" i="86"/>
  <c r="Y295" i="86"/>
  <c r="Z295" i="86"/>
  <c r="AA295" i="86"/>
  <c r="AB295" i="86"/>
  <c r="AC295" i="86"/>
  <c r="AD295" i="86"/>
  <c r="AE295" i="86"/>
  <c r="AF295" i="86"/>
  <c r="AG295" i="86"/>
  <c r="AH295" i="86"/>
  <c r="AI295" i="86"/>
  <c r="AJ295" i="86"/>
  <c r="AK295" i="86"/>
  <c r="AL295" i="86"/>
  <c r="D296" i="86"/>
  <c r="G296" i="86"/>
  <c r="J296" i="86"/>
  <c r="N296" i="86"/>
  <c r="O296" i="86"/>
  <c r="P296" i="86"/>
  <c r="Q296" i="86"/>
  <c r="R296" i="86"/>
  <c r="S296" i="86"/>
  <c r="U296" i="86"/>
  <c r="V296" i="86"/>
  <c r="W296" i="86"/>
  <c r="X296" i="86"/>
  <c r="Y296" i="86"/>
  <c r="Z296" i="86"/>
  <c r="AA296" i="86"/>
  <c r="AB296" i="86"/>
  <c r="AC296" i="86"/>
  <c r="AD296" i="86"/>
  <c r="AE296" i="86"/>
  <c r="AF296" i="86"/>
  <c r="AG296" i="86"/>
  <c r="AH296" i="86"/>
  <c r="AI296" i="86"/>
  <c r="AJ296" i="86"/>
  <c r="AK296" i="86"/>
  <c r="AL296" i="86"/>
  <c r="D297" i="86"/>
  <c r="G297" i="86"/>
  <c r="J297" i="86"/>
  <c r="N297" i="86"/>
  <c r="O297" i="86"/>
  <c r="P297" i="86"/>
  <c r="Q297" i="86"/>
  <c r="R297" i="86"/>
  <c r="S297" i="86"/>
  <c r="U297" i="86"/>
  <c r="V297" i="86"/>
  <c r="W297" i="86"/>
  <c r="X297" i="86"/>
  <c r="Y297" i="86"/>
  <c r="Z297" i="86"/>
  <c r="AA297" i="86"/>
  <c r="AB297" i="86"/>
  <c r="AC297" i="86"/>
  <c r="AD297" i="86"/>
  <c r="AE297" i="86"/>
  <c r="AF297" i="86"/>
  <c r="AG297" i="86"/>
  <c r="AH297" i="86"/>
  <c r="AI297" i="86"/>
  <c r="AJ297" i="86"/>
  <c r="AK297" i="86"/>
  <c r="AL297" i="86"/>
  <c r="D298" i="86"/>
  <c r="G298" i="86"/>
  <c r="J298" i="86"/>
  <c r="N298" i="86"/>
  <c r="O298" i="86"/>
  <c r="P298" i="86"/>
  <c r="Q298" i="86"/>
  <c r="R298" i="86"/>
  <c r="S298" i="86"/>
  <c r="U298" i="86"/>
  <c r="V298" i="86"/>
  <c r="W298" i="86"/>
  <c r="X298" i="86"/>
  <c r="Y298" i="86"/>
  <c r="Z298" i="86"/>
  <c r="AA298" i="86"/>
  <c r="AB298" i="86"/>
  <c r="AC298" i="86"/>
  <c r="AD298" i="86"/>
  <c r="AE298" i="86"/>
  <c r="AF298" i="86"/>
  <c r="AG298" i="86"/>
  <c r="AH298" i="86"/>
  <c r="AI298" i="86"/>
  <c r="AJ298" i="86"/>
  <c r="AK298" i="86"/>
  <c r="AL298" i="86"/>
  <c r="D299" i="86"/>
  <c r="G299" i="86"/>
  <c r="J299" i="86"/>
  <c r="N299" i="86"/>
  <c r="O299" i="86"/>
  <c r="P299" i="86"/>
  <c r="Q299" i="86"/>
  <c r="R299" i="86"/>
  <c r="S299" i="86"/>
  <c r="U299" i="86"/>
  <c r="V299" i="86"/>
  <c r="W299" i="86"/>
  <c r="X299" i="86"/>
  <c r="Y299" i="86"/>
  <c r="Z299" i="86"/>
  <c r="AA299" i="86"/>
  <c r="AB299" i="86"/>
  <c r="AC299" i="86"/>
  <c r="AD299" i="86"/>
  <c r="AE299" i="86"/>
  <c r="AF299" i="86"/>
  <c r="AG299" i="86"/>
  <c r="AH299" i="86"/>
  <c r="AI299" i="86"/>
  <c r="AJ299" i="86"/>
  <c r="AK299" i="86"/>
  <c r="AL299" i="86"/>
  <c r="D300" i="86"/>
  <c r="G300" i="86"/>
  <c r="J300" i="86"/>
  <c r="N300" i="86"/>
  <c r="O300" i="86"/>
  <c r="P300" i="86"/>
  <c r="Q300" i="86"/>
  <c r="R300" i="86"/>
  <c r="S300" i="86"/>
  <c r="U300" i="86"/>
  <c r="V300" i="86"/>
  <c r="W300" i="86"/>
  <c r="X300" i="86"/>
  <c r="Y300" i="86"/>
  <c r="Z300" i="86"/>
  <c r="AA300" i="86"/>
  <c r="AB300" i="86"/>
  <c r="AC300" i="86"/>
  <c r="AD300" i="86"/>
  <c r="AE300" i="86"/>
  <c r="AF300" i="86"/>
  <c r="AG300" i="86"/>
  <c r="AH300" i="86"/>
  <c r="AI300" i="86"/>
  <c r="AJ300" i="86"/>
  <c r="AK300" i="86"/>
  <c r="AL300" i="86"/>
  <c r="D301" i="86"/>
  <c r="G301" i="86"/>
  <c r="J301" i="86"/>
  <c r="N301" i="86"/>
  <c r="O301" i="86"/>
  <c r="P301" i="86"/>
  <c r="Q301" i="86"/>
  <c r="R301" i="86"/>
  <c r="S301" i="86"/>
  <c r="U301" i="86"/>
  <c r="V301" i="86"/>
  <c r="W301" i="86"/>
  <c r="X301" i="86"/>
  <c r="Y301" i="86"/>
  <c r="Z301" i="86"/>
  <c r="AA301" i="86"/>
  <c r="AB301" i="86"/>
  <c r="AC301" i="86"/>
  <c r="AD301" i="86"/>
  <c r="AE301" i="86"/>
  <c r="AF301" i="86"/>
  <c r="AG301" i="86"/>
  <c r="AH301" i="86"/>
  <c r="AI301" i="86"/>
  <c r="AJ301" i="86"/>
  <c r="AK301" i="86"/>
  <c r="AL301" i="86"/>
  <c r="D302" i="86"/>
  <c r="G302" i="86"/>
  <c r="J302" i="86"/>
  <c r="N302" i="86"/>
  <c r="O302" i="86"/>
  <c r="P302" i="86"/>
  <c r="Q302" i="86"/>
  <c r="R302" i="86"/>
  <c r="S302" i="86"/>
  <c r="U302" i="86"/>
  <c r="V302" i="86"/>
  <c r="W302" i="86"/>
  <c r="X302" i="86"/>
  <c r="Y302" i="86"/>
  <c r="Z302" i="86"/>
  <c r="AA302" i="86"/>
  <c r="AB302" i="86"/>
  <c r="AC302" i="86"/>
  <c r="AD302" i="86"/>
  <c r="AE302" i="86"/>
  <c r="AF302" i="86"/>
  <c r="AG302" i="86"/>
  <c r="AH302" i="86"/>
  <c r="AI302" i="86"/>
  <c r="AJ302" i="86"/>
  <c r="AK302" i="86"/>
  <c r="AL302" i="86"/>
  <c r="AL5" i="86"/>
  <c r="AK5" i="86"/>
  <c r="AJ5" i="86"/>
  <c r="AI5" i="86"/>
  <c r="AH5" i="86"/>
  <c r="AG5" i="86"/>
  <c r="H90" i="75"/>
  <c r="H139" i="75"/>
  <c r="H147" i="75"/>
  <c r="H193" i="75"/>
  <c r="H215" i="75"/>
  <c r="H223" i="75"/>
  <c r="H261" i="75"/>
  <c r="H263" i="75"/>
  <c r="H295" i="75"/>
  <c r="H78" i="75"/>
  <c r="H111" i="75"/>
  <c r="Y42" i="75"/>
  <c r="Y43" i="75"/>
  <c r="Y45" i="75"/>
  <c r="Y46" i="75"/>
  <c r="Y51" i="75"/>
  <c r="Y53" i="75"/>
  <c r="Y55" i="75"/>
  <c r="Y57" i="75"/>
  <c r="Y61" i="75"/>
  <c r="Y62" i="75"/>
  <c r="Y67" i="75"/>
  <c r="Y78" i="75"/>
  <c r="Y81" i="75"/>
  <c r="Y83" i="75"/>
  <c r="Y85" i="75"/>
  <c r="Y87" i="75"/>
  <c r="Y89" i="75"/>
  <c r="Y94" i="75"/>
  <c r="Y99" i="75"/>
  <c r="Y101" i="75"/>
  <c r="Y105" i="75"/>
  <c r="Y106" i="75"/>
  <c r="Y107" i="75"/>
  <c r="Y109" i="75"/>
  <c r="Y110" i="75"/>
  <c r="Y113" i="75"/>
  <c r="Y115" i="75"/>
  <c r="Y117" i="75"/>
  <c r="Y119" i="75"/>
  <c r="Y121" i="75"/>
  <c r="Y125" i="75"/>
  <c r="Y126" i="75"/>
  <c r="Y127" i="75"/>
  <c r="Y129" i="75"/>
  <c r="Y131" i="75"/>
  <c r="Y133" i="75"/>
  <c r="Y137" i="75"/>
  <c r="Y139" i="75"/>
  <c r="Y147" i="75"/>
  <c r="Y149" i="75"/>
  <c r="Y153" i="75"/>
  <c r="Y158" i="75"/>
  <c r="Y161" i="75"/>
  <c r="Y163" i="75"/>
  <c r="Y169" i="75"/>
  <c r="Y171" i="75"/>
  <c r="Y173" i="75"/>
  <c r="Y174" i="75"/>
  <c r="Y177" i="75"/>
  <c r="Y179" i="75"/>
  <c r="Y181" i="75"/>
  <c r="Y183" i="75"/>
  <c r="Y185" i="75"/>
  <c r="Y189" i="75"/>
  <c r="Y190" i="75"/>
  <c r="Y191" i="75"/>
  <c r="Y193" i="75"/>
  <c r="Y195" i="75"/>
  <c r="Y199" i="75"/>
  <c r="Y203" i="75"/>
  <c r="Y207" i="75"/>
  <c r="Y211" i="75"/>
  <c r="Y215" i="75"/>
  <c r="Y219" i="75"/>
  <c r="Y223" i="75"/>
  <c r="Y44" i="75"/>
  <c r="Y47" i="75"/>
  <c r="Y48" i="75"/>
  <c r="H49" i="5"/>
  <c r="Y50" i="75"/>
  <c r="Y52" i="75"/>
  <c r="H53" i="5"/>
  <c r="Y54" i="75"/>
  <c r="Y56" i="75"/>
  <c r="H57" i="5"/>
  <c r="Y58" i="75"/>
  <c r="Y59" i="75"/>
  <c r="Y60" i="75"/>
  <c r="H61" i="5"/>
  <c r="Y64" i="75"/>
  <c r="H65" i="5"/>
  <c r="Y66" i="75"/>
  <c r="Y68" i="75"/>
  <c r="Y70" i="75"/>
  <c r="Y71" i="75"/>
  <c r="H72" i="5"/>
  <c r="Y72" i="75"/>
  <c r="H73" i="5"/>
  <c r="Y76" i="75"/>
  <c r="Y79" i="75"/>
  <c r="Y80" i="75"/>
  <c r="Y82" i="75"/>
  <c r="Y84" i="75"/>
  <c r="Y86" i="75"/>
  <c r="Y88" i="75"/>
  <c r="Y90" i="75"/>
  <c r="Y91" i="75"/>
  <c r="Y92" i="75"/>
  <c r="Y96" i="75"/>
  <c r="H97" i="5"/>
  <c r="Y98" i="75"/>
  <c r="Y100" i="75"/>
  <c r="Y102" i="75"/>
  <c r="Y103" i="75"/>
  <c r="Y104" i="75"/>
  <c r="Y108" i="75"/>
  <c r="Y111" i="75"/>
  <c r="Y112" i="75"/>
  <c r="Y114" i="75"/>
  <c r="Y116" i="75"/>
  <c r="Y118" i="75"/>
  <c r="Y120" i="75"/>
  <c r="Y122" i="75"/>
  <c r="Y123" i="75"/>
  <c r="Y124" i="75"/>
  <c r="Y128" i="75"/>
  <c r="H129" i="5"/>
  <c r="Y130" i="75"/>
  <c r="Y132" i="75"/>
  <c r="Y134" i="75"/>
  <c r="Y135" i="75"/>
  <c r="Y136" i="75"/>
  <c r="Y138" i="75"/>
  <c r="Y140" i="75"/>
  <c r="Y143" i="75"/>
  <c r="Y144" i="75"/>
  <c r="H145" i="5"/>
  <c r="Y146" i="75"/>
  <c r="Y148" i="75"/>
  <c r="Y150" i="75"/>
  <c r="Y152" i="75"/>
  <c r="H153" i="5"/>
  <c r="Y154" i="75"/>
  <c r="Y155" i="75"/>
  <c r="Y156" i="75"/>
  <c r="H157" i="5"/>
  <c r="Y160" i="75"/>
  <c r="Y162" i="75"/>
  <c r="Y164" i="75"/>
  <c r="Y166" i="75"/>
  <c r="Y167" i="75"/>
  <c r="H168" i="5"/>
  <c r="Y168" i="75"/>
  <c r="Y170" i="75"/>
  <c r="Y172" i="75"/>
  <c r="Y175" i="75"/>
  <c r="Y176" i="75"/>
  <c r="Y178" i="75"/>
  <c r="Y180" i="75"/>
  <c r="Y182" i="75"/>
  <c r="Y184" i="75"/>
  <c r="Y186" i="75"/>
  <c r="Y187" i="75"/>
  <c r="Y188" i="75"/>
  <c r="Y192" i="75"/>
  <c r="Y194" i="75"/>
  <c r="Y196" i="75"/>
  <c r="Y197" i="75"/>
  <c r="Y198" i="75"/>
  <c r="Y200" i="75"/>
  <c r="Y201" i="75"/>
  <c r="Y202" i="75"/>
  <c r="Y204" i="75"/>
  <c r="Y205" i="75"/>
  <c r="H206" i="5"/>
  <c r="Y206" i="75"/>
  <c r="Y208" i="75"/>
  <c r="Y209" i="75"/>
  <c r="Y210" i="75"/>
  <c r="Y212" i="75"/>
  <c r="Y213" i="75"/>
  <c r="Y214" i="75"/>
  <c r="Y216" i="75"/>
  <c r="Y217" i="75"/>
  <c r="Y218" i="75"/>
  <c r="Y220" i="75"/>
  <c r="Y221" i="75"/>
  <c r="Y222" i="75"/>
  <c r="Y224" i="75"/>
  <c r="Y225" i="75"/>
  <c r="Y226" i="75"/>
  <c r="Y228" i="75"/>
  <c r="Y229" i="75"/>
  <c r="Y230" i="75"/>
  <c r="Y231" i="75"/>
  <c r="Y232" i="75"/>
  <c r="Y233" i="75"/>
  <c r="Y234" i="75"/>
  <c r="Y235" i="75"/>
  <c r="Y236" i="75"/>
  <c r="Y237" i="75"/>
  <c r="H238" i="5"/>
  <c r="Y238" i="75"/>
  <c r="Y239" i="75"/>
  <c r="Y240" i="75"/>
  <c r="Y241" i="75"/>
  <c r="Y242" i="75"/>
  <c r="Y243" i="75"/>
  <c r="Y244" i="75"/>
  <c r="H245" i="5"/>
  <c r="Y245" i="75"/>
  <c r="Y246" i="75"/>
  <c r="Y247" i="75"/>
  <c r="Y248" i="75"/>
  <c r="Y249" i="75"/>
  <c r="H250" i="5"/>
  <c r="Y250" i="75"/>
  <c r="Y251" i="75"/>
  <c r="Y252" i="75"/>
  <c r="H253" i="5"/>
  <c r="Y253" i="75"/>
  <c r="H254" i="5"/>
  <c r="Y254" i="75"/>
  <c r="Y255" i="75"/>
  <c r="H256" i="5"/>
  <c r="Y256" i="75"/>
  <c r="H257" i="5"/>
  <c r="Y257" i="75"/>
  <c r="H258" i="5"/>
  <c r="Y258" i="75"/>
  <c r="Y259" i="75"/>
  <c r="Y260" i="75"/>
  <c r="H262" i="5"/>
  <c r="Y261" i="75"/>
  <c r="H263" i="5"/>
  <c r="Y262" i="75"/>
  <c r="Y263" i="75"/>
  <c r="Y264" i="75"/>
  <c r="Y265" i="75"/>
  <c r="H267" i="5"/>
  <c r="Y266" i="75"/>
  <c r="Y267" i="75"/>
  <c r="Y268" i="75"/>
  <c r="Y269" i="75"/>
  <c r="H271" i="5"/>
  <c r="Y270" i="75"/>
  <c r="Y271" i="75"/>
  <c r="Y272" i="75"/>
  <c r="Y273" i="75"/>
  <c r="H274" i="5"/>
  <c r="Y274" i="75"/>
  <c r="Y275" i="75"/>
  <c r="Y276" i="75"/>
  <c r="Y277" i="75"/>
  <c r="Y278" i="75"/>
  <c r="Y279" i="75"/>
  <c r="H280" i="5"/>
  <c r="Y280" i="75"/>
  <c r="H281" i="5"/>
  <c r="Y281" i="75"/>
  <c r="Y282" i="75"/>
  <c r="Y283" i="75"/>
  <c r="Y284" i="75"/>
  <c r="Y285" i="75"/>
  <c r="Y286" i="75"/>
  <c r="Y287" i="75"/>
  <c r="Y288" i="75"/>
  <c r="Y289" i="75"/>
  <c r="H290" i="5"/>
  <c r="Y290" i="75"/>
  <c r="Y291" i="75"/>
  <c r="Y292" i="75"/>
  <c r="H293" i="5"/>
  <c r="Y293" i="75"/>
  <c r="H294" i="5"/>
  <c r="Y294" i="75"/>
  <c r="Y295" i="75"/>
  <c r="Y296" i="75"/>
  <c r="Y297" i="75"/>
  <c r="Y298" i="75"/>
  <c r="Y299" i="75"/>
  <c r="Y300" i="75"/>
  <c r="Q21" i="75"/>
  <c r="F23" i="89"/>
  <c r="AF40" i="5"/>
  <c r="AG40" i="5"/>
  <c r="AN41" i="87"/>
  <c r="C38" i="88"/>
  <c r="AF38" i="5"/>
  <c r="AG38" i="5"/>
  <c r="AN39" i="87"/>
  <c r="AF39" i="5"/>
  <c r="AG39" i="5"/>
  <c r="AN40" i="87"/>
  <c r="C37" i="88"/>
  <c r="N28" i="3"/>
  <c r="N10" i="3"/>
  <c r="N4" i="3"/>
  <c r="M19" i="5"/>
  <c r="N18" i="3"/>
  <c r="N34" i="3"/>
  <c r="M36" i="5"/>
  <c r="N35" i="3"/>
  <c r="N20" i="3"/>
  <c r="M38" i="5"/>
  <c r="N37" i="3"/>
  <c r="M25" i="5"/>
  <c r="N24" i="3"/>
  <c r="N40" i="3"/>
  <c r="N25" i="3"/>
  <c r="N12" i="3"/>
  <c r="N30" i="3"/>
  <c r="N6" i="3"/>
  <c r="N19" i="3"/>
  <c r="N11" i="3"/>
  <c r="P12" i="5"/>
  <c r="N16" i="3"/>
  <c r="N31" i="3"/>
  <c r="N38" i="3"/>
  <c r="M6" i="5"/>
  <c r="N5" i="3"/>
  <c r="P6" i="5"/>
  <c r="M24" i="5"/>
  <c r="N23" i="3"/>
  <c r="N15" i="3"/>
  <c r="N41" i="3"/>
  <c r="N14" i="3"/>
  <c r="N22" i="3"/>
  <c r="M9" i="5"/>
  <c r="N8" i="3"/>
  <c r="N32" i="3"/>
  <c r="M8" i="5"/>
  <c r="N7" i="3"/>
  <c r="N9" i="3"/>
  <c r="N29" i="3"/>
  <c r="N26" i="3"/>
  <c r="N39" i="3"/>
  <c r="P40" i="5"/>
  <c r="N21" i="3"/>
  <c r="N13" i="3"/>
  <c r="P14" i="5"/>
  <c r="N36" i="3"/>
  <c r="M28" i="5"/>
  <c r="N27" i="3"/>
  <c r="N3" i="3"/>
  <c r="P4" i="5"/>
  <c r="N33" i="3"/>
  <c r="M18" i="5"/>
  <c r="N17" i="3"/>
  <c r="P170" i="75"/>
  <c r="P298" i="75"/>
  <c r="P294" i="75"/>
  <c r="P290" i="75"/>
  <c r="P286" i="75"/>
  <c r="P282" i="75"/>
  <c r="P278" i="75"/>
  <c r="P274" i="75"/>
  <c r="P270" i="75"/>
  <c r="P266" i="75"/>
  <c r="P262" i="75"/>
  <c r="P258" i="75"/>
  <c r="P254" i="75"/>
  <c r="P250" i="75"/>
  <c r="P246" i="75"/>
  <c r="P242" i="75"/>
  <c r="P238" i="75"/>
  <c r="P234" i="75"/>
  <c r="P230" i="75"/>
  <c r="P226" i="75"/>
  <c r="P222" i="75"/>
  <c r="P218" i="75"/>
  <c r="P214" i="75"/>
  <c r="P210" i="75"/>
  <c r="Q33" i="75"/>
  <c r="F35" i="89"/>
  <c r="D7" i="5"/>
  <c r="D31" i="5"/>
  <c r="D18" i="5"/>
  <c r="D24" i="5"/>
  <c r="D41" i="5"/>
  <c r="D11" i="5"/>
  <c r="D25" i="5"/>
  <c r="D33" i="5"/>
  <c r="D19" i="5"/>
  <c r="D35" i="5"/>
  <c r="D14" i="5"/>
  <c r="D40" i="5"/>
  <c r="D26" i="5"/>
  <c r="D39" i="5"/>
  <c r="D15" i="5"/>
  <c r="D23" i="5"/>
  <c r="D42" i="5"/>
  <c r="D13" i="5"/>
  <c r="D9" i="5"/>
  <c r="D36" i="5"/>
  <c r="D17" i="5"/>
  <c r="D21" i="5"/>
  <c r="D29" i="5"/>
  <c r="D27" i="5"/>
  <c r="D10" i="5"/>
  <c r="D16" i="5"/>
  <c r="D5" i="5"/>
  <c r="G24" i="89"/>
  <c r="G23" i="5"/>
  <c r="E112" i="5"/>
  <c r="E296" i="5"/>
  <c r="E265" i="5"/>
  <c r="E224" i="5"/>
  <c r="E216" i="5"/>
  <c r="E148" i="5"/>
  <c r="E140" i="5"/>
  <c r="E25" i="5"/>
  <c r="E29" i="5"/>
  <c r="E5" i="5"/>
  <c r="E4" i="5"/>
  <c r="E32" i="5"/>
  <c r="E20" i="5"/>
  <c r="E79" i="5"/>
  <c r="E91" i="5"/>
  <c r="E41" i="5"/>
  <c r="E9" i="5"/>
  <c r="E12" i="5"/>
  <c r="E37" i="5"/>
  <c r="E42" i="5"/>
  <c r="E263" i="5"/>
  <c r="E194" i="5"/>
  <c r="E38" i="5"/>
  <c r="C34" i="111"/>
  <c r="K14" i="89"/>
  <c r="O13" i="5"/>
  <c r="K31" i="89"/>
  <c r="M26" i="5"/>
  <c r="Q13" i="75"/>
  <c r="F14" i="5"/>
  <c r="O10" i="5"/>
  <c r="R6" i="89"/>
  <c r="Z39" i="5"/>
  <c r="R5" i="89"/>
  <c r="R35" i="89"/>
  <c r="O30" i="5"/>
  <c r="K21" i="89"/>
  <c r="M15" i="5"/>
  <c r="K11" i="89"/>
  <c r="O20" i="5"/>
  <c r="E27" i="111"/>
  <c r="G16" i="89"/>
  <c r="E17" i="111"/>
  <c r="P126" i="75"/>
  <c r="P202" i="75"/>
  <c r="P198" i="75"/>
  <c r="P194" i="75"/>
  <c r="P190" i="75"/>
  <c r="P186" i="75"/>
  <c r="P182" i="75"/>
  <c r="P178" i="75"/>
  <c r="P174" i="75"/>
  <c r="G20" i="89"/>
  <c r="G21" i="5"/>
  <c r="G10" i="89"/>
  <c r="K12" i="89"/>
  <c r="Q20" i="5"/>
  <c r="O41" i="5"/>
  <c r="K40" i="89"/>
  <c r="D7" i="89"/>
  <c r="D6" i="5"/>
  <c r="D13" i="89"/>
  <c r="D12" i="5"/>
  <c r="B35" i="111"/>
  <c r="D37" i="5"/>
  <c r="Q3" i="75"/>
  <c r="D39" i="89"/>
  <c r="D38" i="5"/>
  <c r="D23" i="89"/>
  <c r="D22" i="5"/>
  <c r="D21" i="89"/>
  <c r="D20" i="5"/>
  <c r="D33" i="89"/>
  <c r="D32" i="5"/>
  <c r="Q30" i="75"/>
  <c r="F31" i="5"/>
  <c r="G6" i="89"/>
  <c r="E13" i="111"/>
  <c r="B2" i="111"/>
  <c r="D4" i="5"/>
  <c r="B28" i="111"/>
  <c r="D30" i="5"/>
  <c r="B26" i="111"/>
  <c r="D28" i="5"/>
  <c r="B32" i="111"/>
  <c r="D34" i="5"/>
  <c r="G5" i="5"/>
  <c r="O22" i="5"/>
  <c r="M33" i="5"/>
  <c r="M16" i="5"/>
  <c r="M21" i="5"/>
  <c r="O12" i="5"/>
  <c r="M34" i="5"/>
  <c r="K5" i="89"/>
  <c r="M40" i="5"/>
  <c r="K7" i="89"/>
  <c r="Q14" i="5"/>
  <c r="K42" i="89"/>
  <c r="M27" i="5"/>
  <c r="O19" i="5"/>
  <c r="Q28" i="5"/>
  <c r="L38" i="89"/>
  <c r="L39" i="89"/>
  <c r="M39" i="5"/>
  <c r="M35" i="5"/>
  <c r="Q38" i="5"/>
  <c r="L25" i="89"/>
  <c r="O4" i="5"/>
  <c r="K23" i="89"/>
  <c r="N41" i="5"/>
  <c r="M4" i="5"/>
  <c r="K37" i="89"/>
  <c r="K38" i="89"/>
  <c r="L12" i="89"/>
  <c r="M11" i="5"/>
  <c r="Q32" i="5"/>
  <c r="M7" i="5"/>
  <c r="C24" i="111"/>
  <c r="E26" i="5"/>
  <c r="E37" i="89"/>
  <c r="E36" i="5"/>
  <c r="C38" i="111"/>
  <c r="E40" i="5"/>
  <c r="E29" i="89"/>
  <c r="E28" i="5"/>
  <c r="H19" i="89"/>
  <c r="G31" i="5"/>
  <c r="G33" i="5"/>
  <c r="G23" i="89"/>
  <c r="G17" i="5"/>
  <c r="G17" i="89"/>
  <c r="G22" i="89"/>
  <c r="E40" i="111"/>
  <c r="E39" i="111"/>
  <c r="G14" i="89"/>
  <c r="E7" i="111"/>
  <c r="E11" i="111"/>
  <c r="B15" i="111"/>
  <c r="D6" i="89"/>
  <c r="N24" i="5"/>
  <c r="J25" i="89"/>
  <c r="N26" i="5"/>
  <c r="J21" i="89"/>
  <c r="P20" i="5"/>
  <c r="J42" i="89"/>
  <c r="P11" i="5"/>
  <c r="J13" i="89"/>
  <c r="E14" i="111"/>
  <c r="G13" i="89"/>
  <c r="E36" i="111"/>
  <c r="Q19" i="5"/>
  <c r="Q39" i="5"/>
  <c r="N12" i="5"/>
  <c r="E10" i="111"/>
  <c r="G26" i="5"/>
  <c r="G34" i="89"/>
  <c r="G38" i="5"/>
  <c r="K39" i="89"/>
  <c r="Q29" i="75"/>
  <c r="F31" i="89"/>
  <c r="P166" i="75"/>
  <c r="P162" i="75"/>
  <c r="P158" i="75"/>
  <c r="P154" i="75"/>
  <c r="P150" i="75"/>
  <c r="P146" i="75"/>
  <c r="P142" i="75"/>
  <c r="P138" i="75"/>
  <c r="P134" i="75"/>
  <c r="P130" i="75"/>
  <c r="H18" i="5"/>
  <c r="Q10" i="75"/>
  <c r="F12" i="89"/>
  <c r="L35" i="89"/>
  <c r="K13" i="89"/>
  <c r="M41" i="5"/>
  <c r="K22" i="89"/>
  <c r="G5" i="89"/>
  <c r="G25" i="5"/>
  <c r="G43" i="89"/>
  <c r="G28" i="89"/>
  <c r="E20" i="111"/>
  <c r="G39" i="5"/>
  <c r="G31" i="89"/>
  <c r="G41" i="5"/>
  <c r="D35" i="89"/>
  <c r="D29" i="89"/>
  <c r="Q28" i="75"/>
  <c r="F29" i="5"/>
  <c r="Q25" i="75"/>
  <c r="F27" i="89"/>
  <c r="Q23" i="75"/>
  <c r="D22" i="111"/>
  <c r="Q7" i="75"/>
  <c r="F8" i="5"/>
  <c r="G29" i="5"/>
  <c r="E37" i="111"/>
  <c r="E28" i="111"/>
  <c r="G35" i="5"/>
  <c r="E15" i="111"/>
  <c r="B3" i="111"/>
  <c r="D18" i="89"/>
  <c r="Q17" i="75"/>
  <c r="D16" i="111"/>
  <c r="Q37" i="75"/>
  <c r="D36" i="111"/>
  <c r="H6" i="75"/>
  <c r="H10" i="75"/>
  <c r="H12" i="75"/>
  <c r="H14" i="75"/>
  <c r="H16" i="75"/>
  <c r="H18" i="75"/>
  <c r="H20" i="75"/>
  <c r="H22" i="75"/>
  <c r="H26" i="75"/>
  <c r="H30" i="75"/>
  <c r="H32" i="75"/>
  <c r="H34" i="75"/>
  <c r="H38" i="75"/>
  <c r="H42" i="75"/>
  <c r="H46" i="75"/>
  <c r="H48" i="75"/>
  <c r="H54" i="75"/>
  <c r="H64" i="75"/>
  <c r="H68" i="75"/>
  <c r="H70" i="75"/>
  <c r="H72" i="75"/>
  <c r="H74" i="75"/>
  <c r="H76" i="75"/>
  <c r="H80" i="75"/>
  <c r="H84" i="75"/>
  <c r="H86" i="75"/>
  <c r="H88" i="75"/>
  <c r="H92" i="75"/>
  <c r="H94" i="75"/>
  <c r="H96" i="75"/>
  <c r="H106" i="75"/>
  <c r="H122" i="75"/>
  <c r="H128" i="75"/>
  <c r="H134" i="75"/>
  <c r="H136" i="75"/>
  <c r="H140" i="75"/>
  <c r="H144" i="75"/>
  <c r="H146" i="75"/>
  <c r="H148" i="75"/>
  <c r="H154" i="75"/>
  <c r="H158" i="75"/>
  <c r="H166" i="75"/>
  <c r="H172" i="75"/>
  <c r="H188" i="75"/>
  <c r="H198" i="75"/>
  <c r="H202" i="75"/>
  <c r="H218" i="75"/>
  <c r="H230" i="75"/>
  <c r="H232" i="75"/>
  <c r="H234" i="75"/>
  <c r="H238" i="75"/>
  <c r="H242" i="75"/>
  <c r="H244" i="75"/>
  <c r="H246" i="75"/>
  <c r="H248" i="75"/>
  <c r="H250" i="75"/>
  <c r="H252" i="75"/>
  <c r="H284" i="75"/>
  <c r="H286" i="75"/>
  <c r="H294" i="75"/>
  <c r="H296" i="75"/>
  <c r="H5" i="75"/>
  <c r="H7" i="75"/>
  <c r="Z7" i="75"/>
  <c r="H9" i="75"/>
  <c r="H13" i="75"/>
  <c r="H15" i="75"/>
  <c r="H17" i="75"/>
  <c r="Z17" i="75"/>
  <c r="H21" i="75"/>
  <c r="Z21" i="75"/>
  <c r="H23" i="75"/>
  <c r="H33" i="75"/>
  <c r="Z33" i="75"/>
  <c r="H45" i="75"/>
  <c r="H47" i="75"/>
  <c r="H55" i="75"/>
  <c r="H63" i="75"/>
  <c r="H69" i="75"/>
  <c r="H71" i="75"/>
  <c r="H79" i="75"/>
  <c r="H81" i="75"/>
  <c r="H85" i="75"/>
  <c r="H89" i="75"/>
  <c r="H91" i="75"/>
  <c r="H93" i="75"/>
  <c r="H99" i="75"/>
  <c r="H101" i="75"/>
  <c r="H103" i="75"/>
  <c r="H109" i="75"/>
  <c r="H113" i="75"/>
  <c r="H117" i="75"/>
  <c r="H119" i="75"/>
  <c r="H127" i="75"/>
  <c r="H129" i="75"/>
  <c r="H131" i="75"/>
  <c r="H133" i="75"/>
  <c r="H135" i="75"/>
  <c r="H155" i="75"/>
  <c r="H159" i="75"/>
  <c r="H161" i="75"/>
  <c r="H167" i="75"/>
  <c r="H187" i="75"/>
  <c r="H189" i="75"/>
  <c r="H195" i="75"/>
  <c r="H197" i="75"/>
  <c r="H201" i="75"/>
  <c r="H209" i="75"/>
  <c r="H229" i="75"/>
  <c r="H231" i="75"/>
  <c r="H233" i="75"/>
  <c r="H235" i="75"/>
  <c r="H237" i="75"/>
  <c r="H239" i="75"/>
  <c r="H241" i="75"/>
  <c r="H243" i="75"/>
  <c r="H245" i="75"/>
  <c r="H247" i="75"/>
  <c r="H249" i="75"/>
  <c r="H251" i="75"/>
  <c r="H253" i="75"/>
  <c r="H269" i="75"/>
  <c r="H273" i="75"/>
  <c r="H281" i="75"/>
  <c r="H283" i="75"/>
  <c r="H287" i="75"/>
  <c r="H297" i="75"/>
  <c r="F25" i="111"/>
  <c r="E27" i="89"/>
  <c r="B20" i="111"/>
  <c r="D25" i="89"/>
  <c r="D31" i="89"/>
  <c r="B22" i="111"/>
  <c r="Q12" i="75"/>
  <c r="D11" i="111"/>
  <c r="Q27" i="75"/>
  <c r="D26" i="111"/>
  <c r="Q6" i="75"/>
  <c r="D5" i="111"/>
  <c r="G27" i="89"/>
  <c r="G36" i="89"/>
  <c r="D17" i="89"/>
  <c r="G8" i="5"/>
  <c r="G19" i="89"/>
  <c r="B10" i="111"/>
  <c r="H35" i="89"/>
  <c r="Q9" i="75"/>
  <c r="F11" i="89"/>
  <c r="Q5" i="75"/>
  <c r="D4" i="111"/>
  <c r="Z36" i="5"/>
  <c r="R37" i="89"/>
  <c r="Z9" i="5"/>
  <c r="R10" i="89"/>
  <c r="Z25" i="5"/>
  <c r="R26" i="89"/>
  <c r="J43" i="89"/>
  <c r="J40" i="89"/>
  <c r="L205" i="75"/>
  <c r="L153" i="75"/>
  <c r="L141" i="75"/>
  <c r="L105" i="75"/>
  <c r="Z19" i="5"/>
  <c r="R20" i="89"/>
  <c r="K30" i="89"/>
  <c r="G12" i="89"/>
  <c r="Q41" i="75"/>
  <c r="F42" i="5"/>
  <c r="Z7" i="5"/>
  <c r="R8" i="89"/>
  <c r="Z15" i="5"/>
  <c r="R16" i="89"/>
  <c r="Z23" i="5"/>
  <c r="R24" i="89"/>
  <c r="Z31" i="5"/>
  <c r="R32" i="89"/>
  <c r="Q8" i="75"/>
  <c r="F10" i="89"/>
  <c r="Q34" i="75"/>
  <c r="F35" i="5"/>
  <c r="Q11" i="75"/>
  <c r="F13" i="89"/>
  <c r="M22" i="5"/>
  <c r="O5" i="5"/>
  <c r="J15" i="89"/>
  <c r="K20" i="89"/>
  <c r="Q37" i="5"/>
  <c r="N20" i="5"/>
  <c r="Q36" i="5"/>
  <c r="O36" i="5"/>
  <c r="L33" i="89"/>
  <c r="C26" i="111"/>
  <c r="Q32" i="75"/>
  <c r="D31" i="111"/>
  <c r="G26" i="89"/>
  <c r="E29" i="111"/>
  <c r="G34" i="5"/>
  <c r="E38" i="111"/>
  <c r="G11" i="5"/>
  <c r="R41" i="89"/>
  <c r="Z40" i="5"/>
  <c r="R38" i="89"/>
  <c r="Z37" i="5"/>
  <c r="Z17" i="5"/>
  <c r="R18" i="89"/>
  <c r="Z33" i="5"/>
  <c r="R34" i="89"/>
  <c r="N37" i="5"/>
  <c r="R39" i="89"/>
  <c r="Z38" i="5"/>
  <c r="R42" i="89"/>
  <c r="Z41" i="5"/>
  <c r="L281" i="75"/>
  <c r="L269" i="75"/>
  <c r="L249" i="75"/>
  <c r="L217" i="75"/>
  <c r="L185" i="75"/>
  <c r="L121" i="75"/>
  <c r="L89" i="75"/>
  <c r="L77" i="75"/>
  <c r="L57" i="75"/>
  <c r="Z11" i="5"/>
  <c r="R12" i="89"/>
  <c r="Z27" i="5"/>
  <c r="R28" i="89"/>
  <c r="N6" i="5"/>
  <c r="E16" i="111"/>
  <c r="G35" i="89"/>
  <c r="E25" i="111"/>
  <c r="H156" i="5"/>
  <c r="H120" i="5"/>
  <c r="H88" i="5"/>
  <c r="Z13" i="5"/>
  <c r="R14" i="89"/>
  <c r="Z21" i="5"/>
  <c r="R22" i="89"/>
  <c r="Z29" i="5"/>
  <c r="R30" i="89"/>
  <c r="N8" i="5"/>
  <c r="H34" i="5"/>
  <c r="K6" i="89"/>
  <c r="N39" i="5"/>
  <c r="J38" i="89"/>
  <c r="J9" i="89"/>
  <c r="O29" i="5"/>
  <c r="J7" i="89"/>
  <c r="O21" i="5"/>
  <c r="G41" i="89"/>
  <c r="D5" i="89"/>
  <c r="H32" i="5"/>
  <c r="E5" i="111"/>
  <c r="G7" i="5"/>
  <c r="G8" i="89"/>
  <c r="D27" i="89"/>
  <c r="B24" i="111"/>
  <c r="G38" i="89"/>
  <c r="G37" i="5"/>
  <c r="D20" i="111"/>
  <c r="H173" i="5"/>
  <c r="H185" i="89"/>
  <c r="H140" i="5"/>
  <c r="H109" i="89"/>
  <c r="E35" i="111"/>
  <c r="D14" i="89"/>
  <c r="B11" i="111"/>
  <c r="B34" i="111"/>
  <c r="D37" i="89"/>
  <c r="C18" i="111"/>
  <c r="E21" i="89"/>
  <c r="H124" i="5"/>
  <c r="H92" i="5"/>
  <c r="H46" i="89"/>
  <c r="F170" i="111"/>
  <c r="H57" i="89"/>
  <c r="H277" i="75"/>
  <c r="Q38" i="75"/>
  <c r="F39" i="5"/>
  <c r="Q22" i="75"/>
  <c r="F23" i="5"/>
  <c r="Q14" i="75"/>
  <c r="F16" i="89"/>
  <c r="G9" i="89"/>
  <c r="B14" i="111"/>
  <c r="H39" i="5"/>
  <c r="Q39" i="75"/>
  <c r="Z39" i="75"/>
  <c r="P206" i="75"/>
  <c r="P122" i="75"/>
  <c r="P118" i="75"/>
  <c r="P114" i="75"/>
  <c r="P110" i="75"/>
  <c r="P106" i="75"/>
  <c r="P102" i="75"/>
  <c r="P98" i="75"/>
  <c r="P94" i="75"/>
  <c r="P90" i="75"/>
  <c r="P86" i="75"/>
  <c r="P82" i="75"/>
  <c r="P78" i="75"/>
  <c r="P74" i="75"/>
  <c r="P70" i="75"/>
  <c r="P66" i="75"/>
  <c r="P62" i="75"/>
  <c r="P58" i="75"/>
  <c r="P54" i="75"/>
  <c r="P50" i="75"/>
  <c r="P46" i="75"/>
  <c r="P42" i="75"/>
  <c r="H45" i="89"/>
  <c r="Q15" i="75"/>
  <c r="F17" i="89"/>
  <c r="F34" i="5"/>
  <c r="Q24" i="75"/>
  <c r="F25" i="5"/>
  <c r="G4" i="5"/>
  <c r="B30" i="111"/>
  <c r="L37" i="89"/>
  <c r="L42" i="89"/>
  <c r="Q41" i="5"/>
  <c r="Q17" i="5"/>
  <c r="Q9" i="5"/>
  <c r="Q12" i="5"/>
  <c r="L18" i="89"/>
  <c r="Q21" i="5"/>
  <c r="L22" i="89"/>
  <c r="L15" i="89"/>
  <c r="L14" i="89"/>
  <c r="L34" i="89"/>
  <c r="Q22" i="5"/>
  <c r="L6" i="89"/>
  <c r="L23" i="89"/>
  <c r="L30" i="89"/>
  <c r="Q4" i="5"/>
  <c r="L41" i="89"/>
  <c r="Q40" i="5"/>
  <c r="L43" i="89"/>
  <c r="L5" i="89"/>
  <c r="Q29" i="5"/>
  <c r="L40" i="89"/>
  <c r="L21" i="89"/>
  <c r="K27" i="89"/>
  <c r="O28" i="5"/>
  <c r="O6" i="5"/>
  <c r="K16" i="89"/>
  <c r="O11" i="5"/>
  <c r="K29" i="89"/>
  <c r="O16" i="5"/>
  <c r="O23" i="5"/>
  <c r="O15" i="5"/>
  <c r="O26" i="5"/>
  <c r="K34" i="89"/>
  <c r="O33" i="5"/>
  <c r="K17" i="89"/>
  <c r="K24" i="89"/>
  <c r="M14" i="5"/>
  <c r="M37" i="5"/>
  <c r="M29" i="5"/>
  <c r="M10" i="5"/>
  <c r="M32" i="5"/>
  <c r="M20" i="5"/>
  <c r="M12" i="5"/>
  <c r="M17" i="5"/>
  <c r="F107" i="111"/>
  <c r="H110" i="89"/>
  <c r="F296" i="111"/>
  <c r="H299" i="89"/>
  <c r="F290" i="111"/>
  <c r="H293" i="89"/>
  <c r="F276" i="111"/>
  <c r="H279" i="89"/>
  <c r="F271" i="111"/>
  <c r="H274" i="89"/>
  <c r="F267" i="111"/>
  <c r="H270" i="89"/>
  <c r="F263" i="111"/>
  <c r="H266" i="89"/>
  <c r="F258" i="111"/>
  <c r="H261" i="89"/>
  <c r="F253" i="111"/>
  <c r="H256" i="89"/>
  <c r="F247" i="111"/>
  <c r="H250" i="89"/>
  <c r="F240" i="111"/>
  <c r="H243" i="89"/>
  <c r="F235" i="111"/>
  <c r="H238" i="89"/>
  <c r="F186" i="111"/>
  <c r="H189" i="89"/>
  <c r="F165" i="111"/>
  <c r="H168" i="89"/>
  <c r="F153" i="111"/>
  <c r="H156" i="89"/>
  <c r="F142" i="111"/>
  <c r="H145" i="89"/>
  <c r="F75" i="111"/>
  <c r="H78" i="89"/>
  <c r="F69" i="111"/>
  <c r="H72" i="89"/>
  <c r="F58" i="111"/>
  <c r="H61" i="89"/>
  <c r="F54" i="111"/>
  <c r="F273" i="111"/>
  <c r="H276" i="89"/>
  <c r="F245" i="111"/>
  <c r="H248" i="89"/>
  <c r="F129" i="111"/>
  <c r="H132" i="89"/>
  <c r="F67" i="111"/>
  <c r="H70" i="89"/>
  <c r="H298" i="5"/>
  <c r="H277" i="5"/>
  <c r="H242" i="5"/>
  <c r="F40" i="111"/>
  <c r="H43" i="89"/>
  <c r="F38" i="111"/>
  <c r="H41" i="89"/>
  <c r="F24" i="111"/>
  <c r="H27" i="89"/>
  <c r="H36" i="5"/>
  <c r="F34" i="111"/>
  <c r="H37" i="89"/>
  <c r="F19" i="111"/>
  <c r="H22" i="89"/>
  <c r="F294" i="111"/>
  <c r="H297" i="89"/>
  <c r="F281" i="111"/>
  <c r="H284" i="89"/>
  <c r="F275" i="111"/>
  <c r="H278" i="89"/>
  <c r="F270" i="111"/>
  <c r="H273" i="89"/>
  <c r="F266" i="111"/>
  <c r="H269" i="89"/>
  <c r="F261" i="111"/>
  <c r="H264" i="89"/>
  <c r="F256" i="111"/>
  <c r="H259" i="89"/>
  <c r="F252" i="111"/>
  <c r="H255" i="89"/>
  <c r="F246" i="111"/>
  <c r="H249" i="89"/>
  <c r="F238" i="111"/>
  <c r="H241" i="89"/>
  <c r="F231" i="111"/>
  <c r="H234" i="89"/>
  <c r="F215" i="111"/>
  <c r="H218" i="89"/>
  <c r="F197" i="111"/>
  <c r="H200" i="89"/>
  <c r="F169" i="111"/>
  <c r="H172" i="89"/>
  <c r="F163" i="111"/>
  <c r="H166" i="89"/>
  <c r="F139" i="111"/>
  <c r="H142" i="89"/>
  <c r="F135" i="111"/>
  <c r="H138" i="89"/>
  <c r="F115" i="111"/>
  <c r="H118" i="89"/>
  <c r="F101" i="111"/>
  <c r="H104" i="89"/>
  <c r="F57" i="111"/>
  <c r="H60" i="89"/>
  <c r="F53" i="111"/>
  <c r="H56" i="89"/>
  <c r="F49" i="111"/>
  <c r="H52" i="89"/>
  <c r="F42" i="111"/>
  <c r="F295" i="111"/>
  <c r="H298" i="89"/>
  <c r="F262" i="111"/>
  <c r="H265" i="89"/>
  <c r="F233" i="111"/>
  <c r="H236" i="89"/>
  <c r="F97" i="111"/>
  <c r="H100" i="89"/>
  <c r="F50" i="111"/>
  <c r="H53" i="89"/>
  <c r="H297" i="5"/>
  <c r="H278" i="5"/>
  <c r="H273" i="5"/>
  <c r="H270" i="5"/>
  <c r="H266" i="5"/>
  <c r="H249" i="5"/>
  <c r="H237" i="5"/>
  <c r="H233" i="5"/>
  <c r="AQ41" i="5"/>
  <c r="H217" i="5"/>
  <c r="H165" i="5"/>
  <c r="H141" i="5"/>
  <c r="H137" i="5"/>
  <c r="H117" i="5"/>
  <c r="H109" i="5"/>
  <c r="H77" i="5"/>
  <c r="H69" i="5"/>
  <c r="H38" i="5"/>
  <c r="F36" i="111"/>
  <c r="H39" i="89"/>
  <c r="H37" i="5"/>
  <c r="F35" i="111"/>
  <c r="H38" i="89"/>
  <c r="H15" i="5"/>
  <c r="AQ33" i="5"/>
  <c r="F13" i="111"/>
  <c r="H16" i="89"/>
  <c r="F134" i="111"/>
  <c r="H137" i="89"/>
  <c r="F102" i="111"/>
  <c r="H105" i="89"/>
  <c r="F292" i="111"/>
  <c r="H295" i="89"/>
  <c r="F279" i="111"/>
  <c r="H282" i="89"/>
  <c r="F274" i="111"/>
  <c r="H277" i="89"/>
  <c r="F269" i="111"/>
  <c r="H272" i="89"/>
  <c r="F265" i="111"/>
  <c r="H268" i="89"/>
  <c r="F260" i="111"/>
  <c r="H263" i="89"/>
  <c r="F255" i="111"/>
  <c r="H258" i="89"/>
  <c r="F251" i="111"/>
  <c r="H254" i="89"/>
  <c r="F243" i="111"/>
  <c r="H246" i="89"/>
  <c r="F237" i="111"/>
  <c r="H240" i="89"/>
  <c r="F229" i="111"/>
  <c r="H232" i="89"/>
  <c r="F204" i="111"/>
  <c r="H207" i="89"/>
  <c r="F182" i="111"/>
  <c r="F151" i="111"/>
  <c r="H154" i="89"/>
  <c r="F145" i="111"/>
  <c r="H148" i="89"/>
  <c r="F133" i="111"/>
  <c r="H136" i="89"/>
  <c r="F127" i="111"/>
  <c r="H130" i="89"/>
  <c r="F65" i="111"/>
  <c r="H68" i="89"/>
  <c r="F47" i="111"/>
  <c r="H50" i="89"/>
  <c r="F288" i="111"/>
  <c r="H291" i="89"/>
  <c r="F257" i="111"/>
  <c r="H260" i="89"/>
  <c r="F162" i="111"/>
  <c r="H165" i="89"/>
  <c r="F95" i="111"/>
  <c r="H98" i="89"/>
  <c r="H296" i="5"/>
  <c r="H292" i="5"/>
  <c r="H276" i="5"/>
  <c r="H259" i="5"/>
  <c r="H269" i="5"/>
  <c r="AQ153" i="5"/>
  <c r="H265" i="5"/>
  <c r="H261" i="5"/>
  <c r="H248" i="5"/>
  <c r="H240" i="5"/>
  <c r="H188" i="5"/>
  <c r="H184" i="5"/>
  <c r="H164" i="5"/>
  <c r="H144" i="5"/>
  <c r="H136" i="5"/>
  <c r="H104" i="5"/>
  <c r="H60" i="5"/>
  <c r="H52" i="5"/>
  <c r="H17" i="5"/>
  <c r="F15" i="111"/>
  <c r="H18" i="89"/>
  <c r="F20" i="111"/>
  <c r="H23" i="89"/>
  <c r="F5" i="111"/>
  <c r="H8" i="89"/>
  <c r="F154" i="111"/>
  <c r="H157" i="89"/>
  <c r="F291" i="111"/>
  <c r="H294" i="89"/>
  <c r="F277" i="111"/>
  <c r="H280" i="89"/>
  <c r="F272" i="111"/>
  <c r="H275" i="89"/>
  <c r="F268" i="111"/>
  <c r="H271" i="89"/>
  <c r="F264" i="111"/>
  <c r="H267" i="89"/>
  <c r="F259" i="111"/>
  <c r="H262" i="89"/>
  <c r="F254" i="111"/>
  <c r="H257" i="89"/>
  <c r="F249" i="111"/>
  <c r="H252" i="89"/>
  <c r="F241" i="111"/>
  <c r="H244" i="89"/>
  <c r="F236" i="111"/>
  <c r="H239" i="89"/>
  <c r="F213" i="111"/>
  <c r="H216" i="89"/>
  <c r="F193" i="111"/>
  <c r="H196" i="89"/>
  <c r="F166" i="111"/>
  <c r="H169" i="89"/>
  <c r="F161" i="111"/>
  <c r="H164" i="89"/>
  <c r="F155" i="111"/>
  <c r="H158" i="89"/>
  <c r="F143" i="111"/>
  <c r="H146" i="89"/>
  <c r="F137" i="111"/>
  <c r="H140" i="89"/>
  <c r="F86" i="111"/>
  <c r="F70" i="111"/>
  <c r="H73" i="89"/>
  <c r="F63" i="111"/>
  <c r="H66" i="89"/>
  <c r="F59" i="111"/>
  <c r="H62" i="89"/>
  <c r="F55" i="111"/>
  <c r="H58" i="89"/>
  <c r="F51" i="111"/>
  <c r="H54" i="89"/>
  <c r="F278" i="111"/>
  <c r="H281" i="89"/>
  <c r="F248" i="111"/>
  <c r="H251" i="89"/>
  <c r="F149" i="111"/>
  <c r="H152" i="89"/>
  <c r="F71" i="111"/>
  <c r="H74" i="89"/>
  <c r="H283" i="5"/>
  <c r="H279" i="5"/>
  <c r="H275" i="5"/>
  <c r="H272" i="5"/>
  <c r="H268" i="5"/>
  <c r="H264" i="5"/>
  <c r="H260" i="5"/>
  <c r="H255" i="5"/>
  <c r="H251" i="5"/>
  <c r="H247" i="5"/>
  <c r="H243" i="5"/>
  <c r="H239" i="5"/>
  <c r="H235" i="5"/>
  <c r="H231" i="5"/>
  <c r="H215" i="5"/>
  <c r="H199" i="5"/>
  <c r="H195" i="5"/>
  <c r="H171" i="5"/>
  <c r="H167" i="5"/>
  <c r="H163" i="5"/>
  <c r="H155" i="5"/>
  <c r="H151" i="5"/>
  <c r="H147" i="5"/>
  <c r="H139" i="5"/>
  <c r="H135" i="5"/>
  <c r="H131" i="5"/>
  <c r="H103" i="5"/>
  <c r="H99" i="5"/>
  <c r="H71" i="5"/>
  <c r="H67" i="5"/>
  <c r="H59" i="5"/>
  <c r="H55" i="5"/>
  <c r="H51" i="5"/>
  <c r="H31" i="5"/>
  <c r="AQ266" i="5"/>
  <c r="F29" i="111"/>
  <c r="H32" i="89"/>
  <c r="F9" i="111"/>
  <c r="H12" i="89"/>
  <c r="H24" i="5"/>
  <c r="F22" i="111"/>
  <c r="H25" i="89"/>
  <c r="Q4" i="75"/>
  <c r="F5" i="5"/>
  <c r="Q18" i="75"/>
  <c r="D17" i="111"/>
  <c r="Q16" i="75"/>
  <c r="Q20" i="75"/>
  <c r="F22" i="89"/>
  <c r="F22" i="5"/>
  <c r="L291" i="75"/>
  <c r="L279" i="75"/>
  <c r="L259" i="75"/>
  <c r="L227" i="75"/>
  <c r="L215" i="75"/>
  <c r="L195" i="75"/>
  <c r="L163" i="75"/>
  <c r="L151" i="75"/>
  <c r="L131" i="75"/>
  <c r="L99" i="75"/>
  <c r="L87" i="75"/>
  <c r="L71" i="75"/>
  <c r="L67" i="75"/>
  <c r="L51" i="75"/>
  <c r="L290" i="75"/>
  <c r="Q290" i="75"/>
  <c r="L270" i="75"/>
  <c r="Q270" i="75"/>
  <c r="L238" i="75"/>
  <c r="Q238" i="75"/>
  <c r="L226" i="75"/>
  <c r="L206" i="75"/>
  <c r="L174" i="75"/>
  <c r="L162" i="75"/>
  <c r="L142" i="75"/>
  <c r="L110" i="75"/>
  <c r="L98" i="75"/>
  <c r="L94" i="75"/>
  <c r="L78" i="75"/>
  <c r="L46" i="75"/>
  <c r="H221" i="75"/>
  <c r="H275" i="75"/>
  <c r="H203" i="75"/>
  <c r="H179" i="75"/>
  <c r="H171" i="75"/>
  <c r="H163" i="75"/>
  <c r="H107" i="75"/>
  <c r="H83" i="75"/>
  <c r="D10" i="89"/>
  <c r="B7" i="111"/>
  <c r="D38" i="89"/>
  <c r="B18" i="111"/>
  <c r="E43" i="89"/>
  <c r="E39" i="89"/>
  <c r="C36" i="111"/>
  <c r="C40" i="111"/>
  <c r="E41" i="89"/>
  <c r="B36" i="111"/>
  <c r="B4" i="111"/>
  <c r="B37" i="111"/>
  <c r="D40" i="89"/>
  <c r="B13" i="111"/>
  <c r="D16" i="89"/>
  <c r="B25" i="111"/>
  <c r="D28" i="89"/>
  <c r="B39" i="111"/>
  <c r="D42" i="89"/>
  <c r="B5" i="111"/>
  <c r="D8" i="89"/>
  <c r="B19" i="111"/>
  <c r="D22" i="89"/>
  <c r="B27" i="111"/>
  <c r="D30" i="89"/>
  <c r="B17" i="111"/>
  <c r="D20" i="89"/>
  <c r="B33" i="111"/>
  <c r="D36" i="89"/>
  <c r="B16" i="111"/>
  <c r="D19" i="89"/>
  <c r="B23" i="111"/>
  <c r="D26" i="89"/>
  <c r="B31" i="111"/>
  <c r="D34" i="89"/>
  <c r="B12" i="111"/>
  <c r="D15" i="89"/>
  <c r="B40" i="111"/>
  <c r="D43" i="89"/>
  <c r="B29" i="111"/>
  <c r="D32" i="89"/>
  <c r="B8" i="111"/>
  <c r="D11" i="89"/>
  <c r="B9" i="111"/>
  <c r="D12" i="89"/>
  <c r="B21" i="111"/>
  <c r="D24" i="89"/>
  <c r="B38" i="111"/>
  <c r="D41" i="89"/>
  <c r="G24" i="5"/>
  <c r="E22" i="111"/>
  <c r="G25" i="89"/>
  <c r="G10" i="5"/>
  <c r="E8" i="111"/>
  <c r="G11" i="89"/>
  <c r="G20" i="5"/>
  <c r="E18" i="111"/>
  <c r="G21" i="89"/>
  <c r="G6" i="5"/>
  <c r="E4" i="111"/>
  <c r="G7" i="89"/>
  <c r="G36" i="5"/>
  <c r="E34" i="111"/>
  <c r="G37" i="89"/>
  <c r="G14" i="5"/>
  <c r="E12" i="111"/>
  <c r="G15" i="89"/>
  <c r="G28" i="5"/>
  <c r="E26" i="111"/>
  <c r="G29" i="89"/>
  <c r="G32" i="5"/>
  <c r="E30" i="111"/>
  <c r="G33" i="89"/>
  <c r="Q19" i="75"/>
  <c r="F20" i="5"/>
  <c r="Q35" i="75"/>
  <c r="D34" i="111"/>
  <c r="Q26" i="75"/>
  <c r="D25" i="111"/>
  <c r="Q31" i="75"/>
  <c r="F32" i="5"/>
  <c r="Q36" i="75"/>
  <c r="Z36" i="75"/>
  <c r="C260" i="111"/>
  <c r="E263" i="89"/>
  <c r="H225" i="75"/>
  <c r="C192" i="111"/>
  <c r="E195" i="89"/>
  <c r="H185" i="75"/>
  <c r="C39" i="111"/>
  <c r="E42" i="89"/>
  <c r="C23" i="111"/>
  <c r="E26" i="89"/>
  <c r="C27" i="111"/>
  <c r="E30" i="89"/>
  <c r="C3" i="111"/>
  <c r="E6" i="89"/>
  <c r="H299" i="75"/>
  <c r="C294" i="111"/>
  <c r="E297" i="89"/>
  <c r="H271" i="75"/>
  <c r="H267" i="75"/>
  <c r="E265" i="89"/>
  <c r="H259" i="75"/>
  <c r="C222" i="111"/>
  <c r="E225" i="89"/>
  <c r="H219" i="75"/>
  <c r="C214" i="111"/>
  <c r="E217" i="89"/>
  <c r="H211" i="75"/>
  <c r="H207" i="75"/>
  <c r="H175" i="75"/>
  <c r="H151" i="75"/>
  <c r="C146" i="111"/>
  <c r="E149" i="89"/>
  <c r="H143" i="75"/>
  <c r="C138" i="111"/>
  <c r="E141" i="89"/>
  <c r="H123" i="75"/>
  <c r="H115" i="75"/>
  <c r="C110" i="111"/>
  <c r="E113" i="89"/>
  <c r="H95" i="75"/>
  <c r="H87" i="75"/>
  <c r="H75" i="75"/>
  <c r="H67" i="75"/>
  <c r="H59" i="75"/>
  <c r="H51" i="75"/>
  <c r="H43" i="75"/>
  <c r="C7" i="111"/>
  <c r="E10" i="89"/>
  <c r="C89" i="111"/>
  <c r="E92" i="89"/>
  <c r="H82" i="75"/>
  <c r="C77" i="111"/>
  <c r="E80" i="89"/>
  <c r="H66" i="75"/>
  <c r="H62" i="75"/>
  <c r="H58" i="75"/>
  <c r="H50" i="75"/>
  <c r="C30" i="111"/>
  <c r="E33" i="89"/>
  <c r="C10" i="111"/>
  <c r="E13" i="89"/>
  <c r="C35" i="111"/>
  <c r="E38" i="89"/>
  <c r="C2" i="111"/>
  <c r="E5" i="89"/>
  <c r="B3" i="88"/>
  <c r="AF5" i="5"/>
  <c r="AG5" i="5"/>
  <c r="B11" i="88"/>
  <c r="AF13" i="5"/>
  <c r="AG13" i="5"/>
  <c r="B19" i="88"/>
  <c r="AF21" i="5"/>
  <c r="AG21" i="5"/>
  <c r="B27" i="88"/>
  <c r="AF29" i="5"/>
  <c r="AG29" i="5"/>
  <c r="C35" i="88"/>
  <c r="AF37" i="5"/>
  <c r="AG37" i="5"/>
  <c r="B35" i="88"/>
  <c r="E35" i="88"/>
  <c r="C43" i="88"/>
  <c r="AF45" i="5"/>
  <c r="AG45" i="5"/>
  <c r="B43" i="88"/>
  <c r="E43" i="88"/>
  <c r="C51" i="88"/>
  <c r="AF53" i="5"/>
  <c r="AG53" i="5"/>
  <c r="B51" i="88"/>
  <c r="E51" i="88"/>
  <c r="C59" i="88"/>
  <c r="AF61" i="5"/>
  <c r="AG61" i="5"/>
  <c r="B59" i="88"/>
  <c r="E59" i="88"/>
  <c r="C67" i="88"/>
  <c r="AF69" i="5"/>
  <c r="AG69" i="5"/>
  <c r="B67" i="88"/>
  <c r="E67" i="88"/>
  <c r="C75" i="88"/>
  <c r="AF77" i="5"/>
  <c r="AG77" i="5"/>
  <c r="B75" i="88"/>
  <c r="E75" i="88"/>
  <c r="C83" i="88"/>
  <c r="AF85" i="5"/>
  <c r="AG85" i="5"/>
  <c r="B83" i="88"/>
  <c r="E83" i="88"/>
  <c r="C91" i="88"/>
  <c r="AF93" i="5"/>
  <c r="AG93" i="5"/>
  <c r="B91" i="88"/>
  <c r="E91" i="88"/>
  <c r="C107" i="88"/>
  <c r="AF109" i="5"/>
  <c r="AG109" i="5"/>
  <c r="B107" i="88"/>
  <c r="E107" i="88"/>
  <c r="C115" i="88"/>
  <c r="AF117" i="5"/>
  <c r="AG117" i="5"/>
  <c r="B115" i="88"/>
  <c r="E115" i="88"/>
  <c r="C123" i="88"/>
  <c r="AF125" i="5"/>
  <c r="AG125" i="5"/>
  <c r="B123" i="88"/>
  <c r="E123" i="88"/>
  <c r="C131" i="88"/>
  <c r="AF133" i="5"/>
  <c r="AG133" i="5"/>
  <c r="B131" i="88"/>
  <c r="E131" i="88"/>
  <c r="C141" i="88"/>
  <c r="AF143" i="5"/>
  <c r="AG143" i="5"/>
  <c r="B141" i="88"/>
  <c r="E141" i="88"/>
  <c r="C149" i="88"/>
  <c r="AF151" i="5"/>
  <c r="AG151" i="5"/>
  <c r="B149" i="88"/>
  <c r="E149" i="88"/>
  <c r="C157" i="88"/>
  <c r="AF159" i="5"/>
  <c r="AG159" i="5"/>
  <c r="B157" i="88"/>
  <c r="E157" i="88"/>
  <c r="C165" i="88"/>
  <c r="AF167" i="5"/>
  <c r="AG167" i="5"/>
  <c r="B165" i="88"/>
  <c r="E165" i="88"/>
  <c r="B6" i="88"/>
  <c r="AF8" i="5"/>
  <c r="AG8" i="5"/>
  <c r="C70" i="88"/>
  <c r="AF72" i="5"/>
  <c r="AG72" i="5"/>
  <c r="B70" i="88"/>
  <c r="E70" i="88"/>
  <c r="C102" i="88"/>
  <c r="AF104" i="5"/>
  <c r="AG104" i="5"/>
  <c r="B102" i="88"/>
  <c r="E102" i="88"/>
  <c r="C134" i="88"/>
  <c r="AF136" i="5"/>
  <c r="AG136" i="5"/>
  <c r="B134" i="88"/>
  <c r="E134" i="88"/>
  <c r="C166" i="88"/>
  <c r="AF168" i="5"/>
  <c r="AG168" i="5"/>
  <c r="B166" i="88"/>
  <c r="E166" i="88"/>
  <c r="C195" i="88"/>
  <c r="AF197" i="5"/>
  <c r="AG197" i="5"/>
  <c r="B195" i="88"/>
  <c r="E195" i="88"/>
  <c r="C227" i="88"/>
  <c r="AF229" i="5"/>
  <c r="AG229" i="5"/>
  <c r="B227" i="88"/>
  <c r="E227" i="88"/>
  <c r="C259" i="88"/>
  <c r="AF262" i="5"/>
  <c r="AG262" i="5"/>
  <c r="B259" i="88"/>
  <c r="E259" i="88"/>
  <c r="C291" i="88"/>
  <c r="AF293" i="5"/>
  <c r="AG293" i="5"/>
  <c r="B291" i="88"/>
  <c r="E291" i="88"/>
  <c r="B12" i="88"/>
  <c r="AF14" i="5"/>
  <c r="AG14" i="5"/>
  <c r="C58" i="88"/>
  <c r="AF60" i="5"/>
  <c r="AG60" i="5"/>
  <c r="B58" i="88"/>
  <c r="E58" i="88"/>
  <c r="C76" i="88"/>
  <c r="AF78" i="5"/>
  <c r="AG78" i="5"/>
  <c r="B76" i="88"/>
  <c r="E76" i="88"/>
  <c r="C122" i="88"/>
  <c r="AF124" i="5"/>
  <c r="AG124" i="5"/>
  <c r="B122" i="88"/>
  <c r="E122" i="88"/>
  <c r="C140" i="88"/>
  <c r="AF142" i="5"/>
  <c r="AG142" i="5"/>
  <c r="B140" i="88"/>
  <c r="E140" i="88"/>
  <c r="C164" i="88"/>
  <c r="AF166" i="5"/>
  <c r="AG166" i="5"/>
  <c r="B164" i="88"/>
  <c r="E164" i="88"/>
  <c r="C177" i="88"/>
  <c r="AF179" i="5"/>
  <c r="AG179" i="5"/>
  <c r="B177" i="88"/>
  <c r="E177" i="88"/>
  <c r="C188" i="88"/>
  <c r="AF190" i="5"/>
  <c r="AG190" i="5"/>
  <c r="B188" i="88"/>
  <c r="E188" i="88"/>
  <c r="C198" i="88"/>
  <c r="AF200" i="5"/>
  <c r="AG200" i="5"/>
  <c r="B198" i="88"/>
  <c r="E198" i="88"/>
  <c r="C209" i="88"/>
  <c r="AF211" i="5"/>
  <c r="AG211" i="5"/>
  <c r="B209" i="88"/>
  <c r="E209" i="88"/>
  <c r="C220" i="88"/>
  <c r="AF222" i="5"/>
  <c r="AG222" i="5"/>
  <c r="B220" i="88"/>
  <c r="E220" i="88"/>
  <c r="C230" i="88"/>
  <c r="AF232" i="5"/>
  <c r="AG232" i="5"/>
  <c r="B230" i="88"/>
  <c r="E230" i="88"/>
  <c r="C241" i="88"/>
  <c r="AF243" i="5"/>
  <c r="AG243" i="5"/>
  <c r="B241" i="88"/>
  <c r="E241" i="88"/>
  <c r="C252" i="88"/>
  <c r="AF254" i="5"/>
  <c r="AG254" i="5"/>
  <c r="B252" i="88"/>
  <c r="E252" i="88"/>
  <c r="C262" i="88"/>
  <c r="AF265" i="5"/>
  <c r="AG265" i="5"/>
  <c r="B262" i="88"/>
  <c r="E262" i="88"/>
  <c r="C273" i="88"/>
  <c r="AF275" i="5"/>
  <c r="AG275" i="5"/>
  <c r="B273" i="88"/>
  <c r="E273" i="88"/>
  <c r="C284" i="88"/>
  <c r="AF286" i="5"/>
  <c r="AG286" i="5"/>
  <c r="B284" i="88"/>
  <c r="E284" i="88"/>
  <c r="C294" i="88"/>
  <c r="AF296" i="5"/>
  <c r="AG296" i="5"/>
  <c r="B294" i="88"/>
  <c r="E294" i="88"/>
  <c r="C34" i="88"/>
  <c r="AF36" i="5"/>
  <c r="AG36" i="5"/>
  <c r="B34" i="88"/>
  <c r="E34" i="88"/>
  <c r="C80" i="88"/>
  <c r="AF82" i="5"/>
  <c r="AG82" i="5"/>
  <c r="B80" i="88"/>
  <c r="E80" i="88"/>
  <c r="C116" i="88"/>
  <c r="AF118" i="5"/>
  <c r="AG118" i="5"/>
  <c r="B116" i="88"/>
  <c r="E116" i="88"/>
  <c r="C162" i="88"/>
  <c r="AF164" i="5"/>
  <c r="AG164" i="5"/>
  <c r="B162" i="88"/>
  <c r="E162" i="88"/>
  <c r="C186" i="88"/>
  <c r="AF188" i="5"/>
  <c r="AG188" i="5"/>
  <c r="B186" i="88"/>
  <c r="E186" i="88"/>
  <c r="C202" i="88"/>
  <c r="AF204" i="5"/>
  <c r="AG204" i="5"/>
  <c r="B202" i="88"/>
  <c r="E202" i="88"/>
  <c r="C218" i="88"/>
  <c r="AF220" i="5"/>
  <c r="AG220" i="5"/>
  <c r="B218" i="88"/>
  <c r="E218" i="88"/>
  <c r="C234" i="88"/>
  <c r="AF236" i="5"/>
  <c r="AG236" i="5"/>
  <c r="B234" i="88"/>
  <c r="E234" i="88"/>
  <c r="C250" i="88"/>
  <c r="AF252" i="5"/>
  <c r="AG252" i="5"/>
  <c r="B250" i="88"/>
  <c r="E250" i="88"/>
  <c r="C266" i="88"/>
  <c r="AF269" i="5"/>
  <c r="AG269" i="5"/>
  <c r="B266" i="88"/>
  <c r="E266" i="88"/>
  <c r="E10" i="88"/>
  <c r="E24" i="88"/>
  <c r="E5" i="88"/>
  <c r="B13" i="88"/>
  <c r="AF15" i="5"/>
  <c r="AG15" i="5"/>
  <c r="B21" i="88"/>
  <c r="AF23" i="5"/>
  <c r="AG23" i="5"/>
  <c r="B29" i="88"/>
  <c r="AF31" i="5"/>
  <c r="AG31" i="5"/>
  <c r="C45" i="88"/>
  <c r="AF47" i="5"/>
  <c r="AG47" i="5"/>
  <c r="B45" i="88"/>
  <c r="E45" i="88"/>
  <c r="C53" i="88"/>
  <c r="AF55" i="5"/>
  <c r="AG55" i="5"/>
  <c r="B53" i="88"/>
  <c r="E53" i="88"/>
  <c r="C61" i="88"/>
  <c r="AF63" i="5"/>
  <c r="AG63" i="5"/>
  <c r="B61" i="88"/>
  <c r="E61" i="88"/>
  <c r="C69" i="88"/>
  <c r="AF71" i="5"/>
  <c r="AG71" i="5"/>
  <c r="B69" i="88"/>
  <c r="E69" i="88"/>
  <c r="C77" i="88"/>
  <c r="AF79" i="5"/>
  <c r="AG79" i="5"/>
  <c r="B77" i="88"/>
  <c r="E77" i="88"/>
  <c r="C85" i="88"/>
  <c r="AF87" i="5"/>
  <c r="AG87" i="5"/>
  <c r="B85" i="88"/>
  <c r="E85" i="88"/>
  <c r="C93" i="88"/>
  <c r="AF95" i="5"/>
  <c r="AG95" i="5"/>
  <c r="B93" i="88"/>
  <c r="E93" i="88"/>
  <c r="C101" i="88"/>
  <c r="AF103" i="5"/>
  <c r="AG103" i="5"/>
  <c r="B101" i="88"/>
  <c r="E101" i="88"/>
  <c r="C109" i="88"/>
  <c r="AF111" i="5"/>
  <c r="AG111" i="5"/>
  <c r="B109" i="88"/>
  <c r="E109" i="88"/>
  <c r="C117" i="88"/>
  <c r="AF119" i="5"/>
  <c r="AG119" i="5"/>
  <c r="B117" i="88"/>
  <c r="E117" i="88"/>
  <c r="C125" i="88"/>
  <c r="AF127" i="5"/>
  <c r="AG127" i="5"/>
  <c r="B125" i="88"/>
  <c r="E125" i="88"/>
  <c r="C133" i="88"/>
  <c r="AF135" i="5"/>
  <c r="AG135" i="5"/>
  <c r="B133" i="88"/>
  <c r="E133" i="88"/>
  <c r="C143" i="88"/>
  <c r="AF145" i="5"/>
  <c r="AG145" i="5"/>
  <c r="B143" i="88"/>
  <c r="E143" i="88"/>
  <c r="C151" i="88"/>
  <c r="AF153" i="5"/>
  <c r="AG153" i="5"/>
  <c r="B151" i="88"/>
  <c r="E151" i="88"/>
  <c r="C159" i="88"/>
  <c r="AF161" i="5"/>
  <c r="AG161" i="5"/>
  <c r="B159" i="88"/>
  <c r="E159" i="88"/>
  <c r="C167" i="88"/>
  <c r="AF169" i="5"/>
  <c r="AG169" i="5"/>
  <c r="B167" i="88"/>
  <c r="E167" i="88"/>
  <c r="B14" i="88"/>
  <c r="AF16" i="5"/>
  <c r="AG16" i="5"/>
  <c r="C46" i="88"/>
  <c r="AF48" i="5"/>
  <c r="AG48" i="5"/>
  <c r="B46" i="88"/>
  <c r="E46" i="88"/>
  <c r="C78" i="88"/>
  <c r="AF80" i="5"/>
  <c r="AG80" i="5"/>
  <c r="B78" i="88"/>
  <c r="E78" i="88"/>
  <c r="C110" i="88"/>
  <c r="AF112" i="5"/>
  <c r="AG112" i="5"/>
  <c r="B110" i="88"/>
  <c r="E110" i="88"/>
  <c r="C142" i="88"/>
  <c r="AF144" i="5"/>
  <c r="AG144" i="5"/>
  <c r="B142" i="88"/>
  <c r="E142" i="88"/>
  <c r="C139" i="88"/>
  <c r="AF141" i="5"/>
  <c r="AG141" i="5"/>
  <c r="B139" i="88"/>
  <c r="E139" i="88"/>
  <c r="C203" i="88"/>
  <c r="AF205" i="5"/>
  <c r="AG205" i="5"/>
  <c r="B203" i="88"/>
  <c r="E203" i="88"/>
  <c r="C235" i="88"/>
  <c r="AF237" i="5"/>
  <c r="AG237" i="5"/>
  <c r="B235" i="88"/>
  <c r="E235" i="88"/>
  <c r="C267" i="88"/>
  <c r="AF270" i="5"/>
  <c r="AG270" i="5"/>
  <c r="B267" i="88"/>
  <c r="E267" i="88"/>
  <c r="B18" i="88"/>
  <c r="AF20" i="5"/>
  <c r="AG20" i="5"/>
  <c r="C40" i="88"/>
  <c r="AF42" i="5"/>
  <c r="AG42" i="5"/>
  <c r="B40" i="88"/>
  <c r="E40" i="88"/>
  <c r="C64" i="88"/>
  <c r="AF66" i="5"/>
  <c r="AG66" i="5"/>
  <c r="B64" i="88"/>
  <c r="E64" i="88"/>
  <c r="C82" i="88"/>
  <c r="AF84" i="5"/>
  <c r="AG84" i="5"/>
  <c r="B82" i="88"/>
  <c r="E82" i="88"/>
  <c r="C104" i="88"/>
  <c r="AF106" i="5"/>
  <c r="AG106" i="5"/>
  <c r="B104" i="88"/>
  <c r="E104" i="88"/>
  <c r="C128" i="88"/>
  <c r="AF130" i="5"/>
  <c r="AG130" i="5"/>
  <c r="B128" i="88"/>
  <c r="E128" i="88"/>
  <c r="C146" i="88"/>
  <c r="AF148" i="5"/>
  <c r="AG148" i="5"/>
  <c r="B146" i="88"/>
  <c r="E146" i="88"/>
  <c r="C168" i="88"/>
  <c r="AF170" i="5"/>
  <c r="AG170" i="5"/>
  <c r="B168" i="88"/>
  <c r="E168" i="88"/>
  <c r="C180" i="88"/>
  <c r="AF182" i="5"/>
  <c r="AG182" i="5"/>
  <c r="B180" i="88"/>
  <c r="E180" i="88"/>
  <c r="C190" i="88"/>
  <c r="AF192" i="5"/>
  <c r="AG192" i="5"/>
  <c r="B190" i="88"/>
  <c r="E190" i="88"/>
  <c r="C201" i="88"/>
  <c r="AF203" i="5"/>
  <c r="AG203" i="5"/>
  <c r="B201" i="88"/>
  <c r="E201" i="88"/>
  <c r="C212" i="88"/>
  <c r="AF214" i="5"/>
  <c r="AG214" i="5"/>
  <c r="B212" i="88"/>
  <c r="E212" i="88"/>
  <c r="C222" i="88"/>
  <c r="AF224" i="5"/>
  <c r="AG224" i="5"/>
  <c r="B222" i="88"/>
  <c r="E222" i="88"/>
  <c r="C233" i="88"/>
  <c r="AF235" i="5"/>
  <c r="AG235" i="5"/>
  <c r="B233" i="88"/>
  <c r="E233" i="88"/>
  <c r="C244" i="88"/>
  <c r="AF246" i="5"/>
  <c r="AG246" i="5"/>
  <c r="B244" i="88"/>
  <c r="E244" i="88"/>
  <c r="C254" i="88"/>
  <c r="AF256" i="5"/>
  <c r="AG256" i="5"/>
  <c r="B254" i="88"/>
  <c r="E254" i="88"/>
  <c r="C265" i="88"/>
  <c r="AF268" i="5"/>
  <c r="AG268" i="5"/>
  <c r="B265" i="88"/>
  <c r="E265" i="88"/>
  <c r="C276" i="88"/>
  <c r="AF277" i="5"/>
  <c r="AG277" i="5"/>
  <c r="B276" i="88"/>
  <c r="E276" i="88"/>
  <c r="C286" i="88"/>
  <c r="AF288" i="5"/>
  <c r="AG288" i="5"/>
  <c r="B286" i="88"/>
  <c r="E286" i="88"/>
  <c r="C297" i="88"/>
  <c r="AF299" i="5"/>
  <c r="AG299" i="5"/>
  <c r="B297" i="88"/>
  <c r="E297" i="88"/>
  <c r="C48" i="88"/>
  <c r="AF50" i="5"/>
  <c r="AG50" i="5"/>
  <c r="B48" i="88"/>
  <c r="E48" i="88"/>
  <c r="C84" i="88"/>
  <c r="AF86" i="5"/>
  <c r="AG86" i="5"/>
  <c r="B84" i="88"/>
  <c r="E84" i="88"/>
  <c r="C130" i="88"/>
  <c r="AF132" i="5"/>
  <c r="AG132" i="5"/>
  <c r="B130" i="88"/>
  <c r="E130" i="88"/>
  <c r="C175" i="88"/>
  <c r="AF177" i="5"/>
  <c r="AG177" i="5"/>
  <c r="B175" i="88"/>
  <c r="E175" i="88"/>
  <c r="C191" i="88"/>
  <c r="AF193" i="5"/>
  <c r="AG193" i="5"/>
  <c r="B191" i="88"/>
  <c r="E191" i="88"/>
  <c r="C207" i="88"/>
  <c r="AF209" i="5"/>
  <c r="AG209" i="5"/>
  <c r="B207" i="88"/>
  <c r="E207" i="88"/>
  <c r="C223" i="88"/>
  <c r="AF225" i="5"/>
  <c r="AG225" i="5"/>
  <c r="B223" i="88"/>
  <c r="E223" i="88"/>
  <c r="C239" i="88"/>
  <c r="AF241" i="5"/>
  <c r="AG241" i="5"/>
  <c r="B239" i="88"/>
  <c r="E239" i="88"/>
  <c r="C255" i="88"/>
  <c r="AF257" i="5"/>
  <c r="AG257" i="5"/>
  <c r="B255" i="88"/>
  <c r="E255" i="88"/>
  <c r="C271" i="88"/>
  <c r="AF273" i="5"/>
  <c r="AG273" i="5"/>
  <c r="B271" i="88"/>
  <c r="E271" i="88"/>
  <c r="B7" i="88"/>
  <c r="AF9" i="5"/>
  <c r="AG9" i="5"/>
  <c r="B15" i="88"/>
  <c r="AF17" i="5"/>
  <c r="AG17" i="5"/>
  <c r="B23" i="88"/>
  <c r="AF25" i="5"/>
  <c r="AG25" i="5"/>
  <c r="B31" i="88"/>
  <c r="AF33" i="5"/>
  <c r="AG33" i="5"/>
  <c r="C39" i="88"/>
  <c r="AF41" i="5"/>
  <c r="AG41" i="5"/>
  <c r="B39" i="88"/>
  <c r="E39" i="88"/>
  <c r="C47" i="88"/>
  <c r="AF49" i="5"/>
  <c r="AG49" i="5"/>
  <c r="B47" i="88"/>
  <c r="E47" i="88"/>
  <c r="C55" i="88"/>
  <c r="AF57" i="5"/>
  <c r="AG57" i="5"/>
  <c r="B55" i="88"/>
  <c r="E55" i="88"/>
  <c r="C63" i="88"/>
  <c r="AF65" i="5"/>
  <c r="AG65" i="5"/>
  <c r="B63" i="88"/>
  <c r="E63" i="88"/>
  <c r="C71" i="88"/>
  <c r="AF73" i="5"/>
  <c r="AG73" i="5"/>
  <c r="B71" i="88"/>
  <c r="E71" i="88"/>
  <c r="C79" i="88"/>
  <c r="AF81" i="5"/>
  <c r="AG81" i="5"/>
  <c r="B79" i="88"/>
  <c r="E79" i="88"/>
  <c r="C87" i="88"/>
  <c r="AF89" i="5"/>
  <c r="AG89" i="5"/>
  <c r="B87" i="88"/>
  <c r="E87" i="88"/>
  <c r="C95" i="88"/>
  <c r="AF97" i="5"/>
  <c r="AG97" i="5"/>
  <c r="B95" i="88"/>
  <c r="E95" i="88"/>
  <c r="C103" i="88"/>
  <c r="AF105" i="5"/>
  <c r="AG105" i="5"/>
  <c r="B103" i="88"/>
  <c r="E103" i="88"/>
  <c r="C111" i="88"/>
  <c r="AF113" i="5"/>
  <c r="AG113" i="5"/>
  <c r="B111" i="88"/>
  <c r="E111" i="88"/>
  <c r="C119" i="88"/>
  <c r="AF121" i="5"/>
  <c r="AG121" i="5"/>
  <c r="B119" i="88"/>
  <c r="E119" i="88"/>
  <c r="C127" i="88"/>
  <c r="AF129" i="5"/>
  <c r="AG129" i="5"/>
  <c r="B127" i="88"/>
  <c r="E127" i="88"/>
  <c r="C135" i="88"/>
  <c r="AF137" i="5"/>
  <c r="AG137" i="5"/>
  <c r="B135" i="88"/>
  <c r="E135" i="88"/>
  <c r="C145" i="88"/>
  <c r="AF147" i="5"/>
  <c r="AG147" i="5"/>
  <c r="B145" i="88"/>
  <c r="E145" i="88"/>
  <c r="C153" i="88"/>
  <c r="AF155" i="5"/>
  <c r="AG155" i="5"/>
  <c r="B153" i="88"/>
  <c r="E153" i="88"/>
  <c r="C161" i="88"/>
  <c r="AF163" i="5"/>
  <c r="AG163" i="5"/>
  <c r="B161" i="88"/>
  <c r="E161" i="88"/>
  <c r="C169" i="88"/>
  <c r="AF171" i="5"/>
  <c r="AG171" i="5"/>
  <c r="B169" i="88"/>
  <c r="E169" i="88"/>
  <c r="B22" i="88"/>
  <c r="AF24" i="5"/>
  <c r="AG24" i="5"/>
  <c r="C54" i="88"/>
  <c r="AF56" i="5"/>
  <c r="AG56" i="5"/>
  <c r="B54" i="88"/>
  <c r="E54" i="88"/>
  <c r="C86" i="88"/>
  <c r="AF88" i="5"/>
  <c r="AG88" i="5"/>
  <c r="B86" i="88"/>
  <c r="E86" i="88"/>
  <c r="C118" i="88"/>
  <c r="AF120" i="5"/>
  <c r="AG120" i="5"/>
  <c r="B118" i="88"/>
  <c r="E118" i="88"/>
  <c r="C150" i="88"/>
  <c r="AF152" i="5"/>
  <c r="AG152" i="5"/>
  <c r="B150" i="88"/>
  <c r="E150" i="88"/>
  <c r="C179" i="88"/>
  <c r="AF181" i="5"/>
  <c r="AG181" i="5"/>
  <c r="B179" i="88"/>
  <c r="E179" i="88"/>
  <c r="C211" i="88"/>
  <c r="AF213" i="5"/>
  <c r="AG213" i="5"/>
  <c r="B211" i="88"/>
  <c r="E211" i="88"/>
  <c r="C243" i="88"/>
  <c r="AF245" i="5"/>
  <c r="AG245" i="5"/>
  <c r="B243" i="88"/>
  <c r="E243" i="88"/>
  <c r="C275" i="88"/>
  <c r="AF278" i="5"/>
  <c r="AG278" i="5"/>
  <c r="B275" i="88"/>
  <c r="E275" i="88"/>
  <c r="B4" i="88"/>
  <c r="AF6" i="5"/>
  <c r="AG6" i="5"/>
  <c r="B26" i="88"/>
  <c r="AF28" i="5"/>
  <c r="AG28" i="5"/>
  <c r="C44" i="88"/>
  <c r="AF46" i="5"/>
  <c r="AG46" i="5"/>
  <c r="B44" i="88"/>
  <c r="E44" i="88"/>
  <c r="C68" i="88"/>
  <c r="AF70" i="5"/>
  <c r="AG70" i="5"/>
  <c r="B68" i="88"/>
  <c r="E68" i="88"/>
  <c r="C90" i="88"/>
  <c r="AF92" i="5"/>
  <c r="AG92" i="5"/>
  <c r="B90" i="88"/>
  <c r="E90" i="88"/>
  <c r="C108" i="88"/>
  <c r="AF110" i="5"/>
  <c r="AG110" i="5"/>
  <c r="B108" i="88"/>
  <c r="E108" i="88"/>
  <c r="C132" i="88"/>
  <c r="AF134" i="5"/>
  <c r="AG134" i="5"/>
  <c r="B132" i="88"/>
  <c r="E132" i="88"/>
  <c r="C154" i="88"/>
  <c r="AF156" i="5"/>
  <c r="AG156" i="5"/>
  <c r="B154" i="88"/>
  <c r="E154" i="88"/>
  <c r="C172" i="88"/>
  <c r="AF174" i="5"/>
  <c r="AG174" i="5"/>
  <c r="B172" i="88"/>
  <c r="E172" i="88"/>
  <c r="C182" i="88"/>
  <c r="AF184" i="5"/>
  <c r="AG184" i="5"/>
  <c r="B182" i="88"/>
  <c r="E182" i="88"/>
  <c r="C193" i="88"/>
  <c r="AF195" i="5"/>
  <c r="AG195" i="5"/>
  <c r="B193" i="88"/>
  <c r="E193" i="88"/>
  <c r="C204" i="88"/>
  <c r="AF206" i="5"/>
  <c r="AG206" i="5"/>
  <c r="B204" i="88"/>
  <c r="E204" i="88"/>
  <c r="C214" i="88"/>
  <c r="AF216" i="5"/>
  <c r="AG216" i="5"/>
  <c r="B214" i="88"/>
  <c r="E214" i="88"/>
  <c r="C225" i="88"/>
  <c r="AF227" i="5"/>
  <c r="AG227" i="5"/>
  <c r="B225" i="88"/>
  <c r="E225" i="88"/>
  <c r="C236" i="88"/>
  <c r="AF238" i="5"/>
  <c r="AG238" i="5"/>
  <c r="B236" i="88"/>
  <c r="E236" i="88"/>
  <c r="C246" i="88"/>
  <c r="AF248" i="5"/>
  <c r="AG248" i="5"/>
  <c r="B246" i="88"/>
  <c r="E246" i="88"/>
  <c r="C257" i="88"/>
  <c r="AF260" i="5"/>
  <c r="AG260" i="5"/>
  <c r="B257" i="88"/>
  <c r="E257" i="88"/>
  <c r="C268" i="88"/>
  <c r="AF271" i="5"/>
  <c r="AG271" i="5"/>
  <c r="B268" i="88"/>
  <c r="E268" i="88"/>
  <c r="C278" i="88"/>
  <c r="AF280" i="5"/>
  <c r="AG280" i="5"/>
  <c r="B278" i="88"/>
  <c r="E278" i="88"/>
  <c r="C289" i="88"/>
  <c r="AF291" i="5"/>
  <c r="AG291" i="5"/>
  <c r="B289" i="88"/>
  <c r="E289" i="88"/>
  <c r="B16" i="88"/>
  <c r="AF18" i="5"/>
  <c r="AG18" i="5"/>
  <c r="C52" i="88"/>
  <c r="AF54" i="5"/>
  <c r="AG54" i="5"/>
  <c r="B52" i="88"/>
  <c r="E52" i="88"/>
  <c r="C98" i="88"/>
  <c r="AF100" i="5"/>
  <c r="AG100" i="5"/>
  <c r="B98" i="88"/>
  <c r="E98" i="88"/>
  <c r="C144" i="88"/>
  <c r="AF146" i="5"/>
  <c r="AG146" i="5"/>
  <c r="B144" i="88"/>
  <c r="E144" i="88"/>
  <c r="C178" i="88"/>
  <c r="AF180" i="5"/>
  <c r="AG180" i="5"/>
  <c r="B178" i="88"/>
  <c r="E178" i="88"/>
  <c r="C194" i="88"/>
  <c r="AF196" i="5"/>
  <c r="AG196" i="5"/>
  <c r="B194" i="88"/>
  <c r="E194" i="88"/>
  <c r="C210" i="88"/>
  <c r="AF212" i="5"/>
  <c r="AG212" i="5"/>
  <c r="B210" i="88"/>
  <c r="E210" i="88"/>
  <c r="C226" i="88"/>
  <c r="AF228" i="5"/>
  <c r="AG228" i="5"/>
  <c r="B226" i="88"/>
  <c r="E226" i="88"/>
  <c r="C242" i="88"/>
  <c r="AF244" i="5"/>
  <c r="AG244" i="5"/>
  <c r="B242" i="88"/>
  <c r="E242" i="88"/>
  <c r="C258" i="88"/>
  <c r="AF261" i="5"/>
  <c r="AG261" i="5"/>
  <c r="B258" i="88"/>
  <c r="E258" i="88"/>
  <c r="C274" i="88"/>
  <c r="AF276" i="5"/>
  <c r="AG276" i="5"/>
  <c r="B274" i="88"/>
  <c r="E274" i="88"/>
  <c r="E28" i="88"/>
  <c r="B9" i="88"/>
  <c r="AF11" i="5"/>
  <c r="AG11" i="5"/>
  <c r="B17" i="88"/>
  <c r="AF19" i="5"/>
  <c r="AG19" i="5"/>
  <c r="B25" i="88"/>
  <c r="AF27" i="5"/>
  <c r="AG27" i="5"/>
  <c r="C33" i="88"/>
  <c r="AF35" i="5"/>
  <c r="AG35" i="5"/>
  <c r="B33" i="88"/>
  <c r="E33" i="88"/>
  <c r="C41" i="88"/>
  <c r="AF43" i="5"/>
  <c r="AG43" i="5"/>
  <c r="B41" i="88"/>
  <c r="E41" i="88"/>
  <c r="C49" i="88"/>
  <c r="AF51" i="5"/>
  <c r="AG51" i="5"/>
  <c r="B49" i="88"/>
  <c r="E49" i="88"/>
  <c r="C57" i="88"/>
  <c r="AF59" i="5"/>
  <c r="AG59" i="5"/>
  <c r="B57" i="88"/>
  <c r="E57" i="88"/>
  <c r="C65" i="88"/>
  <c r="AF67" i="5"/>
  <c r="AG67" i="5"/>
  <c r="B65" i="88"/>
  <c r="E65" i="88"/>
  <c r="C73" i="88"/>
  <c r="AF75" i="5"/>
  <c r="AG75" i="5"/>
  <c r="B73" i="88"/>
  <c r="E73" i="88"/>
  <c r="C81" i="88"/>
  <c r="AF83" i="5"/>
  <c r="AG83" i="5"/>
  <c r="B81" i="88"/>
  <c r="E81" i="88"/>
  <c r="C89" i="88"/>
  <c r="AF91" i="5"/>
  <c r="AG91" i="5"/>
  <c r="B89" i="88"/>
  <c r="E89" i="88"/>
  <c r="C97" i="88"/>
  <c r="AF99" i="5"/>
  <c r="AG99" i="5"/>
  <c r="B97" i="88"/>
  <c r="E97" i="88"/>
  <c r="C105" i="88"/>
  <c r="AF107" i="5"/>
  <c r="AG107" i="5"/>
  <c r="B105" i="88"/>
  <c r="E105" i="88"/>
  <c r="C113" i="88"/>
  <c r="AF115" i="5"/>
  <c r="AG115" i="5"/>
  <c r="B113" i="88"/>
  <c r="E113" i="88"/>
  <c r="C121" i="88"/>
  <c r="AF123" i="5"/>
  <c r="AG123" i="5"/>
  <c r="B121" i="88"/>
  <c r="E121" i="88"/>
  <c r="C129" i="88"/>
  <c r="AF131" i="5"/>
  <c r="AG131" i="5"/>
  <c r="B129" i="88"/>
  <c r="E129" i="88"/>
  <c r="C137" i="88"/>
  <c r="AF139" i="5"/>
  <c r="AG139" i="5"/>
  <c r="B137" i="88"/>
  <c r="E137" i="88"/>
  <c r="C147" i="88"/>
  <c r="AF149" i="5"/>
  <c r="AG149" i="5"/>
  <c r="B147" i="88"/>
  <c r="E147" i="88"/>
  <c r="C155" i="88"/>
  <c r="AF157" i="5"/>
  <c r="AG157" i="5"/>
  <c r="B155" i="88"/>
  <c r="E155" i="88"/>
  <c r="C163" i="88"/>
  <c r="AF165" i="5"/>
  <c r="AG165" i="5"/>
  <c r="B163" i="88"/>
  <c r="E163" i="88"/>
  <c r="C171" i="88"/>
  <c r="AF173" i="5"/>
  <c r="AG173" i="5"/>
  <c r="B171" i="88"/>
  <c r="E171" i="88"/>
  <c r="B30" i="88"/>
  <c r="AF32" i="5"/>
  <c r="AG32" i="5"/>
  <c r="C62" i="88"/>
  <c r="AF64" i="5"/>
  <c r="AG64" i="5"/>
  <c r="B62" i="88"/>
  <c r="E62" i="88"/>
  <c r="C94" i="88"/>
  <c r="AF96" i="5"/>
  <c r="AG96" i="5"/>
  <c r="B94" i="88"/>
  <c r="E94" i="88"/>
  <c r="C126" i="88"/>
  <c r="AF128" i="5"/>
  <c r="AG128" i="5"/>
  <c r="B126" i="88"/>
  <c r="E126" i="88"/>
  <c r="C158" i="88"/>
  <c r="AF160" i="5"/>
  <c r="AG160" i="5"/>
  <c r="B158" i="88"/>
  <c r="E158" i="88"/>
  <c r="C187" i="88"/>
  <c r="AF189" i="5"/>
  <c r="AG189" i="5"/>
  <c r="B187" i="88"/>
  <c r="E187" i="88"/>
  <c r="C219" i="88"/>
  <c r="AF221" i="5"/>
  <c r="AG221" i="5"/>
  <c r="B219" i="88"/>
  <c r="E219" i="88"/>
  <c r="C251" i="88"/>
  <c r="AF253" i="5"/>
  <c r="AG253" i="5"/>
  <c r="B251" i="88"/>
  <c r="E251" i="88"/>
  <c r="C283" i="88"/>
  <c r="AF285" i="5"/>
  <c r="AG285" i="5"/>
  <c r="B283" i="88"/>
  <c r="E283" i="88"/>
  <c r="B8" i="88"/>
  <c r="AF10" i="5"/>
  <c r="AG10" i="5"/>
  <c r="B32" i="88"/>
  <c r="AF34" i="5"/>
  <c r="AG34" i="5"/>
  <c r="C50" i="88"/>
  <c r="AF52" i="5"/>
  <c r="AG52" i="5"/>
  <c r="B50" i="88"/>
  <c r="E50" i="88"/>
  <c r="C72" i="88"/>
  <c r="AF74" i="5"/>
  <c r="AG74" i="5"/>
  <c r="B72" i="88"/>
  <c r="E72" i="88"/>
  <c r="C96" i="88"/>
  <c r="AF98" i="5"/>
  <c r="AG98" i="5"/>
  <c r="B96" i="88"/>
  <c r="E96" i="88"/>
  <c r="C114" i="88"/>
  <c r="AF116" i="5"/>
  <c r="AG116" i="5"/>
  <c r="B114" i="88"/>
  <c r="E114" i="88"/>
  <c r="C136" i="88"/>
  <c r="AF138" i="5"/>
  <c r="AG138" i="5"/>
  <c r="B136" i="88"/>
  <c r="E136" i="88"/>
  <c r="C160" i="88"/>
  <c r="AF162" i="5"/>
  <c r="AG162" i="5"/>
  <c r="B160" i="88"/>
  <c r="E160" i="88"/>
  <c r="C174" i="88"/>
  <c r="AF176" i="5"/>
  <c r="AG176" i="5"/>
  <c r="B174" i="88"/>
  <c r="E174" i="88"/>
  <c r="C185" i="88"/>
  <c r="AF187" i="5"/>
  <c r="AG187" i="5"/>
  <c r="B185" i="88"/>
  <c r="E185" i="88"/>
  <c r="C196" i="88"/>
  <c r="AF198" i="5"/>
  <c r="AG198" i="5"/>
  <c r="B196" i="88"/>
  <c r="E196" i="88"/>
  <c r="C206" i="88"/>
  <c r="AF208" i="5"/>
  <c r="AG208" i="5"/>
  <c r="B206" i="88"/>
  <c r="E206" i="88"/>
  <c r="C217" i="88"/>
  <c r="AF219" i="5"/>
  <c r="AG219" i="5"/>
  <c r="B217" i="88"/>
  <c r="E217" i="88"/>
  <c r="C228" i="88"/>
  <c r="AF230" i="5"/>
  <c r="AG230" i="5"/>
  <c r="B228" i="88"/>
  <c r="E228" i="88"/>
  <c r="C238" i="88"/>
  <c r="AF240" i="5"/>
  <c r="AG240" i="5"/>
  <c r="B238" i="88"/>
  <c r="E238" i="88"/>
  <c r="C249" i="88"/>
  <c r="AF251" i="5"/>
  <c r="AG251" i="5"/>
  <c r="B249" i="88"/>
  <c r="E249" i="88"/>
  <c r="C260" i="88"/>
  <c r="AF263" i="5"/>
  <c r="AG263" i="5"/>
  <c r="B260" i="88"/>
  <c r="E260" i="88"/>
  <c r="C270" i="88"/>
  <c r="AF259" i="5"/>
  <c r="AG259" i="5"/>
  <c r="B270" i="88"/>
  <c r="E270" i="88"/>
  <c r="C281" i="88"/>
  <c r="AF283" i="5"/>
  <c r="AG283" i="5"/>
  <c r="B281" i="88"/>
  <c r="E281" i="88"/>
  <c r="C292" i="88"/>
  <c r="AF294" i="5"/>
  <c r="AG294" i="5"/>
  <c r="B292" i="88"/>
  <c r="E292" i="88"/>
  <c r="B20" i="88"/>
  <c r="AF22" i="5"/>
  <c r="AG22" i="5"/>
  <c r="C66" i="88"/>
  <c r="AF68" i="5"/>
  <c r="AG68" i="5"/>
  <c r="B66" i="88"/>
  <c r="E66" i="88"/>
  <c r="C112" i="88"/>
  <c r="AF114" i="5"/>
  <c r="AG114" i="5"/>
  <c r="B112" i="88"/>
  <c r="E112" i="88"/>
  <c r="C148" i="88"/>
  <c r="AF150" i="5"/>
  <c r="AG150" i="5"/>
  <c r="B148" i="88"/>
  <c r="E148" i="88"/>
  <c r="C183" i="88"/>
  <c r="AF185" i="5"/>
  <c r="AG185" i="5"/>
  <c r="B183" i="88"/>
  <c r="E183" i="88"/>
  <c r="C199" i="88"/>
  <c r="AF201" i="5"/>
  <c r="AG201" i="5"/>
  <c r="B199" i="88"/>
  <c r="E199" i="88"/>
  <c r="C215" i="88"/>
  <c r="AF217" i="5"/>
  <c r="AG217" i="5"/>
  <c r="B215" i="88"/>
  <c r="E215" i="88"/>
  <c r="C231" i="88"/>
  <c r="AF233" i="5"/>
  <c r="AG233" i="5"/>
  <c r="B231" i="88"/>
  <c r="E231" i="88"/>
  <c r="C247" i="88"/>
  <c r="AF249" i="5"/>
  <c r="AG249" i="5"/>
  <c r="B247" i="88"/>
  <c r="E247" i="88"/>
  <c r="C263" i="88"/>
  <c r="AF266" i="5"/>
  <c r="AG266" i="5"/>
  <c r="B263" i="88"/>
  <c r="E263" i="88"/>
  <c r="C99" i="88"/>
  <c r="AF101" i="5"/>
  <c r="AG101" i="5"/>
  <c r="B99" i="88"/>
  <c r="E99" i="88"/>
  <c r="C100" i="88"/>
  <c r="AF102" i="5"/>
  <c r="AG102" i="5"/>
  <c r="B100" i="88"/>
  <c r="E100" i="88"/>
  <c r="N7" i="5"/>
  <c r="J8" i="89"/>
  <c r="N25" i="5"/>
  <c r="J26" i="89"/>
  <c r="N23" i="5"/>
  <c r="J24" i="89"/>
  <c r="Q31" i="5"/>
  <c r="L32" i="89"/>
  <c r="J10" i="89"/>
  <c r="N9" i="5"/>
  <c r="O17" i="5"/>
  <c r="K18" i="89"/>
  <c r="L26" i="89"/>
  <c r="Q25" i="5"/>
  <c r="Q7" i="5"/>
  <c r="L8" i="89"/>
  <c r="Q15" i="5"/>
  <c r="L16" i="89"/>
  <c r="N28" i="5"/>
  <c r="J29" i="89"/>
  <c r="N36" i="5"/>
  <c r="J37" i="89"/>
  <c r="Q10" i="5"/>
  <c r="L11" i="89"/>
  <c r="N19" i="5"/>
  <c r="J20" i="89"/>
  <c r="Q27" i="5"/>
  <c r="L28" i="89"/>
  <c r="N34" i="5"/>
  <c r="J35" i="89"/>
  <c r="N13" i="5"/>
  <c r="J14" i="89"/>
  <c r="Q23" i="5"/>
  <c r="L24" i="89"/>
  <c r="N21" i="5"/>
  <c r="J22" i="89"/>
  <c r="Q6" i="5"/>
  <c r="L7" i="89"/>
  <c r="O18" i="5"/>
  <c r="K19" i="89"/>
  <c r="J27" i="89"/>
  <c r="J36" i="89"/>
  <c r="N35" i="5"/>
  <c r="Q8" i="5"/>
  <c r="L9" i="89"/>
  <c r="J17" i="89"/>
  <c r="N16" i="5"/>
  <c r="N22" i="5"/>
  <c r="J23" i="89"/>
  <c r="M30" i="5"/>
  <c r="N30" i="5"/>
  <c r="J31" i="89"/>
  <c r="Q35" i="5"/>
  <c r="L36" i="89"/>
  <c r="N4" i="5"/>
  <c r="J5" i="89"/>
  <c r="N32" i="5"/>
  <c r="J33" i="89"/>
  <c r="N15" i="5"/>
  <c r="J16" i="89"/>
  <c r="N33" i="5"/>
  <c r="J34" i="89"/>
  <c r="N5" i="5"/>
  <c r="J6" i="89"/>
  <c r="N10" i="5"/>
  <c r="J11" i="89"/>
  <c r="O14" i="5"/>
  <c r="K15" i="89"/>
  <c r="N27" i="5"/>
  <c r="J28" i="89"/>
  <c r="N40" i="5"/>
  <c r="J41" i="89"/>
  <c r="O25" i="5"/>
  <c r="K26" i="89"/>
  <c r="O31" i="5"/>
  <c r="K32" i="89"/>
  <c r="L17" i="89"/>
  <c r="Q16" i="5"/>
  <c r="L31" i="89"/>
  <c r="Q30" i="5"/>
  <c r="J39" i="89"/>
  <c r="N38" i="5"/>
  <c r="O8" i="5"/>
  <c r="K9" i="89"/>
  <c r="O40" i="5"/>
  <c r="K41" i="89"/>
  <c r="N31" i="5"/>
  <c r="J32" i="89"/>
  <c r="N11" i="5"/>
  <c r="J12" i="89"/>
  <c r="O35" i="5"/>
  <c r="K36" i="89"/>
  <c r="N29" i="5"/>
  <c r="J30" i="89"/>
  <c r="K8" i="89"/>
  <c r="O7" i="5"/>
  <c r="N17" i="5"/>
  <c r="J18" i="89"/>
  <c r="O27" i="5"/>
  <c r="K28" i="89"/>
  <c r="J19" i="89"/>
  <c r="N18" i="5"/>
  <c r="Q26" i="5"/>
  <c r="L27" i="89"/>
  <c r="O34" i="5"/>
  <c r="K35" i="89"/>
  <c r="L19" i="89"/>
  <c r="Q18" i="5"/>
  <c r="O24" i="5"/>
  <c r="K25" i="89"/>
  <c r="O32" i="5"/>
  <c r="K33" i="89"/>
  <c r="O9" i="5"/>
  <c r="K10" i="89"/>
  <c r="H26" i="5"/>
  <c r="Z12" i="5"/>
  <c r="Z20" i="5"/>
  <c r="Z28" i="5"/>
  <c r="Q13" i="5"/>
  <c r="H11" i="5"/>
  <c r="H7" i="5"/>
  <c r="AQ49" i="5"/>
  <c r="Z6" i="5"/>
  <c r="Z14" i="5"/>
  <c r="Z22" i="5"/>
  <c r="Z30" i="5"/>
  <c r="M13" i="5"/>
  <c r="M31" i="5"/>
  <c r="Q5" i="5"/>
  <c r="Z8" i="5"/>
  <c r="Z16" i="5"/>
  <c r="Z24" i="5"/>
  <c r="Z32" i="5"/>
  <c r="Q33" i="5"/>
  <c r="H21" i="5"/>
  <c r="H22" i="5"/>
  <c r="Z10" i="5"/>
  <c r="Z18" i="5"/>
  <c r="Z26" i="5"/>
  <c r="M5" i="5"/>
  <c r="M23" i="5"/>
  <c r="Z35" i="5"/>
  <c r="H42" i="5"/>
  <c r="H40" i="5"/>
  <c r="B38" i="88"/>
  <c r="C36" i="88"/>
  <c r="B36" i="88"/>
  <c r="E36" i="88"/>
  <c r="B37" i="88"/>
  <c r="E37" i="88"/>
  <c r="Q40" i="75"/>
  <c r="Z40" i="75"/>
  <c r="C31" i="88"/>
  <c r="C26" i="88"/>
  <c r="C15" i="88"/>
  <c r="C4" i="88"/>
  <c r="C7" i="88"/>
  <c r="C23" i="88"/>
  <c r="C22" i="88"/>
  <c r="C16" i="88"/>
  <c r="C9" i="88"/>
  <c r="C17" i="88"/>
  <c r="C25" i="88"/>
  <c r="C30" i="88"/>
  <c r="C8" i="88"/>
  <c r="C32" i="88"/>
  <c r="C20" i="88"/>
  <c r="C3" i="88"/>
  <c r="C11" i="88"/>
  <c r="C19" i="88"/>
  <c r="C27" i="88"/>
  <c r="C6" i="88"/>
  <c r="C12" i="88"/>
  <c r="C5" i="88"/>
  <c r="C13" i="88"/>
  <c r="C21" i="88"/>
  <c r="C29" i="88"/>
  <c r="C14" i="88"/>
  <c r="C18" i="88"/>
  <c r="H77" i="75"/>
  <c r="H298" i="75"/>
  <c r="H290" i="75"/>
  <c r="H282" i="75"/>
  <c r="H270" i="75"/>
  <c r="H266" i="75"/>
  <c r="H262" i="75"/>
  <c r="H258" i="75"/>
  <c r="H254" i="75"/>
  <c r="H214" i="75"/>
  <c r="H206" i="75"/>
  <c r="H194" i="75"/>
  <c r="H190" i="75"/>
  <c r="H186" i="75"/>
  <c r="H182" i="75"/>
  <c r="H178" i="75"/>
  <c r="H174" i="75"/>
  <c r="H170" i="75"/>
  <c r="H162" i="75"/>
  <c r="H150" i="75"/>
  <c r="H142" i="75"/>
  <c r="H138" i="75"/>
  <c r="H130" i="75"/>
  <c r="H126" i="75"/>
  <c r="H118" i="75"/>
  <c r="H102" i="75"/>
  <c r="H293" i="75"/>
  <c r="H289" i="75"/>
  <c r="H285" i="75"/>
  <c r="H265" i="75"/>
  <c r="H257" i="75"/>
  <c r="H217" i="75"/>
  <c r="H213" i="75"/>
  <c r="H205" i="75"/>
  <c r="H181" i="75"/>
  <c r="H177" i="75"/>
  <c r="H173" i="75"/>
  <c r="H169" i="75"/>
  <c r="H165" i="75"/>
  <c r="H157" i="75"/>
  <c r="H153" i="75"/>
  <c r="H149" i="75"/>
  <c r="H145" i="75"/>
  <c r="H141" i="75"/>
  <c r="H137" i="75"/>
  <c r="H125" i="75"/>
  <c r="H121" i="75"/>
  <c r="H105" i="75"/>
  <c r="H97" i="75"/>
  <c r="H73" i="75"/>
  <c r="H65" i="75"/>
  <c r="H61" i="75"/>
  <c r="H57" i="75"/>
  <c r="H53" i="75"/>
  <c r="H49" i="75"/>
  <c r="H300" i="75"/>
  <c r="H292" i="75"/>
  <c r="H288" i="75"/>
  <c r="H280" i="75"/>
  <c r="H276" i="75"/>
  <c r="H272" i="75"/>
  <c r="H268" i="75"/>
  <c r="H264" i="75"/>
  <c r="H260" i="75"/>
  <c r="H256" i="75"/>
  <c r="H240" i="75"/>
  <c r="H236" i="75"/>
  <c r="H228" i="75"/>
  <c r="H224" i="75"/>
  <c r="H220" i="75"/>
  <c r="H216" i="75"/>
  <c r="H212" i="75"/>
  <c r="H208" i="75"/>
  <c r="H204" i="75"/>
  <c r="H200" i="75"/>
  <c r="H196" i="75"/>
  <c r="H192" i="75"/>
  <c r="H184" i="75"/>
  <c r="H180" i="75"/>
  <c r="H176" i="75"/>
  <c r="H168" i="75"/>
  <c r="H164" i="75"/>
  <c r="H160" i="75"/>
  <c r="H156" i="75"/>
  <c r="H152" i="75"/>
  <c r="H132" i="75"/>
  <c r="H124" i="75"/>
  <c r="H120" i="75"/>
  <c r="H116" i="75"/>
  <c r="H112" i="75"/>
  <c r="H108" i="75"/>
  <c r="H104" i="75"/>
  <c r="H100" i="75"/>
  <c r="H60" i="75"/>
  <c r="H56" i="75"/>
  <c r="H52" i="75"/>
  <c r="H44" i="75"/>
  <c r="H291" i="75"/>
  <c r="H279" i="75"/>
  <c r="H255" i="75"/>
  <c r="H227" i="75"/>
  <c r="H199" i="75"/>
  <c r="H191" i="75"/>
  <c r="H183" i="75"/>
  <c r="H278" i="75"/>
  <c r="H274" i="75"/>
  <c r="H226" i="75"/>
  <c r="H222" i="75"/>
  <c r="H210" i="75"/>
  <c r="H114" i="75"/>
  <c r="H110" i="75"/>
  <c r="H98" i="75"/>
  <c r="AP5" i="86"/>
  <c r="AM5" i="86"/>
  <c r="AN5" i="86"/>
  <c r="AQ5" i="86"/>
  <c r="AO6" i="86"/>
  <c r="AP7" i="86"/>
  <c r="AQ6" i="86"/>
  <c r="AM6" i="86"/>
  <c r="AN6" i="86"/>
  <c r="AP6" i="86"/>
  <c r="AO7" i="86"/>
  <c r="AM7" i="86"/>
  <c r="AN7" i="86"/>
  <c r="AQ7" i="86"/>
  <c r="P300" i="75"/>
  <c r="P296" i="75"/>
  <c r="P292" i="75"/>
  <c r="P288" i="75"/>
  <c r="P284" i="75"/>
  <c r="P280" i="75"/>
  <c r="P276" i="75"/>
  <c r="P272" i="75"/>
  <c r="P268" i="75"/>
  <c r="P299" i="75"/>
  <c r="P295" i="75"/>
  <c r="P291" i="75"/>
  <c r="P287" i="75"/>
  <c r="P283" i="75"/>
  <c r="P279" i="75"/>
  <c r="P275" i="75"/>
  <c r="P271" i="75"/>
  <c r="P297" i="75"/>
  <c r="P293" i="75"/>
  <c r="P289" i="75"/>
  <c r="P285" i="75"/>
  <c r="P281" i="75"/>
  <c r="P277" i="75"/>
  <c r="P273" i="75"/>
  <c r="P269" i="75"/>
  <c r="P265" i="75"/>
  <c r="P261" i="75"/>
  <c r="P257" i="75"/>
  <c r="P253" i="75"/>
  <c r="P249" i="75"/>
  <c r="P245" i="75"/>
  <c r="P241" i="75"/>
  <c r="P237" i="75"/>
  <c r="P233" i="75"/>
  <c r="P229" i="75"/>
  <c r="P225" i="75"/>
  <c r="P221" i="75"/>
  <c r="P217" i="75"/>
  <c r="P213" i="75"/>
  <c r="P209" i="75"/>
  <c r="P205" i="75"/>
  <c r="P201" i="75"/>
  <c r="P197" i="75"/>
  <c r="P193" i="75"/>
  <c r="P189" i="75"/>
  <c r="P185" i="75"/>
  <c r="P181" i="75"/>
  <c r="P177" i="75"/>
  <c r="P173" i="75"/>
  <c r="P169" i="75"/>
  <c r="P165" i="75"/>
  <c r="P161" i="75"/>
  <c r="P157" i="75"/>
  <c r="P153" i="75"/>
  <c r="P149" i="75"/>
  <c r="P145" i="75"/>
  <c r="P141" i="75"/>
  <c r="P137" i="75"/>
  <c r="P133" i="75"/>
  <c r="P129" i="75"/>
  <c r="P125" i="75"/>
  <c r="P121" i="75"/>
  <c r="P117" i="75"/>
  <c r="P113" i="75"/>
  <c r="P109" i="75"/>
  <c r="P105" i="75"/>
  <c r="P101" i="75"/>
  <c r="P97" i="75"/>
  <c r="P93" i="75"/>
  <c r="P89" i="75"/>
  <c r="P85" i="75"/>
  <c r="P81" i="75"/>
  <c r="P77" i="75"/>
  <c r="P73" i="75"/>
  <c r="P69" i="75"/>
  <c r="P65" i="75"/>
  <c r="P61" i="75"/>
  <c r="P57" i="75"/>
  <c r="P53" i="75"/>
  <c r="P49" i="75"/>
  <c r="P45" i="75"/>
  <c r="P264" i="75"/>
  <c r="P260" i="75"/>
  <c r="P256" i="75"/>
  <c r="P252" i="75"/>
  <c r="P248" i="75"/>
  <c r="P244" i="75"/>
  <c r="P240" i="75"/>
  <c r="P236" i="75"/>
  <c r="P232" i="75"/>
  <c r="P228" i="75"/>
  <c r="P224" i="75"/>
  <c r="P220" i="75"/>
  <c r="P216" i="75"/>
  <c r="P212" i="75"/>
  <c r="P208" i="75"/>
  <c r="P204" i="75"/>
  <c r="P200" i="75"/>
  <c r="P196" i="75"/>
  <c r="P192" i="75"/>
  <c r="P188" i="75"/>
  <c r="P184" i="75"/>
  <c r="P180" i="75"/>
  <c r="P176" i="75"/>
  <c r="P172" i="75"/>
  <c r="P168" i="75"/>
  <c r="P164" i="75"/>
  <c r="P160" i="75"/>
  <c r="P156" i="75"/>
  <c r="P152" i="75"/>
  <c r="P148" i="75"/>
  <c r="P144" i="75"/>
  <c r="P140" i="75"/>
  <c r="P136" i="75"/>
  <c r="P132" i="75"/>
  <c r="P128" i="75"/>
  <c r="P124" i="75"/>
  <c r="P120" i="75"/>
  <c r="P116" i="75"/>
  <c r="P112" i="75"/>
  <c r="P108" i="75"/>
  <c r="P104" i="75"/>
  <c r="P100" i="75"/>
  <c r="P96" i="75"/>
  <c r="P92" i="75"/>
  <c r="P88" i="75"/>
  <c r="P84" i="75"/>
  <c r="P80" i="75"/>
  <c r="P76" i="75"/>
  <c r="P72" i="75"/>
  <c r="P68" i="75"/>
  <c r="P64" i="75"/>
  <c r="P60" i="75"/>
  <c r="P56" i="75"/>
  <c r="P52" i="75"/>
  <c r="P48" i="75"/>
  <c r="P44" i="75"/>
  <c r="P267" i="75"/>
  <c r="P263" i="75"/>
  <c r="P259" i="75"/>
  <c r="P255" i="75"/>
  <c r="P251" i="75"/>
  <c r="P247" i="75"/>
  <c r="P243" i="75"/>
  <c r="P239" i="75"/>
  <c r="P235" i="75"/>
  <c r="P231" i="75"/>
  <c r="P227" i="75"/>
  <c r="P223" i="75"/>
  <c r="P219" i="75"/>
  <c r="P215" i="75"/>
  <c r="P211" i="75"/>
  <c r="P207" i="75"/>
  <c r="P203" i="75"/>
  <c r="P199" i="75"/>
  <c r="P195" i="75"/>
  <c r="P191" i="75"/>
  <c r="P187" i="75"/>
  <c r="P183" i="75"/>
  <c r="P179" i="75"/>
  <c r="P175" i="75"/>
  <c r="P171" i="75"/>
  <c r="P167" i="75"/>
  <c r="P163" i="75"/>
  <c r="P159" i="75"/>
  <c r="P155" i="75"/>
  <c r="P151" i="75"/>
  <c r="P147" i="75"/>
  <c r="P143" i="75"/>
  <c r="P139" i="75"/>
  <c r="P135" i="75"/>
  <c r="P131" i="75"/>
  <c r="P127" i="75"/>
  <c r="P123" i="75"/>
  <c r="P119" i="75"/>
  <c r="P115" i="75"/>
  <c r="P111" i="75"/>
  <c r="P107" i="75"/>
  <c r="P103" i="75"/>
  <c r="P99" i="75"/>
  <c r="P95" i="75"/>
  <c r="P91" i="75"/>
  <c r="P87" i="75"/>
  <c r="P83" i="75"/>
  <c r="P79" i="75"/>
  <c r="P75" i="75"/>
  <c r="P71" i="75"/>
  <c r="P67" i="75"/>
  <c r="P63" i="75"/>
  <c r="P59" i="75"/>
  <c r="P55" i="75"/>
  <c r="P51" i="75"/>
  <c r="P47" i="75"/>
  <c r="P43" i="75"/>
  <c r="L299" i="75"/>
  <c r="L296" i="75"/>
  <c r="L276" i="75"/>
  <c r="L272" i="75"/>
  <c r="L255" i="75"/>
  <c r="L252" i="75"/>
  <c r="L235" i="75"/>
  <c r="L232" i="75"/>
  <c r="L212" i="75"/>
  <c r="L208" i="75"/>
  <c r="L191" i="75"/>
  <c r="L188" i="75"/>
  <c r="L300" i="75"/>
  <c r="L297" i="75"/>
  <c r="L293" i="75"/>
  <c r="L283" i="75"/>
  <c r="L280" i="75"/>
  <c r="L273" i="75"/>
  <c r="L263" i="75"/>
  <c r="L260" i="75"/>
  <c r="L256" i="75"/>
  <c r="L243" i="75"/>
  <c r="L239" i="75"/>
  <c r="L236" i="75"/>
  <c r="L233" i="75"/>
  <c r="L229" i="75"/>
  <c r="L219" i="75"/>
  <c r="L216" i="75"/>
  <c r="L209" i="75"/>
  <c r="L199" i="75"/>
  <c r="L196" i="75"/>
  <c r="L192" i="75"/>
  <c r="L179" i="75"/>
  <c r="L175" i="75"/>
  <c r="L172" i="75"/>
  <c r="L169" i="75"/>
  <c r="L165" i="75"/>
  <c r="L155" i="75"/>
  <c r="L152" i="75"/>
  <c r="L145" i="75"/>
  <c r="L135" i="75"/>
  <c r="L132" i="75"/>
  <c r="L128" i="75"/>
  <c r="L115" i="75"/>
  <c r="L111" i="75"/>
  <c r="L108" i="75"/>
  <c r="L101" i="75"/>
  <c r="L91" i="75"/>
  <c r="L88" i="75"/>
  <c r="L81" i="75"/>
  <c r="L68" i="75"/>
  <c r="L64" i="75"/>
  <c r="L47" i="75"/>
  <c r="L44" i="75"/>
  <c r="L295" i="75"/>
  <c r="L275" i="75"/>
  <c r="L271" i="75"/>
  <c r="L251" i="75"/>
  <c r="L231" i="75"/>
  <c r="L211" i="75"/>
  <c r="L207" i="75"/>
  <c r="L187" i="75"/>
  <c r="L167" i="75"/>
  <c r="L147" i="75"/>
  <c r="L143" i="75"/>
  <c r="L123" i="75"/>
  <c r="L103" i="75"/>
  <c r="L83" i="75"/>
  <c r="L79" i="75"/>
  <c r="L59" i="75"/>
  <c r="L286" i="75"/>
  <c r="Q286" i="75"/>
  <c r="L250" i="75"/>
  <c r="L246" i="75"/>
  <c r="L222" i="75"/>
  <c r="Q222" i="75"/>
  <c r="L186" i="75"/>
  <c r="L182" i="75"/>
  <c r="L158" i="75"/>
  <c r="L122" i="75"/>
  <c r="L118" i="75"/>
  <c r="L58" i="75"/>
  <c r="L54" i="75"/>
  <c r="L289" i="75"/>
  <c r="L285" i="75"/>
  <c r="L266" i="75"/>
  <c r="L262" i="75"/>
  <c r="L245" i="75"/>
  <c r="L242" i="75"/>
  <c r="Q242" i="75"/>
  <c r="L225" i="75"/>
  <c r="L221" i="75"/>
  <c r="L202" i="75"/>
  <c r="L198" i="75"/>
  <c r="L181" i="75"/>
  <c r="L292" i="75"/>
  <c r="L288" i="75"/>
  <c r="L282" i="75"/>
  <c r="L278" i="75"/>
  <c r="L268" i="75"/>
  <c r="L265" i="75"/>
  <c r="L261" i="75"/>
  <c r="L258" i="75"/>
  <c r="L254" i="75"/>
  <c r="Q254" i="75"/>
  <c r="L248" i="75"/>
  <c r="L241" i="75"/>
  <c r="L237" i="75"/>
  <c r="L228" i="75"/>
  <c r="L224" i="75"/>
  <c r="L218" i="75"/>
  <c r="L214" i="75"/>
  <c r="L204" i="75"/>
  <c r="L201" i="75"/>
  <c r="L197" i="75"/>
  <c r="L194" i="75"/>
  <c r="L190" i="75"/>
  <c r="L184" i="75"/>
  <c r="L177" i="75"/>
  <c r="L173" i="75"/>
  <c r="L164" i="75"/>
  <c r="L160" i="75"/>
  <c r="L154" i="75"/>
  <c r="L150" i="75"/>
  <c r="L140" i="75"/>
  <c r="L137" i="75"/>
  <c r="L133" i="75"/>
  <c r="L130" i="75"/>
  <c r="L126" i="75"/>
  <c r="L120" i="75"/>
  <c r="L113" i="75"/>
  <c r="L109" i="75"/>
  <c r="L100" i="75"/>
  <c r="L96" i="75"/>
  <c r="L90" i="75"/>
  <c r="L86" i="75"/>
  <c r="L76" i="75"/>
  <c r="L73" i="75"/>
  <c r="L69" i="75"/>
  <c r="L66" i="75"/>
  <c r="L62" i="75"/>
  <c r="L56" i="75"/>
  <c r="L49" i="75"/>
  <c r="L45" i="75"/>
  <c r="L298" i="75"/>
  <c r="L294" i="75"/>
  <c r="L287" i="75"/>
  <c r="L284" i="75"/>
  <c r="L277" i="75"/>
  <c r="L274" i="75"/>
  <c r="L267" i="75"/>
  <c r="L264" i="75"/>
  <c r="L257" i="75"/>
  <c r="L253" i="75"/>
  <c r="L247" i="75"/>
  <c r="L244" i="75"/>
  <c r="L240" i="75"/>
  <c r="L234" i="75"/>
  <c r="L230" i="75"/>
  <c r="L223" i="75"/>
  <c r="L220" i="75"/>
  <c r="L213" i="75"/>
  <c r="L210" i="75"/>
  <c r="Q210" i="75"/>
  <c r="L203" i="75"/>
  <c r="L200" i="75"/>
  <c r="L193" i="75"/>
  <c r="L189" i="75"/>
  <c r="L183" i="75"/>
  <c r="L180" i="75"/>
  <c r="L176" i="75"/>
  <c r="L170" i="75"/>
  <c r="Q170" i="75"/>
  <c r="L166" i="75"/>
  <c r="L159" i="75"/>
  <c r="L156" i="75"/>
  <c r="L149" i="75"/>
  <c r="L146" i="75"/>
  <c r="L139" i="75"/>
  <c r="L136" i="75"/>
  <c r="L129" i="75"/>
  <c r="L125" i="75"/>
  <c r="L119" i="75"/>
  <c r="L116" i="75"/>
  <c r="L112" i="75"/>
  <c r="L106" i="75"/>
  <c r="L102" i="75"/>
  <c r="L95" i="75"/>
  <c r="L92" i="75"/>
  <c r="L85" i="75"/>
  <c r="L82" i="75"/>
  <c r="L75" i="75"/>
  <c r="L72" i="75"/>
  <c r="L65" i="75"/>
  <c r="L61" i="75"/>
  <c r="L55" i="75"/>
  <c r="L52" i="75"/>
  <c r="L48" i="75"/>
  <c r="L42" i="75"/>
  <c r="L178" i="75"/>
  <c r="L171" i="75"/>
  <c r="L168" i="75"/>
  <c r="L161" i="75"/>
  <c r="L157" i="75"/>
  <c r="L148" i="75"/>
  <c r="L144" i="75"/>
  <c r="L138" i="75"/>
  <c r="L134" i="75"/>
  <c r="L127" i="75"/>
  <c r="L124" i="75"/>
  <c r="L117" i="75"/>
  <c r="L114" i="75"/>
  <c r="L107" i="75"/>
  <c r="L104" i="75"/>
  <c r="L97" i="75"/>
  <c r="L93" i="75"/>
  <c r="L84" i="75"/>
  <c r="L80" i="75"/>
  <c r="L74" i="75"/>
  <c r="L70" i="75"/>
  <c r="L63" i="75"/>
  <c r="L60" i="75"/>
  <c r="L53" i="75"/>
  <c r="L50" i="75"/>
  <c r="L43" i="75"/>
  <c r="Y151" i="75"/>
  <c r="H152" i="5"/>
  <c r="Y74" i="75"/>
  <c r="H75" i="5"/>
  <c r="Y227" i="75"/>
  <c r="Y159" i="75"/>
  <c r="F158" i="111"/>
  <c r="Y95" i="75"/>
  <c r="H97" i="89"/>
  <c r="Y75" i="75"/>
  <c r="F74" i="111"/>
  <c r="Y63" i="75"/>
  <c r="F62" i="111"/>
  <c r="Y142" i="75"/>
  <c r="Y165" i="75"/>
  <c r="Y157" i="75"/>
  <c r="Y145" i="75"/>
  <c r="Y141" i="75"/>
  <c r="Y97" i="75"/>
  <c r="Y93" i="75"/>
  <c r="Y77" i="75"/>
  <c r="Y73" i="75"/>
  <c r="Y69" i="75"/>
  <c r="Y65" i="75"/>
  <c r="Y49" i="75"/>
  <c r="U299" i="75"/>
  <c r="U293" i="75"/>
  <c r="U288" i="75"/>
  <c r="U283" i="75"/>
  <c r="U277" i="75"/>
  <c r="U272" i="75"/>
  <c r="U267" i="75"/>
  <c r="U261" i="75"/>
  <c r="U256" i="75"/>
  <c r="U251" i="75"/>
  <c r="U245" i="75"/>
  <c r="U240" i="75"/>
  <c r="U235" i="75"/>
  <c r="U229" i="75"/>
  <c r="U224" i="75"/>
  <c r="U219" i="75"/>
  <c r="U213" i="75"/>
  <c r="U208" i="75"/>
  <c r="U203" i="75"/>
  <c r="U197" i="75"/>
  <c r="U192" i="75"/>
  <c r="U187" i="75"/>
  <c r="U181" i="75"/>
  <c r="U176" i="75"/>
  <c r="U171" i="75"/>
  <c r="U165" i="75"/>
  <c r="U160" i="75"/>
  <c r="U155" i="75"/>
  <c r="U300" i="75"/>
  <c r="U295" i="75"/>
  <c r="U289" i="75"/>
  <c r="U284" i="75"/>
  <c r="U279" i="75"/>
  <c r="U273" i="75"/>
  <c r="U268" i="75"/>
  <c r="U263" i="75"/>
  <c r="U257" i="75"/>
  <c r="U252" i="75"/>
  <c r="U247" i="75"/>
  <c r="U241" i="75"/>
  <c r="U236" i="75"/>
  <c r="U231" i="75"/>
  <c r="U225" i="75"/>
  <c r="U220" i="75"/>
  <c r="U215" i="75"/>
  <c r="U209" i="75"/>
  <c r="U204" i="75"/>
  <c r="U199" i="75"/>
  <c r="U193" i="75"/>
  <c r="U188" i="75"/>
  <c r="U183" i="75"/>
  <c r="U177" i="75"/>
  <c r="U172" i="75"/>
  <c r="U167" i="75"/>
  <c r="U161" i="75"/>
  <c r="U156" i="75"/>
  <c r="U151" i="75"/>
  <c r="U145" i="75"/>
  <c r="U140" i="75"/>
  <c r="U135" i="75"/>
  <c r="U129" i="75"/>
  <c r="U124" i="75"/>
  <c r="U119" i="75"/>
  <c r="U113" i="75"/>
  <c r="U108" i="75"/>
  <c r="U103" i="75"/>
  <c r="U97" i="75"/>
  <c r="U93" i="75"/>
  <c r="U89" i="75"/>
  <c r="U85" i="75"/>
  <c r="U81" i="75"/>
  <c r="U77" i="75"/>
  <c r="U73" i="75"/>
  <c r="U69" i="75"/>
  <c r="U65" i="75"/>
  <c r="U61" i="75"/>
  <c r="U57" i="75"/>
  <c r="U53" i="75"/>
  <c r="U49" i="75"/>
  <c r="U45" i="75"/>
  <c r="U149" i="75"/>
  <c r="U144" i="75"/>
  <c r="U139" i="75"/>
  <c r="U133" i="75"/>
  <c r="U128" i="75"/>
  <c r="U123" i="75"/>
  <c r="U117" i="75"/>
  <c r="U112" i="75"/>
  <c r="U107" i="75"/>
  <c r="U101" i="75"/>
  <c r="U96" i="75"/>
  <c r="U92" i="75"/>
  <c r="U88" i="75"/>
  <c r="U84" i="75"/>
  <c r="U80" i="75"/>
  <c r="U76" i="75"/>
  <c r="U72" i="75"/>
  <c r="U68" i="75"/>
  <c r="U64" i="75"/>
  <c r="U60" i="75"/>
  <c r="U56" i="75"/>
  <c r="U52" i="75"/>
  <c r="U48" i="75"/>
  <c r="U44" i="75"/>
  <c r="U298" i="75"/>
  <c r="U294" i="75"/>
  <c r="U290" i="75"/>
  <c r="U286" i="75"/>
  <c r="U282" i="75"/>
  <c r="U278" i="75"/>
  <c r="U274" i="75"/>
  <c r="U270" i="75"/>
  <c r="U266" i="75"/>
  <c r="U262" i="75"/>
  <c r="U258" i="75"/>
  <c r="U254" i="75"/>
  <c r="U250" i="75"/>
  <c r="U246" i="75"/>
  <c r="U242" i="75"/>
  <c r="U238" i="75"/>
  <c r="U234" i="75"/>
  <c r="U230" i="75"/>
  <c r="U226" i="75"/>
  <c r="U222" i="75"/>
  <c r="U218" i="75"/>
  <c r="U214" i="75"/>
  <c r="U210" i="75"/>
  <c r="U206" i="75"/>
  <c r="U202" i="75"/>
  <c r="U198" i="75"/>
  <c r="U194" i="75"/>
  <c r="U190" i="75"/>
  <c r="U186" i="75"/>
  <c r="U182" i="75"/>
  <c r="U178" i="75"/>
  <c r="U174" i="75"/>
  <c r="U170" i="75"/>
  <c r="U166" i="75"/>
  <c r="U162" i="75"/>
  <c r="U158" i="75"/>
  <c r="U154" i="75"/>
  <c r="U150" i="75"/>
  <c r="U146" i="75"/>
  <c r="U142" i="75"/>
  <c r="U138" i="75"/>
  <c r="U134" i="75"/>
  <c r="U130" i="75"/>
  <c r="U126" i="75"/>
  <c r="U122" i="75"/>
  <c r="U118" i="75"/>
  <c r="U114" i="75"/>
  <c r="U110" i="75"/>
  <c r="U106" i="75"/>
  <c r="U102" i="75"/>
  <c r="U98" i="75"/>
  <c r="U297" i="75"/>
  <c r="U292" i="75"/>
  <c r="U287" i="75"/>
  <c r="U281" i="75"/>
  <c r="U276" i="75"/>
  <c r="U271" i="75"/>
  <c r="U265" i="75"/>
  <c r="U260" i="75"/>
  <c r="U255" i="75"/>
  <c r="U249" i="75"/>
  <c r="U244" i="75"/>
  <c r="U239" i="75"/>
  <c r="U233" i="75"/>
  <c r="U228" i="75"/>
  <c r="U223" i="75"/>
  <c r="U217" i="75"/>
  <c r="U212" i="75"/>
  <c r="U207" i="75"/>
  <c r="U201" i="75"/>
  <c r="U196" i="75"/>
  <c r="U191" i="75"/>
  <c r="U185" i="75"/>
  <c r="U180" i="75"/>
  <c r="U175" i="75"/>
  <c r="U169" i="75"/>
  <c r="U164" i="75"/>
  <c r="U159" i="75"/>
  <c r="U153" i="75"/>
  <c r="U148" i="75"/>
  <c r="U143" i="75"/>
  <c r="U137" i="75"/>
  <c r="U132" i="75"/>
  <c r="U127" i="75"/>
  <c r="U121" i="75"/>
  <c r="U116" i="75"/>
  <c r="U111" i="75"/>
  <c r="U105" i="75"/>
  <c r="U100" i="75"/>
  <c r="U95" i="75"/>
  <c r="U91" i="75"/>
  <c r="U87" i="75"/>
  <c r="U83" i="75"/>
  <c r="U79" i="75"/>
  <c r="U75" i="75"/>
  <c r="U71" i="75"/>
  <c r="U67" i="75"/>
  <c r="U63" i="75"/>
  <c r="U59" i="75"/>
  <c r="U55" i="75"/>
  <c r="U51" i="75"/>
  <c r="U47" i="75"/>
  <c r="U43" i="75"/>
  <c r="U296" i="75"/>
  <c r="U291" i="75"/>
  <c r="U285" i="75"/>
  <c r="U280" i="75"/>
  <c r="U275" i="75"/>
  <c r="U269" i="75"/>
  <c r="U264" i="75"/>
  <c r="U259" i="75"/>
  <c r="U253" i="75"/>
  <c r="U248" i="75"/>
  <c r="U243" i="75"/>
  <c r="U237" i="75"/>
  <c r="U232" i="75"/>
  <c r="U227" i="75"/>
  <c r="U221" i="75"/>
  <c r="U216" i="75"/>
  <c r="U211" i="75"/>
  <c r="U205" i="75"/>
  <c r="U200" i="75"/>
  <c r="U195" i="75"/>
  <c r="U189" i="75"/>
  <c r="U184" i="75"/>
  <c r="U179" i="75"/>
  <c r="U173" i="75"/>
  <c r="U168" i="75"/>
  <c r="U163" i="75"/>
  <c r="U157" i="75"/>
  <c r="U152" i="75"/>
  <c r="U147" i="75"/>
  <c r="U141" i="75"/>
  <c r="U136" i="75"/>
  <c r="U131" i="75"/>
  <c r="U125" i="75"/>
  <c r="U120" i="75"/>
  <c r="U115" i="75"/>
  <c r="U109" i="75"/>
  <c r="U104" i="75"/>
  <c r="U99" i="75"/>
  <c r="U94" i="75"/>
  <c r="U90" i="75"/>
  <c r="U86" i="75"/>
  <c r="U82" i="75"/>
  <c r="U78" i="75"/>
  <c r="U74" i="75"/>
  <c r="U70" i="75"/>
  <c r="U66" i="75"/>
  <c r="U62" i="75"/>
  <c r="U58" i="75"/>
  <c r="U54" i="75"/>
  <c r="U50" i="75"/>
  <c r="U46" i="75"/>
  <c r="U42" i="75"/>
  <c r="AQ131" i="5"/>
  <c r="AQ16" i="5"/>
  <c r="AQ258" i="5"/>
  <c r="AQ272" i="5"/>
  <c r="AQ271" i="5"/>
  <c r="AQ59" i="5"/>
  <c r="AQ129" i="5"/>
  <c r="AQ233" i="5"/>
  <c r="AQ67" i="5"/>
  <c r="AQ19" i="5"/>
  <c r="AQ141" i="5"/>
  <c r="AQ8" i="5"/>
  <c r="AQ251" i="5"/>
  <c r="AQ277" i="5"/>
  <c r="AQ265" i="5"/>
  <c r="AQ171" i="5"/>
  <c r="AQ296" i="5"/>
  <c r="AQ77" i="5"/>
  <c r="AQ237" i="5"/>
  <c r="AQ92" i="5"/>
  <c r="Z23" i="75"/>
  <c r="Q234" i="75"/>
  <c r="F235" i="5"/>
  <c r="Q294" i="75"/>
  <c r="D293" i="111"/>
  <c r="Q298" i="75"/>
  <c r="D297" i="111"/>
  <c r="D32" i="111"/>
  <c r="Q266" i="75"/>
  <c r="F268" i="5"/>
  <c r="Q250" i="75"/>
  <c r="D249" i="111"/>
  <c r="Q230" i="75"/>
  <c r="F231" i="5"/>
  <c r="Q218" i="75"/>
  <c r="Z218" i="75"/>
  <c r="Q282" i="75"/>
  <c r="F284" i="89"/>
  <c r="Q262" i="75"/>
  <c r="F264" i="5"/>
  <c r="Q246" i="75"/>
  <c r="Z246" i="75"/>
  <c r="Q274" i="75"/>
  <c r="D273" i="111"/>
  <c r="Q226" i="75"/>
  <c r="F227" i="5"/>
  <c r="Q214" i="75"/>
  <c r="D213" i="111"/>
  <c r="Q258" i="75"/>
  <c r="F260" i="89"/>
  <c r="Q278" i="75"/>
  <c r="F279" i="5"/>
  <c r="Z13" i="75"/>
  <c r="I14" i="5"/>
  <c r="Q142" i="75"/>
  <c r="F143" i="5"/>
  <c r="Z30" i="75"/>
  <c r="G29" i="111"/>
  <c r="B334" i="111"/>
  <c r="Z10" i="75"/>
  <c r="I11" i="5"/>
  <c r="Z38" i="75"/>
  <c r="G37" i="111"/>
  <c r="B342" i="111"/>
  <c r="Z26" i="75"/>
  <c r="I27" i="5"/>
  <c r="Z16" i="75"/>
  <c r="G15" i="111"/>
  <c r="B320" i="111"/>
  <c r="Z6" i="75"/>
  <c r="G5" i="111"/>
  <c r="B310" i="111"/>
  <c r="Z9" i="75"/>
  <c r="I10" i="5"/>
  <c r="Z34" i="75"/>
  <c r="I35" i="5"/>
  <c r="Z22" i="75"/>
  <c r="G21" i="111"/>
  <c r="B326" i="111"/>
  <c r="Z14" i="75"/>
  <c r="G13" i="111"/>
  <c r="B318" i="111"/>
  <c r="Z32" i="75"/>
  <c r="I33" i="5"/>
  <c r="Z20" i="75"/>
  <c r="G19" i="111"/>
  <c r="B324" i="111"/>
  <c r="Z12" i="75"/>
  <c r="I13" i="5"/>
  <c r="Z15" i="75"/>
  <c r="Z5" i="75"/>
  <c r="I6" i="5"/>
  <c r="Z18" i="75"/>
  <c r="I19" i="5"/>
  <c r="Z35" i="75"/>
  <c r="I36" i="5"/>
  <c r="Z19" i="75"/>
  <c r="I20" i="5"/>
  <c r="Z11" i="75"/>
  <c r="I12" i="5"/>
  <c r="Z27" i="75"/>
  <c r="I28" i="5"/>
  <c r="Z4" i="75"/>
  <c r="G3" i="111"/>
  <c r="B308" i="111"/>
  <c r="Z28" i="75"/>
  <c r="I29" i="5"/>
  <c r="Z8" i="75"/>
  <c r="G7" i="111"/>
  <c r="B312" i="111"/>
  <c r="Z41" i="75"/>
  <c r="G40" i="111"/>
  <c r="B345" i="111"/>
  <c r="Z25" i="75"/>
  <c r="I26" i="5"/>
  <c r="Z24" i="75"/>
  <c r="G23" i="111"/>
  <c r="B328" i="111"/>
  <c r="Z37" i="75"/>
  <c r="I38" i="5"/>
  <c r="Z31" i="75"/>
  <c r="I32" i="5"/>
  <c r="Z29" i="75"/>
  <c r="I30" i="5"/>
  <c r="Z3" i="75"/>
  <c r="G2" i="111"/>
  <c r="B307" i="111"/>
  <c r="D52" i="5"/>
  <c r="D76" i="5"/>
  <c r="D96" i="5"/>
  <c r="D112" i="5"/>
  <c r="AM24" i="5"/>
  <c r="D126" i="5"/>
  <c r="D144" i="5"/>
  <c r="D164" i="5"/>
  <c r="D176" i="5"/>
  <c r="D192" i="5"/>
  <c r="D208" i="5"/>
  <c r="D222" i="5"/>
  <c r="D236" i="5"/>
  <c r="D254" i="5"/>
  <c r="D274" i="5"/>
  <c r="D290" i="5"/>
  <c r="D46" i="5"/>
  <c r="D130" i="5"/>
  <c r="D184" i="5"/>
  <c r="D214" i="5"/>
  <c r="D261" i="5"/>
  <c r="D288" i="5"/>
  <c r="D63" i="5"/>
  <c r="D105" i="5"/>
  <c r="D155" i="5"/>
  <c r="D264" i="5"/>
  <c r="Z262" i="75"/>
  <c r="D65" i="5"/>
  <c r="D107" i="5"/>
  <c r="AM107" i="5"/>
  <c r="D135" i="5"/>
  <c r="D211" i="5"/>
  <c r="Z210" i="75"/>
  <c r="D268" i="5"/>
  <c r="Z266" i="75"/>
  <c r="D56" i="5"/>
  <c r="D90" i="5"/>
  <c r="D122" i="5"/>
  <c r="D206" i="5"/>
  <c r="D246" i="5"/>
  <c r="D277" i="5"/>
  <c r="D47" i="5"/>
  <c r="D193" i="5"/>
  <c r="D233" i="5"/>
  <c r="AM41" i="5"/>
  <c r="D266" i="5"/>
  <c r="D301" i="5"/>
  <c r="D252" i="5"/>
  <c r="D81" i="5"/>
  <c r="D123" i="5"/>
  <c r="D159" i="5"/>
  <c r="D219" i="5"/>
  <c r="D260" i="5"/>
  <c r="Z258" i="75"/>
  <c r="D54" i="5"/>
  <c r="D100" i="5"/>
  <c r="D148" i="5"/>
  <c r="D83" i="5"/>
  <c r="D188" i="5"/>
  <c r="D87" i="5"/>
  <c r="D141" i="5"/>
  <c r="D179" i="5"/>
  <c r="D203" i="5"/>
  <c r="D221" i="5"/>
  <c r="D249" i="5"/>
  <c r="D273" i="5"/>
  <c r="D299" i="5"/>
  <c r="D102" i="5"/>
  <c r="D64" i="5"/>
  <c r="D80" i="5"/>
  <c r="D98" i="5"/>
  <c r="D118" i="5"/>
  <c r="D136" i="5"/>
  <c r="D150" i="5"/>
  <c r="D166" i="5"/>
  <c r="AM166" i="5"/>
  <c r="D180" i="5"/>
  <c r="D196" i="5"/>
  <c r="D210" i="5"/>
  <c r="D226" i="5"/>
  <c r="D242" i="5"/>
  <c r="AM15" i="5"/>
  <c r="D258" i="5"/>
  <c r="D280" i="5"/>
  <c r="D298" i="5"/>
  <c r="D62" i="5"/>
  <c r="D154" i="5"/>
  <c r="D186" i="5"/>
  <c r="D232" i="5"/>
  <c r="D265" i="5"/>
  <c r="D292" i="5"/>
  <c r="D85" i="5"/>
  <c r="D113" i="5"/>
  <c r="D163" i="5"/>
  <c r="D275" i="5"/>
  <c r="D71" i="5"/>
  <c r="D115" i="5"/>
  <c r="D143" i="5"/>
  <c r="Z142" i="75"/>
  <c r="D223" i="5"/>
  <c r="Z222" i="75"/>
  <c r="D279" i="5"/>
  <c r="D58" i="5"/>
  <c r="D94" i="5"/>
  <c r="AM34" i="5"/>
  <c r="D140" i="5"/>
  <c r="D224" i="5"/>
  <c r="D256" i="5"/>
  <c r="D296" i="5"/>
  <c r="D177" i="5"/>
  <c r="D201" i="5"/>
  <c r="D241" i="5"/>
  <c r="D278" i="5"/>
  <c r="D247" i="5"/>
  <c r="D53" i="5"/>
  <c r="D95" i="5"/>
  <c r="D131" i="5"/>
  <c r="D183" i="5"/>
  <c r="D227" i="5"/>
  <c r="D272" i="5"/>
  <c r="Z270" i="75"/>
  <c r="D72" i="5"/>
  <c r="AM72" i="5"/>
  <c r="D104" i="5"/>
  <c r="D156" i="5"/>
  <c r="D147" i="5"/>
  <c r="D57" i="5"/>
  <c r="D101" i="5"/>
  <c r="D157" i="5"/>
  <c r="D181" i="5"/>
  <c r="AM181" i="5"/>
  <c r="D205" i="5"/>
  <c r="AM205" i="5"/>
  <c r="D225" i="5"/>
  <c r="AM225" i="5"/>
  <c r="D253" i="5"/>
  <c r="D281" i="5"/>
  <c r="D75" i="5"/>
  <c r="D111" i="5"/>
  <c r="D153" i="5"/>
  <c r="D187" i="5"/>
  <c r="D66" i="5"/>
  <c r="AM66" i="5"/>
  <c r="D84" i="5"/>
  <c r="D106" i="5"/>
  <c r="D120" i="5"/>
  <c r="AM120" i="5"/>
  <c r="D138" i="5"/>
  <c r="AM19" i="5"/>
  <c r="D152" i="5"/>
  <c r="D168" i="5"/>
  <c r="D182" i="5"/>
  <c r="D202" i="5"/>
  <c r="D216" i="5"/>
  <c r="D228" i="5"/>
  <c r="D248" i="5"/>
  <c r="D267" i="5"/>
  <c r="AM266" i="5"/>
  <c r="D282" i="5"/>
  <c r="D300" i="5"/>
  <c r="D78" i="5"/>
  <c r="D162" i="5"/>
  <c r="D198" i="5"/>
  <c r="D238" i="5"/>
  <c r="D271" i="5"/>
  <c r="D294" i="5"/>
  <c r="D91" i="5"/>
  <c r="D127" i="5"/>
  <c r="D199" i="5"/>
  <c r="D287" i="5"/>
  <c r="Z286" i="75"/>
  <c r="D79" i="5"/>
  <c r="D121" i="5"/>
  <c r="D165" i="5"/>
  <c r="D235" i="5"/>
  <c r="Z234" i="75"/>
  <c r="D49" i="5"/>
  <c r="AM49" i="5"/>
  <c r="D74" i="5"/>
  <c r="D114" i="5"/>
  <c r="D146" i="5"/>
  <c r="AM146" i="5"/>
  <c r="D230" i="5"/>
  <c r="D263" i="5"/>
  <c r="D262" i="5"/>
  <c r="AM262" i="5"/>
  <c r="D291" i="5"/>
  <c r="Z290" i="75"/>
  <c r="D185" i="5"/>
  <c r="D213" i="5"/>
  <c r="D245" i="5"/>
  <c r="D285" i="5"/>
  <c r="AM285" i="5"/>
  <c r="D283" i="5"/>
  <c r="D59" i="5"/>
  <c r="D109" i="5"/>
  <c r="D145" i="5"/>
  <c r="D215" i="5"/>
  <c r="D239" i="5"/>
  <c r="AM27" i="5"/>
  <c r="Z238" i="75"/>
  <c r="D284" i="5"/>
  <c r="D86" i="5"/>
  <c r="D128" i="5"/>
  <c r="D160" i="5"/>
  <c r="D70" i="5"/>
  <c r="D67" i="5"/>
  <c r="D119" i="5"/>
  <c r="D169" i="5"/>
  <c r="D191" i="5"/>
  <c r="D209" i="5"/>
  <c r="D237" i="5"/>
  <c r="D289" i="5"/>
  <c r="D60" i="5"/>
  <c r="D48" i="5"/>
  <c r="AM48" i="5"/>
  <c r="D68" i="5"/>
  <c r="D92" i="5"/>
  <c r="AM92" i="5"/>
  <c r="D108" i="5"/>
  <c r="D124" i="5"/>
  <c r="AM124" i="5"/>
  <c r="D142" i="5"/>
  <c r="AM142" i="5"/>
  <c r="D158" i="5"/>
  <c r="D170" i="5"/>
  <c r="AM170" i="5"/>
  <c r="D190" i="5"/>
  <c r="AM190" i="5"/>
  <c r="D204" i="5"/>
  <c r="D218" i="5"/>
  <c r="D234" i="5"/>
  <c r="D250" i="5"/>
  <c r="AM250" i="5"/>
  <c r="D269" i="5"/>
  <c r="D286" i="5"/>
  <c r="D44" i="5"/>
  <c r="D110" i="5"/>
  <c r="D174" i="5"/>
  <c r="D212" i="5"/>
  <c r="D244" i="5"/>
  <c r="D276" i="5"/>
  <c r="D55" i="5"/>
  <c r="D99" i="5"/>
  <c r="AM99" i="5"/>
  <c r="D149" i="5"/>
  <c r="D231" i="5"/>
  <c r="D51" i="5"/>
  <c r="D93" i="5"/>
  <c r="AM93" i="5"/>
  <c r="D129" i="5"/>
  <c r="D171" i="5"/>
  <c r="Z170" i="75"/>
  <c r="D255" i="5"/>
  <c r="Z254" i="75"/>
  <c r="D50" i="5"/>
  <c r="AM42" i="5"/>
  <c r="D82" i="5"/>
  <c r="D116" i="5"/>
  <c r="D200" i="5"/>
  <c r="D240" i="5"/>
  <c r="AM240" i="5"/>
  <c r="D259" i="5"/>
  <c r="AM272" i="5"/>
  <c r="D43" i="5"/>
  <c r="AM43" i="5"/>
  <c r="D189" i="5"/>
  <c r="D229" i="5"/>
  <c r="D257" i="5"/>
  <c r="AM257" i="5"/>
  <c r="D297" i="5"/>
  <c r="D220" i="5"/>
  <c r="D73" i="5"/>
  <c r="AM33" i="5"/>
  <c r="D117" i="5"/>
  <c r="AM117" i="5"/>
  <c r="D151" i="5"/>
  <c r="AM151" i="5"/>
  <c r="D207" i="5"/>
  <c r="D251" i="5"/>
  <c r="AM251" i="5"/>
  <c r="D295" i="5"/>
  <c r="AM295" i="5"/>
  <c r="D88" i="5"/>
  <c r="AM88" i="5"/>
  <c r="D132" i="5"/>
  <c r="D172" i="5"/>
  <c r="D178" i="5"/>
  <c r="D77" i="5"/>
  <c r="D137" i="5"/>
  <c r="D173" i="5"/>
  <c r="D197" i="5"/>
  <c r="D217" i="5"/>
  <c r="D243" i="5"/>
  <c r="Z242" i="75"/>
  <c r="D270" i="5"/>
  <c r="D293" i="5"/>
  <c r="AM293" i="5"/>
  <c r="D134" i="5"/>
  <c r="D194" i="5"/>
  <c r="D133" i="5"/>
  <c r="AM133" i="5"/>
  <c r="D167" i="5"/>
  <c r="G35" i="111"/>
  <c r="B340" i="111"/>
  <c r="E211" i="5"/>
  <c r="E279" i="5"/>
  <c r="E228" i="5"/>
  <c r="E45" i="5"/>
  <c r="E101" i="5"/>
  <c r="E117" i="5"/>
  <c r="E153" i="5"/>
  <c r="E169" i="5"/>
  <c r="E193" i="5"/>
  <c r="E209" i="5"/>
  <c r="E225" i="5"/>
  <c r="E257" i="5"/>
  <c r="E273" i="5"/>
  <c r="E293" i="5"/>
  <c r="E58" i="5"/>
  <c r="E98" i="5"/>
  <c r="E138" i="5"/>
  <c r="E154" i="5"/>
  <c r="E174" i="5"/>
  <c r="E214" i="5"/>
  <c r="E286" i="5"/>
  <c r="E119" i="5"/>
  <c r="E143" i="5"/>
  <c r="E175" i="5"/>
  <c r="E191" i="5"/>
  <c r="E255" i="5"/>
  <c r="E272" i="5"/>
  <c r="E78" i="5"/>
  <c r="E51" i="5"/>
  <c r="E52" i="5"/>
  <c r="E88" i="5"/>
  <c r="E116" i="5"/>
  <c r="E144" i="5"/>
  <c r="E176" i="5"/>
  <c r="E261" i="5"/>
  <c r="E288" i="5"/>
  <c r="E248" i="5"/>
  <c r="E240" i="5"/>
  <c r="E232" i="5"/>
  <c r="E198" i="5"/>
  <c r="E168" i="5"/>
  <c r="E136" i="5"/>
  <c r="E110" i="5"/>
  <c r="E94" i="5"/>
  <c r="E82" i="5"/>
  <c r="I34" i="5"/>
  <c r="E6" i="5"/>
  <c r="E285" i="5"/>
  <c r="E247" i="5"/>
  <c r="E235" i="5"/>
  <c r="E203" i="5"/>
  <c r="E167" i="5"/>
  <c r="E147" i="5"/>
  <c r="E135" i="5"/>
  <c r="E97" i="5"/>
  <c r="AN97" i="5"/>
  <c r="E87" i="5"/>
  <c r="E75" i="5"/>
  <c r="E65" i="5"/>
  <c r="E43" i="5"/>
  <c r="E32" i="89"/>
  <c r="E19" i="5"/>
  <c r="AN19" i="5"/>
  <c r="E12" i="89"/>
  <c r="E99" i="5"/>
  <c r="E223" i="5"/>
  <c r="E184" i="5"/>
  <c r="E256" i="5"/>
  <c r="E53" i="5"/>
  <c r="E105" i="5"/>
  <c r="E121" i="5"/>
  <c r="E157" i="5"/>
  <c r="E177" i="5"/>
  <c r="E197" i="5"/>
  <c r="E213" i="5"/>
  <c r="AN213" i="5"/>
  <c r="E229" i="5"/>
  <c r="E262" i="5"/>
  <c r="E278" i="5"/>
  <c r="E301" i="5"/>
  <c r="E62" i="5"/>
  <c r="E106" i="5"/>
  <c r="E142" i="5"/>
  <c r="E158" i="5"/>
  <c r="E178" i="5"/>
  <c r="E218" i="5"/>
  <c r="E290" i="5"/>
  <c r="E127" i="5"/>
  <c r="AN37" i="5"/>
  <c r="E151" i="5"/>
  <c r="E179" i="5"/>
  <c r="E195" i="5"/>
  <c r="E260" i="5"/>
  <c r="E283" i="5"/>
  <c r="AN283" i="5"/>
  <c r="E59" i="5"/>
  <c r="E60" i="5"/>
  <c r="E96" i="5"/>
  <c r="E124" i="5"/>
  <c r="E208" i="5"/>
  <c r="E220" i="5"/>
  <c r="E204" i="5"/>
  <c r="E284" i="5"/>
  <c r="E254" i="5"/>
  <c r="E246" i="5"/>
  <c r="E238" i="5"/>
  <c r="C194" i="111"/>
  <c r="E162" i="5"/>
  <c r="AN162" i="5"/>
  <c r="E134" i="5"/>
  <c r="E120" i="5"/>
  <c r="AN120" i="5"/>
  <c r="E104" i="5"/>
  <c r="E92" i="5"/>
  <c r="E80" i="5"/>
  <c r="E56" i="5"/>
  <c r="E24" i="5"/>
  <c r="G22" i="111"/>
  <c r="B327" i="111"/>
  <c r="E297" i="5"/>
  <c r="E253" i="5"/>
  <c r="AN194" i="5"/>
  <c r="E245" i="5"/>
  <c r="E233" i="5"/>
  <c r="AN233" i="5"/>
  <c r="E199" i="5"/>
  <c r="E159" i="5"/>
  <c r="E145" i="5"/>
  <c r="E129" i="5"/>
  <c r="E95" i="5"/>
  <c r="E85" i="5"/>
  <c r="E73" i="5"/>
  <c r="E55" i="5"/>
  <c r="AN55" i="5"/>
  <c r="C37" i="111"/>
  <c r="C25" i="111"/>
  <c r="E7" i="5"/>
  <c r="E111" i="5"/>
  <c r="E227" i="5"/>
  <c r="E192" i="5"/>
  <c r="E280" i="5"/>
  <c r="E57" i="5"/>
  <c r="E109" i="5"/>
  <c r="E125" i="5"/>
  <c r="E161" i="5"/>
  <c r="E181" i="5"/>
  <c r="E201" i="5"/>
  <c r="E217" i="5"/>
  <c r="E237" i="5"/>
  <c r="E266" i="5"/>
  <c r="AN265" i="5"/>
  <c r="E281" i="5"/>
  <c r="E50" i="5"/>
  <c r="E66" i="5"/>
  <c r="E122" i="5"/>
  <c r="E146" i="5"/>
  <c r="E166" i="5"/>
  <c r="E182" i="5"/>
  <c r="E258" i="5"/>
  <c r="E294" i="5"/>
  <c r="E131" i="5"/>
  <c r="E163" i="5"/>
  <c r="E183" i="5"/>
  <c r="AN183" i="5"/>
  <c r="E207" i="5"/>
  <c r="E264" i="5"/>
  <c r="E291" i="5"/>
  <c r="E63" i="5"/>
  <c r="E83" i="5"/>
  <c r="E68" i="5"/>
  <c r="E212" i="5"/>
  <c r="E269" i="5"/>
  <c r="E300" i="5"/>
  <c r="E226" i="5"/>
  <c r="E277" i="5"/>
  <c r="E282" i="5"/>
  <c r="AN282" i="5"/>
  <c r="E252" i="5"/>
  <c r="E244" i="5"/>
  <c r="E236" i="5"/>
  <c r="AN236" i="5"/>
  <c r="E210" i="5"/>
  <c r="E160" i="5"/>
  <c r="E132" i="5"/>
  <c r="E118" i="5"/>
  <c r="E102" i="5"/>
  <c r="AN102" i="5"/>
  <c r="E90" i="5"/>
  <c r="E48" i="5"/>
  <c r="C20" i="111"/>
  <c r="I22" i="5"/>
  <c r="E295" i="5"/>
  <c r="E251" i="5"/>
  <c r="E243" i="5"/>
  <c r="E231" i="5"/>
  <c r="E189" i="5"/>
  <c r="E155" i="5"/>
  <c r="E141" i="5"/>
  <c r="E123" i="5"/>
  <c r="E93" i="5"/>
  <c r="E81" i="5"/>
  <c r="E71" i="5"/>
  <c r="E49" i="5"/>
  <c r="C33" i="111"/>
  <c r="E115" i="5"/>
  <c r="E275" i="5"/>
  <c r="E200" i="5"/>
  <c r="E292" i="5"/>
  <c r="E61" i="5"/>
  <c r="E113" i="5"/>
  <c r="E133" i="5"/>
  <c r="AN133" i="5"/>
  <c r="E165" i="5"/>
  <c r="AN296" i="5"/>
  <c r="E185" i="5"/>
  <c r="E205" i="5"/>
  <c r="E221" i="5"/>
  <c r="E241" i="5"/>
  <c r="E270" i="5"/>
  <c r="AN269" i="5"/>
  <c r="E289" i="5"/>
  <c r="E54" i="5"/>
  <c r="E74" i="5"/>
  <c r="AN74" i="5"/>
  <c r="E126" i="5"/>
  <c r="E150" i="5"/>
  <c r="E170" i="5"/>
  <c r="AN170" i="5"/>
  <c r="E206" i="5"/>
  <c r="E267" i="5"/>
  <c r="E103" i="5"/>
  <c r="E139" i="5"/>
  <c r="E171" i="5"/>
  <c r="E187" i="5"/>
  <c r="AN187" i="5"/>
  <c r="E215" i="5"/>
  <c r="E268" i="5"/>
  <c r="AN267" i="5"/>
  <c r="E299" i="5"/>
  <c r="E67" i="5"/>
  <c r="E44" i="5"/>
  <c r="E76" i="5"/>
  <c r="E152" i="5"/>
  <c r="E259" i="5"/>
  <c r="E186" i="5"/>
  <c r="E298" i="5"/>
  <c r="E274" i="5"/>
  <c r="E250" i="5"/>
  <c r="AN250" i="5"/>
  <c r="E242" i="5"/>
  <c r="E234" i="5"/>
  <c r="E202" i="5"/>
  <c r="E188" i="5"/>
  <c r="E156" i="5"/>
  <c r="E130" i="5"/>
  <c r="E114" i="5"/>
  <c r="E86" i="5"/>
  <c r="E70" i="5"/>
  <c r="E46" i="5"/>
  <c r="C16" i="111"/>
  <c r="G16" i="111"/>
  <c r="B321" i="111"/>
  <c r="E287" i="5"/>
  <c r="E249" i="5"/>
  <c r="E239" i="5"/>
  <c r="E219" i="5"/>
  <c r="E173" i="5"/>
  <c r="E149" i="5"/>
  <c r="E137" i="5"/>
  <c r="E107" i="5"/>
  <c r="AN107" i="5"/>
  <c r="E89" i="5"/>
  <c r="AN89" i="5"/>
  <c r="E77" i="5"/>
  <c r="AN77" i="5"/>
  <c r="E69" i="5"/>
  <c r="E47" i="5"/>
  <c r="C19" i="111"/>
  <c r="D4" i="88"/>
  <c r="AH6" i="5"/>
  <c r="D2" i="88"/>
  <c r="AH4" i="5"/>
  <c r="D3" i="88"/>
  <c r="AH5" i="5"/>
  <c r="D2" i="111"/>
  <c r="F15" i="89"/>
  <c r="Q182" i="75"/>
  <c r="D181" i="111"/>
  <c r="D12" i="111"/>
  <c r="Q194" i="75"/>
  <c r="F196" i="89"/>
  <c r="Q198" i="75"/>
  <c r="F200" i="89"/>
  <c r="Q202" i="75"/>
  <c r="F203" i="5"/>
  <c r="Q178" i="75"/>
  <c r="F179" i="5"/>
  <c r="Q126" i="75"/>
  <c r="F127" i="5"/>
  <c r="Q190" i="75"/>
  <c r="D189" i="111"/>
  <c r="C246" i="111"/>
  <c r="F18" i="5"/>
  <c r="F9" i="89"/>
  <c r="Q162" i="75"/>
  <c r="F164" i="89"/>
  <c r="Q154" i="75"/>
  <c r="D153" i="111"/>
  <c r="Q186" i="75"/>
  <c r="D185" i="111"/>
  <c r="E20" i="89"/>
  <c r="Q174" i="75"/>
  <c r="D173" i="111"/>
  <c r="E9" i="89"/>
  <c r="E233" i="89"/>
  <c r="C17" i="111"/>
  <c r="F25" i="89"/>
  <c r="D14" i="111"/>
  <c r="Q71" i="75"/>
  <c r="F73" i="89"/>
  <c r="Q151" i="75"/>
  <c r="Z151" i="75"/>
  <c r="E81" i="89"/>
  <c r="C230" i="111"/>
  <c r="F24" i="5"/>
  <c r="C4" i="111"/>
  <c r="E249" i="89"/>
  <c r="F5" i="89"/>
  <c r="F13" i="5"/>
  <c r="E7" i="89"/>
  <c r="B67" i="111"/>
  <c r="D69" i="5"/>
  <c r="AM69" i="5"/>
  <c r="B101" i="111"/>
  <c r="D103" i="5"/>
  <c r="B137" i="111"/>
  <c r="D139" i="5"/>
  <c r="B173" i="111"/>
  <c r="D175" i="5"/>
  <c r="F32" i="89"/>
  <c r="F36" i="89"/>
  <c r="Q74" i="75"/>
  <c r="D73" i="111"/>
  <c r="Q42" i="75"/>
  <c r="D41" i="111"/>
  <c r="Q158" i="75"/>
  <c r="D157" i="111"/>
  <c r="E8" i="89"/>
  <c r="E93" i="89"/>
  <c r="F4" i="5"/>
  <c r="D29" i="111"/>
  <c r="D33" i="111"/>
  <c r="D46" i="89"/>
  <c r="D45" i="5"/>
  <c r="D90" i="89"/>
  <c r="D89" i="5"/>
  <c r="D126" i="89"/>
  <c r="D125" i="5"/>
  <c r="AM125" i="5"/>
  <c r="D162" i="89"/>
  <c r="D161" i="5"/>
  <c r="D196" i="89"/>
  <c r="D195" i="5"/>
  <c r="Q146" i="75"/>
  <c r="F147" i="5"/>
  <c r="Q130" i="75"/>
  <c r="D129" i="111"/>
  <c r="E157" i="89"/>
  <c r="F7" i="5"/>
  <c r="D6" i="111"/>
  <c r="D62" i="89"/>
  <c r="D61" i="5"/>
  <c r="B95" i="111"/>
  <c r="D97" i="5"/>
  <c r="P38" i="5"/>
  <c r="P36" i="5"/>
  <c r="P39" i="5"/>
  <c r="E65" i="89"/>
  <c r="E64" i="5"/>
  <c r="C162" i="111"/>
  <c r="E164" i="5"/>
  <c r="C274" i="111"/>
  <c r="E276" i="5"/>
  <c r="E271" i="89"/>
  <c r="E271" i="5"/>
  <c r="AN270" i="5"/>
  <c r="C126" i="111"/>
  <c r="E128" i="5"/>
  <c r="E35" i="89"/>
  <c r="E34" i="5"/>
  <c r="E17" i="89"/>
  <c r="E16" i="5"/>
  <c r="C29" i="111"/>
  <c r="E31" i="5"/>
  <c r="AN31" i="5"/>
  <c r="C9" i="111"/>
  <c r="E11" i="5"/>
  <c r="AN11" i="5"/>
  <c r="E85" i="89"/>
  <c r="E84" i="5"/>
  <c r="C170" i="111"/>
  <c r="E172" i="5"/>
  <c r="C228" i="111"/>
  <c r="E230" i="5"/>
  <c r="E197" i="89"/>
  <c r="E196" i="5"/>
  <c r="E14" i="5"/>
  <c r="E40" i="89"/>
  <c r="E39" i="5"/>
  <c r="E28" i="89"/>
  <c r="E27" i="5"/>
  <c r="C15" i="111"/>
  <c r="E17" i="5"/>
  <c r="AN17" i="5"/>
  <c r="E101" i="89"/>
  <c r="E100" i="5"/>
  <c r="E181" i="89"/>
  <c r="E180" i="5"/>
  <c r="AN180" i="5"/>
  <c r="E191" i="89"/>
  <c r="E190" i="5"/>
  <c r="C70" i="111"/>
  <c r="E72" i="5"/>
  <c r="E23" i="89"/>
  <c r="E22" i="5"/>
  <c r="C8" i="111"/>
  <c r="E10" i="5"/>
  <c r="E36" i="89"/>
  <c r="E35" i="5"/>
  <c r="AN35" i="5"/>
  <c r="C21" i="111"/>
  <c r="E23" i="5"/>
  <c r="AN23" i="5"/>
  <c r="C13" i="111"/>
  <c r="E15" i="5"/>
  <c r="E109" i="89"/>
  <c r="E108" i="5"/>
  <c r="C220" i="111"/>
  <c r="E222" i="5"/>
  <c r="E18" i="5"/>
  <c r="AN18" i="5"/>
  <c r="C6" i="111"/>
  <c r="E8" i="5"/>
  <c r="E34" i="89"/>
  <c r="E33" i="5"/>
  <c r="E22" i="89"/>
  <c r="E21" i="5"/>
  <c r="AN21" i="5"/>
  <c r="C11" i="111"/>
  <c r="E13" i="5"/>
  <c r="AN13" i="5"/>
  <c r="F94" i="111"/>
  <c r="H96" i="5"/>
  <c r="AQ259" i="5"/>
  <c r="F11" i="5"/>
  <c r="F10" i="5"/>
  <c r="D28" i="111"/>
  <c r="F33" i="89"/>
  <c r="D9" i="111"/>
  <c r="P41" i="5"/>
  <c r="Q134" i="75"/>
  <c r="D133" i="111"/>
  <c r="E18" i="89"/>
  <c r="E25" i="89"/>
  <c r="C5" i="111"/>
  <c r="C78" i="111"/>
  <c r="C90" i="111"/>
  <c r="Q46" i="75"/>
  <c r="F48" i="89"/>
  <c r="Q110" i="75"/>
  <c r="F111" i="5"/>
  <c r="Q206" i="75"/>
  <c r="F207" i="5"/>
  <c r="H160" i="5"/>
  <c r="H161" i="89"/>
  <c r="Q138" i="75"/>
  <c r="D137" i="111"/>
  <c r="E16" i="89"/>
  <c r="C22" i="111"/>
  <c r="E231" i="89"/>
  <c r="F14" i="89"/>
  <c r="F29" i="89"/>
  <c r="F26" i="5"/>
  <c r="D24" i="111"/>
  <c r="F30" i="5"/>
  <c r="Q166" i="75"/>
  <c r="D165" i="111"/>
  <c r="Q150" i="75"/>
  <c r="F152" i="89"/>
  <c r="C31" i="111"/>
  <c r="C154" i="111"/>
  <c r="D8" i="111"/>
  <c r="F28" i="5"/>
  <c r="F150" i="111"/>
  <c r="Q62" i="75"/>
  <c r="F63" i="5"/>
  <c r="Q215" i="75"/>
  <c r="F216" i="5"/>
  <c r="D35" i="111"/>
  <c r="F24" i="89"/>
  <c r="F16" i="5"/>
  <c r="Q78" i="75"/>
  <c r="D77" i="111"/>
  <c r="H76" i="89"/>
  <c r="H65" i="89"/>
  <c r="D27" i="111"/>
  <c r="F39" i="89"/>
  <c r="Q57" i="75"/>
  <c r="F58" i="5"/>
  <c r="Q153" i="75"/>
  <c r="D152" i="111"/>
  <c r="Q185" i="75"/>
  <c r="F186" i="5"/>
  <c r="Q281" i="75"/>
  <c r="F282" i="5"/>
  <c r="E14" i="89"/>
  <c r="E24" i="89"/>
  <c r="C62" i="111"/>
  <c r="F33" i="5"/>
  <c r="D21" i="111"/>
  <c r="F19" i="89"/>
  <c r="D3" i="111"/>
  <c r="Q94" i="75"/>
  <c r="D93" i="111"/>
  <c r="H64" i="5"/>
  <c r="AQ278" i="5"/>
  <c r="F73" i="111"/>
  <c r="H77" i="89"/>
  <c r="E11" i="89"/>
  <c r="F30" i="89"/>
  <c r="G14" i="111"/>
  <c r="B319" i="111"/>
  <c r="F12" i="5"/>
  <c r="D7" i="111"/>
  <c r="F6" i="5"/>
  <c r="H153" i="89"/>
  <c r="H76" i="5"/>
  <c r="F38" i="5"/>
  <c r="E275" i="89"/>
  <c r="C272" i="111"/>
  <c r="E19" i="89"/>
  <c r="C32" i="111"/>
  <c r="C14" i="111"/>
  <c r="C12" i="111"/>
  <c r="E15" i="89"/>
  <c r="F37" i="5"/>
  <c r="H141" i="89"/>
  <c r="H56" i="5"/>
  <c r="E237" i="89"/>
  <c r="C106" i="111"/>
  <c r="C82" i="111"/>
  <c r="Q121" i="75"/>
  <c r="F123" i="89"/>
  <c r="F9" i="5"/>
  <c r="AO9" i="5"/>
  <c r="Q141" i="75"/>
  <c r="D140" i="111"/>
  <c r="Q269" i="75"/>
  <c r="F271" i="5"/>
  <c r="C54" i="111"/>
  <c r="E189" i="89"/>
  <c r="F34" i="89"/>
  <c r="F8" i="89"/>
  <c r="F26" i="89"/>
  <c r="F20" i="89"/>
  <c r="F7" i="89"/>
  <c r="Q70" i="75"/>
  <c r="D69" i="111"/>
  <c r="Q122" i="75"/>
  <c r="F123" i="5"/>
  <c r="Q51" i="75"/>
  <c r="D50" i="111"/>
  <c r="Q67" i="75"/>
  <c r="F68" i="5"/>
  <c r="Q99" i="75"/>
  <c r="D98" i="111"/>
  <c r="Q131" i="75"/>
  <c r="D130" i="111"/>
  <c r="Q195" i="75"/>
  <c r="D194" i="111"/>
  <c r="Q227" i="75"/>
  <c r="F229" i="89"/>
  <c r="Q291" i="75"/>
  <c r="F292" i="5"/>
  <c r="E173" i="89"/>
  <c r="C234" i="111"/>
  <c r="C188" i="111"/>
  <c r="E223" i="89"/>
  <c r="C276" i="111"/>
  <c r="F19" i="5"/>
  <c r="F6" i="89"/>
  <c r="F21" i="89"/>
  <c r="H89" i="89"/>
  <c r="F138" i="111"/>
  <c r="H44" i="5"/>
  <c r="F43" i="111"/>
  <c r="Q90" i="75"/>
  <c r="D89" i="111"/>
  <c r="Q118" i="75"/>
  <c r="F120" i="89"/>
  <c r="Q77" i="75"/>
  <c r="F78" i="5"/>
  <c r="Q205" i="75"/>
  <c r="D204" i="111"/>
  <c r="E49" i="89"/>
  <c r="C268" i="111"/>
  <c r="E279" i="89"/>
  <c r="D10" i="111"/>
  <c r="F15" i="5"/>
  <c r="F118" i="111"/>
  <c r="F106" i="111"/>
  <c r="F90" i="111"/>
  <c r="D19" i="111"/>
  <c r="H45" i="5"/>
  <c r="F43" i="89"/>
  <c r="Q89" i="75"/>
  <c r="D88" i="111"/>
  <c r="Q105" i="75"/>
  <c r="F106" i="5"/>
  <c r="Q217" i="75"/>
  <c r="D216" i="111"/>
  <c r="Q249" i="75"/>
  <c r="F250" i="5"/>
  <c r="E121" i="89"/>
  <c r="E285" i="89"/>
  <c r="D13" i="111"/>
  <c r="F36" i="5"/>
  <c r="H121" i="89"/>
  <c r="H93" i="89"/>
  <c r="D40" i="111"/>
  <c r="D38" i="111"/>
  <c r="F41" i="89"/>
  <c r="F40" i="5"/>
  <c r="Q50" i="75"/>
  <c r="F52" i="89"/>
  <c r="Q114" i="75"/>
  <c r="F116" i="89"/>
  <c r="Q163" i="75"/>
  <c r="D162" i="111"/>
  <c r="Q259" i="75"/>
  <c r="F261" i="5"/>
  <c r="C118" i="111"/>
  <c r="D23" i="111"/>
  <c r="F40" i="89"/>
  <c r="Q98" i="75"/>
  <c r="F99" i="5"/>
  <c r="H172" i="5"/>
  <c r="AQ147" i="5"/>
  <c r="H174" i="89"/>
  <c r="H173" i="89"/>
  <c r="H125" i="89"/>
  <c r="Q82" i="75"/>
  <c r="F84" i="89"/>
  <c r="Q102" i="75"/>
  <c r="F103" i="5"/>
  <c r="Q54" i="75"/>
  <c r="F56" i="89"/>
  <c r="Q87" i="75"/>
  <c r="D86" i="111"/>
  <c r="Q279" i="75"/>
  <c r="F280" i="5"/>
  <c r="G38" i="111"/>
  <c r="B343" i="111"/>
  <c r="E73" i="89"/>
  <c r="E277" i="89"/>
  <c r="D37" i="111"/>
  <c r="F18" i="89"/>
  <c r="H108" i="5"/>
  <c r="F171" i="111"/>
  <c r="F122" i="111"/>
  <c r="Q106" i="75"/>
  <c r="F107" i="5"/>
  <c r="Q66" i="75"/>
  <c r="D65" i="111"/>
  <c r="Q86" i="75"/>
  <c r="D85" i="111"/>
  <c r="Q58" i="75"/>
  <c r="F59" i="5"/>
  <c r="E57" i="89"/>
  <c r="C98" i="111"/>
  <c r="D15" i="111"/>
  <c r="D18" i="111"/>
  <c r="Q235" i="75"/>
  <c r="F237" i="89"/>
  <c r="P27" i="5"/>
  <c r="P24" i="5"/>
  <c r="P18" i="5"/>
  <c r="P13" i="5"/>
  <c r="P15" i="5"/>
  <c r="P32" i="5"/>
  <c r="P22" i="5"/>
  <c r="P30" i="5"/>
  <c r="P26" i="5"/>
  <c r="P9" i="5"/>
  <c r="P25" i="5"/>
  <c r="P31" i="5"/>
  <c r="P21" i="5"/>
  <c r="P16" i="5"/>
  <c r="P19" i="5"/>
  <c r="P7" i="5"/>
  <c r="P33" i="5"/>
  <c r="P5" i="5"/>
  <c r="P35" i="5"/>
  <c r="P10" i="5"/>
  <c r="P8" i="5"/>
  <c r="P17" i="5"/>
  <c r="P34" i="5"/>
  <c r="P37" i="5"/>
  <c r="P23" i="5"/>
  <c r="P29" i="5"/>
  <c r="P28" i="5"/>
  <c r="F132" i="111"/>
  <c r="H135" i="89"/>
  <c r="H134" i="5"/>
  <c r="F82" i="111"/>
  <c r="H85" i="89"/>
  <c r="H84" i="5"/>
  <c r="F103" i="111"/>
  <c r="H106" i="89"/>
  <c r="H105" i="5"/>
  <c r="F125" i="111"/>
  <c r="H128" i="89"/>
  <c r="H127" i="5"/>
  <c r="F192" i="111"/>
  <c r="H195" i="89"/>
  <c r="H194" i="5"/>
  <c r="F52" i="111"/>
  <c r="H55" i="89"/>
  <c r="H54" i="5"/>
  <c r="F88" i="111"/>
  <c r="H91" i="89"/>
  <c r="H90" i="5"/>
  <c r="F96" i="111"/>
  <c r="H99" i="89"/>
  <c r="H98" i="5"/>
  <c r="F116" i="111"/>
  <c r="H119" i="89"/>
  <c r="H118" i="5"/>
  <c r="AQ15" i="5"/>
  <c r="F140" i="111"/>
  <c r="H143" i="89"/>
  <c r="H142" i="5"/>
  <c r="F148" i="111"/>
  <c r="H151" i="89"/>
  <c r="H150" i="5"/>
  <c r="F160" i="111"/>
  <c r="H163" i="89"/>
  <c r="H162" i="5"/>
  <c r="AQ139" i="5"/>
  <c r="F172" i="111"/>
  <c r="H175" i="89"/>
  <c r="H174" i="5"/>
  <c r="F188" i="111"/>
  <c r="H191" i="89"/>
  <c r="H190" i="5"/>
  <c r="F173" i="111"/>
  <c r="H176" i="89"/>
  <c r="H175" i="5"/>
  <c r="F194" i="111"/>
  <c r="H197" i="89"/>
  <c r="H196" i="5"/>
  <c r="AQ276" i="5"/>
  <c r="F210" i="111"/>
  <c r="H213" i="89"/>
  <c r="H212" i="5"/>
  <c r="F230" i="111"/>
  <c r="H233" i="89"/>
  <c r="H232" i="5"/>
  <c r="F282" i="111"/>
  <c r="H285" i="89"/>
  <c r="H284" i="5"/>
  <c r="F191" i="111"/>
  <c r="H194" i="89"/>
  <c r="H193" i="5"/>
  <c r="F224" i="111"/>
  <c r="H227" i="89"/>
  <c r="H226" i="5"/>
  <c r="F41" i="111"/>
  <c r="H44" i="89"/>
  <c r="H43" i="5"/>
  <c r="F89" i="111"/>
  <c r="H92" i="89"/>
  <c r="H91" i="5"/>
  <c r="AQ156" i="5"/>
  <c r="F121" i="111"/>
  <c r="H124" i="89"/>
  <c r="H123" i="5"/>
  <c r="F174" i="111"/>
  <c r="H177" i="89"/>
  <c r="H176" i="5"/>
  <c r="AQ176" i="5"/>
  <c r="F195" i="111"/>
  <c r="H198" i="89"/>
  <c r="H197" i="5"/>
  <c r="AQ197" i="5"/>
  <c r="F211" i="111"/>
  <c r="H214" i="89"/>
  <c r="H213" i="5"/>
  <c r="F239" i="111"/>
  <c r="H242" i="89"/>
  <c r="H241" i="5"/>
  <c r="F79" i="111"/>
  <c r="H82" i="89"/>
  <c r="H81" i="5"/>
  <c r="F212" i="111"/>
  <c r="H215" i="89"/>
  <c r="H214" i="5"/>
  <c r="F104" i="111"/>
  <c r="H107" i="89"/>
  <c r="H106" i="5"/>
  <c r="AQ106" i="5"/>
  <c r="F113" i="111"/>
  <c r="H116" i="89"/>
  <c r="H115" i="5"/>
  <c r="AQ115" i="5"/>
  <c r="F217" i="111"/>
  <c r="H220" i="89"/>
  <c r="H219" i="5"/>
  <c r="F209" i="111"/>
  <c r="H212" i="89"/>
  <c r="H211" i="5"/>
  <c r="AQ211" i="5"/>
  <c r="F285" i="111"/>
  <c r="H288" i="89"/>
  <c r="H287" i="5"/>
  <c r="F187" i="111"/>
  <c r="H190" i="89"/>
  <c r="H189" i="5"/>
  <c r="F45" i="111"/>
  <c r="H48" i="89"/>
  <c r="H47" i="5"/>
  <c r="F87" i="111"/>
  <c r="H90" i="89"/>
  <c r="H89" i="5"/>
  <c r="F109" i="111"/>
  <c r="H112" i="89"/>
  <c r="H111" i="5"/>
  <c r="F130" i="111"/>
  <c r="H133" i="89"/>
  <c r="H132" i="5"/>
  <c r="F44" i="111"/>
  <c r="H47" i="89"/>
  <c r="H46" i="5"/>
  <c r="AQ27" i="5"/>
  <c r="F60" i="111"/>
  <c r="H63" i="89"/>
  <c r="H62" i="5"/>
  <c r="F68" i="111"/>
  <c r="H71" i="89"/>
  <c r="H70" i="5"/>
  <c r="F76" i="111"/>
  <c r="H79" i="89"/>
  <c r="H78" i="5"/>
  <c r="F92" i="111"/>
  <c r="H95" i="89"/>
  <c r="H94" i="5"/>
  <c r="AQ34" i="5"/>
  <c r="F100" i="111"/>
  <c r="H103" i="89"/>
  <c r="H102" i="5"/>
  <c r="AQ75" i="5"/>
  <c r="F120" i="111"/>
  <c r="H123" i="89"/>
  <c r="H122" i="5"/>
  <c r="AQ29" i="5"/>
  <c r="F152" i="111"/>
  <c r="H155" i="89"/>
  <c r="H154" i="5"/>
  <c r="AQ154" i="5"/>
  <c r="F164" i="111"/>
  <c r="H167" i="89"/>
  <c r="H166" i="5"/>
  <c r="F176" i="111"/>
  <c r="H179" i="89"/>
  <c r="H178" i="5"/>
  <c r="F146" i="111"/>
  <c r="H149" i="89"/>
  <c r="H148" i="5"/>
  <c r="F178" i="111"/>
  <c r="H181" i="89"/>
  <c r="H180" i="5"/>
  <c r="AQ180" i="5"/>
  <c r="F198" i="111"/>
  <c r="H201" i="89"/>
  <c r="H200" i="5"/>
  <c r="F214" i="111"/>
  <c r="H217" i="89"/>
  <c r="H216" i="5"/>
  <c r="F234" i="111"/>
  <c r="H237" i="89"/>
  <c r="H236" i="5"/>
  <c r="F286" i="111"/>
  <c r="H289" i="89"/>
  <c r="H288" i="5"/>
  <c r="AQ144" i="5"/>
  <c r="F200" i="111"/>
  <c r="H203" i="89"/>
  <c r="H202" i="5"/>
  <c r="F232" i="111"/>
  <c r="H235" i="89"/>
  <c r="H234" i="5"/>
  <c r="F46" i="111"/>
  <c r="H49" i="89"/>
  <c r="H48" i="5"/>
  <c r="AQ48" i="5"/>
  <c r="F99" i="111"/>
  <c r="H102" i="89"/>
  <c r="H101" i="5"/>
  <c r="AQ101" i="5"/>
  <c r="F126" i="111"/>
  <c r="H129" i="89"/>
  <c r="H128" i="5"/>
  <c r="F179" i="111"/>
  <c r="H182" i="89"/>
  <c r="H181" i="5"/>
  <c r="F199" i="111"/>
  <c r="H202" i="89"/>
  <c r="H201" i="5"/>
  <c r="F219" i="111"/>
  <c r="H222" i="89"/>
  <c r="H221" i="5"/>
  <c r="AQ221" i="5"/>
  <c r="F283" i="111"/>
  <c r="H286" i="89"/>
  <c r="H285" i="5"/>
  <c r="F111" i="111"/>
  <c r="H114" i="89"/>
  <c r="H113" i="5"/>
  <c r="F220" i="111"/>
  <c r="H223" i="89"/>
  <c r="H222" i="5"/>
  <c r="AQ231" i="5"/>
  <c r="F66" i="111"/>
  <c r="H69" i="89"/>
  <c r="H68" i="5"/>
  <c r="AQ268" i="5"/>
  <c r="F85" i="111"/>
  <c r="H88" i="89"/>
  <c r="H87" i="5"/>
  <c r="AQ87" i="5"/>
  <c r="F225" i="111"/>
  <c r="H228" i="89"/>
  <c r="H227" i="5"/>
  <c r="AQ227" i="5"/>
  <c r="F289" i="111"/>
  <c r="H292" i="89"/>
  <c r="H291" i="5"/>
  <c r="F91" i="111"/>
  <c r="H94" i="89"/>
  <c r="H93" i="5"/>
  <c r="AQ93" i="5"/>
  <c r="F205" i="111"/>
  <c r="H208" i="89"/>
  <c r="H207" i="5"/>
  <c r="AQ292" i="5"/>
  <c r="F61" i="111"/>
  <c r="H64" i="89"/>
  <c r="H63" i="5"/>
  <c r="AQ294" i="5"/>
  <c r="F93" i="111"/>
  <c r="H96" i="89"/>
  <c r="H95" i="5"/>
  <c r="F114" i="111"/>
  <c r="H117" i="89"/>
  <c r="H116" i="5"/>
  <c r="F56" i="111"/>
  <c r="H59" i="89"/>
  <c r="H58" i="5"/>
  <c r="AQ109" i="5"/>
  <c r="F80" i="111"/>
  <c r="H83" i="89"/>
  <c r="H82" i="5"/>
  <c r="F108" i="111"/>
  <c r="H111" i="89"/>
  <c r="H110" i="5"/>
  <c r="AQ206" i="5"/>
  <c r="F124" i="111"/>
  <c r="H127" i="89"/>
  <c r="H126" i="5"/>
  <c r="AQ126" i="5"/>
  <c r="F144" i="111"/>
  <c r="H147" i="89"/>
  <c r="H146" i="5"/>
  <c r="F180" i="111"/>
  <c r="H183" i="89"/>
  <c r="H182" i="5"/>
  <c r="F157" i="111"/>
  <c r="H160" i="89"/>
  <c r="H159" i="5"/>
  <c r="AQ159" i="5"/>
  <c r="F183" i="111"/>
  <c r="H186" i="89"/>
  <c r="H185" i="5"/>
  <c r="F202" i="111"/>
  <c r="H205" i="89"/>
  <c r="H204" i="5"/>
  <c r="F218" i="111"/>
  <c r="H221" i="89"/>
  <c r="H220" i="5"/>
  <c r="AQ220" i="5"/>
  <c r="F242" i="111"/>
  <c r="H245" i="89"/>
  <c r="H244" i="5"/>
  <c r="AQ244" i="5"/>
  <c r="F298" i="111"/>
  <c r="H301" i="89"/>
  <c r="H300" i="5"/>
  <c r="AQ300" i="5"/>
  <c r="F208" i="111"/>
  <c r="H211" i="89"/>
  <c r="H210" i="5"/>
  <c r="F244" i="111"/>
  <c r="H247" i="89"/>
  <c r="H246" i="5"/>
  <c r="F78" i="111"/>
  <c r="H81" i="89"/>
  <c r="H80" i="5"/>
  <c r="F105" i="111"/>
  <c r="H108" i="89"/>
  <c r="H107" i="5"/>
  <c r="F131" i="111"/>
  <c r="H134" i="89"/>
  <c r="H133" i="5"/>
  <c r="F185" i="111"/>
  <c r="H188" i="89"/>
  <c r="H187" i="5"/>
  <c r="F203" i="111"/>
  <c r="H206" i="89"/>
  <c r="H205" i="5"/>
  <c r="F223" i="111"/>
  <c r="H226" i="89"/>
  <c r="H225" i="5"/>
  <c r="F287" i="111"/>
  <c r="H290" i="89"/>
  <c r="H289" i="5"/>
  <c r="AQ152" i="5"/>
  <c r="F175" i="111"/>
  <c r="H178" i="89"/>
  <c r="H177" i="5"/>
  <c r="F228" i="111"/>
  <c r="H231" i="89"/>
  <c r="H230" i="5"/>
  <c r="F81" i="111"/>
  <c r="H84" i="89"/>
  <c r="H83" i="5"/>
  <c r="F177" i="111"/>
  <c r="H180" i="89"/>
  <c r="H179" i="5"/>
  <c r="F117" i="111"/>
  <c r="H120" i="89"/>
  <c r="H119" i="5"/>
  <c r="F293" i="111"/>
  <c r="H296" i="89"/>
  <c r="H295" i="5"/>
  <c r="F123" i="111"/>
  <c r="H126" i="89"/>
  <c r="H125" i="5"/>
  <c r="AQ125" i="5"/>
  <c r="F221" i="111"/>
  <c r="H224" i="89"/>
  <c r="H223" i="5"/>
  <c r="F77" i="111"/>
  <c r="H80" i="89"/>
  <c r="H79" i="5"/>
  <c r="AQ79" i="5"/>
  <c r="F98" i="111"/>
  <c r="H101" i="89"/>
  <c r="H100" i="5"/>
  <c r="F119" i="111"/>
  <c r="H122" i="89"/>
  <c r="H121" i="5"/>
  <c r="F136" i="111"/>
  <c r="H139" i="89"/>
  <c r="H138" i="5"/>
  <c r="F48" i="111"/>
  <c r="H51" i="89"/>
  <c r="H50" i="5"/>
  <c r="AQ42" i="5"/>
  <c r="F64" i="111"/>
  <c r="H67" i="89"/>
  <c r="H66" i="5"/>
  <c r="AQ66" i="5"/>
  <c r="F72" i="111"/>
  <c r="H75" i="89"/>
  <c r="H74" i="5"/>
  <c r="F84" i="111"/>
  <c r="H87" i="89"/>
  <c r="H86" i="5"/>
  <c r="F112" i="111"/>
  <c r="H115" i="89"/>
  <c r="H114" i="5"/>
  <c r="F128" i="111"/>
  <c r="H131" i="89"/>
  <c r="H130" i="5"/>
  <c r="F156" i="111"/>
  <c r="H159" i="89"/>
  <c r="H158" i="5"/>
  <c r="F168" i="111"/>
  <c r="H171" i="89"/>
  <c r="H170" i="5"/>
  <c r="AQ170" i="5"/>
  <c r="F184" i="111"/>
  <c r="H187" i="89"/>
  <c r="H186" i="5"/>
  <c r="F167" i="111"/>
  <c r="H170" i="89"/>
  <c r="H169" i="5"/>
  <c r="F189" i="111"/>
  <c r="H192" i="89"/>
  <c r="H191" i="5"/>
  <c r="F206" i="111"/>
  <c r="H209" i="89"/>
  <c r="H208" i="5"/>
  <c r="F222" i="111"/>
  <c r="H225" i="89"/>
  <c r="H224" i="5"/>
  <c r="AQ224" i="5"/>
  <c r="F250" i="111"/>
  <c r="H253" i="89"/>
  <c r="H252" i="5"/>
  <c r="AQ252" i="5"/>
  <c r="F159" i="111"/>
  <c r="H162" i="89"/>
  <c r="H161" i="5"/>
  <c r="F216" i="111"/>
  <c r="H219" i="89"/>
  <c r="H218" i="5"/>
  <c r="F284" i="111"/>
  <c r="H287" i="89"/>
  <c r="H286" i="5"/>
  <c r="AQ155" i="5"/>
  <c r="F83" i="111"/>
  <c r="H86" i="89"/>
  <c r="H85" i="5"/>
  <c r="F110" i="111"/>
  <c r="H113" i="89"/>
  <c r="H112" i="5"/>
  <c r="F147" i="111"/>
  <c r="H150" i="89"/>
  <c r="H149" i="5"/>
  <c r="F190" i="111"/>
  <c r="H193" i="89"/>
  <c r="H192" i="5"/>
  <c r="AQ298" i="5"/>
  <c r="F207" i="111"/>
  <c r="H210" i="89"/>
  <c r="H209" i="5"/>
  <c r="AQ242" i="5"/>
  <c r="F227" i="111"/>
  <c r="H230" i="89"/>
  <c r="H229" i="5"/>
  <c r="F299" i="111"/>
  <c r="H302" i="89"/>
  <c r="H301" i="5"/>
  <c r="F196" i="111"/>
  <c r="H199" i="89"/>
  <c r="H198" i="5"/>
  <c r="AQ104" i="5"/>
  <c r="F280" i="111"/>
  <c r="H283" i="89"/>
  <c r="H282" i="5"/>
  <c r="F141" i="111"/>
  <c r="H144" i="89"/>
  <c r="H143" i="5"/>
  <c r="F201" i="111"/>
  <c r="H204" i="89"/>
  <c r="H203" i="5"/>
  <c r="F181" i="111"/>
  <c r="H184" i="89"/>
  <c r="H183" i="5"/>
  <c r="AQ217" i="5"/>
  <c r="F226" i="111"/>
  <c r="H229" i="89"/>
  <c r="H228" i="5"/>
  <c r="F297" i="111"/>
  <c r="H300" i="89"/>
  <c r="H299" i="5"/>
  <c r="AQ299" i="5"/>
  <c r="F21" i="5"/>
  <c r="F17" i="5"/>
  <c r="F37" i="89"/>
  <c r="F38" i="89"/>
  <c r="F27" i="5"/>
  <c r="D237" i="111"/>
  <c r="F240" i="89"/>
  <c r="F239" i="5"/>
  <c r="D269" i="111"/>
  <c r="F272" i="89"/>
  <c r="F272" i="5"/>
  <c r="F291" i="5"/>
  <c r="D289" i="111"/>
  <c r="F292" i="89"/>
  <c r="Q47" i="75"/>
  <c r="Z47" i="75"/>
  <c r="Q79" i="75"/>
  <c r="Z79" i="75"/>
  <c r="Q95" i="75"/>
  <c r="F97" i="89"/>
  <c r="Q111" i="75"/>
  <c r="F112" i="5"/>
  <c r="Q143" i="75"/>
  <c r="F144" i="5"/>
  <c r="Q159" i="75"/>
  <c r="D158" i="111"/>
  <c r="Q175" i="75"/>
  <c r="D174" i="111"/>
  <c r="Q207" i="75"/>
  <c r="D206" i="111"/>
  <c r="Q255" i="75"/>
  <c r="Z255" i="75"/>
  <c r="Q44" i="75"/>
  <c r="D43" i="111"/>
  <c r="Q76" i="75"/>
  <c r="D75" i="111"/>
  <c r="Q108" i="75"/>
  <c r="Z108" i="75"/>
  <c r="Q140" i="75"/>
  <c r="Z140" i="75"/>
  <c r="Q156" i="75"/>
  <c r="F158" i="89"/>
  <c r="Q204" i="75"/>
  <c r="F205" i="5"/>
  <c r="Q220" i="75"/>
  <c r="Z220" i="75"/>
  <c r="Q252" i="75"/>
  <c r="Z252" i="75"/>
  <c r="Q61" i="75"/>
  <c r="F62" i="5"/>
  <c r="Q93" i="75"/>
  <c r="F94" i="5"/>
  <c r="Q157" i="75"/>
  <c r="D156" i="111"/>
  <c r="Q221" i="75"/>
  <c r="Z221" i="75"/>
  <c r="Q253" i="75"/>
  <c r="F255" i="89"/>
  <c r="Q271" i="75"/>
  <c r="F273" i="89"/>
  <c r="Q268" i="75"/>
  <c r="D267" i="111"/>
  <c r="Q300" i="75"/>
  <c r="Z300" i="75"/>
  <c r="Q179" i="75"/>
  <c r="Z179" i="75"/>
  <c r="Q256" i="75"/>
  <c r="F257" i="5"/>
  <c r="Q209" i="75"/>
  <c r="D208" i="111"/>
  <c r="Q43" i="75"/>
  <c r="D42" i="111"/>
  <c r="Q59" i="75"/>
  <c r="D58" i="111"/>
  <c r="Q75" i="75"/>
  <c r="D74" i="111"/>
  <c r="Q107" i="75"/>
  <c r="Z107" i="75"/>
  <c r="Q123" i="75"/>
  <c r="Z123" i="75"/>
  <c r="Q139" i="75"/>
  <c r="Q155" i="75"/>
  <c r="D154" i="111"/>
  <c r="Q171" i="75"/>
  <c r="F172" i="5"/>
  <c r="Q187" i="75"/>
  <c r="D186" i="111"/>
  <c r="Q219" i="75"/>
  <c r="F221" i="89"/>
  <c r="Q251" i="75"/>
  <c r="Z251" i="75"/>
  <c r="Q267" i="75"/>
  <c r="F269" i="5"/>
  <c r="Q56" i="75"/>
  <c r="D55" i="111"/>
  <c r="Q72" i="75"/>
  <c r="F73" i="5"/>
  <c r="Q88" i="75"/>
  <c r="F89" i="5"/>
  <c r="Q120" i="75"/>
  <c r="F121" i="5"/>
  <c r="Q136" i="75"/>
  <c r="F137" i="5"/>
  <c r="Q152" i="75"/>
  <c r="F154" i="89"/>
  <c r="Q184" i="75"/>
  <c r="F185" i="5"/>
  <c r="Q200" i="75"/>
  <c r="Z200" i="75"/>
  <c r="Q248" i="75"/>
  <c r="F249" i="5"/>
  <c r="Q73" i="75"/>
  <c r="F75" i="89"/>
  <c r="Q137" i="75"/>
  <c r="Z137" i="75"/>
  <c r="Q201" i="75"/>
  <c r="Z201" i="75"/>
  <c r="Q233" i="75"/>
  <c r="F234" i="5"/>
  <c r="Q265" i="75"/>
  <c r="F267" i="89"/>
  <c r="Q297" i="75"/>
  <c r="D296" i="111"/>
  <c r="Q299" i="75"/>
  <c r="F300" i="5"/>
  <c r="Q280" i="75"/>
  <c r="F281" i="5"/>
  <c r="Q296" i="75"/>
  <c r="D295" i="111"/>
  <c r="C46" i="111"/>
  <c r="C186" i="111"/>
  <c r="C282" i="111"/>
  <c r="E129" i="89"/>
  <c r="E165" i="89"/>
  <c r="E205" i="89"/>
  <c r="D168" i="89"/>
  <c r="B193" i="111"/>
  <c r="B159" i="111"/>
  <c r="B59" i="111"/>
  <c r="B123" i="111"/>
  <c r="B43" i="111"/>
  <c r="B87" i="111"/>
  <c r="B109" i="111"/>
  <c r="B151" i="111"/>
  <c r="B185" i="111"/>
  <c r="D76" i="89"/>
  <c r="D112" i="89"/>
  <c r="D154" i="89"/>
  <c r="D134" i="89"/>
  <c r="B165" i="111"/>
  <c r="D98" i="89"/>
  <c r="B131" i="111"/>
  <c r="B73" i="111"/>
  <c r="D188" i="89"/>
  <c r="D70" i="89"/>
  <c r="D104" i="89"/>
  <c r="D140" i="89"/>
  <c r="D176" i="89"/>
  <c r="B74" i="111"/>
  <c r="D77" i="89"/>
  <c r="B110" i="111"/>
  <c r="D113" i="89"/>
  <c r="B142" i="111"/>
  <c r="D145" i="89"/>
  <c r="B174" i="111"/>
  <c r="D177" i="89"/>
  <c r="B206" i="111"/>
  <c r="D209" i="89"/>
  <c r="B234" i="111"/>
  <c r="D237" i="89"/>
  <c r="B272" i="111"/>
  <c r="D275" i="89"/>
  <c r="B44" i="111"/>
  <c r="D47" i="89"/>
  <c r="B182" i="111"/>
  <c r="D185" i="89"/>
  <c r="B258" i="111"/>
  <c r="D261" i="89"/>
  <c r="B61" i="111"/>
  <c r="D64" i="89"/>
  <c r="B153" i="111"/>
  <c r="D156" i="89"/>
  <c r="B63" i="111"/>
  <c r="D66" i="89"/>
  <c r="B133" i="111"/>
  <c r="D136" i="89"/>
  <c r="B265" i="111"/>
  <c r="D268" i="89"/>
  <c r="B88" i="111"/>
  <c r="D91" i="89"/>
  <c r="B204" i="111"/>
  <c r="D207" i="89"/>
  <c r="B276" i="111"/>
  <c r="D279" i="89"/>
  <c r="B191" i="111"/>
  <c r="D194" i="89"/>
  <c r="B263" i="111"/>
  <c r="D266" i="89"/>
  <c r="B250" i="111"/>
  <c r="D253" i="89"/>
  <c r="B121" i="111"/>
  <c r="D124" i="89"/>
  <c r="B217" i="111"/>
  <c r="D220" i="89"/>
  <c r="B52" i="111"/>
  <c r="D55" i="89"/>
  <c r="B98" i="111"/>
  <c r="D101" i="89"/>
  <c r="B146" i="111"/>
  <c r="D149" i="89"/>
  <c r="B81" i="111"/>
  <c r="D84" i="89"/>
  <c r="B186" i="111"/>
  <c r="D189" i="89"/>
  <c r="B139" i="111"/>
  <c r="D142" i="89"/>
  <c r="B177" i="111"/>
  <c r="D180" i="89"/>
  <c r="B201" i="111"/>
  <c r="D204" i="89"/>
  <c r="B219" i="111"/>
  <c r="D222" i="89"/>
  <c r="B247" i="111"/>
  <c r="D250" i="89"/>
  <c r="B271" i="111"/>
  <c r="D274" i="89"/>
  <c r="B297" i="111"/>
  <c r="D300" i="89"/>
  <c r="B64" i="111"/>
  <c r="D67" i="89"/>
  <c r="B82" i="111"/>
  <c r="D85" i="89"/>
  <c r="B104" i="111"/>
  <c r="D107" i="89"/>
  <c r="B118" i="111"/>
  <c r="D121" i="89"/>
  <c r="B136" i="111"/>
  <c r="D139" i="89"/>
  <c r="B150" i="111"/>
  <c r="D153" i="89"/>
  <c r="B166" i="111"/>
  <c r="D169" i="89"/>
  <c r="B180" i="111"/>
  <c r="D183" i="89"/>
  <c r="B200" i="111"/>
  <c r="D203" i="89"/>
  <c r="B214" i="111"/>
  <c r="D217" i="89"/>
  <c r="B226" i="111"/>
  <c r="D229" i="89"/>
  <c r="B246" i="111"/>
  <c r="D249" i="89"/>
  <c r="B264" i="111"/>
  <c r="D267" i="89"/>
  <c r="B280" i="111"/>
  <c r="D283" i="89"/>
  <c r="B298" i="111"/>
  <c r="D301" i="89"/>
  <c r="B76" i="111"/>
  <c r="D79" i="89"/>
  <c r="B160" i="111"/>
  <c r="D163" i="89"/>
  <c r="B196" i="111"/>
  <c r="D199" i="89"/>
  <c r="B236" i="111"/>
  <c r="D239" i="89"/>
  <c r="B268" i="111"/>
  <c r="D271" i="89"/>
  <c r="B292" i="111"/>
  <c r="D295" i="89"/>
  <c r="B89" i="111"/>
  <c r="D92" i="89"/>
  <c r="B125" i="111"/>
  <c r="D128" i="89"/>
  <c r="B197" i="111"/>
  <c r="D200" i="89"/>
  <c r="B285" i="111"/>
  <c r="D288" i="89"/>
  <c r="B77" i="111"/>
  <c r="D80" i="89"/>
  <c r="B119" i="111"/>
  <c r="D122" i="89"/>
  <c r="B163" i="111"/>
  <c r="D166" i="89"/>
  <c r="B233" i="111"/>
  <c r="D236" i="89"/>
  <c r="B47" i="111"/>
  <c r="D50" i="89"/>
  <c r="B72" i="111"/>
  <c r="D75" i="89"/>
  <c r="B112" i="111"/>
  <c r="D115" i="89"/>
  <c r="B144" i="111"/>
  <c r="D147" i="89"/>
  <c r="B228" i="111"/>
  <c r="D231" i="89"/>
  <c r="B260" i="111"/>
  <c r="D263" i="89"/>
  <c r="B289" i="111"/>
  <c r="D292" i="89"/>
  <c r="B183" i="111"/>
  <c r="D186" i="89"/>
  <c r="B211" i="111"/>
  <c r="D214" i="89"/>
  <c r="B243" i="111"/>
  <c r="D246" i="89"/>
  <c r="B283" i="111"/>
  <c r="D286" i="89"/>
  <c r="B281" i="111"/>
  <c r="D284" i="89"/>
  <c r="B57" i="111"/>
  <c r="D60" i="89"/>
  <c r="B107" i="111"/>
  <c r="D110" i="89"/>
  <c r="B143" i="111"/>
  <c r="D146" i="89"/>
  <c r="B213" i="111"/>
  <c r="D216" i="89"/>
  <c r="B237" i="111"/>
  <c r="D240" i="89"/>
  <c r="B282" i="111"/>
  <c r="D285" i="89"/>
  <c r="B84" i="111"/>
  <c r="D87" i="89"/>
  <c r="B126" i="111"/>
  <c r="D129" i="89"/>
  <c r="B158" i="111"/>
  <c r="D161" i="89"/>
  <c r="B68" i="111"/>
  <c r="D71" i="89"/>
  <c r="B65" i="111"/>
  <c r="D68" i="89"/>
  <c r="B117" i="111"/>
  <c r="D120" i="89"/>
  <c r="B167" i="111"/>
  <c r="D170" i="89"/>
  <c r="B189" i="111"/>
  <c r="D192" i="89"/>
  <c r="B207" i="111"/>
  <c r="D210" i="89"/>
  <c r="B235" i="111"/>
  <c r="D238" i="89"/>
  <c r="B259" i="111"/>
  <c r="D262" i="89"/>
  <c r="B287" i="111"/>
  <c r="D290" i="89"/>
  <c r="B46" i="111"/>
  <c r="D49" i="89"/>
  <c r="B66" i="111"/>
  <c r="D69" i="89"/>
  <c r="B90" i="111"/>
  <c r="D93" i="89"/>
  <c r="B106" i="111"/>
  <c r="D109" i="89"/>
  <c r="B122" i="111"/>
  <c r="D125" i="89"/>
  <c r="B140" i="111"/>
  <c r="D143" i="89"/>
  <c r="B156" i="111"/>
  <c r="D159" i="89"/>
  <c r="B168" i="111"/>
  <c r="D171" i="89"/>
  <c r="B188" i="111"/>
  <c r="D191" i="89"/>
  <c r="B202" i="111"/>
  <c r="D205" i="89"/>
  <c r="B216" i="111"/>
  <c r="D219" i="89"/>
  <c r="B232" i="111"/>
  <c r="D235" i="89"/>
  <c r="B248" i="111"/>
  <c r="D251" i="89"/>
  <c r="B266" i="111"/>
  <c r="D269" i="89"/>
  <c r="B284" i="111"/>
  <c r="D287" i="89"/>
  <c r="B42" i="111"/>
  <c r="D45" i="89"/>
  <c r="B108" i="111"/>
  <c r="D111" i="89"/>
  <c r="B172" i="111"/>
  <c r="D175" i="89"/>
  <c r="B210" i="111"/>
  <c r="D213" i="89"/>
  <c r="B242" i="111"/>
  <c r="D245" i="89"/>
  <c r="B274" i="111"/>
  <c r="D277" i="89"/>
  <c r="B53" i="111"/>
  <c r="D56" i="89"/>
  <c r="B97" i="111"/>
  <c r="D100" i="89"/>
  <c r="B147" i="111"/>
  <c r="D150" i="89"/>
  <c r="B229" i="111"/>
  <c r="D232" i="89"/>
  <c r="B49" i="111"/>
  <c r="D52" i="89"/>
  <c r="B91" i="111"/>
  <c r="D94" i="89"/>
  <c r="B127" i="111"/>
  <c r="D130" i="89"/>
  <c r="B169" i="111"/>
  <c r="D172" i="89"/>
  <c r="B253" i="111"/>
  <c r="D256" i="89"/>
  <c r="B48" i="111"/>
  <c r="D51" i="89"/>
  <c r="B80" i="111"/>
  <c r="D83" i="89"/>
  <c r="B114" i="111"/>
  <c r="D117" i="89"/>
  <c r="B198" i="111"/>
  <c r="D201" i="89"/>
  <c r="B238" i="111"/>
  <c r="D241" i="89"/>
  <c r="B270" i="111"/>
  <c r="D273" i="89"/>
  <c r="B41" i="111"/>
  <c r="D44" i="89"/>
  <c r="B187" i="111"/>
  <c r="D190" i="89"/>
  <c r="B227" i="111"/>
  <c r="D230" i="89"/>
  <c r="B255" i="111"/>
  <c r="D258" i="89"/>
  <c r="B295" i="111"/>
  <c r="D298" i="89"/>
  <c r="B218" i="111"/>
  <c r="D221" i="89"/>
  <c r="B71" i="111"/>
  <c r="D74" i="89"/>
  <c r="B115" i="111"/>
  <c r="D118" i="89"/>
  <c r="B149" i="111"/>
  <c r="D152" i="89"/>
  <c r="B205" i="111"/>
  <c r="D208" i="89"/>
  <c r="B249" i="111"/>
  <c r="D252" i="89"/>
  <c r="B293" i="111"/>
  <c r="D296" i="89"/>
  <c r="B86" i="111"/>
  <c r="D89" i="89"/>
  <c r="B130" i="111"/>
  <c r="D133" i="89"/>
  <c r="B170" i="111"/>
  <c r="D173" i="89"/>
  <c r="B176" i="111"/>
  <c r="D179" i="89"/>
  <c r="B75" i="111"/>
  <c r="D78" i="89"/>
  <c r="B135" i="111"/>
  <c r="D138" i="89"/>
  <c r="B171" i="111"/>
  <c r="D174" i="89"/>
  <c r="B195" i="111"/>
  <c r="D198" i="89"/>
  <c r="B215" i="111"/>
  <c r="D218" i="89"/>
  <c r="B241" i="111"/>
  <c r="D244" i="89"/>
  <c r="B267" i="111"/>
  <c r="D270" i="89"/>
  <c r="B291" i="111"/>
  <c r="D294" i="89"/>
  <c r="B58" i="111"/>
  <c r="D61" i="89"/>
  <c r="B100" i="111"/>
  <c r="D103" i="89"/>
  <c r="B50" i="111"/>
  <c r="D53" i="89"/>
  <c r="B94" i="111"/>
  <c r="D97" i="89"/>
  <c r="B124" i="111"/>
  <c r="D127" i="89"/>
  <c r="B162" i="111"/>
  <c r="D165" i="89"/>
  <c r="B190" i="111"/>
  <c r="D193" i="89"/>
  <c r="B220" i="111"/>
  <c r="D223" i="89"/>
  <c r="B252" i="111"/>
  <c r="D255" i="89"/>
  <c r="B288" i="111"/>
  <c r="D291" i="89"/>
  <c r="B128" i="111"/>
  <c r="D131" i="89"/>
  <c r="B212" i="111"/>
  <c r="D215" i="89"/>
  <c r="B286" i="111"/>
  <c r="D289" i="89"/>
  <c r="B103" i="111"/>
  <c r="D106" i="89"/>
  <c r="B261" i="111"/>
  <c r="D264" i="89"/>
  <c r="B105" i="111"/>
  <c r="D108" i="89"/>
  <c r="B209" i="111"/>
  <c r="D212" i="89"/>
  <c r="B54" i="111"/>
  <c r="D57" i="89"/>
  <c r="B120" i="111"/>
  <c r="D123" i="89"/>
  <c r="B244" i="111"/>
  <c r="D247" i="89"/>
  <c r="B45" i="111"/>
  <c r="D48" i="89"/>
  <c r="B231" i="111"/>
  <c r="D234" i="89"/>
  <c r="B299" i="111"/>
  <c r="D302" i="89"/>
  <c r="B79" i="111"/>
  <c r="D82" i="89"/>
  <c r="B157" i="111"/>
  <c r="D160" i="89"/>
  <c r="B257" i="111"/>
  <c r="D260" i="89"/>
  <c r="B85" i="111"/>
  <c r="D88" i="89"/>
  <c r="B132" i="111"/>
  <c r="D135" i="89"/>
  <c r="B62" i="111"/>
  <c r="D65" i="89"/>
  <c r="B78" i="111"/>
  <c r="D81" i="89"/>
  <c r="B96" i="111"/>
  <c r="D99" i="89"/>
  <c r="B116" i="111"/>
  <c r="D119" i="89"/>
  <c r="B134" i="111"/>
  <c r="D137" i="89"/>
  <c r="B148" i="111"/>
  <c r="D151" i="89"/>
  <c r="B164" i="111"/>
  <c r="D167" i="89"/>
  <c r="B178" i="111"/>
  <c r="D181" i="89"/>
  <c r="B194" i="111"/>
  <c r="D197" i="89"/>
  <c r="B208" i="111"/>
  <c r="D211" i="89"/>
  <c r="B224" i="111"/>
  <c r="D227" i="89"/>
  <c r="B240" i="111"/>
  <c r="D243" i="89"/>
  <c r="B256" i="111"/>
  <c r="D259" i="89"/>
  <c r="B278" i="111"/>
  <c r="D281" i="89"/>
  <c r="B296" i="111"/>
  <c r="D299" i="89"/>
  <c r="B60" i="111"/>
  <c r="D63" i="89"/>
  <c r="B152" i="111"/>
  <c r="D155" i="89"/>
  <c r="B184" i="111"/>
  <c r="D187" i="89"/>
  <c r="B230" i="111"/>
  <c r="D233" i="89"/>
  <c r="B262" i="111"/>
  <c r="D265" i="89"/>
  <c r="B290" i="111"/>
  <c r="D293" i="89"/>
  <c r="B83" i="111"/>
  <c r="D86" i="89"/>
  <c r="B111" i="111"/>
  <c r="D114" i="89"/>
  <c r="B161" i="111"/>
  <c r="D164" i="89"/>
  <c r="B273" i="111"/>
  <c r="D276" i="89"/>
  <c r="B69" i="111"/>
  <c r="D72" i="89"/>
  <c r="B113" i="111"/>
  <c r="D116" i="89"/>
  <c r="B141" i="111"/>
  <c r="D144" i="89"/>
  <c r="B221" i="111"/>
  <c r="D224" i="89"/>
  <c r="B277" i="111"/>
  <c r="D280" i="89"/>
  <c r="B56" i="111"/>
  <c r="D59" i="89"/>
  <c r="B92" i="111"/>
  <c r="D95" i="89"/>
  <c r="B138" i="111"/>
  <c r="D141" i="89"/>
  <c r="B222" i="111"/>
  <c r="D225" i="89"/>
  <c r="B254" i="111"/>
  <c r="D257" i="89"/>
  <c r="B294" i="111"/>
  <c r="D297" i="89"/>
  <c r="B175" i="111"/>
  <c r="D178" i="89"/>
  <c r="B199" i="111"/>
  <c r="D202" i="89"/>
  <c r="B239" i="111"/>
  <c r="D242" i="89"/>
  <c r="B275" i="111"/>
  <c r="D278" i="89"/>
  <c r="B245" i="111"/>
  <c r="D248" i="89"/>
  <c r="B51" i="111"/>
  <c r="D54" i="89"/>
  <c r="B93" i="111"/>
  <c r="D96" i="89"/>
  <c r="B129" i="111"/>
  <c r="D132" i="89"/>
  <c r="B181" i="111"/>
  <c r="D184" i="89"/>
  <c r="B225" i="111"/>
  <c r="D228" i="89"/>
  <c r="B269" i="111"/>
  <c r="D272" i="89"/>
  <c r="B70" i="111"/>
  <c r="D73" i="89"/>
  <c r="B102" i="111"/>
  <c r="D105" i="89"/>
  <c r="B154" i="111"/>
  <c r="D157" i="89"/>
  <c r="B145" i="111"/>
  <c r="D148" i="89"/>
  <c r="B55" i="111"/>
  <c r="D58" i="89"/>
  <c r="B99" i="111"/>
  <c r="D102" i="89"/>
  <c r="B155" i="111"/>
  <c r="D158" i="89"/>
  <c r="B179" i="111"/>
  <c r="D182" i="89"/>
  <c r="B203" i="111"/>
  <c r="D206" i="89"/>
  <c r="B223" i="111"/>
  <c r="D226" i="89"/>
  <c r="B251" i="111"/>
  <c r="D254" i="89"/>
  <c r="B279" i="111"/>
  <c r="D282" i="89"/>
  <c r="B192" i="111"/>
  <c r="D195" i="89"/>
  <c r="E53" i="111"/>
  <c r="G56" i="89"/>
  <c r="G55" i="5"/>
  <c r="E85" i="111"/>
  <c r="G88" i="89"/>
  <c r="G87" i="5"/>
  <c r="E124" i="111"/>
  <c r="G127" i="89"/>
  <c r="G126" i="5"/>
  <c r="E167" i="111"/>
  <c r="G170" i="89"/>
  <c r="G169" i="5"/>
  <c r="E210" i="111"/>
  <c r="G213" i="89"/>
  <c r="G212" i="5"/>
  <c r="E252" i="111"/>
  <c r="G255" i="89"/>
  <c r="G254" i="5"/>
  <c r="E54" i="111"/>
  <c r="G57" i="89"/>
  <c r="G56" i="5"/>
  <c r="E86" i="111"/>
  <c r="G89" i="89"/>
  <c r="G88" i="5"/>
  <c r="E126" i="111"/>
  <c r="G129" i="89"/>
  <c r="G128" i="5"/>
  <c r="E168" i="111"/>
  <c r="G171" i="89"/>
  <c r="G170" i="5"/>
  <c r="E211" i="111"/>
  <c r="G214" i="89"/>
  <c r="G213" i="5"/>
  <c r="E254" i="111"/>
  <c r="G257" i="89"/>
  <c r="G256" i="5"/>
  <c r="E296" i="111"/>
  <c r="G299" i="89"/>
  <c r="G298" i="5"/>
  <c r="E125" i="111"/>
  <c r="G128" i="89"/>
  <c r="G127" i="5"/>
  <c r="E157" i="111"/>
  <c r="G160" i="89"/>
  <c r="G159" i="5"/>
  <c r="E189" i="111"/>
  <c r="G192" i="89"/>
  <c r="G191" i="5"/>
  <c r="E221" i="111"/>
  <c r="G224" i="89"/>
  <c r="G223" i="5"/>
  <c r="E253" i="111"/>
  <c r="G256" i="89"/>
  <c r="G255" i="5"/>
  <c r="E285" i="111"/>
  <c r="G288" i="89"/>
  <c r="G287" i="5"/>
  <c r="E59" i="111"/>
  <c r="G62" i="89"/>
  <c r="G61" i="5"/>
  <c r="E91" i="111"/>
  <c r="G94" i="89"/>
  <c r="G93" i="5"/>
  <c r="E132" i="111"/>
  <c r="G135" i="89"/>
  <c r="G134" i="5"/>
  <c r="E60" i="111"/>
  <c r="G63" i="89"/>
  <c r="G62" i="5"/>
  <c r="E92" i="111"/>
  <c r="G95" i="89"/>
  <c r="G94" i="5"/>
  <c r="E134" i="111"/>
  <c r="G137" i="89"/>
  <c r="G136" i="5"/>
  <c r="E176" i="111"/>
  <c r="G179" i="89"/>
  <c r="G178" i="5"/>
  <c r="E219" i="111"/>
  <c r="G222" i="89"/>
  <c r="G221" i="5"/>
  <c r="E262" i="111"/>
  <c r="G265" i="89"/>
  <c r="G265" i="5"/>
  <c r="E154" i="111"/>
  <c r="G157" i="89"/>
  <c r="G156" i="5"/>
  <c r="E196" i="111"/>
  <c r="G199" i="89"/>
  <c r="G198" i="5"/>
  <c r="E239" i="111"/>
  <c r="G242" i="89"/>
  <c r="G241" i="5"/>
  <c r="E260" i="111"/>
  <c r="G263" i="89"/>
  <c r="G263" i="5"/>
  <c r="E57" i="111"/>
  <c r="G60" i="89"/>
  <c r="G59" i="5"/>
  <c r="E89" i="111"/>
  <c r="G92" i="89"/>
  <c r="G91" i="5"/>
  <c r="E130" i="111"/>
  <c r="G133" i="89"/>
  <c r="G132" i="5"/>
  <c r="E172" i="111"/>
  <c r="G175" i="89"/>
  <c r="G174" i="5"/>
  <c r="E215" i="111"/>
  <c r="G218" i="89"/>
  <c r="G217" i="5"/>
  <c r="E258" i="111"/>
  <c r="G261" i="89"/>
  <c r="G261" i="5"/>
  <c r="E58" i="111"/>
  <c r="G61" i="89"/>
  <c r="G60" i="5"/>
  <c r="E90" i="111"/>
  <c r="G93" i="89"/>
  <c r="G92" i="5"/>
  <c r="E110" i="111"/>
  <c r="G113" i="89"/>
  <c r="G112" i="5"/>
  <c r="E152" i="111"/>
  <c r="G155" i="89"/>
  <c r="G154" i="5"/>
  <c r="E195" i="111"/>
  <c r="G198" i="89"/>
  <c r="G197" i="5"/>
  <c r="E259" i="111"/>
  <c r="G262" i="89"/>
  <c r="G262" i="5"/>
  <c r="E97" i="111"/>
  <c r="G100" i="89"/>
  <c r="G99" i="5"/>
  <c r="E129" i="111"/>
  <c r="G132" i="89"/>
  <c r="G131" i="5"/>
  <c r="E161" i="111"/>
  <c r="G164" i="89"/>
  <c r="G163" i="5"/>
  <c r="E193" i="111"/>
  <c r="G196" i="89"/>
  <c r="G195" i="5"/>
  <c r="E209" i="111"/>
  <c r="G212" i="89"/>
  <c r="G211" i="5"/>
  <c r="AP211" i="5"/>
  <c r="E241" i="111"/>
  <c r="G244" i="89"/>
  <c r="G243" i="5"/>
  <c r="E273" i="111"/>
  <c r="G276" i="89"/>
  <c r="G275" i="5"/>
  <c r="E47" i="111"/>
  <c r="G50" i="89"/>
  <c r="G49" i="5"/>
  <c r="AP49" i="5"/>
  <c r="E79" i="111"/>
  <c r="G82" i="89"/>
  <c r="G81" i="5"/>
  <c r="E116" i="111"/>
  <c r="G119" i="89"/>
  <c r="G118" i="5"/>
  <c r="E48" i="111"/>
  <c r="G51" i="89"/>
  <c r="G50" i="5"/>
  <c r="E80" i="111"/>
  <c r="G83" i="89"/>
  <c r="G82" i="5"/>
  <c r="E118" i="111"/>
  <c r="G121" i="89"/>
  <c r="G120" i="5"/>
  <c r="E160" i="111"/>
  <c r="G163" i="89"/>
  <c r="G162" i="5"/>
  <c r="E203" i="111"/>
  <c r="G206" i="89"/>
  <c r="G205" i="5"/>
  <c r="E246" i="111"/>
  <c r="G249" i="89"/>
  <c r="G248" i="5"/>
  <c r="E288" i="111"/>
  <c r="G291" i="89"/>
  <c r="G290" i="5"/>
  <c r="E180" i="111"/>
  <c r="G183" i="89"/>
  <c r="G182" i="5"/>
  <c r="E223" i="111"/>
  <c r="G226" i="89"/>
  <c r="G225" i="5"/>
  <c r="E244" i="111"/>
  <c r="G247" i="89"/>
  <c r="G246" i="5"/>
  <c r="E287" i="111"/>
  <c r="G290" i="89"/>
  <c r="G289" i="5"/>
  <c r="E49" i="111"/>
  <c r="G52" i="89"/>
  <c r="G51" i="5"/>
  <c r="E65" i="111"/>
  <c r="G68" i="89"/>
  <c r="G67" i="5"/>
  <c r="E81" i="111"/>
  <c r="G84" i="89"/>
  <c r="G83" i="5"/>
  <c r="E98" i="111"/>
  <c r="G101" i="89"/>
  <c r="G100" i="5"/>
  <c r="AP100" i="5"/>
  <c r="E119" i="111"/>
  <c r="G122" i="89"/>
  <c r="G121" i="5"/>
  <c r="E140" i="111"/>
  <c r="G143" i="89"/>
  <c r="G142" i="5"/>
  <c r="E162" i="111"/>
  <c r="G165" i="89"/>
  <c r="G164" i="5"/>
  <c r="E183" i="111"/>
  <c r="G186" i="89"/>
  <c r="G185" i="5"/>
  <c r="E204" i="111"/>
  <c r="G207" i="89"/>
  <c r="G206" i="5"/>
  <c r="E226" i="111"/>
  <c r="G229" i="89"/>
  <c r="G228" i="5"/>
  <c r="AP228" i="5"/>
  <c r="E247" i="111"/>
  <c r="G250" i="89"/>
  <c r="G249" i="5"/>
  <c r="E268" i="111"/>
  <c r="G271" i="89"/>
  <c r="G271" i="5"/>
  <c r="E290" i="111"/>
  <c r="G293" i="89"/>
  <c r="G292" i="5"/>
  <c r="E50" i="111"/>
  <c r="G53" i="89"/>
  <c r="G52" i="5"/>
  <c r="AP34" i="5"/>
  <c r="E66" i="111"/>
  <c r="G69" i="89"/>
  <c r="G68" i="5"/>
  <c r="E82" i="111"/>
  <c r="G85" i="89"/>
  <c r="G84" i="5"/>
  <c r="E99" i="111"/>
  <c r="G102" i="89"/>
  <c r="G101" i="5"/>
  <c r="E120" i="111"/>
  <c r="G123" i="89"/>
  <c r="G122" i="5"/>
  <c r="E142" i="111"/>
  <c r="G145" i="89"/>
  <c r="G144" i="5"/>
  <c r="E163" i="111"/>
  <c r="G166" i="89"/>
  <c r="G165" i="5"/>
  <c r="E184" i="111"/>
  <c r="G187" i="89"/>
  <c r="G186" i="5"/>
  <c r="E206" i="111"/>
  <c r="G209" i="89"/>
  <c r="G208" i="5"/>
  <c r="E227" i="111"/>
  <c r="G230" i="89"/>
  <c r="G229" i="5"/>
  <c r="E248" i="111"/>
  <c r="G251" i="89"/>
  <c r="G250" i="5"/>
  <c r="E270" i="111"/>
  <c r="G273" i="89"/>
  <c r="G259" i="5"/>
  <c r="E291" i="111"/>
  <c r="G294" i="89"/>
  <c r="G293" i="5"/>
  <c r="E105" i="111"/>
  <c r="G108" i="89"/>
  <c r="G107" i="5"/>
  <c r="E121" i="111"/>
  <c r="G124" i="89"/>
  <c r="G123" i="5"/>
  <c r="E137" i="111"/>
  <c r="G140" i="89"/>
  <c r="G139" i="5"/>
  <c r="E153" i="111"/>
  <c r="G156" i="89"/>
  <c r="G155" i="5"/>
  <c r="E169" i="111"/>
  <c r="G172" i="89"/>
  <c r="G171" i="5"/>
  <c r="E185" i="111"/>
  <c r="G188" i="89"/>
  <c r="G187" i="5"/>
  <c r="AP187" i="5"/>
  <c r="E201" i="111"/>
  <c r="G204" i="89"/>
  <c r="G203" i="5"/>
  <c r="E217" i="111"/>
  <c r="G220" i="89"/>
  <c r="G219" i="5"/>
  <c r="E233" i="111"/>
  <c r="G236" i="89"/>
  <c r="G235" i="5"/>
  <c r="E249" i="111"/>
  <c r="G252" i="89"/>
  <c r="G251" i="5"/>
  <c r="AP251" i="5"/>
  <c r="E265" i="111"/>
  <c r="G268" i="89"/>
  <c r="G268" i="5"/>
  <c r="E281" i="111"/>
  <c r="G284" i="89"/>
  <c r="G283" i="5"/>
  <c r="E297" i="111"/>
  <c r="G300" i="89"/>
  <c r="G299" i="5"/>
  <c r="E55" i="111"/>
  <c r="G58" i="89"/>
  <c r="G57" i="5"/>
  <c r="E71" i="111"/>
  <c r="G74" i="89"/>
  <c r="G73" i="5"/>
  <c r="E87" i="111"/>
  <c r="G90" i="89"/>
  <c r="G89" i="5"/>
  <c r="E106" i="111"/>
  <c r="G109" i="89"/>
  <c r="G108" i="5"/>
  <c r="E127" i="111"/>
  <c r="G130" i="89"/>
  <c r="G129" i="5"/>
  <c r="E148" i="111"/>
  <c r="G151" i="89"/>
  <c r="G150" i="5"/>
  <c r="E56" i="111"/>
  <c r="G59" i="89"/>
  <c r="G58" i="5"/>
  <c r="AP58" i="5"/>
  <c r="E72" i="111"/>
  <c r="G75" i="89"/>
  <c r="G74" i="5"/>
  <c r="E88" i="111"/>
  <c r="G91" i="89"/>
  <c r="G90" i="5"/>
  <c r="E107" i="111"/>
  <c r="G110" i="89"/>
  <c r="G109" i="5"/>
  <c r="E128" i="111"/>
  <c r="G131" i="89"/>
  <c r="G130" i="5"/>
  <c r="E150" i="111"/>
  <c r="G153" i="89"/>
  <c r="G152" i="5"/>
  <c r="E171" i="111"/>
  <c r="G174" i="89"/>
  <c r="G173" i="5"/>
  <c r="E192" i="111"/>
  <c r="G195" i="89"/>
  <c r="G194" i="5"/>
  <c r="E214" i="111"/>
  <c r="G217" i="89"/>
  <c r="G216" i="5"/>
  <c r="E235" i="111"/>
  <c r="G238" i="89"/>
  <c r="G237" i="5"/>
  <c r="E256" i="111"/>
  <c r="G259" i="89"/>
  <c r="G258" i="5"/>
  <c r="AP258" i="5"/>
  <c r="E278" i="111"/>
  <c r="G281" i="89"/>
  <c r="G280" i="5"/>
  <c r="E299" i="111"/>
  <c r="G302" i="89"/>
  <c r="G301" i="5"/>
  <c r="E170" i="111"/>
  <c r="G173" i="89"/>
  <c r="G172" i="5"/>
  <c r="E191" i="111"/>
  <c r="G194" i="89"/>
  <c r="G193" i="5"/>
  <c r="E212" i="111"/>
  <c r="G215" i="89"/>
  <c r="G214" i="5"/>
  <c r="E234" i="111"/>
  <c r="G237" i="89"/>
  <c r="G236" i="5"/>
  <c r="E255" i="111"/>
  <c r="G258" i="89"/>
  <c r="G257" i="5"/>
  <c r="E276" i="111"/>
  <c r="G279" i="89"/>
  <c r="G277" i="5"/>
  <c r="E298" i="111"/>
  <c r="G301" i="89"/>
  <c r="G300" i="5"/>
  <c r="I37" i="5"/>
  <c r="E69" i="111"/>
  <c r="G72" i="89"/>
  <c r="G71" i="5"/>
  <c r="E103" i="111"/>
  <c r="G106" i="89"/>
  <c r="G105" i="5"/>
  <c r="E146" i="111"/>
  <c r="G149" i="89"/>
  <c r="G148" i="5"/>
  <c r="AP148" i="5"/>
  <c r="E188" i="111"/>
  <c r="G191" i="89"/>
  <c r="G190" i="5"/>
  <c r="E231" i="111"/>
  <c r="G234" i="89"/>
  <c r="G233" i="5"/>
  <c r="AP41" i="5"/>
  <c r="E274" i="111"/>
  <c r="G277" i="89"/>
  <c r="G276" i="5"/>
  <c r="E295" i="111"/>
  <c r="G298" i="89"/>
  <c r="G297" i="5"/>
  <c r="E70" i="111"/>
  <c r="G73" i="89"/>
  <c r="G72" i="5"/>
  <c r="E104" i="111"/>
  <c r="G107" i="89"/>
  <c r="G106" i="5"/>
  <c r="E147" i="111"/>
  <c r="G150" i="89"/>
  <c r="G149" i="5"/>
  <c r="E190" i="111"/>
  <c r="G193" i="89"/>
  <c r="G192" i="5"/>
  <c r="E232" i="111"/>
  <c r="G235" i="89"/>
  <c r="G234" i="5"/>
  <c r="AP234" i="5"/>
  <c r="E275" i="111"/>
  <c r="G278" i="89"/>
  <c r="G278" i="5"/>
  <c r="E109" i="111"/>
  <c r="G112" i="89"/>
  <c r="G111" i="5"/>
  <c r="E141" i="111"/>
  <c r="G144" i="89"/>
  <c r="G143" i="5"/>
  <c r="E173" i="111"/>
  <c r="G176" i="89"/>
  <c r="G175" i="5"/>
  <c r="E205" i="111"/>
  <c r="G208" i="89"/>
  <c r="G207" i="5"/>
  <c r="E237" i="111"/>
  <c r="G240" i="89"/>
  <c r="G239" i="5"/>
  <c r="E269" i="111"/>
  <c r="G272" i="89"/>
  <c r="G272" i="5"/>
  <c r="E43" i="111"/>
  <c r="G46" i="89"/>
  <c r="G45" i="5"/>
  <c r="E75" i="111"/>
  <c r="G78" i="89"/>
  <c r="G77" i="5"/>
  <c r="AP33" i="5"/>
  <c r="E111" i="111"/>
  <c r="G114" i="89"/>
  <c r="G113" i="5"/>
  <c r="E44" i="111"/>
  <c r="G47" i="89"/>
  <c r="G46" i="5"/>
  <c r="E76" i="111"/>
  <c r="G79" i="89"/>
  <c r="G78" i="5"/>
  <c r="E112" i="111"/>
  <c r="G115" i="89"/>
  <c r="G114" i="5"/>
  <c r="E155" i="111"/>
  <c r="G158" i="89"/>
  <c r="G157" i="5"/>
  <c r="E198" i="111"/>
  <c r="G201" i="89"/>
  <c r="G200" i="5"/>
  <c r="E240" i="111"/>
  <c r="G243" i="89"/>
  <c r="G242" i="5"/>
  <c r="AP15" i="5"/>
  <c r="E283" i="111"/>
  <c r="G286" i="89"/>
  <c r="G285" i="5"/>
  <c r="E175" i="111"/>
  <c r="G178" i="89"/>
  <c r="G177" i="5"/>
  <c r="E218" i="111"/>
  <c r="G221" i="89"/>
  <c r="G220" i="5"/>
  <c r="E282" i="111"/>
  <c r="G285" i="89"/>
  <c r="G284" i="5"/>
  <c r="E41" i="111"/>
  <c r="G44" i="89"/>
  <c r="G43" i="5"/>
  <c r="E73" i="111"/>
  <c r="G76" i="89"/>
  <c r="G75" i="5"/>
  <c r="E108" i="111"/>
  <c r="G111" i="89"/>
  <c r="G110" i="5"/>
  <c r="E151" i="111"/>
  <c r="G154" i="89"/>
  <c r="G153" i="5"/>
  <c r="E194" i="111"/>
  <c r="G197" i="89"/>
  <c r="G196" i="5"/>
  <c r="E236" i="111"/>
  <c r="G239" i="89"/>
  <c r="G238" i="5"/>
  <c r="E279" i="111"/>
  <c r="G282" i="89"/>
  <c r="G281" i="5"/>
  <c r="E42" i="111"/>
  <c r="G45" i="89"/>
  <c r="G44" i="5"/>
  <c r="E74" i="111"/>
  <c r="G77" i="89"/>
  <c r="G76" i="5"/>
  <c r="E131" i="111"/>
  <c r="G134" i="89"/>
  <c r="G133" i="5"/>
  <c r="E174" i="111"/>
  <c r="G177" i="89"/>
  <c r="G176" i="5"/>
  <c r="E216" i="111"/>
  <c r="G219" i="89"/>
  <c r="G218" i="5"/>
  <c r="E238" i="111"/>
  <c r="G241" i="89"/>
  <c r="G240" i="5"/>
  <c r="E280" i="111"/>
  <c r="G283" i="89"/>
  <c r="G282" i="5"/>
  <c r="E113" i="111"/>
  <c r="G116" i="89"/>
  <c r="G115" i="5"/>
  <c r="E145" i="111"/>
  <c r="G148" i="89"/>
  <c r="G147" i="5"/>
  <c r="E177" i="111"/>
  <c r="G180" i="89"/>
  <c r="G179" i="5"/>
  <c r="E225" i="111"/>
  <c r="G228" i="89"/>
  <c r="G227" i="5"/>
  <c r="E257" i="111"/>
  <c r="G260" i="89"/>
  <c r="G260" i="5"/>
  <c r="AP259" i="5"/>
  <c r="E289" i="111"/>
  <c r="G292" i="89"/>
  <c r="G291" i="5"/>
  <c r="E63" i="111"/>
  <c r="G66" i="89"/>
  <c r="G65" i="5"/>
  <c r="E95" i="111"/>
  <c r="G98" i="89"/>
  <c r="G97" i="5"/>
  <c r="AP97" i="5"/>
  <c r="E138" i="111"/>
  <c r="G141" i="89"/>
  <c r="G140" i="5"/>
  <c r="AP140" i="5"/>
  <c r="E64" i="111"/>
  <c r="G67" i="89"/>
  <c r="G66" i="5"/>
  <c r="E96" i="111"/>
  <c r="G99" i="89"/>
  <c r="G98" i="5"/>
  <c r="E139" i="111"/>
  <c r="G142" i="89"/>
  <c r="G141" i="5"/>
  <c r="E182" i="111"/>
  <c r="G185" i="89"/>
  <c r="G184" i="5"/>
  <c r="E224" i="111"/>
  <c r="G227" i="89"/>
  <c r="G226" i="5"/>
  <c r="E267" i="111"/>
  <c r="G270" i="89"/>
  <c r="G270" i="5"/>
  <c r="E159" i="111"/>
  <c r="G162" i="89"/>
  <c r="G161" i="5"/>
  <c r="E202" i="111"/>
  <c r="G205" i="89"/>
  <c r="G204" i="5"/>
  <c r="E266" i="111"/>
  <c r="G269" i="89"/>
  <c r="G269" i="5"/>
  <c r="E45" i="111"/>
  <c r="G48" i="89"/>
  <c r="G47" i="5"/>
  <c r="E61" i="111"/>
  <c r="G64" i="89"/>
  <c r="G63" i="5"/>
  <c r="E77" i="111"/>
  <c r="G80" i="89"/>
  <c r="G79" i="5"/>
  <c r="E93" i="111"/>
  <c r="G96" i="89"/>
  <c r="G95" i="5"/>
  <c r="E114" i="111"/>
  <c r="G117" i="89"/>
  <c r="G116" i="5"/>
  <c r="E135" i="111"/>
  <c r="G138" i="89"/>
  <c r="G137" i="5"/>
  <c r="E156" i="111"/>
  <c r="G159" i="89"/>
  <c r="G158" i="5"/>
  <c r="E178" i="111"/>
  <c r="G181" i="89"/>
  <c r="G180" i="5"/>
  <c r="AP180" i="5"/>
  <c r="E199" i="111"/>
  <c r="G202" i="89"/>
  <c r="G201" i="5"/>
  <c r="E220" i="111"/>
  <c r="G223" i="89"/>
  <c r="G222" i="5"/>
  <c r="E242" i="111"/>
  <c r="G245" i="89"/>
  <c r="G244" i="5"/>
  <c r="E263" i="111"/>
  <c r="G266" i="89"/>
  <c r="G266" i="5"/>
  <c r="E284" i="111"/>
  <c r="G287" i="89"/>
  <c r="G286" i="5"/>
  <c r="E46" i="111"/>
  <c r="G49" i="89"/>
  <c r="G48" i="5"/>
  <c r="E62" i="111"/>
  <c r="G65" i="89"/>
  <c r="G64" i="5"/>
  <c r="E78" i="111"/>
  <c r="G81" i="89"/>
  <c r="G80" i="5"/>
  <c r="E94" i="111"/>
  <c r="G97" i="89"/>
  <c r="G96" i="5"/>
  <c r="E115" i="111"/>
  <c r="G118" i="89"/>
  <c r="G117" i="5"/>
  <c r="E136" i="111"/>
  <c r="G139" i="89"/>
  <c r="G138" i="5"/>
  <c r="E158" i="111"/>
  <c r="G161" i="89"/>
  <c r="G160" i="5"/>
  <c r="AP160" i="5"/>
  <c r="E179" i="111"/>
  <c r="G182" i="89"/>
  <c r="G181" i="5"/>
  <c r="E200" i="111"/>
  <c r="G203" i="89"/>
  <c r="G202" i="5"/>
  <c r="E222" i="111"/>
  <c r="G225" i="89"/>
  <c r="G224" i="5"/>
  <c r="AP224" i="5"/>
  <c r="E243" i="111"/>
  <c r="G246" i="89"/>
  <c r="G245" i="5"/>
  <c r="E264" i="111"/>
  <c r="G267" i="89"/>
  <c r="G267" i="5"/>
  <c r="AP266" i="5"/>
  <c r="E286" i="111"/>
  <c r="G289" i="89"/>
  <c r="G288" i="5"/>
  <c r="E101" i="111"/>
  <c r="G104" i="89"/>
  <c r="G103" i="5"/>
  <c r="E117" i="111"/>
  <c r="G120" i="89"/>
  <c r="G119" i="5"/>
  <c r="E133" i="111"/>
  <c r="G136" i="89"/>
  <c r="G135" i="5"/>
  <c r="E149" i="111"/>
  <c r="G152" i="89"/>
  <c r="G151" i="5"/>
  <c r="AP151" i="5"/>
  <c r="E165" i="111"/>
  <c r="G168" i="89"/>
  <c r="G167" i="5"/>
  <c r="E181" i="111"/>
  <c r="G184" i="89"/>
  <c r="G183" i="5"/>
  <c r="AP183" i="5"/>
  <c r="E197" i="111"/>
  <c r="G200" i="89"/>
  <c r="G199" i="5"/>
  <c r="E213" i="111"/>
  <c r="G216" i="89"/>
  <c r="G215" i="5"/>
  <c r="E229" i="111"/>
  <c r="G232" i="89"/>
  <c r="G231" i="5"/>
  <c r="E245" i="111"/>
  <c r="G248" i="89"/>
  <c r="G247" i="5"/>
  <c r="E261" i="111"/>
  <c r="G264" i="89"/>
  <c r="G264" i="5"/>
  <c r="E277" i="111"/>
  <c r="G280" i="89"/>
  <c r="G279" i="5"/>
  <c r="AP279" i="5"/>
  <c r="E293" i="111"/>
  <c r="G296" i="89"/>
  <c r="G295" i="5"/>
  <c r="E51" i="111"/>
  <c r="G54" i="89"/>
  <c r="G53" i="5"/>
  <c r="E67" i="111"/>
  <c r="G70" i="89"/>
  <c r="G69" i="5"/>
  <c r="E83" i="111"/>
  <c r="G86" i="89"/>
  <c r="G85" i="5"/>
  <c r="AP85" i="5"/>
  <c r="E100" i="111"/>
  <c r="G103" i="89"/>
  <c r="G102" i="5"/>
  <c r="E122" i="111"/>
  <c r="G125" i="89"/>
  <c r="G124" i="5"/>
  <c r="AP124" i="5"/>
  <c r="E143" i="111"/>
  <c r="G146" i="89"/>
  <c r="G145" i="5"/>
  <c r="E52" i="111"/>
  <c r="G55" i="89"/>
  <c r="G54" i="5"/>
  <c r="E68" i="111"/>
  <c r="G71" i="89"/>
  <c r="G70" i="5"/>
  <c r="AP70" i="5"/>
  <c r="E84" i="111"/>
  <c r="G87" i="89"/>
  <c r="G86" i="5"/>
  <c r="E102" i="111"/>
  <c r="G105" i="89"/>
  <c r="G104" i="5"/>
  <c r="E123" i="111"/>
  <c r="G126" i="89"/>
  <c r="G125" i="5"/>
  <c r="AP125" i="5"/>
  <c r="E144" i="111"/>
  <c r="G147" i="89"/>
  <c r="G146" i="5"/>
  <c r="E166" i="111"/>
  <c r="G169" i="89"/>
  <c r="G168" i="5"/>
  <c r="AP168" i="5"/>
  <c r="E187" i="111"/>
  <c r="G190" i="89"/>
  <c r="G189" i="5"/>
  <c r="E208" i="111"/>
  <c r="G211" i="89"/>
  <c r="G210" i="5"/>
  <c r="E230" i="111"/>
  <c r="G233" i="89"/>
  <c r="G232" i="5"/>
  <c r="E251" i="111"/>
  <c r="G254" i="89"/>
  <c r="G253" i="5"/>
  <c r="E272" i="111"/>
  <c r="G275" i="89"/>
  <c r="G274" i="5"/>
  <c r="E294" i="111"/>
  <c r="G297" i="89"/>
  <c r="G296" i="5"/>
  <c r="E164" i="111"/>
  <c r="G167" i="89"/>
  <c r="G166" i="5"/>
  <c r="E186" i="111"/>
  <c r="G189" i="89"/>
  <c r="G188" i="5"/>
  <c r="AP188" i="5"/>
  <c r="E207" i="111"/>
  <c r="G210" i="89"/>
  <c r="G209" i="5"/>
  <c r="E228" i="111"/>
  <c r="G231" i="89"/>
  <c r="G230" i="5"/>
  <c r="E250" i="111"/>
  <c r="G253" i="89"/>
  <c r="G252" i="5"/>
  <c r="E271" i="111"/>
  <c r="G274" i="89"/>
  <c r="G273" i="5"/>
  <c r="E292" i="111"/>
  <c r="G295" i="89"/>
  <c r="G294" i="5"/>
  <c r="D30" i="111"/>
  <c r="F28" i="89"/>
  <c r="D265" i="111"/>
  <c r="F251" i="5"/>
  <c r="D169" i="111"/>
  <c r="F172" i="89"/>
  <c r="F171" i="5"/>
  <c r="D209" i="111"/>
  <c r="F212" i="89"/>
  <c r="F211" i="5"/>
  <c r="D233" i="111"/>
  <c r="F236" i="89"/>
  <c r="D253" i="111"/>
  <c r="F256" i="89"/>
  <c r="F255" i="5"/>
  <c r="D241" i="111"/>
  <c r="F244" i="89"/>
  <c r="F243" i="5"/>
  <c r="F216" i="89"/>
  <c r="Q203" i="75"/>
  <c r="Z203" i="75"/>
  <c r="Q168" i="75"/>
  <c r="Z168" i="75"/>
  <c r="Q264" i="75"/>
  <c r="Z264" i="75"/>
  <c r="Q283" i="75"/>
  <c r="Z283" i="75"/>
  <c r="F41" i="5"/>
  <c r="D39" i="111"/>
  <c r="F42" i="89"/>
  <c r="D221" i="111"/>
  <c r="F224" i="89"/>
  <c r="F223" i="5"/>
  <c r="D261" i="111"/>
  <c r="D285" i="111"/>
  <c r="F288" i="89"/>
  <c r="F287" i="5"/>
  <c r="Q63" i="75"/>
  <c r="Z63" i="75"/>
  <c r="Q127" i="75"/>
  <c r="Z127" i="75"/>
  <c r="Q223" i="75"/>
  <c r="Z223" i="75"/>
  <c r="Q124" i="75"/>
  <c r="Z124" i="75"/>
  <c r="Q172" i="75"/>
  <c r="Z172" i="75"/>
  <c r="Q188" i="75"/>
  <c r="Z188" i="75"/>
  <c r="Q45" i="75"/>
  <c r="Z45" i="75"/>
  <c r="Q109" i="75"/>
  <c r="Z109" i="75"/>
  <c r="Q125" i="75"/>
  <c r="Z125" i="75"/>
  <c r="Q173" i="75"/>
  <c r="Z173" i="75"/>
  <c r="Q189" i="75"/>
  <c r="Z189" i="75"/>
  <c r="Q237" i="75"/>
  <c r="Z237" i="75"/>
  <c r="Q287" i="75"/>
  <c r="Z287" i="75"/>
  <c r="F295" i="5"/>
  <c r="Q55" i="75"/>
  <c r="Z55" i="75"/>
  <c r="Q103" i="75"/>
  <c r="Z103" i="75"/>
  <c r="Q119" i="75"/>
  <c r="Z119" i="75"/>
  <c r="Q135" i="75"/>
  <c r="Z135" i="75"/>
  <c r="Q167" i="75"/>
  <c r="Z167" i="75"/>
  <c r="Q183" i="75"/>
  <c r="Z183" i="75"/>
  <c r="Q199" i="75"/>
  <c r="Z199" i="75"/>
  <c r="Q231" i="75"/>
  <c r="Z231" i="75"/>
  <c r="Q247" i="75"/>
  <c r="Z247" i="75"/>
  <c r="Q263" i="75"/>
  <c r="Z263" i="75"/>
  <c r="Q52" i="75"/>
  <c r="Z52" i="75"/>
  <c r="Q68" i="75"/>
  <c r="Z68" i="75"/>
  <c r="Q84" i="75"/>
  <c r="Z84" i="75"/>
  <c r="Q100" i="75"/>
  <c r="Z100" i="75"/>
  <c r="Q116" i="75"/>
  <c r="Z116" i="75"/>
  <c r="Q132" i="75"/>
  <c r="Z132" i="75"/>
  <c r="Q148" i="75"/>
  <c r="Z148" i="75"/>
  <c r="Q164" i="75"/>
  <c r="Z164" i="75"/>
  <c r="Q180" i="75"/>
  <c r="Z180" i="75"/>
  <c r="Q196" i="75"/>
  <c r="Z196" i="75"/>
  <c r="Q212" i="75"/>
  <c r="Z212" i="75"/>
  <c r="Q228" i="75"/>
  <c r="Z228" i="75"/>
  <c r="Q244" i="75"/>
  <c r="Z244" i="75"/>
  <c r="Q260" i="75"/>
  <c r="Z260" i="75"/>
  <c r="Q53" i="75"/>
  <c r="Z53" i="75"/>
  <c r="Q69" i="75"/>
  <c r="Z69" i="75"/>
  <c r="Q85" i="75"/>
  <c r="Z85" i="75"/>
  <c r="Q101" i="75"/>
  <c r="Z101" i="75"/>
  <c r="Q117" i="75"/>
  <c r="Z117" i="75"/>
  <c r="Q133" i="75"/>
  <c r="Z133" i="75"/>
  <c r="Q149" i="75"/>
  <c r="Z149" i="75"/>
  <c r="Q165" i="75"/>
  <c r="Z165" i="75"/>
  <c r="Q181" i="75"/>
  <c r="Z181" i="75"/>
  <c r="Q197" i="75"/>
  <c r="Z197" i="75"/>
  <c r="Q213" i="75"/>
  <c r="Z213" i="75"/>
  <c r="Q229" i="75"/>
  <c r="Z229" i="75"/>
  <c r="Q245" i="75"/>
  <c r="Z245" i="75"/>
  <c r="Q261" i="75"/>
  <c r="Z261" i="75"/>
  <c r="Q277" i="75"/>
  <c r="Z277" i="75"/>
  <c r="Q293" i="75"/>
  <c r="Z293" i="75"/>
  <c r="Q295" i="75"/>
  <c r="Z295" i="75"/>
  <c r="Q276" i="75"/>
  <c r="Z276" i="75"/>
  <c r="Q292" i="75"/>
  <c r="Z292" i="75"/>
  <c r="Q91" i="75"/>
  <c r="Z91" i="75"/>
  <c r="Q104" i="75"/>
  <c r="Z104" i="75"/>
  <c r="Q216" i="75"/>
  <c r="Z216" i="75"/>
  <c r="Q232" i="75"/>
  <c r="Z232" i="75"/>
  <c r="Q169" i="75"/>
  <c r="Z169" i="75"/>
  <c r="Q191" i="75"/>
  <c r="Z191" i="75"/>
  <c r="Q239" i="75"/>
  <c r="Z239" i="75"/>
  <c r="Q60" i="75"/>
  <c r="Z60" i="75"/>
  <c r="Q92" i="75"/>
  <c r="Z92" i="75"/>
  <c r="Q236" i="75"/>
  <c r="Z236" i="75"/>
  <c r="Q285" i="75"/>
  <c r="Z285" i="75"/>
  <c r="Q284" i="75"/>
  <c r="Z284" i="75"/>
  <c r="Q83" i="75"/>
  <c r="Z83" i="75"/>
  <c r="Q115" i="75"/>
  <c r="Z115" i="75"/>
  <c r="Q147" i="75"/>
  <c r="Z147" i="75"/>
  <c r="Q211" i="75"/>
  <c r="Z211" i="75"/>
  <c r="Q243" i="75"/>
  <c r="Z243" i="75"/>
  <c r="Q48" i="75"/>
  <c r="Z48" i="75"/>
  <c r="Q64" i="75"/>
  <c r="Z64" i="75"/>
  <c r="Q80" i="75"/>
  <c r="Z80" i="75"/>
  <c r="Q96" i="75"/>
  <c r="Z96" i="75"/>
  <c r="Q112" i="75"/>
  <c r="Z112" i="75"/>
  <c r="Q128" i="75"/>
  <c r="Z128" i="75"/>
  <c r="Q144" i="75"/>
  <c r="Z144" i="75"/>
  <c r="Q160" i="75"/>
  <c r="Z160" i="75"/>
  <c r="Q176" i="75"/>
  <c r="Z176" i="75"/>
  <c r="Q192" i="75"/>
  <c r="Z192" i="75"/>
  <c r="Q208" i="75"/>
  <c r="Z208" i="75"/>
  <c r="Q224" i="75"/>
  <c r="Z224" i="75"/>
  <c r="Q240" i="75"/>
  <c r="Z240" i="75"/>
  <c r="Q49" i="75"/>
  <c r="Z49" i="75"/>
  <c r="Q65" i="75"/>
  <c r="Z65" i="75"/>
  <c r="Q81" i="75"/>
  <c r="Z81" i="75"/>
  <c r="Q97" i="75"/>
  <c r="Z97" i="75"/>
  <c r="Q113" i="75"/>
  <c r="Z113" i="75"/>
  <c r="Q129" i="75"/>
  <c r="Z129" i="75"/>
  <c r="Q145" i="75"/>
  <c r="Z145" i="75"/>
  <c r="Q161" i="75"/>
  <c r="Z161" i="75"/>
  <c r="Q177" i="75"/>
  <c r="Z177" i="75"/>
  <c r="Q193" i="75"/>
  <c r="Z193" i="75"/>
  <c r="Q225" i="75"/>
  <c r="Z225" i="75"/>
  <c r="Q241" i="75"/>
  <c r="Z241" i="75"/>
  <c r="Q257" i="75"/>
  <c r="Z257" i="75"/>
  <c r="Q273" i="75"/>
  <c r="Z273" i="75"/>
  <c r="Q289" i="75"/>
  <c r="Z289" i="75"/>
  <c r="Q275" i="75"/>
  <c r="Z275" i="75"/>
  <c r="Q272" i="75"/>
  <c r="Z272" i="75"/>
  <c r="Q288" i="75"/>
  <c r="Z288" i="75"/>
  <c r="E116" i="89"/>
  <c r="C182" i="111"/>
  <c r="E185" i="89"/>
  <c r="C43" i="111"/>
  <c r="E46" i="89"/>
  <c r="C75" i="111"/>
  <c r="E78" i="89"/>
  <c r="C107" i="111"/>
  <c r="E110" i="89"/>
  <c r="C139" i="111"/>
  <c r="E142" i="89"/>
  <c r="C171" i="111"/>
  <c r="E174" i="89"/>
  <c r="C203" i="111"/>
  <c r="E206" i="89"/>
  <c r="C235" i="111"/>
  <c r="E238" i="89"/>
  <c r="C267" i="111"/>
  <c r="E270" i="89"/>
  <c r="C299" i="111"/>
  <c r="E302" i="89"/>
  <c r="C72" i="111"/>
  <c r="E75" i="89"/>
  <c r="C120" i="111"/>
  <c r="E123" i="89"/>
  <c r="C152" i="111"/>
  <c r="E155" i="89"/>
  <c r="E171" i="89"/>
  <c r="C212" i="111"/>
  <c r="E215" i="89"/>
  <c r="C264" i="111"/>
  <c r="E267" i="89"/>
  <c r="C121" i="111"/>
  <c r="E124" i="89"/>
  <c r="C153" i="111"/>
  <c r="E156" i="89"/>
  <c r="C189" i="111"/>
  <c r="E192" i="89"/>
  <c r="C233" i="111"/>
  <c r="E236" i="89"/>
  <c r="E268" i="89"/>
  <c r="C53" i="111"/>
  <c r="E56" i="89"/>
  <c r="C114" i="111"/>
  <c r="E117" i="89"/>
  <c r="C130" i="111"/>
  <c r="E133" i="89"/>
  <c r="C150" i="111"/>
  <c r="E153" i="89"/>
  <c r="C166" i="111"/>
  <c r="E169" i="89"/>
  <c r="C210" i="111"/>
  <c r="E213" i="89"/>
  <c r="C280" i="111"/>
  <c r="E283" i="89"/>
  <c r="C93" i="111"/>
  <c r="E96" i="89"/>
  <c r="C190" i="111"/>
  <c r="E193" i="89"/>
  <c r="C47" i="111"/>
  <c r="E50" i="89"/>
  <c r="C79" i="111"/>
  <c r="E82" i="89"/>
  <c r="C111" i="111"/>
  <c r="E114" i="89"/>
  <c r="C143" i="111"/>
  <c r="E146" i="89"/>
  <c r="C175" i="111"/>
  <c r="E178" i="89"/>
  <c r="C207" i="111"/>
  <c r="E210" i="89"/>
  <c r="E226" i="89"/>
  <c r="E258" i="89"/>
  <c r="E274" i="89"/>
  <c r="C44" i="111"/>
  <c r="E47" i="89"/>
  <c r="C88" i="111"/>
  <c r="E91" i="89"/>
  <c r="C124" i="111"/>
  <c r="E127" i="89"/>
  <c r="C156" i="111"/>
  <c r="E159" i="89"/>
  <c r="C200" i="111"/>
  <c r="E203" i="89"/>
  <c r="C248" i="111"/>
  <c r="E251" i="89"/>
  <c r="C101" i="111"/>
  <c r="E104" i="89"/>
  <c r="C141" i="111"/>
  <c r="E144" i="89"/>
  <c r="E180" i="89"/>
  <c r="C213" i="111"/>
  <c r="E216" i="89"/>
  <c r="C253" i="111"/>
  <c r="E256" i="89"/>
  <c r="C293" i="111"/>
  <c r="E296" i="89"/>
  <c r="I8" i="5"/>
  <c r="G6" i="111"/>
  <c r="B311" i="111"/>
  <c r="C41" i="111"/>
  <c r="E44" i="89"/>
  <c r="C73" i="111"/>
  <c r="E76" i="89"/>
  <c r="C86" i="111"/>
  <c r="E89" i="89"/>
  <c r="C102" i="111"/>
  <c r="E105" i="89"/>
  <c r="C184" i="111"/>
  <c r="E187" i="89"/>
  <c r="C109" i="111"/>
  <c r="E112" i="89"/>
  <c r="E224" i="89"/>
  <c r="C134" i="111"/>
  <c r="E137" i="89"/>
  <c r="C226" i="111"/>
  <c r="E229" i="89"/>
  <c r="C290" i="111"/>
  <c r="E293" i="89"/>
  <c r="C55" i="111"/>
  <c r="E58" i="89"/>
  <c r="C71" i="111"/>
  <c r="E74" i="89"/>
  <c r="C87" i="111"/>
  <c r="E90" i="89"/>
  <c r="C103" i="111"/>
  <c r="E106" i="89"/>
  <c r="E122" i="89"/>
  <c r="C135" i="111"/>
  <c r="E138" i="89"/>
  <c r="C151" i="111"/>
  <c r="E154" i="89"/>
  <c r="C167" i="111"/>
  <c r="E170" i="89"/>
  <c r="C183" i="111"/>
  <c r="E186" i="89"/>
  <c r="C199" i="111"/>
  <c r="E202" i="89"/>
  <c r="E218" i="89"/>
  <c r="C231" i="111"/>
  <c r="E234" i="89"/>
  <c r="C247" i="111"/>
  <c r="E250" i="89"/>
  <c r="C263" i="111"/>
  <c r="E266" i="89"/>
  <c r="E282" i="89"/>
  <c r="C295" i="111"/>
  <c r="E298" i="89"/>
  <c r="C52" i="111"/>
  <c r="E55" i="89"/>
  <c r="C68" i="111"/>
  <c r="E71" i="89"/>
  <c r="C100" i="111"/>
  <c r="E103" i="89"/>
  <c r="C116" i="111"/>
  <c r="E119" i="89"/>
  <c r="C132" i="111"/>
  <c r="E135" i="89"/>
  <c r="C148" i="111"/>
  <c r="E151" i="89"/>
  <c r="C164" i="111"/>
  <c r="E167" i="89"/>
  <c r="C180" i="111"/>
  <c r="E183" i="89"/>
  <c r="C208" i="111"/>
  <c r="E211" i="89"/>
  <c r="C240" i="111"/>
  <c r="E243" i="89"/>
  <c r="C256" i="111"/>
  <c r="E259" i="89"/>
  <c r="C292" i="111"/>
  <c r="E295" i="89"/>
  <c r="C117" i="111"/>
  <c r="E120" i="89"/>
  <c r="C133" i="111"/>
  <c r="E136" i="89"/>
  <c r="C149" i="111"/>
  <c r="E152" i="89"/>
  <c r="C169" i="111"/>
  <c r="E172" i="89"/>
  <c r="C185" i="111"/>
  <c r="E188" i="89"/>
  <c r="C201" i="111"/>
  <c r="E204" i="89"/>
  <c r="C229" i="111"/>
  <c r="E232" i="89"/>
  <c r="C245" i="111"/>
  <c r="E248" i="89"/>
  <c r="C261" i="111"/>
  <c r="E264" i="89"/>
  <c r="C285" i="111"/>
  <c r="E288" i="89"/>
  <c r="C76" i="111"/>
  <c r="E79" i="89"/>
  <c r="C49" i="111"/>
  <c r="E52" i="89"/>
  <c r="C65" i="111"/>
  <c r="E68" i="89"/>
  <c r="C206" i="111"/>
  <c r="E209" i="89"/>
  <c r="C258" i="111"/>
  <c r="E261" i="89"/>
  <c r="E273" i="89"/>
  <c r="C224" i="111"/>
  <c r="E227" i="89"/>
  <c r="C232" i="111"/>
  <c r="E235" i="89"/>
  <c r="C225" i="111"/>
  <c r="E228" i="89"/>
  <c r="C238" i="111"/>
  <c r="E241" i="89"/>
  <c r="C59" i="111"/>
  <c r="E62" i="89"/>
  <c r="C91" i="111"/>
  <c r="E94" i="89"/>
  <c r="C123" i="111"/>
  <c r="E126" i="89"/>
  <c r="C155" i="111"/>
  <c r="E158" i="89"/>
  <c r="C187" i="111"/>
  <c r="E190" i="89"/>
  <c r="C219" i="111"/>
  <c r="E222" i="89"/>
  <c r="C251" i="111"/>
  <c r="E254" i="89"/>
  <c r="C283" i="111"/>
  <c r="E286" i="89"/>
  <c r="C56" i="111"/>
  <c r="E59" i="89"/>
  <c r="C104" i="111"/>
  <c r="E107" i="89"/>
  <c r="C136" i="111"/>
  <c r="E139" i="89"/>
  <c r="C196" i="111"/>
  <c r="E199" i="89"/>
  <c r="C244" i="111"/>
  <c r="E247" i="89"/>
  <c r="C296" i="111"/>
  <c r="E299" i="89"/>
  <c r="C137" i="111"/>
  <c r="E140" i="89"/>
  <c r="C173" i="111"/>
  <c r="E176" i="89"/>
  <c r="C205" i="111"/>
  <c r="E208" i="89"/>
  <c r="C249" i="111"/>
  <c r="E252" i="89"/>
  <c r="C289" i="111"/>
  <c r="E292" i="89"/>
  <c r="C80" i="111"/>
  <c r="E83" i="89"/>
  <c r="C69" i="111"/>
  <c r="E72" i="89"/>
  <c r="C122" i="111"/>
  <c r="E125" i="89"/>
  <c r="C142" i="111"/>
  <c r="E145" i="89"/>
  <c r="C158" i="111"/>
  <c r="E161" i="89"/>
  <c r="E177" i="89"/>
  <c r="C218" i="111"/>
  <c r="E221" i="89"/>
  <c r="C157" i="111"/>
  <c r="E160" i="89"/>
  <c r="E276" i="89"/>
  <c r="C254" i="111"/>
  <c r="E257" i="89"/>
  <c r="C63" i="111"/>
  <c r="E66" i="89"/>
  <c r="C95" i="111"/>
  <c r="E98" i="89"/>
  <c r="C127" i="111"/>
  <c r="E130" i="89"/>
  <c r="C159" i="111"/>
  <c r="E162" i="89"/>
  <c r="C191" i="111"/>
  <c r="E194" i="89"/>
  <c r="C239" i="111"/>
  <c r="E242" i="89"/>
  <c r="C287" i="111"/>
  <c r="E290" i="89"/>
  <c r="C60" i="111"/>
  <c r="E63" i="89"/>
  <c r="C108" i="111"/>
  <c r="E111" i="89"/>
  <c r="C140" i="111"/>
  <c r="E143" i="89"/>
  <c r="C172" i="111"/>
  <c r="E175" i="89"/>
  <c r="C216" i="111"/>
  <c r="E219" i="89"/>
  <c r="C284" i="111"/>
  <c r="E287" i="89"/>
  <c r="C125" i="111"/>
  <c r="E128" i="89"/>
  <c r="C161" i="111"/>
  <c r="E164" i="89"/>
  <c r="C193" i="111"/>
  <c r="E196" i="89"/>
  <c r="C237" i="111"/>
  <c r="E240" i="89"/>
  <c r="E272" i="89"/>
  <c r="C84" i="111"/>
  <c r="E87" i="89"/>
  <c r="C57" i="111"/>
  <c r="E60" i="89"/>
  <c r="C81" i="111"/>
  <c r="E84" i="89"/>
  <c r="C94" i="111"/>
  <c r="E97" i="89"/>
  <c r="C97" i="111"/>
  <c r="E100" i="89"/>
  <c r="C209" i="111"/>
  <c r="E212" i="89"/>
  <c r="C277" i="111"/>
  <c r="E280" i="89"/>
  <c r="C198" i="111"/>
  <c r="E201" i="89"/>
  <c r="C278" i="111"/>
  <c r="E281" i="89"/>
  <c r="C51" i="111"/>
  <c r="E54" i="89"/>
  <c r="C67" i="111"/>
  <c r="E70" i="89"/>
  <c r="C83" i="111"/>
  <c r="E86" i="89"/>
  <c r="E102" i="89"/>
  <c r="C115" i="111"/>
  <c r="E118" i="89"/>
  <c r="C131" i="111"/>
  <c r="E134" i="89"/>
  <c r="C147" i="111"/>
  <c r="E150" i="89"/>
  <c r="C163" i="111"/>
  <c r="E166" i="89"/>
  <c r="C179" i="111"/>
  <c r="E182" i="89"/>
  <c r="C195" i="111"/>
  <c r="E198" i="89"/>
  <c r="C211" i="111"/>
  <c r="E214" i="89"/>
  <c r="C227" i="111"/>
  <c r="E230" i="89"/>
  <c r="C243" i="111"/>
  <c r="E246" i="89"/>
  <c r="C259" i="111"/>
  <c r="E262" i="89"/>
  <c r="E278" i="89"/>
  <c r="C291" i="111"/>
  <c r="E294" i="89"/>
  <c r="C48" i="111"/>
  <c r="E51" i="89"/>
  <c r="C64" i="111"/>
  <c r="E67" i="89"/>
  <c r="C96" i="111"/>
  <c r="E99" i="89"/>
  <c r="C112" i="111"/>
  <c r="E115" i="89"/>
  <c r="C128" i="111"/>
  <c r="E131" i="89"/>
  <c r="C144" i="111"/>
  <c r="E147" i="89"/>
  <c r="C160" i="111"/>
  <c r="E163" i="89"/>
  <c r="C176" i="111"/>
  <c r="E179" i="89"/>
  <c r="C204" i="111"/>
  <c r="E207" i="89"/>
  <c r="C236" i="111"/>
  <c r="E239" i="89"/>
  <c r="C252" i="111"/>
  <c r="E255" i="89"/>
  <c r="C288" i="111"/>
  <c r="E291" i="89"/>
  <c r="C105" i="111"/>
  <c r="E108" i="89"/>
  <c r="E132" i="89"/>
  <c r="C145" i="111"/>
  <c r="E148" i="89"/>
  <c r="C165" i="111"/>
  <c r="E168" i="89"/>
  <c r="C181" i="111"/>
  <c r="E184" i="89"/>
  <c r="C197" i="111"/>
  <c r="E200" i="89"/>
  <c r="C217" i="111"/>
  <c r="E220" i="89"/>
  <c r="C241" i="111"/>
  <c r="E244" i="89"/>
  <c r="C257" i="111"/>
  <c r="E260" i="89"/>
  <c r="C281" i="111"/>
  <c r="E284" i="89"/>
  <c r="C297" i="111"/>
  <c r="E300" i="89"/>
  <c r="C92" i="111"/>
  <c r="E95" i="89"/>
  <c r="C45" i="111"/>
  <c r="E48" i="89"/>
  <c r="C61" i="111"/>
  <c r="E64" i="89"/>
  <c r="C85" i="111"/>
  <c r="E88" i="89"/>
  <c r="C42" i="111"/>
  <c r="E45" i="89"/>
  <c r="C50" i="111"/>
  <c r="E53" i="89"/>
  <c r="C58" i="111"/>
  <c r="E61" i="89"/>
  <c r="C66" i="111"/>
  <c r="E69" i="89"/>
  <c r="C74" i="111"/>
  <c r="E77" i="89"/>
  <c r="C242" i="111"/>
  <c r="E245" i="89"/>
  <c r="C250" i="111"/>
  <c r="E253" i="89"/>
  <c r="E269" i="89"/>
  <c r="C286" i="111"/>
  <c r="E289" i="89"/>
  <c r="C298" i="111"/>
  <c r="E301" i="89"/>
  <c r="E38" i="88"/>
  <c r="E23" i="88"/>
  <c r="E7" i="88"/>
  <c r="E29" i="88"/>
  <c r="E13" i="88"/>
  <c r="E8" i="88"/>
  <c r="E17" i="88"/>
  <c r="E16" i="88"/>
  <c r="E26" i="88"/>
  <c r="E22" i="88"/>
  <c r="E18" i="88"/>
  <c r="E12" i="88"/>
  <c r="E27" i="88"/>
  <c r="E11" i="88"/>
  <c r="E31" i="88"/>
  <c r="E15" i="88"/>
  <c r="E14" i="88"/>
  <c r="E21" i="88"/>
  <c r="E20" i="88"/>
  <c r="E32" i="88"/>
  <c r="E30" i="88"/>
  <c r="E25" i="88"/>
  <c r="E9" i="88"/>
  <c r="E4" i="88"/>
  <c r="E6" i="88"/>
  <c r="E19" i="88"/>
  <c r="E3" i="88"/>
  <c r="AQ8" i="86"/>
  <c r="AM8" i="86"/>
  <c r="AN8" i="86"/>
  <c r="AO8" i="86"/>
  <c r="AP8" i="86"/>
  <c r="AQ267" i="5"/>
  <c r="AM122" i="5"/>
  <c r="AP181" i="5"/>
  <c r="AP214" i="5"/>
  <c r="AP37" i="5"/>
  <c r="AQ138" i="5"/>
  <c r="AQ146" i="5"/>
  <c r="AQ18" i="5"/>
  <c r="AQ174" i="5"/>
  <c r="AQ297" i="5"/>
  <c r="AQ279" i="5"/>
  <c r="AM137" i="5"/>
  <c r="AM234" i="5"/>
  <c r="AM83" i="5"/>
  <c r="AQ249" i="5"/>
  <c r="AQ14" i="5"/>
  <c r="AP215" i="5"/>
  <c r="AP137" i="5"/>
  <c r="AP75" i="5"/>
  <c r="AP239" i="5"/>
  <c r="AP122" i="5"/>
  <c r="AP42" i="5"/>
  <c r="AP60" i="5"/>
  <c r="AP132" i="5"/>
  <c r="AP159" i="5"/>
  <c r="AP213" i="5"/>
  <c r="AO121" i="5"/>
  <c r="AQ186" i="5"/>
  <c r="AQ119" i="5"/>
  <c r="AQ145" i="5"/>
  <c r="AQ187" i="5"/>
  <c r="AQ60" i="5"/>
  <c r="AQ163" i="5"/>
  <c r="AQ97" i="5"/>
  <c r="AQ140" i="5"/>
  <c r="AQ247" i="5"/>
  <c r="AQ43" i="5"/>
  <c r="AQ195" i="5"/>
  <c r="AO6" i="5"/>
  <c r="AN128" i="5"/>
  <c r="AN249" i="5"/>
  <c r="AN54" i="5"/>
  <c r="AN258" i="5"/>
  <c r="AN129" i="5"/>
  <c r="AN254" i="5"/>
  <c r="AN261" i="5"/>
  <c r="AM286" i="5"/>
  <c r="AM158" i="5"/>
  <c r="AM191" i="5"/>
  <c r="AM168" i="5"/>
  <c r="AM153" i="5"/>
  <c r="AM275" i="5"/>
  <c r="AM258" i="5"/>
  <c r="AM148" i="5"/>
  <c r="AQ184" i="5"/>
  <c r="AQ6" i="5"/>
  <c r="AQ257" i="5"/>
  <c r="AQ188" i="5"/>
  <c r="AQ132" i="5"/>
  <c r="AN56" i="5"/>
  <c r="AP295" i="5"/>
  <c r="AP19" i="5"/>
  <c r="AP31" i="5"/>
  <c r="AP82" i="5"/>
  <c r="AQ148" i="5"/>
  <c r="AQ111" i="5"/>
  <c r="AQ284" i="5"/>
  <c r="AQ150" i="5"/>
  <c r="AQ105" i="5"/>
  <c r="AN10" i="5"/>
  <c r="AN39" i="5"/>
  <c r="AN289" i="5"/>
  <c r="AN278" i="5"/>
  <c r="AN280" i="5"/>
  <c r="AN7" i="5"/>
  <c r="AN24" i="5"/>
  <c r="AN65" i="5"/>
  <c r="AM197" i="5"/>
  <c r="AM55" i="5"/>
  <c r="AM87" i="5"/>
  <c r="AM252" i="5"/>
  <c r="AN41" i="5"/>
  <c r="AQ71" i="5"/>
  <c r="AP250" i="5"/>
  <c r="AQ112" i="5"/>
  <c r="AQ280" i="5"/>
  <c r="AQ78" i="5"/>
  <c r="AQ37" i="5"/>
  <c r="AQ269" i="5"/>
  <c r="AQ76" i="5"/>
  <c r="AQ69" i="5"/>
  <c r="AM103" i="5"/>
  <c r="AM6" i="5"/>
  <c r="AN188" i="5"/>
  <c r="AN266" i="5"/>
  <c r="AN61" i="5"/>
  <c r="AN36" i="5"/>
  <c r="AM213" i="5"/>
  <c r="AP27" i="5"/>
  <c r="AP117" i="5"/>
  <c r="AP222" i="5"/>
  <c r="AP282" i="5"/>
  <c r="AP113" i="5"/>
  <c r="AP105" i="5"/>
  <c r="AQ177" i="5"/>
  <c r="AP296" i="5"/>
  <c r="AP133" i="5"/>
  <c r="AP89" i="5"/>
  <c r="AP62" i="5"/>
  <c r="AQ181" i="5"/>
  <c r="AQ120" i="5"/>
  <c r="AQ232" i="5"/>
  <c r="AQ103" i="5"/>
  <c r="AN8" i="5"/>
  <c r="AN276" i="5"/>
  <c r="AN64" i="5"/>
  <c r="AM89" i="5"/>
  <c r="AN76" i="5"/>
  <c r="AN221" i="5"/>
  <c r="AN123" i="5"/>
  <c r="AN122" i="5"/>
  <c r="AN92" i="5"/>
  <c r="AN208" i="5"/>
  <c r="AN59" i="5"/>
  <c r="AN218" i="5"/>
  <c r="AN177" i="5"/>
  <c r="AN203" i="5"/>
  <c r="AM167" i="5"/>
  <c r="AM77" i="5"/>
  <c r="AM255" i="5"/>
  <c r="AM218" i="5"/>
  <c r="AM70" i="5"/>
  <c r="AM106" i="5"/>
  <c r="AM233" i="5"/>
  <c r="AM211" i="5"/>
  <c r="AP103" i="5"/>
  <c r="AP6" i="5"/>
  <c r="AP64" i="5"/>
  <c r="AP244" i="5"/>
  <c r="AP184" i="5"/>
  <c r="AP115" i="5"/>
  <c r="AP46" i="5"/>
  <c r="AP143" i="5"/>
  <c r="AP107" i="5"/>
  <c r="AP261" i="5"/>
  <c r="AQ228" i="5"/>
  <c r="AQ282" i="5"/>
  <c r="AQ209" i="5"/>
  <c r="AQ169" i="5"/>
  <c r="AQ295" i="5"/>
  <c r="AQ236" i="5"/>
  <c r="AQ21" i="5"/>
  <c r="AQ70" i="5"/>
  <c r="AQ213" i="5"/>
  <c r="AQ91" i="5"/>
  <c r="AQ238" i="5"/>
  <c r="AO107" i="5"/>
  <c r="AN72" i="5"/>
  <c r="AM97" i="5"/>
  <c r="AN70" i="5"/>
  <c r="AN242" i="5"/>
  <c r="AN186" i="5"/>
  <c r="AN103" i="5"/>
  <c r="AN71" i="5"/>
  <c r="AN141" i="5"/>
  <c r="AN118" i="5"/>
  <c r="AN291" i="5"/>
  <c r="AN163" i="5"/>
  <c r="AN182" i="5"/>
  <c r="AN124" i="5"/>
  <c r="AN157" i="5"/>
  <c r="AN136" i="5"/>
  <c r="AN293" i="5"/>
  <c r="AM178" i="5"/>
  <c r="AM51" i="5"/>
  <c r="AM174" i="5"/>
  <c r="AM245" i="5"/>
  <c r="AM282" i="5"/>
  <c r="AM216" i="5"/>
  <c r="AM152" i="5"/>
  <c r="AM111" i="5"/>
  <c r="AM101" i="5"/>
  <c r="AM104" i="5"/>
  <c r="AM143" i="5"/>
  <c r="AM62" i="5"/>
  <c r="AM180" i="5"/>
  <c r="AM102" i="5"/>
  <c r="AQ270" i="5"/>
  <c r="AQ261" i="5"/>
  <c r="AP294" i="5"/>
  <c r="AP104" i="5"/>
  <c r="AP145" i="5"/>
  <c r="AP96" i="5"/>
  <c r="AP98" i="5"/>
  <c r="AP65" i="5"/>
  <c r="AP106" i="5"/>
  <c r="AP280" i="5"/>
  <c r="AP29" i="5"/>
  <c r="AP51" i="5"/>
  <c r="AP131" i="5"/>
  <c r="AQ52" i="5"/>
  <c r="AQ218" i="5"/>
  <c r="AQ179" i="5"/>
  <c r="AQ289" i="5"/>
  <c r="AQ250" i="5"/>
  <c r="AQ133" i="5"/>
  <c r="AQ128" i="5"/>
  <c r="AQ200" i="5"/>
  <c r="AQ212" i="5"/>
  <c r="AN22" i="5"/>
  <c r="AN69" i="5"/>
  <c r="AN114" i="5"/>
  <c r="AN20" i="5"/>
  <c r="AN152" i="5"/>
  <c r="AN241" i="5"/>
  <c r="AN295" i="5"/>
  <c r="AN300" i="5"/>
  <c r="AN29" i="5"/>
  <c r="AN297" i="5"/>
  <c r="AN105" i="5"/>
  <c r="AN214" i="5"/>
  <c r="AM132" i="5"/>
  <c r="AM13" i="5"/>
  <c r="AM67" i="5"/>
  <c r="AM121" i="5"/>
  <c r="AM131" i="5"/>
  <c r="AM280" i="5"/>
  <c r="AM65" i="5"/>
  <c r="AM105" i="5"/>
  <c r="AM214" i="5"/>
  <c r="AM222" i="5"/>
  <c r="AQ290" i="5"/>
  <c r="AQ215" i="5"/>
  <c r="AP135" i="5"/>
  <c r="AP240" i="5"/>
  <c r="AP76" i="5"/>
  <c r="AN100" i="5"/>
  <c r="AN14" i="5"/>
  <c r="AN137" i="5"/>
  <c r="AN189" i="5"/>
  <c r="AN207" i="5"/>
  <c r="AN146" i="5"/>
  <c r="AN277" i="5"/>
  <c r="AM243" i="5"/>
  <c r="AM244" i="5"/>
  <c r="AM108" i="5"/>
  <c r="AM283" i="5"/>
  <c r="AM199" i="5"/>
  <c r="AM210" i="5"/>
  <c r="AQ32" i="5"/>
  <c r="AN298" i="5"/>
  <c r="AN43" i="5"/>
  <c r="AQ255" i="5"/>
  <c r="AP166" i="5"/>
  <c r="AP146" i="5"/>
  <c r="AP271" i="5"/>
  <c r="AP83" i="5"/>
  <c r="AP264" i="5"/>
  <c r="AP256" i="5"/>
  <c r="AP88" i="5"/>
  <c r="AP169" i="5"/>
  <c r="AQ175" i="5"/>
  <c r="AN113" i="5"/>
  <c r="AN245" i="5"/>
  <c r="AN151" i="5"/>
  <c r="AN62" i="5"/>
  <c r="AN229" i="5"/>
  <c r="AN135" i="5"/>
  <c r="AN209" i="5"/>
  <c r="AN279" i="5"/>
  <c r="AM169" i="5"/>
  <c r="AM291" i="5"/>
  <c r="AM84" i="5"/>
  <c r="AM227" i="5"/>
  <c r="AM279" i="5"/>
  <c r="AM264" i="5"/>
  <c r="AM135" i="5"/>
  <c r="AM263" i="5"/>
  <c r="AM254" i="5"/>
  <c r="AP209" i="5"/>
  <c r="AP274" i="5"/>
  <c r="AP230" i="5"/>
  <c r="AQ222" i="5"/>
  <c r="AQ167" i="5"/>
  <c r="AN212" i="5"/>
  <c r="AN32" i="5"/>
  <c r="AM269" i="5"/>
  <c r="AM14" i="5"/>
  <c r="AM204" i="5"/>
  <c r="AM31" i="5"/>
  <c r="AQ38" i="5"/>
  <c r="AP69" i="5"/>
  <c r="AP263" i="5"/>
  <c r="AP286" i="5"/>
  <c r="AP47" i="5"/>
  <c r="AP114" i="5"/>
  <c r="AP77" i="5"/>
  <c r="AP277" i="5"/>
  <c r="AP194" i="5"/>
  <c r="AP150" i="5"/>
  <c r="AP73" i="5"/>
  <c r="AP267" i="5"/>
  <c r="AP206" i="5"/>
  <c r="AP118" i="5"/>
  <c r="AP154" i="5"/>
  <c r="AP91" i="5"/>
  <c r="AP198" i="5"/>
  <c r="AP255" i="5"/>
  <c r="AP170" i="5"/>
  <c r="AP87" i="5"/>
  <c r="AN252" i="5"/>
  <c r="AN201" i="5"/>
  <c r="AN95" i="5"/>
  <c r="AN197" i="5"/>
  <c r="AN257" i="5"/>
  <c r="AM149" i="5"/>
  <c r="AM270" i="5"/>
  <c r="AM296" i="5"/>
  <c r="AM186" i="5"/>
  <c r="AM164" i="5"/>
  <c r="AP54" i="5"/>
  <c r="AP288" i="5"/>
  <c r="AP48" i="5"/>
  <c r="AP141" i="5"/>
  <c r="AP227" i="5"/>
  <c r="AP177" i="5"/>
  <c r="AP157" i="5"/>
  <c r="AP111" i="5"/>
  <c r="AP276" i="5"/>
  <c r="AP236" i="5"/>
  <c r="AP301" i="5"/>
  <c r="AP216" i="5"/>
  <c r="AP130" i="5"/>
  <c r="AP283" i="5"/>
  <c r="AP155" i="5"/>
  <c r="AP293" i="5"/>
  <c r="AP208" i="5"/>
  <c r="AP142" i="5"/>
  <c r="AP67" i="5"/>
  <c r="AP225" i="5"/>
  <c r="AP205" i="5"/>
  <c r="AP50" i="5"/>
  <c r="AP241" i="5"/>
  <c r="AP221" i="5"/>
  <c r="AP287" i="5"/>
  <c r="AP126" i="5"/>
  <c r="AQ216" i="5"/>
  <c r="AQ102" i="5"/>
  <c r="AQ62" i="5"/>
  <c r="AQ89" i="5"/>
  <c r="AQ54" i="5"/>
  <c r="AQ84" i="5"/>
  <c r="AQ96" i="5"/>
  <c r="AN172" i="5"/>
  <c r="AM139" i="5"/>
  <c r="AN130" i="5"/>
  <c r="AN139" i="5"/>
  <c r="AN200" i="5"/>
  <c r="AN49" i="5"/>
  <c r="AN231" i="5"/>
  <c r="AN268" i="5"/>
  <c r="AN181" i="5"/>
  <c r="AN57" i="5"/>
  <c r="AN111" i="5"/>
  <c r="AN179" i="5"/>
  <c r="AN106" i="5"/>
  <c r="AN99" i="5"/>
  <c r="AN6" i="5"/>
  <c r="AN110" i="5"/>
  <c r="AN232" i="5"/>
  <c r="AN260" i="5"/>
  <c r="AN143" i="5"/>
  <c r="AN174" i="5"/>
  <c r="AN58" i="5"/>
  <c r="AN153" i="5"/>
  <c r="AM217" i="5"/>
  <c r="AM297" i="5"/>
  <c r="AM289" i="5"/>
  <c r="AM145" i="5"/>
  <c r="AM238" i="5"/>
  <c r="AM228" i="5"/>
  <c r="AM253" i="5"/>
  <c r="AM156" i="5"/>
  <c r="AM271" i="5"/>
  <c r="AM95" i="5"/>
  <c r="AM241" i="5"/>
  <c r="AM256" i="5"/>
  <c r="AM58" i="5"/>
  <c r="AM292" i="5"/>
  <c r="AM136" i="5"/>
  <c r="AM249" i="5"/>
  <c r="AM259" i="5"/>
  <c r="AM63" i="5"/>
  <c r="AM184" i="5"/>
  <c r="AM208" i="5"/>
  <c r="AM144" i="5"/>
  <c r="AP11" i="5"/>
  <c r="AM40" i="5"/>
  <c r="AQ24" i="5"/>
  <c r="AP63" i="5"/>
  <c r="AP9" i="5"/>
  <c r="AP161" i="5"/>
  <c r="AP26" i="5"/>
  <c r="AP219" i="5"/>
  <c r="AP18" i="5"/>
  <c r="AP52" i="5"/>
  <c r="AP16" i="5"/>
  <c r="AP275" i="5"/>
  <c r="AP163" i="5"/>
  <c r="AP197" i="5"/>
  <c r="AP56" i="5"/>
  <c r="AP23" i="5"/>
  <c r="AQ183" i="5"/>
  <c r="AQ88" i="5"/>
  <c r="AQ198" i="5"/>
  <c r="AQ51" i="5"/>
  <c r="AQ192" i="5"/>
  <c r="AQ7" i="5"/>
  <c r="AQ286" i="5"/>
  <c r="AQ157" i="5"/>
  <c r="AQ114" i="5"/>
  <c r="AQ57" i="5"/>
  <c r="AQ50" i="5"/>
  <c r="AQ260" i="5"/>
  <c r="AQ246" i="5"/>
  <c r="AQ248" i="5"/>
  <c r="AQ182" i="5"/>
  <c r="AQ99" i="5"/>
  <c r="AQ82" i="5"/>
  <c r="AQ136" i="5"/>
  <c r="AQ63" i="5"/>
  <c r="AQ9" i="5"/>
  <c r="AQ113" i="5"/>
  <c r="AQ199" i="5"/>
  <c r="AQ234" i="5"/>
  <c r="AQ264" i="5"/>
  <c r="AQ178" i="5"/>
  <c r="AQ165" i="5"/>
  <c r="AQ214" i="5"/>
  <c r="AQ65" i="5"/>
  <c r="AQ190" i="5"/>
  <c r="AQ151" i="5"/>
  <c r="AQ142" i="5"/>
  <c r="AQ108" i="5"/>
  <c r="AQ73" i="5"/>
  <c r="AQ64" i="5"/>
  <c r="AQ274" i="5"/>
  <c r="AQ160" i="5"/>
  <c r="AQ11" i="5"/>
  <c r="AN196" i="5"/>
  <c r="AN30" i="5"/>
  <c r="AN16" i="5"/>
  <c r="AN148" i="5"/>
  <c r="AM161" i="5"/>
  <c r="AM26" i="5"/>
  <c r="AN149" i="5"/>
  <c r="AN46" i="5"/>
  <c r="AN4" i="5"/>
  <c r="AN234" i="5"/>
  <c r="AN264" i="5"/>
  <c r="AN210" i="5"/>
  <c r="AN40" i="5"/>
  <c r="AN63" i="5"/>
  <c r="AN9" i="5"/>
  <c r="AN53" i="5"/>
  <c r="AN88" i="5"/>
  <c r="AN271" i="5"/>
  <c r="AN225" i="5"/>
  <c r="AN228" i="5"/>
  <c r="AM116" i="5"/>
  <c r="AM25" i="5"/>
  <c r="AM212" i="5"/>
  <c r="AM32" i="5"/>
  <c r="AM284" i="5"/>
  <c r="AM79" i="5"/>
  <c r="AM127" i="5"/>
  <c r="AM37" i="5"/>
  <c r="AM300" i="5"/>
  <c r="AM157" i="5"/>
  <c r="AM154" i="5"/>
  <c r="AM38" i="5"/>
  <c r="AM196" i="5"/>
  <c r="AM30" i="5"/>
  <c r="AM64" i="5"/>
  <c r="AM141" i="5"/>
  <c r="AM81" i="5"/>
  <c r="AM246" i="5"/>
  <c r="AM56" i="5"/>
  <c r="AM23" i="5"/>
  <c r="AM274" i="5"/>
  <c r="AM76" i="5"/>
  <c r="AQ124" i="5"/>
  <c r="AP252" i="5"/>
  <c r="AP232" i="5"/>
  <c r="AP102" i="5"/>
  <c r="AP231" i="5"/>
  <c r="AP167" i="5"/>
  <c r="AP138" i="5"/>
  <c r="AP158" i="5"/>
  <c r="AP79" i="5"/>
  <c r="AP17" i="5"/>
  <c r="AP204" i="5"/>
  <c r="AP176" i="5"/>
  <c r="AP281" i="5"/>
  <c r="AP110" i="5"/>
  <c r="AP220" i="5"/>
  <c r="AP200" i="5"/>
  <c r="AP192" i="5"/>
  <c r="AP7" i="5"/>
  <c r="AP297" i="5"/>
  <c r="AP257" i="5"/>
  <c r="AP172" i="5"/>
  <c r="AP237" i="5"/>
  <c r="AP152" i="5"/>
  <c r="AP74" i="5"/>
  <c r="AP108" i="5"/>
  <c r="AP299" i="5"/>
  <c r="AP235" i="5"/>
  <c r="AP171" i="5"/>
  <c r="AP229" i="5"/>
  <c r="AP144" i="5"/>
  <c r="AP68" i="5"/>
  <c r="AP36" i="5"/>
  <c r="AP249" i="5"/>
  <c r="AP164" i="5"/>
  <c r="AP246" i="5"/>
  <c r="AP248" i="5"/>
  <c r="AP195" i="5"/>
  <c r="AP92" i="5"/>
  <c r="AP174" i="5"/>
  <c r="AP262" i="5"/>
  <c r="AP94" i="5"/>
  <c r="AP61" i="5"/>
  <c r="AP191" i="5"/>
  <c r="AQ85" i="5"/>
  <c r="AQ55" i="5"/>
  <c r="AQ130" i="5"/>
  <c r="AQ281" i="5"/>
  <c r="AQ100" i="5"/>
  <c r="AQ230" i="5"/>
  <c r="AQ205" i="5"/>
  <c r="AQ117" i="5"/>
  <c r="AQ80" i="5"/>
  <c r="AQ135" i="5"/>
  <c r="AQ110" i="5"/>
  <c r="AQ95" i="5"/>
  <c r="AQ173" i="5"/>
  <c r="AQ291" i="5"/>
  <c r="AQ256" i="5"/>
  <c r="AQ201" i="5"/>
  <c r="AQ39" i="5"/>
  <c r="AQ122" i="5"/>
  <c r="AQ275" i="5"/>
  <c r="AQ287" i="5"/>
  <c r="AQ243" i="5"/>
  <c r="AQ90" i="5"/>
  <c r="AQ44" i="5"/>
  <c r="AQ28" i="5"/>
  <c r="AN108" i="5"/>
  <c r="AN173" i="5"/>
  <c r="AN140" i="5"/>
  <c r="AN287" i="5"/>
  <c r="AN156" i="5"/>
  <c r="AN44" i="5"/>
  <c r="AN28" i="5"/>
  <c r="AN215" i="5"/>
  <c r="AN150" i="5"/>
  <c r="AN205" i="5"/>
  <c r="AN275" i="5"/>
  <c r="AN243" i="5"/>
  <c r="AN66" i="5"/>
  <c r="AN216" i="5"/>
  <c r="AN237" i="5"/>
  <c r="AN161" i="5"/>
  <c r="AN26" i="5"/>
  <c r="AN73" i="5"/>
  <c r="AN145" i="5"/>
  <c r="AN104" i="5"/>
  <c r="AN284" i="5"/>
  <c r="AN178" i="5"/>
  <c r="AN256" i="5"/>
  <c r="AN235" i="5"/>
  <c r="AN240" i="5"/>
  <c r="AN176" i="5"/>
  <c r="AN52" i="5"/>
  <c r="AN255" i="5"/>
  <c r="AN79" i="5"/>
  <c r="AN119" i="5"/>
  <c r="AN154" i="5"/>
  <c r="AN38" i="5"/>
  <c r="AN117" i="5"/>
  <c r="AM82" i="5"/>
  <c r="AM268" i="5"/>
  <c r="AM68" i="5"/>
  <c r="AM36" i="5"/>
  <c r="AM261" i="5"/>
  <c r="AM160" i="5"/>
  <c r="AM11" i="5"/>
  <c r="AM109" i="5"/>
  <c r="AM29" i="5"/>
  <c r="AM114" i="5"/>
  <c r="AM235" i="5"/>
  <c r="AM91" i="5"/>
  <c r="AM198" i="5"/>
  <c r="AM53" i="5"/>
  <c r="AM201" i="5"/>
  <c r="AM39" i="5"/>
  <c r="AM224" i="5"/>
  <c r="AM163" i="5"/>
  <c r="AM242" i="5"/>
  <c r="AM118" i="5"/>
  <c r="AM221" i="5"/>
  <c r="AM100" i="5"/>
  <c r="AM219" i="5"/>
  <c r="AM18" i="5"/>
  <c r="AM193" i="5"/>
  <c r="AM5" i="5"/>
  <c r="AM206" i="5"/>
  <c r="AM288" i="5"/>
  <c r="AM130" i="5"/>
  <c r="AM192" i="5"/>
  <c r="AM7" i="5"/>
  <c r="AM126" i="5"/>
  <c r="AM52" i="5"/>
  <c r="AM16" i="5"/>
  <c r="AM21" i="5"/>
  <c r="AM22" i="5"/>
  <c r="AN91" i="5"/>
  <c r="AQ239" i="5"/>
  <c r="AM9" i="5"/>
  <c r="AQ17" i="5"/>
  <c r="AP273" i="5"/>
  <c r="AP253" i="5"/>
  <c r="AP86" i="5"/>
  <c r="AP53" i="5"/>
  <c r="AP247" i="5"/>
  <c r="AP119" i="5"/>
  <c r="AP245" i="5"/>
  <c r="AP80" i="5"/>
  <c r="AP265" i="5"/>
  <c r="AP95" i="5"/>
  <c r="AP268" i="5"/>
  <c r="AP226" i="5"/>
  <c r="AP66" i="5"/>
  <c r="AP291" i="5"/>
  <c r="AP147" i="5"/>
  <c r="AP218" i="5"/>
  <c r="AP44" i="5"/>
  <c r="AP153" i="5"/>
  <c r="AP284" i="5"/>
  <c r="AP242" i="5"/>
  <c r="AP78" i="5"/>
  <c r="AP45" i="5"/>
  <c r="AP35" i="5"/>
  <c r="AP175" i="5"/>
  <c r="AP72" i="5"/>
  <c r="AP190" i="5"/>
  <c r="AP278" i="5"/>
  <c r="AP193" i="5"/>
  <c r="AP5" i="5"/>
  <c r="AP173" i="5"/>
  <c r="AP90" i="5"/>
  <c r="AP129" i="5"/>
  <c r="AP57" i="5"/>
  <c r="AP123" i="5"/>
  <c r="AP165" i="5"/>
  <c r="AP84" i="5"/>
  <c r="AP270" i="5"/>
  <c r="AP185" i="5"/>
  <c r="AP289" i="5"/>
  <c r="AP290" i="5"/>
  <c r="AP120" i="5"/>
  <c r="AP81" i="5"/>
  <c r="AP99" i="5"/>
  <c r="AP112" i="5"/>
  <c r="AP24" i="5"/>
  <c r="AP217" i="5"/>
  <c r="AP59" i="5"/>
  <c r="AP156" i="5"/>
  <c r="AP136" i="5"/>
  <c r="AP93" i="5"/>
  <c r="AP223" i="5"/>
  <c r="AP298" i="5"/>
  <c r="AP128" i="5"/>
  <c r="AP212" i="5"/>
  <c r="AP32" i="5"/>
  <c r="AP55" i="5"/>
  <c r="AP38" i="5"/>
  <c r="AP4" i="5"/>
  <c r="AP8" i="5"/>
  <c r="AP28" i="5"/>
  <c r="AN12" i="5"/>
  <c r="AP210" i="5"/>
  <c r="AP40" i="5"/>
  <c r="AP202" i="5"/>
  <c r="AP20" i="5"/>
  <c r="AP238" i="5"/>
  <c r="AP149" i="5"/>
  <c r="AP12" i="5"/>
  <c r="AP189" i="5"/>
  <c r="AP199" i="5"/>
  <c r="AP201" i="5"/>
  <c r="AP39" i="5"/>
  <c r="AP116" i="5"/>
  <c r="AP25" i="5"/>
  <c r="AP269" i="5"/>
  <c r="AP14" i="5"/>
  <c r="AP179" i="5"/>
  <c r="AP196" i="5"/>
  <c r="AP30" i="5"/>
  <c r="AP43" i="5"/>
  <c r="AP285" i="5"/>
  <c r="AP207" i="5"/>
  <c r="AP13" i="5"/>
  <c r="AP233" i="5"/>
  <c r="AP21" i="5"/>
  <c r="AP71" i="5"/>
  <c r="AP300" i="5"/>
  <c r="AP22" i="5"/>
  <c r="AP109" i="5"/>
  <c r="AP203" i="5"/>
  <c r="AP139" i="5"/>
  <c r="AP272" i="5"/>
  <c r="AP186" i="5"/>
  <c r="AP101" i="5"/>
  <c r="AP292" i="5"/>
  <c r="AP121" i="5"/>
  <c r="AP10" i="5"/>
  <c r="AP182" i="5"/>
  <c r="AP162" i="5"/>
  <c r="AP243" i="5"/>
  <c r="AP260" i="5"/>
  <c r="AP178" i="5"/>
  <c r="AP134" i="5"/>
  <c r="AP127" i="5"/>
  <c r="AP254" i="5"/>
  <c r="AM17" i="5"/>
  <c r="AQ143" i="5"/>
  <c r="AQ253" i="5"/>
  <c r="AQ229" i="5"/>
  <c r="AQ263" i="5"/>
  <c r="AQ161" i="5"/>
  <c r="AQ26" i="5"/>
  <c r="AQ191" i="5"/>
  <c r="AQ158" i="5"/>
  <c r="AQ61" i="5"/>
  <c r="AQ74" i="5"/>
  <c r="AQ245" i="5"/>
  <c r="AQ121" i="5"/>
  <c r="AQ10" i="5"/>
  <c r="AQ83" i="5"/>
  <c r="AQ225" i="5"/>
  <c r="AQ107" i="5"/>
  <c r="AQ72" i="5"/>
  <c r="AQ185" i="5"/>
  <c r="AQ116" i="5"/>
  <c r="AQ25" i="5"/>
  <c r="AQ68" i="5"/>
  <c r="AQ36" i="5"/>
  <c r="AQ288" i="5"/>
  <c r="AQ189" i="5"/>
  <c r="AQ241" i="5"/>
  <c r="AQ123" i="5"/>
  <c r="AQ193" i="5"/>
  <c r="AQ5" i="5"/>
  <c r="AQ196" i="5"/>
  <c r="AQ30" i="5"/>
  <c r="AQ162" i="5"/>
  <c r="AQ164" i="5"/>
  <c r="AQ98" i="5"/>
  <c r="AQ293" i="5"/>
  <c r="AQ127" i="5"/>
  <c r="AQ172" i="5"/>
  <c r="AQ45" i="5"/>
  <c r="AQ35" i="5"/>
  <c r="AN33" i="5"/>
  <c r="AN230" i="5"/>
  <c r="AN84" i="5"/>
  <c r="AN34" i="5"/>
  <c r="AN164" i="5"/>
  <c r="AM195" i="5"/>
  <c r="AM8" i="5"/>
  <c r="AM45" i="5"/>
  <c r="AM175" i="5"/>
  <c r="AN47" i="5"/>
  <c r="AN219" i="5"/>
  <c r="AN86" i="5"/>
  <c r="AN272" i="5"/>
  <c r="AN67" i="5"/>
  <c r="AN126" i="5"/>
  <c r="AN185" i="5"/>
  <c r="AN115" i="5"/>
  <c r="AN81" i="5"/>
  <c r="AN155" i="5"/>
  <c r="AN251" i="5"/>
  <c r="AN48" i="5"/>
  <c r="AN132" i="5"/>
  <c r="AN244" i="5"/>
  <c r="AN226" i="5"/>
  <c r="AN68" i="5"/>
  <c r="AN263" i="5"/>
  <c r="AN131" i="5"/>
  <c r="AN166" i="5"/>
  <c r="AN50" i="5"/>
  <c r="AN217" i="5"/>
  <c r="AN125" i="5"/>
  <c r="AN192" i="5"/>
  <c r="AN85" i="5"/>
  <c r="AN159" i="5"/>
  <c r="AN253" i="5"/>
  <c r="AN238" i="5"/>
  <c r="AN204" i="5"/>
  <c r="AN96" i="5"/>
  <c r="AN259" i="5"/>
  <c r="AN127" i="5"/>
  <c r="AN158" i="5"/>
  <c r="AN301" i="5"/>
  <c r="AN121" i="5"/>
  <c r="AN184" i="5"/>
  <c r="AN75" i="5"/>
  <c r="AN147" i="5"/>
  <c r="AN247" i="5"/>
  <c r="AN82" i="5"/>
  <c r="AN168" i="5"/>
  <c r="AN248" i="5"/>
  <c r="AN144" i="5"/>
  <c r="AN51" i="5"/>
  <c r="AN191" i="5"/>
  <c r="AN286" i="5"/>
  <c r="AN138" i="5"/>
  <c r="AN273" i="5"/>
  <c r="AN193" i="5"/>
  <c r="AN5" i="5"/>
  <c r="AN101" i="5"/>
  <c r="AN211" i="5"/>
  <c r="AM194" i="5"/>
  <c r="AM173" i="5"/>
  <c r="AM172" i="5"/>
  <c r="AM73" i="5"/>
  <c r="AM229" i="5"/>
  <c r="AM50" i="5"/>
  <c r="AM171" i="5"/>
  <c r="AM231" i="5"/>
  <c r="AM276" i="5"/>
  <c r="AM110" i="5"/>
  <c r="AM237" i="5"/>
  <c r="AM119" i="5"/>
  <c r="AM128" i="5"/>
  <c r="AM239" i="5"/>
  <c r="AM59" i="5"/>
  <c r="AM74" i="5"/>
  <c r="AM165" i="5"/>
  <c r="AM287" i="5"/>
  <c r="AM294" i="5"/>
  <c r="AM162" i="5"/>
  <c r="AM202" i="5"/>
  <c r="AM20" i="5"/>
  <c r="AM138" i="5"/>
  <c r="AM75" i="5"/>
  <c r="AM57" i="5"/>
  <c r="AM183" i="5"/>
  <c r="AM247" i="5"/>
  <c r="AM177" i="5"/>
  <c r="AM140" i="5"/>
  <c r="AM115" i="5"/>
  <c r="AM113" i="5"/>
  <c r="AM232" i="5"/>
  <c r="AM298" i="5"/>
  <c r="AM226" i="5"/>
  <c r="AM98" i="5"/>
  <c r="AM299" i="5"/>
  <c r="AM203" i="5"/>
  <c r="AM188" i="5"/>
  <c r="AM54" i="5"/>
  <c r="AM159" i="5"/>
  <c r="AN262" i="5"/>
  <c r="AM10" i="5"/>
  <c r="AQ283" i="5"/>
  <c r="AQ235" i="5"/>
  <c r="AM12" i="5"/>
  <c r="AQ203" i="5"/>
  <c r="AQ301" i="5"/>
  <c r="AQ149" i="5"/>
  <c r="AQ12" i="5"/>
  <c r="AQ208" i="5"/>
  <c r="AQ53" i="5"/>
  <c r="AQ86" i="5"/>
  <c r="AQ223" i="5"/>
  <c r="AQ210" i="5"/>
  <c r="AQ40" i="5"/>
  <c r="AQ204" i="5"/>
  <c r="AQ31" i="5"/>
  <c r="AQ58" i="5"/>
  <c r="AQ207" i="5"/>
  <c r="AQ13" i="5"/>
  <c r="AQ285" i="5"/>
  <c r="AQ202" i="5"/>
  <c r="AQ20" i="5"/>
  <c r="AQ166" i="5"/>
  <c r="AQ262" i="5"/>
  <c r="AQ94" i="5"/>
  <c r="AQ273" i="5"/>
  <c r="AQ46" i="5"/>
  <c r="AQ4" i="5"/>
  <c r="AQ47" i="5"/>
  <c r="AQ219" i="5"/>
  <c r="AQ81" i="5"/>
  <c r="AQ226" i="5"/>
  <c r="AQ168" i="5"/>
  <c r="AQ118" i="5"/>
  <c r="AQ194" i="5"/>
  <c r="AQ254" i="5"/>
  <c r="AQ134" i="5"/>
  <c r="AQ56" i="5"/>
  <c r="AQ23" i="5"/>
  <c r="AN222" i="5"/>
  <c r="AN15" i="5"/>
  <c r="AN190" i="5"/>
  <c r="AN27" i="5"/>
  <c r="AN42" i="5"/>
  <c r="AM61" i="5"/>
  <c r="AN239" i="5"/>
  <c r="AN202" i="5"/>
  <c r="AN274" i="5"/>
  <c r="AN299" i="5"/>
  <c r="AN171" i="5"/>
  <c r="AN206" i="5"/>
  <c r="AN165" i="5"/>
  <c r="AN292" i="5"/>
  <c r="AN93" i="5"/>
  <c r="AN224" i="5"/>
  <c r="AN90" i="5"/>
  <c r="AN160" i="5"/>
  <c r="AN83" i="5"/>
  <c r="AN294" i="5"/>
  <c r="AN281" i="5"/>
  <c r="AN109" i="5"/>
  <c r="AN227" i="5"/>
  <c r="AN199" i="5"/>
  <c r="AN80" i="5"/>
  <c r="AN134" i="5"/>
  <c r="AN246" i="5"/>
  <c r="AN220" i="5"/>
  <c r="AN60" i="5"/>
  <c r="AN195" i="5"/>
  <c r="AN290" i="5"/>
  <c r="AN142" i="5"/>
  <c r="AN223" i="5"/>
  <c r="AN87" i="5"/>
  <c r="AN167" i="5"/>
  <c r="AN285" i="5"/>
  <c r="AN94" i="5"/>
  <c r="AN198" i="5"/>
  <c r="AN288" i="5"/>
  <c r="AN116" i="5"/>
  <c r="AN78" i="5"/>
  <c r="AN112" i="5"/>
  <c r="AN175" i="5"/>
  <c r="AN98" i="5"/>
  <c r="AN169" i="5"/>
  <c r="AN45" i="5"/>
  <c r="AM134" i="5"/>
  <c r="AM207" i="5"/>
  <c r="AM220" i="5"/>
  <c r="AM189" i="5"/>
  <c r="AM200" i="5"/>
  <c r="AM129" i="5"/>
  <c r="AM44" i="5"/>
  <c r="AM28" i="5"/>
  <c r="AM60" i="5"/>
  <c r="AM209" i="5"/>
  <c r="AM86" i="5"/>
  <c r="AM215" i="5"/>
  <c r="AM185" i="5"/>
  <c r="AM230" i="5"/>
  <c r="AM78" i="5"/>
  <c r="AM248" i="5"/>
  <c r="AM182" i="5"/>
  <c r="AM187" i="5"/>
  <c r="AM281" i="5"/>
  <c r="AM147" i="5"/>
  <c r="AM277" i="5"/>
  <c r="AM94" i="5"/>
  <c r="AM223" i="5"/>
  <c r="AM71" i="5"/>
  <c r="AM85" i="5"/>
  <c r="AM150" i="5"/>
  <c r="AM80" i="5"/>
  <c r="AM273" i="5"/>
  <c r="AM179" i="5"/>
  <c r="AM123" i="5"/>
  <c r="AM265" i="5"/>
  <c r="AM278" i="5"/>
  <c r="AM90" i="5"/>
  <c r="AM290" i="5"/>
  <c r="AM96" i="5"/>
  <c r="AM35" i="5"/>
  <c r="AQ240" i="5"/>
  <c r="AN25" i="5"/>
  <c r="AQ137" i="5"/>
  <c r="AQ22" i="5"/>
  <c r="AM301" i="5"/>
  <c r="AM47" i="5"/>
  <c r="AM267" i="5"/>
  <c r="AM155" i="5"/>
  <c r="AM260" i="5"/>
  <c r="AM46" i="5"/>
  <c r="AM236" i="5"/>
  <c r="AM176" i="5"/>
  <c r="AM112" i="5"/>
  <c r="AM4" i="5"/>
  <c r="F296" i="89"/>
  <c r="D193" i="111"/>
  <c r="F144" i="89"/>
  <c r="Z214" i="75"/>
  <c r="I215" i="5"/>
  <c r="F264" i="89"/>
  <c r="F215" i="5"/>
  <c r="Z294" i="75"/>
  <c r="I295" i="5"/>
  <c r="Z282" i="75"/>
  <c r="G281" i="111"/>
  <c r="B586" i="111"/>
  <c r="F300" i="89"/>
  <c r="F252" i="89"/>
  <c r="D141" i="111"/>
  <c r="Z250" i="75"/>
  <c r="G249" i="111"/>
  <c r="B554" i="111"/>
  <c r="Z298" i="75"/>
  <c r="F299" i="5"/>
  <c r="Z230" i="75"/>
  <c r="I231" i="5"/>
  <c r="D281" i="111"/>
  <c r="F268" i="89"/>
  <c r="F283" i="5"/>
  <c r="F228" i="89"/>
  <c r="D245" i="111"/>
  <c r="D229" i="111"/>
  <c r="D257" i="111"/>
  <c r="F220" i="89"/>
  <c r="F219" i="5"/>
  <c r="F232" i="89"/>
  <c r="D277" i="111"/>
  <c r="F247" i="5"/>
  <c r="AO22" i="5"/>
  <c r="D217" i="111"/>
  <c r="F260" i="5"/>
  <c r="F248" i="89"/>
  <c r="F275" i="5"/>
  <c r="F280" i="89"/>
  <c r="Z278" i="75"/>
  <c r="I279" i="5"/>
  <c r="Z274" i="75"/>
  <c r="I275" i="5"/>
  <c r="D197" i="111"/>
  <c r="F276" i="89"/>
  <c r="F163" i="5"/>
  <c r="Z226" i="75"/>
  <c r="G225" i="111"/>
  <c r="B530" i="111"/>
  <c r="D225" i="111"/>
  <c r="I4" i="5"/>
  <c r="Z194" i="75"/>
  <c r="G193" i="111"/>
  <c r="B498" i="111"/>
  <c r="Z44" i="75"/>
  <c r="I45" i="5"/>
  <c r="Z138" i="75"/>
  <c r="G137" i="111"/>
  <c r="B442" i="111"/>
  <c r="Z268" i="75"/>
  <c r="I270" i="5"/>
  <c r="Z76" i="75"/>
  <c r="G75" i="111"/>
  <c r="B380" i="111"/>
  <c r="Z171" i="75"/>
  <c r="G170" i="111"/>
  <c r="B475" i="111"/>
  <c r="Z87" i="75"/>
  <c r="I88" i="5"/>
  <c r="Z150" i="75"/>
  <c r="I151" i="5"/>
  <c r="Z72" i="75"/>
  <c r="I73" i="5"/>
  <c r="Z296" i="75"/>
  <c r="G295" i="111"/>
  <c r="B600" i="111"/>
  <c r="Z42" i="75"/>
  <c r="G41" i="111"/>
  <c r="B346" i="111"/>
  <c r="Z98" i="75"/>
  <c r="G97" i="111"/>
  <c r="B402" i="111"/>
  <c r="Z249" i="75"/>
  <c r="G248" i="111"/>
  <c r="B553" i="111"/>
  <c r="Z217" i="75"/>
  <c r="G216" i="111"/>
  <c r="B521" i="111"/>
  <c r="Z157" i="75"/>
  <c r="G156" i="111"/>
  <c r="B461" i="111"/>
  <c r="Z190" i="75"/>
  <c r="I191" i="5"/>
  <c r="Z118" i="75"/>
  <c r="G117" i="111"/>
  <c r="B422" i="111"/>
  <c r="Z184" i="75"/>
  <c r="G183" i="111"/>
  <c r="B488" i="111"/>
  <c r="Z73" i="75"/>
  <c r="G72" i="111"/>
  <c r="B377" i="111"/>
  <c r="Z120" i="75"/>
  <c r="G119" i="111"/>
  <c r="B424" i="111"/>
  <c r="Z126" i="75"/>
  <c r="G125" i="111"/>
  <c r="B430" i="111"/>
  <c r="Z299" i="75"/>
  <c r="I300" i="5"/>
  <c r="Z265" i="75"/>
  <c r="G264" i="111"/>
  <c r="B569" i="111"/>
  <c r="Z227" i="75"/>
  <c r="G226" i="111"/>
  <c r="B531" i="111"/>
  <c r="Z105" i="75"/>
  <c r="G104" i="111"/>
  <c r="B409" i="111"/>
  <c r="Z152" i="75"/>
  <c r="I153" i="5"/>
  <c r="Z74" i="75"/>
  <c r="G73" i="111"/>
  <c r="B378" i="111"/>
  <c r="Z204" i="75"/>
  <c r="G203" i="111"/>
  <c r="B508" i="111"/>
  <c r="Z156" i="75"/>
  <c r="G155" i="111"/>
  <c r="B460" i="111"/>
  <c r="Z56" i="75"/>
  <c r="G55" i="111"/>
  <c r="B360" i="111"/>
  <c r="Z155" i="75"/>
  <c r="I156" i="5"/>
  <c r="Z71" i="75"/>
  <c r="G70" i="111"/>
  <c r="B375" i="111"/>
  <c r="Z130" i="75"/>
  <c r="I131" i="5"/>
  <c r="Z93" i="75"/>
  <c r="I94" i="5"/>
  <c r="Z70" i="75"/>
  <c r="G69" i="111"/>
  <c r="B374" i="111"/>
  <c r="Z162" i="75"/>
  <c r="G161" i="111"/>
  <c r="B466" i="111"/>
  <c r="Z185" i="75"/>
  <c r="G184" i="111"/>
  <c r="B489" i="111"/>
  <c r="Z61" i="75"/>
  <c r="I62" i="5"/>
  <c r="Z279" i="75"/>
  <c r="G278" i="111"/>
  <c r="B583" i="111"/>
  <c r="Z209" i="75"/>
  <c r="G208" i="111"/>
  <c r="B513" i="111"/>
  <c r="Z178" i="75"/>
  <c r="I179" i="5"/>
  <c r="Z86" i="75"/>
  <c r="G85" i="111"/>
  <c r="B390" i="111"/>
  <c r="Z82" i="75"/>
  <c r="I83" i="5"/>
  <c r="Z99" i="75"/>
  <c r="I100" i="5"/>
  <c r="Z158" i="75"/>
  <c r="I159" i="5"/>
  <c r="Z46" i="75"/>
  <c r="I47" i="5"/>
  <c r="Z121" i="75"/>
  <c r="G120" i="111"/>
  <c r="B425" i="111"/>
  <c r="Z106" i="75"/>
  <c r="G105" i="111"/>
  <c r="B410" i="111"/>
  <c r="Z253" i="75"/>
  <c r="G252" i="111"/>
  <c r="B557" i="111"/>
  <c r="Z163" i="75"/>
  <c r="G162" i="111"/>
  <c r="B467" i="111"/>
  <c r="Z95" i="75"/>
  <c r="G94" i="111"/>
  <c r="B399" i="111"/>
  <c r="Z51" i="75"/>
  <c r="G50" i="111"/>
  <c r="B355" i="111"/>
  <c r="Z102" i="75"/>
  <c r="I103" i="5"/>
  <c r="Z166" i="75"/>
  <c r="I167" i="5"/>
  <c r="Z136" i="75"/>
  <c r="G135" i="111"/>
  <c r="B440" i="111"/>
  <c r="Z131" i="75"/>
  <c r="G130" i="111"/>
  <c r="B435" i="111"/>
  <c r="Z206" i="75"/>
  <c r="G205" i="111"/>
  <c r="B510" i="111"/>
  <c r="Z219" i="75"/>
  <c r="I220" i="5"/>
  <c r="Z256" i="75"/>
  <c r="G255" i="111"/>
  <c r="B560" i="111"/>
  <c r="Z271" i="75"/>
  <c r="G270" i="111"/>
  <c r="B575" i="111"/>
  <c r="Z50" i="75"/>
  <c r="G49" i="111"/>
  <c r="B354" i="111"/>
  <c r="Z54" i="75"/>
  <c r="G53" i="111"/>
  <c r="B358" i="111"/>
  <c r="Z43" i="75"/>
  <c r="G42" i="111"/>
  <c r="B347" i="111"/>
  <c r="Z267" i="75"/>
  <c r="I269" i="5"/>
  <c r="Z233" i="75"/>
  <c r="G232" i="111"/>
  <c r="B537" i="111"/>
  <c r="Z141" i="75"/>
  <c r="G140" i="111"/>
  <c r="B445" i="111"/>
  <c r="Z67" i="75"/>
  <c r="G66" i="111"/>
  <c r="B371" i="111"/>
  <c r="Z59" i="75"/>
  <c r="G58" i="111"/>
  <c r="B363" i="111"/>
  <c r="Z66" i="75"/>
  <c r="I67" i="5"/>
  <c r="Z159" i="75"/>
  <c r="I160" i="5"/>
  <c r="Z58" i="75"/>
  <c r="G57" i="111"/>
  <c r="B362" i="111"/>
  <c r="Z78" i="75"/>
  <c r="I79" i="5"/>
  <c r="Z198" i="75"/>
  <c r="G197" i="111"/>
  <c r="B502" i="111"/>
  <c r="Z90" i="75"/>
  <c r="G89" i="111"/>
  <c r="B394" i="111"/>
  <c r="Z269" i="75"/>
  <c r="I271" i="5"/>
  <c r="Z77" i="75"/>
  <c r="G76" i="111"/>
  <c r="B381" i="111"/>
  <c r="Z281" i="75"/>
  <c r="G280" i="111"/>
  <c r="B585" i="111"/>
  <c r="Z215" i="75"/>
  <c r="I216" i="5"/>
  <c r="Z186" i="75"/>
  <c r="I187" i="5"/>
  <c r="Z110" i="75"/>
  <c r="G109" i="111"/>
  <c r="B414" i="111"/>
  <c r="Z280" i="75"/>
  <c r="G279" i="111"/>
  <c r="B584" i="111"/>
  <c r="Z146" i="75"/>
  <c r="G145" i="111"/>
  <c r="B450" i="111"/>
  <c r="Z182" i="75"/>
  <c r="G181" i="111"/>
  <c r="B486" i="111"/>
  <c r="Z94" i="75"/>
  <c r="Z139" i="75"/>
  <c r="G138" i="111"/>
  <c r="B443" i="111"/>
  <c r="Z57" i="75"/>
  <c r="I58" i="5"/>
  <c r="Z114" i="75"/>
  <c r="I115" i="5"/>
  <c r="Z291" i="75"/>
  <c r="G290" i="111"/>
  <c r="B595" i="111"/>
  <c r="Z153" i="75"/>
  <c r="G152" i="111"/>
  <c r="B457" i="111"/>
  <c r="Z297" i="75"/>
  <c r="G296" i="111"/>
  <c r="B601" i="111"/>
  <c r="Z195" i="75"/>
  <c r="I196" i="5"/>
  <c r="Z248" i="75"/>
  <c r="G247" i="111"/>
  <c r="B552" i="111"/>
  <c r="Z202" i="75"/>
  <c r="G201" i="111"/>
  <c r="B506" i="111"/>
  <c r="Z187" i="75"/>
  <c r="G186" i="111"/>
  <c r="B491" i="111"/>
  <c r="Z122" i="75"/>
  <c r="G121" i="111"/>
  <c r="B426" i="111"/>
  <c r="Z205" i="75"/>
  <c r="G204" i="111"/>
  <c r="B509" i="111"/>
  <c r="Z89" i="75"/>
  <c r="G88" i="111"/>
  <c r="B393" i="111"/>
  <c r="Z134" i="75"/>
  <c r="G133" i="111"/>
  <c r="B438" i="111"/>
  <c r="Z154" i="75"/>
  <c r="G153" i="111"/>
  <c r="B458" i="111"/>
  <c r="Z62" i="75"/>
  <c r="G61" i="111"/>
  <c r="B366" i="111"/>
  <c r="Z259" i="75"/>
  <c r="G258" i="111"/>
  <c r="B563" i="111"/>
  <c r="Z235" i="75"/>
  <c r="G234" i="111"/>
  <c r="B539" i="111"/>
  <c r="Z207" i="75"/>
  <c r="G206" i="111"/>
  <c r="B511" i="111"/>
  <c r="Z175" i="75"/>
  <c r="I176" i="5"/>
  <c r="Z143" i="75"/>
  <c r="G142" i="111"/>
  <c r="B447" i="111"/>
  <c r="Z111" i="75"/>
  <c r="I112" i="5"/>
  <c r="Z75" i="75"/>
  <c r="G74" i="111"/>
  <c r="B379" i="111"/>
  <c r="Z88" i="75"/>
  <c r="G87" i="111"/>
  <c r="B392" i="111"/>
  <c r="Z174" i="75"/>
  <c r="I175" i="5"/>
  <c r="H304" i="5"/>
  <c r="G178" i="111"/>
  <c r="B483" i="111"/>
  <c r="D304" i="5"/>
  <c r="G304" i="5"/>
  <c r="G32" i="111"/>
  <c r="B337" i="111"/>
  <c r="I80" i="5"/>
  <c r="E304" i="5"/>
  <c r="D5" i="88"/>
  <c r="AH7" i="5"/>
  <c r="F122" i="5"/>
  <c r="F180" i="89"/>
  <c r="F183" i="5"/>
  <c r="F204" i="89"/>
  <c r="F100" i="5"/>
  <c r="F88" i="5"/>
  <c r="AO211" i="5"/>
  <c r="D70" i="111"/>
  <c r="F184" i="89"/>
  <c r="D201" i="111"/>
  <c r="F47" i="5"/>
  <c r="F195" i="5"/>
  <c r="F271" i="89"/>
  <c r="F187" i="5"/>
  <c r="F199" i="5"/>
  <c r="D109" i="111"/>
  <c r="D161" i="111"/>
  <c r="F293" i="89"/>
  <c r="F89" i="89"/>
  <c r="D268" i="111"/>
  <c r="D120" i="111"/>
  <c r="F236" i="5"/>
  <c r="D177" i="111"/>
  <c r="F188" i="89"/>
  <c r="D45" i="111"/>
  <c r="F100" i="89"/>
  <c r="D290" i="111"/>
  <c r="F72" i="5"/>
  <c r="F159" i="5"/>
  <c r="F59" i="89"/>
  <c r="F87" i="5"/>
  <c r="F160" i="89"/>
  <c r="F115" i="5"/>
  <c r="D125" i="111"/>
  <c r="F136" i="89"/>
  <c r="F167" i="5"/>
  <c r="I17" i="5"/>
  <c r="F191" i="5"/>
  <c r="F139" i="5"/>
  <c r="AO139" i="5"/>
  <c r="F148" i="89"/>
  <c r="D150" i="111"/>
  <c r="F128" i="89"/>
  <c r="G12" i="111"/>
  <c r="B317" i="111"/>
  <c r="F155" i="5"/>
  <c r="F192" i="89"/>
  <c r="F250" i="89"/>
  <c r="F44" i="5"/>
  <c r="F175" i="5"/>
  <c r="I24" i="5"/>
  <c r="F152" i="5"/>
  <c r="F90" i="5"/>
  <c r="F124" i="89"/>
  <c r="F112" i="89"/>
  <c r="F176" i="89"/>
  <c r="F156" i="89"/>
  <c r="F153" i="89"/>
  <c r="F79" i="89"/>
  <c r="D145" i="111"/>
  <c r="F119" i="5"/>
  <c r="F135" i="5"/>
  <c r="I5" i="5"/>
  <c r="D226" i="111"/>
  <c r="F217" i="89"/>
  <c r="F43" i="5"/>
  <c r="I31" i="5"/>
  <c r="F206" i="5"/>
  <c r="AO206" i="5"/>
  <c r="G24" i="111"/>
  <c r="B329" i="111"/>
  <c r="F69" i="89"/>
  <c r="D66" i="111"/>
  <c r="F283" i="89"/>
  <c r="F44" i="89"/>
  <c r="G28" i="111"/>
  <c r="B333" i="111"/>
  <c r="I18" i="5"/>
  <c r="G9" i="111"/>
  <c r="B314" i="111"/>
  <c r="G10" i="111"/>
  <c r="B315" i="111"/>
  <c r="F228" i="5"/>
  <c r="F180" i="5"/>
  <c r="F218" i="5"/>
  <c r="F187" i="89"/>
  <c r="F160" i="5"/>
  <c r="F131" i="5"/>
  <c r="F75" i="5"/>
  <c r="F168" i="89"/>
  <c r="G8" i="111"/>
  <c r="B313" i="111"/>
  <c r="G26" i="111"/>
  <c r="B331" i="111"/>
  <c r="F282" i="89"/>
  <c r="F104" i="89"/>
  <c r="F140" i="89"/>
  <c r="F235" i="89"/>
  <c r="D184" i="111"/>
  <c r="D247" i="111"/>
  <c r="F132" i="89"/>
  <c r="F76" i="89"/>
  <c r="I95" i="5"/>
  <c r="F132" i="5"/>
  <c r="D279" i="111"/>
  <c r="F107" i="89"/>
  <c r="F138" i="89"/>
  <c r="F64" i="89"/>
  <c r="D232" i="111"/>
  <c r="F124" i="5"/>
  <c r="AO13" i="5"/>
  <c r="D121" i="111"/>
  <c r="F208" i="89"/>
  <c r="D248" i="111"/>
  <c r="D104" i="111"/>
  <c r="D135" i="111"/>
  <c r="D61" i="111"/>
  <c r="F58" i="89"/>
  <c r="F125" i="89"/>
  <c r="D149" i="111"/>
  <c r="F71" i="5"/>
  <c r="F88" i="89"/>
  <c r="D205" i="111"/>
  <c r="D97" i="111"/>
  <c r="F95" i="5"/>
  <c r="I23" i="5"/>
  <c r="G20" i="111"/>
  <c r="B325" i="111"/>
  <c r="I7" i="5"/>
  <c r="G27" i="111"/>
  <c r="B332" i="111"/>
  <c r="F52" i="5"/>
  <c r="D155" i="111"/>
  <c r="F161" i="89"/>
  <c r="G33" i="111"/>
  <c r="B338" i="111"/>
  <c r="G31" i="111"/>
  <c r="B336" i="111"/>
  <c r="I39" i="5"/>
  <c r="F142" i="5"/>
  <c r="D53" i="111"/>
  <c r="G11" i="111"/>
  <c r="B316" i="111"/>
  <c r="I16" i="5"/>
  <c r="D255" i="111"/>
  <c r="F181" i="89"/>
  <c r="F63" i="89"/>
  <c r="F80" i="5"/>
  <c r="F299" i="89"/>
  <c r="D214" i="111"/>
  <c r="D101" i="111"/>
  <c r="D56" i="111"/>
  <c r="F151" i="5"/>
  <c r="I40" i="5"/>
  <c r="F101" i="89"/>
  <c r="D252" i="111"/>
  <c r="D60" i="111"/>
  <c r="F45" i="5"/>
  <c r="F81" i="89"/>
  <c r="F251" i="89"/>
  <c r="F154" i="5"/>
  <c r="F220" i="5"/>
  <c r="D94" i="111"/>
  <c r="F91" i="5"/>
  <c r="D280" i="111"/>
  <c r="F57" i="5"/>
  <c r="F188" i="5"/>
  <c r="F45" i="89"/>
  <c r="D81" i="111"/>
  <c r="F72" i="89"/>
  <c r="F96" i="89"/>
  <c r="F196" i="5"/>
  <c r="F53" i="89"/>
  <c r="F143" i="89"/>
  <c r="F155" i="89"/>
  <c r="D138" i="111"/>
  <c r="D270" i="111"/>
  <c r="F92" i="89"/>
  <c r="F297" i="5"/>
  <c r="F91" i="89"/>
  <c r="F67" i="5"/>
  <c r="F79" i="5"/>
  <c r="I15" i="5"/>
  <c r="G36" i="111"/>
  <c r="B341" i="111"/>
  <c r="F261" i="89"/>
  <c r="F197" i="89"/>
  <c r="D178" i="111"/>
  <c r="F133" i="89"/>
  <c r="F254" i="5"/>
  <c r="AO172" i="5"/>
  <c r="F207" i="89"/>
  <c r="F46" i="89"/>
  <c r="F177" i="89"/>
  <c r="D78" i="111"/>
  <c r="D49" i="111"/>
  <c r="F157" i="5"/>
  <c r="F77" i="5"/>
  <c r="D264" i="111"/>
  <c r="F189" i="89"/>
  <c r="D122" i="111"/>
  <c r="F108" i="89"/>
  <c r="F80" i="89"/>
  <c r="F258" i="89"/>
  <c r="D258" i="111"/>
  <c r="F164" i="5"/>
  <c r="F145" i="89"/>
  <c r="D71" i="111"/>
  <c r="D151" i="111"/>
  <c r="F61" i="89"/>
  <c r="D105" i="111"/>
  <c r="I25" i="5"/>
  <c r="I42" i="5"/>
  <c r="I9" i="5"/>
  <c r="G4" i="111"/>
  <c r="B309" i="111"/>
  <c r="F219" i="89"/>
  <c r="F281" i="89"/>
  <c r="D76" i="111"/>
  <c r="D203" i="111"/>
  <c r="F176" i="5"/>
  <c r="D72" i="111"/>
  <c r="F74" i="89"/>
  <c r="F141" i="89"/>
  <c r="D113" i="111"/>
  <c r="F208" i="5"/>
  <c r="F267" i="5"/>
  <c r="F266" i="5"/>
  <c r="AO266" i="5"/>
  <c r="D234" i="111"/>
  <c r="F60" i="5"/>
  <c r="D117" i="111"/>
  <c r="D57" i="111"/>
  <c r="F83" i="5"/>
  <c r="F165" i="89"/>
  <c r="G34" i="111"/>
  <c r="B339" i="111"/>
  <c r="F206" i="89"/>
  <c r="F74" i="5"/>
  <c r="AO36" i="5"/>
  <c r="D218" i="111"/>
  <c r="D278" i="111"/>
  <c r="F95" i="89"/>
  <c r="F298" i="89"/>
  <c r="F60" i="89"/>
  <c r="G17" i="111"/>
  <c r="B322" i="111"/>
  <c r="D199" i="111"/>
  <c r="F68" i="89"/>
  <c r="G18" i="111"/>
  <c r="B323" i="111"/>
  <c r="F51" i="5"/>
  <c r="F209" i="89"/>
  <c r="F55" i="5"/>
  <c r="F298" i="5"/>
  <c r="F269" i="89"/>
  <c r="F140" i="5"/>
  <c r="F76" i="5"/>
  <c r="AO37" i="5"/>
  <c r="F259" i="5"/>
  <c r="D92" i="111"/>
  <c r="F78" i="89"/>
  <c r="F96" i="5"/>
  <c r="F153" i="5"/>
  <c r="H303" i="89"/>
  <c r="I21" i="5"/>
  <c r="G303" i="89"/>
  <c r="D200" i="111"/>
  <c r="G200" i="111"/>
  <c r="B505" i="111"/>
  <c r="F202" i="89"/>
  <c r="F201" i="5"/>
  <c r="D119" i="111"/>
  <c r="F122" i="89"/>
  <c r="D170" i="111"/>
  <c r="F173" i="89"/>
  <c r="F109" i="89"/>
  <c r="F108" i="5"/>
  <c r="F302" i="89"/>
  <c r="F301" i="5"/>
  <c r="G299" i="111"/>
  <c r="B604" i="111"/>
  <c r="D220" i="111"/>
  <c r="G220" i="111"/>
  <c r="B525" i="111"/>
  <c r="F223" i="89"/>
  <c r="F254" i="89"/>
  <c r="F253" i="5"/>
  <c r="AO253" i="5"/>
  <c r="F142" i="89"/>
  <c r="F141" i="5"/>
  <c r="G254" i="111"/>
  <c r="B559" i="111"/>
  <c r="D254" i="111"/>
  <c r="F49" i="89"/>
  <c r="F48" i="5"/>
  <c r="AO203" i="5"/>
  <c r="I180" i="5"/>
  <c r="D139" i="111"/>
  <c r="D142" i="111"/>
  <c r="D266" i="111"/>
  <c r="I48" i="5"/>
  <c r="F256" i="5"/>
  <c r="F202" i="5"/>
  <c r="F139" i="89"/>
  <c r="F138" i="5"/>
  <c r="D183" i="111"/>
  <c r="F186" i="89"/>
  <c r="D87" i="111"/>
  <c r="F253" i="89"/>
  <c r="G250" i="111"/>
  <c r="B555" i="111"/>
  <c r="F252" i="5"/>
  <c r="AO280" i="5"/>
  <c r="F211" i="89"/>
  <c r="F210" i="5"/>
  <c r="F270" i="89"/>
  <c r="F270" i="5"/>
  <c r="F159" i="89"/>
  <c r="F158" i="5"/>
  <c r="D219" i="111"/>
  <c r="F222" i="89"/>
  <c r="F110" i="89"/>
  <c r="F109" i="5"/>
  <c r="I141" i="5"/>
  <c r="G107" i="111"/>
  <c r="B412" i="111"/>
  <c r="F77" i="89"/>
  <c r="D299" i="111"/>
  <c r="F222" i="5"/>
  <c r="D251" i="111"/>
  <c r="D107" i="111"/>
  <c r="F257" i="89"/>
  <c r="F113" i="89"/>
  <c r="F301" i="89"/>
  <c r="F203" i="89"/>
  <c r="D136" i="111"/>
  <c r="F90" i="89"/>
  <c r="D250" i="111"/>
  <c r="F156" i="5"/>
  <c r="G78" i="111"/>
  <c r="B383" i="111"/>
  <c r="F221" i="5"/>
  <c r="D110" i="111"/>
  <c r="D46" i="111"/>
  <c r="D298" i="111"/>
  <c r="F157" i="89"/>
  <c r="D106" i="111"/>
  <c r="G106" i="111"/>
  <c r="B411" i="111"/>
  <c r="E303" i="89"/>
  <c r="G30" i="111"/>
  <c r="B335" i="111"/>
  <c r="D303" i="89"/>
  <c r="I190" i="5"/>
  <c r="G188" i="111"/>
  <c r="B493" i="111"/>
  <c r="G282" i="111"/>
  <c r="B587" i="111"/>
  <c r="I284" i="5"/>
  <c r="G25" i="111"/>
  <c r="B330" i="111"/>
  <c r="I263" i="5"/>
  <c r="G260" i="111"/>
  <c r="B565" i="111"/>
  <c r="I148" i="5"/>
  <c r="G146" i="111"/>
  <c r="B451" i="111"/>
  <c r="G82" i="111"/>
  <c r="B387" i="111"/>
  <c r="I84" i="5"/>
  <c r="G118" i="111"/>
  <c r="B423" i="111"/>
  <c r="I120" i="5"/>
  <c r="G222" i="111"/>
  <c r="B527" i="111"/>
  <c r="I224" i="5"/>
  <c r="D287" i="111"/>
  <c r="F290" i="89"/>
  <c r="F289" i="5"/>
  <c r="AO289" i="5"/>
  <c r="D160" i="111"/>
  <c r="F163" i="89"/>
  <c r="F162" i="5"/>
  <c r="D223" i="111"/>
  <c r="F226" i="89"/>
  <c r="F225" i="5"/>
  <c r="D159" i="111"/>
  <c r="F162" i="89"/>
  <c r="F161" i="5"/>
  <c r="D190" i="111"/>
  <c r="F193" i="89"/>
  <c r="F192" i="5"/>
  <c r="AO192" i="5"/>
  <c r="D103" i="111"/>
  <c r="F106" i="89"/>
  <c r="F105" i="5"/>
  <c r="D291" i="111"/>
  <c r="F294" i="89"/>
  <c r="F293" i="5"/>
  <c r="AO179" i="5"/>
  <c r="D196" i="111"/>
  <c r="F199" i="89"/>
  <c r="F198" i="5"/>
  <c r="D68" i="111"/>
  <c r="F71" i="89"/>
  <c r="F70" i="5"/>
  <c r="D163" i="111"/>
  <c r="F166" i="89"/>
  <c r="F165" i="5"/>
  <c r="AO10" i="5"/>
  <c r="D262" i="111"/>
  <c r="F265" i="89"/>
  <c r="F265" i="5"/>
  <c r="AO264" i="5"/>
  <c r="D134" i="111"/>
  <c r="F137" i="89"/>
  <c r="F136" i="5"/>
  <c r="D108" i="111"/>
  <c r="F111" i="89"/>
  <c r="F110" i="5"/>
  <c r="AO110" i="5"/>
  <c r="G190" i="111"/>
  <c r="B495" i="111"/>
  <c r="D271" i="111"/>
  <c r="F274" i="89"/>
  <c r="F273" i="5"/>
  <c r="AO273" i="5"/>
  <c r="D274" i="111"/>
  <c r="F277" i="89"/>
  <c r="F276" i="5"/>
  <c r="D144" i="111"/>
  <c r="F147" i="89"/>
  <c r="F146" i="5"/>
  <c r="D207" i="111"/>
  <c r="F210" i="89"/>
  <c r="F209" i="5"/>
  <c r="D79" i="111"/>
  <c r="F82" i="89"/>
  <c r="F81" i="5"/>
  <c r="D114" i="111"/>
  <c r="F117" i="89"/>
  <c r="F116" i="5"/>
  <c r="D215" i="111"/>
  <c r="F218" i="89"/>
  <c r="F217" i="5"/>
  <c r="D244" i="111"/>
  <c r="F247" i="89"/>
  <c r="F246" i="5"/>
  <c r="D116" i="111"/>
  <c r="F119" i="89"/>
  <c r="F118" i="5"/>
  <c r="D211" i="111"/>
  <c r="F214" i="89"/>
  <c r="F213" i="5"/>
  <c r="D147" i="111"/>
  <c r="F150" i="89"/>
  <c r="F149" i="5"/>
  <c r="D246" i="111"/>
  <c r="F249" i="89"/>
  <c r="F248" i="5"/>
  <c r="AO248" i="5"/>
  <c r="D54" i="111"/>
  <c r="F57" i="89"/>
  <c r="F56" i="5"/>
  <c r="I246" i="5"/>
  <c r="I198" i="5"/>
  <c r="G116" i="111"/>
  <c r="B421" i="111"/>
  <c r="G68" i="111"/>
  <c r="B373" i="111"/>
  <c r="G114" i="111"/>
  <c r="B419" i="111"/>
  <c r="D272" i="111"/>
  <c r="F275" i="89"/>
  <c r="F274" i="5"/>
  <c r="D176" i="111"/>
  <c r="F179" i="89"/>
  <c r="F178" i="5"/>
  <c r="D112" i="111"/>
  <c r="F115" i="89"/>
  <c r="F114" i="5"/>
  <c r="D48" i="111"/>
  <c r="F51" i="89"/>
  <c r="F50" i="5"/>
  <c r="D239" i="111"/>
  <c r="F242" i="89"/>
  <c r="F241" i="5"/>
  <c r="D175" i="111"/>
  <c r="F178" i="89"/>
  <c r="F177" i="5"/>
  <c r="D111" i="111"/>
  <c r="F114" i="89"/>
  <c r="F113" i="5"/>
  <c r="D47" i="111"/>
  <c r="F50" i="89"/>
  <c r="F49" i="5"/>
  <c r="AO49" i="5"/>
  <c r="D242" i="111"/>
  <c r="F245" i="89"/>
  <c r="F244" i="5"/>
  <c r="D210" i="111"/>
  <c r="F213" i="89"/>
  <c r="F212" i="5"/>
  <c r="D235" i="111"/>
  <c r="F238" i="89"/>
  <c r="F237" i="5"/>
  <c r="D59" i="111"/>
  <c r="F62" i="89"/>
  <c r="F61" i="5"/>
  <c r="AO267" i="5"/>
  <c r="D238" i="111"/>
  <c r="F241" i="89"/>
  <c r="F240" i="5"/>
  <c r="D276" i="111"/>
  <c r="F279" i="89"/>
  <c r="F277" i="5"/>
  <c r="D212" i="111"/>
  <c r="F215" i="89"/>
  <c r="F214" i="5"/>
  <c r="D148" i="111"/>
  <c r="F151" i="89"/>
  <c r="F150" i="5"/>
  <c r="D84" i="111"/>
  <c r="F87" i="89"/>
  <c r="F86" i="5"/>
  <c r="D243" i="111"/>
  <c r="F246" i="89"/>
  <c r="F245" i="5"/>
  <c r="AO295" i="5"/>
  <c r="D179" i="111"/>
  <c r="F182" i="89"/>
  <c r="F181" i="5"/>
  <c r="D115" i="111"/>
  <c r="F118" i="89"/>
  <c r="F117" i="5"/>
  <c r="D51" i="111"/>
  <c r="F54" i="89"/>
  <c r="F53" i="5"/>
  <c r="D182" i="111"/>
  <c r="F185" i="89"/>
  <c r="F184" i="5"/>
  <c r="D286" i="111"/>
  <c r="F289" i="89"/>
  <c r="F288" i="5"/>
  <c r="AO288" i="5"/>
  <c r="D172" i="111"/>
  <c r="F175" i="89"/>
  <c r="F174" i="5"/>
  <c r="D124" i="111"/>
  <c r="F127" i="89"/>
  <c r="F126" i="5"/>
  <c r="AO257" i="5"/>
  <c r="D44" i="111"/>
  <c r="F47" i="89"/>
  <c r="F46" i="5"/>
  <c r="AO46" i="5"/>
  <c r="D171" i="111"/>
  <c r="F174" i="89"/>
  <c r="F173" i="5"/>
  <c r="D123" i="111"/>
  <c r="F126" i="89"/>
  <c r="F125" i="5"/>
  <c r="AO125" i="5"/>
  <c r="D62" i="111"/>
  <c r="F65" i="89"/>
  <c r="F64" i="5"/>
  <c r="D256" i="111"/>
  <c r="F259" i="89"/>
  <c r="F258" i="5"/>
  <c r="AO258" i="5"/>
  <c r="D96" i="111"/>
  <c r="F99" i="89"/>
  <c r="F98" i="5"/>
  <c r="AO98" i="5"/>
  <c r="D95" i="111"/>
  <c r="F98" i="89"/>
  <c r="F97" i="5"/>
  <c r="AO97" i="5"/>
  <c r="I230" i="5"/>
  <c r="G228" i="111"/>
  <c r="B533" i="111"/>
  <c r="D231" i="111"/>
  <c r="F234" i="89"/>
  <c r="F233" i="5"/>
  <c r="AO21" i="5"/>
  <c r="D90" i="111"/>
  <c r="F93" i="89"/>
  <c r="F92" i="5"/>
  <c r="D260" i="111"/>
  <c r="F263" i="89"/>
  <c r="F263" i="5"/>
  <c r="AO106" i="5"/>
  <c r="D132" i="111"/>
  <c r="F135" i="89"/>
  <c r="F134" i="5"/>
  <c r="D227" i="111"/>
  <c r="F230" i="89"/>
  <c r="F229" i="5"/>
  <c r="AO263" i="5"/>
  <c r="D99" i="111"/>
  <c r="F102" i="89"/>
  <c r="F101" i="5"/>
  <c r="D166" i="111"/>
  <c r="F169" i="89"/>
  <c r="F168" i="5"/>
  <c r="AO24" i="5"/>
  <c r="D126" i="111"/>
  <c r="F129" i="89"/>
  <c r="F128" i="5"/>
  <c r="D202" i="111"/>
  <c r="F205" i="89"/>
  <c r="F204" i="5"/>
  <c r="I229" i="5"/>
  <c r="G163" i="111"/>
  <c r="B468" i="111"/>
  <c r="G99" i="111"/>
  <c r="B404" i="111"/>
  <c r="G108" i="111"/>
  <c r="B413" i="111"/>
  <c r="G287" i="111"/>
  <c r="B592" i="111"/>
  <c r="G159" i="111"/>
  <c r="B464" i="111"/>
  <c r="I97" i="5"/>
  <c r="D240" i="111"/>
  <c r="F243" i="89"/>
  <c r="F242" i="5"/>
  <c r="AO15" i="5"/>
  <c r="D80" i="111"/>
  <c r="F83" i="89"/>
  <c r="F82" i="5"/>
  <c r="D143" i="111"/>
  <c r="F146" i="89"/>
  <c r="F145" i="5"/>
  <c r="D146" i="111"/>
  <c r="F149" i="89"/>
  <c r="F148" i="5"/>
  <c r="D82" i="111"/>
  <c r="F85" i="89"/>
  <c r="F84" i="5"/>
  <c r="AO84" i="5"/>
  <c r="D275" i="111"/>
  <c r="F278" i="89"/>
  <c r="F278" i="5"/>
  <c r="D180" i="111"/>
  <c r="F183" i="89"/>
  <c r="F182" i="5"/>
  <c r="D52" i="111"/>
  <c r="F55" i="89"/>
  <c r="F54" i="5"/>
  <c r="D83" i="111"/>
  <c r="F86" i="89"/>
  <c r="F85" i="5"/>
  <c r="AO85" i="5"/>
  <c r="D118" i="111"/>
  <c r="F121" i="89"/>
  <c r="F120" i="5"/>
  <c r="D222" i="111"/>
  <c r="F225" i="89"/>
  <c r="F224" i="5"/>
  <c r="D167" i="111"/>
  <c r="F170" i="89"/>
  <c r="F169" i="5"/>
  <c r="G160" i="111"/>
  <c r="B465" i="111"/>
  <c r="I146" i="5"/>
  <c r="G96" i="111"/>
  <c r="B401" i="111"/>
  <c r="G291" i="111"/>
  <c r="B596" i="111"/>
  <c r="I278" i="5"/>
  <c r="I233" i="5"/>
  <c r="G215" i="111"/>
  <c r="B520" i="111"/>
  <c r="G223" i="111"/>
  <c r="B528" i="111"/>
  <c r="D288" i="111"/>
  <c r="F291" i="89"/>
  <c r="F290" i="5"/>
  <c r="AO290" i="5"/>
  <c r="D224" i="111"/>
  <c r="F227" i="89"/>
  <c r="F226" i="5"/>
  <c r="AO143" i="5"/>
  <c r="D192" i="111"/>
  <c r="F195" i="89"/>
  <c r="F194" i="5"/>
  <c r="AO194" i="5"/>
  <c r="D128" i="111"/>
  <c r="F131" i="89"/>
  <c r="F130" i="5"/>
  <c r="AO281" i="5"/>
  <c r="D64" i="111"/>
  <c r="F67" i="89"/>
  <c r="F66" i="5"/>
  <c r="AO66" i="5"/>
  <c r="D191" i="111"/>
  <c r="F194" i="89"/>
  <c r="F193" i="5"/>
  <c r="D127" i="111"/>
  <c r="F130" i="89"/>
  <c r="F129" i="5"/>
  <c r="D63" i="111"/>
  <c r="F66" i="89"/>
  <c r="F65" i="5"/>
  <c r="D283" i="111"/>
  <c r="F286" i="89"/>
  <c r="F285" i="5"/>
  <c r="AO285" i="5"/>
  <c r="D284" i="111"/>
  <c r="F287" i="89"/>
  <c r="F286" i="5"/>
  <c r="D91" i="111"/>
  <c r="F94" i="89"/>
  <c r="F93" i="5"/>
  <c r="AO93" i="5"/>
  <c r="D168" i="111"/>
  <c r="F171" i="89"/>
  <c r="F170" i="5"/>
  <c r="D294" i="111"/>
  <c r="F297" i="89"/>
  <c r="F296" i="5"/>
  <c r="AO296" i="5"/>
  <c r="D292" i="111"/>
  <c r="F295" i="89"/>
  <c r="F294" i="5"/>
  <c r="D228" i="111"/>
  <c r="F231" i="89"/>
  <c r="F230" i="5"/>
  <c r="D164" i="111"/>
  <c r="F167" i="89"/>
  <c r="F166" i="5"/>
  <c r="AO166" i="5"/>
  <c r="D100" i="111"/>
  <c r="F103" i="89"/>
  <c r="F102" i="5"/>
  <c r="AO102" i="5"/>
  <c r="D259" i="111"/>
  <c r="F262" i="89"/>
  <c r="F262" i="5"/>
  <c r="AO261" i="5"/>
  <c r="D195" i="111"/>
  <c r="F198" i="89"/>
  <c r="F197" i="5"/>
  <c r="D131" i="111"/>
  <c r="F134" i="89"/>
  <c r="F133" i="5"/>
  <c r="AO133" i="5"/>
  <c r="D67" i="111"/>
  <c r="F70" i="89"/>
  <c r="F69" i="5"/>
  <c r="D230" i="111"/>
  <c r="F233" i="89"/>
  <c r="F232" i="5"/>
  <c r="D198" i="111"/>
  <c r="F201" i="89"/>
  <c r="F200" i="5"/>
  <c r="D102" i="111"/>
  <c r="F105" i="89"/>
  <c r="F104" i="5"/>
  <c r="AO104" i="5"/>
  <c r="I277" i="5"/>
  <c r="G276" i="111"/>
  <c r="B581" i="111"/>
  <c r="D236" i="111"/>
  <c r="F239" i="89"/>
  <c r="F238" i="5"/>
  <c r="AO207" i="5"/>
  <c r="D188" i="111"/>
  <c r="F191" i="89"/>
  <c r="F190" i="5"/>
  <c r="D187" i="111"/>
  <c r="F190" i="89"/>
  <c r="F189" i="5"/>
  <c r="D282" i="111"/>
  <c r="F285" i="89"/>
  <c r="F284" i="5"/>
  <c r="D263" i="111"/>
  <c r="F266" i="89"/>
  <c r="G293" i="111"/>
  <c r="B598" i="111"/>
  <c r="G253" i="111"/>
  <c r="B558" i="111"/>
  <c r="I255" i="5"/>
  <c r="G207" i="111"/>
  <c r="B512" i="111"/>
  <c r="I209" i="5"/>
  <c r="G175" i="111"/>
  <c r="B480" i="111"/>
  <c r="I177" i="5"/>
  <c r="G143" i="111"/>
  <c r="B448" i="111"/>
  <c r="I145" i="5"/>
  <c r="G111" i="111"/>
  <c r="B416" i="111"/>
  <c r="I113" i="5"/>
  <c r="G79" i="111"/>
  <c r="B384" i="111"/>
  <c r="I81" i="5"/>
  <c r="G47" i="111"/>
  <c r="B352" i="111"/>
  <c r="I49" i="5"/>
  <c r="G265" i="111"/>
  <c r="B570" i="111"/>
  <c r="I268" i="5"/>
  <c r="I41" i="5"/>
  <c r="G39" i="111"/>
  <c r="B344" i="111"/>
  <c r="G242" i="111"/>
  <c r="B547" i="111"/>
  <c r="I244" i="5"/>
  <c r="G297" i="111"/>
  <c r="B602" i="111"/>
  <c r="I299" i="5"/>
  <c r="G257" i="111"/>
  <c r="B562" i="111"/>
  <c r="I260" i="5"/>
  <c r="G241" i="111"/>
  <c r="B546" i="111"/>
  <c r="I243" i="5"/>
  <c r="G217" i="111"/>
  <c r="B522" i="111"/>
  <c r="I219" i="5"/>
  <c r="G122" i="111"/>
  <c r="B427" i="111"/>
  <c r="I124" i="5"/>
  <c r="G80" i="111"/>
  <c r="B385" i="111"/>
  <c r="I82" i="5"/>
  <c r="G289" i="111"/>
  <c r="B594" i="111"/>
  <c r="I291" i="5"/>
  <c r="G136" i="111"/>
  <c r="B441" i="111"/>
  <c r="I138" i="5"/>
  <c r="G283" i="111"/>
  <c r="B588" i="111"/>
  <c r="I285" i="5"/>
  <c r="G251" i="111"/>
  <c r="B556" i="111"/>
  <c r="I253" i="5"/>
  <c r="G219" i="111"/>
  <c r="B524" i="111"/>
  <c r="I221" i="5"/>
  <c r="G187" i="111"/>
  <c r="B492" i="111"/>
  <c r="I189" i="5"/>
  <c r="G123" i="111"/>
  <c r="B428" i="111"/>
  <c r="I125" i="5"/>
  <c r="G91" i="111"/>
  <c r="B396" i="111"/>
  <c r="I93" i="5"/>
  <c r="G59" i="111"/>
  <c r="B364" i="111"/>
  <c r="I61" i="5"/>
  <c r="G238" i="111"/>
  <c r="B543" i="111"/>
  <c r="I240" i="5"/>
  <c r="G224" i="111"/>
  <c r="B529" i="111"/>
  <c r="I226" i="5"/>
  <c r="G263" i="111"/>
  <c r="B568" i="111"/>
  <c r="I266" i="5"/>
  <c r="G286" i="111"/>
  <c r="B591" i="111"/>
  <c r="I288" i="5"/>
  <c r="G83" i="111"/>
  <c r="B388" i="111"/>
  <c r="I85" i="5"/>
  <c r="G67" i="111"/>
  <c r="B372" i="111"/>
  <c r="I69" i="5"/>
  <c r="G51" i="111"/>
  <c r="B356" i="111"/>
  <c r="I53" i="5"/>
  <c r="G198" i="111"/>
  <c r="B503" i="111"/>
  <c r="I200" i="5"/>
  <c r="G209" i="111"/>
  <c r="B514" i="111"/>
  <c r="I211" i="5"/>
  <c r="G285" i="111"/>
  <c r="B590" i="111"/>
  <c r="I287" i="5"/>
  <c r="G261" i="111"/>
  <c r="B566" i="111"/>
  <c r="I264" i="5"/>
  <c r="G245" i="111"/>
  <c r="B550" i="111"/>
  <c r="I247" i="5"/>
  <c r="G169" i="111"/>
  <c r="B474" i="111"/>
  <c r="I171" i="5"/>
  <c r="G292" i="111"/>
  <c r="B597" i="111"/>
  <c r="I294" i="5"/>
  <c r="G256" i="111"/>
  <c r="B561" i="111"/>
  <c r="I258" i="5"/>
  <c r="G240" i="111"/>
  <c r="B545" i="111"/>
  <c r="I242" i="5"/>
  <c r="G180" i="111"/>
  <c r="B485" i="111"/>
  <c r="I182" i="5"/>
  <c r="G164" i="111"/>
  <c r="B469" i="111"/>
  <c r="I166" i="5"/>
  <c r="G148" i="111"/>
  <c r="B453" i="111"/>
  <c r="I150" i="5"/>
  <c r="G132" i="111"/>
  <c r="B437" i="111"/>
  <c r="I134" i="5"/>
  <c r="G100" i="111"/>
  <c r="B405" i="111"/>
  <c r="I102" i="5"/>
  <c r="G52" i="111"/>
  <c r="B357" i="111"/>
  <c r="I54" i="5"/>
  <c r="G102" i="111"/>
  <c r="B407" i="111"/>
  <c r="I104" i="5"/>
  <c r="G210" i="111"/>
  <c r="B515" i="111"/>
  <c r="I212" i="5"/>
  <c r="G166" i="111"/>
  <c r="B471" i="111"/>
  <c r="I168" i="5"/>
  <c r="G150" i="111"/>
  <c r="B455" i="111"/>
  <c r="I152" i="5"/>
  <c r="G235" i="111"/>
  <c r="B540" i="111"/>
  <c r="I237" i="5"/>
  <c r="G171" i="111"/>
  <c r="B476" i="111"/>
  <c r="I173" i="5"/>
  <c r="G182" i="111"/>
  <c r="B487" i="111"/>
  <c r="I184" i="5"/>
  <c r="G259" i="111"/>
  <c r="B564" i="111"/>
  <c r="I262" i="5"/>
  <c r="G243" i="111"/>
  <c r="B548" i="111"/>
  <c r="I245" i="5"/>
  <c r="G211" i="111"/>
  <c r="B516" i="111"/>
  <c r="I213" i="5"/>
  <c r="G195" i="111"/>
  <c r="B500" i="111"/>
  <c r="I197" i="5"/>
  <c r="G179" i="111"/>
  <c r="B484" i="111"/>
  <c r="I181" i="5"/>
  <c r="G147" i="111"/>
  <c r="B452" i="111"/>
  <c r="I149" i="5"/>
  <c r="G131" i="111"/>
  <c r="B436" i="111"/>
  <c r="I133" i="5"/>
  <c r="G115" i="111"/>
  <c r="B420" i="111"/>
  <c r="I117" i="5"/>
  <c r="G237" i="111"/>
  <c r="B542" i="111"/>
  <c r="I239" i="5"/>
  <c r="G284" i="111"/>
  <c r="B589" i="111"/>
  <c r="I286" i="5"/>
  <c r="G172" i="111"/>
  <c r="B477" i="111"/>
  <c r="I174" i="5"/>
  <c r="G239" i="111"/>
  <c r="B544" i="111"/>
  <c r="I241" i="5"/>
  <c r="G191" i="111"/>
  <c r="B496" i="111"/>
  <c r="I193" i="5"/>
  <c r="G127" i="111"/>
  <c r="B432" i="111"/>
  <c r="I129" i="5"/>
  <c r="G63" i="111"/>
  <c r="B368" i="111"/>
  <c r="I65" i="5"/>
  <c r="G103" i="111"/>
  <c r="B408" i="111"/>
  <c r="I105" i="5"/>
  <c r="G134" i="111"/>
  <c r="B439" i="111"/>
  <c r="I136" i="5"/>
  <c r="G221" i="111"/>
  <c r="B526" i="111"/>
  <c r="I223" i="5"/>
  <c r="G141" i="111"/>
  <c r="B446" i="111"/>
  <c r="I143" i="5"/>
  <c r="G124" i="111"/>
  <c r="B429" i="111"/>
  <c r="I126" i="5"/>
  <c r="G44" i="111"/>
  <c r="B349" i="111"/>
  <c r="I46" i="5"/>
  <c r="G271" i="111"/>
  <c r="B576" i="111"/>
  <c r="I273" i="5"/>
  <c r="G233" i="111"/>
  <c r="B538" i="111"/>
  <c r="I235" i="5"/>
  <c r="G212" i="111"/>
  <c r="B517" i="111"/>
  <c r="I214" i="5"/>
  <c r="G168" i="111"/>
  <c r="B473" i="111"/>
  <c r="I170" i="5"/>
  <c r="G288" i="111"/>
  <c r="B593" i="111"/>
  <c r="I290" i="5"/>
  <c r="G236" i="111"/>
  <c r="B541" i="111"/>
  <c r="I238" i="5"/>
  <c r="G176" i="111"/>
  <c r="B481" i="111"/>
  <c r="I178" i="5"/>
  <c r="G128" i="111"/>
  <c r="B433" i="111"/>
  <c r="I130" i="5"/>
  <c r="G112" i="111"/>
  <c r="B417" i="111"/>
  <c r="I114" i="5"/>
  <c r="G64" i="111"/>
  <c r="B369" i="111"/>
  <c r="I66" i="5"/>
  <c r="G48" i="111"/>
  <c r="B353" i="111"/>
  <c r="I50" i="5"/>
  <c r="G84" i="111"/>
  <c r="B389" i="111"/>
  <c r="I86" i="5"/>
  <c r="G269" i="111"/>
  <c r="B574" i="111"/>
  <c r="I272" i="5"/>
  <c r="G199" i="111"/>
  <c r="B504" i="111"/>
  <c r="I201" i="5"/>
  <c r="G167" i="111"/>
  <c r="B472" i="111"/>
  <c r="I169" i="5"/>
  <c r="AM9" i="86"/>
  <c r="AN9" i="86"/>
  <c r="AO9" i="86"/>
  <c r="AP9" i="86"/>
  <c r="AQ9" i="86"/>
  <c r="AO200" i="5"/>
  <c r="AO230" i="5"/>
  <c r="AO239" i="5"/>
  <c r="AO77" i="5"/>
  <c r="AO30" i="5"/>
  <c r="AO234" i="5"/>
  <c r="AO169" i="5"/>
  <c r="AO148" i="5"/>
  <c r="AO117" i="5"/>
  <c r="AO127" i="5"/>
  <c r="AO260" i="5"/>
  <c r="AO161" i="5"/>
  <c r="AO222" i="5"/>
  <c r="AO256" i="5"/>
  <c r="AO227" i="5"/>
  <c r="AO251" i="5"/>
  <c r="AO52" i="5"/>
  <c r="AO34" i="5"/>
  <c r="AO160" i="5"/>
  <c r="AO72" i="5"/>
  <c r="AO27" i="5"/>
  <c r="AO292" i="5"/>
  <c r="AO231" i="5"/>
  <c r="AO270" i="5"/>
  <c r="AO168" i="5"/>
  <c r="AO64" i="5"/>
  <c r="AO240" i="5"/>
  <c r="AO279" i="5"/>
  <c r="AO70" i="5"/>
  <c r="AO158" i="5"/>
  <c r="AO138" i="5"/>
  <c r="AO112" i="5"/>
  <c r="AO220" i="5"/>
  <c r="AO95" i="5"/>
  <c r="AO132" i="5"/>
  <c r="AO119" i="5"/>
  <c r="AO33" i="5"/>
  <c r="AO232" i="5"/>
  <c r="AO184" i="5"/>
  <c r="AO245" i="5"/>
  <c r="AO177" i="5"/>
  <c r="AO178" i="5"/>
  <c r="AO213" i="5"/>
  <c r="AO276" i="5"/>
  <c r="AO105" i="5"/>
  <c r="AO301" i="5"/>
  <c r="AO142" i="5"/>
  <c r="AO75" i="5"/>
  <c r="AO100" i="5"/>
  <c r="AO122" i="5"/>
  <c r="AO94" i="5"/>
  <c r="AO250" i="5"/>
  <c r="AO19" i="5"/>
  <c r="AO129" i="5"/>
  <c r="AO182" i="5"/>
  <c r="AO181" i="5"/>
  <c r="AO214" i="5"/>
  <c r="AO237" i="5"/>
  <c r="AO149" i="5"/>
  <c r="AO91" i="5"/>
  <c r="AO80" i="5"/>
  <c r="AO291" i="5"/>
  <c r="AO131" i="5"/>
  <c r="AO180" i="5"/>
  <c r="AO62" i="5"/>
  <c r="AO299" i="5"/>
  <c r="AQ304" i="5"/>
  <c r="AO282" i="5"/>
  <c r="AO243" i="5"/>
  <c r="AO103" i="5"/>
  <c r="AO209" i="5"/>
  <c r="AO73" i="5"/>
  <c r="AO155" i="5"/>
  <c r="AO300" i="5"/>
  <c r="AO42" i="5"/>
  <c r="AO41" i="5"/>
  <c r="AO272" i="5"/>
  <c r="AO60" i="5"/>
  <c r="AO79" i="5"/>
  <c r="AO65" i="5"/>
  <c r="AO246" i="5"/>
  <c r="AO189" i="5"/>
  <c r="AO69" i="5"/>
  <c r="AO242" i="5"/>
  <c r="AO262" i="5"/>
  <c r="AO126" i="5"/>
  <c r="AO53" i="5"/>
  <c r="AO86" i="5"/>
  <c r="AO244" i="5"/>
  <c r="AO241" i="5"/>
  <c r="AO118" i="5"/>
  <c r="AO210" i="5"/>
  <c r="AO153" i="5"/>
  <c r="AO298" i="5"/>
  <c r="AO90" i="5"/>
  <c r="AO44" i="5"/>
  <c r="AO88" i="5"/>
  <c r="AO294" i="5"/>
  <c r="AO286" i="5"/>
  <c r="AO134" i="5"/>
  <c r="AO101" i="5"/>
  <c r="AO12" i="5"/>
  <c r="AO57" i="5"/>
  <c r="AO199" i="5"/>
  <c r="AO163" i="5"/>
  <c r="AO259" i="5"/>
  <c r="AO277" i="5"/>
  <c r="AO278" i="5"/>
  <c r="AO48" i="5"/>
  <c r="AO76" i="5"/>
  <c r="AO254" i="5"/>
  <c r="AO151" i="5"/>
  <c r="AO218" i="5"/>
  <c r="AO191" i="5"/>
  <c r="AO236" i="5"/>
  <c r="AO219" i="5"/>
  <c r="AM304" i="5"/>
  <c r="AO58" i="5"/>
  <c r="AN304" i="5"/>
  <c r="AO11" i="5"/>
  <c r="AP304" i="5"/>
  <c r="AO170" i="5"/>
  <c r="AO135" i="5"/>
  <c r="AO144" i="5"/>
  <c r="AO63" i="5"/>
  <c r="AO274" i="5"/>
  <c r="AO176" i="5"/>
  <c r="AO71" i="5"/>
  <c r="AO87" i="5"/>
  <c r="AO47" i="5"/>
  <c r="AO226" i="5"/>
  <c r="AO120" i="5"/>
  <c r="AO128" i="5"/>
  <c r="AO116" i="5"/>
  <c r="AO25" i="5"/>
  <c r="AO162" i="5"/>
  <c r="AO141" i="5"/>
  <c r="AO201" i="5"/>
  <c r="AO39" i="5"/>
  <c r="AO74" i="5"/>
  <c r="AO154" i="5"/>
  <c r="AO152" i="5"/>
  <c r="AO187" i="5"/>
  <c r="AO59" i="5"/>
  <c r="AO235" i="5"/>
  <c r="AO216" i="5"/>
  <c r="AO265" i="5"/>
  <c r="AO238" i="5"/>
  <c r="AO197" i="5"/>
  <c r="AO224" i="5"/>
  <c r="AO145" i="5"/>
  <c r="AO204" i="5"/>
  <c r="AO31" i="5"/>
  <c r="AO229" i="5"/>
  <c r="AO233" i="5"/>
  <c r="AO173" i="5"/>
  <c r="AO113" i="5"/>
  <c r="AO114" i="5"/>
  <c r="AO217" i="5"/>
  <c r="AO146" i="5"/>
  <c r="AO293" i="5"/>
  <c r="AO225" i="5"/>
  <c r="AO269" i="5"/>
  <c r="AO14" i="5"/>
  <c r="AO252" i="5"/>
  <c r="AO202" i="5"/>
  <c r="AO20" i="5"/>
  <c r="AO140" i="5"/>
  <c r="AO164" i="5"/>
  <c r="AO196" i="5"/>
  <c r="AO124" i="5"/>
  <c r="AO115" i="5"/>
  <c r="AO159" i="5"/>
  <c r="AO275" i="5"/>
  <c r="AO247" i="5"/>
  <c r="AO18" i="5"/>
  <c r="AO16" i="5"/>
  <c r="AO171" i="5"/>
  <c r="AO287" i="5"/>
  <c r="AO147" i="5"/>
  <c r="AO89" i="5"/>
  <c r="AO26" i="5"/>
  <c r="AO17" i="5"/>
  <c r="AO56" i="5"/>
  <c r="AO23" i="5"/>
  <c r="AO81" i="5"/>
  <c r="AO109" i="5"/>
  <c r="AO29" i="5"/>
  <c r="AO45" i="5"/>
  <c r="AO35" i="5"/>
  <c r="AO271" i="5"/>
  <c r="AO249" i="5"/>
  <c r="AO68" i="5"/>
  <c r="AO284" i="5"/>
  <c r="AO193" i="5"/>
  <c r="AO5" i="5"/>
  <c r="AO82" i="5"/>
  <c r="AO212" i="5"/>
  <c r="AO32" i="5"/>
  <c r="AO165" i="5"/>
  <c r="AO156" i="5"/>
  <c r="AO96" i="5"/>
  <c r="AO55" i="5"/>
  <c r="AO83" i="5"/>
  <c r="AO67" i="5"/>
  <c r="AO40" i="5"/>
  <c r="AO223" i="5"/>
  <c r="AO190" i="5"/>
  <c r="AO130" i="5"/>
  <c r="AO54" i="5"/>
  <c r="AO92" i="5"/>
  <c r="AO174" i="5"/>
  <c r="AO150" i="5"/>
  <c r="AO61" i="5"/>
  <c r="AO50" i="5"/>
  <c r="AO136" i="5"/>
  <c r="AO198" i="5"/>
  <c r="AO221" i="5"/>
  <c r="AO108" i="5"/>
  <c r="AO51" i="5"/>
  <c r="AO208" i="5"/>
  <c r="AO157" i="5"/>
  <c r="AO297" i="5"/>
  <c r="AO188" i="5"/>
  <c r="AO228" i="5"/>
  <c r="AO43" i="5"/>
  <c r="AO175" i="5"/>
  <c r="AO167" i="5"/>
  <c r="AO195" i="5"/>
  <c r="AO8" i="5"/>
  <c r="AO183" i="5"/>
  <c r="AO4" i="5"/>
  <c r="AO283" i="5"/>
  <c r="AO215" i="5"/>
  <c r="AO123" i="5"/>
  <c r="AO99" i="5"/>
  <c r="AO7" i="5"/>
  <c r="AO111" i="5"/>
  <c r="AO186" i="5"/>
  <c r="AO137" i="5"/>
  <c r="AO38" i="5"/>
  <c r="AO78" i="5"/>
  <c r="AO205" i="5"/>
  <c r="AO185" i="5"/>
  <c r="AO28" i="5"/>
  <c r="AO268" i="5"/>
  <c r="AO255" i="5"/>
  <c r="G213" i="111"/>
  <c r="B518" i="111"/>
  <c r="I283" i="5"/>
  <c r="G229" i="111"/>
  <c r="B534" i="111"/>
  <c r="I251" i="5"/>
  <c r="G277" i="111"/>
  <c r="B582" i="111"/>
  <c r="G45" i="111"/>
  <c r="B350" i="111"/>
  <c r="G273" i="111"/>
  <c r="B578" i="111"/>
  <c r="I195" i="5"/>
  <c r="I227" i="5"/>
  <c r="I199" i="5"/>
  <c r="I140" i="5"/>
  <c r="F304" i="5"/>
  <c r="D6" i="88"/>
  <c r="AH8" i="5"/>
  <c r="I183" i="5"/>
  <c r="I123" i="5"/>
  <c r="G185" i="111"/>
  <c r="B490" i="111"/>
  <c r="G177" i="111"/>
  <c r="B482" i="111"/>
  <c r="G86" i="111"/>
  <c r="B391" i="111"/>
  <c r="I203" i="5"/>
  <c r="I147" i="5"/>
  <c r="G157" i="111"/>
  <c r="B462" i="111"/>
  <c r="G98" i="111"/>
  <c r="B403" i="111"/>
  <c r="I292" i="5"/>
  <c r="I99" i="5"/>
  <c r="G268" i="111"/>
  <c r="B573" i="111"/>
  <c r="I72" i="5"/>
  <c r="G189" i="111"/>
  <c r="B494" i="111"/>
  <c r="G173" i="111"/>
  <c r="B478" i="111"/>
  <c r="G93" i="111"/>
  <c r="B398" i="111"/>
  <c r="I163" i="5"/>
  <c r="G129" i="111"/>
  <c r="B434" i="111"/>
  <c r="I127" i="5"/>
  <c r="I68" i="5"/>
  <c r="G214" i="111"/>
  <c r="B519" i="111"/>
  <c r="I281" i="5"/>
  <c r="G165" i="111"/>
  <c r="B470" i="111"/>
  <c r="I282" i="5"/>
  <c r="I43" i="5"/>
  <c r="I75" i="5"/>
  <c r="I234" i="5"/>
  <c r="I206" i="5"/>
  <c r="I155" i="5"/>
  <c r="I106" i="5"/>
  <c r="I111" i="5"/>
  <c r="I122" i="5"/>
  <c r="G158" i="111"/>
  <c r="B463" i="111"/>
  <c r="I218" i="5"/>
  <c r="I228" i="5"/>
  <c r="I57" i="5"/>
  <c r="I44" i="5"/>
  <c r="G92" i="111"/>
  <c r="B397" i="111"/>
  <c r="I188" i="5"/>
  <c r="I137" i="5"/>
  <c r="I186" i="5"/>
  <c r="I135" i="5"/>
  <c r="I63" i="5"/>
  <c r="I90" i="5"/>
  <c r="G56" i="111"/>
  <c r="B361" i="111"/>
  <c r="I267" i="5"/>
  <c r="I254" i="5"/>
  <c r="I250" i="5"/>
  <c r="G218" i="111"/>
  <c r="B523" i="111"/>
  <c r="G101" i="111"/>
  <c r="B406" i="111"/>
  <c r="G149" i="111"/>
  <c r="B454" i="111"/>
  <c r="G60" i="111"/>
  <c r="B365" i="111"/>
  <c r="G43" i="111"/>
  <c r="B348" i="111"/>
  <c r="G194" i="111"/>
  <c r="B499" i="111"/>
  <c r="I139" i="5"/>
  <c r="I207" i="5"/>
  <c r="I52" i="5"/>
  <c r="G77" i="111"/>
  <c r="B382" i="111"/>
  <c r="I154" i="5"/>
  <c r="I249" i="5"/>
  <c r="I142" i="5"/>
  <c r="I132" i="5"/>
  <c r="I157" i="5"/>
  <c r="I71" i="5"/>
  <c r="I91" i="5"/>
  <c r="G81" i="111"/>
  <c r="B386" i="111"/>
  <c r="I74" i="5"/>
  <c r="I60" i="5"/>
  <c r="I158" i="5"/>
  <c r="I297" i="5"/>
  <c r="I55" i="5"/>
  <c r="I59" i="5"/>
  <c r="G154" i="111"/>
  <c r="B459" i="111"/>
  <c r="G113" i="111"/>
  <c r="B418" i="111"/>
  <c r="G71" i="111"/>
  <c r="B376" i="111"/>
  <c r="I77" i="5"/>
  <c r="G298" i="111"/>
  <c r="B603" i="111"/>
  <c r="I236" i="5"/>
  <c r="I78" i="5"/>
  <c r="I185" i="5"/>
  <c r="I119" i="5"/>
  <c r="I87" i="5"/>
  <c r="I210" i="5"/>
  <c r="G151" i="111"/>
  <c r="B456" i="111"/>
  <c r="I107" i="5"/>
  <c r="G174" i="111"/>
  <c r="B479" i="111"/>
  <c r="I164" i="5"/>
  <c r="I205" i="5"/>
  <c r="G139" i="111"/>
  <c r="B444" i="111"/>
  <c r="G65" i="111"/>
  <c r="B370" i="111"/>
  <c r="I121" i="5"/>
  <c r="I51" i="5"/>
  <c r="I261" i="5"/>
  <c r="I280" i="5"/>
  <c r="G266" i="111"/>
  <c r="B571" i="111"/>
  <c r="I259" i="5"/>
  <c r="G267" i="111"/>
  <c r="B572" i="111"/>
  <c r="I301" i="5"/>
  <c r="I208" i="5"/>
  <c r="I252" i="5"/>
  <c r="I202" i="5"/>
  <c r="I109" i="5"/>
  <c r="I257" i="5"/>
  <c r="I76" i="5"/>
  <c r="I172" i="5"/>
  <c r="I256" i="5"/>
  <c r="I298" i="5"/>
  <c r="I222" i="5"/>
  <c r="G110" i="111"/>
  <c r="B415" i="111"/>
  <c r="I89" i="5"/>
  <c r="I96" i="5"/>
  <c r="I144" i="5"/>
  <c r="I108" i="5"/>
  <c r="G46" i="111"/>
  <c r="B351" i="111"/>
  <c r="G95" i="111"/>
  <c r="B400" i="111"/>
  <c r="I118" i="5"/>
  <c r="I217" i="5"/>
  <c r="G244" i="111"/>
  <c r="B549" i="111"/>
  <c r="G275" i="111"/>
  <c r="B580" i="111"/>
  <c r="I162" i="5"/>
  <c r="I101" i="5"/>
  <c r="I70" i="5"/>
  <c r="I293" i="5"/>
  <c r="I161" i="5"/>
  <c r="I165" i="5"/>
  <c r="I225" i="5"/>
  <c r="I98" i="5"/>
  <c r="I289" i="5"/>
  <c r="I110" i="5"/>
  <c r="I116" i="5"/>
  <c r="I192" i="5"/>
  <c r="G54" i="111"/>
  <c r="B359" i="111"/>
  <c r="I56" i="5"/>
  <c r="I204" i="5"/>
  <c r="G202" i="111"/>
  <c r="B507" i="111"/>
  <c r="G144" i="111"/>
  <c r="B449" i="111"/>
  <c r="G227" i="111"/>
  <c r="B532" i="111"/>
  <c r="G231" i="111"/>
  <c r="B536" i="111"/>
  <c r="G196" i="111"/>
  <c r="B501" i="111"/>
  <c r="G62" i="111"/>
  <c r="B367" i="111"/>
  <c r="I64" i="5"/>
  <c r="G230" i="111"/>
  <c r="B535" i="111"/>
  <c r="I232" i="5"/>
  <c r="G246" i="111"/>
  <c r="B551" i="111"/>
  <c r="I248" i="5"/>
  <c r="I92" i="5"/>
  <c r="G90" i="111"/>
  <c r="B395" i="111"/>
  <c r="G262" i="111"/>
  <c r="B567" i="111"/>
  <c r="I265" i="5"/>
  <c r="I128" i="5"/>
  <c r="G126" i="111"/>
  <c r="B431" i="111"/>
  <c r="G274" i="111"/>
  <c r="B579" i="111"/>
  <c r="I276" i="5"/>
  <c r="F303" i="89"/>
  <c r="I274" i="5"/>
  <c r="G272" i="111"/>
  <c r="B577" i="111"/>
  <c r="I194" i="5"/>
  <c r="G192" i="111"/>
  <c r="B497" i="111"/>
  <c r="G294" i="111"/>
  <c r="B599" i="111"/>
  <c r="I296" i="5"/>
  <c r="AM10" i="86"/>
  <c r="AN10" i="86"/>
  <c r="AO10" i="86"/>
  <c r="AP10" i="86"/>
  <c r="AQ10" i="86"/>
  <c r="AO304" i="5"/>
  <c r="I304" i="5"/>
  <c r="D7" i="88"/>
  <c r="AH9" i="5"/>
  <c r="AM11" i="86"/>
  <c r="AN11" i="86"/>
  <c r="AQ11" i="86"/>
  <c r="AO11" i="86"/>
  <c r="AP11" i="86"/>
  <c r="D8" i="88"/>
  <c r="AH10" i="5"/>
  <c r="AP12" i="86"/>
  <c r="AO12" i="86"/>
  <c r="AQ12" i="86"/>
  <c r="AM12" i="86"/>
  <c r="AN12" i="86"/>
  <c r="D9" i="88"/>
  <c r="AH11" i="5"/>
  <c r="AP13" i="86"/>
  <c r="AQ13" i="86"/>
  <c r="AM13" i="86"/>
  <c r="AN13" i="86"/>
  <c r="AO13" i="86"/>
  <c r="D10" i="88"/>
  <c r="AH12" i="5"/>
  <c r="AO14" i="86"/>
  <c r="AQ14" i="86"/>
  <c r="AM14" i="86"/>
  <c r="AN14" i="86"/>
  <c r="AP14" i="86"/>
  <c r="D11" i="88"/>
  <c r="AH13" i="5"/>
  <c r="AO15" i="86"/>
  <c r="AM15" i="86"/>
  <c r="AN15" i="86"/>
  <c r="AP15" i="86"/>
  <c r="AQ15" i="86"/>
  <c r="D12" i="88"/>
  <c r="AH14" i="5"/>
  <c r="AM16" i="86"/>
  <c r="AN16" i="86"/>
  <c r="AO16" i="86"/>
  <c r="AP16" i="86"/>
  <c r="AQ16" i="86"/>
  <c r="D13" i="88"/>
  <c r="AH15" i="5"/>
  <c r="AM17" i="86"/>
  <c r="AN17" i="86"/>
  <c r="AO17" i="86"/>
  <c r="AP17" i="86"/>
  <c r="AQ17" i="86"/>
  <c r="D14" i="88"/>
  <c r="AH16" i="5"/>
  <c r="AM18" i="86"/>
  <c r="AN18" i="86"/>
  <c r="AQ18" i="86"/>
  <c r="AO18" i="86"/>
  <c r="AP18" i="86"/>
  <c r="D15" i="88"/>
  <c r="AH17" i="5"/>
  <c r="AP19" i="86"/>
  <c r="AO19" i="86"/>
  <c r="AQ19" i="86"/>
  <c r="AM19" i="86"/>
  <c r="AN19" i="86"/>
  <c r="D16" i="88"/>
  <c r="AH18" i="5"/>
  <c r="AP20" i="86"/>
  <c r="AQ20" i="86"/>
  <c r="AM20" i="86"/>
  <c r="AN20" i="86"/>
  <c r="AO20" i="86"/>
  <c r="D17" i="88"/>
  <c r="AH19" i="5"/>
  <c r="AP21" i="86"/>
  <c r="AM21" i="86"/>
  <c r="AN21" i="86"/>
  <c r="AO21" i="86"/>
  <c r="AQ21" i="86"/>
  <c r="D18" i="88"/>
  <c r="AH20" i="5"/>
  <c r="AO22" i="86"/>
  <c r="AM22" i="86"/>
  <c r="AN22" i="86"/>
  <c r="AP22" i="86"/>
  <c r="AQ22" i="86"/>
  <c r="D19" i="88"/>
  <c r="AH21" i="5"/>
  <c r="AM23" i="86"/>
  <c r="AN23" i="86"/>
  <c r="AO23" i="86"/>
  <c r="AP23" i="86"/>
  <c r="AQ23" i="86"/>
  <c r="D20" i="88"/>
  <c r="AH22" i="5"/>
  <c r="AM24" i="86"/>
  <c r="AN24" i="86"/>
  <c r="AQ24" i="86"/>
  <c r="AO24" i="86"/>
  <c r="AP24" i="86"/>
  <c r="D21" i="88"/>
  <c r="AH23" i="5"/>
  <c r="AQ25" i="86"/>
  <c r="AO25" i="86"/>
  <c r="AP25" i="86"/>
  <c r="AM25" i="86"/>
  <c r="AN25" i="86"/>
  <c r="D22" i="88"/>
  <c r="AH24" i="5"/>
  <c r="AQ26" i="86"/>
  <c r="AP26" i="86"/>
  <c r="AM26" i="86"/>
  <c r="AN26" i="86"/>
  <c r="AO26" i="86"/>
  <c r="D23" i="88"/>
  <c r="AH25" i="5"/>
  <c r="AP27" i="86"/>
  <c r="AQ27" i="86"/>
  <c r="AM27" i="86"/>
  <c r="AN27" i="86"/>
  <c r="AO27" i="86"/>
  <c r="D24" i="88"/>
  <c r="AH26" i="5"/>
  <c r="AO28" i="86"/>
  <c r="AQ28" i="86"/>
  <c r="AM28" i="86"/>
  <c r="AN28" i="86"/>
  <c r="AP28" i="86"/>
  <c r="D25" i="88"/>
  <c r="AH27" i="5"/>
  <c r="AO29" i="86"/>
  <c r="AM29" i="86"/>
  <c r="AN29" i="86"/>
  <c r="AP29" i="86"/>
  <c r="AQ29" i="86"/>
  <c r="D26" i="88"/>
  <c r="AH28" i="5"/>
  <c r="AM30" i="86"/>
  <c r="AN30" i="86"/>
  <c r="AO30" i="86"/>
  <c r="AP30" i="86"/>
  <c r="AQ30" i="86"/>
  <c r="D27" i="88"/>
  <c r="AH29" i="5"/>
  <c r="AM31" i="86"/>
  <c r="AN31" i="86"/>
  <c r="AO31" i="86"/>
  <c r="AP31" i="86"/>
  <c r="AQ31" i="86"/>
  <c r="D28" i="88"/>
  <c r="AH30" i="5"/>
  <c r="AM32" i="86"/>
  <c r="AN32" i="86"/>
  <c r="AQ32" i="86"/>
  <c r="AO32" i="86"/>
  <c r="AP32" i="86"/>
  <c r="D29" i="88"/>
  <c r="AH31" i="5"/>
  <c r="AQ33" i="86"/>
  <c r="AP33" i="86"/>
  <c r="AM33" i="86"/>
  <c r="AN33" i="86"/>
  <c r="AO33" i="86"/>
  <c r="D30" i="88"/>
  <c r="AH32" i="5"/>
  <c r="AP34" i="86"/>
  <c r="AQ34" i="86"/>
  <c r="AM34" i="86"/>
  <c r="AN34" i="86"/>
  <c r="AO34" i="86"/>
  <c r="D31" i="88"/>
  <c r="AH33" i="5"/>
  <c r="AO35" i="86"/>
  <c r="AQ35" i="86"/>
  <c r="AM35" i="86"/>
  <c r="AN35" i="86"/>
  <c r="AP35" i="86"/>
  <c r="D32" i="88"/>
  <c r="AH34" i="5"/>
  <c r="AO36" i="86"/>
  <c r="AM36" i="86"/>
  <c r="AN36" i="86"/>
  <c r="AP36" i="86"/>
  <c r="AQ36" i="86"/>
  <c r="D33" i="88"/>
  <c r="AH35" i="5"/>
  <c r="AO37" i="86"/>
  <c r="AM37" i="86"/>
  <c r="AN37" i="86"/>
  <c r="AP37" i="86"/>
  <c r="AQ37" i="86"/>
  <c r="D34" i="88"/>
  <c r="AH36" i="5"/>
  <c r="AO38" i="86"/>
  <c r="AP38" i="86"/>
  <c r="AQ38" i="86"/>
  <c r="AM38" i="86"/>
  <c r="AN38" i="86"/>
  <c r="D35" i="88"/>
  <c r="AH37" i="5"/>
  <c r="AM39" i="86"/>
  <c r="AN39" i="86"/>
  <c r="AQ39" i="86"/>
  <c r="AO39" i="86"/>
  <c r="AP39" i="86"/>
  <c r="D36" i="88"/>
  <c r="AH38" i="5"/>
  <c r="AP40" i="86"/>
  <c r="AO40" i="86"/>
  <c r="AQ40" i="86"/>
  <c r="AM40" i="86"/>
  <c r="AN40" i="86"/>
  <c r="D37" i="88"/>
  <c r="AH39" i="5"/>
  <c r="AP41" i="86"/>
  <c r="AQ41" i="86"/>
  <c r="AM41" i="86"/>
  <c r="AN41" i="86"/>
  <c r="AO41" i="86"/>
  <c r="D38" i="88"/>
  <c r="AH40" i="5"/>
  <c r="AP42" i="86"/>
  <c r="AM42" i="86"/>
  <c r="AN42" i="86"/>
  <c r="AO42" i="86"/>
  <c r="AQ42" i="86"/>
  <c r="D39" i="88"/>
  <c r="F38" i="88"/>
  <c r="G38" i="88"/>
  <c r="AE40" i="5"/>
  <c r="AH41" i="5"/>
  <c r="AO43" i="86"/>
  <c r="AM43" i="86"/>
  <c r="AN43" i="86"/>
  <c r="AP43" i="86"/>
  <c r="AQ43" i="86"/>
  <c r="D40" i="88"/>
  <c r="F40" i="88"/>
  <c r="G40" i="88"/>
  <c r="AE42" i="5"/>
  <c r="AH42" i="5"/>
  <c r="F39" i="88"/>
  <c r="G39" i="88"/>
  <c r="AE41" i="5"/>
  <c r="F2" i="88"/>
  <c r="F4" i="88"/>
  <c r="G4" i="88"/>
  <c r="AE6" i="5"/>
  <c r="F3" i="88"/>
  <c r="G3" i="88"/>
  <c r="AE5" i="5"/>
  <c r="F5" i="88"/>
  <c r="G5" i="88"/>
  <c r="AE7" i="5"/>
  <c r="F6" i="88"/>
  <c r="G6" i="88"/>
  <c r="AE8" i="5"/>
  <c r="F7" i="88"/>
  <c r="G7" i="88"/>
  <c r="AE9" i="5"/>
  <c r="F8" i="88"/>
  <c r="G8" i="88"/>
  <c r="AE10" i="5"/>
  <c r="F9" i="88"/>
  <c r="G9" i="88"/>
  <c r="AE11" i="5"/>
  <c r="F10" i="88"/>
  <c r="G10" i="88"/>
  <c r="AE12" i="5"/>
  <c r="F11" i="88"/>
  <c r="G11" i="88"/>
  <c r="AE13" i="5"/>
  <c r="F12" i="88"/>
  <c r="G12" i="88"/>
  <c r="AE14" i="5"/>
  <c r="F13" i="88"/>
  <c r="G13" i="88"/>
  <c r="AE15" i="5"/>
  <c r="F14" i="88"/>
  <c r="G14" i="88"/>
  <c r="AE16" i="5"/>
  <c r="F15" i="88"/>
  <c r="G15" i="88"/>
  <c r="AE17" i="5"/>
  <c r="F16" i="88"/>
  <c r="G16" i="88"/>
  <c r="AE18" i="5"/>
  <c r="F17" i="88"/>
  <c r="G17" i="88"/>
  <c r="AE19" i="5"/>
  <c r="F18" i="88"/>
  <c r="G18" i="88"/>
  <c r="AE20" i="5"/>
  <c r="F19" i="88"/>
  <c r="G19" i="88"/>
  <c r="AE21" i="5"/>
  <c r="F20" i="88"/>
  <c r="G20" i="88"/>
  <c r="AE22" i="5"/>
  <c r="F21" i="88"/>
  <c r="G21" i="88"/>
  <c r="AE23" i="5"/>
  <c r="F22" i="88"/>
  <c r="G22" i="88"/>
  <c r="AE24" i="5"/>
  <c r="F23" i="88"/>
  <c r="G23" i="88"/>
  <c r="AE25" i="5"/>
  <c r="F24" i="88"/>
  <c r="G24" i="88"/>
  <c r="AE26" i="5"/>
  <c r="F25" i="88"/>
  <c r="G25" i="88"/>
  <c r="AE27" i="5"/>
  <c r="F26" i="88"/>
  <c r="G26" i="88"/>
  <c r="AE28" i="5"/>
  <c r="F27" i="88"/>
  <c r="G27" i="88"/>
  <c r="AE29" i="5"/>
  <c r="F28" i="88"/>
  <c r="G28" i="88"/>
  <c r="AE30" i="5"/>
  <c r="F29" i="88"/>
  <c r="G29" i="88"/>
  <c r="AE31" i="5"/>
  <c r="F30" i="88"/>
  <c r="G30" i="88"/>
  <c r="AE32" i="5"/>
  <c r="F31" i="88"/>
  <c r="G31" i="88"/>
  <c r="AE33" i="5"/>
  <c r="F32" i="88"/>
  <c r="G32" i="88"/>
  <c r="AE34" i="5"/>
  <c r="F33" i="88"/>
  <c r="G33" i="88"/>
  <c r="AE35" i="5"/>
  <c r="F34" i="88"/>
  <c r="G34" i="88"/>
  <c r="AE36" i="5"/>
  <c r="F35" i="88"/>
  <c r="G35" i="88"/>
  <c r="AE37" i="5"/>
  <c r="F36" i="88"/>
  <c r="G36" i="88"/>
  <c r="AE38" i="5"/>
  <c r="F37" i="88"/>
  <c r="G37" i="88"/>
  <c r="AE39" i="5"/>
  <c r="AM44" i="86"/>
  <c r="AN44" i="86"/>
  <c r="AO44" i="86"/>
  <c r="AP44" i="86"/>
  <c r="AQ44" i="86"/>
  <c r="D41" i="88"/>
  <c r="F41" i="88"/>
  <c r="G41" i="88"/>
  <c r="AE43" i="5"/>
  <c r="AH43" i="5"/>
  <c r="AM45" i="86"/>
  <c r="AN45" i="86"/>
  <c r="AO45" i="86"/>
  <c r="AP45" i="86"/>
  <c r="AQ45" i="86"/>
  <c r="D42" i="88"/>
  <c r="F42" i="88"/>
  <c r="G42" i="88"/>
  <c r="AE44" i="5"/>
  <c r="AH44" i="5"/>
  <c r="AM46" i="86"/>
  <c r="AN46" i="86"/>
  <c r="AQ46" i="86"/>
  <c r="AO46" i="86"/>
  <c r="AP46" i="86"/>
  <c r="D43" i="88"/>
  <c r="F43" i="88"/>
  <c r="G43" i="88"/>
  <c r="AE45" i="5"/>
  <c r="AH45" i="5"/>
  <c r="AQ47" i="86"/>
  <c r="AP47" i="86"/>
  <c r="AM47" i="86"/>
  <c r="AN47" i="86"/>
  <c r="AO47" i="86"/>
  <c r="D44" i="88"/>
  <c r="F44" i="88"/>
  <c r="G44" i="88"/>
  <c r="AE46" i="5"/>
  <c r="AH46" i="5"/>
  <c r="AP48" i="86"/>
  <c r="AQ48" i="86"/>
  <c r="AM48" i="86"/>
  <c r="AN48" i="86"/>
  <c r="AO48" i="86"/>
  <c r="D45" i="88"/>
  <c r="F45" i="88"/>
  <c r="G45" i="88"/>
  <c r="AE47" i="5"/>
  <c r="AH47" i="5"/>
  <c r="AP49" i="86"/>
  <c r="AM49" i="86"/>
  <c r="AN49" i="86"/>
  <c r="AO49" i="86"/>
  <c r="AQ49" i="86"/>
  <c r="D46" i="88"/>
  <c r="F46" i="88"/>
  <c r="G46" i="88"/>
  <c r="AE48" i="5"/>
  <c r="AH48" i="5"/>
  <c r="AO50" i="86"/>
  <c r="AM50" i="86"/>
  <c r="AN50" i="86"/>
  <c r="AP50" i="86"/>
  <c r="AQ50" i="86"/>
  <c r="D47" i="88"/>
  <c r="F47" i="88"/>
  <c r="G47" i="88"/>
  <c r="AE49" i="5"/>
  <c r="AH49" i="5"/>
  <c r="AM51" i="86"/>
  <c r="AN51" i="86"/>
  <c r="AO51" i="86"/>
  <c r="AP51" i="86"/>
  <c r="AQ51" i="86"/>
  <c r="D48" i="88"/>
  <c r="F48" i="88"/>
  <c r="G48" i="88"/>
  <c r="AE50" i="5"/>
  <c r="AH50" i="5"/>
  <c r="AM52" i="86"/>
  <c r="AN52" i="86"/>
  <c r="AO52" i="86"/>
  <c r="AP52" i="86"/>
  <c r="AQ52" i="86"/>
  <c r="D49" i="88"/>
  <c r="F49" i="88"/>
  <c r="G49" i="88"/>
  <c r="AE51" i="5"/>
  <c r="AH51" i="5"/>
  <c r="AM53" i="86"/>
  <c r="AN53" i="86"/>
  <c r="AP53" i="86"/>
  <c r="AQ53" i="86"/>
  <c r="AO53" i="86"/>
  <c r="D50" i="88"/>
  <c r="F50" i="88"/>
  <c r="G50" i="88"/>
  <c r="AE52" i="5"/>
  <c r="AH52" i="5"/>
  <c r="AM54" i="86"/>
  <c r="AN54" i="86"/>
  <c r="AQ54" i="86"/>
  <c r="AP54" i="86"/>
  <c r="AO54" i="86"/>
  <c r="D51" i="88"/>
  <c r="F51" i="88"/>
  <c r="G51" i="88"/>
  <c r="AE53" i="5"/>
  <c r="AH53" i="5"/>
  <c r="AP55" i="86"/>
  <c r="AQ55" i="86"/>
  <c r="AM55" i="86"/>
  <c r="AN55" i="86"/>
  <c r="AO55" i="86"/>
  <c r="D52" i="88"/>
  <c r="F52" i="88"/>
  <c r="G52" i="88"/>
  <c r="AE54" i="5"/>
  <c r="AH54" i="5"/>
  <c r="AO56" i="86"/>
  <c r="AQ56" i="86"/>
  <c r="AM56" i="86"/>
  <c r="AN56" i="86"/>
  <c r="AP56" i="86"/>
  <c r="D53" i="88"/>
  <c r="F53" i="88"/>
  <c r="G53" i="88"/>
  <c r="AE55" i="5"/>
  <c r="AH55" i="5"/>
  <c r="AO57" i="86"/>
  <c r="AM57" i="86"/>
  <c r="AN57" i="86"/>
  <c r="AP57" i="86"/>
  <c r="AQ57" i="86"/>
  <c r="D54" i="88"/>
  <c r="F54" i="88"/>
  <c r="G54" i="88"/>
  <c r="AE56" i="5"/>
  <c r="AH56" i="5"/>
  <c r="AO58" i="86"/>
  <c r="AM58" i="86"/>
  <c r="AN58" i="86"/>
  <c r="AP58" i="86"/>
  <c r="AQ58" i="86"/>
  <c r="D55" i="88"/>
  <c r="F55" i="88"/>
  <c r="G55" i="88"/>
  <c r="AE57" i="5"/>
  <c r="AH57" i="5"/>
  <c r="AO59" i="86"/>
  <c r="AP59" i="86"/>
  <c r="AQ59" i="86"/>
  <c r="AM59" i="86"/>
  <c r="AN59" i="86"/>
  <c r="D56" i="88"/>
  <c r="F56" i="88"/>
  <c r="G56" i="88"/>
  <c r="AE58" i="5"/>
  <c r="AH58" i="5"/>
  <c r="AM60" i="86"/>
  <c r="AN60" i="86"/>
  <c r="AQ60" i="86"/>
  <c r="AO60" i="86"/>
  <c r="AP60" i="86"/>
  <c r="D57" i="88"/>
  <c r="F57" i="88"/>
  <c r="G57" i="88"/>
  <c r="AE59" i="5"/>
  <c r="AH59" i="5"/>
  <c r="AQ61" i="86"/>
  <c r="AP61" i="86"/>
  <c r="AM61" i="86"/>
  <c r="AN61" i="86"/>
  <c r="AO61" i="86"/>
  <c r="D58" i="88"/>
  <c r="F58" i="88"/>
  <c r="G58" i="88"/>
  <c r="AE60" i="5"/>
  <c r="AH60" i="5"/>
  <c r="AP62" i="86"/>
  <c r="AQ62" i="86"/>
  <c r="AM62" i="86"/>
  <c r="AN62" i="86"/>
  <c r="AO62" i="86"/>
  <c r="D59" i="88"/>
  <c r="F59" i="88"/>
  <c r="G59" i="88"/>
  <c r="AE61" i="5"/>
  <c r="AH61" i="5"/>
  <c r="AP63" i="86"/>
  <c r="AM63" i="86"/>
  <c r="AN63" i="86"/>
  <c r="AO63" i="86"/>
  <c r="AQ63" i="86"/>
  <c r="H61" i="111"/>
  <c r="H292" i="111"/>
  <c r="D60" i="88"/>
  <c r="F60" i="88"/>
  <c r="G60" i="88"/>
  <c r="AE62" i="5"/>
  <c r="AH62" i="5"/>
  <c r="AE62" i="75"/>
  <c r="AE293" i="75"/>
  <c r="AO64" i="86"/>
  <c r="AM64" i="86"/>
  <c r="AN64" i="86"/>
  <c r="AP64" i="86"/>
  <c r="AQ64" i="86"/>
  <c r="D61" i="88"/>
  <c r="F61" i="88"/>
  <c r="G61" i="88"/>
  <c r="AE63" i="5"/>
  <c r="AH63" i="5"/>
  <c r="K63" i="5"/>
  <c r="I61" i="111"/>
  <c r="C366" i="111"/>
  <c r="I64" i="89"/>
  <c r="U64" i="89"/>
  <c r="K61" i="88"/>
  <c r="K294" i="5"/>
  <c r="I292" i="111"/>
  <c r="C597" i="111"/>
  <c r="I295" i="89"/>
  <c r="U295" i="89"/>
  <c r="K292" i="88"/>
  <c r="AO65" i="86"/>
  <c r="AM65" i="86"/>
  <c r="AN65" i="86"/>
  <c r="AP65" i="86"/>
  <c r="AQ65" i="86"/>
  <c r="D62" i="88"/>
  <c r="F62" i="88"/>
  <c r="G62" i="88"/>
  <c r="AE64" i="5"/>
  <c r="AH64" i="5"/>
  <c r="AO66" i="86"/>
  <c r="AP66" i="86"/>
  <c r="AQ66" i="86"/>
  <c r="AM66" i="86"/>
  <c r="AN66" i="86"/>
  <c r="D63" i="88"/>
  <c r="F63" i="88"/>
  <c r="G63" i="88"/>
  <c r="AE65" i="5"/>
  <c r="AH65" i="5"/>
  <c r="AM67" i="86"/>
  <c r="AN67" i="86"/>
  <c r="AQ67" i="86"/>
  <c r="AO67" i="86"/>
  <c r="AP67" i="86"/>
  <c r="D64" i="88"/>
  <c r="F64" i="88"/>
  <c r="G64" i="88"/>
  <c r="AE66" i="5"/>
  <c r="AH66" i="5"/>
  <c r="AQ68" i="86"/>
  <c r="AP68" i="86"/>
  <c r="AM68" i="86"/>
  <c r="AN68" i="86"/>
  <c r="AO68" i="86"/>
  <c r="D65" i="88"/>
  <c r="F65" i="88"/>
  <c r="G65" i="88"/>
  <c r="AE67" i="5"/>
  <c r="AH67" i="5"/>
  <c r="AQ69" i="86"/>
  <c r="AM69" i="86"/>
  <c r="AN69" i="86"/>
  <c r="AO69" i="86"/>
  <c r="AP69" i="86"/>
  <c r="D66" i="88"/>
  <c r="F66" i="88"/>
  <c r="G66" i="88"/>
  <c r="AE68" i="5"/>
  <c r="AH68" i="5"/>
  <c r="AP70" i="86"/>
  <c r="AM70" i="86"/>
  <c r="AN70" i="86"/>
  <c r="AO70" i="86"/>
  <c r="AQ70" i="86"/>
  <c r="D67" i="88"/>
  <c r="F67" i="88"/>
  <c r="G67" i="88"/>
  <c r="AE69" i="5"/>
  <c r="AH69" i="5"/>
  <c r="AO71" i="86"/>
  <c r="AM71" i="86"/>
  <c r="AN71" i="86"/>
  <c r="AP71" i="86"/>
  <c r="AQ71" i="86"/>
  <c r="D68" i="88"/>
  <c r="F68" i="88"/>
  <c r="G68" i="88"/>
  <c r="AE70" i="5"/>
  <c r="AH70" i="5"/>
  <c r="AM72" i="86"/>
  <c r="AN72" i="86"/>
  <c r="AO72" i="86"/>
  <c r="AP72" i="86"/>
  <c r="AQ72" i="86"/>
  <c r="D69" i="88"/>
  <c r="F69" i="88"/>
  <c r="G69" i="88"/>
  <c r="AE71" i="5"/>
  <c r="AH71" i="5"/>
  <c r="AM73" i="86"/>
  <c r="AN73" i="86"/>
  <c r="AO73" i="86"/>
  <c r="AP73" i="86"/>
  <c r="AQ73" i="86"/>
  <c r="D70" i="88"/>
  <c r="F70" i="88"/>
  <c r="G70" i="88"/>
  <c r="AE72" i="5"/>
  <c r="AH72" i="5"/>
  <c r="AM74" i="86"/>
  <c r="AN74" i="86"/>
  <c r="AP74" i="86"/>
  <c r="AQ74" i="86"/>
  <c r="AO74" i="86"/>
  <c r="D71" i="88"/>
  <c r="F71" i="88"/>
  <c r="G71" i="88"/>
  <c r="AE73" i="5"/>
  <c r="AH73" i="5"/>
  <c r="AM75" i="86"/>
  <c r="AN75" i="86"/>
  <c r="AQ75" i="86"/>
  <c r="AP75" i="86"/>
  <c r="AO75" i="86"/>
  <c r="D72" i="88"/>
  <c r="F72" i="88"/>
  <c r="G72" i="88"/>
  <c r="AE74" i="5"/>
  <c r="AH74" i="5"/>
  <c r="AP76" i="86"/>
  <c r="AQ76" i="86"/>
  <c r="AM76" i="86"/>
  <c r="AN76" i="86"/>
  <c r="AO76" i="86"/>
  <c r="D73" i="88"/>
  <c r="F73" i="88"/>
  <c r="G73" i="88"/>
  <c r="AE75" i="5"/>
  <c r="AH75" i="5"/>
  <c r="AP77" i="86"/>
  <c r="AM77" i="86"/>
  <c r="AN77" i="86"/>
  <c r="AO77" i="86"/>
  <c r="AQ77" i="86"/>
  <c r="D74" i="88"/>
  <c r="F74" i="88"/>
  <c r="G74" i="88"/>
  <c r="AE76" i="5"/>
  <c r="AH76" i="5"/>
  <c r="AO78" i="86"/>
  <c r="AM78" i="86"/>
  <c r="AN78" i="86"/>
  <c r="AP78" i="86"/>
  <c r="AQ78" i="86"/>
  <c r="D75" i="88"/>
  <c r="F75" i="88"/>
  <c r="G75" i="88"/>
  <c r="AE77" i="5"/>
  <c r="AH77" i="5"/>
  <c r="AO79" i="86"/>
  <c r="AM79" i="86"/>
  <c r="AN79" i="86"/>
  <c r="AP79" i="86"/>
  <c r="AQ79" i="86"/>
  <c r="D76" i="88"/>
  <c r="F76" i="88"/>
  <c r="G76" i="88"/>
  <c r="AE78" i="5"/>
  <c r="AH78" i="5"/>
  <c r="AO80" i="86"/>
  <c r="AP80" i="86"/>
  <c r="AQ80" i="86"/>
  <c r="AM80" i="86"/>
  <c r="AN80" i="86"/>
  <c r="D77" i="88"/>
  <c r="F77" i="88"/>
  <c r="G77" i="88"/>
  <c r="AE79" i="5"/>
  <c r="AH79" i="5"/>
  <c r="AM81" i="86"/>
  <c r="AN81" i="86"/>
  <c r="AP81" i="86"/>
  <c r="AQ81" i="86"/>
  <c r="AO81" i="86"/>
  <c r="D78" i="88"/>
  <c r="F78" i="88"/>
  <c r="G78" i="88"/>
  <c r="AE80" i="5"/>
  <c r="AH80" i="5"/>
  <c r="AM82" i="86"/>
  <c r="AN82" i="86"/>
  <c r="AQ82" i="86"/>
  <c r="AP82" i="86"/>
  <c r="AO82" i="86"/>
  <c r="D79" i="88"/>
  <c r="F79" i="88"/>
  <c r="G79" i="88"/>
  <c r="AE81" i="5"/>
  <c r="AH81" i="5"/>
  <c r="AP83" i="86"/>
  <c r="AQ83" i="86"/>
  <c r="AM83" i="86"/>
  <c r="AN83" i="86"/>
  <c r="AO83" i="86"/>
  <c r="D80" i="88"/>
  <c r="F80" i="88"/>
  <c r="G80" i="88"/>
  <c r="AE82" i="5"/>
  <c r="AH82" i="5"/>
  <c r="AP84" i="86"/>
  <c r="AM84" i="86"/>
  <c r="AN84" i="86"/>
  <c r="AO84" i="86"/>
  <c r="AQ84" i="86"/>
  <c r="D81" i="88"/>
  <c r="F81" i="88"/>
  <c r="G81" i="88"/>
  <c r="AE83" i="5"/>
  <c r="AH83" i="5"/>
  <c r="AP85" i="86"/>
  <c r="AM85" i="86"/>
  <c r="AN85" i="86"/>
  <c r="AO85" i="86"/>
  <c r="AQ85" i="86"/>
  <c r="D82" i="88"/>
  <c r="F82" i="88"/>
  <c r="G82" i="88"/>
  <c r="AE84" i="5"/>
  <c r="AH84" i="5"/>
  <c r="AO86" i="86"/>
  <c r="AP86" i="86"/>
  <c r="AQ86" i="86"/>
  <c r="AM86" i="86"/>
  <c r="AN86" i="86"/>
  <c r="D83" i="88"/>
  <c r="F83" i="88"/>
  <c r="G83" i="88"/>
  <c r="AE85" i="5"/>
  <c r="AH85" i="5"/>
  <c r="AO87" i="86"/>
  <c r="AP87" i="86"/>
  <c r="AQ87" i="86"/>
  <c r="AM87" i="86"/>
  <c r="AN87" i="86"/>
  <c r="D84" i="88"/>
  <c r="F84" i="88"/>
  <c r="G84" i="88"/>
  <c r="AE86" i="5"/>
  <c r="AH86" i="5"/>
  <c r="AM88" i="86"/>
  <c r="AN88" i="86"/>
  <c r="AQ88" i="86"/>
  <c r="AO88" i="86"/>
  <c r="AP88" i="86"/>
  <c r="D85" i="88"/>
  <c r="F85" i="88"/>
  <c r="G85" i="88"/>
  <c r="AE87" i="5"/>
  <c r="AH87" i="5"/>
  <c r="AQ89" i="86"/>
  <c r="AP89" i="86"/>
  <c r="AM89" i="86"/>
  <c r="AN89" i="86"/>
  <c r="AO89" i="86"/>
  <c r="D86" i="88"/>
  <c r="F86" i="88"/>
  <c r="G86" i="88"/>
  <c r="AE88" i="5"/>
  <c r="AH88" i="5"/>
  <c r="AQ90" i="86"/>
  <c r="AM90" i="86"/>
  <c r="AN90" i="86"/>
  <c r="AO90" i="86"/>
  <c r="AP90" i="86"/>
  <c r="D87" i="88"/>
  <c r="F87" i="88"/>
  <c r="G87" i="88"/>
  <c r="AE89" i="5"/>
  <c r="AH89" i="5"/>
  <c r="AP91" i="86"/>
  <c r="AM91" i="86"/>
  <c r="AN91" i="86"/>
  <c r="AO91" i="86"/>
  <c r="AQ91" i="86"/>
  <c r="D88" i="88"/>
  <c r="F88" i="88"/>
  <c r="G88" i="88"/>
  <c r="AE90" i="5"/>
  <c r="AH90" i="5"/>
  <c r="AO92" i="86"/>
  <c r="AM92" i="86"/>
  <c r="AN92" i="86"/>
  <c r="AP92" i="86"/>
  <c r="AQ92" i="86"/>
  <c r="D89" i="88"/>
  <c r="F89" i="88"/>
  <c r="G89" i="88"/>
  <c r="AE91" i="5"/>
  <c r="AH91" i="5"/>
  <c r="AO93" i="86"/>
  <c r="AM93" i="86"/>
  <c r="AN93" i="86"/>
  <c r="AP93" i="86"/>
  <c r="AQ93" i="86"/>
  <c r="D90" i="88"/>
  <c r="F90" i="88"/>
  <c r="G90" i="88"/>
  <c r="AE92" i="5"/>
  <c r="AH92" i="5"/>
  <c r="AO94" i="86"/>
  <c r="AP94" i="86"/>
  <c r="AQ94" i="86"/>
  <c r="AM94" i="86"/>
  <c r="AN94" i="86"/>
  <c r="D91" i="88"/>
  <c r="F91" i="88"/>
  <c r="G91" i="88"/>
  <c r="AE93" i="5"/>
  <c r="AH93" i="5"/>
  <c r="AM95" i="86"/>
  <c r="AN95" i="86"/>
  <c r="AP95" i="86"/>
  <c r="AQ95" i="86"/>
  <c r="AO95" i="86"/>
  <c r="D92" i="88"/>
  <c r="F92" i="88"/>
  <c r="G92" i="88"/>
  <c r="AE94" i="5"/>
  <c r="AH94" i="5"/>
  <c r="AM96" i="86"/>
  <c r="AN96" i="86"/>
  <c r="AQ96" i="86"/>
  <c r="AP96" i="86"/>
  <c r="AO96" i="86"/>
  <c r="D93" i="88"/>
  <c r="F93" i="88"/>
  <c r="G93" i="88"/>
  <c r="AE95" i="5"/>
  <c r="AH95" i="5"/>
  <c r="AQ97" i="86"/>
  <c r="AM97" i="86"/>
  <c r="AN97" i="86"/>
  <c r="AO97" i="86"/>
  <c r="AP97" i="86"/>
  <c r="D94" i="88"/>
  <c r="F94" i="88"/>
  <c r="G94" i="88"/>
  <c r="AE96" i="5"/>
  <c r="AH96" i="5"/>
  <c r="AP98" i="86"/>
  <c r="AM98" i="86"/>
  <c r="AN98" i="86"/>
  <c r="AO98" i="86"/>
  <c r="AQ98" i="86"/>
  <c r="D95" i="88"/>
  <c r="F95" i="88"/>
  <c r="G95" i="88"/>
  <c r="AE97" i="5"/>
  <c r="AH97" i="5"/>
  <c r="AO99" i="86"/>
  <c r="AM99" i="86"/>
  <c r="AN99" i="86"/>
  <c r="AP99" i="86"/>
  <c r="AQ99" i="86"/>
  <c r="D96" i="88"/>
  <c r="F96" i="88"/>
  <c r="G96" i="88"/>
  <c r="AE98" i="5"/>
  <c r="AH98" i="5"/>
  <c r="AO100" i="86"/>
  <c r="AM100" i="86"/>
  <c r="AN100" i="86"/>
  <c r="AP100" i="86"/>
  <c r="AQ100" i="86"/>
  <c r="D97" i="88"/>
  <c r="F97" i="88"/>
  <c r="G97" i="88"/>
  <c r="AE99" i="5"/>
  <c r="AH99" i="5"/>
  <c r="AO101" i="86"/>
  <c r="AP101" i="86"/>
  <c r="AQ101" i="86"/>
  <c r="AM101" i="86"/>
  <c r="AN101" i="86"/>
  <c r="D98" i="88"/>
  <c r="F98" i="88"/>
  <c r="G98" i="88"/>
  <c r="AE100" i="5"/>
  <c r="AH100" i="5"/>
  <c r="AP102" i="86"/>
  <c r="AQ102" i="86"/>
  <c r="AM102" i="86"/>
  <c r="AN102" i="86"/>
  <c r="AO102" i="86"/>
  <c r="D99" i="88"/>
  <c r="F99" i="88"/>
  <c r="G99" i="88"/>
  <c r="AE101" i="5"/>
  <c r="AH101" i="5"/>
  <c r="AM103" i="86"/>
  <c r="AN103" i="86"/>
  <c r="AQ103" i="86"/>
  <c r="AP103" i="86"/>
  <c r="AO103" i="86"/>
  <c r="D100" i="88"/>
  <c r="F100" i="88"/>
  <c r="G100" i="88"/>
  <c r="AE102" i="5"/>
  <c r="AH102" i="5"/>
  <c r="AP104" i="86"/>
  <c r="AQ104" i="86"/>
  <c r="AM104" i="86"/>
  <c r="AN104" i="86"/>
  <c r="AO104" i="86"/>
  <c r="D101" i="88"/>
  <c r="F101" i="88"/>
  <c r="G101" i="88"/>
  <c r="AE103" i="5"/>
  <c r="AH103" i="5"/>
  <c r="AP105" i="86"/>
  <c r="AM105" i="86"/>
  <c r="AN105" i="86"/>
  <c r="AO105" i="86"/>
  <c r="AQ105" i="86"/>
  <c r="D102" i="88"/>
  <c r="F102" i="88"/>
  <c r="G102" i="88"/>
  <c r="AE104" i="5"/>
  <c r="AH104" i="5"/>
  <c r="AP106" i="86"/>
  <c r="AM106" i="86"/>
  <c r="AN106" i="86"/>
  <c r="AO106" i="86"/>
  <c r="AQ106" i="86"/>
  <c r="D103" i="88"/>
  <c r="F103" i="88"/>
  <c r="G103" i="88"/>
  <c r="AE105" i="5"/>
  <c r="AH105" i="5"/>
  <c r="AO107" i="86"/>
  <c r="AP107" i="86"/>
  <c r="AQ107" i="86"/>
  <c r="AM107" i="86"/>
  <c r="AN107" i="86"/>
  <c r="D104" i="88"/>
  <c r="F104" i="88"/>
  <c r="G104" i="88"/>
  <c r="AE106" i="5"/>
  <c r="AH106" i="5"/>
  <c r="AO108" i="86"/>
  <c r="AP108" i="86"/>
  <c r="AQ108" i="86"/>
  <c r="AM108" i="86"/>
  <c r="AN108" i="86"/>
  <c r="D105" i="88"/>
  <c r="F105" i="88"/>
  <c r="G105" i="88"/>
  <c r="AE107" i="5"/>
  <c r="AH107" i="5"/>
  <c r="AM109" i="86"/>
  <c r="AN109" i="86"/>
  <c r="AP109" i="86"/>
  <c r="AQ109" i="86"/>
  <c r="AO109" i="86"/>
  <c r="D106" i="88"/>
  <c r="F106" i="88"/>
  <c r="G106" i="88"/>
  <c r="AE108" i="5"/>
  <c r="AH108" i="5"/>
  <c r="AM110" i="86"/>
  <c r="AN110" i="86"/>
  <c r="AQ110" i="86"/>
  <c r="AP110" i="86"/>
  <c r="AO110" i="86"/>
  <c r="D107" i="88"/>
  <c r="F107" i="88"/>
  <c r="G107" i="88"/>
  <c r="AE109" i="5"/>
  <c r="AH109" i="5"/>
  <c r="AQ111" i="86"/>
  <c r="AM111" i="86"/>
  <c r="AN111" i="86"/>
  <c r="AO111" i="86"/>
  <c r="AP111" i="86"/>
  <c r="D108" i="88"/>
  <c r="F108" i="88"/>
  <c r="G108" i="88"/>
  <c r="AE110" i="5"/>
  <c r="AH110" i="5"/>
  <c r="AP112" i="86"/>
  <c r="AM112" i="86"/>
  <c r="AN112" i="86"/>
  <c r="AO112" i="86"/>
  <c r="AQ112" i="86"/>
  <c r="D109" i="88"/>
  <c r="F109" i="88"/>
  <c r="G109" i="88"/>
  <c r="AE111" i="5"/>
  <c r="AH111" i="5"/>
  <c r="AP113" i="86"/>
  <c r="AM113" i="86"/>
  <c r="AN113" i="86"/>
  <c r="AO113" i="86"/>
  <c r="AQ113" i="86"/>
  <c r="D110" i="88"/>
  <c r="F110" i="88"/>
  <c r="G110" i="88"/>
  <c r="AE112" i="5"/>
  <c r="AH112" i="5"/>
  <c r="AO114" i="86"/>
  <c r="AP114" i="86"/>
  <c r="AQ114" i="86"/>
  <c r="AM114" i="86"/>
  <c r="AN114" i="86"/>
  <c r="D111" i="88"/>
  <c r="F111" i="88"/>
  <c r="G111" i="88"/>
  <c r="AE113" i="5"/>
  <c r="AH113" i="5"/>
  <c r="AO115" i="86"/>
  <c r="AP115" i="86"/>
  <c r="AQ115" i="86"/>
  <c r="AM115" i="86"/>
  <c r="AN115" i="86"/>
  <c r="D112" i="88"/>
  <c r="F112" i="88"/>
  <c r="G112" i="88"/>
  <c r="AE114" i="5"/>
  <c r="AH114" i="5"/>
  <c r="AM116" i="86"/>
  <c r="AN116" i="86"/>
  <c r="AP116" i="86"/>
  <c r="AQ116" i="86"/>
  <c r="AO116" i="86"/>
  <c r="D113" i="88"/>
  <c r="F113" i="88"/>
  <c r="G113" i="88"/>
  <c r="AE115" i="5"/>
  <c r="AH115" i="5"/>
  <c r="AM117" i="86"/>
  <c r="AN117" i="86"/>
  <c r="AQ117" i="86"/>
  <c r="AO117" i="86"/>
  <c r="AP117" i="86"/>
  <c r="D114" i="88"/>
  <c r="F114" i="88"/>
  <c r="G114" i="88"/>
  <c r="AE116" i="5"/>
  <c r="AH116" i="5"/>
  <c r="AM118" i="86"/>
  <c r="AN118" i="86"/>
  <c r="AQ118" i="86"/>
  <c r="AO118" i="86"/>
  <c r="AP118" i="86"/>
  <c r="D115" i="88"/>
  <c r="F115" i="88"/>
  <c r="G115" i="88"/>
  <c r="AE117" i="5"/>
  <c r="AH117" i="5"/>
  <c r="AP119" i="86"/>
  <c r="AM119" i="86"/>
  <c r="AN119" i="86"/>
  <c r="AO119" i="86"/>
  <c r="AQ119" i="86"/>
  <c r="D116" i="88"/>
  <c r="F116" i="88"/>
  <c r="G116" i="88"/>
  <c r="AE118" i="5"/>
  <c r="AH118" i="5"/>
  <c r="AO120" i="86"/>
  <c r="AM120" i="86"/>
  <c r="AN120" i="86"/>
  <c r="AP120" i="86"/>
  <c r="AQ120" i="86"/>
  <c r="D117" i="88"/>
  <c r="F117" i="88"/>
  <c r="G117" i="88"/>
  <c r="AE119" i="5"/>
  <c r="AH119" i="5"/>
  <c r="AO121" i="86"/>
  <c r="AM121" i="86"/>
  <c r="AN121" i="86"/>
  <c r="AP121" i="86"/>
  <c r="AQ121" i="86"/>
  <c r="M42" i="5"/>
  <c r="N42" i="5"/>
  <c r="O42" i="5"/>
  <c r="P42" i="5"/>
  <c r="Z42" i="5"/>
  <c r="D118" i="88"/>
  <c r="F118" i="88"/>
  <c r="G118" i="88"/>
  <c r="AE120" i="5"/>
  <c r="AH120" i="5"/>
  <c r="AO122" i="86"/>
  <c r="AP122" i="86"/>
  <c r="AQ122" i="86"/>
  <c r="AM122" i="86"/>
  <c r="AN122" i="86"/>
  <c r="L294" i="5"/>
  <c r="L63" i="5"/>
  <c r="D119" i="88"/>
  <c r="F119" i="88"/>
  <c r="G119" i="88"/>
  <c r="AE121" i="5"/>
  <c r="AH121" i="5"/>
  <c r="AP123" i="86"/>
  <c r="AQ123" i="86"/>
  <c r="AM123" i="86"/>
  <c r="AN123" i="86"/>
  <c r="AO123" i="86"/>
  <c r="D120" i="88"/>
  <c r="F120" i="88"/>
  <c r="G120" i="88"/>
  <c r="AE122" i="5"/>
  <c r="AH122" i="5"/>
  <c r="AM124" i="86"/>
  <c r="AN124" i="86"/>
  <c r="AQ124" i="86"/>
  <c r="AP124" i="86"/>
  <c r="AO124" i="86"/>
  <c r="D121" i="88"/>
  <c r="F121" i="88"/>
  <c r="G121" i="88"/>
  <c r="AE123" i="5"/>
  <c r="AH123" i="5"/>
  <c r="AQ125" i="86"/>
  <c r="AM125" i="86"/>
  <c r="AN125" i="86"/>
  <c r="AO125" i="86"/>
  <c r="AP125" i="86"/>
  <c r="D122" i="88"/>
  <c r="F122" i="88"/>
  <c r="G122" i="88"/>
  <c r="AE124" i="5"/>
  <c r="AH124" i="5"/>
  <c r="AP126" i="86"/>
  <c r="AM126" i="86"/>
  <c r="AN126" i="86"/>
  <c r="AO126" i="86"/>
  <c r="AQ126" i="86"/>
  <c r="D123" i="88"/>
  <c r="F123" i="88"/>
  <c r="G123" i="88"/>
  <c r="AE125" i="5"/>
  <c r="AH125" i="5"/>
  <c r="AP127" i="86"/>
  <c r="AM127" i="86"/>
  <c r="AN127" i="86"/>
  <c r="AO127" i="86"/>
  <c r="AQ127" i="86"/>
  <c r="D124" i="88"/>
  <c r="F124" i="88"/>
  <c r="G124" i="88"/>
  <c r="AE126" i="5"/>
  <c r="AH126" i="5"/>
  <c r="AO128" i="86"/>
  <c r="AP128" i="86"/>
  <c r="AQ128" i="86"/>
  <c r="AM128" i="86"/>
  <c r="AN128" i="86"/>
  <c r="D125" i="88"/>
  <c r="F125" i="88"/>
  <c r="G125" i="88"/>
  <c r="AE127" i="5"/>
  <c r="AH127" i="5"/>
  <c r="AO129" i="86"/>
  <c r="AP129" i="86"/>
  <c r="AQ129" i="86"/>
  <c r="AM129" i="86"/>
  <c r="AN129" i="86"/>
  <c r="D126" i="88"/>
  <c r="F126" i="88"/>
  <c r="G126" i="88"/>
  <c r="AE128" i="5"/>
  <c r="AH128" i="5"/>
  <c r="AP130" i="86"/>
  <c r="AQ130" i="86"/>
  <c r="AM130" i="86"/>
  <c r="AN130" i="86"/>
  <c r="AO130" i="86"/>
  <c r="D127" i="88"/>
  <c r="F127" i="88"/>
  <c r="G127" i="88"/>
  <c r="AE129" i="5"/>
  <c r="AH129" i="5"/>
  <c r="AM131" i="86"/>
  <c r="AN131" i="86"/>
  <c r="AQ131" i="86"/>
  <c r="AP131" i="86"/>
  <c r="AO131" i="86"/>
  <c r="D128" i="88"/>
  <c r="F128" i="88"/>
  <c r="G128" i="88"/>
  <c r="AE130" i="5"/>
  <c r="AH130" i="5"/>
  <c r="AQ132" i="86"/>
  <c r="AM132" i="86"/>
  <c r="AN132" i="86"/>
  <c r="AO132" i="86"/>
  <c r="AP132" i="86"/>
  <c r="D129" i="88"/>
  <c r="F129" i="88"/>
  <c r="G129" i="88"/>
  <c r="AE131" i="5"/>
  <c r="AH131" i="5"/>
  <c r="AQ133" i="86"/>
  <c r="AM133" i="86"/>
  <c r="AN133" i="86"/>
  <c r="AO133" i="86"/>
  <c r="AP133" i="86"/>
  <c r="D130" i="88"/>
  <c r="F130" i="88"/>
  <c r="G130" i="88"/>
  <c r="AE132" i="5"/>
  <c r="AH132" i="5"/>
  <c r="AP134" i="86"/>
  <c r="AO134" i="86"/>
  <c r="AQ134" i="86"/>
  <c r="AM134" i="86"/>
  <c r="AN134" i="86"/>
  <c r="D131" i="88"/>
  <c r="F131" i="88"/>
  <c r="G131" i="88"/>
  <c r="AE133" i="5"/>
  <c r="AH133" i="5"/>
  <c r="AO135" i="86"/>
  <c r="AP135" i="86"/>
  <c r="AQ135" i="86"/>
  <c r="AM135" i="86"/>
  <c r="AN135" i="86"/>
  <c r="D132" i="88"/>
  <c r="F132" i="88"/>
  <c r="G132" i="88"/>
  <c r="AE134" i="5"/>
  <c r="AH134" i="5"/>
  <c r="AO136" i="86"/>
  <c r="AP136" i="86"/>
  <c r="AQ136" i="86"/>
  <c r="AM136" i="86"/>
  <c r="AN136" i="86"/>
  <c r="D133" i="88"/>
  <c r="F133" i="88"/>
  <c r="G133" i="88"/>
  <c r="AE135" i="5"/>
  <c r="AH135" i="5"/>
  <c r="AM137" i="86"/>
  <c r="AN137" i="86"/>
  <c r="AP137" i="86"/>
  <c r="AQ137" i="86"/>
  <c r="AO137" i="86"/>
  <c r="D134" i="88"/>
  <c r="F134" i="88"/>
  <c r="G134" i="88"/>
  <c r="AE136" i="5"/>
  <c r="AH136" i="5"/>
  <c r="AM138" i="86"/>
  <c r="AN138" i="86"/>
  <c r="AQ138" i="86"/>
  <c r="AO138" i="86"/>
  <c r="AP138" i="86"/>
  <c r="D135" i="88"/>
  <c r="F135" i="88"/>
  <c r="G135" i="88"/>
  <c r="AE137" i="5"/>
  <c r="AH137" i="5"/>
  <c r="AM139" i="86"/>
  <c r="AN139" i="86"/>
  <c r="AQ139" i="86"/>
  <c r="AO139" i="86"/>
  <c r="AP139" i="86"/>
  <c r="D136" i="88"/>
  <c r="F136" i="88"/>
  <c r="G136" i="88"/>
  <c r="AE138" i="5"/>
  <c r="AH138" i="5"/>
  <c r="AP140" i="86"/>
  <c r="AM140" i="86"/>
  <c r="AN140" i="86"/>
  <c r="AO140" i="86"/>
  <c r="AQ140" i="86"/>
  <c r="D137" i="88"/>
  <c r="F137" i="88"/>
  <c r="G137" i="88"/>
  <c r="AE139" i="5"/>
  <c r="AH139" i="5"/>
  <c r="AP141" i="86"/>
  <c r="AM141" i="86"/>
  <c r="AN141" i="86"/>
  <c r="AO141" i="86"/>
  <c r="AQ141" i="86"/>
  <c r="D138" i="88"/>
  <c r="F138" i="88"/>
  <c r="G138" i="88"/>
  <c r="AE140" i="5"/>
  <c r="AH140" i="5"/>
  <c r="AO142" i="86"/>
  <c r="AP142" i="86"/>
  <c r="AQ142" i="86"/>
  <c r="AM142" i="86"/>
  <c r="AN142" i="86"/>
  <c r="D139" i="88"/>
  <c r="F139" i="88"/>
  <c r="G139" i="88"/>
  <c r="AE141" i="5"/>
  <c r="AH141" i="5"/>
  <c r="AO143" i="86"/>
  <c r="AP143" i="86"/>
  <c r="AQ143" i="86"/>
  <c r="AM143" i="86"/>
  <c r="AN143" i="86"/>
  <c r="D140" i="88"/>
  <c r="F140" i="88"/>
  <c r="G140" i="88"/>
  <c r="AE142" i="5"/>
  <c r="AH142" i="5"/>
  <c r="AP144" i="86"/>
  <c r="AQ144" i="86"/>
  <c r="AM144" i="86"/>
  <c r="AN144" i="86"/>
  <c r="AO144" i="86"/>
  <c r="D141" i="88"/>
  <c r="F141" i="88"/>
  <c r="G141" i="88"/>
  <c r="AE143" i="5"/>
  <c r="AH143" i="5"/>
  <c r="AM145" i="86"/>
  <c r="AN145" i="86"/>
  <c r="AQ145" i="86"/>
  <c r="AO145" i="86"/>
  <c r="AP145" i="86"/>
  <c r="D142" i="88"/>
  <c r="F142" i="88"/>
  <c r="G142" i="88"/>
  <c r="AE144" i="5"/>
  <c r="AH144" i="5"/>
  <c r="AM146" i="86"/>
  <c r="AN146" i="86"/>
  <c r="AQ146" i="86"/>
  <c r="AO146" i="86"/>
  <c r="AP146" i="86"/>
  <c r="D143" i="88"/>
  <c r="F143" i="88"/>
  <c r="G143" i="88"/>
  <c r="AE145" i="5"/>
  <c r="AH145" i="5"/>
  <c r="AP147" i="86"/>
  <c r="AM147" i="86"/>
  <c r="AN147" i="86"/>
  <c r="AO147" i="86"/>
  <c r="AQ147" i="86"/>
  <c r="D144" i="88"/>
  <c r="F144" i="88"/>
  <c r="G144" i="88"/>
  <c r="AE146" i="5"/>
  <c r="AH146" i="5"/>
  <c r="AP148" i="86"/>
  <c r="AM148" i="86"/>
  <c r="AN148" i="86"/>
  <c r="AO148" i="86"/>
  <c r="AQ148" i="86"/>
  <c r="D145" i="88"/>
  <c r="F145" i="88"/>
  <c r="G145" i="88"/>
  <c r="AE147" i="5"/>
  <c r="AH147" i="5"/>
  <c r="AP149" i="86"/>
  <c r="AO149" i="86"/>
  <c r="AQ149" i="86"/>
  <c r="AM149" i="86"/>
  <c r="AN149" i="86"/>
  <c r="D146" i="88"/>
  <c r="F146" i="88"/>
  <c r="G146" i="88"/>
  <c r="AE148" i="5"/>
  <c r="AH148" i="5"/>
  <c r="AO150" i="86"/>
  <c r="AP150" i="86"/>
  <c r="AQ150" i="86"/>
  <c r="AM150" i="86"/>
  <c r="AN150" i="86"/>
  <c r="D147" i="88"/>
  <c r="F147" i="88"/>
  <c r="G147" i="88"/>
  <c r="AE149" i="5"/>
  <c r="AH149" i="5"/>
  <c r="AP151" i="86"/>
  <c r="AQ151" i="86"/>
  <c r="AM151" i="86"/>
  <c r="AN151" i="86"/>
  <c r="AO151" i="86"/>
  <c r="D148" i="88"/>
  <c r="F148" i="88"/>
  <c r="G148" i="88"/>
  <c r="AE150" i="5"/>
  <c r="AH150" i="5"/>
  <c r="AM152" i="86"/>
  <c r="AN152" i="86"/>
  <c r="AQ152" i="86"/>
  <c r="AP152" i="86"/>
  <c r="AO152" i="86"/>
  <c r="D149" i="88"/>
  <c r="F149" i="88"/>
  <c r="G149" i="88"/>
  <c r="AE151" i="5"/>
  <c r="AH151" i="5"/>
  <c r="AQ153" i="86"/>
  <c r="AM153" i="86"/>
  <c r="AN153" i="86"/>
  <c r="AO153" i="86"/>
  <c r="AP153" i="86"/>
  <c r="D150" i="88"/>
  <c r="F150" i="88"/>
  <c r="G150" i="88"/>
  <c r="AE152" i="5"/>
  <c r="AH152" i="5"/>
  <c r="AQ154" i="86"/>
  <c r="AM154" i="86"/>
  <c r="AN154" i="86"/>
  <c r="AO154" i="86"/>
  <c r="AP154" i="86"/>
  <c r="D151" i="88"/>
  <c r="F151" i="88"/>
  <c r="G151" i="88"/>
  <c r="AE153" i="5"/>
  <c r="AH153" i="5"/>
  <c r="AP155" i="86"/>
  <c r="AO155" i="86"/>
  <c r="AQ155" i="86"/>
  <c r="AM155" i="86"/>
  <c r="AN155" i="86"/>
  <c r="D152" i="88"/>
  <c r="F152" i="88"/>
  <c r="G152" i="88"/>
  <c r="AE154" i="5"/>
  <c r="AH154" i="5"/>
  <c r="AO156" i="86"/>
  <c r="AP156" i="86"/>
  <c r="AQ156" i="86"/>
  <c r="AM156" i="86"/>
  <c r="AN156" i="86"/>
  <c r="D153" i="88"/>
  <c r="F153" i="88"/>
  <c r="G153" i="88"/>
  <c r="AE155" i="5"/>
  <c r="AH155" i="5"/>
  <c r="AO157" i="86"/>
  <c r="AP157" i="86"/>
  <c r="AQ157" i="86"/>
  <c r="AM157" i="86"/>
  <c r="AN157" i="86"/>
  <c r="D154" i="88"/>
  <c r="F154" i="88"/>
  <c r="G154" i="88"/>
  <c r="AE156" i="5"/>
  <c r="AH156" i="5"/>
  <c r="AP158" i="86"/>
  <c r="AQ158" i="86"/>
  <c r="AM158" i="86"/>
  <c r="AN158" i="86"/>
  <c r="AO158" i="86"/>
  <c r="D155" i="88"/>
  <c r="F155" i="88"/>
  <c r="G155" i="88"/>
  <c r="AE157" i="5"/>
  <c r="AH157" i="5"/>
  <c r="AM159" i="86"/>
  <c r="AN159" i="86"/>
  <c r="AQ159" i="86"/>
  <c r="AO159" i="86"/>
  <c r="AP159" i="86"/>
  <c r="D156" i="88"/>
  <c r="F156" i="88"/>
  <c r="G156" i="88"/>
  <c r="AE158" i="5"/>
  <c r="AH158" i="5"/>
  <c r="AM160" i="86"/>
  <c r="AN160" i="86"/>
  <c r="AQ160" i="86"/>
  <c r="AO160" i="86"/>
  <c r="AP160" i="86"/>
  <c r="D157" i="88"/>
  <c r="F157" i="88"/>
  <c r="G157" i="88"/>
  <c r="AE159" i="5"/>
  <c r="AH159" i="5"/>
  <c r="AQ161" i="86"/>
  <c r="AM161" i="86"/>
  <c r="AN161" i="86"/>
  <c r="AO161" i="86"/>
  <c r="AP161" i="86"/>
  <c r="D158" i="88"/>
  <c r="F158" i="88"/>
  <c r="G158" i="88"/>
  <c r="AE160" i="5"/>
  <c r="AH160" i="5"/>
  <c r="AP162" i="86"/>
  <c r="AO162" i="86"/>
  <c r="AQ162" i="86"/>
  <c r="AM162" i="86"/>
  <c r="AN162" i="86"/>
  <c r="D159" i="88"/>
  <c r="F159" i="88"/>
  <c r="G159" i="88"/>
  <c r="AE161" i="5"/>
  <c r="AH161" i="5"/>
  <c r="AO163" i="86"/>
  <c r="AP163" i="86"/>
  <c r="AQ163" i="86"/>
  <c r="AM163" i="86"/>
  <c r="AN163" i="86"/>
  <c r="D160" i="88"/>
  <c r="F160" i="88"/>
  <c r="G160" i="88"/>
  <c r="AE162" i="5"/>
  <c r="AH162" i="5"/>
  <c r="AO164" i="86"/>
  <c r="AP164" i="86"/>
  <c r="AQ164" i="86"/>
  <c r="AM164" i="86"/>
  <c r="AN164" i="86"/>
  <c r="D161" i="88"/>
  <c r="F161" i="88"/>
  <c r="G161" i="88"/>
  <c r="AE163" i="5"/>
  <c r="AH163" i="5"/>
  <c r="AO165" i="86"/>
  <c r="AQ165" i="86"/>
  <c r="AM165" i="86"/>
  <c r="AN165" i="86"/>
  <c r="AP165" i="86"/>
  <c r="D162" i="88"/>
  <c r="F162" i="88"/>
  <c r="G162" i="88"/>
  <c r="AE164" i="5"/>
  <c r="AH164" i="5"/>
  <c r="AQ166" i="86"/>
  <c r="AM166" i="86"/>
  <c r="AN166" i="86"/>
  <c r="AO166" i="86"/>
  <c r="AP166" i="86"/>
  <c r="D163" i="88"/>
  <c r="F163" i="88"/>
  <c r="G163" i="88"/>
  <c r="AE165" i="5"/>
  <c r="AH165" i="5"/>
  <c r="AM167" i="86"/>
  <c r="AN167" i="86"/>
  <c r="AQ167" i="86"/>
  <c r="AO167" i="86"/>
  <c r="AP167" i="86"/>
  <c r="D164" i="88"/>
  <c r="F164" i="88"/>
  <c r="G164" i="88"/>
  <c r="AE166" i="5"/>
  <c r="AH166" i="5"/>
  <c r="AP168" i="86"/>
  <c r="AM168" i="86"/>
  <c r="AN168" i="86"/>
  <c r="AO168" i="86"/>
  <c r="AQ168" i="86"/>
  <c r="D165" i="88"/>
  <c r="F165" i="88"/>
  <c r="G165" i="88"/>
  <c r="AE167" i="5"/>
  <c r="AH167" i="5"/>
  <c r="AP169" i="86"/>
  <c r="AM169" i="86"/>
  <c r="AN169" i="86"/>
  <c r="AO169" i="86"/>
  <c r="AQ169" i="86"/>
  <c r="D166" i="88"/>
  <c r="F166" i="88"/>
  <c r="G166" i="88"/>
  <c r="AE168" i="5"/>
  <c r="AH168" i="5"/>
  <c r="AP170" i="86"/>
  <c r="AO170" i="86"/>
  <c r="AQ170" i="86"/>
  <c r="AM170" i="86"/>
  <c r="AN170" i="86"/>
  <c r="D167" i="88"/>
  <c r="F167" i="88"/>
  <c r="G167" i="88"/>
  <c r="AE169" i="5"/>
  <c r="AH169" i="5"/>
  <c r="AO171" i="86"/>
  <c r="AP171" i="86"/>
  <c r="AQ171" i="86"/>
  <c r="AM171" i="86"/>
  <c r="AN171" i="86"/>
  <c r="D168" i="88"/>
  <c r="F168" i="88"/>
  <c r="G168" i="88"/>
  <c r="AE170" i="5"/>
  <c r="AH170" i="5"/>
  <c r="AP172" i="86"/>
  <c r="AQ172" i="86"/>
  <c r="AM172" i="86"/>
  <c r="AN172" i="86"/>
  <c r="AO172" i="86"/>
  <c r="D169" i="88"/>
  <c r="F169" i="88"/>
  <c r="G169" i="88"/>
  <c r="AE171" i="5"/>
  <c r="AH171" i="5"/>
  <c r="AM173" i="86"/>
  <c r="AN173" i="86"/>
  <c r="AQ173" i="86"/>
  <c r="AO173" i="86"/>
  <c r="AP173" i="86"/>
  <c r="D170" i="88"/>
  <c r="F170" i="88"/>
  <c r="G170" i="88"/>
  <c r="AE172" i="5"/>
  <c r="AH172" i="5"/>
  <c r="AM174" i="86"/>
  <c r="AN174" i="86"/>
  <c r="AQ174" i="86"/>
  <c r="AO174" i="86"/>
  <c r="AP174" i="86"/>
  <c r="D171" i="88"/>
  <c r="F171" i="88"/>
  <c r="G171" i="88"/>
  <c r="AE173" i="5"/>
  <c r="AH173" i="5"/>
  <c r="AQ175" i="86"/>
  <c r="AM175" i="86"/>
  <c r="AN175" i="86"/>
  <c r="AO175" i="86"/>
  <c r="AP175" i="86"/>
  <c r="D172" i="88"/>
  <c r="F172" i="88"/>
  <c r="G172" i="88"/>
  <c r="AE174" i="5"/>
  <c r="AH174" i="5"/>
  <c r="AP176" i="86"/>
  <c r="AO176" i="86"/>
  <c r="AQ176" i="86"/>
  <c r="AM176" i="86"/>
  <c r="AN176" i="86"/>
  <c r="D173" i="88"/>
  <c r="F173" i="88"/>
  <c r="G173" i="88"/>
  <c r="AE175" i="5"/>
  <c r="AH175" i="5"/>
  <c r="AP177" i="86"/>
  <c r="AO177" i="86"/>
  <c r="AQ177" i="86"/>
  <c r="AM177" i="86"/>
  <c r="AN177" i="86"/>
  <c r="D174" i="88"/>
  <c r="F174" i="88"/>
  <c r="G174" i="88"/>
  <c r="AE176" i="5"/>
  <c r="AH176" i="5"/>
  <c r="AO178" i="86"/>
  <c r="AP178" i="86"/>
  <c r="AQ178" i="86"/>
  <c r="AM178" i="86"/>
  <c r="AN178" i="86"/>
  <c r="D175" i="88"/>
  <c r="F175" i="88"/>
  <c r="G175" i="88"/>
  <c r="AE177" i="5"/>
  <c r="AH177" i="5"/>
  <c r="AP179" i="86"/>
  <c r="AQ179" i="86"/>
  <c r="AM179" i="86"/>
  <c r="AN179" i="86"/>
  <c r="AO179" i="86"/>
  <c r="D176" i="88"/>
  <c r="F176" i="88"/>
  <c r="G176" i="88"/>
  <c r="AE178" i="5"/>
  <c r="AH178" i="5"/>
  <c r="AM180" i="86"/>
  <c r="AN180" i="86"/>
  <c r="AQ180" i="86"/>
  <c r="AO180" i="86"/>
  <c r="AP180" i="86"/>
  <c r="D177" i="88"/>
  <c r="F177" i="88"/>
  <c r="G177" i="88"/>
  <c r="AE179" i="5"/>
  <c r="AH179" i="5"/>
  <c r="AM181" i="86"/>
  <c r="AN181" i="86"/>
  <c r="AO181" i="86"/>
  <c r="AP181" i="86"/>
  <c r="AQ181" i="86"/>
  <c r="D178" i="88"/>
  <c r="F178" i="88"/>
  <c r="G178" i="88"/>
  <c r="AE180" i="5"/>
  <c r="AH180" i="5"/>
  <c r="AM182" i="86"/>
  <c r="AN182" i="86"/>
  <c r="AQ182" i="86"/>
  <c r="AO182" i="86"/>
  <c r="AP182" i="86"/>
  <c r="D179" i="88"/>
  <c r="F179" i="88"/>
  <c r="G179" i="88"/>
  <c r="AE181" i="5"/>
  <c r="AH181" i="5"/>
  <c r="AP183" i="86"/>
  <c r="AO183" i="86"/>
  <c r="AQ183" i="86"/>
  <c r="AM183" i="86"/>
  <c r="AN183" i="86"/>
  <c r="D180" i="88"/>
  <c r="F180" i="88"/>
  <c r="G180" i="88"/>
  <c r="AE182" i="5"/>
  <c r="AH182" i="5"/>
  <c r="AO184" i="86"/>
  <c r="AP184" i="86"/>
  <c r="AQ184" i="86"/>
  <c r="AM184" i="86"/>
  <c r="AN184" i="86"/>
  <c r="D181" i="88"/>
  <c r="F181" i="88"/>
  <c r="G181" i="88"/>
  <c r="AE183" i="5"/>
  <c r="AH183" i="5"/>
  <c r="AO185" i="86"/>
  <c r="AP185" i="86"/>
  <c r="AQ185" i="86"/>
  <c r="AM185" i="86"/>
  <c r="AN185" i="86"/>
  <c r="D182" i="88"/>
  <c r="F182" i="88"/>
  <c r="G182" i="88"/>
  <c r="AE184" i="5"/>
  <c r="AH184" i="5"/>
  <c r="AO186" i="86"/>
  <c r="AQ186" i="86"/>
  <c r="AM186" i="86"/>
  <c r="AN186" i="86"/>
  <c r="AP186" i="86"/>
  <c r="D183" i="88"/>
  <c r="F183" i="88"/>
  <c r="G183" i="88"/>
  <c r="AE185" i="5"/>
  <c r="AH185" i="5"/>
  <c r="AQ187" i="86"/>
  <c r="AM187" i="86"/>
  <c r="AN187" i="86"/>
  <c r="AO187" i="86"/>
  <c r="AP187" i="86"/>
  <c r="D184" i="88"/>
  <c r="F184" i="88"/>
  <c r="G184" i="88"/>
  <c r="AE186" i="5"/>
  <c r="AH186" i="5"/>
  <c r="AM188" i="86"/>
  <c r="AN188" i="86"/>
  <c r="AQ188" i="86"/>
  <c r="AO188" i="86"/>
  <c r="AP188" i="86"/>
  <c r="D185" i="88"/>
  <c r="F185" i="88"/>
  <c r="G185" i="88"/>
  <c r="AE187" i="5"/>
  <c r="AH187" i="5"/>
  <c r="AQ189" i="86"/>
  <c r="AM189" i="86"/>
  <c r="AN189" i="86"/>
  <c r="AO189" i="86"/>
  <c r="AP189" i="86"/>
  <c r="D186" i="88"/>
  <c r="F186" i="88"/>
  <c r="G186" i="88"/>
  <c r="AE188" i="5"/>
  <c r="AH188" i="5"/>
  <c r="AP190" i="86"/>
  <c r="AO190" i="86"/>
  <c r="AQ190" i="86"/>
  <c r="AM190" i="86"/>
  <c r="AN190" i="86"/>
  <c r="D187" i="88"/>
  <c r="F187" i="88"/>
  <c r="G187" i="88"/>
  <c r="AE189" i="5"/>
  <c r="AH189" i="5"/>
  <c r="AP191" i="86"/>
  <c r="AO191" i="86"/>
  <c r="AQ191" i="86"/>
  <c r="AM191" i="86"/>
  <c r="AN191" i="86"/>
  <c r="D188" i="88"/>
  <c r="F188" i="88"/>
  <c r="G188" i="88"/>
  <c r="AE190" i="5"/>
  <c r="AH190" i="5"/>
  <c r="AO192" i="86"/>
  <c r="AP192" i="86"/>
  <c r="AQ192" i="86"/>
  <c r="AM192" i="86"/>
  <c r="AN192" i="86"/>
  <c r="D189" i="88"/>
  <c r="F189" i="88"/>
  <c r="G189" i="88"/>
  <c r="AE191" i="5"/>
  <c r="AH191" i="5"/>
  <c r="AO193" i="86"/>
  <c r="AQ193" i="86"/>
  <c r="AM193" i="86"/>
  <c r="AN193" i="86"/>
  <c r="AP193" i="86"/>
  <c r="D190" i="88"/>
  <c r="F190" i="88"/>
  <c r="G190" i="88"/>
  <c r="AE192" i="5"/>
  <c r="AH192" i="5"/>
  <c r="AQ194" i="86"/>
  <c r="AM194" i="86"/>
  <c r="AN194" i="86"/>
  <c r="AO194" i="86"/>
  <c r="AP194" i="86"/>
  <c r="D191" i="88"/>
  <c r="F191" i="88"/>
  <c r="G191" i="88"/>
  <c r="AE193" i="5"/>
  <c r="AH193" i="5"/>
  <c r="AM195" i="86"/>
  <c r="AN195" i="86"/>
  <c r="AQ195" i="86"/>
  <c r="AO195" i="86"/>
  <c r="AP195" i="86"/>
  <c r="D192" i="88"/>
  <c r="F192" i="88"/>
  <c r="G192" i="88"/>
  <c r="AE194" i="5"/>
  <c r="AH194" i="5"/>
  <c r="AQ196" i="86"/>
  <c r="AM196" i="86"/>
  <c r="AN196" i="86"/>
  <c r="AO196" i="86"/>
  <c r="AP196" i="86"/>
  <c r="D193" i="88"/>
  <c r="F193" i="88"/>
  <c r="G193" i="88"/>
  <c r="AE195" i="5"/>
  <c r="AH195" i="5"/>
  <c r="AQ197" i="86"/>
  <c r="AO197" i="86"/>
  <c r="AP197" i="86"/>
  <c r="AM197" i="86"/>
  <c r="AN197" i="86"/>
  <c r="D194" i="88"/>
  <c r="F194" i="88"/>
  <c r="G194" i="88"/>
  <c r="AE196" i="5"/>
  <c r="AH196" i="5"/>
  <c r="AP198" i="86"/>
  <c r="AO198" i="86"/>
  <c r="AQ198" i="86"/>
  <c r="AM198" i="86"/>
  <c r="AN198" i="86"/>
  <c r="D195" i="88"/>
  <c r="F195" i="88"/>
  <c r="G195" i="88"/>
  <c r="AE197" i="5"/>
  <c r="AH197" i="5"/>
  <c r="AO199" i="86"/>
  <c r="AP199" i="86"/>
  <c r="AQ199" i="86"/>
  <c r="AM199" i="86"/>
  <c r="AN199" i="86"/>
  <c r="D196" i="88"/>
  <c r="F196" i="88"/>
  <c r="G196" i="88"/>
  <c r="AE198" i="5"/>
  <c r="AH198" i="5"/>
  <c r="AP200" i="86"/>
  <c r="AQ200" i="86"/>
  <c r="AM200" i="86"/>
  <c r="AN200" i="86"/>
  <c r="AO200" i="86"/>
  <c r="D197" i="88"/>
  <c r="F197" i="88"/>
  <c r="G197" i="88"/>
  <c r="AE199" i="5"/>
  <c r="AH199" i="5"/>
  <c r="AM201" i="86"/>
  <c r="AN201" i="86"/>
  <c r="AQ201" i="86"/>
  <c r="AO201" i="86"/>
  <c r="AP201" i="86"/>
  <c r="D198" i="88"/>
  <c r="F198" i="88"/>
  <c r="G198" i="88"/>
  <c r="AE200" i="5"/>
  <c r="AH200" i="5"/>
  <c r="AM202" i="86"/>
  <c r="AN202" i="86"/>
  <c r="AO202" i="86"/>
  <c r="AP202" i="86"/>
  <c r="AQ202" i="86"/>
  <c r="D199" i="88"/>
  <c r="F199" i="88"/>
  <c r="G199" i="88"/>
  <c r="AE201" i="5"/>
  <c r="AH201" i="5"/>
  <c r="AM203" i="86"/>
  <c r="AN203" i="86"/>
  <c r="AQ203" i="86"/>
  <c r="AO203" i="86"/>
  <c r="AP203" i="86"/>
  <c r="D200" i="88"/>
  <c r="F200" i="88"/>
  <c r="G200" i="88"/>
  <c r="AE202" i="5"/>
  <c r="AH202" i="5"/>
  <c r="AP204" i="86"/>
  <c r="AO204" i="86"/>
  <c r="AQ204" i="86"/>
  <c r="AM204" i="86"/>
  <c r="AN204" i="86"/>
  <c r="D201" i="88"/>
  <c r="F201" i="88"/>
  <c r="G201" i="88"/>
  <c r="AE203" i="5"/>
  <c r="AH203" i="5"/>
  <c r="AP205" i="86"/>
  <c r="AO205" i="86"/>
  <c r="AQ205" i="86"/>
  <c r="AM205" i="86"/>
  <c r="AN205" i="86"/>
  <c r="D202" i="88"/>
  <c r="F202" i="88"/>
  <c r="G202" i="88"/>
  <c r="AE204" i="5"/>
  <c r="AH204" i="5"/>
  <c r="AO206" i="86"/>
  <c r="AP206" i="86"/>
  <c r="AQ206" i="86"/>
  <c r="AM206" i="86"/>
  <c r="AN206" i="86"/>
  <c r="D203" i="88"/>
  <c r="F203" i="88"/>
  <c r="G203" i="88"/>
  <c r="AE205" i="5"/>
  <c r="AH205" i="5"/>
  <c r="AO207" i="86"/>
  <c r="AQ207" i="86"/>
  <c r="AM207" i="86"/>
  <c r="AN207" i="86"/>
  <c r="AP207" i="86"/>
  <c r="D204" i="88"/>
  <c r="F204" i="88"/>
  <c r="G204" i="88"/>
  <c r="AE206" i="5"/>
  <c r="AH206" i="5"/>
  <c r="AQ208" i="86"/>
  <c r="AM208" i="86"/>
  <c r="AN208" i="86"/>
  <c r="AO208" i="86"/>
  <c r="AP208" i="86"/>
  <c r="D205" i="88"/>
  <c r="F205" i="88"/>
  <c r="G205" i="88"/>
  <c r="AE207" i="5"/>
  <c r="AH207" i="5"/>
  <c r="AM209" i="86"/>
  <c r="AN209" i="86"/>
  <c r="AO209" i="86"/>
  <c r="AP209" i="86"/>
  <c r="AQ209" i="86"/>
  <c r="D206" i="88"/>
  <c r="F206" i="88"/>
  <c r="G206" i="88"/>
  <c r="AE208" i="5"/>
  <c r="AH208" i="5"/>
  <c r="AM210" i="86"/>
  <c r="AN210" i="86"/>
  <c r="AQ210" i="86"/>
  <c r="AO210" i="86"/>
  <c r="AP210" i="86"/>
  <c r="D207" i="88"/>
  <c r="F207" i="88"/>
  <c r="G207" i="88"/>
  <c r="AE209" i="5"/>
  <c r="AH209" i="5"/>
  <c r="AP211" i="86"/>
  <c r="AO211" i="86"/>
  <c r="AQ211" i="86"/>
  <c r="AM211" i="86"/>
  <c r="AN211" i="86"/>
  <c r="D208" i="88"/>
  <c r="F208" i="88"/>
  <c r="G208" i="88"/>
  <c r="AE210" i="5"/>
  <c r="AH210" i="5"/>
  <c r="AP212" i="86"/>
  <c r="AO212" i="86"/>
  <c r="AQ212" i="86"/>
  <c r="AM212" i="86"/>
  <c r="AN212" i="86"/>
  <c r="D209" i="88"/>
  <c r="F209" i="88"/>
  <c r="G209" i="88"/>
  <c r="AE211" i="5"/>
  <c r="AH211" i="5"/>
  <c r="AP213" i="86"/>
  <c r="AQ213" i="86"/>
  <c r="AM213" i="86"/>
  <c r="AN213" i="86"/>
  <c r="AO213" i="86"/>
  <c r="D210" i="88"/>
  <c r="F210" i="88"/>
  <c r="G210" i="88"/>
  <c r="AE212" i="5"/>
  <c r="AH212" i="5"/>
  <c r="AO214" i="86"/>
  <c r="AQ214" i="86"/>
  <c r="AM214" i="86"/>
  <c r="AN214" i="86"/>
  <c r="AP214" i="86"/>
  <c r="D211" i="88"/>
  <c r="F211" i="88"/>
  <c r="G211" i="88"/>
  <c r="AE213" i="5"/>
  <c r="AH213" i="5"/>
  <c r="AQ215" i="86"/>
  <c r="AM215" i="86"/>
  <c r="AN215" i="86"/>
  <c r="AO215" i="86"/>
  <c r="AP215" i="86"/>
  <c r="D212" i="88"/>
  <c r="F212" i="88"/>
  <c r="G212" i="88"/>
  <c r="AE214" i="5"/>
  <c r="AH214" i="5"/>
  <c r="AM216" i="86"/>
  <c r="AN216" i="86"/>
  <c r="AQ216" i="86"/>
  <c r="AO216" i="86"/>
  <c r="AP216" i="86"/>
  <c r="D213" i="88"/>
  <c r="F213" i="88"/>
  <c r="G213" i="88"/>
  <c r="AE215" i="5"/>
  <c r="AH215" i="5"/>
  <c r="AQ217" i="86"/>
  <c r="AM217" i="86"/>
  <c r="AN217" i="86"/>
  <c r="AO217" i="86"/>
  <c r="AP217" i="86"/>
  <c r="D214" i="88"/>
  <c r="F214" i="88"/>
  <c r="G214" i="88"/>
  <c r="AE216" i="5"/>
  <c r="AH216" i="5"/>
  <c r="AQ218" i="86"/>
  <c r="AO218" i="86"/>
  <c r="AP218" i="86"/>
  <c r="AM218" i="86"/>
  <c r="AN218" i="86"/>
  <c r="D215" i="88"/>
  <c r="F215" i="88"/>
  <c r="G215" i="88"/>
  <c r="AE217" i="5"/>
  <c r="AH217" i="5"/>
  <c r="AP219" i="86"/>
  <c r="AO219" i="86"/>
  <c r="AQ219" i="86"/>
  <c r="AM219" i="86"/>
  <c r="AN219" i="86"/>
  <c r="D216" i="88"/>
  <c r="F216" i="88"/>
  <c r="G216" i="88"/>
  <c r="AE218" i="5"/>
  <c r="AH218" i="5"/>
  <c r="AO220" i="86"/>
  <c r="AP220" i="86"/>
  <c r="AQ220" i="86"/>
  <c r="AM220" i="86"/>
  <c r="AN220" i="86"/>
  <c r="D217" i="88"/>
  <c r="F217" i="88"/>
  <c r="G217" i="88"/>
  <c r="AE219" i="5"/>
  <c r="AH219" i="5"/>
  <c r="AO221" i="86"/>
  <c r="AQ221" i="86"/>
  <c r="AM221" i="86"/>
  <c r="AN221" i="86"/>
  <c r="AP221" i="86"/>
  <c r="D218" i="88"/>
  <c r="F218" i="88"/>
  <c r="G218" i="88"/>
  <c r="AE220" i="5"/>
  <c r="AH220" i="5"/>
  <c r="AQ222" i="86"/>
  <c r="AM222" i="86"/>
  <c r="AN222" i="86"/>
  <c r="AO222" i="86"/>
  <c r="AP222" i="86"/>
  <c r="D219" i="88"/>
  <c r="F219" i="88"/>
  <c r="G219" i="88"/>
  <c r="AE221" i="5"/>
  <c r="AH221" i="5"/>
  <c r="AM223" i="86"/>
  <c r="AN223" i="86"/>
  <c r="AO223" i="86"/>
  <c r="AP223" i="86"/>
  <c r="AQ223" i="86"/>
  <c r="D220" i="88"/>
  <c r="F220" i="88"/>
  <c r="G220" i="88"/>
  <c r="AE222" i="5"/>
  <c r="AH222" i="5"/>
  <c r="AM224" i="86"/>
  <c r="AN224" i="86"/>
  <c r="AQ224" i="86"/>
  <c r="AO224" i="86"/>
  <c r="AP224" i="86"/>
  <c r="D221" i="88"/>
  <c r="F221" i="88"/>
  <c r="G221" i="88"/>
  <c r="AE223" i="5"/>
  <c r="AH223" i="5"/>
  <c r="AQ225" i="86"/>
  <c r="AO225" i="86"/>
  <c r="AP225" i="86"/>
  <c r="AM225" i="86"/>
  <c r="AN225" i="86"/>
  <c r="D222" i="88"/>
  <c r="F222" i="88"/>
  <c r="G222" i="88"/>
  <c r="AE224" i="5"/>
  <c r="AH224" i="5"/>
  <c r="AP226" i="86"/>
  <c r="AO226" i="86"/>
  <c r="AQ226" i="86"/>
  <c r="AM226" i="86"/>
  <c r="AN226" i="86"/>
  <c r="D223" i="88"/>
  <c r="F223" i="88"/>
  <c r="G223" i="88"/>
  <c r="AE225" i="5"/>
  <c r="AH225" i="5"/>
  <c r="AO227" i="86"/>
  <c r="AP227" i="86"/>
  <c r="AQ227" i="86"/>
  <c r="AM227" i="86"/>
  <c r="AN227" i="86"/>
  <c r="D224" i="88"/>
  <c r="F224" i="88"/>
  <c r="G224" i="88"/>
  <c r="AE226" i="5"/>
  <c r="AH226" i="5"/>
  <c r="AO228" i="86"/>
  <c r="AQ228" i="86"/>
  <c r="AM228" i="86"/>
  <c r="AN228" i="86"/>
  <c r="AP228" i="86"/>
  <c r="D225" i="88"/>
  <c r="F225" i="88"/>
  <c r="G225" i="88"/>
  <c r="AE227" i="5"/>
  <c r="AH227" i="5"/>
  <c r="AO229" i="86"/>
  <c r="AM229" i="86"/>
  <c r="AN229" i="86"/>
  <c r="AP229" i="86"/>
  <c r="AQ229" i="86"/>
  <c r="D226" i="88"/>
  <c r="F226" i="88"/>
  <c r="G226" i="88"/>
  <c r="AE228" i="5"/>
  <c r="AH228" i="5"/>
  <c r="AM230" i="86"/>
  <c r="AN230" i="86"/>
  <c r="AO230" i="86"/>
  <c r="AP230" i="86"/>
  <c r="AQ230" i="86"/>
  <c r="D227" i="88"/>
  <c r="F227" i="88"/>
  <c r="G227" i="88"/>
  <c r="AE229" i="5"/>
  <c r="AH229" i="5"/>
  <c r="AM231" i="86"/>
  <c r="AN231" i="86"/>
  <c r="AQ231" i="86"/>
  <c r="AO231" i="86"/>
  <c r="AP231" i="86"/>
  <c r="D228" i="88"/>
  <c r="F228" i="88"/>
  <c r="G228" i="88"/>
  <c r="AE230" i="5"/>
  <c r="AH230" i="5"/>
  <c r="AP232" i="86"/>
  <c r="AO232" i="86"/>
  <c r="AQ232" i="86"/>
  <c r="AM232" i="86"/>
  <c r="AN232" i="86"/>
  <c r="D229" i="88"/>
  <c r="F229" i="88"/>
  <c r="G229" i="88"/>
  <c r="AE231" i="5"/>
  <c r="AH231" i="5"/>
  <c r="AP233" i="86"/>
  <c r="AO233" i="86"/>
  <c r="AQ233" i="86"/>
  <c r="AM233" i="86"/>
  <c r="AN233" i="86"/>
  <c r="D230" i="88"/>
  <c r="F230" i="88"/>
  <c r="G230" i="88"/>
  <c r="AE232" i="5"/>
  <c r="AH232" i="5"/>
  <c r="AP234" i="86"/>
  <c r="AQ234" i="86"/>
  <c r="AM234" i="86"/>
  <c r="AN234" i="86"/>
  <c r="AO234" i="86"/>
  <c r="D231" i="88"/>
  <c r="F231" i="88"/>
  <c r="G231" i="88"/>
  <c r="AE233" i="5"/>
  <c r="AH233" i="5"/>
  <c r="AO235" i="86"/>
  <c r="AQ235" i="86"/>
  <c r="AM235" i="86"/>
  <c r="AN235" i="86"/>
  <c r="AP235" i="86"/>
  <c r="D232" i="88"/>
  <c r="F232" i="88"/>
  <c r="G232" i="88"/>
  <c r="AE234" i="5"/>
  <c r="AH234" i="5"/>
  <c r="AQ236" i="86"/>
  <c r="AM236" i="86"/>
  <c r="AN236" i="86"/>
  <c r="AO236" i="86"/>
  <c r="AP236" i="86"/>
  <c r="D233" i="88"/>
  <c r="F233" i="88"/>
  <c r="G233" i="88"/>
  <c r="AE235" i="5"/>
  <c r="AH235" i="5"/>
  <c r="AM237" i="86"/>
  <c r="AN237" i="86"/>
  <c r="AO237" i="86"/>
  <c r="AP237" i="86"/>
  <c r="AQ237" i="86"/>
  <c r="D234" i="88"/>
  <c r="F234" i="88"/>
  <c r="G234" i="88"/>
  <c r="AE236" i="5"/>
  <c r="AH236" i="5"/>
  <c r="AM238" i="86"/>
  <c r="AN238" i="86"/>
  <c r="AQ238" i="86"/>
  <c r="AO238" i="86"/>
  <c r="AP238" i="86"/>
  <c r="D235" i="88"/>
  <c r="F235" i="88"/>
  <c r="G235" i="88"/>
  <c r="AE237" i="5"/>
  <c r="AH237" i="5"/>
  <c r="AQ239" i="86"/>
  <c r="AO239" i="86"/>
  <c r="AP239" i="86"/>
  <c r="AM239" i="86"/>
  <c r="AN239" i="86"/>
  <c r="D236" i="88"/>
  <c r="F236" i="88"/>
  <c r="G236" i="88"/>
  <c r="AE238" i="5"/>
  <c r="AH238" i="5"/>
  <c r="AP240" i="86"/>
  <c r="AO240" i="86"/>
  <c r="AQ240" i="86"/>
  <c r="AM240" i="86"/>
  <c r="AN240" i="86"/>
  <c r="D237" i="88"/>
  <c r="F237" i="88"/>
  <c r="G237" i="88"/>
  <c r="AE239" i="5"/>
  <c r="AH239" i="5"/>
  <c r="AP241" i="86"/>
  <c r="AQ241" i="86"/>
  <c r="AM241" i="86"/>
  <c r="AN241" i="86"/>
  <c r="AO241" i="86"/>
  <c r="D238" i="88"/>
  <c r="F238" i="88"/>
  <c r="G238" i="88"/>
  <c r="AE240" i="5"/>
  <c r="AH240" i="5"/>
  <c r="AO242" i="86"/>
  <c r="AQ242" i="86"/>
  <c r="AM242" i="86"/>
  <c r="AN242" i="86"/>
  <c r="AP242" i="86"/>
  <c r="D239" i="88"/>
  <c r="F239" i="88"/>
  <c r="G239" i="88"/>
  <c r="AE241" i="5"/>
  <c r="AH241" i="5"/>
  <c r="AQ243" i="86"/>
  <c r="AM243" i="86"/>
  <c r="AN243" i="86"/>
  <c r="AO243" i="86"/>
  <c r="AP243" i="86"/>
  <c r="D240" i="88"/>
  <c r="F240" i="88"/>
  <c r="G240" i="88"/>
  <c r="AE242" i="5"/>
  <c r="AH242" i="5"/>
  <c r="AM244" i="86"/>
  <c r="AN244" i="86"/>
  <c r="AO244" i="86"/>
  <c r="AP244" i="86"/>
  <c r="AQ244" i="86"/>
  <c r="D241" i="88"/>
  <c r="F241" i="88"/>
  <c r="G241" i="88"/>
  <c r="AE243" i="5"/>
  <c r="AH243" i="5"/>
  <c r="AM245" i="86"/>
  <c r="AN245" i="86"/>
  <c r="AO245" i="86"/>
  <c r="AP245" i="86"/>
  <c r="AQ245" i="86"/>
  <c r="D242" i="88"/>
  <c r="F242" i="88"/>
  <c r="G242" i="88"/>
  <c r="AE244" i="5"/>
  <c r="AH244" i="5"/>
  <c r="AM246" i="86"/>
  <c r="AN246" i="86"/>
  <c r="AQ246" i="86"/>
  <c r="AO246" i="86"/>
  <c r="AP246" i="86"/>
  <c r="D243" i="88"/>
  <c r="F243" i="88"/>
  <c r="G243" i="88"/>
  <c r="AE245" i="5"/>
  <c r="AH245" i="5"/>
  <c r="AP247" i="86"/>
  <c r="AO247" i="86"/>
  <c r="AQ247" i="86"/>
  <c r="AM247" i="86"/>
  <c r="AN247" i="86"/>
  <c r="D244" i="88"/>
  <c r="F244" i="88"/>
  <c r="G244" i="88"/>
  <c r="AE246" i="5"/>
  <c r="AH246" i="5"/>
  <c r="AO248" i="86"/>
  <c r="AP248" i="86"/>
  <c r="AQ248" i="86"/>
  <c r="AM248" i="86"/>
  <c r="AN248" i="86"/>
  <c r="D245" i="88"/>
  <c r="F245" i="88"/>
  <c r="G245" i="88"/>
  <c r="AE247" i="5"/>
  <c r="AH247" i="5"/>
  <c r="AO249" i="86"/>
  <c r="AQ249" i="86"/>
  <c r="AM249" i="86"/>
  <c r="AN249" i="86"/>
  <c r="AP249" i="86"/>
  <c r="D246" i="88"/>
  <c r="F246" i="88"/>
  <c r="G246" i="88"/>
  <c r="AE248" i="5"/>
  <c r="AH248" i="5"/>
  <c r="AO250" i="86"/>
  <c r="AM250" i="86"/>
  <c r="AN250" i="86"/>
  <c r="AP250" i="86"/>
  <c r="AQ250" i="86"/>
  <c r="D247" i="88"/>
  <c r="F247" i="88"/>
  <c r="G247" i="88"/>
  <c r="AE249" i="5"/>
  <c r="AH249" i="5"/>
  <c r="AM251" i="86"/>
  <c r="AN251" i="86"/>
  <c r="AO251" i="86"/>
  <c r="AP251" i="86"/>
  <c r="AQ251" i="86"/>
  <c r="D248" i="88"/>
  <c r="F248" i="88"/>
  <c r="G248" i="88"/>
  <c r="AE250" i="5"/>
  <c r="AH250" i="5"/>
  <c r="AM252" i="86"/>
  <c r="AN252" i="86"/>
  <c r="AQ252" i="86"/>
  <c r="AO252" i="86"/>
  <c r="AP252" i="86"/>
  <c r="D249" i="88"/>
  <c r="F249" i="88"/>
  <c r="G249" i="88"/>
  <c r="AE251" i="5"/>
  <c r="AH251" i="5"/>
  <c r="AQ253" i="86"/>
  <c r="AO253" i="86"/>
  <c r="AP253" i="86"/>
  <c r="AM253" i="86"/>
  <c r="AN253" i="86"/>
  <c r="D250" i="88"/>
  <c r="F250" i="88"/>
  <c r="G250" i="88"/>
  <c r="AE252" i="5"/>
  <c r="AH252" i="5"/>
  <c r="AP254" i="86"/>
  <c r="AO254" i="86"/>
  <c r="AQ254" i="86"/>
  <c r="AM254" i="86"/>
  <c r="AN254" i="86"/>
  <c r="D251" i="88"/>
  <c r="F251" i="88"/>
  <c r="G251" i="88"/>
  <c r="AE253" i="5"/>
  <c r="AH253" i="5"/>
  <c r="AP255" i="86"/>
  <c r="AQ255" i="86"/>
  <c r="AM255" i="86"/>
  <c r="AN255" i="86"/>
  <c r="AO255" i="86"/>
  <c r="D252" i="88"/>
  <c r="F252" i="88"/>
  <c r="G252" i="88"/>
  <c r="AE254" i="5"/>
  <c r="AH254" i="5"/>
  <c r="AO256" i="86"/>
  <c r="AQ256" i="86"/>
  <c r="AM256" i="86"/>
  <c r="AN256" i="86"/>
  <c r="AP256" i="86"/>
  <c r="D253" i="88"/>
  <c r="F253" i="88"/>
  <c r="G253" i="88"/>
  <c r="AE255" i="5"/>
  <c r="AH255" i="5"/>
  <c r="AO257" i="86"/>
  <c r="AM257" i="86"/>
  <c r="AN257" i="86"/>
  <c r="AP257" i="86"/>
  <c r="AQ257" i="86"/>
  <c r="D254" i="88"/>
  <c r="F254" i="88"/>
  <c r="G254" i="88"/>
  <c r="AE256" i="5"/>
  <c r="AH256" i="5"/>
  <c r="AM258" i="86"/>
  <c r="AN258" i="86"/>
  <c r="AO258" i="86"/>
  <c r="AP258" i="86"/>
  <c r="AQ258" i="86"/>
  <c r="D255" i="88"/>
  <c r="F255" i="88"/>
  <c r="G255" i="88"/>
  <c r="AE257" i="5"/>
  <c r="AH257" i="5"/>
  <c r="AM259" i="86"/>
  <c r="AN259" i="86"/>
  <c r="AQ259" i="86"/>
  <c r="AO259" i="86"/>
  <c r="AP259" i="86"/>
  <c r="D256" i="88"/>
  <c r="F256" i="88"/>
  <c r="G256" i="88"/>
  <c r="AE258" i="5"/>
  <c r="AH258" i="5"/>
  <c r="AQ260" i="86"/>
  <c r="AO260" i="86"/>
  <c r="AP260" i="86"/>
  <c r="AM260" i="86"/>
  <c r="AN260" i="86"/>
  <c r="D257" i="88"/>
  <c r="F257" i="88"/>
  <c r="G257" i="88"/>
  <c r="AE260" i="5"/>
  <c r="AH260" i="5"/>
  <c r="AQ261" i="86"/>
  <c r="AP261" i="86"/>
  <c r="AM261" i="86"/>
  <c r="AN261" i="86"/>
  <c r="AO261" i="86"/>
  <c r="D258" i="88"/>
  <c r="F258" i="88"/>
  <c r="G258" i="88"/>
  <c r="AE261" i="5"/>
  <c r="AH261" i="5"/>
  <c r="AP262" i="86"/>
  <c r="AQ262" i="86"/>
  <c r="AM262" i="86"/>
  <c r="AN262" i="86"/>
  <c r="AO262" i="86"/>
  <c r="D259" i="88"/>
  <c r="F259" i="88"/>
  <c r="G259" i="88"/>
  <c r="AE262" i="5"/>
  <c r="AH262" i="5"/>
  <c r="AO263" i="86"/>
  <c r="AQ263" i="86"/>
  <c r="AM263" i="86"/>
  <c r="AN263" i="86"/>
  <c r="AP263" i="86"/>
  <c r="D260" i="88"/>
  <c r="F260" i="88"/>
  <c r="G260" i="88"/>
  <c r="AE263" i="5"/>
  <c r="AH263" i="5"/>
  <c r="AQ264" i="86"/>
  <c r="AM264" i="86"/>
  <c r="AN264" i="86"/>
  <c r="AO264" i="86"/>
  <c r="AP264" i="86"/>
  <c r="D261" i="88"/>
  <c r="F261" i="88"/>
  <c r="G261" i="88"/>
  <c r="AE264" i="5"/>
  <c r="AH264" i="5"/>
  <c r="AM265" i="86"/>
  <c r="AN265" i="86"/>
  <c r="AO265" i="86"/>
  <c r="AP265" i="86"/>
  <c r="AQ265" i="86"/>
  <c r="D262" i="88"/>
  <c r="F262" i="88"/>
  <c r="G262" i="88"/>
  <c r="AE265" i="5"/>
  <c r="AH265" i="5"/>
  <c r="AM266" i="86"/>
  <c r="AN266" i="86"/>
  <c r="AO266" i="86"/>
  <c r="AP266" i="86"/>
  <c r="AQ266" i="86"/>
  <c r="D263" i="88"/>
  <c r="F263" i="88"/>
  <c r="G263" i="88"/>
  <c r="AE266" i="5"/>
  <c r="AH266" i="5"/>
  <c r="AM267" i="86"/>
  <c r="AN267" i="86"/>
  <c r="AQ267" i="86"/>
  <c r="AO267" i="86"/>
  <c r="AP267" i="86"/>
  <c r="D264" i="88"/>
  <c r="F264" i="88"/>
  <c r="G264" i="88"/>
  <c r="AE267" i="5"/>
  <c r="AH267" i="5"/>
  <c r="AP268" i="86"/>
  <c r="AO268" i="86"/>
  <c r="AQ268" i="86"/>
  <c r="AM268" i="86"/>
  <c r="AN268" i="86"/>
  <c r="D265" i="88"/>
  <c r="F265" i="88"/>
  <c r="G265" i="88"/>
  <c r="AE268" i="5"/>
  <c r="AH268" i="5"/>
  <c r="AP269" i="86"/>
  <c r="AQ269" i="86"/>
  <c r="AM269" i="86"/>
  <c r="AN269" i="86"/>
  <c r="AO269" i="86"/>
  <c r="D266" i="88"/>
  <c r="F266" i="88"/>
  <c r="G266" i="88"/>
  <c r="AE269" i="5"/>
  <c r="AH269" i="5"/>
  <c r="AO270" i="86"/>
  <c r="AQ270" i="86"/>
  <c r="AM270" i="86"/>
  <c r="AN270" i="86"/>
  <c r="AP270" i="86"/>
  <c r="D267" i="88"/>
  <c r="F267" i="88"/>
  <c r="G267" i="88"/>
  <c r="AE270" i="5"/>
  <c r="AH270" i="5"/>
  <c r="AO271" i="86"/>
  <c r="AM271" i="86"/>
  <c r="AN271" i="86"/>
  <c r="AP271" i="86"/>
  <c r="AQ271" i="86"/>
  <c r="D268" i="88"/>
  <c r="F268" i="88"/>
  <c r="G268" i="88"/>
  <c r="AE271" i="5"/>
  <c r="AH271" i="5"/>
  <c r="AM272" i="86"/>
  <c r="AN272" i="86"/>
  <c r="AO272" i="86"/>
  <c r="AP272" i="86"/>
  <c r="AQ272" i="86"/>
  <c r="D269" i="88"/>
  <c r="F269" i="88"/>
  <c r="G269" i="88"/>
  <c r="AE272" i="5"/>
  <c r="AH272" i="5"/>
  <c r="AM273" i="86"/>
  <c r="AN273" i="86"/>
  <c r="AO273" i="86"/>
  <c r="AP273" i="86"/>
  <c r="AQ273" i="86"/>
  <c r="D270" i="88"/>
  <c r="F270" i="88"/>
  <c r="G270" i="88"/>
  <c r="AE259" i="5"/>
  <c r="AH259" i="5"/>
  <c r="AM274" i="86"/>
  <c r="AN274" i="86"/>
  <c r="AQ274" i="86"/>
  <c r="AO274" i="86"/>
  <c r="AP274" i="86"/>
  <c r="D271" i="88"/>
  <c r="F271" i="88"/>
  <c r="G271" i="88"/>
  <c r="AE273" i="5"/>
  <c r="AH273" i="5"/>
  <c r="AP275" i="86"/>
  <c r="AO275" i="86"/>
  <c r="AQ275" i="86"/>
  <c r="AM275" i="86"/>
  <c r="AN275" i="86"/>
  <c r="D272" i="88"/>
  <c r="F272" i="88"/>
  <c r="G272" i="88"/>
  <c r="AE274" i="5"/>
  <c r="AH274" i="5"/>
  <c r="AP276" i="86"/>
  <c r="AQ276" i="86"/>
  <c r="AM276" i="86"/>
  <c r="AN276" i="86"/>
  <c r="AO276" i="86"/>
  <c r="D273" i="88"/>
  <c r="F273" i="88"/>
  <c r="G273" i="88"/>
  <c r="AE275" i="5"/>
  <c r="AH275" i="5"/>
  <c r="AP277" i="86"/>
  <c r="AM277" i="86"/>
  <c r="AN277" i="86"/>
  <c r="AO277" i="86"/>
  <c r="AQ277" i="86"/>
  <c r="D274" i="88"/>
  <c r="F274" i="88"/>
  <c r="G274" i="88"/>
  <c r="AE276" i="5"/>
  <c r="AH276" i="5"/>
  <c r="AO278" i="86"/>
  <c r="AM278" i="86"/>
  <c r="AN278" i="86"/>
  <c r="AP278" i="86"/>
  <c r="AQ278" i="86"/>
  <c r="D275" i="88"/>
  <c r="F275" i="88"/>
  <c r="G275" i="88"/>
  <c r="AE278" i="5"/>
  <c r="AH278" i="5"/>
  <c r="AM279" i="86"/>
  <c r="AN279" i="86"/>
  <c r="AO279" i="86"/>
  <c r="AP279" i="86"/>
  <c r="AQ279" i="86"/>
  <c r="D276" i="88"/>
  <c r="F276" i="88"/>
  <c r="G276" i="88"/>
  <c r="AE277" i="5"/>
  <c r="AH277" i="5"/>
  <c r="AM280" i="86"/>
  <c r="AN280" i="86"/>
  <c r="AQ280" i="86"/>
  <c r="AO280" i="86"/>
  <c r="AP280" i="86"/>
  <c r="D277" i="88"/>
  <c r="F277" i="88"/>
  <c r="G277" i="88"/>
  <c r="AE279" i="5"/>
  <c r="AH279" i="5"/>
  <c r="AQ281" i="86"/>
  <c r="AO281" i="86"/>
  <c r="AP281" i="86"/>
  <c r="AM281" i="86"/>
  <c r="AN281" i="86"/>
  <c r="D278" i="88"/>
  <c r="F278" i="88"/>
  <c r="G278" i="88"/>
  <c r="AE280" i="5"/>
  <c r="AH280" i="5"/>
  <c r="AQ282" i="86"/>
  <c r="AP282" i="86"/>
  <c r="AM282" i="86"/>
  <c r="AN282" i="86"/>
  <c r="AO282" i="86"/>
  <c r="D279" i="88"/>
  <c r="F279" i="88"/>
  <c r="G279" i="88"/>
  <c r="AE281" i="5"/>
  <c r="AH281" i="5"/>
  <c r="AP283" i="86"/>
  <c r="AQ283" i="86"/>
  <c r="AM283" i="86"/>
  <c r="AN283" i="86"/>
  <c r="AO283" i="86"/>
  <c r="D280" i="88"/>
  <c r="F280" i="88"/>
  <c r="G280" i="88"/>
  <c r="AE282" i="5"/>
  <c r="AH282" i="5"/>
  <c r="AO284" i="86"/>
  <c r="AQ284" i="86"/>
  <c r="AM284" i="86"/>
  <c r="AN284" i="86"/>
  <c r="AP284" i="86"/>
  <c r="D281" i="88"/>
  <c r="F281" i="88"/>
  <c r="G281" i="88"/>
  <c r="AE283" i="5"/>
  <c r="AH283" i="5"/>
  <c r="AO285" i="86"/>
  <c r="AM285" i="86"/>
  <c r="AN285" i="86"/>
  <c r="AP285" i="86"/>
  <c r="AQ285" i="86"/>
  <c r="D282" i="88"/>
  <c r="F282" i="88"/>
  <c r="G282" i="88"/>
  <c r="AE284" i="5"/>
  <c r="AH284" i="5"/>
  <c r="AM286" i="86"/>
  <c r="AN286" i="86"/>
  <c r="AO286" i="86"/>
  <c r="AP286" i="86"/>
  <c r="AQ286" i="86"/>
  <c r="D283" i="88"/>
  <c r="F283" i="88"/>
  <c r="G283" i="88"/>
  <c r="AE285" i="5"/>
  <c r="AH285" i="5"/>
  <c r="AM287" i="86"/>
  <c r="AN287" i="86"/>
  <c r="AO287" i="86"/>
  <c r="AP287" i="86"/>
  <c r="AQ287" i="86"/>
  <c r="D284" i="88"/>
  <c r="F284" i="88"/>
  <c r="G284" i="88"/>
  <c r="AE286" i="5"/>
  <c r="AH286" i="5"/>
  <c r="AM288" i="86"/>
  <c r="AN288" i="86"/>
  <c r="AQ288" i="86"/>
  <c r="AO288" i="86"/>
  <c r="AP288" i="86"/>
  <c r="D285" i="88"/>
  <c r="F285" i="88"/>
  <c r="G285" i="88"/>
  <c r="AE287" i="5"/>
  <c r="AH287" i="5"/>
  <c r="AQ289" i="86"/>
  <c r="AP289" i="86"/>
  <c r="AM289" i="86"/>
  <c r="AN289" i="86"/>
  <c r="AO289" i="86"/>
  <c r="D286" i="88"/>
  <c r="F286" i="88"/>
  <c r="G286" i="88"/>
  <c r="AE288" i="5"/>
  <c r="AH288" i="5"/>
  <c r="AP290" i="86"/>
  <c r="AQ290" i="86"/>
  <c r="AM290" i="86"/>
  <c r="AN290" i="86"/>
  <c r="AO290" i="86"/>
  <c r="D287" i="88"/>
  <c r="F287" i="88"/>
  <c r="G287" i="88"/>
  <c r="AE289" i="5"/>
  <c r="AH289" i="5"/>
  <c r="AO291" i="86"/>
  <c r="AQ291" i="86"/>
  <c r="AM291" i="86"/>
  <c r="AN291" i="86"/>
  <c r="AP291" i="86"/>
  <c r="D288" i="88"/>
  <c r="F288" i="88"/>
  <c r="G288" i="88"/>
  <c r="AE290" i="5"/>
  <c r="AH290" i="5"/>
  <c r="AO292" i="86"/>
  <c r="AM292" i="86"/>
  <c r="AN292" i="86"/>
  <c r="AP292" i="86"/>
  <c r="AQ292" i="86"/>
  <c r="D289" i="88"/>
  <c r="F289" i="88"/>
  <c r="G289" i="88"/>
  <c r="AE291" i="5"/>
  <c r="AH291" i="5"/>
  <c r="AO293" i="86"/>
  <c r="AM293" i="86"/>
  <c r="AN293" i="86"/>
  <c r="AP293" i="86"/>
  <c r="AQ293" i="86"/>
  <c r="D290" i="88"/>
  <c r="F290" i="88"/>
  <c r="G290" i="88"/>
  <c r="AE292" i="5"/>
  <c r="AH292" i="5"/>
  <c r="AO294" i="86"/>
  <c r="AP294" i="86"/>
  <c r="AQ294" i="86"/>
  <c r="AM294" i="86"/>
  <c r="AN294" i="86"/>
  <c r="D291" i="88"/>
  <c r="F291" i="88"/>
  <c r="G291" i="88"/>
  <c r="AE293" i="5"/>
  <c r="AH293" i="5"/>
  <c r="AP295" i="86"/>
  <c r="AQ295" i="86"/>
  <c r="AM295" i="86"/>
  <c r="AN295" i="86"/>
  <c r="AO295" i="86"/>
  <c r="D292" i="88"/>
  <c r="F292" i="88"/>
  <c r="G292" i="88"/>
  <c r="AE294" i="5"/>
  <c r="AH294" i="5"/>
  <c r="AM296" i="86"/>
  <c r="AN296" i="86"/>
  <c r="AQ296" i="86"/>
  <c r="AP296" i="86"/>
  <c r="AO296" i="86"/>
  <c r="D293" i="88"/>
  <c r="F293" i="88"/>
  <c r="G293" i="88"/>
  <c r="AE295" i="5"/>
  <c r="AH295" i="5"/>
  <c r="AQ297" i="86"/>
  <c r="AM297" i="86"/>
  <c r="AN297" i="86"/>
  <c r="AO297" i="86"/>
  <c r="AP297" i="86"/>
  <c r="D294" i="88"/>
  <c r="F294" i="88"/>
  <c r="G294" i="88"/>
  <c r="AE296" i="5"/>
  <c r="AH296" i="5"/>
  <c r="AP298" i="86"/>
  <c r="AM298" i="86"/>
  <c r="AN298" i="86"/>
  <c r="AO298" i="86"/>
  <c r="AQ298" i="86"/>
  <c r="D295" i="88"/>
  <c r="F295" i="88"/>
  <c r="G295" i="88"/>
  <c r="AE297" i="5"/>
  <c r="AH297" i="5"/>
  <c r="AP299" i="86"/>
  <c r="AM299" i="86"/>
  <c r="AN299" i="86"/>
  <c r="AO299" i="86"/>
  <c r="AQ299" i="86"/>
  <c r="D296" i="88"/>
  <c r="F296" i="88"/>
  <c r="G296" i="88"/>
  <c r="AE298" i="5"/>
  <c r="AH298" i="5"/>
  <c r="AO300" i="86"/>
  <c r="AP300" i="86"/>
  <c r="AQ300" i="86"/>
  <c r="AM300" i="86"/>
  <c r="AN300" i="86"/>
  <c r="D297" i="88"/>
  <c r="F297" i="88"/>
  <c r="G297" i="88"/>
  <c r="AE299" i="5"/>
  <c r="AH299" i="5"/>
  <c r="AO301" i="86"/>
  <c r="AP301" i="86"/>
  <c r="AQ301" i="86"/>
  <c r="AM301" i="86"/>
  <c r="AN301" i="86"/>
  <c r="D298" i="88"/>
  <c r="F298" i="88"/>
  <c r="AH300" i="5"/>
  <c r="AP302" i="86"/>
  <c r="AQ302" i="86"/>
  <c r="AM302" i="86"/>
  <c r="AN302" i="86"/>
  <c r="AO302" i="86"/>
  <c r="D299" i="88"/>
  <c r="F299" i="88"/>
  <c r="AH301" i="5"/>
  <c r="D302" i="88"/>
  <c r="D303" i="88"/>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T42" i="4"/>
  <c r="U42" i="4"/>
  <c r="T43" i="4"/>
  <c r="U43" i="4"/>
  <c r="T44" i="4"/>
  <c r="U44" i="4"/>
  <c r="T45" i="4"/>
  <c r="U45" i="4"/>
  <c r="T46" i="4"/>
  <c r="U46" i="4"/>
  <c r="T47" i="4"/>
  <c r="U47" i="4"/>
  <c r="T48" i="4"/>
  <c r="U48" i="4"/>
  <c r="T49" i="4"/>
  <c r="U49" i="4"/>
  <c r="T50" i="4"/>
  <c r="U50" i="4"/>
  <c r="T51" i="4"/>
  <c r="U51" i="4"/>
  <c r="T52" i="4"/>
  <c r="U52" i="4"/>
  <c r="T53" i="4"/>
  <c r="U53" i="4"/>
  <c r="T54" i="4"/>
  <c r="U54" i="4"/>
  <c r="T55" i="4"/>
  <c r="U55" i="4"/>
  <c r="T56" i="4"/>
  <c r="U56" i="4"/>
  <c r="T57" i="4"/>
  <c r="U57" i="4"/>
  <c r="T58" i="4"/>
  <c r="U58" i="4"/>
  <c r="T59" i="4"/>
  <c r="U59" i="4"/>
  <c r="T60" i="4"/>
  <c r="U60" i="4"/>
  <c r="T61" i="4"/>
  <c r="U61" i="4"/>
  <c r="T62" i="4"/>
  <c r="U62" i="4"/>
  <c r="T63" i="4"/>
  <c r="U63" i="4"/>
  <c r="T64" i="4"/>
  <c r="U64" i="4"/>
  <c r="T65" i="4"/>
  <c r="U65" i="4"/>
  <c r="T66" i="4"/>
  <c r="U66" i="4"/>
  <c r="T67" i="4"/>
  <c r="U67" i="4"/>
  <c r="T68" i="4"/>
  <c r="U68" i="4"/>
  <c r="T69" i="4"/>
  <c r="U69" i="4"/>
  <c r="T70" i="4"/>
  <c r="U70" i="4"/>
  <c r="T71" i="4"/>
  <c r="U71" i="4"/>
  <c r="T72" i="4"/>
  <c r="U72" i="4"/>
  <c r="T73" i="4"/>
  <c r="U73" i="4"/>
  <c r="T74" i="4"/>
  <c r="U74" i="4"/>
  <c r="T75" i="4"/>
  <c r="U75" i="4"/>
  <c r="T76" i="4"/>
  <c r="U76" i="4"/>
  <c r="T77" i="4"/>
  <c r="U77" i="4"/>
  <c r="T78" i="4"/>
  <c r="U78" i="4"/>
  <c r="T79" i="4"/>
  <c r="U79" i="4"/>
  <c r="T80" i="4"/>
  <c r="U80" i="4"/>
  <c r="T81" i="4"/>
  <c r="U81" i="4"/>
  <c r="T82" i="4"/>
  <c r="U82" i="4"/>
  <c r="T83" i="4"/>
  <c r="U83" i="4"/>
  <c r="T84" i="4"/>
  <c r="U84" i="4"/>
  <c r="T85" i="4"/>
  <c r="U85" i="4"/>
  <c r="T86" i="4"/>
  <c r="U86" i="4"/>
  <c r="T87" i="4"/>
  <c r="U87" i="4"/>
  <c r="T88" i="4"/>
  <c r="U88" i="4"/>
  <c r="T89" i="4"/>
  <c r="U89" i="4"/>
  <c r="T90" i="4"/>
  <c r="U90" i="4"/>
  <c r="T91" i="4"/>
  <c r="U91" i="4"/>
  <c r="T92" i="4"/>
  <c r="U92" i="4"/>
  <c r="T93" i="4"/>
  <c r="U93" i="4"/>
  <c r="T94" i="4"/>
  <c r="U94" i="4"/>
  <c r="T95" i="4"/>
  <c r="U95" i="4"/>
  <c r="T96" i="4"/>
  <c r="U96" i="4"/>
  <c r="T97" i="4"/>
  <c r="U97" i="4"/>
  <c r="T98" i="4"/>
  <c r="U98" i="4"/>
  <c r="T99" i="4"/>
  <c r="U99" i="4"/>
  <c r="T100" i="4"/>
  <c r="U100" i="4"/>
  <c r="T101" i="4"/>
  <c r="U101" i="4"/>
  <c r="T102" i="4"/>
  <c r="U102" i="4"/>
  <c r="T103" i="4"/>
  <c r="U103" i="4"/>
  <c r="T104" i="4"/>
  <c r="U104" i="4"/>
  <c r="T105" i="4"/>
  <c r="U105" i="4"/>
  <c r="T106" i="4"/>
  <c r="U106" i="4"/>
  <c r="T107" i="4"/>
  <c r="U107" i="4"/>
  <c r="T108" i="4"/>
  <c r="U108" i="4"/>
  <c r="T109" i="4"/>
  <c r="U109" i="4"/>
  <c r="T110" i="4"/>
  <c r="U110" i="4"/>
  <c r="T111" i="4"/>
  <c r="U111" i="4"/>
  <c r="T112" i="4"/>
  <c r="U112" i="4"/>
  <c r="T113" i="4"/>
  <c r="U113" i="4"/>
  <c r="T114" i="4"/>
  <c r="U114" i="4"/>
  <c r="T115" i="4"/>
  <c r="U115" i="4"/>
  <c r="T116" i="4"/>
  <c r="U116" i="4"/>
  <c r="T117" i="4"/>
  <c r="U117" i="4"/>
  <c r="T118" i="4"/>
  <c r="U118" i="4"/>
  <c r="T119" i="4"/>
  <c r="U119" i="4"/>
  <c r="T120" i="4"/>
  <c r="U120" i="4"/>
  <c r="T121" i="4"/>
  <c r="U121" i="4"/>
  <c r="T122" i="4"/>
  <c r="U122" i="4"/>
  <c r="T123" i="4"/>
  <c r="U123" i="4"/>
  <c r="T124" i="4"/>
  <c r="U124" i="4"/>
  <c r="T125" i="4"/>
  <c r="U125" i="4"/>
  <c r="T126" i="4"/>
  <c r="U126" i="4"/>
  <c r="T127" i="4"/>
  <c r="U127" i="4"/>
  <c r="T128" i="4"/>
  <c r="U128" i="4"/>
  <c r="T129" i="4"/>
  <c r="U129" i="4"/>
  <c r="T130" i="4"/>
  <c r="U130" i="4"/>
  <c r="T131" i="4"/>
  <c r="U131" i="4"/>
  <c r="T132" i="4"/>
  <c r="U132" i="4"/>
  <c r="T133" i="4"/>
  <c r="U133" i="4"/>
  <c r="T134" i="4"/>
  <c r="U134" i="4"/>
  <c r="T135" i="4"/>
  <c r="U135" i="4"/>
  <c r="T136" i="4"/>
  <c r="U136" i="4"/>
  <c r="T137" i="4"/>
  <c r="U137" i="4"/>
  <c r="T138" i="4"/>
  <c r="U138" i="4"/>
  <c r="T139" i="4"/>
  <c r="U139" i="4"/>
  <c r="T140" i="4"/>
  <c r="U140" i="4"/>
  <c r="T141" i="4"/>
  <c r="U141" i="4"/>
  <c r="T142" i="4"/>
  <c r="U142" i="4"/>
  <c r="T143" i="4"/>
  <c r="U143" i="4"/>
  <c r="T144" i="4"/>
  <c r="U144" i="4"/>
  <c r="T145" i="4"/>
  <c r="U145" i="4"/>
  <c r="T146" i="4"/>
  <c r="U146" i="4"/>
  <c r="T147" i="4"/>
  <c r="U147" i="4"/>
  <c r="T148" i="4"/>
  <c r="U148" i="4"/>
  <c r="T149" i="4"/>
  <c r="U149" i="4"/>
  <c r="T150" i="4"/>
  <c r="U150" i="4"/>
  <c r="T151" i="4"/>
  <c r="U151" i="4"/>
  <c r="T152" i="4"/>
  <c r="U152" i="4"/>
  <c r="T153" i="4"/>
  <c r="U153" i="4"/>
  <c r="T154" i="4"/>
  <c r="U154" i="4"/>
  <c r="T155" i="4"/>
  <c r="U155" i="4"/>
  <c r="T156" i="4"/>
  <c r="U156" i="4"/>
  <c r="T157" i="4"/>
  <c r="U157" i="4"/>
  <c r="T158" i="4"/>
  <c r="U158" i="4"/>
  <c r="T159" i="4"/>
  <c r="U159" i="4"/>
  <c r="T160" i="4"/>
  <c r="U160" i="4"/>
  <c r="T161" i="4"/>
  <c r="U161" i="4"/>
  <c r="T162" i="4"/>
  <c r="U162" i="4"/>
  <c r="T163" i="4"/>
  <c r="U163" i="4"/>
  <c r="T164" i="4"/>
  <c r="U164" i="4"/>
  <c r="T165" i="4"/>
  <c r="U165" i="4"/>
  <c r="T166" i="4"/>
  <c r="U166" i="4"/>
  <c r="T167" i="4"/>
  <c r="U167" i="4"/>
  <c r="T168" i="4"/>
  <c r="U168" i="4"/>
  <c r="T169" i="4"/>
  <c r="U169" i="4"/>
  <c r="T170" i="4"/>
  <c r="U170" i="4"/>
  <c r="T171" i="4"/>
  <c r="U171" i="4"/>
  <c r="T172" i="4"/>
  <c r="U172" i="4"/>
  <c r="T173" i="4"/>
  <c r="U173" i="4"/>
  <c r="T174" i="4"/>
  <c r="U174" i="4"/>
  <c r="T175" i="4"/>
  <c r="U175" i="4"/>
  <c r="T176" i="4"/>
  <c r="U176" i="4"/>
  <c r="T177" i="4"/>
  <c r="U177" i="4"/>
  <c r="T178" i="4"/>
  <c r="U178" i="4"/>
  <c r="T179" i="4"/>
  <c r="U179" i="4"/>
  <c r="T180" i="4"/>
  <c r="U180" i="4"/>
  <c r="T181" i="4"/>
  <c r="U181" i="4"/>
  <c r="T182" i="4"/>
  <c r="U182" i="4"/>
  <c r="T183" i="4"/>
  <c r="U183" i="4"/>
  <c r="T184" i="4"/>
  <c r="U184" i="4"/>
  <c r="T185" i="4"/>
  <c r="U185" i="4"/>
  <c r="T186" i="4"/>
  <c r="U186" i="4"/>
  <c r="T187" i="4"/>
  <c r="U187" i="4"/>
  <c r="T188" i="4"/>
  <c r="U188" i="4"/>
  <c r="T189" i="4"/>
  <c r="U189" i="4"/>
  <c r="T190" i="4"/>
  <c r="U190" i="4"/>
  <c r="T191" i="4"/>
  <c r="U191" i="4"/>
  <c r="T192" i="4"/>
  <c r="U192" i="4"/>
  <c r="T193" i="4"/>
  <c r="U193" i="4"/>
  <c r="T194" i="4"/>
  <c r="U194" i="4"/>
  <c r="T195" i="4"/>
  <c r="U195" i="4"/>
  <c r="T196" i="4"/>
  <c r="U196" i="4"/>
  <c r="T197" i="4"/>
  <c r="U197" i="4"/>
  <c r="T198" i="4"/>
  <c r="U198" i="4"/>
  <c r="T199" i="4"/>
  <c r="U199" i="4"/>
  <c r="T200" i="4"/>
  <c r="U200" i="4"/>
  <c r="T201" i="4"/>
  <c r="U201" i="4"/>
  <c r="T202" i="4"/>
  <c r="U202" i="4"/>
  <c r="T203" i="4"/>
  <c r="U203" i="4"/>
  <c r="T204" i="4"/>
  <c r="U204" i="4"/>
  <c r="T205" i="4"/>
  <c r="U205" i="4"/>
  <c r="T206" i="4"/>
  <c r="U206" i="4"/>
  <c r="T207" i="4"/>
  <c r="U207" i="4"/>
  <c r="T208" i="4"/>
  <c r="U208" i="4"/>
  <c r="T209" i="4"/>
  <c r="U209" i="4"/>
  <c r="T210" i="4"/>
  <c r="U210" i="4"/>
  <c r="T211" i="4"/>
  <c r="U211" i="4"/>
  <c r="T212" i="4"/>
  <c r="U212" i="4"/>
  <c r="T213" i="4"/>
  <c r="U213" i="4"/>
  <c r="T214" i="4"/>
  <c r="U214" i="4"/>
  <c r="T215" i="4"/>
  <c r="U215" i="4"/>
  <c r="T216" i="4"/>
  <c r="U216" i="4"/>
  <c r="T217" i="4"/>
  <c r="U217" i="4"/>
  <c r="T218" i="4"/>
  <c r="U218" i="4"/>
  <c r="T219" i="4"/>
  <c r="U219" i="4"/>
  <c r="T220" i="4"/>
  <c r="U220" i="4"/>
  <c r="T221" i="4"/>
  <c r="U221" i="4"/>
  <c r="T222" i="4"/>
  <c r="U222" i="4"/>
  <c r="T223" i="4"/>
  <c r="U223" i="4"/>
  <c r="T224" i="4"/>
  <c r="U224" i="4"/>
  <c r="T225" i="4"/>
  <c r="U225" i="4"/>
  <c r="T226" i="4"/>
  <c r="U226" i="4"/>
  <c r="T227" i="4"/>
  <c r="U227" i="4"/>
  <c r="T228" i="4"/>
  <c r="U228" i="4"/>
  <c r="T229" i="4"/>
  <c r="U229" i="4"/>
  <c r="T230" i="4"/>
  <c r="U230" i="4"/>
  <c r="T231" i="4"/>
  <c r="U231" i="4"/>
  <c r="T232" i="4"/>
  <c r="U232" i="4"/>
  <c r="T233" i="4"/>
  <c r="U233" i="4"/>
  <c r="T234" i="4"/>
  <c r="U234" i="4"/>
  <c r="T235" i="4"/>
  <c r="U235" i="4"/>
  <c r="T236" i="4"/>
  <c r="U236" i="4"/>
  <c r="T237" i="4"/>
  <c r="U237" i="4"/>
  <c r="T238" i="4"/>
  <c r="U238" i="4"/>
  <c r="T239" i="4"/>
  <c r="U239" i="4"/>
  <c r="T240" i="4"/>
  <c r="U240" i="4"/>
  <c r="T241" i="4"/>
  <c r="U241" i="4"/>
  <c r="T242" i="4"/>
  <c r="U242" i="4"/>
  <c r="T243" i="4"/>
  <c r="U243" i="4"/>
  <c r="T244" i="4"/>
  <c r="U244" i="4"/>
  <c r="T245" i="4"/>
  <c r="U245" i="4"/>
  <c r="T246" i="4"/>
  <c r="U246" i="4"/>
  <c r="T247" i="4"/>
  <c r="U247" i="4"/>
  <c r="T248" i="4"/>
  <c r="U248" i="4"/>
  <c r="T249" i="4"/>
  <c r="U249" i="4"/>
  <c r="T250" i="4"/>
  <c r="U250" i="4"/>
  <c r="T251" i="4"/>
  <c r="U251" i="4"/>
  <c r="T252" i="4"/>
  <c r="U252" i="4"/>
  <c r="T253" i="4"/>
  <c r="U253" i="4"/>
  <c r="T254" i="4"/>
  <c r="U254" i="4"/>
  <c r="T255" i="4"/>
  <c r="U255" i="4"/>
  <c r="T256" i="4"/>
  <c r="U256" i="4"/>
  <c r="T257" i="4"/>
  <c r="U257" i="4"/>
  <c r="T258" i="4"/>
  <c r="U258" i="4"/>
  <c r="T259" i="4"/>
  <c r="U259" i="4"/>
  <c r="T260" i="4"/>
  <c r="U260" i="4"/>
  <c r="T261" i="4"/>
  <c r="U261" i="4"/>
  <c r="T262" i="4"/>
  <c r="U262" i="4"/>
  <c r="T263" i="4"/>
  <c r="U263" i="4"/>
  <c r="T264" i="4"/>
  <c r="U264" i="4"/>
  <c r="T265" i="4"/>
  <c r="U265" i="4"/>
  <c r="T266" i="4"/>
  <c r="U266" i="4"/>
  <c r="T267" i="4"/>
  <c r="U267" i="4"/>
  <c r="T268" i="4"/>
  <c r="U268" i="4"/>
  <c r="T269" i="4"/>
  <c r="U269" i="4"/>
  <c r="T270" i="4"/>
  <c r="U270" i="4"/>
  <c r="T271" i="4"/>
  <c r="U271" i="4"/>
  <c r="T272" i="4"/>
  <c r="U272" i="4"/>
  <c r="T273" i="4"/>
  <c r="U273" i="4"/>
  <c r="T274" i="4"/>
  <c r="U274" i="4"/>
  <c r="T275" i="4"/>
  <c r="U275" i="4"/>
  <c r="T276" i="4"/>
  <c r="U276" i="4"/>
  <c r="T277" i="4"/>
  <c r="U277" i="4"/>
  <c r="T278" i="4"/>
  <c r="U278" i="4"/>
  <c r="T279" i="4"/>
  <c r="U279" i="4"/>
  <c r="T280" i="4"/>
  <c r="U280" i="4"/>
  <c r="T281" i="4"/>
  <c r="U281" i="4"/>
  <c r="T282" i="4"/>
  <c r="U282" i="4"/>
  <c r="T283" i="4"/>
  <c r="U283" i="4"/>
  <c r="T284" i="4"/>
  <c r="U284" i="4"/>
  <c r="T285" i="4"/>
  <c r="U285" i="4"/>
  <c r="T286" i="4"/>
  <c r="U286" i="4"/>
  <c r="T287" i="4"/>
  <c r="U287" i="4"/>
  <c r="T288" i="4"/>
  <c r="U288" i="4"/>
  <c r="T289" i="4"/>
  <c r="U289" i="4"/>
  <c r="T290" i="4"/>
  <c r="U290" i="4"/>
  <c r="T291" i="4"/>
  <c r="U291" i="4"/>
  <c r="T292" i="4"/>
  <c r="U292" i="4"/>
  <c r="T293" i="4"/>
  <c r="U293" i="4"/>
  <c r="T294" i="4"/>
  <c r="U294" i="4"/>
  <c r="T295" i="4"/>
  <c r="U295" i="4"/>
  <c r="T296" i="4"/>
  <c r="U296" i="4"/>
  <c r="T297" i="4"/>
  <c r="U297" i="4"/>
  <c r="T298" i="4"/>
  <c r="U298" i="4"/>
  <c r="T299" i="4"/>
  <c r="U299" i="4"/>
  <c r="T300" i="4"/>
  <c r="U300"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S282" i="4"/>
  <c r="S283" i="4"/>
  <c r="S284" i="4"/>
  <c r="S285" i="4"/>
  <c r="S286" i="4"/>
  <c r="S287" i="4"/>
  <c r="S288" i="4"/>
  <c r="S289" i="4"/>
  <c r="S290" i="4"/>
  <c r="S291" i="4"/>
  <c r="S292" i="4"/>
  <c r="S293" i="4"/>
  <c r="S294" i="4"/>
  <c r="S295" i="4"/>
  <c r="S296" i="4"/>
  <c r="S297" i="4"/>
  <c r="S298" i="4"/>
  <c r="S299" i="4"/>
  <c r="S300" i="4"/>
  <c r="P42" i="4"/>
  <c r="P43" i="4"/>
  <c r="P44" i="4"/>
  <c r="P45" i="4"/>
  <c r="P46" i="4"/>
  <c r="P47" i="4"/>
  <c r="P48" i="4"/>
  <c r="P49" i="4"/>
  <c r="P50" i="4"/>
  <c r="P51" i="4"/>
  <c r="P52" i="4"/>
  <c r="P53" i="4"/>
  <c r="P54" i="4"/>
  <c r="P55" i="4"/>
  <c r="P56" i="4"/>
  <c r="P57" i="4"/>
  <c r="P58" i="4"/>
  <c r="P59" i="4"/>
  <c r="P60" i="4"/>
  <c r="P61" i="4"/>
  <c r="P62" i="4"/>
  <c r="P63" i="4"/>
  <c r="P64" i="4"/>
  <c r="P65" i="4"/>
  <c r="P66" i="4"/>
  <c r="P67" i="4"/>
  <c r="P68" i="4"/>
  <c r="P69" i="4"/>
  <c r="P70" i="4"/>
  <c r="P71" i="4"/>
  <c r="P72" i="4"/>
  <c r="P73" i="4"/>
  <c r="P74" i="4"/>
  <c r="P75" i="4"/>
  <c r="P76" i="4"/>
  <c r="P77" i="4"/>
  <c r="P78" i="4"/>
  <c r="P79" i="4"/>
  <c r="P80" i="4"/>
  <c r="P81" i="4"/>
  <c r="P82" i="4"/>
  <c r="P83" i="4"/>
  <c r="P84" i="4"/>
  <c r="P85" i="4"/>
  <c r="P86" i="4"/>
  <c r="P87" i="4"/>
  <c r="P88" i="4"/>
  <c r="P89" i="4"/>
  <c r="P90" i="4"/>
  <c r="P91" i="4"/>
  <c r="P92" i="4"/>
  <c r="P93" i="4"/>
  <c r="P94" i="4"/>
  <c r="P95" i="4"/>
  <c r="P96" i="4"/>
  <c r="P97" i="4"/>
  <c r="P98" i="4"/>
  <c r="P99" i="4"/>
  <c r="P100" i="4"/>
  <c r="P101" i="4"/>
  <c r="P102" i="4"/>
  <c r="P103" i="4"/>
  <c r="P104" i="4"/>
  <c r="P105" i="4"/>
  <c r="P106" i="4"/>
  <c r="P107" i="4"/>
  <c r="P108" i="4"/>
  <c r="P109" i="4"/>
  <c r="P110" i="4"/>
  <c r="P111" i="4"/>
  <c r="P112" i="4"/>
  <c r="P113" i="4"/>
  <c r="P114" i="4"/>
  <c r="P115" i="4"/>
  <c r="P116" i="4"/>
  <c r="P117" i="4"/>
  <c r="P118" i="4"/>
  <c r="P119" i="4"/>
  <c r="P120" i="4"/>
  <c r="P121" i="4"/>
  <c r="P122" i="4"/>
  <c r="P123" i="4"/>
  <c r="P124" i="4"/>
  <c r="P125" i="4"/>
  <c r="P126" i="4"/>
  <c r="P127" i="4"/>
  <c r="P128" i="4"/>
  <c r="P129" i="4"/>
  <c r="P130" i="4"/>
  <c r="P131" i="4"/>
  <c r="P132" i="4"/>
  <c r="P133" i="4"/>
  <c r="P134" i="4"/>
  <c r="P135" i="4"/>
  <c r="P136" i="4"/>
  <c r="P137" i="4"/>
  <c r="P138" i="4"/>
  <c r="P139" i="4"/>
  <c r="P140" i="4"/>
  <c r="P141" i="4"/>
  <c r="P142" i="4"/>
  <c r="P143" i="4"/>
  <c r="P144" i="4"/>
  <c r="P145" i="4"/>
  <c r="P146" i="4"/>
  <c r="P147" i="4"/>
  <c r="P148" i="4"/>
  <c r="P149" i="4"/>
  <c r="P150" i="4"/>
  <c r="P151" i="4"/>
  <c r="P152" i="4"/>
  <c r="P153" i="4"/>
  <c r="P154" i="4"/>
  <c r="P155" i="4"/>
  <c r="P156" i="4"/>
  <c r="P157" i="4"/>
  <c r="P158" i="4"/>
  <c r="P159" i="4"/>
  <c r="P160" i="4"/>
  <c r="P161" i="4"/>
  <c r="P162" i="4"/>
  <c r="P163" i="4"/>
  <c r="P164" i="4"/>
  <c r="P165" i="4"/>
  <c r="P166" i="4"/>
  <c r="P167" i="4"/>
  <c r="P168" i="4"/>
  <c r="P169" i="4"/>
  <c r="P170" i="4"/>
  <c r="P171" i="4"/>
  <c r="P172" i="4"/>
  <c r="P173" i="4"/>
  <c r="P174" i="4"/>
  <c r="P175" i="4"/>
  <c r="P176" i="4"/>
  <c r="P177" i="4"/>
  <c r="P178" i="4"/>
  <c r="P179" i="4"/>
  <c r="P180" i="4"/>
  <c r="P181" i="4"/>
  <c r="P182" i="4"/>
  <c r="P183" i="4"/>
  <c r="P184" i="4"/>
  <c r="P185" i="4"/>
  <c r="P186" i="4"/>
  <c r="P187" i="4"/>
  <c r="P188" i="4"/>
  <c r="P189" i="4"/>
  <c r="P190" i="4"/>
  <c r="P191" i="4"/>
  <c r="P192" i="4"/>
  <c r="P193" i="4"/>
  <c r="P194" i="4"/>
  <c r="P195" i="4"/>
  <c r="P196" i="4"/>
  <c r="P197" i="4"/>
  <c r="P198" i="4"/>
  <c r="P199" i="4"/>
  <c r="P200" i="4"/>
  <c r="P201" i="4"/>
  <c r="P202" i="4"/>
  <c r="P203" i="4"/>
  <c r="P204" i="4"/>
  <c r="P205" i="4"/>
  <c r="P206" i="4"/>
  <c r="P207" i="4"/>
  <c r="P208" i="4"/>
  <c r="P209" i="4"/>
  <c r="P210" i="4"/>
  <c r="P211" i="4"/>
  <c r="P212" i="4"/>
  <c r="P213" i="4"/>
  <c r="P214" i="4"/>
  <c r="P215" i="4"/>
  <c r="P216" i="4"/>
  <c r="P217" i="4"/>
  <c r="P218" i="4"/>
  <c r="P219" i="4"/>
  <c r="P220" i="4"/>
  <c r="P221" i="4"/>
  <c r="P222" i="4"/>
  <c r="P223" i="4"/>
  <c r="P224" i="4"/>
  <c r="P225" i="4"/>
  <c r="P226" i="4"/>
  <c r="P227" i="4"/>
  <c r="P228" i="4"/>
  <c r="P229" i="4"/>
  <c r="P230" i="4"/>
  <c r="P231" i="4"/>
  <c r="P232" i="4"/>
  <c r="P233" i="4"/>
  <c r="P234" i="4"/>
  <c r="P235" i="4"/>
  <c r="P236" i="4"/>
  <c r="P237" i="4"/>
  <c r="P238" i="4"/>
  <c r="P239" i="4"/>
  <c r="P240" i="4"/>
  <c r="P241" i="4"/>
  <c r="P242" i="4"/>
  <c r="P243" i="4"/>
  <c r="P244" i="4"/>
  <c r="P245" i="4"/>
  <c r="P246" i="4"/>
  <c r="P247" i="4"/>
  <c r="P248" i="4"/>
  <c r="P249" i="4"/>
  <c r="P250" i="4"/>
  <c r="P251" i="4"/>
  <c r="P252" i="4"/>
  <c r="P253" i="4"/>
  <c r="P254" i="4"/>
  <c r="P255" i="4"/>
  <c r="P256" i="4"/>
  <c r="P257" i="4"/>
  <c r="P258" i="4"/>
  <c r="P259" i="4"/>
  <c r="P260" i="4"/>
  <c r="P261" i="4"/>
  <c r="P262" i="4"/>
  <c r="P263" i="4"/>
  <c r="P264" i="4"/>
  <c r="P265" i="4"/>
  <c r="P266" i="4"/>
  <c r="P267" i="4"/>
  <c r="P268" i="4"/>
  <c r="P269" i="4"/>
  <c r="P270" i="4"/>
  <c r="P271" i="4"/>
  <c r="P272" i="4"/>
  <c r="P273" i="4"/>
  <c r="P274" i="4"/>
  <c r="P275" i="4"/>
  <c r="P276" i="4"/>
  <c r="P277" i="4"/>
  <c r="P278" i="4"/>
  <c r="P279" i="4"/>
  <c r="P280" i="4"/>
  <c r="P281" i="4"/>
  <c r="P282" i="4"/>
  <c r="P283" i="4"/>
  <c r="P284" i="4"/>
  <c r="P285" i="4"/>
  <c r="P286" i="4"/>
  <c r="P287" i="4"/>
  <c r="P288" i="4"/>
  <c r="P289" i="4"/>
  <c r="P290" i="4"/>
  <c r="P291" i="4"/>
  <c r="P292" i="4"/>
  <c r="P293" i="4"/>
  <c r="P294" i="4"/>
  <c r="P295" i="4"/>
  <c r="P296" i="4"/>
  <c r="P297" i="4"/>
  <c r="P298" i="4"/>
  <c r="P299" i="4"/>
  <c r="P300"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201"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8"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4" i="4"/>
  <c r="O295" i="4"/>
  <c r="O296" i="4"/>
  <c r="O297" i="4"/>
  <c r="O298" i="4"/>
  <c r="O299" i="4"/>
  <c r="O300" i="4"/>
  <c r="N171" i="4"/>
  <c r="N172" i="4"/>
  <c r="Q172"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V299" i="4"/>
  <c r="V297" i="4"/>
  <c r="V295" i="4"/>
  <c r="V293" i="4"/>
  <c r="V291" i="4"/>
  <c r="V289" i="4"/>
  <c r="V287" i="4"/>
  <c r="V285" i="4"/>
  <c r="V283" i="4"/>
  <c r="V281" i="4"/>
  <c r="V279" i="4"/>
  <c r="V277" i="4"/>
  <c r="V275" i="4"/>
  <c r="V273" i="4"/>
  <c r="V271" i="4"/>
  <c r="V269" i="4"/>
  <c r="V267" i="4"/>
  <c r="V265" i="4"/>
  <c r="V263" i="4"/>
  <c r="V261" i="4"/>
  <c r="V259" i="4"/>
  <c r="V257" i="4"/>
  <c r="V255" i="4"/>
  <c r="V253" i="4"/>
  <c r="V251" i="4"/>
  <c r="V249" i="4"/>
  <c r="V247" i="4"/>
  <c r="V245" i="4"/>
  <c r="V243" i="4"/>
  <c r="V241" i="4"/>
  <c r="V239" i="4"/>
  <c r="V237" i="4"/>
  <c r="V235" i="4"/>
  <c r="V233" i="4"/>
  <c r="V231" i="4"/>
  <c r="V229" i="4"/>
  <c r="V227" i="4"/>
  <c r="V225" i="4"/>
  <c r="V223" i="4"/>
  <c r="V221" i="4"/>
  <c r="V219" i="4"/>
  <c r="V217" i="4"/>
  <c r="V215" i="4"/>
  <c r="V213" i="4"/>
  <c r="V211" i="4"/>
  <c r="V209" i="4"/>
  <c r="V207" i="4"/>
  <c r="V205" i="4"/>
  <c r="V203" i="4"/>
  <c r="V201" i="4"/>
  <c r="V199" i="4"/>
  <c r="V197" i="4"/>
  <c r="V195" i="4"/>
  <c r="V193" i="4"/>
  <c r="V191" i="4"/>
  <c r="V189" i="4"/>
  <c r="V187" i="4"/>
  <c r="V185" i="4"/>
  <c r="V183" i="4"/>
  <c r="V181" i="4"/>
  <c r="V179" i="4"/>
  <c r="V177" i="4"/>
  <c r="V175" i="4"/>
  <c r="V173" i="4"/>
  <c r="V171" i="4"/>
  <c r="V169" i="4"/>
  <c r="V167" i="4"/>
  <c r="V165" i="4"/>
  <c r="V163" i="4"/>
  <c r="V161" i="4"/>
  <c r="V159" i="4"/>
  <c r="V157" i="4"/>
  <c r="V155" i="4"/>
  <c r="V153" i="4"/>
  <c r="V151" i="4"/>
  <c r="V149" i="4"/>
  <c r="V147" i="4"/>
  <c r="V145" i="4"/>
  <c r="V143" i="4"/>
  <c r="V141" i="4"/>
  <c r="V139" i="4"/>
  <c r="V137" i="4"/>
  <c r="V135" i="4"/>
  <c r="V133" i="4"/>
  <c r="V131" i="4"/>
  <c r="V129" i="4"/>
  <c r="V127" i="4"/>
  <c r="V125" i="4"/>
  <c r="V123" i="4"/>
  <c r="V121" i="4"/>
  <c r="V119" i="4"/>
  <c r="V117" i="4"/>
  <c r="V115" i="4"/>
  <c r="V113" i="4"/>
  <c r="V111" i="4"/>
  <c r="V109" i="4"/>
  <c r="V107" i="4"/>
  <c r="V105" i="4"/>
  <c r="V103" i="4"/>
  <c r="V101" i="4"/>
  <c r="V99" i="4"/>
  <c r="V97" i="4"/>
  <c r="V95" i="4"/>
  <c r="V93" i="4"/>
  <c r="V91" i="4"/>
  <c r="V89" i="4"/>
  <c r="V87" i="4"/>
  <c r="V85" i="4"/>
  <c r="V83" i="4"/>
  <c r="V81" i="4"/>
  <c r="V79" i="4"/>
  <c r="V77" i="4"/>
  <c r="V75" i="4"/>
  <c r="V73" i="4"/>
  <c r="V71" i="4"/>
  <c r="V69" i="4"/>
  <c r="V67" i="4"/>
  <c r="V65" i="4"/>
  <c r="V63" i="4"/>
  <c r="V61" i="4"/>
  <c r="V59" i="4"/>
  <c r="V57" i="4"/>
  <c r="V55" i="4"/>
  <c r="V53" i="4"/>
  <c r="V51" i="4"/>
  <c r="V49" i="4"/>
  <c r="V47" i="4"/>
  <c r="V45" i="4"/>
  <c r="V43" i="4"/>
  <c r="V300" i="4"/>
  <c r="V298" i="4"/>
  <c r="V296" i="4"/>
  <c r="V294" i="4"/>
  <c r="V292" i="4"/>
  <c r="V290" i="4"/>
  <c r="V288" i="4"/>
  <c r="V286" i="4"/>
  <c r="V284" i="4"/>
  <c r="V282" i="4"/>
  <c r="V280" i="4"/>
  <c r="V278" i="4"/>
  <c r="V276" i="4"/>
  <c r="V274" i="4"/>
  <c r="V272" i="4"/>
  <c r="V270" i="4"/>
  <c r="V268" i="4"/>
  <c r="V266" i="4"/>
  <c r="V264" i="4"/>
  <c r="V262" i="4"/>
  <c r="V260" i="4"/>
  <c r="V258" i="4"/>
  <c r="V256" i="4"/>
  <c r="V254" i="4"/>
  <c r="V252" i="4"/>
  <c r="V250" i="4"/>
  <c r="V248" i="4"/>
  <c r="V246" i="4"/>
  <c r="V244" i="4"/>
  <c r="V242" i="4"/>
  <c r="V240" i="4"/>
  <c r="V238" i="4"/>
  <c r="V236" i="4"/>
  <c r="V234" i="4"/>
  <c r="V232" i="4"/>
  <c r="V230" i="4"/>
  <c r="V228" i="4"/>
  <c r="V226" i="4"/>
  <c r="V224" i="4"/>
  <c r="V222" i="4"/>
  <c r="V220" i="4"/>
  <c r="V218" i="4"/>
  <c r="V216" i="4"/>
  <c r="V214" i="4"/>
  <c r="V212" i="4"/>
  <c r="V210" i="4"/>
  <c r="V208" i="4"/>
  <c r="V206" i="4"/>
  <c r="V204" i="4"/>
  <c r="V202" i="4"/>
  <c r="V200" i="4"/>
  <c r="V198" i="4"/>
  <c r="V196" i="4"/>
  <c r="V194" i="4"/>
  <c r="V192" i="4"/>
  <c r="V190" i="4"/>
  <c r="V188" i="4"/>
  <c r="V186" i="4"/>
  <c r="V184" i="4"/>
  <c r="V182" i="4"/>
  <c r="V180" i="4"/>
  <c r="V178" i="4"/>
  <c r="V176" i="4"/>
  <c r="V174" i="4"/>
  <c r="V172" i="4"/>
  <c r="V170" i="4"/>
  <c r="V168" i="4"/>
  <c r="V166" i="4"/>
  <c r="V164" i="4"/>
  <c r="V162" i="4"/>
  <c r="V160" i="4"/>
  <c r="V158" i="4"/>
  <c r="V156" i="4"/>
  <c r="V154" i="4"/>
  <c r="V152" i="4"/>
  <c r="V150" i="4"/>
  <c r="V148" i="4"/>
  <c r="V146" i="4"/>
  <c r="V144" i="4"/>
  <c r="V142" i="4"/>
  <c r="V140" i="4"/>
  <c r="V138" i="4"/>
  <c r="V136" i="4"/>
  <c r="V134" i="4"/>
  <c r="V132" i="4"/>
  <c r="V130" i="4"/>
  <c r="V128" i="4"/>
  <c r="V126" i="4"/>
  <c r="V124" i="4"/>
  <c r="V122" i="4"/>
  <c r="V120" i="4"/>
  <c r="V118" i="4"/>
  <c r="V116" i="4"/>
  <c r="V114" i="4"/>
  <c r="V112" i="4"/>
  <c r="V110" i="4"/>
  <c r="V108" i="4"/>
  <c r="V106" i="4"/>
  <c r="V104" i="4"/>
  <c r="V102" i="4"/>
  <c r="V100" i="4"/>
  <c r="V98" i="4"/>
  <c r="V96" i="4"/>
  <c r="V94" i="4"/>
  <c r="V92" i="4"/>
  <c r="V90" i="4"/>
  <c r="V88" i="4"/>
  <c r="V86" i="4"/>
  <c r="V84" i="4"/>
  <c r="V82" i="4"/>
  <c r="V80" i="4"/>
  <c r="V78" i="4"/>
  <c r="V76" i="4"/>
  <c r="V74" i="4"/>
  <c r="V72" i="4"/>
  <c r="V70" i="4"/>
  <c r="V68" i="4"/>
  <c r="V66" i="4"/>
  <c r="V64" i="4"/>
  <c r="V62" i="4"/>
  <c r="V60" i="4"/>
  <c r="V58" i="4"/>
  <c r="V56" i="4"/>
  <c r="V54" i="4"/>
  <c r="V52" i="4"/>
  <c r="V50" i="4"/>
  <c r="V48" i="4"/>
  <c r="V46" i="4"/>
  <c r="V44" i="4"/>
  <c r="V42" i="4"/>
  <c r="Q171" i="4"/>
  <c r="Y172" i="5"/>
  <c r="Y173" i="5"/>
  <c r="Q174" i="89"/>
  <c r="Q173" i="89"/>
  <c r="U42" i="3"/>
  <c r="U58" i="3"/>
  <c r="U61" i="3"/>
  <c r="U89" i="3"/>
  <c r="U101" i="3"/>
  <c r="U102" i="3"/>
  <c r="U110" i="3"/>
  <c r="U123" i="3"/>
  <c r="U132" i="3"/>
  <c r="U136" i="3"/>
  <c r="U137" i="3"/>
  <c r="U151" i="3"/>
  <c r="U159" i="3"/>
  <c r="U160" i="3"/>
  <c r="U165" i="3"/>
  <c r="U167" i="3"/>
  <c r="U170" i="3"/>
  <c r="U173" i="3"/>
  <c r="U186" i="3"/>
  <c r="U209" i="3"/>
  <c r="U211" i="3"/>
  <c r="U221" i="3"/>
  <c r="U226" i="3"/>
  <c r="U230" i="3"/>
  <c r="U238" i="3"/>
  <c r="U253" i="3"/>
  <c r="U260" i="3"/>
  <c r="U263" i="3"/>
  <c r="U264" i="3"/>
  <c r="U267" i="3"/>
  <c r="U273" i="3"/>
  <c r="U277"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111" i="3"/>
  <c r="S112" i="3"/>
  <c r="S113" i="3"/>
  <c r="S114" i="3"/>
  <c r="S115" i="3"/>
  <c r="S116" i="3"/>
  <c r="S117" i="3"/>
  <c r="S118" i="3"/>
  <c r="S119" i="3"/>
  <c r="S120" i="3"/>
  <c r="S121" i="3"/>
  <c r="S122" i="3"/>
  <c r="S123" i="3"/>
  <c r="S124" i="3"/>
  <c r="S125" i="3"/>
  <c r="S126" i="3"/>
  <c r="S127" i="3"/>
  <c r="S128" i="3"/>
  <c r="S129" i="3"/>
  <c r="S130" i="3"/>
  <c r="S131" i="3"/>
  <c r="S132" i="3"/>
  <c r="S133" i="3"/>
  <c r="S134" i="3"/>
  <c r="S135" i="3"/>
  <c r="S136" i="3"/>
  <c r="S137" i="3"/>
  <c r="S138" i="3"/>
  <c r="S139" i="3"/>
  <c r="S140" i="3"/>
  <c r="S141" i="3"/>
  <c r="S142" i="3"/>
  <c r="S143" i="3"/>
  <c r="S144" i="3"/>
  <c r="S145" i="3"/>
  <c r="S146" i="3"/>
  <c r="S147" i="3"/>
  <c r="S148" i="3"/>
  <c r="S149" i="3"/>
  <c r="S150" i="3"/>
  <c r="S151" i="3"/>
  <c r="S152" i="3"/>
  <c r="S153" i="3"/>
  <c r="S154" i="3"/>
  <c r="S155" i="3"/>
  <c r="S156" i="3"/>
  <c r="S157" i="3"/>
  <c r="S158" i="3"/>
  <c r="S159" i="3"/>
  <c r="S160" i="3"/>
  <c r="S161" i="3"/>
  <c r="S162" i="3"/>
  <c r="S163" i="3"/>
  <c r="S164" i="3"/>
  <c r="S165" i="3"/>
  <c r="S166" i="3"/>
  <c r="S167" i="3"/>
  <c r="S168" i="3"/>
  <c r="S169" i="3"/>
  <c r="S170" i="3"/>
  <c r="S171" i="3"/>
  <c r="S172" i="3"/>
  <c r="S173" i="3"/>
  <c r="S174" i="3"/>
  <c r="S175" i="3"/>
  <c r="S176" i="3"/>
  <c r="S177" i="3"/>
  <c r="S178" i="3"/>
  <c r="S179" i="3"/>
  <c r="S180" i="3"/>
  <c r="S181" i="3"/>
  <c r="S182" i="3"/>
  <c r="S183" i="3"/>
  <c r="S184" i="3"/>
  <c r="S185" i="3"/>
  <c r="S186" i="3"/>
  <c r="S187" i="3"/>
  <c r="S188" i="3"/>
  <c r="S189" i="3"/>
  <c r="S190" i="3"/>
  <c r="S191" i="3"/>
  <c r="S192" i="3"/>
  <c r="S193" i="3"/>
  <c r="S194" i="3"/>
  <c r="S195" i="3"/>
  <c r="S196" i="3"/>
  <c r="S197" i="3"/>
  <c r="S198" i="3"/>
  <c r="S199" i="3"/>
  <c r="S2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S251" i="3"/>
  <c r="S252" i="3"/>
  <c r="S253" i="3"/>
  <c r="S254" i="3"/>
  <c r="S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P42" i="3"/>
  <c r="R42" i="3"/>
  <c r="P43" i="3"/>
  <c r="R43" i="3"/>
  <c r="P44" i="3"/>
  <c r="R44" i="3"/>
  <c r="P45" i="3"/>
  <c r="R45" i="3"/>
  <c r="P46" i="3"/>
  <c r="R46" i="3"/>
  <c r="P47" i="3"/>
  <c r="R47" i="3"/>
  <c r="P48" i="3"/>
  <c r="R48" i="3"/>
  <c r="P49" i="3"/>
  <c r="R49" i="3"/>
  <c r="P50" i="3"/>
  <c r="R50" i="3"/>
  <c r="P51" i="3"/>
  <c r="R51" i="3"/>
  <c r="P52" i="3"/>
  <c r="R52" i="3"/>
  <c r="P53" i="3"/>
  <c r="R53" i="3"/>
  <c r="P54" i="3"/>
  <c r="R54" i="3"/>
  <c r="P55" i="3"/>
  <c r="R55" i="3"/>
  <c r="P56" i="3"/>
  <c r="R56" i="3"/>
  <c r="P57" i="3"/>
  <c r="R57" i="3"/>
  <c r="P58" i="3"/>
  <c r="R58" i="3"/>
  <c r="P59" i="3"/>
  <c r="R59" i="3"/>
  <c r="P60" i="3"/>
  <c r="R60" i="3"/>
  <c r="P61" i="3"/>
  <c r="R61" i="3"/>
  <c r="P62" i="3"/>
  <c r="R62" i="3"/>
  <c r="P63" i="3"/>
  <c r="R63" i="3"/>
  <c r="P64" i="3"/>
  <c r="R64" i="3"/>
  <c r="P65" i="3"/>
  <c r="R65" i="3"/>
  <c r="P66" i="3"/>
  <c r="R66" i="3"/>
  <c r="P67" i="3"/>
  <c r="R67" i="3"/>
  <c r="P68" i="3"/>
  <c r="R68" i="3"/>
  <c r="P69" i="3"/>
  <c r="R69" i="3"/>
  <c r="P70" i="3"/>
  <c r="R70" i="3"/>
  <c r="P71" i="3"/>
  <c r="R71" i="3"/>
  <c r="P72" i="3"/>
  <c r="R72" i="3"/>
  <c r="P73" i="3"/>
  <c r="R73" i="3"/>
  <c r="P74" i="3"/>
  <c r="R74" i="3"/>
  <c r="P75" i="3"/>
  <c r="R75" i="3"/>
  <c r="P76" i="3"/>
  <c r="R76" i="3"/>
  <c r="P77" i="3"/>
  <c r="R77" i="3"/>
  <c r="P78" i="3"/>
  <c r="R78" i="3"/>
  <c r="P79" i="3"/>
  <c r="R79" i="3"/>
  <c r="P80" i="3"/>
  <c r="R80" i="3"/>
  <c r="P81" i="3"/>
  <c r="R81" i="3"/>
  <c r="P82" i="3"/>
  <c r="R82" i="3"/>
  <c r="P83" i="3"/>
  <c r="R83" i="3"/>
  <c r="P84" i="3"/>
  <c r="R84" i="3"/>
  <c r="P85" i="3"/>
  <c r="R85" i="3"/>
  <c r="P86" i="3"/>
  <c r="R86" i="3"/>
  <c r="P87" i="3"/>
  <c r="R87" i="3"/>
  <c r="P88" i="3"/>
  <c r="R88" i="3"/>
  <c r="P89" i="3"/>
  <c r="R89" i="3"/>
  <c r="P90" i="3"/>
  <c r="R90" i="3"/>
  <c r="P91" i="3"/>
  <c r="R91" i="3"/>
  <c r="P92" i="3"/>
  <c r="R92" i="3"/>
  <c r="P93" i="3"/>
  <c r="R93" i="3"/>
  <c r="P94" i="3"/>
  <c r="R94" i="3"/>
  <c r="P95" i="3"/>
  <c r="R95" i="3"/>
  <c r="P96" i="3"/>
  <c r="R96" i="3"/>
  <c r="P97" i="3"/>
  <c r="R97" i="3"/>
  <c r="P98" i="3"/>
  <c r="R98" i="3"/>
  <c r="P99" i="3"/>
  <c r="R99" i="3"/>
  <c r="P100" i="3"/>
  <c r="R100" i="3"/>
  <c r="P101" i="3"/>
  <c r="R101" i="3"/>
  <c r="P102" i="3"/>
  <c r="R102" i="3"/>
  <c r="P103" i="3"/>
  <c r="R103" i="3"/>
  <c r="P104" i="3"/>
  <c r="R104" i="3"/>
  <c r="P105" i="3"/>
  <c r="R105" i="3"/>
  <c r="P106" i="3"/>
  <c r="R106" i="3"/>
  <c r="P107" i="3"/>
  <c r="R107" i="3"/>
  <c r="P108" i="3"/>
  <c r="R108" i="3"/>
  <c r="P109" i="3"/>
  <c r="R109" i="3"/>
  <c r="P110" i="3"/>
  <c r="R110" i="3"/>
  <c r="P111" i="3"/>
  <c r="R111" i="3"/>
  <c r="P112" i="3"/>
  <c r="R112" i="3"/>
  <c r="P113" i="3"/>
  <c r="R113" i="3"/>
  <c r="P114" i="3"/>
  <c r="R114" i="3"/>
  <c r="P115" i="3"/>
  <c r="R115" i="3"/>
  <c r="P116" i="3"/>
  <c r="R116" i="3"/>
  <c r="P117" i="3"/>
  <c r="R117" i="3"/>
  <c r="P118" i="3"/>
  <c r="R118" i="3"/>
  <c r="P119" i="3"/>
  <c r="R119" i="3"/>
  <c r="P120" i="3"/>
  <c r="R120" i="3"/>
  <c r="P121" i="3"/>
  <c r="R121" i="3"/>
  <c r="P122" i="3"/>
  <c r="R122" i="3"/>
  <c r="P123" i="3"/>
  <c r="R123" i="3"/>
  <c r="P124" i="3"/>
  <c r="R124" i="3"/>
  <c r="P125" i="3"/>
  <c r="R125" i="3"/>
  <c r="P126" i="3"/>
  <c r="R126" i="3"/>
  <c r="P127" i="3"/>
  <c r="R127" i="3"/>
  <c r="P128" i="3"/>
  <c r="R128" i="3"/>
  <c r="P129" i="3"/>
  <c r="R129" i="3"/>
  <c r="P130" i="3"/>
  <c r="R130" i="3"/>
  <c r="P131" i="3"/>
  <c r="R131" i="3"/>
  <c r="P132" i="3"/>
  <c r="R132" i="3"/>
  <c r="P133" i="3"/>
  <c r="R133" i="3"/>
  <c r="P134" i="3"/>
  <c r="R134" i="3"/>
  <c r="P135" i="3"/>
  <c r="R135" i="3"/>
  <c r="P136" i="3"/>
  <c r="R136" i="3"/>
  <c r="P137" i="3"/>
  <c r="R137" i="3"/>
  <c r="P138" i="3"/>
  <c r="R138" i="3"/>
  <c r="P139" i="3"/>
  <c r="R139" i="3"/>
  <c r="P140" i="3"/>
  <c r="R140" i="3"/>
  <c r="P141" i="3"/>
  <c r="R141" i="3"/>
  <c r="P142" i="3"/>
  <c r="R142" i="3"/>
  <c r="P143" i="3"/>
  <c r="R143" i="3"/>
  <c r="P144" i="3"/>
  <c r="R144" i="3"/>
  <c r="P145" i="3"/>
  <c r="R145" i="3"/>
  <c r="P146" i="3"/>
  <c r="R146" i="3"/>
  <c r="P147" i="3"/>
  <c r="R147" i="3"/>
  <c r="P148" i="3"/>
  <c r="R148" i="3"/>
  <c r="P149" i="3"/>
  <c r="R149" i="3"/>
  <c r="P150" i="3"/>
  <c r="R150" i="3"/>
  <c r="P151" i="3"/>
  <c r="R151" i="3"/>
  <c r="P152" i="3"/>
  <c r="R152" i="3"/>
  <c r="P153" i="3"/>
  <c r="R153" i="3"/>
  <c r="P154" i="3"/>
  <c r="R154" i="3"/>
  <c r="P155" i="3"/>
  <c r="R155" i="3"/>
  <c r="P156" i="3"/>
  <c r="R156" i="3"/>
  <c r="P157" i="3"/>
  <c r="R157" i="3"/>
  <c r="P158" i="3"/>
  <c r="R158" i="3"/>
  <c r="P159" i="3"/>
  <c r="R159" i="3"/>
  <c r="P160" i="3"/>
  <c r="R160" i="3"/>
  <c r="P161" i="3"/>
  <c r="R161" i="3"/>
  <c r="P162" i="3"/>
  <c r="R162" i="3"/>
  <c r="P163" i="3"/>
  <c r="R163" i="3"/>
  <c r="P164" i="3"/>
  <c r="R164" i="3"/>
  <c r="P165" i="3"/>
  <c r="R165" i="3"/>
  <c r="P166" i="3"/>
  <c r="R166" i="3"/>
  <c r="P167" i="3"/>
  <c r="R167" i="3"/>
  <c r="P168" i="3"/>
  <c r="R168" i="3"/>
  <c r="P169" i="3"/>
  <c r="R169" i="3"/>
  <c r="P170" i="3"/>
  <c r="R170" i="3"/>
  <c r="P171" i="3"/>
  <c r="R171" i="3"/>
  <c r="P172" i="3"/>
  <c r="R172" i="3"/>
  <c r="P173" i="3"/>
  <c r="R173" i="3"/>
  <c r="P174" i="3"/>
  <c r="R174" i="3"/>
  <c r="P175" i="3"/>
  <c r="R175" i="3"/>
  <c r="P176" i="3"/>
  <c r="R176" i="3"/>
  <c r="P177" i="3"/>
  <c r="R177" i="3"/>
  <c r="P178" i="3"/>
  <c r="R178" i="3"/>
  <c r="P179" i="3"/>
  <c r="R179" i="3"/>
  <c r="P180" i="3"/>
  <c r="R180" i="3"/>
  <c r="P181" i="3"/>
  <c r="R181" i="3"/>
  <c r="P182" i="3"/>
  <c r="R182" i="3"/>
  <c r="P183" i="3"/>
  <c r="R183" i="3"/>
  <c r="P184" i="3"/>
  <c r="R184" i="3"/>
  <c r="P185" i="3"/>
  <c r="R185" i="3"/>
  <c r="P186" i="3"/>
  <c r="R186" i="3"/>
  <c r="P187" i="3"/>
  <c r="R187" i="3"/>
  <c r="P188" i="3"/>
  <c r="R188" i="3"/>
  <c r="P189" i="3"/>
  <c r="R189" i="3"/>
  <c r="P190" i="3"/>
  <c r="R190" i="3"/>
  <c r="P191" i="3"/>
  <c r="R191" i="3"/>
  <c r="P192" i="3"/>
  <c r="R192" i="3"/>
  <c r="P193" i="3"/>
  <c r="R193" i="3"/>
  <c r="P194" i="3"/>
  <c r="R194" i="3"/>
  <c r="P195" i="3"/>
  <c r="R195" i="3"/>
  <c r="P196" i="3"/>
  <c r="R196" i="3"/>
  <c r="P197" i="3"/>
  <c r="R197" i="3"/>
  <c r="P198" i="3"/>
  <c r="R198" i="3"/>
  <c r="P199" i="3"/>
  <c r="R199" i="3"/>
  <c r="P200" i="3"/>
  <c r="R200" i="3"/>
  <c r="P201" i="3"/>
  <c r="R201" i="3"/>
  <c r="P202" i="3"/>
  <c r="R202" i="3"/>
  <c r="P203" i="3"/>
  <c r="R203" i="3"/>
  <c r="P204" i="3"/>
  <c r="R204" i="3"/>
  <c r="P205" i="3"/>
  <c r="R205" i="3"/>
  <c r="P206" i="3"/>
  <c r="R206" i="3"/>
  <c r="P207" i="3"/>
  <c r="R207" i="3"/>
  <c r="P208" i="3"/>
  <c r="R208" i="3"/>
  <c r="P209" i="3"/>
  <c r="R209" i="3"/>
  <c r="P210" i="3"/>
  <c r="R210" i="3"/>
  <c r="P211" i="3"/>
  <c r="R211" i="3"/>
  <c r="P212" i="3"/>
  <c r="R212" i="3"/>
  <c r="P213" i="3"/>
  <c r="R213" i="3"/>
  <c r="P214" i="3"/>
  <c r="R214" i="3"/>
  <c r="P215" i="3"/>
  <c r="R215" i="3"/>
  <c r="P216" i="3"/>
  <c r="R216" i="3"/>
  <c r="P217" i="3"/>
  <c r="R217" i="3"/>
  <c r="P218" i="3"/>
  <c r="R218" i="3"/>
  <c r="P219" i="3"/>
  <c r="R219" i="3"/>
  <c r="P220" i="3"/>
  <c r="R220" i="3"/>
  <c r="P221" i="3"/>
  <c r="R221" i="3"/>
  <c r="P222" i="3"/>
  <c r="R222" i="3"/>
  <c r="P223" i="3"/>
  <c r="R223" i="3"/>
  <c r="P224" i="3"/>
  <c r="R224" i="3"/>
  <c r="P225" i="3"/>
  <c r="R225" i="3"/>
  <c r="P226" i="3"/>
  <c r="R226" i="3"/>
  <c r="P227" i="3"/>
  <c r="R227" i="3"/>
  <c r="P228" i="3"/>
  <c r="R228" i="3"/>
  <c r="P229" i="3"/>
  <c r="R229" i="3"/>
  <c r="P230" i="3"/>
  <c r="R230" i="3"/>
  <c r="P231" i="3"/>
  <c r="R231" i="3"/>
  <c r="P232" i="3"/>
  <c r="R232" i="3"/>
  <c r="P233" i="3"/>
  <c r="R233" i="3"/>
  <c r="P234" i="3"/>
  <c r="R234" i="3"/>
  <c r="P235" i="3"/>
  <c r="R235" i="3"/>
  <c r="P236" i="3"/>
  <c r="R236" i="3"/>
  <c r="P237" i="3"/>
  <c r="R237" i="3"/>
  <c r="P238" i="3"/>
  <c r="R238" i="3"/>
  <c r="P239" i="3"/>
  <c r="R239" i="3"/>
  <c r="P240" i="3"/>
  <c r="R240" i="3"/>
  <c r="P241" i="3"/>
  <c r="R241" i="3"/>
  <c r="P242" i="3"/>
  <c r="R242" i="3"/>
  <c r="P243" i="3"/>
  <c r="R243" i="3"/>
  <c r="P244" i="3"/>
  <c r="R244" i="3"/>
  <c r="P245" i="3"/>
  <c r="R245" i="3"/>
  <c r="P246" i="3"/>
  <c r="R246" i="3"/>
  <c r="P247" i="3"/>
  <c r="R247" i="3"/>
  <c r="P248" i="3"/>
  <c r="R248" i="3"/>
  <c r="P249" i="3"/>
  <c r="R249" i="3"/>
  <c r="P250" i="3"/>
  <c r="R250" i="3"/>
  <c r="P251" i="3"/>
  <c r="R251" i="3"/>
  <c r="P252" i="3"/>
  <c r="R252" i="3"/>
  <c r="P253" i="3"/>
  <c r="R253" i="3"/>
  <c r="P254" i="3"/>
  <c r="R254" i="3"/>
  <c r="P255" i="3"/>
  <c r="R255" i="3"/>
  <c r="P256" i="3"/>
  <c r="R256" i="3"/>
  <c r="P257" i="3"/>
  <c r="R257" i="3"/>
  <c r="P258" i="3"/>
  <c r="R258" i="3"/>
  <c r="P259" i="3"/>
  <c r="R259" i="3"/>
  <c r="P260" i="3"/>
  <c r="R260" i="3"/>
  <c r="P261" i="3"/>
  <c r="R261" i="3"/>
  <c r="P262" i="3"/>
  <c r="R262" i="3"/>
  <c r="P263" i="3"/>
  <c r="R263" i="3"/>
  <c r="P264" i="3"/>
  <c r="R264" i="3"/>
  <c r="P265" i="3"/>
  <c r="R265" i="3"/>
  <c r="P266" i="3"/>
  <c r="R266" i="3"/>
  <c r="P267" i="3"/>
  <c r="R267" i="3"/>
  <c r="P268" i="3"/>
  <c r="R268" i="3"/>
  <c r="P269" i="3"/>
  <c r="R269" i="3"/>
  <c r="P270" i="3"/>
  <c r="R270" i="3"/>
  <c r="P271" i="3"/>
  <c r="R271" i="3"/>
  <c r="P272" i="3"/>
  <c r="R272" i="3"/>
  <c r="P273" i="3"/>
  <c r="R273" i="3"/>
  <c r="P274" i="3"/>
  <c r="R274" i="3"/>
  <c r="P275" i="3"/>
  <c r="R275" i="3"/>
  <c r="P276" i="3"/>
  <c r="R276" i="3"/>
  <c r="P277" i="3"/>
  <c r="R277" i="3"/>
  <c r="P278" i="3"/>
  <c r="R278" i="3"/>
  <c r="P279" i="3"/>
  <c r="R279" i="3"/>
  <c r="P280" i="3"/>
  <c r="R280" i="3"/>
  <c r="P281" i="3"/>
  <c r="R281" i="3"/>
  <c r="P282" i="3"/>
  <c r="R282" i="3"/>
  <c r="P283" i="3"/>
  <c r="R283" i="3"/>
  <c r="P284" i="3"/>
  <c r="R284" i="3"/>
  <c r="P285" i="3"/>
  <c r="R285" i="3"/>
  <c r="P286" i="3"/>
  <c r="R286" i="3"/>
  <c r="P287" i="3"/>
  <c r="R287" i="3"/>
  <c r="P288" i="3"/>
  <c r="R288" i="3"/>
  <c r="P289" i="3"/>
  <c r="R289" i="3"/>
  <c r="P290" i="3"/>
  <c r="R290" i="3"/>
  <c r="P291" i="3"/>
  <c r="R291" i="3"/>
  <c r="P292" i="3"/>
  <c r="R292" i="3"/>
  <c r="P293" i="3"/>
  <c r="R293" i="3"/>
  <c r="P294" i="3"/>
  <c r="R294" i="3"/>
  <c r="P295" i="3"/>
  <c r="R295" i="3"/>
  <c r="P296" i="3"/>
  <c r="R296" i="3"/>
  <c r="P297" i="3"/>
  <c r="R297" i="3"/>
  <c r="P298" i="3"/>
  <c r="R298" i="3"/>
  <c r="P299" i="3"/>
  <c r="R299" i="3"/>
  <c r="P300" i="3"/>
  <c r="R300" i="3"/>
  <c r="Q42" i="5"/>
  <c r="Q293" i="5"/>
  <c r="L294" i="89"/>
  <c r="Q297" i="5"/>
  <c r="L298" i="89"/>
  <c r="Q301" i="5"/>
  <c r="L302" i="89"/>
  <c r="Q289" i="5"/>
  <c r="L290" i="89"/>
  <c r="Q285" i="5"/>
  <c r="L286" i="89"/>
  <c r="Q281" i="5"/>
  <c r="L282" i="89"/>
  <c r="Q278" i="5"/>
  <c r="L278" i="89"/>
  <c r="Q273" i="5"/>
  <c r="L274" i="89"/>
  <c r="Q270" i="5"/>
  <c r="L270" i="89"/>
  <c r="Q266" i="5"/>
  <c r="L266" i="89"/>
  <c r="Q262" i="5"/>
  <c r="L262" i="89"/>
  <c r="Q257" i="5"/>
  <c r="L258" i="89"/>
  <c r="Q253" i="5"/>
  <c r="L254" i="89"/>
  <c r="Q249" i="5"/>
  <c r="L250" i="89"/>
  <c r="Q245" i="5"/>
  <c r="L246" i="89"/>
  <c r="Q241" i="5"/>
  <c r="L242" i="89"/>
  <c r="Q237" i="5"/>
  <c r="L238" i="89"/>
  <c r="Q233" i="5"/>
  <c r="L234" i="89"/>
  <c r="Q229" i="5"/>
  <c r="L230" i="89"/>
  <c r="Q225" i="5"/>
  <c r="L226" i="89"/>
  <c r="Q221" i="5"/>
  <c r="L222" i="89"/>
  <c r="Q217" i="5"/>
  <c r="L218" i="89"/>
  <c r="Q213" i="5"/>
  <c r="L214" i="89"/>
  <c r="Q209" i="5"/>
  <c r="L210" i="89"/>
  <c r="Q205" i="5"/>
  <c r="L206" i="89"/>
  <c r="Q201" i="5"/>
  <c r="L202" i="89"/>
  <c r="Q197" i="5"/>
  <c r="L198" i="89"/>
  <c r="Q193" i="5"/>
  <c r="L194" i="89"/>
  <c r="Q189" i="5"/>
  <c r="L190" i="89"/>
  <c r="Q185" i="5"/>
  <c r="L186" i="89"/>
  <c r="Q181" i="5"/>
  <c r="L182" i="89"/>
  <c r="Q177" i="5"/>
  <c r="L178" i="89"/>
  <c r="Q173" i="5"/>
  <c r="L174" i="89"/>
  <c r="Q169" i="5"/>
  <c r="L170" i="89"/>
  <c r="Q165" i="5"/>
  <c r="L166" i="89"/>
  <c r="Q161" i="5"/>
  <c r="L162" i="89"/>
  <c r="Q157" i="5"/>
  <c r="L158" i="89"/>
  <c r="Q153" i="5"/>
  <c r="O17" i="111"/>
  <c r="L154" i="89"/>
  <c r="Q149" i="5"/>
  <c r="L150" i="89"/>
  <c r="Q145" i="5"/>
  <c r="L146" i="89"/>
  <c r="Q141" i="5"/>
  <c r="L142" i="89"/>
  <c r="Q137" i="5"/>
  <c r="L138" i="89"/>
  <c r="Q133" i="5"/>
  <c r="L134" i="89"/>
  <c r="Q129" i="5"/>
  <c r="L130" i="89"/>
  <c r="Q125" i="5"/>
  <c r="L126" i="89"/>
  <c r="Q121" i="5"/>
  <c r="L122" i="89"/>
  <c r="Q117" i="5"/>
  <c r="L118" i="89"/>
  <c r="Q113" i="5"/>
  <c r="L114" i="89"/>
  <c r="Q109" i="5"/>
  <c r="L110" i="89"/>
  <c r="Q105" i="5"/>
  <c r="L106" i="89"/>
  <c r="Q101" i="5"/>
  <c r="L102" i="89"/>
  <c r="Q97" i="5"/>
  <c r="L98" i="89"/>
  <c r="Q93" i="5"/>
  <c r="L94" i="89"/>
  <c r="Q89" i="5"/>
  <c r="L90" i="89"/>
  <c r="Q85" i="5"/>
  <c r="L86" i="89"/>
  <c r="Q81" i="5"/>
  <c r="L82" i="89"/>
  <c r="Q77" i="5"/>
  <c r="L78" i="89"/>
  <c r="Q73" i="5"/>
  <c r="O31" i="111"/>
  <c r="L74" i="89"/>
  <c r="Q69" i="5"/>
  <c r="L70" i="89"/>
  <c r="Q65" i="5"/>
  <c r="L66" i="89"/>
  <c r="Q61" i="5"/>
  <c r="L62" i="89"/>
  <c r="Q57" i="5"/>
  <c r="L58" i="89"/>
  <c r="Q53" i="5"/>
  <c r="L54" i="89"/>
  <c r="Q49" i="5"/>
  <c r="L50" i="89"/>
  <c r="Q45" i="5"/>
  <c r="L46" i="89"/>
  <c r="Q300" i="5"/>
  <c r="L301" i="89"/>
  <c r="Q296" i="5"/>
  <c r="L297" i="89"/>
  <c r="Q292" i="5"/>
  <c r="L293" i="89"/>
  <c r="Q288" i="5"/>
  <c r="L289" i="89"/>
  <c r="Q284" i="5"/>
  <c r="L285" i="89"/>
  <c r="Q280" i="5"/>
  <c r="L281" i="89"/>
  <c r="Q276" i="5"/>
  <c r="L277" i="89"/>
  <c r="Q259" i="5"/>
  <c r="Q272" i="5"/>
  <c r="O270" i="111"/>
  <c r="L273" i="89"/>
  <c r="Q269" i="5"/>
  <c r="L269" i="89"/>
  <c r="Q265" i="5"/>
  <c r="L265" i="89"/>
  <c r="Q261" i="5"/>
  <c r="L261" i="89"/>
  <c r="Q256" i="5"/>
  <c r="L257" i="89"/>
  <c r="Q252" i="5"/>
  <c r="L253" i="89"/>
  <c r="Q248" i="5"/>
  <c r="L249" i="89"/>
  <c r="Q244" i="5"/>
  <c r="L245" i="89"/>
  <c r="Q240" i="5"/>
  <c r="L241" i="89"/>
  <c r="Q236" i="5"/>
  <c r="L237" i="89"/>
  <c r="Q232" i="5"/>
  <c r="L233" i="89"/>
  <c r="Q228" i="5"/>
  <c r="L229" i="89"/>
  <c r="Q224" i="5"/>
  <c r="O222" i="111"/>
  <c r="L225" i="89"/>
  <c r="Q220" i="5"/>
  <c r="L221" i="89"/>
  <c r="Q216" i="5"/>
  <c r="L217" i="89"/>
  <c r="Q212" i="5"/>
  <c r="L213" i="89"/>
  <c r="Q208" i="5"/>
  <c r="L209" i="89"/>
  <c r="Q204" i="5"/>
  <c r="L205" i="89"/>
  <c r="Q200" i="5"/>
  <c r="L201" i="89"/>
  <c r="Q196" i="5"/>
  <c r="L197" i="89"/>
  <c r="Q192" i="5"/>
  <c r="L193" i="89"/>
  <c r="Q188" i="5"/>
  <c r="L189" i="89"/>
  <c r="Q184" i="5"/>
  <c r="L185" i="89"/>
  <c r="Q180" i="5"/>
  <c r="L181" i="89"/>
  <c r="Q176" i="5"/>
  <c r="O174" i="111"/>
  <c r="L177" i="89"/>
  <c r="Q172" i="5"/>
  <c r="L173" i="89"/>
  <c r="Q168" i="5"/>
  <c r="L169" i="89"/>
  <c r="Q164" i="5"/>
  <c r="L165" i="89"/>
  <c r="Q160" i="5"/>
  <c r="L161" i="89"/>
  <c r="Q156" i="5"/>
  <c r="L157" i="89"/>
  <c r="Q152" i="5"/>
  <c r="L153" i="89"/>
  <c r="Q148" i="5"/>
  <c r="L149" i="89"/>
  <c r="Q144" i="5"/>
  <c r="O142" i="111"/>
  <c r="L145" i="89"/>
  <c r="Q140" i="5"/>
  <c r="L141" i="89"/>
  <c r="Q136" i="5"/>
  <c r="L137" i="89"/>
  <c r="Q132" i="5"/>
  <c r="O130" i="111"/>
  <c r="L133" i="89"/>
  <c r="Q128" i="5"/>
  <c r="L129" i="89"/>
  <c r="Q124" i="5"/>
  <c r="L125" i="89"/>
  <c r="Q120" i="5"/>
  <c r="O118" i="111"/>
  <c r="L121" i="89"/>
  <c r="Q116" i="5"/>
  <c r="L117" i="89"/>
  <c r="Q112" i="5"/>
  <c r="L113" i="89"/>
  <c r="Q108" i="5"/>
  <c r="L109" i="89"/>
  <c r="Q104" i="5"/>
  <c r="L105" i="89"/>
  <c r="Q100" i="5"/>
  <c r="L101" i="89"/>
  <c r="Q96" i="5"/>
  <c r="L97" i="89"/>
  <c r="Q92" i="5"/>
  <c r="L93" i="89"/>
  <c r="Q88" i="5"/>
  <c r="L89" i="89"/>
  <c r="Q84" i="5"/>
  <c r="L85" i="89"/>
  <c r="Q80" i="5"/>
  <c r="L81" i="89"/>
  <c r="Q76" i="5"/>
  <c r="L77" i="89"/>
  <c r="Q72" i="5"/>
  <c r="L73" i="89"/>
  <c r="Q68" i="5"/>
  <c r="L69" i="89"/>
  <c r="Q64" i="5"/>
  <c r="L65" i="89"/>
  <c r="Q60" i="5"/>
  <c r="L61" i="89"/>
  <c r="Q56" i="5"/>
  <c r="L57" i="89"/>
  <c r="Q52" i="5"/>
  <c r="L53" i="89"/>
  <c r="Q48" i="5"/>
  <c r="L49" i="89"/>
  <c r="Q44" i="5"/>
  <c r="L45" i="89"/>
  <c r="Q299" i="5"/>
  <c r="L300" i="89"/>
  <c r="Q295" i="5"/>
  <c r="O293" i="111"/>
  <c r="L296" i="89"/>
  <c r="Q291" i="5"/>
  <c r="O289" i="111"/>
  <c r="L292" i="89"/>
  <c r="Q287" i="5"/>
  <c r="O285" i="111"/>
  <c r="L288" i="89"/>
  <c r="Q283" i="5"/>
  <c r="L284" i="89"/>
  <c r="Q279" i="5"/>
  <c r="L280" i="89"/>
  <c r="Q275" i="5"/>
  <c r="L276" i="89"/>
  <c r="L272" i="89"/>
  <c r="Q268" i="5"/>
  <c r="L268" i="89"/>
  <c r="Q264" i="5"/>
  <c r="L264" i="89"/>
  <c r="Q260" i="5"/>
  <c r="L260" i="89"/>
  <c r="Q255" i="5"/>
  <c r="L256" i="89"/>
  <c r="Q251" i="5"/>
  <c r="O249" i="111"/>
  <c r="L252" i="89"/>
  <c r="Q247" i="5"/>
  <c r="L248" i="89"/>
  <c r="Q243" i="5"/>
  <c r="L244" i="89"/>
  <c r="Q239" i="5"/>
  <c r="L240" i="89"/>
  <c r="Q235" i="5"/>
  <c r="O233" i="111"/>
  <c r="L236" i="89"/>
  <c r="Q231" i="5"/>
  <c r="L232" i="89"/>
  <c r="Q227" i="5"/>
  <c r="L228" i="89"/>
  <c r="Q223" i="5"/>
  <c r="L224" i="89"/>
  <c r="Q219" i="5"/>
  <c r="L220" i="89"/>
  <c r="Q215" i="5"/>
  <c r="L216" i="89"/>
  <c r="Q211" i="5"/>
  <c r="O209" i="111"/>
  <c r="L212" i="89"/>
  <c r="Q207" i="5"/>
  <c r="L208" i="89"/>
  <c r="Q203" i="5"/>
  <c r="O201" i="111"/>
  <c r="L204" i="89"/>
  <c r="Q199" i="5"/>
  <c r="L200" i="89"/>
  <c r="Q195" i="5"/>
  <c r="L196" i="89"/>
  <c r="Q191" i="5"/>
  <c r="L192" i="89"/>
  <c r="Q187" i="5"/>
  <c r="O185" i="111"/>
  <c r="L188" i="89"/>
  <c r="Q183" i="5"/>
  <c r="L184" i="89"/>
  <c r="Q179" i="5"/>
  <c r="L180" i="89"/>
  <c r="Q175" i="5"/>
  <c r="L176" i="89"/>
  <c r="Q171" i="5"/>
  <c r="L172" i="89"/>
  <c r="Q167" i="5"/>
  <c r="L168" i="89"/>
  <c r="Q163" i="5"/>
  <c r="L164" i="89"/>
  <c r="Q159" i="5"/>
  <c r="L160" i="89"/>
  <c r="Q155" i="5"/>
  <c r="L156" i="89"/>
  <c r="Q151" i="5"/>
  <c r="L152" i="89"/>
  <c r="Q147" i="5"/>
  <c r="L148" i="89"/>
  <c r="Q143" i="5"/>
  <c r="L144" i="89"/>
  <c r="Q139" i="5"/>
  <c r="O137" i="111"/>
  <c r="L140" i="89"/>
  <c r="Q135" i="5"/>
  <c r="L136" i="89"/>
  <c r="Q131" i="5"/>
  <c r="O129" i="111"/>
  <c r="L132" i="89"/>
  <c r="Q127" i="5"/>
  <c r="L128" i="89"/>
  <c r="Q123" i="5"/>
  <c r="O121" i="111"/>
  <c r="L124" i="89"/>
  <c r="Q119" i="5"/>
  <c r="O117" i="111"/>
  <c r="L120" i="89"/>
  <c r="Q115" i="5"/>
  <c r="L116" i="89"/>
  <c r="Q111" i="5"/>
  <c r="L112" i="89"/>
  <c r="Q107" i="5"/>
  <c r="O105" i="111"/>
  <c r="L108" i="89"/>
  <c r="Q103" i="5"/>
  <c r="L104" i="89"/>
  <c r="Q99" i="5"/>
  <c r="L100" i="89"/>
  <c r="Q95" i="5"/>
  <c r="L96" i="89"/>
  <c r="Q91" i="5"/>
  <c r="O89" i="111"/>
  <c r="L92" i="89"/>
  <c r="Q87" i="5"/>
  <c r="L88" i="89"/>
  <c r="Q83" i="5"/>
  <c r="L84" i="89"/>
  <c r="Q79" i="5"/>
  <c r="L80" i="89"/>
  <c r="Q75" i="5"/>
  <c r="L76" i="89"/>
  <c r="Q71" i="5"/>
  <c r="O69" i="111"/>
  <c r="L72" i="89"/>
  <c r="Q67" i="5"/>
  <c r="L68" i="89"/>
  <c r="Q63" i="5"/>
  <c r="L64" i="89"/>
  <c r="Q59" i="5"/>
  <c r="O57" i="111"/>
  <c r="L60" i="89"/>
  <c r="Q55" i="5"/>
  <c r="L56" i="89"/>
  <c r="Q51" i="5"/>
  <c r="L52" i="89"/>
  <c r="Q47" i="5"/>
  <c r="L48" i="89"/>
  <c r="Q43" i="5"/>
  <c r="O41" i="111"/>
  <c r="L44" i="89"/>
  <c r="Q298" i="5"/>
  <c r="L299" i="89"/>
  <c r="Q294" i="5"/>
  <c r="O292" i="111"/>
  <c r="L295" i="89"/>
  <c r="Q290" i="5"/>
  <c r="L291" i="89"/>
  <c r="Q286" i="5"/>
  <c r="L287" i="89"/>
  <c r="Q282" i="5"/>
  <c r="O280" i="111"/>
  <c r="L283" i="89"/>
  <c r="Q277" i="5"/>
  <c r="O276" i="111"/>
  <c r="L279" i="89"/>
  <c r="Q274" i="5"/>
  <c r="L275" i="89"/>
  <c r="Q271" i="5"/>
  <c r="O268" i="111"/>
  <c r="L271" i="89"/>
  <c r="Q267" i="5"/>
  <c r="O264" i="111"/>
  <c r="L267" i="89"/>
  <c r="Q263" i="5"/>
  <c r="L263" i="89"/>
  <c r="Q258" i="5"/>
  <c r="O256" i="111"/>
  <c r="L259" i="89"/>
  <c r="Q254" i="5"/>
  <c r="L255" i="89"/>
  <c r="Q250" i="5"/>
  <c r="L251" i="89"/>
  <c r="Q246" i="5"/>
  <c r="O244" i="111"/>
  <c r="L247" i="89"/>
  <c r="Q242" i="5"/>
  <c r="L243" i="89"/>
  <c r="Q238" i="5"/>
  <c r="O236" i="111"/>
  <c r="L239" i="89"/>
  <c r="Q234" i="5"/>
  <c r="L235" i="89"/>
  <c r="Q230" i="5"/>
  <c r="O228" i="111"/>
  <c r="L231" i="89"/>
  <c r="Q226" i="5"/>
  <c r="L227" i="89"/>
  <c r="Q222" i="5"/>
  <c r="O220" i="111"/>
  <c r="L223" i="89"/>
  <c r="Q218" i="5"/>
  <c r="L219" i="89"/>
  <c r="Q214" i="5"/>
  <c r="L215" i="89"/>
  <c r="Q210" i="5"/>
  <c r="L211" i="89"/>
  <c r="Q206" i="5"/>
  <c r="L207" i="89"/>
  <c r="Q202" i="5"/>
  <c r="L203" i="89"/>
  <c r="Q198" i="5"/>
  <c r="L199" i="89"/>
  <c r="Q194" i="5"/>
  <c r="L195" i="89"/>
  <c r="Q190" i="5"/>
  <c r="L191" i="89"/>
  <c r="Q186" i="5"/>
  <c r="L187" i="89"/>
  <c r="Q182" i="5"/>
  <c r="O180" i="111"/>
  <c r="L183" i="89"/>
  <c r="Q178" i="5"/>
  <c r="O176" i="111"/>
  <c r="L179" i="89"/>
  <c r="Q174" i="5"/>
  <c r="O172" i="111"/>
  <c r="L175" i="89"/>
  <c r="Q170" i="5"/>
  <c r="O168" i="111"/>
  <c r="L171" i="89"/>
  <c r="Q166" i="5"/>
  <c r="O164" i="111"/>
  <c r="L167" i="89"/>
  <c r="Q162" i="5"/>
  <c r="L163" i="89"/>
  <c r="Q158" i="5"/>
  <c r="O156" i="111"/>
  <c r="L159" i="89"/>
  <c r="Q154" i="5"/>
  <c r="L155" i="89"/>
  <c r="Q150" i="5"/>
  <c r="O148" i="111"/>
  <c r="L151" i="89"/>
  <c r="Q146" i="5"/>
  <c r="O144" i="111"/>
  <c r="L147" i="89"/>
  <c r="Q142" i="5"/>
  <c r="O140" i="111"/>
  <c r="L143" i="89"/>
  <c r="Q138" i="5"/>
  <c r="L139" i="89"/>
  <c r="Q134" i="5"/>
  <c r="O132" i="111"/>
  <c r="L135" i="89"/>
  <c r="Q130" i="5"/>
  <c r="L131" i="89"/>
  <c r="Q126" i="5"/>
  <c r="O124" i="111"/>
  <c r="L127" i="89"/>
  <c r="Q122" i="5"/>
  <c r="O120" i="111"/>
  <c r="L123" i="89"/>
  <c r="Q118" i="5"/>
  <c r="O116" i="111"/>
  <c r="L119" i="89"/>
  <c r="Q114" i="5"/>
  <c r="L115" i="89"/>
  <c r="Q110" i="5"/>
  <c r="L111" i="89"/>
  <c r="Q106" i="5"/>
  <c r="L107" i="89"/>
  <c r="Q102" i="5"/>
  <c r="O100" i="111"/>
  <c r="L103" i="89"/>
  <c r="Q98" i="5"/>
  <c r="L99" i="89"/>
  <c r="Q94" i="5"/>
  <c r="L95" i="89"/>
  <c r="Q90" i="5"/>
  <c r="L91" i="89"/>
  <c r="Q86" i="5"/>
  <c r="O84" i="111"/>
  <c r="L87" i="89"/>
  <c r="Q82" i="5"/>
  <c r="L83" i="89"/>
  <c r="Q78" i="5"/>
  <c r="O76" i="111"/>
  <c r="L79" i="89"/>
  <c r="Q74" i="5"/>
  <c r="L75" i="89"/>
  <c r="Q70" i="5"/>
  <c r="O68" i="111"/>
  <c r="L71" i="89"/>
  <c r="Q66" i="5"/>
  <c r="L67" i="89"/>
  <c r="Q62" i="5"/>
  <c r="O60" i="111"/>
  <c r="L63" i="89"/>
  <c r="Q58" i="5"/>
  <c r="L59" i="89"/>
  <c r="Q54" i="5"/>
  <c r="O52" i="111"/>
  <c r="L55" i="89"/>
  <c r="Q50" i="5"/>
  <c r="O48" i="111"/>
  <c r="L51" i="89"/>
  <c r="Q46" i="5"/>
  <c r="L47" i="89"/>
  <c r="K42" i="3"/>
  <c r="K43" i="3"/>
  <c r="K44" i="3"/>
  <c r="K45" i="3"/>
  <c r="K46" i="3"/>
  <c r="K47" i="3"/>
  <c r="K48" i="3"/>
  <c r="K49" i="3"/>
  <c r="K50" i="3"/>
  <c r="K51" i="3"/>
  <c r="K52" i="3"/>
  <c r="K53" i="3"/>
  <c r="K54" i="3"/>
  <c r="K55" i="3"/>
  <c r="M55" i="3"/>
  <c r="K56" i="3"/>
  <c r="K57" i="3"/>
  <c r="K58" i="3"/>
  <c r="K59" i="3"/>
  <c r="M59" i="3"/>
  <c r="K60" i="3"/>
  <c r="K61" i="3"/>
  <c r="K62" i="3"/>
  <c r="K63" i="3"/>
  <c r="M63" i="3"/>
  <c r="K64" i="3"/>
  <c r="K65" i="3"/>
  <c r="K66" i="3"/>
  <c r="K67" i="3"/>
  <c r="M67" i="3"/>
  <c r="K68" i="3"/>
  <c r="K69" i="3"/>
  <c r="K70" i="3"/>
  <c r="K71" i="3"/>
  <c r="M71" i="3"/>
  <c r="K72" i="3"/>
  <c r="K73" i="3"/>
  <c r="K74" i="3"/>
  <c r="K75" i="3"/>
  <c r="M75" i="3"/>
  <c r="K76" i="3"/>
  <c r="K77" i="3"/>
  <c r="K78" i="3"/>
  <c r="K79" i="3"/>
  <c r="M79" i="3"/>
  <c r="K80" i="3"/>
  <c r="K81" i="3"/>
  <c r="K82" i="3"/>
  <c r="K83" i="3"/>
  <c r="M83" i="3"/>
  <c r="K84" i="3"/>
  <c r="K85" i="3"/>
  <c r="K86" i="3"/>
  <c r="K87" i="3"/>
  <c r="M87" i="3"/>
  <c r="K88" i="3"/>
  <c r="K89" i="3"/>
  <c r="K90" i="3"/>
  <c r="K91" i="3"/>
  <c r="M91" i="3"/>
  <c r="K92" i="3"/>
  <c r="K93" i="3"/>
  <c r="K94" i="3"/>
  <c r="K95" i="3"/>
  <c r="M95" i="3"/>
  <c r="K96" i="3"/>
  <c r="K97" i="3"/>
  <c r="K98" i="3"/>
  <c r="K99" i="3"/>
  <c r="M99" i="3"/>
  <c r="K100" i="3"/>
  <c r="K101" i="3"/>
  <c r="K102" i="3"/>
  <c r="K103" i="3"/>
  <c r="M103" i="3"/>
  <c r="K104" i="3"/>
  <c r="K105" i="3"/>
  <c r="K106" i="3"/>
  <c r="K107" i="3"/>
  <c r="M107" i="3"/>
  <c r="K108" i="3"/>
  <c r="K109" i="3"/>
  <c r="K110" i="3"/>
  <c r="K111" i="3"/>
  <c r="M111" i="3"/>
  <c r="K112" i="3"/>
  <c r="K113" i="3"/>
  <c r="K114" i="3"/>
  <c r="K115" i="3"/>
  <c r="M115" i="3"/>
  <c r="K116" i="3"/>
  <c r="K117" i="3"/>
  <c r="K118" i="3"/>
  <c r="K119" i="3"/>
  <c r="M119" i="3"/>
  <c r="K120" i="3"/>
  <c r="K121" i="3"/>
  <c r="K122" i="3"/>
  <c r="K123" i="3"/>
  <c r="M123" i="3"/>
  <c r="K124" i="3"/>
  <c r="K125" i="3"/>
  <c r="K126" i="3"/>
  <c r="K127" i="3"/>
  <c r="M127" i="3"/>
  <c r="K128" i="3"/>
  <c r="K129" i="3"/>
  <c r="K130" i="3"/>
  <c r="K131" i="3"/>
  <c r="M131" i="3"/>
  <c r="K132" i="3"/>
  <c r="K133" i="3"/>
  <c r="K134" i="3"/>
  <c r="K135" i="3"/>
  <c r="M135" i="3"/>
  <c r="K136" i="3"/>
  <c r="K137" i="3"/>
  <c r="K138" i="3"/>
  <c r="K139" i="3"/>
  <c r="M139" i="3"/>
  <c r="K140" i="3"/>
  <c r="K141" i="3"/>
  <c r="K142" i="3"/>
  <c r="K143" i="3"/>
  <c r="M143" i="3"/>
  <c r="K144" i="3"/>
  <c r="K145" i="3"/>
  <c r="K146" i="3"/>
  <c r="K147" i="3"/>
  <c r="M147" i="3"/>
  <c r="K148" i="3"/>
  <c r="K149" i="3"/>
  <c r="K150" i="3"/>
  <c r="K151" i="3"/>
  <c r="M151" i="3"/>
  <c r="K152" i="3"/>
  <c r="K153" i="3"/>
  <c r="K154" i="3"/>
  <c r="K155" i="3"/>
  <c r="M155" i="3"/>
  <c r="K156" i="3"/>
  <c r="K157" i="3"/>
  <c r="K158" i="3"/>
  <c r="K159" i="3"/>
  <c r="M159" i="3"/>
  <c r="K160" i="3"/>
  <c r="K161" i="3"/>
  <c r="K162" i="3"/>
  <c r="K163" i="3"/>
  <c r="M163" i="3"/>
  <c r="K164" i="3"/>
  <c r="K165" i="3"/>
  <c r="K166" i="3"/>
  <c r="K167" i="3"/>
  <c r="M167" i="3"/>
  <c r="K168" i="3"/>
  <c r="K169" i="3"/>
  <c r="K170" i="3"/>
  <c r="K171" i="3"/>
  <c r="M171" i="3"/>
  <c r="K172" i="3"/>
  <c r="K173" i="3"/>
  <c r="K174" i="3"/>
  <c r="K175" i="3"/>
  <c r="M175" i="3"/>
  <c r="K176" i="3"/>
  <c r="K177" i="3"/>
  <c r="K178" i="3"/>
  <c r="K179" i="3"/>
  <c r="M179" i="3"/>
  <c r="K180" i="3"/>
  <c r="K181" i="3"/>
  <c r="K182" i="3"/>
  <c r="K183" i="3"/>
  <c r="M183" i="3"/>
  <c r="K184" i="3"/>
  <c r="K185" i="3"/>
  <c r="K186" i="3"/>
  <c r="K187" i="3"/>
  <c r="M187" i="3"/>
  <c r="K188" i="3"/>
  <c r="K189" i="3"/>
  <c r="K190" i="3"/>
  <c r="K191" i="3"/>
  <c r="M191" i="3"/>
  <c r="K192" i="3"/>
  <c r="K193" i="3"/>
  <c r="K194" i="3"/>
  <c r="K195" i="3"/>
  <c r="M195" i="3"/>
  <c r="K196" i="3"/>
  <c r="K197" i="3"/>
  <c r="K198" i="3"/>
  <c r="K199" i="3"/>
  <c r="M199" i="3"/>
  <c r="K200" i="3"/>
  <c r="K201" i="3"/>
  <c r="K202" i="3"/>
  <c r="K203" i="3"/>
  <c r="M203" i="3"/>
  <c r="K204" i="3"/>
  <c r="K205" i="3"/>
  <c r="K206" i="3"/>
  <c r="K207" i="3"/>
  <c r="M207" i="3"/>
  <c r="K208" i="3"/>
  <c r="K209" i="3"/>
  <c r="K210" i="3"/>
  <c r="K211" i="3"/>
  <c r="K212" i="3"/>
  <c r="K213" i="3"/>
  <c r="K214" i="3"/>
  <c r="K215" i="3"/>
  <c r="K216" i="3"/>
  <c r="K217" i="3"/>
  <c r="K218" i="3"/>
  <c r="K219" i="3"/>
  <c r="M219" i="3"/>
  <c r="K220" i="3"/>
  <c r="K221" i="3"/>
  <c r="K222" i="3"/>
  <c r="K223" i="3"/>
  <c r="M223" i="3"/>
  <c r="K224" i="3"/>
  <c r="K225" i="3"/>
  <c r="K226" i="3"/>
  <c r="K227" i="3"/>
  <c r="M227" i="3"/>
  <c r="K228" i="3"/>
  <c r="K229" i="3"/>
  <c r="K230" i="3"/>
  <c r="K231" i="3"/>
  <c r="M231" i="3"/>
  <c r="K232" i="3"/>
  <c r="K233" i="3"/>
  <c r="K234" i="3"/>
  <c r="K235" i="3"/>
  <c r="M235" i="3"/>
  <c r="K236" i="3"/>
  <c r="K237" i="3"/>
  <c r="K238" i="3"/>
  <c r="K239" i="3"/>
  <c r="M239" i="3"/>
  <c r="K240" i="3"/>
  <c r="K241" i="3"/>
  <c r="K242" i="3"/>
  <c r="K243" i="3"/>
  <c r="M243" i="3"/>
  <c r="K244" i="3"/>
  <c r="K245" i="3"/>
  <c r="K246" i="3"/>
  <c r="K247" i="3"/>
  <c r="M247" i="3"/>
  <c r="K248" i="3"/>
  <c r="K249" i="3"/>
  <c r="K250" i="3"/>
  <c r="K251" i="3"/>
  <c r="M251" i="3"/>
  <c r="K252" i="3"/>
  <c r="K253" i="3"/>
  <c r="K254" i="3"/>
  <c r="K255" i="3"/>
  <c r="M255" i="3"/>
  <c r="K256" i="3"/>
  <c r="K257" i="3"/>
  <c r="K258" i="3"/>
  <c r="K259" i="3"/>
  <c r="M259" i="3"/>
  <c r="K260" i="3"/>
  <c r="K261" i="3"/>
  <c r="K262" i="3"/>
  <c r="K263" i="3"/>
  <c r="M263" i="3"/>
  <c r="K264" i="3"/>
  <c r="K265" i="3"/>
  <c r="K266" i="3"/>
  <c r="K267" i="3"/>
  <c r="M267" i="3"/>
  <c r="K268" i="3"/>
  <c r="K269" i="3"/>
  <c r="K270" i="3"/>
  <c r="K271" i="3"/>
  <c r="M271" i="3"/>
  <c r="K272" i="3"/>
  <c r="K273" i="3"/>
  <c r="K274" i="3"/>
  <c r="K275" i="3"/>
  <c r="M275" i="3"/>
  <c r="K276" i="3"/>
  <c r="K277" i="3"/>
  <c r="K278" i="3"/>
  <c r="K279" i="3"/>
  <c r="M279" i="3"/>
  <c r="K280" i="3"/>
  <c r="K281" i="3"/>
  <c r="K282" i="3"/>
  <c r="K283" i="3"/>
  <c r="M283" i="3"/>
  <c r="K284" i="3"/>
  <c r="K285" i="3"/>
  <c r="K286" i="3"/>
  <c r="K287" i="3"/>
  <c r="M287" i="3"/>
  <c r="K288" i="3"/>
  <c r="K289" i="3"/>
  <c r="K290" i="3"/>
  <c r="K291" i="3"/>
  <c r="M291" i="3"/>
  <c r="K292" i="3"/>
  <c r="K293" i="3"/>
  <c r="K294" i="3"/>
  <c r="K295" i="3"/>
  <c r="M295" i="3"/>
  <c r="K296" i="3"/>
  <c r="K297" i="3"/>
  <c r="K298" i="3"/>
  <c r="K299" i="3"/>
  <c r="M299" i="3"/>
  <c r="K300"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O13" i="111"/>
  <c r="O248" i="111"/>
  <c r="O229" i="111"/>
  <c r="O25" i="111"/>
  <c r="O154" i="111"/>
  <c r="O196" i="111"/>
  <c r="O204" i="111"/>
  <c r="O284" i="111"/>
  <c r="O257" i="111"/>
  <c r="O265" i="111"/>
  <c r="O126" i="111"/>
  <c r="O198" i="111"/>
  <c r="O230" i="111"/>
  <c r="O67" i="111"/>
  <c r="O131" i="111"/>
  <c r="O92" i="111"/>
  <c r="O32" i="111"/>
  <c r="O188" i="111"/>
  <c r="O212" i="111"/>
  <c r="O113" i="111"/>
  <c r="O153" i="111"/>
  <c r="O177" i="111"/>
  <c r="O241" i="111"/>
  <c r="O102" i="111"/>
  <c r="O278" i="111"/>
  <c r="O294" i="111"/>
  <c r="O115" i="111"/>
  <c r="O179" i="111"/>
  <c r="O211" i="111"/>
  <c r="O219" i="111"/>
  <c r="O88" i="111"/>
  <c r="O104" i="111"/>
  <c r="O112" i="111"/>
  <c r="O128" i="111"/>
  <c r="O160" i="111"/>
  <c r="O216" i="111"/>
  <c r="O232" i="111"/>
  <c r="O296" i="111"/>
  <c r="O45" i="111"/>
  <c r="O101" i="111"/>
  <c r="O4" i="111"/>
  <c r="O109" i="111"/>
  <c r="O141" i="111"/>
  <c r="O181" i="111"/>
  <c r="O197" i="111"/>
  <c r="O58" i="111"/>
  <c r="O74" i="111"/>
  <c r="O146" i="111"/>
  <c r="O170" i="111"/>
  <c r="O178" i="111"/>
  <c r="O290" i="111"/>
  <c r="O47" i="111"/>
  <c r="O39" i="111"/>
  <c r="O103" i="111"/>
  <c r="O175" i="111"/>
  <c r="O40" i="111"/>
  <c r="O56" i="111"/>
  <c r="O64" i="111"/>
  <c r="O72" i="111"/>
  <c r="O80" i="111"/>
  <c r="O96" i="111"/>
  <c r="O136" i="111"/>
  <c r="O184" i="111"/>
  <c r="O192" i="111"/>
  <c r="O240" i="111"/>
  <c r="O272" i="111"/>
  <c r="O53" i="111"/>
  <c r="O85" i="111"/>
  <c r="O93" i="111"/>
  <c r="O133" i="111"/>
  <c r="O173" i="111"/>
  <c r="O189" i="111"/>
  <c r="O261" i="111"/>
  <c r="O269" i="111"/>
  <c r="O138" i="111"/>
  <c r="O226" i="111"/>
  <c r="O266" i="111"/>
  <c r="O79" i="111"/>
  <c r="O87" i="111"/>
  <c r="O263" i="111"/>
  <c r="O44" i="111"/>
  <c r="O2" i="111"/>
  <c r="O108" i="111"/>
  <c r="O252" i="111"/>
  <c r="O260" i="111"/>
  <c r="O49" i="111"/>
  <c r="O65" i="111"/>
  <c r="O73" i="111"/>
  <c r="O81" i="111"/>
  <c r="O97" i="111"/>
  <c r="O145" i="111"/>
  <c r="O161" i="111"/>
  <c r="O169" i="111"/>
  <c r="O193" i="111"/>
  <c r="O6" i="111"/>
  <c r="O217" i="111"/>
  <c r="O16" i="111"/>
  <c r="O225" i="111"/>
  <c r="O273" i="111"/>
  <c r="O281" i="111"/>
  <c r="O297" i="111"/>
  <c r="O46" i="111"/>
  <c r="O54" i="111"/>
  <c r="O21" i="111"/>
  <c r="O62" i="111"/>
  <c r="O70" i="111"/>
  <c r="O78" i="111"/>
  <c r="O86" i="111"/>
  <c r="O94" i="111"/>
  <c r="O110" i="111"/>
  <c r="O22" i="111"/>
  <c r="O134" i="111"/>
  <c r="O150" i="111"/>
  <c r="O158" i="111"/>
  <c r="O9" i="111"/>
  <c r="O166" i="111"/>
  <c r="O182" i="111"/>
  <c r="O190" i="111"/>
  <c r="O5" i="111"/>
  <c r="O206" i="111"/>
  <c r="O214" i="111"/>
  <c r="O238" i="111"/>
  <c r="O246" i="111"/>
  <c r="O254" i="111"/>
  <c r="O262" i="111"/>
  <c r="O286" i="111"/>
  <c r="O43" i="111"/>
  <c r="O33" i="111"/>
  <c r="O51" i="111"/>
  <c r="O59" i="111"/>
  <c r="O75" i="111"/>
  <c r="O83" i="111"/>
  <c r="O91" i="111"/>
  <c r="O99" i="111"/>
  <c r="O107" i="111"/>
  <c r="O27" i="111"/>
  <c r="O123" i="111"/>
  <c r="O139" i="111"/>
  <c r="O147" i="111"/>
  <c r="O10" i="111"/>
  <c r="O155" i="111"/>
  <c r="O163" i="111"/>
  <c r="O171" i="111"/>
  <c r="O187" i="111"/>
  <c r="O195" i="111"/>
  <c r="O203" i="111"/>
  <c r="O227" i="111"/>
  <c r="O235" i="111"/>
  <c r="O243" i="111"/>
  <c r="O251" i="111"/>
  <c r="O259" i="111"/>
  <c r="O267" i="111"/>
  <c r="O12" i="111"/>
  <c r="O275" i="111"/>
  <c r="O283" i="111"/>
  <c r="O299" i="111"/>
  <c r="O291" i="111"/>
  <c r="O152" i="111"/>
  <c r="O36" i="111"/>
  <c r="O200" i="111"/>
  <c r="O18" i="111"/>
  <c r="O208" i="111"/>
  <c r="O38" i="111"/>
  <c r="O224" i="111"/>
  <c r="O288" i="111"/>
  <c r="O61" i="111"/>
  <c r="O7" i="111"/>
  <c r="O77" i="111"/>
  <c r="O15" i="111"/>
  <c r="O125" i="111"/>
  <c r="O35" i="111"/>
  <c r="O149" i="111"/>
  <c r="O157" i="111"/>
  <c r="O165" i="111"/>
  <c r="O205" i="111"/>
  <c r="O11" i="111"/>
  <c r="O213" i="111"/>
  <c r="O221" i="111"/>
  <c r="O237" i="111"/>
  <c r="O245" i="111"/>
  <c r="O253" i="111"/>
  <c r="O277" i="111"/>
  <c r="O42" i="111"/>
  <c r="O26" i="111"/>
  <c r="O50" i="111"/>
  <c r="O14" i="111"/>
  <c r="O66" i="111"/>
  <c r="O34" i="111"/>
  <c r="O82" i="111"/>
  <c r="O90" i="111"/>
  <c r="O98" i="111"/>
  <c r="O106" i="111"/>
  <c r="O114" i="111"/>
  <c r="O23" i="111"/>
  <c r="O122" i="111"/>
  <c r="O162" i="111"/>
  <c r="O186" i="111"/>
  <c r="O194" i="111"/>
  <c r="O28" i="111"/>
  <c r="O202" i="111"/>
  <c r="O29" i="111"/>
  <c r="O210" i="111"/>
  <c r="O30" i="111"/>
  <c r="O218" i="111"/>
  <c r="O234" i="111"/>
  <c r="O242" i="111"/>
  <c r="O250" i="111"/>
  <c r="O258" i="111"/>
  <c r="O274" i="111"/>
  <c r="O282" i="111"/>
  <c r="O298" i="111"/>
  <c r="O20" i="111"/>
  <c r="O55" i="111"/>
  <c r="O63" i="111"/>
  <c r="O71" i="111"/>
  <c r="O95" i="111"/>
  <c r="O111" i="111"/>
  <c r="O119" i="111"/>
  <c r="O8" i="111"/>
  <c r="O127" i="111"/>
  <c r="O135" i="111"/>
  <c r="O143" i="111"/>
  <c r="O151" i="111"/>
  <c r="O159" i="111"/>
  <c r="O24" i="111"/>
  <c r="O167" i="111"/>
  <c r="O183" i="111"/>
  <c r="O191" i="111"/>
  <c r="O3" i="111"/>
  <c r="O199" i="111"/>
  <c r="O37" i="111"/>
  <c r="O207" i="111"/>
  <c r="O215" i="111"/>
  <c r="O223" i="111"/>
  <c r="O231" i="111"/>
  <c r="O19" i="111"/>
  <c r="O239" i="111"/>
  <c r="O247" i="111"/>
  <c r="O255" i="111"/>
  <c r="O271" i="111"/>
  <c r="O279" i="111"/>
  <c r="O287" i="111"/>
  <c r="O295" i="111"/>
  <c r="Q304" i="5"/>
  <c r="K161" i="89"/>
  <c r="O160" i="5"/>
  <c r="K169" i="89"/>
  <c r="O168" i="5"/>
  <c r="K165" i="89"/>
  <c r="O164" i="5"/>
  <c r="K301" i="89"/>
  <c r="O300" i="5"/>
  <c r="K297" i="89"/>
  <c r="O296" i="5"/>
  <c r="K293" i="89"/>
  <c r="O292" i="5"/>
  <c r="K289" i="89"/>
  <c r="O288" i="5"/>
  <c r="K285" i="89"/>
  <c r="O284" i="5"/>
  <c r="K281" i="89"/>
  <c r="O280" i="5"/>
  <c r="K277" i="89"/>
  <c r="O276" i="5"/>
  <c r="K273" i="89"/>
  <c r="O259" i="5"/>
  <c r="K269" i="89"/>
  <c r="O269" i="5"/>
  <c r="K265" i="89"/>
  <c r="O265" i="5"/>
  <c r="K261" i="89"/>
  <c r="O261" i="5"/>
  <c r="K257" i="89"/>
  <c r="O256" i="5"/>
  <c r="K253" i="89"/>
  <c r="O252" i="5"/>
  <c r="K249" i="89"/>
  <c r="O248" i="5"/>
  <c r="K245" i="89"/>
  <c r="O244" i="5"/>
  <c r="K241" i="89"/>
  <c r="O240" i="5"/>
  <c r="K237" i="89"/>
  <c r="O236" i="5"/>
  <c r="K233" i="89"/>
  <c r="O232" i="5"/>
  <c r="K229" i="89"/>
  <c r="O228" i="5"/>
  <c r="K225" i="89"/>
  <c r="O224" i="5"/>
  <c r="K221" i="89"/>
  <c r="O220" i="5"/>
  <c r="K209" i="89"/>
  <c r="O208" i="5"/>
  <c r="K205" i="89"/>
  <c r="O204" i="5"/>
  <c r="K201" i="89"/>
  <c r="O200" i="5"/>
  <c r="K197" i="89"/>
  <c r="O196" i="5"/>
  <c r="K193" i="89"/>
  <c r="O192" i="5"/>
  <c r="K189" i="89"/>
  <c r="O188" i="5"/>
  <c r="K185" i="89"/>
  <c r="O184" i="5"/>
  <c r="K181" i="89"/>
  <c r="O180" i="5"/>
  <c r="K177" i="89"/>
  <c r="O176" i="5"/>
  <c r="M174" i="111"/>
  <c r="K173" i="89"/>
  <c r="O172" i="5"/>
  <c r="K157" i="89"/>
  <c r="O156" i="5"/>
  <c r="K153" i="89"/>
  <c r="O152" i="5"/>
  <c r="K149" i="89"/>
  <c r="O148" i="5"/>
  <c r="K145" i="89"/>
  <c r="O144" i="5"/>
  <c r="K141" i="89"/>
  <c r="O140" i="5"/>
  <c r="K137" i="89"/>
  <c r="O136" i="5"/>
  <c r="K133" i="89"/>
  <c r="O132" i="5"/>
  <c r="K129" i="89"/>
  <c r="O128" i="5"/>
  <c r="K125" i="89"/>
  <c r="O124" i="5"/>
  <c r="K121" i="89"/>
  <c r="O120" i="5"/>
  <c r="K117" i="89"/>
  <c r="O116" i="5"/>
  <c r="K113" i="89"/>
  <c r="O112" i="5"/>
  <c r="K109" i="89"/>
  <c r="O108" i="5"/>
  <c r="K105" i="89"/>
  <c r="O104" i="5"/>
  <c r="K101" i="89"/>
  <c r="O100" i="5"/>
  <c r="K97" i="89"/>
  <c r="O96" i="5"/>
  <c r="K93" i="89"/>
  <c r="O92" i="5"/>
  <c r="K89" i="89"/>
  <c r="O88" i="5"/>
  <c r="K85" i="89"/>
  <c r="O84" i="5"/>
  <c r="K81" i="89"/>
  <c r="O80" i="5"/>
  <c r="K77" i="89"/>
  <c r="O76" i="5"/>
  <c r="K73" i="89"/>
  <c r="O72" i="5"/>
  <c r="K69" i="89"/>
  <c r="O68" i="5"/>
  <c r="K65" i="89"/>
  <c r="O64" i="5"/>
  <c r="K61" i="89"/>
  <c r="O60" i="5"/>
  <c r="K57" i="89"/>
  <c r="O56" i="5"/>
  <c r="L303" i="89"/>
  <c r="J297" i="3"/>
  <c r="J293" i="3"/>
  <c r="J289" i="3"/>
  <c r="J285" i="3"/>
  <c r="J281" i="3"/>
  <c r="J277" i="3"/>
  <c r="J273" i="3"/>
  <c r="J269" i="3"/>
  <c r="J265" i="3"/>
  <c r="J261" i="3"/>
  <c r="J257" i="3"/>
  <c r="J253" i="3"/>
  <c r="J249" i="3"/>
  <c r="J245" i="3"/>
  <c r="J241" i="3"/>
  <c r="J237" i="3"/>
  <c r="J233" i="3"/>
  <c r="J229" i="3"/>
  <c r="J225" i="3"/>
  <c r="J221" i="3"/>
  <c r="J217" i="3"/>
  <c r="J213" i="3"/>
  <c r="J209" i="3"/>
  <c r="J205" i="3"/>
  <c r="J201" i="3"/>
  <c r="J197" i="3"/>
  <c r="J193" i="3"/>
  <c r="J189" i="3"/>
  <c r="J185" i="3"/>
  <c r="J181" i="3"/>
  <c r="J177" i="3"/>
  <c r="J173" i="3"/>
  <c r="J169" i="3"/>
  <c r="J165" i="3"/>
  <c r="J161" i="3"/>
  <c r="J157" i="3"/>
  <c r="J153" i="3"/>
  <c r="J149" i="3"/>
  <c r="J145" i="3"/>
  <c r="J141" i="3"/>
  <c r="J137" i="3"/>
  <c r="J133" i="3"/>
  <c r="J129" i="3"/>
  <c r="J125" i="3"/>
  <c r="J121" i="3"/>
  <c r="J117" i="3"/>
  <c r="J113" i="3"/>
  <c r="J109" i="3"/>
  <c r="J105" i="3"/>
  <c r="J101" i="3"/>
  <c r="J97" i="3"/>
  <c r="J93" i="3"/>
  <c r="J89" i="3"/>
  <c r="J85" i="3"/>
  <c r="J81" i="3"/>
  <c r="J77" i="3"/>
  <c r="J73" i="3"/>
  <c r="J69" i="3"/>
  <c r="J65" i="3"/>
  <c r="J61" i="3"/>
  <c r="J57" i="3"/>
  <c r="J53" i="3"/>
  <c r="J49" i="3"/>
  <c r="J45" i="3"/>
  <c r="F127" i="3"/>
  <c r="F123" i="3"/>
  <c r="F119" i="3"/>
  <c r="F111" i="3"/>
  <c r="F107" i="3"/>
  <c r="F95" i="3"/>
  <c r="F91" i="3"/>
  <c r="F79" i="3"/>
  <c r="F75" i="3"/>
  <c r="F63" i="3"/>
  <c r="F59" i="3"/>
  <c r="F47" i="3"/>
  <c r="F43" i="3"/>
  <c r="J298" i="3"/>
  <c r="J294" i="3"/>
  <c r="J290" i="3"/>
  <c r="J286" i="3"/>
  <c r="J282" i="3"/>
  <c r="J278" i="3"/>
  <c r="J274" i="3"/>
  <c r="J270" i="3"/>
  <c r="J266" i="3"/>
  <c r="J262" i="3"/>
  <c r="J258" i="3"/>
  <c r="J254" i="3"/>
  <c r="J250" i="3"/>
  <c r="J246" i="3"/>
  <c r="J242" i="3"/>
  <c r="J238" i="3"/>
  <c r="J234" i="3"/>
  <c r="J230" i="3"/>
  <c r="J226" i="3"/>
  <c r="J222" i="3"/>
  <c r="J218" i="3"/>
  <c r="J214" i="3"/>
  <c r="J210" i="3"/>
  <c r="J206" i="3"/>
  <c r="J202" i="3"/>
  <c r="J198" i="3"/>
  <c r="J194" i="3"/>
  <c r="J190" i="3"/>
  <c r="J186" i="3"/>
  <c r="J182" i="3"/>
  <c r="J178" i="3"/>
  <c r="J174" i="3"/>
  <c r="J170" i="3"/>
  <c r="J166" i="3"/>
  <c r="J162" i="3"/>
  <c r="J158" i="3"/>
  <c r="J154" i="3"/>
  <c r="J150" i="3"/>
  <c r="J146" i="3"/>
  <c r="J142" i="3"/>
  <c r="J138" i="3"/>
  <c r="J134" i="3"/>
  <c r="J130" i="3"/>
  <c r="J126" i="3"/>
  <c r="J122" i="3"/>
  <c r="J118" i="3"/>
  <c r="J114" i="3"/>
  <c r="J110" i="3"/>
  <c r="J106" i="3"/>
  <c r="J102" i="3"/>
  <c r="J98" i="3"/>
  <c r="J94" i="3"/>
  <c r="J90" i="3"/>
  <c r="J86" i="3"/>
  <c r="J82" i="3"/>
  <c r="J78" i="3"/>
  <c r="J74" i="3"/>
  <c r="J70" i="3"/>
  <c r="J66" i="3"/>
  <c r="J62" i="3"/>
  <c r="J58" i="3"/>
  <c r="J54" i="3"/>
  <c r="J50" i="3"/>
  <c r="J46" i="3"/>
  <c r="J42" i="3"/>
  <c r="F300" i="3"/>
  <c r="F296" i="3"/>
  <c r="F292" i="3"/>
  <c r="F288" i="3"/>
  <c r="F284" i="3"/>
  <c r="F280" i="3"/>
  <c r="F276" i="3"/>
  <c r="F272" i="3"/>
  <c r="F268" i="3"/>
  <c r="F264" i="3"/>
  <c r="F260" i="3"/>
  <c r="F256" i="3"/>
  <c r="F252" i="3"/>
  <c r="F248" i="3"/>
  <c r="F244" i="3"/>
  <c r="F240" i="3"/>
  <c r="F236" i="3"/>
  <c r="F232" i="3"/>
  <c r="F228" i="3"/>
  <c r="F224" i="3"/>
  <c r="F220" i="3"/>
  <c r="F216" i="3"/>
  <c r="F212" i="3"/>
  <c r="F208" i="3"/>
  <c r="F204" i="3"/>
  <c r="F200" i="3"/>
  <c r="F196" i="3"/>
  <c r="F192" i="3"/>
  <c r="F188" i="3"/>
  <c r="F184" i="3"/>
  <c r="F180" i="3"/>
  <c r="F176" i="3"/>
  <c r="F172" i="3"/>
  <c r="F168" i="3"/>
  <c r="F164" i="3"/>
  <c r="F160" i="3"/>
  <c r="F156" i="3"/>
  <c r="F152" i="3"/>
  <c r="F148" i="3"/>
  <c r="F144" i="3"/>
  <c r="F140" i="3"/>
  <c r="F136" i="3"/>
  <c r="F132" i="3"/>
  <c r="F120" i="3"/>
  <c r="F116" i="3"/>
  <c r="F104" i="3"/>
  <c r="F100" i="3"/>
  <c r="F80" i="3"/>
  <c r="F76" i="3"/>
  <c r="F64" i="3"/>
  <c r="F60" i="3"/>
  <c r="F48" i="3"/>
  <c r="F44" i="3"/>
  <c r="M215" i="3"/>
  <c r="M211" i="3"/>
  <c r="F299" i="3"/>
  <c r="F295" i="3"/>
  <c r="F291" i="3"/>
  <c r="F287" i="3"/>
  <c r="F283" i="3"/>
  <c r="F279" i="3"/>
  <c r="F275" i="3"/>
  <c r="F271" i="3"/>
  <c r="F267" i="3"/>
  <c r="F263" i="3"/>
  <c r="F259" i="3"/>
  <c r="F255" i="3"/>
  <c r="F251" i="3"/>
  <c r="F247" i="3"/>
  <c r="F243" i="3"/>
  <c r="F239" i="3"/>
  <c r="F235" i="3"/>
  <c r="F231" i="3"/>
  <c r="F227" i="3"/>
  <c r="F223" i="3"/>
  <c r="F219" i="3"/>
  <c r="F215" i="3"/>
  <c r="F211" i="3"/>
  <c r="F207" i="3"/>
  <c r="F203" i="3"/>
  <c r="F199" i="3"/>
  <c r="F195" i="3"/>
  <c r="F191" i="3"/>
  <c r="F187" i="3"/>
  <c r="F183" i="3"/>
  <c r="F179" i="3"/>
  <c r="F175" i="3"/>
  <c r="F171" i="3"/>
  <c r="F167" i="3"/>
  <c r="F163" i="3"/>
  <c r="F159" i="3"/>
  <c r="F155" i="3"/>
  <c r="F151" i="3"/>
  <c r="F147" i="3"/>
  <c r="F143" i="3"/>
  <c r="F139" i="3"/>
  <c r="F135" i="3"/>
  <c r="F131" i="3"/>
  <c r="F115" i="3"/>
  <c r="F103" i="3"/>
  <c r="F99" i="3"/>
  <c r="F87" i="3"/>
  <c r="F83" i="3"/>
  <c r="F71" i="3"/>
  <c r="F67" i="3"/>
  <c r="F55" i="3"/>
  <c r="F51" i="3"/>
  <c r="F297" i="3"/>
  <c r="F293" i="3"/>
  <c r="F128" i="3"/>
  <c r="F124" i="3"/>
  <c r="F112" i="3"/>
  <c r="F108" i="3"/>
  <c r="F96" i="3"/>
  <c r="F92" i="3"/>
  <c r="F88" i="3"/>
  <c r="F84" i="3"/>
  <c r="F72" i="3"/>
  <c r="F68" i="3"/>
  <c r="F56" i="3"/>
  <c r="F52" i="3"/>
  <c r="F298" i="3"/>
  <c r="F294" i="3"/>
  <c r="F290" i="3"/>
  <c r="F286" i="3"/>
  <c r="F282" i="3"/>
  <c r="F278" i="3"/>
  <c r="F274" i="3"/>
  <c r="F270" i="3"/>
  <c r="F266" i="3"/>
  <c r="F262" i="3"/>
  <c r="F258" i="3"/>
  <c r="F254" i="3"/>
  <c r="F250" i="3"/>
  <c r="F246" i="3"/>
  <c r="F242" i="3"/>
  <c r="F238" i="3"/>
  <c r="F234" i="3"/>
  <c r="F230" i="3"/>
  <c r="F226" i="3"/>
  <c r="F222" i="3"/>
  <c r="F218" i="3"/>
  <c r="F214" i="3"/>
  <c r="F210" i="3"/>
  <c r="F206" i="3"/>
  <c r="F202" i="3"/>
  <c r="F198" i="3"/>
  <c r="F194" i="3"/>
  <c r="F190" i="3"/>
  <c r="F186" i="3"/>
  <c r="F182" i="3"/>
  <c r="F178" i="3"/>
  <c r="F174" i="3"/>
  <c r="F170" i="3"/>
  <c r="F166" i="3"/>
  <c r="F162" i="3"/>
  <c r="F158" i="3"/>
  <c r="F154" i="3"/>
  <c r="F150" i="3"/>
  <c r="F146" i="3"/>
  <c r="F142" i="3"/>
  <c r="F138" i="3"/>
  <c r="F134" i="3"/>
  <c r="F130" i="3"/>
  <c r="F126" i="3"/>
  <c r="F122" i="3"/>
  <c r="F118" i="3"/>
  <c r="F114" i="3"/>
  <c r="F110" i="3"/>
  <c r="F106" i="3"/>
  <c r="F102" i="3"/>
  <c r="F98" i="3"/>
  <c r="F94" i="3"/>
  <c r="F90" i="3"/>
  <c r="F86" i="3"/>
  <c r="F82" i="3"/>
  <c r="F78" i="3"/>
  <c r="F74" i="3"/>
  <c r="F70" i="3"/>
  <c r="F66" i="3"/>
  <c r="F62" i="3"/>
  <c r="F58" i="3"/>
  <c r="F54" i="3"/>
  <c r="F50" i="3"/>
  <c r="F46" i="3"/>
  <c r="F42" i="3"/>
  <c r="J299" i="3"/>
  <c r="J295" i="3"/>
  <c r="J291" i="3"/>
  <c r="J287" i="3"/>
  <c r="J283" i="3"/>
  <c r="J279" i="3"/>
  <c r="J275" i="3"/>
  <c r="J271" i="3"/>
  <c r="J267" i="3"/>
  <c r="J263" i="3"/>
  <c r="J259" i="3"/>
  <c r="J255" i="3"/>
  <c r="J251" i="3"/>
  <c r="J247" i="3"/>
  <c r="J243" i="3"/>
  <c r="J239" i="3"/>
  <c r="J235" i="3"/>
  <c r="J231" i="3"/>
  <c r="J227" i="3"/>
  <c r="J223" i="3"/>
  <c r="J219" i="3"/>
  <c r="J215" i="3"/>
  <c r="J211" i="3"/>
  <c r="J207" i="3"/>
  <c r="J203" i="3"/>
  <c r="J199" i="3"/>
  <c r="J195" i="3"/>
  <c r="J191" i="3"/>
  <c r="J187" i="3"/>
  <c r="J183" i="3"/>
  <c r="J179" i="3"/>
  <c r="J175" i="3"/>
  <c r="J171" i="3"/>
  <c r="J167" i="3"/>
  <c r="J163" i="3"/>
  <c r="J159" i="3"/>
  <c r="J155" i="3"/>
  <c r="J151" i="3"/>
  <c r="J147" i="3"/>
  <c r="J143" i="3"/>
  <c r="J139" i="3"/>
  <c r="J135" i="3"/>
  <c r="J131" i="3"/>
  <c r="J127" i="3"/>
  <c r="J123" i="3"/>
  <c r="J119" i="3"/>
  <c r="J115" i="3"/>
  <c r="J111" i="3"/>
  <c r="J107" i="3"/>
  <c r="J103" i="3"/>
  <c r="J99" i="3"/>
  <c r="J95" i="3"/>
  <c r="J91" i="3"/>
  <c r="J87" i="3"/>
  <c r="J83" i="3"/>
  <c r="J79" i="3"/>
  <c r="J75" i="3"/>
  <c r="J71" i="3"/>
  <c r="J67" i="3"/>
  <c r="J63" i="3"/>
  <c r="J59" i="3"/>
  <c r="J55" i="3"/>
  <c r="J51" i="3"/>
  <c r="J47" i="3"/>
  <c r="J43" i="3"/>
  <c r="F289" i="3"/>
  <c r="F285" i="3"/>
  <c r="F281" i="3"/>
  <c r="F277" i="3"/>
  <c r="F273" i="3"/>
  <c r="F269" i="3"/>
  <c r="F265" i="3"/>
  <c r="F261" i="3"/>
  <c r="F257" i="3"/>
  <c r="F253" i="3"/>
  <c r="F249" i="3"/>
  <c r="F245" i="3"/>
  <c r="F241" i="3"/>
  <c r="F237" i="3"/>
  <c r="F233" i="3"/>
  <c r="F229" i="3"/>
  <c r="F225" i="3"/>
  <c r="F221" i="3"/>
  <c r="F217" i="3"/>
  <c r="F213" i="3"/>
  <c r="F209" i="3"/>
  <c r="F205" i="3"/>
  <c r="F201" i="3"/>
  <c r="F197" i="3"/>
  <c r="F193" i="3"/>
  <c r="F189" i="3"/>
  <c r="F185" i="3"/>
  <c r="F181" i="3"/>
  <c r="F177" i="3"/>
  <c r="F173" i="3"/>
  <c r="F169" i="3"/>
  <c r="F165" i="3"/>
  <c r="F161" i="3"/>
  <c r="F157" i="3"/>
  <c r="F153" i="3"/>
  <c r="F149" i="3"/>
  <c r="F145" i="3"/>
  <c r="F141" i="3"/>
  <c r="F137" i="3"/>
  <c r="F133" i="3"/>
  <c r="F129" i="3"/>
  <c r="F125" i="3"/>
  <c r="F121" i="3"/>
  <c r="F117" i="3"/>
  <c r="F113" i="3"/>
  <c r="F109" i="3"/>
  <c r="F105" i="3"/>
  <c r="F101" i="3"/>
  <c r="F97" i="3"/>
  <c r="F93" i="3"/>
  <c r="F89" i="3"/>
  <c r="F85" i="3"/>
  <c r="F81" i="3"/>
  <c r="F77" i="3"/>
  <c r="F73" i="3"/>
  <c r="F69" i="3"/>
  <c r="F65" i="3"/>
  <c r="F61" i="3"/>
  <c r="F57" i="3"/>
  <c r="F53" i="3"/>
  <c r="F49" i="3"/>
  <c r="F45" i="3"/>
  <c r="J300" i="3"/>
  <c r="J296" i="3"/>
  <c r="J292" i="3"/>
  <c r="J288" i="3"/>
  <c r="J284" i="3"/>
  <c r="J280" i="3"/>
  <c r="J276" i="3"/>
  <c r="J272" i="3"/>
  <c r="J268" i="3"/>
  <c r="J264" i="3"/>
  <c r="J260" i="3"/>
  <c r="J256" i="3"/>
  <c r="J252" i="3"/>
  <c r="J248" i="3"/>
  <c r="J244" i="3"/>
  <c r="J240" i="3"/>
  <c r="J236" i="3"/>
  <c r="J232" i="3"/>
  <c r="J228" i="3"/>
  <c r="J224" i="3"/>
  <c r="J220" i="3"/>
  <c r="J216" i="3"/>
  <c r="J212" i="3"/>
  <c r="J208" i="3"/>
  <c r="J204" i="3"/>
  <c r="J200" i="3"/>
  <c r="J196" i="3"/>
  <c r="J192" i="3"/>
  <c r="J188" i="3"/>
  <c r="J184" i="3"/>
  <c r="J180" i="3"/>
  <c r="J176" i="3"/>
  <c r="J172" i="3"/>
  <c r="J168" i="3"/>
  <c r="J164" i="3"/>
  <c r="J160" i="3"/>
  <c r="J156" i="3"/>
  <c r="J152" i="3"/>
  <c r="J148" i="3"/>
  <c r="J144" i="3"/>
  <c r="J140" i="3"/>
  <c r="J136" i="3"/>
  <c r="J132" i="3"/>
  <c r="J128" i="3"/>
  <c r="J124" i="3"/>
  <c r="J120" i="3"/>
  <c r="J116" i="3"/>
  <c r="J112" i="3"/>
  <c r="J108" i="3"/>
  <c r="J104" i="3"/>
  <c r="J100" i="3"/>
  <c r="J96" i="3"/>
  <c r="J92" i="3"/>
  <c r="J88" i="3"/>
  <c r="J84" i="3"/>
  <c r="J80" i="3"/>
  <c r="J76" i="3"/>
  <c r="J72" i="3"/>
  <c r="J68" i="3"/>
  <c r="J64" i="3"/>
  <c r="J60" i="3"/>
  <c r="J56" i="3"/>
  <c r="J52" i="3"/>
  <c r="J48" i="3"/>
  <c r="J44" i="3"/>
  <c r="M51" i="3"/>
  <c r="M298" i="3"/>
  <c r="M294" i="3"/>
  <c r="M290" i="3"/>
  <c r="M286" i="3"/>
  <c r="M282" i="3"/>
  <c r="M278" i="3"/>
  <c r="M274" i="3"/>
  <c r="M270" i="3"/>
  <c r="M266" i="3"/>
  <c r="M262" i="3"/>
  <c r="M258" i="3"/>
  <c r="M254" i="3"/>
  <c r="M250" i="3"/>
  <c r="M246" i="3"/>
  <c r="M242" i="3"/>
  <c r="M238" i="3"/>
  <c r="M234" i="3"/>
  <c r="M230" i="3"/>
  <c r="M226" i="3"/>
  <c r="M222" i="3"/>
  <c r="M218" i="3"/>
  <c r="M214" i="3"/>
  <c r="M210" i="3"/>
  <c r="M206" i="3"/>
  <c r="M202" i="3"/>
  <c r="M198" i="3"/>
  <c r="M194" i="3"/>
  <c r="M190" i="3"/>
  <c r="M186" i="3"/>
  <c r="M182" i="3"/>
  <c r="M178" i="3"/>
  <c r="M174" i="3"/>
  <c r="M170" i="3"/>
  <c r="M166" i="3"/>
  <c r="M162" i="3"/>
  <c r="M158" i="3"/>
  <c r="M154" i="3"/>
  <c r="M150" i="3"/>
  <c r="M146" i="3"/>
  <c r="M142" i="3"/>
  <c r="M138" i="3"/>
  <c r="M134" i="3"/>
  <c r="M130" i="3"/>
  <c r="M126" i="3"/>
  <c r="M122" i="3"/>
  <c r="M118" i="3"/>
  <c r="M114" i="3"/>
  <c r="M110" i="3"/>
  <c r="M106" i="3"/>
  <c r="M102" i="3"/>
  <c r="M98" i="3"/>
  <c r="M94" i="3"/>
  <c r="M90" i="3"/>
  <c r="M86" i="3"/>
  <c r="M82" i="3"/>
  <c r="M78" i="3"/>
  <c r="M74" i="3"/>
  <c r="M70" i="3"/>
  <c r="M66" i="3"/>
  <c r="M62" i="3"/>
  <c r="M58" i="3"/>
  <c r="M54" i="3"/>
  <c r="M50" i="3"/>
  <c r="M46" i="3"/>
  <c r="M297" i="3"/>
  <c r="M293" i="3"/>
  <c r="M289" i="3"/>
  <c r="M285" i="3"/>
  <c r="M281" i="3"/>
  <c r="M277" i="3"/>
  <c r="M273" i="3"/>
  <c r="M269" i="3"/>
  <c r="M265" i="3"/>
  <c r="M261" i="3"/>
  <c r="M257" i="3"/>
  <c r="M253" i="3"/>
  <c r="M249" i="3"/>
  <c r="M245" i="3"/>
  <c r="M241" i="3"/>
  <c r="M237" i="3"/>
  <c r="M233" i="3"/>
  <c r="M229" i="3"/>
  <c r="M225" i="3"/>
  <c r="M221" i="3"/>
  <c r="M217" i="3"/>
  <c r="M213" i="3"/>
  <c r="M209" i="3"/>
  <c r="M205" i="3"/>
  <c r="M201" i="3"/>
  <c r="M197" i="3"/>
  <c r="M193" i="3"/>
  <c r="M189" i="3"/>
  <c r="M185" i="3"/>
  <c r="M181" i="3"/>
  <c r="M177" i="3"/>
  <c r="M173" i="3"/>
  <c r="M169" i="3"/>
  <c r="M165" i="3"/>
  <c r="M161" i="3"/>
  <c r="M157" i="3"/>
  <c r="M153" i="3"/>
  <c r="M149" i="3"/>
  <c r="M145" i="3"/>
  <c r="M141" i="3"/>
  <c r="M137" i="3"/>
  <c r="M133" i="3"/>
  <c r="M129" i="3"/>
  <c r="M125" i="3"/>
  <c r="M121" i="3"/>
  <c r="M117" i="3"/>
  <c r="M113" i="3"/>
  <c r="M109" i="3"/>
  <c r="M105" i="3"/>
  <c r="M101" i="3"/>
  <c r="M97" i="3"/>
  <c r="M93" i="3"/>
  <c r="M89" i="3"/>
  <c r="M85" i="3"/>
  <c r="M81" i="3"/>
  <c r="M77" i="3"/>
  <c r="M73" i="3"/>
  <c r="M69" i="3"/>
  <c r="M65" i="3"/>
  <c r="M61" i="3"/>
  <c r="M57" i="3"/>
  <c r="M53" i="3"/>
  <c r="M49" i="3"/>
  <c r="M300" i="3"/>
  <c r="M296" i="3"/>
  <c r="M292" i="3"/>
  <c r="M288" i="3"/>
  <c r="M284" i="3"/>
  <c r="M280" i="3"/>
  <c r="M276" i="3"/>
  <c r="M272" i="3"/>
  <c r="M268" i="3"/>
  <c r="M264" i="3"/>
  <c r="M260" i="3"/>
  <c r="M256" i="3"/>
  <c r="M252" i="3"/>
  <c r="M248" i="3"/>
  <c r="M244" i="3"/>
  <c r="M240" i="3"/>
  <c r="M236" i="3"/>
  <c r="M232" i="3"/>
  <c r="M228" i="3"/>
  <c r="M224" i="3"/>
  <c r="M220" i="3"/>
  <c r="M216" i="3"/>
  <c r="M212" i="3"/>
  <c r="M208" i="3"/>
  <c r="M204" i="3"/>
  <c r="M200" i="3"/>
  <c r="M196" i="3"/>
  <c r="M192" i="3"/>
  <c r="M188" i="3"/>
  <c r="M184" i="3"/>
  <c r="M180" i="3"/>
  <c r="M176" i="3"/>
  <c r="M172" i="3"/>
  <c r="M168" i="3"/>
  <c r="M164" i="3"/>
  <c r="M160" i="3"/>
  <c r="M156" i="3"/>
  <c r="M152" i="3"/>
  <c r="M148" i="3"/>
  <c r="M144" i="3"/>
  <c r="M140" i="3"/>
  <c r="M136" i="3"/>
  <c r="M132" i="3"/>
  <c r="M128" i="3"/>
  <c r="M124" i="3"/>
  <c r="M120" i="3"/>
  <c r="M116" i="3"/>
  <c r="M112" i="3"/>
  <c r="M108" i="3"/>
  <c r="M104" i="3"/>
  <c r="M100" i="3"/>
  <c r="M96" i="3"/>
  <c r="M92" i="3"/>
  <c r="M88" i="3"/>
  <c r="M84" i="3"/>
  <c r="M80" i="3"/>
  <c r="M76" i="3"/>
  <c r="M72" i="3"/>
  <c r="M68" i="3"/>
  <c r="M64" i="3"/>
  <c r="M60" i="3"/>
  <c r="M56" i="3"/>
  <c r="M52" i="3"/>
  <c r="M48" i="3"/>
  <c r="M45" i="3"/>
  <c r="M44" i="3"/>
  <c r="M47" i="3"/>
  <c r="M43" i="3"/>
  <c r="M42" i="3"/>
  <c r="M278" i="111"/>
  <c r="M21" i="111"/>
  <c r="M22" i="111"/>
  <c r="N54" i="3"/>
  <c r="N70" i="3"/>
  <c r="N86" i="3"/>
  <c r="N102" i="3"/>
  <c r="N118" i="3"/>
  <c r="N134" i="3"/>
  <c r="N150" i="3"/>
  <c r="N166" i="3"/>
  <c r="N182" i="3"/>
  <c r="N198" i="3"/>
  <c r="N214" i="3"/>
  <c r="N230" i="3"/>
  <c r="N246" i="3"/>
  <c r="N262" i="3"/>
  <c r="N278" i="3"/>
  <c r="N294" i="3"/>
  <c r="N83" i="3"/>
  <c r="N115" i="3"/>
  <c r="N143" i="3"/>
  <c r="N159" i="3"/>
  <c r="N175" i="3"/>
  <c r="N191" i="3"/>
  <c r="N207" i="3"/>
  <c r="N223" i="3"/>
  <c r="N239" i="3"/>
  <c r="N255" i="3"/>
  <c r="N271" i="3"/>
  <c r="N287" i="3"/>
  <c r="N127" i="3"/>
  <c r="N49" i="3"/>
  <c r="N65" i="3"/>
  <c r="N81" i="3"/>
  <c r="N97" i="3"/>
  <c r="N113" i="3"/>
  <c r="N129" i="3"/>
  <c r="N145" i="3"/>
  <c r="N161" i="3"/>
  <c r="N177" i="3"/>
  <c r="N193" i="3"/>
  <c r="N209" i="3"/>
  <c r="N225" i="3"/>
  <c r="N241" i="3"/>
  <c r="N257" i="3"/>
  <c r="N273" i="3"/>
  <c r="N289" i="3"/>
  <c r="N50" i="3"/>
  <c r="N66" i="3"/>
  <c r="N82" i="3"/>
  <c r="N98" i="3"/>
  <c r="N114" i="3"/>
  <c r="N130" i="3"/>
  <c r="N146" i="3"/>
  <c r="N162" i="3"/>
  <c r="N178" i="3"/>
  <c r="N194" i="3"/>
  <c r="N210" i="3"/>
  <c r="N226" i="3"/>
  <c r="N242" i="3"/>
  <c r="N258" i="3"/>
  <c r="N274" i="3"/>
  <c r="N290" i="3"/>
  <c r="N112" i="3"/>
  <c r="N139" i="3"/>
  <c r="N155" i="3"/>
  <c r="N171" i="3"/>
  <c r="N187" i="3"/>
  <c r="N203" i="3"/>
  <c r="N219" i="3"/>
  <c r="N235" i="3"/>
  <c r="N251" i="3"/>
  <c r="N267" i="3"/>
  <c r="N283" i="3"/>
  <c r="N299" i="3"/>
  <c r="N48" i="3"/>
  <c r="N80" i="3"/>
  <c r="N144" i="3"/>
  <c r="N160" i="3"/>
  <c r="N176" i="3"/>
  <c r="N192" i="3"/>
  <c r="N208" i="3"/>
  <c r="N224" i="3"/>
  <c r="N240" i="3"/>
  <c r="N256" i="3"/>
  <c r="N272" i="3"/>
  <c r="N288" i="3"/>
  <c r="N63" i="3"/>
  <c r="N95" i="3"/>
  <c r="N123" i="3"/>
  <c r="N56" i="3"/>
  <c r="N71" i="3"/>
  <c r="N69" i="3"/>
  <c r="N85" i="3"/>
  <c r="N117" i="3"/>
  <c r="N149" i="3"/>
  <c r="N181" i="3"/>
  <c r="N213" i="3"/>
  <c r="N245" i="3"/>
  <c r="N277" i="3"/>
  <c r="N92" i="3"/>
  <c r="N51" i="3"/>
  <c r="N100" i="3"/>
  <c r="N148" i="3"/>
  <c r="N180" i="3"/>
  <c r="N212" i="3"/>
  <c r="N244" i="3"/>
  <c r="N276" i="3"/>
  <c r="N43" i="3"/>
  <c r="N57" i="3"/>
  <c r="N73" i="3"/>
  <c r="N89" i="3"/>
  <c r="N105" i="3"/>
  <c r="N121" i="3"/>
  <c r="N137" i="3"/>
  <c r="N153" i="3"/>
  <c r="N169" i="3"/>
  <c r="N185" i="3"/>
  <c r="N201" i="3"/>
  <c r="N217" i="3"/>
  <c r="N233" i="3"/>
  <c r="N249" i="3"/>
  <c r="N265" i="3"/>
  <c r="N281" i="3"/>
  <c r="N42" i="3"/>
  <c r="N58" i="3"/>
  <c r="N74" i="3"/>
  <c r="N90" i="3"/>
  <c r="N106" i="3"/>
  <c r="N122" i="3"/>
  <c r="N138" i="3"/>
  <c r="N154" i="3"/>
  <c r="N170" i="3"/>
  <c r="N186" i="3"/>
  <c r="N202" i="3"/>
  <c r="N218" i="3"/>
  <c r="N234" i="3"/>
  <c r="N250" i="3"/>
  <c r="N266" i="3"/>
  <c r="N282" i="3"/>
  <c r="N298" i="3"/>
  <c r="N72" i="3"/>
  <c r="N96" i="3"/>
  <c r="N128" i="3"/>
  <c r="N55" i="3"/>
  <c r="N87" i="3"/>
  <c r="N131" i="3"/>
  <c r="N147" i="3"/>
  <c r="N163" i="3"/>
  <c r="N179" i="3"/>
  <c r="N195" i="3"/>
  <c r="N211" i="3"/>
  <c r="N227" i="3"/>
  <c r="N243" i="3"/>
  <c r="N259" i="3"/>
  <c r="N275" i="3"/>
  <c r="N291" i="3"/>
  <c r="N64" i="3"/>
  <c r="N104" i="3"/>
  <c r="N136" i="3"/>
  <c r="N152" i="3"/>
  <c r="N168" i="3"/>
  <c r="N184" i="3"/>
  <c r="N200" i="3"/>
  <c r="N216" i="3"/>
  <c r="N232" i="3"/>
  <c r="N248" i="3"/>
  <c r="N264" i="3"/>
  <c r="N280" i="3"/>
  <c r="N296" i="3"/>
  <c r="N47" i="3"/>
  <c r="N79" i="3"/>
  <c r="N111" i="3"/>
  <c r="N88" i="3"/>
  <c r="N297" i="3"/>
  <c r="N103" i="3"/>
  <c r="N120" i="3"/>
  <c r="N53" i="3"/>
  <c r="N101" i="3"/>
  <c r="N133" i="3"/>
  <c r="N165" i="3"/>
  <c r="N197" i="3"/>
  <c r="N229" i="3"/>
  <c r="N261" i="3"/>
  <c r="N68" i="3"/>
  <c r="N124" i="3"/>
  <c r="N60" i="3"/>
  <c r="N132" i="3"/>
  <c r="N164" i="3"/>
  <c r="N196" i="3"/>
  <c r="N228" i="3"/>
  <c r="N260" i="3"/>
  <c r="N292" i="3"/>
  <c r="N75" i="3"/>
  <c r="N107" i="3"/>
  <c r="N45" i="3"/>
  <c r="N61" i="3"/>
  <c r="N77" i="3"/>
  <c r="N93" i="3"/>
  <c r="N109" i="3"/>
  <c r="N125" i="3"/>
  <c r="N141" i="3"/>
  <c r="N157" i="3"/>
  <c r="N173" i="3"/>
  <c r="N189" i="3"/>
  <c r="N205" i="3"/>
  <c r="N221" i="3"/>
  <c r="N237" i="3"/>
  <c r="N253" i="3"/>
  <c r="N269" i="3"/>
  <c r="N285" i="3"/>
  <c r="N46" i="3"/>
  <c r="N62" i="3"/>
  <c r="N78" i="3"/>
  <c r="N94" i="3"/>
  <c r="N110" i="3"/>
  <c r="N126" i="3"/>
  <c r="N142" i="3"/>
  <c r="N158" i="3"/>
  <c r="N174" i="3"/>
  <c r="N190" i="3"/>
  <c r="N206" i="3"/>
  <c r="N222" i="3"/>
  <c r="N238" i="3"/>
  <c r="N254" i="3"/>
  <c r="N270" i="3"/>
  <c r="N286" i="3"/>
  <c r="N52" i="3"/>
  <c r="N84" i="3"/>
  <c r="N108" i="3"/>
  <c r="N293" i="3"/>
  <c r="N67" i="3"/>
  <c r="N99" i="3"/>
  <c r="N135" i="3"/>
  <c r="N151" i="3"/>
  <c r="N167" i="3"/>
  <c r="N183" i="3"/>
  <c r="N199" i="3"/>
  <c r="N215" i="3"/>
  <c r="N231" i="3"/>
  <c r="N247" i="3"/>
  <c r="N263" i="3"/>
  <c r="N279" i="3"/>
  <c r="N295" i="3"/>
  <c r="N44" i="3"/>
  <c r="N76" i="3"/>
  <c r="N116" i="3"/>
  <c r="N140" i="3"/>
  <c r="N156" i="3"/>
  <c r="N172" i="3"/>
  <c r="N188" i="3"/>
  <c r="N204" i="3"/>
  <c r="N220" i="3"/>
  <c r="N236" i="3"/>
  <c r="N252" i="3"/>
  <c r="N268" i="3"/>
  <c r="N284" i="3"/>
  <c r="N300" i="3"/>
  <c r="N59" i="3"/>
  <c r="N91" i="3"/>
  <c r="N119" i="3"/>
  <c r="M62" i="5"/>
  <c r="M94" i="5"/>
  <c r="M126" i="5"/>
  <c r="M158" i="5"/>
  <c r="M190" i="5"/>
  <c r="M222" i="5"/>
  <c r="M254" i="5"/>
  <c r="M286" i="5"/>
  <c r="M63" i="5"/>
  <c r="M95" i="5"/>
  <c r="M127" i="5"/>
  <c r="M159" i="5"/>
  <c r="M191" i="5"/>
  <c r="M223" i="5"/>
  <c r="M255" i="5"/>
  <c r="M287" i="5"/>
  <c r="M85" i="5"/>
  <c r="M294" i="5"/>
  <c r="M100" i="5"/>
  <c r="M152" i="5"/>
  <c r="M184" i="5"/>
  <c r="M216" i="5"/>
  <c r="M248" i="5"/>
  <c r="M280" i="5"/>
  <c r="M45" i="5"/>
  <c r="M117" i="5"/>
  <c r="M157" i="5"/>
  <c r="M189" i="5"/>
  <c r="M221" i="5"/>
  <c r="M253" i="5"/>
  <c r="M285" i="5"/>
  <c r="M60" i="5"/>
  <c r="M120" i="5"/>
  <c r="M66" i="5"/>
  <c r="M98" i="5"/>
  <c r="M130" i="5"/>
  <c r="M162" i="5"/>
  <c r="M194" i="5"/>
  <c r="M226" i="5"/>
  <c r="M258" i="5"/>
  <c r="M290" i="5"/>
  <c r="M67" i="5"/>
  <c r="M99" i="5"/>
  <c r="M131" i="5"/>
  <c r="M163" i="5"/>
  <c r="M195" i="5"/>
  <c r="M227" i="5"/>
  <c r="M260" i="5"/>
  <c r="M291" i="5"/>
  <c r="M89" i="5"/>
  <c r="M298" i="5"/>
  <c r="M104" i="5"/>
  <c r="M156" i="5"/>
  <c r="M188" i="5"/>
  <c r="M220" i="5"/>
  <c r="M252" i="5"/>
  <c r="M284" i="5"/>
  <c r="M49" i="5"/>
  <c r="M121" i="5"/>
  <c r="M161" i="5"/>
  <c r="M193" i="5"/>
  <c r="M225" i="5"/>
  <c r="K223" i="111"/>
  <c r="M241" i="5"/>
  <c r="M257" i="5"/>
  <c r="M273" i="5"/>
  <c r="M289" i="5"/>
  <c r="M96" i="5"/>
  <c r="M124" i="5"/>
  <c r="M54" i="5"/>
  <c r="M70" i="5"/>
  <c r="M86" i="5"/>
  <c r="M102" i="5"/>
  <c r="M118" i="5"/>
  <c r="M134" i="5"/>
  <c r="M150" i="5"/>
  <c r="M166" i="5"/>
  <c r="M182" i="5"/>
  <c r="M198" i="5"/>
  <c r="M214" i="5"/>
  <c r="M230" i="5"/>
  <c r="M246" i="5"/>
  <c r="M263" i="5"/>
  <c r="M262" i="5"/>
  <c r="K260" i="111"/>
  <c r="M277" i="5"/>
  <c r="M55" i="5"/>
  <c r="M71" i="5"/>
  <c r="M87" i="5"/>
  <c r="K85" i="111"/>
  <c r="M103" i="5"/>
  <c r="M119" i="5"/>
  <c r="M135" i="5"/>
  <c r="M151" i="5"/>
  <c r="M167" i="5"/>
  <c r="M183" i="5"/>
  <c r="M199" i="5"/>
  <c r="M215" i="5"/>
  <c r="K213" i="111"/>
  <c r="M231" i="5"/>
  <c r="M247" i="5"/>
  <c r="M264" i="5"/>
  <c r="M279" i="5"/>
  <c r="M295" i="5"/>
  <c r="M69" i="5"/>
  <c r="M93" i="5"/>
  <c r="M125" i="5"/>
  <c r="M52" i="5"/>
  <c r="M84" i="5"/>
  <c r="M116" i="5"/>
  <c r="M144" i="5"/>
  <c r="M160" i="5"/>
  <c r="M176" i="5"/>
  <c r="M192" i="5"/>
  <c r="M208" i="5"/>
  <c r="K206" i="111"/>
  <c r="M224" i="5"/>
  <c r="M240" i="5"/>
  <c r="M256" i="5"/>
  <c r="M259" i="5"/>
  <c r="M288" i="5"/>
  <c r="M61" i="5"/>
  <c r="M101" i="5"/>
  <c r="M133" i="5"/>
  <c r="M149" i="5"/>
  <c r="M165" i="5"/>
  <c r="M181" i="5"/>
  <c r="K179" i="111"/>
  <c r="M197" i="5"/>
  <c r="M213" i="5"/>
  <c r="M229" i="5"/>
  <c r="M245" i="5"/>
  <c r="M278" i="5"/>
  <c r="M293" i="5"/>
  <c r="M44" i="5"/>
  <c r="M76" i="5"/>
  <c r="M108" i="5"/>
  <c r="M128" i="5"/>
  <c r="M46" i="5"/>
  <c r="M78" i="5"/>
  <c r="M110" i="5"/>
  <c r="M142" i="5"/>
  <c r="M174" i="5"/>
  <c r="M206" i="5"/>
  <c r="M238" i="5"/>
  <c r="M271" i="5"/>
  <c r="M47" i="5"/>
  <c r="M79" i="5"/>
  <c r="M111" i="5"/>
  <c r="M143" i="5"/>
  <c r="M175" i="5"/>
  <c r="M207" i="5"/>
  <c r="M239" i="5"/>
  <c r="M272" i="5"/>
  <c r="M53" i="5"/>
  <c r="M109" i="5"/>
  <c r="M68" i="5"/>
  <c r="M136" i="5"/>
  <c r="M168" i="5"/>
  <c r="M200" i="5"/>
  <c r="M232" i="5"/>
  <c r="M265" i="5"/>
  <c r="M296" i="5"/>
  <c r="K294" i="111"/>
  <c r="M77" i="5"/>
  <c r="M141" i="5"/>
  <c r="M173" i="5"/>
  <c r="M205" i="5"/>
  <c r="M237" i="5"/>
  <c r="K235" i="111"/>
  <c r="M270" i="5"/>
  <c r="M301" i="5"/>
  <c r="M92" i="5"/>
  <c r="M50" i="5"/>
  <c r="K40" i="111"/>
  <c r="M82" i="5"/>
  <c r="M114" i="5"/>
  <c r="M146" i="5"/>
  <c r="K144" i="111"/>
  <c r="M178" i="5"/>
  <c r="M210" i="5"/>
  <c r="M242" i="5"/>
  <c r="K13" i="111"/>
  <c r="M274" i="5"/>
  <c r="M51" i="5"/>
  <c r="K49" i="111"/>
  <c r="M83" i="5"/>
  <c r="M115" i="5"/>
  <c r="M147" i="5"/>
  <c r="M179" i="5"/>
  <c r="K177" i="111"/>
  <c r="M211" i="5"/>
  <c r="M243" i="5"/>
  <c r="M275" i="5"/>
  <c r="M57" i="5"/>
  <c r="K55" i="111"/>
  <c r="M113" i="5"/>
  <c r="M72" i="5"/>
  <c r="M140" i="5"/>
  <c r="M172" i="5"/>
  <c r="K170" i="111"/>
  <c r="M204" i="5"/>
  <c r="M236" i="5"/>
  <c r="K234" i="111"/>
  <c r="M269" i="5"/>
  <c r="M300" i="5"/>
  <c r="M81" i="5"/>
  <c r="M145" i="5"/>
  <c r="M177" i="5"/>
  <c r="M209" i="5"/>
  <c r="M64" i="5"/>
  <c r="M58" i="5"/>
  <c r="M74" i="5"/>
  <c r="K72" i="111"/>
  <c r="M90" i="5"/>
  <c r="M106" i="5"/>
  <c r="M122" i="5"/>
  <c r="M138" i="5"/>
  <c r="M154" i="5"/>
  <c r="M170" i="5"/>
  <c r="M186" i="5"/>
  <c r="M202" i="5"/>
  <c r="M218" i="5"/>
  <c r="K216" i="111"/>
  <c r="M234" i="5"/>
  <c r="M250" i="5"/>
  <c r="M267" i="5"/>
  <c r="M266" i="5"/>
  <c r="K264" i="111"/>
  <c r="M282" i="5"/>
  <c r="K280" i="111"/>
  <c r="M43" i="5"/>
  <c r="K41" i="111"/>
  <c r="M59" i="5"/>
  <c r="M75" i="5"/>
  <c r="M91" i="5"/>
  <c r="M107" i="5"/>
  <c r="M123" i="5"/>
  <c r="M139" i="5"/>
  <c r="K137" i="111"/>
  <c r="M155" i="5"/>
  <c r="K153" i="111"/>
  <c r="M171" i="5"/>
  <c r="M187" i="5"/>
  <c r="M203" i="5"/>
  <c r="M219" i="5"/>
  <c r="M235" i="5"/>
  <c r="M251" i="5"/>
  <c r="M268" i="5"/>
  <c r="K265" i="111"/>
  <c r="M283" i="5"/>
  <c r="K281" i="111"/>
  <c r="M299" i="5"/>
  <c r="M73" i="5"/>
  <c r="K31" i="111"/>
  <c r="M97" i="5"/>
  <c r="M129" i="5"/>
  <c r="K127" i="111"/>
  <c r="M56" i="5"/>
  <c r="M88" i="5"/>
  <c r="K86" i="111"/>
  <c r="M132" i="5"/>
  <c r="K130" i="111"/>
  <c r="M148" i="5"/>
  <c r="K146" i="111"/>
  <c r="M164" i="5"/>
  <c r="M180" i="5"/>
  <c r="K178" i="111"/>
  <c r="M196" i="5"/>
  <c r="M212" i="5"/>
  <c r="M228" i="5"/>
  <c r="M244" i="5"/>
  <c r="K242" i="111"/>
  <c r="M261" i="5"/>
  <c r="M276" i="5"/>
  <c r="K274" i="111"/>
  <c r="M292" i="5"/>
  <c r="M65" i="5"/>
  <c r="M105" i="5"/>
  <c r="K103" i="111"/>
  <c r="M137" i="5"/>
  <c r="K135" i="111"/>
  <c r="M153" i="5"/>
  <c r="M169" i="5"/>
  <c r="K167" i="111"/>
  <c r="M185" i="5"/>
  <c r="M201" i="5"/>
  <c r="M217" i="5"/>
  <c r="M233" i="5"/>
  <c r="M249" i="5"/>
  <c r="M281" i="5"/>
  <c r="M297" i="5"/>
  <c r="M48" i="5"/>
  <c r="K46" i="111"/>
  <c r="M80" i="5"/>
  <c r="K78" i="111"/>
  <c r="M112" i="5"/>
  <c r="K183" i="89"/>
  <c r="O182" i="5"/>
  <c r="K167" i="89"/>
  <c r="O166" i="5"/>
  <c r="K45" i="89"/>
  <c r="O44" i="5"/>
  <c r="K50" i="89"/>
  <c r="O49" i="5"/>
  <c r="K66" i="89"/>
  <c r="O65" i="5"/>
  <c r="K82" i="89"/>
  <c r="O81" i="5"/>
  <c r="K98" i="89"/>
  <c r="O97" i="5"/>
  <c r="K114" i="89"/>
  <c r="O113" i="5"/>
  <c r="K130" i="89"/>
  <c r="O129" i="5"/>
  <c r="M127" i="111"/>
  <c r="K146" i="89"/>
  <c r="O145" i="5"/>
  <c r="K162" i="89"/>
  <c r="O161" i="5"/>
  <c r="K178" i="89"/>
  <c r="O177" i="5"/>
  <c r="K194" i="89"/>
  <c r="O193" i="5"/>
  <c r="K210" i="89"/>
  <c r="O209" i="5"/>
  <c r="K226" i="89"/>
  <c r="O225" i="5"/>
  <c r="K242" i="89"/>
  <c r="O241" i="5"/>
  <c r="K258" i="89"/>
  <c r="O257" i="5"/>
  <c r="M130" i="111"/>
  <c r="K274" i="89"/>
  <c r="O273" i="5"/>
  <c r="K290" i="89"/>
  <c r="O289" i="5"/>
  <c r="K51" i="89"/>
  <c r="O50" i="5"/>
  <c r="K67" i="89"/>
  <c r="O66" i="5"/>
  <c r="K83" i="89"/>
  <c r="O82" i="5"/>
  <c r="M80" i="111"/>
  <c r="K99" i="89"/>
  <c r="O98" i="5"/>
  <c r="K115" i="89"/>
  <c r="O114" i="5"/>
  <c r="K131" i="89"/>
  <c r="O130" i="5"/>
  <c r="K147" i="89"/>
  <c r="O146" i="5"/>
  <c r="K163" i="89"/>
  <c r="O162" i="5"/>
  <c r="K179" i="89"/>
  <c r="O178" i="5"/>
  <c r="K195" i="89"/>
  <c r="O194" i="5"/>
  <c r="M274" i="111"/>
  <c r="K211" i="89"/>
  <c r="O210" i="5"/>
  <c r="K227" i="89"/>
  <c r="O226" i="5"/>
  <c r="M166" i="111"/>
  <c r="K243" i="89"/>
  <c r="O242" i="5"/>
  <c r="K259" i="89"/>
  <c r="O258" i="5"/>
  <c r="K275" i="89"/>
  <c r="O274" i="5"/>
  <c r="K291" i="89"/>
  <c r="O290" i="5"/>
  <c r="K52" i="89"/>
  <c r="O51" i="5"/>
  <c r="K68" i="89"/>
  <c r="O67" i="5"/>
  <c r="K84" i="89"/>
  <c r="O83" i="5"/>
  <c r="K100" i="89"/>
  <c r="O99" i="5"/>
  <c r="M97" i="111"/>
  <c r="K116" i="89"/>
  <c r="O115" i="5"/>
  <c r="K132" i="89"/>
  <c r="O131" i="5"/>
  <c r="K148" i="89"/>
  <c r="O147" i="5"/>
  <c r="K164" i="89"/>
  <c r="O163" i="5"/>
  <c r="K180" i="89"/>
  <c r="O179" i="5"/>
  <c r="K196" i="89"/>
  <c r="O195" i="5"/>
  <c r="K212" i="89"/>
  <c r="O211" i="5"/>
  <c r="M209" i="111"/>
  <c r="K228" i="89"/>
  <c r="O227" i="5"/>
  <c r="K244" i="89"/>
  <c r="O243" i="5"/>
  <c r="M230" i="111"/>
  <c r="K260" i="89"/>
  <c r="O260" i="5"/>
  <c r="K276" i="89"/>
  <c r="O275" i="5"/>
  <c r="K292" i="89"/>
  <c r="O291" i="5"/>
  <c r="J46" i="89"/>
  <c r="N45" i="5"/>
  <c r="J62" i="89"/>
  <c r="N61" i="5"/>
  <c r="J78" i="89"/>
  <c r="N77" i="5"/>
  <c r="J94" i="89"/>
  <c r="N93" i="5"/>
  <c r="J110" i="89"/>
  <c r="N109" i="5"/>
  <c r="J126" i="89"/>
  <c r="N125" i="5"/>
  <c r="J142" i="89"/>
  <c r="N141" i="5"/>
  <c r="J158" i="89"/>
  <c r="N157" i="5"/>
  <c r="J174" i="89"/>
  <c r="N173" i="5"/>
  <c r="J190" i="89"/>
  <c r="N189" i="5"/>
  <c r="J206" i="89"/>
  <c r="N205" i="5"/>
  <c r="J222" i="89"/>
  <c r="N221" i="5"/>
  <c r="J238" i="89"/>
  <c r="N237" i="5"/>
  <c r="J254" i="89"/>
  <c r="N253" i="5"/>
  <c r="J270" i="89"/>
  <c r="N270" i="5"/>
  <c r="J286" i="89"/>
  <c r="N285" i="5"/>
  <c r="J302" i="89"/>
  <c r="N301" i="5"/>
  <c r="J49" i="89"/>
  <c r="N48" i="5"/>
  <c r="J65" i="89"/>
  <c r="N64" i="5"/>
  <c r="J81" i="89"/>
  <c r="N80" i="5"/>
  <c r="J97" i="89"/>
  <c r="N96" i="5"/>
  <c r="J113" i="89"/>
  <c r="N112" i="5"/>
  <c r="J129" i="89"/>
  <c r="N128" i="5"/>
  <c r="J145" i="89"/>
  <c r="N144" i="5"/>
  <c r="J161" i="89"/>
  <c r="N160" i="5"/>
  <c r="J177" i="89"/>
  <c r="N176" i="5"/>
  <c r="J193" i="89"/>
  <c r="N192" i="5"/>
  <c r="J209" i="89"/>
  <c r="N208" i="5"/>
  <c r="J225" i="89"/>
  <c r="N224" i="5"/>
  <c r="J241" i="89"/>
  <c r="N240" i="5"/>
  <c r="J257" i="89"/>
  <c r="N256" i="5"/>
  <c r="J273" i="89"/>
  <c r="N259" i="5"/>
  <c r="J289" i="89"/>
  <c r="N288" i="5"/>
  <c r="K217" i="89"/>
  <c r="O216" i="5"/>
  <c r="J52" i="89"/>
  <c r="N51" i="5"/>
  <c r="J68" i="89"/>
  <c r="N67" i="5"/>
  <c r="J84" i="89"/>
  <c r="N83" i="5"/>
  <c r="J100" i="89"/>
  <c r="N99" i="5"/>
  <c r="J116" i="89"/>
  <c r="N115" i="5"/>
  <c r="J132" i="89"/>
  <c r="N131" i="5"/>
  <c r="J148" i="89"/>
  <c r="N147" i="5"/>
  <c r="J164" i="89"/>
  <c r="N163" i="5"/>
  <c r="J180" i="89"/>
  <c r="N179" i="5"/>
  <c r="J196" i="89"/>
  <c r="N195" i="5"/>
  <c r="J212" i="89"/>
  <c r="N211" i="5"/>
  <c r="J228" i="89"/>
  <c r="N227" i="5"/>
  <c r="J244" i="89"/>
  <c r="N243" i="5"/>
  <c r="J260" i="89"/>
  <c r="N260" i="5"/>
  <c r="J276" i="89"/>
  <c r="N275" i="5"/>
  <c r="J292" i="89"/>
  <c r="N291" i="5"/>
  <c r="J47" i="89"/>
  <c r="N46" i="5"/>
  <c r="J63" i="89"/>
  <c r="N62" i="5"/>
  <c r="J79" i="89"/>
  <c r="N78" i="5"/>
  <c r="J95" i="89"/>
  <c r="N94" i="5"/>
  <c r="J111" i="89"/>
  <c r="N110" i="5"/>
  <c r="J127" i="89"/>
  <c r="N126" i="5"/>
  <c r="J143" i="89"/>
  <c r="N142" i="5"/>
  <c r="J159" i="89"/>
  <c r="N158" i="5"/>
  <c r="J175" i="89"/>
  <c r="N174" i="5"/>
  <c r="J191" i="89"/>
  <c r="N190" i="5"/>
  <c r="J207" i="89"/>
  <c r="N206" i="5"/>
  <c r="J223" i="89"/>
  <c r="N222" i="5"/>
  <c r="L220" i="111"/>
  <c r="J239" i="89"/>
  <c r="N238" i="5"/>
  <c r="J255" i="89"/>
  <c r="N254" i="5"/>
  <c r="J271" i="89"/>
  <c r="N271" i="5"/>
  <c r="J287" i="89"/>
  <c r="N286" i="5"/>
  <c r="K49" i="89"/>
  <c r="O48" i="5"/>
  <c r="K54" i="89"/>
  <c r="O53" i="5"/>
  <c r="M51" i="111"/>
  <c r="K70" i="89"/>
  <c r="O69" i="5"/>
  <c r="K86" i="89"/>
  <c r="O85" i="5"/>
  <c r="K102" i="89"/>
  <c r="O101" i="5"/>
  <c r="K118" i="89"/>
  <c r="O117" i="5"/>
  <c r="K134" i="89"/>
  <c r="O133" i="5"/>
  <c r="K150" i="89"/>
  <c r="O149" i="5"/>
  <c r="K166" i="89"/>
  <c r="O165" i="5"/>
  <c r="K182" i="89"/>
  <c r="O181" i="5"/>
  <c r="K198" i="89"/>
  <c r="O197" i="5"/>
  <c r="K214" i="89"/>
  <c r="O213" i="5"/>
  <c r="K230" i="89"/>
  <c r="O229" i="5"/>
  <c r="K246" i="89"/>
  <c r="O245" i="5"/>
  <c r="K262" i="89"/>
  <c r="O262" i="5"/>
  <c r="K278" i="89"/>
  <c r="O278" i="5"/>
  <c r="K294" i="89"/>
  <c r="O293" i="5"/>
  <c r="K55" i="89"/>
  <c r="O54" i="5"/>
  <c r="K71" i="89"/>
  <c r="O70" i="5"/>
  <c r="M68" i="111"/>
  <c r="K87" i="89"/>
  <c r="O86" i="5"/>
  <c r="K103" i="89"/>
  <c r="O102" i="5"/>
  <c r="K119" i="89"/>
  <c r="O118" i="5"/>
  <c r="K135" i="89"/>
  <c r="O134" i="5"/>
  <c r="K151" i="89"/>
  <c r="O150" i="5"/>
  <c r="K199" i="89"/>
  <c r="O198" i="5"/>
  <c r="M196" i="111"/>
  <c r="K215" i="89"/>
  <c r="O214" i="5"/>
  <c r="M212" i="111"/>
  <c r="K231" i="89"/>
  <c r="O230" i="5"/>
  <c r="K247" i="89"/>
  <c r="O246" i="5"/>
  <c r="M58" i="111"/>
  <c r="K263" i="89"/>
  <c r="O263" i="5"/>
  <c r="K279" i="89"/>
  <c r="O277" i="5"/>
  <c r="K295" i="89"/>
  <c r="O294" i="5"/>
  <c r="M194" i="111"/>
  <c r="K56" i="89"/>
  <c r="O55" i="5"/>
  <c r="K72" i="89"/>
  <c r="O71" i="5"/>
  <c r="M9" i="111"/>
  <c r="K88" i="89"/>
  <c r="O87" i="5"/>
  <c r="K104" i="89"/>
  <c r="O103" i="5"/>
  <c r="K120" i="89"/>
  <c r="O119" i="5"/>
  <c r="K136" i="89"/>
  <c r="O135" i="5"/>
  <c r="K152" i="89"/>
  <c r="O151" i="5"/>
  <c r="K168" i="89"/>
  <c r="O167" i="5"/>
  <c r="K184" i="89"/>
  <c r="O183" i="5"/>
  <c r="K200" i="89"/>
  <c r="O199" i="5"/>
  <c r="K216" i="89"/>
  <c r="O215" i="5"/>
  <c r="M178" i="111"/>
  <c r="K232" i="89"/>
  <c r="O231" i="5"/>
  <c r="K248" i="89"/>
  <c r="O247" i="5"/>
  <c r="M245" i="111"/>
  <c r="K264" i="89"/>
  <c r="O264" i="5"/>
  <c r="K280" i="89"/>
  <c r="O279" i="5"/>
  <c r="K296" i="89"/>
  <c r="O295" i="5"/>
  <c r="J50" i="89"/>
  <c r="N49" i="5"/>
  <c r="J66" i="89"/>
  <c r="N65" i="5"/>
  <c r="J82" i="89"/>
  <c r="N81" i="5"/>
  <c r="J98" i="89"/>
  <c r="N97" i="5"/>
  <c r="J114" i="89"/>
  <c r="N113" i="5"/>
  <c r="J130" i="89"/>
  <c r="N129" i="5"/>
  <c r="J146" i="89"/>
  <c r="N145" i="5"/>
  <c r="J162" i="89"/>
  <c r="N161" i="5"/>
  <c r="J178" i="89"/>
  <c r="N177" i="5"/>
  <c r="J194" i="89"/>
  <c r="N193" i="5"/>
  <c r="J210" i="89"/>
  <c r="N209" i="5"/>
  <c r="J226" i="89"/>
  <c r="N225" i="5"/>
  <c r="J242" i="89"/>
  <c r="N241" i="5"/>
  <c r="J258" i="89"/>
  <c r="N257" i="5"/>
  <c r="J274" i="89"/>
  <c r="N273" i="5"/>
  <c r="L271" i="111"/>
  <c r="J290" i="89"/>
  <c r="N289" i="5"/>
  <c r="J53" i="89"/>
  <c r="N52" i="5"/>
  <c r="J69" i="89"/>
  <c r="N68" i="5"/>
  <c r="J85" i="89"/>
  <c r="N84" i="5"/>
  <c r="J101" i="89"/>
  <c r="N100" i="5"/>
  <c r="J117" i="89"/>
  <c r="N116" i="5"/>
  <c r="J133" i="89"/>
  <c r="N132" i="5"/>
  <c r="L130" i="111"/>
  <c r="J149" i="89"/>
  <c r="N148" i="5"/>
  <c r="J165" i="89"/>
  <c r="N164" i="5"/>
  <c r="J181" i="89"/>
  <c r="N180" i="5"/>
  <c r="J197" i="89"/>
  <c r="N196" i="5"/>
  <c r="J213" i="89"/>
  <c r="N212" i="5"/>
  <c r="J229" i="89"/>
  <c r="N228" i="5"/>
  <c r="J245" i="89"/>
  <c r="N244" i="5"/>
  <c r="J261" i="89"/>
  <c r="N261" i="5"/>
  <c r="J277" i="89"/>
  <c r="N276" i="5"/>
  <c r="L274" i="111"/>
  <c r="J293" i="89"/>
  <c r="N292" i="5"/>
  <c r="J56" i="89"/>
  <c r="N55" i="5"/>
  <c r="J72" i="89"/>
  <c r="N71" i="5"/>
  <c r="J88" i="89"/>
  <c r="N87" i="5"/>
  <c r="L85" i="111"/>
  <c r="J104" i="89"/>
  <c r="N103" i="5"/>
  <c r="J120" i="89"/>
  <c r="N119" i="5"/>
  <c r="J136" i="89"/>
  <c r="N135" i="5"/>
  <c r="J152" i="89"/>
  <c r="N151" i="5"/>
  <c r="J168" i="89"/>
  <c r="N167" i="5"/>
  <c r="J184" i="89"/>
  <c r="N183" i="5"/>
  <c r="J200" i="89"/>
  <c r="N199" i="5"/>
  <c r="J216" i="89"/>
  <c r="N215" i="5"/>
  <c r="J232" i="89"/>
  <c r="N231" i="5"/>
  <c r="J248" i="89"/>
  <c r="N247" i="5"/>
  <c r="J264" i="89"/>
  <c r="N264" i="5"/>
  <c r="J280" i="89"/>
  <c r="N279" i="5"/>
  <c r="J296" i="89"/>
  <c r="N295" i="5"/>
  <c r="J51" i="89"/>
  <c r="N50" i="5"/>
  <c r="L40" i="111"/>
  <c r="J67" i="89"/>
  <c r="N66" i="5"/>
  <c r="J83" i="89"/>
  <c r="N82" i="5"/>
  <c r="J99" i="89"/>
  <c r="N98" i="5"/>
  <c r="J115" i="89"/>
  <c r="N114" i="5"/>
  <c r="L112" i="111"/>
  <c r="J131" i="89"/>
  <c r="N130" i="5"/>
  <c r="J147" i="89"/>
  <c r="N146" i="5"/>
  <c r="J163" i="89"/>
  <c r="N162" i="5"/>
  <c r="J179" i="89"/>
  <c r="N178" i="5"/>
  <c r="J195" i="89"/>
  <c r="N194" i="5"/>
  <c r="J211" i="89"/>
  <c r="N210" i="5"/>
  <c r="J227" i="89"/>
  <c r="N226" i="5"/>
  <c r="J243" i="89"/>
  <c r="N242" i="5"/>
  <c r="J259" i="89"/>
  <c r="N258" i="5"/>
  <c r="L256" i="111"/>
  <c r="J275" i="89"/>
  <c r="N274" i="5"/>
  <c r="J291" i="89"/>
  <c r="N290" i="5"/>
  <c r="K46" i="89"/>
  <c r="O45" i="5"/>
  <c r="K58" i="89"/>
  <c r="O57" i="5"/>
  <c r="K74" i="89"/>
  <c r="O73" i="5"/>
  <c r="K90" i="89"/>
  <c r="O89" i="5"/>
  <c r="K106" i="89"/>
  <c r="O105" i="5"/>
  <c r="M103" i="111"/>
  <c r="K122" i="89"/>
  <c r="O121" i="5"/>
  <c r="K138" i="89"/>
  <c r="O137" i="5"/>
  <c r="K154" i="89"/>
  <c r="O153" i="5"/>
  <c r="K170" i="89"/>
  <c r="O169" i="5"/>
  <c r="K186" i="89"/>
  <c r="O185" i="5"/>
  <c r="K202" i="89"/>
  <c r="O201" i="5"/>
  <c r="K218" i="89"/>
  <c r="O217" i="5"/>
  <c r="K234" i="89"/>
  <c r="O233" i="5"/>
  <c r="K250" i="89"/>
  <c r="O249" i="5"/>
  <c r="K266" i="89"/>
  <c r="O266" i="5"/>
  <c r="M263" i="111"/>
  <c r="K282" i="89"/>
  <c r="O281" i="5"/>
  <c r="K298" i="89"/>
  <c r="O297" i="5"/>
  <c r="K59" i="89"/>
  <c r="O58" i="5"/>
  <c r="K75" i="89"/>
  <c r="O74" i="5"/>
  <c r="K91" i="89"/>
  <c r="O90" i="5"/>
  <c r="M158" i="111"/>
  <c r="K107" i="89"/>
  <c r="O106" i="5"/>
  <c r="K123" i="89"/>
  <c r="O122" i="5"/>
  <c r="K139" i="89"/>
  <c r="O138" i="5"/>
  <c r="M17" i="111"/>
  <c r="K155" i="89"/>
  <c r="O154" i="5"/>
  <c r="K171" i="89"/>
  <c r="O170" i="5"/>
  <c r="M146" i="111"/>
  <c r="K187" i="89"/>
  <c r="O186" i="5"/>
  <c r="K203" i="89"/>
  <c r="O202" i="5"/>
  <c r="K219" i="89"/>
  <c r="O218" i="5"/>
  <c r="K235" i="89"/>
  <c r="O234" i="5"/>
  <c r="K251" i="89"/>
  <c r="O250" i="5"/>
  <c r="K267" i="89"/>
  <c r="O267" i="5"/>
  <c r="M264" i="111"/>
  <c r="K283" i="89"/>
  <c r="O282" i="5"/>
  <c r="K299" i="89"/>
  <c r="O298" i="5"/>
  <c r="M296" i="111"/>
  <c r="K60" i="89"/>
  <c r="O59" i="5"/>
  <c r="K76" i="89"/>
  <c r="O75" i="5"/>
  <c r="M28" i="111"/>
  <c r="K92" i="89"/>
  <c r="O91" i="5"/>
  <c r="M89" i="111"/>
  <c r="K108" i="89"/>
  <c r="O107" i="5"/>
  <c r="K124" i="89"/>
  <c r="O123" i="5"/>
  <c r="K140" i="89"/>
  <c r="O139" i="5"/>
  <c r="M137" i="111"/>
  <c r="K156" i="89"/>
  <c r="O155" i="5"/>
  <c r="K172" i="89"/>
  <c r="O171" i="5"/>
  <c r="K188" i="89"/>
  <c r="O187" i="5"/>
  <c r="M185" i="111"/>
  <c r="K204" i="89"/>
  <c r="O203" i="5"/>
  <c r="K220" i="89"/>
  <c r="O219" i="5"/>
  <c r="K236" i="89"/>
  <c r="O235" i="5"/>
  <c r="K252" i="89"/>
  <c r="O251" i="5"/>
  <c r="K268" i="89"/>
  <c r="O268" i="5"/>
  <c r="K284" i="89"/>
  <c r="O283" i="5"/>
  <c r="M78" i="111"/>
  <c r="K300" i="89"/>
  <c r="O299" i="5"/>
  <c r="J54" i="89"/>
  <c r="N53" i="5"/>
  <c r="J70" i="89"/>
  <c r="N69" i="5"/>
  <c r="J86" i="89"/>
  <c r="N85" i="5"/>
  <c r="J102" i="89"/>
  <c r="N101" i="5"/>
  <c r="J118" i="89"/>
  <c r="N117" i="5"/>
  <c r="J134" i="89"/>
  <c r="N133" i="5"/>
  <c r="J150" i="89"/>
  <c r="N149" i="5"/>
  <c r="J166" i="89"/>
  <c r="N165" i="5"/>
  <c r="L163" i="111"/>
  <c r="J182" i="89"/>
  <c r="N181" i="5"/>
  <c r="J198" i="89"/>
  <c r="N197" i="5"/>
  <c r="J214" i="89"/>
  <c r="N213" i="5"/>
  <c r="J230" i="89"/>
  <c r="N229" i="5"/>
  <c r="J246" i="89"/>
  <c r="N245" i="5"/>
  <c r="J262" i="89"/>
  <c r="N262" i="5"/>
  <c r="L259" i="111"/>
  <c r="J278" i="89"/>
  <c r="N278" i="5"/>
  <c r="J294" i="89"/>
  <c r="N293" i="5"/>
  <c r="J57" i="89"/>
  <c r="N56" i="5"/>
  <c r="J73" i="89"/>
  <c r="N72" i="5"/>
  <c r="J89" i="89"/>
  <c r="N88" i="5"/>
  <c r="J105" i="89"/>
  <c r="N104" i="5"/>
  <c r="L102" i="111"/>
  <c r="J121" i="89"/>
  <c r="N120" i="5"/>
  <c r="J137" i="89"/>
  <c r="N136" i="5"/>
  <c r="L134" i="111"/>
  <c r="J153" i="89"/>
  <c r="N152" i="5"/>
  <c r="L150" i="111"/>
  <c r="J169" i="89"/>
  <c r="N168" i="5"/>
  <c r="J185" i="89"/>
  <c r="N184" i="5"/>
  <c r="J201" i="89"/>
  <c r="N200" i="5"/>
  <c r="L198" i="111"/>
  <c r="J217" i="89"/>
  <c r="N216" i="5"/>
  <c r="J233" i="89"/>
  <c r="N232" i="5"/>
  <c r="J249" i="89"/>
  <c r="N248" i="5"/>
  <c r="J265" i="89"/>
  <c r="N265" i="5"/>
  <c r="J281" i="89"/>
  <c r="N280" i="5"/>
  <c r="J297" i="89"/>
  <c r="N296" i="5"/>
  <c r="J44" i="89"/>
  <c r="N43" i="5"/>
  <c r="J60" i="89"/>
  <c r="N59" i="5"/>
  <c r="J76" i="89"/>
  <c r="N75" i="5"/>
  <c r="J92" i="89"/>
  <c r="N91" i="5"/>
  <c r="J108" i="89"/>
  <c r="N107" i="5"/>
  <c r="J124" i="89"/>
  <c r="N123" i="5"/>
  <c r="J140" i="89"/>
  <c r="N139" i="5"/>
  <c r="J156" i="89"/>
  <c r="N155" i="5"/>
  <c r="J172" i="89"/>
  <c r="N171" i="5"/>
  <c r="L169" i="111"/>
  <c r="J188" i="89"/>
  <c r="N187" i="5"/>
  <c r="J204" i="89"/>
  <c r="N203" i="5"/>
  <c r="J220" i="89"/>
  <c r="N219" i="5"/>
  <c r="J236" i="89"/>
  <c r="N235" i="5"/>
  <c r="J252" i="89"/>
  <c r="N251" i="5"/>
  <c r="J268" i="89"/>
  <c r="N268" i="5"/>
  <c r="J284" i="89"/>
  <c r="N283" i="5"/>
  <c r="J300" i="89"/>
  <c r="N299" i="5"/>
  <c r="J55" i="89"/>
  <c r="N54" i="5"/>
  <c r="J71" i="89"/>
  <c r="N70" i="5"/>
  <c r="J87" i="89"/>
  <c r="N86" i="5"/>
  <c r="J103" i="89"/>
  <c r="N102" i="5"/>
  <c r="L100" i="111"/>
  <c r="J119" i="89"/>
  <c r="N118" i="5"/>
  <c r="J135" i="89"/>
  <c r="N134" i="5"/>
  <c r="J151" i="89"/>
  <c r="N150" i="5"/>
  <c r="J167" i="89"/>
  <c r="N166" i="5"/>
  <c r="J183" i="89"/>
  <c r="N182" i="5"/>
  <c r="J199" i="89"/>
  <c r="N198" i="5"/>
  <c r="J215" i="89"/>
  <c r="N214" i="5"/>
  <c r="L212" i="111"/>
  <c r="J231" i="89"/>
  <c r="N230" i="5"/>
  <c r="J247" i="89"/>
  <c r="N246" i="5"/>
  <c r="J263" i="89"/>
  <c r="N263" i="5"/>
  <c r="J279" i="89"/>
  <c r="N277" i="5"/>
  <c r="L276" i="111"/>
  <c r="J295" i="89"/>
  <c r="N294" i="5"/>
  <c r="K44" i="89"/>
  <c r="O43" i="5"/>
  <c r="M41" i="111"/>
  <c r="K47" i="89"/>
  <c r="O46" i="5"/>
  <c r="K62" i="89"/>
  <c r="O61" i="5"/>
  <c r="K78" i="89"/>
  <c r="O77" i="5"/>
  <c r="K94" i="89"/>
  <c r="O93" i="5"/>
  <c r="K110" i="89"/>
  <c r="O109" i="5"/>
  <c r="K126" i="89"/>
  <c r="O125" i="5"/>
  <c r="K142" i="89"/>
  <c r="O141" i="5"/>
  <c r="M139" i="111"/>
  <c r="K158" i="89"/>
  <c r="O157" i="5"/>
  <c r="K174" i="89"/>
  <c r="O173" i="5"/>
  <c r="K190" i="89"/>
  <c r="O189" i="5"/>
  <c r="M187" i="111"/>
  <c r="K206" i="89"/>
  <c r="O205" i="5"/>
  <c r="M203" i="111"/>
  <c r="K222" i="89"/>
  <c r="O221" i="5"/>
  <c r="K238" i="89"/>
  <c r="O237" i="5"/>
  <c r="M142" i="111"/>
  <c r="K254" i="89"/>
  <c r="O253" i="5"/>
  <c r="K270" i="89"/>
  <c r="O270" i="5"/>
  <c r="K286" i="89"/>
  <c r="O285" i="5"/>
  <c r="M283" i="111"/>
  <c r="K302" i="89"/>
  <c r="O301" i="5"/>
  <c r="K63" i="89"/>
  <c r="O62" i="5"/>
  <c r="K79" i="89"/>
  <c r="O78" i="5"/>
  <c r="K95" i="89"/>
  <c r="O94" i="5"/>
  <c r="M32" i="111"/>
  <c r="K111" i="89"/>
  <c r="O110" i="5"/>
  <c r="K127" i="89"/>
  <c r="O126" i="5"/>
  <c r="M124" i="111"/>
  <c r="K143" i="89"/>
  <c r="O142" i="5"/>
  <c r="K159" i="89"/>
  <c r="O158" i="5"/>
  <c r="M156" i="111"/>
  <c r="K175" i="89"/>
  <c r="O174" i="5"/>
  <c r="M172" i="111"/>
  <c r="K191" i="89"/>
  <c r="O190" i="5"/>
  <c r="K207" i="89"/>
  <c r="O206" i="5"/>
  <c r="K223" i="89"/>
  <c r="O222" i="5"/>
  <c r="M220" i="111"/>
  <c r="K239" i="89"/>
  <c r="O238" i="5"/>
  <c r="K255" i="89"/>
  <c r="O254" i="5"/>
  <c r="M252" i="111"/>
  <c r="K271" i="89"/>
  <c r="O271" i="5"/>
  <c r="M268" i="111"/>
  <c r="K287" i="89"/>
  <c r="O286" i="5"/>
  <c r="M284" i="111"/>
  <c r="K48" i="89"/>
  <c r="O47" i="5"/>
  <c r="K64" i="89"/>
  <c r="O63" i="5"/>
  <c r="K80" i="89"/>
  <c r="O79" i="5"/>
  <c r="M29" i="111"/>
  <c r="K96" i="89"/>
  <c r="O95" i="5"/>
  <c r="M126" i="111"/>
  <c r="K112" i="89"/>
  <c r="O111" i="5"/>
  <c r="K128" i="89"/>
  <c r="O127" i="5"/>
  <c r="K144" i="89"/>
  <c r="O143" i="5"/>
  <c r="K160" i="89"/>
  <c r="O159" i="5"/>
  <c r="M157" i="111"/>
  <c r="K176" i="89"/>
  <c r="O175" i="5"/>
  <c r="M173" i="111"/>
  <c r="K192" i="89"/>
  <c r="O191" i="5"/>
  <c r="K208" i="89"/>
  <c r="O207" i="5"/>
  <c r="K224" i="89"/>
  <c r="O223" i="5"/>
  <c r="M221" i="111"/>
  <c r="K240" i="89"/>
  <c r="O239" i="5"/>
  <c r="K256" i="89"/>
  <c r="O255" i="5"/>
  <c r="K272" i="89"/>
  <c r="O272" i="5"/>
  <c r="K288" i="89"/>
  <c r="O287" i="5"/>
  <c r="M285" i="111"/>
  <c r="K53" i="89"/>
  <c r="O52" i="5"/>
  <c r="J58" i="89"/>
  <c r="N57" i="5"/>
  <c r="L55" i="111"/>
  <c r="J74" i="89"/>
  <c r="N73" i="5"/>
  <c r="L31" i="111"/>
  <c r="J90" i="89"/>
  <c r="N89" i="5"/>
  <c r="J106" i="89"/>
  <c r="N105" i="5"/>
  <c r="L103" i="111"/>
  <c r="J122" i="89"/>
  <c r="N121" i="5"/>
  <c r="J138" i="89"/>
  <c r="N137" i="5"/>
  <c r="L135" i="111"/>
  <c r="J154" i="89"/>
  <c r="N153" i="5"/>
  <c r="J170" i="89"/>
  <c r="N169" i="5"/>
  <c r="J186" i="89"/>
  <c r="N185" i="5"/>
  <c r="J202" i="89"/>
  <c r="N201" i="5"/>
  <c r="J218" i="89"/>
  <c r="N217" i="5"/>
  <c r="J234" i="89"/>
  <c r="N233" i="5"/>
  <c r="J250" i="89"/>
  <c r="N249" i="5"/>
  <c r="L247" i="111"/>
  <c r="J266" i="89"/>
  <c r="N266" i="5"/>
  <c r="L263" i="111"/>
  <c r="J282" i="89"/>
  <c r="N281" i="5"/>
  <c r="J298" i="89"/>
  <c r="N297" i="5"/>
  <c r="J45" i="89"/>
  <c r="N44" i="5"/>
  <c r="J61" i="89"/>
  <c r="N60" i="5"/>
  <c r="J77" i="89"/>
  <c r="N76" i="5"/>
  <c r="L74" i="111"/>
  <c r="J93" i="89"/>
  <c r="N92" i="5"/>
  <c r="J109" i="89"/>
  <c r="N108" i="5"/>
  <c r="L106" i="111"/>
  <c r="J125" i="89"/>
  <c r="N124" i="5"/>
  <c r="J141" i="89"/>
  <c r="N140" i="5"/>
  <c r="J157" i="89"/>
  <c r="N156" i="5"/>
  <c r="J173" i="89"/>
  <c r="N172" i="5"/>
  <c r="L170" i="111"/>
  <c r="J189" i="89"/>
  <c r="N188" i="5"/>
  <c r="L186" i="111"/>
  <c r="J205" i="89"/>
  <c r="N204" i="5"/>
  <c r="J221" i="89"/>
  <c r="N220" i="5"/>
  <c r="J237" i="89"/>
  <c r="N236" i="5"/>
  <c r="J253" i="89"/>
  <c r="N252" i="5"/>
  <c r="J269" i="89"/>
  <c r="N269" i="5"/>
  <c r="L266" i="111"/>
  <c r="J285" i="89"/>
  <c r="N284" i="5"/>
  <c r="J301" i="89"/>
  <c r="N300" i="5"/>
  <c r="K213" i="89"/>
  <c r="O212" i="5"/>
  <c r="J48" i="89"/>
  <c r="N47" i="5"/>
  <c r="J64" i="89"/>
  <c r="N63" i="5"/>
  <c r="J80" i="89"/>
  <c r="N79" i="5"/>
  <c r="J96" i="89"/>
  <c r="N95" i="5"/>
  <c r="J112" i="89"/>
  <c r="N111" i="5"/>
  <c r="J128" i="89"/>
  <c r="N127" i="5"/>
  <c r="J144" i="89"/>
  <c r="N143" i="5"/>
  <c r="J160" i="89"/>
  <c r="N159" i="5"/>
  <c r="J176" i="89"/>
  <c r="N175" i="5"/>
  <c r="L173" i="111"/>
  <c r="J192" i="89"/>
  <c r="N191" i="5"/>
  <c r="J208" i="89"/>
  <c r="N207" i="5"/>
  <c r="J224" i="89"/>
  <c r="N223" i="5"/>
  <c r="J240" i="89"/>
  <c r="N239" i="5"/>
  <c r="J256" i="89"/>
  <c r="N255" i="5"/>
  <c r="J272" i="89"/>
  <c r="N272" i="5"/>
  <c r="J288" i="89"/>
  <c r="N287" i="5"/>
  <c r="L285" i="111"/>
  <c r="J59" i="89"/>
  <c r="N58" i="5"/>
  <c r="J75" i="89"/>
  <c r="N74" i="5"/>
  <c r="J91" i="89"/>
  <c r="N90" i="5"/>
  <c r="J107" i="89"/>
  <c r="N106" i="5"/>
  <c r="L104" i="111"/>
  <c r="J123" i="89"/>
  <c r="N122" i="5"/>
  <c r="J139" i="89"/>
  <c r="N138" i="5"/>
  <c r="J155" i="89"/>
  <c r="N154" i="5"/>
  <c r="J171" i="89"/>
  <c r="N170" i="5"/>
  <c r="L168" i="111"/>
  <c r="J187" i="89"/>
  <c r="N186" i="5"/>
  <c r="J203" i="89"/>
  <c r="N202" i="5"/>
  <c r="J219" i="89"/>
  <c r="N218" i="5"/>
  <c r="L216" i="111"/>
  <c r="J235" i="89"/>
  <c r="N234" i="5"/>
  <c r="J251" i="89"/>
  <c r="N250" i="5"/>
  <c r="L248" i="111"/>
  <c r="J267" i="89"/>
  <c r="N267" i="5"/>
  <c r="L264" i="111"/>
  <c r="J283" i="89"/>
  <c r="N282" i="5"/>
  <c r="L280" i="111"/>
  <c r="J299" i="89"/>
  <c r="N298" i="5"/>
  <c r="L296" i="111"/>
  <c r="L120" i="111"/>
  <c r="L295" i="111"/>
  <c r="M138" i="111"/>
  <c r="L68" i="111"/>
  <c r="L105" i="111"/>
  <c r="L211" i="111"/>
  <c r="M151" i="111"/>
  <c r="M261" i="111"/>
  <c r="M133" i="111"/>
  <c r="M114" i="111"/>
  <c r="M266" i="111"/>
  <c r="M145" i="111"/>
  <c r="M13" i="111"/>
  <c r="M144" i="111"/>
  <c r="K105" i="111"/>
  <c r="K293" i="111"/>
  <c r="M5" i="111"/>
  <c r="M82" i="111"/>
  <c r="M120" i="111"/>
  <c r="M183" i="111"/>
  <c r="K195" i="111"/>
  <c r="K149" i="111"/>
  <c r="K68" i="111"/>
  <c r="K186" i="111"/>
  <c r="K220" i="111"/>
  <c r="K32" i="111"/>
  <c r="M154" i="111"/>
  <c r="L121" i="111"/>
  <c r="L294" i="111"/>
  <c r="L213" i="111"/>
  <c r="L149" i="111"/>
  <c r="L146" i="111"/>
  <c r="L143" i="111"/>
  <c r="M53" i="111"/>
  <c r="M275" i="111"/>
  <c r="M211" i="111"/>
  <c r="L32" i="111"/>
  <c r="L129" i="111"/>
  <c r="M214" i="111"/>
  <c r="L187" i="111"/>
  <c r="M129" i="111"/>
  <c r="M256" i="111"/>
  <c r="M128" i="111"/>
  <c r="M66" i="111"/>
  <c r="K95" i="111"/>
  <c r="K17" i="111"/>
  <c r="K175" i="111"/>
  <c r="K266" i="111"/>
  <c r="M186" i="111"/>
  <c r="L249" i="111"/>
  <c r="L185" i="111"/>
  <c r="L195" i="111"/>
  <c r="M201" i="111"/>
  <c r="M104" i="111"/>
  <c r="M31" i="111"/>
  <c r="L13" i="111"/>
  <c r="K241" i="111"/>
  <c r="K245" i="111"/>
  <c r="K228" i="111"/>
  <c r="K102" i="111"/>
  <c r="K256" i="111"/>
  <c r="K278" i="111"/>
  <c r="K131" i="111"/>
  <c r="K47" i="111"/>
  <c r="K39" i="111"/>
  <c r="K192" i="111"/>
  <c r="L237" i="111"/>
  <c r="L25" i="111"/>
  <c r="L131" i="111"/>
  <c r="M233" i="111"/>
  <c r="M168" i="111"/>
  <c r="L245" i="111"/>
  <c r="L178" i="111"/>
  <c r="L79" i="111"/>
  <c r="L47" i="111"/>
  <c r="L39" i="111"/>
  <c r="M213" i="111"/>
  <c r="M116" i="111"/>
  <c r="M179" i="111"/>
  <c r="M289" i="111"/>
  <c r="K138" i="111"/>
  <c r="K145" i="111"/>
  <c r="K90" i="111"/>
  <c r="K172" i="111"/>
  <c r="K254" i="111"/>
  <c r="K69" i="111"/>
  <c r="M20" i="111"/>
  <c r="K249" i="111"/>
  <c r="K248" i="111"/>
  <c r="K120" i="111"/>
  <c r="K56" i="111"/>
  <c r="K113" i="111"/>
  <c r="K227" i="111"/>
  <c r="K59" i="111"/>
  <c r="K129" i="111"/>
  <c r="M23" i="111"/>
  <c r="M118" i="111"/>
  <c r="L232" i="111"/>
  <c r="L136" i="111"/>
  <c r="L17" i="111"/>
  <c r="L189" i="111"/>
  <c r="L282" i="111"/>
  <c r="L218" i="111"/>
  <c r="M237" i="111"/>
  <c r="M25" i="111"/>
  <c r="M45" i="111"/>
  <c r="M140" i="111"/>
  <c r="M76" i="111"/>
  <c r="M75" i="111"/>
  <c r="L292" i="111"/>
  <c r="L260" i="111"/>
  <c r="L132" i="111"/>
  <c r="L297" i="111"/>
  <c r="L201" i="111"/>
  <c r="L73" i="111"/>
  <c r="L41" i="111"/>
  <c r="L278" i="111"/>
  <c r="L214" i="111"/>
  <c r="L179" i="111"/>
  <c r="L115" i="111"/>
  <c r="M249" i="111"/>
  <c r="M153" i="111"/>
  <c r="M121" i="111"/>
  <c r="M57" i="111"/>
  <c r="M280" i="111"/>
  <c r="M248" i="111"/>
  <c r="M216" i="111"/>
  <c r="M88" i="111"/>
  <c r="M247" i="111"/>
  <c r="M74" i="111"/>
  <c r="M170" i="111"/>
  <c r="M55" i="111"/>
  <c r="L96" i="111"/>
  <c r="L293" i="111"/>
  <c r="L101" i="111"/>
  <c r="L4" i="111"/>
  <c r="L98" i="111"/>
  <c r="L95" i="111"/>
  <c r="M293" i="111"/>
  <c r="M197" i="111"/>
  <c r="M298" i="111"/>
  <c r="M101" i="111"/>
  <c r="M4" i="111"/>
  <c r="M69" i="111"/>
  <c r="M260" i="111"/>
  <c r="M228" i="111"/>
  <c r="M163" i="111"/>
  <c r="M131" i="111"/>
  <c r="M99" i="111"/>
  <c r="L209" i="111"/>
  <c r="M218" i="111"/>
  <c r="M113" i="111"/>
  <c r="M272" i="111"/>
  <c r="M112" i="111"/>
  <c r="M48" i="111"/>
  <c r="M40" i="111"/>
  <c r="M111" i="111"/>
  <c r="M47" i="111"/>
  <c r="M39" i="111"/>
  <c r="M164" i="111"/>
  <c r="K297" i="111"/>
  <c r="K232" i="111"/>
  <c r="K104" i="111"/>
  <c r="K79" i="111"/>
  <c r="K209" i="111"/>
  <c r="K237" i="111"/>
  <c r="K25" i="111"/>
  <c r="K275" i="111"/>
  <c r="K211" i="111"/>
  <c r="K101" i="111"/>
  <c r="K4" i="111"/>
  <c r="K212" i="111"/>
  <c r="K224" i="111"/>
  <c r="M238" i="111"/>
  <c r="M34" i="111"/>
  <c r="M242" i="111"/>
  <c r="M102" i="111"/>
  <c r="L144" i="111"/>
  <c r="K279" i="111"/>
  <c r="K111" i="111"/>
  <c r="K230" i="111"/>
  <c r="K155" i="111"/>
  <c r="K273" i="111"/>
  <c r="K91" i="111"/>
  <c r="K261" i="111"/>
  <c r="K289" i="111"/>
  <c r="K60" i="111"/>
  <c r="K89" i="111"/>
  <c r="K270" i="111"/>
  <c r="K123" i="111"/>
  <c r="K196" i="111"/>
  <c r="K287" i="111"/>
  <c r="K64" i="111"/>
  <c r="K251" i="111"/>
  <c r="K115" i="111"/>
  <c r="K292" i="111"/>
  <c r="K93" i="111"/>
  <c r="K207" i="111"/>
  <c r="K198" i="111"/>
  <c r="K76" i="111"/>
  <c r="K259" i="111"/>
  <c r="K277" i="111"/>
  <c r="L56" i="111"/>
  <c r="L141" i="111"/>
  <c r="L138" i="111"/>
  <c r="L183" i="111"/>
  <c r="M253" i="111"/>
  <c r="M92" i="111"/>
  <c r="L244" i="111"/>
  <c r="L180" i="111"/>
  <c r="L84" i="111"/>
  <c r="L281" i="111"/>
  <c r="L262" i="111"/>
  <c r="L291" i="111"/>
  <c r="L227" i="111"/>
  <c r="L67" i="111"/>
  <c r="M169" i="111"/>
  <c r="M73" i="111"/>
  <c r="M295" i="111"/>
  <c r="L240" i="111"/>
  <c r="L80" i="111"/>
  <c r="L53" i="111"/>
  <c r="L175" i="111"/>
  <c r="M277" i="111"/>
  <c r="M276" i="111"/>
  <c r="M148" i="111"/>
  <c r="M115" i="111"/>
  <c r="L252" i="111"/>
  <c r="L156" i="111"/>
  <c r="L60" i="111"/>
  <c r="L289" i="111"/>
  <c r="L225" i="111"/>
  <c r="L270" i="111"/>
  <c r="L238" i="111"/>
  <c r="L206" i="111"/>
  <c r="L142" i="111"/>
  <c r="L46" i="111"/>
  <c r="L91" i="111"/>
  <c r="M257" i="111"/>
  <c r="M288" i="111"/>
  <c r="M96" i="111"/>
  <c r="M255" i="111"/>
  <c r="M223" i="111"/>
  <c r="M95" i="111"/>
  <c r="M180" i="111"/>
  <c r="K136" i="111"/>
  <c r="K272" i="111"/>
  <c r="K203" i="111"/>
  <c r="K166" i="111"/>
  <c r="K45" i="111"/>
  <c r="K99" i="111"/>
  <c r="K197" i="111"/>
  <c r="K116" i="111"/>
  <c r="K52" i="111"/>
  <c r="K288" i="111"/>
  <c r="K182" i="111"/>
  <c r="M254" i="111"/>
  <c r="M182" i="111"/>
  <c r="M90" i="111"/>
  <c r="M294" i="111"/>
  <c r="M206" i="111"/>
  <c r="K263" i="111"/>
  <c r="K88" i="111"/>
  <c r="K48" i="111"/>
  <c r="K75" i="111"/>
  <c r="K204" i="111"/>
  <c r="K74" i="111"/>
  <c r="K132" i="111"/>
  <c r="K87" i="111"/>
  <c r="K65" i="111"/>
  <c r="K221" i="111"/>
  <c r="K92" i="111"/>
  <c r="M286" i="111"/>
  <c r="M250" i="111"/>
  <c r="M134" i="111"/>
  <c r="L184" i="111"/>
  <c r="L88" i="111"/>
  <c r="L269" i="111"/>
  <c r="L109" i="111"/>
  <c r="L45" i="111"/>
  <c r="L234" i="111"/>
  <c r="L279" i="111"/>
  <c r="L215" i="111"/>
  <c r="L151" i="111"/>
  <c r="L87" i="111"/>
  <c r="M93" i="111"/>
  <c r="M188" i="111"/>
  <c r="M251" i="111"/>
  <c r="M123" i="111"/>
  <c r="L148" i="111"/>
  <c r="L116" i="111"/>
  <c r="L52" i="111"/>
  <c r="L230" i="111"/>
  <c r="L166" i="111"/>
  <c r="L70" i="111"/>
  <c r="L99" i="111"/>
  <c r="M297" i="111"/>
  <c r="M136" i="111"/>
  <c r="M167" i="111"/>
  <c r="L272" i="111"/>
  <c r="L48" i="111"/>
  <c r="L82" i="111"/>
  <c r="L207" i="111"/>
  <c r="K63" i="111"/>
  <c r="K71" i="111"/>
  <c r="K185" i="111"/>
  <c r="K57" i="111"/>
  <c r="K143" i="111"/>
  <c r="K70" i="111"/>
  <c r="K299" i="111"/>
  <c r="K134" i="111"/>
  <c r="K291" i="111"/>
  <c r="K82" i="111"/>
  <c r="K210" i="111"/>
  <c r="K30" i="111"/>
  <c r="K217" i="111"/>
  <c r="K16" i="111"/>
  <c r="K298" i="111"/>
  <c r="K20" i="111"/>
  <c r="K176" i="111"/>
  <c r="K107" i="111"/>
  <c r="K27" i="111"/>
  <c r="K193" i="111"/>
  <c r="K6" i="111"/>
  <c r="K214" i="111"/>
  <c r="L152" i="111"/>
  <c r="L36" i="111"/>
  <c r="L205" i="111"/>
  <c r="L11" i="111"/>
  <c r="L202" i="111"/>
  <c r="L29" i="111"/>
  <c r="M189" i="111"/>
  <c r="M62" i="111"/>
  <c r="M125" i="111"/>
  <c r="M35" i="111"/>
  <c r="M60" i="111"/>
  <c r="M219" i="111"/>
  <c r="M226" i="111"/>
  <c r="M155" i="111"/>
  <c r="M198" i="111"/>
  <c r="M91" i="111"/>
  <c r="M222" i="111"/>
  <c r="L57" i="111"/>
  <c r="M265" i="111"/>
  <c r="M72" i="111"/>
  <c r="M199" i="111"/>
  <c r="M37" i="111"/>
  <c r="M43" i="111"/>
  <c r="M33" i="111"/>
  <c r="L176" i="111"/>
  <c r="L181" i="111"/>
  <c r="L117" i="111"/>
  <c r="L242" i="111"/>
  <c r="M181" i="111"/>
  <c r="M86" i="111"/>
  <c r="M117" i="111"/>
  <c r="M122" i="111"/>
  <c r="M244" i="111"/>
  <c r="M246" i="111"/>
  <c r="M84" i="111"/>
  <c r="L124" i="111"/>
  <c r="L257" i="111"/>
  <c r="L193" i="111"/>
  <c r="L6" i="111"/>
  <c r="L65" i="111"/>
  <c r="L174" i="111"/>
  <c r="L110" i="111"/>
  <c r="L22" i="111"/>
  <c r="L78" i="111"/>
  <c r="L283" i="111"/>
  <c r="L251" i="111"/>
  <c r="K199" i="111"/>
  <c r="K37" i="111"/>
  <c r="K152" i="111"/>
  <c r="K36" i="111"/>
  <c r="K205" i="111"/>
  <c r="K11" i="111"/>
  <c r="K77" i="111"/>
  <c r="K15" i="111"/>
  <c r="K142" i="111"/>
  <c r="L77" i="111"/>
  <c r="L15" i="111"/>
  <c r="L298" i="111"/>
  <c r="L20" i="111"/>
  <c r="L42" i="111"/>
  <c r="L26" i="111"/>
  <c r="L119" i="111"/>
  <c r="L8" i="111"/>
  <c r="M61" i="111"/>
  <c r="M7" i="111"/>
  <c r="M59" i="111"/>
  <c r="L217" i="111"/>
  <c r="L16" i="111"/>
  <c r="L153" i="111"/>
  <c r="L89" i="111"/>
  <c r="M105" i="111"/>
  <c r="M70" i="111"/>
  <c r="M232" i="111"/>
  <c r="M262" i="111"/>
  <c r="M200" i="111"/>
  <c r="M18" i="111"/>
  <c r="M231" i="111"/>
  <c r="M19" i="111"/>
  <c r="M135" i="111"/>
  <c r="M290" i="111"/>
  <c r="M71" i="111"/>
  <c r="M270" i="111"/>
  <c r="L208" i="111"/>
  <c r="L38" i="111"/>
  <c r="L277" i="111"/>
  <c r="L210" i="111"/>
  <c r="L30" i="111"/>
  <c r="L114" i="111"/>
  <c r="L23" i="111"/>
  <c r="L50" i="111"/>
  <c r="L14" i="111"/>
  <c r="L239" i="111"/>
  <c r="L111" i="111"/>
  <c r="M149" i="111"/>
  <c r="M85" i="111"/>
  <c r="M94" i="111"/>
  <c r="M52" i="111"/>
  <c r="M106" i="111"/>
  <c r="M243" i="111"/>
  <c r="M147" i="111"/>
  <c r="M10" i="111"/>
  <c r="M83" i="111"/>
  <c r="L284" i="111"/>
  <c r="L188" i="111"/>
  <c r="L92" i="111"/>
  <c r="L161" i="111"/>
  <c r="L97" i="111"/>
  <c r="L219" i="111"/>
  <c r="L200" i="111"/>
  <c r="L18" i="111"/>
  <c r="L72" i="111"/>
  <c r="L253" i="111"/>
  <c r="L221" i="111"/>
  <c r="M282" i="111"/>
  <c r="L155" i="111"/>
  <c r="L123" i="111"/>
  <c r="L59" i="111"/>
  <c r="M225" i="111"/>
  <c r="M193" i="111"/>
  <c r="M6" i="111"/>
  <c r="M161" i="111"/>
  <c r="M65" i="111"/>
  <c r="M224" i="111"/>
  <c r="M192" i="111"/>
  <c r="M160" i="111"/>
  <c r="M64" i="111"/>
  <c r="M287" i="111"/>
  <c r="M191" i="111"/>
  <c r="M3" i="111"/>
  <c r="M159" i="111"/>
  <c r="M24" i="111"/>
  <c r="M63" i="111"/>
  <c r="M42" i="111"/>
  <c r="M26" i="111"/>
  <c r="K247" i="111"/>
  <c r="K183" i="111"/>
  <c r="K258" i="111"/>
  <c r="K194" i="111"/>
  <c r="K28" i="111"/>
  <c r="K201" i="111"/>
  <c r="K73" i="111"/>
  <c r="K200" i="111"/>
  <c r="K18" i="111"/>
  <c r="K51" i="111"/>
  <c r="K173" i="111"/>
  <c r="K44" i="111"/>
  <c r="K2" i="111"/>
  <c r="K42" i="111"/>
  <c r="K26" i="111"/>
  <c r="K243" i="111"/>
  <c r="K190" i="111"/>
  <c r="K5" i="111"/>
  <c r="K114" i="111"/>
  <c r="K23" i="111"/>
  <c r="K133" i="111"/>
  <c r="K244" i="111"/>
  <c r="K180" i="111"/>
  <c r="K271" i="111"/>
  <c r="K191" i="111"/>
  <c r="K3" i="111"/>
  <c r="K282" i="111"/>
  <c r="K154" i="111"/>
  <c r="K161" i="111"/>
  <c r="K160" i="111"/>
  <c r="K118" i="111"/>
  <c r="K219" i="111"/>
  <c r="K43" i="111"/>
  <c r="K33" i="111"/>
  <c r="K83" i="111"/>
  <c r="K189" i="111"/>
  <c r="K61" i="111"/>
  <c r="K7" i="111"/>
  <c r="K188" i="111"/>
  <c r="K295" i="111"/>
  <c r="K231" i="111"/>
  <c r="K19" i="111"/>
  <c r="K121" i="111"/>
  <c r="K184" i="111"/>
  <c r="K240" i="111"/>
  <c r="K112" i="111"/>
  <c r="K171" i="111"/>
  <c r="K262" i="111"/>
  <c r="K269" i="111"/>
  <c r="K141" i="111"/>
  <c r="K268" i="111"/>
  <c r="K140" i="111"/>
  <c r="K126" i="111"/>
  <c r="K163" i="111"/>
  <c r="K238" i="111"/>
  <c r="K174" i="111"/>
  <c r="K67" i="111"/>
  <c r="K181" i="111"/>
  <c r="K117" i="111"/>
  <c r="K53" i="111"/>
  <c r="K164" i="111"/>
  <c r="K100" i="111"/>
  <c r="K122" i="111"/>
  <c r="K255" i="111"/>
  <c r="K159" i="111"/>
  <c r="K24" i="111"/>
  <c r="K250" i="111"/>
  <c r="K257" i="111"/>
  <c r="K128" i="111"/>
  <c r="K58" i="111"/>
  <c r="K187" i="111"/>
  <c r="K150" i="111"/>
  <c r="K285" i="111"/>
  <c r="K157" i="111"/>
  <c r="K284" i="111"/>
  <c r="K156" i="111"/>
  <c r="M110" i="111"/>
  <c r="M234" i="111"/>
  <c r="M202" i="111"/>
  <c r="L157" i="111"/>
  <c r="L125" i="111"/>
  <c r="L35" i="111"/>
  <c r="L93" i="111"/>
  <c r="L61" i="111"/>
  <c r="L7" i="111"/>
  <c r="M210" i="111"/>
  <c r="M30" i="111"/>
  <c r="L250" i="111"/>
  <c r="L154" i="111"/>
  <c r="L122" i="111"/>
  <c r="L90" i="111"/>
  <c r="L58" i="111"/>
  <c r="L231" i="111"/>
  <c r="L19" i="111"/>
  <c r="L199" i="111"/>
  <c r="L37" i="111"/>
  <c r="L167" i="111"/>
  <c r="L71" i="111"/>
  <c r="M50" i="111"/>
  <c r="M14" i="111"/>
  <c r="M269" i="111"/>
  <c r="M205" i="111"/>
  <c r="M11" i="111"/>
  <c r="M141" i="111"/>
  <c r="M109" i="111"/>
  <c r="M77" i="111"/>
  <c r="M15" i="111"/>
  <c r="M236" i="111"/>
  <c r="M204" i="111"/>
  <c r="M108" i="111"/>
  <c r="M299" i="111"/>
  <c r="M267" i="111"/>
  <c r="M12" i="111"/>
  <c r="M235" i="111"/>
  <c r="M171" i="111"/>
  <c r="M107" i="111"/>
  <c r="M27" i="111"/>
  <c r="M44" i="111"/>
  <c r="M2" i="111"/>
  <c r="L228" i="111"/>
  <c r="L196" i="111"/>
  <c r="L164" i="111"/>
  <c r="L265" i="111"/>
  <c r="L233" i="111"/>
  <c r="L137" i="111"/>
  <c r="L246" i="111"/>
  <c r="L182" i="111"/>
  <c r="L118" i="111"/>
  <c r="L86" i="111"/>
  <c r="L54" i="111"/>
  <c r="L21" i="111"/>
  <c r="L275" i="111"/>
  <c r="L243" i="111"/>
  <c r="L147" i="111"/>
  <c r="L10" i="111"/>
  <c r="L83" i="111"/>
  <c r="L51" i="111"/>
  <c r="M281" i="111"/>
  <c r="M217" i="111"/>
  <c r="M16" i="111"/>
  <c r="M184" i="111"/>
  <c r="M152" i="111"/>
  <c r="M36" i="111"/>
  <c r="M56" i="111"/>
  <c r="M279" i="111"/>
  <c r="M215" i="111"/>
  <c r="M119" i="111"/>
  <c r="M8" i="111"/>
  <c r="M87" i="111"/>
  <c r="L288" i="111"/>
  <c r="L224" i="111"/>
  <c r="L192" i="111"/>
  <c r="L160" i="111"/>
  <c r="L128" i="111"/>
  <c r="L64" i="111"/>
  <c r="L261" i="111"/>
  <c r="L229" i="111"/>
  <c r="L197" i="111"/>
  <c r="L165" i="111"/>
  <c r="L133" i="111"/>
  <c r="L69" i="111"/>
  <c r="L290" i="111"/>
  <c r="L258" i="111"/>
  <c r="L226" i="111"/>
  <c r="L194" i="111"/>
  <c r="L28" i="111"/>
  <c r="L162" i="111"/>
  <c r="L66" i="111"/>
  <c r="L34" i="111"/>
  <c r="L287" i="111"/>
  <c r="L255" i="111"/>
  <c r="L223" i="111"/>
  <c r="L191" i="111"/>
  <c r="L3" i="111"/>
  <c r="L159" i="111"/>
  <c r="L24" i="111"/>
  <c r="L127" i="111"/>
  <c r="L63" i="111"/>
  <c r="M229" i="111"/>
  <c r="M165" i="111"/>
  <c r="M292" i="111"/>
  <c r="M132" i="111"/>
  <c r="M100" i="111"/>
  <c r="M291" i="111"/>
  <c r="M259" i="111"/>
  <c r="M227" i="111"/>
  <c r="M195" i="111"/>
  <c r="M67" i="111"/>
  <c r="M46" i="111"/>
  <c r="L268" i="111"/>
  <c r="L236" i="111"/>
  <c r="L204" i="111"/>
  <c r="L172" i="111"/>
  <c r="L140" i="111"/>
  <c r="L108" i="111"/>
  <c r="L76" i="111"/>
  <c r="L44" i="111"/>
  <c r="L2" i="111"/>
  <c r="L273" i="111"/>
  <c r="L241" i="111"/>
  <c r="L177" i="111"/>
  <c r="L145" i="111"/>
  <c r="L113" i="111"/>
  <c r="L81" i="111"/>
  <c r="L49" i="111"/>
  <c r="L286" i="111"/>
  <c r="L254" i="111"/>
  <c r="L222" i="111"/>
  <c r="L190" i="111"/>
  <c r="L5" i="111"/>
  <c r="L158" i="111"/>
  <c r="L9" i="111"/>
  <c r="L126" i="111"/>
  <c r="L94" i="111"/>
  <c r="L62" i="111"/>
  <c r="L299" i="111"/>
  <c r="L267" i="111"/>
  <c r="L12" i="111"/>
  <c r="L235" i="111"/>
  <c r="L203" i="111"/>
  <c r="L171" i="111"/>
  <c r="L139" i="111"/>
  <c r="L107" i="111"/>
  <c r="L27" i="111"/>
  <c r="L75" i="111"/>
  <c r="L43" i="111"/>
  <c r="L33" i="111"/>
  <c r="M273" i="111"/>
  <c r="M241" i="111"/>
  <c r="M177" i="111"/>
  <c r="M81" i="111"/>
  <c r="M49" i="111"/>
  <c r="M240" i="111"/>
  <c r="M208" i="111"/>
  <c r="M38" i="111"/>
  <c r="M176" i="111"/>
  <c r="M271" i="111"/>
  <c r="M239" i="111"/>
  <c r="M207" i="111"/>
  <c r="M175" i="111"/>
  <c r="M143" i="111"/>
  <c r="M79" i="111"/>
  <c r="K110" i="111"/>
  <c r="K22" i="111"/>
  <c r="K215" i="111"/>
  <c r="K151" i="111"/>
  <c r="K290" i="111"/>
  <c r="K226" i="111"/>
  <c r="K162" i="111"/>
  <c r="K54" i="111"/>
  <c r="K21" i="111"/>
  <c r="K233" i="111"/>
  <c r="K169" i="111"/>
  <c r="K168" i="111"/>
  <c r="K62" i="111"/>
  <c r="K202" i="111"/>
  <c r="K29" i="111"/>
  <c r="K81" i="111"/>
  <c r="K208" i="111"/>
  <c r="K38" i="111"/>
  <c r="K80" i="111"/>
  <c r="K267" i="111"/>
  <c r="K12" i="111"/>
  <c r="K139" i="111"/>
  <c r="K66" i="111"/>
  <c r="K34" i="111"/>
  <c r="K109" i="111"/>
  <c r="K236" i="111"/>
  <c r="K108" i="111"/>
  <c r="K106" i="111"/>
  <c r="K147" i="111"/>
  <c r="K10" i="111"/>
  <c r="K286" i="111"/>
  <c r="K222" i="111"/>
  <c r="K158" i="111"/>
  <c r="K9" i="111"/>
  <c r="K50" i="111"/>
  <c r="K14" i="111"/>
  <c r="K229" i="111"/>
  <c r="K165" i="111"/>
  <c r="K276" i="111"/>
  <c r="K148" i="111"/>
  <c r="K84" i="111"/>
  <c r="K94" i="111"/>
  <c r="K239" i="111"/>
  <c r="K119" i="111"/>
  <c r="K8" i="111"/>
  <c r="K218" i="111"/>
  <c r="K296" i="111"/>
  <c r="K225" i="111"/>
  <c r="K97" i="111"/>
  <c r="K96" i="111"/>
  <c r="K283" i="111"/>
  <c r="K246" i="111"/>
  <c r="K98" i="111"/>
  <c r="K253" i="111"/>
  <c r="K125" i="111"/>
  <c r="K35" i="111"/>
  <c r="K252" i="111"/>
  <c r="K124" i="111"/>
  <c r="M162" i="111"/>
  <c r="M190" i="111"/>
  <c r="M98" i="111"/>
  <c r="M258" i="111"/>
  <c r="M150" i="111"/>
  <c r="M54" i="111"/>
  <c r="O304" i="5"/>
  <c r="N304" i="5"/>
  <c r="M304" i="5"/>
  <c r="P259" i="5"/>
  <c r="P208" i="5"/>
  <c r="P144" i="5"/>
  <c r="P273" i="5"/>
  <c r="P209" i="5"/>
  <c r="P145" i="5"/>
  <c r="P81" i="5"/>
  <c r="P272" i="5"/>
  <c r="P207" i="5"/>
  <c r="P143" i="5"/>
  <c r="P79" i="5"/>
  <c r="P271" i="5"/>
  <c r="P206" i="5"/>
  <c r="P142" i="5"/>
  <c r="P78" i="5"/>
  <c r="P284" i="5"/>
  <c r="P220" i="5"/>
  <c r="P156" i="5"/>
  <c r="P125" i="5"/>
  <c r="P282" i="5"/>
  <c r="P218" i="5"/>
  <c r="P154" i="5"/>
  <c r="P90" i="5"/>
  <c r="P280" i="5"/>
  <c r="P216" i="5"/>
  <c r="P152" i="5"/>
  <c r="P246" i="5"/>
  <c r="P182" i="5"/>
  <c r="P118" i="5"/>
  <c r="P54" i="5"/>
  <c r="P181" i="5"/>
  <c r="P281" i="5"/>
  <c r="N279" i="111"/>
  <c r="E584" i="111"/>
  <c r="P217" i="5"/>
  <c r="P153" i="5"/>
  <c r="P89" i="5"/>
  <c r="P279" i="5"/>
  <c r="P215" i="5"/>
  <c r="P151" i="5"/>
  <c r="P87" i="5"/>
  <c r="P48" i="5"/>
  <c r="P244" i="5"/>
  <c r="P180" i="5"/>
  <c r="P85" i="5"/>
  <c r="P258" i="5"/>
  <c r="N256" i="111"/>
  <c r="E561" i="111"/>
  <c r="P194" i="5"/>
  <c r="P130" i="5"/>
  <c r="P66" i="5"/>
  <c r="P270" i="5"/>
  <c r="P205" i="5"/>
  <c r="P141" i="5"/>
  <c r="P299" i="5"/>
  <c r="P235" i="5"/>
  <c r="P171" i="5"/>
  <c r="P107" i="5"/>
  <c r="P43" i="5"/>
  <c r="P262" i="5"/>
  <c r="P165" i="5"/>
  <c r="P101" i="5"/>
  <c r="P260" i="5"/>
  <c r="P195" i="5"/>
  <c r="P131" i="5"/>
  <c r="P67" i="5"/>
  <c r="P80" i="5"/>
  <c r="P124" i="5"/>
  <c r="P256" i="5"/>
  <c r="P192" i="5"/>
  <c r="P116" i="5"/>
  <c r="P257" i="5"/>
  <c r="P193" i="5"/>
  <c r="P129" i="5"/>
  <c r="P65" i="5"/>
  <c r="P255" i="5"/>
  <c r="P191" i="5"/>
  <c r="P127" i="5"/>
  <c r="P63" i="5"/>
  <c r="P254" i="5"/>
  <c r="P190" i="5"/>
  <c r="P126" i="5"/>
  <c r="P62" i="5"/>
  <c r="P269" i="5"/>
  <c r="P204" i="5"/>
  <c r="P140" i="5"/>
  <c r="P93" i="5"/>
  <c r="P267" i="5"/>
  <c r="P266" i="5"/>
  <c r="N264" i="111"/>
  <c r="E569" i="111"/>
  <c r="P202" i="5"/>
  <c r="P138" i="5"/>
  <c r="P74" i="5"/>
  <c r="P265" i="5"/>
  <c r="P200" i="5"/>
  <c r="P136" i="5"/>
  <c r="P230" i="5"/>
  <c r="P166" i="5"/>
  <c r="P102" i="5"/>
  <c r="P88" i="5"/>
  <c r="P100" i="5"/>
  <c r="P201" i="5"/>
  <c r="P137" i="5"/>
  <c r="P73" i="5"/>
  <c r="P264" i="5"/>
  <c r="P199" i="5"/>
  <c r="P135" i="5"/>
  <c r="P71" i="5"/>
  <c r="P292" i="5"/>
  <c r="P228" i="5"/>
  <c r="P164" i="5"/>
  <c r="P53" i="5"/>
  <c r="P242" i="5"/>
  <c r="N13" i="111"/>
  <c r="E318" i="111"/>
  <c r="P178" i="5"/>
  <c r="P114" i="5"/>
  <c r="P50" i="5"/>
  <c r="P253" i="5"/>
  <c r="N251" i="111"/>
  <c r="E556" i="111"/>
  <c r="P189" i="5"/>
  <c r="P109" i="5"/>
  <c r="P283" i="5"/>
  <c r="P219" i="5"/>
  <c r="P155" i="5"/>
  <c r="P91" i="5"/>
  <c r="P120" i="5"/>
  <c r="P245" i="5"/>
  <c r="P149" i="5"/>
  <c r="P69" i="5"/>
  <c r="P243" i="5"/>
  <c r="P179" i="5"/>
  <c r="P115" i="5"/>
  <c r="N113" i="111"/>
  <c r="E418" i="111"/>
  <c r="P51" i="5"/>
  <c r="P128" i="5"/>
  <c r="P108" i="5"/>
  <c r="P92" i="5"/>
  <c r="N90" i="111"/>
  <c r="E395" i="111"/>
  <c r="P240" i="5"/>
  <c r="P176" i="5"/>
  <c r="P84" i="5"/>
  <c r="N82" i="111"/>
  <c r="E387" i="111"/>
  <c r="P241" i="5"/>
  <c r="P177" i="5"/>
  <c r="P113" i="5"/>
  <c r="P49" i="5"/>
  <c r="P239" i="5"/>
  <c r="P175" i="5"/>
  <c r="P111" i="5"/>
  <c r="P47" i="5"/>
  <c r="P238" i="5"/>
  <c r="P174" i="5"/>
  <c r="P110" i="5"/>
  <c r="P46" i="5"/>
  <c r="P252" i="5"/>
  <c r="P188" i="5"/>
  <c r="P104" i="5"/>
  <c r="P45" i="5"/>
  <c r="P250" i="5"/>
  <c r="P186" i="5"/>
  <c r="P122" i="5"/>
  <c r="P58" i="5"/>
  <c r="N56" i="111"/>
  <c r="E361" i="111"/>
  <c r="P248" i="5"/>
  <c r="P184" i="5"/>
  <c r="P277" i="5"/>
  <c r="P214" i="5"/>
  <c r="P150" i="5"/>
  <c r="P86" i="5"/>
  <c r="P56" i="5"/>
  <c r="P68" i="5"/>
  <c r="P249" i="5"/>
  <c r="N247" i="111"/>
  <c r="E552" i="111"/>
  <c r="P185" i="5"/>
  <c r="P121" i="5"/>
  <c r="P57" i="5"/>
  <c r="N55" i="111"/>
  <c r="E360" i="111"/>
  <c r="P247" i="5"/>
  <c r="P183" i="5"/>
  <c r="P119" i="5"/>
  <c r="P55" i="5"/>
  <c r="N53" i="111"/>
  <c r="E358" i="111"/>
  <c r="P276" i="5"/>
  <c r="N274" i="111"/>
  <c r="E579" i="111"/>
  <c r="P212" i="5"/>
  <c r="P148" i="5"/>
  <c r="P290" i="5"/>
  <c r="N288" i="111"/>
  <c r="E593" i="111"/>
  <c r="P226" i="5"/>
  <c r="P162" i="5"/>
  <c r="P98" i="5"/>
  <c r="P301" i="5"/>
  <c r="P237" i="5"/>
  <c r="N235" i="111"/>
  <c r="E540" i="111"/>
  <c r="P173" i="5"/>
  <c r="P77" i="5"/>
  <c r="P268" i="5"/>
  <c r="P203" i="5"/>
  <c r="N201" i="111"/>
  <c r="E506" i="111"/>
  <c r="P139" i="5"/>
  <c r="P75" i="5"/>
  <c r="P293" i="5"/>
  <c r="N291" i="111"/>
  <c r="E596" i="111"/>
  <c r="P229" i="5"/>
  <c r="P133" i="5"/>
  <c r="P291" i="5"/>
  <c r="P227" i="5"/>
  <c r="P163" i="5"/>
  <c r="P99" i="5"/>
  <c r="P44" i="5"/>
  <c r="P96" i="5"/>
  <c r="P76" i="5"/>
  <c r="P60" i="5"/>
  <c r="N58" i="111"/>
  <c r="E363" i="111"/>
  <c r="P288" i="5"/>
  <c r="P224" i="5"/>
  <c r="N222" i="111"/>
  <c r="E527" i="111"/>
  <c r="P160" i="5"/>
  <c r="P289" i="5"/>
  <c r="P225" i="5"/>
  <c r="P161" i="5"/>
  <c r="P97" i="5"/>
  <c r="P287" i="5"/>
  <c r="N285" i="111"/>
  <c r="E590" i="111"/>
  <c r="P223" i="5"/>
  <c r="P159" i="5"/>
  <c r="N157" i="111"/>
  <c r="E462" i="111"/>
  <c r="P95" i="5"/>
  <c r="P286" i="5"/>
  <c r="P222" i="5"/>
  <c r="P158" i="5"/>
  <c r="N156" i="111"/>
  <c r="E461" i="111"/>
  <c r="P94" i="5"/>
  <c r="P300" i="5"/>
  <c r="P236" i="5"/>
  <c r="P172" i="5"/>
  <c r="N170" i="111"/>
  <c r="E475" i="111"/>
  <c r="P72" i="5"/>
  <c r="N70" i="111"/>
  <c r="E375" i="111"/>
  <c r="P298" i="5"/>
  <c r="N296" i="111"/>
  <c r="E601" i="111"/>
  <c r="P234" i="5"/>
  <c r="N232" i="111"/>
  <c r="E537" i="111"/>
  <c r="P170" i="5"/>
  <c r="N168" i="111"/>
  <c r="E473" i="111"/>
  <c r="P106" i="5"/>
  <c r="P296" i="5"/>
  <c r="P232" i="5"/>
  <c r="P168" i="5"/>
  <c r="P263" i="5"/>
  <c r="N260" i="111"/>
  <c r="E565" i="111"/>
  <c r="P198" i="5"/>
  <c r="P134" i="5"/>
  <c r="P70" i="5"/>
  <c r="P197" i="5"/>
  <c r="P297" i="5"/>
  <c r="P233" i="5"/>
  <c r="P169" i="5"/>
  <c r="P105" i="5"/>
  <c r="P295" i="5"/>
  <c r="N293" i="111"/>
  <c r="E598" i="111"/>
  <c r="P231" i="5"/>
  <c r="P167" i="5"/>
  <c r="P103" i="5"/>
  <c r="P294" i="5"/>
  <c r="N292" i="111"/>
  <c r="E597" i="111"/>
  <c r="P261" i="5"/>
  <c r="P196" i="5"/>
  <c r="P132" i="5"/>
  <c r="P274" i="5"/>
  <c r="P210" i="5"/>
  <c r="P146" i="5"/>
  <c r="N144" i="111"/>
  <c r="E449" i="111"/>
  <c r="P82" i="5"/>
  <c r="P285" i="5"/>
  <c r="P221" i="5"/>
  <c r="P157" i="5"/>
  <c r="P61" i="5"/>
  <c r="P251" i="5"/>
  <c r="N249" i="111"/>
  <c r="E554" i="111"/>
  <c r="P187" i="5"/>
  <c r="P123" i="5"/>
  <c r="N121" i="111"/>
  <c r="E426" i="111"/>
  <c r="P59" i="5"/>
  <c r="N57" i="111"/>
  <c r="E362" i="111"/>
  <c r="P278" i="5"/>
  <c r="P213" i="5"/>
  <c r="N211" i="111"/>
  <c r="E516" i="111"/>
  <c r="P117" i="5"/>
  <c r="P275" i="5"/>
  <c r="P211" i="5"/>
  <c r="N209" i="111"/>
  <c r="E514" i="111"/>
  <c r="P147" i="5"/>
  <c r="P83" i="5"/>
  <c r="N81" i="111"/>
  <c r="E386" i="111"/>
  <c r="P112" i="5"/>
  <c r="P64" i="5"/>
  <c r="P52" i="5"/>
  <c r="J303" i="89"/>
  <c r="K303" i="89"/>
  <c r="N106" i="111"/>
  <c r="E411" i="111"/>
  <c r="N185" i="111"/>
  <c r="E490" i="111"/>
  <c r="N108" i="111"/>
  <c r="E413" i="111"/>
  <c r="N281" i="111"/>
  <c r="E586" i="111"/>
  <c r="N31" i="111"/>
  <c r="E336" i="111"/>
  <c r="N131" i="111"/>
  <c r="E436" i="111"/>
  <c r="N80" i="111"/>
  <c r="E385" i="111"/>
  <c r="N130" i="111"/>
  <c r="E435" i="111"/>
  <c r="N103" i="111"/>
  <c r="E408" i="111"/>
  <c r="N227" i="111"/>
  <c r="E532" i="111"/>
  <c r="N245" i="111"/>
  <c r="E550" i="111"/>
  <c r="N246" i="111"/>
  <c r="E551" i="111"/>
  <c r="N25" i="111"/>
  <c r="E330" i="111"/>
  <c r="N187" i="111"/>
  <c r="E492" i="111"/>
  <c r="N176" i="111"/>
  <c r="E481" i="111"/>
  <c r="N136" i="111"/>
  <c r="E441" i="111"/>
  <c r="N17" i="111"/>
  <c r="E322" i="111"/>
  <c r="N105" i="111"/>
  <c r="E410" i="111"/>
  <c r="N178" i="111"/>
  <c r="E483" i="111"/>
  <c r="N273" i="111"/>
  <c r="E578" i="111"/>
  <c r="N101" i="111"/>
  <c r="E406" i="111"/>
  <c r="N4" i="111"/>
  <c r="E309" i="111"/>
  <c r="N195" i="111"/>
  <c r="E500" i="111"/>
  <c r="N104" i="111"/>
  <c r="E409" i="111"/>
  <c r="N92" i="111"/>
  <c r="E397" i="111"/>
  <c r="N32" i="111"/>
  <c r="E337" i="111"/>
  <c r="N93" i="111"/>
  <c r="E398" i="111"/>
  <c r="N74" i="111"/>
  <c r="E379" i="111"/>
  <c r="N161" i="111"/>
  <c r="E466" i="111"/>
  <c r="N224" i="111"/>
  <c r="E529" i="111"/>
  <c r="N248" i="111"/>
  <c r="E553" i="111"/>
  <c r="N129" i="111"/>
  <c r="E434" i="111"/>
  <c r="N155" i="111"/>
  <c r="E460" i="111"/>
  <c r="N165" i="111"/>
  <c r="E470" i="111"/>
  <c r="N68" i="111"/>
  <c r="E373" i="111"/>
  <c r="N94" i="111"/>
  <c r="E399" i="111"/>
  <c r="N212" i="111"/>
  <c r="E517" i="111"/>
  <c r="N47" i="111"/>
  <c r="E352" i="111"/>
  <c r="N39" i="111"/>
  <c r="E344" i="111"/>
  <c r="N243" i="111"/>
  <c r="E548" i="111"/>
  <c r="N290" i="111"/>
  <c r="E595" i="111"/>
  <c r="N278" i="111"/>
  <c r="E583" i="111"/>
  <c r="N280" i="111"/>
  <c r="E585" i="111"/>
  <c r="N258" i="111"/>
  <c r="E563" i="111"/>
  <c r="N132" i="111"/>
  <c r="E437" i="111"/>
  <c r="N220" i="111"/>
  <c r="E525" i="111"/>
  <c r="N221" i="111"/>
  <c r="E526" i="111"/>
  <c r="N146" i="111"/>
  <c r="E451" i="111"/>
  <c r="N276" i="111"/>
  <c r="E581" i="111"/>
  <c r="N120" i="111"/>
  <c r="E425" i="111"/>
  <c r="N102" i="111"/>
  <c r="E407" i="111"/>
  <c r="N109" i="111"/>
  <c r="E414" i="111"/>
  <c r="N48" i="111"/>
  <c r="E353" i="111"/>
  <c r="N40" i="111"/>
  <c r="E345" i="111"/>
  <c r="N51" i="111"/>
  <c r="E356" i="111"/>
  <c r="N179" i="111"/>
  <c r="E484" i="111"/>
  <c r="N283" i="111"/>
  <c r="E588" i="111"/>
  <c r="N186" i="111"/>
  <c r="E491" i="111"/>
  <c r="N133" i="111"/>
  <c r="E438" i="111"/>
  <c r="N59" i="111"/>
  <c r="E364" i="111"/>
  <c r="N95" i="111"/>
  <c r="E400" i="111"/>
  <c r="N148" i="111"/>
  <c r="E453" i="111"/>
  <c r="N250" i="111"/>
  <c r="E555" i="111"/>
  <c r="N237" i="111"/>
  <c r="E542" i="111"/>
  <c r="N239" i="111"/>
  <c r="E544" i="111"/>
  <c r="N153" i="111"/>
  <c r="E458" i="111"/>
  <c r="N226" i="111"/>
  <c r="E531" i="111"/>
  <c r="N197" i="111"/>
  <c r="E502" i="111"/>
  <c r="N100" i="111"/>
  <c r="E405" i="111"/>
  <c r="N198" i="111"/>
  <c r="E503" i="111"/>
  <c r="N188" i="111"/>
  <c r="E493" i="111"/>
  <c r="N189" i="111"/>
  <c r="E494" i="111"/>
  <c r="N254" i="111"/>
  <c r="E559" i="111"/>
  <c r="N169" i="111"/>
  <c r="E474" i="111"/>
  <c r="N203" i="111"/>
  <c r="E508" i="111"/>
  <c r="N192" i="111"/>
  <c r="E497" i="111"/>
  <c r="N213" i="111"/>
  <c r="E518" i="111"/>
  <c r="N215" i="111"/>
  <c r="E520" i="111"/>
  <c r="N116" i="111"/>
  <c r="E421" i="111"/>
  <c r="N214" i="111"/>
  <c r="E519" i="111"/>
  <c r="N216" i="111"/>
  <c r="E521" i="111"/>
  <c r="N218" i="111"/>
  <c r="E523" i="111"/>
  <c r="N204" i="111"/>
  <c r="E509" i="111"/>
  <c r="N207" i="111"/>
  <c r="E512" i="111"/>
  <c r="N270" i="111"/>
  <c r="E575" i="111"/>
  <c r="N263" i="111"/>
  <c r="E568" i="111"/>
  <c r="N164" i="111"/>
  <c r="E469" i="111"/>
  <c r="N262" i="111"/>
  <c r="E567" i="111"/>
  <c r="N266" i="111"/>
  <c r="E571" i="111"/>
  <c r="N122" i="111"/>
  <c r="E427" i="111"/>
  <c r="N259" i="111"/>
  <c r="E564" i="111"/>
  <c r="N180" i="111"/>
  <c r="E485" i="111"/>
  <c r="N282" i="111"/>
  <c r="E587" i="111"/>
  <c r="N268" i="111"/>
  <c r="E573" i="111"/>
  <c r="N269" i="111"/>
  <c r="E574" i="111"/>
  <c r="N295" i="111"/>
  <c r="E600" i="111"/>
  <c r="N172" i="111"/>
  <c r="E477" i="111"/>
  <c r="N238" i="111"/>
  <c r="E543" i="111"/>
  <c r="N158" i="111"/>
  <c r="E463" i="111"/>
  <c r="N9" i="111"/>
  <c r="E314" i="111"/>
  <c r="N200" i="111"/>
  <c r="E505" i="111"/>
  <c r="N18" i="111"/>
  <c r="E323" i="111"/>
  <c r="N191" i="111"/>
  <c r="E496" i="111"/>
  <c r="N3" i="111"/>
  <c r="E308" i="111"/>
  <c r="N163" i="111"/>
  <c r="E468" i="111"/>
  <c r="N115" i="111"/>
  <c r="E420" i="111"/>
  <c r="N167" i="111"/>
  <c r="E472" i="111"/>
  <c r="N166" i="111"/>
  <c r="E471" i="111"/>
  <c r="N225" i="111"/>
  <c r="E530" i="111"/>
  <c r="N265" i="111"/>
  <c r="E570" i="111"/>
  <c r="N299" i="111"/>
  <c r="E604" i="111"/>
  <c r="N66" i="111"/>
  <c r="E371" i="111"/>
  <c r="N34" i="111"/>
  <c r="E339" i="111"/>
  <c r="N44" i="111"/>
  <c r="E349" i="111"/>
  <c r="N2" i="111"/>
  <c r="E307" i="111"/>
  <c r="N217" i="111"/>
  <c r="E522" i="111"/>
  <c r="N16" i="111"/>
  <c r="E321" i="111"/>
  <c r="N240" i="111"/>
  <c r="E545" i="111"/>
  <c r="N261" i="111"/>
  <c r="E566" i="111"/>
  <c r="N252" i="111"/>
  <c r="E557" i="111"/>
  <c r="N253" i="111"/>
  <c r="E558" i="111"/>
  <c r="N255" i="111"/>
  <c r="E560" i="111"/>
  <c r="N193" i="111"/>
  <c r="E498" i="111"/>
  <c r="N6" i="111"/>
  <c r="E311" i="111"/>
  <c r="N233" i="111"/>
  <c r="E538" i="111"/>
  <c r="N267" i="111"/>
  <c r="E572" i="111"/>
  <c r="N12" i="111"/>
  <c r="E317" i="111"/>
  <c r="N46" i="111"/>
  <c r="E351" i="111"/>
  <c r="N277" i="111"/>
  <c r="E582" i="111"/>
  <c r="N271" i="111"/>
  <c r="E576" i="111"/>
  <c r="N50" i="111"/>
  <c r="E355" i="111"/>
  <c r="N14" i="111"/>
  <c r="E319" i="111"/>
  <c r="N145" i="111"/>
  <c r="E450" i="111"/>
  <c r="N219" i="111"/>
  <c r="E524" i="111"/>
  <c r="N208" i="111"/>
  <c r="E513" i="111"/>
  <c r="N38" i="111"/>
  <c r="E343" i="111"/>
  <c r="N229" i="111"/>
  <c r="E534" i="111"/>
  <c r="N231" i="111"/>
  <c r="E536" i="111"/>
  <c r="N19" i="111"/>
  <c r="E324" i="111"/>
  <c r="N230" i="111"/>
  <c r="E535" i="111"/>
  <c r="N234" i="111"/>
  <c r="E539" i="111"/>
  <c r="N223" i="111"/>
  <c r="E528" i="111"/>
  <c r="N286" i="111"/>
  <c r="E591" i="111"/>
  <c r="N42" i="111"/>
  <c r="E347" i="111"/>
  <c r="N26" i="111"/>
  <c r="E331" i="111"/>
  <c r="N289" i="111"/>
  <c r="E594" i="111"/>
  <c r="N73" i="111"/>
  <c r="E378" i="111"/>
  <c r="N75" i="111"/>
  <c r="E380" i="111"/>
  <c r="N96" i="111"/>
  <c r="E401" i="111"/>
  <c r="N117" i="111"/>
  <c r="E422" i="111"/>
  <c r="N119" i="111"/>
  <c r="E424" i="111"/>
  <c r="N8" i="111"/>
  <c r="E313" i="111"/>
  <c r="N54" i="111"/>
  <c r="E359" i="111"/>
  <c r="N21" i="111"/>
  <c r="E326" i="111"/>
  <c r="N111" i="111"/>
  <c r="E416" i="111"/>
  <c r="N174" i="111"/>
  <c r="E479" i="111"/>
  <c r="N126" i="111"/>
  <c r="E431" i="111"/>
  <c r="N241" i="111"/>
  <c r="E546" i="111"/>
  <c r="N118" i="111"/>
  <c r="E423" i="111"/>
  <c r="N69" i="111"/>
  <c r="E374" i="111"/>
  <c r="N71" i="111"/>
  <c r="E376" i="111"/>
  <c r="N98" i="111"/>
  <c r="E403" i="111"/>
  <c r="N228" i="111"/>
  <c r="E533" i="111"/>
  <c r="N72" i="111"/>
  <c r="E377" i="111"/>
  <c r="N91" i="111"/>
  <c r="E396" i="111"/>
  <c r="N60" i="111"/>
  <c r="E365" i="111"/>
  <c r="N61" i="111"/>
  <c r="E366" i="111"/>
  <c r="N7" i="111"/>
  <c r="E312" i="111"/>
  <c r="N63" i="111"/>
  <c r="E368" i="111"/>
  <c r="N114" i="111"/>
  <c r="E419" i="111"/>
  <c r="N23" i="111"/>
  <c r="E328" i="111"/>
  <c r="N78" i="111"/>
  <c r="E383" i="111"/>
  <c r="N257" i="111"/>
  <c r="E562" i="111"/>
  <c r="N41" i="111"/>
  <c r="E346" i="111"/>
  <c r="N297" i="111"/>
  <c r="E602" i="111"/>
  <c r="N64" i="111"/>
  <c r="E369" i="111"/>
  <c r="N83" i="111"/>
  <c r="E388" i="111"/>
  <c r="N85" i="111"/>
  <c r="E390" i="111"/>
  <c r="N87" i="111"/>
  <c r="E392" i="111"/>
  <c r="N244" i="111"/>
  <c r="E549" i="111"/>
  <c r="N88" i="111"/>
  <c r="E393" i="111"/>
  <c r="N123" i="111"/>
  <c r="E428" i="111"/>
  <c r="N76" i="111"/>
  <c r="E381" i="111"/>
  <c r="N77" i="111"/>
  <c r="E382" i="111"/>
  <c r="N15" i="111"/>
  <c r="E320" i="111"/>
  <c r="N79" i="111"/>
  <c r="E384" i="111"/>
  <c r="N142" i="111"/>
  <c r="E447" i="111"/>
  <c r="N110" i="111"/>
  <c r="E415" i="111"/>
  <c r="N22" i="111"/>
  <c r="E327" i="111"/>
  <c r="N236" i="111"/>
  <c r="E541" i="111"/>
  <c r="N147" i="111"/>
  <c r="E452" i="111"/>
  <c r="N10" i="111"/>
  <c r="E315" i="111"/>
  <c r="N199" i="111"/>
  <c r="E504" i="111"/>
  <c r="N37" i="111"/>
  <c r="E342" i="111"/>
  <c r="N202" i="111"/>
  <c r="E507" i="111"/>
  <c r="N29" i="111"/>
  <c r="E334" i="111"/>
  <c r="N242" i="111"/>
  <c r="E547" i="111"/>
  <c r="N205" i="111"/>
  <c r="E510" i="111"/>
  <c r="N11" i="111"/>
  <c r="E316" i="111"/>
  <c r="N194" i="111"/>
  <c r="E499" i="111"/>
  <c r="N28" i="111"/>
  <c r="E333" i="111"/>
  <c r="N159" i="111"/>
  <c r="E464" i="111"/>
  <c r="N24" i="111"/>
  <c r="E329" i="111"/>
  <c r="N43" i="111"/>
  <c r="E348" i="111"/>
  <c r="N33" i="111"/>
  <c r="E338" i="111"/>
  <c r="N45" i="111"/>
  <c r="E350" i="111"/>
  <c r="N177" i="111"/>
  <c r="E482" i="111"/>
  <c r="N62" i="111"/>
  <c r="E367" i="111"/>
  <c r="N275" i="111"/>
  <c r="E580" i="111"/>
  <c r="N272" i="111"/>
  <c r="E577" i="111"/>
  <c r="N196" i="111"/>
  <c r="E501" i="111"/>
  <c r="N294" i="111"/>
  <c r="E599" i="111"/>
  <c r="N298" i="111"/>
  <c r="E603" i="111"/>
  <c r="N20" i="111"/>
  <c r="E325" i="111"/>
  <c r="N284" i="111"/>
  <c r="E589" i="111"/>
  <c r="N287" i="111"/>
  <c r="E592" i="111"/>
  <c r="N97" i="111"/>
  <c r="E402" i="111"/>
  <c r="N137" i="111"/>
  <c r="E442" i="111"/>
  <c r="N171" i="111"/>
  <c r="E476" i="111"/>
  <c r="N160" i="111"/>
  <c r="E465" i="111"/>
  <c r="N210" i="111"/>
  <c r="E515" i="111"/>
  <c r="N30" i="111"/>
  <c r="E335" i="111"/>
  <c r="N181" i="111"/>
  <c r="E486" i="111"/>
  <c r="N183" i="111"/>
  <c r="E488" i="111"/>
  <c r="N84" i="111"/>
  <c r="E389" i="111"/>
  <c r="N182" i="111"/>
  <c r="E487" i="111"/>
  <c r="N184" i="111"/>
  <c r="E489" i="111"/>
  <c r="N173" i="111"/>
  <c r="E478" i="111"/>
  <c r="N175" i="111"/>
  <c r="E480" i="111"/>
  <c r="N49" i="111"/>
  <c r="E354" i="111"/>
  <c r="N67" i="111"/>
  <c r="E372" i="111"/>
  <c r="N89" i="111"/>
  <c r="E394" i="111"/>
  <c r="N107" i="111"/>
  <c r="E412" i="111"/>
  <c r="N27" i="111"/>
  <c r="E332" i="111"/>
  <c r="N112" i="111"/>
  <c r="E417" i="111"/>
  <c r="N162" i="111"/>
  <c r="E467" i="111"/>
  <c r="N135" i="111"/>
  <c r="E440" i="111"/>
  <c r="N86" i="111"/>
  <c r="E391" i="111"/>
  <c r="N134" i="111"/>
  <c r="E439" i="111"/>
  <c r="N138" i="111"/>
  <c r="E443" i="111"/>
  <c r="N124" i="111"/>
  <c r="E429" i="111"/>
  <c r="N125" i="111"/>
  <c r="E430" i="111"/>
  <c r="N35" i="111"/>
  <c r="E340" i="111"/>
  <c r="N127" i="111"/>
  <c r="E432" i="111"/>
  <c r="N190" i="111"/>
  <c r="E495" i="111"/>
  <c r="N5" i="111"/>
  <c r="E310" i="111"/>
  <c r="N65" i="111"/>
  <c r="E370" i="111"/>
  <c r="N99" i="111"/>
  <c r="E404" i="111"/>
  <c r="N139" i="111"/>
  <c r="E444" i="111"/>
  <c r="N128" i="111"/>
  <c r="E433" i="111"/>
  <c r="N149" i="111"/>
  <c r="E454" i="111"/>
  <c r="N151" i="111"/>
  <c r="E456" i="111"/>
  <c r="N52" i="111"/>
  <c r="E357" i="111"/>
  <c r="N150" i="111"/>
  <c r="E455" i="111"/>
  <c r="N152" i="111"/>
  <c r="E457" i="111"/>
  <c r="N36" i="111"/>
  <c r="E341" i="111"/>
  <c r="N154" i="111"/>
  <c r="E459" i="111"/>
  <c r="N140" i="111"/>
  <c r="E445" i="111"/>
  <c r="N141" i="111"/>
  <c r="E446" i="111"/>
  <c r="N143" i="111"/>
  <c r="E448" i="111"/>
  <c r="N206" i="111"/>
  <c r="E511" i="111"/>
  <c r="P304" i="5"/>
  <c r="AO302" i="74"/>
  <c r="J302" i="74"/>
  <c r="J301" i="87"/>
  <c r="AM301" i="87"/>
  <c r="AO303" i="74"/>
  <c r="J303" i="74"/>
  <c r="J302" i="87"/>
  <c r="AM302" i="87"/>
  <c r="AO6" i="74"/>
  <c r="J6" i="74"/>
  <c r="B298" i="88"/>
  <c r="E298" i="88"/>
  <c r="G298" i="88"/>
  <c r="AE300" i="5"/>
  <c r="AF300" i="5"/>
  <c r="AG300" i="5"/>
  <c r="AN301" i="87"/>
  <c r="C298" i="88"/>
  <c r="J5" i="87"/>
  <c r="AM5" i="87"/>
  <c r="AN302" i="87"/>
  <c r="C299" i="88"/>
  <c r="AF301" i="5"/>
  <c r="AG301" i="5"/>
  <c r="B299" i="88"/>
  <c r="E299" i="88"/>
  <c r="G299" i="88"/>
  <c r="AE301" i="5"/>
  <c r="AM304" i="74"/>
  <c r="AN304" i="74"/>
  <c r="AM305" i="74"/>
  <c r="AN305" i="74"/>
  <c r="AN5" i="87"/>
  <c r="C2" i="88"/>
  <c r="B2" i="88"/>
  <c r="AF4" i="5"/>
  <c r="AG4" i="5"/>
  <c r="E2" i="88"/>
  <c r="G2" i="88"/>
  <c r="AE4" i="5"/>
  <c r="B302" i="88"/>
  <c r="B303" i="88"/>
  <c r="AL305" i="74"/>
  <c r="AK305" i="74"/>
  <c r="AJ305" i="74"/>
  <c r="AI305" i="74"/>
  <c r="AH305" i="74"/>
  <c r="AG305" i="74"/>
  <c r="AF305" i="74"/>
  <c r="AE305" i="74"/>
  <c r="AD305" i="74"/>
  <c r="AC305" i="74"/>
  <c r="AB305" i="74"/>
  <c r="AA305" i="74"/>
  <c r="Y305" i="74"/>
  <c r="X305" i="74"/>
  <c r="V302" i="3"/>
  <c r="W305" i="74"/>
  <c r="V305" i="74"/>
  <c r="U305" i="74"/>
  <c r="T305" i="74"/>
  <c r="S305" i="74"/>
  <c r="R305" i="74"/>
  <c r="Q305" i="74"/>
  <c r="P305" i="74"/>
  <c r="O305" i="74"/>
  <c r="N305" i="74"/>
  <c r="AL304" i="74"/>
  <c r="AK304" i="74"/>
  <c r="AJ304" i="74"/>
  <c r="AI304" i="74"/>
  <c r="AH304" i="74"/>
  <c r="AG304" i="74"/>
  <c r="AF304" i="74"/>
  <c r="AE304" i="74"/>
  <c r="AD304" i="74"/>
  <c r="AC304" i="74"/>
  <c r="AB304" i="74"/>
  <c r="AA304" i="74"/>
  <c r="Y304" i="74"/>
  <c r="X304" i="74"/>
  <c r="W304" i="74"/>
  <c r="V304" i="74"/>
  <c r="U304" i="74"/>
  <c r="T304" i="74"/>
  <c r="S304" i="74"/>
  <c r="R304" i="74"/>
  <c r="Q304" i="74"/>
  <c r="P304" i="74"/>
  <c r="O304" i="74"/>
  <c r="N304" i="74"/>
  <c r="J305" i="74"/>
  <c r="I305" i="74"/>
  <c r="H305" i="74"/>
  <c r="G305" i="74"/>
  <c r="F305" i="74"/>
  <c r="E305" i="74"/>
  <c r="D305" i="74"/>
  <c r="J304" i="74"/>
  <c r="I304" i="74"/>
  <c r="H304" i="74"/>
  <c r="G304" i="74"/>
  <c r="F304" i="74"/>
  <c r="E304" i="74"/>
  <c r="D304" i="74"/>
  <c r="M305" i="74"/>
  <c r="M304" i="74"/>
  <c r="N301" i="4"/>
  <c r="N29" i="4"/>
  <c r="Q29" i="4"/>
  <c r="N24" i="4"/>
  <c r="Q24" i="4"/>
  <c r="N163" i="4"/>
  <c r="Q163" i="4"/>
  <c r="N271" i="4"/>
  <c r="Q271" i="4"/>
  <c r="N165" i="4"/>
  <c r="Q165" i="4"/>
  <c r="N278" i="4"/>
  <c r="Q278" i="4"/>
  <c r="N6" i="4"/>
  <c r="Q6" i="4"/>
  <c r="N9" i="4"/>
  <c r="Q9" i="4"/>
  <c r="N14" i="4"/>
  <c r="Q14" i="4"/>
  <c r="N17" i="4"/>
  <c r="Q17" i="4"/>
  <c r="N22" i="4"/>
  <c r="Q22" i="4"/>
  <c r="N25" i="4"/>
  <c r="Q25" i="4"/>
  <c r="N30" i="4"/>
  <c r="Q30" i="4"/>
  <c r="N4" i="4"/>
  <c r="Q4" i="4"/>
  <c r="N7" i="4"/>
  <c r="Q7" i="4"/>
  <c r="N12" i="4"/>
  <c r="Q12" i="4"/>
  <c r="N15" i="4"/>
  <c r="Q15" i="4"/>
  <c r="N8" i="4"/>
  <c r="Q8" i="4"/>
  <c r="N10" i="4"/>
  <c r="Q10" i="4"/>
  <c r="N11" i="4"/>
  <c r="Q11" i="4"/>
  <c r="N28" i="4"/>
  <c r="Q28" i="4"/>
  <c r="N35" i="4"/>
  <c r="Q35" i="4"/>
  <c r="N16" i="4"/>
  <c r="Q16" i="4"/>
  <c r="N19" i="4"/>
  <c r="Q19" i="4"/>
  <c r="N23" i="4"/>
  <c r="Q23" i="4"/>
  <c r="N26" i="4"/>
  <c r="Q26" i="4"/>
  <c r="N3" i="4"/>
  <c r="Q3" i="4"/>
  <c r="N5" i="4"/>
  <c r="Q5" i="4"/>
  <c r="N18" i="4"/>
  <c r="Q18" i="4"/>
  <c r="N21" i="4"/>
  <c r="Q21" i="4"/>
  <c r="N31" i="4"/>
  <c r="Q31" i="4"/>
  <c r="N34" i="4"/>
  <c r="Q34" i="4"/>
  <c r="N13" i="4"/>
  <c r="Q13" i="4"/>
  <c r="N20" i="4"/>
  <c r="Q20" i="4"/>
  <c r="N33" i="4"/>
  <c r="Q33" i="4"/>
  <c r="N27" i="4"/>
  <c r="Q27" i="4"/>
  <c r="N32" i="4"/>
  <c r="Q32" i="4"/>
  <c r="N36" i="4"/>
  <c r="Q36" i="4"/>
  <c r="N37" i="4"/>
  <c r="Q37" i="4"/>
  <c r="N38" i="4"/>
  <c r="Q38" i="4"/>
  <c r="N39" i="4"/>
  <c r="Q39" i="4"/>
  <c r="N40" i="4"/>
  <c r="Q40" i="4"/>
  <c r="N41" i="4"/>
  <c r="Q41" i="4"/>
  <c r="N47" i="4"/>
  <c r="Q47" i="4"/>
  <c r="N101" i="4"/>
  <c r="Q101" i="4"/>
  <c r="N113" i="4"/>
  <c r="Q113" i="4"/>
  <c r="N122" i="4"/>
  <c r="Q122" i="4"/>
  <c r="N133" i="4"/>
  <c r="Q133" i="4"/>
  <c r="N140" i="4"/>
  <c r="Q140" i="4"/>
  <c r="N146" i="4"/>
  <c r="Q146" i="4"/>
  <c r="N154" i="4"/>
  <c r="Q154" i="4"/>
  <c r="N161" i="4"/>
  <c r="Q161" i="4"/>
  <c r="N170" i="4"/>
  <c r="Q170" i="4"/>
  <c r="N174" i="4"/>
  <c r="Q174" i="4"/>
  <c r="N182" i="4"/>
  <c r="Q182" i="4"/>
  <c r="N189" i="4"/>
  <c r="Q189" i="4"/>
  <c r="N196" i="4"/>
  <c r="Q196" i="4"/>
  <c r="N204" i="4"/>
  <c r="Q204" i="4"/>
  <c r="N210" i="4"/>
  <c r="Q210" i="4"/>
  <c r="N217" i="4"/>
  <c r="Q217" i="4"/>
  <c r="N225" i="4"/>
  <c r="Q225" i="4"/>
  <c r="N232" i="4"/>
  <c r="Q232" i="4"/>
  <c r="N238" i="4"/>
  <c r="Q238" i="4"/>
  <c r="N246" i="4"/>
  <c r="Q246" i="4"/>
  <c r="N253" i="4"/>
  <c r="Q253" i="4"/>
  <c r="N260" i="4"/>
  <c r="Q260" i="4"/>
  <c r="N268" i="4"/>
  <c r="Q268" i="4"/>
  <c r="N272" i="4"/>
  <c r="Q272" i="4"/>
  <c r="N277" i="4"/>
  <c r="Q277" i="4"/>
  <c r="N282" i="4"/>
  <c r="Q282" i="4"/>
  <c r="N288" i="4"/>
  <c r="Q288" i="4"/>
  <c r="N293" i="4"/>
  <c r="Q293" i="4"/>
  <c r="N298" i="4"/>
  <c r="Q298" i="4"/>
  <c r="N164" i="4"/>
  <c r="Q164" i="4"/>
  <c r="N85" i="4"/>
  <c r="Q85" i="4"/>
  <c r="N106" i="4"/>
  <c r="Q106" i="4"/>
  <c r="N114" i="4"/>
  <c r="Q114" i="4"/>
  <c r="N125" i="4"/>
  <c r="Q125" i="4"/>
  <c r="N134" i="4"/>
  <c r="Q134" i="4"/>
  <c r="N141" i="4"/>
  <c r="Q141" i="4"/>
  <c r="N149" i="4"/>
  <c r="Q149" i="4"/>
  <c r="N156" i="4"/>
  <c r="Q156" i="4"/>
  <c r="N162" i="4"/>
  <c r="Q162" i="4"/>
  <c r="N177" i="4"/>
  <c r="Q177" i="4"/>
  <c r="N184" i="4"/>
  <c r="Q184" i="4"/>
  <c r="N190" i="4"/>
  <c r="Q190" i="4"/>
  <c r="N198" i="4"/>
  <c r="Q198" i="4"/>
  <c r="N205" i="4"/>
  <c r="Q205" i="4"/>
  <c r="N212" i="4"/>
  <c r="Q212" i="4"/>
  <c r="N220" i="4"/>
  <c r="Q220" i="4"/>
  <c r="N226" i="4"/>
  <c r="Q226" i="4"/>
  <c r="N233" i="4"/>
  <c r="Q233" i="4"/>
  <c r="N241" i="4"/>
  <c r="Q241" i="4"/>
  <c r="N248" i="4"/>
  <c r="Q248" i="4"/>
  <c r="N254" i="4"/>
  <c r="Q254" i="4"/>
  <c r="N262" i="4"/>
  <c r="Q262" i="4"/>
  <c r="N269" i="4"/>
  <c r="Q269" i="4"/>
  <c r="N273" i="4"/>
  <c r="Q273" i="4"/>
  <c r="N284" i="4"/>
  <c r="Q284" i="4"/>
  <c r="N289" i="4"/>
  <c r="Q289" i="4"/>
  <c r="N294" i="4"/>
  <c r="Q294" i="4"/>
  <c r="N300" i="4"/>
  <c r="Q300" i="4"/>
  <c r="N90" i="4"/>
  <c r="Q90" i="4"/>
  <c r="N108" i="4"/>
  <c r="Q108" i="4"/>
  <c r="N118" i="4"/>
  <c r="Q118" i="4"/>
  <c r="N128" i="4"/>
  <c r="Q128" i="4"/>
  <c r="N136" i="4"/>
  <c r="Q136" i="4"/>
  <c r="N144" i="4"/>
  <c r="Q144" i="4"/>
  <c r="N150" i="4"/>
  <c r="Q150" i="4"/>
  <c r="N157" i="4"/>
  <c r="Q157" i="4"/>
  <c r="N168" i="4"/>
  <c r="Q168" i="4"/>
  <c r="N178" i="4"/>
  <c r="Q178" i="4"/>
  <c r="N185" i="4"/>
  <c r="Q185" i="4"/>
  <c r="N193" i="4"/>
  <c r="Q193" i="4"/>
  <c r="N200" i="4"/>
  <c r="Q200" i="4"/>
  <c r="N206" i="4"/>
  <c r="Q206" i="4"/>
  <c r="N214" i="4"/>
  <c r="Q214" i="4"/>
  <c r="N221" i="4"/>
  <c r="Q221" i="4"/>
  <c r="N228" i="4"/>
  <c r="Q228" i="4"/>
  <c r="N236" i="4"/>
  <c r="Q236" i="4"/>
  <c r="N242" i="4"/>
  <c r="Q242" i="4"/>
  <c r="N249" i="4"/>
  <c r="Q249" i="4"/>
  <c r="N257" i="4"/>
  <c r="Q257" i="4"/>
  <c r="N264" i="4"/>
  <c r="Q264" i="4"/>
  <c r="N270" i="4"/>
  <c r="Q270" i="4"/>
  <c r="N274" i="4"/>
  <c r="Q274" i="4"/>
  <c r="N280" i="4"/>
  <c r="Q280" i="4"/>
  <c r="N285" i="4"/>
  <c r="Q285" i="4"/>
  <c r="N290" i="4"/>
  <c r="Q290" i="4"/>
  <c r="N296" i="4"/>
  <c r="Q296" i="4"/>
  <c r="N96" i="4"/>
  <c r="Q96" i="4"/>
  <c r="N112" i="4"/>
  <c r="Q112" i="4"/>
  <c r="N120" i="4"/>
  <c r="Q120" i="4"/>
  <c r="N129" i="4"/>
  <c r="Q129" i="4"/>
  <c r="N138" i="4"/>
  <c r="Q138" i="4"/>
  <c r="N145" i="4"/>
  <c r="Q145" i="4"/>
  <c r="N152" i="4"/>
  <c r="Q152" i="4"/>
  <c r="N160" i="4"/>
  <c r="Q160" i="4"/>
  <c r="N169" i="4"/>
  <c r="Q169" i="4"/>
  <c r="N173" i="4"/>
  <c r="Q173" i="4"/>
  <c r="N180" i="4"/>
  <c r="Q180" i="4"/>
  <c r="N188" i="4"/>
  <c r="Q188" i="4"/>
  <c r="N194" i="4"/>
  <c r="Q194" i="4"/>
  <c r="N201" i="4"/>
  <c r="Q201" i="4"/>
  <c r="N209" i="4"/>
  <c r="Q209" i="4"/>
  <c r="N216" i="4"/>
  <c r="Q216" i="4"/>
  <c r="N222" i="4"/>
  <c r="Q222" i="4"/>
  <c r="N230" i="4"/>
  <c r="Q230" i="4"/>
  <c r="N237" i="4"/>
  <c r="Q237" i="4"/>
  <c r="N244" i="4"/>
  <c r="Q244" i="4"/>
  <c r="N252" i="4"/>
  <c r="Q252" i="4"/>
  <c r="N258" i="4"/>
  <c r="Q258" i="4"/>
  <c r="N265" i="4"/>
  <c r="Q265" i="4"/>
  <c r="N276" i="4"/>
  <c r="Q276" i="4"/>
  <c r="N281" i="4"/>
  <c r="Q281" i="4"/>
  <c r="N286" i="4"/>
  <c r="Q286" i="4"/>
  <c r="N292" i="4"/>
  <c r="Q292" i="4"/>
  <c r="N297" i="4"/>
  <c r="Q297" i="4"/>
  <c r="N110" i="4"/>
  <c r="Q110" i="4"/>
  <c r="N132" i="4"/>
  <c r="Q132" i="4"/>
  <c r="N153" i="4"/>
  <c r="Q153" i="4"/>
  <c r="N181" i="4"/>
  <c r="Q181" i="4"/>
  <c r="N202" i="4"/>
  <c r="Q202" i="4"/>
  <c r="N224" i="4"/>
  <c r="Q224" i="4"/>
  <c r="N245" i="4"/>
  <c r="Q245" i="4"/>
  <c r="N266" i="4"/>
  <c r="Q266" i="4"/>
  <c r="N109" i="4"/>
  <c r="Q109" i="4"/>
  <c r="N100" i="4"/>
  <c r="Q100" i="4"/>
  <c r="N78" i="4"/>
  <c r="Q78" i="4"/>
  <c r="N82" i="4"/>
  <c r="Q82" i="4"/>
  <c r="N97" i="4"/>
  <c r="Q97" i="4"/>
  <c r="N75" i="4"/>
  <c r="Q75" i="4"/>
  <c r="N79" i="4"/>
  <c r="Q79" i="4"/>
  <c r="N95" i="4"/>
  <c r="Q95" i="4"/>
  <c r="N111" i="4"/>
  <c r="Q111" i="4"/>
  <c r="N127" i="4"/>
  <c r="Q127" i="4"/>
  <c r="N143" i="4"/>
  <c r="Q143" i="4"/>
  <c r="N159" i="4"/>
  <c r="Q159" i="4"/>
  <c r="N183" i="4"/>
  <c r="Q183" i="4"/>
  <c r="N199" i="4"/>
  <c r="Q199" i="4"/>
  <c r="N215" i="4"/>
  <c r="Q215" i="4"/>
  <c r="N231" i="4"/>
  <c r="Q231" i="4"/>
  <c r="N247" i="4"/>
  <c r="Q247" i="4"/>
  <c r="N263" i="4"/>
  <c r="Q263" i="4"/>
  <c r="N283" i="4"/>
  <c r="Q283" i="4"/>
  <c r="N299" i="4"/>
  <c r="Q299" i="4"/>
  <c r="N62" i="4"/>
  <c r="Q62" i="4"/>
  <c r="N46" i="4"/>
  <c r="Q46" i="4"/>
  <c r="N69" i="4"/>
  <c r="Q69" i="4"/>
  <c r="N53" i="4"/>
  <c r="Q53" i="4"/>
  <c r="N68" i="4"/>
  <c r="Q68" i="4"/>
  <c r="N52" i="4"/>
  <c r="Q52" i="4"/>
  <c r="N67" i="4"/>
  <c r="Q67" i="4"/>
  <c r="N116" i="4"/>
  <c r="Q116" i="4"/>
  <c r="N137" i="4"/>
  <c r="Q137" i="4"/>
  <c r="N158" i="4"/>
  <c r="Q158" i="4"/>
  <c r="N186" i="4"/>
  <c r="Q186" i="4"/>
  <c r="N208" i="4"/>
  <c r="Q208" i="4"/>
  <c r="N229" i="4"/>
  <c r="Q229" i="4"/>
  <c r="N250" i="4"/>
  <c r="Q250" i="4"/>
  <c r="N130" i="4"/>
  <c r="Q130" i="4"/>
  <c r="N98" i="4"/>
  <c r="Q98" i="4"/>
  <c r="N94" i="4"/>
  <c r="Q94" i="4"/>
  <c r="N63" i="4"/>
  <c r="Q63" i="4"/>
  <c r="N76" i="4"/>
  <c r="Q76" i="4"/>
  <c r="N92" i="4"/>
  <c r="Q92" i="4"/>
  <c r="N51" i="4"/>
  <c r="Q51" i="4"/>
  <c r="N83" i="4"/>
  <c r="Q83" i="4"/>
  <c r="N99" i="4"/>
  <c r="Q99" i="4"/>
  <c r="N115" i="4"/>
  <c r="Q115" i="4"/>
  <c r="N131" i="4"/>
  <c r="Q131" i="4"/>
  <c r="N147" i="4"/>
  <c r="Q147" i="4"/>
  <c r="N167" i="4"/>
  <c r="Q167" i="4"/>
  <c r="N187" i="4"/>
  <c r="Q187" i="4"/>
  <c r="N203" i="4"/>
  <c r="Q203" i="4"/>
  <c r="N219" i="4"/>
  <c r="Q219" i="4"/>
  <c r="N235" i="4"/>
  <c r="Q235" i="4"/>
  <c r="N251" i="4"/>
  <c r="Q251" i="4"/>
  <c r="N267" i="4"/>
  <c r="Q267" i="4"/>
  <c r="N287" i="4"/>
  <c r="Q287" i="4"/>
  <c r="N74" i="4"/>
  <c r="Q74" i="4"/>
  <c r="N58" i="4"/>
  <c r="Q58" i="4"/>
  <c r="N42" i="4"/>
  <c r="Q42" i="4"/>
  <c r="N65" i="4"/>
  <c r="Q65" i="4"/>
  <c r="N49" i="4"/>
  <c r="Q49" i="4"/>
  <c r="N64" i="4"/>
  <c r="Q64" i="4"/>
  <c r="N48" i="4"/>
  <c r="Q48" i="4"/>
  <c r="N93" i="4"/>
  <c r="Q93" i="4"/>
  <c r="N121" i="4"/>
  <c r="Q121" i="4"/>
  <c r="N142" i="4"/>
  <c r="Q142" i="4"/>
  <c r="N166" i="4"/>
  <c r="Q166" i="4"/>
  <c r="N192" i="4"/>
  <c r="Q192" i="4"/>
  <c r="N213" i="4"/>
  <c r="Q213" i="4"/>
  <c r="N234" i="4"/>
  <c r="Q234" i="4"/>
  <c r="N256" i="4"/>
  <c r="Q256" i="4"/>
  <c r="N124" i="4"/>
  <c r="Q124" i="4"/>
  <c r="N80" i="4"/>
  <c r="Q80" i="4"/>
  <c r="N89" i="4"/>
  <c r="Q89" i="4"/>
  <c r="N43" i="4"/>
  <c r="Q43" i="4"/>
  <c r="N59" i="4"/>
  <c r="Q59" i="4"/>
  <c r="N86" i="4"/>
  <c r="Q86" i="4"/>
  <c r="N55" i="4"/>
  <c r="Q55" i="4"/>
  <c r="N87" i="4"/>
  <c r="Q87" i="4"/>
  <c r="N103" i="4"/>
  <c r="Q103" i="4"/>
  <c r="N119" i="4"/>
  <c r="Q119" i="4"/>
  <c r="N135" i="4"/>
  <c r="Q135" i="4"/>
  <c r="N151" i="4"/>
  <c r="Q151" i="4"/>
  <c r="N175" i="4"/>
  <c r="Q175" i="4"/>
  <c r="N191" i="4"/>
  <c r="Q191" i="4"/>
  <c r="N207" i="4"/>
  <c r="Q207" i="4"/>
  <c r="N223" i="4"/>
  <c r="Q223" i="4"/>
  <c r="N239" i="4"/>
  <c r="Q239" i="4"/>
  <c r="N255" i="4"/>
  <c r="Q255" i="4"/>
  <c r="N275" i="4"/>
  <c r="Q275" i="4"/>
  <c r="N291" i="4"/>
  <c r="Q291" i="4"/>
  <c r="N70" i="4"/>
  <c r="Q70" i="4"/>
  <c r="N54" i="4"/>
  <c r="Q54" i="4"/>
  <c r="N77" i="4"/>
  <c r="Q77" i="4"/>
  <c r="N61" i="4"/>
  <c r="Q61" i="4"/>
  <c r="N45" i="4"/>
  <c r="Q45" i="4"/>
  <c r="N60" i="4"/>
  <c r="Q60" i="4"/>
  <c r="N44" i="4"/>
  <c r="Q44" i="4"/>
  <c r="N104" i="4"/>
  <c r="Q104" i="4"/>
  <c r="N126" i="4"/>
  <c r="Q126" i="4"/>
  <c r="N148" i="4"/>
  <c r="Q148" i="4"/>
  <c r="N176" i="4"/>
  <c r="Q176" i="4"/>
  <c r="N197" i="4"/>
  <c r="Q197" i="4"/>
  <c r="N218" i="4"/>
  <c r="Q218" i="4"/>
  <c r="N240" i="4"/>
  <c r="Q240" i="4"/>
  <c r="N261" i="4"/>
  <c r="Q261" i="4"/>
  <c r="N117" i="4"/>
  <c r="Q117" i="4"/>
  <c r="N105" i="4"/>
  <c r="Q105" i="4"/>
  <c r="N84" i="4"/>
  <c r="Q84" i="4"/>
  <c r="N88" i="4"/>
  <c r="Q88" i="4"/>
  <c r="N102" i="4"/>
  <c r="Q102" i="4"/>
  <c r="N81" i="4"/>
  <c r="Q81" i="4"/>
  <c r="N71" i="4"/>
  <c r="Q71" i="4"/>
  <c r="N91" i="4"/>
  <c r="Q91" i="4"/>
  <c r="N107" i="4"/>
  <c r="Q107" i="4"/>
  <c r="N123" i="4"/>
  <c r="Q123" i="4"/>
  <c r="N139" i="4"/>
  <c r="Q139" i="4"/>
  <c r="N155" i="4"/>
  <c r="Q155" i="4"/>
  <c r="N179" i="4"/>
  <c r="Q179" i="4"/>
  <c r="N195" i="4"/>
  <c r="Q195" i="4"/>
  <c r="N211" i="4"/>
  <c r="Q211" i="4"/>
  <c r="N227" i="4"/>
  <c r="Q227" i="4"/>
  <c r="N243" i="4"/>
  <c r="Q243" i="4"/>
  <c r="N259" i="4"/>
  <c r="Q259" i="4"/>
  <c r="N279" i="4"/>
  <c r="Q279" i="4"/>
  <c r="N295" i="4"/>
  <c r="Q295" i="4"/>
  <c r="N66" i="4"/>
  <c r="Q66" i="4"/>
  <c r="N50" i="4"/>
  <c r="Q50" i="4"/>
  <c r="N73" i="4"/>
  <c r="Q73" i="4"/>
  <c r="N57" i="4"/>
  <c r="Q57" i="4"/>
  <c r="N72" i="4"/>
  <c r="Q72" i="4"/>
  <c r="N56" i="4"/>
  <c r="Q56" i="4"/>
  <c r="Q273" i="89"/>
  <c r="Y259" i="5"/>
  <c r="Y164" i="5"/>
  <c r="Q165" i="89"/>
  <c r="Y279" i="5"/>
  <c r="Q280" i="89"/>
  <c r="Y25" i="5"/>
  <c r="Q26" i="89"/>
  <c r="Y166" i="5"/>
  <c r="Q167" i="89"/>
  <c r="Q31" i="89"/>
  <c r="Y30" i="5"/>
  <c r="Y280" i="5"/>
  <c r="Q281" i="89"/>
  <c r="Y140" i="5"/>
  <c r="Q141" i="89"/>
  <c r="Y85" i="5"/>
  <c r="Q86" i="89"/>
  <c r="Y149" i="5"/>
  <c r="Q150" i="89"/>
  <c r="Y55" i="5"/>
  <c r="Q56" i="89"/>
  <c r="Y192" i="5"/>
  <c r="Q193" i="89"/>
  <c r="Y81" i="5"/>
  <c r="Q82" i="89"/>
  <c r="Y122" i="5"/>
  <c r="Q123" i="89"/>
  <c r="Y75" i="5"/>
  <c r="Q76" i="89"/>
  <c r="Y168" i="5"/>
  <c r="Q169" i="89"/>
  <c r="Y77" i="5"/>
  <c r="Q78" i="89"/>
  <c r="Y187" i="5"/>
  <c r="Q188" i="89"/>
  <c r="Y68" i="5"/>
  <c r="Q69" i="89"/>
  <c r="Y284" i="5"/>
  <c r="Q285" i="89"/>
  <c r="Y144" i="5"/>
  <c r="Q145" i="89"/>
  <c r="Y79" i="5"/>
  <c r="Q80" i="89"/>
  <c r="Y154" i="5"/>
  <c r="Q155" i="89"/>
  <c r="Y267" i="5"/>
  <c r="Q267" i="89"/>
  <c r="Y210" i="5"/>
  <c r="Q211" i="89"/>
  <c r="Y153" i="5"/>
  <c r="Q154" i="89"/>
  <c r="Y291" i="5"/>
  <c r="Q292" i="89"/>
  <c r="Y215" i="5"/>
  <c r="Q216" i="89"/>
  <c r="Y151" i="5"/>
  <c r="Q152" i="89"/>
  <c r="Y295" i="5"/>
  <c r="Q296" i="89"/>
  <c r="Y271" i="5"/>
  <c r="Q271" i="89"/>
  <c r="Y213" i="5"/>
  <c r="Q214" i="89"/>
  <c r="Y150" i="5"/>
  <c r="Q151" i="89"/>
  <c r="Y299" i="5"/>
  <c r="Q300" i="89"/>
  <c r="Y254" i="5"/>
  <c r="Q255" i="89"/>
  <c r="Y197" i="5"/>
  <c r="Q198" i="89"/>
  <c r="Y141" i="5"/>
  <c r="Q142" i="89"/>
  <c r="Y40" i="5"/>
  <c r="Q41" i="89"/>
  <c r="Q15" i="89"/>
  <c r="Y14" i="5"/>
  <c r="Y24" i="5"/>
  <c r="Q25" i="89"/>
  <c r="Q17" i="89"/>
  <c r="Y16" i="5"/>
  <c r="Y15" i="5"/>
  <c r="Q16" i="89"/>
  <c r="Y57" i="5"/>
  <c r="Q58" i="89"/>
  <c r="Y261" i="5"/>
  <c r="Q261" i="89"/>
  <c r="Y124" i="5"/>
  <c r="Q125" i="89"/>
  <c r="Y106" i="5"/>
  <c r="Q107" i="89"/>
  <c r="Y127" i="5"/>
  <c r="Q128" i="89"/>
  <c r="Y71" i="5"/>
  <c r="Q72" i="89"/>
  <c r="Y176" i="5"/>
  <c r="Q177" i="89"/>
  <c r="Y60" i="5"/>
  <c r="Q61" i="89"/>
  <c r="Y193" i="5"/>
  <c r="Q194" i="89"/>
  <c r="Y66" i="5"/>
  <c r="Q67" i="89"/>
  <c r="Y220" i="5"/>
  <c r="Q221" i="89"/>
  <c r="Y84" i="5"/>
  <c r="Q85" i="89"/>
  <c r="Y251" i="5"/>
  <c r="Q252" i="89"/>
  <c r="Y53" i="5"/>
  <c r="Q54" i="89"/>
  <c r="Y265" i="5"/>
  <c r="Q265" i="89"/>
  <c r="Y128" i="5"/>
  <c r="Q129" i="89"/>
  <c r="Y101" i="5"/>
  <c r="Q102" i="89"/>
  <c r="Y225" i="5"/>
  <c r="Q226" i="89"/>
  <c r="Y287" i="5"/>
  <c r="Q288" i="89"/>
  <c r="Y231" i="5"/>
  <c r="Q232" i="89"/>
  <c r="Y174" i="5"/>
  <c r="Q175" i="89"/>
  <c r="Y146" i="5"/>
  <c r="Q147" i="89"/>
  <c r="Y286" i="5"/>
  <c r="Q287" i="89"/>
  <c r="Y237" i="5"/>
  <c r="Q238" i="89"/>
  <c r="Y179" i="5"/>
  <c r="Q180" i="89"/>
  <c r="Y145" i="5"/>
  <c r="Q146" i="89"/>
  <c r="Y290" i="5"/>
  <c r="Q291" i="89"/>
  <c r="Y234" i="5"/>
  <c r="Q235" i="89"/>
  <c r="Y178" i="5"/>
  <c r="Q179" i="89"/>
  <c r="Y142" i="5"/>
  <c r="Q143" i="89"/>
  <c r="Y294" i="5"/>
  <c r="Q295" i="89"/>
  <c r="Y247" i="5"/>
  <c r="Q248" i="89"/>
  <c r="Y190" i="5"/>
  <c r="Q191" i="89"/>
  <c r="Y134" i="5"/>
  <c r="Q135" i="89"/>
  <c r="Y39" i="5"/>
  <c r="Q40" i="89"/>
  <c r="Y35" i="5"/>
  <c r="Q36" i="89"/>
  <c r="Q13" i="89"/>
  <c r="Y12" i="5"/>
  <c r="Y58" i="5"/>
  <c r="Q59" i="89"/>
  <c r="Y296" i="5"/>
  <c r="Q297" i="89"/>
  <c r="Y228" i="5"/>
  <c r="Q229" i="89"/>
  <c r="Y156" i="5"/>
  <c r="Q157" i="89"/>
  <c r="Y92" i="5"/>
  <c r="Q93" i="89"/>
  <c r="Y89" i="5"/>
  <c r="Q90" i="89"/>
  <c r="Y263" i="5"/>
  <c r="Q263" i="89"/>
  <c r="Y177" i="5"/>
  <c r="Q178" i="89"/>
  <c r="Y45" i="5"/>
  <c r="Q46" i="89"/>
  <c r="Y78" i="5"/>
  <c r="Q79" i="89"/>
  <c r="Y276" i="5"/>
  <c r="Q277" i="89"/>
  <c r="Y208" i="5"/>
  <c r="Q209" i="89"/>
  <c r="Y136" i="5"/>
  <c r="Q137" i="89"/>
  <c r="Y56" i="5"/>
  <c r="Q57" i="89"/>
  <c r="Y90" i="5"/>
  <c r="Q91" i="89"/>
  <c r="Y235" i="5"/>
  <c r="Q236" i="89"/>
  <c r="Y143" i="5"/>
  <c r="Q144" i="89"/>
  <c r="Y65" i="5"/>
  <c r="Q66" i="89"/>
  <c r="Y59" i="5"/>
  <c r="Q60" i="89"/>
  <c r="Y252" i="5"/>
  <c r="Q253" i="89"/>
  <c r="Y188" i="5"/>
  <c r="Q189" i="89"/>
  <c r="Y116" i="5"/>
  <c r="Q117" i="89"/>
  <c r="Y93" i="5"/>
  <c r="Q94" i="89"/>
  <c r="Y99" i="5"/>
  <c r="Q100" i="89"/>
  <c r="Y209" i="5"/>
  <c r="W207" i="111"/>
  <c r="Q210" i="89"/>
  <c r="Y117" i="5"/>
  <c r="Q118" i="89"/>
  <c r="Y54" i="5"/>
  <c r="Q55" i="89"/>
  <c r="Y300" i="5"/>
  <c r="Q301" i="89"/>
  <c r="Y232" i="5"/>
  <c r="Q233" i="89"/>
  <c r="Y160" i="5"/>
  <c r="Q161" i="89"/>
  <c r="Y96" i="5"/>
  <c r="Q97" i="89"/>
  <c r="Y83" i="5"/>
  <c r="Q84" i="89"/>
  <c r="Y268" i="5"/>
  <c r="Q268" i="89"/>
  <c r="Y182" i="5"/>
  <c r="Q183" i="89"/>
  <c r="Y298" i="5"/>
  <c r="Q299" i="89"/>
  <c r="Y278" i="5"/>
  <c r="Q278" i="89"/>
  <c r="Y245" i="5"/>
  <c r="Q246" i="89"/>
  <c r="Y217" i="5"/>
  <c r="Q218" i="89"/>
  <c r="Y189" i="5"/>
  <c r="Q190" i="89"/>
  <c r="Y161" i="5"/>
  <c r="Q162" i="89"/>
  <c r="Y130" i="5"/>
  <c r="Q131" i="89"/>
  <c r="Y297" i="5"/>
  <c r="Q298" i="89"/>
  <c r="Y275" i="5"/>
  <c r="Q276" i="89"/>
  <c r="Y250" i="5"/>
  <c r="Q251" i="89"/>
  <c r="Y222" i="5"/>
  <c r="Q223" i="89"/>
  <c r="Y194" i="5"/>
  <c r="Q195" i="89"/>
  <c r="Y158" i="5"/>
  <c r="Q159" i="89"/>
  <c r="Y129" i="5"/>
  <c r="Q130" i="89"/>
  <c r="Y301" i="5"/>
  <c r="W299" i="111"/>
  <c r="Q302" i="89"/>
  <c r="Y274" i="5"/>
  <c r="Q275" i="89"/>
  <c r="Y249" i="5"/>
  <c r="Q250" i="89"/>
  <c r="Y221" i="5"/>
  <c r="Q222" i="89"/>
  <c r="Y191" i="5"/>
  <c r="Q192" i="89"/>
  <c r="Y157" i="5"/>
  <c r="Q158" i="89"/>
  <c r="Y126" i="5"/>
  <c r="Q127" i="89"/>
  <c r="Y165" i="5"/>
  <c r="W163" i="111"/>
  <c r="Q166" i="89"/>
  <c r="Y283" i="5"/>
  <c r="Q284" i="89"/>
  <c r="Y262" i="5"/>
  <c r="Q262" i="89"/>
  <c r="Y233" i="5"/>
  <c r="Q234" i="89"/>
  <c r="Y205" i="5"/>
  <c r="Q206" i="89"/>
  <c r="Y175" i="5"/>
  <c r="Q176" i="89"/>
  <c r="Y147" i="5"/>
  <c r="W145" i="111"/>
  <c r="Q148" i="89"/>
  <c r="Y114" i="5"/>
  <c r="Q115" i="89"/>
  <c r="Y41" i="5"/>
  <c r="Q42" i="89"/>
  <c r="Y37" i="5"/>
  <c r="Q38" i="89"/>
  <c r="Q22" i="89"/>
  <c r="Y21" i="5"/>
  <c r="Q23" i="89"/>
  <c r="Y22" i="5"/>
  <c r="Y27" i="5"/>
  <c r="Q28" i="89"/>
  <c r="Q37" i="89"/>
  <c r="Y36" i="5"/>
  <c r="Y9" i="5"/>
  <c r="Q10" i="89"/>
  <c r="Q6" i="89"/>
  <c r="Y5" i="5"/>
  <c r="Q19" i="89"/>
  <c r="Y18" i="5"/>
  <c r="Y74" i="5"/>
  <c r="W72" i="111"/>
  <c r="Q75" i="89"/>
  <c r="Y212" i="5"/>
  <c r="Q213" i="89"/>
  <c r="Y72" i="5"/>
  <c r="Q73" i="89"/>
  <c r="Y241" i="5"/>
  <c r="Q242" i="89"/>
  <c r="Y61" i="5"/>
  <c r="W59" i="111"/>
  <c r="Q62" i="89"/>
  <c r="Y256" i="5"/>
  <c r="W254" i="111"/>
  <c r="Q257" i="89"/>
  <c r="Y120" i="5"/>
  <c r="Q121" i="89"/>
  <c r="Y87" i="5"/>
  <c r="Q88" i="89"/>
  <c r="Y214" i="5"/>
  <c r="Q215" i="89"/>
  <c r="Y50" i="5"/>
  <c r="Q51" i="89"/>
  <c r="Y236" i="5"/>
  <c r="Q237" i="89"/>
  <c r="Y100" i="5"/>
  <c r="Q101" i="89"/>
  <c r="Y131" i="5"/>
  <c r="W129" i="111"/>
  <c r="Q132" i="89"/>
  <c r="Y70" i="5"/>
  <c r="Q71" i="89"/>
  <c r="Y216" i="5"/>
  <c r="W214" i="111"/>
  <c r="Q217" i="89"/>
  <c r="Y80" i="5"/>
  <c r="Q81" i="89"/>
  <c r="Y246" i="5"/>
  <c r="Q247" i="89"/>
  <c r="Y293" i="5"/>
  <c r="Q294" i="89"/>
  <c r="Y238" i="5"/>
  <c r="Q239" i="89"/>
  <c r="Y181" i="5"/>
  <c r="Q182" i="89"/>
  <c r="Y121" i="5"/>
  <c r="Q122" i="89"/>
  <c r="Y272" i="5"/>
  <c r="Q272" i="89"/>
  <c r="Y243" i="5"/>
  <c r="Q244" i="89"/>
  <c r="Y186" i="5"/>
  <c r="Q187" i="89"/>
  <c r="Y119" i="5"/>
  <c r="Q120" i="89"/>
  <c r="Y242" i="5"/>
  <c r="Q243" i="89"/>
  <c r="Y185" i="5"/>
  <c r="Q186" i="89"/>
  <c r="Y115" i="5"/>
  <c r="Q116" i="89"/>
  <c r="Y277" i="5"/>
  <c r="Q279" i="89"/>
  <c r="Y226" i="5"/>
  <c r="Q227" i="89"/>
  <c r="Y171" i="5"/>
  <c r="W169" i="111"/>
  <c r="Q172" i="89"/>
  <c r="Y102" i="5"/>
  <c r="Q103" i="89"/>
  <c r="Y33" i="5"/>
  <c r="Q34" i="89"/>
  <c r="Y19" i="5"/>
  <c r="Q20" i="89"/>
  <c r="Q30" i="89"/>
  <c r="Y29" i="5"/>
  <c r="Y31" i="5"/>
  <c r="Q32" i="89"/>
  <c r="Y51" i="5"/>
  <c r="Q52" i="89"/>
  <c r="Y196" i="5"/>
  <c r="Q197" i="89"/>
  <c r="Y82" i="5"/>
  <c r="Q83" i="89"/>
  <c r="Y219" i="5"/>
  <c r="Q220" i="89"/>
  <c r="Y46" i="5"/>
  <c r="W44" i="111"/>
  <c r="Q47" i="89"/>
  <c r="Y240" i="5"/>
  <c r="Q241" i="89"/>
  <c r="Y104" i="5"/>
  <c r="Q105" i="89"/>
  <c r="Y125" i="5"/>
  <c r="Q126" i="89"/>
  <c r="Y94" i="5"/>
  <c r="Q95" i="89"/>
  <c r="Y288" i="5"/>
  <c r="Q289" i="89"/>
  <c r="Y148" i="5"/>
  <c r="Q149" i="89"/>
  <c r="Y64" i="5"/>
  <c r="Q65" i="89"/>
  <c r="Y159" i="5"/>
  <c r="Q160" i="89"/>
  <c r="Y47" i="5"/>
  <c r="W45" i="111"/>
  <c r="Q48" i="89"/>
  <c r="Y200" i="5"/>
  <c r="Q201" i="89"/>
  <c r="Y76" i="5"/>
  <c r="Q77" i="89"/>
  <c r="Y133" i="5"/>
  <c r="Q134" i="89"/>
  <c r="Y260" i="5"/>
  <c r="Q260" i="89"/>
  <c r="Y202" i="5"/>
  <c r="W200" i="111"/>
  <c r="Q203" i="89"/>
  <c r="Y113" i="5"/>
  <c r="Q114" i="89"/>
  <c r="Y266" i="5"/>
  <c r="Q266" i="89"/>
  <c r="Y207" i="5"/>
  <c r="Q208" i="89"/>
  <c r="Y109" i="5"/>
  <c r="W107" i="111"/>
  <c r="Q110" i="89"/>
  <c r="Y264" i="5"/>
  <c r="Q264" i="89"/>
  <c r="Y206" i="5"/>
  <c r="Q207" i="89"/>
  <c r="Y107" i="5"/>
  <c r="Q108" i="89"/>
  <c r="Y273" i="5"/>
  <c r="Q274" i="89"/>
  <c r="Y218" i="5"/>
  <c r="Q219" i="89"/>
  <c r="Y162" i="5"/>
  <c r="Q163" i="89"/>
  <c r="Y48" i="5"/>
  <c r="Q49" i="89"/>
  <c r="Q29" i="89"/>
  <c r="Y28" i="5"/>
  <c r="Q7" i="89"/>
  <c r="Y6" i="5"/>
  <c r="Q21" i="89"/>
  <c r="Y20" i="5"/>
  <c r="Q14" i="89"/>
  <c r="Y13" i="5"/>
  <c r="Q27" i="89"/>
  <c r="Y26" i="5"/>
  <c r="Q11" i="89"/>
  <c r="Y10" i="5"/>
  <c r="Y73" i="5"/>
  <c r="Q74" i="89"/>
  <c r="Y67" i="5"/>
  <c r="Q68" i="89"/>
  <c r="Y244" i="5"/>
  <c r="W242" i="111"/>
  <c r="Q245" i="89"/>
  <c r="Y180" i="5"/>
  <c r="Q181" i="89"/>
  <c r="Y108" i="5"/>
  <c r="W106" i="111"/>
  <c r="Q109" i="89"/>
  <c r="Y103" i="5"/>
  <c r="Q104" i="89"/>
  <c r="Y118" i="5"/>
  <c r="Q119" i="89"/>
  <c r="Y198" i="5"/>
  <c r="Q199" i="89"/>
  <c r="Y105" i="5"/>
  <c r="Q106" i="89"/>
  <c r="Y62" i="5"/>
  <c r="Q63" i="89"/>
  <c r="Y292" i="5"/>
  <c r="Q293" i="89"/>
  <c r="Y224" i="5"/>
  <c r="Q225" i="89"/>
  <c r="Y152" i="5"/>
  <c r="Q153" i="89"/>
  <c r="Y88" i="5"/>
  <c r="Q89" i="89"/>
  <c r="Y44" i="5"/>
  <c r="Q45" i="89"/>
  <c r="Y257" i="5"/>
  <c r="Q258" i="89"/>
  <c r="Y167" i="5"/>
  <c r="W165" i="111"/>
  <c r="Q168" i="89"/>
  <c r="Y49" i="5"/>
  <c r="Q50" i="89"/>
  <c r="Y43" i="5"/>
  <c r="Q44" i="89"/>
  <c r="Y269" i="5"/>
  <c r="Q269" i="89"/>
  <c r="Y204" i="5"/>
  <c r="W202" i="111"/>
  <c r="Q205" i="89"/>
  <c r="Y132" i="5"/>
  <c r="Q133" i="89"/>
  <c r="Y52" i="5"/>
  <c r="Q53" i="89"/>
  <c r="Y95" i="5"/>
  <c r="Q96" i="89"/>
  <c r="Y230" i="5"/>
  <c r="Q231" i="89"/>
  <c r="Y138" i="5"/>
  <c r="W136" i="111"/>
  <c r="Q139" i="89"/>
  <c r="Y69" i="5"/>
  <c r="Q70" i="89"/>
  <c r="Y63" i="5"/>
  <c r="Q64" i="89"/>
  <c r="Y248" i="5"/>
  <c r="W246" i="111"/>
  <c r="Q249" i="89"/>
  <c r="Y184" i="5"/>
  <c r="Q185" i="89"/>
  <c r="Y112" i="5"/>
  <c r="Q113" i="89"/>
  <c r="Y98" i="5"/>
  <c r="W96" i="111"/>
  <c r="Q99" i="89"/>
  <c r="Y110" i="5"/>
  <c r="Q111" i="89"/>
  <c r="Y203" i="5"/>
  <c r="Q204" i="89"/>
  <c r="Y111" i="5"/>
  <c r="Q112" i="89"/>
  <c r="Y282" i="5"/>
  <c r="W280" i="111"/>
  <c r="Q283" i="89"/>
  <c r="Y253" i="5"/>
  <c r="W251" i="111"/>
  <c r="Q254" i="89"/>
  <c r="Y223" i="5"/>
  <c r="Q224" i="89"/>
  <c r="Y195" i="5"/>
  <c r="W193" i="111"/>
  <c r="Q196" i="89"/>
  <c r="Y170" i="5"/>
  <c r="Q171" i="89"/>
  <c r="Y139" i="5"/>
  <c r="Q140" i="89"/>
  <c r="Y97" i="5"/>
  <c r="W95" i="111"/>
  <c r="Q98" i="89"/>
  <c r="Y281" i="5"/>
  <c r="W279" i="111"/>
  <c r="Q282" i="89"/>
  <c r="Y258" i="5"/>
  <c r="Q259" i="89"/>
  <c r="Y229" i="5"/>
  <c r="W227" i="111"/>
  <c r="Q230" i="89"/>
  <c r="Y201" i="5"/>
  <c r="Q202" i="89"/>
  <c r="Y169" i="5"/>
  <c r="Q170" i="89"/>
  <c r="Y137" i="5"/>
  <c r="Q138" i="89"/>
  <c r="Y91" i="5"/>
  <c r="W89" i="111"/>
  <c r="Q92" i="89"/>
  <c r="Y285" i="5"/>
  <c r="Q286" i="89"/>
  <c r="Y255" i="5"/>
  <c r="Q256" i="89"/>
  <c r="Y227" i="5"/>
  <c r="Q228" i="89"/>
  <c r="Y199" i="5"/>
  <c r="Q200" i="89"/>
  <c r="Y163" i="5"/>
  <c r="Q164" i="89"/>
  <c r="Y135" i="5"/>
  <c r="Q136" i="89"/>
  <c r="Y86" i="5"/>
  <c r="W84" i="111"/>
  <c r="Q87" i="89"/>
  <c r="Y289" i="5"/>
  <c r="Q290" i="89"/>
  <c r="Y270" i="5"/>
  <c r="Q270" i="89"/>
  <c r="Y239" i="5"/>
  <c r="W237" i="111"/>
  <c r="Q240" i="89"/>
  <c r="Y211" i="5"/>
  <c r="Q212" i="89"/>
  <c r="Y183" i="5"/>
  <c r="Q184" i="89"/>
  <c r="Y155" i="5"/>
  <c r="W153" i="111"/>
  <c r="Q156" i="89"/>
  <c r="Y123" i="5"/>
  <c r="Q124" i="89"/>
  <c r="Y42" i="5"/>
  <c r="W40" i="111"/>
  <c r="Q43" i="89"/>
  <c r="Y38" i="5"/>
  <c r="Q39" i="89"/>
  <c r="Q35" i="89"/>
  <c r="Y34" i="5"/>
  <c r="Q33" i="89"/>
  <c r="Y32" i="5"/>
  <c r="Y4" i="5"/>
  <c r="Q5" i="89"/>
  <c r="Y17" i="5"/>
  <c r="W15" i="111"/>
  <c r="Q18" i="89"/>
  <c r="Y11" i="5"/>
  <c r="Q12" i="89"/>
  <c r="Q9" i="89"/>
  <c r="Y8" i="5"/>
  <c r="Q24" i="89"/>
  <c r="Y23" i="5"/>
  <c r="Q8" i="89"/>
  <c r="Y7" i="5"/>
  <c r="W5" i="111"/>
  <c r="W287" i="111"/>
  <c r="W41" i="111"/>
  <c r="W271" i="111"/>
  <c r="W102" i="111"/>
  <c r="W276" i="111"/>
  <c r="W124" i="111"/>
  <c r="W296" i="111"/>
  <c r="W88" i="111"/>
  <c r="W56" i="111"/>
  <c r="W235" i="111"/>
  <c r="W126" i="111"/>
  <c r="W147" i="111"/>
  <c r="W138" i="111"/>
  <c r="W146" i="111"/>
  <c r="W157" i="111"/>
  <c r="W31" i="111"/>
  <c r="W247" i="111"/>
  <c r="W273" i="111"/>
  <c r="W128" i="111"/>
  <c r="W57" i="111"/>
  <c r="W9" i="111"/>
  <c r="W161" i="111"/>
  <c r="W135" i="111"/>
  <c r="W255" i="111"/>
  <c r="W74" i="111"/>
  <c r="W194" i="111"/>
  <c r="W184" i="111"/>
  <c r="W85" i="111"/>
  <c r="W259" i="111"/>
  <c r="W155" i="111"/>
  <c r="W127" i="111"/>
  <c r="W159" i="111"/>
  <c r="W215" i="111"/>
  <c r="W125" i="111"/>
  <c r="W53" i="111"/>
  <c r="W209" i="111"/>
  <c r="W267" i="111"/>
  <c r="W46" i="111"/>
  <c r="W216" i="111"/>
  <c r="W210" i="111"/>
  <c r="W6" i="111"/>
  <c r="W18" i="111"/>
  <c r="W26" i="111"/>
  <c r="W27" i="111"/>
  <c r="W179" i="111"/>
  <c r="W3" i="111"/>
  <c r="W20" i="111"/>
  <c r="W28" i="111"/>
  <c r="W121" i="111"/>
  <c r="W133" i="111"/>
  <c r="W253" i="111"/>
  <c r="W167" i="111"/>
  <c r="W108" i="111"/>
  <c r="W228" i="111"/>
  <c r="W116" i="111"/>
  <c r="W204" i="111"/>
  <c r="W263" i="111"/>
  <c r="W198" i="111"/>
  <c r="W80" i="111"/>
  <c r="W183" i="111"/>
  <c r="W241" i="111"/>
  <c r="W244" i="111"/>
  <c r="W35" i="111"/>
  <c r="W231" i="111"/>
  <c r="W189" i="111"/>
  <c r="W187" i="111"/>
  <c r="W94" i="111"/>
  <c r="W230" i="111"/>
  <c r="W52" i="111"/>
  <c r="W91" i="111"/>
  <c r="W141" i="111"/>
  <c r="W274" i="111"/>
  <c r="W43" i="111"/>
  <c r="W260" i="111"/>
  <c r="W90" i="111"/>
  <c r="W226" i="111"/>
  <c r="W140" i="111"/>
  <c r="W143" i="111"/>
  <c r="W229" i="111"/>
  <c r="W223" i="111"/>
  <c r="W51" i="111"/>
  <c r="W58" i="111"/>
  <c r="W104" i="111"/>
  <c r="W258" i="111"/>
  <c r="W13" i="111"/>
  <c r="W38" i="111"/>
  <c r="W211" i="111"/>
  <c r="W213" i="111"/>
  <c r="W151" i="111"/>
  <c r="W185" i="111"/>
  <c r="W166" i="111"/>
  <c r="W23" i="111"/>
  <c r="W30" i="111"/>
  <c r="W24" i="111"/>
  <c r="W34" i="111"/>
  <c r="W36" i="111"/>
  <c r="W181" i="111"/>
  <c r="W197" i="111"/>
  <c r="W137" i="111"/>
  <c r="W109" i="111"/>
  <c r="W110" i="111"/>
  <c r="W67" i="111"/>
  <c r="W50" i="111"/>
  <c r="W42" i="111"/>
  <c r="W290" i="111"/>
  <c r="W49" i="111"/>
  <c r="W117" i="111"/>
  <c r="W236" i="111"/>
  <c r="W234" i="111"/>
  <c r="W118" i="111"/>
  <c r="W70" i="111"/>
  <c r="W281" i="111"/>
  <c r="W21" i="111"/>
  <c r="W160" i="111"/>
  <c r="W112" i="111"/>
  <c r="W220" i="111"/>
  <c r="W243" i="111"/>
  <c r="W265" i="111"/>
  <c r="W186" i="111"/>
  <c r="W134" i="111"/>
  <c r="W33" i="111"/>
  <c r="W132" i="111"/>
  <c r="W245" i="111"/>
  <c r="W232" i="111"/>
  <c r="W144" i="111"/>
  <c r="W82" i="111"/>
  <c r="W64" i="111"/>
  <c r="W69" i="111"/>
  <c r="W22" i="111"/>
  <c r="W195" i="111"/>
  <c r="W297" i="111"/>
  <c r="W293" i="111"/>
  <c r="W264" i="111"/>
  <c r="W77" i="111"/>
  <c r="W282" i="111"/>
  <c r="W120" i="111"/>
  <c r="W190" i="111"/>
  <c r="W162" i="111"/>
  <c r="W32" i="111"/>
  <c r="W8" i="111"/>
  <c r="W11" i="111"/>
  <c r="W4" i="111"/>
  <c r="W16" i="111"/>
  <c r="W19" i="111"/>
  <c r="W10" i="111"/>
  <c r="W14" i="111"/>
  <c r="W12" i="111"/>
  <c r="W270" i="111"/>
  <c r="W150" i="111"/>
  <c r="W103" i="111"/>
  <c r="W71" i="111"/>
  <c r="W131" i="111"/>
  <c r="W92" i="111"/>
  <c r="W119" i="111"/>
  <c r="W212" i="111"/>
  <c r="W173" i="111"/>
  <c r="W156" i="111"/>
  <c r="W2" i="111"/>
  <c r="W225" i="111"/>
  <c r="W283" i="111"/>
  <c r="W199" i="111"/>
  <c r="W256" i="111"/>
  <c r="W168" i="111"/>
  <c r="W221" i="111"/>
  <c r="W201" i="111"/>
  <c r="W182" i="111"/>
  <c r="W61" i="111"/>
  <c r="W93" i="111"/>
  <c r="W171" i="111"/>
  <c r="W130" i="111"/>
  <c r="W266" i="111"/>
  <c r="W47" i="111"/>
  <c r="W86" i="111"/>
  <c r="W222" i="111"/>
  <c r="W60" i="111"/>
  <c r="W196" i="111"/>
  <c r="W101" i="111"/>
  <c r="W178" i="111"/>
  <c r="W65" i="111"/>
  <c r="W105" i="111"/>
  <c r="W261" i="111"/>
  <c r="W205" i="111"/>
  <c r="W111" i="111"/>
  <c r="W257" i="111"/>
  <c r="W62" i="111"/>
  <c r="W286" i="111"/>
  <c r="W123" i="111"/>
  <c r="W238" i="111"/>
  <c r="W217" i="111"/>
  <c r="W29" i="111"/>
  <c r="W17" i="111"/>
  <c r="W100" i="111"/>
  <c r="W224" i="111"/>
  <c r="W113" i="111"/>
  <c r="W240" i="111"/>
  <c r="W269" i="111"/>
  <c r="W291" i="111"/>
  <c r="W78" i="111"/>
  <c r="W68" i="111"/>
  <c r="W98" i="111"/>
  <c r="W48" i="111"/>
  <c r="W239" i="111"/>
  <c r="W7" i="111"/>
  <c r="W25" i="111"/>
  <c r="W39" i="111"/>
  <c r="W203" i="111"/>
  <c r="W219" i="111"/>
  <c r="W272" i="111"/>
  <c r="W192" i="111"/>
  <c r="W248" i="111"/>
  <c r="W295" i="111"/>
  <c r="W275" i="111"/>
  <c r="W180" i="111"/>
  <c r="W81" i="111"/>
  <c r="W158" i="111"/>
  <c r="W298" i="111"/>
  <c r="W115" i="111"/>
  <c r="W97" i="111"/>
  <c r="W114" i="111"/>
  <c r="W250" i="111"/>
  <c r="W63" i="111"/>
  <c r="W233" i="111"/>
  <c r="W54" i="111"/>
  <c r="W206" i="111"/>
  <c r="W76" i="111"/>
  <c r="W175" i="111"/>
  <c r="W87" i="111"/>
  <c r="W170" i="111"/>
  <c r="W154" i="111"/>
  <c r="W294" i="111"/>
  <c r="W37" i="111"/>
  <c r="W188" i="111"/>
  <c r="W292" i="111"/>
  <c r="W176" i="111"/>
  <c r="W288" i="111"/>
  <c r="W177" i="111"/>
  <c r="W284" i="111"/>
  <c r="W172" i="111"/>
  <c r="W285" i="111"/>
  <c r="W99" i="111"/>
  <c r="W262" i="111"/>
  <c r="W249" i="111"/>
  <c r="W218" i="111"/>
  <c r="W191" i="111"/>
  <c r="W174" i="111"/>
  <c r="W122" i="111"/>
  <c r="W55" i="111"/>
  <c r="W139" i="111"/>
  <c r="W252" i="111"/>
  <c r="W148" i="111"/>
  <c r="W268" i="111"/>
  <c r="W149" i="111"/>
  <c r="W289" i="111"/>
  <c r="W208" i="111"/>
  <c r="W152" i="111"/>
  <c r="W142" i="111"/>
  <c r="W66" i="111"/>
  <c r="W75" i="111"/>
  <c r="W73" i="111"/>
  <c r="W79" i="111"/>
  <c r="W83" i="111"/>
  <c r="W278" i="111"/>
  <c r="W164" i="111"/>
  <c r="W277" i="111"/>
  <c r="Y304" i="5"/>
  <c r="Q303" i="89"/>
  <c r="AA301" i="75"/>
  <c r="AA143" i="75"/>
  <c r="AD143" i="75"/>
  <c r="AA297" i="75"/>
  <c r="AD297" i="75"/>
  <c r="AA50" i="75"/>
  <c r="AA259" i="75"/>
  <c r="AA272" i="75"/>
  <c r="AD272" i="75"/>
  <c r="AA266" i="75"/>
  <c r="AD266" i="75"/>
  <c r="AA275" i="75"/>
  <c r="AA122" i="75"/>
  <c r="AA197" i="75"/>
  <c r="AD197" i="75"/>
  <c r="AA277" i="75"/>
  <c r="AD277" i="75"/>
  <c r="AA9" i="75"/>
  <c r="AA15" i="75"/>
  <c r="AA33" i="75"/>
  <c r="AA45" i="75"/>
  <c r="AA67" i="75"/>
  <c r="AA74" i="75"/>
  <c r="AA112" i="75"/>
  <c r="AA125" i="75"/>
  <c r="AD125" i="75"/>
  <c r="AA131" i="75"/>
  <c r="AD131" i="75"/>
  <c r="AA179" i="75"/>
  <c r="AA189" i="75"/>
  <c r="AA196" i="75"/>
  <c r="AD196" i="75"/>
  <c r="AA205" i="75"/>
  <c r="AA209" i="75"/>
  <c r="AA221" i="75"/>
  <c r="AA226" i="75"/>
  <c r="AA241" i="75"/>
  <c r="AA258" i="75"/>
  <c r="AA292" i="75"/>
  <c r="AD292" i="75"/>
  <c r="AA296" i="75"/>
  <c r="AD296" i="75"/>
  <c r="AA21" i="75"/>
  <c r="AA32" i="75"/>
  <c r="AD32" i="75"/>
  <c r="AA43" i="75"/>
  <c r="AA54" i="75"/>
  <c r="AD54" i="75"/>
  <c r="AA71" i="75"/>
  <c r="AA89" i="75"/>
  <c r="AA136" i="75"/>
  <c r="AA159" i="75"/>
  <c r="AA225" i="75"/>
  <c r="AA265" i="75"/>
  <c r="AA269" i="75"/>
  <c r="AA295" i="75"/>
  <c r="AA6" i="75"/>
  <c r="AA19" i="75"/>
  <c r="AA26" i="75"/>
  <c r="AA40" i="75"/>
  <c r="AD40" i="75"/>
  <c r="AA47" i="75"/>
  <c r="AA52" i="75"/>
  <c r="AA56" i="75"/>
  <c r="AA63" i="75"/>
  <c r="AA69" i="75"/>
  <c r="AD69" i="75"/>
  <c r="AA75" i="75"/>
  <c r="AD75" i="75"/>
  <c r="AA119" i="75"/>
  <c r="AA126" i="75"/>
  <c r="AA132" i="75"/>
  <c r="AA150" i="75"/>
  <c r="AA180" i="75"/>
  <c r="AA191" i="75"/>
  <c r="AA206" i="75"/>
  <c r="AA218" i="75"/>
  <c r="AA222" i="75"/>
  <c r="AD222" i="75"/>
  <c r="AA228" i="75"/>
  <c r="AA252" i="75"/>
  <c r="AD252" i="75"/>
  <c r="AA14" i="75"/>
  <c r="AA66" i="75"/>
  <c r="AD66" i="75"/>
  <c r="AA123" i="75"/>
  <c r="AA187" i="75"/>
  <c r="AA208" i="75"/>
  <c r="AA238" i="75"/>
  <c r="AA7" i="75"/>
  <c r="AA13" i="75"/>
  <c r="AA41" i="75"/>
  <c r="AA49" i="75"/>
  <c r="AA65" i="75"/>
  <c r="AD65" i="75"/>
  <c r="AA70" i="75"/>
  <c r="AA76" i="75"/>
  <c r="AA127" i="75"/>
  <c r="AA135" i="75"/>
  <c r="AA186" i="75"/>
  <c r="AA198" i="75"/>
  <c r="AA207" i="75"/>
  <c r="AD207" i="75"/>
  <c r="AA219" i="75"/>
  <c r="AD219" i="75"/>
  <c r="AA223" i="75"/>
  <c r="AA230" i="75"/>
  <c r="AA253" i="75"/>
  <c r="AA264" i="75"/>
  <c r="AA276" i="75"/>
  <c r="AD276" i="75"/>
  <c r="AA294" i="75"/>
  <c r="AD294" i="75"/>
  <c r="AA298" i="75"/>
  <c r="AA8" i="75"/>
  <c r="AA60" i="75"/>
  <c r="AA130" i="75"/>
  <c r="AA194" i="75"/>
  <c r="AA220" i="75"/>
  <c r="AD220" i="75"/>
  <c r="AA257" i="75"/>
  <c r="AD257" i="75"/>
  <c r="AA290" i="75"/>
  <c r="AA300" i="75"/>
  <c r="AA3" i="75"/>
  <c r="AA4" i="75"/>
  <c r="AA12" i="75"/>
  <c r="AA16" i="75"/>
  <c r="AD16" i="75"/>
  <c r="AA18" i="75"/>
  <c r="AD18" i="75"/>
  <c r="AA22" i="75"/>
  <c r="AD22" i="75"/>
  <c r="AA28" i="75"/>
  <c r="AA34" i="75"/>
  <c r="AD34" i="75"/>
  <c r="AA36" i="75"/>
  <c r="AD36" i="75"/>
  <c r="AA38" i="75"/>
  <c r="AA42" i="75"/>
  <c r="AA44" i="75"/>
  <c r="AA46" i="75"/>
  <c r="AA48" i="75"/>
  <c r="AD48" i="75"/>
  <c r="AA58" i="75"/>
  <c r="AA64" i="75"/>
  <c r="AD64" i="75"/>
  <c r="AA68" i="75"/>
  <c r="AD68" i="75"/>
  <c r="AA72" i="75"/>
  <c r="AD72" i="75"/>
  <c r="AA78" i="75"/>
  <c r="AA80" i="75"/>
  <c r="AA82" i="75"/>
  <c r="AD82" i="75"/>
  <c r="AA84" i="75"/>
  <c r="AD84" i="75"/>
  <c r="AA86" i="75"/>
  <c r="AA88" i="75"/>
  <c r="AA90" i="75"/>
  <c r="AA92" i="75"/>
  <c r="AD92" i="75"/>
  <c r="AA94" i="75"/>
  <c r="AA96" i="75"/>
  <c r="AD96" i="75"/>
  <c r="AA98" i="75"/>
  <c r="AD98" i="75"/>
  <c r="AA100" i="75"/>
  <c r="AA102" i="75"/>
  <c r="AA104" i="75"/>
  <c r="AA106" i="75"/>
  <c r="AD106" i="75"/>
  <c r="AA108" i="75"/>
  <c r="AD108" i="75"/>
  <c r="AA110" i="75"/>
  <c r="AA114" i="75"/>
  <c r="AA116" i="75"/>
  <c r="AA118" i="75"/>
  <c r="AD118" i="75"/>
  <c r="AA120" i="75"/>
  <c r="AA124" i="75"/>
  <c r="AA128" i="75"/>
  <c r="AA134" i="75"/>
  <c r="AD134" i="75"/>
  <c r="AA138" i="75"/>
  <c r="AD138" i="75"/>
  <c r="AA140" i="75"/>
  <c r="AA142" i="75"/>
  <c r="AD142" i="75"/>
  <c r="AA144" i="75"/>
  <c r="AD144" i="75"/>
  <c r="AA146" i="75"/>
  <c r="AA148" i="75"/>
  <c r="AA152" i="75"/>
  <c r="AA154" i="75"/>
  <c r="AD154" i="75"/>
  <c r="AA156" i="75"/>
  <c r="AD156" i="75"/>
  <c r="AA158" i="75"/>
  <c r="AD158" i="75"/>
  <c r="AA160" i="75"/>
  <c r="AD160" i="75"/>
  <c r="AA162" i="75"/>
  <c r="AD162" i="75"/>
  <c r="AA164" i="75"/>
  <c r="AA166" i="75"/>
  <c r="AD166" i="75"/>
  <c r="AA168" i="75"/>
  <c r="AD168" i="75"/>
  <c r="AA170" i="75"/>
  <c r="AA172" i="75"/>
  <c r="AA174" i="75"/>
  <c r="AD174" i="75"/>
  <c r="AA176" i="75"/>
  <c r="AA178" i="75"/>
  <c r="AD178" i="75"/>
  <c r="AA182" i="75"/>
  <c r="AA184" i="75"/>
  <c r="AA188" i="75"/>
  <c r="AD188" i="75"/>
  <c r="AA190" i="75"/>
  <c r="AA200" i="75"/>
  <c r="AA202" i="75"/>
  <c r="AD202" i="75"/>
  <c r="AA204" i="75"/>
  <c r="AD204" i="75"/>
  <c r="AA210" i="75"/>
  <c r="AD210" i="75"/>
  <c r="AA212" i="75"/>
  <c r="AA214" i="75"/>
  <c r="AA216" i="75"/>
  <c r="AD216" i="75"/>
  <c r="AA224" i="75"/>
  <c r="AD224" i="75"/>
  <c r="AA232" i="75"/>
  <c r="AA234" i="75"/>
  <c r="AA236" i="75"/>
  <c r="AD236" i="75"/>
  <c r="AA240" i="75"/>
  <c r="AD240" i="75"/>
  <c r="AA242" i="75"/>
  <c r="AA244" i="75"/>
  <c r="AA246" i="75"/>
  <c r="AA248" i="75"/>
  <c r="AD248" i="75"/>
  <c r="AA250" i="75"/>
  <c r="AD250" i="75"/>
  <c r="AA254" i="75"/>
  <c r="AD254" i="75"/>
  <c r="AA256" i="75"/>
  <c r="AD256" i="75"/>
  <c r="AA260" i="75"/>
  <c r="AA262" i="75"/>
  <c r="AA17" i="75"/>
  <c r="AD17" i="75"/>
  <c r="J31" i="5"/>
  <c r="AA35" i="75"/>
  <c r="AD35" i="75"/>
  <c r="AA81" i="75"/>
  <c r="AA97" i="75"/>
  <c r="AA105" i="75"/>
  <c r="AA115" i="75"/>
  <c r="AD115" i="75"/>
  <c r="J139" i="5"/>
  <c r="AA141" i="75"/>
  <c r="AD141" i="75"/>
  <c r="J144" i="5"/>
  <c r="AA149" i="75"/>
  <c r="AD149" i="75"/>
  <c r="AA151" i="75"/>
  <c r="AD151" i="75"/>
  <c r="AA167" i="75"/>
  <c r="AD167" i="75"/>
  <c r="AA175" i="75"/>
  <c r="AD175" i="75"/>
  <c r="AA185" i="75"/>
  <c r="AA215" i="75"/>
  <c r="AA235" i="75"/>
  <c r="AD235" i="75"/>
  <c r="AA245" i="75"/>
  <c r="J251" i="5"/>
  <c r="AA255" i="75"/>
  <c r="J273" i="5"/>
  <c r="J279" i="5"/>
  <c r="J281" i="5"/>
  <c r="J11" i="5"/>
  <c r="J25" i="5"/>
  <c r="AA29" i="75"/>
  <c r="AA31" i="75"/>
  <c r="AA61" i="75"/>
  <c r="AD61" i="75"/>
  <c r="AA79" i="75"/>
  <c r="AD79" i="75"/>
  <c r="AA87" i="75"/>
  <c r="AA95" i="75"/>
  <c r="AA103" i="75"/>
  <c r="AA111" i="75"/>
  <c r="AD111" i="75"/>
  <c r="AA113" i="75"/>
  <c r="AA121" i="75"/>
  <c r="AD121" i="75"/>
  <c r="AA139" i="75"/>
  <c r="AA147" i="75"/>
  <c r="AD147" i="75"/>
  <c r="AA165" i="75"/>
  <c r="AA173" i="75"/>
  <c r="AA183" i="75"/>
  <c r="J193" i="5"/>
  <c r="AA201" i="75"/>
  <c r="AD201" i="75"/>
  <c r="J204" i="5"/>
  <c r="AA213" i="75"/>
  <c r="AA233" i="75"/>
  <c r="AA243" i="75"/>
  <c r="AA251" i="75"/>
  <c r="AA263" i="75"/>
  <c r="AD263" i="75"/>
  <c r="AA271" i="75"/>
  <c r="AD271" i="75"/>
  <c r="AA273" i="75"/>
  <c r="AD273" i="75"/>
  <c r="AA11" i="75"/>
  <c r="AA23" i="75"/>
  <c r="AD23" i="75"/>
  <c r="AA25" i="75"/>
  <c r="AD25" i="75"/>
  <c r="AA27" i="75"/>
  <c r="AA39" i="75"/>
  <c r="AD39" i="75"/>
  <c r="AA57" i="75"/>
  <c r="AA73" i="75"/>
  <c r="AD73" i="75"/>
  <c r="AA77" i="75"/>
  <c r="AA85" i="75"/>
  <c r="AD85" i="75"/>
  <c r="AA93" i="75"/>
  <c r="AA101" i="75"/>
  <c r="AA109" i="75"/>
  <c r="AA137" i="75"/>
  <c r="AA145" i="75"/>
  <c r="AA155" i="75"/>
  <c r="AD155" i="75"/>
  <c r="J158" i="5"/>
  <c r="AA163" i="75"/>
  <c r="AA171" i="75"/>
  <c r="AA181" i="75"/>
  <c r="AA193" i="75"/>
  <c r="AD193" i="75"/>
  <c r="AA195" i="75"/>
  <c r="AA199" i="75"/>
  <c r="AD199" i="75"/>
  <c r="AA211" i="75"/>
  <c r="AA227" i="75"/>
  <c r="AD227" i="75"/>
  <c r="AA229" i="75"/>
  <c r="AA231" i="75"/>
  <c r="AD231" i="75"/>
  <c r="AA249" i="75"/>
  <c r="AD249" i="75"/>
  <c r="AA261" i="75"/>
  <c r="J269" i="5"/>
  <c r="AA37" i="75"/>
  <c r="AD37" i="75"/>
  <c r="J52" i="5"/>
  <c r="AA83" i="75"/>
  <c r="AD83" i="75"/>
  <c r="AA91" i="75"/>
  <c r="AD91" i="75"/>
  <c r="AA99" i="75"/>
  <c r="AD99" i="75"/>
  <c r="AA107" i="75"/>
  <c r="AA117" i="75"/>
  <c r="AD117" i="75"/>
  <c r="AA129" i="75"/>
  <c r="AD129" i="75"/>
  <c r="AA133" i="75"/>
  <c r="AD133" i="75"/>
  <c r="AA153" i="75"/>
  <c r="AD153" i="75"/>
  <c r="AA161" i="75"/>
  <c r="AD161" i="75"/>
  <c r="AA169" i="75"/>
  <c r="AD169" i="75"/>
  <c r="J175" i="5"/>
  <c r="AA177" i="75"/>
  <c r="AD177" i="75"/>
  <c r="AA217" i="75"/>
  <c r="AD217" i="75"/>
  <c r="AA237" i="75"/>
  <c r="AD237" i="75"/>
  <c r="AA239" i="75"/>
  <c r="AD239" i="75"/>
  <c r="AA247" i="75"/>
  <c r="AD247" i="75"/>
  <c r="J250" i="5"/>
  <c r="AA270" i="75"/>
  <c r="AD270" i="75"/>
  <c r="AA274" i="75"/>
  <c r="AD274" i="75"/>
  <c r="AA281" i="75"/>
  <c r="AD281" i="75"/>
  <c r="AA286" i="75"/>
  <c r="AD286" i="75"/>
  <c r="AA289" i="75"/>
  <c r="AA291" i="75"/>
  <c r="AD291" i="75"/>
  <c r="AA284" i="75"/>
  <c r="AD284" i="75"/>
  <c r="AA287" i="75"/>
  <c r="AD287" i="75"/>
  <c r="AA282" i="75"/>
  <c r="AD282" i="75"/>
  <c r="AA285" i="75"/>
  <c r="J277" i="5"/>
  <c r="AA283" i="75"/>
  <c r="AD283" i="75"/>
  <c r="AA288" i="75"/>
  <c r="AD288" i="75"/>
  <c r="AA299" i="75"/>
  <c r="K3" i="4"/>
  <c r="M3" i="4"/>
  <c r="Y3" i="4"/>
  <c r="K7" i="4"/>
  <c r="M7" i="4"/>
  <c r="Y7" i="4"/>
  <c r="K10" i="4"/>
  <c r="M10" i="4"/>
  <c r="Y10" i="4"/>
  <c r="K15" i="4"/>
  <c r="M15" i="4"/>
  <c r="Y15" i="4"/>
  <c r="K18" i="4"/>
  <c r="M18" i="4"/>
  <c r="Y18" i="4"/>
  <c r="K23" i="4"/>
  <c r="M23" i="4"/>
  <c r="Y23" i="4"/>
  <c r="K26" i="4"/>
  <c r="M26" i="4"/>
  <c r="Y26" i="4"/>
  <c r="K5" i="4"/>
  <c r="M5" i="4"/>
  <c r="Y5" i="4"/>
  <c r="K8" i="4"/>
  <c r="M8" i="4"/>
  <c r="Y8" i="4"/>
  <c r="K13" i="4"/>
  <c r="M13" i="4"/>
  <c r="Y13" i="4"/>
  <c r="K16" i="4"/>
  <c r="M16" i="4"/>
  <c r="Y16" i="4"/>
  <c r="K19" i="4"/>
  <c r="M19" i="4"/>
  <c r="Y19" i="4"/>
  <c r="K22" i="4"/>
  <c r="M22" i="4"/>
  <c r="Y22" i="4"/>
  <c r="K34" i="4"/>
  <c r="M34" i="4"/>
  <c r="Y34" i="4"/>
  <c r="K11" i="4"/>
  <c r="M11" i="4"/>
  <c r="Y11" i="4"/>
  <c r="K12" i="4"/>
  <c r="M12" i="4"/>
  <c r="Y12" i="4"/>
  <c r="K14" i="4"/>
  <c r="M14" i="4"/>
  <c r="Y14" i="4"/>
  <c r="K20" i="4"/>
  <c r="M20" i="4"/>
  <c r="Y20" i="4"/>
  <c r="K24" i="4"/>
  <c r="M24" i="4"/>
  <c r="Y24" i="4"/>
  <c r="K27" i="4"/>
  <c r="M27" i="4"/>
  <c r="Y27" i="4"/>
  <c r="K30" i="4"/>
  <c r="M30" i="4"/>
  <c r="Y30" i="4"/>
  <c r="K32" i="4"/>
  <c r="M32" i="4"/>
  <c r="Y32" i="4"/>
  <c r="K33" i="4"/>
  <c r="M33" i="4"/>
  <c r="Y33" i="4"/>
  <c r="K17" i="4"/>
  <c r="M17" i="4"/>
  <c r="Y17" i="4"/>
  <c r="K21" i="4"/>
  <c r="M21" i="4"/>
  <c r="Y21" i="4"/>
  <c r="K28" i="4"/>
  <c r="M28" i="4"/>
  <c r="Y28" i="4"/>
  <c r="K31" i="4"/>
  <c r="M31" i="4"/>
  <c r="Y31" i="4"/>
  <c r="K35" i="4"/>
  <c r="M35" i="4"/>
  <c r="Y35" i="4"/>
  <c r="K25" i="4"/>
  <c r="M25" i="4"/>
  <c r="Y25" i="4"/>
  <c r="K29" i="4"/>
  <c r="M29" i="4"/>
  <c r="Y29" i="4"/>
  <c r="K6" i="4"/>
  <c r="M6" i="4"/>
  <c r="Y6" i="4"/>
  <c r="K9" i="4"/>
  <c r="M9" i="4"/>
  <c r="Y9" i="4"/>
  <c r="K4" i="4"/>
  <c r="M4" i="4"/>
  <c r="Y4" i="4"/>
  <c r="H19" i="111"/>
  <c r="H4" i="111"/>
  <c r="K36" i="4"/>
  <c r="M36" i="4"/>
  <c r="K37" i="4"/>
  <c r="M37" i="4"/>
  <c r="K38" i="4"/>
  <c r="M38" i="4"/>
  <c r="K39" i="4"/>
  <c r="M39" i="4"/>
  <c r="K40" i="4"/>
  <c r="M40" i="4"/>
  <c r="K41" i="4"/>
  <c r="M41" i="4"/>
  <c r="K45" i="4"/>
  <c r="M45" i="4"/>
  <c r="K49" i="4"/>
  <c r="M49" i="4"/>
  <c r="K53" i="4"/>
  <c r="M53" i="4"/>
  <c r="K57" i="4"/>
  <c r="M57" i="4"/>
  <c r="K61" i="4"/>
  <c r="M61" i="4"/>
  <c r="K65" i="4"/>
  <c r="M65" i="4"/>
  <c r="K69" i="4"/>
  <c r="M69" i="4"/>
  <c r="K73" i="4"/>
  <c r="M73" i="4"/>
  <c r="K77" i="4"/>
  <c r="M77" i="4"/>
  <c r="K81" i="4"/>
  <c r="M81" i="4"/>
  <c r="K85" i="4"/>
  <c r="M85" i="4"/>
  <c r="K89" i="4"/>
  <c r="M89" i="4"/>
  <c r="K93" i="4"/>
  <c r="M93" i="4"/>
  <c r="K97" i="4"/>
  <c r="M97" i="4"/>
  <c r="K101" i="4"/>
  <c r="M101" i="4"/>
  <c r="K105" i="4"/>
  <c r="M105" i="4"/>
  <c r="K109" i="4"/>
  <c r="M109" i="4"/>
  <c r="K113" i="4"/>
  <c r="M113" i="4"/>
  <c r="K43" i="4"/>
  <c r="M43" i="4"/>
  <c r="K48" i="4"/>
  <c r="M48" i="4"/>
  <c r="K54" i="4"/>
  <c r="M54" i="4"/>
  <c r="K59" i="4"/>
  <c r="M59" i="4"/>
  <c r="K64" i="4"/>
  <c r="M64" i="4"/>
  <c r="K70" i="4"/>
  <c r="M70" i="4"/>
  <c r="K75" i="4"/>
  <c r="M75" i="4"/>
  <c r="K80" i="4"/>
  <c r="M80" i="4"/>
  <c r="K86" i="4"/>
  <c r="M86" i="4"/>
  <c r="K91" i="4"/>
  <c r="M91" i="4"/>
  <c r="K96" i="4"/>
  <c r="M96" i="4"/>
  <c r="K102" i="4"/>
  <c r="M102" i="4"/>
  <c r="K107" i="4"/>
  <c r="M107" i="4"/>
  <c r="K112" i="4"/>
  <c r="M112" i="4"/>
  <c r="K117" i="4"/>
  <c r="M117" i="4"/>
  <c r="K121" i="4"/>
  <c r="M121" i="4"/>
  <c r="K125" i="4"/>
  <c r="M125" i="4"/>
  <c r="K129" i="4"/>
  <c r="M129" i="4"/>
  <c r="K133" i="4"/>
  <c r="M133" i="4"/>
  <c r="K137" i="4"/>
  <c r="M137" i="4"/>
  <c r="K141" i="4"/>
  <c r="M141" i="4"/>
  <c r="K145" i="4"/>
  <c r="M145" i="4"/>
  <c r="K149" i="4"/>
  <c r="M149" i="4"/>
  <c r="K153" i="4"/>
  <c r="M153" i="4"/>
  <c r="K157" i="4"/>
  <c r="M157" i="4"/>
  <c r="K161" i="4"/>
  <c r="M161" i="4"/>
  <c r="K165" i="4"/>
  <c r="M165" i="4"/>
  <c r="K169" i="4"/>
  <c r="M169" i="4"/>
  <c r="K173" i="4"/>
  <c r="M173" i="4"/>
  <c r="K177" i="4"/>
  <c r="M177" i="4"/>
  <c r="K181" i="4"/>
  <c r="M181" i="4"/>
  <c r="K185" i="4"/>
  <c r="M185" i="4"/>
  <c r="K189" i="4"/>
  <c r="M189" i="4"/>
  <c r="K193" i="4"/>
  <c r="M193" i="4"/>
  <c r="K197" i="4"/>
  <c r="M197" i="4"/>
  <c r="K201" i="4"/>
  <c r="M201" i="4"/>
  <c r="K205" i="4"/>
  <c r="M205" i="4"/>
  <c r="K209" i="4"/>
  <c r="M209" i="4"/>
  <c r="K213" i="4"/>
  <c r="M213" i="4"/>
  <c r="K217" i="4"/>
  <c r="M217" i="4"/>
  <c r="K221" i="4"/>
  <c r="M221" i="4"/>
  <c r="K225" i="4"/>
  <c r="M225" i="4"/>
  <c r="K229" i="4"/>
  <c r="M229" i="4"/>
  <c r="K233" i="4"/>
  <c r="M233" i="4"/>
  <c r="K237" i="4"/>
  <c r="M237" i="4"/>
  <c r="K241" i="4"/>
  <c r="M241" i="4"/>
  <c r="K245" i="4"/>
  <c r="M245" i="4"/>
  <c r="K249" i="4"/>
  <c r="M249" i="4"/>
  <c r="K253" i="4"/>
  <c r="M253" i="4"/>
  <c r="K257" i="4"/>
  <c r="M257" i="4"/>
  <c r="K261" i="4"/>
  <c r="M261" i="4"/>
  <c r="K265" i="4"/>
  <c r="M265" i="4"/>
  <c r="K269" i="4"/>
  <c r="M269" i="4"/>
  <c r="K273" i="4"/>
  <c r="M273" i="4"/>
  <c r="K277" i="4"/>
  <c r="M277" i="4"/>
  <c r="K281" i="4"/>
  <c r="M281" i="4"/>
  <c r="K285" i="4"/>
  <c r="M285" i="4"/>
  <c r="K289" i="4"/>
  <c r="M289" i="4"/>
  <c r="K293" i="4"/>
  <c r="M293" i="4"/>
  <c r="K297" i="4"/>
  <c r="M297" i="4"/>
  <c r="K44" i="4"/>
  <c r="M44" i="4"/>
  <c r="K51" i="4"/>
  <c r="M51" i="4"/>
  <c r="K58" i="4"/>
  <c r="M58" i="4"/>
  <c r="K66" i="4"/>
  <c r="M66" i="4"/>
  <c r="K72" i="4"/>
  <c r="M72" i="4"/>
  <c r="K79" i="4"/>
  <c r="M79" i="4"/>
  <c r="K87" i="4"/>
  <c r="M87" i="4"/>
  <c r="K94" i="4"/>
  <c r="M94" i="4"/>
  <c r="K100" i="4"/>
  <c r="M100" i="4"/>
  <c r="K108" i="4"/>
  <c r="M108" i="4"/>
  <c r="K115" i="4"/>
  <c r="M115" i="4"/>
  <c r="K120" i="4"/>
  <c r="M120" i="4"/>
  <c r="K126" i="4"/>
  <c r="M126" i="4"/>
  <c r="K131" i="4"/>
  <c r="M131" i="4"/>
  <c r="K136" i="4"/>
  <c r="M136" i="4"/>
  <c r="K142" i="4"/>
  <c r="M142" i="4"/>
  <c r="K147" i="4"/>
  <c r="M147" i="4"/>
  <c r="K152" i="4"/>
  <c r="M152" i="4"/>
  <c r="K158" i="4"/>
  <c r="M158" i="4"/>
  <c r="K163" i="4"/>
  <c r="M163" i="4"/>
  <c r="K168" i="4"/>
  <c r="M168" i="4"/>
  <c r="K174" i="4"/>
  <c r="M174" i="4"/>
  <c r="K179" i="4"/>
  <c r="M179" i="4"/>
  <c r="K184" i="4"/>
  <c r="M184" i="4"/>
  <c r="K190" i="4"/>
  <c r="M190" i="4"/>
  <c r="K195" i="4"/>
  <c r="M195" i="4"/>
  <c r="K200" i="4"/>
  <c r="M200" i="4"/>
  <c r="K206" i="4"/>
  <c r="M206" i="4"/>
  <c r="K211" i="4"/>
  <c r="M211" i="4"/>
  <c r="K216" i="4"/>
  <c r="M216" i="4"/>
  <c r="K222" i="4"/>
  <c r="M222" i="4"/>
  <c r="K227" i="4"/>
  <c r="M227" i="4"/>
  <c r="K232" i="4"/>
  <c r="M232" i="4"/>
  <c r="K238" i="4"/>
  <c r="M238" i="4"/>
  <c r="K243" i="4"/>
  <c r="M243" i="4"/>
  <c r="K248" i="4"/>
  <c r="M248" i="4"/>
  <c r="K254" i="4"/>
  <c r="M254" i="4"/>
  <c r="K259" i="4"/>
  <c r="M259" i="4"/>
  <c r="K264" i="4"/>
  <c r="M264" i="4"/>
  <c r="K270" i="4"/>
  <c r="M270" i="4"/>
  <c r="K275" i="4"/>
  <c r="M275" i="4"/>
  <c r="K280" i="4"/>
  <c r="M280" i="4"/>
  <c r="K286" i="4"/>
  <c r="M286" i="4"/>
  <c r="K291" i="4"/>
  <c r="M291" i="4"/>
  <c r="K296" i="4"/>
  <c r="M296" i="4"/>
  <c r="K46" i="4"/>
  <c r="M46" i="4"/>
  <c r="K52" i="4"/>
  <c r="M52" i="4"/>
  <c r="K60" i="4"/>
  <c r="M60" i="4"/>
  <c r="K67" i="4"/>
  <c r="M67" i="4"/>
  <c r="K74" i="4"/>
  <c r="M74" i="4"/>
  <c r="K82" i="4"/>
  <c r="M82" i="4"/>
  <c r="K88" i="4"/>
  <c r="M88" i="4"/>
  <c r="K95" i="4"/>
  <c r="M95" i="4"/>
  <c r="K103" i="4"/>
  <c r="M103" i="4"/>
  <c r="K110" i="4"/>
  <c r="M110" i="4"/>
  <c r="K116" i="4"/>
  <c r="M116" i="4"/>
  <c r="K122" i="4"/>
  <c r="M122" i="4"/>
  <c r="K127" i="4"/>
  <c r="M127" i="4"/>
  <c r="K132" i="4"/>
  <c r="M132" i="4"/>
  <c r="K138" i="4"/>
  <c r="M138" i="4"/>
  <c r="K143" i="4"/>
  <c r="M143" i="4"/>
  <c r="K148" i="4"/>
  <c r="M148" i="4"/>
  <c r="K154" i="4"/>
  <c r="M154" i="4"/>
  <c r="K159" i="4"/>
  <c r="M159" i="4"/>
  <c r="K164" i="4"/>
  <c r="M164" i="4"/>
  <c r="K170" i="4"/>
  <c r="M170" i="4"/>
  <c r="K175" i="4"/>
  <c r="M175" i="4"/>
  <c r="K180" i="4"/>
  <c r="M180" i="4"/>
  <c r="K186" i="4"/>
  <c r="M186" i="4"/>
  <c r="K191" i="4"/>
  <c r="M191" i="4"/>
  <c r="K196" i="4"/>
  <c r="M196" i="4"/>
  <c r="K202" i="4"/>
  <c r="M202" i="4"/>
  <c r="K207" i="4"/>
  <c r="M207" i="4"/>
  <c r="K212" i="4"/>
  <c r="M212" i="4"/>
  <c r="K218" i="4"/>
  <c r="M218" i="4"/>
  <c r="K223" i="4"/>
  <c r="M223" i="4"/>
  <c r="K228" i="4"/>
  <c r="M228" i="4"/>
  <c r="K234" i="4"/>
  <c r="M234" i="4"/>
  <c r="K239" i="4"/>
  <c r="M239" i="4"/>
  <c r="K244" i="4"/>
  <c r="M244" i="4"/>
  <c r="K250" i="4"/>
  <c r="M250" i="4"/>
  <c r="K255" i="4"/>
  <c r="M255" i="4"/>
  <c r="K260" i="4"/>
  <c r="M260" i="4"/>
  <c r="K266" i="4"/>
  <c r="M266" i="4"/>
  <c r="K271" i="4"/>
  <c r="M271" i="4"/>
  <c r="K276" i="4"/>
  <c r="M276" i="4"/>
  <c r="K282" i="4"/>
  <c r="M282" i="4"/>
  <c r="K287" i="4"/>
  <c r="M287" i="4"/>
  <c r="K292" i="4"/>
  <c r="M292" i="4"/>
  <c r="K298" i="4"/>
  <c r="M298" i="4"/>
  <c r="K47" i="4"/>
  <c r="M47" i="4"/>
  <c r="K55" i="4"/>
  <c r="M55" i="4"/>
  <c r="K62" i="4"/>
  <c r="M62" i="4"/>
  <c r="K68" i="4"/>
  <c r="M68" i="4"/>
  <c r="K76" i="4"/>
  <c r="M76" i="4"/>
  <c r="K83" i="4"/>
  <c r="M83" i="4"/>
  <c r="K90" i="4"/>
  <c r="M90" i="4"/>
  <c r="K98" i="4"/>
  <c r="M98" i="4"/>
  <c r="K104" i="4"/>
  <c r="M104" i="4"/>
  <c r="K111" i="4"/>
  <c r="M111" i="4"/>
  <c r="K118" i="4"/>
  <c r="M118" i="4"/>
  <c r="K123" i="4"/>
  <c r="M123" i="4"/>
  <c r="K128" i="4"/>
  <c r="M128" i="4"/>
  <c r="K134" i="4"/>
  <c r="M134" i="4"/>
  <c r="K139" i="4"/>
  <c r="M139" i="4"/>
  <c r="K144" i="4"/>
  <c r="M144" i="4"/>
  <c r="K150" i="4"/>
  <c r="M150" i="4"/>
  <c r="K155" i="4"/>
  <c r="M155" i="4"/>
  <c r="K160" i="4"/>
  <c r="M160" i="4"/>
  <c r="K166" i="4"/>
  <c r="M166" i="4"/>
  <c r="K171" i="4"/>
  <c r="M171" i="4"/>
  <c r="K176" i="4"/>
  <c r="M176" i="4"/>
  <c r="K182" i="4"/>
  <c r="M182" i="4"/>
  <c r="K187" i="4"/>
  <c r="M187" i="4"/>
  <c r="K192" i="4"/>
  <c r="M192" i="4"/>
  <c r="K198" i="4"/>
  <c r="M198" i="4"/>
  <c r="K203" i="4"/>
  <c r="M203" i="4"/>
  <c r="K208" i="4"/>
  <c r="M208" i="4"/>
  <c r="K214" i="4"/>
  <c r="M214" i="4"/>
  <c r="K219" i="4"/>
  <c r="M219" i="4"/>
  <c r="K224" i="4"/>
  <c r="M224" i="4"/>
  <c r="K230" i="4"/>
  <c r="M230" i="4"/>
  <c r="K235" i="4"/>
  <c r="M235" i="4"/>
  <c r="K240" i="4"/>
  <c r="M240" i="4"/>
  <c r="K246" i="4"/>
  <c r="M246" i="4"/>
  <c r="K251" i="4"/>
  <c r="M251" i="4"/>
  <c r="K256" i="4"/>
  <c r="M256" i="4"/>
  <c r="K262" i="4"/>
  <c r="M262" i="4"/>
  <c r="K267" i="4"/>
  <c r="M267" i="4"/>
  <c r="K272" i="4"/>
  <c r="M272" i="4"/>
  <c r="K278" i="4"/>
  <c r="M278" i="4"/>
  <c r="K283" i="4"/>
  <c r="M283" i="4"/>
  <c r="K288" i="4"/>
  <c r="M288" i="4"/>
  <c r="K294" i="4"/>
  <c r="M294" i="4"/>
  <c r="K299" i="4"/>
  <c r="M299" i="4"/>
  <c r="K42" i="4"/>
  <c r="M42" i="4"/>
  <c r="K50" i="4"/>
  <c r="M50" i="4"/>
  <c r="K56" i="4"/>
  <c r="M56" i="4"/>
  <c r="K63" i="4"/>
  <c r="M63" i="4"/>
  <c r="K71" i="4"/>
  <c r="M71" i="4"/>
  <c r="K78" i="4"/>
  <c r="M78" i="4"/>
  <c r="K84" i="4"/>
  <c r="M84" i="4"/>
  <c r="K92" i="4"/>
  <c r="M92" i="4"/>
  <c r="K99" i="4"/>
  <c r="M99" i="4"/>
  <c r="K106" i="4"/>
  <c r="M106" i="4"/>
  <c r="K114" i="4"/>
  <c r="M114" i="4"/>
  <c r="K119" i="4"/>
  <c r="M119" i="4"/>
  <c r="K124" i="4"/>
  <c r="M124" i="4"/>
  <c r="K130" i="4"/>
  <c r="M130" i="4"/>
  <c r="K135" i="4"/>
  <c r="M135" i="4"/>
  <c r="K140" i="4"/>
  <c r="M140" i="4"/>
  <c r="K146" i="4"/>
  <c r="M146" i="4"/>
  <c r="K151" i="4"/>
  <c r="M151" i="4"/>
  <c r="K156" i="4"/>
  <c r="M156" i="4"/>
  <c r="K162" i="4"/>
  <c r="M162" i="4"/>
  <c r="K167" i="4"/>
  <c r="M167" i="4"/>
  <c r="K172" i="4"/>
  <c r="M172" i="4"/>
  <c r="K178" i="4"/>
  <c r="M178" i="4"/>
  <c r="K183" i="4"/>
  <c r="M183" i="4"/>
  <c r="K188" i="4"/>
  <c r="M188" i="4"/>
  <c r="K194" i="4"/>
  <c r="M194" i="4"/>
  <c r="K199" i="4"/>
  <c r="M199" i="4"/>
  <c r="K204" i="4"/>
  <c r="M204" i="4"/>
  <c r="K210" i="4"/>
  <c r="M210" i="4"/>
  <c r="K215" i="4"/>
  <c r="M215" i="4"/>
  <c r="K220" i="4"/>
  <c r="M220" i="4"/>
  <c r="K226" i="4"/>
  <c r="M226" i="4"/>
  <c r="K231" i="4"/>
  <c r="M231" i="4"/>
  <c r="K236" i="4"/>
  <c r="M236" i="4"/>
  <c r="K242" i="4"/>
  <c r="M242" i="4"/>
  <c r="K247" i="4"/>
  <c r="M247" i="4"/>
  <c r="K252" i="4"/>
  <c r="M252" i="4"/>
  <c r="K258" i="4"/>
  <c r="M258" i="4"/>
  <c r="K263" i="4"/>
  <c r="M263" i="4"/>
  <c r="K268" i="4"/>
  <c r="M268" i="4"/>
  <c r="K274" i="4"/>
  <c r="M274" i="4"/>
  <c r="K279" i="4"/>
  <c r="M279" i="4"/>
  <c r="K284" i="4"/>
  <c r="M284" i="4"/>
  <c r="K290" i="4"/>
  <c r="M290" i="4"/>
  <c r="K295" i="4"/>
  <c r="M295" i="4"/>
  <c r="K300" i="4"/>
  <c r="M300" i="4"/>
  <c r="AD299" i="75"/>
  <c r="J300" i="5"/>
  <c r="AD285" i="75"/>
  <c r="J286" i="5"/>
  <c r="AD171" i="75"/>
  <c r="J172" i="5"/>
  <c r="AD145" i="75"/>
  <c r="J146" i="5"/>
  <c r="AD93" i="75"/>
  <c r="J94" i="5"/>
  <c r="AD57" i="75"/>
  <c r="J58" i="5"/>
  <c r="AD213" i="75"/>
  <c r="J214" i="5"/>
  <c r="AD183" i="75"/>
  <c r="J184" i="5"/>
  <c r="AD139" i="75"/>
  <c r="J140" i="5"/>
  <c r="AD103" i="75"/>
  <c r="J104" i="5"/>
  <c r="AD255" i="75"/>
  <c r="J256" i="5"/>
  <c r="AD215" i="75"/>
  <c r="J216" i="5"/>
  <c r="AD81" i="75"/>
  <c r="J82" i="5"/>
  <c r="AD262" i="75"/>
  <c r="J264" i="5"/>
  <c r="AD242" i="75"/>
  <c r="J243" i="5"/>
  <c r="AD232" i="75"/>
  <c r="J233" i="5"/>
  <c r="AD212" i="75"/>
  <c r="J213" i="5"/>
  <c r="AD200" i="75"/>
  <c r="J201" i="5"/>
  <c r="AD182" i="75"/>
  <c r="J183" i="5"/>
  <c r="AD172" i="75"/>
  <c r="J173" i="5"/>
  <c r="AD164" i="75"/>
  <c r="J165" i="5"/>
  <c r="AD146" i="75"/>
  <c r="J147" i="5"/>
  <c r="AD120" i="75"/>
  <c r="J121" i="5"/>
  <c r="AD110" i="75"/>
  <c r="J111" i="5"/>
  <c r="AD102" i="75"/>
  <c r="J103" i="5"/>
  <c r="AD94" i="75"/>
  <c r="J95" i="5"/>
  <c r="AD86" i="75"/>
  <c r="J87" i="5"/>
  <c r="AD78" i="75"/>
  <c r="J79" i="5"/>
  <c r="AD58" i="75"/>
  <c r="J59" i="5"/>
  <c r="AD42" i="75"/>
  <c r="J43" i="5"/>
  <c r="AD28" i="75"/>
  <c r="J29" i="5"/>
  <c r="AD12" i="75"/>
  <c r="J13" i="5"/>
  <c r="AD290" i="75"/>
  <c r="J291" i="5"/>
  <c r="AD130" i="75"/>
  <c r="J131" i="5"/>
  <c r="AD230" i="75"/>
  <c r="J231" i="5"/>
  <c r="AD198" i="75"/>
  <c r="AD76" i="75"/>
  <c r="J77" i="5"/>
  <c r="AD41" i="75"/>
  <c r="J42" i="5"/>
  <c r="AD208" i="75"/>
  <c r="J209" i="5"/>
  <c r="AD14" i="75"/>
  <c r="J15" i="5"/>
  <c r="AD218" i="75"/>
  <c r="J219" i="5"/>
  <c r="AD150" i="75"/>
  <c r="J151" i="5"/>
  <c r="AD52" i="75"/>
  <c r="J53" i="5"/>
  <c r="AD19" i="75"/>
  <c r="AD265" i="75"/>
  <c r="J267" i="5"/>
  <c r="AD89" i="75"/>
  <c r="J90" i="5"/>
  <c r="AD258" i="75"/>
  <c r="J260" i="5"/>
  <c r="AD209" i="75"/>
  <c r="J210" i="5"/>
  <c r="AD179" i="75"/>
  <c r="J180" i="5"/>
  <c r="AD74" i="75"/>
  <c r="J75" i="5"/>
  <c r="AD15" i="75"/>
  <c r="AD122" i="75"/>
  <c r="J123" i="5"/>
  <c r="AD259" i="75"/>
  <c r="J261" i="5"/>
  <c r="AD289" i="75"/>
  <c r="J290" i="5"/>
  <c r="AD229" i="75"/>
  <c r="J230" i="5"/>
  <c r="AD195" i="75"/>
  <c r="J196" i="5"/>
  <c r="AD163" i="75"/>
  <c r="J164" i="5"/>
  <c r="AD137" i="75"/>
  <c r="J138" i="5"/>
  <c r="AD11" i="75"/>
  <c r="J12" i="5"/>
  <c r="AD251" i="75"/>
  <c r="J252" i="5"/>
  <c r="AD173" i="75"/>
  <c r="J174" i="5"/>
  <c r="AD95" i="75"/>
  <c r="J96" i="5"/>
  <c r="AD31" i="75"/>
  <c r="J32" i="5"/>
  <c r="AD185" i="75"/>
  <c r="J186" i="5"/>
  <c r="AD260" i="75"/>
  <c r="J262" i="5"/>
  <c r="AD190" i="75"/>
  <c r="J191" i="5"/>
  <c r="AD170" i="75"/>
  <c r="J171" i="5"/>
  <c r="AD100" i="75"/>
  <c r="J101" i="5"/>
  <c r="AD38" i="75"/>
  <c r="J39" i="5"/>
  <c r="AD4" i="75"/>
  <c r="AD60" i="75"/>
  <c r="J61" i="5"/>
  <c r="AD223" i="75"/>
  <c r="AD186" i="75"/>
  <c r="J187" i="5"/>
  <c r="AD70" i="75"/>
  <c r="J71" i="5"/>
  <c r="AD13" i="75"/>
  <c r="J14" i="5"/>
  <c r="AD187" i="75"/>
  <c r="J188" i="5"/>
  <c r="AD206" i="75"/>
  <c r="J207" i="5"/>
  <c r="AD132" i="75"/>
  <c r="J133" i="5"/>
  <c r="AD47" i="75"/>
  <c r="J48" i="5"/>
  <c r="AD6" i="75"/>
  <c r="AD225" i="75"/>
  <c r="J226" i="5"/>
  <c r="AD71" i="75"/>
  <c r="J72" i="5"/>
  <c r="AD21" i="75"/>
  <c r="J22" i="5"/>
  <c r="AD241" i="75"/>
  <c r="J242" i="5"/>
  <c r="AD205" i="75"/>
  <c r="J206" i="5"/>
  <c r="AD67" i="75"/>
  <c r="J68" i="5"/>
  <c r="AD9" i="75"/>
  <c r="J10" i="5"/>
  <c r="AD275" i="75"/>
  <c r="J276" i="5"/>
  <c r="AD50" i="75"/>
  <c r="J51" i="5"/>
  <c r="AD261" i="75"/>
  <c r="AD109" i="75"/>
  <c r="J110" i="5"/>
  <c r="AD77" i="75"/>
  <c r="J78" i="5"/>
  <c r="AD27" i="75"/>
  <c r="J28" i="5"/>
  <c r="AD243" i="75"/>
  <c r="J244" i="5"/>
  <c r="AD165" i="75"/>
  <c r="J166" i="5"/>
  <c r="AD113" i="75"/>
  <c r="J114" i="5"/>
  <c r="AD87" i="75"/>
  <c r="J88" i="5"/>
  <c r="AD29" i="75"/>
  <c r="AD245" i="75"/>
  <c r="J246" i="5"/>
  <c r="AD105" i="75"/>
  <c r="J106" i="5"/>
  <c r="AD246" i="75"/>
  <c r="J247" i="5"/>
  <c r="AD176" i="75"/>
  <c r="J177" i="5"/>
  <c r="AD152" i="75"/>
  <c r="J153" i="5"/>
  <c r="AD128" i="75"/>
  <c r="J129" i="5"/>
  <c r="AD116" i="75"/>
  <c r="J117" i="5"/>
  <c r="AD90" i="75"/>
  <c r="J91" i="5"/>
  <c r="AD46" i="75"/>
  <c r="J47" i="5"/>
  <c r="AD3" i="75"/>
  <c r="J4" i="5"/>
  <c r="AD8" i="75"/>
  <c r="J9" i="5"/>
  <c r="AD264" i="75"/>
  <c r="J266" i="5"/>
  <c r="AD135" i="75"/>
  <c r="J136" i="5"/>
  <c r="AD7" i="75"/>
  <c r="J8" i="5"/>
  <c r="AD123" i="75"/>
  <c r="J124" i="5"/>
  <c r="AD228" i="75"/>
  <c r="J229" i="5"/>
  <c r="AD191" i="75"/>
  <c r="J192" i="5"/>
  <c r="AD126" i="75"/>
  <c r="J127" i="5"/>
  <c r="AD63" i="75"/>
  <c r="J64" i="5"/>
  <c r="AD295" i="75"/>
  <c r="J296" i="5"/>
  <c r="AD159" i="75"/>
  <c r="J160" i="5"/>
  <c r="AD226" i="75"/>
  <c r="J227" i="5"/>
  <c r="AD45" i="75"/>
  <c r="J46" i="5"/>
  <c r="AD107" i="75"/>
  <c r="J108" i="5"/>
  <c r="AD211" i="75"/>
  <c r="J212" i="5"/>
  <c r="AD181" i="75"/>
  <c r="J182" i="5"/>
  <c r="AD101" i="75"/>
  <c r="J102" i="5"/>
  <c r="AD233" i="75"/>
  <c r="J234" i="5"/>
  <c r="AD97" i="75"/>
  <c r="J98" i="5"/>
  <c r="AD244" i="75"/>
  <c r="J245" i="5"/>
  <c r="AD234" i="75"/>
  <c r="J235" i="5"/>
  <c r="AD214" i="75"/>
  <c r="J215" i="5"/>
  <c r="AD184" i="75"/>
  <c r="J185" i="5"/>
  <c r="AD148" i="75"/>
  <c r="J149" i="5"/>
  <c r="AD140" i="75"/>
  <c r="J141" i="5"/>
  <c r="AD124" i="75"/>
  <c r="J125" i="5"/>
  <c r="AD114" i="75"/>
  <c r="J115" i="5"/>
  <c r="AD104" i="75"/>
  <c r="J105" i="5"/>
  <c r="AD88" i="75"/>
  <c r="J89" i="5"/>
  <c r="AD80" i="75"/>
  <c r="J81" i="5"/>
  <c r="AD44" i="75"/>
  <c r="J45" i="5"/>
  <c r="AD300" i="75"/>
  <c r="J301" i="5"/>
  <c r="AD194" i="75"/>
  <c r="J195" i="5"/>
  <c r="AD298" i="75"/>
  <c r="J299" i="5"/>
  <c r="AD253" i="75"/>
  <c r="J254" i="5"/>
  <c r="AD127" i="75"/>
  <c r="J128" i="5"/>
  <c r="AD49" i="75"/>
  <c r="J50" i="5"/>
  <c r="AD238" i="75"/>
  <c r="J239" i="5"/>
  <c r="AD180" i="75"/>
  <c r="J181" i="5"/>
  <c r="AD119" i="75"/>
  <c r="J120" i="5"/>
  <c r="AD56" i="75"/>
  <c r="J57" i="5"/>
  <c r="AD26" i="75"/>
  <c r="J27" i="5"/>
  <c r="AD269" i="75"/>
  <c r="J271" i="5"/>
  <c r="AD136" i="75"/>
  <c r="J137" i="5"/>
  <c r="AD43" i="75"/>
  <c r="J44" i="5"/>
  <c r="AD221" i="75"/>
  <c r="J222" i="5"/>
  <c r="AD189" i="75"/>
  <c r="J190" i="5"/>
  <c r="AD112" i="75"/>
  <c r="J113" i="5"/>
  <c r="AD33" i="75"/>
  <c r="J34" i="5"/>
  <c r="H8" i="111"/>
  <c r="H20" i="111"/>
  <c r="H240" i="111"/>
  <c r="J298" i="5"/>
  <c r="H296" i="111"/>
  <c r="AE297" i="75"/>
  <c r="H40" i="111"/>
  <c r="H9" i="111"/>
  <c r="H271" i="111"/>
  <c r="H181" i="111"/>
  <c r="H111" i="111"/>
  <c r="H145" i="111"/>
  <c r="H229" i="111"/>
  <c r="H25" i="111"/>
  <c r="J297" i="5"/>
  <c r="H295" i="111"/>
  <c r="AE296" i="75"/>
  <c r="J67" i="5"/>
  <c r="H65" i="111"/>
  <c r="AE66" i="75"/>
  <c r="J293" i="5"/>
  <c r="H291" i="111"/>
  <c r="AE292" i="75"/>
  <c r="J55" i="5"/>
  <c r="H53" i="111"/>
  <c r="AE54" i="75"/>
  <c r="J76" i="5"/>
  <c r="H74" i="111"/>
  <c r="AE75" i="75"/>
  <c r="J66" i="5"/>
  <c r="H64" i="111"/>
  <c r="AE65" i="75"/>
  <c r="H6" i="111"/>
  <c r="H279" i="111"/>
  <c r="H241" i="111"/>
  <c r="H119" i="111"/>
  <c r="H93" i="111"/>
  <c r="H284" i="111"/>
  <c r="H191" i="111"/>
  <c r="H59" i="111"/>
  <c r="H131" i="111"/>
  <c r="H202" i="111"/>
  <c r="H106" i="111"/>
  <c r="H80" i="111"/>
  <c r="H12" i="111"/>
  <c r="H13" i="111"/>
  <c r="H11" i="111"/>
  <c r="H171" i="111"/>
  <c r="H299" i="111"/>
  <c r="H147" i="111"/>
  <c r="H210" i="111"/>
  <c r="H182" i="111"/>
  <c r="P40" i="89"/>
  <c r="Y38" i="4"/>
  <c r="AA39" i="5"/>
  <c r="P43" i="89"/>
  <c r="Y41" i="4"/>
  <c r="AA42" i="5"/>
  <c r="P39" i="89"/>
  <c r="Y37" i="4"/>
  <c r="AA38" i="5"/>
  <c r="P42" i="89"/>
  <c r="Y40" i="4"/>
  <c r="AA41" i="5"/>
  <c r="P38" i="89"/>
  <c r="Y36" i="4"/>
  <c r="AA37" i="5"/>
  <c r="P41" i="89"/>
  <c r="Y39" i="4"/>
  <c r="AA40" i="5"/>
  <c r="H173" i="111"/>
  <c r="H149" i="111"/>
  <c r="H193" i="111"/>
  <c r="H104" i="111"/>
  <c r="J80" i="5"/>
  <c r="H62" i="111"/>
  <c r="H79" i="111"/>
  <c r="H100" i="111"/>
  <c r="J287" i="5"/>
  <c r="J272" i="5"/>
  <c r="J178" i="5"/>
  <c r="J92" i="5"/>
  <c r="J285" i="5"/>
  <c r="J100" i="5"/>
  <c r="AE217" i="75"/>
  <c r="H175" i="111"/>
  <c r="H135" i="111"/>
  <c r="H158" i="111"/>
  <c r="H245" i="111"/>
  <c r="H138" i="111"/>
  <c r="H26" i="111"/>
  <c r="H46" i="111"/>
  <c r="H243" i="111"/>
  <c r="H151" i="111"/>
  <c r="H136" i="111"/>
  <c r="H29" i="111"/>
  <c r="J41" i="5"/>
  <c r="AE40" i="75"/>
  <c r="H39" i="111"/>
  <c r="J198" i="5"/>
  <c r="H196" i="111"/>
  <c r="AE197" i="75"/>
  <c r="J56" i="5"/>
  <c r="H54" i="111"/>
  <c r="AE55" i="75"/>
  <c r="J223" i="5"/>
  <c r="H221" i="111"/>
  <c r="AE222" i="75"/>
  <c r="J205" i="5"/>
  <c r="H203" i="111"/>
  <c r="AE204" i="75"/>
  <c r="J143" i="5"/>
  <c r="H141" i="111"/>
  <c r="AE142" i="75"/>
  <c r="J112" i="5"/>
  <c r="H110" i="111"/>
  <c r="AE111" i="75"/>
  <c r="J240" i="5"/>
  <c r="J154" i="5"/>
  <c r="J132" i="5"/>
  <c r="H130" i="111"/>
  <c r="AE131" i="75"/>
  <c r="J118" i="5"/>
  <c r="H211" i="111"/>
  <c r="H169" i="111"/>
  <c r="H77" i="111"/>
  <c r="H232" i="111"/>
  <c r="H164" i="111"/>
  <c r="J280" i="5"/>
  <c r="H278" i="111"/>
  <c r="AE279" i="75"/>
  <c r="J228" i="5"/>
  <c r="H226" i="111"/>
  <c r="AE227" i="75"/>
  <c r="J54" i="5"/>
  <c r="H52" i="111"/>
  <c r="AE53" i="75"/>
  <c r="J40" i="5"/>
  <c r="AE39" i="75"/>
  <c r="H38" i="111"/>
  <c r="AE25" i="75"/>
  <c r="J257" i="5"/>
  <c r="H255" i="111"/>
  <c r="AE256" i="75"/>
  <c r="J221" i="5"/>
  <c r="H219" i="111"/>
  <c r="AE220" i="75"/>
  <c r="J202" i="5"/>
  <c r="J189" i="5"/>
  <c r="H187" i="111"/>
  <c r="AE188" i="75"/>
  <c r="J62" i="5"/>
  <c r="H60" i="111"/>
  <c r="AE61" i="75"/>
  <c r="J197" i="5"/>
  <c r="H195" i="111"/>
  <c r="AE196" i="75"/>
  <c r="AE154" i="75"/>
  <c r="J145" i="5"/>
  <c r="J135" i="5"/>
  <c r="J119" i="5"/>
  <c r="AE108" i="75"/>
  <c r="J73" i="5"/>
  <c r="J278" i="5"/>
  <c r="H275" i="111"/>
  <c r="AE276" i="75"/>
  <c r="J270" i="5"/>
  <c r="H267" i="111"/>
  <c r="AE268" i="75"/>
  <c r="J258" i="5"/>
  <c r="H256" i="111"/>
  <c r="AE257" i="75"/>
  <c r="AE247" i="75"/>
  <c r="J238" i="5"/>
  <c r="J220" i="5"/>
  <c r="H218" i="111"/>
  <c r="AE219" i="75"/>
  <c r="J130" i="5"/>
  <c r="J33" i="5"/>
  <c r="H31" i="111"/>
  <c r="AE32" i="75"/>
  <c r="H186" i="111"/>
  <c r="H127" i="111"/>
  <c r="H103" i="111"/>
  <c r="H142" i="111"/>
  <c r="H285" i="111"/>
  <c r="H89" i="111"/>
  <c r="H258" i="111"/>
  <c r="H170" i="111"/>
  <c r="H180" i="111"/>
  <c r="H112" i="111"/>
  <c r="H92" i="111"/>
  <c r="H7" i="111"/>
  <c r="H23" i="111"/>
  <c r="J288" i="5"/>
  <c r="J274" i="5"/>
  <c r="J203" i="5"/>
  <c r="H201" i="111"/>
  <c r="AE202" i="75"/>
  <c r="J194" i="5"/>
  <c r="J159" i="5"/>
  <c r="H157" i="111"/>
  <c r="AE158" i="75"/>
  <c r="J65" i="5"/>
  <c r="H63" i="111"/>
  <c r="AE64" i="75"/>
  <c r="AE23" i="75"/>
  <c r="J265" i="5"/>
  <c r="H262" i="111"/>
  <c r="AE263" i="75"/>
  <c r="AE160" i="75"/>
  <c r="AE147" i="75"/>
  <c r="J74" i="5"/>
  <c r="H72" i="111"/>
  <c r="AE73" i="75"/>
  <c r="J60" i="5"/>
  <c r="H58" i="111"/>
  <c r="AE59" i="75"/>
  <c r="AE175" i="75"/>
  <c r="AE151" i="75"/>
  <c r="AE141" i="75"/>
  <c r="J116" i="5"/>
  <c r="J85" i="5"/>
  <c r="J49" i="5"/>
  <c r="AE17" i="75"/>
  <c r="J295" i="5"/>
  <c r="H293" i="111"/>
  <c r="AE294" i="75"/>
  <c r="AE282" i="75"/>
  <c r="J268" i="5"/>
  <c r="H265" i="111"/>
  <c r="AE266" i="75"/>
  <c r="J208" i="5"/>
  <c r="H206" i="111"/>
  <c r="AE207" i="75"/>
  <c r="AE161" i="75"/>
  <c r="AE83" i="75"/>
  <c r="J70" i="5"/>
  <c r="H68" i="111"/>
  <c r="AE69" i="75"/>
  <c r="H242" i="111"/>
  <c r="H183" i="111"/>
  <c r="H163" i="111"/>
  <c r="H139" i="111"/>
  <c r="H99" i="111"/>
  <c r="H254" i="111"/>
  <c r="H86" i="111"/>
  <c r="H213" i="111"/>
  <c r="H137" i="111"/>
  <c r="H85" i="111"/>
  <c r="H162" i="111"/>
  <c r="H94" i="111"/>
  <c r="H244" i="111"/>
  <c r="H172" i="111"/>
  <c r="H108" i="111"/>
  <c r="H88" i="111"/>
  <c r="H30" i="111"/>
  <c r="H10" i="111"/>
  <c r="J292" i="5"/>
  <c r="J282" i="5"/>
  <c r="J255" i="5"/>
  <c r="J232" i="5"/>
  <c r="AE166" i="75"/>
  <c r="J156" i="5"/>
  <c r="J97" i="5"/>
  <c r="AE34" i="75"/>
  <c r="AE16" i="75"/>
  <c r="AE236" i="75"/>
  <c r="K237" i="5"/>
  <c r="AE216" i="75"/>
  <c r="AE168" i="75"/>
  <c r="J107" i="5"/>
  <c r="J69" i="5"/>
  <c r="AE36" i="75"/>
  <c r="J249" i="5"/>
  <c r="J236" i="5"/>
  <c r="AE162" i="75"/>
  <c r="J150" i="5"/>
  <c r="J126" i="5"/>
  <c r="H124" i="111"/>
  <c r="AE125" i="75"/>
  <c r="J93" i="5"/>
  <c r="J253" i="5"/>
  <c r="H251" i="111"/>
  <c r="AE252" i="75"/>
  <c r="J157" i="5"/>
  <c r="H155" i="111"/>
  <c r="AE156" i="75"/>
  <c r="J38" i="5"/>
  <c r="X275" i="5"/>
  <c r="P276" i="89"/>
  <c r="X232" i="5"/>
  <c r="P233" i="89"/>
  <c r="X189" i="5"/>
  <c r="P190" i="89"/>
  <c r="X147" i="5"/>
  <c r="P148" i="89"/>
  <c r="X100" i="5"/>
  <c r="P101" i="89"/>
  <c r="X43" i="5"/>
  <c r="P44" i="89"/>
  <c r="X264" i="5"/>
  <c r="P264" i="89"/>
  <c r="X220" i="5"/>
  <c r="P221" i="89"/>
  <c r="X177" i="5"/>
  <c r="P178" i="89"/>
  <c r="X135" i="5"/>
  <c r="P136" i="89"/>
  <c r="X84" i="5"/>
  <c r="P85" i="89"/>
  <c r="X288" i="5"/>
  <c r="P289" i="89"/>
  <c r="X245" i="5"/>
  <c r="P246" i="89"/>
  <c r="X203" i="5"/>
  <c r="P204" i="89"/>
  <c r="X160" i="5"/>
  <c r="P161" i="89"/>
  <c r="X117" i="5"/>
  <c r="P118" i="89"/>
  <c r="X61" i="5"/>
  <c r="P62" i="89"/>
  <c r="X272" i="5"/>
  <c r="P272" i="89"/>
  <c r="X228" i="5"/>
  <c r="P229" i="89"/>
  <c r="X185" i="5"/>
  <c r="P186" i="89"/>
  <c r="X143" i="5"/>
  <c r="P144" i="89"/>
  <c r="X95" i="5"/>
  <c r="P96" i="89"/>
  <c r="X298" i="5"/>
  <c r="P299" i="89"/>
  <c r="X267" i="5"/>
  <c r="P267" i="89"/>
  <c r="X234" i="5"/>
  <c r="P235" i="89"/>
  <c r="X202" i="5"/>
  <c r="P203" i="89"/>
  <c r="X170" i="5"/>
  <c r="P171" i="89"/>
  <c r="X138" i="5"/>
  <c r="P139" i="89"/>
  <c r="X103" i="5"/>
  <c r="P104" i="89"/>
  <c r="X60" i="5"/>
  <c r="P61" i="89"/>
  <c r="X98" i="5"/>
  <c r="P99" i="89"/>
  <c r="X66" i="5"/>
  <c r="P67" i="89"/>
  <c r="X10" i="5"/>
  <c r="P11" i="89"/>
  <c r="AA10" i="5"/>
  <c r="X18" i="5"/>
  <c r="P19" i="89"/>
  <c r="AA18" i="5"/>
  <c r="X13" i="5"/>
  <c r="P14" i="89"/>
  <c r="AA13" i="5"/>
  <c r="X6" i="5"/>
  <c r="P7" i="89"/>
  <c r="AA6" i="5"/>
  <c r="X291" i="5"/>
  <c r="P292" i="89"/>
  <c r="X248" i="5"/>
  <c r="P249" i="89"/>
  <c r="X205" i="5"/>
  <c r="P206" i="89"/>
  <c r="X163" i="5"/>
  <c r="P164" i="89"/>
  <c r="X120" i="5"/>
  <c r="P121" i="89"/>
  <c r="X64" i="5"/>
  <c r="P65" i="89"/>
  <c r="X279" i="5"/>
  <c r="P280" i="89"/>
  <c r="X236" i="5"/>
  <c r="P237" i="89"/>
  <c r="X193" i="5"/>
  <c r="P194" i="89"/>
  <c r="X151" i="5"/>
  <c r="P152" i="89"/>
  <c r="X105" i="5"/>
  <c r="P106" i="89"/>
  <c r="X48" i="5"/>
  <c r="P49" i="89"/>
  <c r="X262" i="5"/>
  <c r="P262" i="89"/>
  <c r="X219" i="5"/>
  <c r="P220" i="89"/>
  <c r="X176" i="5"/>
  <c r="P177" i="89"/>
  <c r="X133" i="5"/>
  <c r="P134" i="89"/>
  <c r="X83" i="5"/>
  <c r="P84" i="89"/>
  <c r="X287" i="5"/>
  <c r="P288" i="89"/>
  <c r="X223" i="5"/>
  <c r="P224" i="89"/>
  <c r="X180" i="5"/>
  <c r="P181" i="89"/>
  <c r="X159" i="5"/>
  <c r="P160" i="89"/>
  <c r="X116" i="5"/>
  <c r="P117" i="89"/>
  <c r="X59" i="5"/>
  <c r="P60" i="89"/>
  <c r="X277" i="5"/>
  <c r="P279" i="89"/>
  <c r="X246" i="5"/>
  <c r="P247" i="89"/>
  <c r="X214" i="5"/>
  <c r="P215" i="89"/>
  <c r="X182" i="5"/>
  <c r="P183" i="89"/>
  <c r="X150" i="5"/>
  <c r="P151" i="89"/>
  <c r="X118" i="5"/>
  <c r="P119" i="89"/>
  <c r="X76" i="5"/>
  <c r="P77" i="89"/>
  <c r="X110" i="5"/>
  <c r="P111" i="89"/>
  <c r="X78" i="5"/>
  <c r="P79" i="89"/>
  <c r="X46" i="5"/>
  <c r="P47" i="89"/>
  <c r="P8" i="89"/>
  <c r="X7" i="5"/>
  <c r="AA7" i="5"/>
  <c r="P26" i="89"/>
  <c r="X25" i="5"/>
  <c r="AA25" i="5"/>
  <c r="P13" i="89"/>
  <c r="X12" i="5"/>
  <c r="AA12" i="5"/>
  <c r="P12" i="89"/>
  <c r="X11" i="5"/>
  <c r="AA11" i="5"/>
  <c r="X285" i="5"/>
  <c r="P286" i="89"/>
  <c r="X265" i="5"/>
  <c r="V262" i="111"/>
  <c r="P265" i="89"/>
  <c r="X243" i="5"/>
  <c r="P244" i="89"/>
  <c r="X221" i="5"/>
  <c r="P222" i="89"/>
  <c r="X200" i="5"/>
  <c r="P201" i="89"/>
  <c r="X179" i="5"/>
  <c r="P180" i="89"/>
  <c r="X157" i="5"/>
  <c r="P158" i="89"/>
  <c r="X136" i="5"/>
  <c r="P137" i="89"/>
  <c r="X115" i="5"/>
  <c r="P116" i="89"/>
  <c r="X85" i="5"/>
  <c r="P86" i="89"/>
  <c r="X57" i="5"/>
  <c r="P58" i="89"/>
  <c r="X295" i="5"/>
  <c r="P296" i="89"/>
  <c r="X273" i="5"/>
  <c r="P274" i="89"/>
  <c r="X252" i="5"/>
  <c r="P253" i="89"/>
  <c r="X231" i="5"/>
  <c r="P232" i="89"/>
  <c r="X209" i="5"/>
  <c r="P210" i="89"/>
  <c r="X188" i="5"/>
  <c r="P189" i="89"/>
  <c r="X167" i="5"/>
  <c r="P168" i="89"/>
  <c r="X145" i="5"/>
  <c r="P146" i="89"/>
  <c r="X124" i="5"/>
  <c r="P125" i="89"/>
  <c r="X99" i="5"/>
  <c r="P100" i="89"/>
  <c r="X69" i="5"/>
  <c r="P70" i="89"/>
  <c r="X299" i="5"/>
  <c r="P300" i="89"/>
  <c r="X278" i="5"/>
  <c r="P278" i="89"/>
  <c r="X256" i="5"/>
  <c r="P257" i="89"/>
  <c r="X235" i="5"/>
  <c r="P236" i="89"/>
  <c r="X213" i="5"/>
  <c r="P214" i="89"/>
  <c r="X192" i="5"/>
  <c r="P193" i="89"/>
  <c r="X171" i="5"/>
  <c r="P172" i="89"/>
  <c r="X149" i="5"/>
  <c r="P150" i="89"/>
  <c r="X128" i="5"/>
  <c r="P129" i="89"/>
  <c r="X104" i="5"/>
  <c r="P105" i="89"/>
  <c r="X75" i="5"/>
  <c r="P76" i="89"/>
  <c r="X47" i="5"/>
  <c r="P48" i="89"/>
  <c r="X281" i="5"/>
  <c r="P282" i="89"/>
  <c r="X261" i="5"/>
  <c r="P261" i="89"/>
  <c r="X239" i="5"/>
  <c r="P240" i="89"/>
  <c r="X217" i="5"/>
  <c r="P218" i="89"/>
  <c r="X196" i="5"/>
  <c r="P197" i="89"/>
  <c r="X175" i="5"/>
  <c r="P176" i="89"/>
  <c r="X153" i="5"/>
  <c r="P154" i="89"/>
  <c r="X132" i="5"/>
  <c r="P133" i="89"/>
  <c r="X109" i="5"/>
  <c r="P110" i="89"/>
  <c r="X80" i="5"/>
  <c r="P81" i="89"/>
  <c r="X52" i="5"/>
  <c r="P53" i="89"/>
  <c r="X290" i="5"/>
  <c r="P291" i="89"/>
  <c r="X274" i="5"/>
  <c r="P275" i="89"/>
  <c r="X258" i="5"/>
  <c r="P259" i="89"/>
  <c r="X242" i="5"/>
  <c r="P243" i="89"/>
  <c r="X226" i="5"/>
  <c r="P227" i="89"/>
  <c r="X210" i="5"/>
  <c r="P211" i="89"/>
  <c r="X194" i="5"/>
  <c r="P195" i="89"/>
  <c r="X178" i="5"/>
  <c r="P179" i="89"/>
  <c r="X162" i="5"/>
  <c r="V160" i="111"/>
  <c r="P163" i="89"/>
  <c r="X146" i="5"/>
  <c r="P147" i="89"/>
  <c r="X130" i="5"/>
  <c r="P131" i="89"/>
  <c r="X113" i="5"/>
  <c r="P114" i="89"/>
  <c r="X92" i="5"/>
  <c r="P93" i="89"/>
  <c r="X71" i="5"/>
  <c r="P72" i="89"/>
  <c r="X49" i="5"/>
  <c r="P50" i="89"/>
  <c r="X106" i="5"/>
  <c r="P107" i="89"/>
  <c r="X90" i="5"/>
  <c r="V88" i="111"/>
  <c r="P91" i="89"/>
  <c r="X74" i="5"/>
  <c r="P75" i="89"/>
  <c r="X58" i="5"/>
  <c r="P59" i="89"/>
  <c r="P31" i="89"/>
  <c r="X30" i="5"/>
  <c r="AA30" i="5"/>
  <c r="X29" i="5"/>
  <c r="P30" i="89"/>
  <c r="AA29" i="5"/>
  <c r="P34" i="89"/>
  <c r="X33" i="5"/>
  <c r="AA33" i="5"/>
  <c r="X21" i="5"/>
  <c r="P22" i="89"/>
  <c r="AA21" i="5"/>
  <c r="X35" i="5"/>
  <c r="P36" i="89"/>
  <c r="AA35" i="5"/>
  <c r="P15" i="89"/>
  <c r="X14" i="5"/>
  <c r="AA14" i="5"/>
  <c r="X24" i="5"/>
  <c r="P25" i="89"/>
  <c r="AA24" i="5"/>
  <c r="X8" i="5"/>
  <c r="P9" i="89"/>
  <c r="AA8" i="5"/>
  <c r="X296" i="5"/>
  <c r="P297" i="89"/>
  <c r="X253" i="5"/>
  <c r="V251" i="111"/>
  <c r="P254" i="89"/>
  <c r="X211" i="5"/>
  <c r="P212" i="89"/>
  <c r="X168" i="5"/>
  <c r="P169" i="89"/>
  <c r="X125" i="5"/>
  <c r="P126" i="89"/>
  <c r="X72" i="5"/>
  <c r="P73" i="89"/>
  <c r="X284" i="5"/>
  <c r="P285" i="89"/>
  <c r="X241" i="5"/>
  <c r="V239" i="111"/>
  <c r="P242" i="89"/>
  <c r="X199" i="5"/>
  <c r="P200" i="89"/>
  <c r="X156" i="5"/>
  <c r="P157" i="89"/>
  <c r="X112" i="5"/>
  <c r="P113" i="89"/>
  <c r="X56" i="5"/>
  <c r="P57" i="89"/>
  <c r="X268" i="5"/>
  <c r="P268" i="89"/>
  <c r="X224" i="5"/>
  <c r="P225" i="89"/>
  <c r="X181" i="5"/>
  <c r="P182" i="89"/>
  <c r="X139" i="5"/>
  <c r="P140" i="89"/>
  <c r="X89" i="5"/>
  <c r="V87" i="111"/>
  <c r="P90" i="89"/>
  <c r="X292" i="5"/>
  <c r="P293" i="89"/>
  <c r="X249" i="5"/>
  <c r="P250" i="89"/>
  <c r="X207" i="5"/>
  <c r="P208" i="89"/>
  <c r="X164" i="5"/>
  <c r="P165" i="89"/>
  <c r="X121" i="5"/>
  <c r="V119" i="111"/>
  <c r="P122" i="89"/>
  <c r="X67" i="5"/>
  <c r="P68" i="89"/>
  <c r="X282" i="5"/>
  <c r="P283" i="89"/>
  <c r="X250" i="5"/>
  <c r="P251" i="89"/>
  <c r="X218" i="5"/>
  <c r="P219" i="89"/>
  <c r="X186" i="5"/>
  <c r="P187" i="89"/>
  <c r="X154" i="5"/>
  <c r="V152" i="111"/>
  <c r="P155" i="89"/>
  <c r="X122" i="5"/>
  <c r="P123" i="89"/>
  <c r="X81" i="5"/>
  <c r="P82" i="89"/>
  <c r="X114" i="5"/>
  <c r="P115" i="89"/>
  <c r="X82" i="5"/>
  <c r="P83" i="89"/>
  <c r="X50" i="5"/>
  <c r="P51" i="89"/>
  <c r="P37" i="89"/>
  <c r="X36" i="5"/>
  <c r="AA36" i="5"/>
  <c r="X28" i="5"/>
  <c r="P29" i="89"/>
  <c r="AA28" i="5"/>
  <c r="P21" i="89"/>
  <c r="X20" i="5"/>
  <c r="AA20" i="5"/>
  <c r="X16" i="5"/>
  <c r="P17" i="89"/>
  <c r="AA16" i="5"/>
  <c r="X270" i="5"/>
  <c r="P270" i="89"/>
  <c r="X227" i="5"/>
  <c r="P228" i="89"/>
  <c r="X184" i="5"/>
  <c r="P185" i="89"/>
  <c r="X141" i="5"/>
  <c r="P142" i="89"/>
  <c r="X93" i="5"/>
  <c r="P94" i="89"/>
  <c r="X300" i="5"/>
  <c r="P301" i="89"/>
  <c r="X257" i="5"/>
  <c r="P258" i="89"/>
  <c r="X215" i="5"/>
  <c r="P216" i="89"/>
  <c r="X172" i="5"/>
  <c r="P173" i="89"/>
  <c r="X129" i="5"/>
  <c r="P130" i="89"/>
  <c r="X77" i="5"/>
  <c r="P78" i="89"/>
  <c r="X283" i="5"/>
  <c r="V281" i="111"/>
  <c r="P284" i="89"/>
  <c r="X240" i="5"/>
  <c r="P241" i="89"/>
  <c r="X197" i="5"/>
  <c r="P198" i="89"/>
  <c r="X155" i="5"/>
  <c r="P156" i="89"/>
  <c r="X111" i="5"/>
  <c r="P112" i="89"/>
  <c r="X53" i="5"/>
  <c r="P54" i="89"/>
  <c r="X266" i="5"/>
  <c r="P266" i="89"/>
  <c r="X244" i="5"/>
  <c r="P245" i="89"/>
  <c r="X201" i="5"/>
  <c r="V199" i="111"/>
  <c r="P202" i="89"/>
  <c r="X137" i="5"/>
  <c r="V135" i="111"/>
  <c r="P138" i="89"/>
  <c r="X88" i="5"/>
  <c r="P89" i="89"/>
  <c r="X294" i="5"/>
  <c r="P295" i="89"/>
  <c r="X263" i="5"/>
  <c r="P263" i="89"/>
  <c r="X230" i="5"/>
  <c r="P231" i="89"/>
  <c r="X198" i="5"/>
  <c r="P199" i="89"/>
  <c r="X166" i="5"/>
  <c r="P167" i="89"/>
  <c r="X134" i="5"/>
  <c r="P135" i="89"/>
  <c r="X97" i="5"/>
  <c r="P98" i="89"/>
  <c r="X55" i="5"/>
  <c r="P56" i="89"/>
  <c r="X94" i="5"/>
  <c r="P95" i="89"/>
  <c r="X62" i="5"/>
  <c r="P63" i="89"/>
  <c r="X32" i="5"/>
  <c r="P33" i="89"/>
  <c r="AA32" i="5"/>
  <c r="P35" i="89"/>
  <c r="AA34" i="5"/>
  <c r="X34" i="5"/>
  <c r="P18" i="89"/>
  <c r="X17" i="5"/>
  <c r="AA17" i="5"/>
  <c r="P28" i="89"/>
  <c r="X27" i="5"/>
  <c r="V25" i="111"/>
  <c r="AA27" i="5"/>
  <c r="X301" i="5"/>
  <c r="P302" i="89"/>
  <c r="X280" i="5"/>
  <c r="V278" i="111"/>
  <c r="P281" i="89"/>
  <c r="X260" i="5"/>
  <c r="P260" i="89"/>
  <c r="X237" i="5"/>
  <c r="P238" i="89"/>
  <c r="X216" i="5"/>
  <c r="P217" i="89"/>
  <c r="X195" i="5"/>
  <c r="P196" i="89"/>
  <c r="X173" i="5"/>
  <c r="P174" i="89"/>
  <c r="X152" i="5"/>
  <c r="P153" i="89"/>
  <c r="X131" i="5"/>
  <c r="P132" i="89"/>
  <c r="X107" i="5"/>
  <c r="P108" i="89"/>
  <c r="X79" i="5"/>
  <c r="P80" i="89"/>
  <c r="X51" i="5"/>
  <c r="P52" i="89"/>
  <c r="X289" i="5"/>
  <c r="V287" i="111"/>
  <c r="P290" i="89"/>
  <c r="X269" i="5"/>
  <c r="P269" i="89"/>
  <c r="X247" i="5"/>
  <c r="P248" i="89"/>
  <c r="X225" i="5"/>
  <c r="P226" i="89"/>
  <c r="X204" i="5"/>
  <c r="P205" i="89"/>
  <c r="X183" i="5"/>
  <c r="P184" i="89"/>
  <c r="X161" i="5"/>
  <c r="P162" i="89"/>
  <c r="X140" i="5"/>
  <c r="P141" i="89"/>
  <c r="X119" i="5"/>
  <c r="P120" i="89"/>
  <c r="X91" i="5"/>
  <c r="V89" i="111"/>
  <c r="P92" i="89"/>
  <c r="X63" i="5"/>
  <c r="P64" i="89"/>
  <c r="X293" i="5"/>
  <c r="P294" i="89"/>
  <c r="X259" i="5"/>
  <c r="P273" i="89"/>
  <c r="X251" i="5"/>
  <c r="P252" i="89"/>
  <c r="X229" i="5"/>
  <c r="P230" i="89"/>
  <c r="X208" i="5"/>
  <c r="V206" i="111"/>
  <c r="P209" i="89"/>
  <c r="X187" i="5"/>
  <c r="V185" i="111"/>
  <c r="P188" i="89"/>
  <c r="X165" i="5"/>
  <c r="V163" i="111"/>
  <c r="P166" i="89"/>
  <c r="X144" i="5"/>
  <c r="P145" i="89"/>
  <c r="X123" i="5"/>
  <c r="P124" i="89"/>
  <c r="X96" i="5"/>
  <c r="P97" i="89"/>
  <c r="X68" i="5"/>
  <c r="P69" i="89"/>
  <c r="X297" i="5"/>
  <c r="P298" i="89"/>
  <c r="X276" i="5"/>
  <c r="P277" i="89"/>
  <c r="X255" i="5"/>
  <c r="V253" i="111"/>
  <c r="P256" i="89"/>
  <c r="X233" i="5"/>
  <c r="P234" i="89"/>
  <c r="X212" i="5"/>
  <c r="P213" i="89"/>
  <c r="X191" i="5"/>
  <c r="P192" i="89"/>
  <c r="X169" i="5"/>
  <c r="P170" i="89"/>
  <c r="X148" i="5"/>
  <c r="P149" i="89"/>
  <c r="X127" i="5"/>
  <c r="P128" i="89"/>
  <c r="X101" i="5"/>
  <c r="P102" i="89"/>
  <c r="X73" i="5"/>
  <c r="P74" i="89"/>
  <c r="X45" i="5"/>
  <c r="P46" i="89"/>
  <c r="X286" i="5"/>
  <c r="V284" i="111"/>
  <c r="P287" i="89"/>
  <c r="X271" i="5"/>
  <c r="P271" i="89"/>
  <c r="X254" i="5"/>
  <c r="V252" i="111"/>
  <c r="P255" i="89"/>
  <c r="X238" i="5"/>
  <c r="P239" i="89"/>
  <c r="X222" i="5"/>
  <c r="V220" i="111"/>
  <c r="P223" i="89"/>
  <c r="X206" i="5"/>
  <c r="P207" i="89"/>
  <c r="X190" i="5"/>
  <c r="P191" i="89"/>
  <c r="X174" i="5"/>
  <c r="P175" i="89"/>
  <c r="X158" i="5"/>
  <c r="V156" i="111"/>
  <c r="P159" i="89"/>
  <c r="X142" i="5"/>
  <c r="P143" i="89"/>
  <c r="X126" i="5"/>
  <c r="P127" i="89"/>
  <c r="X108" i="5"/>
  <c r="P109" i="89"/>
  <c r="X87" i="5"/>
  <c r="V85" i="111"/>
  <c r="P88" i="89"/>
  <c r="X65" i="5"/>
  <c r="P66" i="89"/>
  <c r="X44" i="5"/>
  <c r="V42" i="111"/>
  <c r="P45" i="89"/>
  <c r="X102" i="5"/>
  <c r="P103" i="89"/>
  <c r="X86" i="5"/>
  <c r="P87" i="89"/>
  <c r="X70" i="5"/>
  <c r="P71" i="89"/>
  <c r="X54" i="5"/>
  <c r="V52" i="111"/>
  <c r="P55" i="89"/>
  <c r="P6" i="89"/>
  <c r="X5" i="5"/>
  <c r="AA5" i="5"/>
  <c r="X26" i="5"/>
  <c r="P27" i="89"/>
  <c r="AA26" i="5"/>
  <c r="P23" i="89"/>
  <c r="X22" i="5"/>
  <c r="AA22" i="5"/>
  <c r="P32" i="89"/>
  <c r="X31" i="5"/>
  <c r="V29" i="111"/>
  <c r="AA31" i="5"/>
  <c r="P16" i="89"/>
  <c r="X15" i="5"/>
  <c r="AA15" i="5"/>
  <c r="P24" i="89"/>
  <c r="X23" i="5"/>
  <c r="AA23" i="5"/>
  <c r="P10" i="89"/>
  <c r="X9" i="5"/>
  <c r="AA9" i="5"/>
  <c r="P20" i="89"/>
  <c r="X19" i="5"/>
  <c r="V17" i="111"/>
  <c r="AA19" i="5"/>
  <c r="P5" i="89"/>
  <c r="AA4" i="5"/>
  <c r="X4" i="5"/>
  <c r="V2" i="111"/>
  <c r="H274" i="111"/>
  <c r="AE275" i="75"/>
  <c r="H189" i="111"/>
  <c r="AE190" i="75"/>
  <c r="H101" i="111"/>
  <c r="AE102" i="75"/>
  <c r="H297" i="111"/>
  <c r="AE298" i="75"/>
  <c r="H264" i="111"/>
  <c r="AE265" i="75"/>
  <c r="H205" i="111"/>
  <c r="AE206" i="75"/>
  <c r="H179" i="111"/>
  <c r="AE180" i="75"/>
  <c r="H109" i="111"/>
  <c r="AE110" i="75"/>
  <c r="H66" i="111"/>
  <c r="AE67" i="75"/>
  <c r="H257" i="111"/>
  <c r="AE258" i="75"/>
  <c r="H231" i="111"/>
  <c r="AE232" i="75"/>
  <c r="K233" i="5"/>
  <c r="H199" i="111"/>
  <c r="AE200" i="75"/>
  <c r="H118" i="111"/>
  <c r="AE119" i="75"/>
  <c r="H51" i="111"/>
  <c r="AE52" i="75"/>
  <c r="H266" i="111"/>
  <c r="AE267" i="75"/>
  <c r="H225" i="111"/>
  <c r="AE226" i="75"/>
  <c r="H185" i="111"/>
  <c r="AE186" i="75"/>
  <c r="H122" i="111"/>
  <c r="AE123" i="75"/>
  <c r="H41" i="111"/>
  <c r="AE42" i="75"/>
  <c r="H298" i="111"/>
  <c r="AE299" i="75"/>
  <c r="H228" i="111"/>
  <c r="AE229" i="75"/>
  <c r="H184" i="111"/>
  <c r="AE185" i="75"/>
  <c r="H125" i="111"/>
  <c r="AE126" i="75"/>
  <c r="H57" i="111"/>
  <c r="AE58" i="75"/>
  <c r="H288" i="111"/>
  <c r="AE289" i="75"/>
  <c r="H259" i="111"/>
  <c r="AE260" i="75"/>
  <c r="H233" i="111"/>
  <c r="AE234" i="75"/>
  <c r="K235" i="5"/>
  <c r="H56" i="111"/>
  <c r="AE57" i="75"/>
  <c r="H276" i="111"/>
  <c r="AE277" i="75"/>
  <c r="H252" i="111"/>
  <c r="AE253" i="75"/>
  <c r="H217" i="111"/>
  <c r="AE218" i="75"/>
  <c r="H134" i="111"/>
  <c r="AE135" i="75"/>
  <c r="H73" i="111"/>
  <c r="AE74" i="75"/>
  <c r="H220" i="111"/>
  <c r="AE221" i="75"/>
  <c r="H144" i="111"/>
  <c r="AE145" i="75"/>
  <c r="H76" i="111"/>
  <c r="AE77" i="75"/>
  <c r="H37" i="111"/>
  <c r="AE38" i="75"/>
  <c r="H294" i="111"/>
  <c r="AE295" i="75"/>
  <c r="H261" i="111"/>
  <c r="AE262" i="75"/>
  <c r="H224" i="111"/>
  <c r="AE225" i="75"/>
  <c r="H121" i="111"/>
  <c r="AE122" i="75"/>
  <c r="H75" i="111"/>
  <c r="AE76" i="75"/>
  <c r="H49" i="111"/>
  <c r="AE50" i="75"/>
  <c r="H277" i="111"/>
  <c r="AE278" i="75"/>
  <c r="H227" i="111"/>
  <c r="AE228" i="75"/>
  <c r="H194" i="111"/>
  <c r="AE195" i="75"/>
  <c r="H129" i="111"/>
  <c r="AE130" i="75"/>
  <c r="H87" i="111"/>
  <c r="AE88" i="75"/>
  <c r="H48" i="111"/>
  <c r="AE49" i="75"/>
  <c r="H248" i="111"/>
  <c r="AE249" i="75"/>
  <c r="H208" i="111"/>
  <c r="AE209" i="75"/>
  <c r="H178" i="111"/>
  <c r="AE179" i="75"/>
  <c r="H69" i="111"/>
  <c r="AE70" i="75"/>
  <c r="H42" i="111"/>
  <c r="AE43" i="75"/>
  <c r="H207" i="111"/>
  <c r="AE208" i="75"/>
  <c r="H113" i="111"/>
  <c r="AE114" i="75"/>
  <c r="H50" i="111"/>
  <c r="AE51" i="75"/>
  <c r="AE33" i="75"/>
  <c r="H32" i="111"/>
  <c r="H250" i="111"/>
  <c r="AE251" i="75"/>
  <c r="H214" i="111"/>
  <c r="AE215" i="75"/>
  <c r="H44" i="111"/>
  <c r="AE45" i="75"/>
  <c r="H268" i="111"/>
  <c r="AE269" i="75"/>
  <c r="H249" i="111"/>
  <c r="AE250" i="75"/>
  <c r="H212" i="111"/>
  <c r="AE213" i="75"/>
  <c r="H188" i="111"/>
  <c r="AE189" i="75"/>
  <c r="H115" i="111"/>
  <c r="AE116" i="75"/>
  <c r="H70" i="111"/>
  <c r="AE71" i="75"/>
  <c r="H43" i="111"/>
  <c r="AE44" i="75"/>
  <c r="H263" i="111"/>
  <c r="AE264" i="75"/>
  <c r="H237" i="111"/>
  <c r="AE238" i="75"/>
  <c r="K239" i="5"/>
  <c r="H204" i="111"/>
  <c r="AE205" i="75"/>
  <c r="H156" i="111"/>
  <c r="AE157" i="75"/>
  <c r="H123" i="111"/>
  <c r="AE124" i="75"/>
  <c r="H96" i="111"/>
  <c r="AE97" i="75"/>
  <c r="H55" i="111"/>
  <c r="AE56" i="75"/>
  <c r="H190" i="111"/>
  <c r="AE191" i="75"/>
  <c r="H126" i="111"/>
  <c r="AE127" i="75"/>
  <c r="H102" i="111"/>
  <c r="AE103" i="75"/>
  <c r="H45" i="111"/>
  <c r="AE46" i="75"/>
  <c r="AE3" i="75"/>
  <c r="H2" i="111"/>
  <c r="AE9" i="75"/>
  <c r="AE30" i="75"/>
  <c r="AE29" i="75"/>
  <c r="AE28" i="75"/>
  <c r="AE4" i="75"/>
  <c r="AE8" i="75"/>
  <c r="AE24" i="75"/>
  <c r="AE19" i="75"/>
  <c r="AE15" i="75"/>
  <c r="AE14" i="75"/>
  <c r="AE5" i="75"/>
  <c r="AE21" i="75"/>
  <c r="AE20" i="75"/>
  <c r="AE31" i="75"/>
  <c r="AE13" i="75"/>
  <c r="AE11" i="75"/>
  <c r="AE10" i="75"/>
  <c r="AE26" i="75"/>
  <c r="AE27" i="75"/>
  <c r="AE12" i="75"/>
  <c r="AE7" i="75"/>
  <c r="AE6" i="75"/>
  <c r="X39" i="5"/>
  <c r="AE41" i="75"/>
  <c r="K42" i="5"/>
  <c r="L42" i="5"/>
  <c r="X42" i="5"/>
  <c r="X38" i="5"/>
  <c r="X41" i="5"/>
  <c r="X37" i="5"/>
  <c r="V35" i="111"/>
  <c r="X40" i="5"/>
  <c r="AE187" i="75"/>
  <c r="AE244" i="75"/>
  <c r="K245" i="5"/>
  <c r="AE290" i="75"/>
  <c r="AE170" i="75"/>
  <c r="AE78" i="75"/>
  <c r="AE107" i="75"/>
  <c r="AE165" i="75"/>
  <c r="AE101" i="75"/>
  <c r="AE223" i="75"/>
  <c r="AE159" i="75"/>
  <c r="AE47" i="75"/>
  <c r="AE280" i="75"/>
  <c r="AE176" i="75"/>
  <c r="AE136" i="75"/>
  <c r="AE112" i="75"/>
  <c r="AE80" i="75"/>
  <c r="AE203" i="75"/>
  <c r="AE63" i="75"/>
  <c r="AE214" i="75"/>
  <c r="AE182" i="75"/>
  <c r="AE138" i="75"/>
  <c r="AE86" i="75"/>
  <c r="AE211" i="75"/>
  <c r="AE245" i="75"/>
  <c r="K246" i="5"/>
  <c r="AE173" i="75"/>
  <c r="AE109" i="75"/>
  <c r="AE89" i="75"/>
  <c r="AE148" i="75"/>
  <c r="AE104" i="75"/>
  <c r="AE143" i="75"/>
  <c r="AE198" i="75"/>
  <c r="AE150" i="75"/>
  <c r="AE259" i="75"/>
  <c r="AE285" i="75"/>
  <c r="AE300" i="75"/>
  <c r="AE272" i="75"/>
  <c r="AE212" i="75"/>
  <c r="AE172" i="75"/>
  <c r="AE152" i="75"/>
  <c r="AE132" i="75"/>
  <c r="AE60" i="75"/>
  <c r="AE246" i="75"/>
  <c r="AE174" i="75"/>
  <c r="AE183" i="75"/>
  <c r="AE139" i="75"/>
  <c r="AE241" i="75"/>
  <c r="K242" i="5"/>
  <c r="AE137" i="75"/>
  <c r="AE105" i="75"/>
  <c r="AE192" i="75"/>
  <c r="AE128" i="75"/>
  <c r="AE242" i="75"/>
  <c r="K243" i="5"/>
  <c r="AE94" i="75"/>
  <c r="AE171" i="75"/>
  <c r="AE233" i="75"/>
  <c r="K234" i="5"/>
  <c r="AE81" i="75"/>
  <c r="AE243" i="75"/>
  <c r="K244" i="5"/>
  <c r="AE184" i="75"/>
  <c r="AE164" i="75"/>
  <c r="AE140" i="75"/>
  <c r="AE120" i="75"/>
  <c r="AE100" i="75"/>
  <c r="AE255" i="75"/>
  <c r="AE87" i="75"/>
  <c r="AE230" i="75"/>
  <c r="AE194" i="75"/>
  <c r="AE146" i="75"/>
  <c r="AE90" i="75"/>
  <c r="AE163" i="75"/>
  <c r="AE95" i="75"/>
  <c r="AE261" i="75"/>
  <c r="AE181" i="75"/>
  <c r="AE113" i="75"/>
  <c r="AE93" i="75"/>
  <c r="U301" i="3"/>
  <c r="V124" i="111"/>
  <c r="V227" i="111"/>
  <c r="V159" i="111"/>
  <c r="V245" i="111"/>
  <c r="V228" i="111"/>
  <c r="V242" i="111"/>
  <c r="V255" i="111"/>
  <c r="V182" i="111"/>
  <c r="V102" i="111"/>
  <c r="V207" i="111"/>
  <c r="V83" i="111"/>
  <c r="V9" i="111"/>
  <c r="V157" i="111"/>
  <c r="V13" i="111"/>
  <c r="V65" i="111"/>
  <c r="V110" i="111"/>
  <c r="V144" i="111"/>
  <c r="V84" i="111"/>
  <c r="V257" i="111"/>
  <c r="V188" i="111"/>
  <c r="V267" i="111"/>
  <c r="V166" i="111"/>
  <c r="V293" i="111"/>
  <c r="V219" i="111"/>
  <c r="V39" i="111"/>
  <c r="V63" i="111"/>
  <c r="V140" i="111"/>
  <c r="V268" i="111"/>
  <c r="V43" i="111"/>
  <c r="V99" i="111"/>
  <c r="V146" i="111"/>
  <c r="V189" i="111"/>
  <c r="V181" i="111"/>
  <c r="V49" i="111"/>
  <c r="V150" i="111"/>
  <c r="V235" i="111"/>
  <c r="V132" i="111"/>
  <c r="V195" i="111"/>
  <c r="V225" i="111"/>
  <c r="V184" i="111"/>
  <c r="V197" i="111"/>
  <c r="V209" i="111"/>
  <c r="V104" i="111"/>
  <c r="V69" i="111"/>
  <c r="V208" i="111"/>
  <c r="V272" i="111"/>
  <c r="V50" i="111"/>
  <c r="V151" i="111"/>
  <c r="V241" i="111"/>
  <c r="V283" i="111"/>
  <c r="V23" i="111"/>
  <c r="V46" i="111"/>
  <c r="V101" i="111"/>
  <c r="V120" i="111"/>
  <c r="V248" i="111"/>
  <c r="V131" i="111"/>
  <c r="V125" i="111"/>
  <c r="V210" i="111"/>
  <c r="V295" i="111"/>
  <c r="V117" i="111"/>
  <c r="V202" i="111"/>
  <c r="V129" i="111"/>
  <c r="V214" i="111"/>
  <c r="V299" i="111"/>
  <c r="V92" i="111"/>
  <c r="V95" i="111"/>
  <c r="V164" i="111"/>
  <c r="V292" i="111"/>
  <c r="V51" i="111"/>
  <c r="V153" i="111"/>
  <c r="V238" i="111"/>
  <c r="V75" i="111"/>
  <c r="V170" i="111"/>
  <c r="V91" i="111"/>
  <c r="V80" i="111"/>
  <c r="V79" i="111"/>
  <c r="V216" i="111"/>
  <c r="V280" i="111"/>
  <c r="V205" i="111"/>
  <c r="V137" i="111"/>
  <c r="V54" i="111"/>
  <c r="V154" i="111"/>
  <c r="V70" i="111"/>
  <c r="V22" i="111"/>
  <c r="V56" i="111"/>
  <c r="V47" i="111"/>
  <c r="V128" i="111"/>
  <c r="V288" i="111"/>
  <c r="V78" i="111"/>
  <c r="V130" i="111"/>
  <c r="V173" i="111"/>
  <c r="V215" i="111"/>
  <c r="V258" i="111"/>
  <c r="V45" i="111"/>
  <c r="V190" i="111"/>
  <c r="V233" i="111"/>
  <c r="V275" i="111"/>
  <c r="V177" i="111"/>
  <c r="V108" i="111"/>
  <c r="V180" i="111"/>
  <c r="V57" i="111"/>
  <c r="V259" i="111"/>
  <c r="V103" i="111"/>
  <c r="V277" i="111"/>
  <c r="V118" i="111"/>
  <c r="V203" i="111"/>
  <c r="V168" i="111"/>
  <c r="V232" i="111"/>
  <c r="V296" i="111"/>
  <c r="V243" i="111"/>
  <c r="V98" i="111"/>
  <c r="V187" i="111"/>
  <c r="V273" i="111"/>
  <c r="V71" i="111"/>
  <c r="V167" i="111"/>
  <c r="V142" i="111"/>
  <c r="V171" i="111"/>
  <c r="V37" i="111"/>
  <c r="V18" i="111"/>
  <c r="V6" i="111"/>
  <c r="V19" i="111"/>
  <c r="V28" i="111"/>
  <c r="V16" i="111"/>
  <c r="V270" i="111"/>
  <c r="V77" i="111"/>
  <c r="V30" i="111"/>
  <c r="V94" i="111"/>
  <c r="V61" i="111"/>
  <c r="V290" i="111"/>
  <c r="V222" i="111"/>
  <c r="V90" i="111"/>
  <c r="V192" i="111"/>
  <c r="V224" i="111"/>
  <c r="V256" i="111"/>
  <c r="V147" i="111"/>
  <c r="V67" i="111"/>
  <c r="V122" i="111"/>
  <c r="V165" i="111"/>
  <c r="V250" i="111"/>
  <c r="V134" i="111"/>
  <c r="V44" i="111"/>
  <c r="V116" i="111"/>
  <c r="V244" i="111"/>
  <c r="V221" i="111"/>
  <c r="V81" i="111"/>
  <c r="V174" i="111"/>
  <c r="V191" i="111"/>
  <c r="V289" i="111"/>
  <c r="V8" i="111"/>
  <c r="V96" i="111"/>
  <c r="V141" i="111"/>
  <c r="V226" i="111"/>
  <c r="V59" i="111"/>
  <c r="V158" i="111"/>
  <c r="V82" i="111"/>
  <c r="V175" i="111"/>
  <c r="V261" i="111"/>
  <c r="V3" i="111"/>
  <c r="V15" i="111"/>
  <c r="V26" i="111"/>
  <c r="V5" i="111"/>
  <c r="V36" i="111"/>
  <c r="V21" i="111"/>
  <c r="V68" i="111"/>
  <c r="V100" i="111"/>
  <c r="V106" i="111"/>
  <c r="V172" i="111"/>
  <c r="V204" i="111"/>
  <c r="V236" i="111"/>
  <c r="V231" i="111"/>
  <c r="V274" i="111"/>
  <c r="V66" i="111"/>
  <c r="V121" i="111"/>
  <c r="V249" i="111"/>
  <c r="V291" i="111"/>
  <c r="V138" i="111"/>
  <c r="V223" i="111"/>
  <c r="V266" i="111"/>
  <c r="V105" i="111"/>
  <c r="V193" i="111"/>
  <c r="V60" i="111"/>
  <c r="V53" i="111"/>
  <c r="V196" i="111"/>
  <c r="V260" i="111"/>
  <c r="V86" i="111"/>
  <c r="V263" i="111"/>
  <c r="V109" i="111"/>
  <c r="V127" i="111"/>
  <c r="V213" i="111"/>
  <c r="V298" i="111"/>
  <c r="V139" i="111"/>
  <c r="V48" i="111"/>
  <c r="V112" i="111"/>
  <c r="V162" i="111"/>
  <c r="V247" i="111"/>
  <c r="V179" i="111"/>
  <c r="V265" i="111"/>
  <c r="V282" i="111"/>
  <c r="V123" i="111"/>
  <c r="V294" i="111"/>
  <c r="V12" i="111"/>
  <c r="V33" i="111"/>
  <c r="V72" i="111"/>
  <c r="V111" i="111"/>
  <c r="V176" i="111"/>
  <c r="V240" i="111"/>
  <c r="V107" i="111"/>
  <c r="V194" i="111"/>
  <c r="V237" i="111"/>
  <c r="V279" i="111"/>
  <c r="V73" i="111"/>
  <c r="V126" i="111"/>
  <c r="V169" i="111"/>
  <c r="V211" i="111"/>
  <c r="V254" i="111"/>
  <c r="V297" i="111"/>
  <c r="V97" i="111"/>
  <c r="V143" i="111"/>
  <c r="V186" i="111"/>
  <c r="V229" i="111"/>
  <c r="V271" i="111"/>
  <c r="V55" i="111"/>
  <c r="V113" i="111"/>
  <c r="V155" i="111"/>
  <c r="V198" i="111"/>
  <c r="V76" i="111"/>
  <c r="V74" i="111"/>
  <c r="V148" i="111"/>
  <c r="V212" i="111"/>
  <c r="V276" i="111"/>
  <c r="V114" i="111"/>
  <c r="V178" i="111"/>
  <c r="V285" i="111"/>
  <c r="V217" i="111"/>
  <c r="V149" i="111"/>
  <c r="V234" i="111"/>
  <c r="V62" i="111"/>
  <c r="V161" i="111"/>
  <c r="V246" i="111"/>
  <c r="V11" i="111"/>
  <c r="V64" i="111"/>
  <c r="V58" i="111"/>
  <c r="V136" i="111"/>
  <c r="V200" i="111"/>
  <c r="V264" i="111"/>
  <c r="V93" i="111"/>
  <c r="V183" i="111"/>
  <c r="V269" i="111"/>
  <c r="V115" i="111"/>
  <c r="V201" i="111"/>
  <c r="V286" i="111"/>
  <c r="V133" i="111"/>
  <c r="V218" i="111"/>
  <c r="V41" i="111"/>
  <c r="V145" i="111"/>
  <c r="V230" i="111"/>
  <c r="V38" i="111"/>
  <c r="V40" i="111"/>
  <c r="V7" i="111"/>
  <c r="V20" i="111"/>
  <c r="V24" i="111"/>
  <c r="V32" i="111"/>
  <c r="V14" i="111"/>
  <c r="V34" i="111"/>
  <c r="V31" i="111"/>
  <c r="V27" i="111"/>
  <c r="V10" i="111"/>
  <c r="V4" i="111"/>
  <c r="H5" i="111"/>
  <c r="J7" i="5"/>
  <c r="H222" i="111"/>
  <c r="J224" i="5"/>
  <c r="J20" i="5"/>
  <c r="H18" i="111"/>
  <c r="H197" i="111"/>
  <c r="J199" i="5"/>
  <c r="J16" i="5"/>
  <c r="H14" i="111"/>
  <c r="H28" i="111"/>
  <c r="J30" i="5"/>
  <c r="J263" i="5"/>
  <c r="H260" i="111"/>
  <c r="J5" i="5"/>
  <c r="H3" i="111"/>
  <c r="H289" i="111"/>
  <c r="H27" i="111"/>
  <c r="I299" i="89"/>
  <c r="U299" i="89"/>
  <c r="K296" i="88"/>
  <c r="K298" i="5"/>
  <c r="L298" i="5"/>
  <c r="I296" i="111"/>
  <c r="C601" i="111"/>
  <c r="K76" i="5"/>
  <c r="L76" i="5"/>
  <c r="I74" i="111"/>
  <c r="C379" i="111"/>
  <c r="I77" i="89"/>
  <c r="U77" i="89"/>
  <c r="K74" i="88"/>
  <c r="I298" i="89"/>
  <c r="U298" i="89"/>
  <c r="K295" i="88"/>
  <c r="K297" i="5"/>
  <c r="L297" i="5"/>
  <c r="I295" i="111"/>
  <c r="C600" i="111"/>
  <c r="I56" i="89"/>
  <c r="U56" i="89"/>
  <c r="K53" i="88"/>
  <c r="I53" i="111"/>
  <c r="C358" i="111"/>
  <c r="K55" i="5"/>
  <c r="L55" i="5"/>
  <c r="K66" i="5"/>
  <c r="L66" i="5"/>
  <c r="I64" i="111"/>
  <c r="C369" i="111"/>
  <c r="I67" i="89"/>
  <c r="U67" i="89"/>
  <c r="K64" i="88"/>
  <c r="I68" i="89"/>
  <c r="U68" i="89"/>
  <c r="K65" i="88"/>
  <c r="K67" i="5"/>
  <c r="L67" i="5"/>
  <c r="I65" i="111"/>
  <c r="C370" i="111"/>
  <c r="I291" i="111"/>
  <c r="C596" i="111"/>
  <c r="I294" i="89"/>
  <c r="U294" i="89"/>
  <c r="K291" i="88"/>
  <c r="K293" i="5"/>
  <c r="L293" i="5"/>
  <c r="AE118" i="75"/>
  <c r="K119" i="5"/>
  <c r="L119" i="5"/>
  <c r="AE286" i="75"/>
  <c r="K287" i="5"/>
  <c r="L287" i="5"/>
  <c r="AE284" i="75"/>
  <c r="I286" i="89"/>
  <c r="U286" i="89"/>
  <c r="K283" i="88"/>
  <c r="H78" i="111"/>
  <c r="X304" i="5"/>
  <c r="H154" i="111"/>
  <c r="AE254" i="75"/>
  <c r="I253" i="111"/>
  <c r="C558" i="111"/>
  <c r="AE92" i="75"/>
  <c r="I94" i="89"/>
  <c r="U94" i="89"/>
  <c r="K91" i="88"/>
  <c r="AE79" i="75"/>
  <c r="I78" i="111"/>
  <c r="C383" i="111"/>
  <c r="AE239" i="75"/>
  <c r="AE155" i="75"/>
  <c r="K156" i="5"/>
  <c r="L156" i="5"/>
  <c r="H238" i="111"/>
  <c r="H283" i="111"/>
  <c r="AE144" i="75"/>
  <c r="I143" i="111"/>
  <c r="C448" i="111"/>
  <c r="H47" i="111"/>
  <c r="AE270" i="75"/>
  <c r="I272" i="89"/>
  <c r="U272" i="89"/>
  <c r="K269" i="88"/>
  <c r="H216" i="111"/>
  <c r="AE193" i="75"/>
  <c r="K194" i="5"/>
  <c r="L194" i="5"/>
  <c r="H91" i="111"/>
  <c r="AE91" i="75"/>
  <c r="I93" i="89"/>
  <c r="U93" i="89"/>
  <c r="K90" i="88"/>
  <c r="AE72" i="75"/>
  <c r="K73" i="5"/>
  <c r="L73" i="5"/>
  <c r="AE106" i="75"/>
  <c r="K107" i="5"/>
  <c r="L107" i="5"/>
  <c r="AE273" i="75"/>
  <c r="I275" i="89"/>
  <c r="U275" i="89"/>
  <c r="K272" i="88"/>
  <c r="AE177" i="75"/>
  <c r="I179" i="89"/>
  <c r="U179" i="89"/>
  <c r="K176" i="88"/>
  <c r="H192" i="111"/>
  <c r="J218" i="5"/>
  <c r="H90" i="111"/>
  <c r="H71" i="111"/>
  <c r="H105" i="111"/>
  <c r="H176" i="111"/>
  <c r="AE48" i="75"/>
  <c r="I50" i="89"/>
  <c r="U50" i="89"/>
  <c r="K47" i="88"/>
  <c r="AE153" i="75"/>
  <c r="K154" i="5"/>
  <c r="L154" i="5"/>
  <c r="AE84" i="75"/>
  <c r="I86" i="89"/>
  <c r="U86" i="89"/>
  <c r="K83" i="88"/>
  <c r="H98" i="111"/>
  <c r="AE37" i="75"/>
  <c r="I36" i="111"/>
  <c r="C341" i="111"/>
  <c r="AE99" i="75"/>
  <c r="I101" i="89"/>
  <c r="U101" i="89"/>
  <c r="K98" i="88"/>
  <c r="H269" i="111"/>
  <c r="H36" i="111"/>
  <c r="H83" i="111"/>
  <c r="AE281" i="75"/>
  <c r="I280" i="111"/>
  <c r="C585" i="111"/>
  <c r="AE115" i="75"/>
  <c r="I114" i="111"/>
  <c r="C419" i="111"/>
  <c r="AE201" i="75"/>
  <c r="I203" i="89"/>
  <c r="U203" i="89"/>
  <c r="K200" i="88"/>
  <c r="AE287" i="75"/>
  <c r="I289" i="89"/>
  <c r="U289" i="89"/>
  <c r="K286" i="88"/>
  <c r="AE68" i="75"/>
  <c r="K69" i="5"/>
  <c r="L69" i="5"/>
  <c r="H200" i="111"/>
  <c r="H286" i="111"/>
  <c r="H67" i="111"/>
  <c r="J134" i="5"/>
  <c r="H132" i="111"/>
  <c r="J170" i="5"/>
  <c r="H168" i="111"/>
  <c r="J289" i="5"/>
  <c r="H287" i="111"/>
  <c r="J83" i="5"/>
  <c r="H81" i="111"/>
  <c r="J217" i="5"/>
  <c r="H215" i="111"/>
  <c r="J86" i="5"/>
  <c r="H84" i="111"/>
  <c r="J200" i="5"/>
  <c r="H198" i="111"/>
  <c r="J275" i="5"/>
  <c r="H273" i="111"/>
  <c r="AE274" i="75"/>
  <c r="J211" i="5"/>
  <c r="H209" i="111"/>
  <c r="K265" i="5"/>
  <c r="L265" i="5"/>
  <c r="I262" i="111"/>
  <c r="C567" i="111"/>
  <c r="I265" i="89"/>
  <c r="U265" i="89"/>
  <c r="K262" i="88"/>
  <c r="I63" i="111"/>
  <c r="C368" i="111"/>
  <c r="I66" i="89"/>
  <c r="U66" i="89"/>
  <c r="K63" i="88"/>
  <c r="K65" i="5"/>
  <c r="L65" i="5"/>
  <c r="J23" i="5"/>
  <c r="H21" i="111"/>
  <c r="J168" i="5"/>
  <c r="H166" i="111"/>
  <c r="I190" i="89"/>
  <c r="U190" i="89"/>
  <c r="K187" i="88"/>
  <c r="K189" i="5"/>
  <c r="L189" i="5"/>
  <c r="I187" i="111"/>
  <c r="C492" i="111"/>
  <c r="I222" i="89"/>
  <c r="U222" i="89"/>
  <c r="K219" i="88"/>
  <c r="K221" i="5"/>
  <c r="L221" i="5"/>
  <c r="I219" i="111"/>
  <c r="C524" i="111"/>
  <c r="I38" i="111"/>
  <c r="C343" i="111"/>
  <c r="I41" i="89"/>
  <c r="U41" i="89"/>
  <c r="K38" i="88"/>
  <c r="K40" i="5"/>
  <c r="L40" i="5"/>
  <c r="K280" i="5"/>
  <c r="L280" i="5"/>
  <c r="I278" i="111"/>
  <c r="C583" i="111"/>
  <c r="I281" i="89"/>
  <c r="U281" i="89"/>
  <c r="K278" i="88"/>
  <c r="I203" i="111"/>
  <c r="C508" i="111"/>
  <c r="I206" i="89"/>
  <c r="U206" i="89"/>
  <c r="K203" i="88"/>
  <c r="K205" i="5"/>
  <c r="L205" i="5"/>
  <c r="J284" i="5"/>
  <c r="H282" i="111"/>
  <c r="AE169" i="75"/>
  <c r="K170" i="5"/>
  <c r="L170" i="5"/>
  <c r="AE82" i="75"/>
  <c r="I81" i="111"/>
  <c r="C386" i="111"/>
  <c r="AE210" i="75"/>
  <c r="K211" i="5"/>
  <c r="L211" i="5"/>
  <c r="AE199" i="75"/>
  <c r="K200" i="5"/>
  <c r="L200" i="5"/>
  <c r="H280" i="111"/>
  <c r="H117" i="111"/>
  <c r="H114" i="111"/>
  <c r="H152" i="111"/>
  <c r="I158" i="89"/>
  <c r="U158" i="89"/>
  <c r="K155" i="88"/>
  <c r="K157" i="5"/>
  <c r="L157" i="5"/>
  <c r="I155" i="111"/>
  <c r="C460" i="111"/>
  <c r="K253" i="5"/>
  <c r="L253" i="5"/>
  <c r="I251" i="111"/>
  <c r="C556" i="111"/>
  <c r="I254" i="89"/>
  <c r="U254" i="89"/>
  <c r="K251" i="88"/>
  <c r="J237" i="5"/>
  <c r="H235" i="111"/>
  <c r="J84" i="5"/>
  <c r="H82" i="111"/>
  <c r="I265" i="111"/>
  <c r="C570" i="111"/>
  <c r="I268" i="89"/>
  <c r="U268" i="89"/>
  <c r="K265" i="88"/>
  <c r="K268" i="5"/>
  <c r="L268" i="5"/>
  <c r="J283" i="5"/>
  <c r="H281" i="111"/>
  <c r="J18" i="5"/>
  <c r="H16" i="111"/>
  <c r="J142" i="5"/>
  <c r="H140" i="111"/>
  <c r="J241" i="5"/>
  <c r="H239" i="111"/>
  <c r="AE240" i="75"/>
  <c r="K241" i="5"/>
  <c r="J99" i="5"/>
  <c r="H97" i="111"/>
  <c r="I275" i="111"/>
  <c r="C580" i="111"/>
  <c r="I278" i="89"/>
  <c r="U278" i="89"/>
  <c r="K275" i="88"/>
  <c r="K278" i="5"/>
  <c r="L278" i="5"/>
  <c r="J36" i="5"/>
  <c r="H34" i="111"/>
  <c r="J179" i="5"/>
  <c r="H177" i="111"/>
  <c r="AE178" i="75"/>
  <c r="I60" i="111"/>
  <c r="C365" i="111"/>
  <c r="I63" i="89"/>
  <c r="U63" i="89"/>
  <c r="K60" i="88"/>
  <c r="K62" i="5"/>
  <c r="L62" i="5"/>
  <c r="I229" i="89"/>
  <c r="U229" i="89"/>
  <c r="K226" i="88"/>
  <c r="K228" i="5"/>
  <c r="L228" i="5"/>
  <c r="I226" i="111"/>
  <c r="C531" i="111"/>
  <c r="K132" i="5"/>
  <c r="L132" i="5"/>
  <c r="I130" i="111"/>
  <c r="C435" i="111"/>
  <c r="I133" i="89"/>
  <c r="U133" i="89"/>
  <c r="K130" i="88"/>
  <c r="I141" i="111"/>
  <c r="C446" i="111"/>
  <c r="I144" i="89"/>
  <c r="U144" i="89"/>
  <c r="K141" i="88"/>
  <c r="K143" i="5"/>
  <c r="L143" i="5"/>
  <c r="K198" i="5"/>
  <c r="L198" i="5"/>
  <c r="I196" i="111"/>
  <c r="C501" i="111"/>
  <c r="I199" i="89"/>
  <c r="U199" i="89"/>
  <c r="K196" i="88"/>
  <c r="AE283" i="75"/>
  <c r="K284" i="5"/>
  <c r="L284" i="5"/>
  <c r="AE85" i="75"/>
  <c r="I84" i="111"/>
  <c r="C389" i="111"/>
  <c r="AE98" i="75"/>
  <c r="I97" i="111"/>
  <c r="C402" i="111"/>
  <c r="AE133" i="75"/>
  <c r="I135" i="89"/>
  <c r="U135" i="89"/>
  <c r="K132" i="88"/>
  <c r="AE288" i="75"/>
  <c r="I287" i="111"/>
  <c r="C592" i="111"/>
  <c r="AE231" i="75"/>
  <c r="AE117" i="75"/>
  <c r="I116" i="111"/>
  <c r="C421" i="111"/>
  <c r="AE291" i="75"/>
  <c r="I290" i="111"/>
  <c r="C595" i="111"/>
  <c r="AE134" i="75"/>
  <c r="I133" i="111"/>
  <c r="C438" i="111"/>
  <c r="AE237" i="75"/>
  <c r="AE129" i="75"/>
  <c r="K130" i="5"/>
  <c r="L130" i="5"/>
  <c r="AE248" i="75"/>
  <c r="I250" i="89"/>
  <c r="U250" i="89"/>
  <c r="K247" i="88"/>
  <c r="AE96" i="75"/>
  <c r="I95" i="111"/>
  <c r="C400" i="111"/>
  <c r="AE149" i="75"/>
  <c r="K150" i="5"/>
  <c r="L150" i="5"/>
  <c r="AE235" i="75"/>
  <c r="K126" i="5"/>
  <c r="L126" i="5"/>
  <c r="I124" i="111"/>
  <c r="C429" i="111"/>
  <c r="I127" i="89"/>
  <c r="U127" i="89"/>
  <c r="K124" i="88"/>
  <c r="J163" i="5"/>
  <c r="H161" i="111"/>
  <c r="J37" i="5"/>
  <c r="H35" i="111"/>
  <c r="J122" i="5"/>
  <c r="H120" i="111"/>
  <c r="AE121" i="75"/>
  <c r="J17" i="5"/>
  <c r="H15" i="111"/>
  <c r="K70" i="5"/>
  <c r="L70" i="5"/>
  <c r="I68" i="111"/>
  <c r="C373" i="111"/>
  <c r="I71" i="89"/>
  <c r="U71" i="89"/>
  <c r="K68" i="88"/>
  <c r="J162" i="5"/>
  <c r="H160" i="111"/>
  <c r="I219" i="89"/>
  <c r="U219" i="89"/>
  <c r="K216" i="88"/>
  <c r="K218" i="5"/>
  <c r="L218" i="5"/>
  <c r="I216" i="111"/>
  <c r="C521" i="111"/>
  <c r="K295" i="5"/>
  <c r="L295" i="5"/>
  <c r="I293" i="111"/>
  <c r="C598" i="111"/>
  <c r="I296" i="89"/>
  <c r="U296" i="89"/>
  <c r="K293" i="88"/>
  <c r="J152" i="5"/>
  <c r="H150" i="111"/>
  <c r="J19" i="5"/>
  <c r="H17" i="111"/>
  <c r="I72" i="111"/>
  <c r="C377" i="111"/>
  <c r="I75" i="89"/>
  <c r="U75" i="89"/>
  <c r="K72" i="88"/>
  <c r="K74" i="5"/>
  <c r="L74" i="5"/>
  <c r="J148" i="5"/>
  <c r="H146" i="111"/>
  <c r="I34" i="89"/>
  <c r="U34" i="89"/>
  <c r="K31" i="88"/>
  <c r="K33" i="5"/>
  <c r="L33" i="5"/>
  <c r="I31" i="111"/>
  <c r="C336" i="111"/>
  <c r="K220" i="5"/>
  <c r="L220" i="5"/>
  <c r="I218" i="111"/>
  <c r="C523" i="111"/>
  <c r="I221" i="89"/>
  <c r="U221" i="89"/>
  <c r="K218" i="88"/>
  <c r="J248" i="5"/>
  <c r="H246" i="111"/>
  <c r="K270" i="5"/>
  <c r="L270" i="5"/>
  <c r="I267" i="111"/>
  <c r="C572" i="111"/>
  <c r="I270" i="89"/>
  <c r="U270" i="89"/>
  <c r="K267" i="88"/>
  <c r="K197" i="5"/>
  <c r="L197" i="5"/>
  <c r="I195" i="111"/>
  <c r="C500" i="111"/>
  <c r="I198" i="89"/>
  <c r="U198" i="89"/>
  <c r="K195" i="88"/>
  <c r="J26" i="5"/>
  <c r="H24" i="111"/>
  <c r="I52" i="111"/>
  <c r="C357" i="111"/>
  <c r="I55" i="89"/>
  <c r="U55" i="89"/>
  <c r="K52" i="88"/>
  <c r="K54" i="5"/>
  <c r="L54" i="5"/>
  <c r="I113" i="89"/>
  <c r="U113" i="89"/>
  <c r="K110" i="88"/>
  <c r="K112" i="5"/>
  <c r="L112" i="5"/>
  <c r="I110" i="111"/>
  <c r="C415" i="111"/>
  <c r="K56" i="5"/>
  <c r="L56" i="5"/>
  <c r="I54" i="111"/>
  <c r="C359" i="111"/>
  <c r="I57" i="89"/>
  <c r="U57" i="89"/>
  <c r="K54" i="88"/>
  <c r="K41" i="5"/>
  <c r="L41" i="5"/>
  <c r="I42" i="89"/>
  <c r="U42" i="89"/>
  <c r="K39" i="88"/>
  <c r="I39" i="111"/>
  <c r="C344" i="111"/>
  <c r="AE167" i="75"/>
  <c r="K168" i="5"/>
  <c r="L168" i="5"/>
  <c r="AE18" i="75"/>
  <c r="I20" i="89"/>
  <c r="U20" i="89"/>
  <c r="K17" i="88"/>
  <c r="AE35" i="75"/>
  <c r="K36" i="5"/>
  <c r="L36" i="5"/>
  <c r="AE22" i="75"/>
  <c r="K23" i="5"/>
  <c r="L23" i="5"/>
  <c r="H230" i="111"/>
  <c r="H116" i="111"/>
  <c r="H290" i="111"/>
  <c r="H133" i="111"/>
  <c r="H236" i="111"/>
  <c r="H128" i="111"/>
  <c r="H272" i="111"/>
  <c r="H253" i="111"/>
  <c r="H247" i="111"/>
  <c r="H95" i="111"/>
  <c r="H148" i="111"/>
  <c r="H143" i="111"/>
  <c r="H234" i="111"/>
  <c r="J225" i="5"/>
  <c r="H223" i="111"/>
  <c r="AE224" i="75"/>
  <c r="J169" i="5"/>
  <c r="H167" i="111"/>
  <c r="J35" i="5"/>
  <c r="H33" i="111"/>
  <c r="J167" i="5"/>
  <c r="H165" i="111"/>
  <c r="J259" i="5"/>
  <c r="H270" i="111"/>
  <c r="AE271" i="75"/>
  <c r="I206" i="111"/>
  <c r="C511" i="111"/>
  <c r="I209" i="89"/>
  <c r="U209" i="89"/>
  <c r="K206" i="88"/>
  <c r="K208" i="5"/>
  <c r="L208" i="5"/>
  <c r="J176" i="5"/>
  <c r="H174" i="111"/>
  <c r="I61" i="89"/>
  <c r="U61" i="89"/>
  <c r="K58" i="88"/>
  <c r="K60" i="5"/>
  <c r="L60" i="5"/>
  <c r="I58" i="111"/>
  <c r="C363" i="111"/>
  <c r="J161" i="5"/>
  <c r="H159" i="111"/>
  <c r="J24" i="5"/>
  <c r="H22" i="111"/>
  <c r="I160" i="89"/>
  <c r="U160" i="89"/>
  <c r="K157" i="88"/>
  <c r="K159" i="5"/>
  <c r="L159" i="5"/>
  <c r="I157" i="111"/>
  <c r="C462" i="111"/>
  <c r="I204" i="89"/>
  <c r="U204" i="89"/>
  <c r="K201" i="88"/>
  <c r="K203" i="5"/>
  <c r="L203" i="5"/>
  <c r="I201" i="111"/>
  <c r="C506" i="111"/>
  <c r="K258" i="5"/>
  <c r="L258" i="5"/>
  <c r="I256" i="111"/>
  <c r="C561" i="111"/>
  <c r="I259" i="89"/>
  <c r="U259" i="89"/>
  <c r="K256" i="88"/>
  <c r="J109" i="5"/>
  <c r="H107" i="111"/>
  <c r="J155" i="5"/>
  <c r="H153" i="111"/>
  <c r="K257" i="5"/>
  <c r="L257" i="5"/>
  <c r="I255" i="111"/>
  <c r="C560" i="111"/>
  <c r="I258" i="89"/>
  <c r="U258" i="89"/>
  <c r="K255" i="88"/>
  <c r="K223" i="5"/>
  <c r="L223" i="5"/>
  <c r="I221" i="111"/>
  <c r="C526" i="111"/>
  <c r="I224" i="89"/>
  <c r="U224" i="89"/>
  <c r="K221" i="88"/>
  <c r="P303" i="89"/>
  <c r="G5" i="4"/>
  <c r="H5" i="4"/>
  <c r="G7" i="4"/>
  <c r="H7" i="4"/>
  <c r="G8" i="4"/>
  <c r="H8" i="4"/>
  <c r="G15" i="4"/>
  <c r="H15" i="4"/>
  <c r="G16" i="4"/>
  <c r="H16" i="4"/>
  <c r="G23" i="4"/>
  <c r="H23" i="4"/>
  <c r="G24" i="4"/>
  <c r="H24" i="4"/>
  <c r="G4" i="4"/>
  <c r="H4" i="4"/>
  <c r="G6" i="4"/>
  <c r="H6" i="4"/>
  <c r="G13" i="4"/>
  <c r="H13" i="4"/>
  <c r="G14" i="4"/>
  <c r="H14" i="4"/>
  <c r="G9" i="4"/>
  <c r="H9" i="4"/>
  <c r="G10" i="4"/>
  <c r="H10" i="4"/>
  <c r="G11" i="4"/>
  <c r="H11" i="4"/>
  <c r="G12" i="4"/>
  <c r="H12" i="4"/>
  <c r="G29" i="4"/>
  <c r="H29" i="4"/>
  <c r="G34" i="4"/>
  <c r="H34" i="4"/>
  <c r="G35" i="4"/>
  <c r="H35" i="4"/>
  <c r="G17" i="4"/>
  <c r="H17" i="4"/>
  <c r="G20" i="4"/>
  <c r="H20" i="4"/>
  <c r="G27" i="4"/>
  <c r="H27" i="4"/>
  <c r="G18" i="4"/>
  <c r="H18" i="4"/>
  <c r="G19" i="4"/>
  <c r="H19" i="4"/>
  <c r="G3" i="4"/>
  <c r="H3" i="4"/>
  <c r="G22" i="4"/>
  <c r="H22" i="4"/>
  <c r="G26" i="4"/>
  <c r="H26" i="4"/>
  <c r="G31" i="4"/>
  <c r="H31" i="4"/>
  <c r="G32" i="4"/>
  <c r="H32" i="4"/>
  <c r="G25" i="4"/>
  <c r="H25" i="4"/>
  <c r="G21" i="4"/>
  <c r="H21" i="4"/>
  <c r="G30" i="4"/>
  <c r="H30" i="4"/>
  <c r="G28" i="4"/>
  <c r="H28" i="4"/>
  <c r="G33" i="4"/>
  <c r="H33" i="4"/>
  <c r="I190" i="111"/>
  <c r="C495" i="111"/>
  <c r="I193" i="89"/>
  <c r="U193" i="89"/>
  <c r="K190" i="88"/>
  <c r="K192" i="5"/>
  <c r="L192" i="5"/>
  <c r="K98" i="5"/>
  <c r="L98" i="5"/>
  <c r="I96" i="111"/>
  <c r="C401" i="111"/>
  <c r="I99" i="89"/>
  <c r="U99" i="89"/>
  <c r="K96" i="88"/>
  <c r="L239" i="5"/>
  <c r="I237" i="111"/>
  <c r="C542" i="111"/>
  <c r="I240" i="89"/>
  <c r="U240" i="89"/>
  <c r="K237" i="88"/>
  <c r="K117" i="5"/>
  <c r="L117" i="5"/>
  <c r="I115" i="111"/>
  <c r="C420" i="111"/>
  <c r="I118" i="89"/>
  <c r="U118" i="89"/>
  <c r="K115" i="88"/>
  <c r="K271" i="5"/>
  <c r="L271" i="5"/>
  <c r="I268" i="111"/>
  <c r="C573" i="111"/>
  <c r="I271" i="89"/>
  <c r="U271" i="89"/>
  <c r="K268" i="88"/>
  <c r="K34" i="5"/>
  <c r="L34" i="5"/>
  <c r="I32" i="111"/>
  <c r="C337" i="111"/>
  <c r="I35" i="89"/>
  <c r="U35" i="89"/>
  <c r="K32" i="88"/>
  <c r="I207" i="111"/>
  <c r="C512" i="111"/>
  <c r="I210" i="89"/>
  <c r="U210" i="89"/>
  <c r="K207" i="88"/>
  <c r="K209" i="5"/>
  <c r="L209" i="5"/>
  <c r="K250" i="5"/>
  <c r="L250" i="5"/>
  <c r="I248" i="111"/>
  <c r="C553" i="111"/>
  <c r="I251" i="89"/>
  <c r="U251" i="89"/>
  <c r="K248" i="88"/>
  <c r="K131" i="5"/>
  <c r="L131" i="5"/>
  <c r="I129" i="111"/>
  <c r="C434" i="111"/>
  <c r="I132" i="89"/>
  <c r="U132" i="89"/>
  <c r="K129" i="88"/>
  <c r="K279" i="5"/>
  <c r="L279" i="5"/>
  <c r="I277" i="111"/>
  <c r="C582" i="111"/>
  <c r="I280" i="89"/>
  <c r="U280" i="89"/>
  <c r="K277" i="88"/>
  <c r="I223" i="89"/>
  <c r="U223" i="89"/>
  <c r="K220" i="88"/>
  <c r="K222" i="5"/>
  <c r="L222" i="5"/>
  <c r="I220" i="111"/>
  <c r="C525" i="111"/>
  <c r="I255" i="89"/>
  <c r="U255" i="89"/>
  <c r="K252" i="88"/>
  <c r="K254" i="5"/>
  <c r="L254" i="5"/>
  <c r="I252" i="111"/>
  <c r="C557" i="111"/>
  <c r="K290" i="5"/>
  <c r="L290" i="5"/>
  <c r="I288" i="111"/>
  <c r="C593" i="111"/>
  <c r="I291" i="89"/>
  <c r="U291" i="89"/>
  <c r="K288" i="88"/>
  <c r="I184" i="111"/>
  <c r="C489" i="111"/>
  <c r="I187" i="89"/>
  <c r="U187" i="89"/>
  <c r="K184" i="88"/>
  <c r="K186" i="5"/>
  <c r="L186" i="5"/>
  <c r="K43" i="5"/>
  <c r="L43" i="5"/>
  <c r="I41" i="111"/>
  <c r="C346" i="111"/>
  <c r="I44" i="89"/>
  <c r="U44" i="89"/>
  <c r="K41" i="88"/>
  <c r="K227" i="5"/>
  <c r="L227" i="5"/>
  <c r="I225" i="111"/>
  <c r="C530" i="111"/>
  <c r="I228" i="89"/>
  <c r="U228" i="89"/>
  <c r="K225" i="88"/>
  <c r="I118" i="111"/>
  <c r="C423" i="111"/>
  <c r="I121" i="89"/>
  <c r="U121" i="89"/>
  <c r="K118" i="88"/>
  <c r="K120" i="5"/>
  <c r="L120" i="5"/>
  <c r="I257" i="111"/>
  <c r="C562" i="111"/>
  <c r="I260" i="89"/>
  <c r="U260" i="89"/>
  <c r="K257" i="88"/>
  <c r="K260" i="5"/>
  <c r="L260" i="5"/>
  <c r="I182" i="89"/>
  <c r="U182" i="89"/>
  <c r="K179" i="88"/>
  <c r="K181" i="5"/>
  <c r="L181" i="5"/>
  <c r="I179" i="111"/>
  <c r="C484" i="111"/>
  <c r="K299" i="5"/>
  <c r="L299" i="5"/>
  <c r="I297" i="111"/>
  <c r="C602" i="111"/>
  <c r="I300" i="89"/>
  <c r="U300" i="89"/>
  <c r="K297" i="88"/>
  <c r="K191" i="5"/>
  <c r="L191" i="5"/>
  <c r="I189" i="111"/>
  <c r="C494" i="111"/>
  <c r="I192" i="89"/>
  <c r="U192" i="89"/>
  <c r="K189" i="88"/>
  <c r="I129" i="89"/>
  <c r="U129" i="89"/>
  <c r="K126" i="88"/>
  <c r="K128" i="5"/>
  <c r="L128" i="5"/>
  <c r="I126" i="111"/>
  <c r="C431" i="111"/>
  <c r="I55" i="111"/>
  <c r="C360" i="111"/>
  <c r="I58" i="89"/>
  <c r="U58" i="89"/>
  <c r="K55" i="88"/>
  <c r="K57" i="5"/>
  <c r="L57" i="5"/>
  <c r="I207" i="89"/>
  <c r="U207" i="89"/>
  <c r="K204" i="88"/>
  <c r="K206" i="5"/>
  <c r="L206" i="5"/>
  <c r="I204" i="111"/>
  <c r="C509" i="111"/>
  <c r="K72" i="5"/>
  <c r="L72" i="5"/>
  <c r="I70" i="111"/>
  <c r="C375" i="111"/>
  <c r="I73" i="89"/>
  <c r="U73" i="89"/>
  <c r="K70" i="88"/>
  <c r="I249" i="111"/>
  <c r="C554" i="111"/>
  <c r="I252" i="89"/>
  <c r="U252" i="89"/>
  <c r="K249" i="88"/>
  <c r="K251" i="5"/>
  <c r="L251" i="5"/>
  <c r="K71" i="5"/>
  <c r="L71" i="5"/>
  <c r="I69" i="111"/>
  <c r="C374" i="111"/>
  <c r="I72" i="89"/>
  <c r="U72" i="89"/>
  <c r="K69" i="88"/>
  <c r="K210" i="5"/>
  <c r="L210" i="5"/>
  <c r="I208" i="111"/>
  <c r="C513" i="111"/>
  <c r="I211" i="89"/>
  <c r="U211" i="89"/>
  <c r="K208" i="88"/>
  <c r="I87" i="111"/>
  <c r="C392" i="111"/>
  <c r="I90" i="89"/>
  <c r="U90" i="89"/>
  <c r="K87" i="88"/>
  <c r="K89" i="5"/>
  <c r="L89" i="5"/>
  <c r="I124" i="89"/>
  <c r="U124" i="89"/>
  <c r="K121" i="88"/>
  <c r="K123" i="5"/>
  <c r="L123" i="5"/>
  <c r="I121" i="111"/>
  <c r="C426" i="111"/>
  <c r="K296" i="5"/>
  <c r="L296" i="5"/>
  <c r="I294" i="111"/>
  <c r="C599" i="111"/>
  <c r="I297" i="89"/>
  <c r="U297" i="89"/>
  <c r="K294" i="88"/>
  <c r="K146" i="5"/>
  <c r="L146" i="5"/>
  <c r="I144" i="111"/>
  <c r="C449" i="111"/>
  <c r="I147" i="89"/>
  <c r="U147" i="89"/>
  <c r="K144" i="88"/>
  <c r="I76" i="89"/>
  <c r="U76" i="89"/>
  <c r="K73" i="88"/>
  <c r="K75" i="5"/>
  <c r="L75" i="5"/>
  <c r="I73" i="111"/>
  <c r="C378" i="111"/>
  <c r="I217" i="111"/>
  <c r="C522" i="111"/>
  <c r="I220" i="89"/>
  <c r="U220" i="89"/>
  <c r="K217" i="88"/>
  <c r="K219" i="5"/>
  <c r="L219" i="5"/>
  <c r="I262" i="89"/>
  <c r="U262" i="89"/>
  <c r="K259" i="88"/>
  <c r="K262" i="5"/>
  <c r="L262" i="5"/>
  <c r="I259" i="111"/>
  <c r="C564" i="111"/>
  <c r="K127" i="5"/>
  <c r="L127" i="5"/>
  <c r="I125" i="111"/>
  <c r="C430" i="111"/>
  <c r="I128" i="89"/>
  <c r="U128" i="89"/>
  <c r="K125" i="88"/>
  <c r="K300" i="5"/>
  <c r="L300" i="5"/>
  <c r="I298" i="111"/>
  <c r="C603" i="111"/>
  <c r="I301" i="89"/>
  <c r="U301" i="89"/>
  <c r="K298" i="88"/>
  <c r="K187" i="5"/>
  <c r="L187" i="5"/>
  <c r="I185" i="111"/>
  <c r="C490" i="111"/>
  <c r="I188" i="89"/>
  <c r="U188" i="89"/>
  <c r="K185" i="88"/>
  <c r="L233" i="5"/>
  <c r="I231" i="111"/>
  <c r="C536" i="111"/>
  <c r="I234" i="89"/>
  <c r="U234" i="89"/>
  <c r="K231" i="88"/>
  <c r="I112" i="89"/>
  <c r="U112" i="89"/>
  <c r="K109" i="88"/>
  <c r="K111" i="5"/>
  <c r="L111" i="5"/>
  <c r="J109" i="111"/>
  <c r="D414" i="111"/>
  <c r="I109" i="111"/>
  <c r="C414" i="111"/>
  <c r="I264" i="111"/>
  <c r="C569" i="111"/>
  <c r="I267" i="89"/>
  <c r="U267" i="89"/>
  <c r="K264" i="88"/>
  <c r="K267" i="5"/>
  <c r="L267" i="5"/>
  <c r="K104" i="5"/>
  <c r="L104" i="5"/>
  <c r="I102" i="111"/>
  <c r="C407" i="111"/>
  <c r="I105" i="89"/>
  <c r="U105" i="89"/>
  <c r="K102" i="88"/>
  <c r="K158" i="5"/>
  <c r="L158" i="5"/>
  <c r="I156" i="111"/>
  <c r="C461" i="111"/>
  <c r="I159" i="89"/>
  <c r="U159" i="89"/>
  <c r="K156" i="88"/>
  <c r="I46" i="89"/>
  <c r="U46" i="89"/>
  <c r="K43" i="88"/>
  <c r="K45" i="5"/>
  <c r="L45" i="5"/>
  <c r="I43" i="111"/>
  <c r="C348" i="111"/>
  <c r="I215" i="89"/>
  <c r="U215" i="89"/>
  <c r="K212" i="88"/>
  <c r="K214" i="5"/>
  <c r="L214" i="5"/>
  <c r="I212" i="111"/>
  <c r="C517" i="111"/>
  <c r="K252" i="5"/>
  <c r="L252" i="5"/>
  <c r="I250" i="111"/>
  <c r="C555" i="111"/>
  <c r="I253" i="89"/>
  <c r="U253" i="89"/>
  <c r="K250" i="88"/>
  <c r="K115" i="5"/>
  <c r="L115" i="5"/>
  <c r="I113" i="111"/>
  <c r="C418" i="111"/>
  <c r="I116" i="89"/>
  <c r="U116" i="89"/>
  <c r="K113" i="88"/>
  <c r="I42" i="111"/>
  <c r="C347" i="111"/>
  <c r="I45" i="89"/>
  <c r="U45" i="89"/>
  <c r="K42" i="88"/>
  <c r="K44" i="5"/>
  <c r="L44" i="5"/>
  <c r="I178" i="111"/>
  <c r="C483" i="111"/>
  <c r="I181" i="89"/>
  <c r="U181" i="89"/>
  <c r="K178" i="88"/>
  <c r="K180" i="5"/>
  <c r="L180" i="5"/>
  <c r="K50" i="5"/>
  <c r="L50" i="5"/>
  <c r="I48" i="111"/>
  <c r="C353" i="111"/>
  <c r="I51" i="89"/>
  <c r="U51" i="89"/>
  <c r="K48" i="88"/>
  <c r="I230" i="89"/>
  <c r="U230" i="89"/>
  <c r="K227" i="88"/>
  <c r="K229" i="5"/>
  <c r="L229" i="5"/>
  <c r="I227" i="111"/>
  <c r="C532" i="111"/>
  <c r="I75" i="111"/>
  <c r="C380" i="111"/>
  <c r="I78" i="89"/>
  <c r="U78" i="89"/>
  <c r="K75" i="88"/>
  <c r="K77" i="5"/>
  <c r="L77" i="5"/>
  <c r="I261" i="111"/>
  <c r="C566" i="111"/>
  <c r="I264" i="89"/>
  <c r="U264" i="89"/>
  <c r="K261" i="88"/>
  <c r="K264" i="5"/>
  <c r="L264" i="5"/>
  <c r="I117" i="111"/>
  <c r="C422" i="111"/>
  <c r="K58" i="5"/>
  <c r="L58" i="5"/>
  <c r="I56" i="111"/>
  <c r="C361" i="111"/>
  <c r="I59" i="89"/>
  <c r="U59" i="89"/>
  <c r="K56" i="88"/>
  <c r="L235" i="5"/>
  <c r="I233" i="111"/>
  <c r="C538" i="111"/>
  <c r="I236" i="89"/>
  <c r="U236" i="89"/>
  <c r="K233" i="88"/>
  <c r="K124" i="5"/>
  <c r="L124" i="5"/>
  <c r="I122" i="111"/>
  <c r="C427" i="111"/>
  <c r="I125" i="89"/>
  <c r="U125" i="89"/>
  <c r="K122" i="88"/>
  <c r="I51" i="111"/>
  <c r="C356" i="111"/>
  <c r="I54" i="89"/>
  <c r="U54" i="89"/>
  <c r="K51" i="88"/>
  <c r="K53" i="5"/>
  <c r="L53" i="5"/>
  <c r="K201" i="5"/>
  <c r="L201" i="5"/>
  <c r="I199" i="111"/>
  <c r="C504" i="111"/>
  <c r="I202" i="89"/>
  <c r="U202" i="89"/>
  <c r="K199" i="88"/>
  <c r="I66" i="111"/>
  <c r="C371" i="111"/>
  <c r="I69" i="89"/>
  <c r="U69" i="89"/>
  <c r="K66" i="88"/>
  <c r="K68" i="5"/>
  <c r="L68" i="5"/>
  <c r="I104" i="89"/>
  <c r="U104" i="89"/>
  <c r="K101" i="88"/>
  <c r="K103" i="5"/>
  <c r="L103" i="5"/>
  <c r="I101" i="111"/>
  <c r="C406" i="111"/>
  <c r="I274" i="111"/>
  <c r="C579" i="111"/>
  <c r="I277" i="89"/>
  <c r="U277" i="89"/>
  <c r="K274" i="88"/>
  <c r="K276" i="5"/>
  <c r="L276" i="5"/>
  <c r="I48" i="89"/>
  <c r="U48" i="89"/>
  <c r="K45" i="88"/>
  <c r="K47" i="5"/>
  <c r="L47" i="5"/>
  <c r="I45" i="111"/>
  <c r="C350" i="111"/>
  <c r="K125" i="5"/>
  <c r="L125" i="5"/>
  <c r="I123" i="111"/>
  <c r="C428" i="111"/>
  <c r="I126" i="89"/>
  <c r="U126" i="89"/>
  <c r="K123" i="88"/>
  <c r="I263" i="111"/>
  <c r="C568" i="111"/>
  <c r="I266" i="89"/>
  <c r="U266" i="89"/>
  <c r="K263" i="88"/>
  <c r="K266" i="5"/>
  <c r="L266" i="5"/>
  <c r="K190" i="5"/>
  <c r="L190" i="5"/>
  <c r="I188" i="111"/>
  <c r="C493" i="111"/>
  <c r="I191" i="89"/>
  <c r="U191" i="89"/>
  <c r="K188" i="88"/>
  <c r="K46" i="5"/>
  <c r="L46" i="5"/>
  <c r="I44" i="111"/>
  <c r="C349" i="111"/>
  <c r="I47" i="89"/>
  <c r="U47" i="89"/>
  <c r="K44" i="88"/>
  <c r="I214" i="111"/>
  <c r="C519" i="111"/>
  <c r="I217" i="89"/>
  <c r="U217" i="89"/>
  <c r="K214" i="88"/>
  <c r="K216" i="5"/>
  <c r="L216" i="5"/>
  <c r="K52" i="5"/>
  <c r="L52" i="5"/>
  <c r="I50" i="111"/>
  <c r="C355" i="111"/>
  <c r="I53" i="89"/>
  <c r="U53" i="89"/>
  <c r="K50" i="88"/>
  <c r="K196" i="5"/>
  <c r="L196" i="5"/>
  <c r="I194" i="111"/>
  <c r="C499" i="111"/>
  <c r="I197" i="89"/>
  <c r="U197" i="89"/>
  <c r="K194" i="88"/>
  <c r="I52" i="89"/>
  <c r="U52" i="89"/>
  <c r="K49" i="88"/>
  <c r="K51" i="5"/>
  <c r="L51" i="5"/>
  <c r="I49" i="111"/>
  <c r="C354" i="111"/>
  <c r="I227" i="89"/>
  <c r="U227" i="89"/>
  <c r="K224" i="88"/>
  <c r="K226" i="5"/>
  <c r="L226" i="5"/>
  <c r="I224" i="111"/>
  <c r="C529" i="111"/>
  <c r="K39" i="5"/>
  <c r="L39" i="5"/>
  <c r="I37" i="111"/>
  <c r="C342" i="111"/>
  <c r="I40" i="89"/>
  <c r="U40" i="89"/>
  <c r="K37" i="88"/>
  <c r="K78" i="5"/>
  <c r="L78" i="5"/>
  <c r="I76" i="111"/>
  <c r="C381" i="111"/>
  <c r="I79" i="89"/>
  <c r="U79" i="89"/>
  <c r="K76" i="88"/>
  <c r="K136" i="5"/>
  <c r="L136" i="5"/>
  <c r="I134" i="111"/>
  <c r="C439" i="111"/>
  <c r="I137" i="89"/>
  <c r="U137" i="89"/>
  <c r="K134" i="88"/>
  <c r="I279" i="89"/>
  <c r="U279" i="89"/>
  <c r="K276" i="88"/>
  <c r="K277" i="5"/>
  <c r="L277" i="5"/>
  <c r="I276" i="111"/>
  <c r="C581" i="111"/>
  <c r="K59" i="5"/>
  <c r="L59" i="5"/>
  <c r="I57" i="111"/>
  <c r="C362" i="111"/>
  <c r="I60" i="89"/>
  <c r="U60" i="89"/>
  <c r="K57" i="88"/>
  <c r="I228" i="111"/>
  <c r="C533" i="111"/>
  <c r="I231" i="89"/>
  <c r="U231" i="89"/>
  <c r="K228" i="88"/>
  <c r="K230" i="5"/>
  <c r="L230" i="5"/>
  <c r="I269" i="89"/>
  <c r="U269" i="89"/>
  <c r="K266" i="88"/>
  <c r="K269" i="5"/>
  <c r="L269" i="5"/>
  <c r="I266" i="111"/>
  <c r="C571" i="111"/>
  <c r="K207" i="5"/>
  <c r="L207" i="5"/>
  <c r="I205" i="111"/>
  <c r="C510" i="111"/>
  <c r="I208" i="89"/>
  <c r="U208" i="89"/>
  <c r="K205" i="88"/>
  <c r="K162" i="5"/>
  <c r="L162" i="5"/>
  <c r="I160" i="111"/>
  <c r="C465" i="111"/>
  <c r="I163" i="89"/>
  <c r="U163" i="89"/>
  <c r="K160" i="88"/>
  <c r="K164" i="5"/>
  <c r="L164" i="5"/>
  <c r="I162" i="111"/>
  <c r="C467" i="111"/>
  <c r="I165" i="89"/>
  <c r="U165" i="89"/>
  <c r="K162" i="88"/>
  <c r="K231" i="5"/>
  <c r="L231" i="5"/>
  <c r="I229" i="111"/>
  <c r="C534" i="111"/>
  <c r="I232" i="89"/>
  <c r="U232" i="89"/>
  <c r="K229" i="88"/>
  <c r="K101" i="5"/>
  <c r="L101" i="5"/>
  <c r="I99" i="111"/>
  <c r="C404" i="111"/>
  <c r="I102" i="89"/>
  <c r="U102" i="89"/>
  <c r="K99" i="88"/>
  <c r="K185" i="5"/>
  <c r="L185" i="5"/>
  <c r="I183" i="111"/>
  <c r="C488" i="111"/>
  <c r="I186" i="89"/>
  <c r="U186" i="89"/>
  <c r="K183" i="88"/>
  <c r="K176" i="5"/>
  <c r="L176" i="5"/>
  <c r="I174" i="111"/>
  <c r="C479" i="111"/>
  <c r="I177" i="89"/>
  <c r="U177" i="89"/>
  <c r="K174" i="88"/>
  <c r="K172" i="5"/>
  <c r="L172" i="5"/>
  <c r="I170" i="111"/>
  <c r="C475" i="111"/>
  <c r="I173" i="89"/>
  <c r="U173" i="89"/>
  <c r="K170" i="88"/>
  <c r="L243" i="5"/>
  <c r="I241" i="111"/>
  <c r="C546" i="111"/>
  <c r="I244" i="89"/>
  <c r="U244" i="89"/>
  <c r="K241" i="88"/>
  <c r="K140" i="5"/>
  <c r="L140" i="5"/>
  <c r="I138" i="111"/>
  <c r="C443" i="111"/>
  <c r="I141" i="89"/>
  <c r="U141" i="89"/>
  <c r="K138" i="88"/>
  <c r="K155" i="5"/>
  <c r="L155" i="5"/>
  <c r="I153" i="111"/>
  <c r="C458" i="111"/>
  <c r="I156" i="89"/>
  <c r="U156" i="89"/>
  <c r="K153" i="88"/>
  <c r="K109" i="5"/>
  <c r="L109" i="5"/>
  <c r="I107" i="111"/>
  <c r="C412" i="111"/>
  <c r="I110" i="89"/>
  <c r="U110" i="89"/>
  <c r="K107" i="88"/>
  <c r="K213" i="5"/>
  <c r="L213" i="5"/>
  <c r="I211" i="111"/>
  <c r="C516" i="111"/>
  <c r="I214" i="89"/>
  <c r="U214" i="89"/>
  <c r="K211" i="88"/>
  <c r="K151" i="5"/>
  <c r="L151" i="5"/>
  <c r="I149" i="111"/>
  <c r="C454" i="111"/>
  <c r="I152" i="89"/>
  <c r="U152" i="89"/>
  <c r="K149" i="88"/>
  <c r="K90" i="5"/>
  <c r="L90" i="5"/>
  <c r="I88" i="111"/>
  <c r="C393" i="111"/>
  <c r="I91" i="89"/>
  <c r="U91" i="89"/>
  <c r="K88" i="88"/>
  <c r="L246" i="5"/>
  <c r="I244" i="111"/>
  <c r="C549" i="111"/>
  <c r="I247" i="89"/>
  <c r="U247" i="89"/>
  <c r="K244" i="88"/>
  <c r="K152" i="5"/>
  <c r="L152" i="5"/>
  <c r="I150" i="111"/>
  <c r="C455" i="111"/>
  <c r="I153" i="89"/>
  <c r="U153" i="89"/>
  <c r="K150" i="88"/>
  <c r="K163" i="5"/>
  <c r="L163" i="5"/>
  <c r="J161" i="111"/>
  <c r="D466" i="111"/>
  <c r="I161" i="111"/>
  <c r="C466" i="111"/>
  <c r="I164" i="89"/>
  <c r="U164" i="89"/>
  <c r="K161" i="88"/>
  <c r="K81" i="5"/>
  <c r="L81" i="5"/>
  <c r="I79" i="111"/>
  <c r="C384" i="111"/>
  <c r="I82" i="89"/>
  <c r="U82" i="89"/>
  <c r="K79" i="88"/>
  <c r="K177" i="5"/>
  <c r="L177" i="5"/>
  <c r="I175" i="111"/>
  <c r="C480" i="111"/>
  <c r="I178" i="89"/>
  <c r="U178" i="89"/>
  <c r="K175" i="88"/>
  <c r="K281" i="5"/>
  <c r="L281" i="5"/>
  <c r="I279" i="111"/>
  <c r="C584" i="111"/>
  <c r="I282" i="89"/>
  <c r="U282" i="89"/>
  <c r="K279" i="88"/>
  <c r="K102" i="5"/>
  <c r="L102" i="5"/>
  <c r="I100" i="111"/>
  <c r="C405" i="111"/>
  <c r="I103" i="89"/>
  <c r="U103" i="89"/>
  <c r="K100" i="88"/>
  <c r="K171" i="5"/>
  <c r="L171" i="5"/>
  <c r="I169" i="111"/>
  <c r="C474" i="111"/>
  <c r="I172" i="89"/>
  <c r="U172" i="89"/>
  <c r="K169" i="88"/>
  <c r="K188" i="5"/>
  <c r="L188" i="5"/>
  <c r="I186" i="111"/>
  <c r="C491" i="111"/>
  <c r="I189" i="89"/>
  <c r="U189" i="89"/>
  <c r="K186" i="88"/>
  <c r="K8" i="5"/>
  <c r="L8" i="5"/>
  <c r="I6" i="111"/>
  <c r="C311" i="111"/>
  <c r="I9" i="89"/>
  <c r="U9" i="89"/>
  <c r="K6" i="88"/>
  <c r="K18" i="5"/>
  <c r="L18" i="5"/>
  <c r="I16" i="111"/>
  <c r="C321" i="111"/>
  <c r="I19" i="89"/>
  <c r="U19" i="89"/>
  <c r="K16" i="88"/>
  <c r="K32" i="5"/>
  <c r="L32" i="5"/>
  <c r="I30" i="111"/>
  <c r="C335" i="111"/>
  <c r="I33" i="89"/>
  <c r="U33" i="89"/>
  <c r="K30" i="88"/>
  <c r="K30" i="5"/>
  <c r="L30" i="5"/>
  <c r="I28" i="111"/>
  <c r="C333" i="111"/>
  <c r="I31" i="89"/>
  <c r="U31" i="89"/>
  <c r="K28" i="88"/>
  <c r="K94" i="5"/>
  <c r="L94" i="5"/>
  <c r="J92" i="111"/>
  <c r="D397" i="111"/>
  <c r="I92" i="111"/>
  <c r="C397" i="111"/>
  <c r="I95" i="89"/>
  <c r="U95" i="89"/>
  <c r="K92" i="88"/>
  <c r="K263" i="5"/>
  <c r="L263" i="5"/>
  <c r="I260" i="111"/>
  <c r="C565" i="111"/>
  <c r="I263" i="89"/>
  <c r="U263" i="89"/>
  <c r="K260" i="88"/>
  <c r="K91" i="5"/>
  <c r="L91" i="5"/>
  <c r="I89" i="111"/>
  <c r="C394" i="111"/>
  <c r="I92" i="89"/>
  <c r="U92" i="89"/>
  <c r="K89" i="88"/>
  <c r="K167" i="5"/>
  <c r="L167" i="5"/>
  <c r="I165" i="111"/>
  <c r="C470" i="111"/>
  <c r="I168" i="89"/>
  <c r="U168" i="89"/>
  <c r="K165" i="88"/>
  <c r="K88" i="5"/>
  <c r="L88" i="5"/>
  <c r="I86" i="111"/>
  <c r="C391" i="111"/>
  <c r="I89" i="89"/>
  <c r="U89" i="89"/>
  <c r="K86" i="88"/>
  <c r="K141" i="5"/>
  <c r="L141" i="5"/>
  <c r="I139" i="111"/>
  <c r="C444" i="111"/>
  <c r="I142" i="89"/>
  <c r="U142" i="89"/>
  <c r="K139" i="88"/>
  <c r="K82" i="5"/>
  <c r="L82" i="5"/>
  <c r="I80" i="111"/>
  <c r="C385" i="111"/>
  <c r="I83" i="89"/>
  <c r="U83" i="89"/>
  <c r="K80" i="88"/>
  <c r="K129" i="5"/>
  <c r="L129" i="5"/>
  <c r="I127" i="111"/>
  <c r="C432" i="111"/>
  <c r="I130" i="89"/>
  <c r="U130" i="89"/>
  <c r="K127" i="88"/>
  <c r="K106" i="5"/>
  <c r="L106" i="5"/>
  <c r="J104" i="111"/>
  <c r="D409" i="111"/>
  <c r="I104" i="111"/>
  <c r="C409" i="111"/>
  <c r="I107" i="89"/>
  <c r="U107" i="89"/>
  <c r="K104" i="88"/>
  <c r="K153" i="5"/>
  <c r="L153" i="5"/>
  <c r="I151" i="111"/>
  <c r="C456" i="111"/>
  <c r="I154" i="89"/>
  <c r="U154" i="89"/>
  <c r="K151" i="88"/>
  <c r="K301" i="5"/>
  <c r="L301" i="5"/>
  <c r="I299" i="111"/>
  <c r="C604" i="111"/>
  <c r="I302" i="89"/>
  <c r="U302" i="89"/>
  <c r="K299" i="88"/>
  <c r="K286" i="5"/>
  <c r="L286" i="5"/>
  <c r="I284" i="111"/>
  <c r="C589" i="111"/>
  <c r="I287" i="89"/>
  <c r="U287" i="89"/>
  <c r="K284" i="88"/>
  <c r="K144" i="5"/>
  <c r="L144" i="5"/>
  <c r="I142" i="111"/>
  <c r="C447" i="111"/>
  <c r="I145" i="89"/>
  <c r="U145" i="89"/>
  <c r="K142" i="88"/>
  <c r="K149" i="5"/>
  <c r="L149" i="5"/>
  <c r="I147" i="111"/>
  <c r="C452" i="111"/>
  <c r="I150" i="89"/>
  <c r="U150" i="89"/>
  <c r="K147" i="88"/>
  <c r="K142" i="5"/>
  <c r="L142" i="5"/>
  <c r="I140" i="111"/>
  <c r="C445" i="111"/>
  <c r="I143" i="89"/>
  <c r="U143" i="89"/>
  <c r="K140" i="88"/>
  <c r="K87" i="5"/>
  <c r="L87" i="5"/>
  <c r="I85" i="111"/>
  <c r="C390" i="111"/>
  <c r="I88" i="89"/>
  <c r="U88" i="89"/>
  <c r="K85" i="88"/>
  <c r="K215" i="5"/>
  <c r="L215" i="5"/>
  <c r="J213" i="111"/>
  <c r="D518" i="111"/>
  <c r="I213" i="111"/>
  <c r="C518" i="111"/>
  <c r="I216" i="89"/>
  <c r="U216" i="89"/>
  <c r="K213" i="88"/>
  <c r="K64" i="5"/>
  <c r="L64" i="5"/>
  <c r="I62" i="111"/>
  <c r="C367" i="111"/>
  <c r="I65" i="89"/>
  <c r="U65" i="89"/>
  <c r="K62" i="88"/>
  <c r="K137" i="5"/>
  <c r="L137" i="5"/>
  <c r="I135" i="111"/>
  <c r="C440" i="111"/>
  <c r="I138" i="89"/>
  <c r="U138" i="89"/>
  <c r="K135" i="88"/>
  <c r="K160" i="5"/>
  <c r="L160" i="5"/>
  <c r="I158" i="111"/>
  <c r="C463" i="111"/>
  <c r="I161" i="89"/>
  <c r="U161" i="89"/>
  <c r="K158" i="88"/>
  <c r="K108" i="5"/>
  <c r="L108" i="5"/>
  <c r="I106" i="111"/>
  <c r="C411" i="111"/>
  <c r="I109" i="89"/>
  <c r="U109" i="89"/>
  <c r="K106" i="88"/>
  <c r="K169" i="5"/>
  <c r="L169" i="5"/>
  <c r="I167" i="111"/>
  <c r="C472" i="111"/>
  <c r="I170" i="89"/>
  <c r="U170" i="89"/>
  <c r="K167" i="88"/>
  <c r="K28" i="5"/>
  <c r="L28" i="5"/>
  <c r="I26" i="111"/>
  <c r="C331" i="111"/>
  <c r="I29" i="89"/>
  <c r="U29" i="89"/>
  <c r="K26" i="88"/>
  <c r="K27" i="5"/>
  <c r="L27" i="5"/>
  <c r="J40" i="111"/>
  <c r="D345" i="111"/>
  <c r="I25" i="111"/>
  <c r="C330" i="111"/>
  <c r="I28" i="89"/>
  <c r="U28" i="89"/>
  <c r="K25" i="88"/>
  <c r="K12" i="5"/>
  <c r="L12" i="5"/>
  <c r="I10" i="111"/>
  <c r="C315" i="111"/>
  <c r="I13" i="89"/>
  <c r="U13" i="89"/>
  <c r="K10" i="88"/>
  <c r="K22" i="5"/>
  <c r="L22" i="5"/>
  <c r="I20" i="111"/>
  <c r="C325" i="111"/>
  <c r="I23" i="89"/>
  <c r="U23" i="89"/>
  <c r="K20" i="88"/>
  <c r="K16" i="5"/>
  <c r="L16" i="5"/>
  <c r="I14" i="111"/>
  <c r="C319" i="111"/>
  <c r="I17" i="89"/>
  <c r="U17" i="89"/>
  <c r="K14" i="88"/>
  <c r="K26" i="5"/>
  <c r="L26" i="5"/>
  <c r="I24" i="111"/>
  <c r="C329" i="111"/>
  <c r="I27" i="89"/>
  <c r="U27" i="89"/>
  <c r="K24" i="88"/>
  <c r="K24" i="5"/>
  <c r="L24" i="5"/>
  <c r="J22" i="111"/>
  <c r="D327" i="111"/>
  <c r="I22" i="111"/>
  <c r="C327" i="111"/>
  <c r="I25" i="89"/>
  <c r="U25" i="89"/>
  <c r="K22" i="88"/>
  <c r="K10" i="5"/>
  <c r="L10" i="5"/>
  <c r="I8" i="111"/>
  <c r="C313" i="111"/>
  <c r="I11" i="89"/>
  <c r="U11" i="89"/>
  <c r="K8" i="88"/>
  <c r="K114" i="5"/>
  <c r="L114" i="5"/>
  <c r="I112" i="111"/>
  <c r="C417" i="111"/>
  <c r="I115" i="89"/>
  <c r="U115" i="89"/>
  <c r="K112" i="88"/>
  <c r="K182" i="5"/>
  <c r="L182" i="5"/>
  <c r="I180" i="111"/>
  <c r="C485" i="111"/>
  <c r="I183" i="89"/>
  <c r="U183" i="89"/>
  <c r="K180" i="88"/>
  <c r="K96" i="5"/>
  <c r="L96" i="5"/>
  <c r="I94" i="111"/>
  <c r="C399" i="111"/>
  <c r="I97" i="89"/>
  <c r="U97" i="89"/>
  <c r="K94" i="88"/>
  <c r="K248" i="5"/>
  <c r="L248" i="5"/>
  <c r="I246" i="111"/>
  <c r="C551" i="111"/>
  <c r="I249" i="89"/>
  <c r="U249" i="89"/>
  <c r="K246" i="88"/>
  <c r="K147" i="5"/>
  <c r="L147" i="5"/>
  <c r="I145" i="111"/>
  <c r="C450" i="111"/>
  <c r="I148" i="89"/>
  <c r="U148" i="89"/>
  <c r="K145" i="88"/>
  <c r="K195" i="5"/>
  <c r="L195" i="5"/>
  <c r="I193" i="111"/>
  <c r="C498" i="111"/>
  <c r="I196" i="89"/>
  <c r="U196" i="89"/>
  <c r="K193" i="88"/>
  <c r="K256" i="5"/>
  <c r="L256" i="5"/>
  <c r="I254" i="111"/>
  <c r="C559" i="111"/>
  <c r="I257" i="89"/>
  <c r="U257" i="89"/>
  <c r="K254" i="88"/>
  <c r="K121" i="5"/>
  <c r="L121" i="5"/>
  <c r="I119" i="111"/>
  <c r="C424" i="111"/>
  <c r="I122" i="89"/>
  <c r="U122" i="89"/>
  <c r="K119" i="88"/>
  <c r="K165" i="5"/>
  <c r="L165" i="5"/>
  <c r="I163" i="111"/>
  <c r="C468" i="111"/>
  <c r="I166" i="89"/>
  <c r="U166" i="89"/>
  <c r="K163" i="88"/>
  <c r="L237" i="5"/>
  <c r="I235" i="111"/>
  <c r="C540" i="111"/>
  <c r="I238" i="89"/>
  <c r="U238" i="89"/>
  <c r="K235" i="88"/>
  <c r="L244" i="5"/>
  <c r="I242" i="111"/>
  <c r="C547" i="111"/>
  <c r="I245" i="89"/>
  <c r="U245" i="89"/>
  <c r="K242" i="88"/>
  <c r="L234" i="5"/>
  <c r="I232" i="111"/>
  <c r="C537" i="111"/>
  <c r="I235" i="89"/>
  <c r="U235" i="89"/>
  <c r="K232" i="88"/>
  <c r="K95" i="5"/>
  <c r="L95" i="5"/>
  <c r="I93" i="111"/>
  <c r="C398" i="111"/>
  <c r="I96" i="89"/>
  <c r="U96" i="89"/>
  <c r="K93" i="88"/>
  <c r="K193" i="5"/>
  <c r="L193" i="5"/>
  <c r="I191" i="111"/>
  <c r="C496" i="111"/>
  <c r="I194" i="89"/>
  <c r="U194" i="89"/>
  <c r="K191" i="88"/>
  <c r="K138" i="5"/>
  <c r="L138" i="5"/>
  <c r="I136" i="111"/>
  <c r="C441" i="111"/>
  <c r="I139" i="89"/>
  <c r="U139" i="89"/>
  <c r="K136" i="88"/>
  <c r="L242" i="5"/>
  <c r="I240" i="111"/>
  <c r="C545" i="111"/>
  <c r="I243" i="89"/>
  <c r="U243" i="89"/>
  <c r="K240" i="88"/>
  <c r="K184" i="5"/>
  <c r="L184" i="5"/>
  <c r="I182" i="111"/>
  <c r="C487" i="111"/>
  <c r="I185" i="89"/>
  <c r="U185" i="89"/>
  <c r="K182" i="88"/>
  <c r="K175" i="5"/>
  <c r="L175" i="5"/>
  <c r="I173" i="111"/>
  <c r="C478" i="111"/>
  <c r="I176" i="89"/>
  <c r="U176" i="89"/>
  <c r="K173" i="88"/>
  <c r="K247" i="5"/>
  <c r="L247" i="5"/>
  <c r="I245" i="111"/>
  <c r="C550" i="111"/>
  <c r="I248" i="89"/>
  <c r="U248" i="89"/>
  <c r="K245" i="88"/>
  <c r="K61" i="5"/>
  <c r="L61" i="5"/>
  <c r="I59" i="111"/>
  <c r="C364" i="111"/>
  <c r="I62" i="89"/>
  <c r="U62" i="89"/>
  <c r="K59" i="88"/>
  <c r="K133" i="5"/>
  <c r="L133" i="5"/>
  <c r="I131" i="111"/>
  <c r="C436" i="111"/>
  <c r="I134" i="89"/>
  <c r="U134" i="89"/>
  <c r="K131" i="88"/>
  <c r="K173" i="5"/>
  <c r="L173" i="5"/>
  <c r="I171" i="111"/>
  <c r="C476" i="111"/>
  <c r="I174" i="89"/>
  <c r="U174" i="89"/>
  <c r="K171" i="88"/>
  <c r="K273" i="5"/>
  <c r="L273" i="5"/>
  <c r="I271" i="111"/>
  <c r="C576" i="111"/>
  <c r="I274" i="89"/>
  <c r="U274" i="89"/>
  <c r="K271" i="88"/>
  <c r="K148" i="5"/>
  <c r="L148" i="5"/>
  <c r="I146" i="111"/>
  <c r="C451" i="111"/>
  <c r="I149" i="89"/>
  <c r="U149" i="89"/>
  <c r="K146" i="88"/>
  <c r="K261" i="5"/>
  <c r="L261" i="5"/>
  <c r="I258" i="111"/>
  <c r="C563" i="111"/>
  <c r="I261" i="89"/>
  <c r="U261" i="89"/>
  <c r="K258" i="88"/>
  <c r="K199" i="5"/>
  <c r="L199" i="5"/>
  <c r="I197" i="111"/>
  <c r="C502" i="111"/>
  <c r="I200" i="89"/>
  <c r="U200" i="89"/>
  <c r="K197" i="88"/>
  <c r="K105" i="5"/>
  <c r="L105" i="5"/>
  <c r="I103" i="111"/>
  <c r="C408" i="111"/>
  <c r="I106" i="89"/>
  <c r="U106" i="89"/>
  <c r="K103" i="88"/>
  <c r="K110" i="5"/>
  <c r="L110" i="5"/>
  <c r="J108" i="111"/>
  <c r="D413" i="111"/>
  <c r="I108" i="111"/>
  <c r="C413" i="111"/>
  <c r="I111" i="89"/>
  <c r="U111" i="89"/>
  <c r="K108" i="88"/>
  <c r="K174" i="5"/>
  <c r="L174" i="5"/>
  <c r="I172" i="111"/>
  <c r="C477" i="111"/>
  <c r="I175" i="89"/>
  <c r="U175" i="89"/>
  <c r="K172" i="88"/>
  <c r="K84" i="5"/>
  <c r="L84" i="5"/>
  <c r="I82" i="111"/>
  <c r="C387" i="111"/>
  <c r="I85" i="89"/>
  <c r="U85" i="89"/>
  <c r="K82" i="88"/>
  <c r="K212" i="5"/>
  <c r="L212" i="5"/>
  <c r="I210" i="111"/>
  <c r="C515" i="111"/>
  <c r="I213" i="89"/>
  <c r="U213" i="89"/>
  <c r="K210" i="88"/>
  <c r="K139" i="5"/>
  <c r="L139" i="5"/>
  <c r="J137" i="111"/>
  <c r="D442" i="111"/>
  <c r="I137" i="111"/>
  <c r="C442" i="111"/>
  <c r="I140" i="89"/>
  <c r="U140" i="89"/>
  <c r="K137" i="88"/>
  <c r="K183" i="5"/>
  <c r="L183" i="5"/>
  <c r="I181" i="111"/>
  <c r="C486" i="111"/>
  <c r="I184" i="89"/>
  <c r="U184" i="89"/>
  <c r="K181" i="88"/>
  <c r="K283" i="5"/>
  <c r="L283" i="5"/>
  <c r="I281" i="111"/>
  <c r="C586" i="111"/>
  <c r="I284" i="89"/>
  <c r="U284" i="89"/>
  <c r="K281" i="88"/>
  <c r="K204" i="5"/>
  <c r="L204" i="5"/>
  <c r="I202" i="111"/>
  <c r="C507" i="111"/>
  <c r="I205" i="89"/>
  <c r="U205" i="89"/>
  <c r="K202" i="88"/>
  <c r="K113" i="5"/>
  <c r="L113" i="5"/>
  <c r="I111" i="111"/>
  <c r="C416" i="111"/>
  <c r="I114" i="89"/>
  <c r="U114" i="89"/>
  <c r="K111" i="88"/>
  <c r="K161" i="5"/>
  <c r="L161" i="5"/>
  <c r="I159" i="111"/>
  <c r="C464" i="111"/>
  <c r="I162" i="89"/>
  <c r="U162" i="89"/>
  <c r="K159" i="88"/>
  <c r="K217" i="5"/>
  <c r="L217" i="5"/>
  <c r="I215" i="111"/>
  <c r="C520" i="111"/>
  <c r="I218" i="89"/>
  <c r="U218" i="89"/>
  <c r="K215" i="88"/>
  <c r="K48" i="5"/>
  <c r="L48" i="5"/>
  <c r="J46" i="111"/>
  <c r="D351" i="111"/>
  <c r="I46" i="111"/>
  <c r="C351" i="111"/>
  <c r="I49" i="89"/>
  <c r="U49" i="89"/>
  <c r="K46" i="88"/>
  <c r="K224" i="5"/>
  <c r="L224" i="5"/>
  <c r="I222" i="111"/>
  <c r="C527" i="111"/>
  <c r="I225" i="89"/>
  <c r="U225" i="89"/>
  <c r="K222" i="88"/>
  <c r="K166" i="5"/>
  <c r="L166" i="5"/>
  <c r="I164" i="111"/>
  <c r="C469" i="111"/>
  <c r="I167" i="89"/>
  <c r="U167" i="89"/>
  <c r="K164" i="88"/>
  <c r="K79" i="5"/>
  <c r="L79" i="5"/>
  <c r="I77" i="111"/>
  <c r="C382" i="111"/>
  <c r="I80" i="89"/>
  <c r="U80" i="89"/>
  <c r="K77" i="88"/>
  <c r="K291" i="5"/>
  <c r="L291" i="5"/>
  <c r="J289" i="111"/>
  <c r="D594" i="111"/>
  <c r="I289" i="111"/>
  <c r="C594" i="111"/>
  <c r="I292" i="89"/>
  <c r="U292" i="89"/>
  <c r="K289" i="88"/>
  <c r="L245" i="5"/>
  <c r="I243" i="111"/>
  <c r="C548" i="111"/>
  <c r="I246" i="89"/>
  <c r="U246" i="89"/>
  <c r="K243" i="88"/>
  <c r="K37" i="5"/>
  <c r="L37" i="5"/>
  <c r="I35" i="111"/>
  <c r="C340" i="111"/>
  <c r="I38" i="89"/>
  <c r="U38" i="89"/>
  <c r="K35" i="88"/>
  <c r="I40" i="111"/>
  <c r="C345" i="111"/>
  <c r="I43" i="89"/>
  <c r="U43" i="89"/>
  <c r="K40" i="88"/>
  <c r="K7" i="5"/>
  <c r="L7" i="5"/>
  <c r="I5" i="111"/>
  <c r="C310" i="111"/>
  <c r="I8" i="89"/>
  <c r="U8" i="89"/>
  <c r="K5" i="88"/>
  <c r="K13" i="5"/>
  <c r="L13" i="5"/>
  <c r="I11" i="111"/>
  <c r="C316" i="111"/>
  <c r="I14" i="89"/>
  <c r="U14" i="89"/>
  <c r="K11" i="88"/>
  <c r="K17" i="5"/>
  <c r="L17" i="5"/>
  <c r="J15" i="111"/>
  <c r="D320" i="111"/>
  <c r="I15" i="111"/>
  <c r="C320" i="111"/>
  <c r="I18" i="89"/>
  <c r="U18" i="89"/>
  <c r="K15" i="88"/>
  <c r="K35" i="5"/>
  <c r="L35" i="5"/>
  <c r="J33" i="111"/>
  <c r="D338" i="111"/>
  <c r="I33" i="111"/>
  <c r="C338" i="111"/>
  <c r="I36" i="89"/>
  <c r="U36" i="89"/>
  <c r="K33" i="88"/>
  <c r="K11" i="5"/>
  <c r="L11" i="5"/>
  <c r="I9" i="111"/>
  <c r="C314" i="111"/>
  <c r="I12" i="89"/>
  <c r="U12" i="89"/>
  <c r="K9" i="88"/>
  <c r="K14" i="5"/>
  <c r="L14" i="5"/>
  <c r="I12" i="111"/>
  <c r="C317" i="111"/>
  <c r="I15" i="89"/>
  <c r="U15" i="89"/>
  <c r="K12" i="88"/>
  <c r="K21" i="5"/>
  <c r="L21" i="5"/>
  <c r="I19" i="111"/>
  <c r="C324" i="111"/>
  <c r="I22" i="89"/>
  <c r="U22" i="89"/>
  <c r="K19" i="88"/>
  <c r="K6" i="5"/>
  <c r="L6" i="5"/>
  <c r="J4" i="111"/>
  <c r="D309" i="111"/>
  <c r="I4" i="111"/>
  <c r="C309" i="111"/>
  <c r="I7" i="89"/>
  <c r="U7" i="89"/>
  <c r="K4" i="88"/>
  <c r="K15" i="5"/>
  <c r="L15" i="5"/>
  <c r="I13" i="111"/>
  <c r="C318" i="111"/>
  <c r="I16" i="89"/>
  <c r="U16" i="89"/>
  <c r="K13" i="88"/>
  <c r="K20" i="5"/>
  <c r="L20" i="5"/>
  <c r="I18" i="111"/>
  <c r="C323" i="111"/>
  <c r="I21" i="89"/>
  <c r="U21" i="89"/>
  <c r="K18" i="88"/>
  <c r="K25" i="5"/>
  <c r="L25" i="5"/>
  <c r="I23" i="111"/>
  <c r="C328" i="111"/>
  <c r="I26" i="89"/>
  <c r="U26" i="89"/>
  <c r="K23" i="88"/>
  <c r="K9" i="5"/>
  <c r="L9" i="5"/>
  <c r="J7" i="111"/>
  <c r="D312" i="111"/>
  <c r="I7" i="111"/>
  <c r="C312" i="111"/>
  <c r="I10" i="89"/>
  <c r="U10" i="89"/>
  <c r="K7" i="88"/>
  <c r="K5" i="5"/>
  <c r="I3" i="111"/>
  <c r="C308" i="111"/>
  <c r="I6" i="89"/>
  <c r="U6" i="89"/>
  <c r="K3" i="88"/>
  <c r="K29" i="5"/>
  <c r="L29" i="5"/>
  <c r="I27" i="111"/>
  <c r="C332" i="111"/>
  <c r="I30" i="89"/>
  <c r="U30" i="89"/>
  <c r="K27" i="88"/>
  <c r="K31" i="5"/>
  <c r="L31" i="5"/>
  <c r="I29" i="111"/>
  <c r="C334" i="111"/>
  <c r="I32" i="89"/>
  <c r="U32" i="89"/>
  <c r="K29" i="88"/>
  <c r="K4" i="5"/>
  <c r="L4" i="5"/>
  <c r="I2" i="111"/>
  <c r="C307" i="111"/>
  <c r="I5" i="89"/>
  <c r="U4" i="3"/>
  <c r="U6" i="3"/>
  <c r="U8" i="3"/>
  <c r="U10" i="3"/>
  <c r="U12" i="3"/>
  <c r="U14" i="3"/>
  <c r="U18" i="3"/>
  <c r="U20" i="3"/>
  <c r="U22" i="3"/>
  <c r="U24" i="3"/>
  <c r="U26" i="3"/>
  <c r="U28" i="3"/>
  <c r="U30" i="3"/>
  <c r="U32" i="3"/>
  <c r="U34" i="3"/>
  <c r="U9" i="3"/>
  <c r="U27" i="3"/>
  <c r="U35" i="3"/>
  <c r="U7" i="3"/>
  <c r="U15" i="3"/>
  <c r="U17" i="3"/>
  <c r="U33" i="3"/>
  <c r="U11" i="3"/>
  <c r="U21" i="3"/>
  <c r="U31" i="3"/>
  <c r="U5" i="3"/>
  <c r="U29" i="3"/>
  <c r="U3" i="3"/>
  <c r="U13" i="3"/>
  <c r="U23" i="3"/>
  <c r="D6" i="4"/>
  <c r="F6" i="4"/>
  <c r="D7" i="4"/>
  <c r="F7" i="4"/>
  <c r="D8" i="4"/>
  <c r="F8" i="4"/>
  <c r="D9" i="4"/>
  <c r="F9" i="4"/>
  <c r="D10" i="4"/>
  <c r="F10" i="4"/>
  <c r="D11" i="4"/>
  <c r="F11" i="4"/>
  <c r="D12" i="4"/>
  <c r="F12" i="4"/>
  <c r="D13" i="4"/>
  <c r="F13" i="4"/>
  <c r="D14" i="4"/>
  <c r="F14" i="4"/>
  <c r="D15" i="4"/>
  <c r="F15" i="4"/>
  <c r="D16" i="4"/>
  <c r="F16" i="4"/>
  <c r="D17" i="4"/>
  <c r="F17" i="4"/>
  <c r="D18" i="4"/>
  <c r="F18" i="4"/>
  <c r="D19" i="4"/>
  <c r="F19" i="4"/>
  <c r="D20" i="4"/>
  <c r="F20" i="4"/>
  <c r="D21" i="4"/>
  <c r="F21" i="4"/>
  <c r="D22" i="4"/>
  <c r="F22" i="4"/>
  <c r="D23" i="4"/>
  <c r="F23" i="4"/>
  <c r="D24" i="4"/>
  <c r="F24" i="4"/>
  <c r="D25" i="4"/>
  <c r="F25" i="4"/>
  <c r="D26" i="4"/>
  <c r="F26" i="4"/>
  <c r="D27" i="4"/>
  <c r="F27" i="4"/>
  <c r="D28" i="4"/>
  <c r="F28" i="4"/>
  <c r="D29" i="4"/>
  <c r="F29" i="4"/>
  <c r="D30" i="4"/>
  <c r="F30" i="4"/>
  <c r="D31" i="4"/>
  <c r="F31" i="4"/>
  <c r="D32" i="4"/>
  <c r="F32" i="4"/>
  <c r="D5" i="4"/>
  <c r="F5" i="4"/>
  <c r="D33" i="4"/>
  <c r="F33" i="4"/>
  <c r="D34" i="4"/>
  <c r="F34" i="4"/>
  <c r="D35" i="4"/>
  <c r="F35" i="4"/>
  <c r="D4" i="4"/>
  <c r="F4" i="4"/>
  <c r="D3" i="4"/>
  <c r="F3" i="4"/>
  <c r="G36" i="4"/>
  <c r="H36" i="4"/>
  <c r="O38" i="89"/>
  <c r="G37" i="4"/>
  <c r="H37" i="4"/>
  <c r="O39" i="89"/>
  <c r="G38" i="4"/>
  <c r="H38" i="4"/>
  <c r="O40" i="89"/>
  <c r="G39" i="4"/>
  <c r="H39" i="4"/>
  <c r="O41" i="89"/>
  <c r="G40" i="4"/>
  <c r="H40" i="4"/>
  <c r="O42" i="89"/>
  <c r="G41" i="4"/>
  <c r="H41" i="4"/>
  <c r="O43" i="89"/>
  <c r="D36" i="4"/>
  <c r="F36" i="4"/>
  <c r="D37" i="4"/>
  <c r="F37" i="4"/>
  <c r="D38" i="4"/>
  <c r="F38" i="4"/>
  <c r="D39" i="4"/>
  <c r="F39" i="4"/>
  <c r="D40" i="4"/>
  <c r="F40" i="4"/>
  <c r="D41" i="4"/>
  <c r="F41" i="4"/>
  <c r="U36" i="3"/>
  <c r="U37" i="3"/>
  <c r="U41" i="3"/>
  <c r="U38" i="3"/>
  <c r="U39" i="3"/>
  <c r="U40" i="3"/>
  <c r="W44" i="4"/>
  <c r="X44" i="4"/>
  <c r="Y44" i="4"/>
  <c r="W48" i="4"/>
  <c r="X48" i="4"/>
  <c r="Y48" i="4"/>
  <c r="W52" i="4"/>
  <c r="X52" i="4"/>
  <c r="Y52" i="4"/>
  <c r="W56" i="4"/>
  <c r="X56" i="4"/>
  <c r="Y56" i="4"/>
  <c r="W60" i="4"/>
  <c r="X60" i="4"/>
  <c r="Y60" i="4"/>
  <c r="W64" i="4"/>
  <c r="X64" i="4"/>
  <c r="Y64" i="4"/>
  <c r="W68" i="4"/>
  <c r="X68" i="4"/>
  <c r="Y68" i="4"/>
  <c r="W72" i="4"/>
  <c r="X72" i="4"/>
  <c r="Y72" i="4"/>
  <c r="W76" i="4"/>
  <c r="X76" i="4"/>
  <c r="Y76" i="4"/>
  <c r="W80" i="4"/>
  <c r="X80" i="4"/>
  <c r="Y80" i="4"/>
  <c r="W84" i="4"/>
  <c r="X84" i="4"/>
  <c r="Y84" i="4"/>
  <c r="W88" i="4"/>
  <c r="X88" i="4"/>
  <c r="Y88" i="4"/>
  <c r="W92" i="4"/>
  <c r="X92" i="4"/>
  <c r="Y92" i="4"/>
  <c r="W96" i="4"/>
  <c r="X96" i="4"/>
  <c r="Y96" i="4"/>
  <c r="W100" i="4"/>
  <c r="X100" i="4"/>
  <c r="Y100" i="4"/>
  <c r="W104" i="4"/>
  <c r="X104" i="4"/>
  <c r="Y104" i="4"/>
  <c r="W108" i="4"/>
  <c r="X108" i="4"/>
  <c r="Y108" i="4"/>
  <c r="W112" i="4"/>
  <c r="X112" i="4"/>
  <c r="Y112" i="4"/>
  <c r="W116" i="4"/>
  <c r="X116" i="4"/>
  <c r="Y116" i="4"/>
  <c r="W120" i="4"/>
  <c r="X120" i="4"/>
  <c r="Y120" i="4"/>
  <c r="W124" i="4"/>
  <c r="X124" i="4"/>
  <c r="Y124" i="4"/>
  <c r="W128" i="4"/>
  <c r="X128" i="4"/>
  <c r="Y128" i="4"/>
  <c r="W132" i="4"/>
  <c r="X132" i="4"/>
  <c r="Y132" i="4"/>
  <c r="W136" i="4"/>
  <c r="X136" i="4"/>
  <c r="Y136" i="4"/>
  <c r="W140" i="4"/>
  <c r="X140" i="4"/>
  <c r="Y140" i="4"/>
  <c r="W144" i="4"/>
  <c r="X144" i="4"/>
  <c r="Y144" i="4"/>
  <c r="W148" i="4"/>
  <c r="X148" i="4"/>
  <c r="Y148" i="4"/>
  <c r="W152" i="4"/>
  <c r="X152" i="4"/>
  <c r="Y152" i="4"/>
  <c r="W156" i="4"/>
  <c r="X156" i="4"/>
  <c r="Y156" i="4"/>
  <c r="W160" i="4"/>
  <c r="X160" i="4"/>
  <c r="Y160" i="4"/>
  <c r="W164" i="4"/>
  <c r="X164" i="4"/>
  <c r="Y164" i="4"/>
  <c r="W168" i="4"/>
  <c r="X168" i="4"/>
  <c r="Y168" i="4"/>
  <c r="W45" i="4"/>
  <c r="X45" i="4"/>
  <c r="Y45" i="4"/>
  <c r="W49" i="4"/>
  <c r="X49" i="4"/>
  <c r="Y49" i="4"/>
  <c r="W53" i="4"/>
  <c r="X53" i="4"/>
  <c r="Y53" i="4"/>
  <c r="W57" i="4"/>
  <c r="X57" i="4"/>
  <c r="Y57" i="4"/>
  <c r="W61" i="4"/>
  <c r="X61" i="4"/>
  <c r="Y61" i="4"/>
  <c r="W65" i="4"/>
  <c r="X65" i="4"/>
  <c r="Y65" i="4"/>
  <c r="W69" i="4"/>
  <c r="X69" i="4"/>
  <c r="Y69" i="4"/>
  <c r="W73" i="4"/>
  <c r="X73" i="4"/>
  <c r="Y73" i="4"/>
  <c r="W77" i="4"/>
  <c r="X77" i="4"/>
  <c r="Y77" i="4"/>
  <c r="W81" i="4"/>
  <c r="X81" i="4"/>
  <c r="Y81" i="4"/>
  <c r="W85" i="4"/>
  <c r="X85" i="4"/>
  <c r="Y85" i="4"/>
  <c r="W89" i="4"/>
  <c r="X89" i="4"/>
  <c r="Y89" i="4"/>
  <c r="W93" i="4"/>
  <c r="X93" i="4"/>
  <c r="Y93" i="4"/>
  <c r="W97" i="4"/>
  <c r="X97" i="4"/>
  <c r="Y97" i="4"/>
  <c r="W101" i="4"/>
  <c r="X101" i="4"/>
  <c r="Y101" i="4"/>
  <c r="W105" i="4"/>
  <c r="X105" i="4"/>
  <c r="Y105" i="4"/>
  <c r="W109" i="4"/>
  <c r="X109" i="4"/>
  <c r="Y109" i="4"/>
  <c r="W113" i="4"/>
  <c r="X113" i="4"/>
  <c r="Y113" i="4"/>
  <c r="W117" i="4"/>
  <c r="X117" i="4"/>
  <c r="Y117" i="4"/>
  <c r="W121" i="4"/>
  <c r="X121" i="4"/>
  <c r="Y121" i="4"/>
  <c r="W125" i="4"/>
  <c r="X125" i="4"/>
  <c r="Y125" i="4"/>
  <c r="W129" i="4"/>
  <c r="X129" i="4"/>
  <c r="Y129" i="4"/>
  <c r="W133" i="4"/>
  <c r="X133" i="4"/>
  <c r="Y133" i="4"/>
  <c r="W137" i="4"/>
  <c r="X137" i="4"/>
  <c r="Y137" i="4"/>
  <c r="W141" i="4"/>
  <c r="X141" i="4"/>
  <c r="Y141" i="4"/>
  <c r="W145" i="4"/>
  <c r="X145" i="4"/>
  <c r="Y145" i="4"/>
  <c r="W149" i="4"/>
  <c r="X149" i="4"/>
  <c r="Y149" i="4"/>
  <c r="W153" i="4"/>
  <c r="X153" i="4"/>
  <c r="Y153" i="4"/>
  <c r="W157" i="4"/>
  <c r="X157" i="4"/>
  <c r="Y157" i="4"/>
  <c r="W161" i="4"/>
  <c r="X161" i="4"/>
  <c r="Y161" i="4"/>
  <c r="W165" i="4"/>
  <c r="X165" i="4"/>
  <c r="Y165" i="4"/>
  <c r="W42" i="4"/>
  <c r="X42" i="4"/>
  <c r="Y42" i="4"/>
  <c r="W46" i="4"/>
  <c r="X46" i="4"/>
  <c r="Y46" i="4"/>
  <c r="W50" i="4"/>
  <c r="X50" i="4"/>
  <c r="Y50" i="4"/>
  <c r="W54" i="4"/>
  <c r="X54" i="4"/>
  <c r="Y54" i="4"/>
  <c r="W58" i="4"/>
  <c r="X58" i="4"/>
  <c r="Y58" i="4"/>
  <c r="W62" i="4"/>
  <c r="X62" i="4"/>
  <c r="Y62" i="4"/>
  <c r="W66" i="4"/>
  <c r="X66" i="4"/>
  <c r="Y66" i="4"/>
  <c r="W70" i="4"/>
  <c r="X70" i="4"/>
  <c r="Y70" i="4"/>
  <c r="W74" i="4"/>
  <c r="X74" i="4"/>
  <c r="Y74" i="4"/>
  <c r="W78" i="4"/>
  <c r="X78" i="4"/>
  <c r="Y78" i="4"/>
  <c r="W82" i="4"/>
  <c r="X82" i="4"/>
  <c r="Y82" i="4"/>
  <c r="W86" i="4"/>
  <c r="X86" i="4"/>
  <c r="Y86" i="4"/>
  <c r="W90" i="4"/>
  <c r="X90" i="4"/>
  <c r="Y90" i="4"/>
  <c r="W94" i="4"/>
  <c r="X94" i="4"/>
  <c r="Y94" i="4"/>
  <c r="W98" i="4"/>
  <c r="X98" i="4"/>
  <c r="Y98" i="4"/>
  <c r="W102" i="4"/>
  <c r="X102" i="4"/>
  <c r="Y102" i="4"/>
  <c r="W106" i="4"/>
  <c r="X106" i="4"/>
  <c r="Y106" i="4"/>
  <c r="W110" i="4"/>
  <c r="X110" i="4"/>
  <c r="Y110" i="4"/>
  <c r="W114" i="4"/>
  <c r="X114" i="4"/>
  <c r="Y114" i="4"/>
  <c r="W118" i="4"/>
  <c r="X118" i="4"/>
  <c r="Y118" i="4"/>
  <c r="W122" i="4"/>
  <c r="X122" i="4"/>
  <c r="Y122" i="4"/>
  <c r="W126" i="4"/>
  <c r="X126" i="4"/>
  <c r="Y126" i="4"/>
  <c r="W130" i="4"/>
  <c r="X130" i="4"/>
  <c r="Y130" i="4"/>
  <c r="W134" i="4"/>
  <c r="X134" i="4"/>
  <c r="Y134" i="4"/>
  <c r="W138" i="4"/>
  <c r="X138" i="4"/>
  <c r="Y138" i="4"/>
  <c r="W142" i="4"/>
  <c r="X142" i="4"/>
  <c r="Y142" i="4"/>
  <c r="W146" i="4"/>
  <c r="X146" i="4"/>
  <c r="Y146" i="4"/>
  <c r="W150" i="4"/>
  <c r="X150" i="4"/>
  <c r="Y150" i="4"/>
  <c r="W154" i="4"/>
  <c r="X154" i="4"/>
  <c r="Y154" i="4"/>
  <c r="W158" i="4"/>
  <c r="X158" i="4"/>
  <c r="Y158" i="4"/>
  <c r="W162" i="4"/>
  <c r="X162" i="4"/>
  <c r="Y162" i="4"/>
  <c r="W43" i="4"/>
  <c r="X43" i="4"/>
  <c r="Y43" i="4"/>
  <c r="W47" i="4"/>
  <c r="X47" i="4"/>
  <c r="Y47" i="4"/>
  <c r="W51" i="4"/>
  <c r="X51" i="4"/>
  <c r="Y51" i="4"/>
  <c r="W55" i="4"/>
  <c r="X55" i="4"/>
  <c r="Y55" i="4"/>
  <c r="W59" i="4"/>
  <c r="X59" i="4"/>
  <c r="Y59" i="4"/>
  <c r="W63" i="4"/>
  <c r="X63" i="4"/>
  <c r="Y63" i="4"/>
  <c r="W67" i="4"/>
  <c r="X67" i="4"/>
  <c r="Y67" i="4"/>
  <c r="W71" i="4"/>
  <c r="X71" i="4"/>
  <c r="Y71" i="4"/>
  <c r="W75" i="4"/>
  <c r="X75" i="4"/>
  <c r="Y75" i="4"/>
  <c r="W79" i="4"/>
  <c r="X79" i="4"/>
  <c r="Y79" i="4"/>
  <c r="W83" i="4"/>
  <c r="X83" i="4"/>
  <c r="Y83" i="4"/>
  <c r="W87" i="4"/>
  <c r="X87" i="4"/>
  <c r="Y87" i="4"/>
  <c r="W91" i="4"/>
  <c r="X91" i="4"/>
  <c r="Y91" i="4"/>
  <c r="W95" i="4"/>
  <c r="X95" i="4"/>
  <c r="Y95" i="4"/>
  <c r="W99" i="4"/>
  <c r="X99" i="4"/>
  <c r="Y99" i="4"/>
  <c r="W103" i="4"/>
  <c r="X103" i="4"/>
  <c r="Y103" i="4"/>
  <c r="W107" i="4"/>
  <c r="X107" i="4"/>
  <c r="Y107" i="4"/>
  <c r="W111" i="4"/>
  <c r="X111" i="4"/>
  <c r="Y111" i="4"/>
  <c r="W115" i="4"/>
  <c r="X115" i="4"/>
  <c r="Y115" i="4"/>
  <c r="W119" i="4"/>
  <c r="X119" i="4"/>
  <c r="Y119" i="4"/>
  <c r="W123" i="4"/>
  <c r="X123" i="4"/>
  <c r="Y123" i="4"/>
  <c r="W127" i="4"/>
  <c r="X127" i="4"/>
  <c r="Y127" i="4"/>
  <c r="W131" i="4"/>
  <c r="X131" i="4"/>
  <c r="Y131" i="4"/>
  <c r="W135" i="4"/>
  <c r="X135" i="4"/>
  <c r="Y135" i="4"/>
  <c r="W139" i="4"/>
  <c r="X139" i="4"/>
  <c r="Y139" i="4"/>
  <c r="W143" i="4"/>
  <c r="X143" i="4"/>
  <c r="Y143" i="4"/>
  <c r="W147" i="4"/>
  <c r="X147" i="4"/>
  <c r="Y147" i="4"/>
  <c r="W151" i="4"/>
  <c r="X151" i="4"/>
  <c r="Y151" i="4"/>
  <c r="W155" i="4"/>
  <c r="X155" i="4"/>
  <c r="Y155" i="4"/>
  <c r="W159" i="4"/>
  <c r="X159" i="4"/>
  <c r="Y159" i="4"/>
  <c r="W163" i="4"/>
  <c r="X163" i="4"/>
  <c r="Y163" i="4"/>
  <c r="W167" i="4"/>
  <c r="X167" i="4"/>
  <c r="Y167" i="4"/>
  <c r="W166" i="4"/>
  <c r="X166" i="4"/>
  <c r="Y166" i="4"/>
  <c r="W172" i="4"/>
  <c r="X172" i="4"/>
  <c r="Y172" i="4"/>
  <c r="W176" i="4"/>
  <c r="X176" i="4"/>
  <c r="Y176" i="4"/>
  <c r="W180" i="4"/>
  <c r="X180" i="4"/>
  <c r="Y180" i="4"/>
  <c r="W184" i="4"/>
  <c r="X184" i="4"/>
  <c r="Y184" i="4"/>
  <c r="W188" i="4"/>
  <c r="X188" i="4"/>
  <c r="Y188" i="4"/>
  <c r="W192" i="4"/>
  <c r="X192" i="4"/>
  <c r="Y192" i="4"/>
  <c r="W196" i="4"/>
  <c r="X196" i="4"/>
  <c r="Y196" i="4"/>
  <c r="W200" i="4"/>
  <c r="X200" i="4"/>
  <c r="Y200" i="4"/>
  <c r="W204" i="4"/>
  <c r="X204" i="4"/>
  <c r="Y204" i="4"/>
  <c r="W208" i="4"/>
  <c r="X208" i="4"/>
  <c r="Y208" i="4"/>
  <c r="W212" i="4"/>
  <c r="X212" i="4"/>
  <c r="Y212" i="4"/>
  <c r="W216" i="4"/>
  <c r="X216" i="4"/>
  <c r="Y216" i="4"/>
  <c r="W220" i="4"/>
  <c r="X220" i="4"/>
  <c r="Y220" i="4"/>
  <c r="W224" i="4"/>
  <c r="X224" i="4"/>
  <c r="Y224" i="4"/>
  <c r="W228" i="4"/>
  <c r="X228" i="4"/>
  <c r="Y228" i="4"/>
  <c r="W232" i="4"/>
  <c r="X232" i="4"/>
  <c r="Y232" i="4"/>
  <c r="W236" i="4"/>
  <c r="X236" i="4"/>
  <c r="Y236" i="4"/>
  <c r="W240" i="4"/>
  <c r="X240" i="4"/>
  <c r="Y240" i="4"/>
  <c r="W244" i="4"/>
  <c r="X244" i="4"/>
  <c r="Y244" i="4"/>
  <c r="W248" i="4"/>
  <c r="X248" i="4"/>
  <c r="Y248" i="4"/>
  <c r="W252" i="4"/>
  <c r="X252" i="4"/>
  <c r="Y252" i="4"/>
  <c r="W256" i="4"/>
  <c r="X256" i="4"/>
  <c r="Y256" i="4"/>
  <c r="W260" i="4"/>
  <c r="X260" i="4"/>
  <c r="Y260" i="4"/>
  <c r="W264" i="4"/>
  <c r="X264" i="4"/>
  <c r="Y264" i="4"/>
  <c r="W268" i="4"/>
  <c r="X268" i="4"/>
  <c r="Y268" i="4"/>
  <c r="W272" i="4"/>
  <c r="X272" i="4"/>
  <c r="Y272" i="4"/>
  <c r="W276" i="4"/>
  <c r="X276" i="4"/>
  <c r="Y276" i="4"/>
  <c r="W280" i="4"/>
  <c r="X280" i="4"/>
  <c r="Y280" i="4"/>
  <c r="W284" i="4"/>
  <c r="X284" i="4"/>
  <c r="Y284" i="4"/>
  <c r="W288" i="4"/>
  <c r="X288" i="4"/>
  <c r="Y288" i="4"/>
  <c r="W292" i="4"/>
  <c r="X292" i="4"/>
  <c r="Y292" i="4"/>
  <c r="W296" i="4"/>
  <c r="X296" i="4"/>
  <c r="Y296" i="4"/>
  <c r="W300" i="4"/>
  <c r="X300" i="4"/>
  <c r="Y300" i="4"/>
  <c r="W169" i="4"/>
  <c r="X169" i="4"/>
  <c r="Y169" i="4"/>
  <c r="W173" i="4"/>
  <c r="X173" i="4"/>
  <c r="Y173" i="4"/>
  <c r="W177" i="4"/>
  <c r="X177" i="4"/>
  <c r="Y177" i="4"/>
  <c r="W181" i="4"/>
  <c r="X181" i="4"/>
  <c r="Y181" i="4"/>
  <c r="W185" i="4"/>
  <c r="X185" i="4"/>
  <c r="Y185" i="4"/>
  <c r="W189" i="4"/>
  <c r="X189" i="4"/>
  <c r="Y189" i="4"/>
  <c r="W193" i="4"/>
  <c r="X193" i="4"/>
  <c r="Y193" i="4"/>
  <c r="W197" i="4"/>
  <c r="X197" i="4"/>
  <c r="Y197" i="4"/>
  <c r="W201" i="4"/>
  <c r="X201" i="4"/>
  <c r="Y201" i="4"/>
  <c r="W205" i="4"/>
  <c r="X205" i="4"/>
  <c r="Y205" i="4"/>
  <c r="W209" i="4"/>
  <c r="X209" i="4"/>
  <c r="Y209" i="4"/>
  <c r="W213" i="4"/>
  <c r="X213" i="4"/>
  <c r="Y213" i="4"/>
  <c r="W217" i="4"/>
  <c r="X217" i="4"/>
  <c r="Y217" i="4"/>
  <c r="W221" i="4"/>
  <c r="X221" i="4"/>
  <c r="Y221" i="4"/>
  <c r="W225" i="4"/>
  <c r="X225" i="4"/>
  <c r="Y225" i="4"/>
  <c r="W229" i="4"/>
  <c r="X229" i="4"/>
  <c r="Y229" i="4"/>
  <c r="W233" i="4"/>
  <c r="X233" i="4"/>
  <c r="Y233" i="4"/>
  <c r="W237" i="4"/>
  <c r="X237" i="4"/>
  <c r="Y237" i="4"/>
  <c r="W241" i="4"/>
  <c r="X241" i="4"/>
  <c r="Y241" i="4"/>
  <c r="W245" i="4"/>
  <c r="X245" i="4"/>
  <c r="Y245" i="4"/>
  <c r="W249" i="4"/>
  <c r="X249" i="4"/>
  <c r="Y249" i="4"/>
  <c r="W253" i="4"/>
  <c r="X253" i="4"/>
  <c r="Y253" i="4"/>
  <c r="W257" i="4"/>
  <c r="X257" i="4"/>
  <c r="Y257" i="4"/>
  <c r="W261" i="4"/>
  <c r="X261" i="4"/>
  <c r="Y261" i="4"/>
  <c r="W265" i="4"/>
  <c r="X265" i="4"/>
  <c r="Y265" i="4"/>
  <c r="W269" i="4"/>
  <c r="X269" i="4"/>
  <c r="Y269" i="4"/>
  <c r="W273" i="4"/>
  <c r="X273" i="4"/>
  <c r="Y273" i="4"/>
  <c r="W277" i="4"/>
  <c r="X277" i="4"/>
  <c r="Y277" i="4"/>
  <c r="W281" i="4"/>
  <c r="X281" i="4"/>
  <c r="Y281" i="4"/>
  <c r="W285" i="4"/>
  <c r="X285" i="4"/>
  <c r="Y285" i="4"/>
  <c r="W289" i="4"/>
  <c r="X289" i="4"/>
  <c r="Y289" i="4"/>
  <c r="W293" i="4"/>
  <c r="X293" i="4"/>
  <c r="Y293" i="4"/>
  <c r="W297" i="4"/>
  <c r="X297" i="4"/>
  <c r="Y297" i="4"/>
  <c r="W170" i="4"/>
  <c r="X170" i="4"/>
  <c r="Y170" i="4"/>
  <c r="W174" i="4"/>
  <c r="X174" i="4"/>
  <c r="Y174" i="4"/>
  <c r="W178" i="4"/>
  <c r="X178" i="4"/>
  <c r="Y178" i="4"/>
  <c r="W182" i="4"/>
  <c r="X182" i="4"/>
  <c r="Y182" i="4"/>
  <c r="W186" i="4"/>
  <c r="X186" i="4"/>
  <c r="Y186" i="4"/>
  <c r="W190" i="4"/>
  <c r="X190" i="4"/>
  <c r="Y190" i="4"/>
  <c r="W194" i="4"/>
  <c r="X194" i="4"/>
  <c r="Y194" i="4"/>
  <c r="W198" i="4"/>
  <c r="X198" i="4"/>
  <c r="Y198" i="4"/>
  <c r="W202" i="4"/>
  <c r="X202" i="4"/>
  <c r="Y202" i="4"/>
  <c r="W206" i="4"/>
  <c r="X206" i="4"/>
  <c r="Y206" i="4"/>
  <c r="W210" i="4"/>
  <c r="X210" i="4"/>
  <c r="Y210" i="4"/>
  <c r="W214" i="4"/>
  <c r="X214" i="4"/>
  <c r="Y214" i="4"/>
  <c r="W218" i="4"/>
  <c r="X218" i="4"/>
  <c r="Y218" i="4"/>
  <c r="W222" i="4"/>
  <c r="X222" i="4"/>
  <c r="Y222" i="4"/>
  <c r="W226" i="4"/>
  <c r="X226" i="4"/>
  <c r="Y226" i="4"/>
  <c r="W230" i="4"/>
  <c r="X230" i="4"/>
  <c r="Y230" i="4"/>
  <c r="W234" i="4"/>
  <c r="X234" i="4"/>
  <c r="Y234" i="4"/>
  <c r="W238" i="4"/>
  <c r="X238" i="4"/>
  <c r="Y238" i="4"/>
  <c r="W242" i="4"/>
  <c r="X242" i="4"/>
  <c r="Y242" i="4"/>
  <c r="W246" i="4"/>
  <c r="X246" i="4"/>
  <c r="Y246" i="4"/>
  <c r="W250" i="4"/>
  <c r="X250" i="4"/>
  <c r="Y250" i="4"/>
  <c r="W254" i="4"/>
  <c r="X254" i="4"/>
  <c r="Y254" i="4"/>
  <c r="W258" i="4"/>
  <c r="X258" i="4"/>
  <c r="Y258" i="4"/>
  <c r="W262" i="4"/>
  <c r="X262" i="4"/>
  <c r="Y262" i="4"/>
  <c r="W266" i="4"/>
  <c r="X266" i="4"/>
  <c r="Y266" i="4"/>
  <c r="W270" i="4"/>
  <c r="X270" i="4"/>
  <c r="Y270" i="4"/>
  <c r="W274" i="4"/>
  <c r="X274" i="4"/>
  <c r="Y274" i="4"/>
  <c r="W278" i="4"/>
  <c r="X278" i="4"/>
  <c r="Y278" i="4"/>
  <c r="W282" i="4"/>
  <c r="X282" i="4"/>
  <c r="Y282" i="4"/>
  <c r="W286" i="4"/>
  <c r="X286" i="4"/>
  <c r="Y286" i="4"/>
  <c r="W290" i="4"/>
  <c r="X290" i="4"/>
  <c r="Y290" i="4"/>
  <c r="W294" i="4"/>
  <c r="X294" i="4"/>
  <c r="Y294" i="4"/>
  <c r="W298" i="4"/>
  <c r="X298" i="4"/>
  <c r="Y298" i="4"/>
  <c r="W171" i="4"/>
  <c r="X171" i="4"/>
  <c r="Y171" i="4"/>
  <c r="W175" i="4"/>
  <c r="X175" i="4"/>
  <c r="Y175" i="4"/>
  <c r="W179" i="4"/>
  <c r="X179" i="4"/>
  <c r="Y179" i="4"/>
  <c r="W183" i="4"/>
  <c r="X183" i="4"/>
  <c r="Y183" i="4"/>
  <c r="W187" i="4"/>
  <c r="X187" i="4"/>
  <c r="Y187" i="4"/>
  <c r="W191" i="4"/>
  <c r="X191" i="4"/>
  <c r="Y191" i="4"/>
  <c r="W195" i="4"/>
  <c r="X195" i="4"/>
  <c r="Y195" i="4"/>
  <c r="W199" i="4"/>
  <c r="X199" i="4"/>
  <c r="Y199" i="4"/>
  <c r="W203" i="4"/>
  <c r="X203" i="4"/>
  <c r="Y203" i="4"/>
  <c r="W207" i="4"/>
  <c r="X207" i="4"/>
  <c r="Y207" i="4"/>
  <c r="W211" i="4"/>
  <c r="X211" i="4"/>
  <c r="Y211" i="4"/>
  <c r="W215" i="4"/>
  <c r="X215" i="4"/>
  <c r="Y215" i="4"/>
  <c r="W219" i="4"/>
  <c r="X219" i="4"/>
  <c r="Y219" i="4"/>
  <c r="W223" i="4"/>
  <c r="X223" i="4"/>
  <c r="Y223" i="4"/>
  <c r="W227" i="4"/>
  <c r="X227" i="4"/>
  <c r="Y227" i="4"/>
  <c r="W231" i="4"/>
  <c r="X231" i="4"/>
  <c r="Y231" i="4"/>
  <c r="W235" i="4"/>
  <c r="X235" i="4"/>
  <c r="Y235" i="4"/>
  <c r="W239" i="4"/>
  <c r="X239" i="4"/>
  <c r="Y239" i="4"/>
  <c r="W243" i="4"/>
  <c r="X243" i="4"/>
  <c r="Y243" i="4"/>
  <c r="W247" i="4"/>
  <c r="X247" i="4"/>
  <c r="Y247" i="4"/>
  <c r="W251" i="4"/>
  <c r="X251" i="4"/>
  <c r="Y251" i="4"/>
  <c r="W255" i="4"/>
  <c r="X255" i="4"/>
  <c r="Y255" i="4"/>
  <c r="W259" i="4"/>
  <c r="X259" i="4"/>
  <c r="Y259" i="4"/>
  <c r="W263" i="4"/>
  <c r="X263" i="4"/>
  <c r="Y263" i="4"/>
  <c r="W267" i="4"/>
  <c r="X267" i="4"/>
  <c r="Y267" i="4"/>
  <c r="W271" i="4"/>
  <c r="X271" i="4"/>
  <c r="Y271" i="4"/>
  <c r="W275" i="4"/>
  <c r="X275" i="4"/>
  <c r="Y275" i="4"/>
  <c r="W279" i="4"/>
  <c r="X279" i="4"/>
  <c r="Y279" i="4"/>
  <c r="W283" i="4"/>
  <c r="X283" i="4"/>
  <c r="Y283" i="4"/>
  <c r="W287" i="4"/>
  <c r="X287" i="4"/>
  <c r="Y287" i="4"/>
  <c r="W291" i="4"/>
  <c r="X291" i="4"/>
  <c r="Y291" i="4"/>
  <c r="W295" i="4"/>
  <c r="X295" i="4"/>
  <c r="Y295" i="4"/>
  <c r="W299" i="4"/>
  <c r="X299" i="4"/>
  <c r="Y299" i="4"/>
  <c r="D44" i="4"/>
  <c r="F44" i="4"/>
  <c r="D48" i="4"/>
  <c r="F48" i="4"/>
  <c r="D52" i="4"/>
  <c r="F52" i="4"/>
  <c r="D56" i="4"/>
  <c r="F56" i="4"/>
  <c r="D60" i="4"/>
  <c r="F60" i="4"/>
  <c r="D64" i="4"/>
  <c r="F64" i="4"/>
  <c r="D68" i="4"/>
  <c r="F68" i="4"/>
  <c r="D72" i="4"/>
  <c r="F72" i="4"/>
  <c r="D76" i="4"/>
  <c r="F76" i="4"/>
  <c r="D80" i="4"/>
  <c r="F80" i="4"/>
  <c r="D84" i="4"/>
  <c r="F84" i="4"/>
  <c r="D88" i="4"/>
  <c r="F88" i="4"/>
  <c r="D92" i="4"/>
  <c r="F92" i="4"/>
  <c r="D96" i="4"/>
  <c r="F96" i="4"/>
  <c r="D100" i="4"/>
  <c r="F100" i="4"/>
  <c r="D104" i="4"/>
  <c r="F104" i="4"/>
  <c r="D108" i="4"/>
  <c r="F108" i="4"/>
  <c r="D112" i="4"/>
  <c r="F112" i="4"/>
  <c r="D116" i="4"/>
  <c r="F116" i="4"/>
  <c r="D120" i="4"/>
  <c r="F120" i="4"/>
  <c r="D124" i="4"/>
  <c r="F124" i="4"/>
  <c r="D128" i="4"/>
  <c r="F128" i="4"/>
  <c r="D132" i="4"/>
  <c r="F132" i="4"/>
  <c r="D136" i="4"/>
  <c r="F136" i="4"/>
  <c r="D140" i="4"/>
  <c r="F140" i="4"/>
  <c r="D144" i="4"/>
  <c r="F144" i="4"/>
  <c r="D148" i="4"/>
  <c r="F148" i="4"/>
  <c r="D152" i="4"/>
  <c r="F152" i="4"/>
  <c r="D156" i="4"/>
  <c r="F156" i="4"/>
  <c r="D160" i="4"/>
  <c r="F160" i="4"/>
  <c r="D164" i="4"/>
  <c r="F164" i="4"/>
  <c r="D168" i="4"/>
  <c r="F168" i="4"/>
  <c r="D172" i="4"/>
  <c r="F172" i="4"/>
  <c r="D176" i="4"/>
  <c r="F176" i="4"/>
  <c r="D180" i="4"/>
  <c r="F180" i="4"/>
  <c r="D184" i="4"/>
  <c r="F184" i="4"/>
  <c r="D188" i="4"/>
  <c r="F188" i="4"/>
  <c r="D192" i="4"/>
  <c r="F192" i="4"/>
  <c r="D196" i="4"/>
  <c r="F196" i="4"/>
  <c r="D200" i="4"/>
  <c r="F200" i="4"/>
  <c r="D204" i="4"/>
  <c r="F204" i="4"/>
  <c r="D208" i="4"/>
  <c r="F208" i="4"/>
  <c r="D212" i="4"/>
  <c r="F212" i="4"/>
  <c r="D216" i="4"/>
  <c r="F216" i="4"/>
  <c r="D220" i="4"/>
  <c r="F220" i="4"/>
  <c r="D224" i="4"/>
  <c r="F224" i="4"/>
  <c r="D228" i="4"/>
  <c r="F228" i="4"/>
  <c r="D232" i="4"/>
  <c r="F232" i="4"/>
  <c r="D236" i="4"/>
  <c r="F236" i="4"/>
  <c r="D240" i="4"/>
  <c r="F240" i="4"/>
  <c r="D244" i="4"/>
  <c r="F244" i="4"/>
  <c r="D248" i="4"/>
  <c r="F248" i="4"/>
  <c r="D252" i="4"/>
  <c r="F252" i="4"/>
  <c r="D256" i="4"/>
  <c r="F256" i="4"/>
  <c r="D260" i="4"/>
  <c r="F260" i="4"/>
  <c r="D264" i="4"/>
  <c r="F264" i="4"/>
  <c r="D268" i="4"/>
  <c r="F268" i="4"/>
  <c r="D272" i="4"/>
  <c r="F272" i="4"/>
  <c r="D276" i="4"/>
  <c r="F276" i="4"/>
  <c r="D280" i="4"/>
  <c r="F280" i="4"/>
  <c r="D284" i="4"/>
  <c r="F284" i="4"/>
  <c r="D288" i="4"/>
  <c r="F288" i="4"/>
  <c r="D292" i="4"/>
  <c r="F292" i="4"/>
  <c r="D296" i="4"/>
  <c r="F296" i="4"/>
  <c r="D300" i="4"/>
  <c r="F300" i="4"/>
  <c r="D258" i="4"/>
  <c r="F258" i="4"/>
  <c r="D266" i="4"/>
  <c r="F266" i="4"/>
  <c r="D282" i="4"/>
  <c r="F282" i="4"/>
  <c r="D298" i="4"/>
  <c r="F298" i="4"/>
  <c r="D45" i="4"/>
  <c r="F45" i="4"/>
  <c r="D49" i="4"/>
  <c r="F49" i="4"/>
  <c r="D53" i="4"/>
  <c r="F53" i="4"/>
  <c r="D57" i="4"/>
  <c r="F57" i="4"/>
  <c r="D61" i="4"/>
  <c r="F61" i="4"/>
  <c r="D65" i="4"/>
  <c r="F65" i="4"/>
  <c r="D69" i="4"/>
  <c r="F69" i="4"/>
  <c r="D73" i="4"/>
  <c r="F73" i="4"/>
  <c r="D77" i="4"/>
  <c r="F77" i="4"/>
  <c r="D81" i="4"/>
  <c r="F81" i="4"/>
  <c r="D85" i="4"/>
  <c r="F85" i="4"/>
  <c r="D89" i="4"/>
  <c r="F89" i="4"/>
  <c r="D93" i="4"/>
  <c r="F93" i="4"/>
  <c r="D97" i="4"/>
  <c r="F97" i="4"/>
  <c r="D101" i="4"/>
  <c r="F101" i="4"/>
  <c r="D105" i="4"/>
  <c r="F105" i="4"/>
  <c r="D109" i="4"/>
  <c r="F109" i="4"/>
  <c r="D113" i="4"/>
  <c r="F113" i="4"/>
  <c r="D117" i="4"/>
  <c r="F117" i="4"/>
  <c r="D121" i="4"/>
  <c r="F121" i="4"/>
  <c r="D125" i="4"/>
  <c r="F125" i="4"/>
  <c r="D129" i="4"/>
  <c r="F129" i="4"/>
  <c r="D133" i="4"/>
  <c r="F133" i="4"/>
  <c r="D137" i="4"/>
  <c r="F137" i="4"/>
  <c r="D141" i="4"/>
  <c r="F141" i="4"/>
  <c r="D145" i="4"/>
  <c r="F145" i="4"/>
  <c r="D149" i="4"/>
  <c r="F149" i="4"/>
  <c r="D153" i="4"/>
  <c r="F153" i="4"/>
  <c r="D157" i="4"/>
  <c r="F157" i="4"/>
  <c r="D161" i="4"/>
  <c r="F161" i="4"/>
  <c r="D165" i="4"/>
  <c r="F165" i="4"/>
  <c r="D169" i="4"/>
  <c r="F169" i="4"/>
  <c r="D173" i="4"/>
  <c r="F173" i="4"/>
  <c r="D177" i="4"/>
  <c r="F177" i="4"/>
  <c r="D181" i="4"/>
  <c r="F181" i="4"/>
  <c r="D185" i="4"/>
  <c r="F185" i="4"/>
  <c r="D189" i="4"/>
  <c r="F189" i="4"/>
  <c r="D193" i="4"/>
  <c r="F193" i="4"/>
  <c r="D197" i="4"/>
  <c r="F197" i="4"/>
  <c r="D201" i="4"/>
  <c r="F201" i="4"/>
  <c r="D205" i="4"/>
  <c r="F205" i="4"/>
  <c r="D209" i="4"/>
  <c r="F209" i="4"/>
  <c r="D213" i="4"/>
  <c r="F213" i="4"/>
  <c r="D217" i="4"/>
  <c r="F217" i="4"/>
  <c r="D221" i="4"/>
  <c r="F221" i="4"/>
  <c r="D225" i="4"/>
  <c r="F225" i="4"/>
  <c r="D229" i="4"/>
  <c r="F229" i="4"/>
  <c r="D233" i="4"/>
  <c r="F233" i="4"/>
  <c r="D237" i="4"/>
  <c r="F237" i="4"/>
  <c r="D241" i="4"/>
  <c r="F241" i="4"/>
  <c r="D245" i="4"/>
  <c r="F245" i="4"/>
  <c r="D249" i="4"/>
  <c r="F249" i="4"/>
  <c r="D253" i="4"/>
  <c r="F253" i="4"/>
  <c r="D257" i="4"/>
  <c r="F257" i="4"/>
  <c r="D261" i="4"/>
  <c r="F261" i="4"/>
  <c r="D265" i="4"/>
  <c r="F265" i="4"/>
  <c r="D269" i="4"/>
  <c r="F269" i="4"/>
  <c r="D273" i="4"/>
  <c r="F273" i="4"/>
  <c r="D277" i="4"/>
  <c r="F277" i="4"/>
  <c r="D281" i="4"/>
  <c r="F281" i="4"/>
  <c r="D285" i="4"/>
  <c r="F285" i="4"/>
  <c r="D289" i="4"/>
  <c r="F289" i="4"/>
  <c r="D293" i="4"/>
  <c r="F293" i="4"/>
  <c r="D297" i="4"/>
  <c r="F297" i="4"/>
  <c r="D250" i="4"/>
  <c r="F250" i="4"/>
  <c r="D274" i="4"/>
  <c r="F274" i="4"/>
  <c r="D290" i="4"/>
  <c r="F290" i="4"/>
  <c r="D42" i="4"/>
  <c r="F42" i="4"/>
  <c r="D46" i="4"/>
  <c r="F46" i="4"/>
  <c r="D50" i="4"/>
  <c r="F50" i="4"/>
  <c r="D54" i="4"/>
  <c r="F54" i="4"/>
  <c r="D58" i="4"/>
  <c r="F58" i="4"/>
  <c r="D62" i="4"/>
  <c r="F62" i="4"/>
  <c r="D66" i="4"/>
  <c r="F66" i="4"/>
  <c r="D70" i="4"/>
  <c r="F70" i="4"/>
  <c r="D74" i="4"/>
  <c r="F74" i="4"/>
  <c r="D78" i="4"/>
  <c r="F78" i="4"/>
  <c r="D82" i="4"/>
  <c r="F82" i="4"/>
  <c r="D86" i="4"/>
  <c r="F86" i="4"/>
  <c r="D90" i="4"/>
  <c r="F90" i="4"/>
  <c r="D94" i="4"/>
  <c r="F94" i="4"/>
  <c r="D98" i="4"/>
  <c r="F98" i="4"/>
  <c r="D102" i="4"/>
  <c r="F102" i="4"/>
  <c r="D106" i="4"/>
  <c r="F106" i="4"/>
  <c r="D110" i="4"/>
  <c r="F110" i="4"/>
  <c r="D114" i="4"/>
  <c r="F114" i="4"/>
  <c r="D118" i="4"/>
  <c r="F118" i="4"/>
  <c r="D122" i="4"/>
  <c r="F122" i="4"/>
  <c r="D126" i="4"/>
  <c r="F126" i="4"/>
  <c r="D130" i="4"/>
  <c r="F130" i="4"/>
  <c r="D134" i="4"/>
  <c r="F134" i="4"/>
  <c r="D138" i="4"/>
  <c r="F138" i="4"/>
  <c r="D142" i="4"/>
  <c r="F142" i="4"/>
  <c r="D146" i="4"/>
  <c r="F146" i="4"/>
  <c r="D150" i="4"/>
  <c r="F150" i="4"/>
  <c r="D154" i="4"/>
  <c r="F154" i="4"/>
  <c r="D158" i="4"/>
  <c r="F158" i="4"/>
  <c r="D162" i="4"/>
  <c r="F162" i="4"/>
  <c r="D166" i="4"/>
  <c r="F166" i="4"/>
  <c r="D170" i="4"/>
  <c r="F170" i="4"/>
  <c r="D174" i="4"/>
  <c r="F174" i="4"/>
  <c r="D178" i="4"/>
  <c r="F178" i="4"/>
  <c r="D182" i="4"/>
  <c r="F182" i="4"/>
  <c r="D186" i="4"/>
  <c r="F186" i="4"/>
  <c r="D190" i="4"/>
  <c r="F190" i="4"/>
  <c r="D194" i="4"/>
  <c r="F194" i="4"/>
  <c r="D198" i="4"/>
  <c r="F198" i="4"/>
  <c r="D202" i="4"/>
  <c r="F202" i="4"/>
  <c r="D206" i="4"/>
  <c r="F206" i="4"/>
  <c r="D210" i="4"/>
  <c r="F210" i="4"/>
  <c r="D214" i="4"/>
  <c r="F214" i="4"/>
  <c r="D218" i="4"/>
  <c r="F218" i="4"/>
  <c r="D222" i="4"/>
  <c r="F222" i="4"/>
  <c r="D226" i="4"/>
  <c r="F226" i="4"/>
  <c r="D230" i="4"/>
  <c r="F230" i="4"/>
  <c r="D234" i="4"/>
  <c r="F234" i="4"/>
  <c r="D238" i="4"/>
  <c r="F238" i="4"/>
  <c r="D246" i="4"/>
  <c r="F246" i="4"/>
  <c r="D270" i="4"/>
  <c r="F270" i="4"/>
  <c r="D286" i="4"/>
  <c r="F286" i="4"/>
  <c r="D43" i="4"/>
  <c r="F43" i="4"/>
  <c r="D47" i="4"/>
  <c r="F47" i="4"/>
  <c r="D51" i="4"/>
  <c r="F51" i="4"/>
  <c r="D55" i="4"/>
  <c r="F55" i="4"/>
  <c r="D59" i="4"/>
  <c r="F59" i="4"/>
  <c r="D63" i="4"/>
  <c r="F63" i="4"/>
  <c r="D67" i="4"/>
  <c r="F67" i="4"/>
  <c r="D71" i="4"/>
  <c r="F71" i="4"/>
  <c r="D75" i="4"/>
  <c r="F75" i="4"/>
  <c r="D79" i="4"/>
  <c r="F79" i="4"/>
  <c r="D83" i="4"/>
  <c r="F83" i="4"/>
  <c r="D87" i="4"/>
  <c r="F87" i="4"/>
  <c r="D91" i="4"/>
  <c r="F91" i="4"/>
  <c r="D95" i="4"/>
  <c r="F95" i="4"/>
  <c r="D99" i="4"/>
  <c r="F99" i="4"/>
  <c r="D103" i="4"/>
  <c r="F103" i="4"/>
  <c r="D107" i="4"/>
  <c r="F107" i="4"/>
  <c r="D111" i="4"/>
  <c r="F111" i="4"/>
  <c r="D115" i="4"/>
  <c r="F115" i="4"/>
  <c r="D119" i="4"/>
  <c r="F119" i="4"/>
  <c r="D123" i="4"/>
  <c r="F123" i="4"/>
  <c r="D127" i="4"/>
  <c r="F127" i="4"/>
  <c r="D131" i="4"/>
  <c r="F131" i="4"/>
  <c r="D135" i="4"/>
  <c r="F135" i="4"/>
  <c r="D139" i="4"/>
  <c r="F139" i="4"/>
  <c r="D143" i="4"/>
  <c r="F143" i="4"/>
  <c r="D147" i="4"/>
  <c r="F147" i="4"/>
  <c r="D151" i="4"/>
  <c r="F151" i="4"/>
  <c r="D155" i="4"/>
  <c r="F155" i="4"/>
  <c r="D159" i="4"/>
  <c r="F159" i="4"/>
  <c r="D163" i="4"/>
  <c r="F163" i="4"/>
  <c r="D167" i="4"/>
  <c r="F167" i="4"/>
  <c r="D171" i="4"/>
  <c r="F171" i="4"/>
  <c r="D175" i="4"/>
  <c r="F175" i="4"/>
  <c r="D179" i="4"/>
  <c r="F179" i="4"/>
  <c r="D183" i="4"/>
  <c r="F183" i="4"/>
  <c r="D187" i="4"/>
  <c r="F187" i="4"/>
  <c r="D191" i="4"/>
  <c r="F191" i="4"/>
  <c r="D195" i="4"/>
  <c r="F195" i="4"/>
  <c r="D199" i="4"/>
  <c r="F199" i="4"/>
  <c r="D203" i="4"/>
  <c r="F203" i="4"/>
  <c r="D207" i="4"/>
  <c r="F207" i="4"/>
  <c r="D211" i="4"/>
  <c r="F211" i="4"/>
  <c r="D215" i="4"/>
  <c r="F215" i="4"/>
  <c r="D219" i="4"/>
  <c r="F219" i="4"/>
  <c r="D223" i="4"/>
  <c r="F223" i="4"/>
  <c r="D227" i="4"/>
  <c r="F227" i="4"/>
  <c r="D231" i="4"/>
  <c r="F231" i="4"/>
  <c r="D235" i="4"/>
  <c r="F235" i="4"/>
  <c r="D239" i="4"/>
  <c r="F239" i="4"/>
  <c r="D243" i="4"/>
  <c r="F243" i="4"/>
  <c r="D247" i="4"/>
  <c r="F247" i="4"/>
  <c r="D251" i="4"/>
  <c r="F251" i="4"/>
  <c r="D255" i="4"/>
  <c r="F255" i="4"/>
  <c r="D259" i="4"/>
  <c r="F259" i="4"/>
  <c r="D263" i="4"/>
  <c r="F263" i="4"/>
  <c r="D267" i="4"/>
  <c r="F267" i="4"/>
  <c r="D271" i="4"/>
  <c r="F271" i="4"/>
  <c r="D275" i="4"/>
  <c r="F275" i="4"/>
  <c r="D279" i="4"/>
  <c r="F279" i="4"/>
  <c r="D283" i="4"/>
  <c r="F283" i="4"/>
  <c r="D287" i="4"/>
  <c r="F287" i="4"/>
  <c r="D291" i="4"/>
  <c r="F291" i="4"/>
  <c r="D295" i="4"/>
  <c r="F295" i="4"/>
  <c r="D299" i="4"/>
  <c r="F299" i="4"/>
  <c r="D242" i="4"/>
  <c r="F242" i="4"/>
  <c r="D254" i="4"/>
  <c r="F254" i="4"/>
  <c r="D262" i="4"/>
  <c r="F262" i="4"/>
  <c r="D278" i="4"/>
  <c r="F278" i="4"/>
  <c r="D294" i="4"/>
  <c r="F294" i="4"/>
  <c r="G42" i="4"/>
  <c r="H42" i="4"/>
  <c r="O44" i="89"/>
  <c r="G46" i="4"/>
  <c r="H46" i="4"/>
  <c r="O48" i="89"/>
  <c r="G50" i="4"/>
  <c r="H50" i="4"/>
  <c r="O52" i="89"/>
  <c r="G54" i="4"/>
  <c r="H54" i="4"/>
  <c r="O56" i="89"/>
  <c r="G58" i="4"/>
  <c r="H58" i="4"/>
  <c r="O60" i="89"/>
  <c r="G62" i="4"/>
  <c r="H62" i="4"/>
  <c r="O64" i="89"/>
  <c r="G66" i="4"/>
  <c r="H66" i="4"/>
  <c r="O68" i="89"/>
  <c r="G70" i="4"/>
  <c r="H70" i="4"/>
  <c r="O72" i="89"/>
  <c r="G74" i="4"/>
  <c r="H74" i="4"/>
  <c r="O76" i="89"/>
  <c r="G78" i="4"/>
  <c r="H78" i="4"/>
  <c r="O80" i="89"/>
  <c r="G82" i="4"/>
  <c r="H82" i="4"/>
  <c r="O84" i="89"/>
  <c r="G86" i="4"/>
  <c r="H86" i="4"/>
  <c r="O88" i="89"/>
  <c r="G90" i="4"/>
  <c r="H90" i="4"/>
  <c r="O92" i="89"/>
  <c r="G94" i="4"/>
  <c r="H94" i="4"/>
  <c r="O96" i="89"/>
  <c r="G98" i="4"/>
  <c r="H98" i="4"/>
  <c r="O100" i="89"/>
  <c r="G102" i="4"/>
  <c r="H102" i="4"/>
  <c r="O104" i="89"/>
  <c r="G106" i="4"/>
  <c r="H106" i="4"/>
  <c r="O108" i="89"/>
  <c r="G110" i="4"/>
  <c r="H110" i="4"/>
  <c r="O112" i="89"/>
  <c r="G114" i="4"/>
  <c r="H114" i="4"/>
  <c r="O116" i="89"/>
  <c r="G118" i="4"/>
  <c r="H118" i="4"/>
  <c r="O120" i="89"/>
  <c r="G122" i="4"/>
  <c r="H122" i="4"/>
  <c r="O124" i="89"/>
  <c r="G126" i="4"/>
  <c r="H126" i="4"/>
  <c r="O128" i="89"/>
  <c r="G130" i="4"/>
  <c r="H130" i="4"/>
  <c r="O132" i="89"/>
  <c r="G134" i="4"/>
  <c r="H134" i="4"/>
  <c r="O136" i="89"/>
  <c r="G138" i="4"/>
  <c r="H138" i="4"/>
  <c r="O140" i="89"/>
  <c r="G142" i="4"/>
  <c r="H142" i="4"/>
  <c r="O144" i="89"/>
  <c r="G146" i="4"/>
  <c r="H146" i="4"/>
  <c r="O148" i="89"/>
  <c r="G150" i="4"/>
  <c r="H150" i="4"/>
  <c r="O152" i="89"/>
  <c r="G154" i="4"/>
  <c r="H154" i="4"/>
  <c r="O156" i="89"/>
  <c r="G158" i="4"/>
  <c r="H158" i="4"/>
  <c r="O160" i="89"/>
  <c r="G162" i="4"/>
  <c r="H162" i="4"/>
  <c r="O164" i="89"/>
  <c r="G166" i="4"/>
  <c r="H166" i="4"/>
  <c r="O168" i="89"/>
  <c r="G170" i="4"/>
  <c r="H170" i="4"/>
  <c r="O172" i="89"/>
  <c r="G174" i="4"/>
  <c r="H174" i="4"/>
  <c r="O176" i="89"/>
  <c r="G178" i="4"/>
  <c r="H178" i="4"/>
  <c r="O180" i="89"/>
  <c r="G182" i="4"/>
  <c r="H182" i="4"/>
  <c r="O184" i="89"/>
  <c r="G186" i="4"/>
  <c r="H186" i="4"/>
  <c r="O188" i="89"/>
  <c r="G190" i="4"/>
  <c r="H190" i="4"/>
  <c r="O192" i="89"/>
  <c r="G194" i="4"/>
  <c r="H194" i="4"/>
  <c r="O196" i="89"/>
  <c r="G198" i="4"/>
  <c r="H198" i="4"/>
  <c r="O200" i="89"/>
  <c r="G202" i="4"/>
  <c r="H202" i="4"/>
  <c r="O204" i="89"/>
  <c r="G206" i="4"/>
  <c r="H206" i="4"/>
  <c r="O208" i="89"/>
  <c r="G210" i="4"/>
  <c r="H210" i="4"/>
  <c r="O212" i="89"/>
  <c r="G214" i="4"/>
  <c r="H214" i="4"/>
  <c r="O216" i="89"/>
  <c r="G218" i="4"/>
  <c r="H218" i="4"/>
  <c r="O220" i="89"/>
  <c r="G222" i="4"/>
  <c r="H222" i="4"/>
  <c r="O224" i="89"/>
  <c r="G226" i="4"/>
  <c r="H226" i="4"/>
  <c r="O228" i="89"/>
  <c r="G230" i="4"/>
  <c r="H230" i="4"/>
  <c r="O232" i="89"/>
  <c r="G234" i="4"/>
  <c r="H234" i="4"/>
  <c r="O236" i="89"/>
  <c r="G238" i="4"/>
  <c r="H238" i="4"/>
  <c r="O240" i="89"/>
  <c r="G242" i="4"/>
  <c r="H242" i="4"/>
  <c r="O244" i="89"/>
  <c r="G246" i="4"/>
  <c r="H246" i="4"/>
  <c r="O248" i="89"/>
  <c r="G250" i="4"/>
  <c r="H250" i="4"/>
  <c r="O252" i="89"/>
  <c r="G254" i="4"/>
  <c r="H254" i="4"/>
  <c r="O256" i="89"/>
  <c r="G258" i="4"/>
  <c r="H258" i="4"/>
  <c r="O260" i="89"/>
  <c r="G262" i="4"/>
  <c r="H262" i="4"/>
  <c r="O264" i="89"/>
  <c r="G266" i="4"/>
  <c r="H266" i="4"/>
  <c r="O268" i="89"/>
  <c r="G270" i="4"/>
  <c r="H270" i="4"/>
  <c r="O272" i="89"/>
  <c r="G274" i="4"/>
  <c r="H274" i="4"/>
  <c r="O276" i="89"/>
  <c r="G278" i="4"/>
  <c r="H278" i="4"/>
  <c r="O280" i="89"/>
  <c r="G282" i="4"/>
  <c r="H282" i="4"/>
  <c r="O284" i="89"/>
  <c r="G286" i="4"/>
  <c r="H286" i="4"/>
  <c r="O288" i="89"/>
  <c r="G290" i="4"/>
  <c r="H290" i="4"/>
  <c r="O292" i="89"/>
  <c r="G294" i="4"/>
  <c r="H294" i="4"/>
  <c r="O296" i="89"/>
  <c r="G298" i="4"/>
  <c r="H298" i="4"/>
  <c r="O300" i="89"/>
  <c r="G43" i="4"/>
  <c r="H43" i="4"/>
  <c r="O45" i="89"/>
  <c r="G47" i="4"/>
  <c r="H47" i="4"/>
  <c r="O49" i="89"/>
  <c r="G51" i="4"/>
  <c r="H51" i="4"/>
  <c r="O53" i="89"/>
  <c r="G55" i="4"/>
  <c r="H55" i="4"/>
  <c r="O57" i="89"/>
  <c r="G59" i="4"/>
  <c r="H59" i="4"/>
  <c r="O61" i="89"/>
  <c r="G63" i="4"/>
  <c r="H63" i="4"/>
  <c r="O65" i="89"/>
  <c r="G67" i="4"/>
  <c r="H67" i="4"/>
  <c r="O69" i="89"/>
  <c r="G71" i="4"/>
  <c r="H71" i="4"/>
  <c r="O73" i="89"/>
  <c r="G75" i="4"/>
  <c r="H75" i="4"/>
  <c r="O77" i="89"/>
  <c r="G79" i="4"/>
  <c r="H79" i="4"/>
  <c r="O81" i="89"/>
  <c r="G83" i="4"/>
  <c r="H83" i="4"/>
  <c r="O85" i="89"/>
  <c r="G87" i="4"/>
  <c r="H87" i="4"/>
  <c r="O89" i="89"/>
  <c r="G91" i="4"/>
  <c r="H91" i="4"/>
  <c r="O93" i="89"/>
  <c r="G95" i="4"/>
  <c r="H95" i="4"/>
  <c r="O97" i="89"/>
  <c r="G99" i="4"/>
  <c r="H99" i="4"/>
  <c r="O101" i="89"/>
  <c r="G103" i="4"/>
  <c r="H103" i="4"/>
  <c r="O105" i="89"/>
  <c r="G107" i="4"/>
  <c r="H107" i="4"/>
  <c r="O109" i="89"/>
  <c r="G111" i="4"/>
  <c r="H111" i="4"/>
  <c r="O113" i="89"/>
  <c r="G115" i="4"/>
  <c r="H115" i="4"/>
  <c r="O117" i="89"/>
  <c r="G119" i="4"/>
  <c r="H119" i="4"/>
  <c r="O121" i="89"/>
  <c r="G123" i="4"/>
  <c r="H123" i="4"/>
  <c r="O125" i="89"/>
  <c r="G127" i="4"/>
  <c r="H127" i="4"/>
  <c r="O129" i="89"/>
  <c r="G131" i="4"/>
  <c r="H131" i="4"/>
  <c r="O133" i="89"/>
  <c r="G135" i="4"/>
  <c r="H135" i="4"/>
  <c r="O137" i="89"/>
  <c r="G139" i="4"/>
  <c r="H139" i="4"/>
  <c r="O141" i="89"/>
  <c r="G143" i="4"/>
  <c r="H143" i="4"/>
  <c r="O145" i="89"/>
  <c r="G147" i="4"/>
  <c r="H147" i="4"/>
  <c r="O149" i="89"/>
  <c r="G151" i="4"/>
  <c r="H151" i="4"/>
  <c r="O153" i="89"/>
  <c r="G155" i="4"/>
  <c r="H155" i="4"/>
  <c r="O157" i="89"/>
  <c r="G159" i="4"/>
  <c r="H159" i="4"/>
  <c r="O161" i="89"/>
  <c r="G163" i="4"/>
  <c r="H163" i="4"/>
  <c r="O165" i="89"/>
  <c r="G167" i="4"/>
  <c r="H167" i="4"/>
  <c r="O169" i="89"/>
  <c r="G171" i="4"/>
  <c r="H171" i="4"/>
  <c r="O173" i="89"/>
  <c r="G175" i="4"/>
  <c r="H175" i="4"/>
  <c r="O177" i="89"/>
  <c r="G179" i="4"/>
  <c r="H179" i="4"/>
  <c r="O181" i="89"/>
  <c r="G183" i="4"/>
  <c r="H183" i="4"/>
  <c r="O185" i="89"/>
  <c r="G187" i="4"/>
  <c r="H187" i="4"/>
  <c r="O189" i="89"/>
  <c r="G191" i="4"/>
  <c r="H191" i="4"/>
  <c r="O193" i="89"/>
  <c r="G195" i="4"/>
  <c r="H195" i="4"/>
  <c r="O197" i="89"/>
  <c r="G199" i="4"/>
  <c r="H199" i="4"/>
  <c r="O201" i="89"/>
  <c r="G203" i="4"/>
  <c r="H203" i="4"/>
  <c r="O205" i="89"/>
  <c r="G207" i="4"/>
  <c r="H207" i="4"/>
  <c r="O209" i="89"/>
  <c r="G211" i="4"/>
  <c r="H211" i="4"/>
  <c r="O213" i="89"/>
  <c r="G215" i="4"/>
  <c r="H215" i="4"/>
  <c r="O217" i="89"/>
  <c r="G219" i="4"/>
  <c r="H219" i="4"/>
  <c r="O221" i="89"/>
  <c r="G223" i="4"/>
  <c r="H223" i="4"/>
  <c r="O225" i="89"/>
  <c r="G227" i="4"/>
  <c r="H227" i="4"/>
  <c r="O229" i="89"/>
  <c r="G231" i="4"/>
  <c r="H231" i="4"/>
  <c r="O233" i="89"/>
  <c r="G235" i="4"/>
  <c r="H235" i="4"/>
  <c r="O237" i="89"/>
  <c r="G239" i="4"/>
  <c r="H239" i="4"/>
  <c r="O241" i="89"/>
  <c r="G243" i="4"/>
  <c r="H243" i="4"/>
  <c r="O245" i="89"/>
  <c r="G247" i="4"/>
  <c r="H247" i="4"/>
  <c r="O249" i="89"/>
  <c r="G251" i="4"/>
  <c r="H251" i="4"/>
  <c r="O253" i="89"/>
  <c r="G255" i="4"/>
  <c r="H255" i="4"/>
  <c r="O257" i="89"/>
  <c r="G259" i="4"/>
  <c r="H259" i="4"/>
  <c r="O261" i="89"/>
  <c r="G263" i="4"/>
  <c r="H263" i="4"/>
  <c r="O265" i="89"/>
  <c r="G267" i="4"/>
  <c r="H267" i="4"/>
  <c r="O269" i="89"/>
  <c r="G271" i="4"/>
  <c r="H271" i="4"/>
  <c r="O273" i="89"/>
  <c r="G275" i="4"/>
  <c r="H275" i="4"/>
  <c r="O277" i="89"/>
  <c r="G279" i="4"/>
  <c r="H279" i="4"/>
  <c r="O281" i="89"/>
  <c r="G283" i="4"/>
  <c r="H283" i="4"/>
  <c r="O285" i="89"/>
  <c r="G287" i="4"/>
  <c r="H287" i="4"/>
  <c r="O289" i="89"/>
  <c r="G291" i="4"/>
  <c r="H291" i="4"/>
  <c r="O293" i="89"/>
  <c r="G295" i="4"/>
  <c r="H295" i="4"/>
  <c r="O297" i="89"/>
  <c r="G299" i="4"/>
  <c r="H299" i="4"/>
  <c r="O301" i="89"/>
  <c r="G44" i="4"/>
  <c r="H44" i="4"/>
  <c r="O46" i="89"/>
  <c r="G48" i="4"/>
  <c r="H48" i="4"/>
  <c r="O50" i="89"/>
  <c r="G52" i="4"/>
  <c r="H52" i="4"/>
  <c r="O54" i="89"/>
  <c r="G56" i="4"/>
  <c r="H56" i="4"/>
  <c r="O58" i="89"/>
  <c r="G60" i="4"/>
  <c r="H60" i="4"/>
  <c r="O62" i="89"/>
  <c r="G64" i="4"/>
  <c r="H64" i="4"/>
  <c r="O66" i="89"/>
  <c r="G68" i="4"/>
  <c r="H68" i="4"/>
  <c r="O70" i="89"/>
  <c r="G72" i="4"/>
  <c r="H72" i="4"/>
  <c r="O74" i="89"/>
  <c r="G76" i="4"/>
  <c r="H76" i="4"/>
  <c r="O78" i="89"/>
  <c r="G80" i="4"/>
  <c r="H80" i="4"/>
  <c r="O82" i="89"/>
  <c r="G84" i="4"/>
  <c r="H84" i="4"/>
  <c r="O86" i="89"/>
  <c r="G88" i="4"/>
  <c r="H88" i="4"/>
  <c r="O90" i="89"/>
  <c r="G92" i="4"/>
  <c r="H92" i="4"/>
  <c r="O94" i="89"/>
  <c r="G96" i="4"/>
  <c r="H96" i="4"/>
  <c r="O98" i="89"/>
  <c r="G100" i="4"/>
  <c r="H100" i="4"/>
  <c r="O102" i="89"/>
  <c r="G104" i="4"/>
  <c r="H104" i="4"/>
  <c r="O106" i="89"/>
  <c r="G108" i="4"/>
  <c r="H108" i="4"/>
  <c r="O110" i="89"/>
  <c r="G112" i="4"/>
  <c r="H112" i="4"/>
  <c r="O114" i="89"/>
  <c r="G116" i="4"/>
  <c r="H116" i="4"/>
  <c r="O118" i="89"/>
  <c r="G120" i="4"/>
  <c r="H120" i="4"/>
  <c r="O122" i="89"/>
  <c r="G124" i="4"/>
  <c r="H124" i="4"/>
  <c r="O126" i="89"/>
  <c r="G128" i="4"/>
  <c r="H128" i="4"/>
  <c r="O130" i="89"/>
  <c r="G132" i="4"/>
  <c r="H132" i="4"/>
  <c r="O134" i="89"/>
  <c r="G136" i="4"/>
  <c r="H136" i="4"/>
  <c r="O138" i="89"/>
  <c r="G140" i="4"/>
  <c r="H140" i="4"/>
  <c r="O142" i="89"/>
  <c r="G144" i="4"/>
  <c r="H144" i="4"/>
  <c r="O146" i="89"/>
  <c r="G148" i="4"/>
  <c r="H148" i="4"/>
  <c r="O150" i="89"/>
  <c r="G152" i="4"/>
  <c r="H152" i="4"/>
  <c r="O154" i="89"/>
  <c r="G156" i="4"/>
  <c r="H156" i="4"/>
  <c r="O158" i="89"/>
  <c r="G160" i="4"/>
  <c r="H160" i="4"/>
  <c r="O162" i="89"/>
  <c r="G164" i="4"/>
  <c r="H164" i="4"/>
  <c r="O166" i="89"/>
  <c r="G168" i="4"/>
  <c r="H168" i="4"/>
  <c r="O170" i="89"/>
  <c r="G172" i="4"/>
  <c r="H172" i="4"/>
  <c r="O174" i="89"/>
  <c r="G176" i="4"/>
  <c r="H176" i="4"/>
  <c r="O178" i="89"/>
  <c r="G180" i="4"/>
  <c r="H180" i="4"/>
  <c r="O182" i="89"/>
  <c r="G184" i="4"/>
  <c r="H184" i="4"/>
  <c r="O186" i="89"/>
  <c r="G188" i="4"/>
  <c r="H188" i="4"/>
  <c r="O190" i="89"/>
  <c r="G192" i="4"/>
  <c r="H192" i="4"/>
  <c r="O194" i="89"/>
  <c r="G196" i="4"/>
  <c r="H196" i="4"/>
  <c r="O198" i="89"/>
  <c r="G200" i="4"/>
  <c r="H200" i="4"/>
  <c r="O202" i="89"/>
  <c r="G204" i="4"/>
  <c r="H204" i="4"/>
  <c r="O206" i="89"/>
  <c r="G208" i="4"/>
  <c r="H208" i="4"/>
  <c r="O210" i="89"/>
  <c r="G212" i="4"/>
  <c r="H212" i="4"/>
  <c r="O214" i="89"/>
  <c r="G216" i="4"/>
  <c r="H216" i="4"/>
  <c r="O218" i="89"/>
  <c r="G220" i="4"/>
  <c r="H220" i="4"/>
  <c r="O222" i="89"/>
  <c r="G224" i="4"/>
  <c r="H224" i="4"/>
  <c r="O226" i="89"/>
  <c r="G228" i="4"/>
  <c r="H228" i="4"/>
  <c r="O230" i="89"/>
  <c r="G232" i="4"/>
  <c r="H232" i="4"/>
  <c r="O234" i="89"/>
  <c r="G236" i="4"/>
  <c r="H236" i="4"/>
  <c r="O238" i="89"/>
  <c r="G240" i="4"/>
  <c r="H240" i="4"/>
  <c r="O242" i="89"/>
  <c r="G244" i="4"/>
  <c r="H244" i="4"/>
  <c r="O246" i="89"/>
  <c r="G248" i="4"/>
  <c r="H248" i="4"/>
  <c r="O250" i="89"/>
  <c r="G252" i="4"/>
  <c r="H252" i="4"/>
  <c r="O254" i="89"/>
  <c r="G256" i="4"/>
  <c r="H256" i="4"/>
  <c r="O258" i="89"/>
  <c r="G260" i="4"/>
  <c r="H260" i="4"/>
  <c r="O262" i="89"/>
  <c r="G264" i="4"/>
  <c r="H264" i="4"/>
  <c r="O266" i="89"/>
  <c r="G268" i="4"/>
  <c r="H268" i="4"/>
  <c r="O270" i="89"/>
  <c r="G272" i="4"/>
  <c r="H272" i="4"/>
  <c r="O274" i="89"/>
  <c r="G276" i="4"/>
  <c r="H276" i="4"/>
  <c r="O278" i="89"/>
  <c r="G280" i="4"/>
  <c r="H280" i="4"/>
  <c r="O282" i="89"/>
  <c r="G284" i="4"/>
  <c r="H284" i="4"/>
  <c r="O286" i="89"/>
  <c r="G288" i="4"/>
  <c r="H288" i="4"/>
  <c r="O290" i="89"/>
  <c r="G292" i="4"/>
  <c r="H292" i="4"/>
  <c r="O294" i="89"/>
  <c r="G296" i="4"/>
  <c r="H296" i="4"/>
  <c r="O298" i="89"/>
  <c r="G300" i="4"/>
  <c r="H300" i="4"/>
  <c r="O302" i="89"/>
  <c r="G45" i="4"/>
  <c r="H45" i="4"/>
  <c r="O47" i="89"/>
  <c r="G49" i="4"/>
  <c r="H49" i="4"/>
  <c r="O51" i="89"/>
  <c r="G53" i="4"/>
  <c r="H53" i="4"/>
  <c r="O55" i="89"/>
  <c r="G57" i="4"/>
  <c r="H57" i="4"/>
  <c r="O59" i="89"/>
  <c r="G61" i="4"/>
  <c r="H61" i="4"/>
  <c r="O63" i="89"/>
  <c r="G65" i="4"/>
  <c r="H65" i="4"/>
  <c r="O67" i="89"/>
  <c r="G69" i="4"/>
  <c r="H69" i="4"/>
  <c r="O71" i="89"/>
  <c r="G73" i="4"/>
  <c r="H73" i="4"/>
  <c r="O75" i="89"/>
  <c r="G77" i="4"/>
  <c r="H77" i="4"/>
  <c r="O79" i="89"/>
  <c r="G81" i="4"/>
  <c r="H81" i="4"/>
  <c r="O83" i="89"/>
  <c r="G85" i="4"/>
  <c r="H85" i="4"/>
  <c r="O87" i="89"/>
  <c r="G89" i="4"/>
  <c r="H89" i="4"/>
  <c r="O91" i="89"/>
  <c r="G93" i="4"/>
  <c r="H93" i="4"/>
  <c r="O95" i="89"/>
  <c r="G97" i="4"/>
  <c r="H97" i="4"/>
  <c r="O99" i="89"/>
  <c r="G101" i="4"/>
  <c r="H101" i="4"/>
  <c r="O103" i="89"/>
  <c r="G105" i="4"/>
  <c r="H105" i="4"/>
  <c r="O107" i="89"/>
  <c r="G109" i="4"/>
  <c r="H109" i="4"/>
  <c r="O111" i="89"/>
  <c r="G113" i="4"/>
  <c r="H113" i="4"/>
  <c r="O115" i="89"/>
  <c r="G117" i="4"/>
  <c r="H117" i="4"/>
  <c r="O119" i="89"/>
  <c r="G121" i="4"/>
  <c r="H121" i="4"/>
  <c r="O123" i="89"/>
  <c r="G125" i="4"/>
  <c r="H125" i="4"/>
  <c r="O127" i="89"/>
  <c r="G129" i="4"/>
  <c r="H129" i="4"/>
  <c r="O131" i="89"/>
  <c r="G133" i="4"/>
  <c r="H133" i="4"/>
  <c r="O135" i="89"/>
  <c r="G137" i="4"/>
  <c r="H137" i="4"/>
  <c r="O139" i="89"/>
  <c r="G141" i="4"/>
  <c r="H141" i="4"/>
  <c r="O143" i="89"/>
  <c r="G145" i="4"/>
  <c r="H145" i="4"/>
  <c r="O147" i="89"/>
  <c r="G149" i="4"/>
  <c r="H149" i="4"/>
  <c r="O151" i="89"/>
  <c r="G153" i="4"/>
  <c r="H153" i="4"/>
  <c r="O155" i="89"/>
  <c r="G157" i="4"/>
  <c r="H157" i="4"/>
  <c r="O159" i="89"/>
  <c r="G161" i="4"/>
  <c r="H161" i="4"/>
  <c r="O163" i="89"/>
  <c r="G165" i="4"/>
  <c r="H165" i="4"/>
  <c r="O167" i="89"/>
  <c r="G169" i="4"/>
  <c r="H169" i="4"/>
  <c r="O171" i="89"/>
  <c r="G173" i="4"/>
  <c r="H173" i="4"/>
  <c r="O175" i="89"/>
  <c r="G177" i="4"/>
  <c r="H177" i="4"/>
  <c r="O179" i="89"/>
  <c r="G181" i="4"/>
  <c r="H181" i="4"/>
  <c r="O183" i="89"/>
  <c r="G185" i="4"/>
  <c r="H185" i="4"/>
  <c r="O187" i="89"/>
  <c r="G189" i="4"/>
  <c r="H189" i="4"/>
  <c r="O191" i="89"/>
  <c r="G193" i="4"/>
  <c r="H193" i="4"/>
  <c r="O195" i="89"/>
  <c r="G197" i="4"/>
  <c r="H197" i="4"/>
  <c r="O199" i="89"/>
  <c r="G201" i="4"/>
  <c r="H201" i="4"/>
  <c r="O203" i="89"/>
  <c r="G205" i="4"/>
  <c r="H205" i="4"/>
  <c r="O207" i="89"/>
  <c r="G209" i="4"/>
  <c r="H209" i="4"/>
  <c r="O211" i="89"/>
  <c r="G213" i="4"/>
  <c r="H213" i="4"/>
  <c r="O215" i="89"/>
  <c r="G217" i="4"/>
  <c r="H217" i="4"/>
  <c r="O219" i="89"/>
  <c r="G221" i="4"/>
  <c r="H221" i="4"/>
  <c r="O223" i="89"/>
  <c r="G225" i="4"/>
  <c r="H225" i="4"/>
  <c r="O227" i="89"/>
  <c r="G229" i="4"/>
  <c r="H229" i="4"/>
  <c r="O231" i="89"/>
  <c r="G233" i="4"/>
  <c r="H233" i="4"/>
  <c r="O235" i="89"/>
  <c r="G237" i="4"/>
  <c r="H237" i="4"/>
  <c r="O239" i="89"/>
  <c r="G241" i="4"/>
  <c r="H241" i="4"/>
  <c r="O243" i="89"/>
  <c r="G245" i="4"/>
  <c r="H245" i="4"/>
  <c r="O247" i="89"/>
  <c r="G249" i="4"/>
  <c r="H249" i="4"/>
  <c r="O251" i="89"/>
  <c r="G253" i="4"/>
  <c r="H253" i="4"/>
  <c r="O255" i="89"/>
  <c r="G257" i="4"/>
  <c r="H257" i="4"/>
  <c r="O259" i="89"/>
  <c r="G261" i="4"/>
  <c r="H261" i="4"/>
  <c r="O263" i="89"/>
  <c r="G265" i="4"/>
  <c r="H265" i="4"/>
  <c r="O267" i="89"/>
  <c r="G269" i="4"/>
  <c r="H269" i="4"/>
  <c r="O271" i="89"/>
  <c r="G273" i="4"/>
  <c r="H273" i="4"/>
  <c r="O275" i="89"/>
  <c r="G277" i="4"/>
  <c r="H277" i="4"/>
  <c r="O279" i="89"/>
  <c r="G281" i="4"/>
  <c r="H281" i="4"/>
  <c r="O283" i="89"/>
  <c r="G285" i="4"/>
  <c r="H285" i="4"/>
  <c r="O287" i="89"/>
  <c r="G289" i="4"/>
  <c r="H289" i="4"/>
  <c r="O291" i="89"/>
  <c r="G293" i="4"/>
  <c r="H293" i="4"/>
  <c r="O295" i="89"/>
  <c r="G297" i="4"/>
  <c r="H297" i="4"/>
  <c r="O299" i="89"/>
  <c r="U46" i="3"/>
  <c r="U47" i="3"/>
  <c r="U51" i="3"/>
  <c r="U55" i="3"/>
  <c r="U59" i="3"/>
  <c r="U63" i="3"/>
  <c r="U67" i="3"/>
  <c r="U71" i="3"/>
  <c r="U75" i="3"/>
  <c r="U79" i="3"/>
  <c r="U83" i="3"/>
  <c r="U87" i="3"/>
  <c r="U91" i="3"/>
  <c r="U95" i="3"/>
  <c r="U99" i="3"/>
  <c r="U103" i="3"/>
  <c r="U107" i="3"/>
  <c r="U111" i="3"/>
  <c r="U115" i="3"/>
  <c r="U119" i="3"/>
  <c r="U127" i="3"/>
  <c r="U131" i="3"/>
  <c r="U135" i="3"/>
  <c r="U139" i="3"/>
  <c r="U143" i="3"/>
  <c r="U147" i="3"/>
  <c r="U155" i="3"/>
  <c r="U163" i="3"/>
  <c r="U171" i="3"/>
  <c r="U175" i="3"/>
  <c r="U179" i="3"/>
  <c r="U183" i="3"/>
  <c r="U187" i="3"/>
  <c r="U191" i="3"/>
  <c r="U195" i="3"/>
  <c r="U199" i="3"/>
  <c r="U203" i="3"/>
  <c r="U207" i="3"/>
  <c r="U215" i="3"/>
  <c r="U219" i="3"/>
  <c r="U223" i="3"/>
  <c r="U227" i="3"/>
  <c r="U231" i="3"/>
  <c r="U235" i="3"/>
  <c r="U239" i="3"/>
  <c r="U243" i="3"/>
  <c r="U247" i="3"/>
  <c r="U251" i="3"/>
  <c r="U255" i="3"/>
  <c r="U259" i="3"/>
  <c r="U271" i="3"/>
  <c r="U275" i="3"/>
  <c r="U279" i="3"/>
  <c r="U283" i="3"/>
  <c r="U287" i="3"/>
  <c r="U291" i="3"/>
  <c r="U295" i="3"/>
  <c r="U299" i="3"/>
  <c r="U43" i="3"/>
  <c r="U48" i="3"/>
  <c r="U52" i="3"/>
  <c r="U56" i="3"/>
  <c r="U60" i="3"/>
  <c r="U64" i="3"/>
  <c r="U68" i="3"/>
  <c r="U72" i="3"/>
  <c r="U76" i="3"/>
  <c r="U80" i="3"/>
  <c r="U84" i="3"/>
  <c r="U88" i="3"/>
  <c r="U92" i="3"/>
  <c r="U96" i="3"/>
  <c r="U100" i="3"/>
  <c r="U104" i="3"/>
  <c r="U108" i="3"/>
  <c r="U112" i="3"/>
  <c r="U116" i="3"/>
  <c r="U120" i="3"/>
  <c r="U124" i="3"/>
  <c r="U128" i="3"/>
  <c r="U140" i="3"/>
  <c r="U144" i="3"/>
  <c r="U148" i="3"/>
  <c r="U152" i="3"/>
  <c r="U156" i="3"/>
  <c r="U164" i="3"/>
  <c r="U168" i="3"/>
  <c r="U172" i="3"/>
  <c r="U176" i="3"/>
  <c r="U180" i="3"/>
  <c r="U184" i="3"/>
  <c r="U188" i="3"/>
  <c r="U192" i="3"/>
  <c r="U196" i="3"/>
  <c r="U200" i="3"/>
  <c r="U204" i="3"/>
  <c r="U208" i="3"/>
  <c r="U212" i="3"/>
  <c r="U216" i="3"/>
  <c r="U220" i="3"/>
  <c r="U224" i="3"/>
  <c r="U228" i="3"/>
  <c r="U232" i="3"/>
  <c r="U236" i="3"/>
  <c r="U240" i="3"/>
  <c r="U244" i="3"/>
  <c r="U248" i="3"/>
  <c r="U252" i="3"/>
  <c r="U256" i="3"/>
  <c r="U268" i="3"/>
  <c r="U272" i="3"/>
  <c r="U276" i="3"/>
  <c r="U280" i="3"/>
  <c r="U284" i="3"/>
  <c r="U288" i="3"/>
  <c r="U292" i="3"/>
  <c r="U296" i="3"/>
  <c r="U300" i="3"/>
  <c r="U44" i="3"/>
  <c r="U49" i="3"/>
  <c r="U53" i="3"/>
  <c r="U57" i="3"/>
  <c r="U65" i="3"/>
  <c r="U69" i="3"/>
  <c r="U73" i="3"/>
  <c r="U77" i="3"/>
  <c r="U81" i="3"/>
  <c r="U85" i="3"/>
  <c r="U93" i="3"/>
  <c r="U97" i="3"/>
  <c r="U105" i="3"/>
  <c r="U109" i="3"/>
  <c r="U113" i="3"/>
  <c r="U117" i="3"/>
  <c r="U121" i="3"/>
  <c r="U125" i="3"/>
  <c r="U129" i="3"/>
  <c r="U133" i="3"/>
  <c r="U141" i="3"/>
  <c r="U145" i="3"/>
  <c r="U149" i="3"/>
  <c r="U153" i="3"/>
  <c r="U157" i="3"/>
  <c r="U161" i="3"/>
  <c r="U169" i="3"/>
  <c r="U177" i="3"/>
  <c r="U181" i="3"/>
  <c r="U185" i="3"/>
  <c r="U189" i="3"/>
  <c r="U193" i="3"/>
  <c r="U197" i="3"/>
  <c r="U201" i="3"/>
  <c r="U205" i="3"/>
  <c r="U213" i="3"/>
  <c r="U217" i="3"/>
  <c r="U225" i="3"/>
  <c r="U229" i="3"/>
  <c r="U233" i="3"/>
  <c r="U237" i="3"/>
  <c r="U241" i="3"/>
  <c r="U245" i="3"/>
  <c r="U249" i="3"/>
  <c r="U257" i="3"/>
  <c r="U261" i="3"/>
  <c r="U265" i="3"/>
  <c r="U269" i="3"/>
  <c r="U281" i="3"/>
  <c r="U285" i="3"/>
  <c r="U289" i="3"/>
  <c r="U293" i="3"/>
  <c r="U297" i="3"/>
  <c r="U45" i="3"/>
  <c r="U50" i="3"/>
  <c r="U54" i="3"/>
  <c r="U62" i="3"/>
  <c r="U66" i="3"/>
  <c r="U70" i="3"/>
  <c r="U74" i="3"/>
  <c r="U78" i="3"/>
  <c r="U82" i="3"/>
  <c r="U86" i="3"/>
  <c r="U90" i="3"/>
  <c r="U94" i="3"/>
  <c r="U98" i="3"/>
  <c r="U106" i="3"/>
  <c r="U114" i="3"/>
  <c r="U118" i="3"/>
  <c r="U122" i="3"/>
  <c r="U126" i="3"/>
  <c r="U130" i="3"/>
  <c r="U134" i="3"/>
  <c r="U138" i="3"/>
  <c r="U142" i="3"/>
  <c r="U146" i="3"/>
  <c r="U150" i="3"/>
  <c r="U154" i="3"/>
  <c r="U158" i="3"/>
  <c r="U162" i="3"/>
  <c r="U166" i="3"/>
  <c r="U174" i="3"/>
  <c r="U178" i="3"/>
  <c r="U182" i="3"/>
  <c r="U190" i="3"/>
  <c r="U194" i="3"/>
  <c r="U198" i="3"/>
  <c r="U202" i="3"/>
  <c r="U206" i="3"/>
  <c r="U210" i="3"/>
  <c r="U214" i="3"/>
  <c r="U218" i="3"/>
  <c r="U222" i="3"/>
  <c r="U234" i="3"/>
  <c r="U242" i="3"/>
  <c r="U246" i="3"/>
  <c r="U250" i="3"/>
  <c r="U254" i="3"/>
  <c r="U258" i="3"/>
  <c r="U262" i="3"/>
  <c r="U266" i="3"/>
  <c r="U270" i="3"/>
  <c r="U274" i="3"/>
  <c r="U278" i="3"/>
  <c r="U282" i="3"/>
  <c r="U286" i="3"/>
  <c r="U290" i="3"/>
  <c r="U294" i="3"/>
  <c r="U298" i="3"/>
  <c r="V301" i="3"/>
  <c r="J10" i="111"/>
  <c r="D315" i="111"/>
  <c r="J51" i="111"/>
  <c r="D356" i="111"/>
  <c r="J179" i="111"/>
  <c r="D484" i="111"/>
  <c r="J198" i="111"/>
  <c r="D503" i="111"/>
  <c r="J107" i="111"/>
  <c r="D412" i="111"/>
  <c r="J70" i="111"/>
  <c r="D375" i="111"/>
  <c r="J228" i="111"/>
  <c r="D533" i="111"/>
  <c r="J183" i="111"/>
  <c r="D488" i="111"/>
  <c r="J140" i="111"/>
  <c r="D445" i="111"/>
  <c r="J153" i="111"/>
  <c r="D458" i="111"/>
  <c r="J194" i="111"/>
  <c r="D499" i="111"/>
  <c r="J45" i="111"/>
  <c r="D350" i="111"/>
  <c r="J208" i="111"/>
  <c r="D513" i="111"/>
  <c r="J115" i="111"/>
  <c r="D420" i="111"/>
  <c r="J58" i="111"/>
  <c r="D363" i="111"/>
  <c r="J12" i="111"/>
  <c r="D317" i="111"/>
  <c r="J11" i="111"/>
  <c r="D316" i="111"/>
  <c r="J159" i="111"/>
  <c r="D464" i="111"/>
  <c r="J14" i="111"/>
  <c r="D319" i="111"/>
  <c r="J26" i="111"/>
  <c r="D331" i="111"/>
  <c r="J135" i="111"/>
  <c r="D440" i="111"/>
  <c r="J299" i="111"/>
  <c r="D604" i="111"/>
  <c r="J80" i="111"/>
  <c r="D385" i="111"/>
  <c r="J169" i="111"/>
  <c r="D474" i="111"/>
  <c r="J162" i="111"/>
  <c r="D467" i="111"/>
  <c r="J266" i="111"/>
  <c r="D571" i="111"/>
  <c r="J214" i="111"/>
  <c r="D519" i="111"/>
  <c r="J217" i="111"/>
  <c r="D522" i="111"/>
  <c r="J73" i="111"/>
  <c r="D378" i="111"/>
  <c r="J195" i="111"/>
  <c r="D500" i="111"/>
  <c r="J186" i="111"/>
  <c r="D491" i="111"/>
  <c r="J170" i="111"/>
  <c r="D475" i="111"/>
  <c r="J224" i="111"/>
  <c r="D529" i="111"/>
  <c r="J263" i="111"/>
  <c r="D568" i="111"/>
  <c r="J126" i="111"/>
  <c r="D431" i="111"/>
  <c r="J246" i="111"/>
  <c r="D551" i="111"/>
  <c r="J20" i="111"/>
  <c r="D325" i="111"/>
  <c r="J62" i="111"/>
  <c r="D367" i="111"/>
  <c r="J147" i="111"/>
  <c r="D452" i="111"/>
  <c r="J37" i="111"/>
  <c r="D342" i="111"/>
  <c r="J164" i="111"/>
  <c r="D469" i="111"/>
  <c r="J112" i="111"/>
  <c r="D417" i="111"/>
  <c r="J49" i="111"/>
  <c r="D354" i="111"/>
  <c r="J188" i="111"/>
  <c r="D493" i="111"/>
  <c r="J249" i="111"/>
  <c r="D554" i="111"/>
  <c r="J206" i="111"/>
  <c r="D511" i="111"/>
  <c r="J21" i="111"/>
  <c r="D326" i="111"/>
  <c r="J74" i="111"/>
  <c r="D379" i="111"/>
  <c r="J2" i="111"/>
  <c r="D307" i="111"/>
  <c r="J245" i="111"/>
  <c r="D550" i="111"/>
  <c r="J242" i="111"/>
  <c r="D547" i="111"/>
  <c r="J106" i="111"/>
  <c r="D411" i="111"/>
  <c r="J6" i="111"/>
  <c r="D311" i="111"/>
  <c r="J241" i="111"/>
  <c r="D546" i="111"/>
  <c r="J123" i="111"/>
  <c r="D428" i="111"/>
  <c r="J102" i="111"/>
  <c r="D407" i="111"/>
  <c r="J32" i="111"/>
  <c r="D337" i="111"/>
  <c r="J31" i="111"/>
  <c r="D336" i="111"/>
  <c r="J254" i="111"/>
  <c r="D559" i="111"/>
  <c r="J274" i="111"/>
  <c r="D579" i="111"/>
  <c r="J227" i="111"/>
  <c r="D532" i="111"/>
  <c r="J42" i="111"/>
  <c r="D347" i="111"/>
  <c r="J250" i="111"/>
  <c r="D555" i="111"/>
  <c r="J185" i="111"/>
  <c r="D490" i="111"/>
  <c r="J201" i="111"/>
  <c r="D506" i="111"/>
  <c r="J38" i="111"/>
  <c r="D343" i="111"/>
  <c r="J219" i="111"/>
  <c r="D524" i="111"/>
  <c r="J296" i="111"/>
  <c r="D601" i="111"/>
  <c r="J243" i="111"/>
  <c r="D548" i="111"/>
  <c r="J146" i="111"/>
  <c r="D451" i="111"/>
  <c r="J232" i="111"/>
  <c r="D537" i="111"/>
  <c r="J119" i="111"/>
  <c r="D424" i="111"/>
  <c r="J8" i="111"/>
  <c r="D313" i="111"/>
  <c r="J167" i="111"/>
  <c r="D472" i="111"/>
  <c r="J61" i="111"/>
  <c r="D366" i="111"/>
  <c r="J151" i="111"/>
  <c r="D456" i="111"/>
  <c r="J139" i="111"/>
  <c r="D444" i="111"/>
  <c r="J260" i="111"/>
  <c r="D565" i="111"/>
  <c r="J16" i="111"/>
  <c r="D321" i="111"/>
  <c r="J149" i="111"/>
  <c r="D454" i="111"/>
  <c r="J57" i="111"/>
  <c r="D362" i="111"/>
  <c r="J50" i="111"/>
  <c r="D355" i="111"/>
  <c r="J122" i="111"/>
  <c r="D427" i="111"/>
  <c r="J261" i="111"/>
  <c r="D566" i="111"/>
  <c r="J178" i="111"/>
  <c r="D483" i="111"/>
  <c r="J113" i="111"/>
  <c r="D418" i="111"/>
  <c r="J43" i="111"/>
  <c r="D348" i="111"/>
  <c r="J294" i="111"/>
  <c r="D599" i="111"/>
  <c r="J87" i="111"/>
  <c r="D392" i="111"/>
  <c r="J69" i="111"/>
  <c r="D374" i="111"/>
  <c r="J118" i="111"/>
  <c r="D423" i="111"/>
  <c r="J237" i="111"/>
  <c r="D542" i="111"/>
  <c r="J190" i="111"/>
  <c r="D495" i="111"/>
  <c r="J166" i="111"/>
  <c r="D471" i="111"/>
  <c r="J110" i="111"/>
  <c r="D415" i="111"/>
  <c r="J267" i="111"/>
  <c r="D572" i="111"/>
  <c r="J293" i="111"/>
  <c r="D598" i="111"/>
  <c r="J68" i="111"/>
  <c r="D373" i="111"/>
  <c r="J130" i="111"/>
  <c r="D435" i="111"/>
  <c r="J275" i="111"/>
  <c r="D580" i="111"/>
  <c r="J209" i="111"/>
  <c r="D514" i="111"/>
  <c r="J63" i="111"/>
  <c r="D368" i="111"/>
  <c r="J67" i="111"/>
  <c r="D372" i="111"/>
  <c r="J152" i="111"/>
  <c r="D457" i="111"/>
  <c r="J291" i="111"/>
  <c r="D596" i="111"/>
  <c r="J65" i="111"/>
  <c r="D370" i="111"/>
  <c r="J93" i="111"/>
  <c r="D398" i="111"/>
  <c r="J30" i="111"/>
  <c r="D335" i="111"/>
  <c r="J144" i="111"/>
  <c r="D449" i="111"/>
  <c r="J297" i="111"/>
  <c r="D602" i="111"/>
  <c r="J225" i="111"/>
  <c r="D530" i="111"/>
  <c r="J184" i="111"/>
  <c r="D489" i="111"/>
  <c r="J256" i="111"/>
  <c r="D561" i="111"/>
  <c r="J128" i="111"/>
  <c r="D433" i="111"/>
  <c r="J29" i="111"/>
  <c r="D334" i="111"/>
  <c r="J215" i="111"/>
  <c r="D520" i="111"/>
  <c r="J281" i="111"/>
  <c r="D586" i="111"/>
  <c r="J197" i="111"/>
  <c r="D502" i="111"/>
  <c r="J171" i="111"/>
  <c r="D476" i="111"/>
  <c r="J191" i="111"/>
  <c r="D496" i="111"/>
  <c r="J193" i="111"/>
  <c r="D498" i="111"/>
  <c r="J180" i="111"/>
  <c r="D485" i="111"/>
  <c r="J25" i="111"/>
  <c r="D330" i="111"/>
  <c r="J158" i="111"/>
  <c r="D463" i="111"/>
  <c r="J85" i="111"/>
  <c r="D390" i="111"/>
  <c r="J127" i="111"/>
  <c r="D432" i="111"/>
  <c r="J165" i="111"/>
  <c r="D470" i="111"/>
  <c r="J28" i="111"/>
  <c r="D333" i="111"/>
  <c r="J244" i="111"/>
  <c r="D549" i="111"/>
  <c r="J229" i="111"/>
  <c r="D534" i="111"/>
  <c r="J134" i="111"/>
  <c r="D439" i="111"/>
  <c r="J44" i="111"/>
  <c r="D349" i="111"/>
  <c r="J298" i="111"/>
  <c r="D603" i="111"/>
  <c r="J121" i="111"/>
  <c r="D426" i="111"/>
  <c r="J55" i="111"/>
  <c r="D360" i="111"/>
  <c r="J189" i="111"/>
  <c r="D494" i="111"/>
  <c r="J288" i="111"/>
  <c r="D593" i="111"/>
  <c r="J268" i="111"/>
  <c r="D573" i="111"/>
  <c r="J255" i="111"/>
  <c r="D560" i="111"/>
  <c r="J157" i="111"/>
  <c r="D462" i="111"/>
  <c r="J34" i="111"/>
  <c r="D339" i="111"/>
  <c r="J54" i="111"/>
  <c r="D359" i="111"/>
  <c r="J216" i="111"/>
  <c r="D521" i="111"/>
  <c r="J226" i="111"/>
  <c r="D531" i="111"/>
  <c r="J265" i="111"/>
  <c r="D570" i="111"/>
  <c r="J168" i="111"/>
  <c r="D473" i="111"/>
  <c r="J278" i="111"/>
  <c r="D583" i="111"/>
  <c r="J192" i="111"/>
  <c r="D497" i="111"/>
  <c r="J285" i="111"/>
  <c r="D590" i="111"/>
  <c r="I120" i="89"/>
  <c r="U120" i="89"/>
  <c r="K117" i="88"/>
  <c r="I236" i="111"/>
  <c r="C541" i="111"/>
  <c r="K238" i="5"/>
  <c r="L238" i="5"/>
  <c r="J205" i="111"/>
  <c r="D510" i="111"/>
  <c r="I241" i="89"/>
  <c r="U241" i="89"/>
  <c r="K238" i="88"/>
  <c r="K240" i="5"/>
  <c r="K236" i="5"/>
  <c r="L236" i="5"/>
  <c r="J19" i="111"/>
  <c r="D324" i="111"/>
  <c r="I230" i="111"/>
  <c r="C535" i="111"/>
  <c r="K232" i="5"/>
  <c r="L232" i="5"/>
  <c r="J101" i="111"/>
  <c r="D406" i="111"/>
  <c r="K285" i="5"/>
  <c r="L285" i="5"/>
  <c r="J233" i="111"/>
  <c r="D538" i="111"/>
  <c r="I288" i="89"/>
  <c r="U288" i="89"/>
  <c r="K285" i="88"/>
  <c r="I285" i="111"/>
  <c r="C590" i="111"/>
  <c r="I195" i="89"/>
  <c r="U195" i="89"/>
  <c r="K192" i="88"/>
  <c r="I146" i="89"/>
  <c r="U146" i="89"/>
  <c r="K143" i="88"/>
  <c r="I283" i="111"/>
  <c r="C588" i="111"/>
  <c r="K255" i="5"/>
  <c r="L255" i="5"/>
  <c r="J253" i="111"/>
  <c r="D558" i="111"/>
  <c r="I39" i="89"/>
  <c r="U39" i="89"/>
  <c r="K36" i="88"/>
  <c r="K118" i="5"/>
  <c r="L118" i="5"/>
  <c r="J116" i="111"/>
  <c r="D421" i="111"/>
  <c r="I157" i="89"/>
  <c r="U157" i="89"/>
  <c r="K154" i="88"/>
  <c r="I152" i="111"/>
  <c r="C457" i="111"/>
  <c r="L5" i="5"/>
  <c r="J3" i="111"/>
  <c r="D308" i="111"/>
  <c r="I108" i="89"/>
  <c r="U108" i="89"/>
  <c r="K105" i="88"/>
  <c r="J304" i="5"/>
  <c r="I37" i="89"/>
  <c r="U37" i="89"/>
  <c r="K34" i="88"/>
  <c r="I47" i="111"/>
  <c r="C352" i="111"/>
  <c r="K93" i="5"/>
  <c r="L93" i="5"/>
  <c r="J91" i="111"/>
  <c r="D396" i="111"/>
  <c r="I74" i="89"/>
  <c r="U74" i="89"/>
  <c r="K71" i="88"/>
  <c r="K80" i="5"/>
  <c r="L80" i="5"/>
  <c r="J78" i="111"/>
  <c r="D383" i="111"/>
  <c r="I256" i="89"/>
  <c r="U256" i="89"/>
  <c r="K253" i="88"/>
  <c r="I81" i="89"/>
  <c r="U81" i="89"/>
  <c r="K78" i="88"/>
  <c r="I91" i="111"/>
  <c r="C396" i="111"/>
  <c r="I34" i="111"/>
  <c r="C339" i="111"/>
  <c r="K202" i="5"/>
  <c r="L202" i="5"/>
  <c r="J200" i="111"/>
  <c r="D505" i="111"/>
  <c r="I238" i="111"/>
  <c r="C543" i="111"/>
  <c r="I192" i="111"/>
  <c r="C497" i="111"/>
  <c r="I105" i="111"/>
  <c r="C410" i="111"/>
  <c r="I200" i="111"/>
  <c r="C505" i="111"/>
  <c r="L240" i="5"/>
  <c r="J238" i="111"/>
  <c r="D543" i="111"/>
  <c r="K86" i="5"/>
  <c r="L86" i="5"/>
  <c r="J84" i="111"/>
  <c r="D389" i="111"/>
  <c r="I151" i="89"/>
  <c r="U151" i="89"/>
  <c r="K148" i="88"/>
  <c r="K145" i="5"/>
  <c r="L145" i="5"/>
  <c r="J24" i="111"/>
  <c r="D329" i="111"/>
  <c r="K100" i="5"/>
  <c r="L100" i="5"/>
  <c r="J98" i="111"/>
  <c r="D403" i="111"/>
  <c r="I169" i="89"/>
  <c r="U169" i="89"/>
  <c r="K166" i="88"/>
  <c r="I272" i="111"/>
  <c r="C577" i="111"/>
  <c r="I269" i="111"/>
  <c r="C574" i="111"/>
  <c r="I154" i="111"/>
  <c r="C459" i="111"/>
  <c r="I132" i="111"/>
  <c r="C437" i="111"/>
  <c r="I171" i="89"/>
  <c r="U171" i="89"/>
  <c r="K168" i="88"/>
  <c r="K274" i="5"/>
  <c r="L274" i="5"/>
  <c r="J272" i="111"/>
  <c r="D577" i="111"/>
  <c r="K38" i="5"/>
  <c r="L38" i="5"/>
  <c r="J36" i="111"/>
  <c r="D341" i="111"/>
  <c r="K272" i="5"/>
  <c r="L272" i="5"/>
  <c r="J269" i="111"/>
  <c r="D574" i="111"/>
  <c r="K134" i="5"/>
  <c r="L134" i="5"/>
  <c r="J132" i="111"/>
  <c r="D437" i="111"/>
  <c r="I166" i="111"/>
  <c r="C471" i="111"/>
  <c r="I90" i="111"/>
  <c r="C395" i="111"/>
  <c r="K282" i="5"/>
  <c r="L282" i="5"/>
  <c r="J280" i="111"/>
  <c r="D585" i="111"/>
  <c r="I83" i="111"/>
  <c r="C388" i="111"/>
  <c r="I212" i="89"/>
  <c r="U212" i="89"/>
  <c r="K209" i="88"/>
  <c r="K92" i="5"/>
  <c r="L92" i="5"/>
  <c r="J90" i="111"/>
  <c r="D395" i="111"/>
  <c r="I286" i="111"/>
  <c r="C591" i="111"/>
  <c r="K249" i="5"/>
  <c r="L249" i="5"/>
  <c r="J111" i="111"/>
  <c r="D416" i="111"/>
  <c r="K49" i="5"/>
  <c r="L49" i="5"/>
  <c r="J47" i="111"/>
  <c r="D352" i="111"/>
  <c r="I98" i="111"/>
  <c r="C403" i="111"/>
  <c r="I155" i="89"/>
  <c r="U155" i="89"/>
  <c r="K152" i="88"/>
  <c r="I176" i="111"/>
  <c r="C481" i="111"/>
  <c r="I201" i="89"/>
  <c r="U201" i="89"/>
  <c r="K198" i="88"/>
  <c r="I71" i="111"/>
  <c r="C376" i="111"/>
  <c r="K85" i="5"/>
  <c r="L85" i="5"/>
  <c r="J53" i="111"/>
  <c r="D358" i="111"/>
  <c r="K135" i="5"/>
  <c r="L135" i="5"/>
  <c r="J9" i="111"/>
  <c r="D314" i="111"/>
  <c r="K116" i="5"/>
  <c r="L116" i="5"/>
  <c r="J114" i="111"/>
  <c r="D419" i="111"/>
  <c r="I290" i="89"/>
  <c r="U290" i="89"/>
  <c r="K287" i="88"/>
  <c r="I17" i="111"/>
  <c r="C322" i="111"/>
  <c r="I70" i="89"/>
  <c r="U70" i="89"/>
  <c r="K67" i="88"/>
  <c r="K292" i="5"/>
  <c r="L292" i="5"/>
  <c r="J154" i="111"/>
  <c r="D459" i="111"/>
  <c r="K178" i="5"/>
  <c r="L178" i="5"/>
  <c r="J138" i="111"/>
  <c r="D443" i="111"/>
  <c r="K288" i="5"/>
  <c r="L288" i="5"/>
  <c r="J286" i="111"/>
  <c r="D591" i="111"/>
  <c r="I247" i="111"/>
  <c r="C552" i="111"/>
  <c r="I131" i="89"/>
  <c r="U131" i="89"/>
  <c r="K128" i="88"/>
  <c r="I293" i="89"/>
  <c r="U293" i="89"/>
  <c r="K290" i="88"/>
  <c r="K289" i="5"/>
  <c r="L289" i="5"/>
  <c r="J287" i="111"/>
  <c r="D592" i="111"/>
  <c r="I285" i="89"/>
  <c r="U285" i="89"/>
  <c r="K282" i="88"/>
  <c r="K19" i="5"/>
  <c r="L19" i="5"/>
  <c r="J17" i="111"/>
  <c r="D322" i="111"/>
  <c r="I198" i="111"/>
  <c r="C503" i="111"/>
  <c r="I136" i="89"/>
  <c r="U136" i="89"/>
  <c r="K133" i="88"/>
  <c r="I117" i="89"/>
  <c r="U117" i="89"/>
  <c r="K114" i="88"/>
  <c r="I282" i="111"/>
  <c r="C587" i="111"/>
  <c r="I209" i="111"/>
  <c r="C514" i="111"/>
  <c r="I67" i="111"/>
  <c r="C372" i="111"/>
  <c r="K97" i="5"/>
  <c r="L97" i="5"/>
  <c r="J95" i="111"/>
  <c r="D400" i="111"/>
  <c r="I283" i="89"/>
  <c r="U283" i="89"/>
  <c r="K280" i="88"/>
  <c r="K99" i="5"/>
  <c r="L99" i="5"/>
  <c r="J97" i="111"/>
  <c r="D402" i="111"/>
  <c r="K83" i="5"/>
  <c r="L83" i="5"/>
  <c r="J81" i="111"/>
  <c r="D386" i="111"/>
  <c r="I98" i="89"/>
  <c r="U98" i="89"/>
  <c r="K95" i="88"/>
  <c r="N280" i="89"/>
  <c r="U279" i="5"/>
  <c r="N301" i="89"/>
  <c r="U300" i="5"/>
  <c r="N285" i="89"/>
  <c r="U284" i="5"/>
  <c r="N269" i="89"/>
  <c r="U269" i="5"/>
  <c r="N253" i="89"/>
  <c r="U252" i="5"/>
  <c r="N237" i="89"/>
  <c r="U236" i="5"/>
  <c r="N221" i="89"/>
  <c r="U220" i="5"/>
  <c r="N205" i="89"/>
  <c r="U204" i="5"/>
  <c r="N189" i="89"/>
  <c r="U188" i="5"/>
  <c r="N173" i="89"/>
  <c r="U172" i="5"/>
  <c r="N157" i="89"/>
  <c r="U156" i="5"/>
  <c r="N141" i="89"/>
  <c r="U140" i="5"/>
  <c r="N125" i="89"/>
  <c r="U124" i="5"/>
  <c r="N109" i="89"/>
  <c r="U108" i="5"/>
  <c r="N93" i="89"/>
  <c r="U92" i="5"/>
  <c r="N77" i="89"/>
  <c r="U76" i="5"/>
  <c r="N61" i="89"/>
  <c r="U60" i="5"/>
  <c r="N45" i="89"/>
  <c r="U44" i="5"/>
  <c r="N240" i="89"/>
  <c r="U239" i="5"/>
  <c r="N224" i="89"/>
  <c r="U223" i="5"/>
  <c r="N208" i="89"/>
  <c r="U207" i="5"/>
  <c r="N192" i="89"/>
  <c r="U191" i="5"/>
  <c r="N176" i="89"/>
  <c r="U175" i="5"/>
  <c r="N160" i="89"/>
  <c r="U159" i="5"/>
  <c r="N144" i="89"/>
  <c r="U143" i="5"/>
  <c r="N128" i="89"/>
  <c r="U127" i="5"/>
  <c r="N112" i="89"/>
  <c r="U111" i="5"/>
  <c r="N96" i="89"/>
  <c r="U95" i="5"/>
  <c r="N80" i="89"/>
  <c r="U79" i="5"/>
  <c r="N64" i="89"/>
  <c r="U63" i="5"/>
  <c r="N48" i="89"/>
  <c r="U47" i="5"/>
  <c r="N252" i="89"/>
  <c r="U251" i="5"/>
  <c r="N287" i="89"/>
  <c r="U286" i="5"/>
  <c r="N271" i="89"/>
  <c r="U271" i="5"/>
  <c r="N255" i="89"/>
  <c r="U254" i="5"/>
  <c r="N239" i="89"/>
  <c r="U238" i="5"/>
  <c r="N223" i="89"/>
  <c r="U222" i="5"/>
  <c r="N207" i="89"/>
  <c r="U206" i="5"/>
  <c r="N191" i="89"/>
  <c r="U190" i="5"/>
  <c r="N175" i="89"/>
  <c r="U174" i="5"/>
  <c r="N159" i="89"/>
  <c r="U158" i="5"/>
  <c r="N143" i="89"/>
  <c r="U142" i="5"/>
  <c r="N127" i="89"/>
  <c r="U126" i="5"/>
  <c r="N111" i="89"/>
  <c r="U110" i="5"/>
  <c r="N95" i="89"/>
  <c r="U94" i="5"/>
  <c r="N79" i="89"/>
  <c r="U78" i="5"/>
  <c r="N63" i="89"/>
  <c r="U62" i="5"/>
  <c r="N47" i="89"/>
  <c r="U46" i="5"/>
  <c r="N260" i="89"/>
  <c r="U260" i="5"/>
  <c r="N290" i="89"/>
  <c r="U289" i="5"/>
  <c r="N274" i="89"/>
  <c r="U273" i="5"/>
  <c r="N258" i="89"/>
  <c r="U257" i="5"/>
  <c r="N242" i="89"/>
  <c r="U241" i="5"/>
  <c r="N226" i="89"/>
  <c r="U225" i="5"/>
  <c r="N210" i="89"/>
  <c r="U209" i="5"/>
  <c r="N194" i="89"/>
  <c r="U193" i="5"/>
  <c r="N178" i="89"/>
  <c r="U177" i="5"/>
  <c r="N162" i="89"/>
  <c r="U161" i="5"/>
  <c r="N146" i="89"/>
  <c r="U145" i="5"/>
  <c r="N130" i="89"/>
  <c r="U129" i="5"/>
  <c r="N114" i="89"/>
  <c r="U113" i="5"/>
  <c r="N98" i="89"/>
  <c r="U97" i="5"/>
  <c r="N82" i="89"/>
  <c r="U81" i="5"/>
  <c r="N66" i="89"/>
  <c r="U65" i="5"/>
  <c r="N50" i="89"/>
  <c r="U49" i="5"/>
  <c r="U41" i="5"/>
  <c r="N42" i="89"/>
  <c r="W42" i="89"/>
  <c r="M39" i="88"/>
  <c r="U37" i="5"/>
  <c r="N38" i="89"/>
  <c r="W38" i="89"/>
  <c r="M35" i="88"/>
  <c r="U5" i="5"/>
  <c r="N6" i="89"/>
  <c r="N7" i="89"/>
  <c r="U6" i="5"/>
  <c r="N31" i="89"/>
  <c r="U30" i="5"/>
  <c r="N27" i="89"/>
  <c r="U26" i="5"/>
  <c r="N23" i="89"/>
  <c r="U22" i="5"/>
  <c r="N19" i="89"/>
  <c r="U18" i="5"/>
  <c r="N15" i="89"/>
  <c r="U14" i="5"/>
  <c r="N11" i="89"/>
  <c r="U10" i="5"/>
  <c r="N264" i="89"/>
  <c r="U264" i="5"/>
  <c r="N297" i="89"/>
  <c r="U296" i="5"/>
  <c r="N281" i="89"/>
  <c r="U280" i="5"/>
  <c r="N265" i="89"/>
  <c r="U265" i="5"/>
  <c r="N249" i="89"/>
  <c r="U248" i="5"/>
  <c r="N233" i="89"/>
  <c r="U232" i="5"/>
  <c r="N217" i="89"/>
  <c r="U216" i="5"/>
  <c r="N201" i="89"/>
  <c r="U200" i="5"/>
  <c r="N185" i="89"/>
  <c r="U184" i="5"/>
  <c r="N169" i="89"/>
  <c r="U168" i="5"/>
  <c r="N153" i="89"/>
  <c r="U152" i="5"/>
  <c r="N137" i="89"/>
  <c r="U136" i="5"/>
  <c r="N121" i="89"/>
  <c r="U120" i="5"/>
  <c r="N105" i="89"/>
  <c r="U104" i="5"/>
  <c r="N89" i="89"/>
  <c r="U88" i="5"/>
  <c r="N73" i="89"/>
  <c r="U72" i="5"/>
  <c r="N57" i="89"/>
  <c r="U56" i="5"/>
  <c r="N288" i="89"/>
  <c r="U287" i="5"/>
  <c r="N236" i="89"/>
  <c r="U235" i="5"/>
  <c r="N220" i="89"/>
  <c r="U219" i="5"/>
  <c r="N204" i="89"/>
  <c r="U203" i="5"/>
  <c r="N188" i="89"/>
  <c r="U187" i="5"/>
  <c r="S185" i="111"/>
  <c r="N172" i="89"/>
  <c r="U171" i="5"/>
  <c r="N156" i="89"/>
  <c r="U155" i="5"/>
  <c r="N140" i="89"/>
  <c r="U139" i="5"/>
  <c r="N124" i="89"/>
  <c r="U123" i="5"/>
  <c r="N108" i="89"/>
  <c r="U107" i="5"/>
  <c r="N92" i="89"/>
  <c r="U91" i="5"/>
  <c r="N76" i="89"/>
  <c r="U75" i="5"/>
  <c r="N60" i="89"/>
  <c r="U59" i="5"/>
  <c r="N44" i="89"/>
  <c r="U43" i="5"/>
  <c r="N299" i="89"/>
  <c r="U298" i="5"/>
  <c r="N283" i="89"/>
  <c r="U282" i="5"/>
  <c r="S280" i="111"/>
  <c r="N267" i="89"/>
  <c r="U267" i="5"/>
  <c r="N251" i="89"/>
  <c r="U250" i="5"/>
  <c r="N235" i="89"/>
  <c r="U234" i="5"/>
  <c r="N219" i="89"/>
  <c r="U218" i="5"/>
  <c r="N203" i="89"/>
  <c r="U202" i="5"/>
  <c r="S200" i="111"/>
  <c r="N187" i="89"/>
  <c r="U186" i="5"/>
  <c r="N171" i="89"/>
  <c r="U170" i="5"/>
  <c r="N155" i="89"/>
  <c r="U154" i="5"/>
  <c r="N139" i="89"/>
  <c r="U138" i="5"/>
  <c r="N123" i="89"/>
  <c r="U122" i="5"/>
  <c r="N107" i="89"/>
  <c r="U106" i="5"/>
  <c r="N91" i="89"/>
  <c r="U90" i="5"/>
  <c r="N75" i="89"/>
  <c r="U74" i="5"/>
  <c r="N59" i="89"/>
  <c r="U58" i="5"/>
  <c r="N300" i="89"/>
  <c r="U299" i="5"/>
  <c r="N302" i="89"/>
  <c r="U301" i="5"/>
  <c r="N286" i="89"/>
  <c r="U285" i="5"/>
  <c r="N270" i="89"/>
  <c r="U270" i="5"/>
  <c r="N254" i="89"/>
  <c r="U253" i="5"/>
  <c r="N238" i="89"/>
  <c r="U237" i="5"/>
  <c r="N222" i="89"/>
  <c r="U221" i="5"/>
  <c r="N206" i="89"/>
  <c r="U205" i="5"/>
  <c r="N190" i="89"/>
  <c r="U189" i="5"/>
  <c r="N174" i="89"/>
  <c r="U173" i="5"/>
  <c r="N158" i="89"/>
  <c r="U157" i="5"/>
  <c r="N142" i="89"/>
  <c r="U141" i="5"/>
  <c r="N126" i="89"/>
  <c r="U125" i="5"/>
  <c r="N110" i="89"/>
  <c r="U109" i="5"/>
  <c r="N94" i="89"/>
  <c r="U93" i="5"/>
  <c r="N78" i="89"/>
  <c r="U77" i="5"/>
  <c r="N62" i="89"/>
  <c r="U61" i="5"/>
  <c r="N46" i="89"/>
  <c r="U45" i="5"/>
  <c r="N41" i="89"/>
  <c r="W41" i="89"/>
  <c r="M38" i="88"/>
  <c r="U40" i="5"/>
  <c r="N37" i="89"/>
  <c r="U36" i="5"/>
  <c r="U33" i="5"/>
  <c r="N34" i="89"/>
  <c r="U29" i="5"/>
  <c r="N30" i="89"/>
  <c r="U25" i="5"/>
  <c r="N26" i="89"/>
  <c r="U21" i="5"/>
  <c r="N22" i="89"/>
  <c r="U17" i="5"/>
  <c r="N18" i="89"/>
  <c r="U13" i="5"/>
  <c r="N14" i="89"/>
  <c r="U9" i="5"/>
  <c r="N10" i="89"/>
  <c r="N256" i="89"/>
  <c r="U255" i="5"/>
  <c r="S253" i="111"/>
  <c r="N293" i="89"/>
  <c r="U292" i="5"/>
  <c r="N277" i="89"/>
  <c r="U276" i="5"/>
  <c r="N261" i="89"/>
  <c r="U261" i="5"/>
  <c r="N245" i="89"/>
  <c r="U244" i="5"/>
  <c r="N229" i="89"/>
  <c r="U228" i="5"/>
  <c r="N213" i="89"/>
  <c r="U212" i="5"/>
  <c r="N197" i="89"/>
  <c r="U196" i="5"/>
  <c r="N181" i="89"/>
  <c r="U180" i="5"/>
  <c r="N165" i="89"/>
  <c r="U164" i="5"/>
  <c r="N149" i="89"/>
  <c r="U148" i="5"/>
  <c r="S146" i="111"/>
  <c r="N133" i="89"/>
  <c r="U132" i="5"/>
  <c r="N117" i="89"/>
  <c r="U116" i="5"/>
  <c r="N101" i="89"/>
  <c r="U100" i="5"/>
  <c r="N85" i="89"/>
  <c r="U84" i="5"/>
  <c r="S82" i="111"/>
  <c r="N69" i="89"/>
  <c r="U68" i="5"/>
  <c r="N53" i="89"/>
  <c r="U52" i="5"/>
  <c r="S50" i="111"/>
  <c r="N272" i="89"/>
  <c r="U272" i="5"/>
  <c r="N232" i="89"/>
  <c r="U231" i="5"/>
  <c r="N216" i="89"/>
  <c r="U215" i="5"/>
  <c r="N200" i="89"/>
  <c r="U199" i="5"/>
  <c r="N184" i="89"/>
  <c r="U183" i="5"/>
  <c r="N168" i="89"/>
  <c r="U167" i="5"/>
  <c r="N152" i="89"/>
  <c r="U151" i="5"/>
  <c r="N136" i="89"/>
  <c r="U135" i="5"/>
  <c r="N120" i="89"/>
  <c r="U119" i="5"/>
  <c r="S117" i="111"/>
  <c r="N104" i="89"/>
  <c r="U103" i="5"/>
  <c r="N88" i="89"/>
  <c r="U87" i="5"/>
  <c r="N72" i="89"/>
  <c r="U71" i="5"/>
  <c r="N56" i="89"/>
  <c r="U55" i="5"/>
  <c r="N292" i="89"/>
  <c r="U291" i="5"/>
  <c r="N295" i="89"/>
  <c r="U294" i="5"/>
  <c r="N279" i="89"/>
  <c r="U277" i="5"/>
  <c r="N263" i="89"/>
  <c r="U263" i="5"/>
  <c r="N247" i="89"/>
  <c r="U246" i="5"/>
  <c r="S244" i="111"/>
  <c r="N231" i="89"/>
  <c r="U230" i="5"/>
  <c r="N215" i="89"/>
  <c r="U214" i="5"/>
  <c r="N199" i="89"/>
  <c r="U198" i="5"/>
  <c r="N183" i="89"/>
  <c r="U182" i="5"/>
  <c r="N167" i="89"/>
  <c r="U166" i="5"/>
  <c r="N151" i="89"/>
  <c r="U150" i="5"/>
  <c r="S148" i="111"/>
  <c r="N135" i="89"/>
  <c r="U134" i="5"/>
  <c r="N119" i="89"/>
  <c r="U118" i="5"/>
  <c r="N103" i="89"/>
  <c r="U102" i="5"/>
  <c r="N87" i="89"/>
  <c r="U86" i="5"/>
  <c r="N71" i="89"/>
  <c r="U70" i="5"/>
  <c r="N55" i="89"/>
  <c r="U54" i="5"/>
  <c r="N284" i="89"/>
  <c r="U283" i="5"/>
  <c r="N298" i="89"/>
  <c r="U297" i="5"/>
  <c r="N282" i="89"/>
  <c r="U281" i="5"/>
  <c r="N266" i="89"/>
  <c r="U266" i="5"/>
  <c r="N250" i="89"/>
  <c r="U249" i="5"/>
  <c r="N234" i="89"/>
  <c r="U233" i="5"/>
  <c r="N218" i="89"/>
  <c r="U217" i="5"/>
  <c r="N202" i="89"/>
  <c r="U201" i="5"/>
  <c r="N186" i="89"/>
  <c r="U185" i="5"/>
  <c r="N170" i="89"/>
  <c r="U169" i="5"/>
  <c r="S167" i="111"/>
  <c r="N154" i="89"/>
  <c r="U153" i="5"/>
  <c r="N138" i="89"/>
  <c r="U137" i="5"/>
  <c r="N122" i="89"/>
  <c r="U121" i="5"/>
  <c r="N106" i="89"/>
  <c r="U105" i="5"/>
  <c r="N90" i="89"/>
  <c r="U89" i="5"/>
  <c r="N74" i="89"/>
  <c r="U73" i="5"/>
  <c r="S71" i="111"/>
  <c r="N58" i="89"/>
  <c r="U57" i="5"/>
  <c r="U39" i="5"/>
  <c r="N40" i="89"/>
  <c r="W40" i="89"/>
  <c r="M37" i="88"/>
  <c r="N36" i="89"/>
  <c r="U35" i="5"/>
  <c r="U32" i="5"/>
  <c r="N33" i="89"/>
  <c r="U28" i="5"/>
  <c r="N29" i="89"/>
  <c r="U24" i="5"/>
  <c r="N25" i="89"/>
  <c r="U20" i="5"/>
  <c r="N21" i="89"/>
  <c r="U16" i="5"/>
  <c r="N17" i="89"/>
  <c r="U12" i="5"/>
  <c r="N13" i="89"/>
  <c r="U8" i="5"/>
  <c r="N9" i="89"/>
  <c r="N296" i="89"/>
  <c r="U295" i="5"/>
  <c r="N244" i="89"/>
  <c r="U243" i="5"/>
  <c r="N289" i="89"/>
  <c r="U288" i="5"/>
  <c r="N273" i="89"/>
  <c r="U259" i="5"/>
  <c r="N257" i="89"/>
  <c r="U256" i="5"/>
  <c r="N241" i="89"/>
  <c r="U240" i="5"/>
  <c r="N225" i="89"/>
  <c r="U224" i="5"/>
  <c r="S222" i="111"/>
  <c r="N209" i="89"/>
  <c r="U208" i="5"/>
  <c r="N193" i="89"/>
  <c r="U192" i="5"/>
  <c r="N177" i="89"/>
  <c r="U176" i="5"/>
  <c r="S174" i="111"/>
  <c r="N161" i="89"/>
  <c r="U160" i="5"/>
  <c r="N145" i="89"/>
  <c r="U144" i="5"/>
  <c r="S142" i="111"/>
  <c r="N129" i="89"/>
  <c r="U128" i="5"/>
  <c r="S126" i="111"/>
  <c r="N113" i="89"/>
  <c r="U112" i="5"/>
  <c r="N97" i="89"/>
  <c r="U96" i="5"/>
  <c r="S94" i="111"/>
  <c r="N81" i="89"/>
  <c r="U80" i="5"/>
  <c r="N65" i="89"/>
  <c r="U64" i="5"/>
  <c r="N49" i="89"/>
  <c r="U48" i="5"/>
  <c r="N248" i="89"/>
  <c r="U247" i="5"/>
  <c r="N228" i="89"/>
  <c r="U227" i="5"/>
  <c r="N212" i="89"/>
  <c r="U211" i="5"/>
  <c r="S209" i="111"/>
  <c r="N196" i="89"/>
  <c r="U195" i="5"/>
  <c r="N180" i="89"/>
  <c r="U179" i="5"/>
  <c r="N164" i="89"/>
  <c r="U163" i="5"/>
  <c r="N148" i="89"/>
  <c r="U147" i="5"/>
  <c r="N132" i="89"/>
  <c r="U131" i="5"/>
  <c r="S129" i="111"/>
  <c r="N116" i="89"/>
  <c r="U115" i="5"/>
  <c r="N100" i="89"/>
  <c r="U99" i="5"/>
  <c r="S97" i="111"/>
  <c r="N84" i="89"/>
  <c r="U83" i="5"/>
  <c r="N68" i="89"/>
  <c r="U67" i="5"/>
  <c r="S65" i="111"/>
  <c r="N52" i="89"/>
  <c r="U51" i="5"/>
  <c r="S49" i="111"/>
  <c r="N276" i="89"/>
  <c r="U275" i="5"/>
  <c r="S273" i="111"/>
  <c r="N291" i="89"/>
  <c r="U290" i="5"/>
  <c r="N275" i="89"/>
  <c r="U274" i="5"/>
  <c r="N259" i="89"/>
  <c r="U258" i="5"/>
  <c r="N243" i="89"/>
  <c r="U242" i="5"/>
  <c r="S240" i="111"/>
  <c r="N227" i="89"/>
  <c r="U226" i="5"/>
  <c r="S224" i="111"/>
  <c r="N211" i="89"/>
  <c r="U210" i="5"/>
  <c r="N195" i="89"/>
  <c r="U194" i="5"/>
  <c r="S192" i="111"/>
  <c r="N179" i="89"/>
  <c r="U178" i="5"/>
  <c r="S176" i="111"/>
  <c r="N163" i="89"/>
  <c r="U162" i="5"/>
  <c r="N147" i="89"/>
  <c r="U146" i="5"/>
  <c r="N131" i="89"/>
  <c r="U130" i="5"/>
  <c r="N115" i="89"/>
  <c r="U114" i="5"/>
  <c r="S112" i="111"/>
  <c r="N99" i="89"/>
  <c r="U98" i="5"/>
  <c r="S96" i="111"/>
  <c r="N83" i="89"/>
  <c r="U82" i="5"/>
  <c r="S80" i="111"/>
  <c r="N67" i="89"/>
  <c r="U66" i="5"/>
  <c r="N51" i="89"/>
  <c r="U50" i="5"/>
  <c r="N268" i="89"/>
  <c r="U268" i="5"/>
  <c r="S265" i="111"/>
  <c r="N294" i="89"/>
  <c r="U293" i="5"/>
  <c r="N278" i="89"/>
  <c r="U278" i="5"/>
  <c r="N262" i="89"/>
  <c r="U262" i="5"/>
  <c r="S259" i="111"/>
  <c r="N246" i="89"/>
  <c r="U245" i="5"/>
  <c r="S243" i="111"/>
  <c r="N230" i="89"/>
  <c r="U229" i="5"/>
  <c r="N214" i="89"/>
  <c r="U213" i="5"/>
  <c r="N198" i="89"/>
  <c r="U197" i="5"/>
  <c r="S195" i="111"/>
  <c r="N182" i="89"/>
  <c r="U181" i="5"/>
  <c r="N166" i="89"/>
  <c r="U165" i="5"/>
  <c r="S163" i="111"/>
  <c r="N150" i="89"/>
  <c r="U149" i="5"/>
  <c r="N134" i="89"/>
  <c r="U133" i="5"/>
  <c r="N118" i="89"/>
  <c r="U117" i="5"/>
  <c r="N102" i="89"/>
  <c r="U101" i="5"/>
  <c r="N86" i="89"/>
  <c r="U85" i="5"/>
  <c r="N70" i="89"/>
  <c r="U69" i="5"/>
  <c r="S67" i="111"/>
  <c r="N54" i="89"/>
  <c r="U53" i="5"/>
  <c r="N43" i="89"/>
  <c r="W43" i="89"/>
  <c r="M40" i="88"/>
  <c r="U42" i="5"/>
  <c r="N39" i="89"/>
  <c r="W39" i="89"/>
  <c r="M36" i="88"/>
  <c r="U38" i="5"/>
  <c r="U4" i="5"/>
  <c r="N5" i="89"/>
  <c r="N35" i="89"/>
  <c r="U34" i="5"/>
  <c r="N32" i="89"/>
  <c r="U31" i="5"/>
  <c r="S29" i="111"/>
  <c r="N28" i="89"/>
  <c r="U27" i="5"/>
  <c r="N24" i="89"/>
  <c r="U23" i="5"/>
  <c r="S21" i="111"/>
  <c r="N20" i="89"/>
  <c r="U19" i="5"/>
  <c r="N16" i="89"/>
  <c r="U15" i="5"/>
  <c r="S13" i="111"/>
  <c r="N12" i="89"/>
  <c r="U11" i="5"/>
  <c r="S9" i="111"/>
  <c r="N8" i="89"/>
  <c r="U7" i="5"/>
  <c r="K225" i="5"/>
  <c r="L225" i="5"/>
  <c r="J223" i="111"/>
  <c r="D528" i="111"/>
  <c r="I223" i="111"/>
  <c r="C528" i="111"/>
  <c r="I226" i="89"/>
  <c r="U226" i="89"/>
  <c r="K223" i="88"/>
  <c r="L241" i="5"/>
  <c r="J239" i="111"/>
  <c r="D544" i="111"/>
  <c r="I239" i="111"/>
  <c r="C544" i="111"/>
  <c r="I242" i="89"/>
  <c r="U242" i="89"/>
  <c r="K239" i="88"/>
  <c r="I24" i="89"/>
  <c r="U24" i="89"/>
  <c r="K21" i="88"/>
  <c r="I237" i="89"/>
  <c r="U237" i="89"/>
  <c r="K234" i="88"/>
  <c r="I100" i="89"/>
  <c r="U100" i="89"/>
  <c r="K97" i="88"/>
  <c r="I87" i="89"/>
  <c r="U87" i="89"/>
  <c r="K84" i="88"/>
  <c r="I84" i="89"/>
  <c r="U84" i="89"/>
  <c r="K81" i="88"/>
  <c r="I168" i="111"/>
  <c r="C473" i="111"/>
  <c r="I21" i="111"/>
  <c r="C326" i="111"/>
  <c r="I234" i="111"/>
  <c r="C539" i="111"/>
  <c r="I148" i="111"/>
  <c r="C453" i="111"/>
  <c r="I128" i="111"/>
  <c r="C433" i="111"/>
  <c r="I239" i="89"/>
  <c r="U239" i="89"/>
  <c r="K236" i="88"/>
  <c r="I233" i="89"/>
  <c r="U233" i="89"/>
  <c r="K230" i="88"/>
  <c r="I119" i="89"/>
  <c r="U119" i="89"/>
  <c r="K116" i="88"/>
  <c r="K122" i="5"/>
  <c r="L122" i="5"/>
  <c r="J120" i="111"/>
  <c r="D425" i="111"/>
  <c r="I120" i="111"/>
  <c r="C425" i="111"/>
  <c r="I123" i="89"/>
  <c r="U123" i="89"/>
  <c r="K120" i="88"/>
  <c r="K179" i="5"/>
  <c r="L179" i="5"/>
  <c r="J177" i="111"/>
  <c r="D482" i="111"/>
  <c r="I177" i="111"/>
  <c r="C482" i="111"/>
  <c r="I180" i="89"/>
  <c r="U180" i="89"/>
  <c r="K177" i="88"/>
  <c r="I270" i="111"/>
  <c r="C575" i="111"/>
  <c r="I273" i="89"/>
  <c r="U273" i="89"/>
  <c r="K270" i="88"/>
  <c r="K259" i="5"/>
  <c r="L259" i="5"/>
  <c r="J270" i="111"/>
  <c r="D575" i="111"/>
  <c r="I273" i="111"/>
  <c r="C578" i="111"/>
  <c r="I276" i="89"/>
  <c r="U276" i="89"/>
  <c r="K273" i="88"/>
  <c r="K275" i="5"/>
  <c r="L275" i="5"/>
  <c r="J240" i="111"/>
  <c r="D545" i="111"/>
  <c r="AA292" i="5"/>
  <c r="R293" i="89"/>
  <c r="Z292" i="5"/>
  <c r="AA261" i="5"/>
  <c r="R261" i="89"/>
  <c r="Z261" i="5"/>
  <c r="AA228" i="5"/>
  <c r="R229" i="89"/>
  <c r="Z228" i="5"/>
  <c r="AA196" i="5"/>
  <c r="R197" i="89"/>
  <c r="Z196" i="5"/>
  <c r="AA295" i="5"/>
  <c r="R296" i="89"/>
  <c r="Z295" i="5"/>
  <c r="AA264" i="5"/>
  <c r="R264" i="89"/>
  <c r="Z264" i="5"/>
  <c r="AA231" i="5"/>
  <c r="R232" i="89"/>
  <c r="Z231" i="5"/>
  <c r="AA199" i="5"/>
  <c r="R200" i="89"/>
  <c r="Z199" i="5"/>
  <c r="AA298" i="5"/>
  <c r="R299" i="89"/>
  <c r="Z298" i="5"/>
  <c r="AA267" i="5"/>
  <c r="AA266" i="5"/>
  <c r="Y264" i="111"/>
  <c r="I569" i="111"/>
  <c r="R267" i="89"/>
  <c r="Z267" i="5"/>
  <c r="Z266" i="5"/>
  <c r="X264" i="111"/>
  <c r="AA234" i="5"/>
  <c r="R235" i="89"/>
  <c r="Z234" i="5"/>
  <c r="AA202" i="5"/>
  <c r="R203" i="89"/>
  <c r="Z202" i="5"/>
  <c r="AA170" i="5"/>
  <c r="R171" i="89"/>
  <c r="Z170" i="5"/>
  <c r="AA273" i="5"/>
  <c r="R274" i="89"/>
  <c r="Z273" i="5"/>
  <c r="AA241" i="5"/>
  <c r="R242" i="89"/>
  <c r="Z241" i="5"/>
  <c r="AA209" i="5"/>
  <c r="R210" i="89"/>
  <c r="Z209" i="5"/>
  <c r="AA177" i="5"/>
  <c r="R178" i="89"/>
  <c r="Z177" i="5"/>
  <c r="AA148" i="5"/>
  <c r="R149" i="89"/>
  <c r="Z148" i="5"/>
  <c r="AA116" i="5"/>
  <c r="R117" i="89"/>
  <c r="Z116" i="5"/>
  <c r="AA84" i="5"/>
  <c r="R85" i="89"/>
  <c r="Z84" i="5"/>
  <c r="AA52" i="5"/>
  <c r="R53" i="89"/>
  <c r="Z52" i="5"/>
  <c r="AA143" i="5"/>
  <c r="R144" i="89"/>
  <c r="Z143" i="5"/>
  <c r="AA111" i="5"/>
  <c r="R112" i="89"/>
  <c r="Z111" i="5"/>
  <c r="AA79" i="5"/>
  <c r="R80" i="89"/>
  <c r="Z79" i="5"/>
  <c r="AA47" i="5"/>
  <c r="R48" i="89"/>
  <c r="Z47" i="5"/>
  <c r="AA142" i="5"/>
  <c r="R143" i="89"/>
  <c r="Z142" i="5"/>
  <c r="AA110" i="5"/>
  <c r="R111" i="89"/>
  <c r="Z110" i="5"/>
  <c r="AA78" i="5"/>
  <c r="R79" i="89"/>
  <c r="Z78" i="5"/>
  <c r="AA46" i="5"/>
  <c r="R47" i="89"/>
  <c r="Z46" i="5"/>
  <c r="AA141" i="5"/>
  <c r="R142" i="89"/>
  <c r="Z141" i="5"/>
  <c r="AA109" i="5"/>
  <c r="R110" i="89"/>
  <c r="Z109" i="5"/>
  <c r="AA77" i="5"/>
  <c r="R78" i="89"/>
  <c r="Z77" i="5"/>
  <c r="AA45" i="5"/>
  <c r="R46" i="89"/>
  <c r="Z45" i="5"/>
  <c r="I32" i="4"/>
  <c r="W33" i="5"/>
  <c r="O34" i="89"/>
  <c r="V33" i="5"/>
  <c r="I20" i="4"/>
  <c r="W21" i="5"/>
  <c r="O22" i="89"/>
  <c r="V21" i="5"/>
  <c r="O11" i="89"/>
  <c r="I9" i="4"/>
  <c r="W10" i="5"/>
  <c r="V10" i="5"/>
  <c r="O17" i="89"/>
  <c r="V16" i="5"/>
  <c r="I15" i="4"/>
  <c r="W16" i="5"/>
  <c r="AA288" i="5"/>
  <c r="R289" i="89"/>
  <c r="Z288" i="5"/>
  <c r="AA256" i="5"/>
  <c r="R257" i="89"/>
  <c r="Z256" i="5"/>
  <c r="AA224" i="5"/>
  <c r="R225" i="89"/>
  <c r="Z224" i="5"/>
  <c r="AA208" i="5"/>
  <c r="R209" i="89"/>
  <c r="Z208" i="5"/>
  <c r="AA176" i="5"/>
  <c r="R177" i="89"/>
  <c r="Z176" i="5"/>
  <c r="AA275" i="5"/>
  <c r="R276" i="89"/>
  <c r="Z275" i="5"/>
  <c r="X273" i="111"/>
  <c r="AA243" i="5"/>
  <c r="R244" i="89"/>
  <c r="Z243" i="5"/>
  <c r="AA211" i="5"/>
  <c r="R212" i="89"/>
  <c r="Z211" i="5"/>
  <c r="AA179" i="5"/>
  <c r="R180" i="89"/>
  <c r="Z179" i="5"/>
  <c r="AA277" i="5"/>
  <c r="R279" i="89"/>
  <c r="Z277" i="5"/>
  <c r="AA246" i="5"/>
  <c r="R247" i="89"/>
  <c r="Z246" i="5"/>
  <c r="AA214" i="5"/>
  <c r="R215" i="89"/>
  <c r="Z214" i="5"/>
  <c r="AA182" i="5"/>
  <c r="R183" i="89"/>
  <c r="Z182" i="5"/>
  <c r="AA285" i="5"/>
  <c r="R286" i="89"/>
  <c r="Z285" i="5"/>
  <c r="AA253" i="5"/>
  <c r="R254" i="89"/>
  <c r="Z253" i="5"/>
  <c r="AA221" i="5"/>
  <c r="R222" i="89"/>
  <c r="Z221" i="5"/>
  <c r="AA189" i="5"/>
  <c r="R190" i="89"/>
  <c r="Z189" i="5"/>
  <c r="AA160" i="5"/>
  <c r="R161" i="89"/>
  <c r="Z160" i="5"/>
  <c r="AA128" i="5"/>
  <c r="R129" i="89"/>
  <c r="Z128" i="5"/>
  <c r="AA96" i="5"/>
  <c r="R97" i="89"/>
  <c r="Z96" i="5"/>
  <c r="AA64" i="5"/>
  <c r="R65" i="89"/>
  <c r="Z64" i="5"/>
  <c r="AA155" i="5"/>
  <c r="R156" i="89"/>
  <c r="Z155" i="5"/>
  <c r="AA123" i="5"/>
  <c r="R124" i="89"/>
  <c r="Z123" i="5"/>
  <c r="AA91" i="5"/>
  <c r="R92" i="89"/>
  <c r="Z91" i="5"/>
  <c r="AA59" i="5"/>
  <c r="R60" i="89"/>
  <c r="Z59" i="5"/>
  <c r="AA154" i="5"/>
  <c r="R155" i="89"/>
  <c r="Z154" i="5"/>
  <c r="AA122" i="5"/>
  <c r="R123" i="89"/>
  <c r="Z122" i="5"/>
  <c r="AA90" i="5"/>
  <c r="R91" i="89"/>
  <c r="Z90" i="5"/>
  <c r="AA58" i="5"/>
  <c r="Y56" i="111"/>
  <c r="I361" i="111"/>
  <c r="R59" i="89"/>
  <c r="Z58" i="5"/>
  <c r="X56" i="111"/>
  <c r="AA153" i="5"/>
  <c r="R154" i="89"/>
  <c r="Z153" i="5"/>
  <c r="AA121" i="5"/>
  <c r="R122" i="89"/>
  <c r="Z121" i="5"/>
  <c r="AA89" i="5"/>
  <c r="R90" i="89"/>
  <c r="Z89" i="5"/>
  <c r="AA57" i="5"/>
  <c r="R58" i="89"/>
  <c r="Z57" i="5"/>
  <c r="I30" i="4"/>
  <c r="W31" i="5"/>
  <c r="O32" i="89"/>
  <c r="V31" i="5"/>
  <c r="O21" i="89"/>
  <c r="I19" i="4"/>
  <c r="W20" i="5"/>
  <c r="V20" i="5"/>
  <c r="I12" i="4"/>
  <c r="W13" i="5"/>
  <c r="O14" i="89"/>
  <c r="V13" i="5"/>
  <c r="I24" i="4"/>
  <c r="W25" i="5"/>
  <c r="O26" i="89"/>
  <c r="V25" i="5"/>
  <c r="AA296" i="5"/>
  <c r="R297" i="89"/>
  <c r="W297" i="89"/>
  <c r="M294" i="88"/>
  <c r="Z296" i="5"/>
  <c r="AA280" i="5"/>
  <c r="R281" i="89"/>
  <c r="Z280" i="5"/>
  <c r="AA265" i="5"/>
  <c r="R265" i="89"/>
  <c r="Z265" i="5"/>
  <c r="AA248" i="5"/>
  <c r="R249" i="89"/>
  <c r="Z248" i="5"/>
  <c r="AA232" i="5"/>
  <c r="R233" i="89"/>
  <c r="W233" i="89"/>
  <c r="M230" i="88"/>
  <c r="Z232" i="5"/>
  <c r="X230" i="111"/>
  <c r="AA216" i="5"/>
  <c r="R217" i="89"/>
  <c r="Z216" i="5"/>
  <c r="AA200" i="5"/>
  <c r="R201" i="89"/>
  <c r="Z200" i="5"/>
  <c r="AA184" i="5"/>
  <c r="R185" i="89"/>
  <c r="Z184" i="5"/>
  <c r="AA299" i="5"/>
  <c r="R300" i="89"/>
  <c r="W300" i="89"/>
  <c r="M297" i="88"/>
  <c r="Z299" i="5"/>
  <c r="AA283" i="5"/>
  <c r="R284" i="89"/>
  <c r="Z283" i="5"/>
  <c r="AA268" i="5"/>
  <c r="R268" i="89"/>
  <c r="Z268" i="5"/>
  <c r="AA251" i="5"/>
  <c r="R252" i="89"/>
  <c r="Z251" i="5"/>
  <c r="AA235" i="5"/>
  <c r="R236" i="89"/>
  <c r="Z235" i="5"/>
  <c r="AA219" i="5"/>
  <c r="R220" i="89"/>
  <c r="Z219" i="5"/>
  <c r="AA203" i="5"/>
  <c r="R204" i="89"/>
  <c r="Z203" i="5"/>
  <c r="AA187" i="5"/>
  <c r="R188" i="89"/>
  <c r="Z187" i="5"/>
  <c r="AA171" i="5"/>
  <c r="R172" i="89"/>
  <c r="Z171" i="5"/>
  <c r="AA286" i="5"/>
  <c r="R287" i="89"/>
  <c r="Z286" i="5"/>
  <c r="AA271" i="5"/>
  <c r="R271" i="89"/>
  <c r="Z271" i="5"/>
  <c r="AA254" i="5"/>
  <c r="R255" i="89"/>
  <c r="Z254" i="5"/>
  <c r="AA238" i="5"/>
  <c r="R239" i="89"/>
  <c r="Z238" i="5"/>
  <c r="AA222" i="5"/>
  <c r="R223" i="89"/>
  <c r="Z222" i="5"/>
  <c r="AA206" i="5"/>
  <c r="R207" i="89"/>
  <c r="Z206" i="5"/>
  <c r="AA190" i="5"/>
  <c r="R191" i="89"/>
  <c r="Z190" i="5"/>
  <c r="AA174" i="5"/>
  <c r="R175" i="89"/>
  <c r="Z174" i="5"/>
  <c r="AA293" i="5"/>
  <c r="R294" i="89"/>
  <c r="Z293" i="5"/>
  <c r="AA278" i="5"/>
  <c r="R278" i="89"/>
  <c r="Z278" i="5"/>
  <c r="AA262" i="5"/>
  <c r="R262" i="89"/>
  <c r="Z262" i="5"/>
  <c r="AA245" i="5"/>
  <c r="R246" i="89"/>
  <c r="Z245" i="5"/>
  <c r="AA229" i="5"/>
  <c r="R230" i="89"/>
  <c r="Z229" i="5"/>
  <c r="AA213" i="5"/>
  <c r="Y211" i="111"/>
  <c r="I516" i="111"/>
  <c r="R214" i="89"/>
  <c r="Z213" i="5"/>
  <c r="X211" i="111"/>
  <c r="AA197" i="5"/>
  <c r="R198" i="89"/>
  <c r="Z197" i="5"/>
  <c r="AA181" i="5"/>
  <c r="R182" i="89"/>
  <c r="Z181" i="5"/>
  <c r="AA168" i="5"/>
  <c r="R169" i="89"/>
  <c r="Z168" i="5"/>
  <c r="AA152" i="5"/>
  <c r="R153" i="89"/>
  <c r="Z152" i="5"/>
  <c r="AA136" i="5"/>
  <c r="R137" i="89"/>
  <c r="Z136" i="5"/>
  <c r="AA120" i="5"/>
  <c r="Y118" i="111"/>
  <c r="I423" i="111"/>
  <c r="R121" i="89"/>
  <c r="Z120" i="5"/>
  <c r="X118" i="111"/>
  <c r="AA104" i="5"/>
  <c r="R105" i="89"/>
  <c r="Z104" i="5"/>
  <c r="AA88" i="5"/>
  <c r="R89" i="89"/>
  <c r="Z88" i="5"/>
  <c r="AA72" i="5"/>
  <c r="R73" i="89"/>
  <c r="Z72" i="5"/>
  <c r="AA56" i="5"/>
  <c r="R57" i="89"/>
  <c r="Z56" i="5"/>
  <c r="AA163" i="5"/>
  <c r="R164" i="89"/>
  <c r="Z163" i="5"/>
  <c r="AA147" i="5"/>
  <c r="R148" i="89"/>
  <c r="Z147" i="5"/>
  <c r="AA131" i="5"/>
  <c r="R132" i="89"/>
  <c r="Z131" i="5"/>
  <c r="AA115" i="5"/>
  <c r="R116" i="89"/>
  <c r="Z115" i="5"/>
  <c r="AA99" i="5"/>
  <c r="R100" i="89"/>
  <c r="Z99" i="5"/>
  <c r="AA83" i="5"/>
  <c r="R84" i="89"/>
  <c r="Z83" i="5"/>
  <c r="AA67" i="5"/>
  <c r="R68" i="89"/>
  <c r="Z67" i="5"/>
  <c r="AA51" i="5"/>
  <c r="R52" i="89"/>
  <c r="Z51" i="5"/>
  <c r="AA162" i="5"/>
  <c r="R163" i="89"/>
  <c r="Z162" i="5"/>
  <c r="AA146" i="5"/>
  <c r="Y144" i="111"/>
  <c r="I449" i="111"/>
  <c r="R147" i="89"/>
  <c r="Z146" i="5"/>
  <c r="AA130" i="5"/>
  <c r="R131" i="89"/>
  <c r="Z130" i="5"/>
  <c r="AA114" i="5"/>
  <c r="R115" i="89"/>
  <c r="Z114" i="5"/>
  <c r="AA98" i="5"/>
  <c r="R99" i="89"/>
  <c r="Z98" i="5"/>
  <c r="AA82" i="5"/>
  <c r="R83" i="89"/>
  <c r="Z82" i="5"/>
  <c r="AA66" i="5"/>
  <c r="R67" i="89"/>
  <c r="Z66" i="5"/>
  <c r="AA50" i="5"/>
  <c r="R51" i="89"/>
  <c r="Z50" i="5"/>
  <c r="AA161" i="5"/>
  <c r="R162" i="89"/>
  <c r="Z161" i="5"/>
  <c r="AA145" i="5"/>
  <c r="R146" i="89"/>
  <c r="Z145" i="5"/>
  <c r="AA129" i="5"/>
  <c r="R130" i="89"/>
  <c r="Z129" i="5"/>
  <c r="AA113" i="5"/>
  <c r="R114" i="89"/>
  <c r="W114" i="89"/>
  <c r="M111" i="88"/>
  <c r="Z113" i="5"/>
  <c r="AA97" i="5"/>
  <c r="R98" i="89"/>
  <c r="Z97" i="5"/>
  <c r="AA81" i="5"/>
  <c r="R82" i="89"/>
  <c r="Z81" i="5"/>
  <c r="AA65" i="5"/>
  <c r="R66" i="89"/>
  <c r="Z65" i="5"/>
  <c r="AA49" i="5"/>
  <c r="R50" i="89"/>
  <c r="W50" i="89"/>
  <c r="M47" i="88"/>
  <c r="Z49" i="5"/>
  <c r="O35" i="89"/>
  <c r="V34" i="5"/>
  <c r="I33" i="4"/>
  <c r="W34" i="5"/>
  <c r="O27" i="89"/>
  <c r="V26" i="5"/>
  <c r="I25" i="4"/>
  <c r="W26" i="5"/>
  <c r="I22" i="4"/>
  <c r="W23" i="5"/>
  <c r="O24" i="89"/>
  <c r="V23" i="5"/>
  <c r="O29" i="89"/>
  <c r="I27" i="4"/>
  <c r="W28" i="5"/>
  <c r="V28" i="5"/>
  <c r="V35" i="5"/>
  <c r="O36" i="89"/>
  <c r="I34" i="4"/>
  <c r="W35" i="5"/>
  <c r="I10" i="4"/>
  <c r="W11" i="5"/>
  <c r="O12" i="89"/>
  <c r="V11" i="5"/>
  <c r="I6" i="4"/>
  <c r="W7" i="5"/>
  <c r="V7" i="5"/>
  <c r="O8" i="89"/>
  <c r="I16" i="4"/>
  <c r="W17" i="5"/>
  <c r="O18" i="89"/>
  <c r="V17" i="5"/>
  <c r="I5" i="4"/>
  <c r="W6" i="5"/>
  <c r="O7" i="89"/>
  <c r="V6" i="5"/>
  <c r="AA276" i="5"/>
  <c r="R277" i="89"/>
  <c r="Z276" i="5"/>
  <c r="AA244" i="5"/>
  <c r="R245" i="89"/>
  <c r="Z244" i="5"/>
  <c r="AA212" i="5"/>
  <c r="R213" i="89"/>
  <c r="Z212" i="5"/>
  <c r="AA180" i="5"/>
  <c r="R181" i="89"/>
  <c r="Z180" i="5"/>
  <c r="AA279" i="5"/>
  <c r="R280" i="89"/>
  <c r="Z279" i="5"/>
  <c r="AA247" i="5"/>
  <c r="Y245" i="111"/>
  <c r="I550" i="111"/>
  <c r="R248" i="89"/>
  <c r="Z247" i="5"/>
  <c r="X245" i="111"/>
  <c r="AA215" i="5"/>
  <c r="R216" i="89"/>
  <c r="Z215" i="5"/>
  <c r="AA183" i="5"/>
  <c r="R184" i="89"/>
  <c r="Z183" i="5"/>
  <c r="AA282" i="5"/>
  <c r="Y280" i="111"/>
  <c r="I585" i="111"/>
  <c r="R283" i="89"/>
  <c r="Z282" i="5"/>
  <c r="X280" i="111"/>
  <c r="AA250" i="5"/>
  <c r="R251" i="89"/>
  <c r="Z250" i="5"/>
  <c r="AA218" i="5"/>
  <c r="R219" i="89"/>
  <c r="Z218" i="5"/>
  <c r="AA186" i="5"/>
  <c r="R187" i="89"/>
  <c r="Z186" i="5"/>
  <c r="AA289" i="5"/>
  <c r="R290" i="89"/>
  <c r="Z289" i="5"/>
  <c r="AA257" i="5"/>
  <c r="R258" i="89"/>
  <c r="Z257" i="5"/>
  <c r="AA225" i="5"/>
  <c r="R226" i="89"/>
  <c r="Z225" i="5"/>
  <c r="AA193" i="5"/>
  <c r="R194" i="89"/>
  <c r="Z193" i="5"/>
  <c r="AA164" i="5"/>
  <c r="R165" i="89"/>
  <c r="Z164" i="5"/>
  <c r="AA132" i="5"/>
  <c r="Y130" i="111"/>
  <c r="I435" i="111"/>
  <c r="R133" i="89"/>
  <c r="W133" i="89"/>
  <c r="M130" i="88"/>
  <c r="Z132" i="5"/>
  <c r="X130" i="111"/>
  <c r="AA100" i="5"/>
  <c r="R101" i="89"/>
  <c r="Z100" i="5"/>
  <c r="AA68" i="5"/>
  <c r="R69" i="89"/>
  <c r="Z68" i="5"/>
  <c r="AA159" i="5"/>
  <c r="Y157" i="111"/>
  <c r="I462" i="111"/>
  <c r="R160" i="89"/>
  <c r="Z159" i="5"/>
  <c r="X157" i="111"/>
  <c r="AA127" i="5"/>
  <c r="R128" i="89"/>
  <c r="Z127" i="5"/>
  <c r="AA95" i="5"/>
  <c r="R96" i="89"/>
  <c r="Z95" i="5"/>
  <c r="AA63" i="5"/>
  <c r="R64" i="89"/>
  <c r="Z63" i="5"/>
  <c r="AA158" i="5"/>
  <c r="Y156" i="111"/>
  <c r="I461" i="111"/>
  <c r="R159" i="89"/>
  <c r="Z158" i="5"/>
  <c r="X156" i="111"/>
  <c r="AA126" i="5"/>
  <c r="R127" i="89"/>
  <c r="W127" i="89"/>
  <c r="M124" i="88"/>
  <c r="Z126" i="5"/>
  <c r="AA94" i="5"/>
  <c r="Y32" i="111"/>
  <c r="I337" i="111"/>
  <c r="R95" i="89"/>
  <c r="Z94" i="5"/>
  <c r="X32" i="111"/>
  <c r="AA62" i="5"/>
  <c r="R63" i="89"/>
  <c r="Z62" i="5"/>
  <c r="AA157" i="5"/>
  <c r="R158" i="89"/>
  <c r="Z157" i="5"/>
  <c r="AA125" i="5"/>
  <c r="R126" i="89"/>
  <c r="W126" i="89"/>
  <c r="M123" i="88"/>
  <c r="Z125" i="5"/>
  <c r="AA93" i="5"/>
  <c r="R94" i="89"/>
  <c r="Z93" i="5"/>
  <c r="AA61" i="5"/>
  <c r="R62" i="89"/>
  <c r="Z61" i="5"/>
  <c r="I28" i="4"/>
  <c r="W29" i="5"/>
  <c r="O30" i="89"/>
  <c r="W30" i="89"/>
  <c r="M27" i="88"/>
  <c r="V29" i="5"/>
  <c r="I3" i="4"/>
  <c r="W4" i="5"/>
  <c r="V4" i="5"/>
  <c r="O5" i="89"/>
  <c r="O31" i="89"/>
  <c r="V30" i="5"/>
  <c r="I29" i="4"/>
  <c r="W30" i="5"/>
  <c r="O6" i="89"/>
  <c r="W6" i="89"/>
  <c r="M3" i="88"/>
  <c r="V5" i="5"/>
  <c r="I4" i="4"/>
  <c r="W5" i="5"/>
  <c r="AA259" i="5"/>
  <c r="R273" i="89"/>
  <c r="Z259" i="5"/>
  <c r="AA240" i="5"/>
  <c r="R241" i="89"/>
  <c r="Z240" i="5"/>
  <c r="AA192" i="5"/>
  <c r="R193" i="89"/>
  <c r="Z192" i="5"/>
  <c r="AA291" i="5"/>
  <c r="R292" i="89"/>
  <c r="Z291" i="5"/>
  <c r="AA260" i="5"/>
  <c r="R260" i="89"/>
  <c r="W260" i="89"/>
  <c r="M257" i="88"/>
  <c r="Z260" i="5"/>
  <c r="AA227" i="5"/>
  <c r="R228" i="89"/>
  <c r="Z227" i="5"/>
  <c r="AA195" i="5"/>
  <c r="R196" i="89"/>
  <c r="Z195" i="5"/>
  <c r="AA294" i="5"/>
  <c r="R295" i="89"/>
  <c r="Z294" i="5"/>
  <c r="AA263" i="5"/>
  <c r="R263" i="89"/>
  <c r="W263" i="89"/>
  <c r="M260" i="88"/>
  <c r="Z263" i="5"/>
  <c r="AA230" i="5"/>
  <c r="R231" i="89"/>
  <c r="Z230" i="5"/>
  <c r="AA198" i="5"/>
  <c r="R199" i="89"/>
  <c r="Z198" i="5"/>
  <c r="AA301" i="5"/>
  <c r="R302" i="89"/>
  <c r="Z301" i="5"/>
  <c r="AA270" i="5"/>
  <c r="R270" i="89"/>
  <c r="Z270" i="5"/>
  <c r="AA237" i="5"/>
  <c r="R238" i="89"/>
  <c r="Z237" i="5"/>
  <c r="AA205" i="5"/>
  <c r="Y203" i="111"/>
  <c r="I508" i="111"/>
  <c r="R206" i="89"/>
  <c r="Z205" i="5"/>
  <c r="X203" i="111"/>
  <c r="AA173" i="5"/>
  <c r="R174" i="89"/>
  <c r="Z173" i="5"/>
  <c r="AA144" i="5"/>
  <c r="R145" i="89"/>
  <c r="Z144" i="5"/>
  <c r="AA112" i="5"/>
  <c r="R113" i="89"/>
  <c r="Z112" i="5"/>
  <c r="AA80" i="5"/>
  <c r="R81" i="89"/>
  <c r="Z80" i="5"/>
  <c r="AA48" i="5"/>
  <c r="Y46" i="111"/>
  <c r="I351" i="111"/>
  <c r="R49" i="89"/>
  <c r="Z48" i="5"/>
  <c r="AA139" i="5"/>
  <c r="R140" i="89"/>
  <c r="Z139" i="5"/>
  <c r="AA107" i="5"/>
  <c r="Y105" i="111"/>
  <c r="I410" i="111"/>
  <c r="R108" i="89"/>
  <c r="Z107" i="5"/>
  <c r="X105" i="111"/>
  <c r="AA75" i="5"/>
  <c r="R76" i="89"/>
  <c r="Z75" i="5"/>
  <c r="AA43" i="5"/>
  <c r="R44" i="89"/>
  <c r="Z43" i="5"/>
  <c r="AA138" i="5"/>
  <c r="R139" i="89"/>
  <c r="W139" i="89"/>
  <c r="M136" i="88"/>
  <c r="Z138" i="5"/>
  <c r="X17" i="111"/>
  <c r="AA106" i="5"/>
  <c r="R107" i="89"/>
  <c r="Z106" i="5"/>
  <c r="AA74" i="5"/>
  <c r="R75" i="89"/>
  <c r="Z74" i="5"/>
  <c r="AA169" i="5"/>
  <c r="Y167" i="111"/>
  <c r="I472" i="111"/>
  <c r="R170" i="89"/>
  <c r="Z169" i="5"/>
  <c r="AA137" i="5"/>
  <c r="R138" i="89"/>
  <c r="Z137" i="5"/>
  <c r="AA105" i="5"/>
  <c r="R106" i="89"/>
  <c r="Z105" i="5"/>
  <c r="AA73" i="5"/>
  <c r="Y31" i="111"/>
  <c r="I336" i="111"/>
  <c r="R74" i="89"/>
  <c r="Z73" i="5"/>
  <c r="X31" i="111"/>
  <c r="O33" i="89"/>
  <c r="I31" i="4"/>
  <c r="W32" i="5"/>
  <c r="V32" i="5"/>
  <c r="O19" i="89"/>
  <c r="W19" i="89"/>
  <c r="M16" i="88"/>
  <c r="I17" i="4"/>
  <c r="W18" i="5"/>
  <c r="V18" i="5"/>
  <c r="I14" i="4"/>
  <c r="W15" i="5"/>
  <c r="O16" i="89"/>
  <c r="V15" i="5"/>
  <c r="I8" i="4"/>
  <c r="W9" i="5"/>
  <c r="O10" i="89"/>
  <c r="V9" i="5"/>
  <c r="AA300" i="5"/>
  <c r="R301" i="89"/>
  <c r="Z300" i="5"/>
  <c r="AA284" i="5"/>
  <c r="Y282" i="111"/>
  <c r="I587" i="111"/>
  <c r="R285" i="89"/>
  <c r="Z284" i="5"/>
  <c r="X282" i="111"/>
  <c r="AA269" i="5"/>
  <c r="R269" i="89"/>
  <c r="Z269" i="5"/>
  <c r="AA252" i="5"/>
  <c r="R253" i="89"/>
  <c r="Z252" i="5"/>
  <c r="AA236" i="5"/>
  <c r="R237" i="89"/>
  <c r="Z236" i="5"/>
  <c r="AA220" i="5"/>
  <c r="R221" i="89"/>
  <c r="Z220" i="5"/>
  <c r="AA204" i="5"/>
  <c r="R205" i="89"/>
  <c r="Z204" i="5"/>
  <c r="AA188" i="5"/>
  <c r="Y186" i="111"/>
  <c r="I491" i="111"/>
  <c r="R189" i="89"/>
  <c r="Z188" i="5"/>
  <c r="X186" i="111"/>
  <c r="AA172" i="5"/>
  <c r="Y170" i="111"/>
  <c r="I475" i="111"/>
  <c r="R173" i="89"/>
  <c r="Z172" i="5"/>
  <c r="AA287" i="5"/>
  <c r="Y285" i="111"/>
  <c r="I590" i="111"/>
  <c r="R288" i="89"/>
  <c r="Z287" i="5"/>
  <c r="AA272" i="5"/>
  <c r="R272" i="89"/>
  <c r="Z272" i="5"/>
  <c r="AA255" i="5"/>
  <c r="Y253" i="111"/>
  <c r="I558" i="111"/>
  <c r="R256" i="89"/>
  <c r="Z255" i="5"/>
  <c r="X253" i="111"/>
  <c r="AA239" i="5"/>
  <c r="Y25" i="111"/>
  <c r="I330" i="111"/>
  <c r="R240" i="89"/>
  <c r="Z239" i="5"/>
  <c r="X25" i="111"/>
  <c r="AA223" i="5"/>
  <c r="R224" i="89"/>
  <c r="Z223" i="5"/>
  <c r="AA207" i="5"/>
  <c r="R208" i="89"/>
  <c r="Z207" i="5"/>
  <c r="AA191" i="5"/>
  <c r="Y189" i="111"/>
  <c r="I494" i="111"/>
  <c r="R192" i="89"/>
  <c r="Z191" i="5"/>
  <c r="X189" i="111"/>
  <c r="AA175" i="5"/>
  <c r="R176" i="89"/>
  <c r="Z175" i="5"/>
  <c r="AA290" i="5"/>
  <c r="R291" i="89"/>
  <c r="Z290" i="5"/>
  <c r="AA274" i="5"/>
  <c r="R275" i="89"/>
  <c r="Z274" i="5"/>
  <c r="AA258" i="5"/>
  <c r="Y256" i="111"/>
  <c r="I561" i="111"/>
  <c r="R259" i="89"/>
  <c r="Z258" i="5"/>
  <c r="X256" i="111"/>
  <c r="AA242" i="5"/>
  <c r="R243" i="89"/>
  <c r="Z242" i="5"/>
  <c r="AA226" i="5"/>
  <c r="Y224" i="111"/>
  <c r="I529" i="111"/>
  <c r="R227" i="89"/>
  <c r="Z226" i="5"/>
  <c r="AA210" i="5"/>
  <c r="R211" i="89"/>
  <c r="Z210" i="5"/>
  <c r="AA194" i="5"/>
  <c r="R195" i="89"/>
  <c r="Z194" i="5"/>
  <c r="X192" i="111"/>
  <c r="AA178" i="5"/>
  <c r="R179" i="89"/>
  <c r="Z178" i="5"/>
  <c r="AA297" i="5"/>
  <c r="R298" i="89"/>
  <c r="Z297" i="5"/>
  <c r="AA281" i="5"/>
  <c r="Y279" i="111"/>
  <c r="I584" i="111"/>
  <c r="R282" i="89"/>
  <c r="Z281" i="5"/>
  <c r="X279" i="111"/>
  <c r="R266" i="89"/>
  <c r="AA249" i="5"/>
  <c r="R250" i="89"/>
  <c r="Z249" i="5"/>
  <c r="AA233" i="5"/>
  <c r="R234" i="89"/>
  <c r="Z233" i="5"/>
  <c r="AA217" i="5"/>
  <c r="R218" i="89"/>
  <c r="Z217" i="5"/>
  <c r="AA201" i="5"/>
  <c r="R202" i="89"/>
  <c r="Z201" i="5"/>
  <c r="AA185" i="5"/>
  <c r="R186" i="89"/>
  <c r="Z185" i="5"/>
  <c r="AA167" i="5"/>
  <c r="R168" i="89"/>
  <c r="Z167" i="5"/>
  <c r="AA156" i="5"/>
  <c r="R157" i="89"/>
  <c r="Z156" i="5"/>
  <c r="AA140" i="5"/>
  <c r="R141" i="89"/>
  <c r="Z140" i="5"/>
  <c r="X138" i="111"/>
  <c r="AA124" i="5"/>
  <c r="R125" i="89"/>
  <c r="Z124" i="5"/>
  <c r="AA108" i="5"/>
  <c r="R109" i="89"/>
  <c r="Z108" i="5"/>
  <c r="AA92" i="5"/>
  <c r="R93" i="89"/>
  <c r="Z92" i="5"/>
  <c r="AA76" i="5"/>
  <c r="R77" i="89"/>
  <c r="Z76" i="5"/>
  <c r="AA60" i="5"/>
  <c r="R61" i="89"/>
  <c r="Z60" i="5"/>
  <c r="AA44" i="5"/>
  <c r="R45" i="89"/>
  <c r="Z44" i="5"/>
  <c r="AA151" i="5"/>
  <c r="Y149" i="111"/>
  <c r="I454" i="111"/>
  <c r="R152" i="89"/>
  <c r="Z151" i="5"/>
  <c r="X149" i="111"/>
  <c r="AA135" i="5"/>
  <c r="Y133" i="111"/>
  <c r="I438" i="111"/>
  <c r="R136" i="89"/>
  <c r="Z135" i="5"/>
  <c r="X133" i="111"/>
  <c r="AA119" i="5"/>
  <c r="Y117" i="111"/>
  <c r="I422" i="111"/>
  <c r="R120" i="89"/>
  <c r="Z119" i="5"/>
  <c r="AA103" i="5"/>
  <c r="R104" i="89"/>
  <c r="Z103" i="5"/>
  <c r="AA87" i="5"/>
  <c r="Y85" i="111"/>
  <c r="I390" i="111"/>
  <c r="R88" i="89"/>
  <c r="Z87" i="5"/>
  <c r="X85" i="111"/>
  <c r="AA71" i="5"/>
  <c r="R72" i="89"/>
  <c r="Z71" i="5"/>
  <c r="AA55" i="5"/>
  <c r="R56" i="89"/>
  <c r="Z55" i="5"/>
  <c r="AA166" i="5"/>
  <c r="R167" i="89"/>
  <c r="Z166" i="5"/>
  <c r="AA150" i="5"/>
  <c r="R151" i="89"/>
  <c r="Z150" i="5"/>
  <c r="X148" i="111"/>
  <c r="AA134" i="5"/>
  <c r="R135" i="89"/>
  <c r="Z134" i="5"/>
  <c r="X132" i="111"/>
  <c r="AA118" i="5"/>
  <c r="Y116" i="111"/>
  <c r="I421" i="111"/>
  <c r="R119" i="89"/>
  <c r="Z118" i="5"/>
  <c r="X116" i="111"/>
  <c r="AA102" i="5"/>
  <c r="R103" i="89"/>
  <c r="Z102" i="5"/>
  <c r="AA86" i="5"/>
  <c r="R87" i="89"/>
  <c r="Z86" i="5"/>
  <c r="AA70" i="5"/>
  <c r="R71" i="89"/>
  <c r="Z70" i="5"/>
  <c r="AA54" i="5"/>
  <c r="Y52" i="111"/>
  <c r="I357" i="111"/>
  <c r="R55" i="89"/>
  <c r="Z54" i="5"/>
  <c r="AA165" i="5"/>
  <c r="R166" i="89"/>
  <c r="Z165" i="5"/>
  <c r="AA149" i="5"/>
  <c r="R150" i="89"/>
  <c r="Z149" i="5"/>
  <c r="AA133" i="5"/>
  <c r="Y131" i="111"/>
  <c r="I436" i="111"/>
  <c r="R134" i="89"/>
  <c r="W134" i="89"/>
  <c r="M131" i="88"/>
  <c r="Z133" i="5"/>
  <c r="X131" i="111"/>
  <c r="AA117" i="5"/>
  <c r="R118" i="89"/>
  <c r="Z117" i="5"/>
  <c r="AA101" i="5"/>
  <c r="Y99" i="111"/>
  <c r="I404" i="111"/>
  <c r="R102" i="89"/>
  <c r="Z101" i="5"/>
  <c r="AA85" i="5"/>
  <c r="R86" i="89"/>
  <c r="Z85" i="5"/>
  <c r="X83" i="111"/>
  <c r="AA69" i="5"/>
  <c r="R70" i="89"/>
  <c r="W70" i="89"/>
  <c r="M67" i="88"/>
  <c r="Z69" i="5"/>
  <c r="AA53" i="5"/>
  <c r="R54" i="89"/>
  <c r="Z53" i="5"/>
  <c r="O23" i="89"/>
  <c r="I21" i="4"/>
  <c r="W22" i="5"/>
  <c r="V22" i="5"/>
  <c r="I26" i="4"/>
  <c r="W27" i="5"/>
  <c r="O28" i="89"/>
  <c r="V27" i="5"/>
  <c r="I18" i="4"/>
  <c r="W19" i="5"/>
  <c r="O20" i="89"/>
  <c r="V19" i="5"/>
  <c r="I35" i="4"/>
  <c r="W36" i="5"/>
  <c r="O37" i="89"/>
  <c r="V36" i="5"/>
  <c r="O13" i="89"/>
  <c r="I11" i="4"/>
  <c r="W12" i="5"/>
  <c r="V12" i="5"/>
  <c r="O15" i="89"/>
  <c r="V14" i="5"/>
  <c r="I13" i="4"/>
  <c r="W14" i="5"/>
  <c r="O25" i="89"/>
  <c r="V24" i="5"/>
  <c r="I23" i="4"/>
  <c r="W24" i="5"/>
  <c r="O9" i="89"/>
  <c r="V8" i="5"/>
  <c r="I7" i="4"/>
  <c r="W8" i="5"/>
  <c r="U5" i="89"/>
  <c r="K2" i="88"/>
  <c r="V7" i="3"/>
  <c r="W7" i="3"/>
  <c r="V10" i="3"/>
  <c r="W10" i="3"/>
  <c r="V15" i="3"/>
  <c r="W15" i="3"/>
  <c r="V17" i="3"/>
  <c r="W17" i="3"/>
  <c r="V20" i="3"/>
  <c r="W20" i="3"/>
  <c r="V25" i="3"/>
  <c r="W25" i="3"/>
  <c r="V28" i="3"/>
  <c r="W28" i="3"/>
  <c r="V33" i="3"/>
  <c r="W33" i="3"/>
  <c r="V5" i="3"/>
  <c r="W5" i="3"/>
  <c r="V8" i="3"/>
  <c r="W8" i="3"/>
  <c r="V13" i="3"/>
  <c r="W13" i="3"/>
  <c r="V18" i="3"/>
  <c r="W18" i="3"/>
  <c r="V23" i="3"/>
  <c r="W23" i="3"/>
  <c r="V26" i="3"/>
  <c r="W26" i="3"/>
  <c r="V31" i="3"/>
  <c r="W31" i="3"/>
  <c r="V34" i="3"/>
  <c r="W34" i="3"/>
  <c r="V4" i="3"/>
  <c r="W4" i="3"/>
  <c r="V16" i="3"/>
  <c r="W16" i="3"/>
  <c r="V29" i="3"/>
  <c r="W29" i="3"/>
  <c r="V35" i="3"/>
  <c r="W35" i="3"/>
  <c r="V3" i="3"/>
  <c r="W3" i="3"/>
  <c r="V9" i="3"/>
  <c r="W9" i="3"/>
  <c r="V12" i="3"/>
  <c r="W12" i="3"/>
  <c r="V19" i="3"/>
  <c r="W19" i="3"/>
  <c r="V22" i="3"/>
  <c r="W22" i="3"/>
  <c r="V32" i="3"/>
  <c r="W32" i="3"/>
  <c r="V6" i="3"/>
  <c r="W6" i="3"/>
  <c r="V11" i="3"/>
  <c r="W11" i="3"/>
  <c r="V21" i="3"/>
  <c r="W21" i="3"/>
  <c r="V14" i="3"/>
  <c r="W14" i="3"/>
  <c r="V24" i="3"/>
  <c r="W24" i="3"/>
  <c r="V27" i="3"/>
  <c r="W27" i="3"/>
  <c r="V30" i="3"/>
  <c r="W30" i="3"/>
  <c r="I39" i="4"/>
  <c r="W40" i="5"/>
  <c r="V40" i="5"/>
  <c r="I38" i="4"/>
  <c r="W39" i="5"/>
  <c r="V39" i="5"/>
  <c r="I41" i="4"/>
  <c r="W42" i="5"/>
  <c r="V42" i="5"/>
  <c r="I37" i="4"/>
  <c r="W38" i="5"/>
  <c r="V38" i="5"/>
  <c r="V37" i="3"/>
  <c r="W37" i="3"/>
  <c r="V38" i="3"/>
  <c r="W38" i="3"/>
  <c r="V39" i="3"/>
  <c r="W39" i="3"/>
  <c r="V36" i="3"/>
  <c r="W36" i="3"/>
  <c r="V40" i="3"/>
  <c r="W40" i="3"/>
  <c r="V41" i="3"/>
  <c r="W41" i="3"/>
  <c r="I40" i="4"/>
  <c r="W41" i="5"/>
  <c r="V41" i="5"/>
  <c r="I36" i="4"/>
  <c r="W37" i="5"/>
  <c r="V37" i="5"/>
  <c r="I293" i="4"/>
  <c r="W294" i="5"/>
  <c r="V294" i="5"/>
  <c r="I277" i="4"/>
  <c r="W277" i="5"/>
  <c r="V277" i="5"/>
  <c r="I261" i="4"/>
  <c r="W263" i="5"/>
  <c r="V263" i="5"/>
  <c r="I245" i="4"/>
  <c r="W246" i="5"/>
  <c r="V246" i="5"/>
  <c r="I229" i="4"/>
  <c r="W230" i="5"/>
  <c r="V230" i="5"/>
  <c r="I213" i="4"/>
  <c r="W214" i="5"/>
  <c r="V214" i="5"/>
  <c r="I197" i="4"/>
  <c r="W198" i="5"/>
  <c r="V198" i="5"/>
  <c r="I181" i="4"/>
  <c r="W182" i="5"/>
  <c r="V182" i="5"/>
  <c r="I165" i="4"/>
  <c r="W166" i="5"/>
  <c r="V166" i="5"/>
  <c r="I149" i="4"/>
  <c r="W150" i="5"/>
  <c r="V150" i="5"/>
  <c r="I133" i="4"/>
  <c r="W134" i="5"/>
  <c r="V134" i="5"/>
  <c r="I117" i="4"/>
  <c r="W118" i="5"/>
  <c r="V118" i="5"/>
  <c r="I101" i="4"/>
  <c r="W102" i="5"/>
  <c r="V102" i="5"/>
  <c r="I85" i="4"/>
  <c r="W86" i="5"/>
  <c r="V86" i="5"/>
  <c r="I69" i="4"/>
  <c r="W70" i="5"/>
  <c r="V70" i="5"/>
  <c r="I53" i="4"/>
  <c r="W54" i="5"/>
  <c r="V54" i="5"/>
  <c r="I296" i="4"/>
  <c r="W297" i="5"/>
  <c r="V297" i="5"/>
  <c r="I280" i="4"/>
  <c r="W281" i="5"/>
  <c r="V281" i="5"/>
  <c r="I264" i="4"/>
  <c r="W266" i="5"/>
  <c r="V266" i="5"/>
  <c r="I248" i="4"/>
  <c r="W249" i="5"/>
  <c r="V249" i="5"/>
  <c r="I232" i="4"/>
  <c r="W233" i="5"/>
  <c r="V233" i="5"/>
  <c r="I216" i="4"/>
  <c r="W217" i="5"/>
  <c r="V217" i="5"/>
  <c r="I200" i="4"/>
  <c r="W201" i="5"/>
  <c r="V201" i="5"/>
  <c r="I184" i="4"/>
  <c r="W185" i="5"/>
  <c r="V185" i="5"/>
  <c r="I168" i="4"/>
  <c r="W169" i="5"/>
  <c r="V169" i="5"/>
  <c r="I152" i="4"/>
  <c r="W153" i="5"/>
  <c r="V153" i="5"/>
  <c r="I136" i="4"/>
  <c r="W137" i="5"/>
  <c r="V137" i="5"/>
  <c r="I120" i="4"/>
  <c r="W121" i="5"/>
  <c r="V121" i="5"/>
  <c r="I104" i="4"/>
  <c r="W105" i="5"/>
  <c r="V105" i="5"/>
  <c r="I88" i="4"/>
  <c r="W89" i="5"/>
  <c r="V89" i="5"/>
  <c r="I72" i="4"/>
  <c r="W73" i="5"/>
  <c r="V73" i="5"/>
  <c r="I56" i="4"/>
  <c r="W57" i="5"/>
  <c r="V57" i="5"/>
  <c r="I299" i="4"/>
  <c r="W300" i="5"/>
  <c r="V300" i="5"/>
  <c r="I283" i="4"/>
  <c r="W284" i="5"/>
  <c r="V284" i="5"/>
  <c r="I267" i="4"/>
  <c r="W269" i="5"/>
  <c r="V269" i="5"/>
  <c r="I251" i="4"/>
  <c r="W252" i="5"/>
  <c r="V252" i="5"/>
  <c r="I235" i="4"/>
  <c r="W236" i="5"/>
  <c r="V236" i="5"/>
  <c r="I219" i="4"/>
  <c r="W220" i="5"/>
  <c r="V220" i="5"/>
  <c r="I203" i="4"/>
  <c r="W204" i="5"/>
  <c r="V204" i="5"/>
  <c r="I187" i="4"/>
  <c r="W188" i="5"/>
  <c r="V188" i="5"/>
  <c r="I171" i="4"/>
  <c r="W172" i="5"/>
  <c r="V172" i="5"/>
  <c r="I155" i="4"/>
  <c r="W156" i="5"/>
  <c r="V156" i="5"/>
  <c r="I139" i="4"/>
  <c r="W140" i="5"/>
  <c r="V140" i="5"/>
  <c r="I123" i="4"/>
  <c r="W124" i="5"/>
  <c r="V124" i="5"/>
  <c r="I107" i="4"/>
  <c r="W108" i="5"/>
  <c r="V108" i="5"/>
  <c r="I91" i="4"/>
  <c r="W92" i="5"/>
  <c r="V92" i="5"/>
  <c r="I75" i="4"/>
  <c r="W76" i="5"/>
  <c r="V76" i="5"/>
  <c r="I59" i="4"/>
  <c r="W60" i="5"/>
  <c r="V60" i="5"/>
  <c r="I43" i="4"/>
  <c r="W44" i="5"/>
  <c r="V44" i="5"/>
  <c r="I286" i="4"/>
  <c r="W287" i="5"/>
  <c r="V287" i="5"/>
  <c r="I270" i="4"/>
  <c r="W272" i="5"/>
  <c r="V272" i="5"/>
  <c r="I254" i="4"/>
  <c r="W255" i="5"/>
  <c r="V255" i="5"/>
  <c r="I238" i="4"/>
  <c r="W239" i="5"/>
  <c r="V239" i="5"/>
  <c r="I222" i="4"/>
  <c r="W223" i="5"/>
  <c r="V223" i="5"/>
  <c r="I206" i="4"/>
  <c r="W207" i="5"/>
  <c r="V207" i="5"/>
  <c r="I190" i="4"/>
  <c r="W191" i="5"/>
  <c r="V191" i="5"/>
  <c r="I174" i="4"/>
  <c r="W175" i="5"/>
  <c r="V175" i="5"/>
  <c r="I158" i="4"/>
  <c r="W159" i="5"/>
  <c r="V159" i="5"/>
  <c r="I142" i="4"/>
  <c r="W143" i="5"/>
  <c r="V143" i="5"/>
  <c r="I126" i="4"/>
  <c r="W127" i="5"/>
  <c r="V127" i="5"/>
  <c r="I110" i="4"/>
  <c r="W111" i="5"/>
  <c r="V111" i="5"/>
  <c r="I94" i="4"/>
  <c r="W95" i="5"/>
  <c r="V95" i="5"/>
  <c r="I78" i="4"/>
  <c r="W79" i="5"/>
  <c r="V79" i="5"/>
  <c r="T77" i="111"/>
  <c r="I62" i="4"/>
  <c r="W63" i="5"/>
  <c r="V63" i="5"/>
  <c r="I46" i="4"/>
  <c r="W47" i="5"/>
  <c r="V47" i="5"/>
  <c r="I289" i="4"/>
  <c r="W290" i="5"/>
  <c r="V290" i="5"/>
  <c r="I273" i="4"/>
  <c r="W274" i="5"/>
  <c r="V274" i="5"/>
  <c r="I257" i="4"/>
  <c r="W258" i="5"/>
  <c r="V258" i="5"/>
  <c r="I241" i="4"/>
  <c r="W242" i="5"/>
  <c r="V242" i="5"/>
  <c r="I225" i="4"/>
  <c r="W226" i="5"/>
  <c r="V226" i="5"/>
  <c r="I209" i="4"/>
  <c r="W210" i="5"/>
  <c r="V210" i="5"/>
  <c r="I193" i="4"/>
  <c r="W194" i="5"/>
  <c r="V194" i="5"/>
  <c r="I177" i="4"/>
  <c r="W178" i="5"/>
  <c r="V178" i="5"/>
  <c r="I161" i="4"/>
  <c r="W162" i="5"/>
  <c r="V162" i="5"/>
  <c r="I145" i="4"/>
  <c r="W146" i="5"/>
  <c r="V146" i="5"/>
  <c r="I129" i="4"/>
  <c r="W130" i="5"/>
  <c r="V130" i="5"/>
  <c r="I113" i="4"/>
  <c r="W114" i="5"/>
  <c r="V114" i="5"/>
  <c r="I97" i="4"/>
  <c r="W98" i="5"/>
  <c r="V98" i="5"/>
  <c r="I81" i="4"/>
  <c r="W82" i="5"/>
  <c r="V82" i="5"/>
  <c r="I65" i="4"/>
  <c r="W66" i="5"/>
  <c r="V66" i="5"/>
  <c r="I49" i="4"/>
  <c r="W50" i="5"/>
  <c r="V50" i="5"/>
  <c r="I292" i="4"/>
  <c r="W293" i="5"/>
  <c r="V293" i="5"/>
  <c r="I276" i="4"/>
  <c r="W278" i="5"/>
  <c r="V278" i="5"/>
  <c r="I260" i="4"/>
  <c r="W262" i="5"/>
  <c r="V262" i="5"/>
  <c r="I244" i="4"/>
  <c r="W245" i="5"/>
  <c r="V245" i="5"/>
  <c r="I228" i="4"/>
  <c r="W229" i="5"/>
  <c r="V229" i="5"/>
  <c r="I212" i="4"/>
  <c r="W213" i="5"/>
  <c r="V213" i="5"/>
  <c r="I196" i="4"/>
  <c r="W197" i="5"/>
  <c r="V197" i="5"/>
  <c r="I180" i="4"/>
  <c r="W181" i="5"/>
  <c r="V181" i="5"/>
  <c r="I164" i="4"/>
  <c r="W165" i="5"/>
  <c r="V165" i="5"/>
  <c r="I148" i="4"/>
  <c r="W149" i="5"/>
  <c r="V149" i="5"/>
  <c r="I132" i="4"/>
  <c r="W133" i="5"/>
  <c r="V133" i="5"/>
  <c r="I116" i="4"/>
  <c r="W117" i="5"/>
  <c r="V117" i="5"/>
  <c r="I100" i="4"/>
  <c r="W101" i="5"/>
  <c r="V101" i="5"/>
  <c r="I84" i="4"/>
  <c r="W85" i="5"/>
  <c r="V85" i="5"/>
  <c r="T83" i="111"/>
  <c r="I68" i="4"/>
  <c r="W69" i="5"/>
  <c r="V69" i="5"/>
  <c r="I52" i="4"/>
  <c r="W53" i="5"/>
  <c r="V53" i="5"/>
  <c r="I295" i="4"/>
  <c r="W296" i="5"/>
  <c r="V296" i="5"/>
  <c r="I279" i="4"/>
  <c r="W280" i="5"/>
  <c r="V280" i="5"/>
  <c r="I263" i="4"/>
  <c r="W265" i="5"/>
  <c r="V265" i="5"/>
  <c r="I247" i="4"/>
  <c r="W248" i="5"/>
  <c r="V248" i="5"/>
  <c r="I231" i="4"/>
  <c r="W232" i="5"/>
  <c r="V232" i="5"/>
  <c r="I215" i="4"/>
  <c r="W216" i="5"/>
  <c r="V216" i="5"/>
  <c r="I199" i="4"/>
  <c r="W200" i="5"/>
  <c r="V200" i="5"/>
  <c r="I183" i="4"/>
  <c r="W184" i="5"/>
  <c r="V184" i="5"/>
  <c r="I167" i="4"/>
  <c r="W168" i="5"/>
  <c r="V168" i="5"/>
  <c r="I151" i="4"/>
  <c r="W152" i="5"/>
  <c r="V152" i="5"/>
  <c r="I135" i="4"/>
  <c r="W136" i="5"/>
  <c r="V136" i="5"/>
  <c r="I119" i="4"/>
  <c r="W120" i="5"/>
  <c r="V120" i="5"/>
  <c r="T118" i="111"/>
  <c r="I103" i="4"/>
  <c r="W104" i="5"/>
  <c r="V104" i="5"/>
  <c r="I87" i="4"/>
  <c r="W88" i="5"/>
  <c r="V88" i="5"/>
  <c r="I71" i="4"/>
  <c r="W72" i="5"/>
  <c r="V72" i="5"/>
  <c r="I55" i="4"/>
  <c r="W56" i="5"/>
  <c r="V56" i="5"/>
  <c r="I298" i="4"/>
  <c r="W299" i="5"/>
  <c r="V299" i="5"/>
  <c r="I282" i="4"/>
  <c r="W283" i="5"/>
  <c r="V283" i="5"/>
  <c r="I266" i="4"/>
  <c r="W268" i="5"/>
  <c r="V268" i="5"/>
  <c r="I250" i="4"/>
  <c r="W251" i="5"/>
  <c r="V251" i="5"/>
  <c r="I234" i="4"/>
  <c r="W235" i="5"/>
  <c r="V235" i="5"/>
  <c r="I218" i="4"/>
  <c r="W219" i="5"/>
  <c r="V219" i="5"/>
  <c r="I202" i="4"/>
  <c r="W203" i="5"/>
  <c r="V203" i="5"/>
  <c r="I186" i="4"/>
  <c r="W187" i="5"/>
  <c r="V187" i="5"/>
  <c r="I170" i="4"/>
  <c r="W171" i="5"/>
  <c r="V171" i="5"/>
  <c r="I154" i="4"/>
  <c r="W155" i="5"/>
  <c r="V155" i="5"/>
  <c r="I138" i="4"/>
  <c r="W139" i="5"/>
  <c r="V139" i="5"/>
  <c r="I122" i="4"/>
  <c r="W123" i="5"/>
  <c r="V123" i="5"/>
  <c r="I106" i="4"/>
  <c r="W107" i="5"/>
  <c r="V107" i="5"/>
  <c r="I90" i="4"/>
  <c r="W91" i="5"/>
  <c r="V91" i="5"/>
  <c r="T89" i="111"/>
  <c r="I74" i="4"/>
  <c r="W75" i="5"/>
  <c r="V75" i="5"/>
  <c r="I58" i="4"/>
  <c r="W59" i="5"/>
  <c r="V59" i="5"/>
  <c r="I42" i="4"/>
  <c r="W43" i="5"/>
  <c r="V43" i="5"/>
  <c r="I285" i="4"/>
  <c r="W286" i="5"/>
  <c r="V286" i="5"/>
  <c r="I269" i="4"/>
  <c r="W271" i="5"/>
  <c r="V271" i="5"/>
  <c r="I253" i="4"/>
  <c r="W254" i="5"/>
  <c r="V254" i="5"/>
  <c r="T252" i="111"/>
  <c r="I237" i="4"/>
  <c r="W238" i="5"/>
  <c r="V238" i="5"/>
  <c r="I221" i="4"/>
  <c r="W222" i="5"/>
  <c r="V222" i="5"/>
  <c r="I205" i="4"/>
  <c r="W206" i="5"/>
  <c r="V206" i="5"/>
  <c r="I189" i="4"/>
  <c r="W190" i="5"/>
  <c r="V190" i="5"/>
  <c r="T188" i="111"/>
  <c r="I173" i="4"/>
  <c r="W174" i="5"/>
  <c r="U172" i="111"/>
  <c r="H477" i="111"/>
  <c r="V174" i="5"/>
  <c r="T172" i="111"/>
  <c r="I157" i="4"/>
  <c r="W158" i="5"/>
  <c r="V158" i="5"/>
  <c r="I141" i="4"/>
  <c r="W142" i="5"/>
  <c r="V142" i="5"/>
  <c r="I125" i="4"/>
  <c r="W126" i="5"/>
  <c r="V126" i="5"/>
  <c r="I109" i="4"/>
  <c r="W110" i="5"/>
  <c r="V110" i="5"/>
  <c r="I93" i="4"/>
  <c r="W94" i="5"/>
  <c r="V94" i="5"/>
  <c r="I77" i="4"/>
  <c r="W78" i="5"/>
  <c r="V78" i="5"/>
  <c r="I61" i="4"/>
  <c r="W62" i="5"/>
  <c r="V62" i="5"/>
  <c r="I45" i="4"/>
  <c r="W46" i="5"/>
  <c r="V46" i="5"/>
  <c r="I288" i="4"/>
  <c r="W289" i="5"/>
  <c r="U287" i="111"/>
  <c r="H592" i="111"/>
  <c r="V289" i="5"/>
  <c r="T287" i="111"/>
  <c r="I272" i="4"/>
  <c r="W273" i="5"/>
  <c r="V273" i="5"/>
  <c r="I256" i="4"/>
  <c r="W257" i="5"/>
  <c r="V257" i="5"/>
  <c r="I240" i="4"/>
  <c r="W241" i="5"/>
  <c r="V241" i="5"/>
  <c r="I224" i="4"/>
  <c r="W225" i="5"/>
  <c r="U223" i="111"/>
  <c r="H528" i="111"/>
  <c r="V225" i="5"/>
  <c r="T223" i="111"/>
  <c r="I208" i="4"/>
  <c r="W209" i="5"/>
  <c r="V209" i="5"/>
  <c r="I192" i="4"/>
  <c r="W193" i="5"/>
  <c r="V193" i="5"/>
  <c r="I176" i="4"/>
  <c r="W177" i="5"/>
  <c r="V177" i="5"/>
  <c r="I160" i="4"/>
  <c r="W161" i="5"/>
  <c r="U159" i="111"/>
  <c r="H464" i="111"/>
  <c r="V161" i="5"/>
  <c r="I144" i="4"/>
  <c r="W145" i="5"/>
  <c r="V145" i="5"/>
  <c r="I128" i="4"/>
  <c r="W129" i="5"/>
  <c r="V129" i="5"/>
  <c r="T127" i="111"/>
  <c r="I112" i="4"/>
  <c r="W113" i="5"/>
  <c r="V113" i="5"/>
  <c r="I96" i="4"/>
  <c r="W97" i="5"/>
  <c r="V97" i="5"/>
  <c r="I80" i="4"/>
  <c r="W81" i="5"/>
  <c r="V81" i="5"/>
  <c r="I64" i="4"/>
  <c r="W65" i="5"/>
  <c r="V65" i="5"/>
  <c r="T63" i="111"/>
  <c r="I48" i="4"/>
  <c r="W49" i="5"/>
  <c r="V49" i="5"/>
  <c r="I291" i="4"/>
  <c r="W292" i="5"/>
  <c r="U290" i="111"/>
  <c r="H595" i="111"/>
  <c r="V292" i="5"/>
  <c r="I275" i="4"/>
  <c r="W276" i="5"/>
  <c r="V276" i="5"/>
  <c r="I259" i="4"/>
  <c r="W261" i="5"/>
  <c r="V261" i="5"/>
  <c r="I243" i="4"/>
  <c r="W244" i="5"/>
  <c r="V244" i="5"/>
  <c r="T242" i="111"/>
  <c r="I227" i="4"/>
  <c r="W228" i="5"/>
  <c r="V228" i="5"/>
  <c r="I211" i="4"/>
  <c r="W212" i="5"/>
  <c r="V212" i="5"/>
  <c r="I195" i="4"/>
  <c r="W196" i="5"/>
  <c r="V196" i="5"/>
  <c r="T194" i="111"/>
  <c r="I179" i="4"/>
  <c r="W180" i="5"/>
  <c r="V180" i="5"/>
  <c r="I163" i="4"/>
  <c r="W164" i="5"/>
  <c r="V164" i="5"/>
  <c r="I147" i="4"/>
  <c r="W148" i="5"/>
  <c r="V148" i="5"/>
  <c r="I131" i="4"/>
  <c r="W132" i="5"/>
  <c r="V132" i="5"/>
  <c r="I115" i="4"/>
  <c r="W116" i="5"/>
  <c r="U114" i="111"/>
  <c r="H419" i="111"/>
  <c r="V116" i="5"/>
  <c r="T114" i="111"/>
  <c r="I99" i="4"/>
  <c r="W100" i="5"/>
  <c r="V100" i="5"/>
  <c r="I83" i="4"/>
  <c r="W84" i="5"/>
  <c r="U82" i="111"/>
  <c r="H387" i="111"/>
  <c r="V84" i="5"/>
  <c r="T82" i="111"/>
  <c r="I67" i="4"/>
  <c r="W68" i="5"/>
  <c r="V68" i="5"/>
  <c r="I51" i="4"/>
  <c r="W52" i="5"/>
  <c r="U50" i="111"/>
  <c r="H355" i="111"/>
  <c r="V52" i="5"/>
  <c r="T50" i="111"/>
  <c r="I294" i="4"/>
  <c r="W295" i="5"/>
  <c r="U293" i="111"/>
  <c r="H598" i="111"/>
  <c r="V295" i="5"/>
  <c r="T293" i="111"/>
  <c r="I278" i="4"/>
  <c r="W279" i="5"/>
  <c r="V279" i="5"/>
  <c r="I262" i="4"/>
  <c r="W264" i="5"/>
  <c r="V264" i="5"/>
  <c r="T261" i="111"/>
  <c r="I246" i="4"/>
  <c r="W247" i="5"/>
  <c r="V247" i="5"/>
  <c r="I230" i="4"/>
  <c r="W231" i="5"/>
  <c r="V231" i="5"/>
  <c r="T229" i="111"/>
  <c r="I214" i="4"/>
  <c r="W215" i="5"/>
  <c r="V215" i="5"/>
  <c r="I198" i="4"/>
  <c r="W199" i="5"/>
  <c r="V199" i="5"/>
  <c r="I182" i="4"/>
  <c r="W183" i="5"/>
  <c r="V183" i="5"/>
  <c r="T181" i="111"/>
  <c r="I166" i="4"/>
  <c r="W167" i="5"/>
  <c r="V167" i="5"/>
  <c r="I150" i="4"/>
  <c r="W151" i="5"/>
  <c r="V151" i="5"/>
  <c r="I134" i="4"/>
  <c r="W135" i="5"/>
  <c r="V135" i="5"/>
  <c r="I118" i="4"/>
  <c r="W119" i="5"/>
  <c r="V119" i="5"/>
  <c r="I102" i="4"/>
  <c r="W103" i="5"/>
  <c r="U101" i="111"/>
  <c r="H406" i="111"/>
  <c r="V103" i="5"/>
  <c r="T101" i="111"/>
  <c r="I86" i="4"/>
  <c r="W87" i="5"/>
  <c r="V87" i="5"/>
  <c r="I70" i="4"/>
  <c r="W71" i="5"/>
  <c r="V71" i="5"/>
  <c r="T69" i="111"/>
  <c r="I54" i="4"/>
  <c r="W55" i="5"/>
  <c r="V55" i="5"/>
  <c r="I297" i="4"/>
  <c r="W298" i="5"/>
  <c r="V298" i="5"/>
  <c r="I281" i="4"/>
  <c r="W282" i="5"/>
  <c r="V282" i="5"/>
  <c r="I265" i="4"/>
  <c r="W267" i="5"/>
  <c r="U264" i="111"/>
  <c r="H569" i="111"/>
  <c r="V267" i="5"/>
  <c r="I249" i="4"/>
  <c r="W250" i="5"/>
  <c r="U248" i="111"/>
  <c r="H553" i="111"/>
  <c r="V250" i="5"/>
  <c r="I233" i="4"/>
  <c r="W234" i="5"/>
  <c r="U232" i="111"/>
  <c r="H537" i="111"/>
  <c r="V234" i="5"/>
  <c r="T232" i="111"/>
  <c r="I217" i="4"/>
  <c r="W218" i="5"/>
  <c r="V218" i="5"/>
  <c r="I201" i="4"/>
  <c r="W202" i="5"/>
  <c r="V202" i="5"/>
  <c r="T200" i="111"/>
  <c r="I185" i="4"/>
  <c r="W186" i="5"/>
  <c r="U184" i="111"/>
  <c r="H489" i="111"/>
  <c r="V186" i="5"/>
  <c r="T184" i="111"/>
  <c r="I169" i="4"/>
  <c r="W170" i="5"/>
  <c r="U168" i="111"/>
  <c r="H473" i="111"/>
  <c r="V170" i="5"/>
  <c r="T168" i="111"/>
  <c r="I153" i="4"/>
  <c r="W154" i="5"/>
  <c r="U152" i="111"/>
  <c r="H457" i="111"/>
  <c r="V154" i="5"/>
  <c r="T152" i="111"/>
  <c r="I137" i="4"/>
  <c r="W138" i="5"/>
  <c r="V138" i="5"/>
  <c r="I121" i="4"/>
  <c r="W122" i="5"/>
  <c r="U120" i="111"/>
  <c r="H425" i="111"/>
  <c r="V122" i="5"/>
  <c r="T120" i="111"/>
  <c r="I105" i="4"/>
  <c r="W106" i="5"/>
  <c r="U104" i="111"/>
  <c r="H409" i="111"/>
  <c r="V106" i="5"/>
  <c r="I89" i="4"/>
  <c r="W90" i="5"/>
  <c r="V90" i="5"/>
  <c r="I73" i="4"/>
  <c r="W74" i="5"/>
  <c r="V74" i="5"/>
  <c r="T72" i="111"/>
  <c r="I57" i="4"/>
  <c r="W58" i="5"/>
  <c r="V58" i="5"/>
  <c r="I300" i="4"/>
  <c r="W301" i="5"/>
  <c r="U299" i="111"/>
  <c r="H604" i="111"/>
  <c r="V301" i="5"/>
  <c r="I284" i="4"/>
  <c r="W285" i="5"/>
  <c r="V285" i="5"/>
  <c r="I268" i="4"/>
  <c r="W270" i="5"/>
  <c r="V270" i="5"/>
  <c r="I252" i="4"/>
  <c r="W253" i="5"/>
  <c r="V253" i="5"/>
  <c r="I236" i="4"/>
  <c r="W237" i="5"/>
  <c r="V237" i="5"/>
  <c r="T235" i="111"/>
  <c r="I220" i="4"/>
  <c r="W221" i="5"/>
  <c r="V221" i="5"/>
  <c r="I204" i="4"/>
  <c r="W205" i="5"/>
  <c r="V205" i="5"/>
  <c r="I188" i="4"/>
  <c r="W189" i="5"/>
  <c r="V189" i="5"/>
  <c r="I172" i="4"/>
  <c r="W173" i="5"/>
  <c r="V173" i="5"/>
  <c r="T171" i="111"/>
  <c r="I156" i="4"/>
  <c r="W157" i="5"/>
  <c r="V157" i="5"/>
  <c r="I140" i="4"/>
  <c r="W141" i="5"/>
  <c r="U139" i="111"/>
  <c r="H444" i="111"/>
  <c r="V141" i="5"/>
  <c r="I124" i="4"/>
  <c r="W125" i="5"/>
  <c r="V125" i="5"/>
  <c r="I108" i="4"/>
  <c r="W109" i="5"/>
  <c r="V109" i="5"/>
  <c r="T107" i="111"/>
  <c r="I92" i="4"/>
  <c r="W93" i="5"/>
  <c r="V93" i="5"/>
  <c r="I76" i="4"/>
  <c r="W77" i="5"/>
  <c r="U75" i="111"/>
  <c r="H380" i="111"/>
  <c r="V77" i="5"/>
  <c r="T75" i="111"/>
  <c r="I60" i="4"/>
  <c r="W61" i="5"/>
  <c r="V61" i="5"/>
  <c r="I44" i="4"/>
  <c r="W45" i="5"/>
  <c r="V45" i="5"/>
  <c r="T43" i="111"/>
  <c r="I287" i="4"/>
  <c r="W288" i="5"/>
  <c r="V288" i="5"/>
  <c r="I271" i="4"/>
  <c r="W259" i="5"/>
  <c r="U270" i="111"/>
  <c r="H575" i="111"/>
  <c r="V259" i="5"/>
  <c r="T270" i="111"/>
  <c r="I255" i="4"/>
  <c r="W256" i="5"/>
  <c r="V256" i="5"/>
  <c r="I239" i="4"/>
  <c r="W240" i="5"/>
  <c r="V240" i="5"/>
  <c r="T238" i="111"/>
  <c r="I223" i="4"/>
  <c r="W224" i="5"/>
  <c r="U222" i="111"/>
  <c r="H527" i="111"/>
  <c r="V224" i="5"/>
  <c r="T222" i="111"/>
  <c r="I207" i="4"/>
  <c r="W208" i="5"/>
  <c r="V208" i="5"/>
  <c r="I191" i="4"/>
  <c r="W192" i="5"/>
  <c r="V192" i="5"/>
  <c r="I175" i="4"/>
  <c r="W176" i="5"/>
  <c r="U174" i="111"/>
  <c r="H479" i="111"/>
  <c r="V176" i="5"/>
  <c r="T174" i="111"/>
  <c r="I159" i="4"/>
  <c r="W160" i="5"/>
  <c r="V160" i="5"/>
  <c r="I143" i="4"/>
  <c r="W144" i="5"/>
  <c r="U142" i="111"/>
  <c r="H447" i="111"/>
  <c r="V144" i="5"/>
  <c r="T142" i="111"/>
  <c r="I127" i="4"/>
  <c r="W128" i="5"/>
  <c r="U126" i="111"/>
  <c r="H431" i="111"/>
  <c r="V128" i="5"/>
  <c r="T126" i="111"/>
  <c r="I111" i="4"/>
  <c r="W112" i="5"/>
  <c r="V112" i="5"/>
  <c r="T110" i="111"/>
  <c r="I95" i="4"/>
  <c r="W96" i="5"/>
  <c r="U94" i="111"/>
  <c r="H399" i="111"/>
  <c r="V96" i="5"/>
  <c r="T94" i="111"/>
  <c r="I79" i="4"/>
  <c r="W80" i="5"/>
  <c r="U78" i="111"/>
  <c r="H383" i="111"/>
  <c r="V80" i="5"/>
  <c r="T78" i="111"/>
  <c r="I63" i="4"/>
  <c r="W64" i="5"/>
  <c r="U62" i="111"/>
  <c r="H367" i="111"/>
  <c r="V64" i="5"/>
  <c r="T62" i="111"/>
  <c r="I47" i="4"/>
  <c r="W48" i="5"/>
  <c r="U46" i="111"/>
  <c r="H351" i="111"/>
  <c r="V48" i="5"/>
  <c r="T46" i="111"/>
  <c r="I290" i="4"/>
  <c r="W291" i="5"/>
  <c r="U289" i="111"/>
  <c r="H594" i="111"/>
  <c r="V291" i="5"/>
  <c r="T289" i="111"/>
  <c r="I274" i="4"/>
  <c r="W275" i="5"/>
  <c r="V275" i="5"/>
  <c r="T273" i="111"/>
  <c r="I258" i="4"/>
  <c r="W260" i="5"/>
  <c r="U257" i="111"/>
  <c r="H562" i="111"/>
  <c r="V260" i="5"/>
  <c r="T257" i="111"/>
  <c r="I242" i="4"/>
  <c r="W243" i="5"/>
  <c r="V243" i="5"/>
  <c r="T241" i="111"/>
  <c r="I226" i="4"/>
  <c r="W227" i="5"/>
  <c r="U225" i="111"/>
  <c r="H530" i="111"/>
  <c r="V227" i="5"/>
  <c r="T225" i="111"/>
  <c r="I210" i="4"/>
  <c r="W211" i="5"/>
  <c r="V211" i="5"/>
  <c r="T209" i="111"/>
  <c r="I194" i="4"/>
  <c r="W195" i="5"/>
  <c r="V195" i="5"/>
  <c r="I178" i="4"/>
  <c r="W179" i="5"/>
  <c r="V179" i="5"/>
  <c r="T177" i="111"/>
  <c r="I162" i="4"/>
  <c r="W163" i="5"/>
  <c r="U161" i="111"/>
  <c r="H466" i="111"/>
  <c r="V163" i="5"/>
  <c r="T161" i="111"/>
  <c r="I146" i="4"/>
  <c r="W147" i="5"/>
  <c r="U145" i="111"/>
  <c r="H450" i="111"/>
  <c r="V147" i="5"/>
  <c r="T145" i="111"/>
  <c r="I130" i="4"/>
  <c r="W131" i="5"/>
  <c r="V131" i="5"/>
  <c r="I114" i="4"/>
  <c r="W115" i="5"/>
  <c r="U113" i="111"/>
  <c r="H418" i="111"/>
  <c r="V115" i="5"/>
  <c r="I98" i="4"/>
  <c r="W99" i="5"/>
  <c r="U97" i="111"/>
  <c r="H402" i="111"/>
  <c r="V99" i="5"/>
  <c r="T97" i="111"/>
  <c r="I82" i="4"/>
  <c r="W83" i="5"/>
  <c r="V83" i="5"/>
  <c r="T81" i="111"/>
  <c r="I66" i="4"/>
  <c r="W67" i="5"/>
  <c r="U65" i="111"/>
  <c r="H370" i="111"/>
  <c r="V67" i="5"/>
  <c r="T65" i="111"/>
  <c r="I50" i="4"/>
  <c r="W51" i="5"/>
  <c r="U49" i="111"/>
  <c r="H354" i="111"/>
  <c r="V51" i="5"/>
  <c r="T49" i="111"/>
  <c r="V43" i="3"/>
  <c r="W43" i="3"/>
  <c r="V47" i="3"/>
  <c r="W47" i="3"/>
  <c r="V51" i="3"/>
  <c r="W51" i="3"/>
  <c r="V55" i="3"/>
  <c r="W55" i="3"/>
  <c r="V59" i="3"/>
  <c r="W59" i="3"/>
  <c r="V63" i="3"/>
  <c r="W63" i="3"/>
  <c r="V67" i="3"/>
  <c r="W67" i="3"/>
  <c r="V71" i="3"/>
  <c r="W71" i="3"/>
  <c r="V75" i="3"/>
  <c r="W75" i="3"/>
  <c r="V79" i="3"/>
  <c r="W79" i="3"/>
  <c r="V83" i="3"/>
  <c r="W83" i="3"/>
  <c r="V87" i="3"/>
  <c r="W87" i="3"/>
  <c r="V91" i="3"/>
  <c r="W91" i="3"/>
  <c r="V95" i="3"/>
  <c r="W95" i="3"/>
  <c r="V99" i="3"/>
  <c r="W99" i="3"/>
  <c r="V103" i="3"/>
  <c r="W103" i="3"/>
  <c r="V107" i="3"/>
  <c r="W107" i="3"/>
  <c r="V111" i="3"/>
  <c r="W111" i="3"/>
  <c r="V115" i="3"/>
  <c r="W115" i="3"/>
  <c r="V119" i="3"/>
  <c r="W119" i="3"/>
  <c r="V123" i="3"/>
  <c r="W123" i="3"/>
  <c r="V127" i="3"/>
  <c r="W127" i="3"/>
  <c r="V131" i="3"/>
  <c r="W131" i="3"/>
  <c r="V135" i="3"/>
  <c r="W135" i="3"/>
  <c r="V139" i="3"/>
  <c r="W139" i="3"/>
  <c r="V143" i="3"/>
  <c r="W143" i="3"/>
  <c r="V147" i="3"/>
  <c r="W147" i="3"/>
  <c r="V151" i="3"/>
  <c r="W151" i="3"/>
  <c r="V155" i="3"/>
  <c r="W155" i="3"/>
  <c r="V159" i="3"/>
  <c r="W159" i="3"/>
  <c r="V163" i="3"/>
  <c r="W163" i="3"/>
  <c r="V167" i="3"/>
  <c r="W167" i="3"/>
  <c r="V171" i="3"/>
  <c r="W171" i="3"/>
  <c r="V175" i="3"/>
  <c r="W175" i="3"/>
  <c r="V179" i="3"/>
  <c r="W179" i="3"/>
  <c r="V183" i="3"/>
  <c r="W183" i="3"/>
  <c r="V187" i="3"/>
  <c r="W187" i="3"/>
  <c r="V191" i="3"/>
  <c r="W191" i="3"/>
  <c r="V195" i="3"/>
  <c r="W195" i="3"/>
  <c r="V199" i="3"/>
  <c r="W199" i="3"/>
  <c r="V203" i="3"/>
  <c r="W203" i="3"/>
  <c r="V207" i="3"/>
  <c r="W207" i="3"/>
  <c r="V211" i="3"/>
  <c r="W211" i="3"/>
  <c r="V215" i="3"/>
  <c r="W215" i="3"/>
  <c r="V219" i="3"/>
  <c r="W219" i="3"/>
  <c r="V223" i="3"/>
  <c r="W223" i="3"/>
  <c r="V227" i="3"/>
  <c r="W227" i="3"/>
  <c r="V231" i="3"/>
  <c r="W231" i="3"/>
  <c r="V235" i="3"/>
  <c r="W235" i="3"/>
  <c r="V239" i="3"/>
  <c r="W239" i="3"/>
  <c r="V243" i="3"/>
  <c r="W243" i="3"/>
  <c r="V247" i="3"/>
  <c r="W247" i="3"/>
  <c r="V251" i="3"/>
  <c r="W251" i="3"/>
  <c r="V255" i="3"/>
  <c r="W255" i="3"/>
  <c r="V259" i="3"/>
  <c r="W259" i="3"/>
  <c r="V263" i="3"/>
  <c r="W263" i="3"/>
  <c r="V267" i="3"/>
  <c r="W267" i="3"/>
  <c r="V271" i="3"/>
  <c r="W271" i="3"/>
  <c r="V275" i="3"/>
  <c r="W275" i="3"/>
  <c r="V279" i="3"/>
  <c r="W279" i="3"/>
  <c r="V283" i="3"/>
  <c r="W283" i="3"/>
  <c r="V287" i="3"/>
  <c r="W287" i="3"/>
  <c r="V291" i="3"/>
  <c r="W291" i="3"/>
  <c r="V295" i="3"/>
  <c r="W295" i="3"/>
  <c r="V299" i="3"/>
  <c r="W299" i="3"/>
  <c r="V53" i="3"/>
  <c r="W53" i="3"/>
  <c r="V65" i="3"/>
  <c r="W65" i="3"/>
  <c r="V77" i="3"/>
  <c r="W77" i="3"/>
  <c r="V89" i="3"/>
  <c r="W89" i="3"/>
  <c r="V101" i="3"/>
  <c r="W101" i="3"/>
  <c r="V117" i="3"/>
  <c r="W117" i="3"/>
  <c r="V129" i="3"/>
  <c r="W129" i="3"/>
  <c r="V149" i="3"/>
  <c r="W149" i="3"/>
  <c r="V161" i="3"/>
  <c r="W161" i="3"/>
  <c r="V173" i="3"/>
  <c r="W173" i="3"/>
  <c r="V185" i="3"/>
  <c r="W185" i="3"/>
  <c r="V201" i="3"/>
  <c r="W201" i="3"/>
  <c r="V213" i="3"/>
  <c r="W213" i="3"/>
  <c r="V225" i="3"/>
  <c r="W225" i="3"/>
  <c r="V241" i="3"/>
  <c r="W241" i="3"/>
  <c r="V257" i="3"/>
  <c r="W257" i="3"/>
  <c r="V269" i="3"/>
  <c r="W269" i="3"/>
  <c r="V281" i="3"/>
  <c r="W281" i="3"/>
  <c r="V293" i="3"/>
  <c r="W293" i="3"/>
  <c r="V44" i="3"/>
  <c r="W44" i="3"/>
  <c r="V48" i="3"/>
  <c r="W48" i="3"/>
  <c r="V52" i="3"/>
  <c r="W52" i="3"/>
  <c r="V56" i="3"/>
  <c r="W56" i="3"/>
  <c r="V60" i="3"/>
  <c r="W60" i="3"/>
  <c r="V64" i="3"/>
  <c r="W64" i="3"/>
  <c r="V68" i="3"/>
  <c r="W68" i="3"/>
  <c r="V72" i="3"/>
  <c r="W72" i="3"/>
  <c r="V76" i="3"/>
  <c r="W76" i="3"/>
  <c r="V80" i="3"/>
  <c r="W80" i="3"/>
  <c r="V84" i="3"/>
  <c r="W84" i="3"/>
  <c r="V88" i="3"/>
  <c r="W88" i="3"/>
  <c r="V92" i="3"/>
  <c r="W92" i="3"/>
  <c r="V96" i="3"/>
  <c r="W96" i="3"/>
  <c r="V100" i="3"/>
  <c r="W100" i="3"/>
  <c r="V104" i="3"/>
  <c r="W104" i="3"/>
  <c r="V108" i="3"/>
  <c r="W108" i="3"/>
  <c r="V112" i="3"/>
  <c r="W112" i="3"/>
  <c r="V116" i="3"/>
  <c r="W116" i="3"/>
  <c r="V120" i="3"/>
  <c r="W120" i="3"/>
  <c r="V124" i="3"/>
  <c r="W124" i="3"/>
  <c r="V128" i="3"/>
  <c r="W128" i="3"/>
  <c r="V132" i="3"/>
  <c r="W132" i="3"/>
  <c r="V136" i="3"/>
  <c r="W136" i="3"/>
  <c r="V140" i="3"/>
  <c r="W140" i="3"/>
  <c r="V144" i="3"/>
  <c r="W144" i="3"/>
  <c r="V148" i="3"/>
  <c r="W148" i="3"/>
  <c r="V152" i="3"/>
  <c r="W152" i="3"/>
  <c r="V156" i="3"/>
  <c r="W156" i="3"/>
  <c r="V160" i="3"/>
  <c r="W160" i="3"/>
  <c r="V164" i="3"/>
  <c r="W164" i="3"/>
  <c r="V168" i="3"/>
  <c r="W168" i="3"/>
  <c r="V172" i="3"/>
  <c r="W172" i="3"/>
  <c r="V176" i="3"/>
  <c r="W176" i="3"/>
  <c r="V180" i="3"/>
  <c r="W180" i="3"/>
  <c r="V184" i="3"/>
  <c r="W184" i="3"/>
  <c r="V188" i="3"/>
  <c r="W188" i="3"/>
  <c r="V192" i="3"/>
  <c r="W192" i="3"/>
  <c r="V196" i="3"/>
  <c r="W196" i="3"/>
  <c r="V200" i="3"/>
  <c r="W200" i="3"/>
  <c r="V204" i="3"/>
  <c r="W204" i="3"/>
  <c r="V208" i="3"/>
  <c r="W208" i="3"/>
  <c r="V212" i="3"/>
  <c r="W212" i="3"/>
  <c r="V216" i="3"/>
  <c r="W216" i="3"/>
  <c r="V220" i="3"/>
  <c r="W220" i="3"/>
  <c r="V224" i="3"/>
  <c r="W224" i="3"/>
  <c r="V228" i="3"/>
  <c r="W228" i="3"/>
  <c r="V232" i="3"/>
  <c r="W232" i="3"/>
  <c r="V236" i="3"/>
  <c r="W236" i="3"/>
  <c r="V240" i="3"/>
  <c r="W240" i="3"/>
  <c r="V244" i="3"/>
  <c r="W244" i="3"/>
  <c r="V248" i="3"/>
  <c r="W248" i="3"/>
  <c r="V252" i="3"/>
  <c r="W252" i="3"/>
  <c r="V256" i="3"/>
  <c r="W256" i="3"/>
  <c r="V260" i="3"/>
  <c r="W260" i="3"/>
  <c r="V264" i="3"/>
  <c r="W264" i="3"/>
  <c r="V268" i="3"/>
  <c r="W268" i="3"/>
  <c r="V272" i="3"/>
  <c r="W272" i="3"/>
  <c r="V276" i="3"/>
  <c r="W276" i="3"/>
  <c r="V280" i="3"/>
  <c r="W280" i="3"/>
  <c r="V284" i="3"/>
  <c r="W284" i="3"/>
  <c r="V288" i="3"/>
  <c r="W288" i="3"/>
  <c r="V292" i="3"/>
  <c r="W292" i="3"/>
  <c r="V296" i="3"/>
  <c r="W296" i="3"/>
  <c r="V300" i="3"/>
  <c r="W300" i="3"/>
  <c r="V45" i="3"/>
  <c r="W45" i="3"/>
  <c r="V61" i="3"/>
  <c r="W61" i="3"/>
  <c r="V73" i="3"/>
  <c r="W73" i="3"/>
  <c r="V85" i="3"/>
  <c r="W85" i="3"/>
  <c r="V97" i="3"/>
  <c r="W97" i="3"/>
  <c r="V109" i="3"/>
  <c r="W109" i="3"/>
  <c r="V125" i="3"/>
  <c r="W125" i="3"/>
  <c r="V137" i="3"/>
  <c r="W137" i="3"/>
  <c r="V145" i="3"/>
  <c r="W145" i="3"/>
  <c r="V157" i="3"/>
  <c r="W157" i="3"/>
  <c r="V169" i="3"/>
  <c r="W169" i="3"/>
  <c r="V181" i="3"/>
  <c r="W181" i="3"/>
  <c r="V193" i="3"/>
  <c r="W193" i="3"/>
  <c r="V205" i="3"/>
  <c r="W205" i="3"/>
  <c r="V217" i="3"/>
  <c r="W217" i="3"/>
  <c r="V233" i="3"/>
  <c r="W233" i="3"/>
  <c r="V245" i="3"/>
  <c r="W245" i="3"/>
  <c r="V253" i="3"/>
  <c r="W253" i="3"/>
  <c r="V265" i="3"/>
  <c r="W265" i="3"/>
  <c r="V277" i="3"/>
  <c r="W277" i="3"/>
  <c r="V289" i="3"/>
  <c r="W289" i="3"/>
  <c r="V42" i="3"/>
  <c r="W42" i="3"/>
  <c r="V46" i="3"/>
  <c r="W46" i="3"/>
  <c r="V50" i="3"/>
  <c r="W50" i="3"/>
  <c r="V54" i="3"/>
  <c r="W54" i="3"/>
  <c r="V58" i="3"/>
  <c r="W58" i="3"/>
  <c r="V62" i="3"/>
  <c r="W62" i="3"/>
  <c r="V66" i="3"/>
  <c r="W66" i="3"/>
  <c r="V70" i="3"/>
  <c r="W70" i="3"/>
  <c r="V74" i="3"/>
  <c r="W74" i="3"/>
  <c r="V78" i="3"/>
  <c r="W78" i="3"/>
  <c r="V82" i="3"/>
  <c r="W82" i="3"/>
  <c r="V86" i="3"/>
  <c r="W86" i="3"/>
  <c r="V90" i="3"/>
  <c r="W90" i="3"/>
  <c r="V94" i="3"/>
  <c r="W94" i="3"/>
  <c r="V98" i="3"/>
  <c r="W98" i="3"/>
  <c r="V102" i="3"/>
  <c r="W102" i="3"/>
  <c r="V106" i="3"/>
  <c r="W106" i="3"/>
  <c r="V110" i="3"/>
  <c r="W110" i="3"/>
  <c r="V114" i="3"/>
  <c r="W114" i="3"/>
  <c r="V118" i="3"/>
  <c r="W118" i="3"/>
  <c r="V122" i="3"/>
  <c r="W122" i="3"/>
  <c r="V126" i="3"/>
  <c r="W126" i="3"/>
  <c r="V130" i="3"/>
  <c r="W130" i="3"/>
  <c r="V134" i="3"/>
  <c r="W134" i="3"/>
  <c r="V138" i="3"/>
  <c r="W138" i="3"/>
  <c r="V142" i="3"/>
  <c r="W142" i="3"/>
  <c r="V146" i="3"/>
  <c r="W146" i="3"/>
  <c r="V150" i="3"/>
  <c r="W150" i="3"/>
  <c r="V154" i="3"/>
  <c r="W154" i="3"/>
  <c r="V158" i="3"/>
  <c r="W158" i="3"/>
  <c r="V162" i="3"/>
  <c r="W162" i="3"/>
  <c r="V166" i="3"/>
  <c r="W166" i="3"/>
  <c r="V170" i="3"/>
  <c r="W170" i="3"/>
  <c r="V174" i="3"/>
  <c r="W174" i="3"/>
  <c r="V178" i="3"/>
  <c r="W178" i="3"/>
  <c r="V182" i="3"/>
  <c r="W182" i="3"/>
  <c r="V186" i="3"/>
  <c r="W186" i="3"/>
  <c r="V190" i="3"/>
  <c r="W190" i="3"/>
  <c r="V194" i="3"/>
  <c r="W194" i="3"/>
  <c r="V198" i="3"/>
  <c r="W198" i="3"/>
  <c r="V202" i="3"/>
  <c r="W202" i="3"/>
  <c r="V206" i="3"/>
  <c r="W206" i="3"/>
  <c r="V210" i="3"/>
  <c r="W210" i="3"/>
  <c r="V214" i="3"/>
  <c r="W214" i="3"/>
  <c r="V218" i="3"/>
  <c r="W218" i="3"/>
  <c r="V222" i="3"/>
  <c r="W222" i="3"/>
  <c r="V226" i="3"/>
  <c r="W226" i="3"/>
  <c r="V230" i="3"/>
  <c r="W230" i="3"/>
  <c r="V234" i="3"/>
  <c r="W234" i="3"/>
  <c r="V238" i="3"/>
  <c r="W238" i="3"/>
  <c r="V242" i="3"/>
  <c r="W242" i="3"/>
  <c r="V246" i="3"/>
  <c r="W246" i="3"/>
  <c r="V250" i="3"/>
  <c r="W250" i="3"/>
  <c r="V254" i="3"/>
  <c r="W254" i="3"/>
  <c r="V258" i="3"/>
  <c r="W258" i="3"/>
  <c r="V262" i="3"/>
  <c r="W262" i="3"/>
  <c r="V266" i="3"/>
  <c r="W266" i="3"/>
  <c r="V270" i="3"/>
  <c r="W270" i="3"/>
  <c r="V274" i="3"/>
  <c r="W274" i="3"/>
  <c r="V278" i="3"/>
  <c r="W278" i="3"/>
  <c r="V282" i="3"/>
  <c r="W282" i="3"/>
  <c r="V286" i="3"/>
  <c r="W286" i="3"/>
  <c r="V290" i="3"/>
  <c r="W290" i="3"/>
  <c r="V294" i="3"/>
  <c r="W294" i="3"/>
  <c r="V298" i="3"/>
  <c r="W298" i="3"/>
  <c r="V49" i="3"/>
  <c r="W49" i="3"/>
  <c r="V57" i="3"/>
  <c r="W57" i="3"/>
  <c r="V69" i="3"/>
  <c r="W69" i="3"/>
  <c r="V81" i="3"/>
  <c r="W81" i="3"/>
  <c r="V93" i="3"/>
  <c r="W93" i="3"/>
  <c r="V105" i="3"/>
  <c r="W105" i="3"/>
  <c r="V113" i="3"/>
  <c r="W113" i="3"/>
  <c r="V121" i="3"/>
  <c r="W121" i="3"/>
  <c r="V133" i="3"/>
  <c r="W133" i="3"/>
  <c r="V141" i="3"/>
  <c r="W141" i="3"/>
  <c r="V153" i="3"/>
  <c r="W153" i="3"/>
  <c r="V165" i="3"/>
  <c r="W165" i="3"/>
  <c r="V177" i="3"/>
  <c r="W177" i="3"/>
  <c r="V189" i="3"/>
  <c r="W189" i="3"/>
  <c r="V197" i="3"/>
  <c r="W197" i="3"/>
  <c r="V209" i="3"/>
  <c r="W209" i="3"/>
  <c r="V221" i="3"/>
  <c r="W221" i="3"/>
  <c r="V229" i="3"/>
  <c r="W229" i="3"/>
  <c r="V237" i="3"/>
  <c r="W237" i="3"/>
  <c r="V249" i="3"/>
  <c r="W249" i="3"/>
  <c r="V261" i="3"/>
  <c r="W261" i="3"/>
  <c r="V273" i="3"/>
  <c r="W273" i="3"/>
  <c r="V285" i="3"/>
  <c r="W285" i="3"/>
  <c r="V297" i="3"/>
  <c r="W297" i="3"/>
  <c r="U181" i="111"/>
  <c r="H486" i="111"/>
  <c r="T66" i="111"/>
  <c r="T258" i="111"/>
  <c r="T290" i="111"/>
  <c r="T159" i="111"/>
  <c r="T92" i="111"/>
  <c r="T179" i="111"/>
  <c r="T295" i="111"/>
  <c r="Y58" i="111"/>
  <c r="I363" i="111"/>
  <c r="Y13" i="111"/>
  <c r="I318" i="111"/>
  <c r="X103" i="111"/>
  <c r="Y41" i="111"/>
  <c r="I346" i="111"/>
  <c r="X238" i="111"/>
  <c r="X255" i="111"/>
  <c r="Y178" i="111"/>
  <c r="I483" i="111"/>
  <c r="S7" i="111"/>
  <c r="J142" i="111"/>
  <c r="D447" i="111"/>
  <c r="J181" i="111"/>
  <c r="D486" i="111"/>
  <c r="J182" i="111"/>
  <c r="D487" i="111"/>
  <c r="U258" i="111"/>
  <c r="H563" i="111"/>
  <c r="U179" i="111"/>
  <c r="H484" i="111"/>
  <c r="U295" i="111"/>
  <c r="H600" i="111"/>
  <c r="X68" i="111"/>
  <c r="X111" i="111"/>
  <c r="X40" i="111"/>
  <c r="Y80" i="111"/>
  <c r="I385" i="111"/>
  <c r="Y268" i="111"/>
  <c r="I573" i="111"/>
  <c r="X232" i="111"/>
  <c r="Y293" i="111"/>
  <c r="I598" i="111"/>
  <c r="S225" i="111"/>
  <c r="S103" i="111"/>
  <c r="S210" i="111"/>
  <c r="S139" i="111"/>
  <c r="S171" i="111"/>
  <c r="J218" i="111"/>
  <c r="D523" i="111"/>
  <c r="J173" i="111"/>
  <c r="D478" i="111"/>
  <c r="J141" i="111"/>
  <c r="D446" i="111"/>
  <c r="J86" i="111"/>
  <c r="D391" i="111"/>
  <c r="J13" i="111"/>
  <c r="D318" i="111"/>
  <c r="J258" i="111"/>
  <c r="D563" i="111"/>
  <c r="J271" i="111"/>
  <c r="D576" i="111"/>
  <c r="J175" i="111"/>
  <c r="D480" i="111"/>
  <c r="U66" i="111"/>
  <c r="H371" i="111"/>
  <c r="T256" i="111"/>
  <c r="T125" i="111"/>
  <c r="T221" i="111"/>
  <c r="T58" i="111"/>
  <c r="X13" i="111"/>
  <c r="Y103" i="111"/>
  <c r="I408" i="111"/>
  <c r="Y255" i="111"/>
  <c r="I560" i="111"/>
  <c r="X178" i="111"/>
  <c r="J148" i="111"/>
  <c r="D453" i="111"/>
  <c r="J56" i="111"/>
  <c r="D361" i="111"/>
  <c r="J284" i="111"/>
  <c r="D589" i="111"/>
  <c r="J150" i="111"/>
  <c r="D455" i="111"/>
  <c r="J262" i="111"/>
  <c r="D567" i="111"/>
  <c r="J88" i="111"/>
  <c r="D393" i="111"/>
  <c r="J252" i="111"/>
  <c r="D557" i="111"/>
  <c r="U146" i="111"/>
  <c r="H451" i="111"/>
  <c r="U242" i="111"/>
  <c r="H547" i="111"/>
  <c r="U166" i="111"/>
  <c r="H471" i="111"/>
  <c r="U256" i="111"/>
  <c r="H561" i="111"/>
  <c r="U125" i="111"/>
  <c r="H430" i="111"/>
  <c r="U221" i="111"/>
  <c r="H526" i="111"/>
  <c r="U58" i="111"/>
  <c r="H363" i="111"/>
  <c r="Y68" i="111"/>
  <c r="I373" i="111"/>
  <c r="Y40" i="111"/>
  <c r="I345" i="111"/>
  <c r="X80" i="111"/>
  <c r="Y232" i="111"/>
  <c r="I537" i="111"/>
  <c r="X293" i="111"/>
  <c r="S226" i="111"/>
  <c r="S155" i="111"/>
  <c r="S102" i="111"/>
  <c r="S271" i="111"/>
  <c r="J124" i="111"/>
  <c r="D429" i="111"/>
  <c r="J220" i="111"/>
  <c r="D525" i="111"/>
  <c r="J210" i="111"/>
  <c r="D515" i="111"/>
  <c r="J75" i="111"/>
  <c r="D380" i="111"/>
  <c r="J155" i="111"/>
  <c r="D460" i="111"/>
  <c r="J125" i="111"/>
  <c r="D430" i="111"/>
  <c r="J82" i="111"/>
  <c r="D387" i="111"/>
  <c r="J277" i="111"/>
  <c r="D582" i="111"/>
  <c r="J136" i="111"/>
  <c r="D441" i="111"/>
  <c r="U206" i="111"/>
  <c r="H511" i="111"/>
  <c r="U296" i="111"/>
  <c r="H601" i="111"/>
  <c r="U165" i="111"/>
  <c r="H470" i="111"/>
  <c r="U194" i="111"/>
  <c r="H499" i="111"/>
  <c r="U220" i="111"/>
  <c r="H525" i="111"/>
  <c r="U153" i="111"/>
  <c r="H458" i="111"/>
  <c r="U103" i="111"/>
  <c r="H408" i="111"/>
  <c r="Y101" i="111"/>
  <c r="I406" i="111"/>
  <c r="Y4" i="111"/>
  <c r="I309" i="111"/>
  <c r="Y136" i="111"/>
  <c r="I441" i="111"/>
  <c r="Y17" i="111"/>
  <c r="I322" i="111"/>
  <c r="X78" i="111"/>
  <c r="X47" i="111"/>
  <c r="X39" i="111"/>
  <c r="Y143" i="111"/>
  <c r="I448" i="111"/>
  <c r="Y81" i="111"/>
  <c r="I386" i="111"/>
  <c r="X179" i="111"/>
  <c r="Y275" i="111"/>
  <c r="I580" i="111"/>
  <c r="X151" i="111"/>
  <c r="Y219" i="111"/>
  <c r="I524" i="111"/>
  <c r="Y212" i="111"/>
  <c r="I517" i="111"/>
  <c r="Y209" i="111"/>
  <c r="I514" i="111"/>
  <c r="S110" i="111"/>
  <c r="S270" i="111"/>
  <c r="S107" i="111"/>
  <c r="S56" i="111"/>
  <c r="S184" i="111"/>
  <c r="S216" i="111"/>
  <c r="S73" i="111"/>
  <c r="S201" i="111"/>
  <c r="S233" i="111"/>
  <c r="S20" i="111"/>
  <c r="S268" i="111"/>
  <c r="J199" i="111"/>
  <c r="D504" i="111"/>
  <c r="J212" i="111"/>
  <c r="D517" i="111"/>
  <c r="J72" i="111"/>
  <c r="D377" i="111"/>
  <c r="J94" i="111"/>
  <c r="D399" i="111"/>
  <c r="J231" i="111"/>
  <c r="D536" i="111"/>
  <c r="J59" i="111"/>
  <c r="D364" i="111"/>
  <c r="T91" i="111"/>
  <c r="T219" i="111"/>
  <c r="T56" i="111"/>
  <c r="T204" i="111"/>
  <c r="T102" i="111"/>
  <c r="T166" i="111"/>
  <c r="T294" i="111"/>
  <c r="T291" i="111"/>
  <c r="T128" i="111"/>
  <c r="Y272" i="111"/>
  <c r="I577" i="111"/>
  <c r="Y104" i="111"/>
  <c r="I409" i="111"/>
  <c r="Y124" i="111"/>
  <c r="I429" i="111"/>
  <c r="Y248" i="111"/>
  <c r="I553" i="111"/>
  <c r="Y242" i="111"/>
  <c r="I547" i="111"/>
  <c r="Y129" i="111"/>
  <c r="I434" i="111"/>
  <c r="X102" i="111"/>
  <c r="X220" i="111"/>
  <c r="Y249" i="111"/>
  <c r="I554" i="111"/>
  <c r="Y182" i="111"/>
  <c r="I487" i="111"/>
  <c r="X278" i="111"/>
  <c r="X120" i="111"/>
  <c r="X244" i="111"/>
  <c r="Y146" i="111"/>
  <c r="I451" i="111"/>
  <c r="J234" i="111"/>
  <c r="D539" i="111"/>
  <c r="J187" i="111"/>
  <c r="D492" i="111"/>
  <c r="J129" i="111"/>
  <c r="D434" i="111"/>
  <c r="J41" i="111"/>
  <c r="D346" i="111"/>
  <c r="J100" i="111"/>
  <c r="D405" i="111"/>
  <c r="J251" i="111"/>
  <c r="D556" i="111"/>
  <c r="J103" i="111"/>
  <c r="D408" i="111"/>
  <c r="J207" i="111"/>
  <c r="D512" i="111"/>
  <c r="J5" i="111"/>
  <c r="D310" i="111"/>
  <c r="U91" i="111"/>
  <c r="H396" i="111"/>
  <c r="U219" i="111"/>
  <c r="H524" i="111"/>
  <c r="U56" i="111"/>
  <c r="H361" i="111"/>
  <c r="U204" i="111"/>
  <c r="H509" i="111"/>
  <c r="U102" i="111"/>
  <c r="H407" i="111"/>
  <c r="U294" i="111"/>
  <c r="H599" i="111"/>
  <c r="U131" i="111"/>
  <c r="H436" i="111"/>
  <c r="U291" i="111"/>
  <c r="H596" i="111"/>
  <c r="U128" i="111"/>
  <c r="H433" i="111"/>
  <c r="U119" i="111"/>
  <c r="H424" i="111"/>
  <c r="X101" i="111"/>
  <c r="X4" i="111"/>
  <c r="Y47" i="111"/>
  <c r="I352" i="111"/>
  <c r="Y39" i="111"/>
  <c r="I344" i="111"/>
  <c r="X81" i="111"/>
  <c r="Y179" i="111"/>
  <c r="I484" i="111"/>
  <c r="Y151" i="111"/>
  <c r="I456" i="111"/>
  <c r="X212" i="111"/>
  <c r="X209" i="111"/>
  <c r="S128" i="111"/>
  <c r="S183" i="111"/>
  <c r="S281" i="111"/>
  <c r="S164" i="111"/>
  <c r="S196" i="111"/>
  <c r="S228" i="111"/>
  <c r="S149" i="111"/>
  <c r="S59" i="111"/>
  <c r="S123" i="111"/>
  <c r="S251" i="111"/>
  <c r="S217" i="111"/>
  <c r="S143" i="111"/>
  <c r="S239" i="111"/>
  <c r="S45" i="111"/>
  <c r="S58" i="111"/>
  <c r="J160" i="111"/>
  <c r="D465" i="111"/>
  <c r="J71" i="111"/>
  <c r="D376" i="111"/>
  <c r="J27" i="111"/>
  <c r="D332" i="111"/>
  <c r="J35" i="111"/>
  <c r="D340" i="111"/>
  <c r="T206" i="111"/>
  <c r="T203" i="111"/>
  <c r="T296" i="111"/>
  <c r="T165" i="111"/>
  <c r="T197" i="111"/>
  <c r="T162" i="111"/>
  <c r="T191" i="111"/>
  <c r="T60" i="111"/>
  <c r="T124" i="111"/>
  <c r="T57" i="111"/>
  <c r="T121" i="111"/>
  <c r="T153" i="111"/>
  <c r="T217" i="111"/>
  <c r="T214" i="111"/>
  <c r="T246" i="111"/>
  <c r="T278" i="111"/>
  <c r="T147" i="111"/>
  <c r="T211" i="111"/>
  <c r="T45" i="111"/>
  <c r="T141" i="111"/>
  <c r="T74" i="111"/>
  <c r="T106" i="111"/>
  <c r="T170" i="111"/>
  <c r="T199" i="111"/>
  <c r="T68" i="111"/>
  <c r="T39" i="111"/>
  <c r="T25" i="111"/>
  <c r="Y51" i="111"/>
  <c r="I356" i="111"/>
  <c r="Y176" i="111"/>
  <c r="I481" i="111"/>
  <c r="X272" i="111"/>
  <c r="T13" i="111"/>
  <c r="X104" i="111"/>
  <c r="X225" i="111"/>
  <c r="X123" i="111"/>
  <c r="X124" i="111"/>
  <c r="X248" i="111"/>
  <c r="Y181" i="111"/>
  <c r="I486" i="111"/>
  <c r="X242" i="111"/>
  <c r="Y96" i="111"/>
  <c r="I401" i="111"/>
  <c r="Y97" i="111"/>
  <c r="I402" i="111"/>
  <c r="X129" i="111"/>
  <c r="Y102" i="111"/>
  <c r="I407" i="111"/>
  <c r="Y220" i="111"/>
  <c r="I525" i="111"/>
  <c r="X249" i="111"/>
  <c r="X182" i="111"/>
  <c r="X246" i="111"/>
  <c r="Y278" i="111"/>
  <c r="I583" i="111"/>
  <c r="Y120" i="111"/>
  <c r="I425" i="111"/>
  <c r="Y251" i="111"/>
  <c r="I556" i="111"/>
  <c r="Y244" i="111"/>
  <c r="I549" i="111"/>
  <c r="X146" i="111"/>
  <c r="S26" i="111"/>
  <c r="S35" i="111"/>
  <c r="J230" i="111"/>
  <c r="D535" i="111"/>
  <c r="J235" i="111"/>
  <c r="D540" i="111"/>
  <c r="J248" i="111"/>
  <c r="D553" i="111"/>
  <c r="J64" i="111"/>
  <c r="D369" i="111"/>
  <c r="J60" i="111"/>
  <c r="D365" i="111"/>
  <c r="J204" i="111"/>
  <c r="D509" i="111"/>
  <c r="J39" i="111"/>
  <c r="D344" i="111"/>
  <c r="J282" i="111"/>
  <c r="D587" i="111"/>
  <c r="J131" i="111"/>
  <c r="D436" i="111"/>
  <c r="J172" i="111"/>
  <c r="D477" i="111"/>
  <c r="J279" i="111"/>
  <c r="D584" i="111"/>
  <c r="T113" i="111"/>
  <c r="T139" i="111"/>
  <c r="T129" i="111"/>
  <c r="T248" i="111"/>
  <c r="T178" i="111"/>
  <c r="T119" i="111"/>
  <c r="T212" i="111"/>
  <c r="Y84" i="111"/>
  <c r="I389" i="111"/>
  <c r="X240" i="111"/>
  <c r="X237" i="111"/>
  <c r="U193" i="111"/>
  <c r="H498" i="111"/>
  <c r="U158" i="111"/>
  <c r="H463" i="111"/>
  <c r="U286" i="111"/>
  <c r="H591" i="111"/>
  <c r="U59" i="111"/>
  <c r="H364" i="111"/>
  <c r="U123" i="111"/>
  <c r="H428" i="111"/>
  <c r="U155" i="111"/>
  <c r="H460" i="111"/>
  <c r="U251" i="111"/>
  <c r="H556" i="111"/>
  <c r="U283" i="111"/>
  <c r="H588" i="111"/>
  <c r="U88" i="111"/>
  <c r="H393" i="111"/>
  <c r="U216" i="111"/>
  <c r="H521" i="111"/>
  <c r="U280" i="111"/>
  <c r="H585" i="111"/>
  <c r="U53" i="111"/>
  <c r="H358" i="111"/>
  <c r="U117" i="111"/>
  <c r="H422" i="111"/>
  <c r="U149" i="111"/>
  <c r="H454" i="111"/>
  <c r="U277" i="111"/>
  <c r="H582" i="111"/>
  <c r="U178" i="111"/>
  <c r="H483" i="111"/>
  <c r="U210" i="111"/>
  <c r="H515" i="111"/>
  <c r="U47" i="111"/>
  <c r="H352" i="111"/>
  <c r="U143" i="111"/>
  <c r="H448" i="111"/>
  <c r="U175" i="111"/>
  <c r="H480" i="111"/>
  <c r="U207" i="111"/>
  <c r="H512" i="111"/>
  <c r="U239" i="111"/>
  <c r="H544" i="111"/>
  <c r="U271" i="111"/>
  <c r="H576" i="111"/>
  <c r="U44" i="111"/>
  <c r="H349" i="111"/>
  <c r="U108" i="111"/>
  <c r="H413" i="111"/>
  <c r="U236" i="111"/>
  <c r="H541" i="111"/>
  <c r="U268" i="111"/>
  <c r="H573" i="111"/>
  <c r="U105" i="111"/>
  <c r="H410" i="111"/>
  <c r="U201" i="111"/>
  <c r="H506" i="111"/>
  <c r="U233" i="111"/>
  <c r="H538" i="111"/>
  <c r="U134" i="111"/>
  <c r="H439" i="111"/>
  <c r="U230" i="111"/>
  <c r="H535" i="111"/>
  <c r="U67" i="111"/>
  <c r="H372" i="111"/>
  <c r="U163" i="111"/>
  <c r="H468" i="111"/>
  <c r="U227" i="111"/>
  <c r="H532" i="111"/>
  <c r="U160" i="111"/>
  <c r="H465" i="111"/>
  <c r="U288" i="111"/>
  <c r="H593" i="111"/>
  <c r="U61" i="111"/>
  <c r="H366" i="111"/>
  <c r="U183" i="111"/>
  <c r="H488" i="111"/>
  <c r="U212" i="111"/>
  <c r="H517" i="111"/>
  <c r="Y67" i="111"/>
  <c r="I372" i="111"/>
  <c r="X163" i="111"/>
  <c r="X100" i="111"/>
  <c r="X164" i="111"/>
  <c r="Y74" i="111"/>
  <c r="I379" i="111"/>
  <c r="X165" i="111"/>
  <c r="Y263" i="111"/>
  <c r="I568" i="111"/>
  <c r="X288" i="111"/>
  <c r="X218" i="111"/>
  <c r="Y250" i="111"/>
  <c r="I555" i="111"/>
  <c r="Y72" i="111"/>
  <c r="I377" i="111"/>
  <c r="Y73" i="111"/>
  <c r="I378" i="111"/>
  <c r="X137" i="111"/>
  <c r="X257" i="111"/>
  <c r="Y91" i="111"/>
  <c r="I396" i="111"/>
  <c r="X155" i="111"/>
  <c r="Y98" i="111"/>
  <c r="I403" i="111"/>
  <c r="X162" i="111"/>
  <c r="X287" i="111"/>
  <c r="T32" i="111"/>
  <c r="X79" i="111"/>
  <c r="Y112" i="111"/>
  <c r="I417" i="111"/>
  <c r="Y113" i="111"/>
  <c r="I418" i="111"/>
  <c r="X150" i="111"/>
  <c r="X204" i="111"/>
  <c r="X201" i="111"/>
  <c r="X262" i="111"/>
  <c r="X88" i="111"/>
  <c r="S17" i="111"/>
  <c r="S32" i="111"/>
  <c r="S36" i="111"/>
  <c r="S51" i="111"/>
  <c r="S83" i="111"/>
  <c r="S115" i="111"/>
  <c r="S147" i="111"/>
  <c r="S179" i="111"/>
  <c r="S275" i="111"/>
  <c r="S160" i="111"/>
  <c r="S256" i="111"/>
  <c r="S288" i="111"/>
  <c r="S81" i="111"/>
  <c r="S113" i="111"/>
  <c r="S145" i="111"/>
  <c r="S245" i="111"/>
  <c r="S62" i="111"/>
  <c r="S190" i="111"/>
  <c r="S254" i="111"/>
  <c r="S293" i="111"/>
  <c r="S33" i="111"/>
  <c r="S100" i="111"/>
  <c r="S132" i="111"/>
  <c r="S292" i="111"/>
  <c r="S66" i="111"/>
  <c r="S130" i="111"/>
  <c r="S91" i="111"/>
  <c r="S283" i="111"/>
  <c r="S264" i="111"/>
  <c r="S153" i="111"/>
  <c r="S285" i="111"/>
  <c r="S230" i="111"/>
  <c r="S24" i="111"/>
  <c r="S175" i="111"/>
  <c r="S60" i="111"/>
  <c r="S141" i="111"/>
  <c r="J283" i="111"/>
  <c r="D588" i="111"/>
  <c r="U85" i="111"/>
  <c r="H390" i="111"/>
  <c r="U189" i="111"/>
  <c r="H494" i="111"/>
  <c r="U250" i="111"/>
  <c r="H555" i="111"/>
  <c r="U55" i="111"/>
  <c r="H360" i="111"/>
  <c r="X295" i="111"/>
  <c r="X270" i="111"/>
  <c r="S177" i="111"/>
  <c r="S286" i="111"/>
  <c r="S247" i="111"/>
  <c r="S136" i="111"/>
  <c r="S70" i="111"/>
  <c r="T226" i="111"/>
  <c r="T284" i="111"/>
  <c r="T185" i="111"/>
  <c r="T86" i="111"/>
  <c r="T112" i="111"/>
  <c r="T144" i="111"/>
  <c r="T176" i="111"/>
  <c r="T208" i="111"/>
  <c r="T272" i="111"/>
  <c r="T173" i="111"/>
  <c r="T205" i="111"/>
  <c r="T266" i="111"/>
  <c r="T167" i="111"/>
  <c r="T231" i="111"/>
  <c r="T132" i="111"/>
  <c r="T164" i="111"/>
  <c r="T196" i="111"/>
  <c r="T228" i="111"/>
  <c r="T36" i="111"/>
  <c r="Y53" i="111"/>
  <c r="I358" i="111"/>
  <c r="X215" i="111"/>
  <c r="Y247" i="111"/>
  <c r="I552" i="111"/>
  <c r="X269" i="111"/>
  <c r="X266" i="111"/>
  <c r="X235" i="111"/>
  <c r="Y299" i="111"/>
  <c r="I604" i="111"/>
  <c r="X228" i="111"/>
  <c r="Y59" i="111"/>
  <c r="I364" i="111"/>
  <c r="Y60" i="111"/>
  <c r="I365" i="111"/>
  <c r="Y95" i="111"/>
  <c r="I400" i="111"/>
  <c r="Y160" i="111"/>
  <c r="I465" i="111"/>
  <c r="X65" i="111"/>
  <c r="Y161" i="111"/>
  <c r="I466" i="111"/>
  <c r="Y166" i="111"/>
  <c r="I471" i="111"/>
  <c r="Y227" i="111"/>
  <c r="I532" i="111"/>
  <c r="X259" i="111"/>
  <c r="X252" i="111"/>
  <c r="Y284" i="111"/>
  <c r="I589" i="111"/>
  <c r="Y281" i="111"/>
  <c r="I586" i="111"/>
  <c r="Y214" i="111"/>
  <c r="I519" i="111"/>
  <c r="T23" i="111"/>
  <c r="X55" i="111"/>
  <c r="X57" i="111"/>
  <c r="Y121" i="111"/>
  <c r="I426" i="111"/>
  <c r="X62" i="111"/>
  <c r="X180" i="111"/>
  <c r="X177" i="111"/>
  <c r="Y241" i="111"/>
  <c r="I546" i="111"/>
  <c r="T14" i="111"/>
  <c r="X140" i="111"/>
  <c r="Y207" i="111"/>
  <c r="I512" i="111"/>
  <c r="X271" i="111"/>
  <c r="X261" i="111"/>
  <c r="X258" i="111"/>
  <c r="S23" i="111"/>
  <c r="S31" i="111"/>
  <c r="J99" i="111"/>
  <c r="D404" i="111"/>
  <c r="U129" i="111"/>
  <c r="H434" i="111"/>
  <c r="U274" i="111"/>
  <c r="H579" i="111"/>
  <c r="U169" i="111"/>
  <c r="H474" i="111"/>
  <c r="U297" i="111"/>
  <c r="H602" i="111"/>
  <c r="U262" i="111"/>
  <c r="H567" i="111"/>
  <c r="U96" i="111"/>
  <c r="H401" i="111"/>
  <c r="U224" i="111"/>
  <c r="H529" i="111"/>
  <c r="U93" i="111"/>
  <c r="H398" i="111"/>
  <c r="U157" i="111"/>
  <c r="H462" i="111"/>
  <c r="U285" i="111"/>
  <c r="H590" i="111"/>
  <c r="U186" i="111"/>
  <c r="H491" i="111"/>
  <c r="U218" i="111"/>
  <c r="H523" i="111"/>
  <c r="U87" i="111"/>
  <c r="H392" i="111"/>
  <c r="U215" i="111"/>
  <c r="H520" i="111"/>
  <c r="U247" i="111"/>
  <c r="H552" i="111"/>
  <c r="U52" i="111"/>
  <c r="H357" i="111"/>
  <c r="U84" i="111"/>
  <c r="H389" i="111"/>
  <c r="U180" i="111"/>
  <c r="H485" i="111"/>
  <c r="U244" i="111"/>
  <c r="H549" i="111"/>
  <c r="J290" i="111"/>
  <c r="D595" i="111"/>
  <c r="J156" i="111"/>
  <c r="D461" i="111"/>
  <c r="J143" i="111"/>
  <c r="D448" i="111"/>
  <c r="J276" i="111"/>
  <c r="D581" i="111"/>
  <c r="T51" i="111"/>
  <c r="T6" i="111"/>
  <c r="T10" i="111"/>
  <c r="T20" i="111"/>
  <c r="X99" i="111"/>
  <c r="Y132" i="111"/>
  <c r="I437" i="111"/>
  <c r="Y69" i="111"/>
  <c r="I374" i="111"/>
  <c r="X106" i="111"/>
  <c r="Y138" i="111"/>
  <c r="I443" i="111"/>
  <c r="Y192" i="111"/>
  <c r="I497" i="111"/>
  <c r="X224" i="111"/>
  <c r="X221" i="111"/>
  <c r="X285" i="111"/>
  <c r="T16" i="111"/>
  <c r="Y71" i="111"/>
  <c r="I376" i="111"/>
  <c r="X135" i="111"/>
  <c r="X136" i="111"/>
  <c r="Y78" i="111"/>
  <c r="I383" i="111"/>
  <c r="X142" i="111"/>
  <c r="Y196" i="111"/>
  <c r="I501" i="111"/>
  <c r="T3" i="111"/>
  <c r="T27" i="111"/>
  <c r="Y92" i="111"/>
  <c r="I397" i="111"/>
  <c r="Y93" i="111"/>
  <c r="I398" i="111"/>
  <c r="Y223" i="111"/>
  <c r="I528" i="111"/>
  <c r="Y213" i="111"/>
  <c r="I518" i="111"/>
  <c r="X277" i="111"/>
  <c r="T9" i="111"/>
  <c r="Y111" i="111"/>
  <c r="I416" i="111"/>
  <c r="X143" i="111"/>
  <c r="X144" i="111"/>
  <c r="X145" i="111"/>
  <c r="X86" i="111"/>
  <c r="X275" i="111"/>
  <c r="Y172" i="111"/>
  <c r="I477" i="111"/>
  <c r="Y236" i="111"/>
  <c r="I541" i="111"/>
  <c r="X268" i="111"/>
  <c r="X265" i="111"/>
  <c r="Y297" i="111"/>
  <c r="I602" i="111"/>
  <c r="Y230" i="111"/>
  <c r="I535" i="111"/>
  <c r="Y294" i="111"/>
  <c r="I599" i="111"/>
  <c r="T11" i="111"/>
  <c r="X89" i="111"/>
  <c r="Y153" i="111"/>
  <c r="I458" i="111"/>
  <c r="X94" i="111"/>
  <c r="X219" i="111"/>
  <c r="Y283" i="111"/>
  <c r="I588" i="111"/>
  <c r="Y276" i="111"/>
  <c r="I581" i="111"/>
  <c r="Y273" i="111"/>
  <c r="I578" i="111"/>
  <c r="Y254" i="111"/>
  <c r="I559" i="111"/>
  <c r="Y108" i="111"/>
  <c r="I413" i="111"/>
  <c r="Y109" i="111"/>
  <c r="I414" i="111"/>
  <c r="X175" i="111"/>
  <c r="Y239" i="111"/>
  <c r="I544" i="111"/>
  <c r="X168" i="111"/>
  <c r="Y229" i="111"/>
  <c r="I534" i="111"/>
  <c r="Y226" i="111"/>
  <c r="I531" i="111"/>
  <c r="S25" i="111"/>
  <c r="S55" i="111"/>
  <c r="S119" i="111"/>
  <c r="S68" i="111"/>
  <c r="S85" i="111"/>
  <c r="S258" i="111"/>
  <c r="S290" i="111"/>
  <c r="S38" i="111"/>
  <c r="S219" i="111"/>
  <c r="S297" i="111"/>
  <c r="S168" i="111"/>
  <c r="S232" i="111"/>
  <c r="S121" i="111"/>
  <c r="S134" i="111"/>
  <c r="S294" i="111"/>
  <c r="S4" i="111"/>
  <c r="S111" i="111"/>
  <c r="S220" i="111"/>
  <c r="S77" i="111"/>
  <c r="S109" i="111"/>
  <c r="S173" i="111"/>
  <c r="S205" i="111"/>
  <c r="S154" i="111"/>
  <c r="S186" i="111"/>
  <c r="S218" i="111"/>
  <c r="S282" i="111"/>
  <c r="J176" i="111"/>
  <c r="D481" i="111"/>
  <c r="T17" i="111"/>
  <c r="X69" i="111"/>
  <c r="Y221" i="111"/>
  <c r="I526" i="111"/>
  <c r="T7" i="111"/>
  <c r="Y135" i="111"/>
  <c r="I440" i="111"/>
  <c r="Y142" i="111"/>
  <c r="I447" i="111"/>
  <c r="X93" i="111"/>
  <c r="X213" i="111"/>
  <c r="Y145" i="111"/>
  <c r="I450" i="111"/>
  <c r="X172" i="111"/>
  <c r="X236" i="111"/>
  <c r="X254" i="111"/>
  <c r="X108" i="111"/>
  <c r="Y175" i="111"/>
  <c r="I480" i="111"/>
  <c r="S178" i="111"/>
  <c r="J52" i="111"/>
  <c r="D357" i="111"/>
  <c r="J77" i="111"/>
  <c r="D382" i="111"/>
  <c r="J66" i="111"/>
  <c r="D371" i="111"/>
  <c r="U190" i="111"/>
  <c r="H495" i="111"/>
  <c r="U254" i="111"/>
  <c r="H559" i="111"/>
  <c r="U187" i="111"/>
  <c r="H492" i="111"/>
  <c r="U213" i="111"/>
  <c r="H518" i="111"/>
  <c r="U79" i="111"/>
  <c r="H384" i="111"/>
  <c r="U140" i="111"/>
  <c r="H445" i="111"/>
  <c r="U41" i="111"/>
  <c r="H346" i="111"/>
  <c r="U137" i="111"/>
  <c r="H442" i="111"/>
  <c r="U265" i="111"/>
  <c r="H570" i="111"/>
  <c r="U70" i="111"/>
  <c r="H375" i="111"/>
  <c r="U198" i="111"/>
  <c r="H503" i="111"/>
  <c r="U90" i="111"/>
  <c r="H395" i="111"/>
  <c r="U154" i="111"/>
  <c r="H459" i="111"/>
  <c r="U151" i="111"/>
  <c r="H456" i="111"/>
  <c r="U279" i="111"/>
  <c r="H584" i="111"/>
  <c r="U245" i="111"/>
  <c r="H550" i="111"/>
  <c r="U111" i="111"/>
  <c r="H416" i="111"/>
  <c r="U76" i="111"/>
  <c r="H381" i="111"/>
  <c r="U73" i="111"/>
  <c r="H378" i="111"/>
  <c r="U99" i="111"/>
  <c r="H404" i="111"/>
  <c r="U195" i="111"/>
  <c r="H500" i="111"/>
  <c r="U259" i="111"/>
  <c r="H564" i="111"/>
  <c r="U64" i="111"/>
  <c r="H369" i="111"/>
  <c r="U192" i="111"/>
  <c r="H497" i="111"/>
  <c r="U253" i="111"/>
  <c r="H558" i="111"/>
  <c r="U122" i="111"/>
  <c r="H427" i="111"/>
  <c r="U282" i="111"/>
  <c r="H587" i="111"/>
  <c r="U148" i="111"/>
  <c r="H453" i="111"/>
  <c r="U276" i="111"/>
  <c r="H581" i="111"/>
  <c r="Y199" i="111"/>
  <c r="I504" i="111"/>
  <c r="Y37" i="111"/>
  <c r="I342" i="111"/>
  <c r="X231" i="111"/>
  <c r="X19" i="111"/>
  <c r="Y210" i="111"/>
  <c r="I515" i="111"/>
  <c r="Y30" i="111"/>
  <c r="I335" i="111"/>
  <c r="Y48" i="111"/>
  <c r="I353" i="111"/>
  <c r="Y169" i="111"/>
  <c r="I474" i="111"/>
  <c r="Y233" i="111"/>
  <c r="I538" i="111"/>
  <c r="X87" i="111"/>
  <c r="Y152" i="111"/>
  <c r="I457" i="111"/>
  <c r="Y36" i="111"/>
  <c r="I341" i="111"/>
  <c r="X206" i="111"/>
  <c r="X45" i="111"/>
  <c r="X50" i="111"/>
  <c r="X14" i="111"/>
  <c r="X296" i="111"/>
  <c r="X290" i="111"/>
  <c r="S211" i="111"/>
  <c r="S64" i="111"/>
  <c r="S158" i="111"/>
  <c r="S296" i="111"/>
  <c r="S89" i="111"/>
  <c r="S166" i="111"/>
  <c r="S16" i="111"/>
  <c r="S47" i="111"/>
  <c r="S257" i="111"/>
  <c r="S92" i="111"/>
  <c r="S156" i="111"/>
  <c r="S284" i="111"/>
  <c r="S122" i="111"/>
  <c r="J79" i="111"/>
  <c r="D384" i="111"/>
  <c r="T267" i="111"/>
  <c r="T299" i="111"/>
  <c r="T136" i="111"/>
  <c r="T264" i="111"/>
  <c r="T133" i="111"/>
  <c r="T98" i="111"/>
  <c r="T130" i="111"/>
  <c r="T95" i="111"/>
  <c r="T255" i="111"/>
  <c r="T156" i="111"/>
  <c r="T220" i="111"/>
  <c r="T249" i="111"/>
  <c r="T281" i="111"/>
  <c r="T54" i="111"/>
  <c r="T150" i="111"/>
  <c r="T182" i="111"/>
  <c r="T115" i="111"/>
  <c r="T243" i="111"/>
  <c r="T48" i="111"/>
  <c r="T240" i="111"/>
  <c r="T109" i="111"/>
  <c r="T237" i="111"/>
  <c r="T42" i="111"/>
  <c r="T202" i="111"/>
  <c r="T71" i="111"/>
  <c r="T135" i="111"/>
  <c r="T263" i="111"/>
  <c r="T260" i="111"/>
  <c r="Y115" i="111"/>
  <c r="I420" i="111"/>
  <c r="X147" i="111"/>
  <c r="X10" i="111"/>
  <c r="X90" i="111"/>
  <c r="X154" i="111"/>
  <c r="Y237" i="111"/>
  <c r="I542" i="111"/>
  <c r="Y234" i="111"/>
  <c r="I539" i="111"/>
  <c r="Y298" i="111"/>
  <c r="I603" i="111"/>
  <c r="Y20" i="111"/>
  <c r="I325" i="111"/>
  <c r="X110" i="111"/>
  <c r="X22" i="111"/>
  <c r="Y292" i="111"/>
  <c r="I597" i="111"/>
  <c r="Y61" i="111"/>
  <c r="I366" i="111"/>
  <c r="Y7" i="111"/>
  <c r="I312" i="111"/>
  <c r="Y191" i="111"/>
  <c r="I496" i="111"/>
  <c r="Y3" i="111"/>
  <c r="I308" i="111"/>
  <c r="Y184" i="111"/>
  <c r="I489" i="111"/>
  <c r="T33" i="111"/>
  <c r="T21" i="111"/>
  <c r="Y159" i="111"/>
  <c r="I464" i="111"/>
  <c r="Y24" i="111"/>
  <c r="I329" i="111"/>
  <c r="X64" i="111"/>
  <c r="X128" i="111"/>
  <c r="X70" i="111"/>
  <c r="X134" i="111"/>
  <c r="Y291" i="111"/>
  <c r="I596" i="111"/>
  <c r="X185" i="111"/>
  <c r="Y126" i="111"/>
  <c r="I431" i="111"/>
  <c r="X187" i="111"/>
  <c r="X174" i="111"/>
  <c r="Y222" i="111"/>
  <c r="I527" i="111"/>
  <c r="T31" i="111"/>
  <c r="X139" i="111"/>
  <c r="X141" i="111"/>
  <c r="Y194" i="111"/>
  <c r="I499" i="111"/>
  <c r="Y28" i="111"/>
  <c r="I333" i="111"/>
  <c r="S10" i="111"/>
  <c r="S15" i="111"/>
  <c r="J196" i="111"/>
  <c r="D501" i="111"/>
  <c r="J23" i="111"/>
  <c r="D328" i="111"/>
  <c r="U177" i="111"/>
  <c r="H482" i="111"/>
  <c r="U273" i="111"/>
  <c r="H578" i="111"/>
  <c r="U110" i="111"/>
  <c r="H415" i="111"/>
  <c r="U238" i="111"/>
  <c r="H543" i="111"/>
  <c r="U43" i="111"/>
  <c r="H348" i="111"/>
  <c r="U107" i="111"/>
  <c r="H412" i="111"/>
  <c r="U171" i="111"/>
  <c r="H476" i="111"/>
  <c r="U235" i="111"/>
  <c r="H540" i="111"/>
  <c r="U267" i="111"/>
  <c r="H572" i="111"/>
  <c r="U72" i="111"/>
  <c r="H377" i="111"/>
  <c r="U136" i="111"/>
  <c r="H441" i="111"/>
  <c r="U200" i="111"/>
  <c r="H505" i="111"/>
  <c r="U69" i="111"/>
  <c r="H374" i="111"/>
  <c r="U133" i="111"/>
  <c r="H438" i="111"/>
  <c r="U197" i="111"/>
  <c r="H502" i="111"/>
  <c r="U98" i="111"/>
  <c r="H403" i="111"/>
  <c r="U162" i="111"/>
  <c r="H467" i="111"/>
  <c r="U226" i="111"/>
  <c r="H531" i="111"/>
  <c r="U95" i="111"/>
  <c r="H400" i="111"/>
  <c r="U127" i="111"/>
  <c r="H432" i="111"/>
  <c r="U191" i="111"/>
  <c r="H496" i="111"/>
  <c r="U255" i="111"/>
  <c r="H560" i="111"/>
  <c r="U60" i="111"/>
  <c r="H365" i="111"/>
  <c r="U124" i="111"/>
  <c r="H429" i="111"/>
  <c r="U156" i="111"/>
  <c r="H461" i="111"/>
  <c r="U252" i="111"/>
  <c r="H557" i="111"/>
  <c r="U284" i="111"/>
  <c r="H589" i="111"/>
  <c r="U57" i="111"/>
  <c r="H362" i="111"/>
  <c r="U89" i="111"/>
  <c r="H394" i="111"/>
  <c r="U121" i="111"/>
  <c r="H426" i="111"/>
  <c r="U185" i="111"/>
  <c r="H490" i="111"/>
  <c r="U217" i="111"/>
  <c r="H522" i="111"/>
  <c r="U249" i="111"/>
  <c r="H554" i="111"/>
  <c r="U281" i="111"/>
  <c r="H586" i="111"/>
  <c r="U54" i="111"/>
  <c r="H359" i="111"/>
  <c r="U86" i="111"/>
  <c r="H391" i="111"/>
  <c r="U118" i="111"/>
  <c r="H423" i="111"/>
  <c r="U150" i="111"/>
  <c r="H455" i="111"/>
  <c r="U182" i="111"/>
  <c r="H487" i="111"/>
  <c r="U214" i="111"/>
  <c r="H519" i="111"/>
  <c r="U246" i="111"/>
  <c r="H551" i="111"/>
  <c r="U278" i="111"/>
  <c r="H583" i="111"/>
  <c r="U51" i="111"/>
  <c r="H356" i="111"/>
  <c r="U115" i="111"/>
  <c r="H420" i="111"/>
  <c r="U211" i="111"/>
  <c r="H516" i="111"/>
  <c r="U243" i="111"/>
  <c r="H548" i="111"/>
  <c r="U275" i="111"/>
  <c r="H580" i="111"/>
  <c r="U48" i="111"/>
  <c r="H353" i="111"/>
  <c r="U80" i="111"/>
  <c r="H385" i="111"/>
  <c r="U112" i="111"/>
  <c r="H417" i="111"/>
  <c r="U144" i="111"/>
  <c r="H449" i="111"/>
  <c r="U176" i="111"/>
  <c r="H481" i="111"/>
  <c r="U240" i="111"/>
  <c r="H545" i="111"/>
  <c r="U45" i="111"/>
  <c r="H350" i="111"/>
  <c r="U77" i="111"/>
  <c r="H382" i="111"/>
  <c r="U109" i="111"/>
  <c r="H414" i="111"/>
  <c r="U141" i="111"/>
  <c r="H446" i="111"/>
  <c r="U173" i="111"/>
  <c r="H478" i="111"/>
  <c r="U237" i="111"/>
  <c r="H542" i="111"/>
  <c r="U42" i="111"/>
  <c r="H347" i="111"/>
  <c r="U74" i="111"/>
  <c r="H379" i="111"/>
  <c r="U106" i="111"/>
  <c r="H411" i="111"/>
  <c r="U138" i="111"/>
  <c r="H443" i="111"/>
  <c r="U170" i="111"/>
  <c r="H475" i="111"/>
  <c r="U234" i="111"/>
  <c r="H539" i="111"/>
  <c r="U298" i="111"/>
  <c r="H603" i="111"/>
  <c r="U71" i="111"/>
  <c r="H376" i="111"/>
  <c r="U135" i="111"/>
  <c r="H440" i="111"/>
  <c r="U167" i="111"/>
  <c r="H472" i="111"/>
  <c r="U199" i="111"/>
  <c r="H504" i="111"/>
  <c r="U231" i="111"/>
  <c r="H536" i="111"/>
  <c r="U263" i="111"/>
  <c r="H568" i="111"/>
  <c r="U68" i="111"/>
  <c r="H373" i="111"/>
  <c r="U100" i="111"/>
  <c r="H405" i="111"/>
  <c r="U132" i="111"/>
  <c r="H437" i="111"/>
  <c r="U164" i="111"/>
  <c r="H469" i="111"/>
  <c r="U196" i="111"/>
  <c r="H501" i="111"/>
  <c r="U228" i="111"/>
  <c r="H533" i="111"/>
  <c r="U260" i="111"/>
  <c r="H565" i="111"/>
  <c r="U292" i="111"/>
  <c r="H597" i="111"/>
  <c r="T12" i="111"/>
  <c r="X67" i="111"/>
  <c r="Y163" i="111"/>
  <c r="I468" i="111"/>
  <c r="Y100" i="111"/>
  <c r="I405" i="111"/>
  <c r="Y164" i="111"/>
  <c r="I469" i="111"/>
  <c r="Y42" i="111"/>
  <c r="I347" i="111"/>
  <c r="Y26" i="111"/>
  <c r="I331" i="111"/>
  <c r="X74" i="111"/>
  <c r="Y106" i="111"/>
  <c r="I411" i="111"/>
  <c r="Y165" i="111"/>
  <c r="I470" i="111"/>
  <c r="X199" i="111"/>
  <c r="X37" i="111"/>
  <c r="Y231" i="111"/>
  <c r="I536" i="111"/>
  <c r="Y19" i="111"/>
  <c r="I324" i="111"/>
  <c r="X263" i="111"/>
  <c r="Y295" i="111"/>
  <c r="I600" i="111"/>
  <c r="Y288" i="111"/>
  <c r="I593" i="111"/>
  <c r="Y218" i="111"/>
  <c r="I523" i="111"/>
  <c r="X250" i="111"/>
  <c r="X71" i="111"/>
  <c r="X72" i="111"/>
  <c r="X73" i="111"/>
  <c r="Y137" i="111"/>
  <c r="I442" i="111"/>
  <c r="Y267" i="111"/>
  <c r="I572" i="111"/>
  <c r="Y12" i="111"/>
  <c r="I317" i="111"/>
  <c r="X196" i="111"/>
  <c r="Y260" i="111"/>
  <c r="I565" i="111"/>
  <c r="X193" i="111"/>
  <c r="X6" i="111"/>
  <c r="Y257" i="111"/>
  <c r="I562" i="111"/>
  <c r="X190" i="111"/>
  <c r="X5" i="111"/>
  <c r="Y270" i="111"/>
  <c r="I575" i="111"/>
  <c r="T2" i="111"/>
  <c r="X91" i="111"/>
  <c r="Y155" i="111"/>
  <c r="I460" i="111"/>
  <c r="X92" i="111"/>
  <c r="X98" i="111"/>
  <c r="Y162" i="111"/>
  <c r="I467" i="111"/>
  <c r="X223" i="111"/>
  <c r="Y287" i="111"/>
  <c r="I592" i="111"/>
  <c r="X216" i="111"/>
  <c r="Y277" i="111"/>
  <c r="I582" i="111"/>
  <c r="X210" i="111"/>
  <c r="X30" i="111"/>
  <c r="Y274" i="111"/>
  <c r="I579" i="111"/>
  <c r="T15" i="111"/>
  <c r="T5" i="111"/>
  <c r="T26" i="111"/>
  <c r="Y79" i="111"/>
  <c r="I384" i="111"/>
  <c r="X48" i="111"/>
  <c r="X112" i="111"/>
  <c r="X49" i="111"/>
  <c r="X113" i="111"/>
  <c r="X54" i="111"/>
  <c r="X21" i="111"/>
  <c r="Y86" i="111"/>
  <c r="I391" i="111"/>
  <c r="Y150" i="111"/>
  <c r="I455" i="111"/>
  <c r="X243" i="111"/>
  <c r="Y204" i="111"/>
  <c r="I509" i="111"/>
  <c r="X169" i="111"/>
  <c r="Y201" i="111"/>
  <c r="I506" i="111"/>
  <c r="X233" i="111"/>
  <c r="Y265" i="111"/>
  <c r="I570" i="111"/>
  <c r="X297" i="111"/>
  <c r="Y198" i="111"/>
  <c r="I503" i="111"/>
  <c r="Y262" i="111"/>
  <c r="I567" i="111"/>
  <c r="X294" i="111"/>
  <c r="T29" i="111"/>
  <c r="Y87" i="111"/>
  <c r="I392" i="111"/>
  <c r="Y88" i="111"/>
  <c r="I393" i="111"/>
  <c r="X152" i="111"/>
  <c r="X36" i="111"/>
  <c r="Y89" i="111"/>
  <c r="I394" i="111"/>
  <c r="X153" i="111"/>
  <c r="Y94" i="111"/>
  <c r="I399" i="111"/>
  <c r="X158" i="111"/>
  <c r="X9" i="111"/>
  <c r="X283" i="111"/>
  <c r="X276" i="111"/>
  <c r="Y206" i="111"/>
  <c r="I511" i="111"/>
  <c r="T19" i="111"/>
  <c r="Y43" i="111"/>
  <c r="I348" i="111"/>
  <c r="Y33" i="111"/>
  <c r="I338" i="111"/>
  <c r="X107" i="111"/>
  <c r="X27" i="111"/>
  <c r="Y44" i="111"/>
  <c r="I349" i="111"/>
  <c r="Y2" i="111"/>
  <c r="I307" i="111"/>
  <c r="Y45" i="111"/>
  <c r="I350" i="111"/>
  <c r="X109" i="111"/>
  <c r="Y50" i="111"/>
  <c r="I355" i="111"/>
  <c r="Y14" i="111"/>
  <c r="I319" i="111"/>
  <c r="X114" i="111"/>
  <c r="X23" i="111"/>
  <c r="X239" i="111"/>
  <c r="Y168" i="111"/>
  <c r="I473" i="111"/>
  <c r="Y296" i="111"/>
  <c r="I601" i="111"/>
  <c r="X229" i="111"/>
  <c r="X226" i="111"/>
  <c r="Y290" i="111"/>
  <c r="I595" i="111"/>
  <c r="S5" i="111"/>
  <c r="S40" i="111"/>
  <c r="S99" i="111"/>
  <c r="S131" i="111"/>
  <c r="S227" i="111"/>
  <c r="S291" i="111"/>
  <c r="S48" i="111"/>
  <c r="S144" i="111"/>
  <c r="S208" i="111"/>
  <c r="S272" i="111"/>
  <c r="S161" i="111"/>
  <c r="S193" i="111"/>
  <c r="S46" i="111"/>
  <c r="S78" i="111"/>
  <c r="S206" i="111"/>
  <c r="S238" i="111"/>
  <c r="S241" i="111"/>
  <c r="S135" i="111"/>
  <c r="S199" i="111"/>
  <c r="S231" i="111"/>
  <c r="S263" i="111"/>
  <c r="S295" i="111"/>
  <c r="S52" i="111"/>
  <c r="S84" i="111"/>
  <c r="S116" i="111"/>
  <c r="S180" i="111"/>
  <c r="S212" i="111"/>
  <c r="S276" i="111"/>
  <c r="S289" i="111"/>
  <c r="S69" i="111"/>
  <c r="S101" i="111"/>
  <c r="S133" i="111"/>
  <c r="S165" i="111"/>
  <c r="S197" i="111"/>
  <c r="S229" i="111"/>
  <c r="S114" i="111"/>
  <c r="S242" i="111"/>
  <c r="S274" i="111"/>
  <c r="S34" i="111"/>
  <c r="S43" i="111"/>
  <c r="S75" i="111"/>
  <c r="S203" i="111"/>
  <c r="S235" i="111"/>
  <c r="S267" i="111"/>
  <c r="S299" i="111"/>
  <c r="S88" i="111"/>
  <c r="S120" i="111"/>
  <c r="S152" i="111"/>
  <c r="S248" i="111"/>
  <c r="S41" i="111"/>
  <c r="S105" i="111"/>
  <c r="S137" i="111"/>
  <c r="S169" i="111"/>
  <c r="S54" i="111"/>
  <c r="S86" i="111"/>
  <c r="S118" i="111"/>
  <c r="S150" i="111"/>
  <c r="S182" i="111"/>
  <c r="S214" i="111"/>
  <c r="S246" i="111"/>
  <c r="S278" i="111"/>
  <c r="S261" i="111"/>
  <c r="S12" i="111"/>
  <c r="S28" i="111"/>
  <c r="S63" i="111"/>
  <c r="S95" i="111"/>
  <c r="S127" i="111"/>
  <c r="S159" i="111"/>
  <c r="S191" i="111"/>
  <c r="S223" i="111"/>
  <c r="S255" i="111"/>
  <c r="S287" i="111"/>
  <c r="S44" i="111"/>
  <c r="S76" i="111"/>
  <c r="S108" i="111"/>
  <c r="S140" i="111"/>
  <c r="S172" i="111"/>
  <c r="S204" i="111"/>
  <c r="S236" i="111"/>
  <c r="S249" i="111"/>
  <c r="S61" i="111"/>
  <c r="S93" i="111"/>
  <c r="S125" i="111"/>
  <c r="S157" i="111"/>
  <c r="S189" i="111"/>
  <c r="S221" i="111"/>
  <c r="S42" i="111"/>
  <c r="S74" i="111"/>
  <c r="S106" i="111"/>
  <c r="S138" i="111"/>
  <c r="S170" i="111"/>
  <c r="S202" i="111"/>
  <c r="S234" i="111"/>
  <c r="S266" i="111"/>
  <c r="S298" i="111"/>
  <c r="J133" i="111"/>
  <c r="D438" i="111"/>
  <c r="J292" i="111"/>
  <c r="D597" i="111"/>
  <c r="J247" i="111"/>
  <c r="D552" i="111"/>
  <c r="J236" i="111"/>
  <c r="D541" i="111"/>
  <c r="J203" i="111"/>
  <c r="D508" i="111"/>
  <c r="J76" i="111"/>
  <c r="D381" i="111"/>
  <c r="J89" i="111"/>
  <c r="D394" i="111"/>
  <c r="J18" i="111"/>
  <c r="D323" i="111"/>
  <c r="J117" i="111"/>
  <c r="D422" i="111"/>
  <c r="J221" i="111"/>
  <c r="D526" i="111"/>
  <c r="J211" i="111"/>
  <c r="D516" i="111"/>
  <c r="U116" i="111"/>
  <c r="H421" i="111"/>
  <c r="X42" i="111"/>
  <c r="X26" i="111"/>
  <c r="X267" i="111"/>
  <c r="X12" i="111"/>
  <c r="X260" i="111"/>
  <c r="Y193" i="111"/>
  <c r="I498" i="111"/>
  <c r="Y6" i="111"/>
  <c r="I311" i="111"/>
  <c r="Y190" i="111"/>
  <c r="I495" i="111"/>
  <c r="Y5" i="111"/>
  <c r="I310" i="111"/>
  <c r="Y216" i="111"/>
  <c r="I521" i="111"/>
  <c r="X274" i="111"/>
  <c r="Y49" i="111"/>
  <c r="I354" i="111"/>
  <c r="Y54" i="111"/>
  <c r="I359" i="111"/>
  <c r="Y21" i="111"/>
  <c r="I326" i="111"/>
  <c r="Y243" i="111"/>
  <c r="I548" i="111"/>
  <c r="X198" i="111"/>
  <c r="Y158" i="111"/>
  <c r="I463" i="111"/>
  <c r="Y9" i="111"/>
  <c r="I314" i="111"/>
  <c r="X43" i="111"/>
  <c r="X33" i="111"/>
  <c r="Y107" i="111"/>
  <c r="I412" i="111"/>
  <c r="Y27" i="111"/>
  <c r="I332" i="111"/>
  <c r="X44" i="111"/>
  <c r="X2" i="111"/>
  <c r="Y114" i="111"/>
  <c r="I419" i="111"/>
  <c r="Y23" i="111"/>
  <c r="I328" i="111"/>
  <c r="S87" i="111"/>
  <c r="S151" i="111"/>
  <c r="S215" i="111"/>
  <c r="S279" i="111"/>
  <c r="S260" i="111"/>
  <c r="S53" i="111"/>
  <c r="S181" i="111"/>
  <c r="S213" i="111"/>
  <c r="S269" i="111"/>
  <c r="S98" i="111"/>
  <c r="S162" i="111"/>
  <c r="S194" i="111"/>
  <c r="S187" i="111"/>
  <c r="S72" i="111"/>
  <c r="S104" i="111"/>
  <c r="S57" i="111"/>
  <c r="S198" i="111"/>
  <c r="S262" i="111"/>
  <c r="S8" i="111"/>
  <c r="S79" i="111"/>
  <c r="S207" i="111"/>
  <c r="S124" i="111"/>
  <c r="S188" i="111"/>
  <c r="S252" i="111"/>
  <c r="S237" i="111"/>
  <c r="S90" i="111"/>
  <c r="S250" i="111"/>
  <c r="S277" i="111"/>
  <c r="J163" i="111"/>
  <c r="D468" i="111"/>
  <c r="T104" i="111"/>
  <c r="T275" i="111"/>
  <c r="T80" i="111"/>
  <c r="T269" i="111"/>
  <c r="T138" i="111"/>
  <c r="T234" i="111"/>
  <c r="T298" i="111"/>
  <c r="T103" i="111"/>
  <c r="T100" i="111"/>
  <c r="T292" i="111"/>
  <c r="T37" i="111"/>
  <c r="X84" i="111"/>
  <c r="Y122" i="111"/>
  <c r="I427" i="111"/>
  <c r="Y183" i="111"/>
  <c r="I488" i="111"/>
  <c r="X208" i="111"/>
  <c r="X38" i="111"/>
  <c r="Y240" i="111"/>
  <c r="I545" i="111"/>
  <c r="Y173" i="111"/>
  <c r="I478" i="111"/>
  <c r="X205" i="111"/>
  <c r="X11" i="111"/>
  <c r="X202" i="111"/>
  <c r="X29" i="111"/>
  <c r="Y171" i="111"/>
  <c r="I476" i="111"/>
  <c r="Y289" i="111"/>
  <c r="I594" i="111"/>
  <c r="X125" i="111"/>
  <c r="X35" i="111"/>
  <c r="Y66" i="111"/>
  <c r="I371" i="111"/>
  <c r="Y34" i="111"/>
  <c r="I339" i="111"/>
  <c r="T24" i="111"/>
  <c r="X63" i="111"/>
  <c r="X127" i="111"/>
  <c r="X195" i="111"/>
  <c r="X188" i="111"/>
  <c r="Y217" i="111"/>
  <c r="I522" i="111"/>
  <c r="Y16" i="111"/>
  <c r="I321" i="111"/>
  <c r="Y119" i="111"/>
  <c r="I424" i="111"/>
  <c r="Y8" i="111"/>
  <c r="I313" i="111"/>
  <c r="X286" i="111"/>
  <c r="Y75" i="111"/>
  <c r="I380" i="111"/>
  <c r="Y76" i="111"/>
  <c r="I381" i="111"/>
  <c r="Y77" i="111"/>
  <c r="I382" i="111"/>
  <c r="Y15" i="111"/>
  <c r="I320" i="111"/>
  <c r="Y82" i="111"/>
  <c r="I387" i="111"/>
  <c r="Y200" i="111"/>
  <c r="I505" i="111"/>
  <c r="Y18" i="111"/>
  <c r="I323" i="111"/>
  <c r="Y197" i="111"/>
  <c r="I502" i="111"/>
  <c r="S18" i="111"/>
  <c r="J257" i="111"/>
  <c r="D562" i="111"/>
  <c r="J259" i="111"/>
  <c r="D564" i="111"/>
  <c r="J48" i="111"/>
  <c r="D353" i="111"/>
  <c r="U81" i="111"/>
  <c r="H386" i="111"/>
  <c r="U209" i="111"/>
  <c r="H514" i="111"/>
  <c r="U241" i="111"/>
  <c r="H546" i="111"/>
  <c r="U203" i="111"/>
  <c r="H508" i="111"/>
  <c r="U229" i="111"/>
  <c r="H534" i="111"/>
  <c r="U261" i="111"/>
  <c r="H566" i="111"/>
  <c r="U130" i="111"/>
  <c r="H435" i="111"/>
  <c r="U63" i="111"/>
  <c r="H368" i="111"/>
  <c r="U92" i="111"/>
  <c r="H397" i="111"/>
  <c r="U188" i="111"/>
  <c r="H493" i="111"/>
  <c r="T193" i="111"/>
  <c r="T158" i="111"/>
  <c r="T190" i="111"/>
  <c r="T254" i="111"/>
  <c r="T286" i="111"/>
  <c r="T59" i="111"/>
  <c r="T123" i="111"/>
  <c r="T155" i="111"/>
  <c r="T187" i="111"/>
  <c r="T251" i="111"/>
  <c r="T283" i="111"/>
  <c r="T88" i="111"/>
  <c r="T216" i="111"/>
  <c r="T280" i="111"/>
  <c r="T53" i="111"/>
  <c r="T85" i="111"/>
  <c r="T117" i="111"/>
  <c r="T149" i="111"/>
  <c r="T213" i="111"/>
  <c r="T245" i="111"/>
  <c r="T277" i="111"/>
  <c r="T146" i="111"/>
  <c r="T210" i="111"/>
  <c r="T274" i="111"/>
  <c r="T47" i="111"/>
  <c r="T79" i="111"/>
  <c r="T111" i="111"/>
  <c r="T143" i="111"/>
  <c r="T175" i="111"/>
  <c r="T207" i="111"/>
  <c r="T239" i="111"/>
  <c r="T271" i="111"/>
  <c r="T44" i="111"/>
  <c r="T76" i="111"/>
  <c r="T108" i="111"/>
  <c r="T140" i="111"/>
  <c r="T236" i="111"/>
  <c r="T268" i="111"/>
  <c r="T41" i="111"/>
  <c r="T73" i="111"/>
  <c r="T105" i="111"/>
  <c r="T137" i="111"/>
  <c r="T169" i="111"/>
  <c r="T201" i="111"/>
  <c r="T233" i="111"/>
  <c r="T265" i="111"/>
  <c r="T297" i="111"/>
  <c r="T70" i="111"/>
  <c r="T134" i="111"/>
  <c r="T198" i="111"/>
  <c r="T230" i="111"/>
  <c r="T262" i="111"/>
  <c r="T67" i="111"/>
  <c r="T99" i="111"/>
  <c r="T131" i="111"/>
  <c r="T163" i="111"/>
  <c r="T195" i="111"/>
  <c r="T227" i="111"/>
  <c r="T259" i="111"/>
  <c r="T64" i="111"/>
  <c r="T96" i="111"/>
  <c r="T160" i="111"/>
  <c r="T192" i="111"/>
  <c r="T224" i="111"/>
  <c r="T288" i="111"/>
  <c r="T61" i="111"/>
  <c r="T93" i="111"/>
  <c r="T157" i="111"/>
  <c r="T189" i="111"/>
  <c r="T253" i="111"/>
  <c r="T285" i="111"/>
  <c r="T90" i="111"/>
  <c r="T122" i="111"/>
  <c r="T154" i="111"/>
  <c r="T186" i="111"/>
  <c r="T218" i="111"/>
  <c r="T250" i="111"/>
  <c r="T282" i="111"/>
  <c r="T55" i="111"/>
  <c r="T87" i="111"/>
  <c r="T151" i="111"/>
  <c r="T183" i="111"/>
  <c r="T215" i="111"/>
  <c r="T247" i="111"/>
  <c r="T279" i="111"/>
  <c r="T52" i="111"/>
  <c r="T84" i="111"/>
  <c r="T116" i="111"/>
  <c r="T148" i="111"/>
  <c r="T180" i="111"/>
  <c r="T244" i="111"/>
  <c r="T276" i="111"/>
  <c r="T35" i="111"/>
  <c r="T40" i="111"/>
  <c r="T38" i="111"/>
  <c r="T22" i="111"/>
  <c r="T34" i="111"/>
  <c r="X51" i="111"/>
  <c r="Y83" i="111"/>
  <c r="I388" i="111"/>
  <c r="X115" i="111"/>
  <c r="Y147" i="111"/>
  <c r="I452" i="111"/>
  <c r="Y10" i="111"/>
  <c r="I315" i="111"/>
  <c r="X52" i="111"/>
  <c r="Y148" i="111"/>
  <c r="I453" i="111"/>
  <c r="X53" i="111"/>
  <c r="X117" i="111"/>
  <c r="X58" i="111"/>
  <c r="Y90" i="111"/>
  <c r="I395" i="111"/>
  <c r="X122" i="111"/>
  <c r="Y154" i="111"/>
  <c r="I459" i="111"/>
  <c r="X183" i="111"/>
  <c r="Y215" i="111"/>
  <c r="I520" i="111"/>
  <c r="X247" i="111"/>
  <c r="X176" i="111"/>
  <c r="Y208" i="111"/>
  <c r="I513" i="111"/>
  <c r="Y38" i="111"/>
  <c r="I343" i="111"/>
  <c r="X173" i="111"/>
  <c r="Y205" i="111"/>
  <c r="I510" i="111"/>
  <c r="Y11" i="111"/>
  <c r="I316" i="111"/>
  <c r="Y269" i="111"/>
  <c r="I574" i="111"/>
  <c r="X170" i="111"/>
  <c r="Y202" i="111"/>
  <c r="I507" i="111"/>
  <c r="Y29" i="111"/>
  <c r="I334" i="111"/>
  <c r="X234" i="111"/>
  <c r="Y266" i="111"/>
  <c r="I571" i="111"/>
  <c r="X298" i="111"/>
  <c r="X20" i="111"/>
  <c r="T30" i="111"/>
  <c r="X167" i="111"/>
  <c r="X41" i="111"/>
  <c r="X46" i="111"/>
  <c r="Y110" i="111"/>
  <c r="I415" i="111"/>
  <c r="Y22" i="111"/>
  <c r="I327" i="111"/>
  <c r="X171" i="111"/>
  <c r="Y235" i="111"/>
  <c r="I540" i="111"/>
  <c r="X299" i="111"/>
  <c r="Y228" i="111"/>
  <c r="I533" i="111"/>
  <c r="X292" i="111"/>
  <c r="Y225" i="111"/>
  <c r="I530" i="111"/>
  <c r="X289" i="111"/>
  <c r="Y238" i="111"/>
  <c r="I543" i="111"/>
  <c r="T28" i="111"/>
  <c r="U2" i="111"/>
  <c r="H307" i="111"/>
  <c r="X59" i="111"/>
  <c r="Y123" i="111"/>
  <c r="I428" i="111"/>
  <c r="X60" i="111"/>
  <c r="X61" i="111"/>
  <c r="X7" i="111"/>
  <c r="Y125" i="111"/>
  <c r="I430" i="111"/>
  <c r="Y35" i="111"/>
  <c r="I340" i="111"/>
  <c r="X66" i="111"/>
  <c r="X34" i="111"/>
  <c r="X191" i="111"/>
  <c r="X3" i="111"/>
  <c r="X184" i="111"/>
  <c r="X181" i="111"/>
  <c r="T4" i="111"/>
  <c r="Y63" i="111"/>
  <c r="I368" i="111"/>
  <c r="X95" i="111"/>
  <c r="Y127" i="111"/>
  <c r="I432" i="111"/>
  <c r="X159" i="111"/>
  <c r="X24" i="111"/>
  <c r="Y64" i="111"/>
  <c r="I369" i="111"/>
  <c r="X96" i="111"/>
  <c r="Y128" i="111"/>
  <c r="I433" i="111"/>
  <c r="X160" i="111"/>
  <c r="Y65" i="111"/>
  <c r="I370" i="111"/>
  <c r="X97" i="111"/>
  <c r="X161" i="111"/>
  <c r="Y70" i="111"/>
  <c r="I375" i="111"/>
  <c r="Y134" i="111"/>
  <c r="I439" i="111"/>
  <c r="X166" i="111"/>
  <c r="Y195" i="111"/>
  <c r="I500" i="111"/>
  <c r="X227" i="111"/>
  <c r="Y259" i="111"/>
  <c r="I564" i="111"/>
  <c r="X291" i="111"/>
  <c r="Y188" i="111"/>
  <c r="I493" i="111"/>
  <c r="Y252" i="111"/>
  <c r="I557" i="111"/>
  <c r="X284" i="111"/>
  <c r="Y185" i="111"/>
  <c r="I490" i="111"/>
  <c r="X217" i="111"/>
  <c r="X16" i="111"/>
  <c r="X281" i="111"/>
  <c r="X214" i="111"/>
  <c r="Y246" i="111"/>
  <c r="I551" i="111"/>
  <c r="T18" i="111"/>
  <c r="Y55" i="111"/>
  <c r="I360" i="111"/>
  <c r="X119" i="111"/>
  <c r="X8" i="111"/>
  <c r="Y57" i="111"/>
  <c r="I362" i="111"/>
  <c r="X121" i="111"/>
  <c r="Y62" i="111"/>
  <c r="I367" i="111"/>
  <c r="X126" i="111"/>
  <c r="Y187" i="111"/>
  <c r="I492" i="111"/>
  <c r="X251" i="111"/>
  <c r="Y180" i="111"/>
  <c r="I485" i="111"/>
  <c r="Y177" i="111"/>
  <c r="I482" i="111"/>
  <c r="X241" i="111"/>
  <c r="Y174" i="111"/>
  <c r="I479" i="111"/>
  <c r="X222" i="111"/>
  <c r="Y286" i="111"/>
  <c r="I591" i="111"/>
  <c r="T8" i="111"/>
  <c r="X75" i="111"/>
  <c r="Y139" i="111"/>
  <c r="I444" i="111"/>
  <c r="X76" i="111"/>
  <c r="Y140" i="111"/>
  <c r="I445" i="111"/>
  <c r="X77" i="111"/>
  <c r="X15" i="111"/>
  <c r="Y141" i="111"/>
  <c r="I446" i="111"/>
  <c r="X82" i="111"/>
  <c r="X207" i="111"/>
  <c r="Y271" i="111"/>
  <c r="I576" i="111"/>
  <c r="X200" i="111"/>
  <c r="X18" i="111"/>
  <c r="X197" i="111"/>
  <c r="Y261" i="111"/>
  <c r="I566" i="111"/>
  <c r="X194" i="111"/>
  <c r="X28" i="111"/>
  <c r="Y258" i="111"/>
  <c r="I563" i="111"/>
  <c r="J273" i="111"/>
  <c r="D578" i="111"/>
  <c r="S6" i="111"/>
  <c r="S14" i="111"/>
  <c r="S22" i="111"/>
  <c r="S30" i="111"/>
  <c r="S37" i="111"/>
  <c r="S11" i="111"/>
  <c r="S19" i="111"/>
  <c r="S27" i="111"/>
  <c r="S3" i="111"/>
  <c r="S39" i="111"/>
  <c r="J83" i="111"/>
  <c r="D388" i="111"/>
  <c r="J105" i="111"/>
  <c r="D410" i="111"/>
  <c r="J295" i="111"/>
  <c r="D600" i="111"/>
  <c r="J174" i="111"/>
  <c r="D479" i="111"/>
  <c r="J145" i="111"/>
  <c r="D450" i="111"/>
  <c r="J264" i="111"/>
  <c r="D569" i="111"/>
  <c r="J222" i="111"/>
  <c r="D527" i="111"/>
  <c r="J96" i="111"/>
  <c r="D401" i="111"/>
  <c r="J202" i="111"/>
  <c r="D507" i="111"/>
  <c r="W13" i="89"/>
  <c r="M10" i="88"/>
  <c r="AB14" i="5"/>
  <c r="U12" i="111"/>
  <c r="H317" i="111"/>
  <c r="AB36" i="5"/>
  <c r="U34" i="111"/>
  <c r="H339" i="111"/>
  <c r="AB26" i="5"/>
  <c r="U24" i="111"/>
  <c r="H329" i="111"/>
  <c r="AB210" i="5"/>
  <c r="U208" i="111"/>
  <c r="H513" i="111"/>
  <c r="AB272" i="5"/>
  <c r="U269" i="111"/>
  <c r="H574" i="111"/>
  <c r="AB269" i="5"/>
  <c r="U266" i="111"/>
  <c r="H571" i="111"/>
  <c r="AB41" i="5"/>
  <c r="U39" i="111"/>
  <c r="H344" i="111"/>
  <c r="AB38" i="5"/>
  <c r="U36" i="111"/>
  <c r="H341" i="111"/>
  <c r="AB9" i="5"/>
  <c r="U7" i="111"/>
  <c r="H312" i="111"/>
  <c r="AB30" i="5"/>
  <c r="U28" i="111"/>
  <c r="H333" i="111"/>
  <c r="AB29" i="5"/>
  <c r="U27" i="111"/>
  <c r="H332" i="111"/>
  <c r="AB6" i="5"/>
  <c r="U4" i="111"/>
  <c r="H309" i="111"/>
  <c r="AB13" i="5"/>
  <c r="U11" i="111"/>
  <c r="H316" i="111"/>
  <c r="AB33" i="5"/>
  <c r="U31" i="111"/>
  <c r="H336" i="111"/>
  <c r="U304" i="5"/>
  <c r="S2" i="111"/>
  <c r="AB8" i="5"/>
  <c r="U6" i="111"/>
  <c r="H311" i="111"/>
  <c r="AB27" i="5"/>
  <c r="U25" i="111"/>
  <c r="H330" i="111"/>
  <c r="AB18" i="5"/>
  <c r="U16" i="111"/>
  <c r="H321" i="111"/>
  <c r="AB5" i="5"/>
  <c r="U3" i="111"/>
  <c r="H308" i="111"/>
  <c r="AB11" i="5"/>
  <c r="U9" i="111"/>
  <c r="H314" i="111"/>
  <c r="AB25" i="5"/>
  <c r="U23" i="111"/>
  <c r="H328" i="111"/>
  <c r="AB16" i="5"/>
  <c r="U14" i="111"/>
  <c r="H319" i="111"/>
  <c r="AB10" i="5"/>
  <c r="U8" i="111"/>
  <c r="H313" i="111"/>
  <c r="AB21" i="5"/>
  <c r="U19" i="111"/>
  <c r="H324" i="111"/>
  <c r="AB12" i="5"/>
  <c r="U10" i="111"/>
  <c r="H315" i="111"/>
  <c r="AB22" i="5"/>
  <c r="U20" i="111"/>
  <c r="H325" i="111"/>
  <c r="AB15" i="5"/>
  <c r="U13" i="111"/>
  <c r="H318" i="111"/>
  <c r="AB17" i="5"/>
  <c r="U15" i="111"/>
  <c r="H320" i="111"/>
  <c r="AB85" i="5"/>
  <c r="U83" i="111"/>
  <c r="H388" i="111"/>
  <c r="AB149" i="5"/>
  <c r="U147" i="111"/>
  <c r="H452" i="111"/>
  <c r="AB274" i="5"/>
  <c r="U272" i="111"/>
  <c r="H577" i="111"/>
  <c r="AB207" i="5"/>
  <c r="U205" i="111"/>
  <c r="H510" i="111"/>
  <c r="AB204" i="5"/>
  <c r="U202" i="111"/>
  <c r="H507" i="111"/>
  <c r="AB39" i="5"/>
  <c r="U37" i="111"/>
  <c r="H342" i="111"/>
  <c r="AB24" i="5"/>
  <c r="U22" i="111"/>
  <c r="H327" i="111"/>
  <c r="AB32" i="5"/>
  <c r="U30" i="111"/>
  <c r="H335" i="111"/>
  <c r="AB37" i="5"/>
  <c r="U35" i="111"/>
  <c r="H340" i="111"/>
  <c r="AB42" i="5"/>
  <c r="U40" i="111"/>
  <c r="H345" i="111"/>
  <c r="AB40" i="5"/>
  <c r="U38" i="111"/>
  <c r="H343" i="111"/>
  <c r="AB19" i="5"/>
  <c r="U17" i="111"/>
  <c r="H322" i="111"/>
  <c r="AB7" i="5"/>
  <c r="U5" i="111"/>
  <c r="H310" i="111"/>
  <c r="AB35" i="5"/>
  <c r="U33" i="111"/>
  <c r="H338" i="111"/>
  <c r="AB28" i="5"/>
  <c r="U26" i="111"/>
  <c r="H331" i="111"/>
  <c r="AB23" i="5"/>
  <c r="U21" i="111"/>
  <c r="H326" i="111"/>
  <c r="AB34" i="5"/>
  <c r="U32" i="111"/>
  <c r="H337" i="111"/>
  <c r="AB20" i="5"/>
  <c r="U18" i="111"/>
  <c r="H323" i="111"/>
  <c r="AB31" i="5"/>
  <c r="U29" i="111"/>
  <c r="H334" i="111"/>
  <c r="V304" i="5"/>
  <c r="W278" i="89"/>
  <c r="M275" i="88"/>
  <c r="W229" i="89"/>
  <c r="M226" i="88"/>
  <c r="W232" i="89"/>
  <c r="M229" i="88"/>
  <c r="W153" i="89"/>
  <c r="M150" i="88"/>
  <c r="K304" i="5"/>
  <c r="L304" i="5"/>
  <c r="Z304" i="5"/>
  <c r="AB4" i="5"/>
  <c r="W304" i="5"/>
  <c r="AA304" i="5"/>
  <c r="W211" i="89"/>
  <c r="M208" i="88"/>
  <c r="W275" i="89"/>
  <c r="M272" i="88"/>
  <c r="W113" i="89"/>
  <c r="M110" i="88"/>
  <c r="W228" i="89"/>
  <c r="M225" i="88"/>
  <c r="W241" i="89"/>
  <c r="M238" i="88"/>
  <c r="W29" i="89"/>
  <c r="M26" i="88"/>
  <c r="W100" i="89"/>
  <c r="M97" i="88"/>
  <c r="W164" i="89"/>
  <c r="M161" i="88"/>
  <c r="W230" i="89"/>
  <c r="M227" i="88"/>
  <c r="W294" i="89"/>
  <c r="M291" i="88"/>
  <c r="W59" i="89"/>
  <c r="M56" i="88"/>
  <c r="W183" i="89"/>
  <c r="M180" i="88"/>
  <c r="W177" i="89"/>
  <c r="M174" i="88"/>
  <c r="W78" i="89"/>
  <c r="M75" i="88"/>
  <c r="W79" i="89"/>
  <c r="M76" i="88"/>
  <c r="W85" i="89"/>
  <c r="M82" i="88"/>
  <c r="W200" i="89"/>
  <c r="M197" i="88"/>
  <c r="W88" i="89"/>
  <c r="M85" i="88"/>
  <c r="W152" i="89"/>
  <c r="M149" i="88"/>
  <c r="W93" i="89"/>
  <c r="M90" i="88"/>
  <c r="W157" i="89"/>
  <c r="M154" i="88"/>
  <c r="W218" i="89"/>
  <c r="M215" i="88"/>
  <c r="W282" i="89"/>
  <c r="M279" i="88"/>
  <c r="W208" i="89"/>
  <c r="M205" i="88"/>
  <c r="W272" i="89"/>
  <c r="M269" i="88"/>
  <c r="W107" i="89"/>
  <c r="M104" i="88"/>
  <c r="W231" i="89"/>
  <c r="M228" i="88"/>
  <c r="W94" i="89"/>
  <c r="M91" i="88"/>
  <c r="W95" i="89"/>
  <c r="M92" i="88"/>
  <c r="W101" i="89"/>
  <c r="M98" i="88"/>
  <c r="W216" i="89"/>
  <c r="M213" i="88"/>
  <c r="W7" i="89"/>
  <c r="M4" i="88"/>
  <c r="W105" i="89"/>
  <c r="M102" i="88"/>
  <c r="W169" i="89"/>
  <c r="M166" i="88"/>
  <c r="W223" i="89"/>
  <c r="M220" i="88"/>
  <c r="W287" i="89"/>
  <c r="M284" i="88"/>
  <c r="W220" i="89"/>
  <c r="M217" i="88"/>
  <c r="W284" i="89"/>
  <c r="M281" i="88"/>
  <c r="W28" i="89"/>
  <c r="M25" i="88"/>
  <c r="W122" i="89"/>
  <c r="M119" i="88"/>
  <c r="W124" i="89"/>
  <c r="M121" i="88"/>
  <c r="W254" i="89"/>
  <c r="M251" i="88"/>
  <c r="W144" i="89"/>
  <c r="M141" i="88"/>
  <c r="W274" i="89"/>
  <c r="M271" i="88"/>
  <c r="W267" i="89"/>
  <c r="M264" i="88"/>
  <c r="W261" i="89"/>
  <c r="M258" i="88"/>
  <c r="W244" i="89"/>
  <c r="M241" i="88"/>
  <c r="W145" i="89"/>
  <c r="M142" i="88"/>
  <c r="W273" i="89"/>
  <c r="M270" i="88"/>
  <c r="W51" i="89"/>
  <c r="M48" i="88"/>
  <c r="W115" i="89"/>
  <c r="M112" i="88"/>
  <c r="W71" i="89"/>
  <c r="M68" i="88"/>
  <c r="W135" i="89"/>
  <c r="M132" i="88"/>
  <c r="W189" i="89"/>
  <c r="M186" i="88"/>
  <c r="W253" i="89"/>
  <c r="M250" i="88"/>
  <c r="W58" i="89"/>
  <c r="M55" i="88"/>
  <c r="W60" i="89"/>
  <c r="M57" i="88"/>
  <c r="W65" i="89"/>
  <c r="M62" i="88"/>
  <c r="W190" i="89"/>
  <c r="M187" i="88"/>
  <c r="W180" i="89"/>
  <c r="M177" i="88"/>
  <c r="W289" i="89"/>
  <c r="M286" i="88"/>
  <c r="W17" i="89"/>
  <c r="M14" i="88"/>
  <c r="W34" i="89"/>
  <c r="M31" i="88"/>
  <c r="W80" i="89"/>
  <c r="M77" i="88"/>
  <c r="W210" i="89"/>
  <c r="M207" i="88"/>
  <c r="W203" i="89"/>
  <c r="M200" i="88"/>
  <c r="W197" i="89"/>
  <c r="M194" i="88"/>
  <c r="W56" i="89"/>
  <c r="M53" i="88"/>
  <c r="W120" i="89"/>
  <c r="M117" i="88"/>
  <c r="W61" i="89"/>
  <c r="M58" i="88"/>
  <c r="W125" i="89"/>
  <c r="M122" i="88"/>
  <c r="W186" i="89"/>
  <c r="M183" i="88"/>
  <c r="W250" i="89"/>
  <c r="M247" i="88"/>
  <c r="W179" i="89"/>
  <c r="M176" i="88"/>
  <c r="W243" i="89"/>
  <c r="M240" i="88"/>
  <c r="W176" i="89"/>
  <c r="M173" i="88"/>
  <c r="W240" i="89"/>
  <c r="M237" i="88"/>
  <c r="W33" i="89"/>
  <c r="M30" i="88"/>
  <c r="W49" i="89"/>
  <c r="M46" i="88"/>
  <c r="W295" i="89"/>
  <c r="M292" i="88"/>
  <c r="W158" i="89"/>
  <c r="M155" i="88"/>
  <c r="W159" i="89"/>
  <c r="M156" i="88"/>
  <c r="W165" i="89"/>
  <c r="M162" i="88"/>
  <c r="W280" i="89"/>
  <c r="M277" i="88"/>
  <c r="W24" i="89"/>
  <c r="M21" i="88"/>
  <c r="W27" i="89"/>
  <c r="M24" i="88"/>
  <c r="W68" i="89"/>
  <c r="M65" i="88"/>
  <c r="W132" i="89"/>
  <c r="M129" i="88"/>
  <c r="W73" i="89"/>
  <c r="M70" i="88"/>
  <c r="W137" i="89"/>
  <c r="M134" i="88"/>
  <c r="W198" i="89"/>
  <c r="M195" i="88"/>
  <c r="W262" i="89"/>
  <c r="M259" i="88"/>
  <c r="W191" i="89"/>
  <c r="M188" i="88"/>
  <c r="W255" i="89"/>
  <c r="M252" i="88"/>
  <c r="W188" i="89"/>
  <c r="M185" i="88"/>
  <c r="W26" i="89"/>
  <c r="M23" i="88"/>
  <c r="W154" i="89"/>
  <c r="M151" i="88"/>
  <c r="W156" i="89"/>
  <c r="M153" i="88"/>
  <c r="W286" i="89"/>
  <c r="M283" i="88"/>
  <c r="W276" i="89"/>
  <c r="M273" i="88"/>
  <c r="W48" i="89"/>
  <c r="M45" i="88"/>
  <c r="W178" i="89"/>
  <c r="M175" i="88"/>
  <c r="W171" i="89"/>
  <c r="M168" i="88"/>
  <c r="W299" i="89"/>
  <c r="M296" i="88"/>
  <c r="W293" i="89"/>
  <c r="M290" i="88"/>
  <c r="W20" i="89"/>
  <c r="M17" i="88"/>
  <c r="W12" i="89"/>
  <c r="M9" i="88"/>
  <c r="W35" i="89"/>
  <c r="M32" i="88"/>
  <c r="W14" i="89"/>
  <c r="M11" i="88"/>
  <c r="W21" i="89"/>
  <c r="M18" i="88"/>
  <c r="N303" i="89"/>
  <c r="W170" i="89"/>
  <c r="M167" i="88"/>
  <c r="W174" i="89"/>
  <c r="M171" i="88"/>
  <c r="W302" i="89"/>
  <c r="M299" i="88"/>
  <c r="W292" i="89"/>
  <c r="M289" i="88"/>
  <c r="W160" i="89"/>
  <c r="M157" i="88"/>
  <c r="W290" i="89"/>
  <c r="M287" i="88"/>
  <c r="W283" i="89"/>
  <c r="M280" i="88"/>
  <c r="W277" i="89"/>
  <c r="M274" i="88"/>
  <c r="W66" i="89"/>
  <c r="M63" i="88"/>
  <c r="W130" i="89"/>
  <c r="M127" i="88"/>
  <c r="W67" i="89"/>
  <c r="M64" i="88"/>
  <c r="W131" i="89"/>
  <c r="M128" i="88"/>
  <c r="W252" i="89"/>
  <c r="M249" i="88"/>
  <c r="W185" i="89"/>
  <c r="M182" i="88"/>
  <c r="W249" i="89"/>
  <c r="M246" i="88"/>
  <c r="W22" i="89"/>
  <c r="M19" i="88"/>
  <c r="W9" i="89"/>
  <c r="M6" i="88"/>
  <c r="W86" i="89"/>
  <c r="M83" i="88"/>
  <c r="W150" i="89"/>
  <c r="M147" i="88"/>
  <c r="W87" i="89"/>
  <c r="M84" i="88"/>
  <c r="W151" i="89"/>
  <c r="M148" i="88"/>
  <c r="W205" i="89"/>
  <c r="M202" i="88"/>
  <c r="W269" i="89"/>
  <c r="M266" i="88"/>
  <c r="W16" i="89"/>
  <c r="M13" i="88"/>
  <c r="W18" i="89"/>
  <c r="M15" i="88"/>
  <c r="R153" i="5"/>
  <c r="W23" i="89"/>
  <c r="M20" i="88"/>
  <c r="W72" i="89"/>
  <c r="M69" i="88"/>
  <c r="W136" i="89"/>
  <c r="M133" i="88"/>
  <c r="W77" i="89"/>
  <c r="M74" i="88"/>
  <c r="W141" i="89"/>
  <c r="M138" i="88"/>
  <c r="W202" i="89"/>
  <c r="M199" i="88"/>
  <c r="W266" i="89"/>
  <c r="M263" i="88"/>
  <c r="W195" i="89"/>
  <c r="M192" i="88"/>
  <c r="W259" i="89"/>
  <c r="M256" i="88"/>
  <c r="W192" i="89"/>
  <c r="M189" i="88"/>
  <c r="W256" i="89"/>
  <c r="M253" i="88"/>
  <c r="W138" i="89"/>
  <c r="M135" i="88"/>
  <c r="W140" i="89"/>
  <c r="M137" i="88"/>
  <c r="W270" i="89"/>
  <c r="M267" i="88"/>
  <c r="W31" i="89"/>
  <c r="M28" i="88"/>
  <c r="W128" i="89"/>
  <c r="M125" i="88"/>
  <c r="W258" i="89"/>
  <c r="M255" i="88"/>
  <c r="W251" i="89"/>
  <c r="M248" i="88"/>
  <c r="W248" i="89"/>
  <c r="M245" i="88"/>
  <c r="W245" i="89"/>
  <c r="M242" i="88"/>
  <c r="W52" i="89"/>
  <c r="M49" i="88"/>
  <c r="W116" i="89"/>
  <c r="M113" i="88"/>
  <c r="W57" i="89"/>
  <c r="M54" i="88"/>
  <c r="W121" i="89"/>
  <c r="M118" i="88"/>
  <c r="W182" i="89"/>
  <c r="M179" i="88"/>
  <c r="W246" i="89"/>
  <c r="M243" i="88"/>
  <c r="W175" i="89"/>
  <c r="M172" i="88"/>
  <c r="W239" i="89"/>
  <c r="M236" i="88"/>
  <c r="W172" i="89"/>
  <c r="M169" i="88"/>
  <c r="W236" i="89"/>
  <c r="M233" i="88"/>
  <c r="W155" i="89"/>
  <c r="M152" i="88"/>
  <c r="W161" i="89"/>
  <c r="M158" i="88"/>
  <c r="W279" i="89"/>
  <c r="M276" i="88"/>
  <c r="W257" i="89"/>
  <c r="M254" i="88"/>
  <c r="W46" i="89"/>
  <c r="M43" i="88"/>
  <c r="W47" i="89"/>
  <c r="M44" i="88"/>
  <c r="W53" i="89"/>
  <c r="M50" i="88"/>
  <c r="W296" i="89"/>
  <c r="M293" i="88"/>
  <c r="W15" i="89"/>
  <c r="M12" i="88"/>
  <c r="W54" i="89"/>
  <c r="M51" i="88"/>
  <c r="W118" i="89"/>
  <c r="M115" i="88"/>
  <c r="W55" i="89"/>
  <c r="M52" i="88"/>
  <c r="W119" i="89"/>
  <c r="M116" i="88"/>
  <c r="W173" i="89"/>
  <c r="M170" i="88"/>
  <c r="W237" i="89"/>
  <c r="M234" i="88"/>
  <c r="W301" i="89"/>
  <c r="M298" i="88"/>
  <c r="W10" i="89"/>
  <c r="M7" i="88"/>
  <c r="W106" i="89"/>
  <c r="M103" i="88"/>
  <c r="W108" i="89"/>
  <c r="M105" i="88"/>
  <c r="W238" i="89"/>
  <c r="M235" i="88"/>
  <c r="W96" i="89"/>
  <c r="M93" i="88"/>
  <c r="W226" i="89"/>
  <c r="M223" i="88"/>
  <c r="W219" i="89"/>
  <c r="M216" i="88"/>
  <c r="W213" i="89"/>
  <c r="M210" i="88"/>
  <c r="W36" i="89"/>
  <c r="M33" i="88"/>
  <c r="W98" i="89"/>
  <c r="M95" i="88"/>
  <c r="W162" i="89"/>
  <c r="M159" i="88"/>
  <c r="W99" i="89"/>
  <c r="M96" i="88"/>
  <c r="W163" i="89"/>
  <c r="M160" i="88"/>
  <c r="W217" i="89"/>
  <c r="M214" i="88"/>
  <c r="W281" i="89"/>
  <c r="M278" i="88"/>
  <c r="W32" i="89"/>
  <c r="M29" i="88"/>
  <c r="W123" i="89"/>
  <c r="M120" i="88"/>
  <c r="W129" i="89"/>
  <c r="M126" i="88"/>
  <c r="W247" i="89"/>
  <c r="M244" i="88"/>
  <c r="W225" i="89"/>
  <c r="M222" i="88"/>
  <c r="W142" i="89"/>
  <c r="M139" i="88"/>
  <c r="W143" i="89"/>
  <c r="M140" i="88"/>
  <c r="W149" i="89"/>
  <c r="M146" i="88"/>
  <c r="W264" i="89"/>
  <c r="M261" i="88"/>
  <c r="W25" i="89"/>
  <c r="M22" i="88"/>
  <c r="W37" i="89"/>
  <c r="M34" i="88"/>
  <c r="W102" i="89"/>
  <c r="M99" i="88"/>
  <c r="W166" i="89"/>
  <c r="M163" i="88"/>
  <c r="W103" i="89"/>
  <c r="M100" i="88"/>
  <c r="W167" i="89"/>
  <c r="M164" i="88"/>
  <c r="W104" i="89"/>
  <c r="M101" i="88"/>
  <c r="W45" i="89"/>
  <c r="M42" i="88"/>
  <c r="W109" i="89"/>
  <c r="M106" i="88"/>
  <c r="W168" i="89"/>
  <c r="M165" i="88"/>
  <c r="W234" i="89"/>
  <c r="M231" i="88"/>
  <c r="W298" i="89"/>
  <c r="M295" i="88"/>
  <c r="W227" i="89"/>
  <c r="M224" i="88"/>
  <c r="W291" i="89"/>
  <c r="M288" i="88"/>
  <c r="W224" i="89"/>
  <c r="M221" i="88"/>
  <c r="W288" i="89"/>
  <c r="M285" i="88"/>
  <c r="W221" i="89"/>
  <c r="M218" i="88"/>
  <c r="W285" i="89"/>
  <c r="M282" i="88"/>
  <c r="W74" i="89"/>
  <c r="M71" i="88"/>
  <c r="W75" i="89"/>
  <c r="M72" i="88"/>
  <c r="W76" i="89"/>
  <c r="M73" i="88"/>
  <c r="W81" i="89"/>
  <c r="M78" i="88"/>
  <c r="W206" i="89"/>
  <c r="M203" i="88"/>
  <c r="W199" i="89"/>
  <c r="M196" i="88"/>
  <c r="W196" i="89"/>
  <c r="M193" i="88"/>
  <c r="W193" i="89"/>
  <c r="M190" i="88"/>
  <c r="W62" i="89"/>
  <c r="M59" i="88"/>
  <c r="W63" i="89"/>
  <c r="M60" i="88"/>
  <c r="W64" i="89"/>
  <c r="M61" i="88"/>
  <c r="W69" i="89"/>
  <c r="M66" i="88"/>
  <c r="W194" i="89"/>
  <c r="M191" i="88"/>
  <c r="W187" i="89"/>
  <c r="M184" i="88"/>
  <c r="W184" i="89"/>
  <c r="M181" i="88"/>
  <c r="W181" i="89"/>
  <c r="M178" i="88"/>
  <c r="W8" i="89"/>
  <c r="M5" i="88"/>
  <c r="W82" i="89"/>
  <c r="M79" i="88"/>
  <c r="W146" i="89"/>
  <c r="M143" i="88"/>
  <c r="W83" i="89"/>
  <c r="M80" i="88"/>
  <c r="W147" i="89"/>
  <c r="M144" i="88"/>
  <c r="W84" i="89"/>
  <c r="M81" i="88"/>
  <c r="W148" i="89"/>
  <c r="M145" i="88"/>
  <c r="W89" i="89"/>
  <c r="M86" i="88"/>
  <c r="W214" i="89"/>
  <c r="M211" i="88"/>
  <c r="W207" i="89"/>
  <c r="M204" i="88"/>
  <c r="W271" i="89"/>
  <c r="M268" i="88"/>
  <c r="W204" i="89"/>
  <c r="M201" i="88"/>
  <c r="W268" i="89"/>
  <c r="M265" i="88"/>
  <c r="W201" i="89"/>
  <c r="M198" i="88"/>
  <c r="W265" i="89"/>
  <c r="M262" i="88"/>
  <c r="W90" i="89"/>
  <c r="M87" i="88"/>
  <c r="W91" i="89"/>
  <c r="M88" i="88"/>
  <c r="W92" i="89"/>
  <c r="M89" i="88"/>
  <c r="W97" i="89"/>
  <c r="M94" i="88"/>
  <c r="W222" i="89"/>
  <c r="M219" i="88"/>
  <c r="W215" i="89"/>
  <c r="M212" i="88"/>
  <c r="W212" i="89"/>
  <c r="M209" i="88"/>
  <c r="W209" i="89"/>
  <c r="M206" i="88"/>
  <c r="W11" i="89"/>
  <c r="M8" i="88"/>
  <c r="W110" i="89"/>
  <c r="M107" i="88"/>
  <c r="W111" i="89"/>
  <c r="M108" i="88"/>
  <c r="W112" i="89"/>
  <c r="M109" i="88"/>
  <c r="W117" i="89"/>
  <c r="M114" i="88"/>
  <c r="W242" i="89"/>
  <c r="M239" i="88"/>
  <c r="W235" i="89"/>
  <c r="M232" i="88"/>
  <c r="AB195" i="5"/>
  <c r="AB192" i="5"/>
  <c r="AB75" i="5"/>
  <c r="AB83" i="5"/>
  <c r="AB147" i="5"/>
  <c r="AB88" i="5"/>
  <c r="AB152" i="5"/>
  <c r="AB213" i="5"/>
  <c r="Z211" i="111"/>
  <c r="J516" i="111"/>
  <c r="AB278" i="5"/>
  <c r="AB82" i="5"/>
  <c r="AB146" i="5"/>
  <c r="AB125" i="5"/>
  <c r="AB250" i="5"/>
  <c r="AB127" i="5"/>
  <c r="AB132" i="5"/>
  <c r="AB257" i="5"/>
  <c r="AB126" i="5"/>
  <c r="AB105" i="5"/>
  <c r="AB230" i="5"/>
  <c r="AB103" i="5"/>
  <c r="AB167" i="5"/>
  <c r="AB59" i="5"/>
  <c r="AB137" i="5"/>
  <c r="AB263" i="5"/>
  <c r="M9" i="89"/>
  <c r="V9" i="89"/>
  <c r="L6" i="88"/>
  <c r="X106" i="3"/>
  <c r="R159" i="5"/>
  <c r="R122" i="5"/>
  <c r="R5" i="5"/>
  <c r="X32" i="3"/>
  <c r="X36" i="3"/>
  <c r="X35" i="3"/>
  <c r="M30" i="89"/>
  <c r="V30" i="89"/>
  <c r="L27" i="88"/>
  <c r="R21" i="5"/>
  <c r="X3" i="3"/>
  <c r="R198" i="5"/>
  <c r="X11" i="3"/>
  <c r="R16" i="5"/>
  <c r="R13" i="5"/>
  <c r="R28" i="5"/>
  <c r="M26" i="89"/>
  <c r="I303" i="89"/>
  <c r="AB231" i="5"/>
  <c r="AB228" i="5"/>
  <c r="AB65" i="5"/>
  <c r="AB129" i="5"/>
  <c r="AB190" i="5"/>
  <c r="AB254" i="5"/>
  <c r="AB187" i="5"/>
  <c r="AB251" i="5"/>
  <c r="AB184" i="5"/>
  <c r="AB248" i="5"/>
  <c r="AB67" i="5"/>
  <c r="AB131" i="5"/>
  <c r="AB227" i="5"/>
  <c r="AB160" i="5"/>
  <c r="AB256" i="5"/>
  <c r="AB285" i="5"/>
  <c r="AB154" i="5"/>
  <c r="AB87" i="5"/>
  <c r="AB151" i="5"/>
  <c r="AB241" i="5"/>
  <c r="AB136" i="5"/>
  <c r="AB92" i="5"/>
  <c r="AB156" i="5"/>
  <c r="AB153" i="5"/>
  <c r="AB217" i="5"/>
  <c r="AB281" i="5"/>
  <c r="AB86" i="5"/>
  <c r="AB150" i="5"/>
  <c r="AB277" i="5"/>
  <c r="AB295" i="5"/>
  <c r="AB292" i="5"/>
  <c r="AB91" i="5"/>
  <c r="AB193" i="5"/>
  <c r="AB47" i="5"/>
  <c r="AB99" i="5"/>
  <c r="AB163" i="5"/>
  <c r="AB260" i="5"/>
  <c r="AB291" i="5"/>
  <c r="AB64" i="5"/>
  <c r="AB96" i="5"/>
  <c r="AB288" i="5"/>
  <c r="AB61" i="5"/>
  <c r="AB157" i="5"/>
  <c r="AB189" i="5"/>
  <c r="AB221" i="5"/>
  <c r="AB58" i="5"/>
  <c r="AB90" i="5"/>
  <c r="AB186" i="5"/>
  <c r="AB282" i="5"/>
  <c r="AB81" i="5"/>
  <c r="AB145" i="5"/>
  <c r="AB206" i="5"/>
  <c r="AB271" i="5"/>
  <c r="AB270" i="5"/>
  <c r="Z268" i="111"/>
  <c r="J573" i="111"/>
  <c r="AB43" i="5"/>
  <c r="Z41" i="111"/>
  <c r="J346" i="111"/>
  <c r="AB203" i="5"/>
  <c r="AB268" i="5"/>
  <c r="AB104" i="5"/>
  <c r="AB168" i="5"/>
  <c r="AB200" i="5"/>
  <c r="AB265" i="5"/>
  <c r="AB101" i="5"/>
  <c r="AB165" i="5"/>
  <c r="AB229" i="5"/>
  <c r="AB293" i="5"/>
  <c r="AB98" i="5"/>
  <c r="AB162" i="5"/>
  <c r="AB226" i="5"/>
  <c r="AB290" i="5"/>
  <c r="AB159" i="5"/>
  <c r="AB223" i="5"/>
  <c r="AB287" i="5"/>
  <c r="AB220" i="5"/>
  <c r="AB284" i="5"/>
  <c r="AB57" i="5"/>
  <c r="AB182" i="5"/>
  <c r="AB68" i="5"/>
  <c r="AB97" i="5"/>
  <c r="AB161" i="5"/>
  <c r="AB62" i="5"/>
  <c r="AB222" i="5"/>
  <c r="AB286" i="5"/>
  <c r="AB84" i="5"/>
  <c r="AB71" i="5"/>
  <c r="AB135" i="5"/>
  <c r="AB199" i="5"/>
  <c r="AB100" i="5"/>
  <c r="AB196" i="5"/>
  <c r="AB225" i="5"/>
  <c r="AB94" i="5"/>
  <c r="AB79" i="5"/>
  <c r="AB76" i="5"/>
  <c r="AB140" i="5"/>
  <c r="AB201" i="5"/>
  <c r="AB266" i="5"/>
  <c r="AB70" i="5"/>
  <c r="AB134" i="5"/>
  <c r="AB128" i="5"/>
  <c r="AB224" i="5"/>
  <c r="AB93" i="5"/>
  <c r="AB253" i="5"/>
  <c r="AB122" i="5"/>
  <c r="AB218" i="5"/>
  <c r="Z216" i="111"/>
  <c r="J521" i="111"/>
  <c r="AB183" i="5"/>
  <c r="AB215" i="5"/>
  <c r="AB52" i="5"/>
  <c r="AB180" i="5"/>
  <c r="Z178" i="111"/>
  <c r="J483" i="111"/>
  <c r="AB212" i="5"/>
  <c r="Z210" i="111"/>
  <c r="J515" i="111"/>
  <c r="AB177" i="5"/>
  <c r="AB209" i="5"/>
  <c r="AB46" i="5"/>
  <c r="AB78" i="5"/>
  <c r="AB107" i="5"/>
  <c r="AB139" i="5"/>
  <c r="AB171" i="5"/>
  <c r="AB235" i="5"/>
  <c r="AB299" i="5"/>
  <c r="AB72" i="5"/>
  <c r="Z70" i="111"/>
  <c r="J375" i="111"/>
  <c r="AB232" i="5"/>
  <c r="AB296" i="5"/>
  <c r="AB69" i="5"/>
  <c r="AB133" i="5"/>
  <c r="AB197" i="5"/>
  <c r="AB262" i="5"/>
  <c r="AB66" i="5"/>
  <c r="AB130" i="5"/>
  <c r="Z128" i="111"/>
  <c r="J433" i="111"/>
  <c r="AB194" i="5"/>
  <c r="AB258" i="5"/>
  <c r="AB63" i="5"/>
  <c r="AB95" i="5"/>
  <c r="AB191" i="5"/>
  <c r="AB255" i="5"/>
  <c r="AB60" i="5"/>
  <c r="AB124" i="5"/>
  <c r="AB188" i="5"/>
  <c r="AB252" i="5"/>
  <c r="AB89" i="5"/>
  <c r="AB121" i="5"/>
  <c r="AB185" i="5"/>
  <c r="AB249" i="5"/>
  <c r="AB54" i="5"/>
  <c r="AB118" i="5"/>
  <c r="AB214" i="5"/>
  <c r="AB246" i="5"/>
  <c r="AB179" i="5"/>
  <c r="AB211" i="5"/>
  <c r="Z209" i="111"/>
  <c r="J514" i="111"/>
  <c r="AB112" i="5"/>
  <c r="AB144" i="5"/>
  <c r="AB176" i="5"/>
  <c r="AB208" i="5"/>
  <c r="AB240" i="5"/>
  <c r="AB259" i="5"/>
  <c r="AB45" i="5"/>
  <c r="AB77" i="5"/>
  <c r="AB237" i="5"/>
  <c r="Z235" i="111"/>
  <c r="J540" i="111"/>
  <c r="AB106" i="5"/>
  <c r="AB138" i="5"/>
  <c r="AB170" i="5"/>
  <c r="Z168" i="111"/>
  <c r="J473" i="111"/>
  <c r="AB202" i="5"/>
  <c r="AB298" i="5"/>
  <c r="AB110" i="5"/>
  <c r="R303" i="89"/>
  <c r="AB164" i="5"/>
  <c r="AB289" i="5"/>
  <c r="AB158" i="5"/>
  <c r="AB115" i="5"/>
  <c r="Z113" i="111"/>
  <c r="J418" i="111"/>
  <c r="AB55" i="5"/>
  <c r="AB119" i="5"/>
  <c r="AB247" i="5"/>
  <c r="AB279" i="5"/>
  <c r="AB116" i="5"/>
  <c r="AB148" i="5"/>
  <c r="AB244" i="5"/>
  <c r="Z242" i="111"/>
  <c r="J547" i="111"/>
  <c r="AB276" i="5"/>
  <c r="AB49" i="5"/>
  <c r="AB113" i="5"/>
  <c r="AB273" i="5"/>
  <c r="AB142" i="5"/>
  <c r="Z140" i="111"/>
  <c r="J445" i="111"/>
  <c r="AB174" i="5"/>
  <c r="AB238" i="5"/>
  <c r="O303" i="89"/>
  <c r="W5" i="89"/>
  <c r="M2" i="88"/>
  <c r="AB264" i="5"/>
  <c r="AB261" i="5"/>
  <c r="W44" i="89"/>
  <c r="M41" i="88"/>
  <c r="AB51" i="5"/>
  <c r="AB243" i="5"/>
  <c r="AB275" i="5"/>
  <c r="AB48" i="5"/>
  <c r="AB80" i="5"/>
  <c r="AB109" i="5"/>
  <c r="AB141" i="5"/>
  <c r="AB173" i="5"/>
  <c r="Z171" i="111"/>
  <c r="J476" i="111"/>
  <c r="AB205" i="5"/>
  <c r="Z203" i="111"/>
  <c r="J508" i="111"/>
  <c r="AB301" i="5"/>
  <c r="AB74" i="5"/>
  <c r="Z72" i="111"/>
  <c r="J377" i="111"/>
  <c r="AB234" i="5"/>
  <c r="AB267" i="5"/>
  <c r="AB123" i="5"/>
  <c r="AB155" i="5"/>
  <c r="AB219" i="5"/>
  <c r="AB283" i="5"/>
  <c r="Z281" i="111"/>
  <c r="J586" i="111"/>
  <c r="AB56" i="5"/>
  <c r="AB120" i="5"/>
  <c r="AB216" i="5"/>
  <c r="Z214" i="111"/>
  <c r="J519" i="111"/>
  <c r="AB280" i="5"/>
  <c r="Z278" i="111"/>
  <c r="J583" i="111"/>
  <c r="AB53" i="5"/>
  <c r="AB117" i="5"/>
  <c r="AB181" i="5"/>
  <c r="Z179" i="111"/>
  <c r="J484" i="111"/>
  <c r="AB245" i="5"/>
  <c r="Z243" i="111"/>
  <c r="J548" i="111"/>
  <c r="AB50" i="5"/>
  <c r="AB114" i="5"/>
  <c r="Z112" i="111"/>
  <c r="J417" i="111"/>
  <c r="AB178" i="5"/>
  <c r="Z176" i="111"/>
  <c r="J481" i="111"/>
  <c r="AB242" i="5"/>
  <c r="Z240" i="111"/>
  <c r="J545" i="111"/>
  <c r="AB111" i="5"/>
  <c r="AB143" i="5"/>
  <c r="AB175" i="5"/>
  <c r="Z173" i="111"/>
  <c r="J478" i="111"/>
  <c r="AB239" i="5"/>
  <c r="AB44" i="5"/>
  <c r="AB108" i="5"/>
  <c r="Z106" i="111"/>
  <c r="J411" i="111"/>
  <c r="AB172" i="5"/>
  <c r="AB236" i="5"/>
  <c r="Z234" i="111"/>
  <c r="J539" i="111"/>
  <c r="AB300" i="5"/>
  <c r="AB73" i="5"/>
  <c r="Z71" i="111"/>
  <c r="J376" i="111"/>
  <c r="AB169" i="5"/>
  <c r="AB233" i="5"/>
  <c r="Z231" i="111"/>
  <c r="J536" i="111"/>
  <c r="AB297" i="5"/>
  <c r="AB102" i="5"/>
  <c r="AB166" i="5"/>
  <c r="AB198" i="5"/>
  <c r="Z196" i="111"/>
  <c r="J501" i="111"/>
  <c r="AB294" i="5"/>
  <c r="Z192" i="111"/>
  <c r="J497" i="111"/>
  <c r="Z159" i="111"/>
  <c r="J464" i="111"/>
  <c r="Z293" i="111"/>
  <c r="J598" i="111"/>
  <c r="Z158" i="111"/>
  <c r="J463" i="111"/>
  <c r="Z271" i="111"/>
  <c r="J576" i="111"/>
  <c r="Z119" i="111"/>
  <c r="J424" i="111"/>
  <c r="Z134" i="111"/>
  <c r="J439" i="111"/>
  <c r="Z135" i="111"/>
  <c r="J440" i="111"/>
  <c r="Z177" i="111"/>
  <c r="J482" i="111"/>
  <c r="Z238" i="111"/>
  <c r="J543" i="111"/>
  <c r="Z160" i="111"/>
  <c r="J465" i="111"/>
  <c r="Z79" i="111"/>
  <c r="J384" i="111"/>
  <c r="Z170" i="111"/>
  <c r="J475" i="111"/>
  <c r="Z232" i="111"/>
  <c r="J537" i="111"/>
  <c r="Z245" i="111"/>
  <c r="J550" i="111"/>
  <c r="Z75" i="111"/>
  <c r="J380" i="111"/>
  <c r="Z137" i="111"/>
  <c r="J442" i="111"/>
  <c r="Z99" i="111"/>
  <c r="J404" i="111"/>
  <c r="Z286" i="111"/>
  <c r="J591" i="111"/>
  <c r="Z182" i="111"/>
  <c r="J487" i="111"/>
  <c r="Z130" i="111"/>
  <c r="J435" i="111"/>
  <c r="Z17" i="111"/>
  <c r="J322" i="111"/>
  <c r="Z64" i="111"/>
  <c r="J369" i="111"/>
  <c r="Z80" i="111"/>
  <c r="J385" i="111"/>
  <c r="Z298" i="111"/>
  <c r="J603" i="111"/>
  <c r="Z109" i="111"/>
  <c r="J414" i="111"/>
  <c r="Z241" i="111"/>
  <c r="J546" i="111"/>
  <c r="Z261" i="111"/>
  <c r="J566" i="111"/>
  <c r="Z53" i="111"/>
  <c r="J358" i="111"/>
  <c r="Z267" i="111"/>
  <c r="J572" i="111"/>
  <c r="Z259" i="111"/>
  <c r="J564" i="111"/>
  <c r="Z233" i="111"/>
  <c r="J538" i="111"/>
  <c r="Z68" i="111"/>
  <c r="J373" i="111"/>
  <c r="Z224" i="111"/>
  <c r="J529" i="111"/>
  <c r="Z198" i="111"/>
  <c r="J503" i="111"/>
  <c r="Z248" i="111"/>
  <c r="J553" i="111"/>
  <c r="Z145" i="111"/>
  <c r="J450" i="111"/>
  <c r="Z29" i="111"/>
  <c r="J334" i="111"/>
  <c r="Z153" i="111"/>
  <c r="J458" i="111"/>
  <c r="Z139" i="111"/>
  <c r="J444" i="111"/>
  <c r="Z273" i="111"/>
  <c r="J578" i="111"/>
  <c r="Z236" i="111"/>
  <c r="J541" i="111"/>
  <c r="Z146" i="111"/>
  <c r="J451" i="111"/>
  <c r="Z105" i="111"/>
  <c r="J410" i="111"/>
  <c r="Z220" i="111"/>
  <c r="J525" i="111"/>
  <c r="Z184" i="111"/>
  <c r="J489" i="111"/>
  <c r="Z249" i="111"/>
  <c r="J554" i="111"/>
  <c r="Z292" i="111"/>
  <c r="J597" i="111"/>
  <c r="Z295" i="111"/>
  <c r="J600" i="111"/>
  <c r="Z42" i="111"/>
  <c r="J347" i="111"/>
  <c r="Z48" i="111"/>
  <c r="J353" i="111"/>
  <c r="Z51" i="111"/>
  <c r="J356" i="111"/>
  <c r="Z54" i="111"/>
  <c r="J359" i="111"/>
  <c r="Z121" i="111"/>
  <c r="J426" i="111"/>
  <c r="Z299" i="111"/>
  <c r="J604" i="111"/>
  <c r="Z107" i="111"/>
  <c r="J412" i="111"/>
  <c r="Z172" i="111"/>
  <c r="J477" i="111"/>
  <c r="Z47" i="111"/>
  <c r="J352" i="111"/>
  <c r="Z114" i="111"/>
  <c r="J419" i="111"/>
  <c r="Z162" i="111"/>
  <c r="J467" i="111"/>
  <c r="Z200" i="111"/>
  <c r="J505" i="111"/>
  <c r="Z270" i="111"/>
  <c r="J575" i="111"/>
  <c r="Z142" i="111"/>
  <c r="J447" i="111"/>
  <c r="Z244" i="111"/>
  <c r="J549" i="111"/>
  <c r="Z250" i="111"/>
  <c r="J555" i="111"/>
  <c r="Z253" i="111"/>
  <c r="J558" i="111"/>
  <c r="Z256" i="111"/>
  <c r="J561" i="111"/>
  <c r="Z294" i="111"/>
  <c r="J599" i="111"/>
  <c r="Z76" i="111"/>
  <c r="J381" i="111"/>
  <c r="Z181" i="111"/>
  <c r="J486" i="111"/>
  <c r="Z91" i="111"/>
  <c r="J396" i="111"/>
  <c r="Z74" i="111"/>
  <c r="J379" i="111"/>
  <c r="Z69" i="111"/>
  <c r="J374" i="111"/>
  <c r="Z60" i="111"/>
  <c r="J365" i="111"/>
  <c r="Z285" i="111"/>
  <c r="J590" i="111"/>
  <c r="Z227" i="111"/>
  <c r="J532" i="111"/>
  <c r="Z143" i="111"/>
  <c r="J448" i="111"/>
  <c r="Z88" i="111"/>
  <c r="J393" i="111"/>
  <c r="Z155" i="111"/>
  <c r="J460" i="111"/>
  <c r="Z62" i="111"/>
  <c r="J367" i="111"/>
  <c r="Z290" i="111"/>
  <c r="J595" i="111"/>
  <c r="Z149" i="111"/>
  <c r="J454" i="111"/>
  <c r="Z254" i="111"/>
  <c r="J559" i="111"/>
  <c r="Z65" i="111"/>
  <c r="J370" i="111"/>
  <c r="Z185" i="111"/>
  <c r="J490" i="111"/>
  <c r="Z165" i="111"/>
  <c r="J470" i="111"/>
  <c r="Z124" i="111"/>
  <c r="J429" i="111"/>
  <c r="Z275" i="111"/>
  <c r="J580" i="111"/>
  <c r="Z38" i="111"/>
  <c r="J343" i="111"/>
  <c r="Z13" i="111"/>
  <c r="J318" i="111"/>
  <c r="Z10" i="111"/>
  <c r="J315" i="111"/>
  <c r="Z186" i="111"/>
  <c r="J491" i="111"/>
  <c r="Z189" i="111"/>
  <c r="J494" i="111"/>
  <c r="Z98" i="111"/>
  <c r="J403" i="111"/>
  <c r="Z82" i="111"/>
  <c r="J387" i="111"/>
  <c r="Z55" i="111"/>
  <c r="J360" i="111"/>
  <c r="Z163" i="111"/>
  <c r="J468" i="111"/>
  <c r="Z59" i="111"/>
  <c r="J364" i="111"/>
  <c r="Z289" i="111"/>
  <c r="J594" i="111"/>
  <c r="Z45" i="111"/>
  <c r="J350" i="111"/>
  <c r="Z279" i="111"/>
  <c r="J584" i="111"/>
  <c r="Z90" i="111"/>
  <c r="J395" i="111"/>
  <c r="Z85" i="111"/>
  <c r="J390" i="111"/>
  <c r="Z226" i="111"/>
  <c r="J531" i="111"/>
  <c r="Z260" i="111"/>
  <c r="J565" i="111"/>
  <c r="Z180" i="111"/>
  <c r="J485" i="111"/>
  <c r="Z201" i="111"/>
  <c r="J506" i="111"/>
  <c r="Z84" i="111"/>
  <c r="J389" i="111"/>
  <c r="Z154" i="111"/>
  <c r="J459" i="111"/>
  <c r="Z63" i="111"/>
  <c r="J368" i="111"/>
  <c r="Z193" i="111"/>
  <c r="J498" i="111"/>
  <c r="Z5" i="111"/>
  <c r="J310" i="111"/>
  <c r="Z35" i="111"/>
  <c r="J340" i="111"/>
  <c r="Z22" i="111"/>
  <c r="J327" i="111"/>
  <c r="Z202" i="111"/>
  <c r="J507" i="111"/>
  <c r="Z83" i="111"/>
  <c r="J388" i="111"/>
  <c r="Z8" i="111"/>
  <c r="J313" i="111"/>
  <c r="Z3" i="111"/>
  <c r="J308" i="111"/>
  <c r="Z11" i="111"/>
  <c r="J316" i="111"/>
  <c r="Z7" i="111"/>
  <c r="J312" i="111"/>
  <c r="Z39" i="111"/>
  <c r="J344" i="111"/>
  <c r="Z24" i="111"/>
  <c r="J329" i="111"/>
  <c r="Z247" i="111"/>
  <c r="J552" i="111"/>
  <c r="Z97" i="111"/>
  <c r="J402" i="111"/>
  <c r="Z26" i="111"/>
  <c r="J331" i="111"/>
  <c r="Z272" i="111"/>
  <c r="J577" i="111"/>
  <c r="Z23" i="111"/>
  <c r="J328" i="111"/>
  <c r="Z25" i="111"/>
  <c r="J330" i="111"/>
  <c r="Z269" i="111"/>
  <c r="J574" i="111"/>
  <c r="Z12" i="111"/>
  <c r="J317" i="111"/>
  <c r="Z237" i="111"/>
  <c r="J542" i="111"/>
  <c r="Z78" i="111"/>
  <c r="J383" i="111"/>
  <c r="Z277" i="111"/>
  <c r="J582" i="111"/>
  <c r="Z212" i="111"/>
  <c r="J517" i="111"/>
  <c r="Z230" i="111"/>
  <c r="J535" i="111"/>
  <c r="Z44" i="111"/>
  <c r="J349" i="111"/>
  <c r="Z263" i="111"/>
  <c r="J568" i="111"/>
  <c r="Z221" i="111"/>
  <c r="J526" i="111"/>
  <c r="Z101" i="111"/>
  <c r="J406" i="111"/>
  <c r="Z255" i="111"/>
  <c r="J560" i="111"/>
  <c r="Z81" i="111"/>
  <c r="J386" i="111"/>
  <c r="Z164" i="111"/>
  <c r="J469" i="111"/>
  <c r="Z167" i="111"/>
  <c r="J472" i="111"/>
  <c r="Z217" i="111"/>
  <c r="J522" i="111"/>
  <c r="Z46" i="111"/>
  <c r="J351" i="111"/>
  <c r="Z156" i="111"/>
  <c r="J461" i="111"/>
  <c r="Z108" i="111"/>
  <c r="J413" i="111"/>
  <c r="Z136" i="111"/>
  <c r="J441" i="111"/>
  <c r="Z206" i="111"/>
  <c r="J511" i="111"/>
  <c r="Z116" i="111"/>
  <c r="J421" i="111"/>
  <c r="Z122" i="111"/>
  <c r="J427" i="111"/>
  <c r="Z93" i="111"/>
  <c r="J398" i="111"/>
  <c r="Z131" i="111"/>
  <c r="J436" i="111"/>
  <c r="Z207" i="111"/>
  <c r="J512" i="111"/>
  <c r="Z50" i="111"/>
  <c r="J355" i="111"/>
  <c r="Z120" i="111"/>
  <c r="J425" i="111"/>
  <c r="Z126" i="111"/>
  <c r="J431" i="111"/>
  <c r="Z199" i="111"/>
  <c r="J504" i="111"/>
  <c r="Z92" i="111"/>
  <c r="J397" i="111"/>
  <c r="Z197" i="111"/>
  <c r="J502" i="111"/>
  <c r="Z284" i="111"/>
  <c r="J589" i="111"/>
  <c r="Z95" i="111"/>
  <c r="J400" i="111"/>
  <c r="Z282" i="111"/>
  <c r="J587" i="111"/>
  <c r="Z157" i="111"/>
  <c r="J462" i="111"/>
  <c r="Z96" i="111"/>
  <c r="J401" i="111"/>
  <c r="Z102" i="111"/>
  <c r="J407" i="111"/>
  <c r="Z280" i="111"/>
  <c r="J585" i="111"/>
  <c r="Z219" i="111"/>
  <c r="J524" i="111"/>
  <c r="Z257" i="111"/>
  <c r="J562" i="111"/>
  <c r="Z191" i="111"/>
  <c r="J496" i="111"/>
  <c r="Z276" i="111"/>
  <c r="J581" i="111"/>
  <c r="Z215" i="111"/>
  <c r="J520" i="111"/>
  <c r="Z152" i="111"/>
  <c r="J457" i="111"/>
  <c r="Z225" i="111"/>
  <c r="J530" i="111"/>
  <c r="Z188" i="111"/>
  <c r="J493" i="111"/>
  <c r="Z229" i="111"/>
  <c r="J534" i="111"/>
  <c r="Z228" i="111"/>
  <c r="J533" i="111"/>
  <c r="Z144" i="111"/>
  <c r="J449" i="111"/>
  <c r="Z150" i="111"/>
  <c r="J455" i="111"/>
  <c r="Z73" i="111"/>
  <c r="J378" i="111"/>
  <c r="Z2" i="111"/>
  <c r="J307" i="111"/>
  <c r="Z18" i="111"/>
  <c r="J323" i="111"/>
  <c r="Z21" i="111"/>
  <c r="J326" i="111"/>
  <c r="Z33" i="111"/>
  <c r="J338" i="111"/>
  <c r="Z40" i="111"/>
  <c r="J345" i="111"/>
  <c r="Z30" i="111"/>
  <c r="J335" i="111"/>
  <c r="Z37" i="111"/>
  <c r="J342" i="111"/>
  <c r="Z205" i="111"/>
  <c r="J510" i="111"/>
  <c r="Z147" i="111"/>
  <c r="J452" i="111"/>
  <c r="Z15" i="111"/>
  <c r="J320" i="111"/>
  <c r="Z20" i="111"/>
  <c r="J325" i="111"/>
  <c r="Z19" i="111"/>
  <c r="J324" i="111"/>
  <c r="Z14" i="111"/>
  <c r="J319" i="111"/>
  <c r="Z9" i="111"/>
  <c r="J314" i="111"/>
  <c r="Z16" i="111"/>
  <c r="J321" i="111"/>
  <c r="Z6" i="111"/>
  <c r="J311" i="111"/>
  <c r="Z31" i="111"/>
  <c r="J336" i="111"/>
  <c r="Z4" i="111"/>
  <c r="J309" i="111"/>
  <c r="Z28" i="111"/>
  <c r="J333" i="111"/>
  <c r="Z36" i="111"/>
  <c r="J341" i="111"/>
  <c r="Z266" i="111"/>
  <c r="J571" i="111"/>
  <c r="Z208" i="111"/>
  <c r="J513" i="111"/>
  <c r="Z34" i="111"/>
  <c r="J339" i="111"/>
  <c r="Z194" i="111"/>
  <c r="J499" i="111"/>
  <c r="Z32" i="111"/>
  <c r="J337" i="111"/>
  <c r="Z27" i="111"/>
  <c r="J332" i="111"/>
  <c r="Z264" i="111"/>
  <c r="J569" i="111"/>
  <c r="Z49" i="111"/>
  <c r="J354" i="111"/>
  <c r="Z274" i="111"/>
  <c r="J579" i="111"/>
  <c r="Z110" i="111"/>
  <c r="J415" i="111"/>
  <c r="Z183" i="111"/>
  <c r="J488" i="111"/>
  <c r="Z195" i="111"/>
  <c r="J500" i="111"/>
  <c r="Z169" i="111"/>
  <c r="J474" i="111"/>
  <c r="Z222" i="111"/>
  <c r="J527" i="111"/>
  <c r="Z77" i="111"/>
  <c r="J382" i="111"/>
  <c r="Z166" i="111"/>
  <c r="J471" i="111"/>
  <c r="Z56" i="111"/>
  <c r="J361" i="111"/>
  <c r="Z246" i="111"/>
  <c r="J551" i="111"/>
  <c r="Z252" i="111"/>
  <c r="J557" i="111"/>
  <c r="Z123" i="111"/>
  <c r="J428" i="111"/>
  <c r="Z100" i="111"/>
  <c r="J405" i="111"/>
  <c r="Z141" i="111"/>
  <c r="J446" i="111"/>
  <c r="Z115" i="111"/>
  <c r="J420" i="111"/>
  <c r="Z118" i="111"/>
  <c r="J423" i="111"/>
  <c r="Z258" i="111"/>
  <c r="J563" i="111"/>
  <c r="Z111" i="111"/>
  <c r="J416" i="111"/>
  <c r="Z117" i="111"/>
  <c r="J422" i="111"/>
  <c r="Z287" i="111"/>
  <c r="J592" i="111"/>
  <c r="Z296" i="111"/>
  <c r="J601" i="111"/>
  <c r="Z104" i="111"/>
  <c r="J409" i="111"/>
  <c r="Z43" i="111"/>
  <c r="J348" i="111"/>
  <c r="Z174" i="111"/>
  <c r="J479" i="111"/>
  <c r="Z52" i="111"/>
  <c r="J357" i="111"/>
  <c r="Z87" i="111"/>
  <c r="J392" i="111"/>
  <c r="Z58" i="111"/>
  <c r="J363" i="111"/>
  <c r="Z61" i="111"/>
  <c r="J366" i="111"/>
  <c r="Z67" i="111"/>
  <c r="J372" i="111"/>
  <c r="Z297" i="111"/>
  <c r="J602" i="111"/>
  <c r="Z175" i="111"/>
  <c r="J480" i="111"/>
  <c r="Z213" i="111"/>
  <c r="J518" i="111"/>
  <c r="Z251" i="111"/>
  <c r="J556" i="111"/>
  <c r="Z132" i="111"/>
  <c r="J437" i="111"/>
  <c r="Z138" i="111"/>
  <c r="J443" i="111"/>
  <c r="Z223" i="111"/>
  <c r="J528" i="111"/>
  <c r="Z133" i="111"/>
  <c r="J438" i="111"/>
  <c r="Z66" i="111"/>
  <c r="J371" i="111"/>
  <c r="Z218" i="111"/>
  <c r="J523" i="111"/>
  <c r="Z288" i="111"/>
  <c r="J593" i="111"/>
  <c r="Z291" i="111"/>
  <c r="J596" i="111"/>
  <c r="Z262" i="111"/>
  <c r="J567" i="111"/>
  <c r="Z265" i="111"/>
  <c r="J570" i="111"/>
  <c r="Z204" i="111"/>
  <c r="J509" i="111"/>
  <c r="Z187" i="111"/>
  <c r="J492" i="111"/>
  <c r="Z94" i="111"/>
  <c r="J399" i="111"/>
  <c r="Z161" i="111"/>
  <c r="J466" i="111"/>
  <c r="Z89" i="111"/>
  <c r="J394" i="111"/>
  <c r="Z148" i="111"/>
  <c r="J453" i="111"/>
  <c r="Z151" i="111"/>
  <c r="J456" i="111"/>
  <c r="Z239" i="111"/>
  <c r="J544" i="111"/>
  <c r="Z283" i="111"/>
  <c r="J588" i="111"/>
  <c r="Z129" i="111"/>
  <c r="J434" i="111"/>
  <c r="Z127" i="111"/>
  <c r="J432" i="111"/>
  <c r="Z57" i="111"/>
  <c r="J362" i="111"/>
  <c r="Z103" i="111"/>
  <c r="J408" i="111"/>
  <c r="Z125" i="111"/>
  <c r="J430" i="111"/>
  <c r="Z86" i="111"/>
  <c r="J391" i="111"/>
  <c r="Z190" i="111"/>
  <c r="J495" i="111"/>
  <c r="AB304" i="5"/>
  <c r="M268" i="89"/>
  <c r="V268" i="89"/>
  <c r="L265" i="88"/>
  <c r="X217" i="3"/>
  <c r="M56" i="89"/>
  <c r="S56" i="89"/>
  <c r="T56" i="89"/>
  <c r="M245" i="89"/>
  <c r="S245" i="89"/>
  <c r="T245" i="89"/>
  <c r="M276" i="89"/>
  <c r="S276" i="89"/>
  <c r="T276" i="89"/>
  <c r="R193" i="5"/>
  <c r="X87" i="3"/>
  <c r="M145" i="89"/>
  <c r="V145" i="89"/>
  <c r="L142" i="88"/>
  <c r="X204" i="3"/>
  <c r="R30" i="5"/>
  <c r="R94" i="5"/>
  <c r="M174" i="89"/>
  <c r="S174" i="89"/>
  <c r="T174" i="89"/>
  <c r="R69" i="5"/>
  <c r="R116" i="5"/>
  <c r="M149" i="89"/>
  <c r="R255" i="5"/>
  <c r="X120" i="3"/>
  <c r="M54" i="89"/>
  <c r="S54" i="89"/>
  <c r="T54" i="89"/>
  <c r="M263" i="89"/>
  <c r="S263" i="89"/>
  <c r="T263" i="89"/>
  <c r="M168" i="89"/>
  <c r="V168" i="89"/>
  <c r="L165" i="88"/>
  <c r="R211" i="5"/>
  <c r="M302" i="89"/>
  <c r="M187" i="89"/>
  <c r="V187" i="89"/>
  <c r="L184" i="88"/>
  <c r="M64" i="89"/>
  <c r="V64" i="89"/>
  <c r="L61" i="88"/>
  <c r="R207" i="5"/>
  <c r="X146" i="3"/>
  <c r="M111" i="89"/>
  <c r="R267" i="5"/>
  <c r="M229" i="89"/>
  <c r="M255" i="89"/>
  <c r="S255" i="89"/>
  <c r="T255" i="89"/>
  <c r="X197" i="3"/>
  <c r="X158" i="3"/>
  <c r="M18" i="89"/>
  <c r="V18" i="89"/>
  <c r="L15" i="88"/>
  <c r="R231" i="5"/>
  <c r="R9" i="5"/>
  <c r="M10" i="89"/>
  <c r="V10" i="89"/>
  <c r="L7" i="88"/>
  <c r="M175" i="89"/>
  <c r="M60" i="89"/>
  <c r="R8" i="5"/>
  <c r="M25" i="89"/>
  <c r="V25" i="89"/>
  <c r="L22" i="88"/>
  <c r="X7" i="3"/>
  <c r="M266" i="89"/>
  <c r="V266" i="89"/>
  <c r="L263" i="88"/>
  <c r="M269" i="89"/>
  <c r="S269" i="89"/>
  <c r="T269" i="89"/>
  <c r="R25" i="5"/>
  <c r="R29" i="5"/>
  <c r="X20" i="3"/>
  <c r="X8" i="3"/>
  <c r="S9" i="5"/>
  <c r="X260" i="3"/>
  <c r="M211" i="89"/>
  <c r="V211" i="89"/>
  <c r="L208" i="88"/>
  <c r="X151" i="3"/>
  <c r="M228" i="89"/>
  <c r="V228" i="89"/>
  <c r="L225" i="88"/>
  <c r="M104" i="89"/>
  <c r="S104" i="89"/>
  <c r="T104" i="89"/>
  <c r="X28" i="3"/>
  <c r="S29" i="5"/>
  <c r="X24" i="3"/>
  <c r="R62" i="5"/>
  <c r="R166" i="5"/>
  <c r="R222" i="5"/>
  <c r="M27" i="89"/>
  <c r="V27" i="89"/>
  <c r="L24" i="88"/>
  <c r="M279" i="89"/>
  <c r="V279" i="89"/>
  <c r="L276" i="88"/>
  <c r="X273" i="3"/>
  <c r="V26" i="89"/>
  <c r="L23" i="88"/>
  <c r="S26" i="89"/>
  <c r="T26" i="89"/>
  <c r="R24" i="5"/>
  <c r="X23" i="3"/>
  <c r="M161" i="89"/>
  <c r="S161" i="89"/>
  <c r="T161" i="89"/>
  <c r="R36" i="5"/>
  <c r="X12" i="3"/>
  <c r="X65" i="3"/>
  <c r="X236" i="3"/>
  <c r="S237" i="5"/>
  <c r="R291" i="5"/>
  <c r="R276" i="5"/>
  <c r="R4" i="5"/>
  <c r="R12" i="5"/>
  <c r="X4" i="3"/>
  <c r="S9" i="89"/>
  <c r="T9" i="89"/>
  <c r="X86" i="3"/>
  <c r="X152" i="3"/>
  <c r="S153" i="5"/>
  <c r="S30" i="89"/>
  <c r="T30" i="89"/>
  <c r="M195" i="89"/>
  <c r="S195" i="89"/>
  <c r="T195" i="89"/>
  <c r="M198" i="89"/>
  <c r="V198" i="89"/>
  <c r="L195" i="88"/>
  <c r="M51" i="89"/>
  <c r="V51" i="89"/>
  <c r="L48" i="88"/>
  <c r="M163" i="89"/>
  <c r="S163" i="89"/>
  <c r="T163" i="89"/>
  <c r="M243" i="89"/>
  <c r="S243" i="89"/>
  <c r="T243" i="89"/>
  <c r="M184" i="89"/>
  <c r="V184" i="89"/>
  <c r="L181" i="88"/>
  <c r="M296" i="89"/>
  <c r="V296" i="89"/>
  <c r="L293" i="88"/>
  <c r="M113" i="89"/>
  <c r="M241" i="89"/>
  <c r="V241" i="89"/>
  <c r="L238" i="88"/>
  <c r="M214" i="89"/>
  <c r="V214" i="89"/>
  <c r="L211" i="88"/>
  <c r="M82" i="89"/>
  <c r="S82" i="89"/>
  <c r="T82" i="89"/>
  <c r="M108" i="89"/>
  <c r="V108" i="89"/>
  <c r="L105" i="88"/>
  <c r="M7" i="89"/>
  <c r="S7" i="89"/>
  <c r="T7" i="89"/>
  <c r="M31" i="89"/>
  <c r="V31" i="89"/>
  <c r="L28" i="88"/>
  <c r="M55" i="89"/>
  <c r="M119" i="89"/>
  <c r="V119" i="89"/>
  <c r="L116" i="88"/>
  <c r="M215" i="89"/>
  <c r="S215" i="89"/>
  <c r="T215" i="89"/>
  <c r="M295" i="89"/>
  <c r="V295" i="89"/>
  <c r="L292" i="88"/>
  <c r="M124" i="89"/>
  <c r="M156" i="89"/>
  <c r="V156" i="89"/>
  <c r="L153" i="88"/>
  <c r="M220" i="89"/>
  <c r="S220" i="89"/>
  <c r="T220" i="89"/>
  <c r="M284" i="89"/>
  <c r="V284" i="89"/>
  <c r="L281" i="88"/>
  <c r="M101" i="89"/>
  <c r="M181" i="89"/>
  <c r="V181" i="89"/>
  <c r="L178" i="88"/>
  <c r="M106" i="89"/>
  <c r="V106" i="89"/>
  <c r="L103" i="88"/>
  <c r="M186" i="89"/>
  <c r="M298" i="89"/>
  <c r="S298" i="89"/>
  <c r="T298" i="89"/>
  <c r="M65" i="89"/>
  <c r="V65" i="89"/>
  <c r="L62" i="88"/>
  <c r="M171" i="89"/>
  <c r="V171" i="89"/>
  <c r="L168" i="88"/>
  <c r="M235" i="89"/>
  <c r="M48" i="89"/>
  <c r="V48" i="89"/>
  <c r="L45" i="88"/>
  <c r="M208" i="89"/>
  <c r="V208" i="89"/>
  <c r="L205" i="88"/>
  <c r="M272" i="89"/>
  <c r="V272" i="89"/>
  <c r="L269" i="88"/>
  <c r="M121" i="89"/>
  <c r="M185" i="89"/>
  <c r="V185" i="89"/>
  <c r="L182" i="88"/>
  <c r="M249" i="89"/>
  <c r="V249" i="89"/>
  <c r="L246" i="88"/>
  <c r="M46" i="89"/>
  <c r="V46" i="89"/>
  <c r="L43" i="88"/>
  <c r="M110" i="89"/>
  <c r="V110" i="89"/>
  <c r="L107" i="88"/>
  <c r="M254" i="89"/>
  <c r="M286" i="89"/>
  <c r="V286" i="89"/>
  <c r="L283" i="88"/>
  <c r="M118" i="89"/>
  <c r="S118" i="89"/>
  <c r="T118" i="89"/>
  <c r="M159" i="89"/>
  <c r="M287" i="89"/>
  <c r="S287" i="89"/>
  <c r="T287" i="89"/>
  <c r="M100" i="89"/>
  <c r="S100" i="89"/>
  <c r="T100" i="89"/>
  <c r="M164" i="89"/>
  <c r="M45" i="89"/>
  <c r="M109" i="89"/>
  <c r="V109" i="89"/>
  <c r="L106" i="88"/>
  <c r="M173" i="89"/>
  <c r="V173" i="89"/>
  <c r="L170" i="88"/>
  <c r="M237" i="89"/>
  <c r="V237" i="89"/>
  <c r="L234" i="88"/>
  <c r="M301" i="89"/>
  <c r="V301" i="89"/>
  <c r="L298" i="88"/>
  <c r="M114" i="89"/>
  <c r="V114" i="89"/>
  <c r="L111" i="88"/>
  <c r="M274" i="89"/>
  <c r="M76" i="89"/>
  <c r="V76" i="89"/>
  <c r="L73" i="88"/>
  <c r="M71" i="89"/>
  <c r="V71" i="89"/>
  <c r="L68" i="88"/>
  <c r="M103" i="89"/>
  <c r="V103" i="89"/>
  <c r="L100" i="88"/>
  <c r="M135" i="89"/>
  <c r="M231" i="89"/>
  <c r="M92" i="89"/>
  <c r="V92" i="89"/>
  <c r="L89" i="88"/>
  <c r="M140" i="89"/>
  <c r="V140" i="89"/>
  <c r="L137" i="88"/>
  <c r="M204" i="89"/>
  <c r="S204" i="89"/>
  <c r="T204" i="89"/>
  <c r="M236" i="89"/>
  <c r="S236" i="89"/>
  <c r="T236" i="89"/>
  <c r="M300" i="89"/>
  <c r="S300" i="89"/>
  <c r="T300" i="89"/>
  <c r="M69" i="89"/>
  <c r="S69" i="89"/>
  <c r="T69" i="89"/>
  <c r="M197" i="89"/>
  <c r="V197" i="89"/>
  <c r="L194" i="88"/>
  <c r="M261" i="89"/>
  <c r="S261" i="89"/>
  <c r="T261" i="89"/>
  <c r="M90" i="89"/>
  <c r="V90" i="89"/>
  <c r="L87" i="88"/>
  <c r="M170" i="89"/>
  <c r="V170" i="89"/>
  <c r="L167" i="88"/>
  <c r="M202" i="89"/>
  <c r="V202" i="89"/>
  <c r="L199" i="88"/>
  <c r="M234" i="89"/>
  <c r="M282" i="89"/>
  <c r="S282" i="89"/>
  <c r="T282" i="89"/>
  <c r="M250" i="89"/>
  <c r="M75" i="89"/>
  <c r="V75" i="89"/>
  <c r="L72" i="88"/>
  <c r="M107" i="89"/>
  <c r="M155" i="89"/>
  <c r="V155" i="89"/>
  <c r="L152" i="88"/>
  <c r="M251" i="89"/>
  <c r="V251" i="89"/>
  <c r="L248" i="88"/>
  <c r="M299" i="89"/>
  <c r="V299" i="89"/>
  <c r="L296" i="88"/>
  <c r="M96" i="89"/>
  <c r="V96" i="89"/>
  <c r="L93" i="88"/>
  <c r="M128" i="89"/>
  <c r="S128" i="89"/>
  <c r="T128" i="89"/>
  <c r="M192" i="89"/>
  <c r="V192" i="89"/>
  <c r="L189" i="88"/>
  <c r="M224" i="89"/>
  <c r="V224" i="89"/>
  <c r="L221" i="88"/>
  <c r="M256" i="89"/>
  <c r="V256" i="89"/>
  <c r="L253" i="88"/>
  <c r="M288" i="89"/>
  <c r="M73" i="89"/>
  <c r="S73" i="89"/>
  <c r="T73" i="89"/>
  <c r="M105" i="89"/>
  <c r="M137" i="89"/>
  <c r="S137" i="89"/>
  <c r="T137" i="89"/>
  <c r="M201" i="89"/>
  <c r="V201" i="89"/>
  <c r="L198" i="88"/>
  <c r="M233" i="89"/>
  <c r="V233" i="89"/>
  <c r="L230" i="88"/>
  <c r="M265" i="89"/>
  <c r="V265" i="89"/>
  <c r="L262" i="88"/>
  <c r="M297" i="89"/>
  <c r="M62" i="89"/>
  <c r="V62" i="89"/>
  <c r="L59" i="88"/>
  <c r="M94" i="89"/>
  <c r="S94" i="89"/>
  <c r="T94" i="89"/>
  <c r="M126" i="89"/>
  <c r="V126" i="89"/>
  <c r="L123" i="88"/>
  <c r="M158" i="89"/>
  <c r="S158" i="89"/>
  <c r="T158" i="89"/>
  <c r="M190" i="89"/>
  <c r="V190" i="89"/>
  <c r="L187" i="88"/>
  <c r="M222" i="89"/>
  <c r="M270" i="89"/>
  <c r="S270" i="89"/>
  <c r="T270" i="89"/>
  <c r="M85" i="89"/>
  <c r="V85" i="89"/>
  <c r="L82" i="88"/>
  <c r="M47" i="89"/>
  <c r="V47" i="89"/>
  <c r="L44" i="88"/>
  <c r="M79" i="89"/>
  <c r="S79" i="89"/>
  <c r="T79" i="89"/>
  <c r="M143" i="89"/>
  <c r="S143" i="89"/>
  <c r="T143" i="89"/>
  <c r="M207" i="89"/>
  <c r="V207" i="89"/>
  <c r="L204" i="88"/>
  <c r="M239" i="89"/>
  <c r="V239" i="89"/>
  <c r="L236" i="88"/>
  <c r="M271" i="89"/>
  <c r="V271" i="89"/>
  <c r="L268" i="88"/>
  <c r="M52" i="89"/>
  <c r="V52" i="89"/>
  <c r="L49" i="88"/>
  <c r="M84" i="89"/>
  <c r="V84" i="89"/>
  <c r="L81" i="88"/>
  <c r="M116" i="89"/>
  <c r="S116" i="89"/>
  <c r="T116" i="89"/>
  <c r="M180" i="89"/>
  <c r="M212" i="89"/>
  <c r="V212" i="89"/>
  <c r="L209" i="88"/>
  <c r="M244" i="89"/>
  <c r="S244" i="89"/>
  <c r="T244" i="89"/>
  <c r="M61" i="89"/>
  <c r="S61" i="89"/>
  <c r="T61" i="89"/>
  <c r="M93" i="89"/>
  <c r="V93" i="89"/>
  <c r="L90" i="88"/>
  <c r="M157" i="89"/>
  <c r="V157" i="89"/>
  <c r="L154" i="88"/>
  <c r="M189" i="89"/>
  <c r="M221" i="89"/>
  <c r="V221" i="89"/>
  <c r="L218" i="88"/>
  <c r="M253" i="89"/>
  <c r="S253" i="89"/>
  <c r="T253" i="89"/>
  <c r="M285" i="89"/>
  <c r="V285" i="89"/>
  <c r="L282" i="88"/>
  <c r="M50" i="89"/>
  <c r="V50" i="89"/>
  <c r="L47" i="88"/>
  <c r="M98" i="89"/>
  <c r="V98" i="89"/>
  <c r="L95" i="88"/>
  <c r="M130" i="89"/>
  <c r="M162" i="89"/>
  <c r="V162" i="89"/>
  <c r="L159" i="88"/>
  <c r="M194" i="89"/>
  <c r="S194" i="89"/>
  <c r="T194" i="89"/>
  <c r="M226" i="89"/>
  <c r="V226" i="89"/>
  <c r="L223" i="88"/>
  <c r="M258" i="89"/>
  <c r="S258" i="89"/>
  <c r="T258" i="89"/>
  <c r="M290" i="89"/>
  <c r="V290" i="89"/>
  <c r="L287" i="88"/>
  <c r="R107" i="5"/>
  <c r="M19" i="89"/>
  <c r="S19" i="89"/>
  <c r="T19" i="89"/>
  <c r="M20" i="89"/>
  <c r="V20" i="89"/>
  <c r="L17" i="88"/>
  <c r="M17" i="89"/>
  <c r="V17" i="89"/>
  <c r="L14" i="88"/>
  <c r="M13" i="89"/>
  <c r="V13" i="89"/>
  <c r="L10" i="88"/>
  <c r="X41" i="3"/>
  <c r="M6" i="89"/>
  <c r="M5" i="89"/>
  <c r="M247" i="89"/>
  <c r="M58" i="89"/>
  <c r="V58" i="89"/>
  <c r="L55" i="88"/>
  <c r="M115" i="89"/>
  <c r="V115" i="89"/>
  <c r="L112" i="88"/>
  <c r="M291" i="89"/>
  <c r="V291" i="89"/>
  <c r="L288" i="88"/>
  <c r="M136" i="89"/>
  <c r="V136" i="89"/>
  <c r="L133" i="88"/>
  <c r="M264" i="89"/>
  <c r="M81" i="89"/>
  <c r="V81" i="89"/>
  <c r="L78" i="88"/>
  <c r="M209" i="89"/>
  <c r="V209" i="89"/>
  <c r="L206" i="88"/>
  <c r="M273" i="89"/>
  <c r="S273" i="89"/>
  <c r="T273" i="89"/>
  <c r="M86" i="89"/>
  <c r="M166" i="89"/>
  <c r="S166" i="89"/>
  <c r="T166" i="89"/>
  <c r="M246" i="89"/>
  <c r="V246" i="89"/>
  <c r="L243" i="88"/>
  <c r="M83" i="89"/>
  <c r="V83" i="89"/>
  <c r="L80" i="88"/>
  <c r="M154" i="89"/>
  <c r="V154" i="89"/>
  <c r="L151" i="88"/>
  <c r="M41" i="89"/>
  <c r="V41" i="89"/>
  <c r="L38" i="88"/>
  <c r="M23" i="89"/>
  <c r="V23" i="89"/>
  <c r="L20" i="88"/>
  <c r="M16" i="89"/>
  <c r="M34" i="89"/>
  <c r="S34" i="89"/>
  <c r="T34" i="89"/>
  <c r="M152" i="89"/>
  <c r="S152" i="89"/>
  <c r="T152" i="89"/>
  <c r="M87" i="89"/>
  <c r="V87" i="89"/>
  <c r="L84" i="88"/>
  <c r="M151" i="89"/>
  <c r="V151" i="89"/>
  <c r="L148" i="88"/>
  <c r="M188" i="89"/>
  <c r="V188" i="89"/>
  <c r="L185" i="88"/>
  <c r="M252" i="89"/>
  <c r="V252" i="89"/>
  <c r="L249" i="88"/>
  <c r="M53" i="89"/>
  <c r="S53" i="89"/>
  <c r="T53" i="89"/>
  <c r="M133" i="89"/>
  <c r="S133" i="89"/>
  <c r="T133" i="89"/>
  <c r="M74" i="89"/>
  <c r="V74" i="89"/>
  <c r="L71" i="88"/>
  <c r="M218" i="89"/>
  <c r="V218" i="89"/>
  <c r="L215" i="88"/>
  <c r="R81" i="5"/>
  <c r="M59" i="89"/>
  <c r="S59" i="89"/>
  <c r="T59" i="89"/>
  <c r="M139" i="89"/>
  <c r="S139" i="89"/>
  <c r="T139" i="89"/>
  <c r="M203" i="89"/>
  <c r="S203" i="89"/>
  <c r="T203" i="89"/>
  <c r="M80" i="89"/>
  <c r="V80" i="89"/>
  <c r="L77" i="88"/>
  <c r="M176" i="89"/>
  <c r="S176" i="89"/>
  <c r="T176" i="89"/>
  <c r="M57" i="89"/>
  <c r="S57" i="89"/>
  <c r="T57" i="89"/>
  <c r="M217" i="89"/>
  <c r="V217" i="89"/>
  <c r="L214" i="88"/>
  <c r="M281" i="89"/>
  <c r="V281" i="89"/>
  <c r="L278" i="88"/>
  <c r="M78" i="89"/>
  <c r="S78" i="89"/>
  <c r="T78" i="89"/>
  <c r="M142" i="89"/>
  <c r="V142" i="89"/>
  <c r="L139" i="88"/>
  <c r="M127" i="89"/>
  <c r="V127" i="89"/>
  <c r="L124" i="88"/>
  <c r="M191" i="89"/>
  <c r="V191" i="89"/>
  <c r="L188" i="88"/>
  <c r="M68" i="89"/>
  <c r="V68" i="89"/>
  <c r="L65" i="88"/>
  <c r="M132" i="89"/>
  <c r="V132" i="89"/>
  <c r="L129" i="88"/>
  <c r="M196" i="89"/>
  <c r="V196" i="89"/>
  <c r="L193" i="88"/>
  <c r="M260" i="89"/>
  <c r="S260" i="89"/>
  <c r="T260" i="89"/>
  <c r="M77" i="89"/>
  <c r="V77" i="89"/>
  <c r="L74" i="88"/>
  <c r="M141" i="89"/>
  <c r="V141" i="89"/>
  <c r="L138" i="88"/>
  <c r="M205" i="89"/>
  <c r="S205" i="89"/>
  <c r="T205" i="89"/>
  <c r="M66" i="89"/>
  <c r="S66" i="89"/>
  <c r="T66" i="89"/>
  <c r="M146" i="89"/>
  <c r="V146" i="89"/>
  <c r="L143" i="88"/>
  <c r="M178" i="89"/>
  <c r="S178" i="89"/>
  <c r="T178" i="89"/>
  <c r="M210" i="89"/>
  <c r="S210" i="89"/>
  <c r="T210" i="89"/>
  <c r="M242" i="89"/>
  <c r="S242" i="89"/>
  <c r="T242" i="89"/>
  <c r="M248" i="89"/>
  <c r="V248" i="89"/>
  <c r="L245" i="88"/>
  <c r="R82" i="5"/>
  <c r="M123" i="89"/>
  <c r="M199" i="89"/>
  <c r="V199" i="89"/>
  <c r="L196" i="88"/>
  <c r="M160" i="89"/>
  <c r="M39" i="89"/>
  <c r="V39" i="89"/>
  <c r="L36" i="88"/>
  <c r="R33" i="5"/>
  <c r="M35" i="89"/>
  <c r="V35" i="89"/>
  <c r="L32" i="88"/>
  <c r="M36" i="89"/>
  <c r="V36" i="89"/>
  <c r="L33" i="88"/>
  <c r="M33" i="89"/>
  <c r="V33" i="89"/>
  <c r="L30" i="88"/>
  <c r="M29" i="89"/>
  <c r="S29" i="89"/>
  <c r="T29" i="89"/>
  <c r="M193" i="89"/>
  <c r="S193" i="89"/>
  <c r="T193" i="89"/>
  <c r="X198" i="3"/>
  <c r="S199" i="5"/>
  <c r="X80" i="3"/>
  <c r="S81" i="5"/>
  <c r="M147" i="89"/>
  <c r="V147" i="89"/>
  <c r="L144" i="88"/>
  <c r="X292" i="3"/>
  <c r="X121" i="3"/>
  <c r="M129" i="89"/>
  <c r="V129" i="89"/>
  <c r="L126" i="88"/>
  <c r="M99" i="89"/>
  <c r="S99" i="89"/>
  <c r="T99" i="89"/>
  <c r="M131" i="89"/>
  <c r="V131" i="89"/>
  <c r="L128" i="88"/>
  <c r="M179" i="89"/>
  <c r="V179" i="89"/>
  <c r="L176" i="88"/>
  <c r="M227" i="89"/>
  <c r="V227" i="89"/>
  <c r="L224" i="88"/>
  <c r="M120" i="89"/>
  <c r="V120" i="89"/>
  <c r="L117" i="88"/>
  <c r="M280" i="89"/>
  <c r="S280" i="89"/>
  <c r="T280" i="89"/>
  <c r="M49" i="89"/>
  <c r="S49" i="89"/>
  <c r="T49" i="89"/>
  <c r="M97" i="89"/>
  <c r="S97" i="89"/>
  <c r="T97" i="89"/>
  <c r="M177" i="89"/>
  <c r="V177" i="89"/>
  <c r="L174" i="88"/>
  <c r="M225" i="89"/>
  <c r="S225" i="89"/>
  <c r="T225" i="89"/>
  <c r="M257" i="89"/>
  <c r="S257" i="89"/>
  <c r="T257" i="89"/>
  <c r="M289" i="89"/>
  <c r="S289" i="89"/>
  <c r="T289" i="89"/>
  <c r="M70" i="89"/>
  <c r="S70" i="89"/>
  <c r="T70" i="89"/>
  <c r="M102" i="89"/>
  <c r="V102" i="89"/>
  <c r="L99" i="88"/>
  <c r="M150" i="89"/>
  <c r="V150" i="89"/>
  <c r="L147" i="88"/>
  <c r="M182" i="89"/>
  <c r="V182" i="89"/>
  <c r="L179" i="88"/>
  <c r="M230" i="89"/>
  <c r="V230" i="89"/>
  <c r="L227" i="88"/>
  <c r="M42" i="89"/>
  <c r="S42" i="89"/>
  <c r="T42" i="89"/>
  <c r="R39" i="5"/>
  <c r="M24" i="89"/>
  <c r="V24" i="89"/>
  <c r="L21" i="88"/>
  <c r="M32" i="89"/>
  <c r="S32" i="89"/>
  <c r="T32" i="89"/>
  <c r="M12" i="89"/>
  <c r="M28" i="89"/>
  <c r="V28" i="89"/>
  <c r="L25" i="88"/>
  <c r="M11" i="89"/>
  <c r="S11" i="89"/>
  <c r="T11" i="89"/>
  <c r="M15" i="89"/>
  <c r="S15" i="89"/>
  <c r="T15" i="89"/>
  <c r="M8" i="89"/>
  <c r="S8" i="89"/>
  <c r="T8" i="89"/>
  <c r="M38" i="89"/>
  <c r="M14" i="89"/>
  <c r="S14" i="89"/>
  <c r="T14" i="89"/>
  <c r="M37" i="89"/>
  <c r="S37" i="89"/>
  <c r="T37" i="89"/>
  <c r="M43" i="89"/>
  <c r="V43" i="89"/>
  <c r="L40" i="88"/>
  <c r="M22" i="89"/>
  <c r="S107" i="5"/>
  <c r="S33" i="5"/>
  <c r="S4" i="5"/>
  <c r="S12" i="5"/>
  <c r="S36" i="5"/>
  <c r="S37" i="5"/>
  <c r="R237" i="5"/>
  <c r="M238" i="89"/>
  <c r="R164" i="5"/>
  <c r="M165" i="89"/>
  <c r="X181" i="3"/>
  <c r="M183" i="89"/>
  <c r="X290" i="3"/>
  <c r="M292" i="89"/>
  <c r="R66" i="5"/>
  <c r="M67" i="89"/>
  <c r="R182" i="5"/>
  <c r="R143" i="5"/>
  <c r="M144" i="89"/>
  <c r="R87" i="5"/>
  <c r="M88" i="89"/>
  <c r="X257" i="3"/>
  <c r="M259" i="89"/>
  <c r="X214" i="3"/>
  <c r="M216" i="89"/>
  <c r="X70" i="3"/>
  <c r="M72" i="89"/>
  <c r="R292" i="5"/>
  <c r="M293" i="89"/>
  <c r="X275" i="3"/>
  <c r="M277" i="89"/>
  <c r="S233" i="89"/>
  <c r="T233" i="89"/>
  <c r="R282" i="5"/>
  <c r="M283" i="89"/>
  <c r="R37" i="5"/>
  <c r="R32" i="5"/>
  <c r="X38" i="3"/>
  <c r="M40" i="89"/>
  <c r="X27" i="3"/>
  <c r="X163" i="3"/>
  <c r="X291" i="3"/>
  <c r="X81" i="3"/>
  <c r="R199" i="5"/>
  <c r="M200" i="89"/>
  <c r="X276" i="3"/>
  <c r="M278" i="89"/>
  <c r="R293" i="5"/>
  <c r="M294" i="89"/>
  <c r="X15" i="3"/>
  <c r="X31" i="3"/>
  <c r="X14" i="3"/>
  <c r="R15" i="5"/>
  <c r="X29" i="3"/>
  <c r="X17" i="3"/>
  <c r="R18" i="5"/>
  <c r="X18" i="3"/>
  <c r="R19" i="5"/>
  <c r="X5" i="3"/>
  <c r="R6" i="5"/>
  <c r="X21" i="3"/>
  <c r="R22" i="5"/>
  <c r="X10" i="3"/>
  <c r="R11" i="5"/>
  <c r="X26" i="3"/>
  <c r="R27" i="5"/>
  <c r="X9" i="3"/>
  <c r="R10" i="5"/>
  <c r="X13" i="3"/>
  <c r="R14" i="5"/>
  <c r="X6" i="3"/>
  <c r="R7" i="5"/>
  <c r="X33" i="3"/>
  <c r="R34" i="5"/>
  <c r="X34" i="3"/>
  <c r="R35" i="5"/>
  <c r="X22" i="3"/>
  <c r="R23" i="5"/>
  <c r="X30" i="3"/>
  <c r="R31" i="5"/>
  <c r="R20" i="5"/>
  <c r="R40" i="5"/>
  <c r="X39" i="3"/>
  <c r="R41" i="5"/>
  <c r="X40" i="3"/>
  <c r="R38" i="5"/>
  <c r="X37" i="3"/>
  <c r="X281" i="3"/>
  <c r="R71" i="5"/>
  <c r="X142" i="3"/>
  <c r="R215" i="5"/>
  <c r="R258" i="5"/>
  <c r="R278" i="5"/>
  <c r="X150" i="3"/>
  <c r="R151" i="5"/>
  <c r="X53" i="3"/>
  <c r="R54" i="5"/>
  <c r="X117" i="3"/>
  <c r="R118" i="5"/>
  <c r="X213" i="3"/>
  <c r="R214" i="5"/>
  <c r="X293" i="3"/>
  <c r="R294" i="5"/>
  <c r="X122" i="3"/>
  <c r="R123" i="5"/>
  <c r="X250" i="3"/>
  <c r="R251" i="5"/>
  <c r="X99" i="3"/>
  <c r="R100" i="5"/>
  <c r="X179" i="3"/>
  <c r="R180" i="5"/>
  <c r="X72" i="3"/>
  <c r="R73" i="5"/>
  <c r="X216" i="3"/>
  <c r="R217" i="5"/>
  <c r="P215" i="111"/>
  <c r="X245" i="3"/>
  <c r="R246" i="5"/>
  <c r="R42" i="5"/>
  <c r="X105" i="3"/>
  <c r="R106" i="5"/>
  <c r="X185" i="3"/>
  <c r="X249" i="3"/>
  <c r="R250" i="5"/>
  <c r="X94" i="3"/>
  <c r="R95" i="5"/>
  <c r="X190" i="3"/>
  <c r="R191" i="5"/>
  <c r="X254" i="3"/>
  <c r="X55" i="3"/>
  <c r="R56" i="5"/>
  <c r="X119" i="3"/>
  <c r="X183" i="3"/>
  <c r="R184" i="5"/>
  <c r="X247" i="3"/>
  <c r="R248" i="5"/>
  <c r="X76" i="3"/>
  <c r="R77" i="5"/>
  <c r="X140" i="3"/>
  <c r="X77" i="3"/>
  <c r="R78" i="5"/>
  <c r="X141" i="3"/>
  <c r="R142" i="5"/>
  <c r="X205" i="3"/>
  <c r="R206" i="5"/>
  <c r="X269" i="3"/>
  <c r="R271" i="5"/>
  <c r="X50" i="3"/>
  <c r="R51" i="5"/>
  <c r="X114" i="3"/>
  <c r="R115" i="5"/>
  <c r="X178" i="3"/>
  <c r="R179" i="5"/>
  <c r="X210" i="3"/>
  <c r="X75" i="3"/>
  <c r="R76" i="5"/>
  <c r="X139" i="3"/>
  <c r="R140" i="5"/>
  <c r="X203" i="3"/>
  <c r="R204" i="5"/>
  <c r="X112" i="3"/>
  <c r="R113" i="5"/>
  <c r="X176" i="3"/>
  <c r="R177" i="5"/>
  <c r="X240" i="3"/>
  <c r="R241" i="5"/>
  <c r="X272" i="3"/>
  <c r="R273" i="5"/>
  <c r="X97" i="3"/>
  <c r="R98" i="5"/>
  <c r="X191" i="3"/>
  <c r="R192" i="5"/>
  <c r="X63" i="3"/>
  <c r="R64" i="5"/>
  <c r="X74" i="3"/>
  <c r="R75" i="5"/>
  <c r="X69" i="3"/>
  <c r="R70" i="5"/>
  <c r="X133" i="3"/>
  <c r="R134" i="5"/>
  <c r="X229" i="3"/>
  <c r="R230" i="5"/>
  <c r="X234" i="3"/>
  <c r="R235" i="5"/>
  <c r="R268" i="5"/>
  <c r="X115" i="3"/>
  <c r="X195" i="3"/>
  <c r="R196" i="5"/>
  <c r="X259" i="3"/>
  <c r="R261" i="5"/>
  <c r="X88" i="3"/>
  <c r="R89" i="5"/>
  <c r="P87" i="111"/>
  <c r="X168" i="3"/>
  <c r="R169" i="5"/>
  <c r="X200" i="3"/>
  <c r="R201" i="5"/>
  <c r="X232" i="3"/>
  <c r="R233" i="5"/>
  <c r="X280" i="3"/>
  <c r="R281" i="5"/>
  <c r="X145" i="3"/>
  <c r="R146" i="5"/>
  <c r="X57" i="3"/>
  <c r="R58" i="5"/>
  <c r="P56" i="111"/>
  <c r="X137" i="3"/>
  <c r="R138" i="5"/>
  <c r="X201" i="3"/>
  <c r="R202" i="5"/>
  <c r="X265" i="3"/>
  <c r="X46" i="3"/>
  <c r="R47" i="5"/>
  <c r="X206" i="3"/>
  <c r="X71" i="3"/>
  <c r="R72" i="5"/>
  <c r="X135" i="3"/>
  <c r="R136" i="5"/>
  <c r="X199" i="3"/>
  <c r="R200" i="5"/>
  <c r="X92" i="3"/>
  <c r="R93" i="5"/>
  <c r="X156" i="3"/>
  <c r="R157" i="5"/>
  <c r="X93" i="3"/>
  <c r="X157" i="3"/>
  <c r="R158" i="5"/>
  <c r="X285" i="3"/>
  <c r="R286" i="5"/>
  <c r="X66" i="3"/>
  <c r="R67" i="5"/>
  <c r="X130" i="3"/>
  <c r="R131" i="5"/>
  <c r="X194" i="3"/>
  <c r="R195" i="5"/>
  <c r="X258" i="3"/>
  <c r="R260" i="5"/>
  <c r="X59" i="3"/>
  <c r="R60" i="5"/>
  <c r="X187" i="3"/>
  <c r="R188" i="5"/>
  <c r="X251" i="3"/>
  <c r="R252" i="5"/>
  <c r="X96" i="3"/>
  <c r="R97" i="5"/>
  <c r="X160" i="3"/>
  <c r="R161" i="5"/>
  <c r="X192" i="3"/>
  <c r="X224" i="3"/>
  <c r="R225" i="5"/>
  <c r="X256" i="3"/>
  <c r="R257" i="5"/>
  <c r="X288" i="3"/>
  <c r="R289" i="5"/>
  <c r="X49" i="3"/>
  <c r="R50" i="5"/>
  <c r="P48" i="111"/>
  <c r="X161" i="3"/>
  <c r="R162" i="5"/>
  <c r="X241" i="3"/>
  <c r="R242" i="5"/>
  <c r="X289" i="3"/>
  <c r="R290" i="5"/>
  <c r="X182" i="3"/>
  <c r="R183" i="5"/>
  <c r="X262" i="3"/>
  <c r="R264" i="5"/>
  <c r="X294" i="3"/>
  <c r="R295" i="5"/>
  <c r="X79" i="3"/>
  <c r="R80" i="5"/>
  <c r="P78" i="111"/>
  <c r="X111" i="3"/>
  <c r="R112" i="5"/>
  <c r="X207" i="3"/>
  <c r="R208" i="5"/>
  <c r="X239" i="3"/>
  <c r="R240" i="5"/>
  <c r="X68" i="3"/>
  <c r="X100" i="3"/>
  <c r="R101" i="5"/>
  <c r="X148" i="3"/>
  <c r="R149" i="5"/>
  <c r="X180" i="3"/>
  <c r="R181" i="5"/>
  <c r="X228" i="3"/>
  <c r="R229" i="5"/>
  <c r="P227" i="111"/>
  <c r="X101" i="3"/>
  <c r="R102" i="5"/>
  <c r="X90" i="3"/>
  <c r="R91" i="5"/>
  <c r="X138" i="3"/>
  <c r="R139" i="5"/>
  <c r="X202" i="3"/>
  <c r="R203" i="5"/>
  <c r="X298" i="3"/>
  <c r="R299" i="5"/>
  <c r="X67" i="3"/>
  <c r="R68" i="5"/>
  <c r="X147" i="3"/>
  <c r="R148" i="5"/>
  <c r="X227" i="3"/>
  <c r="X169" i="3"/>
  <c r="R170" i="5"/>
  <c r="X233" i="3"/>
  <c r="R234" i="5"/>
  <c r="X78" i="3"/>
  <c r="R79" i="5"/>
  <c r="P77" i="111"/>
  <c r="X174" i="3"/>
  <c r="R175" i="5"/>
  <c r="X270" i="3"/>
  <c r="R272" i="5"/>
  <c r="X103" i="3"/>
  <c r="R104" i="5"/>
  <c r="X231" i="3"/>
  <c r="R232" i="5"/>
  <c r="X295" i="3"/>
  <c r="R296" i="5"/>
  <c r="X60" i="3"/>
  <c r="R61" i="5"/>
  <c r="X124" i="3"/>
  <c r="R125" i="5"/>
  <c r="X188" i="3"/>
  <c r="R189" i="5"/>
  <c r="P187" i="111"/>
  <c r="X220" i="3"/>
  <c r="R221" i="5"/>
  <c r="X268" i="3"/>
  <c r="R270" i="5"/>
  <c r="R301" i="5"/>
  <c r="P299" i="111"/>
  <c r="X116" i="3"/>
  <c r="R117" i="5"/>
  <c r="X125" i="3"/>
  <c r="R126" i="5"/>
  <c r="X189" i="3"/>
  <c r="R190" i="5"/>
  <c r="X253" i="3"/>
  <c r="R254" i="5"/>
  <c r="X98" i="3"/>
  <c r="R99" i="5"/>
  <c r="P97" i="111"/>
  <c r="X162" i="3"/>
  <c r="R163" i="5"/>
  <c r="X91" i="3"/>
  <c r="R92" i="5"/>
  <c r="P90" i="111"/>
  <c r="X155" i="3"/>
  <c r="R156" i="5"/>
  <c r="X219" i="3"/>
  <c r="R220" i="5"/>
  <c r="X283" i="3"/>
  <c r="R284" i="5"/>
  <c r="X48" i="3"/>
  <c r="R49" i="5"/>
  <c r="X128" i="3"/>
  <c r="R129" i="5"/>
  <c r="X56" i="3"/>
  <c r="R57" i="5"/>
  <c r="X193" i="3"/>
  <c r="R194" i="5"/>
  <c r="X248" i="3"/>
  <c r="R249" i="5"/>
  <c r="X83" i="3"/>
  <c r="R84" i="5"/>
  <c r="X246" i="3"/>
  <c r="R247" i="5"/>
  <c r="P245" i="111"/>
  <c r="X85" i="3"/>
  <c r="R86" i="5"/>
  <c r="X149" i="3"/>
  <c r="R150" i="5"/>
  <c r="R263" i="5"/>
  <c r="X154" i="3"/>
  <c r="R155" i="5"/>
  <c r="X218" i="3"/>
  <c r="R219" i="5"/>
  <c r="X282" i="3"/>
  <c r="R283" i="5"/>
  <c r="X51" i="3"/>
  <c r="R52" i="5"/>
  <c r="P50" i="111"/>
  <c r="X131" i="3"/>
  <c r="R132" i="5"/>
  <c r="X104" i="3"/>
  <c r="R105" i="5"/>
  <c r="X184" i="3"/>
  <c r="R185" i="5"/>
  <c r="P183" i="111"/>
  <c r="X296" i="3"/>
  <c r="R297" i="5"/>
  <c r="X73" i="3"/>
  <c r="R74" i="5"/>
  <c r="X153" i="3"/>
  <c r="R154" i="5"/>
  <c r="X297" i="3"/>
  <c r="R298" i="5"/>
  <c r="X126" i="3"/>
  <c r="R127" i="5"/>
  <c r="P125" i="111"/>
  <c r="X222" i="3"/>
  <c r="R223" i="5"/>
  <c r="X286" i="3"/>
  <c r="R287" i="5"/>
  <c r="X215" i="3"/>
  <c r="R216" i="5"/>
  <c r="X279" i="3"/>
  <c r="R280" i="5"/>
  <c r="X44" i="3"/>
  <c r="R45" i="5"/>
  <c r="X108" i="3"/>
  <c r="R109" i="5"/>
  <c r="P107" i="111"/>
  <c r="R173" i="5"/>
  <c r="X252" i="3"/>
  <c r="R253" i="5"/>
  <c r="X284" i="3"/>
  <c r="R285" i="5"/>
  <c r="X196" i="3"/>
  <c r="R197" i="5"/>
  <c r="X45" i="3"/>
  <c r="R46" i="5"/>
  <c r="R110" i="5"/>
  <c r="X237" i="3"/>
  <c r="R238" i="5"/>
  <c r="P236" i="111"/>
  <c r="X82" i="3"/>
  <c r="R83" i="5"/>
  <c r="X242" i="3"/>
  <c r="R243" i="5"/>
  <c r="P241" i="111"/>
  <c r="X43" i="3"/>
  <c r="R44" i="5"/>
  <c r="X107" i="3"/>
  <c r="R108" i="5"/>
  <c r="P106" i="111"/>
  <c r="X171" i="3"/>
  <c r="R172" i="5"/>
  <c r="X235" i="3"/>
  <c r="R236" i="5"/>
  <c r="P234" i="111"/>
  <c r="X299" i="3"/>
  <c r="R300" i="5"/>
  <c r="X64" i="3"/>
  <c r="R65" i="5"/>
  <c r="P63" i="111"/>
  <c r="X144" i="3"/>
  <c r="R145" i="5"/>
  <c r="X208" i="3"/>
  <c r="R209" i="5"/>
  <c r="X127" i="3"/>
  <c r="R128" i="5"/>
  <c r="X129" i="3"/>
  <c r="R130" i="5"/>
  <c r="X177" i="3"/>
  <c r="R178" i="5"/>
  <c r="X225" i="3"/>
  <c r="R226" i="5"/>
  <c r="R55" i="5"/>
  <c r="X118" i="3"/>
  <c r="R119" i="5"/>
  <c r="X278" i="3"/>
  <c r="R279" i="5"/>
  <c r="X47" i="3"/>
  <c r="R48" i="5"/>
  <c r="X95" i="3"/>
  <c r="R96" i="5"/>
  <c r="R144" i="5"/>
  <c r="X175" i="3"/>
  <c r="R176" i="5"/>
  <c r="P174" i="111"/>
  <c r="X223" i="3"/>
  <c r="R224" i="5"/>
  <c r="X255" i="3"/>
  <c r="R256" i="5"/>
  <c r="X287" i="3"/>
  <c r="R288" i="5"/>
  <c r="X52" i="3"/>
  <c r="R53" i="5"/>
  <c r="P51" i="111"/>
  <c r="X84" i="3"/>
  <c r="R85" i="5"/>
  <c r="X164" i="3"/>
  <c r="R165" i="5"/>
  <c r="X212" i="3"/>
  <c r="R213" i="5"/>
  <c r="X244" i="3"/>
  <c r="R245" i="5"/>
  <c r="P243" i="111"/>
  <c r="P40" i="111"/>
  <c r="R266" i="5"/>
  <c r="P264" i="111"/>
  <c r="P70" i="111"/>
  <c r="P295" i="111"/>
  <c r="P134" i="111"/>
  <c r="P233" i="111"/>
  <c r="P271" i="111"/>
  <c r="P175" i="111"/>
  <c r="P74" i="111"/>
  <c r="P246" i="111"/>
  <c r="P31" i="111"/>
  <c r="P10" i="111"/>
  <c r="R262" i="5"/>
  <c r="P260" i="111"/>
  <c r="R269" i="5"/>
  <c r="P267" i="111"/>
  <c r="P288" i="111"/>
  <c r="P91" i="111"/>
  <c r="P199" i="111"/>
  <c r="P248" i="111"/>
  <c r="P178" i="111"/>
  <c r="P141" i="111"/>
  <c r="P46" i="111"/>
  <c r="P25" i="111"/>
  <c r="P286" i="111"/>
  <c r="P108" i="111"/>
  <c r="P123" i="111"/>
  <c r="P19" i="111"/>
  <c r="P212" i="111"/>
  <c r="P13" i="111"/>
  <c r="P60" i="111"/>
  <c r="P94" i="111"/>
  <c r="P171" i="111"/>
  <c r="P154" i="111"/>
  <c r="P49" i="111"/>
  <c r="P254" i="111"/>
  <c r="P224" i="111"/>
  <c r="P278" i="111"/>
  <c r="P152" i="111"/>
  <c r="P59" i="111"/>
  <c r="P223" i="111"/>
  <c r="P73" i="111"/>
  <c r="P189" i="111"/>
  <c r="P249" i="111"/>
  <c r="P213" i="111"/>
  <c r="P209" i="111"/>
  <c r="P47" i="111"/>
  <c r="P32" i="111"/>
  <c r="P280" i="111"/>
  <c r="P23" i="111"/>
  <c r="P142" i="111"/>
  <c r="P214" i="111"/>
  <c r="P221" i="111"/>
  <c r="P102" i="111"/>
  <c r="P110" i="111"/>
  <c r="P68" i="111"/>
  <c r="P96" i="111"/>
  <c r="P201" i="111"/>
  <c r="P147" i="111"/>
  <c r="P2" i="111"/>
  <c r="P228" i="111"/>
  <c r="P121" i="111"/>
  <c r="P69" i="111"/>
  <c r="P269" i="111"/>
  <c r="P279" i="111"/>
  <c r="P202" i="111"/>
  <c r="P66" i="111"/>
  <c r="P89" i="111"/>
  <c r="P45" i="111"/>
  <c r="P268" i="111"/>
  <c r="P54" i="111"/>
  <c r="P21" i="111"/>
  <c r="P17" i="111"/>
  <c r="P162" i="111"/>
  <c r="P164" i="111"/>
  <c r="P222" i="111"/>
  <c r="P43" i="111"/>
  <c r="P72" i="111"/>
  <c r="P232" i="111"/>
  <c r="P181" i="111"/>
  <c r="P255" i="111"/>
  <c r="P155" i="111"/>
  <c r="P198" i="111"/>
  <c r="P144" i="111"/>
  <c r="P231" i="111"/>
  <c r="P258" i="111"/>
  <c r="P62" i="111"/>
  <c r="P239" i="111"/>
  <c r="P138" i="111"/>
  <c r="P93" i="111"/>
  <c r="P244" i="111"/>
  <c r="P71" i="111"/>
  <c r="P98" i="111"/>
  <c r="R277" i="5"/>
  <c r="P275" i="111"/>
  <c r="P18" i="111"/>
  <c r="P85" i="111"/>
  <c r="P105" i="111"/>
  <c r="P274" i="111"/>
  <c r="P6" i="111"/>
  <c r="P92" i="111"/>
  <c r="P26" i="111"/>
  <c r="P230" i="111"/>
  <c r="P206" i="111"/>
  <c r="P160" i="111"/>
  <c r="P27" i="111"/>
  <c r="P205" i="111"/>
  <c r="P117" i="111"/>
  <c r="P251" i="111"/>
  <c r="P218" i="111"/>
  <c r="P188" i="111"/>
  <c r="R259" i="5"/>
  <c r="P257" i="111"/>
  <c r="P284" i="111"/>
  <c r="P14" i="111"/>
  <c r="P176" i="111"/>
  <c r="P170" i="111"/>
  <c r="P296" i="111"/>
  <c r="P130" i="111"/>
  <c r="P283" i="111"/>
  <c r="P84" i="111"/>
  <c r="P82" i="111"/>
  <c r="P192" i="111"/>
  <c r="P161" i="111"/>
  <c r="P252" i="111"/>
  <c r="P124" i="111"/>
  <c r="P137" i="111"/>
  <c r="P100" i="111"/>
  <c r="P179" i="111"/>
  <c r="P99" i="111"/>
  <c r="P250" i="111"/>
  <c r="P58" i="111"/>
  <c r="P193" i="111"/>
  <c r="P156" i="111"/>
  <c r="P265" i="111"/>
  <c r="P204" i="111"/>
  <c r="P76" i="111"/>
  <c r="P104" i="111"/>
  <c r="P256" i="111"/>
  <c r="P39" i="111"/>
  <c r="P29" i="111"/>
  <c r="P33" i="111"/>
  <c r="P5" i="111"/>
  <c r="P291" i="111"/>
  <c r="P35" i="111"/>
  <c r="P235" i="111"/>
  <c r="P79" i="111"/>
  <c r="P34" i="111"/>
  <c r="P229" i="111"/>
  <c r="P114" i="111"/>
  <c r="P28" i="111"/>
  <c r="P157" i="111"/>
  <c r="P196" i="111"/>
  <c r="T237" i="5"/>
  <c r="T37" i="5"/>
  <c r="T12" i="5"/>
  <c r="AC12" i="5"/>
  <c r="T33" i="5"/>
  <c r="T199" i="5"/>
  <c r="T9" i="5"/>
  <c r="T36" i="5"/>
  <c r="T107" i="5"/>
  <c r="T153" i="5"/>
  <c r="T81" i="5"/>
  <c r="T29" i="5"/>
  <c r="S47" i="89"/>
  <c r="V158" i="89"/>
  <c r="L155" i="88"/>
  <c r="S159" i="5"/>
  <c r="S198" i="5"/>
  <c r="S111" i="89"/>
  <c r="V111" i="89"/>
  <c r="L108" i="88"/>
  <c r="X109" i="3"/>
  <c r="S110" i="5"/>
  <c r="X172" i="3"/>
  <c r="R121" i="5"/>
  <c r="P8" i="111"/>
  <c r="P270" i="111"/>
  <c r="R135" i="5"/>
  <c r="P133" i="111"/>
  <c r="R114" i="5"/>
  <c r="P112" i="111"/>
  <c r="R275" i="5"/>
  <c r="P273" i="111"/>
  <c r="M219" i="89"/>
  <c r="S219" i="89"/>
  <c r="M122" i="89"/>
  <c r="V122" i="89"/>
  <c r="L119" i="88"/>
  <c r="M117" i="89"/>
  <c r="V117" i="89"/>
  <c r="L114" i="88"/>
  <c r="R167" i="5"/>
  <c r="P165" i="111"/>
  <c r="R147" i="5"/>
  <c r="R205" i="5"/>
  <c r="P203" i="111"/>
  <c r="R88" i="5"/>
  <c r="P86" i="111"/>
  <c r="R63" i="5"/>
  <c r="R218" i="5"/>
  <c r="P216" i="111"/>
  <c r="P42" i="111"/>
  <c r="X261" i="3"/>
  <c r="S263" i="5"/>
  <c r="X300" i="3"/>
  <c r="S301" i="5"/>
  <c r="X271" i="3"/>
  <c r="S259" i="5"/>
  <c r="X134" i="3"/>
  <c r="X113" i="3"/>
  <c r="S114" i="5"/>
  <c r="X266" i="3"/>
  <c r="X274" i="3"/>
  <c r="S275" i="5"/>
  <c r="R244" i="5"/>
  <c r="P242" i="111"/>
  <c r="R187" i="5"/>
  <c r="P185" i="111"/>
  <c r="M21" i="89"/>
  <c r="V21" i="89"/>
  <c r="L18" i="88"/>
  <c r="M206" i="89"/>
  <c r="V206" i="89"/>
  <c r="L203" i="88"/>
  <c r="M267" i="89"/>
  <c r="V267" i="89"/>
  <c r="L264" i="88"/>
  <c r="M148" i="89"/>
  <c r="V148" i="89"/>
  <c r="L145" i="88"/>
  <c r="M95" i="89"/>
  <c r="S95" i="89"/>
  <c r="T95" i="89"/>
  <c r="M89" i="89"/>
  <c r="V89" i="89"/>
  <c r="L86" i="88"/>
  <c r="X143" i="3"/>
  <c r="S144" i="5"/>
  <c r="X166" i="3"/>
  <c r="S167" i="5"/>
  <c r="X54" i="3"/>
  <c r="X62" i="3"/>
  <c r="S63" i="5"/>
  <c r="R228" i="5"/>
  <c r="P226" i="111"/>
  <c r="R141" i="5"/>
  <c r="P139" i="111"/>
  <c r="R120" i="5"/>
  <c r="R186" i="5"/>
  <c r="P184" i="111"/>
  <c r="X243" i="3"/>
  <c r="X186" i="3"/>
  <c r="V29" i="89"/>
  <c r="L26" i="88"/>
  <c r="V61" i="89"/>
  <c r="L58" i="88"/>
  <c r="T4" i="5"/>
  <c r="R265" i="5"/>
  <c r="P262" i="111"/>
  <c r="X263" i="3"/>
  <c r="S265" i="5"/>
  <c r="X19" i="3"/>
  <c r="M153" i="89"/>
  <c r="V153" i="89"/>
  <c r="L150" i="88"/>
  <c r="R210" i="5"/>
  <c r="P208" i="111"/>
  <c r="V244" i="89"/>
  <c r="L241" i="88"/>
  <c r="V116" i="89"/>
  <c r="L113" i="88"/>
  <c r="X230" i="3"/>
  <c r="S231" i="5"/>
  <c r="R239" i="5"/>
  <c r="P277" i="111"/>
  <c r="S184" i="89"/>
  <c r="T184" i="89"/>
  <c r="S23" i="89"/>
  <c r="S239" i="89"/>
  <c r="T239" i="89"/>
  <c r="S74" i="89"/>
  <c r="T74" i="89"/>
  <c r="S248" i="89"/>
  <c r="T248" i="89"/>
  <c r="S141" i="89"/>
  <c r="S249" i="89"/>
  <c r="M240" i="89"/>
  <c r="V240" i="89"/>
  <c r="L237" i="88"/>
  <c r="M232" i="89"/>
  <c r="S232" i="89"/>
  <c r="T232" i="89"/>
  <c r="X16" i="3"/>
  <c r="S17" i="5"/>
  <c r="R174" i="5"/>
  <c r="P172" i="111"/>
  <c r="R17" i="5"/>
  <c r="P15" i="111"/>
  <c r="S21" i="5"/>
  <c r="M112" i="89"/>
  <c r="S112" i="89"/>
  <c r="T112" i="89"/>
  <c r="S24" i="5"/>
  <c r="X173" i="3"/>
  <c r="S174" i="5"/>
  <c r="P266" i="111"/>
  <c r="S145" i="89"/>
  <c r="S268" i="89"/>
  <c r="V176" i="89"/>
  <c r="L173" i="88"/>
  <c r="X267" i="3"/>
  <c r="S269" i="5"/>
  <c r="R59" i="5"/>
  <c r="P57" i="111"/>
  <c r="S227" i="89"/>
  <c r="S10" i="89"/>
  <c r="X264" i="3"/>
  <c r="X211" i="3"/>
  <c r="X238" i="3"/>
  <c r="S239" i="5"/>
  <c r="R160" i="5"/>
  <c r="R171" i="5"/>
  <c r="P169" i="111"/>
  <c r="R152" i="5"/>
  <c r="P150" i="111"/>
  <c r="P276" i="111"/>
  <c r="X159" i="3"/>
  <c r="X221" i="3"/>
  <c r="X58" i="3"/>
  <c r="S59" i="5"/>
  <c r="S8" i="5"/>
  <c r="X209" i="3"/>
  <c r="S210" i="5"/>
  <c r="X170" i="3"/>
  <c r="V133" i="89"/>
  <c r="L130" i="88"/>
  <c r="S140" i="89"/>
  <c r="X89" i="3"/>
  <c r="S90" i="5"/>
  <c r="P259" i="111"/>
  <c r="R103" i="5"/>
  <c r="P101" i="111"/>
  <c r="V37" i="89"/>
  <c r="L34" i="88"/>
  <c r="S224" i="89"/>
  <c r="V8" i="89"/>
  <c r="L5" i="88"/>
  <c r="M262" i="89"/>
  <c r="S262" i="89"/>
  <c r="M213" i="89"/>
  <c r="V213" i="89"/>
  <c r="L210" i="88"/>
  <c r="M172" i="89"/>
  <c r="V172" i="89"/>
  <c r="L169" i="88"/>
  <c r="R274" i="5"/>
  <c r="P272" i="111"/>
  <c r="R212" i="5"/>
  <c r="P129" i="111"/>
  <c r="X167" i="3"/>
  <c r="S168" i="5"/>
  <c r="X102" i="3"/>
  <c r="S103" i="5"/>
  <c r="X110" i="3"/>
  <c r="S111" i="5"/>
  <c r="R26" i="5"/>
  <c r="P24" i="111"/>
  <c r="S251" i="89"/>
  <c r="T251" i="89"/>
  <c r="S246" i="89"/>
  <c r="T246" i="89"/>
  <c r="V69" i="89"/>
  <c r="L66" i="88"/>
  <c r="S66" i="5"/>
  <c r="M91" i="89"/>
  <c r="V91" i="89"/>
  <c r="L88" i="88"/>
  <c r="S25" i="89"/>
  <c r="I23" i="88"/>
  <c r="AI9" i="5"/>
  <c r="AI25" i="5"/>
  <c r="R227" i="5"/>
  <c r="P225" i="111"/>
  <c r="X61" i="3"/>
  <c r="S62" i="5"/>
  <c r="X25" i="3"/>
  <c r="S26" i="5"/>
  <c r="S24" i="89"/>
  <c r="V118" i="89"/>
  <c r="L115" i="88"/>
  <c r="M275" i="89"/>
  <c r="S275" i="89"/>
  <c r="T275" i="89"/>
  <c r="M63" i="89"/>
  <c r="S63" i="89"/>
  <c r="T63" i="89"/>
  <c r="X226" i="3"/>
  <c r="S227" i="5"/>
  <c r="X277" i="3"/>
  <c r="V215" i="89"/>
  <c r="L212" i="88"/>
  <c r="M169" i="89"/>
  <c r="M167" i="89"/>
  <c r="S167" i="89"/>
  <c r="T167" i="89"/>
  <c r="M223" i="89"/>
  <c r="V223" i="89"/>
  <c r="L220" i="88"/>
  <c r="X132" i="3"/>
  <c r="R90" i="5"/>
  <c r="X165" i="3"/>
  <c r="S166" i="5"/>
  <c r="R111" i="5"/>
  <c r="P109" i="111"/>
  <c r="V194" i="89"/>
  <c r="L191" i="88"/>
  <c r="S218" i="89"/>
  <c r="S187" i="89"/>
  <c r="S301" i="89"/>
  <c r="S170" i="89"/>
  <c r="S71" i="89"/>
  <c r="T71" i="89"/>
  <c r="S110" i="89"/>
  <c r="T110" i="89"/>
  <c r="M134" i="89"/>
  <c r="S134" i="89"/>
  <c r="T134" i="89"/>
  <c r="S86" i="89"/>
  <c r="T86" i="89"/>
  <c r="V86" i="89"/>
  <c r="L83" i="88"/>
  <c r="V264" i="89"/>
  <c r="L261" i="88"/>
  <c r="S264" i="89"/>
  <c r="V247" i="89"/>
  <c r="L244" i="88"/>
  <c r="S247" i="89"/>
  <c r="S130" i="89"/>
  <c r="T130" i="89"/>
  <c r="V130" i="89"/>
  <c r="L127" i="88"/>
  <c r="S189" i="89"/>
  <c r="V189" i="89"/>
  <c r="L186" i="88"/>
  <c r="V113" i="89"/>
  <c r="L110" i="88"/>
  <c r="S113" i="89"/>
  <c r="J6" i="88"/>
  <c r="AI8" i="5"/>
  <c r="X123" i="3"/>
  <c r="S124" i="5"/>
  <c r="X136" i="3"/>
  <c r="M138" i="89"/>
  <c r="S138" i="89"/>
  <c r="R137" i="5"/>
  <c r="P135" i="111"/>
  <c r="R43" i="5"/>
  <c r="P41" i="111"/>
  <c r="S25" i="5"/>
  <c r="R124" i="5"/>
  <c r="P122" i="111"/>
  <c r="X42" i="3"/>
  <c r="S43" i="5"/>
  <c r="V253" i="89"/>
  <c r="L250" i="88"/>
  <c r="S154" i="89"/>
  <c r="S291" i="89"/>
  <c r="S13" i="5"/>
  <c r="V60" i="89"/>
  <c r="L57" i="88"/>
  <c r="S60" i="89"/>
  <c r="V16" i="89"/>
  <c r="L13" i="88"/>
  <c r="S16" i="89"/>
  <c r="T16" i="89"/>
  <c r="M44" i="89"/>
  <c r="V231" i="89"/>
  <c r="L228" i="88"/>
  <c r="S231" i="89"/>
  <c r="S135" i="89"/>
  <c r="V135" i="89"/>
  <c r="L132" i="88"/>
  <c r="S274" i="89"/>
  <c r="T274" i="89"/>
  <c r="V274" i="89"/>
  <c r="L271" i="88"/>
  <c r="V45" i="89"/>
  <c r="L42" i="88"/>
  <c r="S45" i="89"/>
  <c r="T45" i="89"/>
  <c r="S164" i="89"/>
  <c r="T164" i="89"/>
  <c r="V164" i="89"/>
  <c r="L161" i="88"/>
  <c r="S159" i="89"/>
  <c r="V159" i="89"/>
  <c r="L156" i="88"/>
  <c r="V254" i="89"/>
  <c r="L251" i="88"/>
  <c r="S254" i="89"/>
  <c r="S121" i="89"/>
  <c r="V121" i="89"/>
  <c r="L118" i="88"/>
  <c r="S235" i="89"/>
  <c r="T235" i="89"/>
  <c r="V235" i="89"/>
  <c r="L232" i="88"/>
  <c r="S186" i="89"/>
  <c r="V186" i="89"/>
  <c r="L183" i="88"/>
  <c r="V101" i="89"/>
  <c r="L98" i="88"/>
  <c r="S101" i="89"/>
  <c r="T101" i="89"/>
  <c r="S124" i="89"/>
  <c r="T124" i="89"/>
  <c r="V124" i="89"/>
  <c r="L121" i="88"/>
  <c r="V55" i="89"/>
  <c r="L52" i="88"/>
  <c r="S55" i="89"/>
  <c r="T55" i="89"/>
  <c r="V298" i="89"/>
  <c r="L295" i="88"/>
  <c r="S252" i="89"/>
  <c r="V152" i="89"/>
  <c r="L149" i="88"/>
  <c r="V82" i="89"/>
  <c r="L79" i="88"/>
  <c r="V195" i="89"/>
  <c r="L192" i="88"/>
  <c r="S241" i="89"/>
  <c r="T241" i="89"/>
  <c r="S115" i="89"/>
  <c r="V287" i="89"/>
  <c r="L284" i="88"/>
  <c r="S105" i="89"/>
  <c r="V105" i="89"/>
  <c r="L102" i="88"/>
  <c r="S288" i="89"/>
  <c r="T288" i="89"/>
  <c r="V288" i="89"/>
  <c r="L285" i="88"/>
  <c r="V107" i="89"/>
  <c r="L104" i="88"/>
  <c r="S107" i="89"/>
  <c r="S250" i="89"/>
  <c r="V250" i="89"/>
  <c r="L247" i="88"/>
  <c r="V234" i="89"/>
  <c r="L231" i="88"/>
  <c r="S234" i="89"/>
  <c r="T234" i="89"/>
  <c r="S229" i="89"/>
  <c r="V229" i="89"/>
  <c r="L226" i="88"/>
  <c r="S149" i="89"/>
  <c r="T149" i="89"/>
  <c r="V149" i="89"/>
  <c r="L146" i="88"/>
  <c r="V258" i="89"/>
  <c r="L255" i="88"/>
  <c r="V220" i="89"/>
  <c r="L217" i="88"/>
  <c r="V128" i="89"/>
  <c r="L125" i="88"/>
  <c r="S209" i="89"/>
  <c r="S51" i="89"/>
  <c r="S90" i="89"/>
  <c r="V38" i="89"/>
  <c r="L35" i="88"/>
  <c r="S38" i="89"/>
  <c r="S12" i="89"/>
  <c r="V12" i="89"/>
  <c r="L9" i="88"/>
  <c r="S122" i="5"/>
  <c r="V160" i="89"/>
  <c r="L157" i="88"/>
  <c r="S160" i="89"/>
  <c r="V123" i="89"/>
  <c r="L120" i="88"/>
  <c r="S123" i="89"/>
  <c r="M125" i="89"/>
  <c r="S180" i="89"/>
  <c r="T180" i="89"/>
  <c r="V180" i="89"/>
  <c r="L177" i="88"/>
  <c r="S175" i="89"/>
  <c r="T175" i="89"/>
  <c r="V175" i="89"/>
  <c r="L172" i="88"/>
  <c r="V302" i="89"/>
  <c r="L299" i="88"/>
  <c r="S302" i="89"/>
  <c r="S222" i="89"/>
  <c r="V222" i="89"/>
  <c r="L219" i="88"/>
  <c r="S297" i="89"/>
  <c r="V297" i="89"/>
  <c r="L294" i="88"/>
  <c r="S293" i="5"/>
  <c r="R133" i="5"/>
  <c r="P131" i="111"/>
  <c r="R168" i="5"/>
  <c r="P166" i="111"/>
  <c r="S191" i="89"/>
  <c r="I6" i="88"/>
  <c r="V260" i="89"/>
  <c r="L257" i="88"/>
  <c r="V57" i="89"/>
  <c r="L54" i="88"/>
  <c r="S87" i="5"/>
  <c r="V7" i="89"/>
  <c r="L4" i="88"/>
  <c r="S50" i="89"/>
  <c r="T50" i="89"/>
  <c r="S52" i="89"/>
  <c r="V245" i="89"/>
  <c r="L242" i="88"/>
  <c r="S151" i="89"/>
  <c r="T151" i="89"/>
  <c r="V94" i="89"/>
  <c r="L91" i="88"/>
  <c r="S64" i="89"/>
  <c r="V243" i="89"/>
  <c r="L240" i="88"/>
  <c r="S173" i="89"/>
  <c r="V204" i="89"/>
  <c r="L201" i="88"/>
  <c r="V11" i="89"/>
  <c r="L8" i="88"/>
  <c r="S272" i="89"/>
  <c r="T272" i="89"/>
  <c r="S131" i="89"/>
  <c r="V269" i="89"/>
  <c r="L266" i="88"/>
  <c r="V42" i="89"/>
  <c r="L39" i="88"/>
  <c r="V70" i="89"/>
  <c r="L67" i="88"/>
  <c r="V210" i="89"/>
  <c r="L207" i="88"/>
  <c r="S132" i="89"/>
  <c r="S150" i="89"/>
  <c r="T150" i="89"/>
  <c r="S168" i="89"/>
  <c r="V255" i="89"/>
  <c r="L252" i="88"/>
  <c r="S46" i="89"/>
  <c r="T46" i="89"/>
  <c r="V139" i="89"/>
  <c r="L136" i="88"/>
  <c r="V193" i="89"/>
  <c r="L190" i="88"/>
  <c r="S87" i="89"/>
  <c r="T87" i="89"/>
  <c r="S230" i="89"/>
  <c r="V97" i="89"/>
  <c r="L94" i="88"/>
  <c r="S129" i="89"/>
  <c r="S18" i="89"/>
  <c r="T18" i="89"/>
  <c r="S146" i="89"/>
  <c r="T146" i="89"/>
  <c r="V137" i="89"/>
  <c r="L134" i="88"/>
  <c r="V300" i="89"/>
  <c r="L297" i="88"/>
  <c r="S185" i="89"/>
  <c r="S296" i="89"/>
  <c r="T296" i="89"/>
  <c r="S155" i="89"/>
  <c r="V273" i="89"/>
  <c r="L270" i="88"/>
  <c r="V163" i="89"/>
  <c r="L160" i="88"/>
  <c r="S28" i="89"/>
  <c r="T28" i="89"/>
  <c r="S93" i="89"/>
  <c r="S83" i="89"/>
  <c r="S114" i="89"/>
  <c r="T114" i="89"/>
  <c r="S197" i="89"/>
  <c r="S142" i="89"/>
  <c r="V203" i="89"/>
  <c r="L200" i="88"/>
  <c r="V59" i="89"/>
  <c r="L56" i="88"/>
  <c r="S5" i="5"/>
  <c r="S290" i="89"/>
  <c r="S188" i="89"/>
  <c r="V73" i="89"/>
  <c r="L70" i="88"/>
  <c r="S198" i="89"/>
  <c r="S102" i="89"/>
  <c r="V99" i="89"/>
  <c r="L96" i="88"/>
  <c r="V19" i="89"/>
  <c r="L16" i="88"/>
  <c r="I27" i="88"/>
  <c r="V242" i="89"/>
  <c r="L239" i="88"/>
  <c r="S42" i="5"/>
  <c r="V49" i="89"/>
  <c r="L46" i="88"/>
  <c r="S285" i="89"/>
  <c r="T285" i="89"/>
  <c r="S106" i="89"/>
  <c r="T106" i="89"/>
  <c r="S43" i="89"/>
  <c r="S62" i="89"/>
  <c r="T62" i="89"/>
  <c r="S299" i="89"/>
  <c r="T299" i="89"/>
  <c r="AI29" i="5"/>
  <c r="V205" i="89"/>
  <c r="L202" i="88"/>
  <c r="V261" i="89"/>
  <c r="L258" i="88"/>
  <c r="S279" i="89"/>
  <c r="V34" i="89"/>
  <c r="L31" i="88"/>
  <c r="S182" i="89"/>
  <c r="V257" i="89"/>
  <c r="L254" i="88"/>
  <c r="V280" i="89"/>
  <c r="L277" i="88"/>
  <c r="S179" i="89"/>
  <c r="S226" i="89"/>
  <c r="V53" i="89"/>
  <c r="L50" i="88"/>
  <c r="S126" i="89"/>
  <c r="T126" i="89"/>
  <c r="S256" i="89"/>
  <c r="T256" i="89"/>
  <c r="V178" i="89"/>
  <c r="L175" i="88"/>
  <c r="S77" i="89"/>
  <c r="S228" i="89"/>
  <c r="S68" i="89"/>
  <c r="S127" i="89"/>
  <c r="T127" i="89"/>
  <c r="S147" i="89"/>
  <c r="S92" i="89"/>
  <c r="S33" i="89"/>
  <c r="S217" i="89"/>
  <c r="T217" i="89"/>
  <c r="S208" i="89"/>
  <c r="T208" i="89"/>
  <c r="V225" i="89"/>
  <c r="L222" i="88"/>
  <c r="S120" i="89"/>
  <c r="S17" i="89"/>
  <c r="T17" i="89"/>
  <c r="V66" i="89"/>
  <c r="L63" i="88"/>
  <c r="S36" i="89"/>
  <c r="T36" i="89"/>
  <c r="S80" i="89"/>
  <c r="T80" i="89"/>
  <c r="S199" i="89"/>
  <c r="T199" i="89"/>
  <c r="V289" i="89"/>
  <c r="L286" i="88"/>
  <c r="S157" i="89"/>
  <c r="S212" i="89"/>
  <c r="T212" i="89"/>
  <c r="S85" i="89"/>
  <c r="S295" i="89"/>
  <c r="T295" i="89"/>
  <c r="S27" i="89"/>
  <c r="S190" i="89"/>
  <c r="T190" i="89"/>
  <c r="S201" i="89"/>
  <c r="T201" i="89"/>
  <c r="S96" i="89"/>
  <c r="T96" i="89"/>
  <c r="S214" i="89"/>
  <c r="V104" i="89"/>
  <c r="L101" i="88"/>
  <c r="S109" i="89"/>
  <c r="S196" i="89"/>
  <c r="S202" i="89"/>
  <c r="S76" i="89"/>
  <c r="S286" i="89"/>
  <c r="V174" i="89"/>
  <c r="L171" i="88"/>
  <c r="S281" i="89"/>
  <c r="T281" i="89"/>
  <c r="S171" i="89"/>
  <c r="S13" i="89"/>
  <c r="S41" i="89"/>
  <c r="T41" i="89"/>
  <c r="S177" i="89"/>
  <c r="V56" i="89"/>
  <c r="L53" i="88"/>
  <c r="S162" i="89"/>
  <c r="T162" i="89"/>
  <c r="S221" i="89"/>
  <c r="S84" i="89"/>
  <c r="S181" i="89"/>
  <c r="S119" i="89"/>
  <c r="S20" i="89"/>
  <c r="T20" i="89"/>
  <c r="S31" i="89"/>
  <c r="T31" i="89"/>
  <c r="S108" i="89"/>
  <c r="V270" i="89"/>
  <c r="L267" i="88"/>
  <c r="S265" i="89"/>
  <c r="T265" i="89"/>
  <c r="S192" i="89"/>
  <c r="S75" i="89"/>
  <c r="V166" i="89"/>
  <c r="L163" i="88"/>
  <c r="S81" i="89"/>
  <c r="S211" i="89"/>
  <c r="S237" i="89"/>
  <c r="T237" i="89"/>
  <c r="V282" i="89"/>
  <c r="L279" i="88"/>
  <c r="V236" i="89"/>
  <c r="L233" i="88"/>
  <c r="S103" i="89"/>
  <c r="S35" i="89"/>
  <c r="T35" i="89"/>
  <c r="S39" i="89"/>
  <c r="S48" i="89"/>
  <c r="V14" i="89"/>
  <c r="L11" i="88"/>
  <c r="S156" i="89"/>
  <c r="V263" i="89"/>
  <c r="L260" i="88"/>
  <c r="S98" i="89"/>
  <c r="V276" i="89"/>
  <c r="L273" i="88"/>
  <c r="S271" i="89"/>
  <c r="S207" i="89"/>
  <c r="T207" i="89"/>
  <c r="V143" i="89"/>
  <c r="L140" i="88"/>
  <c r="V79" i="89"/>
  <c r="L76" i="88"/>
  <c r="V32" i="89"/>
  <c r="L29" i="88"/>
  <c r="V54" i="89"/>
  <c r="L51" i="88"/>
  <c r="V161" i="89"/>
  <c r="L158" i="88"/>
  <c r="S136" i="89"/>
  <c r="T136" i="89"/>
  <c r="S58" i="89"/>
  <c r="V100" i="89"/>
  <c r="L97" i="88"/>
  <c r="V15" i="89"/>
  <c r="L12" i="88"/>
  <c r="V78" i="89"/>
  <c r="L75" i="88"/>
  <c r="S65" i="89"/>
  <c r="V22" i="89"/>
  <c r="L19" i="88"/>
  <c r="S22" i="89"/>
  <c r="T22" i="89"/>
  <c r="S5" i="89"/>
  <c r="T5" i="89"/>
  <c r="V5" i="89"/>
  <c r="L2" i="88"/>
  <c r="S266" i="89"/>
  <c r="S284" i="89"/>
  <c r="S6" i="89"/>
  <c r="T6" i="89"/>
  <c r="V6" i="89"/>
  <c r="L3" i="88"/>
  <c r="S165" i="5"/>
  <c r="S85" i="5"/>
  <c r="S224" i="5"/>
  <c r="S48" i="5"/>
  <c r="S274" i="5"/>
  <c r="S128" i="5"/>
  <c r="S145" i="5"/>
  <c r="S172" i="5"/>
  <c r="S147" i="5"/>
  <c r="S253" i="5"/>
  <c r="S45" i="5"/>
  <c r="S88" i="5"/>
  <c r="S74" i="5"/>
  <c r="S105" i="5"/>
  <c r="S283" i="5"/>
  <c r="S150" i="5"/>
  <c r="S247" i="5"/>
  <c r="S49" i="5"/>
  <c r="S92" i="5"/>
  <c r="S254" i="5"/>
  <c r="S126" i="5"/>
  <c r="S270" i="5"/>
  <c r="S61" i="5"/>
  <c r="S104" i="5"/>
  <c r="S79" i="5"/>
  <c r="S121" i="5"/>
  <c r="S299" i="5"/>
  <c r="S229" i="5"/>
  <c r="S69" i="5"/>
  <c r="S264" i="5"/>
  <c r="S290" i="5"/>
  <c r="S289" i="5"/>
  <c r="S161" i="5"/>
  <c r="S131" i="5"/>
  <c r="S158" i="5"/>
  <c r="S207" i="5"/>
  <c r="S202" i="5"/>
  <c r="S281" i="5"/>
  <c r="S201" i="5"/>
  <c r="S196" i="5"/>
  <c r="S192" i="5"/>
  <c r="S177" i="5"/>
  <c r="S140" i="5"/>
  <c r="S179" i="5"/>
  <c r="S206" i="5"/>
  <c r="S77" i="5"/>
  <c r="S56" i="5"/>
  <c r="S250" i="5"/>
  <c r="S106" i="5"/>
  <c r="S100" i="5"/>
  <c r="S214" i="5"/>
  <c r="S41" i="5"/>
  <c r="S16" i="5"/>
  <c r="S292" i="5"/>
  <c r="S215" i="5"/>
  <c r="S291" i="5"/>
  <c r="S230" i="5"/>
  <c r="S70" i="5"/>
  <c r="S282" i="5"/>
  <c r="S31" i="5"/>
  <c r="S35" i="5"/>
  <c r="S7" i="5"/>
  <c r="S10" i="5"/>
  <c r="S11" i="5"/>
  <c r="S6" i="5"/>
  <c r="S18" i="5"/>
  <c r="S15" i="5"/>
  <c r="Q31" i="111"/>
  <c r="F336" i="111"/>
  <c r="S164" i="5"/>
  <c r="S213" i="5"/>
  <c r="S53" i="5"/>
  <c r="S256" i="5"/>
  <c r="S176" i="5"/>
  <c r="S96" i="5"/>
  <c r="S279" i="5"/>
  <c r="S226" i="5"/>
  <c r="S130" i="5"/>
  <c r="S209" i="5"/>
  <c r="S65" i="5"/>
  <c r="S236" i="5"/>
  <c r="S108" i="5"/>
  <c r="S243" i="5"/>
  <c r="S83" i="5"/>
  <c r="S46" i="5"/>
  <c r="Q2" i="111"/>
  <c r="F307" i="111"/>
  <c r="S285" i="5"/>
  <c r="S205" i="5"/>
  <c r="S109" i="5"/>
  <c r="S280" i="5"/>
  <c r="S152" i="5"/>
  <c r="S287" i="5"/>
  <c r="S127" i="5"/>
  <c r="S298" i="5"/>
  <c r="S154" i="5"/>
  <c r="S297" i="5"/>
  <c r="S185" i="5"/>
  <c r="S52" i="5"/>
  <c r="S219" i="5"/>
  <c r="S86" i="5"/>
  <c r="S84" i="5"/>
  <c r="S194" i="5"/>
  <c r="S129" i="5"/>
  <c r="S284" i="5"/>
  <c r="S156" i="5"/>
  <c r="S99" i="5"/>
  <c r="S190" i="5"/>
  <c r="S221" i="5"/>
  <c r="S125" i="5"/>
  <c r="S296" i="5"/>
  <c r="S272" i="5"/>
  <c r="S175" i="5"/>
  <c r="S234" i="5"/>
  <c r="S228" i="5"/>
  <c r="S68" i="5"/>
  <c r="S203" i="5"/>
  <c r="S91" i="5"/>
  <c r="S262" i="5"/>
  <c r="S181" i="5"/>
  <c r="S101" i="5"/>
  <c r="S208" i="5"/>
  <c r="S112" i="5"/>
  <c r="S295" i="5"/>
  <c r="S183" i="5"/>
  <c r="S242" i="5"/>
  <c r="S162" i="5"/>
  <c r="S50" i="5"/>
  <c r="S257" i="5"/>
  <c r="S193" i="5"/>
  <c r="S97" i="5"/>
  <c r="S188" i="5"/>
  <c r="S60" i="5"/>
  <c r="S195" i="5"/>
  <c r="S67" i="5"/>
  <c r="S94" i="5"/>
  <c r="S93" i="5"/>
  <c r="S200" i="5"/>
  <c r="S72" i="5"/>
  <c r="S267" i="5"/>
  <c r="S138" i="5"/>
  <c r="S146" i="5"/>
  <c r="S233" i="5"/>
  <c r="S169" i="5"/>
  <c r="S261" i="5"/>
  <c r="S116" i="5"/>
  <c r="S64" i="5"/>
  <c r="S98" i="5"/>
  <c r="S241" i="5"/>
  <c r="S113" i="5"/>
  <c r="S204" i="5"/>
  <c r="S76" i="5"/>
  <c r="S211" i="5"/>
  <c r="S115" i="5"/>
  <c r="S271" i="5"/>
  <c r="S142" i="5"/>
  <c r="S141" i="5"/>
  <c r="S248" i="5"/>
  <c r="S120" i="5"/>
  <c r="S255" i="5"/>
  <c r="S95" i="5"/>
  <c r="S186" i="5"/>
  <c r="S217" i="5"/>
  <c r="S73" i="5"/>
  <c r="S180" i="5"/>
  <c r="S251" i="5"/>
  <c r="S123" i="5"/>
  <c r="S294" i="5"/>
  <c r="S118" i="5"/>
  <c r="S151" i="5"/>
  <c r="S38" i="5"/>
  <c r="Q105" i="111"/>
  <c r="F410" i="111"/>
  <c r="S40" i="5"/>
  <c r="S278" i="5"/>
  <c r="S28" i="5"/>
  <c r="S39" i="5"/>
  <c r="S276" i="5"/>
  <c r="S71" i="5"/>
  <c r="S258" i="5"/>
  <c r="S182" i="5"/>
  <c r="S235" i="5"/>
  <c r="S134" i="5"/>
  <c r="S75" i="5"/>
  <c r="S143" i="5"/>
  <c r="S23" i="5"/>
  <c r="S34" i="5"/>
  <c r="S14" i="5"/>
  <c r="S27" i="5"/>
  <c r="S22" i="5"/>
  <c r="S19" i="5"/>
  <c r="S30" i="5"/>
  <c r="S32" i="5"/>
  <c r="S82" i="5"/>
  <c r="S245" i="5"/>
  <c r="S288" i="5"/>
  <c r="S119" i="5"/>
  <c r="S178" i="5"/>
  <c r="S300" i="5"/>
  <c r="S44" i="5"/>
  <c r="S238" i="5"/>
  <c r="S197" i="5"/>
  <c r="S216" i="5"/>
  <c r="S223" i="5"/>
  <c r="S218" i="5"/>
  <c r="S132" i="5"/>
  <c r="S155" i="5"/>
  <c r="S249" i="5"/>
  <c r="S57" i="5"/>
  <c r="S220" i="5"/>
  <c r="S163" i="5"/>
  <c r="S117" i="5"/>
  <c r="S189" i="5"/>
  <c r="S232" i="5"/>
  <c r="S170" i="5"/>
  <c r="S148" i="5"/>
  <c r="S139" i="5"/>
  <c r="S102" i="5"/>
  <c r="S149" i="5"/>
  <c r="Q10" i="111"/>
  <c r="F315" i="111"/>
  <c r="S240" i="5"/>
  <c r="S80" i="5"/>
  <c r="S225" i="5"/>
  <c r="S252" i="5"/>
  <c r="S260" i="5"/>
  <c r="S286" i="5"/>
  <c r="S157" i="5"/>
  <c r="S136" i="5"/>
  <c r="S47" i="5"/>
  <c r="S58" i="5"/>
  <c r="S89" i="5"/>
  <c r="S273" i="5"/>
  <c r="S51" i="5"/>
  <c r="S78" i="5"/>
  <c r="S184" i="5"/>
  <c r="S191" i="5"/>
  <c r="S246" i="5"/>
  <c r="S54" i="5"/>
  <c r="AI33" i="5"/>
  <c r="I31" i="88"/>
  <c r="AI69" i="5"/>
  <c r="I67" i="88"/>
  <c r="AI256" i="5"/>
  <c r="I254" i="88"/>
  <c r="AI96" i="5"/>
  <c r="I94" i="88"/>
  <c r="AI279" i="5"/>
  <c r="I277" i="88"/>
  <c r="I53" i="88"/>
  <c r="AI55" i="5"/>
  <c r="AI297" i="5"/>
  <c r="I295" i="88"/>
  <c r="I50" i="88"/>
  <c r="AI52" i="5"/>
  <c r="I79" i="88"/>
  <c r="AI81" i="5"/>
  <c r="AI232" i="5"/>
  <c r="I230" i="88"/>
  <c r="AI127" i="5"/>
  <c r="I125" i="88"/>
  <c r="I26" i="88"/>
  <c r="AI28" i="5"/>
  <c r="AI13" i="5"/>
  <c r="I11" i="88"/>
  <c r="I239" i="88"/>
  <c r="AI241" i="5"/>
  <c r="I175" i="88"/>
  <c r="AI177" i="5"/>
  <c r="AI286" i="5"/>
  <c r="I284" i="88"/>
  <c r="AI281" i="5"/>
  <c r="I279" i="88"/>
  <c r="AI261" i="5"/>
  <c r="I258" i="88"/>
  <c r="I297" i="88"/>
  <c r="AI299" i="5"/>
  <c r="I233" i="88"/>
  <c r="AI235" i="5"/>
  <c r="AI14" i="5"/>
  <c r="I12" i="88"/>
  <c r="V67" i="89"/>
  <c r="L64" i="88"/>
  <c r="S67" i="89"/>
  <c r="T67" i="89"/>
  <c r="V183" i="89"/>
  <c r="L180" i="88"/>
  <c r="S183" i="89"/>
  <c r="T183" i="89"/>
  <c r="V238" i="89"/>
  <c r="L235" i="88"/>
  <c r="S238" i="89"/>
  <c r="T238" i="89"/>
  <c r="AI77" i="5"/>
  <c r="I75" i="88"/>
  <c r="V294" i="89"/>
  <c r="L291" i="88"/>
  <c r="S294" i="89"/>
  <c r="T294" i="89"/>
  <c r="S200" i="89"/>
  <c r="T200" i="89"/>
  <c r="V200" i="89"/>
  <c r="L197" i="88"/>
  <c r="AI115" i="5"/>
  <c r="I113" i="88"/>
  <c r="AI132" i="5"/>
  <c r="I130" i="88"/>
  <c r="AI214" i="5"/>
  <c r="I212" i="88"/>
  <c r="I34" i="88"/>
  <c r="AI36" i="5"/>
  <c r="S293" i="89"/>
  <c r="T293" i="89"/>
  <c r="V293" i="89"/>
  <c r="L290" i="88"/>
  <c r="V216" i="89"/>
  <c r="L213" i="88"/>
  <c r="S216" i="89"/>
  <c r="T216" i="89"/>
  <c r="V88" i="89"/>
  <c r="L85" i="88"/>
  <c r="S88" i="89"/>
  <c r="T88" i="89"/>
  <c r="AI242" i="5"/>
  <c r="I240" i="88"/>
  <c r="I257" i="88"/>
  <c r="AI260" i="5"/>
  <c r="AI6" i="5"/>
  <c r="I4" i="88"/>
  <c r="AI48" i="5"/>
  <c r="I46" i="88"/>
  <c r="AI257" i="5"/>
  <c r="I255" i="88"/>
  <c r="AI193" i="5"/>
  <c r="I191" i="88"/>
  <c r="AI252" i="5"/>
  <c r="I250" i="88"/>
  <c r="I58" i="88"/>
  <c r="AI60" i="5"/>
  <c r="AI243" i="5"/>
  <c r="I241" i="88"/>
  <c r="AI244" i="5"/>
  <c r="I242" i="88"/>
  <c r="AI219" i="5"/>
  <c r="I217" i="88"/>
  <c r="AI151" i="5"/>
  <c r="I149" i="88"/>
  <c r="AI270" i="5"/>
  <c r="I267" i="88"/>
  <c r="AI136" i="5"/>
  <c r="I134" i="88"/>
  <c r="AI72" i="5"/>
  <c r="I70" i="88"/>
  <c r="AI194" i="5"/>
  <c r="I192" i="88"/>
  <c r="AI165" i="5"/>
  <c r="I163" i="88"/>
  <c r="AI259" i="5"/>
  <c r="I270" i="88"/>
  <c r="AI103" i="5"/>
  <c r="I101" i="88"/>
  <c r="I160" i="88"/>
  <c r="AI162" i="5"/>
  <c r="I207" i="88"/>
  <c r="AI209" i="5"/>
  <c r="AI65" i="5"/>
  <c r="I63" i="88"/>
  <c r="AI269" i="5"/>
  <c r="I266" i="88"/>
  <c r="AI204" i="5"/>
  <c r="I202" i="88"/>
  <c r="AI254" i="5"/>
  <c r="I252" i="88"/>
  <c r="I66" i="88"/>
  <c r="AI68" i="5"/>
  <c r="AI203" i="5"/>
  <c r="I201" i="88"/>
  <c r="AI7" i="5"/>
  <c r="I5" i="88"/>
  <c r="I39" i="88"/>
  <c r="AI41" i="5"/>
  <c r="V292" i="89"/>
  <c r="L289" i="88"/>
  <c r="S292" i="89"/>
  <c r="T292" i="89"/>
  <c r="V165" i="89"/>
  <c r="L162" i="88"/>
  <c r="S165" i="89"/>
  <c r="T165" i="89"/>
  <c r="AI175" i="5"/>
  <c r="I173" i="88"/>
  <c r="I136" i="88"/>
  <c r="AI138" i="5"/>
  <c r="AI58" i="5"/>
  <c r="I56" i="88"/>
  <c r="AI192" i="5"/>
  <c r="I190" i="88"/>
  <c r="S278" i="89"/>
  <c r="T278" i="89"/>
  <c r="V278" i="89"/>
  <c r="L275" i="88"/>
  <c r="AI288" i="5"/>
  <c r="I286" i="88"/>
  <c r="AI224" i="5"/>
  <c r="I222" i="88"/>
  <c r="I96" i="88"/>
  <c r="AI98" i="5"/>
  <c r="AI275" i="5"/>
  <c r="I273" i="88"/>
  <c r="I140" i="88"/>
  <c r="AI142" i="5"/>
  <c r="I76" i="88"/>
  <c r="AI78" i="5"/>
  <c r="AI263" i="5"/>
  <c r="I260" i="88"/>
  <c r="AI18" i="5"/>
  <c r="I16" i="88"/>
  <c r="S40" i="89"/>
  <c r="T40" i="89"/>
  <c r="V40" i="89"/>
  <c r="L37" i="88"/>
  <c r="S283" i="89"/>
  <c r="T283" i="89"/>
  <c r="V283" i="89"/>
  <c r="L280" i="88"/>
  <c r="AI157" i="5"/>
  <c r="I155" i="88"/>
  <c r="AI93" i="5"/>
  <c r="I91" i="88"/>
  <c r="AJ29" i="5"/>
  <c r="J27" i="88"/>
  <c r="AI31" i="5"/>
  <c r="I29" i="88"/>
  <c r="S277" i="89"/>
  <c r="T277" i="89"/>
  <c r="V277" i="89"/>
  <c r="L274" i="88"/>
  <c r="V72" i="89"/>
  <c r="L69" i="88"/>
  <c r="S72" i="89"/>
  <c r="T72" i="89"/>
  <c r="S259" i="89"/>
  <c r="T259" i="89"/>
  <c r="V259" i="89"/>
  <c r="L256" i="88"/>
  <c r="V144" i="89"/>
  <c r="L141" i="88"/>
  <c r="S144" i="89"/>
  <c r="T144" i="89"/>
  <c r="AI53" i="5"/>
  <c r="I51" i="88"/>
  <c r="AI160" i="5"/>
  <c r="I158" i="88"/>
  <c r="AI99" i="5"/>
  <c r="I97" i="88"/>
  <c r="AI117" i="5"/>
  <c r="I115" i="88"/>
  <c r="AJ25" i="5"/>
  <c r="J23" i="88"/>
  <c r="I8" i="88"/>
  <c r="AI10" i="5"/>
  <c r="AI173" i="5"/>
  <c r="I171" i="88"/>
  <c r="AI56" i="5"/>
  <c r="I54" i="88"/>
  <c r="AI202" i="5"/>
  <c r="I200" i="88"/>
  <c r="Q197" i="111"/>
  <c r="F502" i="111"/>
  <c r="Q27" i="111"/>
  <c r="F332" i="111"/>
  <c r="P95" i="111"/>
  <c r="P53" i="111"/>
  <c r="P22" i="111"/>
  <c r="P177" i="111"/>
  <c r="P118" i="111"/>
  <c r="P61" i="111"/>
  <c r="P238" i="111"/>
  <c r="P83" i="111"/>
  <c r="P20" i="111"/>
  <c r="P149" i="111"/>
  <c r="P103" i="111"/>
  <c r="P116" i="111"/>
  <c r="P261" i="111"/>
  <c r="P294" i="111"/>
  <c r="P36" i="111"/>
  <c r="P200" i="111"/>
  <c r="P282" i="111"/>
  <c r="P281" i="111"/>
  <c r="P220" i="111"/>
  <c r="Q151" i="111"/>
  <c r="F456" i="111"/>
  <c r="Q235" i="111"/>
  <c r="F540" i="111"/>
  <c r="P263" i="111"/>
  <c r="P16" i="111"/>
  <c r="P211" i="111"/>
  <c r="P67" i="111"/>
  <c r="P37" i="111"/>
  <c r="P287" i="111"/>
  <c r="P285" i="111"/>
  <c r="P194" i="111"/>
  <c r="P207" i="111"/>
  <c r="P197" i="111"/>
  <c r="P120" i="111"/>
  <c r="P128" i="111"/>
  <c r="Q35" i="111"/>
  <c r="F340" i="111"/>
  <c r="P210" i="111"/>
  <c r="Q7" i="111"/>
  <c r="F312" i="111"/>
  <c r="P52" i="111"/>
  <c r="P195" i="111"/>
  <c r="P217" i="111"/>
  <c r="P64" i="111"/>
  <c r="P12" i="111"/>
  <c r="P293" i="111"/>
  <c r="P159" i="111"/>
  <c r="Q34" i="111"/>
  <c r="F339" i="111"/>
  <c r="Q79" i="111"/>
  <c r="F384" i="111"/>
  <c r="P158" i="111"/>
  <c r="P4" i="111"/>
  <c r="P151" i="111"/>
  <c r="P111" i="111"/>
  <c r="P167" i="111"/>
  <c r="P180" i="111"/>
  <c r="P75" i="111"/>
  <c r="P143" i="111"/>
  <c r="P3" i="111"/>
  <c r="P146" i="111"/>
  <c r="P11" i="111"/>
  <c r="P163" i="111"/>
  <c r="P289" i="111"/>
  <c r="P290" i="111"/>
  <c r="P153" i="111"/>
  <c r="P140" i="111"/>
  <c r="P253" i="111"/>
  <c r="P148" i="111"/>
  <c r="P191" i="111"/>
  <c r="P298" i="111"/>
  <c r="P44" i="111"/>
  <c r="P38" i="111"/>
  <c r="P55" i="111"/>
  <c r="R10" i="111"/>
  <c r="G315" i="111"/>
  <c r="P88" i="111"/>
  <c r="P145" i="111"/>
  <c r="P113" i="111"/>
  <c r="P190" i="111"/>
  <c r="P7" i="111"/>
  <c r="P30" i="111"/>
  <c r="P182" i="111"/>
  <c r="P80" i="111"/>
  <c r="P115" i="111"/>
  <c r="P168" i="111"/>
  <c r="P237" i="111"/>
  <c r="P173" i="111"/>
  <c r="P126" i="111"/>
  <c r="P292" i="111"/>
  <c r="AC29" i="5"/>
  <c r="P119" i="111"/>
  <c r="P9" i="111"/>
  <c r="P65" i="111"/>
  <c r="P297" i="111"/>
  <c r="P127" i="111"/>
  <c r="P240" i="111"/>
  <c r="P219" i="111"/>
  <c r="P132" i="111"/>
  <c r="P136" i="111"/>
  <c r="P81" i="111"/>
  <c r="P186" i="111"/>
  <c r="P247" i="111"/>
  <c r="S187" i="5"/>
  <c r="S89" i="89"/>
  <c r="T89" i="89"/>
  <c r="J86" i="88"/>
  <c r="AC33" i="5"/>
  <c r="S55" i="5"/>
  <c r="Q53" i="111"/>
  <c r="F358" i="111"/>
  <c r="T47" i="5"/>
  <c r="Q45" i="111"/>
  <c r="F350" i="111"/>
  <c r="T260" i="5"/>
  <c r="Q257" i="111"/>
  <c r="F562" i="111"/>
  <c r="T96" i="5"/>
  <c r="Q94" i="111"/>
  <c r="F399" i="111"/>
  <c r="T213" i="5"/>
  <c r="Q211" i="111"/>
  <c r="F516" i="111"/>
  <c r="T10" i="5"/>
  <c r="Q8" i="111"/>
  <c r="F313" i="111"/>
  <c r="T282" i="5"/>
  <c r="Q280" i="111"/>
  <c r="F585" i="111"/>
  <c r="T215" i="5"/>
  <c r="T214" i="5"/>
  <c r="Q212" i="111"/>
  <c r="F517" i="111"/>
  <c r="T56" i="5"/>
  <c r="Q54" i="111"/>
  <c r="F359" i="111"/>
  <c r="T140" i="5"/>
  <c r="T202" i="5"/>
  <c r="Q200" i="111"/>
  <c r="F505" i="111"/>
  <c r="T161" i="5"/>
  <c r="Q159" i="111"/>
  <c r="F464" i="111"/>
  <c r="T69" i="5"/>
  <c r="Q67" i="111"/>
  <c r="F372" i="111"/>
  <c r="T79" i="5"/>
  <c r="Q77" i="111"/>
  <c r="F382" i="111"/>
  <c r="T126" i="5"/>
  <c r="Q124" i="111"/>
  <c r="F429" i="111"/>
  <c r="T247" i="5"/>
  <c r="Q245" i="111"/>
  <c r="F550" i="111"/>
  <c r="T74" i="5"/>
  <c r="Q72" i="111"/>
  <c r="F377" i="111"/>
  <c r="T147" i="5"/>
  <c r="Q145" i="111"/>
  <c r="F450" i="111"/>
  <c r="T274" i="5"/>
  <c r="Q272" i="111"/>
  <c r="F577" i="111"/>
  <c r="T111" i="5"/>
  <c r="Q109" i="111"/>
  <c r="F414" i="111"/>
  <c r="T174" i="5"/>
  <c r="Q172" i="111"/>
  <c r="F477" i="111"/>
  <c r="T21" i="5"/>
  <c r="Q19" i="111"/>
  <c r="F324" i="111"/>
  <c r="T78" i="5"/>
  <c r="Q76" i="111"/>
  <c r="F381" i="111"/>
  <c r="S135" i="5"/>
  <c r="Q292" i="111"/>
  <c r="F597" i="111"/>
  <c r="T102" i="5"/>
  <c r="Q100" i="111"/>
  <c r="F405" i="111"/>
  <c r="T232" i="5"/>
  <c r="Q230" i="111"/>
  <c r="F535" i="111"/>
  <c r="T220" i="5"/>
  <c r="Q218" i="111"/>
  <c r="F523" i="111"/>
  <c r="T132" i="5"/>
  <c r="Q130" i="111"/>
  <c r="F435" i="111"/>
  <c r="T197" i="5"/>
  <c r="Q195" i="111"/>
  <c r="F500" i="111"/>
  <c r="T178" i="5"/>
  <c r="Q176" i="111"/>
  <c r="F481" i="111"/>
  <c r="T82" i="5"/>
  <c r="Q80" i="111"/>
  <c r="F385" i="111"/>
  <c r="T22" i="5"/>
  <c r="Q20" i="111"/>
  <c r="F325" i="111"/>
  <c r="T23" i="5"/>
  <c r="Q21" i="111"/>
  <c r="F326" i="111"/>
  <c r="T235" i="5"/>
  <c r="Q233" i="111"/>
  <c r="F538" i="111"/>
  <c r="T276" i="5"/>
  <c r="Q274" i="111"/>
  <c r="F579" i="111"/>
  <c r="T28" i="5"/>
  <c r="Q26" i="111"/>
  <c r="F331" i="111"/>
  <c r="T151" i="5"/>
  <c r="Q149" i="111"/>
  <c r="F454" i="111"/>
  <c r="T251" i="5"/>
  <c r="Q249" i="111"/>
  <c r="F554" i="111"/>
  <c r="T186" i="5"/>
  <c r="Q184" i="111"/>
  <c r="F489" i="111"/>
  <c r="T248" i="5"/>
  <c r="Q246" i="111"/>
  <c r="F551" i="111"/>
  <c r="T115" i="5"/>
  <c r="Q113" i="111"/>
  <c r="F418" i="111"/>
  <c r="T113" i="5"/>
  <c r="Q111" i="111"/>
  <c r="F416" i="111"/>
  <c r="T116" i="5"/>
  <c r="Q114" i="111"/>
  <c r="F419" i="111"/>
  <c r="T146" i="5"/>
  <c r="Q144" i="111"/>
  <c r="F449" i="111"/>
  <c r="T200" i="5"/>
  <c r="Q198" i="111"/>
  <c r="F503" i="111"/>
  <c r="T195" i="5"/>
  <c r="Q193" i="111"/>
  <c r="F498" i="111"/>
  <c r="T193" i="5"/>
  <c r="T242" i="5"/>
  <c r="Q240" i="111"/>
  <c r="F545" i="111"/>
  <c r="T208" i="5"/>
  <c r="Q206" i="111"/>
  <c r="F511" i="111"/>
  <c r="T91" i="5"/>
  <c r="Q89" i="111"/>
  <c r="F394" i="111"/>
  <c r="T272" i="5"/>
  <c r="Q269" i="111"/>
  <c r="F574" i="111"/>
  <c r="T125" i="5"/>
  <c r="Q123" i="111"/>
  <c r="F428" i="111"/>
  <c r="T156" i="5"/>
  <c r="Q154" i="111"/>
  <c r="F459" i="111"/>
  <c r="T84" i="5"/>
  <c r="Q82" i="111"/>
  <c r="F387" i="111"/>
  <c r="T185" i="5"/>
  <c r="Q183" i="111"/>
  <c r="F488" i="111"/>
  <c r="T127" i="5"/>
  <c r="Q125" i="111"/>
  <c r="F430" i="111"/>
  <c r="T109" i="5"/>
  <c r="Q107" i="111"/>
  <c r="F412" i="111"/>
  <c r="T83" i="5"/>
  <c r="Q81" i="111"/>
  <c r="F386" i="111"/>
  <c r="T65" i="5"/>
  <c r="Q63" i="111"/>
  <c r="F368" i="111"/>
  <c r="T124" i="5"/>
  <c r="Q122" i="111"/>
  <c r="F427" i="111"/>
  <c r="T103" i="5"/>
  <c r="Q101" i="111"/>
  <c r="F406" i="111"/>
  <c r="AC4" i="5"/>
  <c r="T275" i="5"/>
  <c r="Q273" i="111"/>
  <c r="F578" i="111"/>
  <c r="AC81" i="5"/>
  <c r="AC37" i="5"/>
  <c r="T273" i="5"/>
  <c r="Q271" i="111"/>
  <c r="F576" i="111"/>
  <c r="T58" i="5"/>
  <c r="Q56" i="111"/>
  <c r="F361" i="111"/>
  <c r="T136" i="5"/>
  <c r="Q134" i="111"/>
  <c r="F439" i="111"/>
  <c r="T286" i="5"/>
  <c r="Q284" i="111"/>
  <c r="F589" i="111"/>
  <c r="T252" i="5"/>
  <c r="Q250" i="111"/>
  <c r="F555" i="111"/>
  <c r="T279" i="5"/>
  <c r="Q277" i="111"/>
  <c r="F582" i="111"/>
  <c r="T176" i="5"/>
  <c r="Q174" i="111"/>
  <c r="F479" i="111"/>
  <c r="T53" i="5"/>
  <c r="Q51" i="111"/>
  <c r="F356" i="111"/>
  <c r="T164" i="5"/>
  <c r="Q162" i="111"/>
  <c r="F467" i="111"/>
  <c r="T18" i="5"/>
  <c r="Q16" i="111"/>
  <c r="F321" i="111"/>
  <c r="T11" i="5"/>
  <c r="T7" i="5"/>
  <c r="Q5" i="111"/>
  <c r="F310" i="111"/>
  <c r="T31" i="5"/>
  <c r="Q29" i="111"/>
  <c r="F334" i="111"/>
  <c r="T70" i="5"/>
  <c r="Q68" i="111"/>
  <c r="F373" i="111"/>
  <c r="T291" i="5"/>
  <c r="Q289" i="111"/>
  <c r="F594" i="111"/>
  <c r="T292" i="5"/>
  <c r="T41" i="5"/>
  <c r="T100" i="5"/>
  <c r="Q98" i="111"/>
  <c r="F403" i="111"/>
  <c r="T250" i="5"/>
  <c r="Q248" i="111"/>
  <c r="F553" i="111"/>
  <c r="T77" i="5"/>
  <c r="Q75" i="111"/>
  <c r="F380" i="111"/>
  <c r="T179" i="5"/>
  <c r="Q177" i="111"/>
  <c r="F482" i="111"/>
  <c r="T177" i="5"/>
  <c r="Q175" i="111"/>
  <c r="F480" i="111"/>
  <c r="T196" i="5"/>
  <c r="Q194" i="111"/>
  <c r="F499" i="111"/>
  <c r="T281" i="5"/>
  <c r="Q279" i="111"/>
  <c r="F584" i="111"/>
  <c r="T207" i="5"/>
  <c r="Q205" i="111"/>
  <c r="F510" i="111"/>
  <c r="T131" i="5"/>
  <c r="T289" i="5"/>
  <c r="Q287" i="111"/>
  <c r="F592" i="111"/>
  <c r="T264" i="5"/>
  <c r="Q261" i="111"/>
  <c r="F566" i="111"/>
  <c r="T229" i="5"/>
  <c r="Q227" i="111"/>
  <c r="F532" i="111"/>
  <c r="T121" i="5"/>
  <c r="Q119" i="111"/>
  <c r="F424" i="111"/>
  <c r="T104" i="5"/>
  <c r="Q102" i="111"/>
  <c r="F407" i="111"/>
  <c r="T270" i="5"/>
  <c r="Q267" i="111"/>
  <c r="F572" i="111"/>
  <c r="T254" i="5"/>
  <c r="Q252" i="111"/>
  <c r="F557" i="111"/>
  <c r="T49" i="5"/>
  <c r="Q47" i="111"/>
  <c r="F352" i="111"/>
  <c r="T150" i="5"/>
  <c r="Q148" i="111"/>
  <c r="F453" i="111"/>
  <c r="T105" i="5"/>
  <c r="Q103" i="111"/>
  <c r="F408" i="111"/>
  <c r="T88" i="5"/>
  <c r="T253" i="5"/>
  <c r="Q251" i="111"/>
  <c r="F556" i="111"/>
  <c r="T172" i="5"/>
  <c r="Q170" i="111"/>
  <c r="F475" i="111"/>
  <c r="T128" i="5"/>
  <c r="Q126" i="111"/>
  <c r="F431" i="111"/>
  <c r="T48" i="5"/>
  <c r="Q46" i="111"/>
  <c r="F351" i="111"/>
  <c r="T85" i="5"/>
  <c r="Q83" i="111"/>
  <c r="F388" i="111"/>
  <c r="S117" i="89"/>
  <c r="T117" i="89"/>
  <c r="AJ116" i="5"/>
  <c r="T87" i="5"/>
  <c r="Q85" i="111"/>
  <c r="F390" i="111"/>
  <c r="T293" i="5"/>
  <c r="Q291" i="111"/>
  <c r="F596" i="111"/>
  <c r="T122" i="5"/>
  <c r="T25" i="5"/>
  <c r="Q23" i="111"/>
  <c r="F328" i="111"/>
  <c r="T26" i="5"/>
  <c r="Q24" i="111"/>
  <c r="F329" i="111"/>
  <c r="T168" i="5"/>
  <c r="Q166" i="111"/>
  <c r="F471" i="111"/>
  <c r="T90" i="5"/>
  <c r="Q88" i="111"/>
  <c r="F393" i="111"/>
  <c r="T210" i="5"/>
  <c r="Q208" i="111"/>
  <c r="F513" i="111"/>
  <c r="T8" i="5"/>
  <c r="Q6" i="111"/>
  <c r="F311" i="111"/>
  <c r="T269" i="5"/>
  <c r="S268" i="5"/>
  <c r="Q266" i="111"/>
  <c r="F571" i="111"/>
  <c r="T24" i="5"/>
  <c r="Q22" i="111"/>
  <c r="F327" i="111"/>
  <c r="T144" i="5"/>
  <c r="Q142" i="111"/>
  <c r="F447" i="111"/>
  <c r="T301" i="5"/>
  <c r="Q299" i="111"/>
  <c r="F604" i="111"/>
  <c r="T198" i="5"/>
  <c r="Q196" i="111"/>
  <c r="F501" i="111"/>
  <c r="T54" i="5"/>
  <c r="Q52" i="111"/>
  <c r="F357" i="111"/>
  <c r="T89" i="5"/>
  <c r="Q87" i="111"/>
  <c r="F392" i="111"/>
  <c r="T157" i="5"/>
  <c r="Q155" i="111"/>
  <c r="F460" i="111"/>
  <c r="T225" i="5"/>
  <c r="Q223" i="111"/>
  <c r="F528" i="111"/>
  <c r="T256" i="5"/>
  <c r="Q254" i="111"/>
  <c r="F559" i="111"/>
  <c r="T15" i="5"/>
  <c r="R31" i="111"/>
  <c r="G336" i="111"/>
  <c r="Q13" i="111"/>
  <c r="F318" i="111"/>
  <c r="T6" i="5"/>
  <c r="Q4" i="111"/>
  <c r="F309" i="111"/>
  <c r="T35" i="5"/>
  <c r="Q33" i="111"/>
  <c r="F338" i="111"/>
  <c r="T230" i="5"/>
  <c r="Q228" i="111"/>
  <c r="F533" i="111"/>
  <c r="T16" i="5"/>
  <c r="Q14" i="111"/>
  <c r="F319" i="111"/>
  <c r="T106" i="5"/>
  <c r="T206" i="5"/>
  <c r="Q204" i="111"/>
  <c r="F509" i="111"/>
  <c r="T192" i="5"/>
  <c r="Q190" i="111"/>
  <c r="F495" i="111"/>
  <c r="T201" i="5"/>
  <c r="Q199" i="111"/>
  <c r="F504" i="111"/>
  <c r="T158" i="5"/>
  <c r="Q156" i="111"/>
  <c r="F461" i="111"/>
  <c r="T290" i="5"/>
  <c r="Q288" i="111"/>
  <c r="F593" i="111"/>
  <c r="T299" i="5"/>
  <c r="Q297" i="111"/>
  <c r="F602" i="111"/>
  <c r="T61" i="5"/>
  <c r="Q59" i="111"/>
  <c r="F364" i="111"/>
  <c r="T92" i="5"/>
  <c r="Q90" i="111"/>
  <c r="F395" i="111"/>
  <c r="T283" i="5"/>
  <c r="Q281" i="111"/>
  <c r="F586" i="111"/>
  <c r="T45" i="5"/>
  <c r="Q43" i="111"/>
  <c r="F348" i="111"/>
  <c r="T145" i="5"/>
  <c r="T224" i="5"/>
  <c r="Q222" i="111"/>
  <c r="F527" i="111"/>
  <c r="T165" i="5"/>
  <c r="Q163" i="111"/>
  <c r="F468" i="111"/>
  <c r="T5" i="5"/>
  <c r="Q3" i="111"/>
  <c r="F308" i="111"/>
  <c r="T227" i="5"/>
  <c r="T17" i="5"/>
  <c r="Q15" i="111"/>
  <c r="F320" i="111"/>
  <c r="T191" i="5"/>
  <c r="Q189" i="111"/>
  <c r="F494" i="111"/>
  <c r="T240" i="5"/>
  <c r="T148" i="5"/>
  <c r="Q146" i="111"/>
  <c r="F451" i="111"/>
  <c r="T117" i="5"/>
  <c r="Q115" i="111"/>
  <c r="F420" i="111"/>
  <c r="T249" i="5"/>
  <c r="T223" i="5"/>
  <c r="Q221" i="111"/>
  <c r="F526" i="111"/>
  <c r="T44" i="5"/>
  <c r="T288" i="5"/>
  <c r="Q286" i="111"/>
  <c r="F591" i="111"/>
  <c r="T30" i="5"/>
  <c r="Q28" i="111"/>
  <c r="F333" i="111"/>
  <c r="T14" i="5"/>
  <c r="T75" i="5"/>
  <c r="Q73" i="111"/>
  <c r="F378" i="111"/>
  <c r="T258" i="5"/>
  <c r="Q256" i="111"/>
  <c r="F561" i="111"/>
  <c r="T40" i="5"/>
  <c r="Q38" i="111"/>
  <c r="F343" i="111"/>
  <c r="T294" i="5"/>
  <c r="T73" i="5"/>
  <c r="Q71" i="111"/>
  <c r="F376" i="111"/>
  <c r="T255" i="5"/>
  <c r="Q253" i="111"/>
  <c r="F558" i="111"/>
  <c r="T142" i="5"/>
  <c r="T76" i="5"/>
  <c r="Q74" i="111"/>
  <c r="F379" i="111"/>
  <c r="T98" i="5"/>
  <c r="Q96" i="111"/>
  <c r="F401" i="111"/>
  <c r="T169" i="5"/>
  <c r="Q167" i="111"/>
  <c r="F472" i="111"/>
  <c r="T267" i="5"/>
  <c r="S266" i="5"/>
  <c r="Q264" i="111"/>
  <c r="F569" i="111"/>
  <c r="T94" i="5"/>
  <c r="Q92" i="111"/>
  <c r="F397" i="111"/>
  <c r="T188" i="5"/>
  <c r="Q186" i="111"/>
  <c r="F491" i="111"/>
  <c r="T50" i="5"/>
  <c r="Q48" i="111"/>
  <c r="F353" i="111"/>
  <c r="T295" i="5"/>
  <c r="Q293" i="111"/>
  <c r="F598" i="111"/>
  <c r="T181" i="5"/>
  <c r="Q179" i="111"/>
  <c r="F484" i="111"/>
  <c r="T68" i="5"/>
  <c r="Q66" i="111"/>
  <c r="F371" i="111"/>
  <c r="T234" i="5"/>
  <c r="Q232" i="111"/>
  <c r="F537" i="111"/>
  <c r="T190" i="5"/>
  <c r="Q188" i="111"/>
  <c r="F493" i="111"/>
  <c r="T129" i="5"/>
  <c r="Q127" i="111"/>
  <c r="F432" i="111"/>
  <c r="T219" i="5"/>
  <c r="Q217" i="111"/>
  <c r="F522" i="111"/>
  <c r="T154" i="5"/>
  <c r="Q152" i="111"/>
  <c r="F457" i="111"/>
  <c r="T152" i="5"/>
  <c r="Q150" i="111"/>
  <c r="F455" i="111"/>
  <c r="T285" i="5"/>
  <c r="R79" i="111"/>
  <c r="G384" i="111"/>
  <c r="Q283" i="111"/>
  <c r="F588" i="111"/>
  <c r="T108" i="5"/>
  <c r="Q106" i="111"/>
  <c r="F411" i="111"/>
  <c r="T130" i="5"/>
  <c r="Q128" i="111"/>
  <c r="F433" i="111"/>
  <c r="T42" i="5"/>
  <c r="Q40" i="111"/>
  <c r="F345" i="111"/>
  <c r="T167" i="5"/>
  <c r="T259" i="5"/>
  <c r="Q270" i="111"/>
  <c r="F575" i="111"/>
  <c r="AC107" i="5"/>
  <c r="AC9" i="5"/>
  <c r="T246" i="5"/>
  <c r="Q244" i="111"/>
  <c r="F549" i="111"/>
  <c r="T184" i="5"/>
  <c r="Q182" i="111"/>
  <c r="F487" i="111"/>
  <c r="T51" i="5"/>
  <c r="Q49" i="111"/>
  <c r="F354" i="111"/>
  <c r="T80" i="5"/>
  <c r="Q78" i="111"/>
  <c r="F383" i="111"/>
  <c r="T149" i="5"/>
  <c r="Q147" i="111"/>
  <c r="F452" i="111"/>
  <c r="T139" i="5"/>
  <c r="Q137" i="111"/>
  <c r="F442" i="111"/>
  <c r="T170" i="5"/>
  <c r="T189" i="5"/>
  <c r="Q187" i="111"/>
  <c r="F492" i="111"/>
  <c r="T163" i="5"/>
  <c r="Q161" i="111"/>
  <c r="F466" i="111"/>
  <c r="T57" i="5"/>
  <c r="Q55" i="111"/>
  <c r="F360" i="111"/>
  <c r="T155" i="5"/>
  <c r="Q153" i="111"/>
  <c r="F458" i="111"/>
  <c r="T218" i="5"/>
  <c r="Q216" i="111"/>
  <c r="F521" i="111"/>
  <c r="T216" i="5"/>
  <c r="Q214" i="111"/>
  <c r="F519" i="111"/>
  <c r="T238" i="5"/>
  <c r="Q236" i="111"/>
  <c r="F541" i="111"/>
  <c r="T300" i="5"/>
  <c r="Q298" i="111"/>
  <c r="F603" i="111"/>
  <c r="T119" i="5"/>
  <c r="Q117" i="111"/>
  <c r="F422" i="111"/>
  <c r="T245" i="5"/>
  <c r="Q243" i="111"/>
  <c r="F548" i="111"/>
  <c r="T32" i="5"/>
  <c r="T19" i="5"/>
  <c r="Q17" i="111"/>
  <c r="F322" i="111"/>
  <c r="T27" i="5"/>
  <c r="Q25" i="111"/>
  <c r="F330" i="111"/>
  <c r="T34" i="5"/>
  <c r="Q32" i="111"/>
  <c r="F337" i="111"/>
  <c r="T143" i="5"/>
  <c r="Q141" i="111"/>
  <c r="F446" i="111"/>
  <c r="T134" i="5"/>
  <c r="Q132" i="111"/>
  <c r="F437" i="111"/>
  <c r="T182" i="5"/>
  <c r="Q180" i="111"/>
  <c r="F485" i="111"/>
  <c r="T71" i="5"/>
  <c r="Q69" i="111"/>
  <c r="F374" i="111"/>
  <c r="T39" i="5"/>
  <c r="Q37" i="111"/>
  <c r="F342" i="111"/>
  <c r="T278" i="5"/>
  <c r="S277" i="5"/>
  <c r="Q275" i="111"/>
  <c r="F580" i="111"/>
  <c r="T38" i="5"/>
  <c r="R105" i="111"/>
  <c r="G410" i="111"/>
  <c r="Q36" i="111"/>
  <c r="F341" i="111"/>
  <c r="T118" i="5"/>
  <c r="T123" i="5"/>
  <c r="Q121" i="111"/>
  <c r="F426" i="111"/>
  <c r="T180" i="5"/>
  <c r="Q178" i="111"/>
  <c r="F483" i="111"/>
  <c r="T217" i="5"/>
  <c r="Q215" i="111"/>
  <c r="F520" i="111"/>
  <c r="T95" i="5"/>
  <c r="Q93" i="111"/>
  <c r="F398" i="111"/>
  <c r="T120" i="5"/>
  <c r="Q118" i="111"/>
  <c r="F423" i="111"/>
  <c r="T141" i="5"/>
  <c r="Q139" i="111"/>
  <c r="F444" i="111"/>
  <c r="T271" i="5"/>
  <c r="Q268" i="111"/>
  <c r="F573" i="111"/>
  <c r="T211" i="5"/>
  <c r="Q209" i="111"/>
  <c r="F514" i="111"/>
  <c r="T204" i="5"/>
  <c r="Q202" i="111"/>
  <c r="F507" i="111"/>
  <c r="T241" i="5"/>
  <c r="Q239" i="111"/>
  <c r="F544" i="111"/>
  <c r="T64" i="5"/>
  <c r="Q62" i="111"/>
  <c r="F367" i="111"/>
  <c r="T261" i="5"/>
  <c r="Q258" i="111"/>
  <c r="F563" i="111"/>
  <c r="T233" i="5"/>
  <c r="Q231" i="111"/>
  <c r="F536" i="111"/>
  <c r="T138" i="5"/>
  <c r="Q136" i="111"/>
  <c r="F441" i="111"/>
  <c r="T72" i="5"/>
  <c r="Q70" i="111"/>
  <c r="F375" i="111"/>
  <c r="T93" i="5"/>
  <c r="Q91" i="111"/>
  <c r="F396" i="111"/>
  <c r="T67" i="5"/>
  <c r="T60" i="5"/>
  <c r="Q58" i="111"/>
  <c r="F363" i="111"/>
  <c r="T97" i="5"/>
  <c r="Q95" i="111"/>
  <c r="F400" i="111"/>
  <c r="T257" i="5"/>
  <c r="T162" i="5"/>
  <c r="Q160" i="111"/>
  <c r="F465" i="111"/>
  <c r="T183" i="5"/>
  <c r="Q181" i="111"/>
  <c r="F486" i="111"/>
  <c r="T112" i="5"/>
  <c r="T101" i="5"/>
  <c r="Q99" i="111"/>
  <c r="F404" i="111"/>
  <c r="T262" i="5"/>
  <c r="T203" i="5"/>
  <c r="Q201" i="111"/>
  <c r="F506" i="111"/>
  <c r="T228" i="5"/>
  <c r="Q226" i="111"/>
  <c r="F531" i="111"/>
  <c r="T175" i="5"/>
  <c r="T296" i="5"/>
  <c r="T221" i="5"/>
  <c r="Q219" i="111"/>
  <c r="F524" i="111"/>
  <c r="T99" i="5"/>
  <c r="Q97" i="111"/>
  <c r="F402" i="111"/>
  <c r="T284" i="5"/>
  <c r="Q282" i="111"/>
  <c r="F587" i="111"/>
  <c r="T194" i="5"/>
  <c r="Q192" i="111"/>
  <c r="F497" i="111"/>
  <c r="T86" i="5"/>
  <c r="Q84" i="111"/>
  <c r="F389" i="111"/>
  <c r="T52" i="5"/>
  <c r="Q50" i="111"/>
  <c r="F355" i="111"/>
  <c r="T297" i="5"/>
  <c r="Q295" i="111"/>
  <c r="F600" i="111"/>
  <c r="T298" i="5"/>
  <c r="Q296" i="111"/>
  <c r="F601" i="111"/>
  <c r="T287" i="5"/>
  <c r="T280" i="5"/>
  <c r="Q278" i="111"/>
  <c r="F583" i="111"/>
  <c r="T205" i="5"/>
  <c r="Q203" i="111"/>
  <c r="F508" i="111"/>
  <c r="T46" i="5"/>
  <c r="T243" i="5"/>
  <c r="Q241" i="111"/>
  <c r="F546" i="111"/>
  <c r="T236" i="5"/>
  <c r="Q234" i="111"/>
  <c r="F539" i="111"/>
  <c r="T209" i="5"/>
  <c r="Q207" i="111"/>
  <c r="F512" i="111"/>
  <c r="T226" i="5"/>
  <c r="Q224" i="111"/>
  <c r="F529" i="111"/>
  <c r="T13" i="5"/>
  <c r="Q11" i="111"/>
  <c r="F316" i="111"/>
  <c r="T43" i="5"/>
  <c r="Q41" i="111"/>
  <c r="F346" i="111"/>
  <c r="T166" i="5"/>
  <c r="Q164" i="111"/>
  <c r="F469" i="111"/>
  <c r="T62" i="5"/>
  <c r="Q60" i="111"/>
  <c r="F365" i="111"/>
  <c r="T66" i="5"/>
  <c r="T59" i="5"/>
  <c r="Q57" i="111"/>
  <c r="F362" i="111"/>
  <c r="T239" i="5"/>
  <c r="Q237" i="111"/>
  <c r="F542" i="111"/>
  <c r="T231" i="5"/>
  <c r="T265" i="5"/>
  <c r="Q262" i="111"/>
  <c r="F567" i="111"/>
  <c r="T63" i="5"/>
  <c r="R7" i="111"/>
  <c r="G312" i="111"/>
  <c r="Q61" i="111"/>
  <c r="F366" i="111"/>
  <c r="T114" i="5"/>
  <c r="Q112" i="111"/>
  <c r="F417" i="111"/>
  <c r="T263" i="5"/>
  <c r="T110" i="5"/>
  <c r="Q108" i="111"/>
  <c r="F413" i="111"/>
  <c r="T159" i="5"/>
  <c r="Q157" i="111"/>
  <c r="F462" i="111"/>
  <c r="AC153" i="5"/>
  <c r="AC36" i="5"/>
  <c r="AC199" i="5"/>
  <c r="AC237" i="5"/>
  <c r="S244" i="5"/>
  <c r="Q191" i="111"/>
  <c r="F496" i="111"/>
  <c r="S267" i="89"/>
  <c r="T267" i="89"/>
  <c r="J264" i="88"/>
  <c r="I281" i="88"/>
  <c r="T284" i="89"/>
  <c r="J281" i="88"/>
  <c r="AI97" i="5"/>
  <c r="T98" i="89"/>
  <c r="AJ97" i="5"/>
  <c r="I45" i="88"/>
  <c r="T48" i="89"/>
  <c r="J45" i="88"/>
  <c r="AI80" i="5"/>
  <c r="T81" i="89"/>
  <c r="AJ80" i="5"/>
  <c r="AI220" i="5"/>
  <c r="T221" i="89"/>
  <c r="AJ220" i="5"/>
  <c r="I193" i="88"/>
  <c r="T196" i="89"/>
  <c r="AJ195" i="5"/>
  <c r="AI91" i="5"/>
  <c r="T92" i="89"/>
  <c r="AJ91" i="5"/>
  <c r="I225" i="88"/>
  <c r="T228" i="89"/>
  <c r="J225" i="88"/>
  <c r="I276" i="88"/>
  <c r="T279" i="89"/>
  <c r="AJ277" i="5"/>
  <c r="AI101" i="5"/>
  <c r="T102" i="89"/>
  <c r="AJ101" i="5"/>
  <c r="AI289" i="5"/>
  <c r="T290" i="89"/>
  <c r="AJ289" i="5"/>
  <c r="I80" i="88"/>
  <c r="T83" i="89"/>
  <c r="AJ82" i="5"/>
  <c r="AI184" i="5"/>
  <c r="T185" i="89"/>
  <c r="AJ184" i="5"/>
  <c r="AI131" i="5"/>
  <c r="T132" i="89"/>
  <c r="J129" i="88"/>
  <c r="I188" i="88"/>
  <c r="T191" i="89"/>
  <c r="J188" i="88"/>
  <c r="I219" i="88"/>
  <c r="T222" i="89"/>
  <c r="J219" i="88"/>
  <c r="AI122" i="5"/>
  <c r="T123" i="89"/>
  <c r="J120" i="88"/>
  <c r="I35" i="88"/>
  <c r="T38" i="89"/>
  <c r="AJ37" i="5"/>
  <c r="I206" i="88"/>
  <c r="T209" i="89"/>
  <c r="J206" i="88"/>
  <c r="AI106" i="5"/>
  <c r="T107" i="89"/>
  <c r="J104" i="88"/>
  <c r="AI251" i="5"/>
  <c r="T252" i="89"/>
  <c r="AJ251" i="5"/>
  <c r="AI300" i="5"/>
  <c r="T301" i="89"/>
  <c r="J298" i="88"/>
  <c r="I221" i="88"/>
  <c r="T224" i="89"/>
  <c r="J221" i="88"/>
  <c r="T10" i="89"/>
  <c r="J7" i="88"/>
  <c r="I142" i="88"/>
  <c r="T145" i="89"/>
  <c r="AJ144" i="5"/>
  <c r="I216" i="88"/>
  <c r="T219" i="89"/>
  <c r="J216" i="88"/>
  <c r="I263" i="88"/>
  <c r="T266" i="89"/>
  <c r="J263" i="88"/>
  <c r="I36" i="88"/>
  <c r="T39" i="89"/>
  <c r="AJ38" i="5"/>
  <c r="I116" i="88"/>
  <c r="T119" i="89"/>
  <c r="AJ118" i="5"/>
  <c r="AI12" i="5"/>
  <c r="T13" i="89"/>
  <c r="AJ12" i="5"/>
  <c r="AI285" i="5"/>
  <c r="T286" i="89"/>
  <c r="J283" i="88"/>
  <c r="I106" i="88"/>
  <c r="T109" i="89"/>
  <c r="AJ108" i="5"/>
  <c r="AI84" i="5"/>
  <c r="T85" i="89"/>
  <c r="AJ84" i="5"/>
  <c r="AI146" i="5"/>
  <c r="T147" i="89"/>
  <c r="AJ146" i="5"/>
  <c r="AI76" i="5"/>
  <c r="T77" i="89"/>
  <c r="J74" i="88"/>
  <c r="I195" i="88"/>
  <c r="T198" i="89"/>
  <c r="AJ197" i="5"/>
  <c r="I139" i="88"/>
  <c r="T142" i="89"/>
  <c r="AJ141" i="5"/>
  <c r="AI92" i="5"/>
  <c r="T93" i="89"/>
  <c r="AJ92" i="5"/>
  <c r="AI154" i="5"/>
  <c r="T155" i="89"/>
  <c r="J152" i="88"/>
  <c r="I126" i="88"/>
  <c r="T129" i="89"/>
  <c r="J126" i="88"/>
  <c r="AI167" i="5"/>
  <c r="T168" i="89"/>
  <c r="AJ167" i="5"/>
  <c r="AI63" i="5"/>
  <c r="T64" i="89"/>
  <c r="AJ63" i="5"/>
  <c r="AI51" i="5"/>
  <c r="T52" i="89"/>
  <c r="AJ51" i="5"/>
  <c r="AI301" i="5"/>
  <c r="T302" i="89"/>
  <c r="J299" i="88"/>
  <c r="AI104" i="5"/>
  <c r="T105" i="89"/>
  <c r="AJ104" i="5"/>
  <c r="AI185" i="5"/>
  <c r="T186" i="89"/>
  <c r="J183" i="88"/>
  <c r="AI120" i="5"/>
  <c r="T121" i="89"/>
  <c r="AJ120" i="5"/>
  <c r="I156" i="88"/>
  <c r="T159" i="89"/>
  <c r="AJ158" i="5"/>
  <c r="AI134" i="5"/>
  <c r="T135" i="89"/>
  <c r="J132" i="88"/>
  <c r="AI137" i="5"/>
  <c r="T138" i="89"/>
  <c r="AJ137" i="5"/>
  <c r="I244" i="88"/>
  <c r="T247" i="89"/>
  <c r="J244" i="88"/>
  <c r="AI186" i="5"/>
  <c r="T187" i="89"/>
  <c r="AJ186" i="5"/>
  <c r="I137" i="88"/>
  <c r="T140" i="89"/>
  <c r="AJ139" i="5"/>
  <c r="AI248" i="5"/>
  <c r="T249" i="89"/>
  <c r="J246" i="88"/>
  <c r="AI64" i="5"/>
  <c r="T65" i="89"/>
  <c r="J62" i="88"/>
  <c r="I55" i="88"/>
  <c r="T58" i="89"/>
  <c r="J55" i="88"/>
  <c r="AI271" i="5"/>
  <c r="T271" i="89"/>
  <c r="AJ271" i="5"/>
  <c r="AI155" i="5"/>
  <c r="T156" i="89"/>
  <c r="AJ155" i="5"/>
  <c r="AI74" i="5"/>
  <c r="T75" i="89"/>
  <c r="J72" i="88"/>
  <c r="AI107" i="5"/>
  <c r="T108" i="89"/>
  <c r="AJ107" i="5"/>
  <c r="AI180" i="5"/>
  <c r="T181" i="89"/>
  <c r="AJ180" i="5"/>
  <c r="I168" i="88"/>
  <c r="T171" i="89"/>
  <c r="AJ170" i="5"/>
  <c r="I73" i="88"/>
  <c r="T76" i="89"/>
  <c r="AJ75" i="5"/>
  <c r="AI119" i="5"/>
  <c r="T120" i="89"/>
  <c r="AJ119" i="5"/>
  <c r="I223" i="88"/>
  <c r="T226" i="89"/>
  <c r="AJ225" i="5"/>
  <c r="AI181" i="5"/>
  <c r="T182" i="89"/>
  <c r="J179" i="88"/>
  <c r="AI42" i="5"/>
  <c r="T43" i="89"/>
  <c r="AJ42" i="5"/>
  <c r="I194" i="88"/>
  <c r="T197" i="89"/>
  <c r="AJ196" i="5"/>
  <c r="AI130" i="5"/>
  <c r="T131" i="89"/>
  <c r="J128" i="88"/>
  <c r="AI296" i="5"/>
  <c r="T297" i="89"/>
  <c r="AJ296" i="5"/>
  <c r="I157" i="88"/>
  <c r="T160" i="89"/>
  <c r="AJ159" i="5"/>
  <c r="AI89" i="5"/>
  <c r="T90" i="89"/>
  <c r="J87" i="88"/>
  <c r="AI253" i="5"/>
  <c r="T254" i="89"/>
  <c r="J251" i="88"/>
  <c r="I228" i="88"/>
  <c r="T231" i="89"/>
  <c r="AJ230" i="5"/>
  <c r="I288" i="88"/>
  <c r="T291" i="89"/>
  <c r="J288" i="88"/>
  <c r="I186" i="88"/>
  <c r="T189" i="89"/>
  <c r="J186" i="88"/>
  <c r="AI217" i="5"/>
  <c r="T218" i="89"/>
  <c r="J215" i="88"/>
  <c r="T25" i="89"/>
  <c r="J22" i="88"/>
  <c r="I259" i="88"/>
  <c r="T262" i="89"/>
  <c r="J259" i="88"/>
  <c r="I224" i="88"/>
  <c r="T227" i="89"/>
  <c r="AJ226" i="5"/>
  <c r="AI140" i="5"/>
  <c r="T141" i="89"/>
  <c r="AJ140" i="5"/>
  <c r="AI22" i="5"/>
  <c r="T23" i="89"/>
  <c r="J20" i="88"/>
  <c r="I100" i="88"/>
  <c r="T103" i="89"/>
  <c r="AJ102" i="5"/>
  <c r="AI210" i="5"/>
  <c r="T211" i="89"/>
  <c r="AJ210" i="5"/>
  <c r="I189" i="88"/>
  <c r="T192" i="89"/>
  <c r="J189" i="88"/>
  <c r="AI83" i="5"/>
  <c r="T84" i="89"/>
  <c r="J81" i="88"/>
  <c r="AI176" i="5"/>
  <c r="T177" i="89"/>
  <c r="J174" i="88"/>
  <c r="I199" i="88"/>
  <c r="T202" i="89"/>
  <c r="AJ201" i="5"/>
  <c r="AI213" i="5"/>
  <c r="T214" i="89"/>
  <c r="AJ213" i="5"/>
  <c r="AI26" i="5"/>
  <c r="T27" i="89"/>
  <c r="AJ26" i="5"/>
  <c r="AI156" i="5"/>
  <c r="T157" i="89"/>
  <c r="AJ156" i="5"/>
  <c r="AI32" i="5"/>
  <c r="T33" i="89"/>
  <c r="AJ32" i="5"/>
  <c r="AI67" i="5"/>
  <c r="T68" i="89"/>
  <c r="J65" i="88"/>
  <c r="I176" i="88"/>
  <c r="T179" i="89"/>
  <c r="AJ178" i="5"/>
  <c r="AI187" i="5"/>
  <c r="T188" i="89"/>
  <c r="J185" i="88"/>
  <c r="I227" i="88"/>
  <c r="T230" i="89"/>
  <c r="AJ229" i="5"/>
  <c r="AI172" i="5"/>
  <c r="T173" i="89"/>
  <c r="AJ172" i="5"/>
  <c r="I9" i="88"/>
  <c r="T12" i="89"/>
  <c r="J9" i="88"/>
  <c r="AI50" i="5"/>
  <c r="T51" i="89"/>
  <c r="AJ50" i="5"/>
  <c r="I226" i="88"/>
  <c r="T229" i="89"/>
  <c r="J226" i="88"/>
  <c r="AI249" i="5"/>
  <c r="T250" i="89"/>
  <c r="J247" i="88"/>
  <c r="AI114" i="5"/>
  <c r="T115" i="89"/>
  <c r="AJ114" i="5"/>
  <c r="I57" i="88"/>
  <c r="T60" i="89"/>
  <c r="AJ59" i="5"/>
  <c r="AI153" i="5"/>
  <c r="T154" i="89"/>
  <c r="J151" i="88"/>
  <c r="AI112" i="5"/>
  <c r="T113" i="89"/>
  <c r="AJ112" i="5"/>
  <c r="I261" i="88"/>
  <c r="T264" i="89"/>
  <c r="J261" i="88"/>
  <c r="AI169" i="5"/>
  <c r="T170" i="89"/>
  <c r="J167" i="88"/>
  <c r="I21" i="88"/>
  <c r="T24" i="89"/>
  <c r="AJ23" i="5"/>
  <c r="AI268" i="5"/>
  <c r="T268" i="89"/>
  <c r="J265" i="88"/>
  <c r="AI110" i="5"/>
  <c r="T111" i="89"/>
  <c r="AJ110" i="5"/>
  <c r="AI46" i="5"/>
  <c r="T47" i="89"/>
  <c r="AJ46" i="5"/>
  <c r="I44" i="88"/>
  <c r="I92" i="88"/>
  <c r="I108" i="88"/>
  <c r="AI94" i="5"/>
  <c r="S173" i="5"/>
  <c r="Q138" i="111"/>
  <c r="F443" i="111"/>
  <c r="S21" i="89"/>
  <c r="AI218" i="5"/>
  <c r="Q64" i="111"/>
  <c r="F369" i="111"/>
  <c r="V95" i="89"/>
  <c r="L92" i="88"/>
  <c r="S122" i="89"/>
  <c r="S148" i="89"/>
  <c r="V219" i="89"/>
  <c r="L216" i="88"/>
  <c r="S137" i="5"/>
  <c r="Q290" i="111"/>
  <c r="F595" i="111"/>
  <c r="S206" i="89"/>
  <c r="V134" i="89"/>
  <c r="L131" i="88"/>
  <c r="V112" i="89"/>
  <c r="L109" i="88"/>
  <c r="Q168" i="111"/>
  <c r="F473" i="111"/>
  <c r="S91" i="89"/>
  <c r="S20" i="5"/>
  <c r="Q39" i="111"/>
  <c r="F344" i="111"/>
  <c r="S160" i="5"/>
  <c r="S240" i="89"/>
  <c r="V232" i="89"/>
  <c r="L229" i="88"/>
  <c r="V138" i="89"/>
  <c r="L135" i="88"/>
  <c r="Q65" i="111"/>
  <c r="F370" i="111"/>
  <c r="S172" i="89"/>
  <c r="S153" i="89"/>
  <c r="R304" i="5"/>
  <c r="I246" i="88"/>
  <c r="I236" i="88"/>
  <c r="I243" i="88"/>
  <c r="AI73" i="5"/>
  <c r="I71" i="88"/>
  <c r="AI238" i="5"/>
  <c r="I245" i="88"/>
  <c r="I181" i="88"/>
  <c r="AI247" i="5"/>
  <c r="AI144" i="5"/>
  <c r="I229" i="88"/>
  <c r="AI183" i="5"/>
  <c r="I109" i="88"/>
  <c r="I248" i="88"/>
  <c r="S171" i="5"/>
  <c r="Q225" i="111"/>
  <c r="F530" i="111"/>
  <c r="AI231" i="5"/>
  <c r="I265" i="88"/>
  <c r="AI226" i="5"/>
  <c r="AI24" i="5"/>
  <c r="I22" i="88"/>
  <c r="I138" i="88"/>
  <c r="I20" i="88"/>
  <c r="S212" i="5"/>
  <c r="Q30" i="111"/>
  <c r="F335" i="111"/>
  <c r="S222" i="5"/>
  <c r="Q229" i="111"/>
  <c r="F534" i="111"/>
  <c r="S133" i="5"/>
  <c r="Q173" i="111"/>
  <c r="F478" i="111"/>
  <c r="M303" i="89"/>
  <c r="AI111" i="5"/>
  <c r="I7" i="88"/>
  <c r="AI262" i="5"/>
  <c r="AI245" i="5"/>
  <c r="AI250" i="5"/>
  <c r="AI139" i="5"/>
  <c r="AI223" i="5"/>
  <c r="S213" i="89"/>
  <c r="V262" i="89"/>
  <c r="L259" i="88"/>
  <c r="V63" i="89"/>
  <c r="L60" i="88"/>
  <c r="I251" i="88"/>
  <c r="I247" i="88"/>
  <c r="I164" i="88"/>
  <c r="I135" i="88"/>
  <c r="I60" i="88"/>
  <c r="I177" i="88"/>
  <c r="AI246" i="5"/>
  <c r="AI109" i="5"/>
  <c r="AI62" i="5"/>
  <c r="I131" i="88"/>
  <c r="AI133" i="5"/>
  <c r="I107" i="88"/>
  <c r="AI166" i="5"/>
  <c r="AI287" i="5"/>
  <c r="I172" i="88"/>
  <c r="AI188" i="5"/>
  <c r="AJ8" i="5"/>
  <c r="AI290" i="5"/>
  <c r="I272" i="88"/>
  <c r="AI208" i="5"/>
  <c r="AI274" i="5"/>
  <c r="I231" i="88"/>
  <c r="AI190" i="5"/>
  <c r="I83" i="88"/>
  <c r="I147" i="88"/>
  <c r="I238" i="88"/>
  <c r="I215" i="88"/>
  <c r="AI197" i="5"/>
  <c r="AI230" i="5"/>
  <c r="I120" i="88"/>
  <c r="AI70" i="5"/>
  <c r="I167" i="88"/>
  <c r="AI233" i="5"/>
  <c r="AI85" i="5"/>
  <c r="AI37" i="5"/>
  <c r="I249" i="88"/>
  <c r="AI149" i="5"/>
  <c r="AI240" i="5"/>
  <c r="AI221" i="5"/>
  <c r="I68" i="88"/>
  <c r="AI174" i="5"/>
  <c r="AI27" i="5"/>
  <c r="I104" i="88"/>
  <c r="AI54" i="5"/>
  <c r="S223" i="89"/>
  <c r="AI23" i="5"/>
  <c r="I298" i="88"/>
  <c r="I184" i="88"/>
  <c r="V169" i="89"/>
  <c r="L166" i="88"/>
  <c r="S169" i="89"/>
  <c r="T169" i="89"/>
  <c r="I49" i="88"/>
  <c r="I285" i="88"/>
  <c r="I52" i="88"/>
  <c r="V275" i="89"/>
  <c r="L272" i="88"/>
  <c r="V167" i="89"/>
  <c r="L164" i="88"/>
  <c r="I42" i="88"/>
  <c r="I13" i="88"/>
  <c r="I118" i="88"/>
  <c r="I132" i="88"/>
  <c r="I47" i="88"/>
  <c r="AI228" i="5"/>
  <c r="AI44" i="5"/>
  <c r="AI15" i="5"/>
  <c r="AI148" i="5"/>
  <c r="I183" i="88"/>
  <c r="AI273" i="5"/>
  <c r="I121" i="88"/>
  <c r="AI100" i="5"/>
  <c r="I127" i="88"/>
  <c r="AI11" i="5"/>
  <c r="AI158" i="5"/>
  <c r="I48" i="88"/>
  <c r="AI129" i="5"/>
  <c r="AI159" i="5"/>
  <c r="I112" i="88"/>
  <c r="I146" i="88"/>
  <c r="AI163" i="5"/>
  <c r="I271" i="88"/>
  <c r="AI123" i="5"/>
  <c r="I232" i="88"/>
  <c r="I170" i="88"/>
  <c r="V44" i="89"/>
  <c r="L41" i="88"/>
  <c r="S44" i="89"/>
  <c r="T44" i="89"/>
  <c r="I87" i="88"/>
  <c r="I161" i="88"/>
  <c r="AI264" i="5"/>
  <c r="I102" i="88"/>
  <c r="I299" i="88"/>
  <c r="AI59" i="5"/>
  <c r="I98" i="88"/>
  <c r="I110" i="88"/>
  <c r="AI179" i="5"/>
  <c r="I151" i="88"/>
  <c r="AI234" i="5"/>
  <c r="I294" i="88"/>
  <c r="S125" i="89"/>
  <c r="T125" i="89"/>
  <c r="V125" i="89"/>
  <c r="L122" i="88"/>
  <c r="I269" i="88"/>
  <c r="I43" i="88"/>
  <c r="AI49" i="5"/>
  <c r="AI145" i="5"/>
  <c r="AI150" i="5"/>
  <c r="I208" i="88"/>
  <c r="AI225" i="5"/>
  <c r="I25" i="88"/>
  <c r="AI128" i="5"/>
  <c r="I287" i="88"/>
  <c r="I174" i="88"/>
  <c r="I61" i="88"/>
  <c r="I128" i="88"/>
  <c r="AI229" i="5"/>
  <c r="I148" i="88"/>
  <c r="AI17" i="5"/>
  <c r="AI272" i="5"/>
  <c r="I129" i="88"/>
  <c r="I152" i="88"/>
  <c r="I165" i="88"/>
  <c r="AI196" i="5"/>
  <c r="I111" i="88"/>
  <c r="I90" i="88"/>
  <c r="AI86" i="5"/>
  <c r="AI75" i="5"/>
  <c r="I185" i="88"/>
  <c r="AI113" i="5"/>
  <c r="AI45" i="5"/>
  <c r="AI295" i="5"/>
  <c r="I143" i="88"/>
  <c r="I182" i="88"/>
  <c r="I84" i="88"/>
  <c r="I293" i="88"/>
  <c r="I15" i="88"/>
  <c r="AI191" i="5"/>
  <c r="AI141" i="5"/>
  <c r="I40" i="88"/>
  <c r="AI82" i="5"/>
  <c r="AI189" i="5"/>
  <c r="I82" i="88"/>
  <c r="I283" i="88"/>
  <c r="I209" i="88"/>
  <c r="I124" i="88"/>
  <c r="I28" i="88"/>
  <c r="AI211" i="5"/>
  <c r="AI126" i="5"/>
  <c r="I179" i="88"/>
  <c r="AI102" i="5"/>
  <c r="I24" i="88"/>
  <c r="AI30" i="5"/>
  <c r="I211" i="88"/>
  <c r="I81" i="88"/>
  <c r="AI198" i="5"/>
  <c r="I196" i="88"/>
  <c r="I74" i="88"/>
  <c r="AI266" i="5"/>
  <c r="AI61" i="5"/>
  <c r="I159" i="88"/>
  <c r="I153" i="88"/>
  <c r="I72" i="88"/>
  <c r="AI125" i="5"/>
  <c r="I214" i="88"/>
  <c r="AI16" i="5"/>
  <c r="I178" i="88"/>
  <c r="I262" i="88"/>
  <c r="AI35" i="5"/>
  <c r="I144" i="88"/>
  <c r="I10" i="88"/>
  <c r="I59" i="88"/>
  <c r="AI216" i="5"/>
  <c r="AI34" i="5"/>
  <c r="AI236" i="5"/>
  <c r="I103" i="88"/>
  <c r="AI178" i="5"/>
  <c r="AI277" i="5"/>
  <c r="I296" i="88"/>
  <c r="AI108" i="5"/>
  <c r="I99" i="88"/>
  <c r="I14" i="88"/>
  <c r="I117" i="88"/>
  <c r="I86" i="88"/>
  <c r="I65" i="88"/>
  <c r="I93" i="88"/>
  <c r="AI255" i="5"/>
  <c r="I123" i="88"/>
  <c r="I32" i="88"/>
  <c r="AI201" i="5"/>
  <c r="I234" i="88"/>
  <c r="I105" i="88"/>
  <c r="I282" i="88"/>
  <c r="I38" i="88"/>
  <c r="AI105" i="5"/>
  <c r="I253" i="88"/>
  <c r="I17" i="88"/>
  <c r="I292" i="88"/>
  <c r="AI47" i="5"/>
  <c r="I205" i="88"/>
  <c r="AI227" i="5"/>
  <c r="AI298" i="5"/>
  <c r="AI207" i="5"/>
  <c r="I30" i="88"/>
  <c r="I89" i="88"/>
  <c r="AI284" i="5"/>
  <c r="I77" i="88"/>
  <c r="I33" i="88"/>
  <c r="AI170" i="5"/>
  <c r="AI38" i="5"/>
  <c r="I198" i="88"/>
  <c r="I187" i="88"/>
  <c r="AI40" i="5"/>
  <c r="AI79" i="5"/>
  <c r="AI95" i="5"/>
  <c r="AI265" i="5"/>
  <c r="AI19" i="5"/>
  <c r="AI294" i="5"/>
  <c r="I278" i="88"/>
  <c r="I218" i="88"/>
  <c r="AI161" i="5"/>
  <c r="AI195" i="5"/>
  <c r="AI200" i="5"/>
  <c r="AI118" i="5"/>
  <c r="AI280" i="5"/>
  <c r="I78" i="88"/>
  <c r="I154" i="88"/>
  <c r="AI283" i="5"/>
  <c r="I133" i="88"/>
  <c r="I95" i="88"/>
  <c r="AI135" i="5"/>
  <c r="AI57" i="5"/>
  <c r="I204" i="88"/>
  <c r="AI206" i="5"/>
  <c r="I268" i="88"/>
  <c r="I3" i="88"/>
  <c r="AI5" i="5"/>
  <c r="AI4" i="5"/>
  <c r="I2" i="88"/>
  <c r="I62" i="88"/>
  <c r="AI21" i="5"/>
  <c r="I19" i="88"/>
  <c r="AJ202" i="5"/>
  <c r="J200" i="88"/>
  <c r="AJ44" i="5"/>
  <c r="J42" i="88"/>
  <c r="AJ53" i="5"/>
  <c r="J51" i="88"/>
  <c r="AI143" i="5"/>
  <c r="I141" i="88"/>
  <c r="AI71" i="5"/>
  <c r="I69" i="88"/>
  <c r="AJ157" i="5"/>
  <c r="J155" i="88"/>
  <c r="AI282" i="5"/>
  <c r="I280" i="88"/>
  <c r="AJ18" i="5"/>
  <c r="J16" i="88"/>
  <c r="AJ211" i="5"/>
  <c r="J209" i="88"/>
  <c r="AJ231" i="5"/>
  <c r="J229" i="88"/>
  <c r="AJ40" i="5"/>
  <c r="J38" i="88"/>
  <c r="AJ79" i="5"/>
  <c r="J77" i="88"/>
  <c r="AJ203" i="5"/>
  <c r="J201" i="88"/>
  <c r="J231" i="88"/>
  <c r="AJ233" i="5"/>
  <c r="AJ269" i="5"/>
  <c r="J266" i="88"/>
  <c r="AJ162" i="5"/>
  <c r="J160" i="88"/>
  <c r="AJ165" i="5"/>
  <c r="J163" i="88"/>
  <c r="AJ72" i="5"/>
  <c r="J70" i="88"/>
  <c r="AJ16" i="5"/>
  <c r="J14" i="88"/>
  <c r="AJ243" i="5"/>
  <c r="J241" i="88"/>
  <c r="AJ129" i="5"/>
  <c r="J127" i="88"/>
  <c r="AJ6" i="5"/>
  <c r="J4" i="88"/>
  <c r="AJ260" i="5"/>
  <c r="J257" i="88"/>
  <c r="AJ242" i="5"/>
  <c r="J240" i="88"/>
  <c r="AI87" i="5"/>
  <c r="I85" i="88"/>
  <c r="AJ298" i="5"/>
  <c r="J296" i="88"/>
  <c r="AJ200" i="5"/>
  <c r="J198" i="88"/>
  <c r="J187" i="88"/>
  <c r="AJ189" i="5"/>
  <c r="J28" i="88"/>
  <c r="AJ30" i="5"/>
  <c r="AJ36" i="5"/>
  <c r="J34" i="88"/>
  <c r="AJ123" i="5"/>
  <c r="J121" i="88"/>
  <c r="AJ149" i="5"/>
  <c r="J147" i="88"/>
  <c r="AI237" i="5"/>
  <c r="I235" i="88"/>
  <c r="I64" i="88"/>
  <c r="AI66" i="5"/>
  <c r="AJ27" i="5"/>
  <c r="J25" i="88"/>
  <c r="AJ235" i="5"/>
  <c r="J233" i="88"/>
  <c r="AJ113" i="5"/>
  <c r="J111" i="88"/>
  <c r="J238" i="88"/>
  <c r="AJ240" i="5"/>
  <c r="AJ206" i="5"/>
  <c r="J204" i="88"/>
  <c r="AJ279" i="5"/>
  <c r="J277" i="88"/>
  <c r="AJ173" i="5"/>
  <c r="J171" i="88"/>
  <c r="AJ148" i="5"/>
  <c r="J146" i="88"/>
  <c r="AJ94" i="5"/>
  <c r="J92" i="88"/>
  <c r="AJ160" i="5"/>
  <c r="J158" i="88"/>
  <c r="AJ93" i="5"/>
  <c r="J91" i="88"/>
  <c r="AJ15" i="5"/>
  <c r="J13" i="88"/>
  <c r="J260" i="88"/>
  <c r="AJ263" i="5"/>
  <c r="AJ142" i="5"/>
  <c r="J140" i="88"/>
  <c r="AJ161" i="5"/>
  <c r="J159" i="88"/>
  <c r="AJ274" i="5"/>
  <c r="J272" i="88"/>
  <c r="AI278" i="5"/>
  <c r="I275" i="88"/>
  <c r="AJ138" i="5"/>
  <c r="J136" i="88"/>
  <c r="I162" i="88"/>
  <c r="AI164" i="5"/>
  <c r="AJ35" i="5"/>
  <c r="J33" i="88"/>
  <c r="AJ126" i="5"/>
  <c r="J124" i="88"/>
  <c r="AJ204" i="5"/>
  <c r="J202" i="88"/>
  <c r="AJ295" i="5"/>
  <c r="J293" i="88"/>
  <c r="AJ85" i="5"/>
  <c r="J83" i="88"/>
  <c r="AJ247" i="5"/>
  <c r="J245" i="88"/>
  <c r="AJ219" i="5"/>
  <c r="J217" i="88"/>
  <c r="AJ105" i="5"/>
  <c r="J103" i="88"/>
  <c r="AJ179" i="5"/>
  <c r="J177" i="88"/>
  <c r="AJ252" i="5"/>
  <c r="J250" i="88"/>
  <c r="J271" i="88"/>
  <c r="AJ273" i="5"/>
  <c r="AI292" i="5"/>
  <c r="I290" i="88"/>
  <c r="AJ255" i="5"/>
  <c r="J253" i="88"/>
  <c r="AJ125" i="5"/>
  <c r="J123" i="88"/>
  <c r="AJ294" i="5"/>
  <c r="J292" i="88"/>
  <c r="AJ132" i="5"/>
  <c r="J130" i="88"/>
  <c r="AJ115" i="5"/>
  <c r="J113" i="88"/>
  <c r="AJ234" i="5"/>
  <c r="J232" i="88"/>
  <c r="AJ272" i="5"/>
  <c r="J269" i="88"/>
  <c r="AJ77" i="5"/>
  <c r="J75" i="88"/>
  <c r="AJ261" i="5"/>
  <c r="J258" i="88"/>
  <c r="J284" i="88"/>
  <c r="AJ286" i="5"/>
  <c r="AJ127" i="5"/>
  <c r="J125" i="88"/>
  <c r="AJ232" i="5"/>
  <c r="J230" i="88"/>
  <c r="J50" i="88"/>
  <c r="AJ52" i="5"/>
  <c r="AJ55" i="5"/>
  <c r="J53" i="88"/>
  <c r="AJ69" i="5"/>
  <c r="J67" i="88"/>
  <c r="J54" i="88"/>
  <c r="AJ56" i="5"/>
  <c r="AJ109" i="5"/>
  <c r="J107" i="88"/>
  <c r="AJ10" i="5"/>
  <c r="J8" i="88"/>
  <c r="AJ117" i="5"/>
  <c r="J115" i="88"/>
  <c r="AJ163" i="5"/>
  <c r="J161" i="88"/>
  <c r="AJ31" i="5"/>
  <c r="J29" i="88"/>
  <c r="I37" i="88"/>
  <c r="AI39" i="5"/>
  <c r="AJ150" i="5"/>
  <c r="J148" i="88"/>
  <c r="AJ78" i="5"/>
  <c r="J76" i="88"/>
  <c r="AJ98" i="5"/>
  <c r="J96" i="88"/>
  <c r="J286" i="88"/>
  <c r="AJ288" i="5"/>
  <c r="AJ58" i="5"/>
  <c r="J56" i="88"/>
  <c r="AJ7" i="5"/>
  <c r="J5" i="88"/>
  <c r="AJ70" i="5"/>
  <c r="J68" i="88"/>
  <c r="AJ68" i="5"/>
  <c r="J66" i="88"/>
  <c r="AJ62" i="5"/>
  <c r="J60" i="88"/>
  <c r="J207" i="88"/>
  <c r="AJ209" i="5"/>
  <c r="AJ183" i="5"/>
  <c r="J181" i="88"/>
  <c r="J270" i="88"/>
  <c r="AJ259" i="5"/>
  <c r="AJ194" i="5"/>
  <c r="J192" i="88"/>
  <c r="J267" i="88"/>
  <c r="AJ270" i="5"/>
  <c r="J242" i="88"/>
  <c r="AJ244" i="5"/>
  <c r="AJ174" i="5"/>
  <c r="J172" i="88"/>
  <c r="J255" i="88"/>
  <c r="AJ257" i="5"/>
  <c r="AJ145" i="5"/>
  <c r="J143" i="88"/>
  <c r="AI215" i="5"/>
  <c r="I213" i="88"/>
  <c r="AJ61" i="5"/>
  <c r="J59" i="88"/>
  <c r="AJ214" i="5"/>
  <c r="J212" i="88"/>
  <c r="I197" i="88"/>
  <c r="AI199" i="5"/>
  <c r="AJ207" i="5"/>
  <c r="J205" i="88"/>
  <c r="J278" i="88"/>
  <c r="AJ280" i="5"/>
  <c r="AI182" i="5"/>
  <c r="I180" i="88"/>
  <c r="AJ34" i="5"/>
  <c r="J32" i="88"/>
  <c r="AJ166" i="5"/>
  <c r="J164" i="88"/>
  <c r="AJ236" i="5"/>
  <c r="J234" i="88"/>
  <c r="J239" i="88"/>
  <c r="AJ241" i="5"/>
  <c r="AJ135" i="5"/>
  <c r="J133" i="88"/>
  <c r="AJ28" i="5"/>
  <c r="J26" i="88"/>
  <c r="AJ54" i="5"/>
  <c r="J52" i="88"/>
  <c r="J295" i="88"/>
  <c r="AJ297" i="5"/>
  <c r="AJ284" i="5"/>
  <c r="J282" i="88"/>
  <c r="J254" i="88"/>
  <c r="AJ256" i="5"/>
  <c r="AJ45" i="5"/>
  <c r="J43" i="88"/>
  <c r="AJ99" i="5"/>
  <c r="J97" i="88"/>
  <c r="AJ133" i="5"/>
  <c r="J131" i="88"/>
  <c r="AI258" i="5"/>
  <c r="I256" i="88"/>
  <c r="AI276" i="5"/>
  <c r="I274" i="88"/>
  <c r="AJ86" i="5"/>
  <c r="J84" i="88"/>
  <c r="AJ100" i="5"/>
  <c r="J98" i="88"/>
  <c r="J273" i="88"/>
  <c r="AJ275" i="5"/>
  <c r="J222" i="88"/>
  <c r="AJ224" i="5"/>
  <c r="J190" i="88"/>
  <c r="AJ192" i="5"/>
  <c r="AJ175" i="5"/>
  <c r="J173" i="88"/>
  <c r="I289" i="88"/>
  <c r="AI291" i="5"/>
  <c r="AJ41" i="5"/>
  <c r="J39" i="88"/>
  <c r="AJ254" i="5"/>
  <c r="J252" i="88"/>
  <c r="AJ65" i="5"/>
  <c r="J63" i="88"/>
  <c r="AJ103" i="5"/>
  <c r="J101" i="88"/>
  <c r="AJ136" i="5"/>
  <c r="J134" i="88"/>
  <c r="AJ151" i="5"/>
  <c r="J149" i="88"/>
  <c r="AJ60" i="5"/>
  <c r="J58" i="88"/>
  <c r="J191" i="88"/>
  <c r="AJ193" i="5"/>
  <c r="J46" i="88"/>
  <c r="AJ48" i="5"/>
  <c r="J243" i="88"/>
  <c r="AJ245" i="5"/>
  <c r="AJ17" i="5"/>
  <c r="J15" i="88"/>
  <c r="AJ95" i="5"/>
  <c r="J93" i="88"/>
  <c r="AJ265" i="5"/>
  <c r="J262" i="88"/>
  <c r="AJ19" i="5"/>
  <c r="J17" i="88"/>
  <c r="AJ73" i="5"/>
  <c r="J71" i="88"/>
  <c r="AJ238" i="5"/>
  <c r="J236" i="88"/>
  <c r="AJ49" i="5"/>
  <c r="J47" i="88"/>
  <c r="AI293" i="5"/>
  <c r="I291" i="88"/>
  <c r="AJ111" i="5"/>
  <c r="J109" i="88"/>
  <c r="J214" i="88"/>
  <c r="AJ216" i="5"/>
  <c r="J12" i="88"/>
  <c r="AJ14" i="5"/>
  <c r="AJ299" i="5"/>
  <c r="J297" i="88"/>
  <c r="J279" i="88"/>
  <c r="AJ281" i="5"/>
  <c r="J175" i="88"/>
  <c r="AJ177" i="5"/>
  <c r="AJ13" i="5"/>
  <c r="J11" i="88"/>
  <c r="AJ250" i="5"/>
  <c r="J248" i="88"/>
  <c r="AJ287" i="5"/>
  <c r="J285" i="88"/>
  <c r="AJ81" i="5"/>
  <c r="J79" i="88"/>
  <c r="J94" i="88"/>
  <c r="AJ96" i="5"/>
  <c r="J196" i="88"/>
  <c r="AJ198" i="5"/>
  <c r="AJ33" i="5"/>
  <c r="J31" i="88"/>
  <c r="AO5" i="86"/>
  <c r="Q285" i="111"/>
  <c r="F590" i="111"/>
  <c r="Q259" i="111"/>
  <c r="F564" i="111"/>
  <c r="Q110" i="111"/>
  <c r="F415" i="111"/>
  <c r="Q116" i="111"/>
  <c r="F421" i="111"/>
  <c r="Q104" i="111"/>
  <c r="F409" i="111"/>
  <c r="R27" i="111"/>
  <c r="G332" i="111"/>
  <c r="R235" i="111"/>
  <c r="G540" i="111"/>
  <c r="Q44" i="111"/>
  <c r="F349" i="111"/>
  <c r="Q42" i="111"/>
  <c r="F347" i="111"/>
  <c r="Q129" i="111"/>
  <c r="F434" i="111"/>
  <c r="R2" i="111"/>
  <c r="G307" i="111"/>
  <c r="Q238" i="111"/>
  <c r="F543" i="111"/>
  <c r="R35" i="111"/>
  <c r="G340" i="111"/>
  <c r="Q185" i="111"/>
  <c r="F490" i="111"/>
  <c r="Q143" i="111"/>
  <c r="F448" i="111"/>
  <c r="Q9" i="111"/>
  <c r="F314" i="111"/>
  <c r="Q294" i="111"/>
  <c r="F599" i="111"/>
  <c r="Q247" i="111"/>
  <c r="F552" i="111"/>
  <c r="R197" i="111"/>
  <c r="G502" i="111"/>
  <c r="Q165" i="111"/>
  <c r="F470" i="111"/>
  <c r="Q255" i="111"/>
  <c r="F560" i="111"/>
  <c r="Q140" i="111"/>
  <c r="F445" i="111"/>
  <c r="Q120" i="111"/>
  <c r="F425" i="111"/>
  <c r="Q260" i="111"/>
  <c r="F565" i="111"/>
  <c r="R34" i="111"/>
  <c r="G339" i="111"/>
  <c r="Q12" i="111"/>
  <c r="F317" i="111"/>
  <c r="R151" i="111"/>
  <c r="G456" i="111"/>
  <c r="Q86" i="111"/>
  <c r="F391" i="111"/>
  <c r="T187" i="5"/>
  <c r="AC187" i="5"/>
  <c r="Q213" i="111"/>
  <c r="F518" i="111"/>
  <c r="AJ88" i="5"/>
  <c r="AI88" i="5"/>
  <c r="T55" i="5"/>
  <c r="AC55" i="5"/>
  <c r="T133" i="5"/>
  <c r="R173" i="111"/>
  <c r="G478" i="111"/>
  <c r="Q131" i="111"/>
  <c r="F436" i="111"/>
  <c r="T171" i="5"/>
  <c r="R225" i="111"/>
  <c r="G530" i="111"/>
  <c r="Q169" i="111"/>
  <c r="F474" i="111"/>
  <c r="T137" i="5"/>
  <c r="R290" i="111"/>
  <c r="G595" i="111"/>
  <c r="Q135" i="111"/>
  <c r="F440" i="111"/>
  <c r="T173" i="5"/>
  <c r="R138" i="111"/>
  <c r="G443" i="111"/>
  <c r="Q171" i="111"/>
  <c r="F476" i="111"/>
  <c r="AC48" i="5"/>
  <c r="R46" i="111"/>
  <c r="G351" i="111"/>
  <c r="AC88" i="5"/>
  <c r="R86" i="111"/>
  <c r="G391" i="111"/>
  <c r="AC254" i="5"/>
  <c r="R252" i="111"/>
  <c r="G557" i="111"/>
  <c r="AC229" i="5"/>
  <c r="R227" i="111"/>
  <c r="G532" i="111"/>
  <c r="AC207" i="5"/>
  <c r="R205" i="111"/>
  <c r="G510" i="111"/>
  <c r="AC179" i="5"/>
  <c r="R177" i="111"/>
  <c r="G482" i="111"/>
  <c r="AC41" i="5"/>
  <c r="AC31" i="5"/>
  <c r="R29" i="111"/>
  <c r="G334" i="111"/>
  <c r="AC164" i="5"/>
  <c r="R162" i="111"/>
  <c r="G467" i="111"/>
  <c r="AC252" i="5"/>
  <c r="R250" i="111"/>
  <c r="G555" i="111"/>
  <c r="AC136" i="5"/>
  <c r="R134" i="111"/>
  <c r="G439" i="111"/>
  <c r="AC124" i="5"/>
  <c r="R122" i="111"/>
  <c r="G427" i="111"/>
  <c r="AC127" i="5"/>
  <c r="R125" i="111"/>
  <c r="G430" i="111"/>
  <c r="AC125" i="5"/>
  <c r="R123" i="111"/>
  <c r="G428" i="111"/>
  <c r="AC242" i="5"/>
  <c r="R240" i="111"/>
  <c r="G545" i="111"/>
  <c r="AC146" i="5"/>
  <c r="R144" i="111"/>
  <c r="G449" i="111"/>
  <c r="AC251" i="5"/>
  <c r="R249" i="111"/>
  <c r="G554" i="111"/>
  <c r="AC235" i="5"/>
  <c r="R233" i="111"/>
  <c r="G538" i="111"/>
  <c r="AC178" i="5"/>
  <c r="R176" i="111"/>
  <c r="G481" i="111"/>
  <c r="AC132" i="5"/>
  <c r="R130" i="111"/>
  <c r="G435" i="111"/>
  <c r="T277" i="5"/>
  <c r="R247" i="111"/>
  <c r="G552" i="111"/>
  <c r="Q276" i="111"/>
  <c r="F581" i="111"/>
  <c r="T244" i="5"/>
  <c r="R191" i="111"/>
  <c r="G496" i="111"/>
  <c r="Q242" i="111"/>
  <c r="F547" i="111"/>
  <c r="AC114" i="5"/>
  <c r="R112" i="111"/>
  <c r="G417" i="111"/>
  <c r="AC239" i="5"/>
  <c r="R237" i="111"/>
  <c r="G542" i="111"/>
  <c r="AC166" i="5"/>
  <c r="R164" i="111"/>
  <c r="G469" i="111"/>
  <c r="AC209" i="5"/>
  <c r="R207" i="111"/>
  <c r="G512" i="111"/>
  <c r="AC205" i="5"/>
  <c r="R203" i="111"/>
  <c r="G508" i="111"/>
  <c r="AC297" i="5"/>
  <c r="R295" i="111"/>
  <c r="G600" i="111"/>
  <c r="AC284" i="5"/>
  <c r="R282" i="111"/>
  <c r="G587" i="111"/>
  <c r="AC175" i="5"/>
  <c r="AC101" i="5"/>
  <c r="R99" i="111"/>
  <c r="G404" i="111"/>
  <c r="AC257" i="5"/>
  <c r="AC93" i="5"/>
  <c r="R91" i="111"/>
  <c r="G396" i="111"/>
  <c r="AC261" i="5"/>
  <c r="R258" i="111"/>
  <c r="G563" i="111"/>
  <c r="AC211" i="5"/>
  <c r="R209" i="111"/>
  <c r="G514" i="111"/>
  <c r="AC95" i="5"/>
  <c r="R93" i="111"/>
  <c r="G398" i="111"/>
  <c r="AC118" i="5"/>
  <c r="R116" i="111"/>
  <c r="G421" i="111"/>
  <c r="AC71" i="5"/>
  <c r="R69" i="111"/>
  <c r="G374" i="111"/>
  <c r="AC34" i="5"/>
  <c r="R32" i="111"/>
  <c r="G337" i="111"/>
  <c r="AC245" i="5"/>
  <c r="R243" i="111"/>
  <c r="G548" i="111"/>
  <c r="AC216" i="5"/>
  <c r="R214" i="111"/>
  <c r="G519" i="111"/>
  <c r="AC163" i="5"/>
  <c r="R161" i="111"/>
  <c r="G466" i="111"/>
  <c r="AC149" i="5"/>
  <c r="R147" i="111"/>
  <c r="G452" i="111"/>
  <c r="AC130" i="5"/>
  <c r="AC154" i="5"/>
  <c r="R152" i="111"/>
  <c r="G457" i="111"/>
  <c r="AC234" i="5"/>
  <c r="R232" i="111"/>
  <c r="G537" i="111"/>
  <c r="AC50" i="5"/>
  <c r="R48" i="111"/>
  <c r="G353" i="111"/>
  <c r="AC169" i="5"/>
  <c r="R167" i="111"/>
  <c r="G472" i="111"/>
  <c r="AC255" i="5"/>
  <c r="R253" i="111"/>
  <c r="G558" i="111"/>
  <c r="AC258" i="5"/>
  <c r="R256" i="111"/>
  <c r="G561" i="111"/>
  <c r="AC288" i="5"/>
  <c r="R286" i="111"/>
  <c r="G591" i="111"/>
  <c r="AC117" i="5"/>
  <c r="R115" i="111"/>
  <c r="G420" i="111"/>
  <c r="AC17" i="5"/>
  <c r="R15" i="111"/>
  <c r="G320" i="111"/>
  <c r="AC224" i="5"/>
  <c r="R222" i="111"/>
  <c r="G527" i="111"/>
  <c r="AC92" i="5"/>
  <c r="R90" i="111"/>
  <c r="G395" i="111"/>
  <c r="AC158" i="5"/>
  <c r="R156" i="111"/>
  <c r="G461" i="111"/>
  <c r="AC106" i="5"/>
  <c r="AC6" i="5"/>
  <c r="R4" i="111"/>
  <c r="G309" i="111"/>
  <c r="AC225" i="5"/>
  <c r="R223" i="111"/>
  <c r="G528" i="111"/>
  <c r="AC198" i="5"/>
  <c r="R196" i="111"/>
  <c r="G501" i="111"/>
  <c r="AC269" i="5"/>
  <c r="T268" i="5"/>
  <c r="R266" i="111"/>
  <c r="G571" i="111"/>
  <c r="AC168" i="5"/>
  <c r="R166" i="111"/>
  <c r="G471" i="111"/>
  <c r="AC293" i="5"/>
  <c r="R291" i="111"/>
  <c r="G596" i="111"/>
  <c r="AC78" i="5"/>
  <c r="R76" i="111"/>
  <c r="G381" i="111"/>
  <c r="AC111" i="5"/>
  <c r="R109" i="111"/>
  <c r="G414" i="111"/>
  <c r="AC147" i="5"/>
  <c r="R145" i="111"/>
  <c r="G450" i="111"/>
  <c r="AC247" i="5"/>
  <c r="R245" i="111"/>
  <c r="G550" i="111"/>
  <c r="AC79" i="5"/>
  <c r="R77" i="111"/>
  <c r="G382" i="111"/>
  <c r="AC161" i="5"/>
  <c r="R159" i="111"/>
  <c r="G464" i="111"/>
  <c r="AC140" i="5"/>
  <c r="AC214" i="5"/>
  <c r="R212" i="111"/>
  <c r="G517" i="111"/>
  <c r="AC282" i="5"/>
  <c r="R280" i="111"/>
  <c r="G585" i="111"/>
  <c r="AC260" i="5"/>
  <c r="R257" i="111"/>
  <c r="G562" i="111"/>
  <c r="J114" i="88"/>
  <c r="AJ218" i="5"/>
  <c r="I114" i="88"/>
  <c r="AI116" i="5"/>
  <c r="AJ9" i="5"/>
  <c r="T222" i="5"/>
  <c r="R165" i="111"/>
  <c r="G470" i="111"/>
  <c r="Q220" i="111"/>
  <c r="F525" i="111"/>
  <c r="T20" i="5"/>
  <c r="R39" i="111"/>
  <c r="G344" i="111"/>
  <c r="Q18" i="111"/>
  <c r="F323" i="111"/>
  <c r="R64" i="111"/>
  <c r="G369" i="111"/>
  <c r="Q265" i="111"/>
  <c r="F570" i="111"/>
  <c r="AC85" i="5"/>
  <c r="R83" i="111"/>
  <c r="G388" i="111"/>
  <c r="AC128" i="5"/>
  <c r="R126" i="111"/>
  <c r="G431" i="111"/>
  <c r="AC253" i="5"/>
  <c r="R251" i="111"/>
  <c r="G556" i="111"/>
  <c r="AC105" i="5"/>
  <c r="R103" i="111"/>
  <c r="G408" i="111"/>
  <c r="AC49" i="5"/>
  <c r="R47" i="111"/>
  <c r="G352" i="111"/>
  <c r="AC270" i="5"/>
  <c r="R267" i="111"/>
  <c r="G572" i="111"/>
  <c r="AC121" i="5"/>
  <c r="R119" i="111"/>
  <c r="G424" i="111"/>
  <c r="AC264" i="5"/>
  <c r="R261" i="111"/>
  <c r="G566" i="111"/>
  <c r="AC131" i="5"/>
  <c r="AC281" i="5"/>
  <c r="R279" i="111"/>
  <c r="G584" i="111"/>
  <c r="AC177" i="5"/>
  <c r="R175" i="111"/>
  <c r="G480" i="111"/>
  <c r="AC77" i="5"/>
  <c r="AC100" i="5"/>
  <c r="R98" i="111"/>
  <c r="G403" i="111"/>
  <c r="AC292" i="5"/>
  <c r="AC70" i="5"/>
  <c r="R68" i="111"/>
  <c r="G373" i="111"/>
  <c r="AC7" i="5"/>
  <c r="R5" i="111"/>
  <c r="G310" i="111"/>
  <c r="AC18" i="5"/>
  <c r="R16" i="111"/>
  <c r="G321" i="111"/>
  <c r="AC53" i="5"/>
  <c r="R51" i="111"/>
  <c r="G356" i="111"/>
  <c r="AC279" i="5"/>
  <c r="R277" i="111"/>
  <c r="G582" i="111"/>
  <c r="AC286" i="5"/>
  <c r="R284" i="111"/>
  <c r="G589" i="111"/>
  <c r="AC58" i="5"/>
  <c r="R56" i="111"/>
  <c r="G361" i="111"/>
  <c r="AC275" i="5"/>
  <c r="R273" i="111"/>
  <c r="G578" i="111"/>
  <c r="AC103" i="5"/>
  <c r="R101" i="111"/>
  <c r="G406" i="111"/>
  <c r="AC65" i="5"/>
  <c r="R63" i="111"/>
  <c r="G368" i="111"/>
  <c r="AC109" i="5"/>
  <c r="AA107" i="111"/>
  <c r="K412" i="111"/>
  <c r="R107" i="111"/>
  <c r="G412" i="111"/>
  <c r="AC185" i="5"/>
  <c r="R183" i="111"/>
  <c r="G488" i="111"/>
  <c r="AC156" i="5"/>
  <c r="R154" i="111"/>
  <c r="G459" i="111"/>
  <c r="AC272" i="5"/>
  <c r="AC271" i="5"/>
  <c r="AA269" i="111"/>
  <c r="K574" i="111"/>
  <c r="R269" i="111"/>
  <c r="G574" i="111"/>
  <c r="AC208" i="5"/>
  <c r="R206" i="111"/>
  <c r="G511" i="111"/>
  <c r="AC193" i="5"/>
  <c r="AC200" i="5"/>
  <c r="R198" i="111"/>
  <c r="G503" i="111"/>
  <c r="AC116" i="5"/>
  <c r="R114" i="111"/>
  <c r="G419" i="111"/>
  <c r="AC115" i="5"/>
  <c r="R113" i="111"/>
  <c r="G418" i="111"/>
  <c r="AC186" i="5"/>
  <c r="R184" i="111"/>
  <c r="G489" i="111"/>
  <c r="AC151" i="5"/>
  <c r="R149" i="111"/>
  <c r="G454" i="111"/>
  <c r="AC276" i="5"/>
  <c r="R274" i="111"/>
  <c r="G579" i="111"/>
  <c r="AC23" i="5"/>
  <c r="R21" i="111"/>
  <c r="G326" i="111"/>
  <c r="AC82" i="5"/>
  <c r="R80" i="111"/>
  <c r="G385" i="111"/>
  <c r="AC197" i="5"/>
  <c r="R195" i="111"/>
  <c r="G500" i="111"/>
  <c r="AC220" i="5"/>
  <c r="R218" i="111"/>
  <c r="G523" i="111"/>
  <c r="AC102" i="5"/>
  <c r="R100" i="111"/>
  <c r="G405" i="111"/>
  <c r="T266" i="5"/>
  <c r="R168" i="111"/>
  <c r="G473" i="111"/>
  <c r="Q263" i="111"/>
  <c r="F568" i="111"/>
  <c r="AC172" i="5"/>
  <c r="R170" i="111"/>
  <c r="G475" i="111"/>
  <c r="AC150" i="5"/>
  <c r="R148" i="111"/>
  <c r="G453" i="111"/>
  <c r="AC104" i="5"/>
  <c r="R102" i="111"/>
  <c r="G407" i="111"/>
  <c r="AC289" i="5"/>
  <c r="R287" i="111"/>
  <c r="G592" i="111"/>
  <c r="AC196" i="5"/>
  <c r="R194" i="111"/>
  <c r="G499" i="111"/>
  <c r="AC250" i="5"/>
  <c r="AA248" i="111"/>
  <c r="K553" i="111"/>
  <c r="R248" i="111"/>
  <c r="G553" i="111"/>
  <c r="AC291" i="5"/>
  <c r="R289" i="111"/>
  <c r="G594" i="111"/>
  <c r="AC11" i="5"/>
  <c r="AC176" i="5"/>
  <c r="R174" i="111"/>
  <c r="G479" i="111"/>
  <c r="AC273" i="5"/>
  <c r="R271" i="111"/>
  <c r="G576" i="111"/>
  <c r="AC83" i="5"/>
  <c r="R81" i="111"/>
  <c r="G386" i="111"/>
  <c r="AC84" i="5"/>
  <c r="R82" i="111"/>
  <c r="G387" i="111"/>
  <c r="AC91" i="5"/>
  <c r="R89" i="111"/>
  <c r="G394" i="111"/>
  <c r="AC195" i="5"/>
  <c r="AA193" i="111"/>
  <c r="K498" i="111"/>
  <c r="R193" i="111"/>
  <c r="G498" i="111"/>
  <c r="AC113" i="5"/>
  <c r="R111" i="111"/>
  <c r="G416" i="111"/>
  <c r="AC248" i="5"/>
  <c r="R246" i="111"/>
  <c r="G551" i="111"/>
  <c r="AC28" i="5"/>
  <c r="R26" i="111"/>
  <c r="G331" i="111"/>
  <c r="AC22" i="5"/>
  <c r="R20" i="111"/>
  <c r="G325" i="111"/>
  <c r="AC232" i="5"/>
  <c r="R230" i="111"/>
  <c r="G535" i="111"/>
  <c r="T160" i="5"/>
  <c r="R44" i="111"/>
  <c r="G349" i="111"/>
  <c r="Q158" i="111"/>
  <c r="F463" i="111"/>
  <c r="AC110" i="5"/>
  <c r="R108" i="111"/>
  <c r="G413" i="111"/>
  <c r="AC265" i="5"/>
  <c r="AC66" i="5"/>
  <c r="AC13" i="5"/>
  <c r="R11" i="111"/>
  <c r="G316" i="111"/>
  <c r="AC243" i="5"/>
  <c r="R241" i="111"/>
  <c r="G546" i="111"/>
  <c r="AC287" i="5"/>
  <c r="R285" i="111"/>
  <c r="G590" i="111"/>
  <c r="AC86" i="5"/>
  <c r="R84" i="111"/>
  <c r="G389" i="111"/>
  <c r="AC221" i="5"/>
  <c r="R219" i="111"/>
  <c r="G524" i="111"/>
  <c r="AC203" i="5"/>
  <c r="R201" i="111"/>
  <c r="G506" i="111"/>
  <c r="AC183" i="5"/>
  <c r="R181" i="111"/>
  <c r="G486" i="111"/>
  <c r="AC60" i="5"/>
  <c r="R58" i="111"/>
  <c r="G363" i="111"/>
  <c r="AC138" i="5"/>
  <c r="R136" i="111"/>
  <c r="G441" i="111"/>
  <c r="AC241" i="5"/>
  <c r="R239" i="111"/>
  <c r="G544" i="111"/>
  <c r="AC141" i="5"/>
  <c r="R139" i="111"/>
  <c r="G444" i="111"/>
  <c r="AC180" i="5"/>
  <c r="R178" i="111"/>
  <c r="G483" i="111"/>
  <c r="AC278" i="5"/>
  <c r="R275" i="111"/>
  <c r="G580" i="111"/>
  <c r="AC134" i="5"/>
  <c r="R132" i="111"/>
  <c r="G437" i="111"/>
  <c r="AC19" i="5"/>
  <c r="R17" i="111"/>
  <c r="G322" i="111"/>
  <c r="AC300" i="5"/>
  <c r="R298" i="111"/>
  <c r="G603" i="111"/>
  <c r="AC155" i="5"/>
  <c r="R153" i="111"/>
  <c r="G458" i="111"/>
  <c r="AC170" i="5"/>
  <c r="AC51" i="5"/>
  <c r="R49" i="111"/>
  <c r="G354" i="111"/>
  <c r="AC246" i="5"/>
  <c r="R244" i="111"/>
  <c r="G549" i="111"/>
  <c r="AC167" i="5"/>
  <c r="AC285" i="5"/>
  <c r="R283" i="111"/>
  <c r="G588" i="111"/>
  <c r="AC129" i="5"/>
  <c r="R127" i="111"/>
  <c r="G432" i="111"/>
  <c r="AC181" i="5"/>
  <c r="R179" i="111"/>
  <c r="G484" i="111"/>
  <c r="AC94" i="5"/>
  <c r="R92" i="111"/>
  <c r="G397" i="111"/>
  <c r="AC76" i="5"/>
  <c r="R74" i="111"/>
  <c r="G379" i="111"/>
  <c r="AC294" i="5"/>
  <c r="AC14" i="5"/>
  <c r="R12" i="111"/>
  <c r="G317" i="111"/>
  <c r="AC223" i="5"/>
  <c r="R221" i="111"/>
  <c r="G526" i="111"/>
  <c r="AC240" i="5"/>
  <c r="R238" i="111"/>
  <c r="G543" i="111"/>
  <c r="AC5" i="5"/>
  <c r="R3" i="111"/>
  <c r="G308" i="111"/>
  <c r="AC45" i="5"/>
  <c r="R43" i="111"/>
  <c r="G348" i="111"/>
  <c r="AC299" i="5"/>
  <c r="R297" i="111"/>
  <c r="G602" i="111"/>
  <c r="AC192" i="5"/>
  <c r="R190" i="111"/>
  <c r="G495" i="111"/>
  <c r="AC230" i="5"/>
  <c r="R228" i="111"/>
  <c r="G533" i="111"/>
  <c r="AC256" i="5"/>
  <c r="R254" i="111"/>
  <c r="G559" i="111"/>
  <c r="AC89" i="5"/>
  <c r="R87" i="111"/>
  <c r="G392" i="111"/>
  <c r="AC144" i="5"/>
  <c r="AA142" i="111"/>
  <c r="K447" i="111"/>
  <c r="R142" i="111"/>
  <c r="G447" i="111"/>
  <c r="AC210" i="5"/>
  <c r="R208" i="111"/>
  <c r="G513" i="111"/>
  <c r="AC25" i="5"/>
  <c r="R23" i="111"/>
  <c r="G328" i="111"/>
  <c r="AC21" i="5"/>
  <c r="R19" i="111"/>
  <c r="G324" i="111"/>
  <c r="AC213" i="5"/>
  <c r="R211" i="111"/>
  <c r="G516" i="111"/>
  <c r="T212" i="5"/>
  <c r="R30" i="111"/>
  <c r="G335" i="111"/>
  <c r="Q210" i="111"/>
  <c r="F515" i="111"/>
  <c r="AC159" i="5"/>
  <c r="R157" i="111"/>
  <c r="G462" i="111"/>
  <c r="AC263" i="5"/>
  <c r="R260" i="111"/>
  <c r="G565" i="111"/>
  <c r="AC63" i="5"/>
  <c r="R61" i="111"/>
  <c r="G366" i="111"/>
  <c r="AC231" i="5"/>
  <c r="AC59" i="5"/>
  <c r="AA57" i="111"/>
  <c r="K362" i="111"/>
  <c r="R57" i="111"/>
  <c r="G362" i="111"/>
  <c r="AC62" i="5"/>
  <c r="R60" i="111"/>
  <c r="G365" i="111"/>
  <c r="AC43" i="5"/>
  <c r="R41" i="111"/>
  <c r="G346" i="111"/>
  <c r="AC226" i="5"/>
  <c r="R224" i="111"/>
  <c r="G529" i="111"/>
  <c r="AC236" i="5"/>
  <c r="R234" i="111"/>
  <c r="G539" i="111"/>
  <c r="AC46" i="5"/>
  <c r="AC280" i="5"/>
  <c r="R278" i="111"/>
  <c r="G583" i="111"/>
  <c r="AC298" i="5"/>
  <c r="R296" i="111"/>
  <c r="G601" i="111"/>
  <c r="AC52" i="5"/>
  <c r="R50" i="111"/>
  <c r="G355" i="111"/>
  <c r="AC194" i="5"/>
  <c r="R192" i="111"/>
  <c r="G497" i="111"/>
  <c r="AC99" i="5"/>
  <c r="R97" i="111"/>
  <c r="G402" i="111"/>
  <c r="AC296" i="5"/>
  <c r="R294" i="111"/>
  <c r="G599" i="111"/>
  <c r="AC228" i="5"/>
  <c r="R226" i="111"/>
  <c r="G531" i="111"/>
  <c r="AC262" i="5"/>
  <c r="R259" i="111"/>
  <c r="G564" i="111"/>
  <c r="AC112" i="5"/>
  <c r="R110" i="111"/>
  <c r="G415" i="111"/>
  <c r="AC162" i="5"/>
  <c r="R160" i="111"/>
  <c r="G465" i="111"/>
  <c r="AC97" i="5"/>
  <c r="R95" i="111"/>
  <c r="G400" i="111"/>
  <c r="AC67" i="5"/>
  <c r="R65" i="111"/>
  <c r="G370" i="111"/>
  <c r="AC72" i="5"/>
  <c r="AA70" i="111"/>
  <c r="K375" i="111"/>
  <c r="R70" i="111"/>
  <c r="G375" i="111"/>
  <c r="AC233" i="5"/>
  <c r="R231" i="111"/>
  <c r="G536" i="111"/>
  <c r="AC64" i="5"/>
  <c r="R62" i="111"/>
  <c r="G367" i="111"/>
  <c r="AC204" i="5"/>
  <c r="R202" i="111"/>
  <c r="G507" i="111"/>
  <c r="AA268" i="111"/>
  <c r="K573" i="111"/>
  <c r="R268" i="111"/>
  <c r="G573" i="111"/>
  <c r="AC120" i="5"/>
  <c r="R118" i="111"/>
  <c r="G423" i="111"/>
  <c r="AC217" i="5"/>
  <c r="R215" i="111"/>
  <c r="G520" i="111"/>
  <c r="AC123" i="5"/>
  <c r="R121" i="111"/>
  <c r="G426" i="111"/>
  <c r="AC38" i="5"/>
  <c r="R36" i="111"/>
  <c r="G341" i="111"/>
  <c r="AC39" i="5"/>
  <c r="R37" i="111"/>
  <c r="G342" i="111"/>
  <c r="AC182" i="5"/>
  <c r="R180" i="111"/>
  <c r="G485" i="111"/>
  <c r="AC143" i="5"/>
  <c r="AA141" i="111"/>
  <c r="K446" i="111"/>
  <c r="R141" i="111"/>
  <c r="G446" i="111"/>
  <c r="AC27" i="5"/>
  <c r="R25" i="111"/>
  <c r="G330" i="111"/>
  <c r="AC32" i="5"/>
  <c r="AC119" i="5"/>
  <c r="R117" i="111"/>
  <c r="G422" i="111"/>
  <c r="AC238" i="5"/>
  <c r="R236" i="111"/>
  <c r="G541" i="111"/>
  <c r="AC218" i="5"/>
  <c r="R216" i="111"/>
  <c r="G521" i="111"/>
  <c r="AC57" i="5"/>
  <c r="R55" i="111"/>
  <c r="G360" i="111"/>
  <c r="AC189" i="5"/>
  <c r="R187" i="111"/>
  <c r="G492" i="111"/>
  <c r="AC139" i="5"/>
  <c r="AA137" i="111"/>
  <c r="K442" i="111"/>
  <c r="R137" i="111"/>
  <c r="G442" i="111"/>
  <c r="AC80" i="5"/>
  <c r="R78" i="111"/>
  <c r="G383" i="111"/>
  <c r="AC184" i="5"/>
  <c r="R182" i="111"/>
  <c r="G487" i="111"/>
  <c r="AC259" i="5"/>
  <c r="R270" i="111"/>
  <c r="G575" i="111"/>
  <c r="AC42" i="5"/>
  <c r="R40" i="111"/>
  <c r="G345" i="111"/>
  <c r="AC108" i="5"/>
  <c r="R106" i="111"/>
  <c r="G411" i="111"/>
  <c r="AC152" i="5"/>
  <c r="AA150" i="111"/>
  <c r="K455" i="111"/>
  <c r="R150" i="111"/>
  <c r="G455" i="111"/>
  <c r="AC219" i="5"/>
  <c r="R217" i="111"/>
  <c r="G522" i="111"/>
  <c r="AC190" i="5"/>
  <c r="R188" i="111"/>
  <c r="G493" i="111"/>
  <c r="AC68" i="5"/>
  <c r="R66" i="111"/>
  <c r="G371" i="111"/>
  <c r="AC295" i="5"/>
  <c r="R293" i="111"/>
  <c r="G598" i="111"/>
  <c r="AC188" i="5"/>
  <c r="R186" i="111"/>
  <c r="G491" i="111"/>
  <c r="AC267" i="5"/>
  <c r="R264" i="111"/>
  <c r="G569" i="111"/>
  <c r="AC98" i="5"/>
  <c r="R96" i="111"/>
  <c r="G401" i="111"/>
  <c r="AC142" i="5"/>
  <c r="AC73" i="5"/>
  <c r="AA71" i="111"/>
  <c r="K376" i="111"/>
  <c r="R71" i="111"/>
  <c r="G376" i="111"/>
  <c r="AC40" i="5"/>
  <c r="R38" i="111"/>
  <c r="G343" i="111"/>
  <c r="AC75" i="5"/>
  <c r="R73" i="111"/>
  <c r="G378" i="111"/>
  <c r="AC30" i="5"/>
  <c r="R28" i="111"/>
  <c r="G333" i="111"/>
  <c r="AC44" i="5"/>
  <c r="R42" i="111"/>
  <c r="G347" i="111"/>
  <c r="AC249" i="5"/>
  <c r="AC148" i="5"/>
  <c r="R146" i="111"/>
  <c r="G451" i="111"/>
  <c r="AC191" i="5"/>
  <c r="R189" i="111"/>
  <c r="G494" i="111"/>
  <c r="AC227" i="5"/>
  <c r="AC165" i="5"/>
  <c r="R163" i="111"/>
  <c r="G468" i="111"/>
  <c r="AC145" i="5"/>
  <c r="R143" i="111"/>
  <c r="G448" i="111"/>
  <c r="AC283" i="5"/>
  <c r="R281" i="111"/>
  <c r="G586" i="111"/>
  <c r="AC61" i="5"/>
  <c r="R59" i="111"/>
  <c r="G364" i="111"/>
  <c r="AC290" i="5"/>
  <c r="R288" i="111"/>
  <c r="G593" i="111"/>
  <c r="AC201" i="5"/>
  <c r="R199" i="111"/>
  <c r="G504" i="111"/>
  <c r="AC206" i="5"/>
  <c r="R204" i="111"/>
  <c r="G509" i="111"/>
  <c r="AC16" i="5"/>
  <c r="R14" i="111"/>
  <c r="G319" i="111"/>
  <c r="AC35" i="5"/>
  <c r="R33" i="111"/>
  <c r="G338" i="111"/>
  <c r="AC15" i="5"/>
  <c r="R13" i="111"/>
  <c r="G318" i="111"/>
  <c r="R53" i="111"/>
  <c r="G358" i="111"/>
  <c r="AC157" i="5"/>
  <c r="R155" i="111"/>
  <c r="G460" i="111"/>
  <c r="AC54" i="5"/>
  <c r="R52" i="111"/>
  <c r="G357" i="111"/>
  <c r="AC301" i="5"/>
  <c r="R299" i="111"/>
  <c r="G604" i="111"/>
  <c r="AC24" i="5"/>
  <c r="R22" i="111"/>
  <c r="G327" i="111"/>
  <c r="AC8" i="5"/>
  <c r="R6" i="111"/>
  <c r="G311" i="111"/>
  <c r="AC90" i="5"/>
  <c r="R88" i="111"/>
  <c r="G393" i="111"/>
  <c r="AC26" i="5"/>
  <c r="R24" i="111"/>
  <c r="G329" i="111"/>
  <c r="AC122" i="5"/>
  <c r="R120" i="111"/>
  <c r="G425" i="111"/>
  <c r="AC87" i="5"/>
  <c r="R85" i="111"/>
  <c r="G390" i="111"/>
  <c r="T135" i="5"/>
  <c r="R292" i="111"/>
  <c r="G597" i="111"/>
  <c r="Q133" i="111"/>
  <c r="F438" i="111"/>
  <c r="AC174" i="5"/>
  <c r="R172" i="111"/>
  <c r="G477" i="111"/>
  <c r="AC274" i="5"/>
  <c r="R272" i="111"/>
  <c r="G577" i="111"/>
  <c r="AC74" i="5"/>
  <c r="R72" i="111"/>
  <c r="G377" i="111"/>
  <c r="AC126" i="5"/>
  <c r="R124" i="111"/>
  <c r="G429" i="111"/>
  <c r="AC69" i="5"/>
  <c r="R67" i="111"/>
  <c r="G372" i="111"/>
  <c r="AC202" i="5"/>
  <c r="R200" i="111"/>
  <c r="G505" i="111"/>
  <c r="AC56" i="5"/>
  <c r="R54" i="111"/>
  <c r="G359" i="111"/>
  <c r="AC215" i="5"/>
  <c r="R213" i="111"/>
  <c r="G518" i="111"/>
  <c r="AC10" i="5"/>
  <c r="R8" i="111"/>
  <c r="G313" i="111"/>
  <c r="AC96" i="5"/>
  <c r="R94" i="111"/>
  <c r="G399" i="111"/>
  <c r="AC47" i="5"/>
  <c r="R45" i="111"/>
  <c r="G350" i="111"/>
  <c r="AJ267" i="5"/>
  <c r="I264" i="88"/>
  <c r="AI267" i="5"/>
  <c r="AJ24" i="5"/>
  <c r="I169" i="88"/>
  <c r="T172" i="89"/>
  <c r="AJ171" i="5"/>
  <c r="AI239" i="5"/>
  <c r="T240" i="89"/>
  <c r="AJ239" i="5"/>
  <c r="T122" i="89"/>
  <c r="AJ121" i="5"/>
  <c r="AI222" i="5"/>
  <c r="T223" i="89"/>
  <c r="J220" i="88"/>
  <c r="I210" i="88"/>
  <c r="T213" i="89"/>
  <c r="J210" i="88"/>
  <c r="I145" i="88"/>
  <c r="T148" i="89"/>
  <c r="AJ147" i="5"/>
  <c r="T21" i="89"/>
  <c r="J18" i="88"/>
  <c r="I150" i="88"/>
  <c r="T153" i="89"/>
  <c r="AJ152" i="5"/>
  <c r="AI90" i="5"/>
  <c r="T91" i="89"/>
  <c r="AJ90" i="5"/>
  <c r="T206" i="89"/>
  <c r="J203" i="88"/>
  <c r="J44" i="88"/>
  <c r="I237" i="88"/>
  <c r="AI205" i="5"/>
  <c r="I203" i="88"/>
  <c r="AI20" i="5"/>
  <c r="J108" i="88"/>
  <c r="AJ122" i="5"/>
  <c r="I119" i="88"/>
  <c r="AI121" i="5"/>
  <c r="I18" i="88"/>
  <c r="AI171" i="5"/>
  <c r="I220" i="88"/>
  <c r="AI147" i="5"/>
  <c r="AI212" i="5"/>
  <c r="AI152" i="5"/>
  <c r="I88" i="88"/>
  <c r="S304" i="5"/>
  <c r="AJ248" i="5"/>
  <c r="AJ223" i="5"/>
  <c r="AJ300" i="5"/>
  <c r="J135" i="88"/>
  <c r="AJ268" i="5"/>
  <c r="J142" i="88"/>
  <c r="AJ22" i="5"/>
  <c r="J224" i="88"/>
  <c r="J138" i="88"/>
  <c r="J137" i="88"/>
  <c r="AJ169" i="5"/>
  <c r="AJ262" i="5"/>
  <c r="J184" i="88"/>
  <c r="AJ221" i="5"/>
  <c r="J24" i="88"/>
  <c r="J48" i="88"/>
  <c r="AJ106" i="5"/>
  <c r="AJ208" i="5"/>
  <c r="AJ217" i="5"/>
  <c r="J21" i="88"/>
  <c r="AJ89" i="5"/>
  <c r="AJ11" i="5"/>
  <c r="J157" i="88"/>
  <c r="J118" i="88"/>
  <c r="J49" i="88"/>
  <c r="AJ134" i="5"/>
  <c r="J287" i="88"/>
  <c r="AJ130" i="5"/>
  <c r="AJ290" i="5"/>
  <c r="AJ188" i="5"/>
  <c r="AJ190" i="5"/>
  <c r="J228" i="88"/>
  <c r="J249" i="88"/>
  <c r="J195" i="88"/>
  <c r="AJ301" i="5"/>
  <c r="J294" i="88"/>
  <c r="J112" i="88"/>
  <c r="AJ185" i="5"/>
  <c r="AJ253" i="5"/>
  <c r="AJ249" i="5"/>
  <c r="J35" i="88"/>
  <c r="J61" i="88"/>
  <c r="J156" i="88"/>
  <c r="J211" i="88"/>
  <c r="AJ246" i="5"/>
  <c r="AI168" i="5"/>
  <c r="I166" i="88"/>
  <c r="J57" i="88"/>
  <c r="J223" i="88"/>
  <c r="AJ228" i="5"/>
  <c r="AJ153" i="5"/>
  <c r="AJ264" i="5"/>
  <c r="J110" i="88"/>
  <c r="AJ187" i="5"/>
  <c r="J227" i="88"/>
  <c r="AJ154" i="5"/>
  <c r="J102" i="88"/>
  <c r="J182" i="88"/>
  <c r="AI124" i="5"/>
  <c r="I122" i="88"/>
  <c r="J40" i="88"/>
  <c r="J170" i="88"/>
  <c r="J139" i="88"/>
  <c r="AJ131" i="5"/>
  <c r="J90" i="88"/>
  <c r="AI43" i="5"/>
  <c r="I41" i="88"/>
  <c r="J80" i="88"/>
  <c r="AJ181" i="5"/>
  <c r="J165" i="88"/>
  <c r="AJ128" i="5"/>
  <c r="J100" i="88"/>
  <c r="J194" i="88"/>
  <c r="AJ83" i="5"/>
  <c r="AJ176" i="5"/>
  <c r="J95" i="88"/>
  <c r="AJ283" i="5"/>
  <c r="AJ227" i="5"/>
  <c r="J117" i="88"/>
  <c r="J199" i="88"/>
  <c r="AJ191" i="5"/>
  <c r="J73" i="88"/>
  <c r="J208" i="88"/>
  <c r="AJ74" i="5"/>
  <c r="J153" i="88"/>
  <c r="J144" i="88"/>
  <c r="AJ67" i="5"/>
  <c r="J105" i="88"/>
  <c r="J168" i="88"/>
  <c r="J30" i="88"/>
  <c r="J10" i="88"/>
  <c r="J116" i="88"/>
  <c r="J36" i="88"/>
  <c r="J89" i="88"/>
  <c r="J106" i="88"/>
  <c r="J178" i="88"/>
  <c r="J193" i="88"/>
  <c r="AJ47" i="5"/>
  <c r="J99" i="88"/>
  <c r="AJ285" i="5"/>
  <c r="AJ76" i="5"/>
  <c r="J176" i="88"/>
  <c r="J218" i="88"/>
  <c r="J78" i="88"/>
  <c r="J154" i="88"/>
  <c r="J276" i="88"/>
  <c r="AJ266" i="5"/>
  <c r="J82" i="88"/>
  <c r="AJ57" i="5"/>
  <c r="J268" i="88"/>
  <c r="AJ64" i="5"/>
  <c r="J3" i="88"/>
  <c r="AJ5" i="5"/>
  <c r="AJ21" i="5"/>
  <c r="J19" i="88"/>
  <c r="AJ4" i="5"/>
  <c r="J2" i="88"/>
  <c r="AJ291" i="5"/>
  <c r="J289" i="88"/>
  <c r="AJ199" i="5"/>
  <c r="J197" i="88"/>
  <c r="AJ39" i="5"/>
  <c r="J37" i="88"/>
  <c r="AJ164" i="5"/>
  <c r="J162" i="88"/>
  <c r="AJ66" i="5"/>
  <c r="J64" i="88"/>
  <c r="AJ71" i="5"/>
  <c r="J69" i="88"/>
  <c r="AJ215" i="5"/>
  <c r="J213" i="88"/>
  <c r="AJ258" i="5"/>
  <c r="J256" i="88"/>
  <c r="AJ87" i="5"/>
  <c r="J85" i="88"/>
  <c r="J291" i="88"/>
  <c r="AJ293" i="5"/>
  <c r="AJ276" i="5"/>
  <c r="J274" i="88"/>
  <c r="AJ182" i="5"/>
  <c r="J180" i="88"/>
  <c r="AJ292" i="5"/>
  <c r="J290" i="88"/>
  <c r="J275" i="88"/>
  <c r="AJ278" i="5"/>
  <c r="J235" i="88"/>
  <c r="AJ237" i="5"/>
  <c r="AJ282" i="5"/>
  <c r="J280" i="88"/>
  <c r="AJ143" i="5"/>
  <c r="J141" i="88"/>
  <c r="AA267" i="111"/>
  <c r="K572" i="111"/>
  <c r="AA179" i="111"/>
  <c r="K484" i="111"/>
  <c r="R129" i="111"/>
  <c r="G434" i="111"/>
  <c r="R104" i="111"/>
  <c r="G409" i="111"/>
  <c r="AA25" i="111"/>
  <c r="K330" i="111"/>
  <c r="R229" i="111"/>
  <c r="G534" i="111"/>
  <c r="AA178" i="111"/>
  <c r="K483" i="111"/>
  <c r="R262" i="111"/>
  <c r="G567" i="111"/>
  <c r="AA98" i="111"/>
  <c r="K403" i="111"/>
  <c r="AA185" i="111"/>
  <c r="K490" i="111"/>
  <c r="R185" i="111"/>
  <c r="G490" i="111"/>
  <c r="AA103" i="111"/>
  <c r="K408" i="111"/>
  <c r="AA232" i="111"/>
  <c r="K537" i="111"/>
  <c r="AA278" i="111"/>
  <c r="K583" i="111"/>
  <c r="AA83" i="111"/>
  <c r="K388" i="111"/>
  <c r="AA286" i="111"/>
  <c r="K591" i="111"/>
  <c r="AA32" i="111"/>
  <c r="K337" i="111"/>
  <c r="AA119" i="111"/>
  <c r="K424" i="111"/>
  <c r="AA94" i="111"/>
  <c r="K399" i="111"/>
  <c r="AA124" i="111"/>
  <c r="K429" i="111"/>
  <c r="R140" i="111"/>
  <c r="G445" i="111"/>
  <c r="AA118" i="111"/>
  <c r="K423" i="111"/>
  <c r="AA160" i="111"/>
  <c r="K465" i="111"/>
  <c r="AA2" i="111"/>
  <c r="K307" i="111"/>
  <c r="AA208" i="111"/>
  <c r="K513" i="111"/>
  <c r="AA228" i="111"/>
  <c r="K533" i="111"/>
  <c r="AA3" i="111"/>
  <c r="K308" i="111"/>
  <c r="R9" i="111"/>
  <c r="G314" i="111"/>
  <c r="AA277" i="111"/>
  <c r="K582" i="111"/>
  <c r="AA68" i="111"/>
  <c r="K373" i="111"/>
  <c r="R75" i="111"/>
  <c r="G380" i="111"/>
  <c r="R128" i="111"/>
  <c r="G433" i="111"/>
  <c r="R255" i="111"/>
  <c r="G560" i="111"/>
  <c r="AA289" i="111"/>
  <c r="K594" i="111"/>
  <c r="AA45" i="111"/>
  <c r="K350" i="111"/>
  <c r="AA67" i="111"/>
  <c r="K372" i="111"/>
  <c r="AA120" i="111"/>
  <c r="K425" i="111"/>
  <c r="AA204" i="111"/>
  <c r="K509" i="111"/>
  <c r="AA281" i="111"/>
  <c r="K586" i="111"/>
  <c r="AA50" i="111"/>
  <c r="K355" i="111"/>
  <c r="AA43" i="111"/>
  <c r="K348" i="111"/>
  <c r="AA49" i="111"/>
  <c r="K354" i="111"/>
  <c r="AA38" i="111"/>
  <c r="K343" i="111"/>
  <c r="AC266" i="5"/>
  <c r="AA264" i="111"/>
  <c r="K569" i="111"/>
  <c r="AC277" i="5"/>
  <c r="AA275" i="111"/>
  <c r="K580" i="111"/>
  <c r="AA36" i="111"/>
  <c r="K341" i="111"/>
  <c r="AA234" i="111"/>
  <c r="K539" i="111"/>
  <c r="AA254" i="111"/>
  <c r="K559" i="111"/>
  <c r="AA200" i="111"/>
  <c r="K505" i="111"/>
  <c r="AA272" i="111"/>
  <c r="K577" i="111"/>
  <c r="AA85" i="111"/>
  <c r="K390" i="111"/>
  <c r="AA24" i="111"/>
  <c r="K329" i="111"/>
  <c r="AA299" i="111"/>
  <c r="K604" i="111"/>
  <c r="AA14" i="111"/>
  <c r="K319" i="111"/>
  <c r="AA59" i="111"/>
  <c r="K364" i="111"/>
  <c r="AA143" i="111"/>
  <c r="K448" i="111"/>
  <c r="AA96" i="111"/>
  <c r="K401" i="111"/>
  <c r="AA217" i="111"/>
  <c r="K522" i="111"/>
  <c r="AA187" i="111"/>
  <c r="K492" i="111"/>
  <c r="AA92" i="111"/>
  <c r="K397" i="111"/>
  <c r="AA127" i="111"/>
  <c r="K432" i="111"/>
  <c r="AA239" i="111"/>
  <c r="K544" i="111"/>
  <c r="AA58" i="111"/>
  <c r="K363" i="111"/>
  <c r="AA201" i="111"/>
  <c r="K506" i="111"/>
  <c r="AA80" i="111"/>
  <c r="K385" i="111"/>
  <c r="AA6" i="111"/>
  <c r="K311" i="111"/>
  <c r="AA155" i="111"/>
  <c r="K460" i="111"/>
  <c r="AA186" i="111"/>
  <c r="K491" i="111"/>
  <c r="AA157" i="111"/>
  <c r="K462" i="111"/>
  <c r="AA23" i="111"/>
  <c r="K328" i="111"/>
  <c r="AA111" i="111"/>
  <c r="K416" i="111"/>
  <c r="AA81" i="111"/>
  <c r="K386" i="111"/>
  <c r="AA102" i="111"/>
  <c r="K407" i="111"/>
  <c r="AA170" i="111"/>
  <c r="K475" i="111"/>
  <c r="AA195" i="111"/>
  <c r="K500" i="111"/>
  <c r="AA21" i="111"/>
  <c r="K326" i="111"/>
  <c r="AA149" i="111"/>
  <c r="K454" i="111"/>
  <c r="AA113" i="111"/>
  <c r="K418" i="111"/>
  <c r="AA206" i="111"/>
  <c r="K511" i="111"/>
  <c r="AA154" i="111"/>
  <c r="K459" i="111"/>
  <c r="AA101" i="111"/>
  <c r="K406" i="111"/>
  <c r="AA56" i="111"/>
  <c r="K361" i="111"/>
  <c r="AA175" i="111"/>
  <c r="K480" i="111"/>
  <c r="AA47" i="111"/>
  <c r="K352" i="111"/>
  <c r="AA251" i="111"/>
  <c r="K556" i="111"/>
  <c r="AA159" i="111"/>
  <c r="K464" i="111"/>
  <c r="AA109" i="111"/>
  <c r="K414" i="111"/>
  <c r="AC268" i="5"/>
  <c r="AA266" i="111"/>
  <c r="K571" i="111"/>
  <c r="AA15" i="111"/>
  <c r="K320" i="111"/>
  <c r="AA152" i="111"/>
  <c r="K457" i="111"/>
  <c r="AA209" i="111"/>
  <c r="K514" i="111"/>
  <c r="AA213" i="111"/>
  <c r="K518" i="111"/>
  <c r="AA13" i="111"/>
  <c r="K318" i="111"/>
  <c r="AA199" i="111"/>
  <c r="K504" i="111"/>
  <c r="AA73" i="111"/>
  <c r="K378" i="111"/>
  <c r="AA66" i="111"/>
  <c r="K371" i="111"/>
  <c r="AA106" i="111"/>
  <c r="K411" i="111"/>
  <c r="AA78" i="111"/>
  <c r="K383" i="111"/>
  <c r="AA216" i="111"/>
  <c r="K521" i="111"/>
  <c r="AA117" i="111"/>
  <c r="K422" i="111"/>
  <c r="AA180" i="111"/>
  <c r="K485" i="111"/>
  <c r="AA215" i="111"/>
  <c r="K520" i="111"/>
  <c r="AA62" i="111"/>
  <c r="K367" i="111"/>
  <c r="AA95" i="111"/>
  <c r="K400" i="111"/>
  <c r="AA226" i="111"/>
  <c r="K531" i="111"/>
  <c r="AA61" i="111"/>
  <c r="K366" i="111"/>
  <c r="AA211" i="111"/>
  <c r="K516" i="111"/>
  <c r="AA244" i="111"/>
  <c r="K549" i="111"/>
  <c r="AA298" i="111"/>
  <c r="K603" i="111"/>
  <c r="AA241" i="111"/>
  <c r="K546" i="111"/>
  <c r="AA108" i="111"/>
  <c r="K413" i="111"/>
  <c r="AA89" i="111"/>
  <c r="K394" i="111"/>
  <c r="AA194" i="111"/>
  <c r="K499" i="111"/>
  <c r="AA156" i="111"/>
  <c r="K461" i="111"/>
  <c r="AA167" i="111"/>
  <c r="K472" i="111"/>
  <c r="AA255" i="111"/>
  <c r="K560" i="111"/>
  <c r="AA205" i="111"/>
  <c r="K510" i="111"/>
  <c r="AA252" i="111"/>
  <c r="K557" i="111"/>
  <c r="AA46" i="111"/>
  <c r="K351" i="111"/>
  <c r="AA282" i="111"/>
  <c r="K587" i="111"/>
  <c r="AA176" i="111"/>
  <c r="K481" i="111"/>
  <c r="AA240" i="111"/>
  <c r="K545" i="111"/>
  <c r="AA125" i="111"/>
  <c r="K430" i="111"/>
  <c r="AA134" i="111"/>
  <c r="K439" i="111"/>
  <c r="AA162" i="111"/>
  <c r="K467" i="111"/>
  <c r="AA270" i="111"/>
  <c r="K575" i="111"/>
  <c r="AA84" i="111"/>
  <c r="K389" i="111"/>
  <c r="AA230" i="111"/>
  <c r="K535" i="111"/>
  <c r="AA100" i="111"/>
  <c r="K405" i="111"/>
  <c r="AA16" i="111"/>
  <c r="K321" i="111"/>
  <c r="AA257" i="111"/>
  <c r="K562" i="111"/>
  <c r="AA253" i="111"/>
  <c r="K558" i="111"/>
  <c r="AA214" i="111"/>
  <c r="K519" i="111"/>
  <c r="AA99" i="111"/>
  <c r="K404" i="111"/>
  <c r="AA203" i="111"/>
  <c r="K508" i="111"/>
  <c r="AA112" i="111"/>
  <c r="K417" i="111"/>
  <c r="AA235" i="111"/>
  <c r="K540" i="111"/>
  <c r="AA54" i="111"/>
  <c r="K359" i="111"/>
  <c r="AA72" i="111"/>
  <c r="K377" i="111"/>
  <c r="AA22" i="111"/>
  <c r="K327" i="111"/>
  <c r="AA53" i="111"/>
  <c r="K358" i="111"/>
  <c r="AA189" i="111"/>
  <c r="K494" i="111"/>
  <c r="AA28" i="111"/>
  <c r="K333" i="111"/>
  <c r="AA293" i="111"/>
  <c r="K598" i="111"/>
  <c r="AA40" i="111"/>
  <c r="K345" i="111"/>
  <c r="AA55" i="111"/>
  <c r="K360" i="111"/>
  <c r="AA236" i="111"/>
  <c r="K541" i="111"/>
  <c r="AA37" i="111"/>
  <c r="K342" i="111"/>
  <c r="AA121" i="111"/>
  <c r="K426" i="111"/>
  <c r="AA202" i="111"/>
  <c r="K507" i="111"/>
  <c r="AA231" i="111"/>
  <c r="K536" i="111"/>
  <c r="AA192" i="111"/>
  <c r="K497" i="111"/>
  <c r="AA296" i="111"/>
  <c r="K601" i="111"/>
  <c r="AA224" i="111"/>
  <c r="K529" i="111"/>
  <c r="AA60" i="111"/>
  <c r="K365" i="111"/>
  <c r="AA260" i="111"/>
  <c r="K565" i="111"/>
  <c r="AA19" i="111"/>
  <c r="K324" i="111"/>
  <c r="AA87" i="111"/>
  <c r="K392" i="111"/>
  <c r="AA297" i="111"/>
  <c r="K602" i="111"/>
  <c r="AA221" i="111"/>
  <c r="K526" i="111"/>
  <c r="AA153" i="111"/>
  <c r="K458" i="111"/>
  <c r="AA17" i="111"/>
  <c r="K322" i="111"/>
  <c r="AA139" i="111"/>
  <c r="K444" i="111"/>
  <c r="AA136" i="111"/>
  <c r="K441" i="111"/>
  <c r="AA181" i="111"/>
  <c r="K486" i="111"/>
  <c r="AA219" i="111"/>
  <c r="K524" i="111"/>
  <c r="AA11" i="111"/>
  <c r="K316" i="111"/>
  <c r="AA20" i="111"/>
  <c r="K325" i="111"/>
  <c r="AA82" i="111"/>
  <c r="K387" i="111"/>
  <c r="AA271" i="111"/>
  <c r="K576" i="111"/>
  <c r="AA287" i="111"/>
  <c r="K592" i="111"/>
  <c r="AA148" i="111"/>
  <c r="K453" i="111"/>
  <c r="AA218" i="111"/>
  <c r="K523" i="111"/>
  <c r="AA274" i="111"/>
  <c r="K579" i="111"/>
  <c r="AA184" i="111"/>
  <c r="K489" i="111"/>
  <c r="AA114" i="111"/>
  <c r="K419" i="111"/>
  <c r="AA183" i="111"/>
  <c r="K488" i="111"/>
  <c r="AA63" i="111"/>
  <c r="K368" i="111"/>
  <c r="AA273" i="111"/>
  <c r="K578" i="111"/>
  <c r="AA284" i="111"/>
  <c r="K589" i="111"/>
  <c r="AA51" i="111"/>
  <c r="K356" i="111"/>
  <c r="AA5" i="111"/>
  <c r="K310" i="111"/>
  <c r="AA279" i="111"/>
  <c r="K584" i="111"/>
  <c r="AA261" i="111"/>
  <c r="K566" i="111"/>
  <c r="AA126" i="111"/>
  <c r="K431" i="111"/>
  <c r="AA31" i="111"/>
  <c r="K336" i="111"/>
  <c r="AA105" i="111"/>
  <c r="K410" i="111"/>
  <c r="AA151" i="111"/>
  <c r="K456" i="111"/>
  <c r="AA146" i="111"/>
  <c r="K451" i="111"/>
  <c r="AA97" i="111"/>
  <c r="K402" i="111"/>
  <c r="AA41" i="111"/>
  <c r="K346" i="111"/>
  <c r="AA190" i="111"/>
  <c r="K495" i="111"/>
  <c r="AA74" i="111"/>
  <c r="K379" i="111"/>
  <c r="AA283" i="111"/>
  <c r="K588" i="111"/>
  <c r="AA132" i="111"/>
  <c r="K437" i="111"/>
  <c r="AA26" i="111"/>
  <c r="K331" i="111"/>
  <c r="AA174" i="111"/>
  <c r="K479" i="111"/>
  <c r="AA198" i="111"/>
  <c r="K503" i="111"/>
  <c r="AA34" i="111"/>
  <c r="K339" i="111"/>
  <c r="AA212" i="111"/>
  <c r="K517" i="111"/>
  <c r="AA245" i="111"/>
  <c r="K550" i="111"/>
  <c r="AA291" i="111"/>
  <c r="K596" i="111"/>
  <c r="AA223" i="111"/>
  <c r="K528" i="111"/>
  <c r="AA90" i="111"/>
  <c r="K395" i="111"/>
  <c r="AA48" i="111"/>
  <c r="K353" i="111"/>
  <c r="AA147" i="111"/>
  <c r="K452" i="111"/>
  <c r="AA10" i="111"/>
  <c r="K315" i="111"/>
  <c r="AA91" i="111"/>
  <c r="K396" i="111"/>
  <c r="AA164" i="111"/>
  <c r="K469" i="111"/>
  <c r="AA249" i="111"/>
  <c r="K554" i="111"/>
  <c r="AA27" i="111"/>
  <c r="K332" i="111"/>
  <c r="AA79" i="111"/>
  <c r="K384" i="111"/>
  <c r="AA8" i="111"/>
  <c r="K313" i="111"/>
  <c r="AA172" i="111"/>
  <c r="K477" i="111"/>
  <c r="AA88" i="111"/>
  <c r="K393" i="111"/>
  <c r="AA52" i="111"/>
  <c r="K357" i="111"/>
  <c r="AA33" i="111"/>
  <c r="K338" i="111"/>
  <c r="AA288" i="111"/>
  <c r="K593" i="111"/>
  <c r="AA163" i="111"/>
  <c r="K468" i="111"/>
  <c r="AA188" i="111"/>
  <c r="K493" i="111"/>
  <c r="AA182" i="111"/>
  <c r="K487" i="111"/>
  <c r="AA280" i="111"/>
  <c r="K585" i="111"/>
  <c r="AA77" i="111"/>
  <c r="K382" i="111"/>
  <c r="AA145" i="111"/>
  <c r="K450" i="111"/>
  <c r="AA76" i="111"/>
  <c r="K381" i="111"/>
  <c r="AA166" i="111"/>
  <c r="K471" i="111"/>
  <c r="AA196" i="111"/>
  <c r="K501" i="111"/>
  <c r="AA4" i="111"/>
  <c r="K309" i="111"/>
  <c r="AA222" i="111"/>
  <c r="K527" i="111"/>
  <c r="AA115" i="111"/>
  <c r="K420" i="111"/>
  <c r="AA256" i="111"/>
  <c r="K561" i="111"/>
  <c r="AA161" i="111"/>
  <c r="K466" i="111"/>
  <c r="AA243" i="111"/>
  <c r="K548" i="111"/>
  <c r="AA69" i="111"/>
  <c r="K374" i="111"/>
  <c r="AA93" i="111"/>
  <c r="K398" i="111"/>
  <c r="AA258" i="111"/>
  <c r="K563" i="111"/>
  <c r="AA295" i="111"/>
  <c r="K600" i="111"/>
  <c r="AA207" i="111"/>
  <c r="K512" i="111"/>
  <c r="AA237" i="111"/>
  <c r="K542" i="111"/>
  <c r="AA130" i="111"/>
  <c r="K435" i="111"/>
  <c r="AA233" i="111"/>
  <c r="K538" i="111"/>
  <c r="AA144" i="111"/>
  <c r="K449" i="111"/>
  <c r="AA123" i="111"/>
  <c r="K428" i="111"/>
  <c r="AA122" i="111"/>
  <c r="K427" i="111"/>
  <c r="AA250" i="111"/>
  <c r="K555" i="111"/>
  <c r="AA29" i="111"/>
  <c r="K334" i="111"/>
  <c r="AA177" i="111"/>
  <c r="K482" i="111"/>
  <c r="AA227" i="111"/>
  <c r="K532" i="111"/>
  <c r="AA86" i="111"/>
  <c r="K391" i="111"/>
  <c r="AA7" i="111"/>
  <c r="K312" i="111"/>
  <c r="AA197" i="111"/>
  <c r="K502" i="111"/>
  <c r="AA35" i="111"/>
  <c r="K340" i="111"/>
  <c r="AC160" i="5"/>
  <c r="AA44" i="111"/>
  <c r="K349" i="111"/>
  <c r="R158" i="111"/>
  <c r="G463" i="111"/>
  <c r="AA168" i="111"/>
  <c r="K473" i="111"/>
  <c r="R263" i="111"/>
  <c r="G568" i="111"/>
  <c r="AA64" i="111"/>
  <c r="K369" i="111"/>
  <c r="R265" i="111"/>
  <c r="G570" i="111"/>
  <c r="AC244" i="5"/>
  <c r="AA191" i="111"/>
  <c r="K496" i="111"/>
  <c r="R242" i="111"/>
  <c r="G547" i="111"/>
  <c r="AC173" i="5"/>
  <c r="AA138" i="111"/>
  <c r="K443" i="111"/>
  <c r="R171" i="111"/>
  <c r="G476" i="111"/>
  <c r="AC20" i="5"/>
  <c r="AA39" i="111"/>
  <c r="K344" i="111"/>
  <c r="R18" i="111"/>
  <c r="G323" i="111"/>
  <c r="AC135" i="5"/>
  <c r="AA292" i="111"/>
  <c r="K597" i="111"/>
  <c r="R133" i="111"/>
  <c r="G438" i="111"/>
  <c r="AC212" i="5"/>
  <c r="AA30" i="111"/>
  <c r="K335" i="111"/>
  <c r="R210" i="111"/>
  <c r="G515" i="111"/>
  <c r="AC222" i="5"/>
  <c r="AA165" i="111"/>
  <c r="K470" i="111"/>
  <c r="R220" i="111"/>
  <c r="G525" i="111"/>
  <c r="T304" i="5"/>
  <c r="AC171" i="5"/>
  <c r="AA225" i="111"/>
  <c r="K530" i="111"/>
  <c r="R169" i="111"/>
  <c r="G474" i="111"/>
  <c r="AA65" i="111"/>
  <c r="K370" i="111"/>
  <c r="R276" i="111"/>
  <c r="G581" i="111"/>
  <c r="AC137" i="5"/>
  <c r="AA290" i="111"/>
  <c r="K595" i="111"/>
  <c r="R135" i="111"/>
  <c r="G440" i="111"/>
  <c r="AC133" i="5"/>
  <c r="AA173" i="111"/>
  <c r="K478" i="111"/>
  <c r="R131" i="111"/>
  <c r="G436" i="111"/>
  <c r="AJ20" i="5"/>
  <c r="J119" i="88"/>
  <c r="AJ205" i="5"/>
  <c r="J88" i="88"/>
  <c r="J145" i="88"/>
  <c r="AJ222" i="5"/>
  <c r="J169" i="88"/>
  <c r="J237" i="88"/>
  <c r="J150" i="88"/>
  <c r="AJ212" i="5"/>
  <c r="AJ168" i="5"/>
  <c r="J166" i="88"/>
  <c r="AJ43" i="5"/>
  <c r="J41" i="88"/>
  <c r="J122" i="88"/>
  <c r="AJ124" i="5"/>
  <c r="AA285" i="111"/>
  <c r="K590" i="111"/>
  <c r="AA229" i="111"/>
  <c r="K534" i="111"/>
  <c r="AA110" i="111"/>
  <c r="K415" i="111"/>
  <c r="AA116" i="111"/>
  <c r="K421" i="111"/>
  <c r="AA259" i="111"/>
  <c r="K564" i="111"/>
  <c r="AA42" i="111"/>
  <c r="K347" i="111"/>
  <c r="AA104" i="111"/>
  <c r="K409" i="111"/>
  <c r="AA129" i="111"/>
  <c r="K434" i="111"/>
  <c r="AA238" i="111"/>
  <c r="K543" i="111"/>
  <c r="AA262" i="111"/>
  <c r="K567" i="111"/>
  <c r="AA247" i="111"/>
  <c r="K552" i="111"/>
  <c r="AA12" i="111"/>
  <c r="K317" i="111"/>
  <c r="AA140" i="111"/>
  <c r="K445" i="111"/>
  <c r="AA9" i="111"/>
  <c r="K314" i="111"/>
  <c r="AA246" i="111"/>
  <c r="K551" i="111"/>
  <c r="AA128" i="111"/>
  <c r="K433" i="111"/>
  <c r="AA75" i="111"/>
  <c r="K380" i="111"/>
  <c r="AA294" i="111"/>
  <c r="K599" i="111"/>
  <c r="AD180" i="5"/>
  <c r="AD130" i="5"/>
  <c r="AD226" i="5"/>
  <c r="AD246" i="5"/>
  <c r="AD158" i="5"/>
  <c r="AD164" i="5"/>
  <c r="AD41" i="5"/>
  <c r="AD280" i="5"/>
  <c r="AD91" i="5"/>
  <c r="AD128" i="5"/>
  <c r="AD73" i="5"/>
  <c r="AD275" i="5"/>
  <c r="AD187" i="5"/>
  <c r="AD249" i="5"/>
  <c r="AD290" i="5"/>
  <c r="AD52" i="5"/>
  <c r="AD61" i="5"/>
  <c r="AD243" i="5"/>
  <c r="AD118" i="5"/>
  <c r="AA210" i="111"/>
  <c r="K515" i="111"/>
  <c r="AD212" i="5"/>
  <c r="AD291" i="5"/>
  <c r="AD188" i="5"/>
  <c r="AD186" i="5"/>
  <c r="AD192" i="5"/>
  <c r="AD252" i="5"/>
  <c r="AD102" i="5"/>
  <c r="AD294" i="5"/>
  <c r="AD83" i="5"/>
  <c r="AD122" i="5"/>
  <c r="AD197" i="5"/>
  <c r="AD162" i="5"/>
  <c r="AD8" i="5"/>
  <c r="AD231" i="5"/>
  <c r="AD149" i="5"/>
  <c r="AD119" i="5"/>
  <c r="AD216" i="5"/>
  <c r="AD230" i="5"/>
  <c r="AD126" i="5"/>
  <c r="AD151" i="5"/>
  <c r="AD172" i="5"/>
  <c r="AD44" i="5"/>
  <c r="AD206" i="5"/>
  <c r="AD139" i="5"/>
  <c r="AD99" i="5"/>
  <c r="AD267" i="5"/>
  <c r="AD84" i="5"/>
  <c r="AD297" i="5"/>
  <c r="AD278" i="5"/>
  <c r="AD148" i="5"/>
  <c r="AD265" i="5"/>
  <c r="AD239" i="5"/>
  <c r="AD37" i="5"/>
  <c r="AD199" i="5"/>
  <c r="AD101" i="5"/>
  <c r="AD201" i="5"/>
  <c r="AD110" i="5"/>
  <c r="AD132" i="5"/>
  <c r="AA263" i="111"/>
  <c r="K568" i="111"/>
  <c r="AD266" i="5"/>
  <c r="AA135" i="111"/>
  <c r="K440" i="111"/>
  <c r="AD137" i="5"/>
  <c r="AD234" i="5"/>
  <c r="AD156" i="5"/>
  <c r="AD298" i="5"/>
  <c r="AD165" i="5"/>
  <c r="AD238" i="5"/>
  <c r="AD174" i="5"/>
  <c r="AD287" i="5"/>
  <c r="AD283" i="5"/>
  <c r="AD178" i="5"/>
  <c r="AD184" i="5"/>
  <c r="AD175" i="5"/>
  <c r="AD80" i="5"/>
  <c r="AD289" i="5"/>
  <c r="AD124" i="5"/>
  <c r="AD217" i="5"/>
  <c r="AD25" i="5"/>
  <c r="AD229" i="5"/>
  <c r="AD136" i="5"/>
  <c r="AD6" i="5"/>
  <c r="AD145" i="5"/>
  <c r="AD293" i="5"/>
  <c r="AD248" i="5"/>
  <c r="AD12" i="5"/>
  <c r="AD182" i="5"/>
  <c r="AD31" i="5"/>
  <c r="AD190" i="5"/>
  <c r="AD236" i="5"/>
  <c r="AD214" i="5"/>
  <c r="AA169" i="111"/>
  <c r="K474" i="111"/>
  <c r="AD171" i="5"/>
  <c r="AD125" i="5"/>
  <c r="AD202" i="5"/>
  <c r="AD76" i="5"/>
  <c r="AD215" i="5"/>
  <c r="AD98" i="5"/>
  <c r="AD69" i="5"/>
  <c r="AD103" i="5"/>
  <c r="AD185" i="5"/>
  <c r="AD247" i="5"/>
  <c r="AD96" i="5"/>
  <c r="AD36" i="5"/>
  <c r="AA220" i="111"/>
  <c r="K525" i="111"/>
  <c r="AD222" i="5"/>
  <c r="AA133" i="111"/>
  <c r="K438" i="111"/>
  <c r="AD135" i="5"/>
  <c r="AD57" i="5"/>
  <c r="AD166" i="5"/>
  <c r="AD95" i="5"/>
  <c r="AD112" i="5"/>
  <c r="AD284" i="5"/>
  <c r="AD299" i="5"/>
  <c r="AD134" i="5"/>
  <c r="AD117" i="5"/>
  <c r="AD159" i="5"/>
  <c r="AD269" i="5"/>
  <c r="AD47" i="5"/>
  <c r="AD200" i="5"/>
  <c r="AD146" i="5"/>
  <c r="AA131" i="111"/>
  <c r="K436" i="111"/>
  <c r="AD133" i="5"/>
  <c r="AA276" i="111"/>
  <c r="K581" i="111"/>
  <c r="AD277" i="5"/>
  <c r="AD46" i="5"/>
  <c r="AD81" i="5"/>
  <c r="AD30" i="5"/>
  <c r="AD115" i="5"/>
  <c r="AD21" i="5"/>
  <c r="AD181" i="5"/>
  <c r="AD281" i="5"/>
  <c r="AD264" i="5"/>
  <c r="AD255" i="5"/>
  <c r="AD90" i="5"/>
  <c r="AD38" i="5"/>
  <c r="AD89" i="5"/>
  <c r="AD253" i="5"/>
  <c r="AD147" i="5"/>
  <c r="AD32" i="5"/>
  <c r="AD66" i="5"/>
  <c r="AD233" i="5"/>
  <c r="AD5" i="5"/>
  <c r="AD34" i="5"/>
  <c r="AD60" i="5"/>
  <c r="AD16" i="5"/>
  <c r="AA18" i="111"/>
  <c r="K323" i="111"/>
  <c r="AD20" i="5"/>
  <c r="AD301" i="5"/>
  <c r="AD220" i="5"/>
  <c r="AD70" i="5"/>
  <c r="AD228" i="5"/>
  <c r="AD129" i="5"/>
  <c r="AD161" i="5"/>
  <c r="AD170" i="5"/>
  <c r="AD279" i="5"/>
  <c r="AD153" i="5"/>
  <c r="AD232" i="5"/>
  <c r="AD270" i="5"/>
  <c r="AD74" i="5"/>
  <c r="AD223" i="5"/>
  <c r="AD78" i="5"/>
  <c r="AD123" i="5"/>
  <c r="AD51" i="5"/>
  <c r="AD93" i="5"/>
  <c r="AD167" i="5"/>
  <c r="AD218" i="5"/>
  <c r="AD29" i="5"/>
  <c r="AD113" i="5"/>
  <c r="AD271" i="5"/>
  <c r="AD193" i="5"/>
  <c r="AD195" i="5"/>
  <c r="AD285" i="5"/>
  <c r="AD55" i="5"/>
  <c r="AD120" i="5"/>
  <c r="AD19" i="5"/>
  <c r="AD71" i="5"/>
  <c r="AD292" i="5"/>
  <c r="AD116" i="5"/>
  <c r="AD221" i="5"/>
  <c r="AD49" i="5"/>
  <c r="AD45" i="5"/>
  <c r="AD42" i="5"/>
  <c r="AD24" i="5"/>
  <c r="AD4" i="5"/>
  <c r="AD286" i="5"/>
  <c r="AD250" i="5"/>
  <c r="AD152" i="5"/>
  <c r="AD276" i="5"/>
  <c r="AD163" i="5"/>
  <c r="AD242" i="5"/>
  <c r="AD23" i="5"/>
  <c r="AD77" i="5"/>
  <c r="AD245" i="5"/>
  <c r="AD15" i="5"/>
  <c r="AD150" i="5"/>
  <c r="AD10" i="5"/>
  <c r="AD263" i="5"/>
  <c r="AD176" i="5"/>
  <c r="AD210" i="5"/>
  <c r="AD28" i="5"/>
  <c r="AD169" i="5"/>
  <c r="AD273" i="5"/>
  <c r="AD208" i="5"/>
  <c r="AD111" i="5"/>
  <c r="AD194" i="5"/>
  <c r="AD85" i="5"/>
  <c r="AD64" i="5"/>
  <c r="AD204" i="5"/>
  <c r="AD282" i="5"/>
  <c r="AD48" i="5"/>
  <c r="AD196" i="5"/>
  <c r="AD259" i="5"/>
  <c r="AD211" i="5"/>
  <c r="AD17" i="5"/>
  <c r="AD56" i="5"/>
  <c r="AD108" i="5"/>
  <c r="AD154" i="5"/>
  <c r="AD296" i="5"/>
  <c r="AD207" i="5"/>
  <c r="AD179" i="5"/>
  <c r="AD67" i="5"/>
  <c r="AD13" i="5"/>
  <c r="AD138" i="5"/>
  <c r="AD86" i="5"/>
  <c r="AD127" i="5"/>
  <c r="AD189" i="5"/>
  <c r="AD62" i="5"/>
  <c r="AD14" i="5"/>
  <c r="AD288" i="5"/>
  <c r="AD97" i="5"/>
  <c r="AD27" i="5"/>
  <c r="AD260" i="5"/>
  <c r="AD26" i="5"/>
  <c r="AD140" i="5"/>
  <c r="AD143" i="5"/>
  <c r="AD168" i="5"/>
  <c r="AD106" i="5"/>
  <c r="AD104" i="5"/>
  <c r="AD141" i="5"/>
  <c r="AD142" i="5"/>
  <c r="AD9" i="5"/>
  <c r="AD177" i="5"/>
  <c r="AD40" i="5"/>
  <c r="AD256" i="5"/>
  <c r="AD18" i="5"/>
  <c r="AD213" i="5"/>
  <c r="AD114" i="5"/>
  <c r="AA171" i="111"/>
  <c r="K476" i="111"/>
  <c r="AD173" i="5"/>
  <c r="AD240" i="5"/>
  <c r="AD131" i="5"/>
  <c r="AD272" i="5"/>
  <c r="AD203" i="5"/>
  <c r="AD237" i="5"/>
  <c r="AD227" i="5"/>
  <c r="AD87" i="5"/>
  <c r="AD43" i="5"/>
  <c r="AD274" i="5"/>
  <c r="AD88" i="5"/>
  <c r="AD94" i="5"/>
  <c r="AD254" i="5"/>
  <c r="AD107" i="5"/>
  <c r="AD198" i="5"/>
  <c r="AD82" i="5"/>
  <c r="AD105" i="5"/>
  <c r="AD205" i="5"/>
  <c r="AD224" i="5"/>
  <c r="AD257" i="5"/>
  <c r="AD63" i="5"/>
  <c r="AD219" i="5"/>
  <c r="AC304" i="5"/>
  <c r="AD241" i="5"/>
  <c r="AD72" i="5"/>
  <c r="AD251" i="5"/>
  <c r="AD92" i="5"/>
  <c r="AD39" i="5"/>
  <c r="AD100" i="5"/>
  <c r="AD183" i="5"/>
  <c r="AD35" i="5"/>
  <c r="AD54" i="5"/>
  <c r="AD191" i="5"/>
  <c r="AD50" i="5"/>
  <c r="AD235" i="5"/>
  <c r="AD157" i="5"/>
  <c r="AD68" i="5"/>
  <c r="AD11" i="5"/>
  <c r="AD300" i="5"/>
  <c r="AD261" i="5"/>
  <c r="AD144" i="5"/>
  <c r="AD155" i="5"/>
  <c r="AD53" i="5"/>
  <c r="AD121" i="5"/>
  <c r="AD75" i="5"/>
  <c r="AD58" i="5"/>
  <c r="AD22" i="5"/>
  <c r="AD295" i="5"/>
  <c r="AD262" i="5"/>
  <c r="AD209" i="5"/>
  <c r="AD7" i="5"/>
  <c r="AD79" i="5"/>
  <c r="AA242" i="111"/>
  <c r="K547" i="111"/>
  <c r="AD244" i="5"/>
  <c r="AD258" i="5"/>
  <c r="AD59" i="5"/>
  <c r="AD109" i="5"/>
  <c r="AD65" i="5"/>
  <c r="AD225" i="5"/>
  <c r="AD33" i="5"/>
  <c r="AA265" i="111"/>
  <c r="K570" i="111"/>
  <c r="AD268" i="5"/>
  <c r="AA158" i="111"/>
  <c r="K463" i="111"/>
  <c r="AD160" i="5"/>
</calcChain>
</file>

<file path=xl/comments1.xml><?xml version="1.0" encoding="utf-8"?>
<comments xmlns="http://schemas.openxmlformats.org/spreadsheetml/2006/main">
  <authors>
    <author>JML</author>
  </authors>
  <commentList>
    <comment ref="O302" authorId="0">
      <text>
        <r>
          <rPr>
            <sz val="9"/>
            <color indexed="81"/>
            <rFont val="Tahoma"/>
            <family val="2"/>
          </rPr>
          <t xml:space="preserve">El Mapa de Marejadas es de susceptibilidad a marejadas y cubre los parcialmente los  departamentos de Roatán y Gracias a Dios, no obstante los registros históricos de 1965-2010 se presentan 7844 personas afectadas.
Por esta razón se eleva el valor mínimo con el objetivo de hacer una balance entre el mapa y los registros.  
</t>
        </r>
      </text>
    </comment>
    <comment ref="AA302" authorId="0">
      <text>
        <r>
          <rPr>
            <b/>
            <sz val="9"/>
            <color indexed="81"/>
            <rFont val="Tahoma"/>
            <family val="2"/>
          </rPr>
          <t>Valor alta con el objetivo de diferenciar de un municipio de otro</t>
        </r>
      </text>
    </comment>
  </commentList>
</comments>
</file>

<file path=xl/comments10.xml><?xml version="1.0" encoding="utf-8"?>
<comments xmlns="http://schemas.openxmlformats.org/spreadsheetml/2006/main">
  <authors>
    <author>JML</author>
  </authors>
  <commentList>
    <comment ref="X2" authorId="0">
      <text>
        <r>
          <rPr>
            <b/>
            <sz val="9"/>
            <color indexed="81"/>
            <rFont val="Tahoma"/>
            <family val="2"/>
          </rPr>
          <t>JML:</t>
        </r>
        <r>
          <rPr>
            <sz val="9"/>
            <color indexed="81"/>
            <rFont val="Tahoma"/>
            <family val="2"/>
          </rPr>
          <t xml:space="preserve">
5 Baja
4  Media
3  Medio alta
2 Alta
1 Critico</t>
        </r>
      </text>
    </comment>
  </commentList>
</comments>
</file>

<file path=xl/comments2.xml><?xml version="1.0" encoding="utf-8"?>
<comments xmlns="http://schemas.openxmlformats.org/spreadsheetml/2006/main">
  <authors>
    <author>JML</author>
  </authors>
  <commentList>
    <comment ref="L302" authorId="0">
      <text>
        <r>
          <rPr>
            <b/>
            <sz val="9"/>
            <color indexed="81"/>
            <rFont val="Tahoma"/>
            <family val="2"/>
          </rPr>
          <t xml:space="preserve">El objetivo del indicador es reflejar el empleo vulnerable.
Se incrementa el valor de 60 a 80 para considerar el empleo informal . Los valores sobrepasan los estandares estadisticos normales y son de alto riesgo. </t>
        </r>
      </text>
    </comment>
  </commentList>
</comments>
</file>

<file path=xl/comments3.xml><?xml version="1.0" encoding="utf-8"?>
<comments xmlns="http://schemas.openxmlformats.org/spreadsheetml/2006/main">
  <authors>
    <author>JML</author>
  </authors>
  <commentList>
    <comment ref="J301" authorId="0">
      <text>
        <r>
          <rPr>
            <b/>
            <sz val="9"/>
            <color indexed="81"/>
            <rFont val="Tahoma"/>
            <family val="2"/>
          </rPr>
          <t xml:space="preserve">INFORM:
Se disminuyo el valor minimo de 80 a 60 con el objetivo de reflejar la distribución de los valores a nivel municipal
</t>
        </r>
      </text>
    </comment>
    <comment ref="O301" authorId="0">
      <text>
        <r>
          <rPr>
            <b/>
            <sz val="9"/>
            <color indexed="81"/>
            <rFont val="Tahoma"/>
            <family val="2"/>
          </rPr>
          <t xml:space="preserve">INFORM:
Se disminuyo el valor minimo de 80 a 70 con el objetivo de reflejar la distribución de los valores a nivel municipal
</t>
        </r>
      </text>
    </comment>
    <comment ref="T301" authorId="0">
      <text>
        <r>
          <rPr>
            <b/>
            <sz val="9"/>
            <color indexed="81"/>
            <rFont val="Tahoma"/>
            <family val="2"/>
          </rPr>
          <t xml:space="preserve">Valor muy bajo </t>
        </r>
        <r>
          <rPr>
            <sz val="9"/>
            <color indexed="81"/>
            <rFont val="Tahoma"/>
            <family val="2"/>
          </rPr>
          <t xml:space="preserve">
</t>
        </r>
      </text>
    </comment>
    <comment ref="U301" authorId="0">
      <text>
        <r>
          <rPr>
            <sz val="9"/>
            <color indexed="81"/>
            <rFont val="Tahoma"/>
            <family val="2"/>
          </rPr>
          <t>Valor muy bajo</t>
        </r>
      </text>
    </comment>
  </commentList>
</comments>
</file>

<file path=xl/comments4.xml><?xml version="1.0" encoding="utf-8"?>
<comments xmlns="http://schemas.openxmlformats.org/spreadsheetml/2006/main">
  <authors>
    <author>JML</author>
  </authors>
  <commentList>
    <comment ref="X2" authorId="0">
      <text>
        <r>
          <rPr>
            <b/>
            <sz val="9"/>
            <color indexed="81"/>
            <rFont val="Tahoma"/>
            <family val="2"/>
          </rPr>
          <t>JML:</t>
        </r>
        <r>
          <rPr>
            <sz val="9"/>
            <color indexed="81"/>
            <rFont val="Tahoma"/>
            <family val="2"/>
          </rPr>
          <t xml:space="preserve">
5 Baja
4  Media
3  Medio alta
2 Alta
1 Critico</t>
        </r>
      </text>
    </comment>
    <comment ref="X5" authorId="0">
      <text>
        <r>
          <rPr>
            <sz val="9"/>
            <color indexed="81"/>
            <rFont val="Tahoma"/>
            <family val="2"/>
          </rPr>
          <t>CATEGORIAS:
5 Baja
4  
3 Media 
2 
1 Alta</t>
        </r>
      </text>
    </comment>
    <comment ref="Y5" authorId="0">
      <text>
        <r>
          <rPr>
            <sz val="9"/>
            <color indexed="81"/>
            <rFont val="Tahoma"/>
            <family val="2"/>
          </rPr>
          <t xml:space="preserve">
1 Alta
5 Media
10 Baja</t>
        </r>
      </text>
    </comment>
  </commentList>
</comments>
</file>

<file path=xl/comments5.xml><?xml version="1.0" encoding="utf-8"?>
<comments xmlns="http://schemas.openxmlformats.org/spreadsheetml/2006/main">
  <authors>
    <author>JML</author>
  </authors>
  <commentList>
    <comment ref="X2" authorId="0">
      <text>
        <r>
          <rPr>
            <b/>
            <sz val="9"/>
            <color indexed="81"/>
            <rFont val="Tahoma"/>
            <family val="2"/>
          </rPr>
          <t>JML:</t>
        </r>
        <r>
          <rPr>
            <sz val="9"/>
            <color indexed="81"/>
            <rFont val="Tahoma"/>
            <family val="2"/>
          </rPr>
          <t xml:space="preserve">
5 Baja
4  Media
3  Medio alta
2 Alta
1 Critico</t>
        </r>
      </text>
    </comment>
  </commentList>
</comments>
</file>

<file path=xl/comments6.xml><?xml version="1.0" encoding="utf-8"?>
<comments xmlns="http://schemas.openxmlformats.org/spreadsheetml/2006/main">
  <authors>
    <author>JML</author>
  </authors>
  <commentList>
    <comment ref="X2" authorId="0">
      <text>
        <r>
          <rPr>
            <b/>
            <sz val="9"/>
            <color indexed="81"/>
            <rFont val="Tahoma"/>
            <family val="2"/>
          </rPr>
          <t>JML:</t>
        </r>
        <r>
          <rPr>
            <sz val="9"/>
            <color indexed="81"/>
            <rFont val="Tahoma"/>
            <family val="2"/>
          </rPr>
          <t xml:space="preserve">
5 Baja
4  Media
3  Medio alta
2 Alta
1 Critico</t>
        </r>
      </text>
    </comment>
  </commentList>
</comments>
</file>

<file path=xl/comments7.xml><?xml version="1.0" encoding="utf-8"?>
<comments xmlns="http://schemas.openxmlformats.org/spreadsheetml/2006/main">
  <authors>
    <author>JML</author>
  </authors>
  <commentList>
    <comment ref="X3" authorId="0">
      <text>
        <r>
          <rPr>
            <b/>
            <sz val="9"/>
            <color indexed="81"/>
            <rFont val="Tahoma"/>
            <family val="2"/>
          </rPr>
          <t>JML:</t>
        </r>
        <r>
          <rPr>
            <sz val="9"/>
            <color indexed="81"/>
            <rFont val="Tahoma"/>
            <family val="2"/>
          </rPr>
          <t xml:space="preserve">
5 Baja
4  Media
3  Medio alta
2 Alta
1 Critico</t>
        </r>
      </text>
    </comment>
  </commentList>
</comments>
</file>

<file path=xl/comments8.xml><?xml version="1.0" encoding="utf-8"?>
<comments xmlns="http://schemas.openxmlformats.org/spreadsheetml/2006/main">
  <authors>
    <author>JML</author>
    <author>Margreet</author>
  </authors>
  <commentList>
    <comment ref="X2" authorId="0">
      <text>
        <r>
          <rPr>
            <b/>
            <sz val="9"/>
            <color indexed="81"/>
            <rFont val="Tahoma"/>
            <family val="2"/>
          </rPr>
          <t>JML:</t>
        </r>
        <r>
          <rPr>
            <sz val="9"/>
            <color indexed="81"/>
            <rFont val="Tahoma"/>
            <family val="2"/>
          </rPr>
          <t xml:space="preserve">
5 Baja
4  Media
3  Medio alta
2 Alta
1 Critico</t>
        </r>
      </text>
    </comment>
    <comment ref="AM2" authorId="1">
      <text>
        <r>
          <rPr>
            <b/>
            <sz val="9"/>
            <color indexed="81"/>
            <rFont val="Tahoma"/>
            <family val="2"/>
          </rPr>
          <t>Margreet:</t>
        </r>
        <r>
          <rPr>
            <sz val="9"/>
            <color indexed="81"/>
            <rFont val="Tahoma"/>
            <family val="2"/>
          </rPr>
          <t xml:space="preserve">
Excluding Unaccompanied minors indicators
</t>
        </r>
      </text>
    </comment>
  </commentList>
</comments>
</file>

<file path=xl/comments9.xml><?xml version="1.0" encoding="utf-8"?>
<comments xmlns="http://schemas.openxmlformats.org/spreadsheetml/2006/main">
  <authors>
    <author>JML</author>
    <author>Margreet</author>
  </authors>
  <commentList>
    <comment ref="X2" authorId="0">
      <text>
        <r>
          <rPr>
            <b/>
            <sz val="9"/>
            <color indexed="81"/>
            <rFont val="Tahoma"/>
            <family val="2"/>
          </rPr>
          <t>JML:</t>
        </r>
        <r>
          <rPr>
            <sz val="9"/>
            <color indexed="81"/>
            <rFont val="Tahoma"/>
            <family val="2"/>
          </rPr>
          <t xml:space="preserve">
5 Baja
4  Media
3  Medio alta
2 Alta
1 Critico</t>
        </r>
      </text>
    </comment>
    <comment ref="AM3" authorId="1">
      <text>
        <r>
          <rPr>
            <b/>
            <sz val="9"/>
            <color indexed="81"/>
            <rFont val="Tahoma"/>
            <family val="2"/>
          </rPr>
          <t>Margreet:</t>
        </r>
        <r>
          <rPr>
            <sz val="9"/>
            <color indexed="81"/>
            <rFont val="Tahoma"/>
            <family val="2"/>
          </rPr>
          <t xml:space="preserve">
Unaccompanied children indicators are not considered in the sum</t>
        </r>
      </text>
    </comment>
  </commentList>
</comments>
</file>

<file path=xl/sharedStrings.xml><?xml version="1.0" encoding="utf-8"?>
<sst xmlns="http://schemas.openxmlformats.org/spreadsheetml/2006/main" count="23959" uniqueCount="1064">
  <si>
    <t>Honduras</t>
  </si>
  <si>
    <t>Natural</t>
  </si>
  <si>
    <t>Institutional</t>
  </si>
  <si>
    <t>MIN</t>
  </si>
  <si>
    <t>MAX</t>
  </si>
  <si>
    <t>%</t>
  </si>
  <si>
    <t>URL</t>
  </si>
  <si>
    <t>WB Region</t>
  </si>
  <si>
    <t>UN-OCHA Region</t>
  </si>
  <si>
    <t>EC-ECHO Region</t>
  </si>
  <si>
    <t>UN Geographical Region</t>
  </si>
  <si>
    <t>UN Geographical Sub-Region</t>
  </si>
  <si>
    <t>ROLAC</t>
  </si>
  <si>
    <t>(0-10)</t>
  </si>
  <si>
    <t>INFORM RISK</t>
  </si>
  <si>
    <t>INFORM Institutional</t>
  </si>
  <si>
    <t>INFORM Id</t>
  </si>
  <si>
    <t>AVG YEAR</t>
  </si>
  <si>
    <t>SUM YEAR</t>
  </si>
  <si>
    <t>NUMBER OF</t>
  </si>
  <si>
    <t>SUM MISSING</t>
  </si>
  <si>
    <t>% MISSING</t>
  </si>
  <si>
    <t>STDEV</t>
  </si>
  <si>
    <t>MEDIAN</t>
  </si>
  <si>
    <t>No Data</t>
  </si>
  <si>
    <t>(0-100%)</t>
  </si>
  <si>
    <t>()</t>
  </si>
  <si>
    <t># COMPONENTS MISSING IN VULNERABILITY</t>
  </si>
  <si>
    <t># COMPONENTS MISSING IN LACK OF COPING CAPACITY</t>
  </si>
  <si>
    <t>TOTAL</t>
  </si>
  <si>
    <t>MISSING COMPONENTS (N)</t>
  </si>
  <si>
    <t>MISSING COMPONENTS (%)</t>
  </si>
  <si>
    <t># COMPONENTS MISSING IN HAZARD AND EXPOSURE</t>
  </si>
  <si>
    <t xml:space="preserve">Fuente de Indicator </t>
  </si>
  <si>
    <t>Fecha de Indicador</t>
  </si>
  <si>
    <t xml:space="preserve">Datos del Indicador </t>
  </si>
  <si>
    <t>Regiones</t>
  </si>
  <si>
    <t>(Inicio)</t>
  </si>
  <si>
    <t>Tabla de Contenidos</t>
  </si>
  <si>
    <t>Hojas</t>
  </si>
  <si>
    <t>Peligro y Exposición</t>
  </si>
  <si>
    <t>Municipio</t>
  </si>
  <si>
    <t>DEPARTAMENTO</t>
  </si>
  <si>
    <t>Cortés</t>
  </si>
  <si>
    <t>San Pedro Sula</t>
  </si>
  <si>
    <t>Choloma</t>
  </si>
  <si>
    <t>Omoa</t>
  </si>
  <si>
    <t>Pimienta</t>
  </si>
  <si>
    <t>Potrerillos</t>
  </si>
  <si>
    <t>Puerto Cortés</t>
  </si>
  <si>
    <t>San Antonio de Cortes</t>
  </si>
  <si>
    <t>San Francisco de Yojoa</t>
  </si>
  <si>
    <t>San Manuel</t>
  </si>
  <si>
    <t>Santa Cruz de Yojoa</t>
  </si>
  <si>
    <t>Villanueva</t>
  </si>
  <si>
    <t>La Lima</t>
  </si>
  <si>
    <t>Lempira</t>
  </si>
  <si>
    <t>Gracias</t>
  </si>
  <si>
    <t>Belén</t>
  </si>
  <si>
    <t>Candelaria</t>
  </si>
  <si>
    <t>Cololaca</t>
  </si>
  <si>
    <t>Erandique</t>
  </si>
  <si>
    <t>Gualcince</t>
  </si>
  <si>
    <t>Guarita</t>
  </si>
  <si>
    <t>La Campa</t>
  </si>
  <si>
    <t>La Iguala</t>
  </si>
  <si>
    <t>Las Flores</t>
  </si>
  <si>
    <t>La Unión</t>
  </si>
  <si>
    <t>La Virtud</t>
  </si>
  <si>
    <t>Lepaera</t>
  </si>
  <si>
    <t>Mapulaca</t>
  </si>
  <si>
    <t>Piraera</t>
  </si>
  <si>
    <t>San Andrés</t>
  </si>
  <si>
    <t>San Francisco</t>
  </si>
  <si>
    <t>San Juan Guarita</t>
  </si>
  <si>
    <t>San Manuel Colohete</t>
  </si>
  <si>
    <t>San Rafael</t>
  </si>
  <si>
    <t>San Sebastián</t>
  </si>
  <si>
    <t>Santa Cruz</t>
  </si>
  <si>
    <t>Talgua</t>
  </si>
  <si>
    <t>Tambla</t>
  </si>
  <si>
    <t>Tomalá</t>
  </si>
  <si>
    <t>Valladolid</t>
  </si>
  <si>
    <t>Virginia</t>
  </si>
  <si>
    <t>San Marcos de Caiquín</t>
  </si>
  <si>
    <t>Distrito Central</t>
  </si>
  <si>
    <t>Francisco Morazán</t>
  </si>
  <si>
    <t>Año de Referencia</t>
  </si>
  <si>
    <t>Tabla de Cálculo de Índice de Confiabilidad</t>
  </si>
  <si>
    <t>Tabla Final con las Dimensiones Principales</t>
  </si>
  <si>
    <t>Tabla de Cálculo de Componentes de Peligro y Exposición</t>
  </si>
  <si>
    <t>Tabla de Cálculo de Componentes de Vulnerabilidad</t>
  </si>
  <si>
    <t>Vulnerabilidad</t>
  </si>
  <si>
    <t>Datos del Indicador</t>
  </si>
  <si>
    <t>Fuente de Indicador</t>
  </si>
  <si>
    <t>Imputacion de Datos de Indicador</t>
  </si>
  <si>
    <t>Imputación de Datos de Indicador</t>
  </si>
  <si>
    <t>INFORM  Índice de Confiabilidad</t>
  </si>
  <si>
    <t>Indicator Metadato HND</t>
  </si>
  <si>
    <t>MUNICIPIO</t>
  </si>
  <si>
    <t>Tasa de Homicidios</t>
  </si>
  <si>
    <t>Humano</t>
  </si>
  <si>
    <t>Terremotos</t>
  </si>
  <si>
    <t>Ciclón y Marejadas</t>
  </si>
  <si>
    <t>Inundaciones</t>
  </si>
  <si>
    <t>Deslizamientos</t>
  </si>
  <si>
    <t>Violencia</t>
  </si>
  <si>
    <t>PELIGRO Y EXPOSICIÓN</t>
  </si>
  <si>
    <t>Desarrollo y Pobreza</t>
  </si>
  <si>
    <t>Desigualdad</t>
  </si>
  <si>
    <t>Dependencia</t>
  </si>
  <si>
    <t>Vulnerabilidad Socioeconómica</t>
  </si>
  <si>
    <t>Población Desarraiga</t>
  </si>
  <si>
    <t>Otros Grupos Vulnerables</t>
  </si>
  <si>
    <t>Grupos Vulnerables</t>
  </si>
  <si>
    <t>VULNERABILIDAD</t>
  </si>
  <si>
    <t>Gobernanza</t>
  </si>
  <si>
    <t>Índice de Desarrollo Municipal</t>
  </si>
  <si>
    <t>Comunicación</t>
  </si>
  <si>
    <t>Infraestructura Física</t>
  </si>
  <si>
    <t>Acceso a Educación</t>
  </si>
  <si>
    <t>Infraestructura</t>
  </si>
  <si>
    <t>Rango</t>
  </si>
  <si>
    <t>Índice de Confiabilidad (*)</t>
  </si>
  <si>
    <t>Componentes Faltantes (%)</t>
  </si>
  <si>
    <t>Componentes Faltantes (Numero)</t>
  </si>
  <si>
    <t>Indicadores Faltantes (%)</t>
  </si>
  <si>
    <t>Indicadores Faltantes (Numero)</t>
  </si>
  <si>
    <t>FALTA DE CAPACIDAD DE RESPUESTA</t>
  </si>
  <si>
    <t>Población Expuesta a Terremotos (absoluto)</t>
  </si>
  <si>
    <t>Población Expuesta a Inundaciones (absoluto)</t>
  </si>
  <si>
    <t>Población Expuesta a Ciclones (absoluto)</t>
  </si>
  <si>
    <t>Población Expuesta a Marejadas (absoluto)</t>
  </si>
  <si>
    <t>Población Expuesta a Deslizamientos (absoluto)</t>
  </si>
  <si>
    <t>INFORM Peligro Humano</t>
  </si>
  <si>
    <t>INFORM Peligro Natural</t>
  </si>
  <si>
    <t>INFORM Vulnerabilidad Socioeconómica</t>
  </si>
  <si>
    <t>Índice de Desarrollo Humano</t>
  </si>
  <si>
    <t>Pobreza NBI</t>
  </si>
  <si>
    <t>Coeficiente de GINI</t>
  </si>
  <si>
    <t>Población Urbana en Asentamientos Precarios</t>
  </si>
  <si>
    <t>Migración Interna</t>
  </si>
  <si>
    <t>Índice de Seguridad Alimentaria</t>
  </si>
  <si>
    <t>Desnutrición</t>
  </si>
  <si>
    <t>Tasa de Fertilidad en Adolescentes</t>
  </si>
  <si>
    <t>INFORM Grupos Vulnerables</t>
  </si>
  <si>
    <t>Numero</t>
  </si>
  <si>
    <t>Índice de Gestión de Riesgo</t>
  </si>
  <si>
    <t>Acceso a Electricidad</t>
  </si>
  <si>
    <t>Usuarios de Telefonía Móvil</t>
  </si>
  <si>
    <t>Densidad de Carreteras</t>
  </si>
  <si>
    <t>Servicios de Saneamiento Mejorados</t>
  </si>
  <si>
    <t>Servicios de Agua Mejorados</t>
  </si>
  <si>
    <t>Tasa de Alfabetismo</t>
  </si>
  <si>
    <t>INFORM Infraestructura</t>
  </si>
  <si>
    <t xml:space="preserve">Población Expuesta a Terremotos </t>
  </si>
  <si>
    <t xml:space="preserve">Población Expuesta a Inundaciones </t>
  </si>
  <si>
    <t>Población Expuesta a Ciclones</t>
  </si>
  <si>
    <t xml:space="preserve">Población Expuesta a Deslizamientos </t>
  </si>
  <si>
    <t>Peligros Naturales</t>
  </si>
  <si>
    <t>Peligros Humanos</t>
  </si>
  <si>
    <t>Índice de Capacidad de Respuesta</t>
  </si>
  <si>
    <t>No dato</t>
  </si>
  <si>
    <t>Capacidad de Respuesta</t>
  </si>
  <si>
    <t>Min</t>
  </si>
  <si>
    <t>Max</t>
  </si>
  <si>
    <t>Población Expuesta a Inundaciones %</t>
  </si>
  <si>
    <t>Población Expuesta a Ciclones %</t>
  </si>
  <si>
    <t>Población Expuesta a Marejadas %</t>
  </si>
  <si>
    <t>Población Expuesta a Deslizamientos %</t>
  </si>
  <si>
    <t>Población Expuesta a Ciclones y Marejadas</t>
  </si>
  <si>
    <t>La Ceiba</t>
  </si>
  <si>
    <t>El Porvenir</t>
  </si>
  <si>
    <t>Esparta</t>
  </si>
  <si>
    <t>Jutiapa</t>
  </si>
  <si>
    <t>La Masica</t>
  </si>
  <si>
    <t>Tela</t>
  </si>
  <si>
    <t>Arizona</t>
  </si>
  <si>
    <t>Trujillo</t>
  </si>
  <si>
    <t>Balfate</t>
  </si>
  <si>
    <t>Iriona</t>
  </si>
  <si>
    <t>Limón</t>
  </si>
  <si>
    <t>Sabá</t>
  </si>
  <si>
    <t>Santa Fe</t>
  </si>
  <si>
    <t>Santa Rosa de Aguán</t>
  </si>
  <si>
    <t>Sonaguera</t>
  </si>
  <si>
    <t>Tocoa</t>
  </si>
  <si>
    <t>Bonito Oriental</t>
  </si>
  <si>
    <t>Comayagua</t>
  </si>
  <si>
    <t>Ajuterique</t>
  </si>
  <si>
    <t>El Rosario</t>
  </si>
  <si>
    <t>Esquías</t>
  </si>
  <si>
    <t>Humuya</t>
  </si>
  <si>
    <t>La Libertad</t>
  </si>
  <si>
    <t>Lamaní</t>
  </si>
  <si>
    <t>La Trinidad</t>
  </si>
  <si>
    <t>Lejamaní</t>
  </si>
  <si>
    <t>Meámbar</t>
  </si>
  <si>
    <t>Minas de Oro</t>
  </si>
  <si>
    <t>Ojos de Agua</t>
  </si>
  <si>
    <t>San Jerónimo</t>
  </si>
  <si>
    <t>San José de Comayagua</t>
  </si>
  <si>
    <t>San José del Potrero</t>
  </si>
  <si>
    <t>San Luis</t>
  </si>
  <si>
    <t>Siguatepeque</t>
  </si>
  <si>
    <t>Villa de San Antonio</t>
  </si>
  <si>
    <t>Las Lajas</t>
  </si>
  <si>
    <t>Taulabé</t>
  </si>
  <si>
    <t>Santa Rosa de Copán</t>
  </si>
  <si>
    <t>Cabañas</t>
  </si>
  <si>
    <t>Concepción</t>
  </si>
  <si>
    <t>Copán Ruinas</t>
  </si>
  <si>
    <t>Corquín</t>
  </si>
  <si>
    <t>Cucuyagua</t>
  </si>
  <si>
    <t>Dolores</t>
  </si>
  <si>
    <t>Dulce Nombre</t>
  </si>
  <si>
    <t>El Paraíso</t>
  </si>
  <si>
    <t>Florida</t>
  </si>
  <si>
    <t>La Jigua</t>
  </si>
  <si>
    <t>Nueva Arcadia</t>
  </si>
  <si>
    <t>San Agustín</t>
  </si>
  <si>
    <t>San Antonio</t>
  </si>
  <si>
    <t>San José</t>
  </si>
  <si>
    <t>San Juan de Opoa</t>
  </si>
  <si>
    <t>San Nicolás</t>
  </si>
  <si>
    <t>San Pedro</t>
  </si>
  <si>
    <t>Santa Rita</t>
  </si>
  <si>
    <t>Trinidad de Copán</t>
  </si>
  <si>
    <t>Veracruz</t>
  </si>
  <si>
    <t>Atlántida</t>
  </si>
  <si>
    <t>Colón</t>
  </si>
  <si>
    <t>Copán</t>
  </si>
  <si>
    <t>Choluteca</t>
  </si>
  <si>
    <t>Apacilagua</t>
  </si>
  <si>
    <t>Concepción de Maria</t>
  </si>
  <si>
    <t>Duyure</t>
  </si>
  <si>
    <t>El Corpus</t>
  </si>
  <si>
    <t>El Triunfo</t>
  </si>
  <si>
    <t>Marcovia</t>
  </si>
  <si>
    <t>Morolica</t>
  </si>
  <si>
    <t>Namasigue</t>
  </si>
  <si>
    <t>Orocuina</t>
  </si>
  <si>
    <t>Pespire</t>
  </si>
  <si>
    <t>San Antonio de Flores</t>
  </si>
  <si>
    <t>San Isidro</t>
  </si>
  <si>
    <t>San Marcos de Colón</t>
  </si>
  <si>
    <t>Santa Ana de Yusguare</t>
  </si>
  <si>
    <t>Yuscarán</t>
  </si>
  <si>
    <t>Alauca</t>
  </si>
  <si>
    <t>Danlí</t>
  </si>
  <si>
    <t>Guinope</t>
  </si>
  <si>
    <t>Jacaleapa</t>
  </si>
  <si>
    <t>Liure</t>
  </si>
  <si>
    <t>Morocelí</t>
  </si>
  <si>
    <t>Oropolí</t>
  </si>
  <si>
    <t>San Lucas</t>
  </si>
  <si>
    <t>San Matías</t>
  </si>
  <si>
    <t>Soledad</t>
  </si>
  <si>
    <t>Teupasenti</t>
  </si>
  <si>
    <t>Texiguat</t>
  </si>
  <si>
    <t>Vado Ancho</t>
  </si>
  <si>
    <t>Yauyupe</t>
  </si>
  <si>
    <t>Trojes</t>
  </si>
  <si>
    <t>Alubarén</t>
  </si>
  <si>
    <t>Cedros</t>
  </si>
  <si>
    <t>Curarén</t>
  </si>
  <si>
    <t>Guaimaca</t>
  </si>
  <si>
    <t>La Venta</t>
  </si>
  <si>
    <t>Lepaterique</t>
  </si>
  <si>
    <t>Maraita</t>
  </si>
  <si>
    <t>Marale</t>
  </si>
  <si>
    <t>Nueva Armenia</t>
  </si>
  <si>
    <t>Ojojona</t>
  </si>
  <si>
    <t>Orica</t>
  </si>
  <si>
    <t>Reitoca</t>
  </si>
  <si>
    <t>Sabanagrande</t>
  </si>
  <si>
    <t>San Antonio de Oriente</t>
  </si>
  <si>
    <t>San Buenaventura</t>
  </si>
  <si>
    <t>San Ignacio</t>
  </si>
  <si>
    <t>San Juan de Flores</t>
  </si>
  <si>
    <t>San Miguelito</t>
  </si>
  <si>
    <t>Santa Ana</t>
  </si>
  <si>
    <t>Santa Lucía</t>
  </si>
  <si>
    <t>Talanga</t>
  </si>
  <si>
    <t>Tatumbla</t>
  </si>
  <si>
    <t>Valle de Angeles</t>
  </si>
  <si>
    <t>Villa de San Francisco</t>
  </si>
  <si>
    <t>Vallecillo</t>
  </si>
  <si>
    <t>Gracias a Dios</t>
  </si>
  <si>
    <t>Puerto Lempira</t>
  </si>
  <si>
    <t>Brus Laguna</t>
  </si>
  <si>
    <t>Ahuas</t>
  </si>
  <si>
    <t>Juan Francisco Bulnes</t>
  </si>
  <si>
    <t>Ramon Villeda Morales</t>
  </si>
  <si>
    <t>Wampusirpi</t>
  </si>
  <si>
    <t>Intibucá</t>
  </si>
  <si>
    <t>La Esperanza</t>
  </si>
  <si>
    <t>Camasca</t>
  </si>
  <si>
    <t>Colomoncagua</t>
  </si>
  <si>
    <t>Jesús de Otoro</t>
  </si>
  <si>
    <t>Magdalena</t>
  </si>
  <si>
    <t>Masaguara</t>
  </si>
  <si>
    <t>San Juan</t>
  </si>
  <si>
    <t>San Marcos de Sierra</t>
  </si>
  <si>
    <t>Yamaranguila</t>
  </si>
  <si>
    <t>San Francisco de Opalaca</t>
  </si>
  <si>
    <t>Islas de la Bahía</t>
  </si>
  <si>
    <t>Roatan</t>
  </si>
  <si>
    <t>Guanaja</t>
  </si>
  <si>
    <t>José Santos Guardiola</t>
  </si>
  <si>
    <t>Utila</t>
  </si>
  <si>
    <t>La Paz</t>
  </si>
  <si>
    <t>Aguanqueterique</t>
  </si>
  <si>
    <t>Cane</t>
  </si>
  <si>
    <t>Chinacla</t>
  </si>
  <si>
    <t>Guajiquiro</t>
  </si>
  <si>
    <t>Lauterique</t>
  </si>
  <si>
    <t>Marcala</t>
  </si>
  <si>
    <t>Mercedes de Oriente</t>
  </si>
  <si>
    <t>Opatoro</t>
  </si>
  <si>
    <t>San Antonio del Norte</t>
  </si>
  <si>
    <t>San Pedro de Tutule</t>
  </si>
  <si>
    <t>Santa Elena</t>
  </si>
  <si>
    <t>Santa María</t>
  </si>
  <si>
    <t>Santiago de Puringla</t>
  </si>
  <si>
    <t>Yarula</t>
  </si>
  <si>
    <t>Ocotepeque</t>
  </si>
  <si>
    <t>Belén Gualcho</t>
  </si>
  <si>
    <t>Dolores Merendón</t>
  </si>
  <si>
    <t>Fraternidad</t>
  </si>
  <si>
    <t>La Encarnación</t>
  </si>
  <si>
    <t>La Labor</t>
  </si>
  <si>
    <t>Lucerna</t>
  </si>
  <si>
    <t>Mercedes</t>
  </si>
  <si>
    <t>San Fernando</t>
  </si>
  <si>
    <t>San Francisco del Valle</t>
  </si>
  <si>
    <t>San Jorge</t>
  </si>
  <si>
    <t>San Marcos</t>
  </si>
  <si>
    <t>Sensenti</t>
  </si>
  <si>
    <t>Sinuapa</t>
  </si>
  <si>
    <t>Olancho</t>
  </si>
  <si>
    <t>Juticalpa</t>
  </si>
  <si>
    <t>Campamento</t>
  </si>
  <si>
    <t>Catacamas</t>
  </si>
  <si>
    <t>Concordia</t>
  </si>
  <si>
    <t>Dulce Nombre de Culmí</t>
  </si>
  <si>
    <t>Esquipulas del Norte</t>
  </si>
  <si>
    <t>Gualaco</t>
  </si>
  <si>
    <t>Guarizama</t>
  </si>
  <si>
    <t>Guata</t>
  </si>
  <si>
    <t>Guayape</t>
  </si>
  <si>
    <t>Jano</t>
  </si>
  <si>
    <t>Mangulile</t>
  </si>
  <si>
    <t>Manto</t>
  </si>
  <si>
    <t>Salamá</t>
  </si>
  <si>
    <t>San Esteban</t>
  </si>
  <si>
    <t>San Francisco de Becerra</t>
  </si>
  <si>
    <t>San Francisco de La Paz</t>
  </si>
  <si>
    <t>Santa María del Real</t>
  </si>
  <si>
    <t>Silca</t>
  </si>
  <si>
    <t>Yocón</t>
  </si>
  <si>
    <t>Patuca</t>
  </si>
  <si>
    <t>Santa Barbara</t>
  </si>
  <si>
    <t>Santa Bárbara</t>
  </si>
  <si>
    <t>Arada</t>
  </si>
  <si>
    <t>Atima</t>
  </si>
  <si>
    <t>Azacualpa</t>
  </si>
  <si>
    <t>Ceguaca</t>
  </si>
  <si>
    <t>Concepción del Norte</t>
  </si>
  <si>
    <t>Concepción del Sur</t>
  </si>
  <si>
    <t>Chinda</t>
  </si>
  <si>
    <t>El Níspero</t>
  </si>
  <si>
    <t>Gualala</t>
  </si>
  <si>
    <t>Ilama</t>
  </si>
  <si>
    <t>Macuelizo</t>
  </si>
  <si>
    <t>Naranjito</t>
  </si>
  <si>
    <t>Nuevo Celilac</t>
  </si>
  <si>
    <t>Petoa</t>
  </si>
  <si>
    <t>Protección</t>
  </si>
  <si>
    <t>Quimistán</t>
  </si>
  <si>
    <t>San Francisco de Ojuera</t>
  </si>
  <si>
    <t>San José de Colinas</t>
  </si>
  <si>
    <t>San Pedro Zacapa</t>
  </si>
  <si>
    <t>San Vicente Centenario</t>
  </si>
  <si>
    <t>Trinidad</t>
  </si>
  <si>
    <t>Las Vegas</t>
  </si>
  <si>
    <t>Nueva Frontera</t>
  </si>
  <si>
    <t>Valle</t>
  </si>
  <si>
    <t>Nacaome</t>
  </si>
  <si>
    <t>Alianza</t>
  </si>
  <si>
    <t>Amapala</t>
  </si>
  <si>
    <t>Aramecina</t>
  </si>
  <si>
    <t>Caridad</t>
  </si>
  <si>
    <t>Goascorán</t>
  </si>
  <si>
    <t>Langue</t>
  </si>
  <si>
    <t>San Francisco de Coray</t>
  </si>
  <si>
    <t>San Lorenzo</t>
  </si>
  <si>
    <t>Yoro</t>
  </si>
  <si>
    <t>Arenal</t>
  </si>
  <si>
    <t>El Negrito</t>
  </si>
  <si>
    <t>El Progreso</t>
  </si>
  <si>
    <t>Jocón</t>
  </si>
  <si>
    <t>Morazán</t>
  </si>
  <si>
    <t>Olanchito</t>
  </si>
  <si>
    <t>Sulaco</t>
  </si>
  <si>
    <t>Victoria</t>
  </si>
  <si>
    <t>Yorito</t>
  </si>
  <si>
    <t>Departamento</t>
  </si>
  <si>
    <t>2015-2016</t>
  </si>
  <si>
    <t>2008-2013</t>
  </si>
  <si>
    <t>2007-2013</t>
  </si>
  <si>
    <t>Relación Alumnos por Docente</t>
  </si>
  <si>
    <t>2013-2016</t>
  </si>
  <si>
    <t>Población</t>
  </si>
  <si>
    <t>Tasa de Cobertura Bruta de Educación Media</t>
  </si>
  <si>
    <t xml:space="preserve">Tasa de Cobertura Bruta del Ciclo I y II de Educación Básica </t>
  </si>
  <si>
    <t xml:space="preserve">Tasa de Cobertura Bruta del Ciclo III de Educación Básica </t>
  </si>
  <si>
    <t>Tasa de Dependecia por Edades</t>
  </si>
  <si>
    <t>Tasa de Desocupados e Inactivos de la PEA</t>
  </si>
  <si>
    <t>COD</t>
  </si>
  <si>
    <t>Cobertura del Sistema Educativo Básico y Medio</t>
  </si>
  <si>
    <t>Tasa de Crecimiento Anual</t>
  </si>
  <si>
    <t>2000-2015</t>
  </si>
  <si>
    <t>1995-2015</t>
  </si>
  <si>
    <t>Población Afectada por Sequía (absolute)</t>
  </si>
  <si>
    <t>DesInventar</t>
  </si>
  <si>
    <t>Copeco, DesInventar</t>
  </si>
  <si>
    <t>Sequía</t>
  </si>
  <si>
    <t>PNUD</t>
  </si>
  <si>
    <t>INE</t>
  </si>
  <si>
    <t>SEDUC</t>
  </si>
  <si>
    <t>ICF</t>
  </si>
  <si>
    <t>INDICADOR</t>
  </si>
  <si>
    <t>AÑO</t>
  </si>
  <si>
    <t>Número</t>
  </si>
  <si>
    <t>Número /100,000</t>
  </si>
  <si>
    <t>Índice</t>
  </si>
  <si>
    <t>Número por cada 100 EA</t>
  </si>
  <si>
    <t>Número / 1000</t>
  </si>
  <si>
    <t>MECOVI-BID</t>
  </si>
  <si>
    <t>CENISS</t>
  </si>
  <si>
    <t>PRAF-SEDUC</t>
  </si>
  <si>
    <t>PMA</t>
  </si>
  <si>
    <t>IHCIT - UNAH</t>
  </si>
  <si>
    <t>SDHJGD</t>
  </si>
  <si>
    <t>Cod</t>
  </si>
  <si>
    <t>Central America and Mexico</t>
  </si>
  <si>
    <t>Latin America &amp; the Caribbean</t>
  </si>
  <si>
    <t>Tabla de Cálculo de Componentes Capacidad de Adaptación</t>
  </si>
  <si>
    <t>Capacidad de Adaptación</t>
  </si>
  <si>
    <t>Metadata de Indicadores Honduras</t>
  </si>
  <si>
    <t>INFORM-HN 2018</t>
  </si>
  <si>
    <t>Población Expuesta a Ciclones (relativo)</t>
  </si>
  <si>
    <t>Población Expuesta a Marejadas (relativo)</t>
  </si>
  <si>
    <t>Población Expuesta a Inundaciones (relativo)</t>
  </si>
  <si>
    <t>Población Expuesta a Deslizamientos (relativo)</t>
  </si>
  <si>
    <t>Población afectada por Sequía</t>
  </si>
  <si>
    <t>Población Afectada por Sequía (absoluto)</t>
  </si>
  <si>
    <t>Población Afectada por Sequía %</t>
  </si>
  <si>
    <t>Población Expuesta a Sequía (relativo)</t>
  </si>
  <si>
    <t>Población Expuesta a Marejadas</t>
  </si>
  <si>
    <t>(1-298)</t>
  </si>
  <si>
    <t>(Tabla de Contenidos)</t>
  </si>
  <si>
    <t xml:space="preserve">Para mas información: </t>
  </si>
  <si>
    <t>http://www.inform-index.org/</t>
  </si>
  <si>
    <t>(0-38)</t>
  </si>
  <si>
    <t>(0-16)</t>
  </si>
  <si>
    <t>% de Indicadores Faltantes</t>
  </si>
  <si>
    <t>Condiciones de Nutrición de la Niñez</t>
  </si>
  <si>
    <t>Homicidios (absoluto)</t>
  </si>
  <si>
    <t>Homicidios</t>
  </si>
  <si>
    <t>IHCIT-UNAH, INE</t>
  </si>
  <si>
    <t>Proporción de Participación Femenina en Relacion a Hombre en PEA Ocupada</t>
  </si>
  <si>
    <t>Desocupados e Inactivos de la PEA</t>
  </si>
  <si>
    <t>Dependecia por Edades</t>
  </si>
  <si>
    <t>Migrantes Repatriados y Retornados</t>
  </si>
  <si>
    <t>Planificación territorial y Conocimiento del Riesgo</t>
  </si>
  <si>
    <t>Hogares con Acceso a Internet</t>
  </si>
  <si>
    <t xml:space="preserve">Planificación y Conocimiento del Riesgo </t>
  </si>
  <si>
    <t>CONCEPTO Y METODOLOGÍA</t>
  </si>
  <si>
    <r>
      <t xml:space="preserve">Nota:
</t>
    </r>
    <r>
      <rPr>
        <sz val="10"/>
        <color rgb="FF323232"/>
        <rFont val="Calibri"/>
        <family val="2"/>
        <scheme val="minor"/>
      </rPr>
      <t>La representación y el uso de los nombres geográficos y los datos relacionados incluidos en las listas, las tablas en esta hoja de cálculo no están garantizados como libres de errores ni implican necesariamente el respaldo oficial o la aceptación por parte de las Naciones Unidas</t>
    </r>
  </si>
  <si>
    <t xml:space="preserve">Migrantes Repatriados y Retornados (% de Total Población) </t>
  </si>
  <si>
    <t>Condiciones de Nutrición en la Niñez</t>
  </si>
  <si>
    <t>Codigo</t>
  </si>
  <si>
    <t>Promedios</t>
  </si>
  <si>
    <t>DEPN</t>
  </si>
  <si>
    <t xml:space="preserve">* Ver Metodologia INFORM Honduras para consideraciones de valores Minimos y maximos para normalizar datos </t>
  </si>
  <si>
    <t>Población Media Anual Expuesta a Terremotos (absoluto)</t>
  </si>
  <si>
    <t>Población Media Anual Expuesta a Inundaciones (absoluto)</t>
  </si>
  <si>
    <t>Población Media Anual Afectada por Sequía (absolute)</t>
  </si>
  <si>
    <t>km/km2</t>
  </si>
  <si>
    <t>Participación Femenina en Relacion a Hombre en PEA Ocupada</t>
  </si>
  <si>
    <t>Proporción</t>
  </si>
  <si>
    <t>de la población</t>
  </si>
  <si>
    <t xml:space="preserve">18 municipios concentran el </t>
  </si>
  <si>
    <t>2012    (46 años)</t>
  </si>
  <si>
    <t>Puntaje de Numero de Indicadores Faltantes (0-10)</t>
  </si>
  <si>
    <t xml:space="preserve">Puntaje de Información Reciente (año promedio, 1-10) </t>
  </si>
  <si>
    <t>Promedio de Indicadores Faltantes con Información Reciente</t>
  </si>
  <si>
    <t>Numero de Componentes Faltantes</t>
  </si>
  <si>
    <t>Porcentaje de Componentes Faltantes</t>
  </si>
  <si>
    <t>Numero de Componentes Faltantes en Peligro y Exposición</t>
  </si>
  <si>
    <t>Numero de Componentes Faltantes en Vulnerabilidad</t>
  </si>
  <si>
    <t>Numero de Componentes Faltantes en Falta de Capacidad</t>
  </si>
  <si>
    <t>Datos con referencias actuales posibles (años promedio)</t>
  </si>
  <si>
    <t>Datos con Referencias Actuales Posibles (años promedio)</t>
  </si>
  <si>
    <t>Numero de Indicadores Faltantes</t>
  </si>
  <si>
    <t>Dimensión</t>
  </si>
  <si>
    <t>Categoría</t>
  </si>
  <si>
    <t>Componente</t>
  </si>
  <si>
    <t>Sub-Componente</t>
  </si>
  <si>
    <t>Nombre de Indicador</t>
  </si>
  <si>
    <t>Nombre Largo de Indicador</t>
  </si>
  <si>
    <t>Descripción</t>
  </si>
  <si>
    <t>Relevancia</t>
  </si>
  <si>
    <t>Institución Fuente</t>
  </si>
  <si>
    <t>Modelo</t>
  </si>
  <si>
    <t>HN-INFORM</t>
  </si>
  <si>
    <t>PE.NAT.TRM-ABS</t>
  </si>
  <si>
    <t xml:space="preserve">Población promedio anual expuesta que habita en áreas propensas a amenaza sísmica </t>
  </si>
  <si>
    <t xml:space="preserve">El indicador estima la población anualmente expuesta que habita en áreas con amenaza sísmica en base al Mapa de Amenaza de Sismos resultado del “análisis de máxima aceleración del suelo  para un periodo de retorno de 500 años que representa la máxima aceleración horizontal del suelo esperada para los próximos 50 años- IHCIT,2012” . El resultado es la composición de capas de las zonas con una amenaza alta o muy alta y el total de la población que habita sobre dicha área. </t>
  </si>
  <si>
    <t xml:space="preserve">El terremoto es una de las amenazas de inicio rápido consideradas en la categoría de peligro natural. </t>
  </si>
  <si>
    <t>Validación / Limitación del Indicador</t>
  </si>
  <si>
    <t xml:space="preserve">El indicador depende de la calidad de los mapas de estimaciones de población y su distribución en la unidad espacial;  y del mapa de riesgo sísmico. </t>
  </si>
  <si>
    <t>IHCIT, INE</t>
  </si>
  <si>
    <t>https://ihcit.unah.edu.hn/      http://www.ine.gob.hn/</t>
  </si>
  <si>
    <t>Terremoto</t>
  </si>
  <si>
    <t>PE.NAT.IND-ABS</t>
  </si>
  <si>
    <t>Población promedio anual afectada por inundaciones</t>
  </si>
  <si>
    <t>El indicador representa la población anual promedio que pueda ser afectada, desaparecida, herida, muerta, reubicada, víctima o evacuada por inundaciones, según registros históricos en la base de datos DesInventar durante el periodo de 1995-2015.</t>
  </si>
  <si>
    <t>Inundación es una de las amenazas de inicio rápido consideradas en la categoría de peligro natural.</t>
  </si>
  <si>
    <t>El indicador depende de la capacidad de recolectar y reportar datos del nivel local e institucional.</t>
  </si>
  <si>
    <t>DesInventar, INE</t>
  </si>
  <si>
    <t>https://online.desinventar.org/     http://www.ine.gob.hn/</t>
  </si>
  <si>
    <t>PE.NAT.IND-REL</t>
  </si>
  <si>
    <t>Población Media Anual Expuesta a Inundaciones (relativo)</t>
  </si>
  <si>
    <t>El indicador representa la población anual promedio que pueda ser afectada, desaparecida, herida, muerta, reubicada, víctima o evacuadas por inundaciones, según registros históricos en la base de datos DesInventar durante el periodo de 1995-2015.</t>
  </si>
  <si>
    <t>La inundación es una de las amenazas de inicio rápido consideradas en la categoría de peligro natural.</t>
  </si>
  <si>
    <t>Ciclón Tropical y Marejada</t>
  </si>
  <si>
    <t>PE.NAT.CM.CLN-ABS</t>
  </si>
  <si>
    <t>Población Expuesta a Ciclones  (absoluto)</t>
  </si>
  <si>
    <t>2012                   (40 años)</t>
  </si>
  <si>
    <t>2013                   (40 años)</t>
  </si>
  <si>
    <t>2014                   (40 años)</t>
  </si>
  <si>
    <t>2015                   (40 años)</t>
  </si>
  <si>
    <t>2016                   (40 años)</t>
  </si>
  <si>
    <t>2017                   (40 años)</t>
  </si>
  <si>
    <t>2018                   (40 años)</t>
  </si>
  <si>
    <t>2019                   (40 años)</t>
  </si>
  <si>
    <t>2020                   (40 años)</t>
  </si>
  <si>
    <t>2021                   (40 años)</t>
  </si>
  <si>
    <t>2022                   (40 años)</t>
  </si>
  <si>
    <t>2023                   (40 años)</t>
  </si>
  <si>
    <t>2024                   (40 años)</t>
  </si>
  <si>
    <t>2025                   (40 años)</t>
  </si>
  <si>
    <t>2026                   (40 años)</t>
  </si>
  <si>
    <t>2027                   (40 años)</t>
  </si>
  <si>
    <t>2028                   (40 años)</t>
  </si>
  <si>
    <t>2029                   (40 años)</t>
  </si>
  <si>
    <t>2030                   (40 años)</t>
  </si>
  <si>
    <t>2031                   (40 años)</t>
  </si>
  <si>
    <t>2032                   (40 años)</t>
  </si>
  <si>
    <t>2033                   (40 años)</t>
  </si>
  <si>
    <t>2034                   (40 años)</t>
  </si>
  <si>
    <t>2035                   (40 años)</t>
  </si>
  <si>
    <t>2036                   (40 años)</t>
  </si>
  <si>
    <t>2037                   (40 años)</t>
  </si>
  <si>
    <t>2038                   (40 años)</t>
  </si>
  <si>
    <t>2039                   (40 años)</t>
  </si>
  <si>
    <t>2040                   (40 años)</t>
  </si>
  <si>
    <t>2041                   (40 años)</t>
  </si>
  <si>
    <t>2042                   (40 años)</t>
  </si>
  <si>
    <t>2043                   (40 años)</t>
  </si>
  <si>
    <t>2044                   (40 años)</t>
  </si>
  <si>
    <t>2045                   (40 años)</t>
  </si>
  <si>
    <t>2046                   (40 años)</t>
  </si>
  <si>
    <t>2047                   (40 años)</t>
  </si>
  <si>
    <t>2048                   (40 años)</t>
  </si>
  <si>
    <t>2049                   (40 años)</t>
  </si>
  <si>
    <t>2050                   (40 años)</t>
  </si>
  <si>
    <t>2051                   (40 años)</t>
  </si>
  <si>
    <t>2052                   (40 años)</t>
  </si>
  <si>
    <t>2053                   (40 años)</t>
  </si>
  <si>
    <t>2054                   (40 años)</t>
  </si>
  <si>
    <t>2055                   (40 años)</t>
  </si>
  <si>
    <t>2056                   (40 años)</t>
  </si>
  <si>
    <t>2057                   (40 años)</t>
  </si>
  <si>
    <t>2058                   (40 años)</t>
  </si>
  <si>
    <t>2059                   (40 años)</t>
  </si>
  <si>
    <t>2060                   (40 años)</t>
  </si>
  <si>
    <t>2061                   (40 años)</t>
  </si>
  <si>
    <t>2062                   (40 años)</t>
  </si>
  <si>
    <t>2063                   (40 años)</t>
  </si>
  <si>
    <t>2064                   (40 años)</t>
  </si>
  <si>
    <t>2065                   (40 años)</t>
  </si>
  <si>
    <t>2066                   (40 años)</t>
  </si>
  <si>
    <t>2067                   (40 años)</t>
  </si>
  <si>
    <t>2068                   (40 años)</t>
  </si>
  <si>
    <t>2069                   (40 años)</t>
  </si>
  <si>
    <t>2070                   (40 años)</t>
  </si>
  <si>
    <t>2071                   (40 años)</t>
  </si>
  <si>
    <t>2072                   (40 años)</t>
  </si>
  <si>
    <t>2073                   (40 años)</t>
  </si>
  <si>
    <t>2074                   (40 años)</t>
  </si>
  <si>
    <t>2075                   (40 años)</t>
  </si>
  <si>
    <t>2076                   (40 años)</t>
  </si>
  <si>
    <t>2077                   (40 años)</t>
  </si>
  <si>
    <t>2078                   (40 años)</t>
  </si>
  <si>
    <t>2079                   (40 años)</t>
  </si>
  <si>
    <t>2080                   (40 años)</t>
  </si>
  <si>
    <t>2081                   (40 años)</t>
  </si>
  <si>
    <t>2082                   (40 años)</t>
  </si>
  <si>
    <t>2083                   (40 años)</t>
  </si>
  <si>
    <t>2084                   (40 años)</t>
  </si>
  <si>
    <t>2085                   (40 años)</t>
  </si>
  <si>
    <t>2086                   (40 años)</t>
  </si>
  <si>
    <t>2087                   (40 años)</t>
  </si>
  <si>
    <t>2088                   (40 años)</t>
  </si>
  <si>
    <t>2089                   (40 años)</t>
  </si>
  <si>
    <t>2090                   (40 años)</t>
  </si>
  <si>
    <t>2091                   (40 años)</t>
  </si>
  <si>
    <t>2092                   (40 años)</t>
  </si>
  <si>
    <t>2093                   (40 años)</t>
  </si>
  <si>
    <t>2094                   (40 años)</t>
  </si>
  <si>
    <t>2095                   (40 años)</t>
  </si>
  <si>
    <t>2096                   (40 años)</t>
  </si>
  <si>
    <t>2097                   (40 años)</t>
  </si>
  <si>
    <t>2098                   (40 años)</t>
  </si>
  <si>
    <t>2099                   (40 años)</t>
  </si>
  <si>
    <t>2100                   (40 años)</t>
  </si>
  <si>
    <t>2101                   (40 años)</t>
  </si>
  <si>
    <t>2102                   (40 años)</t>
  </si>
  <si>
    <t>2103                   (40 años)</t>
  </si>
  <si>
    <t>2104                   (40 años)</t>
  </si>
  <si>
    <t>2105                   (40 años)</t>
  </si>
  <si>
    <t>2106                   (40 años)</t>
  </si>
  <si>
    <t>2107                   (40 años)</t>
  </si>
  <si>
    <t>2108                   (40 años)</t>
  </si>
  <si>
    <t>2109                   (40 años)</t>
  </si>
  <si>
    <t>2110                   (40 años)</t>
  </si>
  <si>
    <t>2111                   (40 años)</t>
  </si>
  <si>
    <t>2112                   (40 años)</t>
  </si>
  <si>
    <t>2113                   (40 años)</t>
  </si>
  <si>
    <t>2114                   (40 años)</t>
  </si>
  <si>
    <t>2115                   (40 años)</t>
  </si>
  <si>
    <t>2116                   (40 años)</t>
  </si>
  <si>
    <t>2117                   (40 años)</t>
  </si>
  <si>
    <t>2118                   (40 años)</t>
  </si>
  <si>
    <t>2119                   (40 años)</t>
  </si>
  <si>
    <t>2120                   (40 años)</t>
  </si>
  <si>
    <t>2121                   (40 años)</t>
  </si>
  <si>
    <t>2122                   (40 años)</t>
  </si>
  <si>
    <t>2123                   (40 años)</t>
  </si>
  <si>
    <t>2124                   (40 años)</t>
  </si>
  <si>
    <t>2125                   (40 años)</t>
  </si>
  <si>
    <t>2126                   (40 años)</t>
  </si>
  <si>
    <t>2127                   (40 años)</t>
  </si>
  <si>
    <t>2128                   (40 años)</t>
  </si>
  <si>
    <t>2129                   (40 años)</t>
  </si>
  <si>
    <t>2130                   (40 años)</t>
  </si>
  <si>
    <t>2131                   (40 años)</t>
  </si>
  <si>
    <t>2132                   (40 años)</t>
  </si>
  <si>
    <t>2133                   (40 años)</t>
  </si>
  <si>
    <t>2134                   (40 años)</t>
  </si>
  <si>
    <t>2135                   (40 años)</t>
  </si>
  <si>
    <t>2136                   (40 años)</t>
  </si>
  <si>
    <t>2137                   (40 años)</t>
  </si>
  <si>
    <t>2138                   (40 años)</t>
  </si>
  <si>
    <t>2139                   (40 años)</t>
  </si>
  <si>
    <t>2140                   (40 años)</t>
  </si>
  <si>
    <t>2141                   (40 años)</t>
  </si>
  <si>
    <t>2142                   (40 años)</t>
  </si>
  <si>
    <t>2143                   (40 años)</t>
  </si>
  <si>
    <t>2144                   (40 años)</t>
  </si>
  <si>
    <t>2145                   (40 años)</t>
  </si>
  <si>
    <t>2146                   (40 años)</t>
  </si>
  <si>
    <t>2147                   (40 años)</t>
  </si>
  <si>
    <t>2148                   (40 años)</t>
  </si>
  <si>
    <t>2149                   (40 años)</t>
  </si>
  <si>
    <t>2150                   (40 años)</t>
  </si>
  <si>
    <t>2151                   (40 años)</t>
  </si>
  <si>
    <t>2152                   (40 años)</t>
  </si>
  <si>
    <t>2153                   (40 años)</t>
  </si>
  <si>
    <t>2154                   (40 años)</t>
  </si>
  <si>
    <t>2155                   (40 años)</t>
  </si>
  <si>
    <t>2156                   (40 años)</t>
  </si>
  <si>
    <t>2157                   (40 años)</t>
  </si>
  <si>
    <t>2158                   (40 años)</t>
  </si>
  <si>
    <t>2159                   (40 años)</t>
  </si>
  <si>
    <t>2160                   (40 años)</t>
  </si>
  <si>
    <t>2161                   (40 años)</t>
  </si>
  <si>
    <t>2162                   (40 años)</t>
  </si>
  <si>
    <t>2163                   (40 años)</t>
  </si>
  <si>
    <t>2164                   (40 años)</t>
  </si>
  <si>
    <t>2165                   (40 años)</t>
  </si>
  <si>
    <t>2166                   (40 años)</t>
  </si>
  <si>
    <t>2167                   (40 años)</t>
  </si>
  <si>
    <t>2168                   (40 años)</t>
  </si>
  <si>
    <t>2169                   (40 años)</t>
  </si>
  <si>
    <t>2170                   (40 años)</t>
  </si>
  <si>
    <t>2171                   (40 años)</t>
  </si>
  <si>
    <t>2172                   (40 años)</t>
  </si>
  <si>
    <t>2173                   (40 años)</t>
  </si>
  <si>
    <t>2174                   (40 años)</t>
  </si>
  <si>
    <t>2175                   (40 años)</t>
  </si>
  <si>
    <t>2176                   (40 años)</t>
  </si>
  <si>
    <t>2177                   (40 años)</t>
  </si>
  <si>
    <t>2178                   (40 años)</t>
  </si>
  <si>
    <t>2179                   (40 años)</t>
  </si>
  <si>
    <t>2180                   (40 años)</t>
  </si>
  <si>
    <t>2181                   (40 años)</t>
  </si>
  <si>
    <t>2182                   (40 años)</t>
  </si>
  <si>
    <t>2183                   (40 años)</t>
  </si>
  <si>
    <t>2184                   (40 años)</t>
  </si>
  <si>
    <t>2185                   (40 años)</t>
  </si>
  <si>
    <t>2186                   (40 años)</t>
  </si>
  <si>
    <t>2187                   (40 años)</t>
  </si>
  <si>
    <t>2188                   (40 años)</t>
  </si>
  <si>
    <t>2189                   (40 años)</t>
  </si>
  <si>
    <t>2190                   (40 años)</t>
  </si>
  <si>
    <t>2191                   (40 años)</t>
  </si>
  <si>
    <t>2192                   (40 años)</t>
  </si>
  <si>
    <t>2193                   (40 años)</t>
  </si>
  <si>
    <t>2194                   (40 años)</t>
  </si>
  <si>
    <t>2195                   (40 años)</t>
  </si>
  <si>
    <t>2196                   (40 años)</t>
  </si>
  <si>
    <t>2197                   (40 años)</t>
  </si>
  <si>
    <t>2198                   (40 años)</t>
  </si>
  <si>
    <t>2199                   (40 años)</t>
  </si>
  <si>
    <t>2200                   (40 años)</t>
  </si>
  <si>
    <t>2201                   (40 años)</t>
  </si>
  <si>
    <t>2202                   (40 años)</t>
  </si>
  <si>
    <t>2203                   (40 años)</t>
  </si>
  <si>
    <t>2204                   (40 años)</t>
  </si>
  <si>
    <t>2205                   (40 años)</t>
  </si>
  <si>
    <t>2206                   (40 años)</t>
  </si>
  <si>
    <t>2207                   (40 años)</t>
  </si>
  <si>
    <t>2208                   (40 años)</t>
  </si>
  <si>
    <t>2209                   (40 años)</t>
  </si>
  <si>
    <t>2210                   (40 años)</t>
  </si>
  <si>
    <t>2211                   (40 años)</t>
  </si>
  <si>
    <t>2212                   (40 años)</t>
  </si>
  <si>
    <t>2213                   (40 años)</t>
  </si>
  <si>
    <t>2214                   (40 años)</t>
  </si>
  <si>
    <t>2215                   (40 años)</t>
  </si>
  <si>
    <t>2216                   (40 años)</t>
  </si>
  <si>
    <t>2217                   (40 años)</t>
  </si>
  <si>
    <t>2218                   (40 años)</t>
  </si>
  <si>
    <t>2219                   (40 años)</t>
  </si>
  <si>
    <t>2220                   (40 años)</t>
  </si>
  <si>
    <t>2221                   (40 años)</t>
  </si>
  <si>
    <t>2222                   (40 años)</t>
  </si>
  <si>
    <t>2223                   (40 años)</t>
  </si>
  <si>
    <t>2224                   (40 años)</t>
  </si>
  <si>
    <t>2225                   (40 años)</t>
  </si>
  <si>
    <t>2226                   (40 años)</t>
  </si>
  <si>
    <t>2227                   (40 años)</t>
  </si>
  <si>
    <t>2228                   (40 años)</t>
  </si>
  <si>
    <t>2229                   (40 años)</t>
  </si>
  <si>
    <t>2230                   (40 años)</t>
  </si>
  <si>
    <t>2231                   (40 años)</t>
  </si>
  <si>
    <t>2232                   (40 años)</t>
  </si>
  <si>
    <t>2233                   (40 años)</t>
  </si>
  <si>
    <t>2234                   (40 años)</t>
  </si>
  <si>
    <t>2235                   (40 años)</t>
  </si>
  <si>
    <t>2236                   (40 años)</t>
  </si>
  <si>
    <t>2237                   (40 años)</t>
  </si>
  <si>
    <t>2238                   (40 años)</t>
  </si>
  <si>
    <t>2239                   (40 años)</t>
  </si>
  <si>
    <t>2240                   (40 años)</t>
  </si>
  <si>
    <t>2241                   (40 años)</t>
  </si>
  <si>
    <t>2242                   (40 años)</t>
  </si>
  <si>
    <t>2243                   (40 años)</t>
  </si>
  <si>
    <t>2244                   (40 años)</t>
  </si>
  <si>
    <t>2245                   (40 años)</t>
  </si>
  <si>
    <t>2246                   (40 años)</t>
  </si>
  <si>
    <t>2247                   (40 años)</t>
  </si>
  <si>
    <t>2248                   (40 años)</t>
  </si>
  <si>
    <t>2249                   (40 años)</t>
  </si>
  <si>
    <t>2250                   (40 años)</t>
  </si>
  <si>
    <t>2251                   (40 años)</t>
  </si>
  <si>
    <t>2252                   (40 años)</t>
  </si>
  <si>
    <t>2253                   (40 años)</t>
  </si>
  <si>
    <t>2254                   (40 años)</t>
  </si>
  <si>
    <t>2255                   (40 años)</t>
  </si>
  <si>
    <t>2256                   (40 años)</t>
  </si>
  <si>
    <t>2257                   (40 años)</t>
  </si>
  <si>
    <t>2258                   (40 años)</t>
  </si>
  <si>
    <t>2259                   (40 años)</t>
  </si>
  <si>
    <t>2260                   (40 años)</t>
  </si>
  <si>
    <t>2261                   (40 años)</t>
  </si>
  <si>
    <t>2262                   (40 años)</t>
  </si>
  <si>
    <t>2263                   (40 años)</t>
  </si>
  <si>
    <t>2264                   (40 años)</t>
  </si>
  <si>
    <t>2265                   (40 años)</t>
  </si>
  <si>
    <t>2266                   (40 años)</t>
  </si>
  <si>
    <t>2267                   (40 años)</t>
  </si>
  <si>
    <t>2268                   (40 años)</t>
  </si>
  <si>
    <t>2269                   (40 años)</t>
  </si>
  <si>
    <t>2270                   (40 años)</t>
  </si>
  <si>
    <t>2271                   (40 años)</t>
  </si>
  <si>
    <t>2272                   (40 años)</t>
  </si>
  <si>
    <t>2273                   (40 años)</t>
  </si>
  <si>
    <t>2274                   (40 años)</t>
  </si>
  <si>
    <t>2275                   (40 años)</t>
  </si>
  <si>
    <t>2276                   (40 años)</t>
  </si>
  <si>
    <t>2277                   (40 años)</t>
  </si>
  <si>
    <t>2278                   (40 años)</t>
  </si>
  <si>
    <t>2279                   (40 años)</t>
  </si>
  <si>
    <t>2280                   (40 años)</t>
  </si>
  <si>
    <t>2281                   (40 años)</t>
  </si>
  <si>
    <t>2282                   (40 años)</t>
  </si>
  <si>
    <t>2283                   (40 años)</t>
  </si>
  <si>
    <t>2284                   (40 años)</t>
  </si>
  <si>
    <t>2285                   (40 años)</t>
  </si>
  <si>
    <t>2286                   (40 años)</t>
  </si>
  <si>
    <t>2287                   (40 años)</t>
  </si>
  <si>
    <t>2288                   (40 años)</t>
  </si>
  <si>
    <t>2289                   (40 años)</t>
  </si>
  <si>
    <t>2290                   (40 años)</t>
  </si>
  <si>
    <t>2291                   (40 años)</t>
  </si>
  <si>
    <t>2292                   (40 años)</t>
  </si>
  <si>
    <t>2293                   (40 años)</t>
  </si>
  <si>
    <t>2294                   (40 años)</t>
  </si>
  <si>
    <t>2295                   (40 años)</t>
  </si>
  <si>
    <t>2296                   (40 años)</t>
  </si>
  <si>
    <t>2297                   (40 años)</t>
  </si>
  <si>
    <t>2298                   (40 años)</t>
  </si>
  <si>
    <t>2299                   (40 años)</t>
  </si>
  <si>
    <t>2300                   (40 años)</t>
  </si>
  <si>
    <t>2301                   (40 años)</t>
  </si>
  <si>
    <t>2302                   (40 años)</t>
  </si>
  <si>
    <t>2303                   (40 años)</t>
  </si>
  <si>
    <t>2304                   (40 años)</t>
  </si>
  <si>
    <t>2305                   (40 años)</t>
  </si>
  <si>
    <t>2306                   (40 años)</t>
  </si>
  <si>
    <t>2307                   (40 años)</t>
  </si>
  <si>
    <t>2308                   (40 años)</t>
  </si>
  <si>
    <t>2309                   (40 años)</t>
  </si>
  <si>
    <t>Población  expuesta que habita en zonas expuestas a ciclones</t>
  </si>
  <si>
    <t xml:space="preserve">El indicador estima la población expuesta que habita en áreas con amenaza alta en base al Mapa de Amenaza por Ciclones resultado de la integración de 29 mapas  de los ciclones que han afectado en territorio desde 1970 al 2010, incluyendo los huracanes Fifi y el Mitch. El resultado es la composición de capas de las zonas con una amenaza alta y el total de la población que habita sobre dicha área. </t>
  </si>
  <si>
    <t>El ciclón es una de las amenazas de inicio rápido consideradas en la categoría de peligro natural.</t>
  </si>
  <si>
    <t xml:space="preserve">El indicador representa la población directamente expuesta en la zona que habita y donde converge la trayectoria del ciclón, y no refleja los afectados por inundaciones y deslizamientos colaterales. </t>
  </si>
  <si>
    <t>PE.NAT.CM.CLN-REL</t>
  </si>
  <si>
    <t>Ciclon</t>
  </si>
  <si>
    <t>Marejada</t>
  </si>
  <si>
    <t xml:space="preserve">El indicador estima la población expuesta que habita en áreas con amenaza alta en base al Mapa de Amenaza por Mareas y Marejadas. El resultado es la composición de capas de las zonas con una amenaza alta y el total de la población que habita sobre dicha área, resalta el hecho de ser una amenaza recurrente de forma anual en las costas de pacifico. </t>
  </si>
  <si>
    <t>PE.NAT.CM.MRJ-ABS</t>
  </si>
  <si>
    <t>Población  expuesta que habita en zonas expuestas a marejadas</t>
  </si>
  <si>
    <t xml:space="preserve">Las mareas y marejadas son una de las amenazas de inicio rápido consideradas en la categoría de peligro natural. </t>
  </si>
  <si>
    <t>El indicador se basa en la calidad de información del Mapa de Mareas Marejadas, se requiere una reflexión adicional entre la  población bajo amenaza alta y el recuento histórico que registra 7,844 afectados o damnificados desde el 1965 al 2010</t>
  </si>
  <si>
    <t>PE.NAT.CM.MRJ-REL</t>
  </si>
  <si>
    <t>Población promedio anual afectada por inundaciones en relación a la población total  %</t>
  </si>
  <si>
    <t>Población  expuesta que habita en zonas expuestas a huracanes en relación a la población total  %</t>
  </si>
  <si>
    <t>Población  expuesta que habita en zonas expuestas a mareas y marejadas en relación a la población total  %</t>
  </si>
  <si>
    <t>Deslizamiento</t>
  </si>
  <si>
    <t>PE.NAT.DLZ-ABS</t>
  </si>
  <si>
    <t xml:space="preserve">Población  expuesta que habita en zonas susceptibles a movimientos de laderas </t>
  </si>
  <si>
    <t xml:space="preserve">El indicador estima la población expuesta que habita en zonas propensa a deslizamientos, en base al Mapa de Susceptibilidad a Movimientos de Laderas. El resultado es la composición de capas de las zonas con una amenaza alta o muy alta y el total de la población que habita sobre dicha área. </t>
  </si>
  <si>
    <t>Los deslizamientos son una amenaza de inicio lento a rápido, se pueden presentar señales de que en evento va ocurrir o se puede  producir sin previo aviso.</t>
  </si>
  <si>
    <t>Dependen de la calidad de los mapas, no se consideran aspectos constructivos implementados en el área para mitigar el riesgo, especialmente en las zonas urbanas.</t>
  </si>
  <si>
    <t>PE.NAT.DLZ-REL</t>
  </si>
  <si>
    <t xml:space="preserve">Los deslizamientos son una amenaza de inicio lento a rápido, se pueden presentar señales de que en evento va ocurrir o se puede  producir sin previo aviso. </t>
  </si>
  <si>
    <t>PE.NAT.SQA-ABS</t>
  </si>
  <si>
    <t>Población Media Anual Expuesta a Sequía (absoluto)</t>
  </si>
  <si>
    <t>Población promedio anual afectada por sequía</t>
  </si>
  <si>
    <t xml:space="preserve">La sequía es una amenaza de evolución lenta considerada en la categoría de peligro natural. </t>
  </si>
  <si>
    <t xml:space="preserve">El indicador depende de la capacidad de recolectar y reportar datos del nivel local e institucional. Se debe considerar que los datos son un promedio anual, es probable que en un evento se presenten valores mayores a los reflejados en el indicador. Se estima que la frecuencia de presentarse un evento de sequía es de 0.38 (del 1994 al 2017 se presentaron 9 eventos anómalos de diferente intensidad según lectura registrada de un aumento de + 0.5 Celsius en la temperatura del océano por el Fenómeno del Niño ) </t>
  </si>
  <si>
    <t>DesInventar, COPECO, INE</t>
  </si>
  <si>
    <t>https://online.desinventar.org/   www.copeco.gob.hn/     http://www.ine.gob.hn/</t>
  </si>
  <si>
    <t>PE.NAT.SQA-REL</t>
  </si>
  <si>
    <t>Población Media Anual Expuesta a Sequía (relativo)</t>
  </si>
  <si>
    <t>Población promedio anual afectada por sequía en relación a la población total   %</t>
  </si>
  <si>
    <t>https://online.desinventar.org/   www.copeco.gob.hn/    http://www.ine.gob.hn/</t>
  </si>
  <si>
    <t>PE.HUM.VL.TH</t>
  </si>
  <si>
    <t>Homicidios Intencionales por cada 100,000 personas</t>
  </si>
  <si>
    <t>El indicador se define como el conteo total de víctimas de homicidio intencional provocada por un agresor dividido por la población residente en el municipio, expresada por 100,000 habitantes. El homicidio intencional se define como la muerte ilícita infligida a una persona con la intención de causar la muerte o una lesión grave (Fuente: Clasificación Internacional de Delincuencia con fines estadísticos, ICCS 2015).</t>
  </si>
  <si>
    <t>El indicador intenta medir la forma más extrema de crimen violento; proporciona una indicación directa de la falta de seguridad. El homicidio está vinculado a actividades delictivas, en particular a grupos de crimen organizado,  por l tanto se considera un indicador aproximado que refleja la exposición a la violencia.</t>
  </si>
  <si>
    <t xml:space="preserve">El indicador depende de la capacidad de recolectar  y reportar los datos de la Policía Nacional a través de la Dirección Nacional. </t>
  </si>
  <si>
    <t xml:space="preserve">Tasa de Homicidios </t>
  </si>
  <si>
    <t>PE.HUM.VL.HOM.ABS</t>
  </si>
  <si>
    <t>El indicador se define como el conteo total de víctimas de homicidios intencionales provocada por un agresor en el municipio durante un año. El homicidio intencional se define como la muerte ilícita infligida a una persona con la intención de causar la muerte o una lesión grave (Fuente: Clasificación Internacional de Delincuencia con fines estadísticos, ICCS 2015).</t>
  </si>
  <si>
    <t>Socio Económica</t>
  </si>
  <si>
    <t>VU.SOC.DP.IDH</t>
  </si>
  <si>
    <t xml:space="preserve">Índice de Desarrollo Humano </t>
  </si>
  <si>
    <t>Se supone que cuanto más desarrollado sea un país, mejor será su capacidad para responder a las necesidades humanitarias utilizando sus propios recursos nacionales o individuales.</t>
  </si>
  <si>
    <t>http://www.hn.undp.org/</t>
  </si>
  <si>
    <t>VU.SOC.DP.PBZ</t>
  </si>
  <si>
    <t>Población con Necesidades Básicas Insatisfechas  %</t>
  </si>
  <si>
    <t>Los peligros a menudo tienen un impacto devastador en los pobres. Un peligro a gran escala que golpea a una comunidad altamente vulnerable con poca capacidad para hacerle frente, revierte los avances en materia de desarrollo, consolida a las personas en los ciclos de pobreza y aumenta la vulnerabilidad.</t>
  </si>
  <si>
    <t>http://www.ine.gob.hn/</t>
  </si>
  <si>
    <t>VU.SOC.DSG.PFH</t>
  </si>
  <si>
    <t>Proporción de Participación Femenina en Relación a Hombre en PEA Ocupada</t>
  </si>
  <si>
    <t>No considera el tipo de trabajo que desempeña la persona o disparidad en ingresos respecto al género.</t>
  </si>
  <si>
    <t>VU.SOC.DSG.GNI</t>
  </si>
  <si>
    <t>Coeficiente de GINI de ingresos - Desigualdad en el ingreso o el consumo</t>
  </si>
  <si>
    <t>El índice de GINI representa la medida en que la distribución del ingreso o el gasto de consumo entre individuos o hogares dentro de una economía se desvía de una distribución perfectamente igual. Por lo tanto, un índice de Gini de 0 representa la igualdad perfecta, mientras que un índice de 1 implica una desigualdad perfecta.</t>
  </si>
  <si>
    <t>https://www.cepal.org/deype/mecovi/</t>
  </si>
  <si>
    <t>VU.SOC.DSG.PUP</t>
  </si>
  <si>
    <t>Población Urbana en Asentamiento Precarios</t>
  </si>
  <si>
    <t>La población que vive en la zona urbana y reside en viviendas con una o más necesidades básicas insatisfechas sea acceso a agua o de saneamiento mejorado, suficiente área de vivienda y durabilidad de la vivienda, o educación.</t>
  </si>
  <si>
    <t xml:space="preserve">Vivir en un barrio pobre o vecindario con una alta concentración de personas de escasos recursos reduce el acceso y las oportunidades de empleo, educación y servicios, al tiempo que aumenta la exposición a la violencia urbana y la vulnerabilidad a los desastres naturales. 
En las ciudades existen diferencias importantes en la vulnerabilidad de los diferentes vecindarios sean formales e informales,  durante el rápido crecimiento urbano, los asentamientos informales suelen están ubicados en áreas de riesgo, ya sea por su proximidad a los ríos; sobre una pendiente inestable o por el tipo de suelo; proximidad al mar; o porque están en zonas de inundación o áreas contaminadas. Los segmentos más pobres de la sociedad tienden a ser más vulnerables a la degradación ambiental y los peligros naturales. Los altos porcentajes de pobres viven en áreas con una infraestructura social y residencial precaria o en un entorno degradado ambientalmente, resultan ser más vulnerables ante los desastres.
</t>
  </si>
  <si>
    <t>VU.SOC.DPD.DPE</t>
  </si>
  <si>
    <t>Tasa de Dependencia por Edades</t>
  </si>
  <si>
    <t>La relación de dependencia por edad es la proporción de dependientes (personas menores de 15 años o mayores de 64 años) con respecto a la población en edad de trabajar, con edades entre 15 y 64 años. Los datos se muestran como la proporción de dependientes por cada 100 personas en edad de trabajar.</t>
  </si>
  <si>
    <t>La relación de dependencia de edad permite medir la carga que pesa sobre los miembros de la fuerza de trabajo y en los servicios que presta o debe prestar el gobierno, especialmente educación, salud y regulaciones laborales para brindar atención a una población muy joven o en proceso de envejecimiento. Se supone que una alta relación de dependencia está asociada con una mayor pobreza y vulnerabilidad.</t>
  </si>
  <si>
    <t xml:space="preserve">Asume que los menores de 15 años y que los mayores de 64 años no forman parte de la fuerza laboral. </t>
  </si>
  <si>
    <t>VU.SOC.DPD.DIP</t>
  </si>
  <si>
    <t>Población Económicamente Activa que está Desocupada e Inactiva</t>
  </si>
  <si>
    <t>Representa el porcentaje de la población económicamente activa  que está buscando trabajo o que no estudia o trabaja.</t>
  </si>
  <si>
    <t>El empleo pleno y productivo y el trabajo decente se consideran la ruta principal para que las personas escapen de la pobreza. Los trabajadores familiares no remunerados y los trabajadores por cuenta propia son los más vulnerables y, por lo tanto, los más propensos a caer en la pobreza. Son los menos propensos a tener arreglos formales de trabajo, protección social, redes de seguridad para protegerse de los impactos adversos, y con frecuencia son incapaces de generar ahorros suficientes para compensarlos. Una alta proporción de trabajadores familiares no remunerados en un país indica desarrollo débil, poco crecimiento laboral y, a menudo, una gran economía rural.</t>
  </si>
  <si>
    <t>Pobreza calculada a partir de las viviendas particulares ocupadas con personas presentes con una o más necesidades básicas insatisfechas       ( acceso a vivienda, acceso a servicios sanitarios, acceso a educación, capacidad económica).</t>
  </si>
  <si>
    <t xml:space="preserve">Proporción de participación femenina en relación a hombre que conformar la población económicamente activa </t>
  </si>
  <si>
    <t>El indicador es la proporción entre mujeres y hombres que conforman la población económicamente activa en el mercado laboral, trabajando o buscando trabajo activamente. El valor de 1 representa que la misma cantidad de mujeres que hombres trabajan o buscan trabajo.</t>
  </si>
  <si>
    <t>Introduce la dispersión de las condiciones de genero dentro de la población presentada en el componente de desigualdad. Los países con una distribución desigual del desarrollo humano también experimentan una gran desigualdad entre mujeres y hombres.</t>
  </si>
  <si>
    <t>El indicador introduce la dispersión de las condiciones dentro de la población presentada en el componente de desigualdad. El índice GINI muestra la distribución de riqueza dentro de un país.</t>
  </si>
  <si>
    <t>El dato es del año 2002, se requiere una actualización.</t>
  </si>
  <si>
    <t>Porcentaje de la población en el área urbana que habita en viviendas precarias  %</t>
  </si>
  <si>
    <t>El indicador no captura la falta de vivienda y la capacidad de recolectar y reportar datos en zonas de riesgo social donde es posible que se limita el acceso.</t>
  </si>
  <si>
    <t>Proporción de dependencia de edad de la población en edad de trabajar</t>
  </si>
  <si>
    <t>Los datos fuente con el cual se construye el indicador consideran como ocupada aquella persona que trabajo en las últimas dos semanas sin distinguir si el empleo es temporal o estable; debido a la falta de oportunidades laborales la población recurre a otros medios de subsistencia y generar ingresos mediante el emprendimiento informal o el ejercicio independiente formando parte de la economía informal.</t>
  </si>
  <si>
    <t xml:space="preserve">Población Desarraigada </t>
  </si>
  <si>
    <t>VU.GV.PDR.MRR</t>
  </si>
  <si>
    <t>Personas de determinado municipio que emigran hacia otros países en búsqueda de mejores oportunidades o por violencia y han sido retornadas o repatriadas por transporte terrestre, aéreo o marítimo a su origen. El indicador recopila datos del 1 de enero al 30 de julio del 2016.</t>
  </si>
  <si>
    <t>Los refugiados, los retornados, y repatriados (los que regresaron el año anterior también se toman en cuenta) se encuentran entre las personas vulnerables durante una crisis humanitaria.</t>
  </si>
  <si>
    <t>http://ceniss.gob.hn/</t>
  </si>
  <si>
    <t xml:space="preserve">Otros Grupos Vulnerables </t>
  </si>
  <si>
    <t>VU.GV.OGV.PLM</t>
  </si>
  <si>
    <t>Representa el porcentaje de la población que tiene alguna discapacidad motriz, para oír, hablar, ver o escuchar.</t>
  </si>
  <si>
    <t>Las personas con discapacidad enfrentan problemas adicionales para integrarse a las dinámicas sociales y económicas.</t>
  </si>
  <si>
    <t>VU.GV.OGV.DSN</t>
  </si>
  <si>
    <t xml:space="preserve">Desnutrición en la Niñez </t>
  </si>
  <si>
    <t>Desnutrición en los niños de primer grado %</t>
  </si>
  <si>
    <t xml:space="preserve">Mide el estado nutricional de los niños de primer grado, se basa en los resultado del VIII censo de Talla en Escolares de Primer Grado  en el cual se recopilaron los resultado de las comparación de talla/edad con  tablas de referencia internacional, todos los niños y niñas debajo del valor de referencia se consideran desnutridos. </t>
  </si>
  <si>
    <t>Son poblaciones vulnerables y su estado de desnutrición prolongada y severo limita su desarrollo físico y cerebral. La desnutrición pone a los niños en mayor riesgo de morir a causa de infecciones comunes, aumenta la frecuencia y la gravedad de dichas infecciones y contribuye a retrasar la recuperación. La interacción entre la desnutrición y la infección puede crear un ciclo potencialmente letal de empeoramiento de la enfermedad y deterioro del estado nutricional, Unicef.</t>
  </si>
  <si>
    <t>Los datos requieren una actualización.</t>
  </si>
  <si>
    <t xml:space="preserve">PRAF – SEDUC </t>
  </si>
  <si>
    <t>http://www.sep.gob.hn    https://www.se.gob.hn/</t>
  </si>
  <si>
    <t>VU.GV.OGV.TFA</t>
  </si>
  <si>
    <t xml:space="preserve">Tasa de Fertilidad en Adolescentes  </t>
  </si>
  <si>
    <t>Tasa de fertilidad en adolescentes (por cada 1000 mujeres de 15 a 19 años)</t>
  </si>
  <si>
    <t xml:space="preserve">Entre los más vulnerables se encuentran los/as jóvenes, especialmente en las comunidades pobres o rurales, el indicador proporciona una medida básica de salud reproductiva centrada en un grupo vulnerable de mujeres adolescentes y de avances necesarios por inducir la educación sexual adecuadamente.
Existe un acuerdo sustancial en la literatura  que las mujeres que quedan embarazadas y dan a luz muy temprano en su vida reproductiva están sujetas a un mayor riesgo de complicaciones o incluso la muerte durante el embarazo y el parto, y sus hijos también son más vulnerables.
Por lo tanto, prevenir los nacimientos muy temprano en la vida de una mujer es una medida importante para mejorar la salud materna y reducir la mortalidad infantil. Además, las mujeres que tienen hijos a temprana edad experimentan una reducción de sus oportunidades de mejora socioeconómica, sobre todo porque es poco probable que las madres jóvenes continúen estudiando y, si necesitan trabajar, pueden encontrar dificultades para combinar las responsabilidades familiares y laborales. 
La tasa de natalidad entre las adolescentes proporciona también evidencia indirecta sobre el acceso a la salud reproductiva ya que los jóvenes, y en particular las mujeres adolescentes solteras, a menudo experimentan dificultades para acceder a la atención de la salud reproductiva.
</t>
  </si>
  <si>
    <t>Representa el número anual de nacimientos entre mujeres de 15 a 19 años, por cada 1,000 mujeres en ese grupo de edad. También se lo conoce como la tasa de fertilidad específica por edad para las mujeres de 15 a 19 años.</t>
  </si>
  <si>
    <t xml:space="preserve">Para el registro civil, las tasas están sujetas a limitaciones dependiendo si se logra completar el registro de nacimiento, el tratamiento de bebés nacidos vivos pero muertos antes del registro o dentro de las primeras 24 horas de vida, la calidad de la información reportada relacionada con la edad de la madre, y la inclusión de nacimientos de períodos anteriores.
Las estimaciones de la población pueden estar limitadas con la notificación y cobertura de la edad. Para las encuestas y los datos del censo, las principales limitaciones se relacionan con la declaración incorrecta de edad, las omisiones del nacimiento, y la notificación incorrecta de la fecha de nacimiento del niño.
</t>
  </si>
  <si>
    <t>VU.GV.OGV.IIA</t>
  </si>
  <si>
    <t>Índice de Inseguridad Alimentaria</t>
  </si>
  <si>
    <t>Índice de Inseguridad Alimentaria – Análisis Integrado de Contexto (ICA)</t>
  </si>
  <si>
    <t xml:space="preserve">El ICA se basa en el análisis de las tendencias históricas de inseguridad alimentaria y los principales riesgos naturales, incorporara  el nivel de  fragilidad económica, la degradación de la tierra y los medios de vida. Se clasifica en 5 categorías, 1 representa una mayor recurrencia de inseguridad alimentaria, y 5 una menor recurrencia. </t>
  </si>
  <si>
    <t>Implica un adecuado acceso y suministro de los alimentos para tener una nutrición balanceada para una vida sana. La población con una alta dependencia de los medios de vida de subsistencia son los primeros en ser afectados por las variaciones climáticas recurrentes. El acceso al agua escasea y las contaminaciones en las fuentes de agua no tratadas se concentran. Las empresas del rubro agrícolas, avícolas y pesqueras reducen su demanda de empleo durante temporadas de sequía generando dificultades en la población para adquirir alimentos por la disminución de recursos.</t>
  </si>
  <si>
    <t>Se comparó los resultados con el mapa de vulnerabilidad alimentaria del 2013 de la UTSAN y los valores son simulares.</t>
  </si>
  <si>
    <t>UTSAN      PMA</t>
  </si>
  <si>
    <t xml:space="preserve">http://www.sep.gob.hn    https://www.wfp.org/content/honduras-analisis-integrado-de-contexto-ica-documento-tecnico-abril-2017
</t>
  </si>
  <si>
    <t>Institucional</t>
  </si>
  <si>
    <t>CA.INST.CAR.IGR</t>
  </si>
  <si>
    <t xml:space="preserve">El indicador está compuesto de los componentes de  priorización de la preparación para desastres y aspectos organizativos, nivel de conocimiento para la gestión del riesgo, recursos y herramientas, servicios e infraestructura y equipo de emergencia disponibles.
El índice de gestión de riesgo mide la respuesta ante desastres, que es la etapa de atención que corresponde a la ejecución de acciones previstas en la preparación y que, en algunos casos, ya han sido antecedidas por actividades de alistamiento y movilización, motivadas por la declaración de diferentes estados de alerta. Corresponde a la reacción inmediata para la atención oportuna de la población (CEPREDENAC-PNUD, 2005).
</t>
  </si>
  <si>
    <t>Conocer las capacidades de las municipalidades y de la población local que poseen para dar una respuesta adecuada ante un desastre.</t>
  </si>
  <si>
    <t xml:space="preserve">https://ihcit.unah.edu.hn/   </t>
  </si>
  <si>
    <t>IHCIT</t>
  </si>
  <si>
    <t>CA.INST.CAR.PCR</t>
  </si>
  <si>
    <t>Planificación Territorial y conocimiento del riesgo</t>
  </si>
  <si>
    <t xml:space="preserve">Conocimiento del riesgo de la unidad territorial y en la población a nivel local. </t>
  </si>
  <si>
    <t>No considera la calidad de planes, si han sido implementados, o los planes no debidamente registrados en el Registro Nacional de Normas de Ordenamiento Territorial.</t>
  </si>
  <si>
    <t xml:space="preserve">DEPN       COPECO  </t>
  </si>
  <si>
    <t>http://plandenacion.gob.hn/      www.copeco.gob.hn/</t>
  </si>
  <si>
    <t>CA.INST.IGR</t>
  </si>
  <si>
    <t>Induce de Desarrollo Municipal por el método de Categorización Municipal Dinámico</t>
  </si>
  <si>
    <t>Categorizar  las municipalidades de acuerdo a su nivel de desarrollo, de  A: por un desempeño alto a D: un desempeño crítico. Se compone del índice del municipio (mide las necesidades básicas insatisfechas, índice de desarrollo humano, grado de urbanización, y  energía)  y por el índice de municipalidad (evalúa la autonomía financiera, capacidad financiera, esfuerzo de ahorro, dependencia del gobierno central, inversión municipal, gesto de funcionamiento y gestión financiera).</t>
  </si>
  <si>
    <t>La actualización se ha realizado cada 8 años.</t>
  </si>
  <si>
    <t>http://www.sdhjgd.gob.hn/</t>
  </si>
  <si>
    <t>CA.INF.COM.ACE</t>
  </si>
  <si>
    <t>Acceso a Electricidad  %</t>
  </si>
  <si>
    <t>Viviendas con Acceso a Electricidad</t>
  </si>
  <si>
    <t>Estima el porcentaje de viviendas en el municipio con suministro eléctrico sea por servicio público, privado o motor propio.</t>
  </si>
  <si>
    <t>El suministro eléctrico forma parte de la infraestructura fundamental para el funcionamiento de los aparatos de comunicación para la difusión de las alertas tempranas y  coordinación de las actividades de preparación y de emergencia.</t>
  </si>
  <si>
    <t>No incluye porcentaje de población con suministro eléctrico mediante paneles solares unifamiliares por posible discontinuidad de abastecer de energía continua (24 horas diarias). A nivel nacional, el 1.64% de la población tiene suministro eléctrico por paneles solares.</t>
  </si>
  <si>
    <t>CA.INF.COM.HAI</t>
  </si>
  <si>
    <t>Hogares con Acceso a Internet  %</t>
  </si>
  <si>
    <t>Estima el porcentaje de hogares en el municipio con servicio de internet.</t>
  </si>
  <si>
    <t>El componente de comunicación tiene como objetivo medir la eficiencia de la difusión de las alertas tempranas a través de una red de comunicación, así como la coordinación de las actividades de preparación y de emergencia. Depende de la dispersión de la infraestructura de comunicación, así como del nivel de alfabetización y educación de los destinatarios.</t>
  </si>
  <si>
    <t>No considera la creciente modalidad de conexión a internet mediante el celular móvil.  Por la baja cobertura es necesario integrar otros medios para difundir mensajes de alerta temprana o pasos a seguir en una crisis.</t>
  </si>
  <si>
    <t>CA.INF.COM.UTM</t>
  </si>
  <si>
    <t>Usuarios de Telefonía Móvil  %</t>
  </si>
  <si>
    <t>Estima la población que posee celular.</t>
  </si>
  <si>
    <t xml:space="preserve">Infraestructura </t>
  </si>
  <si>
    <t>CA.INF.INF.DCR</t>
  </si>
  <si>
    <t xml:space="preserve">Densidad de Carreteras  </t>
  </si>
  <si>
    <t>Densidad de carretera (km de carretera por cada km2 de superficie terrestre)</t>
  </si>
  <si>
    <t>La densidad de carreteras es la proporción entre la longitud de la red vial total del municipio y su área territorial. La red de carreteras incluye todas las carreteras del municipio: autopistas, carreteras principales, secundarias, y  tercerías; tanto  urbanas o rurales sean pavimentadas, de material selecto, o de tierra.</t>
  </si>
  <si>
    <t>El componente de infraestructura física trata de evaluar la accesibilidad así como la redundancia de los sistemas, que son dos características cruciales en una situación de crisis.</t>
  </si>
  <si>
    <t>No considera la calidad de las carreteras y los puntos que puedan quedar inaccesibles por derrumbes inundaciones  o fallas geológicas.</t>
  </si>
  <si>
    <t xml:space="preserve">http://www.icf.gob.hn/   </t>
  </si>
  <si>
    <t>CA.INF.INF.SSM</t>
  </si>
  <si>
    <t xml:space="preserve">Servicios de Saneamiento Mejorados </t>
  </si>
  <si>
    <t>Viviendas con Saneamiento Mejorado %</t>
  </si>
  <si>
    <t>Estima las viviendas con la necesidad básica satisfecha de saneamiento.</t>
  </si>
  <si>
    <t>El acceso a instalaciones de saneamiento mejoradas se refiere al porcentaje de las viviendas del municipio que posee instalaciones de saneamiento, sea por lavado/vertido (sistema de alcantarillado por tuberías, tanque séptico, letrina de pozo, letrina de pozo mejorado ventilado, letrina de pozo con losa e inodoro de compostaje). La meta 6 de los Objetivos de Desarrollo Sostenible es "Asegurar el acceso al agua y al saneamiento para todos”.</t>
  </si>
  <si>
    <t>CA.INF.INF.SAM</t>
  </si>
  <si>
    <t>Viviendas con Servicio de Agua Mejorados %.</t>
  </si>
  <si>
    <t xml:space="preserve">Viviendas con Servicio de Agua Mejorados </t>
  </si>
  <si>
    <t>Estima las viviendas con la necesidad básica satisfecha de servicio de agua. El indicador define el porcentaje de las viviendas con acceso al agua a través de una conexión domiciliaria, pozo público de agua potable o manantial, o sistema de agua de lluvia.</t>
  </si>
  <si>
    <t xml:space="preserve">Las viviendas con acceso a agua limpia pueden implementar rutinas de higiene y mantener un mejor estado de salud. Las fuentes mejoradas de agua potable suelen estar protegidas de contaminantes externos, las personas que utilizan fuentes de agua no mejoradas son vulnerables a enfermedades causadas por agua sucia y podrían volverse más vulnerables después de un evento adverso, debido a sus dolencias existentes. La meta 6 de los Objetivos de Desarrollo Sostenible es "Asegurar el acceso al agua y al saneamiento para todos”.
Dependiendo de la fuente de agua y capacidad de almacenamiento, las personas pueden dar sustento a sus medios de vida o implementar sistemas de migro huertos durante periodos de sequía
</t>
  </si>
  <si>
    <t>El indicador no especifica si es una fuente mejorada protegida libre de contaminantes o si recibe un tratamiento de cloración.</t>
  </si>
  <si>
    <t>Cobertura del Sistema Educativo en el Nivel Básico y Medio</t>
  </si>
  <si>
    <t xml:space="preserve">Relación de alumnos por docentes en todos los niveles de educación </t>
  </si>
  <si>
    <t>Describe la proporción estudiante-maestro en el sistema de educativo pre básica, ciclo común y media.</t>
  </si>
  <si>
    <t>Debido a que las proporciones estudiante-maestro son una forma general de medir las cargas de trabajo de los docentes y las asignaciones de recursos en las escuelas públicas, así como la cantidad de atención individual que un niño recibirá de los maestros, las proporciones estudiante-maestro a menudo se usa como indicador generales de la calidad del sistema educativo.</t>
  </si>
  <si>
    <t>El indicador no refleja factores que podrían afectar la calidad de la enseñanza / aprendizaje, como las diferencias en las calificaciones de los docentes, la formación pedagógica, las experiencias y el estado, los métodos de enseñanza, los materiales de enseñanza y las condiciones físicas del aula.</t>
  </si>
  <si>
    <t>https://www.se.gob.hn/</t>
  </si>
  <si>
    <t>Cobertura Bruta del Ciclo I y II de Educación Básica</t>
  </si>
  <si>
    <t>La tasa de cobertura promedio de la población en edad de estudiar en ciclo I y II.</t>
  </si>
  <si>
    <t>Seguimiento a la reforma y política del sistema educativa del 2015 por aumentar los años de escolaridad en la población, estableciendo el primer ciclo educativo hasta el noveno grado.</t>
  </si>
  <si>
    <t>Hay factores de migración interna que afecta el indicador, relacionados por la búsqueda del alumno por cursar el siguiente grado escolar que es cubierto por un centro educativo distinto al lugar de residencia.</t>
  </si>
  <si>
    <t>Cobertura Bruta del Ciclo III de Educación Básica</t>
  </si>
  <si>
    <t>La tasa de cobertura de la población en edad de estudiar en ese grado especifico.</t>
  </si>
  <si>
    <t>La desigualdad en el acceso a la educación secundaria persiste; los grupos marginados son los más afectados. El análisis de los datos revela que se requiere mejorar el acceso a la educación del ciclo común e incentivos para incrementar de forma general los años de escolaridad en la población.  Las desigualdades en la consecución de la educación secundaria inferior también se relacionan con el lugar donde viven los adolescentes. El acceso a la escuela secundaria ha sido un problema para los grupos marginados, incluidos los niños que trabajan y los migrantes. Los estudiantes que trabajan se quedan atrás en la adquisición de las habilidades básicas. (Fuente: Panorama Regional de la UNESCO 2015)</t>
  </si>
  <si>
    <t>CA.INF.EDU.CBR.RAD</t>
  </si>
  <si>
    <t>CA.INF.EDU.CRB.CBII</t>
  </si>
  <si>
    <t>CA.INF.EDU.CRB.CBIII</t>
  </si>
  <si>
    <t>CA.INF.EDU.CRB.CBM</t>
  </si>
  <si>
    <t>Obtener una educación de calidad es la base para mejorar las vidas de las personas y el desarrollo sostenible, ONU,2017.</t>
  </si>
  <si>
    <t>CA.INF.EDU.TAF</t>
  </si>
  <si>
    <t xml:space="preserve">Tasa de Alfabetismo </t>
  </si>
  <si>
    <t>El indicador estima el porcentaje de población adulta alfabetizada que es capaz de usar palabras escritas en la vida diaria y de continuar aprendiendo. Refleja el logro acumulado de la educación en la difusión de la alfabetización.</t>
  </si>
  <si>
    <t>La alfabetización es fundamental para promover y comunicar el desarrollo sostenible y mejorar la capacidad de las personas para abordar cuestiones ambientales y de desarrollo. Facilita el logro de conciencia, valores y habilidades ambientales y éticas relacionadas con el desarrollo, y la participación pública efectiva en la toma de decisiones.</t>
  </si>
  <si>
    <t>Cobertura Bruta de Educación Media</t>
  </si>
  <si>
    <t>Planificación Territorial y Conocimiento del Riesgo</t>
  </si>
  <si>
    <t>INDICE DE PELIGRO Y EXPOSICION INFORM</t>
  </si>
  <si>
    <t xml:space="preserve"> PELIGRO Y EXPOSICION INFORM</t>
  </si>
  <si>
    <t>pnatural</t>
  </si>
  <si>
    <t>phumano</t>
  </si>
  <si>
    <t xml:space="preserve"> peligroyexposicion</t>
  </si>
  <si>
    <t>socioeconómica</t>
  </si>
  <si>
    <t xml:space="preserve">grupos </t>
  </si>
  <si>
    <t>vulnerabilidad</t>
  </si>
  <si>
    <t>institutional</t>
  </si>
  <si>
    <t>infraestructura</t>
  </si>
  <si>
    <t>faltadecapacidad</t>
  </si>
  <si>
    <t>INFORM</t>
  </si>
  <si>
    <t>Migrantes Repatriados y Retornados (absoluto)</t>
  </si>
  <si>
    <t>Migrantes Repatriados y Retornados (%)</t>
  </si>
  <si>
    <t>SEPOL</t>
  </si>
  <si>
    <t>Homicidiuos</t>
  </si>
  <si>
    <t>Delitos Contra la Vida e Integridad Humana</t>
  </si>
  <si>
    <t>Delitos Contra la Vida e Integridad Humana (absoluto)</t>
  </si>
  <si>
    <t>El Índice de Desarrollo Humano (IDH) es un índice compuesto que mide el desarrollo combinandode  indicadores de esperanza de vida, logros educativos e ingresos.</t>
  </si>
  <si>
    <t>PE.HUM.VL.DCV</t>
  </si>
  <si>
    <t>El indicador es la cantidad de delitos contra la vida registrados e integridad humana en el periodo de un año; incluyendo abortos, secuestros, raptos, violaciones, tentativa de violación, lesionados con arma blanca, arma de fuego, arma contundente, policias lesionados.</t>
  </si>
  <si>
    <t>https://www.sepol.hn/sepol-estadisticas-incidencia-municipio.php</t>
  </si>
  <si>
    <t xml:space="preserve">Migrantes Repatriados y Retornados </t>
  </si>
  <si>
    <t>Migrantes Repatriados y Retornados (relativo)</t>
  </si>
  <si>
    <t>Migrantes Repatriados y Retornados  en relación a la población total  %</t>
  </si>
  <si>
    <t>Población con Discapacidad</t>
  </si>
  <si>
    <t>Población con Discapacidad %</t>
  </si>
  <si>
    <t xml:space="preserve"> Población con Discapacidad</t>
  </si>
  <si>
    <t>.</t>
  </si>
  <si>
    <t>La iniciativa del Índice de Gestión de Riesgo (INFORM) comenzó en 2012 como una convergencia de intereses de las agencias de las Nacionaes Unidas, donantes, ONG e instituciones de investigación para establecer una base de evidencia común para el análisis global de riesgo humanitario.
INFORM Honduras identifica los municipios con un alto riesgo de crisis humanitaria que es más probable que requieran asistencia internacional. El modelo INFORM se basa en conceptos de riesgo publicados en la literatura científica y contempla tres dimensiones de riesgo: Peligros y Exposición, Vulnerabilidad y Falta de Capacidad de Respuesta. El modelo INFORM se divide en diferentes niveles para proporcionar una visión general rápida de los factores subyacentes que conducen al riesgo humanitario.
El índice INFORM apoya un marco proactivo de gestión de crisis. Será útil para una asignación objetiva de recursos para la gestión de desastres, así como para acciones coordinadas centradas en anticipar, mitigar y prepararse para emergencias humanitarias.</t>
  </si>
  <si>
    <t>(28 de Marzo 2018 v 1.0.1)</t>
  </si>
  <si>
    <t>Falta de Capacidad de Respuesta</t>
  </si>
  <si>
    <t>Población  expuesta que habita en zonas susceptibles a deslizamientos o derrumbes en relación a la población total  %</t>
  </si>
  <si>
    <t xml:space="preserve">El indicador intenta medir los efectos de la violencia y crimenes en contra de la integridad humana. </t>
  </si>
  <si>
    <t>El indicador presenta la población anual promedio afectada por sequia, según registros históricos del 2000-2015, en la base de datos DesInventar y para el evento del sequia del 2015 realizado por el Comité Interinstitucional de Gestión de Riesgo por Sequía.</t>
  </si>
  <si>
    <t>Homicidios Intencionales registrados en el año en el municipio</t>
  </si>
  <si>
    <t>El indicador de planificación territorial y conocimiento del riesgo refleja si el gobierno local en conjunto con el gobierno central ha realizado esfuerzos por  planificar el territorio, se mide a través de los instrumentos de planificación territorial que el municipio ha elaborado y están registrados. En primera instancia si se cuenta con un plan de ordenamiento territorial municipal, y en segunda lugar si hay planes que profundizan en el conocimiento del riesgo como los planes de gestión de riesgo, planes de prevención, respuesta, o emergencia municipal. El indicador no considera la implementación de los planes.</t>
  </si>
  <si>
    <t>Índice de Gestión de Riesgo (INFORM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</si>
</sst>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_(* \(#,##0.00\);_(* &quot;-&quot;??_);_(@_)"/>
    <numFmt numFmtId="164" formatCode="_-* #,##0_-;\-* #,##0_-;_-* &quot;-&quot;_-;_-@_-"/>
    <numFmt numFmtId="165" formatCode="_-* #,##0.00_-;\-* #,##0.00_-;_-* &quot;-&quot;??_-;_-@_-"/>
    <numFmt numFmtId="166" formatCode="0.0"/>
    <numFmt numFmtId="167" formatCode="_-* #,##0.00_-;_-* #,##0.00\-;_-* &quot;-&quot;??_-;_-@_-"/>
    <numFmt numFmtId="168" formatCode="&quot;$&quot;#,##0\ ;\(&quot;$&quot;#,##0\)"/>
    <numFmt numFmtId="169" formatCode="_-* #,##0\ _F_B_-;\-* #,##0\ _F_B_-;_-* &quot;-&quot;\ _F_B_-;_-@_-"/>
    <numFmt numFmtId="170" formatCode="_-* #,##0.00\ _F_B_-;\-* #,##0.00\ _F_B_-;_-* &quot;-&quot;??\ _F_B_-;_-@_-"/>
    <numFmt numFmtId="171" formatCode="_(&quot;€&quot;* #,##0.00_);_(&quot;€&quot;* \(#,##0.00\);_(&quot;€&quot;* &quot;-&quot;??_);_(@_)"/>
    <numFmt numFmtId="172" formatCode="_-&quot;$&quot;* #,##0_-;\-&quot;$&quot;* #,##0_-;_-&quot;$&quot;* &quot;-&quot;_-;_-@_-"/>
    <numFmt numFmtId="173" formatCode="_-&quot;$&quot;* #,##0.00_-;\-&quot;$&quot;* #,##0.00_-;_-&quot;$&quot;* &quot;-&quot;??_-;_-@_-"/>
    <numFmt numFmtId="174" formatCode="##0.0"/>
    <numFmt numFmtId="175" formatCode="##0.0\ \|"/>
    <numFmt numFmtId="176" formatCode="_-* #,##0\ &quot;FB&quot;_-;\-* #,##0\ &quot;FB&quot;_-;_-* &quot;-&quot;\ &quot;FB&quot;_-;_-@_-"/>
    <numFmt numFmtId="177" formatCode="_-* #,##0.00\ &quot;FB&quot;_-;\-* #,##0.00\ &quot;FB&quot;_-;_-* &quot;-&quot;??\ &quot;FB&quot;_-;_-@_-"/>
    <numFmt numFmtId="178" formatCode="###0;###0"/>
  </numFmts>
  <fonts count="14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0"/>
      <color theme="0" tint="-0.499984740745262"/>
      <name val="Calibri"/>
      <family val="2"/>
      <scheme val="minor"/>
    </font>
    <font>
      <sz val="11"/>
      <color theme="1" tint="0.499984740745262"/>
      <name val="Calibri"/>
      <family val="2"/>
      <scheme val="minor"/>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b/>
      <sz val="10"/>
      <color theme="0"/>
      <name val="Arial"/>
      <family val="2"/>
    </font>
    <font>
      <sz val="9"/>
      <color theme="1"/>
      <name val="Arial"/>
      <family val="2"/>
    </font>
    <font>
      <b/>
      <sz val="10"/>
      <color theme="1"/>
      <name val="Arial"/>
      <family val="2"/>
    </font>
    <font>
      <sz val="9"/>
      <color indexed="81"/>
      <name val="Tahoma"/>
      <family val="2"/>
    </font>
    <font>
      <b/>
      <sz val="9"/>
      <color indexed="81"/>
      <name val="Tahoma"/>
      <family val="2"/>
    </font>
    <font>
      <sz val="11"/>
      <name val="Calibri"/>
      <family val="2"/>
    </font>
    <font>
      <sz val="9"/>
      <color theme="1"/>
      <name val="Calibri"/>
      <family val="2"/>
      <scheme val="minor"/>
    </font>
    <font>
      <sz val="8"/>
      <color theme="1"/>
      <name val="Arial"/>
      <family val="2"/>
    </font>
    <font>
      <i/>
      <sz val="11"/>
      <color theme="1"/>
      <name val="Calibri"/>
      <family val="2"/>
      <scheme val="minor"/>
    </font>
    <font>
      <i/>
      <sz val="10"/>
      <color rgb="FFC00000"/>
      <name val="Calibri"/>
      <family val="2"/>
      <scheme val="minor"/>
    </font>
    <font>
      <i/>
      <sz val="10"/>
      <name val="Calibri"/>
      <family val="2"/>
      <scheme val="minor"/>
    </font>
    <font>
      <sz val="10"/>
      <color rgb="FFC00000"/>
      <name val="Calibri"/>
      <family val="2"/>
      <scheme val="minor"/>
    </font>
    <font>
      <sz val="10"/>
      <color theme="3"/>
      <name val="Calibri"/>
      <family val="2"/>
      <scheme val="minor"/>
    </font>
    <font>
      <sz val="10"/>
      <name val="Calibri"/>
      <family val="2"/>
      <scheme val="minor"/>
    </font>
    <font>
      <i/>
      <sz val="10"/>
      <color theme="1"/>
      <name val="Calibri"/>
      <family val="2"/>
      <scheme val="minor"/>
    </font>
    <font>
      <i/>
      <sz val="10"/>
      <color theme="3"/>
      <name val="Calibri"/>
      <family val="2"/>
      <scheme val="minor"/>
    </font>
    <font>
      <sz val="10"/>
      <color rgb="FFFF0000"/>
      <name val="Calibri"/>
      <family val="2"/>
      <scheme val="minor"/>
    </font>
    <font>
      <b/>
      <sz val="10"/>
      <name val="Calibri"/>
      <family val="2"/>
      <scheme val="minor"/>
    </font>
    <font>
      <b/>
      <sz val="10"/>
      <color theme="1"/>
      <name val="Calibri"/>
      <family val="2"/>
      <scheme val="minor"/>
    </font>
    <font>
      <b/>
      <sz val="10"/>
      <color rgb="FF323232"/>
      <name val="Calibri"/>
      <family val="2"/>
      <scheme val="minor"/>
    </font>
    <font>
      <b/>
      <sz val="10"/>
      <color theme="0"/>
      <name val="Calibri"/>
      <family val="2"/>
      <scheme val="minor"/>
    </font>
    <font>
      <u/>
      <sz val="10"/>
      <color theme="10"/>
      <name val="Calibri"/>
      <family val="2"/>
      <scheme val="minor"/>
    </font>
    <font>
      <sz val="10"/>
      <color theme="1" tint="0.499984740745262"/>
      <name val="Calibri"/>
      <family val="2"/>
      <scheme val="minor"/>
    </font>
    <font>
      <b/>
      <sz val="10"/>
      <color rgb="FFFF0000"/>
      <name val="Calibri"/>
      <family val="2"/>
      <scheme val="minor"/>
    </font>
    <font>
      <b/>
      <sz val="18"/>
      <color rgb="FF323232"/>
      <name val="Calibri"/>
      <family val="2"/>
      <scheme val="minor"/>
    </font>
    <font>
      <sz val="11"/>
      <color rgb="FF323232"/>
      <name val="Calibri"/>
      <family val="2"/>
      <scheme val="minor"/>
    </font>
    <font>
      <b/>
      <sz val="11"/>
      <color rgb="FF323232"/>
      <name val="Calibri"/>
      <family val="2"/>
      <scheme val="minor"/>
    </font>
    <font>
      <sz val="10"/>
      <color rgb="FF323232"/>
      <name val="Calibri"/>
      <family val="2"/>
      <scheme val="minor"/>
    </font>
    <font>
      <b/>
      <i/>
      <sz val="10"/>
      <color rgb="FF323232"/>
      <name val="Calibri"/>
      <family val="2"/>
      <scheme val="minor"/>
    </font>
    <font>
      <b/>
      <sz val="11"/>
      <name val="Calibri"/>
      <family val="2"/>
      <scheme val="minor"/>
    </font>
    <font>
      <sz val="10"/>
      <color theme="4" tint="-0.249977111117893"/>
      <name val="Calibri"/>
      <family val="2"/>
      <scheme val="minor"/>
    </font>
    <font>
      <b/>
      <sz val="10"/>
      <color theme="4" tint="-0.249977111117893"/>
      <name val="Calibri"/>
      <family val="2"/>
      <scheme val="minor"/>
    </font>
    <font>
      <b/>
      <sz val="10"/>
      <color theme="5" tint="-0.249977111117893"/>
      <name val="Calibri"/>
      <family val="2"/>
      <scheme val="minor"/>
    </font>
    <font>
      <sz val="10"/>
      <color theme="8" tint="-0.249977111117893"/>
      <name val="Calibri"/>
      <family val="2"/>
      <scheme val="minor"/>
    </font>
    <font>
      <b/>
      <sz val="10"/>
      <color theme="8" tint="-0.249977111117893"/>
      <name val="Calibri"/>
      <family val="2"/>
      <scheme val="minor"/>
    </font>
    <font>
      <sz val="10"/>
      <color theme="6" tint="-0.249977111117893"/>
      <name val="Calibri"/>
      <family val="2"/>
      <scheme val="minor"/>
    </font>
    <font>
      <b/>
      <sz val="10"/>
      <color theme="6" tint="-0.249977111117893"/>
      <name val="Calibri"/>
      <family val="2"/>
      <scheme val="minor"/>
    </font>
    <font>
      <b/>
      <sz val="10"/>
      <color theme="7" tint="-0.249977111117893"/>
      <name val="Calibri"/>
      <family val="2"/>
      <scheme val="minor"/>
    </font>
    <font>
      <b/>
      <sz val="10"/>
      <color theme="3" tint="-0.249977111117893"/>
      <name val="Calibri"/>
      <family val="2"/>
      <scheme val="minor"/>
    </font>
    <font>
      <b/>
      <sz val="10"/>
      <color theme="3"/>
      <name val="Calibri"/>
      <family val="2"/>
      <scheme val="minor"/>
    </font>
    <font>
      <b/>
      <sz val="8"/>
      <color rgb="FF323232"/>
      <name val="Calibri"/>
      <family val="2"/>
      <scheme val="minor"/>
    </font>
    <font>
      <b/>
      <sz val="8"/>
      <name val="Calibri"/>
      <family val="2"/>
      <scheme val="minor"/>
    </font>
    <font>
      <sz val="10"/>
      <color indexed="8"/>
      <name val="Calibri"/>
      <family val="2"/>
      <scheme val="minor"/>
    </font>
    <font>
      <b/>
      <sz val="10"/>
      <color theme="1" tint="0.499984740745262"/>
      <name val="Calibri"/>
      <family val="2"/>
      <scheme val="minor"/>
    </font>
    <font>
      <i/>
      <sz val="10"/>
      <color theme="1" tint="0.499984740745262"/>
      <name val="Calibri"/>
      <family val="2"/>
      <scheme val="minor"/>
    </font>
    <font>
      <sz val="10"/>
      <color theme="0"/>
      <name val="Calibri"/>
      <family val="2"/>
      <scheme val="minor"/>
    </font>
    <font>
      <b/>
      <sz val="10"/>
      <color theme="5"/>
      <name val="Arial"/>
      <family val="2"/>
    </font>
    <font>
      <sz val="10"/>
      <color theme="5"/>
      <name val="Arial"/>
      <family val="2"/>
    </font>
    <font>
      <sz val="11"/>
      <color theme="5" tint="-0.249977111117893"/>
      <name val="Calibri"/>
      <family val="2"/>
      <scheme val="minor"/>
    </font>
    <font>
      <sz val="11"/>
      <color theme="7" tint="-0.249977111117893"/>
      <name val="Calibri"/>
      <family val="2"/>
      <scheme val="minor"/>
    </font>
    <font>
      <sz val="11"/>
      <color theme="8" tint="-0.249977111117893"/>
      <name val="Calibri"/>
      <family val="2"/>
      <scheme val="minor"/>
    </font>
    <font>
      <b/>
      <sz val="11"/>
      <color theme="8" tint="-0.249977111117893"/>
      <name val="Calibri"/>
      <family val="2"/>
      <scheme val="minor"/>
    </font>
    <font>
      <b/>
      <sz val="11"/>
      <color theme="7" tint="-0.249977111117893"/>
      <name val="Calibri"/>
      <family val="2"/>
      <scheme val="minor"/>
    </font>
    <font>
      <b/>
      <sz val="11"/>
      <color theme="5" tint="-0.249977111117893"/>
      <name val="Calibri"/>
      <family val="2"/>
      <scheme val="minor"/>
    </font>
    <font>
      <sz val="10"/>
      <color theme="5" tint="-0.249977111117893"/>
      <name val="Arial"/>
      <family val="2"/>
    </font>
    <font>
      <b/>
      <sz val="10"/>
      <color theme="5" tint="-0.249977111117893"/>
      <name val="Arial"/>
      <family val="2"/>
    </font>
    <font>
      <u/>
      <sz val="10"/>
      <name val="Calibri"/>
      <family val="2"/>
    </font>
    <font>
      <u/>
      <sz val="10"/>
      <name val="Calibri"/>
      <family val="2"/>
      <scheme val="minor"/>
    </font>
  </fonts>
  <fills count="9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E3327"/>
        <bgColor indexed="64"/>
      </patternFill>
    </fill>
    <fill>
      <patternFill patternType="solid">
        <fgColor rgb="FFF79751"/>
        <bgColor indexed="64"/>
      </patternFill>
    </fill>
    <fill>
      <patternFill patternType="solid">
        <fgColor rgb="FF386192"/>
        <bgColor indexed="64"/>
      </patternFill>
    </fill>
    <fill>
      <patternFill patternType="solid">
        <fgColor rgb="FF7E935B"/>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FFFFF"/>
        <bgColor rgb="FF000000"/>
      </patternFill>
    </fill>
    <fill>
      <patternFill patternType="solid">
        <fgColor rgb="FFFFFF00"/>
        <bgColor indexed="64"/>
      </patternFill>
    </fill>
    <fill>
      <patternFill patternType="solid">
        <fgColor rgb="FFFFC000"/>
        <bgColor indexed="64"/>
      </patternFill>
    </fill>
    <fill>
      <patternFill patternType="solid">
        <fgColor theme="9" tint="0.59999389629810485"/>
        <bgColor indexed="64"/>
      </patternFill>
    </fill>
    <fill>
      <patternFill patternType="solid">
        <fgColor rgb="FF92D05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2"/>
        <bgColor indexed="64"/>
      </patternFill>
    </fill>
    <fill>
      <patternFill patternType="solid">
        <fgColor theme="4"/>
        <bgColor indexed="64"/>
      </patternFill>
    </fill>
    <fill>
      <patternFill patternType="solid">
        <fgColor rgb="FFFF0000"/>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7"/>
        <bgColor indexed="64"/>
      </patternFill>
    </fill>
    <fill>
      <patternFill patternType="solid">
        <fgColor theme="7" tint="0.39997558519241921"/>
        <bgColor indexed="64"/>
      </patternFill>
    </fill>
    <fill>
      <patternFill patternType="solid">
        <fgColor theme="5" tint="0.79998168889431442"/>
        <bgColor indexed="64"/>
      </patternFill>
    </fill>
  </fills>
  <borders count="6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auto="1"/>
      </left>
      <right style="thin">
        <color auto="1"/>
      </right>
      <top/>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n">
        <color indexed="9"/>
      </left>
      <right/>
      <top/>
      <bottom style="thin">
        <color indexed="9"/>
      </bottom>
      <diagonal/>
    </border>
    <border>
      <left style="thick">
        <color theme="0"/>
      </left>
      <right style="thin">
        <color indexed="9"/>
      </right>
      <top/>
      <bottom style="thin">
        <color indexed="9"/>
      </bottom>
      <diagonal/>
    </border>
    <border>
      <left style="thick">
        <color indexed="9"/>
      </left>
      <right style="thin">
        <color indexed="9"/>
      </right>
      <top style="thick">
        <color theme="0"/>
      </top>
      <bottom style="thin">
        <color theme="0"/>
      </bottom>
      <diagonal/>
    </border>
    <border>
      <left style="thick">
        <color theme="0"/>
      </left>
      <right style="thin">
        <color indexed="9"/>
      </right>
      <top style="thick">
        <color theme="0"/>
      </top>
      <bottom style="thin">
        <color theme="0"/>
      </bottom>
      <diagonal/>
    </border>
    <border>
      <left style="thick">
        <color indexed="9"/>
      </left>
      <right style="thin">
        <color indexed="9"/>
      </right>
      <top style="thick">
        <color theme="0"/>
      </top>
      <bottom style="thin">
        <color indexed="9"/>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right/>
      <top style="medium">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medium">
        <color indexed="64"/>
      </top>
      <bottom/>
      <diagonal/>
    </border>
    <border>
      <left style="hair">
        <color auto="1"/>
      </left>
      <right style="hair">
        <color auto="1"/>
      </right>
      <top style="hair">
        <color auto="1"/>
      </top>
      <bottom style="hair">
        <color auto="1"/>
      </bottom>
      <diagonal/>
    </border>
    <border>
      <left/>
      <right style="thick">
        <color theme="0"/>
      </right>
      <top/>
      <bottom style="thick">
        <color theme="0"/>
      </bottom>
      <diagonal/>
    </border>
    <border>
      <left style="thin">
        <color indexed="64"/>
      </left>
      <right/>
      <top style="medium">
        <color indexed="64"/>
      </top>
      <bottom/>
      <diagonal/>
    </border>
    <border>
      <left/>
      <right style="thin">
        <color indexed="64"/>
      </right>
      <top style="medium">
        <color indexed="64"/>
      </top>
      <bottom/>
      <diagonal/>
    </border>
  </borders>
  <cellStyleXfs count="29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1" applyNumberFormat="0" applyFill="0" applyAlignment="0" applyProtection="0"/>
    <xf numFmtId="0" fontId="23" fillId="0" borderId="2"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3" applyNumberFormat="0" applyFill="0" applyAlignment="0" applyProtection="0"/>
    <xf numFmtId="165"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8" fillId="0" borderId="0"/>
    <xf numFmtId="43"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21" applyNumberFormat="0" applyAlignment="0" applyProtection="0"/>
    <xf numFmtId="0" fontId="32" fillId="57" borderId="22"/>
    <xf numFmtId="0" fontId="33" fillId="58" borderId="23">
      <alignment horizontal="right" vertical="top" wrapText="1"/>
    </xf>
    <xf numFmtId="0" fontId="34" fillId="46" borderId="21" applyNumberFormat="0" applyAlignment="0" applyProtection="0"/>
    <xf numFmtId="0" fontId="32" fillId="0" borderId="20"/>
    <xf numFmtId="0" fontId="35" fillId="0" borderId="24" applyNumberFormat="0" applyFill="0" applyAlignment="0" applyProtection="0"/>
    <xf numFmtId="0" fontId="36" fillId="59" borderId="25" applyNumberFormat="0" applyAlignment="0" applyProtection="0"/>
    <xf numFmtId="0" fontId="37" fillId="59" borderId="25"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67" fontId="2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3" fontId="18" fillId="0" borderId="0" applyFont="0" applyFill="0" applyBorder="0" applyAlignment="0" applyProtection="0"/>
    <xf numFmtId="0" fontId="37" fillId="59" borderId="25" applyNumberFormat="0" applyAlignment="0" applyProtection="0"/>
    <xf numFmtId="168" fontId="18" fillId="0" borderId="0" applyFont="0" applyFill="0" applyBorder="0" applyAlignment="0" applyProtection="0"/>
    <xf numFmtId="0" fontId="41" fillId="51" borderId="22" applyBorder="0">
      <protection locked="0"/>
    </xf>
    <xf numFmtId="0" fontId="18" fillId="0" borderId="0" applyFont="0" applyFill="0" applyBorder="0" applyAlignment="0" applyProtection="0"/>
    <xf numFmtId="169" fontId="18" fillId="0" borderId="0" applyFont="0" applyFill="0" applyBorder="0" applyAlignment="0" applyProtection="0"/>
    <xf numFmtId="170" fontId="18" fillId="0" borderId="0" applyFont="0" applyFill="0" applyBorder="0" applyAlignment="0" applyProtection="0"/>
    <xf numFmtId="0" fontId="42" fillId="51" borderId="22">
      <protection locked="0"/>
    </xf>
    <xf numFmtId="0" fontId="18" fillId="51" borderId="20"/>
    <xf numFmtId="0" fontId="18" fillId="50" borderId="0"/>
    <xf numFmtId="171"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20">
      <alignment horizontal="left"/>
    </xf>
    <xf numFmtId="0" fontId="27" fillId="50" borderId="0">
      <alignment horizontal="left"/>
    </xf>
    <xf numFmtId="0" fontId="45" fillId="0" borderId="24"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21" applyNumberFormat="0" applyAlignment="0" applyProtection="0"/>
    <xf numFmtId="0" fontId="48" fillId="53" borderId="21" applyNumberFormat="0" applyAlignment="0" applyProtection="0"/>
    <xf numFmtId="0" fontId="49" fillId="60" borderId="0">
      <alignment horizontal="center"/>
    </xf>
    <xf numFmtId="0" fontId="18" fillId="50" borderId="20">
      <alignment horizontal="centerContinuous" wrapText="1"/>
    </xf>
    <xf numFmtId="0" fontId="50" fillId="62" borderId="0">
      <alignment horizontal="center" wrapText="1"/>
    </xf>
    <xf numFmtId="167" fontId="28" fillId="0" borderId="0" applyFont="0" applyFill="0" applyBorder="0" applyAlignment="0" applyProtection="0"/>
    <xf numFmtId="0" fontId="51" fillId="0" borderId="11" applyNumberFormat="0" applyFill="0" applyAlignment="0" applyProtection="0"/>
    <xf numFmtId="0" fontId="52" fillId="0" borderId="26" applyNumberFormat="0" applyFill="0" applyAlignment="0" applyProtection="0"/>
    <xf numFmtId="0" fontId="53" fillId="0" borderId="12" applyNumberFormat="0" applyFill="0" applyAlignment="0" applyProtection="0"/>
    <xf numFmtId="0" fontId="53" fillId="0" borderId="0" applyNumberFormat="0" applyFill="0" applyBorder="0" applyAlignment="0" applyProtection="0"/>
    <xf numFmtId="0" fontId="32" fillId="50" borderId="27">
      <alignment wrapText="1"/>
    </xf>
    <xf numFmtId="0" fontId="32" fillId="50" borderId="15"/>
    <xf numFmtId="0" fontId="32" fillId="50" borderId="28"/>
    <xf numFmtId="0" fontId="32" fillId="50" borderId="29">
      <alignment horizontal="center" wrapText="1"/>
    </xf>
    <xf numFmtId="0" fontId="45" fillId="0" borderId="24" applyNumberFormat="0" applyFill="0" applyAlignment="0" applyProtection="0"/>
    <xf numFmtId="0"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72" fontId="18" fillId="0" borderId="0" applyFont="0" applyFill="0" applyBorder="0" applyAlignment="0" applyProtection="0"/>
    <xf numFmtId="173"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30" applyNumberFormat="0" applyFont="0" applyAlignment="0" applyProtection="0"/>
    <xf numFmtId="0" fontId="20" fillId="64" borderId="30" applyNumberFormat="0" applyFont="0" applyAlignment="0" applyProtection="0"/>
    <xf numFmtId="0" fontId="28" fillId="64" borderId="30"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20"/>
    <xf numFmtId="0" fontId="39" fillId="50" borderId="0">
      <alignment horizontal="right"/>
    </xf>
    <xf numFmtId="0" fontId="57" fillId="62" borderId="0">
      <alignment horizontal="center"/>
    </xf>
    <xf numFmtId="0" fontId="58" fillId="61" borderId="20">
      <alignment horizontal="left" vertical="top" wrapText="1"/>
    </xf>
    <xf numFmtId="0" fontId="59" fillId="61" borderId="31">
      <alignment horizontal="left" vertical="top" wrapText="1"/>
    </xf>
    <xf numFmtId="0" fontId="58" fillId="61" borderId="32">
      <alignment horizontal="left" vertical="top" wrapText="1"/>
    </xf>
    <xf numFmtId="0" fontId="58" fillId="61" borderId="31">
      <alignment horizontal="left" vertical="top"/>
    </xf>
    <xf numFmtId="0" fontId="18" fillId="65" borderId="0" applyNumberFormat="0" applyFont="0" applyBorder="0" applyProtection="0">
      <alignment horizontal="left" vertical="center"/>
    </xf>
    <xf numFmtId="0" fontId="18" fillId="0" borderId="33" applyNumberFormat="0" applyFill="0" applyProtection="0">
      <alignment horizontal="left" vertical="center" wrapText="1" indent="1"/>
    </xf>
    <xf numFmtId="174" fontId="18" fillId="0" borderId="33"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4" fontId="18" fillId="0" borderId="0" applyFill="0" applyBorder="0" applyProtection="0">
      <alignment horizontal="right" vertical="center" wrapText="1"/>
    </xf>
    <xf numFmtId="175" fontId="18" fillId="0" borderId="0" applyFill="0" applyBorder="0" applyProtection="0">
      <alignment horizontal="right" vertical="center" wrapText="1"/>
    </xf>
    <xf numFmtId="0" fontId="18" fillId="0" borderId="34" applyNumberFormat="0" applyFill="0" applyProtection="0">
      <alignment horizontal="left" vertical="center" wrapText="1"/>
    </xf>
    <xf numFmtId="0" fontId="18" fillId="0" borderId="34" applyNumberFormat="0" applyFill="0" applyProtection="0">
      <alignment horizontal="left" vertical="center" wrapText="1" indent="1"/>
    </xf>
    <xf numFmtId="174" fontId="18" fillId="0" borderId="34"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5" applyNumberFormat="0" applyFont="0" applyFill="0" applyProtection="0">
      <alignment horizontal="center" vertical="center" wrapText="1"/>
    </xf>
    <xf numFmtId="0" fontId="60" fillId="0" borderId="35" applyNumberFormat="0" applyFill="0" applyProtection="0">
      <alignment horizontal="center" vertical="center" wrapText="1"/>
    </xf>
    <xf numFmtId="0" fontId="60" fillId="0" borderId="35" applyNumberFormat="0" applyFill="0" applyProtection="0">
      <alignment horizontal="center" vertical="center" wrapText="1"/>
    </xf>
    <xf numFmtId="0" fontId="18" fillId="0" borderId="33"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6"/>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1" applyNumberFormat="0" applyFill="0" applyAlignment="0" applyProtection="0"/>
    <xf numFmtId="0" fontId="72" fillId="0" borderId="26"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3" applyNumberFormat="0" applyFill="0" applyAlignment="0" applyProtection="0"/>
    <xf numFmtId="0" fontId="75" fillId="0" borderId="13" applyNumberFormat="0" applyFill="0" applyAlignment="0" applyProtection="0"/>
    <xf numFmtId="0" fontId="76" fillId="46" borderId="37"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3" fillId="0" borderId="0" applyNumberFormat="0" applyFill="0" applyBorder="0" applyAlignment="0" applyProtection="0"/>
    <xf numFmtId="166" fontId="27" fillId="49" borderId="45">
      <alignment horizontal="center" vertical="center"/>
    </xf>
    <xf numFmtId="165" fontId="1" fillId="0" borderId="0" applyFont="0" applyFill="0" applyBorder="0" applyAlignment="0" applyProtection="0"/>
  </cellStyleXfs>
  <cellXfs count="520">
    <xf numFmtId="0" fontId="0" fillId="0" borderId="0" xfId="0"/>
    <xf numFmtId="0" fontId="0" fillId="48" borderId="0" xfId="0" applyFill="1" applyBorder="1"/>
    <xf numFmtId="0" fontId="4" fillId="48" borderId="0" xfId="3" applyFill="1" applyBorder="1"/>
    <xf numFmtId="0" fontId="0" fillId="48" borderId="0" xfId="0" applyFill="1"/>
    <xf numFmtId="0" fontId="0" fillId="0" borderId="0" xfId="0"/>
    <xf numFmtId="0" fontId="17" fillId="48" borderId="0" xfId="0" applyFont="1" applyFill="1" applyBorder="1" applyAlignment="1">
      <alignment horizontal="right" wrapText="1"/>
    </xf>
    <xf numFmtId="0" fontId="13" fillId="48" borderId="0" xfId="20" applyFont="1" applyFill="1" applyBorder="1"/>
    <xf numFmtId="0" fontId="19" fillId="48" borderId="0" xfId="18" applyFont="1" applyFill="1" applyBorder="1"/>
    <xf numFmtId="0" fontId="1" fillId="48" borderId="0" xfId="19" applyFill="1" applyBorder="1"/>
    <xf numFmtId="0" fontId="82"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Border="1" applyAlignment="1">
      <alignment horizontal="center"/>
    </xf>
    <xf numFmtId="0" fontId="13" fillId="48" borderId="0" xfId="32" applyFont="1" applyFill="1" applyBorder="1"/>
    <xf numFmtId="0" fontId="0" fillId="48" borderId="0" xfId="0" applyFill="1" applyAlignment="1">
      <alignment horizontal="center" textRotation="90" wrapText="1"/>
    </xf>
    <xf numFmtId="0" fontId="81" fillId="48" borderId="0" xfId="0" applyFont="1" applyFill="1" applyBorder="1" applyAlignment="1">
      <alignment horizontal="left" wrapText="1"/>
    </xf>
    <xf numFmtId="0" fontId="26" fillId="48" borderId="0" xfId="0" applyFont="1" applyFill="1"/>
    <xf numFmtId="0" fontId="0" fillId="0" borderId="0" xfId="71" applyFont="1" applyFill="1"/>
    <xf numFmtId="0" fontId="85" fillId="48" borderId="0" xfId="0" applyFont="1" applyFill="1" applyAlignment="1">
      <alignment horizontal="center"/>
    </xf>
    <xf numFmtId="0" fontId="87" fillId="12" borderId="39" xfId="20" applyFont="1" applyBorder="1" applyAlignment="1">
      <alignment horizontal="center" textRotation="90" wrapText="1"/>
    </xf>
    <xf numFmtId="1" fontId="84" fillId="0" borderId="0" xfId="0" applyNumberFormat="1" applyFont="1" applyAlignment="1">
      <alignment horizontal="right"/>
    </xf>
    <xf numFmtId="0" fontId="85" fillId="0" borderId="0" xfId="0" applyFont="1"/>
    <xf numFmtId="0" fontId="89" fillId="0" borderId="0" xfId="0" applyFont="1"/>
    <xf numFmtId="0" fontId="89" fillId="0" borderId="0" xfId="71" applyFont="1"/>
    <xf numFmtId="0" fontId="89" fillId="0" borderId="0" xfId="71" applyFont="1" applyFill="1"/>
    <xf numFmtId="0" fontId="80" fillId="0" borderId="0" xfId="286" applyFill="1" applyBorder="1" applyAlignment="1" applyProtection="1">
      <alignment horizontal="left" vertical="center" wrapText="1" indent="1"/>
    </xf>
    <xf numFmtId="0" fontId="86" fillId="0" borderId="0" xfId="0" applyFont="1" applyAlignment="1">
      <alignment horizontal="left" indent="1"/>
    </xf>
    <xf numFmtId="0" fontId="85" fillId="0" borderId="0" xfId="0" applyFont="1" applyFill="1" applyAlignment="1">
      <alignment horizontal="center" textRotation="90" wrapText="1"/>
    </xf>
    <xf numFmtId="0" fontId="85" fillId="0" borderId="0" xfId="0" applyFont="1" applyFill="1"/>
    <xf numFmtId="0" fontId="86" fillId="0" borderId="0" xfId="0" applyFont="1" applyFill="1" applyAlignment="1">
      <alignment horizontal="center" vertical="center" wrapText="1"/>
    </xf>
    <xf numFmtId="2" fontId="0" fillId="0" borderId="0" xfId="0" applyNumberFormat="1"/>
    <xf numFmtId="0" fontId="84" fillId="0" borderId="0" xfId="0" applyFont="1" applyFill="1" applyAlignment="1">
      <alignment horizontal="center"/>
    </xf>
    <xf numFmtId="2" fontId="0" fillId="48" borderId="0" xfId="0" applyNumberFormat="1" applyFill="1"/>
    <xf numFmtId="0" fontId="85" fillId="69" borderId="0" xfId="0" applyFont="1" applyFill="1" applyAlignment="1"/>
    <xf numFmtId="0" fontId="87" fillId="24" borderId="40" xfId="32" applyFont="1" applyBorder="1" applyAlignment="1">
      <alignment horizontal="center" textRotation="90" wrapText="1"/>
    </xf>
    <xf numFmtId="0" fontId="92" fillId="77" borderId="0" xfId="0" applyFont="1" applyFill="1" applyBorder="1"/>
    <xf numFmtId="0" fontId="0" fillId="0" borderId="0" xfId="0" applyAlignment="1">
      <alignment horizontal="left" vertical="top"/>
    </xf>
    <xf numFmtId="0" fontId="93" fillId="48" borderId="0" xfId="0" applyFont="1" applyFill="1"/>
    <xf numFmtId="0" fontId="93" fillId="0" borderId="20" xfId="0" applyFont="1" applyBorder="1"/>
    <xf numFmtId="2" fontId="93" fillId="0" borderId="20" xfId="0" applyNumberFormat="1" applyFont="1" applyBorder="1"/>
    <xf numFmtId="166" fontId="93" fillId="0" borderId="20" xfId="0" applyNumberFormat="1" applyFont="1" applyBorder="1"/>
    <xf numFmtId="0" fontId="14" fillId="48" borderId="0" xfId="0" applyFont="1" applyFill="1" applyBorder="1"/>
    <xf numFmtId="0" fontId="93" fillId="66" borderId="0" xfId="0" applyFont="1" applyFill="1"/>
    <xf numFmtId="0" fontId="0" fillId="66" borderId="0" xfId="0" applyFill="1" applyAlignment="1">
      <alignment textRotation="90"/>
    </xf>
    <xf numFmtId="9" fontId="93" fillId="66" borderId="20" xfId="73" applyFont="1" applyFill="1" applyBorder="1"/>
    <xf numFmtId="0" fontId="0" fillId="48" borderId="0" xfId="0" applyFill="1" applyAlignment="1">
      <alignment horizontal="left"/>
    </xf>
    <xf numFmtId="0" fontId="0" fillId="48" borderId="0" xfId="0" applyFill="1" applyAlignment="1">
      <alignment horizontal="center"/>
    </xf>
    <xf numFmtId="0" fontId="0" fillId="75" borderId="0" xfId="0" applyFill="1" applyAlignment="1">
      <alignment textRotation="90"/>
    </xf>
    <xf numFmtId="0" fontId="0" fillId="75" borderId="0" xfId="0" applyFill="1"/>
    <xf numFmtId="9" fontId="0" fillId="75" borderId="0" xfId="73" applyFont="1" applyFill="1"/>
    <xf numFmtId="0" fontId="85" fillId="75" borderId="0" xfId="0" applyFont="1" applyFill="1" applyAlignment="1">
      <alignment horizontal="left" indent="1"/>
    </xf>
    <xf numFmtId="0" fontId="87" fillId="28" borderId="38" xfId="36" applyFont="1" applyBorder="1" applyAlignment="1">
      <alignment horizontal="center" textRotation="90" wrapText="1"/>
    </xf>
    <xf numFmtId="0" fontId="0" fillId="48" borderId="0" xfId="0" applyFill="1" applyBorder="1" applyAlignment="1"/>
    <xf numFmtId="0" fontId="85" fillId="48" borderId="0" xfId="0" applyFont="1" applyFill="1" applyBorder="1" applyAlignment="1"/>
    <xf numFmtId="0" fontId="88" fillId="48" borderId="0" xfId="0" applyFont="1" applyFill="1" applyBorder="1" applyAlignment="1"/>
    <xf numFmtId="0" fontId="25" fillId="48" borderId="0" xfId="68" applyFill="1" applyBorder="1" applyAlignment="1"/>
    <xf numFmtId="0" fontId="89" fillId="0" borderId="0" xfId="0" applyFont="1" applyFill="1" applyAlignment="1">
      <alignment horizontal="left" indent="1"/>
    </xf>
    <xf numFmtId="0" fontId="89" fillId="0" borderId="0" xfId="0" applyFont="1" applyFill="1"/>
    <xf numFmtId="0" fontId="0" fillId="0" borderId="0" xfId="0" applyFill="1"/>
    <xf numFmtId="0" fontId="0" fillId="0" borderId="0" xfId="0" applyFill="1" applyBorder="1"/>
    <xf numFmtId="0" fontId="1" fillId="0" borderId="0" xfId="19" applyFill="1" applyBorder="1"/>
    <xf numFmtId="0" fontId="19" fillId="0" borderId="0" xfId="18" applyFont="1" applyFill="1" applyBorder="1"/>
    <xf numFmtId="0" fontId="0" fillId="0" borderId="0" xfId="19" applyFont="1" applyFill="1" applyBorder="1"/>
    <xf numFmtId="166" fontId="85" fillId="0" borderId="0" xfId="35" applyNumberFormat="1" applyFont="1" applyFill="1" applyBorder="1" applyAlignment="1">
      <alignment horizontal="center" vertical="center"/>
    </xf>
    <xf numFmtId="1" fontId="84" fillId="0" borderId="0" xfId="0" applyNumberFormat="1" applyFont="1" applyFill="1" applyAlignment="1">
      <alignment horizontal="right"/>
    </xf>
    <xf numFmtId="0" fontId="0" fillId="0" borderId="0" xfId="0" applyFill="1" applyBorder="1" applyAlignment="1"/>
    <xf numFmtId="0" fontId="95" fillId="0" borderId="52" xfId="0" applyFont="1" applyFill="1" applyBorder="1" applyAlignment="1">
      <alignment horizontal="center"/>
    </xf>
    <xf numFmtId="0" fontId="13" fillId="83" borderId="0" xfId="20" applyFont="1" applyFill="1" applyBorder="1"/>
    <xf numFmtId="0" fontId="13" fillId="0" borderId="0" xfId="20" applyFont="1" applyFill="1" applyBorder="1"/>
    <xf numFmtId="0" fontId="26" fillId="48" borderId="20" xfId="0" applyFont="1" applyFill="1" applyBorder="1" applyAlignment="1">
      <alignment horizontal="left"/>
    </xf>
    <xf numFmtId="2" fontId="0" fillId="0" borderId="0" xfId="0" applyNumberFormat="1" applyFill="1"/>
    <xf numFmtId="0" fontId="16" fillId="0" borderId="0" xfId="0" applyFont="1"/>
    <xf numFmtId="1" fontId="0" fillId="0" borderId="0" xfId="0" applyNumberFormat="1"/>
    <xf numFmtId="0" fontId="0" fillId="0" borderId="0" xfId="0" applyAlignment="1">
      <alignment wrapText="1"/>
    </xf>
    <xf numFmtId="0" fontId="0" fillId="0" borderId="0" xfId="0" applyFont="1"/>
    <xf numFmtId="0" fontId="0" fillId="86" borderId="0" xfId="0" applyFill="1"/>
    <xf numFmtId="2" fontId="26" fillId="0" borderId="0" xfId="0" applyNumberFormat="1" applyFont="1" applyFill="1"/>
    <xf numFmtId="0" fontId="26" fillId="0" borderId="0" xfId="0" applyFont="1" applyFill="1"/>
    <xf numFmtId="0" fontId="100" fillId="68" borderId="0" xfId="0" applyFont="1" applyFill="1"/>
    <xf numFmtId="0" fontId="85" fillId="48" borderId="0" xfId="0" applyFont="1" applyFill="1" applyAlignment="1">
      <alignment horizontal="center" textRotation="90" wrapText="1"/>
    </xf>
    <xf numFmtId="0" fontId="26" fillId="85" borderId="0" xfId="0" applyFont="1" applyFill="1"/>
    <xf numFmtId="1" fontId="26" fillId="85" borderId="0" xfId="0" applyNumberFormat="1" applyFont="1" applyFill="1"/>
    <xf numFmtId="0" fontId="26" fillId="48" borderId="0" xfId="0" applyFont="1" applyFill="1" applyAlignment="1">
      <alignment horizontal="center"/>
    </xf>
    <xf numFmtId="1" fontId="98" fillId="0" borderId="0" xfId="0" applyNumberFormat="1" applyFont="1" applyFill="1" applyBorder="1" applyAlignment="1" applyProtection="1">
      <alignment horizontal="right" vertical="top"/>
    </xf>
    <xf numFmtId="3" fontId="97" fillId="66" borderId="0" xfId="0" applyNumberFormat="1" applyFont="1" applyFill="1" applyAlignment="1">
      <alignment horizontal="center" vertical="center" wrapText="1"/>
    </xf>
    <xf numFmtId="0" fontId="97" fillId="66" borderId="0" xfId="0" applyFont="1" applyFill="1" applyAlignment="1">
      <alignment horizontal="center" vertical="center" wrapText="1"/>
    </xf>
    <xf numFmtId="0" fontId="101" fillId="67" borderId="0" xfId="0" applyFont="1" applyFill="1" applyAlignment="1">
      <alignment horizontal="center" vertical="center" wrapText="1"/>
    </xf>
    <xf numFmtId="0" fontId="101" fillId="0" borderId="0" xfId="0" applyFont="1" applyFill="1" applyAlignment="1">
      <alignment horizontal="center" vertical="center" wrapText="1"/>
    </xf>
    <xf numFmtId="0" fontId="97" fillId="67" borderId="0" xfId="0" applyFont="1" applyFill="1" applyAlignment="1">
      <alignment horizontal="center" vertical="center" wrapText="1"/>
    </xf>
    <xf numFmtId="0" fontId="101" fillId="68" borderId="0" xfId="0" applyFont="1" applyFill="1" applyAlignment="1">
      <alignment horizontal="center" vertical="center" wrapText="1"/>
    </xf>
    <xf numFmtId="1" fontId="96" fillId="0" borderId="0" xfId="0" applyNumberFormat="1" applyFont="1" applyFill="1" applyAlignment="1">
      <alignment horizontal="center" vertical="center" wrapText="1"/>
    </xf>
    <xf numFmtId="2" fontId="100" fillId="68" borderId="0" xfId="0" applyNumberFormat="1" applyFont="1" applyFill="1" applyAlignment="1">
      <alignment horizontal="right"/>
    </xf>
    <xf numFmtId="1" fontId="0" fillId="0" borderId="0" xfId="0" applyNumberFormat="1" applyFill="1"/>
    <xf numFmtId="49" fontId="0" fillId="0" borderId="0" xfId="0" applyNumberFormat="1" applyFill="1"/>
    <xf numFmtId="0" fontId="0" fillId="0" borderId="0" xfId="0" applyFill="1" applyAlignment="1">
      <alignment horizontal="center" textRotation="90" wrapText="1"/>
    </xf>
    <xf numFmtId="0" fontId="26" fillId="0" borderId="0" xfId="0" applyFont="1" applyFill="1" applyAlignment="1">
      <alignment wrapText="1"/>
    </xf>
    <xf numFmtId="0" fontId="96" fillId="0" borderId="0" xfId="0" applyFont="1" applyFill="1"/>
    <xf numFmtId="0" fontId="0" fillId="78" borderId="0" xfId="0" applyFill="1" applyBorder="1"/>
    <xf numFmtId="0" fontId="95" fillId="48" borderId="0" xfId="0" applyFont="1" applyFill="1" applyBorder="1"/>
    <xf numFmtId="0" fontId="26" fillId="48" borderId="55" xfId="0" applyFont="1" applyFill="1" applyBorder="1" applyAlignment="1">
      <alignment horizontal="left"/>
    </xf>
    <xf numFmtId="0" fontId="26" fillId="48" borderId="14" xfId="0" applyFont="1" applyFill="1" applyBorder="1" applyAlignment="1">
      <alignment horizontal="left"/>
    </xf>
    <xf numFmtId="1" fontId="100" fillId="0" borderId="0" xfId="199" applyNumberFormat="1" applyFont="1" applyFill="1" applyBorder="1" applyAlignment="1">
      <alignment horizontal="left" vertical="center"/>
    </xf>
    <xf numFmtId="49" fontId="100" fillId="0" borderId="53" xfId="199" applyNumberFormat="1" applyFont="1" applyFill="1" applyBorder="1" applyAlignment="1">
      <alignment horizontal="left" vertical="center"/>
    </xf>
    <xf numFmtId="1" fontId="100" fillId="0" borderId="54" xfId="199" applyNumberFormat="1" applyFont="1" applyFill="1" applyBorder="1" applyAlignment="1">
      <alignment horizontal="left" vertical="center"/>
    </xf>
    <xf numFmtId="49" fontId="100" fillId="0" borderId="55" xfId="199" applyNumberFormat="1" applyFont="1" applyFill="1" applyBorder="1" applyAlignment="1">
      <alignment horizontal="left" vertical="center"/>
    </xf>
    <xf numFmtId="1" fontId="100" fillId="0" borderId="14" xfId="199" applyNumberFormat="1" applyFont="1" applyFill="1" applyBorder="1" applyAlignment="1">
      <alignment horizontal="left" vertical="center"/>
    </xf>
    <xf numFmtId="1" fontId="26" fillId="0" borderId="14" xfId="199" applyNumberFormat="1" applyFont="1" applyFill="1" applyBorder="1" applyAlignment="1">
      <alignment horizontal="left" vertical="center"/>
    </xf>
    <xf numFmtId="49" fontId="100" fillId="0" borderId="55" xfId="199" applyNumberFormat="1" applyFont="1" applyFill="1" applyBorder="1" applyAlignment="1">
      <alignment horizontal="left" vertical="center" wrapText="1"/>
    </xf>
    <xf numFmtId="0" fontId="26" fillId="0" borderId="55" xfId="0" applyFont="1" applyBorder="1" applyAlignment="1">
      <alignment horizontal="left" vertical="center"/>
    </xf>
    <xf numFmtId="1" fontId="100" fillId="78" borderId="14" xfId="199" applyNumberFormat="1" applyFont="1" applyFill="1" applyBorder="1" applyAlignment="1">
      <alignment horizontal="left" vertical="center"/>
    </xf>
    <xf numFmtId="49" fontId="100" fillId="0" borderId="56" xfId="199" applyNumberFormat="1" applyFont="1" applyFill="1" applyBorder="1" applyAlignment="1">
      <alignment horizontal="left" vertical="center" wrapText="1"/>
    </xf>
    <xf numFmtId="1" fontId="100" fillId="0" borderId="57" xfId="199" applyNumberFormat="1" applyFont="1" applyFill="1" applyBorder="1" applyAlignment="1">
      <alignment horizontal="left" vertical="center"/>
    </xf>
    <xf numFmtId="2" fontId="100" fillId="67" borderId="0" xfId="0" applyNumberFormat="1" applyFont="1" applyFill="1" applyAlignment="1">
      <alignment horizontal="right"/>
    </xf>
    <xf numFmtId="0" fontId="100" fillId="68" borderId="0" xfId="0" applyFont="1" applyFill="1" applyAlignment="1">
      <alignment horizontal="right"/>
    </xf>
    <xf numFmtId="0" fontId="85" fillId="48" borderId="0" xfId="0" applyFont="1" applyFill="1"/>
    <xf numFmtId="0" fontId="85" fillId="48" borderId="0" xfId="0" applyFont="1" applyFill="1" applyAlignment="1">
      <alignment horizontal="left"/>
    </xf>
    <xf numFmtId="0" fontId="49" fillId="48" borderId="0" xfId="3" applyFont="1" applyFill="1" applyBorder="1" applyAlignment="1">
      <alignment horizontal="center" textRotation="90" wrapText="1"/>
    </xf>
    <xf numFmtId="0" fontId="89" fillId="48" borderId="0" xfId="0" applyFont="1" applyFill="1" applyAlignment="1">
      <alignment horizontal="center" textRotation="90" wrapText="1"/>
    </xf>
    <xf numFmtId="0" fontId="85" fillId="79" borderId="0" xfId="0" applyFont="1" applyFill="1" applyAlignment="1">
      <alignment horizontal="center" textRotation="90" wrapText="1"/>
    </xf>
    <xf numFmtId="0" fontId="85" fillId="80" borderId="0" xfId="0" applyFont="1" applyFill="1" applyAlignment="1">
      <alignment horizontal="center" textRotation="90" wrapText="1"/>
    </xf>
    <xf numFmtId="0" fontId="85" fillId="81" borderId="0" xfId="0" applyFont="1" applyFill="1" applyAlignment="1">
      <alignment horizontal="center" textRotation="90" wrapText="1"/>
    </xf>
    <xf numFmtId="0" fontId="49" fillId="66" borderId="0" xfId="3" applyFont="1" applyFill="1" applyBorder="1" applyAlignment="1">
      <alignment horizontal="center" textRotation="90" wrapText="1"/>
    </xf>
    <xf numFmtId="0" fontId="49" fillId="75" borderId="0" xfId="3" applyFont="1" applyFill="1" applyBorder="1" applyAlignment="1">
      <alignment horizontal="center" textRotation="90" wrapText="1"/>
    </xf>
    <xf numFmtId="0" fontId="49" fillId="76" borderId="0" xfId="3" applyFont="1" applyFill="1" applyBorder="1" applyAlignment="1">
      <alignment horizontal="center" textRotation="90" wrapText="1"/>
    </xf>
    <xf numFmtId="9" fontId="85" fillId="0" borderId="0" xfId="73" applyFont="1"/>
    <xf numFmtId="166" fontId="85" fillId="0" borderId="0" xfId="0" applyNumberFormat="1" applyFont="1"/>
    <xf numFmtId="166" fontId="85" fillId="66" borderId="0" xfId="0" applyNumberFormat="1" applyFont="1" applyFill="1"/>
    <xf numFmtId="166" fontId="85" fillId="75" borderId="0" xfId="0" applyNumberFormat="1" applyFont="1" applyFill="1"/>
    <xf numFmtId="1" fontId="85" fillId="0" borderId="0" xfId="73" applyNumberFormat="1" applyFont="1"/>
    <xf numFmtId="0" fontId="97" fillId="0" borderId="0" xfId="0" applyFont="1" applyFill="1" applyAlignment="1">
      <alignment horizontal="center" vertical="center" wrapText="1"/>
    </xf>
    <xf numFmtId="0" fontId="26" fillId="0" borderId="20" xfId="0" applyFont="1" applyFill="1" applyBorder="1" applyAlignment="1">
      <alignment horizontal="left"/>
    </xf>
    <xf numFmtId="1" fontId="101" fillId="0" borderId="0" xfId="0" applyNumberFormat="1" applyFont="1" applyFill="1" applyAlignment="1">
      <alignment horizontal="center" vertical="center" wrapText="1"/>
    </xf>
    <xf numFmtId="0" fontId="18" fillId="0" borderId="0" xfId="0" applyFont="1" applyFill="1" applyAlignment="1">
      <alignment horizontal="center" textRotation="90" wrapText="1"/>
    </xf>
    <xf numFmtId="0" fontId="97" fillId="0" borderId="0" xfId="0" applyFont="1" applyFill="1"/>
    <xf numFmtId="0" fontId="97" fillId="48" borderId="0" xfId="0" applyFont="1" applyFill="1"/>
    <xf numFmtId="0" fontId="81" fillId="0" borderId="0" xfId="0" applyFont="1" applyFill="1" applyAlignment="1">
      <alignment horizontal="center" vertical="center"/>
    </xf>
    <xf numFmtId="0" fontId="97" fillId="0" borderId="0" xfId="0" applyFont="1" applyFill="1" applyAlignment="1">
      <alignment horizontal="center" vertical="center"/>
    </xf>
    <xf numFmtId="0" fontId="26" fillId="48" borderId="0" xfId="0" applyFont="1" applyFill="1" applyAlignment="1">
      <alignment horizontal="center" textRotation="90" wrapText="1"/>
    </xf>
    <xf numFmtId="49" fontId="100" fillId="0" borderId="20" xfId="199" applyNumberFormat="1" applyFont="1" applyFill="1" applyBorder="1" applyAlignment="1">
      <alignment horizontal="left" vertical="center"/>
    </xf>
    <xf numFmtId="1" fontId="100" fillId="0" borderId="20" xfId="199" applyNumberFormat="1" applyFont="1" applyFill="1" applyBorder="1" applyAlignment="1">
      <alignment horizontal="left" vertical="center"/>
    </xf>
    <xf numFmtId="0" fontId="100" fillId="0" borderId="20" xfId="199" applyNumberFormat="1" applyFont="1" applyFill="1" applyBorder="1" applyAlignment="1">
      <alignment horizontal="left" vertical="center"/>
    </xf>
    <xf numFmtId="1" fontId="26" fillId="0" borderId="20" xfId="199" applyNumberFormat="1" applyFont="1" applyFill="1" applyBorder="1" applyAlignment="1">
      <alignment horizontal="left" vertical="center"/>
    </xf>
    <xf numFmtId="0" fontId="26" fillId="0" borderId="20" xfId="199" applyNumberFormat="1" applyFont="1" applyFill="1" applyBorder="1" applyAlignment="1">
      <alignment horizontal="left" vertical="center"/>
    </xf>
    <xf numFmtId="49" fontId="100" fillId="0" borderId="20" xfId="199" applyNumberFormat="1" applyFont="1" applyFill="1" applyBorder="1" applyAlignment="1">
      <alignment horizontal="left" vertical="center" wrapText="1"/>
    </xf>
    <xf numFmtId="0" fontId="26" fillId="0" borderId="20" xfId="0" applyFont="1" applyFill="1" applyBorder="1" applyAlignment="1">
      <alignment horizontal="left" vertical="center"/>
    </xf>
    <xf numFmtId="1" fontId="103" fillId="0" borderId="20" xfId="199" applyNumberFormat="1" applyFont="1" applyFill="1" applyBorder="1" applyAlignment="1">
      <alignment horizontal="left" vertical="center"/>
    </xf>
    <xf numFmtId="0" fontId="103" fillId="0" borderId="20" xfId="199" applyNumberFormat="1" applyFont="1" applyFill="1" applyBorder="1" applyAlignment="1">
      <alignment horizontal="left" vertical="center"/>
    </xf>
    <xf numFmtId="0" fontId="100" fillId="0" borderId="20" xfId="199" applyFont="1" applyFill="1" applyBorder="1" applyAlignment="1">
      <alignment horizontal="left" vertical="center"/>
    </xf>
    <xf numFmtId="0" fontId="105" fillId="0" borderId="0" xfId="0" applyFont="1" applyFill="1" applyAlignment="1">
      <alignment horizontal="left" indent="1"/>
    </xf>
    <xf numFmtId="0" fontId="105" fillId="0" borderId="0" xfId="0" applyFont="1" applyFill="1" applyAlignment="1">
      <alignment textRotation="90"/>
    </xf>
    <xf numFmtId="0" fontId="105" fillId="0" borderId="0" xfId="0" applyFont="1" applyFill="1"/>
    <xf numFmtId="0" fontId="101" fillId="0" borderId="0" xfId="0" applyFont="1" applyAlignment="1">
      <alignment horizontal="left" indent="1"/>
    </xf>
    <xf numFmtId="0" fontId="105" fillId="0" borderId="0" xfId="0" applyFont="1" applyAlignment="1">
      <alignment textRotation="90"/>
    </xf>
    <xf numFmtId="0" fontId="105" fillId="0" borderId="0" xfId="0" applyFont="1" applyAlignment="1">
      <alignment horizontal="center" vertical="center"/>
    </xf>
    <xf numFmtId="0" fontId="26" fillId="0" borderId="0" xfId="0" applyFont="1" applyFill="1" applyAlignment="1">
      <alignment horizontal="center" textRotation="90" wrapText="1"/>
    </xf>
    <xf numFmtId="0" fontId="105" fillId="48" borderId="0" xfId="0" applyFont="1" applyFill="1" applyAlignment="1">
      <alignment horizontal="center" vertical="center"/>
    </xf>
    <xf numFmtId="10" fontId="26" fillId="0" borderId="0" xfId="73" applyNumberFormat="1" applyFont="1" applyFill="1"/>
    <xf numFmtId="3" fontId="26" fillId="0" borderId="0" xfId="0" applyNumberFormat="1" applyFont="1" applyFill="1"/>
    <xf numFmtId="0" fontId="100" fillId="78" borderId="20" xfId="199" applyNumberFormat="1" applyFont="1" applyFill="1" applyBorder="1" applyAlignment="1">
      <alignment horizontal="left" vertical="center"/>
    </xf>
    <xf numFmtId="0" fontId="26" fillId="0" borderId="20" xfId="0" applyFont="1" applyBorder="1" applyAlignment="1">
      <alignment horizontal="left" vertical="center"/>
    </xf>
    <xf numFmtId="0" fontId="26" fillId="48" borderId="20" xfId="0" applyFont="1" applyFill="1" applyBorder="1" applyAlignment="1">
      <alignment horizontal="left" vertical="center"/>
    </xf>
    <xf numFmtId="1" fontId="100" fillId="78" borderId="20" xfId="199" applyNumberFormat="1" applyFont="1" applyFill="1" applyBorder="1" applyAlignment="1">
      <alignment horizontal="left" vertical="center"/>
    </xf>
    <xf numFmtId="1" fontId="26" fillId="0" borderId="0" xfId="0" applyNumberFormat="1" applyFont="1" applyFill="1"/>
    <xf numFmtId="0" fontId="100" fillId="0" borderId="0" xfId="0" applyFont="1" applyFill="1" applyAlignment="1">
      <alignment horizontal="center" textRotation="90" wrapText="1"/>
    </xf>
    <xf numFmtId="0" fontId="103" fillId="0" borderId="0" xfId="0" applyFont="1" applyFill="1" applyAlignment="1">
      <alignment horizontal="center" textRotation="90" wrapText="1"/>
    </xf>
    <xf numFmtId="0" fontId="26" fillId="79" borderId="0" xfId="0" applyFont="1" applyFill="1" applyAlignment="1">
      <alignment horizontal="center" textRotation="90" wrapText="1"/>
    </xf>
    <xf numFmtId="0" fontId="26" fillId="80" borderId="0" xfId="0" applyFont="1" applyFill="1" applyAlignment="1">
      <alignment horizontal="center" textRotation="90" wrapText="1"/>
    </xf>
    <xf numFmtId="0" fontId="26" fillId="81" borderId="0" xfId="0" applyFont="1" applyFill="1" applyAlignment="1">
      <alignment horizontal="center" textRotation="90" wrapText="1"/>
    </xf>
    <xf numFmtId="1" fontId="97" fillId="66" borderId="0" xfId="0" applyNumberFormat="1" applyFont="1" applyFill="1" applyAlignment="1">
      <alignment horizontal="center" vertical="center" wrapText="1"/>
    </xf>
    <xf numFmtId="49" fontId="100" fillId="0" borderId="0" xfId="199" applyNumberFormat="1" applyFont="1" applyFill="1" applyBorder="1" applyAlignment="1">
      <alignment horizontal="left" vertical="center"/>
    </xf>
    <xf numFmtId="49" fontId="100" fillId="0" borderId="0" xfId="199" applyNumberFormat="1" applyFont="1" applyFill="1" applyBorder="1" applyAlignment="1">
      <alignment horizontal="left" vertical="center" wrapText="1"/>
    </xf>
    <xf numFmtId="0" fontId="26" fillId="0" borderId="0" xfId="0" applyFont="1" applyFill="1" applyBorder="1" applyAlignment="1">
      <alignment horizontal="left" vertical="center"/>
    </xf>
    <xf numFmtId="0" fontId="26" fillId="0" borderId="0" xfId="0" applyFont="1" applyFill="1" applyBorder="1" applyAlignment="1">
      <alignment horizontal="left"/>
    </xf>
    <xf numFmtId="0" fontId="100" fillId="0" borderId="0" xfId="199" applyNumberFormat="1" applyFont="1" applyFill="1" applyBorder="1" applyAlignment="1">
      <alignment horizontal="left" vertical="center"/>
    </xf>
    <xf numFmtId="0" fontId="85" fillId="0" borderId="0" xfId="0" applyFont="1" applyBorder="1"/>
    <xf numFmtId="0" fontId="100" fillId="0" borderId="0" xfId="199" applyFont="1" applyFill="1" applyBorder="1" applyAlignment="1">
      <alignment horizontal="left" vertical="center"/>
    </xf>
    <xf numFmtId="1" fontId="100" fillId="0" borderId="48" xfId="199" applyNumberFormat="1" applyFont="1" applyFill="1" applyBorder="1" applyAlignment="1">
      <alignment horizontal="left" vertical="center"/>
    </xf>
    <xf numFmtId="0" fontId="100" fillId="0" borderId="48" xfId="199" applyNumberFormat="1" applyFont="1" applyFill="1" applyBorder="1" applyAlignment="1">
      <alignment horizontal="left" vertical="center"/>
    </xf>
    <xf numFmtId="49" fontId="100" fillId="0" borderId="48" xfId="199" applyNumberFormat="1" applyFont="1" applyFill="1" applyBorder="1" applyAlignment="1">
      <alignment horizontal="left" vertical="center"/>
    </xf>
    <xf numFmtId="1" fontId="26" fillId="0" borderId="0" xfId="199" applyNumberFormat="1" applyFont="1" applyFill="1" applyBorder="1" applyAlignment="1">
      <alignment horizontal="left" vertical="center"/>
    </xf>
    <xf numFmtId="0" fontId="26" fillId="0" borderId="0" xfId="199" applyNumberFormat="1" applyFont="1" applyFill="1" applyBorder="1" applyAlignment="1">
      <alignment horizontal="left" vertical="center"/>
    </xf>
    <xf numFmtId="0" fontId="85" fillId="0" borderId="0" xfId="0" applyFont="1" applyAlignment="1">
      <alignment horizontal="center"/>
    </xf>
    <xf numFmtId="0" fontId="85" fillId="0" borderId="0" xfId="0" applyFont="1" applyBorder="1" applyAlignment="1">
      <alignment horizontal="center"/>
    </xf>
    <xf numFmtId="0" fontId="26" fillId="0" borderId="0" xfId="0" applyFont="1"/>
    <xf numFmtId="0" fontId="105" fillId="48" borderId="0" xfId="0" applyFont="1" applyFill="1" applyAlignment="1">
      <alignment horizontal="center" textRotation="90" wrapText="1"/>
    </xf>
    <xf numFmtId="0" fontId="81" fillId="0" borderId="0" xfId="0" applyFont="1" applyFill="1" applyAlignment="1">
      <alignment horizontal="center"/>
    </xf>
    <xf numFmtId="1" fontId="81" fillId="0" borderId="0" xfId="0" applyNumberFormat="1" applyFont="1" applyAlignment="1">
      <alignment horizontal="right"/>
    </xf>
    <xf numFmtId="0" fontId="109" fillId="48" borderId="0" xfId="34" applyFont="1" applyFill="1" applyBorder="1" applyAlignment="1">
      <alignment horizontal="center" vertical="center"/>
    </xf>
    <xf numFmtId="0" fontId="26" fillId="48" borderId="0" xfId="0" applyFont="1" applyFill="1" applyBorder="1"/>
    <xf numFmtId="0" fontId="107" fillId="48" borderId="0" xfId="20" applyFont="1" applyFill="1" applyBorder="1"/>
    <xf numFmtId="0" fontId="107" fillId="0" borderId="0" xfId="20" applyFont="1" applyFill="1" applyBorder="1"/>
    <xf numFmtId="0" fontId="103" fillId="48" borderId="0" xfId="0" applyFont="1" applyFill="1" applyBorder="1"/>
    <xf numFmtId="0" fontId="110" fillId="48" borderId="0" xfId="20" applyFont="1" applyFill="1" applyBorder="1"/>
    <xf numFmtId="0" fontId="103" fillId="0" borderId="0" xfId="0" applyFont="1" applyFill="1" applyBorder="1"/>
    <xf numFmtId="2" fontId="26" fillId="85" borderId="0" xfId="0" applyNumberFormat="1" applyFont="1" applyFill="1"/>
    <xf numFmtId="0" fontId="89" fillId="48" borderId="0" xfId="0" applyFont="1" applyFill="1" applyAlignment="1">
      <alignment horizontal="center" wrapText="1"/>
    </xf>
    <xf numFmtId="0" fontId="95" fillId="0" borderId="0" xfId="0" applyFont="1" applyFill="1" applyBorder="1" applyAlignment="1">
      <alignment horizontal="center"/>
    </xf>
    <xf numFmtId="0" fontId="104" fillId="0" borderId="0" xfId="20" applyFont="1" applyFill="1" applyBorder="1"/>
    <xf numFmtId="3" fontId="102" fillId="66" borderId="0" xfId="0" applyNumberFormat="1" applyFont="1" applyFill="1" applyAlignment="1">
      <alignment horizontal="center" vertical="center" wrapText="1"/>
    </xf>
    <xf numFmtId="0" fontId="93" fillId="78" borderId="0" xfId="0" applyFont="1" applyFill="1"/>
    <xf numFmtId="0" fontId="0" fillId="78" borderId="0" xfId="0" applyFill="1" applyAlignment="1">
      <alignment textRotation="90"/>
    </xf>
    <xf numFmtId="0" fontId="93" fillId="78" borderId="0" xfId="0" applyFont="1" applyFill="1" applyAlignment="1">
      <alignment horizontal="center" textRotation="90" wrapText="1"/>
    </xf>
    <xf numFmtId="0" fontId="93" fillId="78" borderId="0" xfId="0" applyFont="1" applyFill="1" applyAlignment="1">
      <alignment horizontal="center"/>
    </xf>
    <xf numFmtId="1" fontId="102" fillId="66" borderId="0" xfId="0" applyNumberFormat="1" applyFont="1" applyFill="1" applyAlignment="1">
      <alignment horizontal="center" vertical="center" wrapText="1"/>
    </xf>
    <xf numFmtId="1" fontId="93" fillId="66" borderId="20" xfId="0" applyNumberFormat="1" applyFont="1" applyFill="1" applyBorder="1"/>
    <xf numFmtId="0" fontId="26" fillId="0" borderId="0" xfId="0" applyFont="1" applyFill="1" applyAlignment="1">
      <alignment horizontal="center"/>
    </xf>
    <xf numFmtId="1" fontId="93" fillId="66" borderId="58" xfId="0" applyNumberFormat="1" applyFont="1" applyFill="1" applyBorder="1"/>
    <xf numFmtId="9" fontId="93" fillId="66" borderId="58" xfId="73" applyFont="1" applyFill="1" applyBorder="1"/>
    <xf numFmtId="1" fontId="0" fillId="75" borderId="0" xfId="0" applyNumberFormat="1" applyFill="1"/>
    <xf numFmtId="1" fontId="85" fillId="76" borderId="0" xfId="73" applyNumberFormat="1" applyFont="1" applyFill="1"/>
    <xf numFmtId="10" fontId="0" fillId="0" borderId="0" xfId="0" applyNumberFormat="1"/>
    <xf numFmtId="1" fontId="103" fillId="0" borderId="0" xfId="199" applyNumberFormat="1" applyFont="1" applyFill="1" applyBorder="1" applyAlignment="1">
      <alignment horizontal="left" vertical="center"/>
    </xf>
    <xf numFmtId="166" fontId="0" fillId="0" borderId="0" xfId="0" applyNumberFormat="1" applyFill="1" applyBorder="1" applyAlignment="1"/>
    <xf numFmtId="2" fontId="0" fillId="0" borderId="0" xfId="0" applyNumberFormat="1" applyFill="1" applyBorder="1" applyAlignment="1"/>
    <xf numFmtId="2" fontId="0" fillId="0" borderId="51" xfId="0" applyNumberFormat="1" applyFill="1" applyBorder="1" applyAlignment="1"/>
    <xf numFmtId="0" fontId="104" fillId="48" borderId="0" xfId="20" applyFont="1" applyFill="1" applyBorder="1"/>
    <xf numFmtId="1" fontId="26" fillId="48" borderId="0" xfId="0" applyNumberFormat="1" applyFont="1" applyFill="1"/>
    <xf numFmtId="0" fontId="100" fillId="48" borderId="0" xfId="0" applyFont="1" applyFill="1" applyAlignment="1">
      <alignment horizontal="center" textRotation="90" wrapText="1"/>
    </xf>
    <xf numFmtId="0" fontId="0" fillId="48" borderId="0" xfId="0" applyFont="1" applyFill="1" applyBorder="1" applyAlignment="1">
      <alignment wrapText="1"/>
    </xf>
    <xf numFmtId="0" fontId="0" fillId="0" borderId="0" xfId="0" applyFont="1" applyFill="1" applyBorder="1" applyAlignment="1">
      <alignment vertical="top"/>
    </xf>
    <xf numFmtId="0" fontId="0" fillId="48" borderId="0" xfId="0" applyFont="1" applyFill="1"/>
    <xf numFmtId="0" fontId="111" fillId="47" borderId="0" xfId="0" applyFont="1" applyFill="1" applyBorder="1" applyAlignment="1">
      <alignment horizontal="center" wrapText="1"/>
    </xf>
    <xf numFmtId="0" fontId="112" fillId="47" borderId="0" xfId="0" applyFont="1" applyFill="1" applyBorder="1" applyAlignment="1">
      <alignment horizontal="right" wrapText="1"/>
    </xf>
    <xf numFmtId="0" fontId="113" fillId="48" borderId="0" xfId="0" applyFont="1" applyFill="1" applyBorder="1" applyAlignment="1">
      <alignment horizontal="left" indent="1"/>
    </xf>
    <xf numFmtId="0" fontId="114" fillId="48" borderId="0" xfId="0" applyFont="1" applyFill="1" applyBorder="1" applyAlignment="1">
      <alignment horizontal="left" vertical="center" wrapText="1" indent="1"/>
    </xf>
    <xf numFmtId="0" fontId="115" fillId="48" borderId="20" xfId="0" applyFont="1" applyFill="1" applyBorder="1" applyAlignment="1">
      <alignment horizontal="left" wrapText="1" indent="1"/>
    </xf>
    <xf numFmtId="0" fontId="114" fillId="48" borderId="0" xfId="0" applyFont="1" applyFill="1" applyBorder="1" applyAlignment="1">
      <alignment horizontal="left" indent="1"/>
    </xf>
    <xf numFmtId="0" fontId="108" fillId="48" borderId="0" xfId="286" applyFont="1" applyFill="1" applyAlignment="1" applyProtection="1">
      <alignment horizontal="left" indent="1"/>
    </xf>
    <xf numFmtId="0" fontId="113" fillId="47" borderId="28" xfId="0" applyFont="1" applyFill="1" applyBorder="1" applyAlignment="1">
      <alignment vertical="center" wrapText="1"/>
    </xf>
    <xf numFmtId="0" fontId="13" fillId="48" borderId="0" xfId="0" applyFont="1" applyFill="1" applyBorder="1" applyAlignment="1">
      <alignment vertical="center" wrapText="1"/>
    </xf>
    <xf numFmtId="0" fontId="116" fillId="48" borderId="0" xfId="0" applyFont="1" applyFill="1" applyBorder="1" applyAlignment="1">
      <alignment horizontal="center" vertical="center" wrapText="1"/>
    </xf>
    <xf numFmtId="0" fontId="83" fillId="0" borderId="0" xfId="286" applyFont="1" applyAlignment="1" applyProtection="1">
      <alignment horizontal="left" indent="1"/>
    </xf>
    <xf numFmtId="0" fontId="0" fillId="0" borderId="0" xfId="0" applyFont="1" applyAlignment="1">
      <alignment horizontal="left" indent="1"/>
    </xf>
    <xf numFmtId="0" fontId="83" fillId="0" borderId="0" xfId="286" applyFont="1" applyAlignment="1" applyProtection="1"/>
    <xf numFmtId="0" fontId="83" fillId="0" borderId="0" xfId="286" quotePrefix="1" applyFont="1" applyAlignment="1" applyProtection="1"/>
    <xf numFmtId="0" fontId="26" fillId="0" borderId="0" xfId="0" applyFont="1" applyBorder="1" applyAlignment="1">
      <alignment horizontal="left" vertical="center"/>
    </xf>
    <xf numFmtId="0" fontId="26" fillId="48" borderId="0" xfId="0" applyFont="1" applyFill="1" applyBorder="1" applyAlignment="1">
      <alignment horizontal="left"/>
    </xf>
    <xf numFmtId="1" fontId="100" fillId="0" borderId="58" xfId="199" applyNumberFormat="1" applyFont="1" applyFill="1" applyBorder="1" applyAlignment="1">
      <alignment horizontal="left" vertical="center"/>
    </xf>
    <xf numFmtId="1" fontId="100" fillId="0" borderId="28" xfId="199" applyNumberFormat="1" applyFont="1" applyFill="1" applyBorder="1" applyAlignment="1">
      <alignment horizontal="left" vertical="center"/>
    </xf>
    <xf numFmtId="0" fontId="100" fillId="0" borderId="0" xfId="0" applyFont="1" applyFill="1" applyBorder="1" applyAlignment="1">
      <alignment horizontal="left"/>
    </xf>
    <xf numFmtId="0" fontId="106" fillId="48" borderId="18" xfId="3" applyFont="1" applyFill="1" applyBorder="1" applyAlignment="1">
      <alignment horizontal="left" indent="1"/>
    </xf>
    <xf numFmtId="0" fontId="106" fillId="48" borderId="18" xfId="3" applyFont="1" applyFill="1" applyBorder="1"/>
    <xf numFmtId="0" fontId="117" fillId="48" borderId="19" xfId="3" applyFont="1" applyFill="1" applyBorder="1" applyAlignment="1">
      <alignment horizontal="center" textRotation="90" wrapText="1"/>
    </xf>
    <xf numFmtId="0" fontId="118" fillId="48" borderId="19" xfId="3" applyFont="1" applyFill="1" applyBorder="1" applyAlignment="1">
      <alignment horizontal="center" textRotation="90" wrapText="1"/>
    </xf>
    <xf numFmtId="0" fontId="119" fillId="48" borderId="42" xfId="2" applyFont="1" applyFill="1" applyBorder="1" applyAlignment="1">
      <alignment horizontal="center" textRotation="90" wrapText="1"/>
    </xf>
    <xf numFmtId="0" fontId="120" fillId="48" borderId="19" xfId="4" applyFont="1" applyFill="1" applyBorder="1" applyAlignment="1">
      <alignment horizontal="center" textRotation="90" wrapText="1"/>
    </xf>
    <xf numFmtId="0" fontId="121" fillId="48" borderId="19" xfId="3" applyFont="1" applyFill="1" applyBorder="1" applyAlignment="1">
      <alignment horizontal="center" textRotation="90" wrapText="1"/>
    </xf>
    <xf numFmtId="0" fontId="120" fillId="48" borderId="19" xfId="3" applyFont="1" applyFill="1" applyBorder="1" applyAlignment="1">
      <alignment horizontal="center" textRotation="90" wrapText="1"/>
    </xf>
    <xf numFmtId="0" fontId="121" fillId="48" borderId="19" xfId="2" applyFont="1" applyFill="1" applyBorder="1" applyAlignment="1">
      <alignment horizontal="center" textRotation="90" wrapText="1"/>
    </xf>
    <xf numFmtId="0" fontId="122" fillId="48" borderId="19" xfId="4" applyFont="1" applyFill="1" applyBorder="1" applyAlignment="1">
      <alignment horizontal="center" textRotation="90" wrapText="1"/>
    </xf>
    <xf numFmtId="0" fontId="123" fillId="48" borderId="19" xfId="3" applyFont="1" applyFill="1" applyBorder="1" applyAlignment="1">
      <alignment horizontal="center" textRotation="90" wrapText="1"/>
    </xf>
    <xf numFmtId="0" fontId="124" fillId="48" borderId="19" xfId="2" applyFont="1" applyFill="1" applyBorder="1" applyAlignment="1">
      <alignment horizontal="center" textRotation="90" wrapText="1"/>
    </xf>
    <xf numFmtId="0" fontId="125" fillId="48" borderId="19" xfId="2" applyFont="1" applyFill="1" applyBorder="1" applyAlignment="1">
      <alignment horizontal="center" textRotation="90" wrapText="1"/>
    </xf>
    <xf numFmtId="0" fontId="126" fillId="48" borderId="0" xfId="3" applyFont="1" applyFill="1" applyBorder="1" applyAlignment="1">
      <alignment horizontal="center" textRotation="90"/>
    </xf>
    <xf numFmtId="0" fontId="104" fillId="48" borderId="0" xfId="3" applyFont="1" applyFill="1" applyBorder="1" applyAlignment="1">
      <alignment horizontal="center" textRotation="90" wrapText="1"/>
    </xf>
    <xf numFmtId="0" fontId="104" fillId="48" borderId="0" xfId="3" applyFont="1" applyFill="1" applyBorder="1" applyAlignment="1">
      <alignment horizontal="left" textRotation="90" wrapText="1"/>
    </xf>
    <xf numFmtId="0" fontId="126" fillId="48" borderId="0" xfId="3" applyFont="1" applyFill="1" applyBorder="1"/>
    <xf numFmtId="0" fontId="106" fillId="48" borderId="0" xfId="3" applyFont="1" applyFill="1" applyBorder="1" applyAlignment="1">
      <alignment horizontal="left" indent="1"/>
    </xf>
    <xf numFmtId="0" fontId="106" fillId="48" borderId="0" xfId="3" applyFont="1" applyFill="1" applyBorder="1"/>
    <xf numFmtId="0" fontId="106" fillId="48" borderId="0" xfId="3" applyFont="1" applyFill="1" applyBorder="1" applyAlignment="1"/>
    <xf numFmtId="0" fontId="127" fillId="48" borderId="0" xfId="3" applyFont="1" applyFill="1" applyBorder="1" applyAlignment="1"/>
    <xf numFmtId="0" fontId="128" fillId="48" borderId="0" xfId="3" applyFont="1" applyFill="1" applyBorder="1" applyAlignment="1"/>
    <xf numFmtId="0" fontId="128" fillId="48" borderId="0" xfId="3" applyFont="1" applyFill="1" applyBorder="1" applyAlignment="1">
      <alignment horizontal="center"/>
    </xf>
    <xf numFmtId="0" fontId="128" fillId="48" borderId="0" xfId="3" applyFont="1" applyFill="1" applyBorder="1" applyAlignment="1">
      <alignment horizontal="left"/>
    </xf>
    <xf numFmtId="0" fontId="100" fillId="0" borderId="59" xfId="199" applyNumberFormat="1" applyFont="1" applyFill="1" applyBorder="1" applyAlignment="1">
      <alignment horizontal="left" vertical="center"/>
    </xf>
    <xf numFmtId="166" fontId="129" fillId="75" borderId="16" xfId="0" applyNumberFormat="1" applyFont="1" applyFill="1" applyBorder="1" applyAlignment="1">
      <alignment horizontal="center" vertical="center"/>
    </xf>
    <xf numFmtId="166" fontId="129" fillId="49" borderId="17" xfId="0" applyNumberFormat="1" applyFont="1" applyFill="1" applyBorder="1" applyAlignment="1">
      <alignment horizontal="center" vertical="center"/>
    </xf>
    <xf numFmtId="166" fontId="129" fillId="49" borderId="43" xfId="0" applyNumberFormat="1" applyFont="1" applyFill="1" applyBorder="1" applyAlignment="1">
      <alignment horizontal="center" vertical="center"/>
    </xf>
    <xf numFmtId="166" fontId="129" fillId="74" borderId="44" xfId="0" applyNumberFormat="1" applyFont="1" applyFill="1" applyBorder="1" applyAlignment="1">
      <alignment horizontal="center" vertical="center"/>
    </xf>
    <xf numFmtId="166" fontId="129" fillId="74" borderId="17" xfId="0" applyNumberFormat="1" applyFont="1" applyFill="1" applyBorder="1" applyAlignment="1">
      <alignment horizontal="center" vertical="center"/>
    </xf>
    <xf numFmtId="166" fontId="129" fillId="73" borderId="46" xfId="0" applyNumberFormat="1" applyFont="1" applyFill="1" applyBorder="1" applyAlignment="1">
      <alignment horizontal="center" vertical="center"/>
    </xf>
    <xf numFmtId="166" fontId="129" fillId="73" borderId="17" xfId="0" applyNumberFormat="1" applyFont="1" applyFill="1" applyBorder="1" applyAlignment="1">
      <alignment horizontal="center" vertical="center"/>
    </xf>
    <xf numFmtId="166" fontId="129" fillId="49" borderId="47" xfId="0" applyNumberFormat="1" applyFont="1" applyFill="1" applyBorder="1" applyAlignment="1">
      <alignment horizontal="center" vertical="center"/>
    </xf>
    <xf numFmtId="0" fontId="101" fillId="48" borderId="0" xfId="0" applyFont="1" applyFill="1" applyAlignment="1">
      <alignment horizontal="center"/>
    </xf>
    <xf numFmtId="166" fontId="105" fillId="48" borderId="0" xfId="0" applyNumberFormat="1" applyFont="1" applyFill="1" applyAlignment="1">
      <alignment horizontal="center"/>
    </xf>
    <xf numFmtId="1" fontId="26" fillId="48" borderId="0" xfId="0" applyNumberFormat="1" applyFont="1" applyFill="1" applyAlignment="1">
      <alignment horizontal="center"/>
    </xf>
    <xf numFmtId="9" fontId="100" fillId="48" borderId="0" xfId="73" applyFont="1" applyFill="1"/>
    <xf numFmtId="2" fontId="100" fillId="48" borderId="0" xfId="0" applyNumberFormat="1" applyFont="1" applyFill="1" applyAlignment="1">
      <alignment horizontal="center"/>
    </xf>
    <xf numFmtId="1" fontId="100" fillId="48" borderId="0" xfId="0" applyNumberFormat="1" applyFont="1" applyFill="1" applyAlignment="1">
      <alignment horizontal="left"/>
    </xf>
    <xf numFmtId="9" fontId="100" fillId="48" borderId="0" xfId="0" applyNumberFormat="1" applyFont="1" applyFill="1" applyAlignment="1">
      <alignment horizontal="center"/>
    </xf>
    <xf numFmtId="0" fontId="100" fillId="0" borderId="49" xfId="199" applyNumberFormat="1" applyFont="1" applyFill="1" applyBorder="1" applyAlignment="1">
      <alignment horizontal="left" vertical="center"/>
    </xf>
    <xf numFmtId="0" fontId="26" fillId="0" borderId="49" xfId="199" applyNumberFormat="1" applyFont="1" applyFill="1" applyBorder="1" applyAlignment="1">
      <alignment horizontal="left" vertical="center"/>
    </xf>
    <xf numFmtId="0" fontId="26" fillId="48" borderId="49" xfId="0" applyFont="1" applyFill="1" applyBorder="1" applyAlignment="1">
      <alignment horizontal="left" vertical="center"/>
    </xf>
    <xf numFmtId="0" fontId="100" fillId="0" borderId="49" xfId="199" applyFont="1" applyFill="1" applyBorder="1" applyAlignment="1">
      <alignment horizontal="left" vertical="center"/>
    </xf>
    <xf numFmtId="0" fontId="100" fillId="0" borderId="60" xfId="199" applyNumberFormat="1" applyFont="1" applyFill="1" applyBorder="1" applyAlignment="1">
      <alignment horizontal="left" vertical="center"/>
    </xf>
    <xf numFmtId="0" fontId="105" fillId="48" borderId="0" xfId="0" applyFont="1" applyFill="1" applyAlignment="1">
      <alignment horizontal="left" indent="1"/>
    </xf>
    <xf numFmtId="0" fontId="104" fillId="0" borderId="0" xfId="0" applyFont="1" applyFill="1" applyAlignment="1">
      <alignment horizontal="center" wrapText="1"/>
    </xf>
    <xf numFmtId="0" fontId="100" fillId="75" borderId="38" xfId="19" applyFont="1" applyFill="1" applyBorder="1" applyAlignment="1">
      <alignment horizontal="center" textRotation="90" wrapText="1"/>
    </xf>
    <xf numFmtId="0" fontId="107" fillId="83" borderId="38" xfId="19" applyFont="1" applyFill="1" applyBorder="1" applyAlignment="1">
      <alignment horizontal="center" textRotation="90" wrapText="1"/>
    </xf>
    <xf numFmtId="0" fontId="100" fillId="66" borderId="38" xfId="19" applyFont="1" applyFill="1" applyBorder="1" applyAlignment="1">
      <alignment horizontal="center" textRotation="90" wrapText="1"/>
    </xf>
    <xf numFmtId="0" fontId="100" fillId="83" borderId="38" xfId="19" applyFont="1" applyFill="1" applyBorder="1" applyAlignment="1">
      <alignment horizontal="center" textRotation="90" wrapText="1"/>
    </xf>
    <xf numFmtId="0" fontId="26" fillId="75" borderId="38" xfId="19" applyFont="1" applyFill="1" applyBorder="1" applyAlignment="1">
      <alignment horizontal="center" textRotation="90" wrapText="1"/>
    </xf>
    <xf numFmtId="0" fontId="26" fillId="66" borderId="38" xfId="19" applyFont="1" applyFill="1" applyBorder="1" applyAlignment="1">
      <alignment horizontal="center" textRotation="90" wrapText="1"/>
    </xf>
    <xf numFmtId="0" fontId="26" fillId="11" borderId="39" xfId="19" applyFont="1" applyBorder="1" applyAlignment="1">
      <alignment horizontal="center" textRotation="90" wrapText="1"/>
    </xf>
    <xf numFmtId="0" fontId="26" fillId="66" borderId="39" xfId="19" applyFont="1" applyFill="1" applyBorder="1" applyAlignment="1">
      <alignment horizontal="center" textRotation="90" wrapText="1"/>
    </xf>
    <xf numFmtId="0" fontId="107" fillId="12" borderId="39" xfId="20" applyFont="1" applyBorder="1" applyAlignment="1">
      <alignment horizontal="center" textRotation="90" wrapText="1"/>
    </xf>
    <xf numFmtId="0" fontId="107" fillId="9" borderId="39" xfId="17" applyFont="1" applyBorder="1" applyAlignment="1">
      <alignment horizontal="center" textRotation="90" wrapText="1"/>
    </xf>
    <xf numFmtId="0" fontId="107" fillId="12" borderId="50" xfId="20" applyFont="1" applyBorder="1" applyAlignment="1">
      <alignment horizontal="center" textRotation="90" wrapText="1"/>
    </xf>
    <xf numFmtId="0" fontId="100" fillId="0" borderId="59" xfId="199" applyNumberFormat="1" applyFont="1" applyFill="1" applyBorder="1" applyAlignment="1">
      <alignment horizontal="center" vertical="center"/>
    </xf>
    <xf numFmtId="10" fontId="26" fillId="66" borderId="10" xfId="73" applyNumberFormat="1" applyFont="1" applyFill="1" applyBorder="1" applyAlignment="1">
      <alignment horizontal="center" vertical="center"/>
    </xf>
    <xf numFmtId="2" fontId="26" fillId="75" borderId="10" xfId="35" applyNumberFormat="1" applyFont="1" applyFill="1" applyBorder="1" applyAlignment="1">
      <alignment horizontal="center" vertical="center"/>
    </xf>
    <xf numFmtId="166" fontId="107" fillId="83" borderId="14" xfId="36" applyNumberFormat="1" applyFont="1" applyFill="1" applyBorder="1" applyAlignment="1">
      <alignment horizontal="center" vertical="center"/>
    </xf>
    <xf numFmtId="166" fontId="100" fillId="83" borderId="14" xfId="36" applyNumberFormat="1" applyFont="1" applyFill="1" applyBorder="1" applyAlignment="1">
      <alignment horizontal="center" vertical="center"/>
    </xf>
    <xf numFmtId="10" fontId="100" fillId="66" borderId="10" xfId="73" applyNumberFormat="1" applyFont="1" applyFill="1" applyBorder="1" applyAlignment="1">
      <alignment horizontal="center" vertical="center"/>
    </xf>
    <xf numFmtId="2" fontId="100" fillId="75" borderId="10" xfId="35" applyNumberFormat="1" applyFont="1" applyFill="1" applyBorder="1" applyAlignment="1">
      <alignment horizontal="center" vertical="center"/>
    </xf>
    <xf numFmtId="166" fontId="107" fillId="9" borderId="10" xfId="17" applyNumberFormat="1" applyFont="1" applyBorder="1" applyAlignment="1">
      <alignment horizontal="center"/>
    </xf>
    <xf numFmtId="166" fontId="26" fillId="11" borderId="10" xfId="19" applyNumberFormat="1" applyFont="1" applyBorder="1" applyAlignment="1">
      <alignment horizontal="center" vertical="center"/>
    </xf>
    <xf numFmtId="0" fontId="100" fillId="0" borderId="49" xfId="199" applyNumberFormat="1" applyFont="1" applyFill="1" applyBorder="1" applyAlignment="1">
      <alignment horizontal="center" vertical="center"/>
    </xf>
    <xf numFmtId="0" fontId="100" fillId="0" borderId="49" xfId="0" applyFont="1" applyFill="1" applyBorder="1" applyAlignment="1">
      <alignment horizontal="center" vertical="center"/>
    </xf>
    <xf numFmtId="0" fontId="100" fillId="0" borderId="49" xfId="199" applyFont="1" applyFill="1" applyBorder="1" applyAlignment="1">
      <alignment horizontal="center" vertical="center"/>
    </xf>
    <xf numFmtId="0" fontId="100" fillId="0" borderId="60" xfId="199" applyNumberFormat="1" applyFont="1" applyFill="1" applyBorder="1" applyAlignment="1">
      <alignment horizontal="center" vertical="center"/>
    </xf>
    <xf numFmtId="0" fontId="109" fillId="47" borderId="0" xfId="34" applyFont="1" applyFill="1" applyBorder="1" applyAlignment="1">
      <alignment horizontal="center" vertical="center"/>
    </xf>
    <xf numFmtId="0" fontId="109" fillId="47" borderId="0" xfId="34" applyFont="1" applyFill="1" applyBorder="1" applyAlignment="1">
      <alignment horizontal="center" vertical="center" wrapText="1"/>
    </xf>
    <xf numFmtId="0" fontId="100" fillId="78" borderId="0" xfId="34" applyFont="1" applyFill="1" applyBorder="1" applyAlignment="1">
      <alignment horizontal="center" vertical="center" wrapText="1"/>
    </xf>
    <xf numFmtId="0" fontId="100" fillId="47" borderId="0" xfId="34" applyFont="1" applyFill="1" applyBorder="1" applyAlignment="1">
      <alignment horizontal="center" vertical="center" wrapText="1"/>
    </xf>
    <xf numFmtId="10" fontId="109" fillId="47" borderId="0" xfId="73" applyNumberFormat="1" applyFont="1" applyFill="1" applyBorder="1" applyAlignment="1">
      <alignment horizontal="center" vertical="center" wrapText="1"/>
    </xf>
    <xf numFmtId="0" fontId="81" fillId="78" borderId="0" xfId="34" applyFont="1" applyFill="1" applyBorder="1" applyAlignment="1">
      <alignment horizontal="center" vertical="center" wrapText="1"/>
    </xf>
    <xf numFmtId="0" fontId="81" fillId="47" borderId="0" xfId="34" applyFont="1" applyFill="1" applyBorder="1" applyAlignment="1">
      <alignment horizontal="center" vertical="center" wrapText="1"/>
    </xf>
    <xf numFmtId="10" fontId="81" fillId="47" borderId="0" xfId="73" applyNumberFormat="1" applyFont="1" applyFill="1" applyBorder="1" applyAlignment="1">
      <alignment horizontal="center" vertical="center" wrapText="1"/>
    </xf>
    <xf numFmtId="2" fontId="109" fillId="78" borderId="0" xfId="73" applyNumberFormat="1" applyFont="1" applyFill="1" applyBorder="1" applyAlignment="1">
      <alignment horizontal="center" vertical="center" wrapText="1"/>
    </xf>
    <xf numFmtId="2" fontId="109" fillId="47" borderId="0" xfId="73" applyNumberFormat="1" applyFont="1" applyFill="1" applyBorder="1" applyAlignment="1">
      <alignment horizontal="center" vertical="center" wrapText="1"/>
    </xf>
    <xf numFmtId="2" fontId="100" fillId="78" borderId="0" xfId="34" applyNumberFormat="1" applyFont="1" applyFill="1" applyBorder="1" applyAlignment="1">
      <alignment horizontal="center" vertical="center" wrapText="1"/>
    </xf>
    <xf numFmtId="2" fontId="100" fillId="47" borderId="0" xfId="34" applyNumberFormat="1" applyFont="1" applyFill="1" applyBorder="1" applyAlignment="1">
      <alignment horizontal="center" vertical="center" wrapText="1"/>
    </xf>
    <xf numFmtId="10" fontId="100" fillId="78" borderId="0" xfId="73" applyNumberFormat="1" applyFont="1" applyFill="1" applyBorder="1" applyAlignment="1">
      <alignment horizontal="center" vertical="center" wrapText="1"/>
    </xf>
    <xf numFmtId="9" fontId="100" fillId="47" borderId="0" xfId="73" applyFont="1" applyFill="1" applyBorder="1" applyAlignment="1">
      <alignment horizontal="center" vertical="center" wrapText="1"/>
    </xf>
    <xf numFmtId="9" fontId="81" fillId="78" borderId="0" xfId="73" applyFont="1" applyFill="1" applyBorder="1" applyAlignment="1">
      <alignment horizontal="center" vertical="center" wrapText="1"/>
    </xf>
    <xf numFmtId="9" fontId="81" fillId="47" borderId="0" xfId="73" applyFont="1" applyFill="1" applyBorder="1" applyAlignment="1">
      <alignment horizontal="center" vertical="center" wrapText="1"/>
    </xf>
    <xf numFmtId="2" fontId="81" fillId="78" borderId="0" xfId="34" applyNumberFormat="1" applyFont="1" applyFill="1" applyBorder="1" applyAlignment="1">
      <alignment horizontal="center" vertical="center" wrapText="1"/>
    </xf>
    <xf numFmtId="2" fontId="81" fillId="47" borderId="0" xfId="34" applyNumberFormat="1" applyFont="1" applyFill="1" applyBorder="1" applyAlignment="1">
      <alignment horizontal="center" vertical="center" wrapText="1"/>
    </xf>
    <xf numFmtId="10" fontId="81" fillId="78" borderId="0" xfId="73" applyNumberFormat="1" applyFont="1" applyFill="1" applyBorder="1" applyAlignment="1">
      <alignment horizontal="center" vertical="center" wrapText="1"/>
    </xf>
    <xf numFmtId="10" fontId="109" fillId="78" borderId="0" xfId="73" applyNumberFormat="1" applyFont="1" applyFill="1" applyBorder="1" applyAlignment="1">
      <alignment horizontal="center" vertical="center" wrapText="1"/>
    </xf>
    <xf numFmtId="0" fontId="109" fillId="78" borderId="0" xfId="34" applyFont="1" applyFill="1" applyBorder="1" applyAlignment="1">
      <alignment horizontal="center" vertical="center"/>
    </xf>
    <xf numFmtId="0" fontId="26" fillId="74" borderId="39" xfId="35" applyFont="1" applyFill="1" applyBorder="1" applyAlignment="1">
      <alignment horizontal="center" textRotation="90" wrapText="1"/>
    </xf>
    <xf numFmtId="0" fontId="26" fillId="74" borderId="38" xfId="35" applyFont="1" applyFill="1" applyBorder="1" applyAlignment="1">
      <alignment horizontal="center" textRotation="90" wrapText="1"/>
    </xf>
    <xf numFmtId="0" fontId="107" fillId="87" borderId="38" xfId="36" applyFont="1" applyFill="1" applyBorder="1" applyAlignment="1">
      <alignment horizontal="center" textRotation="90" wrapText="1"/>
    </xf>
    <xf numFmtId="0" fontId="107" fillId="89" borderId="38" xfId="37" applyFont="1" applyFill="1" applyBorder="1" applyAlignment="1">
      <alignment horizontal="center" textRotation="90" wrapText="1"/>
    </xf>
    <xf numFmtId="0" fontId="26" fillId="74" borderId="39" xfId="34" applyFont="1" applyFill="1" applyBorder="1" applyAlignment="1">
      <alignment horizontal="center" textRotation="90" wrapText="1"/>
    </xf>
    <xf numFmtId="0" fontId="26" fillId="26" borderId="39" xfId="34" applyFont="1" applyBorder="1" applyAlignment="1">
      <alignment horizontal="center" textRotation="90" wrapText="1"/>
    </xf>
    <xf numFmtId="0" fontId="107" fillId="87" borderId="38" xfId="33" applyFont="1" applyFill="1" applyBorder="1" applyAlignment="1">
      <alignment horizontal="center" textRotation="90" wrapText="1"/>
    </xf>
    <xf numFmtId="0" fontId="107" fillId="87" borderId="40" xfId="33" applyFont="1" applyFill="1" applyBorder="1" applyAlignment="1">
      <alignment horizontal="center" textRotation="90" wrapText="1"/>
    </xf>
    <xf numFmtId="0" fontId="107" fillId="89" borderId="40" xfId="37" applyFont="1" applyFill="1" applyBorder="1" applyAlignment="1">
      <alignment horizontal="center" textRotation="90" wrapText="1"/>
    </xf>
    <xf numFmtId="166" fontId="26" fillId="74" borderId="10" xfId="35" applyNumberFormat="1" applyFont="1" applyFill="1" applyBorder="1" applyAlignment="1">
      <alignment horizontal="center" vertical="center"/>
    </xf>
    <xf numFmtId="166" fontId="107" fillId="87" borderId="14" xfId="36" applyNumberFormat="1" applyFont="1" applyFill="1" applyBorder="1" applyAlignment="1">
      <alignment horizontal="center" vertical="center"/>
    </xf>
    <xf numFmtId="166" fontId="107" fillId="89" borderId="14" xfId="37" applyNumberFormat="1" applyFont="1" applyFill="1" applyBorder="1" applyAlignment="1">
      <alignment horizontal="center" vertical="center"/>
    </xf>
    <xf numFmtId="10" fontId="26" fillId="67" borderId="10" xfId="73" applyNumberFormat="1" applyFont="1" applyFill="1" applyBorder="1" applyAlignment="1">
      <alignment horizontal="center" vertical="center"/>
    </xf>
    <xf numFmtId="166" fontId="107" fillId="87" borderId="0" xfId="33" applyNumberFormat="1" applyFont="1" applyFill="1" applyBorder="1" applyAlignment="1">
      <alignment horizontal="center" vertical="center"/>
    </xf>
    <xf numFmtId="166" fontId="107" fillId="89" borderId="0" xfId="37" applyNumberFormat="1" applyFont="1" applyFill="1" applyBorder="1" applyAlignment="1">
      <alignment horizontal="center" vertical="center"/>
    </xf>
    <xf numFmtId="0" fontId="109" fillId="47" borderId="0" xfId="0" applyFont="1" applyFill="1"/>
    <xf numFmtId="0" fontId="109" fillId="47" borderId="0" xfId="0" applyFont="1" applyFill="1" applyAlignment="1">
      <alignment horizontal="center" vertical="center"/>
    </xf>
    <xf numFmtId="2" fontId="109" fillId="78" borderId="0" xfId="0" applyNumberFormat="1" applyFont="1" applyFill="1" applyAlignment="1">
      <alignment horizontal="center" vertical="center"/>
    </xf>
    <xf numFmtId="2" fontId="109" fillId="47" borderId="0" xfId="0" applyNumberFormat="1" applyFont="1" applyFill="1" applyAlignment="1">
      <alignment horizontal="center" vertical="center"/>
    </xf>
    <xf numFmtId="10" fontId="109" fillId="78" borderId="0" xfId="73" applyNumberFormat="1" applyFont="1" applyFill="1" applyAlignment="1">
      <alignment horizontal="center" vertical="center"/>
    </xf>
    <xf numFmtId="0" fontId="26" fillId="23" borderId="39" xfId="31" applyFont="1" applyBorder="1" applyAlignment="1">
      <alignment horizontal="center" textRotation="90" wrapText="1"/>
    </xf>
    <xf numFmtId="0" fontId="107" fillId="24" borderId="39" xfId="32" applyFont="1" applyBorder="1" applyAlignment="1">
      <alignment horizontal="center" textRotation="90" wrapText="1"/>
    </xf>
    <xf numFmtId="0" fontId="107" fillId="21" borderId="40" xfId="29" applyFont="1" applyBorder="1" applyAlignment="1">
      <alignment horizontal="center" textRotation="90" wrapText="1"/>
    </xf>
    <xf numFmtId="0" fontId="26" fillId="68" borderId="39" xfId="31" applyFont="1" applyFill="1" applyBorder="1" applyAlignment="1">
      <alignment horizontal="center" textRotation="90" wrapText="1"/>
    </xf>
    <xf numFmtId="0" fontId="26" fillId="82" borderId="39" xfId="31" applyFont="1" applyFill="1" applyBorder="1" applyAlignment="1">
      <alignment horizontal="center" textRotation="90" wrapText="1"/>
    </xf>
    <xf numFmtId="0" fontId="107" fillId="24" borderId="40" xfId="32" applyFont="1" applyBorder="1" applyAlignment="1">
      <alignment horizontal="center" textRotation="90" wrapText="1"/>
    </xf>
    <xf numFmtId="166" fontId="26" fillId="82" borderId="10" xfId="35" applyNumberFormat="1" applyFont="1" applyFill="1" applyBorder="1" applyAlignment="1">
      <alignment horizontal="center" vertical="center"/>
    </xf>
    <xf numFmtId="166" fontId="26" fillId="23" borderId="10" xfId="31" applyNumberFormat="1" applyFont="1" applyBorder="1" applyAlignment="1">
      <alignment horizontal="center" vertical="center"/>
    </xf>
    <xf numFmtId="166" fontId="107" fillId="91" borderId="14" xfId="36" applyNumberFormat="1" applyFont="1" applyFill="1" applyBorder="1" applyAlignment="1">
      <alignment horizontal="center" vertical="center"/>
    </xf>
    <xf numFmtId="166" fontId="107" fillId="24" borderId="10" xfId="32" applyNumberFormat="1" applyFont="1" applyBorder="1" applyAlignment="1">
      <alignment horizontal="center" vertical="center"/>
    </xf>
    <xf numFmtId="166" fontId="107" fillId="21" borderId="0" xfId="29" applyNumberFormat="1" applyFont="1" applyAlignment="1">
      <alignment horizontal="center" vertical="center"/>
    </xf>
    <xf numFmtId="166" fontId="26" fillId="68" borderId="10" xfId="31" applyNumberFormat="1" applyFont="1" applyFill="1" applyBorder="1" applyAlignment="1">
      <alignment horizontal="center" vertical="center"/>
    </xf>
    <xf numFmtId="166" fontId="100" fillId="82" borderId="10" xfId="32" applyNumberFormat="1" applyFont="1" applyFill="1" applyBorder="1" applyAlignment="1">
      <alignment horizontal="center" vertical="center"/>
    </xf>
    <xf numFmtId="166" fontId="26" fillId="82" borderId="10" xfId="31" applyNumberFormat="1" applyFont="1" applyFill="1" applyBorder="1" applyAlignment="1">
      <alignment horizontal="center" vertical="center"/>
    </xf>
    <xf numFmtId="166" fontId="107" fillId="90" borderId="10" xfId="32" applyNumberFormat="1" applyFont="1" applyFill="1" applyBorder="1" applyAlignment="1">
      <alignment horizontal="center" vertical="center"/>
    </xf>
    <xf numFmtId="0" fontId="109" fillId="47" borderId="0" xfId="0" applyFont="1" applyFill="1" applyBorder="1"/>
    <xf numFmtId="0" fontId="109" fillId="47" borderId="0" xfId="34" applyFont="1" applyFill="1" applyBorder="1" applyAlignment="1">
      <alignment horizontal="center" wrapText="1"/>
    </xf>
    <xf numFmtId="166" fontId="109" fillId="47" borderId="0" xfId="31" applyNumberFormat="1" applyFont="1" applyFill="1" applyBorder="1" applyAlignment="1">
      <alignment horizontal="center" vertical="center" wrapText="1"/>
    </xf>
    <xf numFmtId="1" fontId="130" fillId="47" borderId="0" xfId="32" applyNumberFormat="1" applyFont="1" applyFill="1" applyBorder="1" applyAlignment="1">
      <alignment horizontal="center" vertical="center" wrapText="1"/>
    </xf>
    <xf numFmtId="1" fontId="109" fillId="47" borderId="0" xfId="31" applyNumberFormat="1" applyFont="1" applyFill="1" applyBorder="1" applyAlignment="1">
      <alignment horizontal="center" vertical="center" wrapText="1"/>
    </xf>
    <xf numFmtId="0" fontId="130" fillId="47" borderId="0" xfId="32" applyFont="1" applyFill="1" applyBorder="1" applyAlignment="1">
      <alignment horizontal="center" vertical="center" wrapText="1"/>
    </xf>
    <xf numFmtId="1" fontId="109" fillId="78" borderId="0" xfId="31" applyNumberFormat="1" applyFont="1" applyFill="1" applyBorder="1" applyAlignment="1">
      <alignment horizontal="center" vertical="center" wrapText="1"/>
    </xf>
    <xf numFmtId="166" fontId="131" fillId="47" borderId="0" xfId="31" applyNumberFormat="1" applyFont="1" applyFill="1" applyBorder="1" applyAlignment="1">
      <alignment horizontal="center" vertical="center" wrapText="1"/>
    </xf>
    <xf numFmtId="166" fontId="109" fillId="78" borderId="0" xfId="31" applyNumberFormat="1" applyFont="1" applyFill="1" applyBorder="1" applyAlignment="1">
      <alignment horizontal="center" vertical="center" wrapText="1"/>
    </xf>
    <xf numFmtId="1" fontId="81" fillId="78" borderId="0" xfId="31" applyNumberFormat="1" applyFont="1" applyFill="1" applyBorder="1" applyAlignment="1">
      <alignment horizontal="center" vertical="center" wrapText="1"/>
    </xf>
    <xf numFmtId="0" fontId="109" fillId="47" borderId="0" xfId="31" applyFont="1" applyFill="1" applyBorder="1" applyAlignment="1">
      <alignment horizontal="center" vertical="center" wrapText="1"/>
    </xf>
    <xf numFmtId="166" fontId="0" fillId="48" borderId="0" xfId="0" applyNumberFormat="1" applyFill="1"/>
    <xf numFmtId="166" fontId="26" fillId="48" borderId="0" xfId="0" applyNumberFormat="1" applyFont="1" applyFill="1" applyBorder="1"/>
    <xf numFmtId="1" fontId="97" fillId="0" borderId="0" xfId="0" applyNumberFormat="1" applyFont="1" applyFill="1" applyAlignment="1">
      <alignment horizontal="center" vertical="center" wrapText="1"/>
    </xf>
    <xf numFmtId="1" fontId="102" fillId="0" borderId="0" xfId="0" applyNumberFormat="1" applyFont="1" applyFill="1" applyAlignment="1">
      <alignment horizontal="center" vertical="center" wrapText="1"/>
    </xf>
    <xf numFmtId="0" fontId="97" fillId="0" borderId="0" xfId="0" applyFont="1" applyFill="1" applyAlignment="1">
      <alignment horizontal="right" vertical="center" wrapText="1"/>
    </xf>
    <xf numFmtId="0" fontId="96" fillId="0" borderId="0" xfId="0" applyFont="1" applyFill="1" applyAlignment="1">
      <alignment horizontal="right" vertical="center" wrapText="1"/>
    </xf>
    <xf numFmtId="0" fontId="97" fillId="0" borderId="0" xfId="0" applyFont="1" applyFill="1" applyAlignment="1">
      <alignment horizontal="right"/>
    </xf>
    <xf numFmtId="1" fontId="98" fillId="0" borderId="0" xfId="0" applyNumberFormat="1" applyFont="1" applyFill="1" applyAlignment="1">
      <alignment horizontal="right"/>
    </xf>
    <xf numFmtId="1" fontId="97" fillId="0" borderId="0" xfId="0" applyNumberFormat="1" applyFont="1" applyFill="1" applyAlignment="1">
      <alignment horizontal="right" vertical="center"/>
    </xf>
    <xf numFmtId="0" fontId="96" fillId="0" borderId="0" xfId="0" applyFont="1" applyFill="1" applyAlignment="1">
      <alignment horizontal="right" vertical="center"/>
    </xf>
    <xf numFmtId="1" fontId="97" fillId="0" borderId="0" xfId="0" applyNumberFormat="1" applyFont="1" applyFill="1" applyAlignment="1">
      <alignment horizontal="right"/>
    </xf>
    <xf numFmtId="2" fontId="97" fillId="0" borderId="0" xfId="0" applyNumberFormat="1" applyFont="1" applyFill="1" applyAlignment="1">
      <alignment horizontal="right" vertical="center"/>
    </xf>
    <xf numFmtId="0" fontId="96" fillId="0" borderId="0" xfId="0" applyFont="1" applyFill="1" applyAlignment="1">
      <alignment horizontal="right"/>
    </xf>
    <xf numFmtId="1" fontId="96" fillId="0" borderId="0" xfId="0" applyNumberFormat="1" applyFont="1" applyFill="1" applyAlignment="1">
      <alignment horizontal="right"/>
    </xf>
    <xf numFmtId="1" fontId="96" fillId="0" borderId="0" xfId="0" applyNumberFormat="1" applyFont="1" applyFill="1" applyAlignment="1">
      <alignment horizontal="right" vertical="center"/>
    </xf>
    <xf numFmtId="0" fontId="97" fillId="0" borderId="0" xfId="0" applyFont="1" applyFill="1" applyAlignment="1">
      <alignment horizontal="right" vertical="center"/>
    </xf>
    <xf numFmtId="0" fontId="100" fillId="66" borderId="0" xfId="0" applyFont="1" applyFill="1" applyAlignment="1">
      <alignment horizontal="right" vertical="center" wrapText="1"/>
    </xf>
    <xf numFmtId="0" fontId="100" fillId="66" borderId="0" xfId="0" applyFont="1" applyFill="1" applyAlignment="1">
      <alignment horizontal="right"/>
    </xf>
    <xf numFmtId="0" fontId="100" fillId="68" borderId="0" xfId="199" applyNumberFormat="1" applyFont="1" applyFill="1" applyBorder="1" applyAlignment="1">
      <alignment horizontal="center" vertical="center"/>
    </xf>
    <xf numFmtId="0" fontId="100" fillId="68" borderId="0" xfId="199" applyFont="1" applyFill="1" applyBorder="1" applyAlignment="1">
      <alignment horizontal="center" vertical="center"/>
    </xf>
    <xf numFmtId="1" fontId="100" fillId="66" borderId="0" xfId="0" applyNumberFormat="1" applyFont="1" applyFill="1" applyAlignment="1">
      <alignment horizontal="center" vertical="center" wrapText="1"/>
    </xf>
    <xf numFmtId="1" fontId="99" fillId="66" borderId="0" xfId="0" applyNumberFormat="1" applyFont="1" applyFill="1" applyAlignment="1">
      <alignment horizontal="center" vertical="center" wrapText="1"/>
    </xf>
    <xf numFmtId="0" fontId="100" fillId="66" borderId="0" xfId="0" applyFont="1" applyFill="1" applyAlignment="1">
      <alignment horizontal="center" vertical="center" wrapText="1"/>
    </xf>
    <xf numFmtId="0" fontId="26" fillId="67" borderId="0" xfId="0" applyFont="1" applyFill="1" applyAlignment="1">
      <alignment horizontal="center" vertical="center" wrapText="1"/>
    </xf>
    <xf numFmtId="0" fontId="100" fillId="67" borderId="0" xfId="0" applyFont="1" applyFill="1" applyAlignment="1">
      <alignment horizontal="center" vertical="center" wrapText="1"/>
    </xf>
    <xf numFmtId="0" fontId="26" fillId="0" borderId="0" xfId="0" applyFont="1" applyFill="1" applyAlignment="1">
      <alignment horizontal="center" vertical="center" wrapText="1"/>
    </xf>
    <xf numFmtId="0" fontId="26" fillId="68" borderId="0" xfId="0" applyFont="1" applyFill="1" applyAlignment="1">
      <alignment horizontal="center" vertical="center" wrapText="1"/>
    </xf>
    <xf numFmtId="166" fontId="94" fillId="48" borderId="0" xfId="0" applyNumberFormat="1" applyFont="1" applyFill="1"/>
    <xf numFmtId="1" fontId="132" fillId="48" borderId="0" xfId="0" applyNumberFormat="1" applyFont="1" applyFill="1"/>
    <xf numFmtId="9" fontId="26" fillId="0" borderId="0" xfId="73" applyFont="1" applyFill="1" applyAlignment="1">
      <alignment horizontal="left"/>
    </xf>
    <xf numFmtId="165" fontId="26" fillId="0" borderId="0" xfId="74" applyFont="1" applyFill="1"/>
    <xf numFmtId="43" fontId="26" fillId="0" borderId="0" xfId="0" applyNumberFormat="1" applyFont="1" applyFill="1"/>
    <xf numFmtId="0" fontId="26" fillId="88" borderId="0" xfId="0" applyFont="1" applyFill="1" applyAlignment="1">
      <alignment horizontal="center" textRotation="90" wrapText="1"/>
    </xf>
    <xf numFmtId="0" fontId="101" fillId="86" borderId="0" xfId="0" applyFont="1" applyFill="1" applyAlignment="1">
      <alignment horizontal="center" vertical="center" wrapText="1"/>
    </xf>
    <xf numFmtId="1" fontId="101" fillId="92" borderId="0" xfId="0" applyNumberFormat="1" applyFont="1" applyFill="1" applyAlignment="1">
      <alignment horizontal="center" vertical="center" wrapText="1"/>
    </xf>
    <xf numFmtId="166" fontId="107" fillId="0" borderId="0" xfId="33" applyNumberFormat="1" applyFont="1" applyFill="1" applyBorder="1" applyAlignment="1">
      <alignment horizontal="center" vertical="center"/>
    </xf>
    <xf numFmtId="166" fontId="0" fillId="0" borderId="0" xfId="0" applyNumberFormat="1" applyFill="1"/>
    <xf numFmtId="0" fontId="26" fillId="69" borderId="0" xfId="0" applyFont="1" applyFill="1" applyAlignment="1"/>
    <xf numFmtId="0" fontId="100" fillId="77" borderId="0" xfId="0" applyFont="1" applyFill="1" applyBorder="1"/>
    <xf numFmtId="0" fontId="106" fillId="0" borderId="41" xfId="0" applyFont="1" applyFill="1" applyBorder="1" applyAlignment="1">
      <alignment horizontal="center"/>
    </xf>
    <xf numFmtId="0" fontId="106" fillId="0" borderId="48" xfId="0" applyFont="1" applyFill="1" applyBorder="1" applyAlignment="1">
      <alignment horizontal="center"/>
    </xf>
    <xf numFmtId="0" fontId="26" fillId="0" borderId="0" xfId="0" applyFont="1" applyAlignment="1">
      <alignment vertical="top"/>
    </xf>
    <xf numFmtId="0" fontId="114" fillId="66" borderId="29" xfId="0" applyFont="1" applyFill="1" applyBorder="1" applyAlignment="1">
      <alignment vertical="top" wrapText="1"/>
    </xf>
    <xf numFmtId="0" fontId="114" fillId="0" borderId="20" xfId="0" applyFont="1" applyFill="1" applyBorder="1" applyAlignment="1">
      <alignment vertical="top" wrapText="1"/>
    </xf>
    <xf numFmtId="0" fontId="114" fillId="0" borderId="15" xfId="0" applyFont="1" applyFill="1" applyBorder="1" applyAlignment="1">
      <alignment vertical="top" wrapText="1"/>
    </xf>
    <xf numFmtId="0" fontId="26" fillId="0" borderId="0" xfId="0" applyFont="1" applyFill="1" applyBorder="1"/>
    <xf numFmtId="0" fontId="108" fillId="0" borderId="20" xfId="286" applyFont="1" applyFill="1" applyBorder="1" applyAlignment="1" applyProtection="1">
      <alignment vertical="top" wrapText="1"/>
    </xf>
    <xf numFmtId="0" fontId="114" fillId="67" borderId="29" xfId="0" applyFont="1" applyFill="1" applyBorder="1" applyAlignment="1">
      <alignment vertical="top" wrapText="1"/>
    </xf>
    <xf numFmtId="0" fontId="26" fillId="0" borderId="0" xfId="0" applyFont="1" applyAlignment="1">
      <alignment horizontal="left" vertical="top"/>
    </xf>
    <xf numFmtId="0" fontId="114" fillId="68" borderId="20" xfId="0" applyFont="1" applyFill="1" applyBorder="1" applyAlignment="1">
      <alignment vertical="top" wrapText="1"/>
    </xf>
    <xf numFmtId="0" fontId="26" fillId="0" borderId="20" xfId="0" applyFont="1" applyFill="1" applyBorder="1" applyAlignment="1">
      <alignment vertical="top" wrapText="1"/>
    </xf>
    <xf numFmtId="0" fontId="89" fillId="48" borderId="51" xfId="0" applyFont="1" applyFill="1" applyBorder="1" applyAlignment="1">
      <alignment horizontal="center" wrapText="1"/>
    </xf>
    <xf numFmtId="0" fontId="16" fillId="0" borderId="0" xfId="0" applyFont="1" applyFill="1" applyBorder="1" applyAlignment="1"/>
    <xf numFmtId="0" fontId="16" fillId="0" borderId="51" xfId="0" applyFont="1" applyFill="1" applyBorder="1" applyAlignment="1"/>
    <xf numFmtId="2" fontId="0" fillId="0" borderId="61" xfId="0" applyNumberFormat="1" applyFill="1" applyBorder="1" applyAlignment="1"/>
    <xf numFmtId="0" fontId="0" fillId="0" borderId="0" xfId="0" applyBorder="1"/>
    <xf numFmtId="2" fontId="0" fillId="0" borderId="0" xfId="0" applyNumberFormat="1" applyBorder="1"/>
    <xf numFmtId="166" fontId="95" fillId="0" borderId="0" xfId="0" applyNumberFormat="1" applyFont="1" applyFill="1" applyBorder="1" applyAlignment="1">
      <alignment horizontal="center"/>
    </xf>
    <xf numFmtId="10" fontId="0" fillId="0" borderId="0" xfId="0" applyNumberFormat="1" applyBorder="1"/>
    <xf numFmtId="0" fontId="120" fillId="48" borderId="63" xfId="4" applyFont="1" applyFill="1" applyBorder="1" applyAlignment="1">
      <alignment horizontal="center" textRotation="90" wrapText="1"/>
    </xf>
    <xf numFmtId="0" fontId="134" fillId="0" borderId="0" xfId="19" applyFont="1" applyFill="1" applyBorder="1" applyAlignment="1">
      <alignment horizontal="center" textRotation="90" wrapText="1"/>
    </xf>
    <xf numFmtId="0" fontId="134" fillId="0" borderId="0" xfId="20" applyFont="1" applyFill="1" applyBorder="1" applyAlignment="1">
      <alignment horizontal="center" textRotation="90" wrapText="1"/>
    </xf>
    <xf numFmtId="0" fontId="133" fillId="0" borderId="0" xfId="17" applyFont="1" applyFill="1" applyBorder="1" applyAlignment="1">
      <alignment horizontal="center" textRotation="90" wrapText="1"/>
    </xf>
    <xf numFmtId="0" fontId="87" fillId="0" borderId="0" xfId="17" applyFont="1" applyFill="1" applyBorder="1" applyAlignment="1">
      <alignment horizontal="center" textRotation="90" wrapText="1"/>
    </xf>
    <xf numFmtId="0" fontId="95" fillId="0" borderId="51" xfId="0" applyFont="1" applyFill="1" applyBorder="1" applyAlignment="1">
      <alignment horizontal="center"/>
    </xf>
    <xf numFmtId="0" fontId="0" fillId="0" borderId="52" xfId="0" applyFont="1" applyFill="1" applyBorder="1" applyAlignment="1">
      <alignment horizontal="center" textRotation="90" wrapText="1"/>
    </xf>
    <xf numFmtId="0" fontId="136" fillId="0" borderId="52" xfId="0" applyFont="1" applyFill="1" applyBorder="1" applyAlignment="1">
      <alignment horizontal="center" textRotation="90" wrapText="1"/>
    </xf>
    <xf numFmtId="0" fontId="139" fillId="0" borderId="52" xfId="0" applyFont="1" applyFill="1" applyBorder="1" applyAlignment="1">
      <alignment horizontal="center" textRotation="90" wrapText="1"/>
    </xf>
    <xf numFmtId="0" fontId="136" fillId="0" borderId="61" xfId="0" applyFont="1" applyFill="1" applyBorder="1" applyAlignment="1">
      <alignment horizontal="center" textRotation="90" wrapText="1"/>
    </xf>
    <xf numFmtId="0" fontId="139" fillId="0" borderId="61" xfId="0" applyFont="1" applyFill="1" applyBorder="1" applyAlignment="1">
      <alignment horizontal="center" textRotation="90" wrapText="1"/>
    </xf>
    <xf numFmtId="2" fontId="0" fillId="0" borderId="64" xfId="0" applyNumberFormat="1" applyFill="1" applyBorder="1" applyAlignment="1"/>
    <xf numFmtId="2" fontId="0" fillId="0" borderId="65" xfId="0" applyNumberFormat="1" applyFill="1" applyBorder="1" applyAlignment="1"/>
    <xf numFmtId="2" fontId="0" fillId="0" borderId="55" xfId="0" applyNumberFormat="1" applyFill="1" applyBorder="1" applyAlignment="1"/>
    <xf numFmtId="2" fontId="0" fillId="0" borderId="49" xfId="0" applyNumberFormat="1" applyFill="1" applyBorder="1" applyAlignment="1"/>
    <xf numFmtId="2" fontId="0" fillId="0" borderId="56" xfId="0" applyNumberFormat="1" applyFill="1" applyBorder="1" applyAlignment="1"/>
    <xf numFmtId="2" fontId="0" fillId="0" borderId="28" xfId="0" applyNumberFormat="1" applyFill="1" applyBorder="1" applyAlignment="1"/>
    <xf numFmtId="2" fontId="0" fillId="0" borderId="60" xfId="0" applyNumberFormat="1" applyFill="1" applyBorder="1" applyAlignment="1"/>
    <xf numFmtId="2" fontId="0" fillId="0" borderId="53" xfId="0" applyNumberFormat="1" applyFill="1" applyBorder="1" applyAlignment="1"/>
    <xf numFmtId="2" fontId="0" fillId="0" borderId="59" xfId="0" applyNumberFormat="1" applyFill="1" applyBorder="1" applyAlignment="1"/>
    <xf numFmtId="2" fontId="0" fillId="0" borderId="41" xfId="0" applyNumberFormat="1" applyFill="1" applyBorder="1" applyAlignment="1"/>
    <xf numFmtId="0" fontId="136" fillId="0" borderId="0" xfId="0" applyFont="1" applyFill="1" applyBorder="1" applyAlignment="1"/>
    <xf numFmtId="0" fontId="139" fillId="0" borderId="0" xfId="0" applyFont="1" applyFill="1" applyBorder="1" applyAlignment="1"/>
    <xf numFmtId="0" fontId="139" fillId="0" borderId="51" xfId="0" applyFont="1" applyFill="1" applyBorder="1" applyAlignment="1"/>
    <xf numFmtId="0" fontId="137" fillId="0" borderId="0" xfId="0" applyFont="1" applyFill="1" applyBorder="1" applyAlignment="1"/>
    <xf numFmtId="0" fontId="138" fillId="0" borderId="0" xfId="0" applyFont="1" applyFill="1" applyBorder="1" applyAlignment="1"/>
    <xf numFmtId="0" fontId="138" fillId="0" borderId="51" xfId="0" applyFont="1" applyFill="1" applyBorder="1" applyAlignment="1"/>
    <xf numFmtId="0" fontId="135" fillId="0" borderId="0" xfId="0" applyFont="1" applyFill="1" applyBorder="1" applyAlignment="1"/>
    <xf numFmtId="0" fontId="140" fillId="0" borderId="0" xfId="0" applyFont="1" applyFill="1" applyBorder="1" applyAlignment="1"/>
    <xf numFmtId="0" fontId="140" fillId="0" borderId="51" xfId="0" applyFont="1" applyFill="1" applyBorder="1" applyAlignment="1"/>
    <xf numFmtId="0" fontId="0" fillId="0" borderId="0" xfId="0" applyAlignment="1">
      <alignment textRotation="90" wrapText="1"/>
    </xf>
    <xf numFmtId="0" fontId="16" fillId="0" borderId="52" xfId="0" applyFont="1" applyFill="1" applyBorder="1" applyAlignment="1">
      <alignment horizontal="center" textRotation="90" wrapText="1"/>
    </xf>
    <xf numFmtId="2" fontId="0" fillId="0" borderId="58" xfId="0" applyNumberFormat="1" applyFill="1" applyBorder="1" applyAlignment="1"/>
    <xf numFmtId="0" fontId="141" fillId="0" borderId="27" xfId="19" applyFont="1" applyFill="1" applyBorder="1" applyAlignment="1">
      <alignment horizontal="center" textRotation="90" wrapText="1"/>
    </xf>
    <xf numFmtId="0" fontId="141" fillId="0" borderId="27" xfId="20" applyFont="1" applyFill="1" applyBorder="1" applyAlignment="1">
      <alignment horizontal="center" textRotation="90" wrapText="1"/>
    </xf>
    <xf numFmtId="0" fontId="142" fillId="0" borderId="27" xfId="17" applyFont="1" applyFill="1" applyBorder="1" applyAlignment="1">
      <alignment horizontal="center" textRotation="90" wrapText="1"/>
    </xf>
    <xf numFmtId="165" fontId="109" fillId="78" borderId="0" xfId="74" applyNumberFormat="1" applyFont="1" applyFill="1" applyBorder="1" applyAlignment="1">
      <alignment horizontal="center" vertical="center" wrapText="1"/>
    </xf>
    <xf numFmtId="166" fontId="26" fillId="74" borderId="14" xfId="35" applyNumberFormat="1" applyFont="1" applyFill="1" applyBorder="1" applyAlignment="1">
      <alignment horizontal="center" vertical="center"/>
    </xf>
    <xf numFmtId="165" fontId="109" fillId="78" borderId="0" xfId="74" applyFont="1" applyFill="1" applyAlignment="1">
      <alignment horizontal="center" vertical="center"/>
    </xf>
    <xf numFmtId="2" fontId="100" fillId="66" borderId="0" xfId="0" applyNumberFormat="1" applyFont="1" applyFill="1" applyAlignment="1">
      <alignment horizontal="right" vertical="center" wrapText="1"/>
    </xf>
    <xf numFmtId="0" fontId="26" fillId="11" borderId="50" xfId="19" applyFont="1" applyBorder="1" applyAlignment="1">
      <alignment horizontal="center" textRotation="90" wrapText="1"/>
    </xf>
    <xf numFmtId="0" fontId="100" fillId="67" borderId="0" xfId="0" applyFont="1" applyFill="1" applyAlignment="1">
      <alignment horizontal="right" vertical="center" wrapText="1"/>
    </xf>
    <xf numFmtId="0" fontId="100" fillId="67" borderId="0" xfId="0" applyFont="1" applyFill="1" applyAlignment="1">
      <alignment horizontal="right"/>
    </xf>
    <xf numFmtId="2" fontId="100" fillId="84" borderId="0" xfId="0" applyNumberFormat="1" applyFont="1" applyFill="1" applyAlignment="1">
      <alignment horizontal="right" vertical="center" wrapText="1"/>
    </xf>
    <xf numFmtId="0" fontId="100" fillId="68" borderId="0" xfId="0" applyFont="1" applyFill="1" applyAlignment="1">
      <alignment horizontal="right" vertical="center" wrapText="1"/>
    </xf>
    <xf numFmtId="1" fontId="100" fillId="0" borderId="0" xfId="0" applyNumberFormat="1" applyFont="1" applyFill="1" applyAlignment="1">
      <alignment horizontal="right" vertical="center" wrapText="1"/>
    </xf>
    <xf numFmtId="1" fontId="100" fillId="0" borderId="62" xfId="0" applyNumberFormat="1" applyFont="1" applyFill="1" applyBorder="1" applyAlignment="1">
      <alignment horizontal="right" vertical="center" wrapText="1"/>
    </xf>
    <xf numFmtId="165" fontId="100" fillId="0" borderId="0" xfId="74" applyFont="1" applyFill="1" applyAlignment="1">
      <alignment horizontal="right" vertical="center" wrapText="1"/>
    </xf>
    <xf numFmtId="0" fontId="100" fillId="67" borderId="0" xfId="0" applyFont="1" applyFill="1" applyBorder="1" applyAlignment="1">
      <alignment horizontal="right"/>
    </xf>
    <xf numFmtId="178" fontId="100" fillId="67" borderId="0" xfId="0" applyNumberFormat="1" applyFont="1" applyFill="1" applyAlignment="1">
      <alignment horizontal="right"/>
    </xf>
    <xf numFmtId="2" fontId="100" fillId="84" borderId="0" xfId="0" applyNumberFormat="1" applyFont="1" applyFill="1" applyAlignment="1">
      <alignment horizontal="right"/>
    </xf>
    <xf numFmtId="166" fontId="100" fillId="68" borderId="0" xfId="0" applyNumberFormat="1" applyFont="1" applyFill="1" applyAlignment="1">
      <alignment horizontal="right"/>
    </xf>
    <xf numFmtId="1" fontId="100" fillId="0" borderId="0" xfId="0" applyNumberFormat="1" applyFont="1" applyFill="1" applyBorder="1" applyAlignment="1" applyProtection="1">
      <alignment horizontal="right" vertical="top"/>
    </xf>
    <xf numFmtId="1" fontId="100" fillId="0" borderId="62" xfId="0" applyNumberFormat="1" applyFont="1" applyFill="1" applyBorder="1" applyAlignment="1" applyProtection="1">
      <alignment horizontal="right" vertical="top"/>
    </xf>
    <xf numFmtId="0" fontId="100" fillId="68" borderId="0" xfId="0" applyFont="1" applyFill="1" applyBorder="1" applyAlignment="1">
      <alignment horizontal="center" vertical="center"/>
    </xf>
    <xf numFmtId="0" fontId="100" fillId="68" borderId="0" xfId="0" applyFont="1" applyFill="1" applyBorder="1" applyAlignment="1">
      <alignment horizontal="right"/>
    </xf>
    <xf numFmtId="2" fontId="104" fillId="68" borderId="0" xfId="0" applyNumberFormat="1" applyFont="1" applyFill="1" applyAlignment="1">
      <alignment horizontal="right"/>
    </xf>
    <xf numFmtId="0" fontId="104" fillId="68" borderId="0" xfId="0" applyFont="1" applyFill="1" applyAlignment="1">
      <alignment horizontal="right"/>
    </xf>
    <xf numFmtId="0" fontId="104" fillId="68" borderId="0" xfId="0" applyFont="1" applyFill="1"/>
    <xf numFmtId="2" fontId="104" fillId="84" borderId="0" xfId="0" applyNumberFormat="1" applyFont="1" applyFill="1" applyAlignment="1">
      <alignment horizontal="right"/>
    </xf>
    <xf numFmtId="0" fontId="26" fillId="0" borderId="0" xfId="0" applyFont="1" applyFill="1" applyAlignment="1">
      <alignment vertical="top"/>
    </xf>
    <xf numFmtId="0" fontId="143" fillId="0" borderId="20" xfId="286" applyFont="1" applyFill="1" applyBorder="1" applyAlignment="1" applyProtection="1">
      <alignment vertical="top" wrapText="1"/>
    </xf>
    <xf numFmtId="0" fontId="144" fillId="0" borderId="20" xfId="286" applyFont="1" applyFill="1" applyBorder="1" applyAlignment="1" applyProtection="1">
      <alignment vertical="top" wrapText="1"/>
    </xf>
    <xf numFmtId="0" fontId="100" fillId="0" borderId="0" xfId="0" applyFont="1" applyFill="1" applyAlignment="1">
      <alignment horizontal="right"/>
    </xf>
    <xf numFmtId="4" fontId="26" fillId="75" borderId="14" xfId="74" applyNumberFormat="1" applyFont="1" applyFill="1" applyBorder="1" applyAlignment="1">
      <alignment horizontal="center" vertical="center"/>
    </xf>
    <xf numFmtId="4" fontId="100" fillId="75" borderId="14" xfId="74" applyNumberFormat="1" applyFont="1" applyFill="1" applyBorder="1" applyAlignment="1">
      <alignment horizontal="center" vertical="center"/>
    </xf>
    <xf numFmtId="2" fontId="26" fillId="75" borderId="14" xfId="74" applyNumberFormat="1" applyFont="1" applyFill="1" applyBorder="1" applyAlignment="1">
      <alignment horizontal="center" vertical="center"/>
    </xf>
    <xf numFmtId="0" fontId="113" fillId="47" borderId="28" xfId="0" applyFont="1" applyFill="1" applyBorder="1" applyAlignment="1">
      <alignment horizontal="center" vertical="center" wrapText="1"/>
    </xf>
    <xf numFmtId="0" fontId="25" fillId="69" borderId="0" xfId="68" applyFill="1" applyBorder="1" applyAlignment="1">
      <alignment horizontal="center"/>
    </xf>
    <xf numFmtId="0" fontId="26" fillId="70" borderId="0" xfId="0" applyFont="1" applyFill="1" applyBorder="1" applyAlignment="1">
      <alignment horizontal="center"/>
    </xf>
    <xf numFmtId="0" fontId="26" fillId="71" borderId="0" xfId="0" applyFont="1" applyFill="1" applyBorder="1" applyAlignment="1">
      <alignment horizontal="center"/>
    </xf>
    <xf numFmtId="0" fontId="26" fillId="72" borderId="0" xfId="0" applyFont="1" applyFill="1" applyBorder="1" applyAlignment="1">
      <alignment horizontal="center"/>
    </xf>
    <xf numFmtId="0" fontId="26" fillId="69" borderId="0" xfId="0" applyFont="1" applyFill="1" applyAlignment="1">
      <alignment horizontal="center"/>
    </xf>
    <xf numFmtId="0" fontId="85" fillId="69" borderId="0" xfId="0" applyFont="1" applyFill="1" applyAlignment="1">
      <alignment horizontal="center"/>
    </xf>
    <xf numFmtId="0" fontId="138" fillId="0" borderId="0" xfId="0" applyFont="1" applyFill="1" applyBorder="1" applyAlignment="1">
      <alignment horizontal="center" textRotation="90" wrapText="1"/>
    </xf>
    <xf numFmtId="0" fontId="138" fillId="0" borderId="0" xfId="0" applyFont="1" applyBorder="1" applyAlignment="1">
      <alignment textRotation="90" wrapText="1"/>
    </xf>
    <xf numFmtId="0" fontId="138" fillId="0" borderId="51" xfId="0" applyFont="1" applyBorder="1" applyAlignment="1">
      <alignment textRotation="90" wrapText="1"/>
    </xf>
    <xf numFmtId="0" fontId="137" fillId="0" borderId="0" xfId="0" applyFont="1" applyFill="1" applyBorder="1" applyAlignment="1">
      <alignment horizontal="center" textRotation="90" wrapText="1"/>
    </xf>
    <xf numFmtId="0" fontId="137" fillId="0" borderId="0" xfId="0" applyFont="1" applyBorder="1" applyAlignment="1">
      <alignment textRotation="90" wrapText="1"/>
    </xf>
    <xf numFmtId="0" fontId="137" fillId="0" borderId="51" xfId="0" applyFont="1" applyBorder="1" applyAlignment="1">
      <alignment textRotation="90" wrapText="1"/>
    </xf>
    <xf numFmtId="0" fontId="85" fillId="69" borderId="28" xfId="0" applyFont="1" applyFill="1" applyBorder="1" applyAlignment="1">
      <alignment horizontal="center"/>
    </xf>
    <xf numFmtId="49" fontId="100" fillId="0" borderId="58" xfId="199" applyNumberFormat="1" applyFont="1" applyFill="1" applyBorder="1" applyAlignment="1">
      <alignment horizontal="left" vertical="center"/>
    </xf>
    <xf numFmtId="49" fontId="100" fillId="0" borderId="28" xfId="199" applyNumberFormat="1" applyFont="1" applyFill="1" applyBorder="1" applyAlignment="1">
      <alignment horizontal="left" vertical="center" wrapText="1"/>
    </xf>
  </cellXfs>
  <cellStyles count="290">
    <cellStyle name="_x000d__x000a_JournalTemplate=C:\COMFO\CTALK\JOURSTD.TPL_x000d__x000a_LbStateAddress=3 3 0 251 1 89 2 311_x000d__x000a_LbStateJou" xfId="78"/>
    <cellStyle name="_KF08 DL 080909 raw data Part III Ch1" xfId="79"/>
    <cellStyle name="_KF08 DL 080909 raw data Part III Ch1_KF2010 Figure 1 1 1 World GERD 100310 (2)" xfId="80"/>
    <cellStyle name="20% - Accent1 2" xfId="41"/>
    <cellStyle name="20% - Accent1 3" xfId="81"/>
    <cellStyle name="20% - Accent2 2" xfId="42"/>
    <cellStyle name="20% - Accent2 3" xfId="82"/>
    <cellStyle name="20% - Accent3 2" xfId="43"/>
    <cellStyle name="20% - Accent3 3" xfId="83"/>
    <cellStyle name="20% - Accent4 2" xfId="44"/>
    <cellStyle name="20% - Accent4 3" xfId="84"/>
    <cellStyle name="20% - Accent5 2" xfId="85"/>
    <cellStyle name="20% - Accent5 3" xfId="86"/>
    <cellStyle name="20% - Accent6 2" xfId="87"/>
    <cellStyle name="20% - Accent6 3" xfId="88"/>
    <cellStyle name="20% - Colore 1" xfId="89"/>
    <cellStyle name="20% - Colore 2" xfId="90"/>
    <cellStyle name="20% - Colore 3" xfId="91"/>
    <cellStyle name="20% - Colore 4" xfId="92"/>
    <cellStyle name="20% - Colore 5" xfId="93"/>
    <cellStyle name="20% - Colore 6" xfId="94"/>
    <cellStyle name="20% - Énfasis1" xfId="18" builtinId="30" customBuiltin="1"/>
    <cellStyle name="20% - Énfasis2" xfId="22" builtinId="34" customBuiltin="1"/>
    <cellStyle name="20% - Énfasis3" xfId="26" builtinId="38" customBuiltin="1"/>
    <cellStyle name="20% - Énfasis4" xfId="30" builtinId="42" customBuiltin="1"/>
    <cellStyle name="20% - Énfasis5" xfId="34" builtinId="46" customBuiltin="1"/>
    <cellStyle name="20% - Énfasis6" xfId="38" builtinId="50" customBuiltin="1"/>
    <cellStyle name="40% - Accent1 2" xfId="45"/>
    <cellStyle name="40% - Accent1 3" xfId="95"/>
    <cellStyle name="40% - Accent2 2" xfId="96"/>
    <cellStyle name="40% - Accent2 3" xfId="97"/>
    <cellStyle name="40% - Accent3 2" xfId="46"/>
    <cellStyle name="40% - Accent3 3" xfId="98"/>
    <cellStyle name="40% - Accent4 2" xfId="47"/>
    <cellStyle name="40% - Accent4 3" xfId="99"/>
    <cellStyle name="40% - Accent5 2" xfId="100"/>
    <cellStyle name="40% - Accent5 3" xfId="101"/>
    <cellStyle name="40% - Accent6 2" xfId="48"/>
    <cellStyle name="40% - Accent6 3" xfId="102"/>
    <cellStyle name="40% - Colore 1" xfId="103"/>
    <cellStyle name="40% - Colore 2" xfId="104"/>
    <cellStyle name="40% - Colore 3" xfId="105"/>
    <cellStyle name="40% - Colore 4" xfId="106"/>
    <cellStyle name="40% - Colore 5" xfId="107"/>
    <cellStyle name="40% - Colore 6" xfId="108"/>
    <cellStyle name="40% - Énfasis1" xfId="19" builtinId="31" customBuiltin="1"/>
    <cellStyle name="40% - Énfasis2" xfId="23" builtinId="35" customBuiltin="1"/>
    <cellStyle name="40% - Énfasis3" xfId="27" builtinId="39" customBuiltin="1"/>
    <cellStyle name="40% - Énfasis4" xfId="31" builtinId="43" customBuiltin="1"/>
    <cellStyle name="40% - Énfasis5" xfId="35" builtinId="47" customBuiltin="1"/>
    <cellStyle name="40% - Énfasis6" xfId="39" builtinId="51" customBuiltin="1"/>
    <cellStyle name="60% - Accent1 2" xfId="49"/>
    <cellStyle name="60% - Accent1 3" xfId="109"/>
    <cellStyle name="60% - Accent2 2" xfId="110"/>
    <cellStyle name="60% - Accent2 3" xfId="111"/>
    <cellStyle name="60% - Accent3 2" xfId="50"/>
    <cellStyle name="60% - Accent3 3" xfId="112"/>
    <cellStyle name="60% - Accent4 2" xfId="51"/>
    <cellStyle name="60% - Accent4 3" xfId="113"/>
    <cellStyle name="60% - Accent5 2" xfId="114"/>
    <cellStyle name="60% - Accent5 3" xfId="115"/>
    <cellStyle name="60% - Accent6 2" xfId="52"/>
    <cellStyle name="60% - Accent6 3" xfId="116"/>
    <cellStyle name="60% - Colore 1" xfId="117"/>
    <cellStyle name="60% - Colore 2" xfId="118"/>
    <cellStyle name="60% - Colore 3" xfId="119"/>
    <cellStyle name="60% - Colore 4" xfId="120"/>
    <cellStyle name="60% - Colore 5" xfId="121"/>
    <cellStyle name="60% - Colore 6" xfId="122"/>
    <cellStyle name="60% - Énfasis1" xfId="20" builtinId="32" customBuiltin="1"/>
    <cellStyle name="60% - Énfasis2" xfId="24" builtinId="36" customBuiltin="1"/>
    <cellStyle name="60% - Énfasis3" xfId="28" builtinId="40" customBuiltin="1"/>
    <cellStyle name="60% - Énfasis4" xfId="32" builtinId="44" customBuiltin="1"/>
    <cellStyle name="60% - Énfasis5" xfId="36" builtinId="48" customBuiltin="1"/>
    <cellStyle name="60% - Énfasis6" xfId="40" builtinId="52" customBuiltin="1"/>
    <cellStyle name="Accent1 2" xfId="53"/>
    <cellStyle name="Accent1 3" xfId="123"/>
    <cellStyle name="Accent2 2" xfId="54"/>
    <cellStyle name="Accent2 3" xfId="124"/>
    <cellStyle name="Accent3 2" xfId="55"/>
    <cellStyle name="Accent3 3" xfId="125"/>
    <cellStyle name="Accent4 2" xfId="56"/>
    <cellStyle name="Accent4 3" xfId="126"/>
    <cellStyle name="Accent5 2" xfId="127"/>
    <cellStyle name="Accent5 3" xfId="128"/>
    <cellStyle name="Accent6 2" xfId="129"/>
    <cellStyle name="Accent6 3" xfId="130"/>
    <cellStyle name="ANCLAS,REZONES Y SUS PARTES,DE FUNDICION,DE HIERRO O DE ACERO" xfId="131"/>
    <cellStyle name="Bad 2" xfId="57"/>
    <cellStyle name="Berekening 2" xfId="132"/>
    <cellStyle name="bin" xfId="133"/>
    <cellStyle name="blue" xfId="134"/>
    <cellStyle name="Buena" xfId="6" builtinId="26" customBuiltin="1"/>
    <cellStyle name="Calcolo" xfId="135"/>
    <cellStyle name="Calculation 2" xfId="58"/>
    <cellStyle name="Cálculo" xfId="11" builtinId="22" customBuiltin="1"/>
    <cellStyle name="Celda de comprobación" xfId="13" builtinId="23" customBuiltin="1"/>
    <cellStyle name="Celda vinculada" xfId="12" builtinId="24" customBuiltin="1"/>
    <cellStyle name="cell" xfId="136"/>
    <cellStyle name="Cella collegata" xfId="137"/>
    <cellStyle name="Cella da controllare" xfId="138"/>
    <cellStyle name="Check Cell 2" xfId="139"/>
    <cellStyle name="Col&amp;RowHeadings" xfId="140"/>
    <cellStyle name="ColCodes" xfId="141"/>
    <cellStyle name="Colore 1" xfId="142"/>
    <cellStyle name="Colore 2" xfId="143"/>
    <cellStyle name="Colore 3" xfId="144"/>
    <cellStyle name="Colore 4" xfId="145"/>
    <cellStyle name="Colore 5" xfId="146"/>
    <cellStyle name="Colore 6" xfId="147"/>
    <cellStyle name="ColTitles" xfId="148"/>
    <cellStyle name="column" xfId="149"/>
    <cellStyle name="Comma 2" xfId="70"/>
    <cellStyle name="Comma 2 2" xfId="150"/>
    <cellStyle name="Comma 2 3" xfId="151"/>
    <cellStyle name="Comma 2_GII2013_Mika_June07" xfId="77"/>
    <cellStyle name="Comma 3" xfId="152"/>
    <cellStyle name="Comma0" xfId="153"/>
    <cellStyle name="Controlecel 2" xfId="154"/>
    <cellStyle name="Currency0" xfId="155"/>
    <cellStyle name="DataEntryCells" xfId="156"/>
    <cellStyle name="Date" xfId="157"/>
    <cellStyle name="Dezimal [0]_Germany" xfId="158"/>
    <cellStyle name="Dezimal_Germany" xfId="159"/>
    <cellStyle name="Encabezado 4" xfId="5" builtinId="19" customBuiltin="1"/>
    <cellStyle name="Énfasis1" xfId="17" builtinId="29" customBuiltin="1"/>
    <cellStyle name="Énfasis2" xfId="21" builtinId="33" customBuiltin="1"/>
    <cellStyle name="Énfasis3" xfId="25" builtinId="37" customBuiltin="1"/>
    <cellStyle name="Énfasis4" xfId="29" builtinId="41" customBuiltin="1"/>
    <cellStyle name="Énfasis5" xfId="33" builtinId="45" customBuiltin="1"/>
    <cellStyle name="Énfasis6" xfId="37" builtinId="49" customBuiltin="1"/>
    <cellStyle name="Entrada" xfId="9" builtinId="20" customBuiltin="1"/>
    <cellStyle name="ErrRpt_DataEntryCells" xfId="160"/>
    <cellStyle name="ErrRpt-DataEntryCells" xfId="161"/>
    <cellStyle name="ErrRpt-GreyBackground" xfId="162"/>
    <cellStyle name="Euro" xfId="163"/>
    <cellStyle name="Explanatory Text 2" xfId="164"/>
    <cellStyle name="Fixed" xfId="165"/>
    <cellStyle name="formula" xfId="166"/>
    <cellStyle name="gap" xfId="167"/>
    <cellStyle name="Gekoppelde cel 2" xfId="168"/>
    <cellStyle name="Goed 2" xfId="169"/>
    <cellStyle name="Good 2" xfId="170"/>
    <cellStyle name="GreyBackground" xfId="171"/>
    <cellStyle name="Heading 1 2" xfId="59"/>
    <cellStyle name="Heading 2 2" xfId="60"/>
    <cellStyle name="Heading 3 2" xfId="61"/>
    <cellStyle name="Heading 4 2" xfId="62"/>
    <cellStyle name="Hipervínculo" xfId="286" builtinId="8"/>
    <cellStyle name="Hyperlink 2" xfId="172"/>
    <cellStyle name="Hyperlink 3" xfId="287"/>
    <cellStyle name="Incorrecto" xfId="7" builtinId="27" customBuiltin="1"/>
    <cellStyle name="Input 2" xfId="173"/>
    <cellStyle name="Invoer 2" xfId="174"/>
    <cellStyle name="ISC" xfId="175"/>
    <cellStyle name="isced" xfId="176"/>
    <cellStyle name="ISCED Titles" xfId="177"/>
    <cellStyle name="Komma 2" xfId="178"/>
    <cellStyle name="Kop 1 2" xfId="179"/>
    <cellStyle name="Kop 2 2" xfId="180"/>
    <cellStyle name="Kop 3 2" xfId="181"/>
    <cellStyle name="Kop 4 2" xfId="182"/>
    <cellStyle name="level1a" xfId="183"/>
    <cellStyle name="level2" xfId="184"/>
    <cellStyle name="level2a" xfId="185"/>
    <cellStyle name="level3" xfId="186"/>
    <cellStyle name="Linked Cell 2" xfId="187"/>
    <cellStyle name="Migliaia (0)_conti99" xfId="188"/>
    <cellStyle name="Millares" xfId="74" builtinId="3"/>
    <cellStyle name="Millares 2" xfId="289"/>
    <cellStyle name="Milliers [0]_8GRAD" xfId="189"/>
    <cellStyle name="Milliers_8GRAD" xfId="190"/>
    <cellStyle name="Monétaire [0]_8GRAD" xfId="191"/>
    <cellStyle name="Monétaire_8GRAD" xfId="192"/>
    <cellStyle name="Neutraal 2" xfId="193"/>
    <cellStyle name="Neutral" xfId="8" builtinId="28" customBuiltin="1"/>
    <cellStyle name="Neutral 2" xfId="194"/>
    <cellStyle name="Neutrale" xfId="195"/>
    <cellStyle name="Normal" xfId="0" builtinId="0"/>
    <cellStyle name="Normal 19" xfId="196"/>
    <cellStyle name="Normal 2" xfId="63"/>
    <cellStyle name="Normal 2 2" xfId="64"/>
    <cellStyle name="Normal 2 2 2" xfId="197"/>
    <cellStyle name="Normal 2 2 3" xfId="198"/>
    <cellStyle name="Normal 2 2_GII2013_Mika_June07" xfId="76"/>
    <cellStyle name="Normal 2 3" xfId="71"/>
    <cellStyle name="Normal 2 3 2" xfId="199"/>
    <cellStyle name="Normal 2 3_GII2013_Mika_June07" xfId="200"/>
    <cellStyle name="Normal 2 4" xfId="201"/>
    <cellStyle name="Normal 2 5" xfId="202"/>
    <cellStyle name="Normal 2 6" xfId="203"/>
    <cellStyle name="Normal 2 7" xfId="204"/>
    <cellStyle name="Normal 2 8" xfId="205"/>
    <cellStyle name="Normal 2_962010071P1G001" xfId="206"/>
    <cellStyle name="Normal 3" xfId="65"/>
    <cellStyle name="Normal 3 2" xfId="207"/>
    <cellStyle name="Normal 3 2 2" xfId="208"/>
    <cellStyle name="Normal 3 2_SSI2012-Finaldata_JRCresults_2003" xfId="209"/>
    <cellStyle name="Normal 3 3" xfId="210"/>
    <cellStyle name="Normal 3 3 2" xfId="211"/>
    <cellStyle name="Normal 3 3_SSI2012-Finaldata_JRCresults_2003" xfId="212"/>
    <cellStyle name="Normal 3 4" xfId="213"/>
    <cellStyle name="Normal 3_SSI2012-Finaldata_JRCresults_2003" xfId="214"/>
    <cellStyle name="Normal 4" xfId="215"/>
    <cellStyle name="Normal 5" xfId="216"/>
    <cellStyle name="Normal 6" xfId="217"/>
    <cellStyle name="Normal 6 2" xfId="218"/>
    <cellStyle name="Normal 7" xfId="219"/>
    <cellStyle name="Normal 8" xfId="220"/>
    <cellStyle name="Normale_Foglio1" xfId="221"/>
    <cellStyle name="Nota" xfId="222"/>
    <cellStyle name="Notas" xfId="75" builtinId="10" customBuiltin="1"/>
    <cellStyle name="Note 2" xfId="66"/>
    <cellStyle name="Note 2 2" xfId="72"/>
    <cellStyle name="Note 2 3" xfId="223"/>
    <cellStyle name="Notitie 2" xfId="224"/>
    <cellStyle name="Ongeldig 2" xfId="225"/>
    <cellStyle name="Output 2" xfId="67"/>
    <cellStyle name="Percent 2" xfId="226"/>
    <cellStyle name="Porcentaje" xfId="73" builtinId="5"/>
    <cellStyle name="Prozent_SubCatperStud" xfId="227"/>
    <cellStyle name="row" xfId="228"/>
    <cellStyle name="RowCodes" xfId="229"/>
    <cellStyle name="Row-Col Headings" xfId="230"/>
    <cellStyle name="RowTitles" xfId="231"/>
    <cellStyle name="RowTitles1-Detail" xfId="232"/>
    <cellStyle name="RowTitles-Col2" xfId="233"/>
    <cellStyle name="RowTitles-Detail" xfId="234"/>
    <cellStyle name="Salida" xfId="10" builtinId="21" customBuiltin="1"/>
    <cellStyle name="ss1" xfId="235"/>
    <cellStyle name="ss10" xfId="236"/>
    <cellStyle name="ss11" xfId="237"/>
    <cellStyle name="ss12" xfId="238"/>
    <cellStyle name="ss13" xfId="239"/>
    <cellStyle name="ss14" xfId="240"/>
    <cellStyle name="ss15" xfId="241"/>
    <cellStyle name="ss16" xfId="242"/>
    <cellStyle name="ss17" xfId="243"/>
    <cellStyle name="ss18" xfId="244"/>
    <cellStyle name="ss19" xfId="245"/>
    <cellStyle name="ss2" xfId="246"/>
    <cellStyle name="ss20" xfId="247"/>
    <cellStyle name="ss21" xfId="248"/>
    <cellStyle name="ss22" xfId="249"/>
    <cellStyle name="ss3" xfId="250"/>
    <cellStyle name="ss4" xfId="251"/>
    <cellStyle name="ss5" xfId="252"/>
    <cellStyle name="ss6" xfId="253"/>
    <cellStyle name="ss7" xfId="254"/>
    <cellStyle name="ss8" xfId="255"/>
    <cellStyle name="ss9" xfId="256"/>
    <cellStyle name="Standaard 2" xfId="257"/>
    <cellStyle name="Standaard 3" xfId="258"/>
    <cellStyle name="Standard_cpi-mp-be-stats" xfId="259"/>
    <cellStyle name="Style 1" xfId="260"/>
    <cellStyle name="Style 2" xfId="261"/>
    <cellStyle name="Table No." xfId="262"/>
    <cellStyle name="Table Title" xfId="263"/>
    <cellStyle name="Tagline" xfId="264"/>
    <cellStyle name="temp" xfId="265"/>
    <cellStyle name="test" xfId="288"/>
    <cellStyle name="Testo avviso" xfId="266"/>
    <cellStyle name="Testo descrittivo" xfId="267"/>
    <cellStyle name="Texto de advertencia" xfId="14" builtinId="11" customBuiltin="1"/>
    <cellStyle name="Texto explicativo" xfId="15" builtinId="53" customBuiltin="1"/>
    <cellStyle name="Title 1" xfId="268"/>
    <cellStyle name="Title 2" xfId="68"/>
    <cellStyle name="title1" xfId="269"/>
    <cellStyle name="Titolo" xfId="270"/>
    <cellStyle name="Titolo 1" xfId="271"/>
    <cellStyle name="Titolo 2" xfId="272"/>
    <cellStyle name="Titolo 3" xfId="273"/>
    <cellStyle name="Titolo 4" xfId="274"/>
    <cellStyle name="Titolo_SSI2012-Finaldata_JRCresults_2003" xfId="275"/>
    <cellStyle name="Título" xfId="1" builtinId="15" customBuiltin="1"/>
    <cellStyle name="Título 1" xfId="2" builtinId="16" customBuiltin="1"/>
    <cellStyle name="Título 2" xfId="3" builtinId="17" customBuiltin="1"/>
    <cellStyle name="Título 3" xfId="4" builtinId="18" customBuiltin="1"/>
    <cellStyle name="Totaal 2" xfId="276"/>
    <cellStyle name="Total" xfId="16" builtinId="25" customBuiltin="1"/>
    <cellStyle name="Total 2" xfId="69"/>
    <cellStyle name="Totale" xfId="277"/>
    <cellStyle name="Uitvoer 2" xfId="278"/>
    <cellStyle name="Valore non valido" xfId="279"/>
    <cellStyle name="Valore valido" xfId="280"/>
    <cellStyle name="Verklarende tekst 2" xfId="281"/>
    <cellStyle name="Waarschuwingstekst 2" xfId="282"/>
    <cellStyle name="Währung [0]_Germany" xfId="283"/>
    <cellStyle name="Währung_Germany" xfId="284"/>
    <cellStyle name="Warning Text 2" xfId="285"/>
  </cellStyles>
  <dxfs count="50">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39994506668294322"/>
        </patternFill>
      </fill>
    </dxf>
    <dxf>
      <font>
        <b/>
        <i val="0"/>
        <color theme="0"/>
      </font>
      <fill>
        <patternFill>
          <bgColor theme="7" tint="-0.24994659260841701"/>
        </patternFill>
      </fill>
    </dxf>
    <dxf>
      <font>
        <b/>
        <i val="0"/>
        <color theme="0"/>
      </font>
      <fill>
        <patternFill>
          <bgColor theme="7" tint="-0.499984740745262"/>
        </patternFill>
      </fill>
    </dxf>
    <dxf>
      <font>
        <b/>
        <i val="0"/>
      </font>
      <fill>
        <patternFill>
          <bgColor theme="9" tint="0.79998168889431442"/>
        </patternFill>
      </fill>
    </dxf>
    <dxf>
      <font>
        <b/>
        <i val="0"/>
      </font>
      <fill>
        <patternFill>
          <bgColor theme="9" tint="0.59996337778862885"/>
        </patternFill>
      </fill>
    </dxf>
    <dxf>
      <font>
        <b/>
        <i val="0"/>
      </font>
      <fill>
        <patternFill>
          <bgColor theme="9" tint="0.39994506668294322"/>
        </patternFill>
      </fill>
    </dxf>
    <dxf>
      <font>
        <b/>
        <i val="0"/>
        <color theme="0"/>
      </font>
      <fill>
        <patternFill>
          <bgColor theme="9" tint="-0.24994659260841701"/>
        </patternFill>
      </fill>
    </dxf>
    <dxf>
      <font>
        <b/>
        <i val="0"/>
        <color theme="0"/>
      </font>
      <fill>
        <patternFill>
          <bgColor theme="9" tint="-0.499984740745262"/>
        </patternFill>
      </fill>
    </dxf>
    <dxf>
      <font>
        <b/>
        <i val="0"/>
      </font>
      <fill>
        <patternFill>
          <bgColor theme="5" tint="0.79998168889431442"/>
        </patternFill>
      </fill>
    </dxf>
    <dxf>
      <font>
        <b/>
        <i val="0"/>
      </font>
      <fill>
        <patternFill>
          <bgColor theme="5" tint="0.59996337778862885"/>
        </patternFill>
      </fill>
    </dxf>
    <dxf>
      <font>
        <b/>
        <i val="0"/>
      </font>
      <fill>
        <patternFill>
          <bgColor theme="5" tint="0.39994506668294322"/>
        </patternFill>
      </fill>
    </dxf>
    <dxf>
      <font>
        <b/>
        <i val="0"/>
        <color theme="0"/>
      </font>
      <fill>
        <patternFill>
          <bgColor theme="5" tint="-0.24994659260841701"/>
        </patternFill>
      </fill>
    </dxf>
    <dxf>
      <font>
        <b/>
        <i val="0"/>
        <color theme="0"/>
      </font>
      <fill>
        <patternFill>
          <bgColor theme="5" tint="-0.499984740745262"/>
        </patternFill>
      </fill>
    </dxf>
  </dxfs>
  <tableStyles count="0" defaultTableStyle="TableStyleMedium2" defaultPivotStyle="PivotStyleLight16"/>
  <colors>
    <mruColors>
      <color rgb="FFFFFF99"/>
      <color rgb="FFF3F6F0"/>
      <color rgb="FFCC00CC"/>
      <color rgb="FFCE3327"/>
      <color rgb="FFFAA4EA"/>
      <color rgb="FF6BAED6"/>
      <color rgb="FF323232"/>
      <color rgb="FF7E935B"/>
      <color rgb="FF386192"/>
      <color rgb="FFF7975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2457450</xdr:colOff>
      <xdr:row>0</xdr:row>
      <xdr:rowOff>66675</xdr:rowOff>
    </xdr:from>
    <xdr:to>
      <xdr:col>0</xdr:col>
      <xdr:colOff>4305300</xdr:colOff>
      <xdr:row>0</xdr:row>
      <xdr:rowOff>655844</xdr:rowOff>
    </xdr:to>
    <xdr:pic>
      <xdr:nvPicPr>
        <xdr:cNvPr id="9" name="8 Imagen"/>
        <xdr:cNvPicPr>
          <a:picLocks noChangeAspect="1"/>
        </xdr:cNvPicPr>
      </xdr:nvPicPr>
      <xdr:blipFill>
        <a:blip xmlns:r="http://schemas.openxmlformats.org/officeDocument/2006/relationships" r:embed="rId1"/>
        <a:stretch>
          <a:fillRect/>
        </a:stretch>
      </xdr:blipFill>
      <xdr:spPr>
        <a:xfrm>
          <a:off x="2457450" y="66675"/>
          <a:ext cx="1847850" cy="589169"/>
        </a:xfrm>
        <a:prstGeom prst="rect">
          <a:avLst/>
        </a:prstGeom>
      </xdr:spPr>
    </xdr:pic>
    <xdr:clientData/>
  </xdr:twoCellAnchor>
  <xdr:twoCellAnchor editAs="oneCell">
    <xdr:from>
      <xdr:col>18</xdr:col>
      <xdr:colOff>130175</xdr:colOff>
      <xdr:row>7</xdr:row>
      <xdr:rowOff>571500</xdr:rowOff>
    </xdr:from>
    <xdr:to>
      <xdr:col>34</xdr:col>
      <xdr:colOff>368739</xdr:colOff>
      <xdr:row>10</xdr:row>
      <xdr:rowOff>635751</xdr:rowOff>
    </xdr:to>
    <xdr:pic>
      <xdr:nvPicPr>
        <xdr:cNvPr id="3" name="2 Imagen"/>
        <xdr:cNvPicPr>
          <a:picLocks noChangeAspect="1"/>
        </xdr:cNvPicPr>
      </xdr:nvPicPr>
      <xdr:blipFill>
        <a:blip xmlns:r="http://schemas.openxmlformats.org/officeDocument/2006/relationships" r:embed="rId2"/>
        <a:stretch>
          <a:fillRect/>
        </a:stretch>
      </xdr:blipFill>
      <xdr:spPr>
        <a:xfrm>
          <a:off x="17148175" y="2730500"/>
          <a:ext cx="9890564" cy="7017501"/>
        </a:xfrm>
        <a:prstGeom prst="rect">
          <a:avLst/>
        </a:prstGeom>
      </xdr:spPr>
    </xdr:pic>
    <xdr:clientData/>
  </xdr:twoCellAnchor>
  <xdr:twoCellAnchor editAs="oneCell">
    <xdr:from>
      <xdr:col>3</xdr:col>
      <xdr:colOff>381000</xdr:colOff>
      <xdr:row>0</xdr:row>
      <xdr:rowOff>452438</xdr:rowOff>
    </xdr:from>
    <xdr:to>
      <xdr:col>15</xdr:col>
      <xdr:colOff>342900</xdr:colOff>
      <xdr:row>9</xdr:row>
      <xdr:rowOff>1327378</xdr:rowOff>
    </xdr:to>
    <xdr:pic>
      <xdr:nvPicPr>
        <xdr:cNvPr id="8" name="7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82000" y="452438"/>
          <a:ext cx="7391400" cy="5586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547688</xdr:colOff>
      <xdr:row>9</xdr:row>
      <xdr:rowOff>2762250</xdr:rowOff>
    </xdr:from>
    <xdr:to>
      <xdr:col>18</xdr:col>
      <xdr:colOff>423863</xdr:colOff>
      <xdr:row>33</xdr:row>
      <xdr:rowOff>114301</xdr:rowOff>
    </xdr:to>
    <xdr:pic>
      <xdr:nvPicPr>
        <xdr:cNvPr id="10" name="9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29563" y="7310438"/>
          <a:ext cx="9782175" cy="7377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xdr:row>
      <xdr:rowOff>58825</xdr:rowOff>
    </xdr:from>
    <xdr:to>
      <xdr:col>0</xdr:col>
      <xdr:colOff>6762750</xdr:colOff>
      <xdr:row>9</xdr:row>
      <xdr:rowOff>4087001</xdr:rowOff>
    </xdr:to>
    <xdr:pic>
      <xdr:nvPicPr>
        <xdr:cNvPr id="4" name="3 Imagen"/>
        <xdr:cNvPicPr>
          <a:picLocks noChangeAspect="1"/>
        </xdr:cNvPicPr>
      </xdr:nvPicPr>
      <xdr:blipFill>
        <a:blip xmlns:r="http://schemas.openxmlformats.org/officeDocument/2006/relationships" r:embed="rId5"/>
        <a:stretch>
          <a:fillRect/>
        </a:stretch>
      </xdr:blipFill>
      <xdr:spPr>
        <a:xfrm>
          <a:off x="0" y="4753289"/>
          <a:ext cx="6762750" cy="40281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0</xdr:col>
      <xdr:colOff>1427308</xdr:colOff>
      <xdr:row>0</xdr:row>
      <xdr:rowOff>550333</xdr:rowOff>
    </xdr:to>
    <xdr:pic>
      <xdr:nvPicPr>
        <xdr:cNvPr id="4" name="3 Imagen"/>
        <xdr:cNvPicPr>
          <a:picLocks noChangeAspect="1"/>
        </xdr:cNvPicPr>
      </xdr:nvPicPr>
      <xdr:blipFill>
        <a:blip xmlns:r="http://schemas.openxmlformats.org/officeDocument/2006/relationships" r:embed="rId1"/>
        <a:stretch>
          <a:fillRect/>
        </a:stretch>
      </xdr:blipFill>
      <xdr:spPr>
        <a:xfrm>
          <a:off x="0" y="95250"/>
          <a:ext cx="1427308" cy="4550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29</xdr:col>
      <xdr:colOff>460375</xdr:colOff>
      <xdr:row>0</xdr:row>
      <xdr:rowOff>254000</xdr:rowOff>
    </xdr:from>
    <xdr:to>
      <xdr:col>29</xdr:col>
      <xdr:colOff>2484437</xdr:colOff>
      <xdr:row>0</xdr:row>
      <xdr:rowOff>899352</xdr:rowOff>
    </xdr:to>
    <xdr:pic>
      <xdr:nvPicPr>
        <xdr:cNvPr id="5" name="4 Imagen"/>
        <xdr:cNvPicPr>
          <a:picLocks noChangeAspect="1"/>
        </xdr:cNvPicPr>
      </xdr:nvPicPr>
      <xdr:blipFill>
        <a:blip xmlns:r="http://schemas.openxmlformats.org/officeDocument/2006/relationships" r:embed="rId1"/>
        <a:stretch>
          <a:fillRect/>
        </a:stretch>
      </xdr:blipFill>
      <xdr:spPr>
        <a:xfrm>
          <a:off x="7699375" y="254000"/>
          <a:ext cx="2024062" cy="645352"/>
        </a:xfrm>
        <a:prstGeom prst="rect">
          <a:avLst/>
        </a:prstGeom>
      </xdr:spPr>
    </xdr:pic>
    <xdr:clientData/>
  </xdr:twoCellAnchor>
  <xdr:twoCellAnchor editAs="oneCell">
    <xdr:from>
      <xdr:col>29</xdr:col>
      <xdr:colOff>644072</xdr:colOff>
      <xdr:row>12</xdr:row>
      <xdr:rowOff>29483</xdr:rowOff>
    </xdr:from>
    <xdr:to>
      <xdr:col>29</xdr:col>
      <xdr:colOff>2668134</xdr:colOff>
      <xdr:row>13</xdr:row>
      <xdr:rowOff>497942</xdr:rowOff>
    </xdr:to>
    <xdr:pic>
      <xdr:nvPicPr>
        <xdr:cNvPr id="3" name="2 Imagen"/>
        <xdr:cNvPicPr>
          <a:picLocks noChangeAspect="1"/>
        </xdr:cNvPicPr>
      </xdr:nvPicPr>
      <xdr:blipFill>
        <a:blip xmlns:r="http://schemas.openxmlformats.org/officeDocument/2006/relationships" r:embed="rId1"/>
        <a:stretch>
          <a:fillRect/>
        </a:stretch>
      </xdr:blipFill>
      <xdr:spPr>
        <a:xfrm>
          <a:off x="21844001" y="3608162"/>
          <a:ext cx="2024062" cy="658959"/>
        </a:xfrm>
        <a:prstGeom prst="rect">
          <a:avLst/>
        </a:prstGeom>
      </xdr:spPr>
    </xdr:pic>
    <xdr:clientData/>
  </xdr:twoCellAnchor>
  <xdr:twoCellAnchor editAs="oneCell">
    <xdr:from>
      <xdr:col>29</xdr:col>
      <xdr:colOff>571500</xdr:colOff>
      <xdr:row>29</xdr:row>
      <xdr:rowOff>317500</xdr:rowOff>
    </xdr:from>
    <xdr:to>
      <xdr:col>29</xdr:col>
      <xdr:colOff>2595562</xdr:colOff>
      <xdr:row>29</xdr:row>
      <xdr:rowOff>949244</xdr:rowOff>
    </xdr:to>
    <xdr:pic>
      <xdr:nvPicPr>
        <xdr:cNvPr id="4" name="3 Imagen"/>
        <xdr:cNvPicPr>
          <a:picLocks noChangeAspect="1"/>
        </xdr:cNvPicPr>
      </xdr:nvPicPr>
      <xdr:blipFill>
        <a:blip xmlns:r="http://schemas.openxmlformats.org/officeDocument/2006/relationships" r:embed="rId1"/>
        <a:stretch>
          <a:fillRect/>
        </a:stretch>
      </xdr:blipFill>
      <xdr:spPr>
        <a:xfrm>
          <a:off x="21526500" y="8064500"/>
          <a:ext cx="2024062" cy="645352"/>
        </a:xfrm>
        <a:prstGeom prst="rect">
          <a:avLst/>
        </a:prstGeom>
      </xdr:spPr>
    </xdr:pic>
    <xdr:clientData/>
  </xdr:twoCellAnchor>
  <xdr:twoCellAnchor editAs="oneCell">
    <xdr:from>
      <xdr:col>29</xdr:col>
      <xdr:colOff>666750</xdr:colOff>
      <xdr:row>44</xdr:row>
      <xdr:rowOff>317500</xdr:rowOff>
    </xdr:from>
    <xdr:to>
      <xdr:col>29</xdr:col>
      <xdr:colOff>2690812</xdr:colOff>
      <xdr:row>44</xdr:row>
      <xdr:rowOff>976459</xdr:rowOff>
    </xdr:to>
    <xdr:pic>
      <xdr:nvPicPr>
        <xdr:cNvPr id="6" name="5 Imagen"/>
        <xdr:cNvPicPr>
          <a:picLocks noChangeAspect="1"/>
        </xdr:cNvPicPr>
      </xdr:nvPicPr>
      <xdr:blipFill>
        <a:blip xmlns:r="http://schemas.openxmlformats.org/officeDocument/2006/relationships" r:embed="rId1"/>
        <a:stretch>
          <a:fillRect/>
        </a:stretch>
      </xdr:blipFill>
      <xdr:spPr>
        <a:xfrm>
          <a:off x="21621750" y="12255500"/>
          <a:ext cx="2024062" cy="64535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911679</xdr:colOff>
      <xdr:row>0</xdr:row>
      <xdr:rowOff>186417</xdr:rowOff>
    </xdr:from>
    <xdr:to>
      <xdr:col>1</xdr:col>
      <xdr:colOff>914754</xdr:colOff>
      <xdr:row>2</xdr:row>
      <xdr:rowOff>333800</xdr:rowOff>
    </xdr:to>
    <xdr:pic>
      <xdr:nvPicPr>
        <xdr:cNvPr id="6" name="Picture 3"/>
        <xdr:cNvPicPr>
          <a:picLocks noChangeAspect="1"/>
        </xdr:cNvPicPr>
      </xdr:nvPicPr>
      <xdr:blipFill>
        <a:blip xmlns:r="http://schemas.openxmlformats.org/officeDocument/2006/relationships" r:embed="rId1"/>
        <a:stretch>
          <a:fillRect/>
        </a:stretch>
      </xdr:blipFill>
      <xdr:spPr>
        <a:xfrm>
          <a:off x="911679" y="186417"/>
          <a:ext cx="1010004" cy="5283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1343025</xdr:colOff>
      <xdr:row>1</xdr:row>
      <xdr:rowOff>614964</xdr:rowOff>
    </xdr:to>
    <xdr:pic>
      <xdr:nvPicPr>
        <xdr:cNvPr id="3" name="Picture 2"/>
        <xdr:cNvPicPr>
          <a:picLocks noChangeAspect="1"/>
        </xdr:cNvPicPr>
      </xdr:nvPicPr>
      <xdr:blipFill>
        <a:blip xmlns:r="http://schemas.openxmlformats.org/officeDocument/2006/relationships" r:embed="rId1"/>
        <a:stretch>
          <a:fillRect/>
        </a:stretch>
      </xdr:blipFill>
      <xdr:spPr>
        <a:xfrm>
          <a:off x="1428750" y="190500"/>
          <a:ext cx="1343025" cy="614964"/>
        </a:xfrm>
        <a:prstGeom prst="rect">
          <a:avLst/>
        </a:prstGeom>
      </xdr:spPr>
    </xdr:pic>
    <xdr:clientData/>
  </xdr:twoCellAnchor>
  <xdr:twoCellAnchor editAs="oneCell">
    <xdr:from>
      <xdr:col>0</xdr:col>
      <xdr:colOff>911679</xdr:colOff>
      <xdr:row>0</xdr:row>
      <xdr:rowOff>186417</xdr:rowOff>
    </xdr:from>
    <xdr:to>
      <xdr:col>1</xdr:col>
      <xdr:colOff>914754</xdr:colOff>
      <xdr:row>1</xdr:row>
      <xdr:rowOff>524300</xdr:rowOff>
    </xdr:to>
    <xdr:pic>
      <xdr:nvPicPr>
        <xdr:cNvPr id="4" name="Picture 3"/>
        <xdr:cNvPicPr>
          <a:picLocks noChangeAspect="1"/>
        </xdr:cNvPicPr>
      </xdr:nvPicPr>
      <xdr:blipFill>
        <a:blip xmlns:r="http://schemas.openxmlformats.org/officeDocument/2006/relationships" r:embed="rId2"/>
        <a:stretch>
          <a:fillRect/>
        </a:stretch>
      </xdr:blipFill>
      <xdr:spPr>
        <a:xfrm>
          <a:off x="911679" y="186417"/>
          <a:ext cx="1012725" cy="5283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1193700</xdr:colOff>
      <xdr:row>1</xdr:row>
      <xdr:rowOff>524301</xdr:rowOff>
    </xdr:to>
    <xdr:pic>
      <xdr:nvPicPr>
        <xdr:cNvPr id="4" name="Picture 3"/>
        <xdr:cNvPicPr>
          <a:picLocks noChangeAspect="1"/>
        </xdr:cNvPicPr>
      </xdr:nvPicPr>
      <xdr:blipFill>
        <a:blip xmlns:r="http://schemas.openxmlformats.org/officeDocument/2006/relationships" r:embed="rId1"/>
        <a:stretch>
          <a:fillRect/>
        </a:stretch>
      </xdr:blipFill>
      <xdr:spPr>
        <a:xfrm>
          <a:off x="1428750" y="190500"/>
          <a:ext cx="1193700" cy="52430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1193700</xdr:colOff>
      <xdr:row>1</xdr:row>
      <xdr:rowOff>524301</xdr:rowOff>
    </xdr:to>
    <xdr:pic>
      <xdr:nvPicPr>
        <xdr:cNvPr id="5" name="Picture 4"/>
        <xdr:cNvPicPr>
          <a:picLocks noChangeAspect="1"/>
        </xdr:cNvPicPr>
      </xdr:nvPicPr>
      <xdr:blipFill>
        <a:blip xmlns:r="http://schemas.openxmlformats.org/officeDocument/2006/relationships" r:embed="rId1"/>
        <a:stretch>
          <a:fillRect/>
        </a:stretch>
      </xdr:blipFill>
      <xdr:spPr>
        <a:xfrm>
          <a:off x="1181100" y="190500"/>
          <a:ext cx="1193700" cy="524301"/>
        </a:xfrm>
        <a:prstGeom prst="rect">
          <a:avLst/>
        </a:prstGeom>
      </xdr:spPr>
    </xdr:pic>
    <xdr:clientData/>
  </xdr:twoCellAnchor>
  <xdr:twoCellAnchor editAs="oneCell">
    <xdr:from>
      <xdr:col>1</xdr:col>
      <xdr:colOff>0</xdr:colOff>
      <xdr:row>1</xdr:row>
      <xdr:rowOff>0</xdr:rowOff>
    </xdr:from>
    <xdr:to>
      <xdr:col>1</xdr:col>
      <xdr:colOff>1193700</xdr:colOff>
      <xdr:row>1</xdr:row>
      <xdr:rowOff>524301</xdr:rowOff>
    </xdr:to>
    <xdr:pic>
      <xdr:nvPicPr>
        <xdr:cNvPr id="3" name="Picture 3"/>
        <xdr:cNvPicPr>
          <a:picLocks noChangeAspect="1"/>
        </xdr:cNvPicPr>
      </xdr:nvPicPr>
      <xdr:blipFill>
        <a:blip xmlns:r="http://schemas.openxmlformats.org/officeDocument/2006/relationships" r:embed="rId1"/>
        <a:stretch>
          <a:fillRect/>
        </a:stretch>
      </xdr:blipFill>
      <xdr:spPr>
        <a:xfrm>
          <a:off x="1200150" y="190500"/>
          <a:ext cx="1193700" cy="524301"/>
        </a:xfrm>
        <a:prstGeom prst="rect">
          <a:avLst/>
        </a:prstGeom>
      </xdr:spPr>
    </xdr:pic>
    <xdr:clientData/>
  </xdr:twoCellAnchor>
  <xdr:twoCellAnchor editAs="oneCell">
    <xdr:from>
      <xdr:col>0</xdr:col>
      <xdr:colOff>1000125</xdr:colOff>
      <xdr:row>1</xdr:row>
      <xdr:rowOff>176212</xdr:rowOff>
    </xdr:from>
    <xdr:to>
      <xdr:col>1</xdr:col>
      <xdr:colOff>1234521</xdr:colOff>
      <xdr:row>1</xdr:row>
      <xdr:rowOff>700513</xdr:rowOff>
    </xdr:to>
    <xdr:pic>
      <xdr:nvPicPr>
        <xdr:cNvPr id="4" name="Picture 3"/>
        <xdr:cNvPicPr>
          <a:picLocks noChangeAspect="1"/>
        </xdr:cNvPicPr>
      </xdr:nvPicPr>
      <xdr:blipFill>
        <a:blip xmlns:r="http://schemas.openxmlformats.org/officeDocument/2006/relationships" r:embed="rId1"/>
        <a:stretch>
          <a:fillRect/>
        </a:stretch>
      </xdr:blipFill>
      <xdr:spPr>
        <a:xfrm>
          <a:off x="1000125" y="366712"/>
          <a:ext cx="1434546" cy="524301"/>
        </a:xfrm>
        <a:prstGeom prst="rect">
          <a:avLst/>
        </a:prstGeom>
      </xdr:spPr>
    </xdr:pic>
    <xdr:clientData/>
  </xdr:twoCellAnchor>
  <xdr:twoCellAnchor editAs="oneCell">
    <xdr:from>
      <xdr:col>0</xdr:col>
      <xdr:colOff>1000125</xdr:colOff>
      <xdr:row>1</xdr:row>
      <xdr:rowOff>176212</xdr:rowOff>
    </xdr:from>
    <xdr:to>
      <xdr:col>1</xdr:col>
      <xdr:colOff>1003200</xdr:colOff>
      <xdr:row>1</xdr:row>
      <xdr:rowOff>700513</xdr:rowOff>
    </xdr:to>
    <xdr:pic>
      <xdr:nvPicPr>
        <xdr:cNvPr id="6" name="Picture 3"/>
        <xdr:cNvPicPr>
          <a:picLocks noChangeAspect="1"/>
        </xdr:cNvPicPr>
      </xdr:nvPicPr>
      <xdr:blipFill>
        <a:blip xmlns:r="http://schemas.openxmlformats.org/officeDocument/2006/relationships" r:embed="rId1"/>
        <a:stretch>
          <a:fillRect/>
        </a:stretch>
      </xdr:blipFill>
      <xdr:spPr>
        <a:xfrm>
          <a:off x="1000125" y="366712"/>
          <a:ext cx="1203225" cy="52430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1193700</xdr:colOff>
      <xdr:row>1</xdr:row>
      <xdr:rowOff>524301</xdr:rowOff>
    </xdr:to>
    <xdr:pic>
      <xdr:nvPicPr>
        <xdr:cNvPr id="6" name="Picture 5"/>
        <xdr:cNvPicPr>
          <a:picLocks noChangeAspect="1"/>
        </xdr:cNvPicPr>
      </xdr:nvPicPr>
      <xdr:blipFill>
        <a:blip xmlns:r="http://schemas.openxmlformats.org/officeDocument/2006/relationships" r:embed="rId1"/>
        <a:stretch>
          <a:fillRect/>
        </a:stretch>
      </xdr:blipFill>
      <xdr:spPr>
        <a:xfrm>
          <a:off x="0" y="190500"/>
          <a:ext cx="1193700" cy="524301"/>
        </a:xfrm>
        <a:prstGeom prst="rect">
          <a:avLst/>
        </a:prstGeom>
      </xdr:spPr>
    </xdr:pic>
    <xdr:clientData/>
  </xdr:twoCellAnchor>
  <xdr:twoCellAnchor editAs="oneCell">
    <xdr:from>
      <xdr:col>0</xdr:col>
      <xdr:colOff>1000125</xdr:colOff>
      <xdr:row>1</xdr:row>
      <xdr:rowOff>176212</xdr:rowOff>
    </xdr:from>
    <xdr:to>
      <xdr:col>1</xdr:col>
      <xdr:colOff>1003200</xdr:colOff>
      <xdr:row>1</xdr:row>
      <xdr:rowOff>700513</xdr:rowOff>
    </xdr:to>
    <xdr:pic>
      <xdr:nvPicPr>
        <xdr:cNvPr id="3" name="Picture 3"/>
        <xdr:cNvPicPr>
          <a:picLocks noChangeAspect="1"/>
        </xdr:cNvPicPr>
      </xdr:nvPicPr>
      <xdr:blipFill>
        <a:blip xmlns:r="http://schemas.openxmlformats.org/officeDocument/2006/relationships" r:embed="rId1"/>
        <a:stretch>
          <a:fillRect/>
        </a:stretch>
      </xdr:blipFill>
      <xdr:spPr>
        <a:xfrm>
          <a:off x="1000125" y="366712"/>
          <a:ext cx="1203225" cy="5243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52917</xdr:colOff>
      <xdr:row>0</xdr:row>
      <xdr:rowOff>63501</xdr:rowOff>
    </xdr:from>
    <xdr:to>
      <xdr:col>0</xdr:col>
      <xdr:colOff>1181483</xdr:colOff>
      <xdr:row>1</xdr:row>
      <xdr:rowOff>52916</xdr:rowOff>
    </xdr:to>
    <xdr:pic>
      <xdr:nvPicPr>
        <xdr:cNvPr id="4" name="3 Imagen"/>
        <xdr:cNvPicPr>
          <a:picLocks noChangeAspect="1"/>
        </xdr:cNvPicPr>
      </xdr:nvPicPr>
      <xdr:blipFill>
        <a:blip xmlns:r="http://schemas.openxmlformats.org/officeDocument/2006/relationships" r:embed="rId1"/>
        <a:stretch>
          <a:fillRect/>
        </a:stretch>
      </xdr:blipFill>
      <xdr:spPr>
        <a:xfrm>
          <a:off x="52917" y="63501"/>
          <a:ext cx="1128566" cy="359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702469</xdr:colOff>
      <xdr:row>1</xdr:row>
      <xdr:rowOff>202406</xdr:rowOff>
    </xdr:from>
    <xdr:to>
      <xdr:col>1</xdr:col>
      <xdr:colOff>1273968</xdr:colOff>
      <xdr:row>1</xdr:row>
      <xdr:rowOff>847758</xdr:rowOff>
    </xdr:to>
    <xdr:pic>
      <xdr:nvPicPr>
        <xdr:cNvPr id="5" name="4 Imagen"/>
        <xdr:cNvPicPr>
          <a:picLocks noChangeAspect="1"/>
        </xdr:cNvPicPr>
      </xdr:nvPicPr>
      <xdr:blipFill>
        <a:blip xmlns:r="http://schemas.openxmlformats.org/officeDocument/2006/relationships" r:embed="rId1"/>
        <a:stretch>
          <a:fillRect/>
        </a:stretch>
      </xdr:blipFill>
      <xdr:spPr>
        <a:xfrm>
          <a:off x="702469" y="404812"/>
          <a:ext cx="2024062" cy="6453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333375</xdr:colOff>
      <xdr:row>1</xdr:row>
      <xdr:rowOff>127000</xdr:rowOff>
    </xdr:from>
    <xdr:to>
      <xdr:col>1</xdr:col>
      <xdr:colOff>1039812</xdr:colOff>
      <xdr:row>1</xdr:row>
      <xdr:rowOff>772352</xdr:rowOff>
    </xdr:to>
    <xdr:pic>
      <xdr:nvPicPr>
        <xdr:cNvPr id="6" name="5 Imagen"/>
        <xdr:cNvPicPr>
          <a:picLocks noChangeAspect="1"/>
        </xdr:cNvPicPr>
      </xdr:nvPicPr>
      <xdr:blipFill>
        <a:blip xmlns:r="http://schemas.openxmlformats.org/officeDocument/2006/relationships" r:embed="rId1"/>
        <a:stretch>
          <a:fillRect/>
        </a:stretch>
      </xdr:blipFill>
      <xdr:spPr>
        <a:xfrm>
          <a:off x="333375" y="317500"/>
          <a:ext cx="2024062" cy="6453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589289</xdr:colOff>
      <xdr:row>1</xdr:row>
      <xdr:rowOff>217714</xdr:rowOff>
    </xdr:from>
    <xdr:to>
      <xdr:col>1</xdr:col>
      <xdr:colOff>1429530</xdr:colOff>
      <xdr:row>1</xdr:row>
      <xdr:rowOff>863066</xdr:rowOff>
    </xdr:to>
    <xdr:pic>
      <xdr:nvPicPr>
        <xdr:cNvPr id="6" name="5 Imagen"/>
        <xdr:cNvPicPr>
          <a:picLocks noChangeAspect="1"/>
        </xdr:cNvPicPr>
      </xdr:nvPicPr>
      <xdr:blipFill>
        <a:blip xmlns:r="http://schemas.openxmlformats.org/officeDocument/2006/relationships" r:embed="rId1"/>
        <a:stretch>
          <a:fillRect/>
        </a:stretch>
      </xdr:blipFill>
      <xdr:spPr>
        <a:xfrm>
          <a:off x="589289" y="413099"/>
          <a:ext cx="2024760" cy="6453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428625</xdr:colOff>
      <xdr:row>1</xdr:row>
      <xdr:rowOff>178594</xdr:rowOff>
    </xdr:from>
    <xdr:to>
      <xdr:col>1</xdr:col>
      <xdr:colOff>1262062</xdr:colOff>
      <xdr:row>1</xdr:row>
      <xdr:rowOff>823946</xdr:rowOff>
    </xdr:to>
    <xdr:pic>
      <xdr:nvPicPr>
        <xdr:cNvPr id="4" name="3 Imagen"/>
        <xdr:cNvPicPr>
          <a:picLocks noChangeAspect="1"/>
        </xdr:cNvPicPr>
      </xdr:nvPicPr>
      <xdr:blipFill>
        <a:blip xmlns:r="http://schemas.openxmlformats.org/officeDocument/2006/relationships" r:embed="rId1"/>
        <a:stretch>
          <a:fillRect/>
        </a:stretch>
      </xdr:blipFill>
      <xdr:spPr>
        <a:xfrm>
          <a:off x="428625" y="369094"/>
          <a:ext cx="2024062" cy="6453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523874</xdr:colOff>
      <xdr:row>1</xdr:row>
      <xdr:rowOff>381000</xdr:rowOff>
    </xdr:from>
    <xdr:to>
      <xdr:col>1</xdr:col>
      <xdr:colOff>1166811</xdr:colOff>
      <xdr:row>1</xdr:row>
      <xdr:rowOff>1026352</xdr:rowOff>
    </xdr:to>
    <xdr:pic>
      <xdr:nvPicPr>
        <xdr:cNvPr id="4" name="3 Imagen"/>
        <xdr:cNvPicPr>
          <a:picLocks noChangeAspect="1"/>
        </xdr:cNvPicPr>
      </xdr:nvPicPr>
      <xdr:blipFill>
        <a:blip xmlns:r="http://schemas.openxmlformats.org/officeDocument/2006/relationships" r:embed="rId1"/>
        <a:stretch>
          <a:fillRect/>
        </a:stretch>
      </xdr:blipFill>
      <xdr:spPr>
        <a:xfrm>
          <a:off x="523874" y="571500"/>
          <a:ext cx="2024062" cy="6453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76200</xdr:colOff>
      <xdr:row>1</xdr:row>
      <xdr:rowOff>95250</xdr:rowOff>
    </xdr:from>
    <xdr:to>
      <xdr:col>2</xdr:col>
      <xdr:colOff>557212</xdr:colOff>
      <xdr:row>1</xdr:row>
      <xdr:rowOff>740602</xdr:rowOff>
    </xdr:to>
    <xdr:pic>
      <xdr:nvPicPr>
        <xdr:cNvPr id="3" name="2 Imagen"/>
        <xdr:cNvPicPr>
          <a:picLocks noChangeAspect="1"/>
        </xdr:cNvPicPr>
      </xdr:nvPicPr>
      <xdr:blipFill>
        <a:blip xmlns:r="http://schemas.openxmlformats.org/officeDocument/2006/relationships" r:embed="rId1"/>
        <a:stretch>
          <a:fillRect/>
        </a:stretch>
      </xdr:blipFill>
      <xdr:spPr>
        <a:xfrm>
          <a:off x="1276350" y="285750"/>
          <a:ext cx="2024062" cy="6453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33</xdr:col>
      <xdr:colOff>0</xdr:colOff>
      <xdr:row>1</xdr:row>
      <xdr:rowOff>0</xdr:rowOff>
    </xdr:from>
    <xdr:to>
      <xdr:col>36</xdr:col>
      <xdr:colOff>228600</xdr:colOff>
      <xdr:row>1</xdr:row>
      <xdr:rowOff>9525</xdr:rowOff>
    </xdr:to>
    <xdr:sp macro="" textlink="">
      <xdr:nvSpPr>
        <xdr:cNvPr id="7" name="6 Llamada rectangular"/>
        <xdr:cNvSpPr/>
      </xdr:nvSpPr>
      <xdr:spPr>
        <a:xfrm>
          <a:off x="28555950" y="933450"/>
          <a:ext cx="2524125" cy="809625"/>
        </a:xfrm>
        <a:prstGeom prst="wedgeRect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HN" sz="1100"/>
            <a:t>Copiar fechas</a:t>
          </a:r>
          <a:r>
            <a:rPr lang="es-HN" sz="1100" baseline="0"/>
            <a:t> de pestana "Fecha de Indicador"</a:t>
          </a:r>
        </a:p>
        <a:p>
          <a:pPr algn="l"/>
          <a:r>
            <a:rPr lang="es-HN" sz="1100"/>
            <a:t>Ver pestana</a:t>
          </a:r>
        </a:p>
        <a:p>
          <a:pPr algn="l"/>
          <a:endParaRPr lang="es-HN" sz="1100"/>
        </a:p>
      </xdr:txBody>
    </xdr:sp>
    <xdr:clientData/>
  </xdr:twoCellAnchor>
  <xdr:twoCellAnchor editAs="oneCell">
    <xdr:from>
      <xdr:col>0</xdr:col>
      <xdr:colOff>581025</xdr:colOff>
      <xdr:row>1</xdr:row>
      <xdr:rowOff>133350</xdr:rowOff>
    </xdr:from>
    <xdr:to>
      <xdr:col>1</xdr:col>
      <xdr:colOff>1500187</xdr:colOff>
      <xdr:row>1</xdr:row>
      <xdr:rowOff>778702</xdr:rowOff>
    </xdr:to>
    <xdr:pic>
      <xdr:nvPicPr>
        <xdr:cNvPr id="4" name="3 Imagen"/>
        <xdr:cNvPicPr>
          <a:picLocks noChangeAspect="1"/>
        </xdr:cNvPicPr>
      </xdr:nvPicPr>
      <xdr:blipFill>
        <a:blip xmlns:r="http://schemas.openxmlformats.org/officeDocument/2006/relationships" r:embed="rId1"/>
        <a:stretch>
          <a:fillRect/>
        </a:stretch>
      </xdr:blipFill>
      <xdr:spPr>
        <a:xfrm>
          <a:off x="581025" y="323850"/>
          <a:ext cx="2024062" cy="645352"/>
        </a:xfrm>
        <a:prstGeom prst="rect">
          <a:avLst/>
        </a:prstGeom>
      </xdr:spPr>
    </xdr:pic>
    <xdr:clientData/>
  </xdr:twoCellAnchor>
</xdr:wsDr>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nform-index.org/"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8" Type="http://schemas.openxmlformats.org/officeDocument/2006/relationships/hyperlink" Target="http://www.ine.gob.hn/" TargetMode="External"/><Relationship Id="rId13" Type="http://schemas.openxmlformats.org/officeDocument/2006/relationships/hyperlink" Target="http://www.ine.gob.hn/" TargetMode="External"/><Relationship Id="rId18" Type="http://schemas.openxmlformats.org/officeDocument/2006/relationships/hyperlink" Target="http://www.ine.gob.hn/" TargetMode="External"/><Relationship Id="rId26" Type="http://schemas.openxmlformats.org/officeDocument/2006/relationships/hyperlink" Target="https://www.sepol.hn/sepol-estadisticas-incidencia-municipio.php" TargetMode="External"/><Relationship Id="rId3" Type="http://schemas.openxmlformats.org/officeDocument/2006/relationships/hyperlink" Target="http://www.ine.gob.hn/" TargetMode="External"/><Relationship Id="rId21" Type="http://schemas.openxmlformats.org/officeDocument/2006/relationships/hyperlink" Target="https://www.se.gob.hn/" TargetMode="External"/><Relationship Id="rId7" Type="http://schemas.openxmlformats.org/officeDocument/2006/relationships/hyperlink" Target="http://www.ine.gob.hn/" TargetMode="External"/><Relationship Id="rId12" Type="http://schemas.openxmlformats.org/officeDocument/2006/relationships/hyperlink" Target="http://www.sdhjgd.gob.hn/" TargetMode="External"/><Relationship Id="rId17" Type="http://schemas.openxmlformats.org/officeDocument/2006/relationships/hyperlink" Target="http://www.ine.gob.hn/" TargetMode="External"/><Relationship Id="rId25" Type="http://schemas.openxmlformats.org/officeDocument/2006/relationships/hyperlink" Target="http://ceniss.gob.hn/" TargetMode="External"/><Relationship Id="rId2" Type="http://schemas.openxmlformats.org/officeDocument/2006/relationships/hyperlink" Target="http://www.hn.undp.org/" TargetMode="External"/><Relationship Id="rId16" Type="http://schemas.openxmlformats.org/officeDocument/2006/relationships/hyperlink" Target="http://www.icf.gob.hn/" TargetMode="External"/><Relationship Id="rId20" Type="http://schemas.openxmlformats.org/officeDocument/2006/relationships/hyperlink" Target="https://www.se.gob.hn/" TargetMode="External"/><Relationship Id="rId1" Type="http://schemas.openxmlformats.org/officeDocument/2006/relationships/hyperlink" Target="https://www.sepol.hn/sepol-estadisticas-incidencia-municipio.php" TargetMode="External"/><Relationship Id="rId6" Type="http://schemas.openxmlformats.org/officeDocument/2006/relationships/hyperlink" Target="http://www.ine.gob.hn/" TargetMode="External"/><Relationship Id="rId11" Type="http://schemas.openxmlformats.org/officeDocument/2006/relationships/hyperlink" Target="https://ihcit.unah.edu.hn/" TargetMode="External"/><Relationship Id="rId24" Type="http://schemas.openxmlformats.org/officeDocument/2006/relationships/hyperlink" Target="http://ceniss.gob.hn/" TargetMode="External"/><Relationship Id="rId5" Type="http://schemas.openxmlformats.org/officeDocument/2006/relationships/hyperlink" Target="https://www.cepal.org/deype/mecovi/" TargetMode="External"/><Relationship Id="rId15" Type="http://schemas.openxmlformats.org/officeDocument/2006/relationships/hyperlink" Target="http://www.ine.gob.hn/" TargetMode="External"/><Relationship Id="rId23" Type="http://schemas.openxmlformats.org/officeDocument/2006/relationships/hyperlink" Target="http://www.ine.gob.hn/" TargetMode="External"/><Relationship Id="rId28" Type="http://schemas.openxmlformats.org/officeDocument/2006/relationships/printerSettings" Target="../printerSettings/printerSettings8.bin"/><Relationship Id="rId10" Type="http://schemas.openxmlformats.org/officeDocument/2006/relationships/hyperlink" Target="http://www.ine.gob.hn/" TargetMode="External"/><Relationship Id="rId19" Type="http://schemas.openxmlformats.org/officeDocument/2006/relationships/hyperlink" Target="https://www.se.gob.hn/" TargetMode="External"/><Relationship Id="rId4" Type="http://schemas.openxmlformats.org/officeDocument/2006/relationships/hyperlink" Target="http://www.ine.gob.hn/" TargetMode="External"/><Relationship Id="rId9" Type="http://schemas.openxmlformats.org/officeDocument/2006/relationships/hyperlink" Target="http://www.ine.gob.hn/" TargetMode="External"/><Relationship Id="rId14" Type="http://schemas.openxmlformats.org/officeDocument/2006/relationships/hyperlink" Target="http://www.ine.gob.hn/" TargetMode="External"/><Relationship Id="rId22" Type="http://schemas.openxmlformats.org/officeDocument/2006/relationships/hyperlink" Target="https://www.se.gob.hn/" TargetMode="External"/><Relationship Id="rId27" Type="http://schemas.openxmlformats.org/officeDocument/2006/relationships/hyperlink" Target="https://www.sepol.hn/sepol-estadisticas-incidencia-municipio.php"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zoomScale="90" zoomScaleNormal="90" workbookViewId="0"/>
  </sheetViews>
  <sheetFormatPr baseColWidth="10" defaultColWidth="9.140625" defaultRowHeight="15" x14ac:dyDescent="0.25"/>
  <cols>
    <col min="1" max="1" width="101.5703125" style="3" customWidth="1"/>
    <col min="2" max="16384" width="9.140625" style="3"/>
  </cols>
  <sheetData>
    <row r="1" spans="1:1" ht="76.5" customHeight="1" x14ac:dyDescent="0.35">
      <c r="A1" s="221" t="s">
        <v>1063</v>
      </c>
    </row>
    <row r="2" spans="1:1" ht="19.5" customHeight="1" x14ac:dyDescent="0.35">
      <c r="A2" s="221" t="s">
        <v>0</v>
      </c>
    </row>
    <row r="3" spans="1:1" ht="19.5" customHeight="1" x14ac:dyDescent="0.25">
      <c r="A3" s="222" t="s">
        <v>1056</v>
      </c>
    </row>
    <row r="4" spans="1:1" ht="20.25" customHeight="1" x14ac:dyDescent="0.25">
      <c r="A4" s="5"/>
    </row>
    <row r="5" spans="1:1" ht="7.5" customHeight="1" x14ac:dyDescent="0.25">
      <c r="A5" s="15"/>
    </row>
    <row r="6" spans="1:1" ht="29.25" customHeight="1" x14ac:dyDescent="0.25">
      <c r="A6" s="25" t="s">
        <v>462</v>
      </c>
    </row>
    <row r="7" spans="1:1" x14ac:dyDescent="0.25">
      <c r="A7" s="223" t="s">
        <v>479</v>
      </c>
    </row>
    <row r="8" spans="1:1" ht="173.25" customHeight="1" x14ac:dyDescent="0.25">
      <c r="A8" s="224" t="s">
        <v>1055</v>
      </c>
    </row>
    <row r="9" spans="1:1" ht="9.75" customHeight="1" x14ac:dyDescent="0.25">
      <c r="A9" s="218"/>
    </row>
    <row r="10" spans="1:1" ht="365.25" customHeight="1" x14ac:dyDescent="0.25">
      <c r="A10" s="219"/>
    </row>
    <row r="11" spans="1:1" ht="63" customHeight="1" x14ac:dyDescent="0.25">
      <c r="A11" s="225" t="s">
        <v>480</v>
      </c>
    </row>
    <row r="12" spans="1:1" s="16" customFormat="1" ht="42" customHeight="1" x14ac:dyDescent="0.2">
      <c r="A12" s="226" t="s">
        <v>463</v>
      </c>
    </row>
    <row r="13" spans="1:1" ht="24" customHeight="1" x14ac:dyDescent="0.25">
      <c r="A13" s="227" t="s">
        <v>464</v>
      </c>
    </row>
    <row r="14" spans="1:1" ht="15.75" customHeight="1" x14ac:dyDescent="0.25">
      <c r="A14" s="227"/>
    </row>
    <row r="15" spans="1:1" ht="9" customHeight="1" x14ac:dyDescent="0.25">
      <c r="A15" s="220"/>
    </row>
    <row r="16" spans="1:1" x14ac:dyDescent="0.25">
      <c r="A16" s="220"/>
    </row>
    <row r="17" spans="1:1" x14ac:dyDescent="0.25">
      <c r="A17" s="220"/>
    </row>
    <row r="18" spans="1:1" x14ac:dyDescent="0.25">
      <c r="A18" s="220"/>
    </row>
    <row r="19" spans="1:1" x14ac:dyDescent="0.25">
      <c r="A19" s="220"/>
    </row>
    <row r="20" spans="1:1" x14ac:dyDescent="0.25">
      <c r="A20" s="220"/>
    </row>
  </sheetData>
  <hyperlinks>
    <hyperlink ref="A13" r:id="rId1"/>
    <hyperlink ref="A6" location="INDICE!A1" display="(Tabla de Contenidos)"/>
  </hyperlinks>
  <printOptions horizontalCentered="1"/>
  <pageMargins left="0.25" right="0.25" top="0.75" bottom="0.75" header="0.3" footer="0.3"/>
  <pageSetup scale="32"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305"/>
  <sheetViews>
    <sheetView showGridLines="0" zoomScale="80" zoomScaleNormal="80" workbookViewId="0">
      <pane xSplit="3" ySplit="4" topLeftCell="Z5" activePane="bottomRight" state="frozen"/>
      <selection activeCell="P27" sqref="P27"/>
      <selection pane="topRight" activeCell="P27" sqref="P27"/>
      <selection pane="bottomLeft" activeCell="P27" sqref="P27"/>
      <selection pane="bottomRight" sqref="A1:AN1"/>
    </sheetView>
  </sheetViews>
  <sheetFormatPr baseColWidth="10" defaultColWidth="9.140625" defaultRowHeight="15" x14ac:dyDescent="0.25"/>
  <cols>
    <col min="1" max="1" width="16.5703125" style="3" customWidth="1"/>
    <col min="2" max="2" width="33.140625" style="3" customWidth="1"/>
    <col min="3" max="3" width="7" style="3" customWidth="1"/>
    <col min="4" max="4" width="17.7109375" style="3" customWidth="1"/>
    <col min="5" max="5" width="11.42578125" style="3" customWidth="1"/>
    <col min="6" max="6" width="15.5703125" style="3" customWidth="1"/>
    <col min="7" max="7" width="15.42578125" style="3" customWidth="1"/>
    <col min="8" max="8" width="16.140625" style="3" customWidth="1"/>
    <col min="9" max="9" width="18.85546875" style="3" customWidth="1"/>
    <col min="10" max="10" width="11.42578125" style="3" customWidth="1"/>
    <col min="11" max="12" width="14.140625" style="3" customWidth="1"/>
    <col min="13" max="24" width="11.42578125" style="3" customWidth="1"/>
    <col min="25" max="25" width="12.7109375" style="3" customWidth="1"/>
    <col min="26" max="40" width="11.42578125" style="3" customWidth="1"/>
    <col min="41" max="16384" width="9.140625" style="3"/>
  </cols>
  <sheetData>
    <row r="1" spans="1:41" x14ac:dyDescent="0.25">
      <c r="A1" s="510"/>
      <c r="B1" s="510"/>
      <c r="C1" s="510"/>
      <c r="D1" s="510"/>
      <c r="E1" s="510"/>
      <c r="F1" s="510"/>
      <c r="G1" s="510"/>
      <c r="H1" s="510"/>
      <c r="I1" s="510"/>
      <c r="J1" s="510"/>
      <c r="K1" s="510"/>
      <c r="L1" s="510"/>
      <c r="M1" s="510"/>
      <c r="N1" s="510"/>
      <c r="O1" s="510"/>
      <c r="P1" s="510"/>
      <c r="Q1" s="510"/>
      <c r="R1" s="510"/>
      <c r="S1" s="510"/>
      <c r="T1" s="510"/>
      <c r="U1" s="510"/>
      <c r="V1" s="510"/>
      <c r="W1" s="510"/>
      <c r="X1" s="510"/>
      <c r="Y1" s="510"/>
      <c r="Z1" s="510"/>
      <c r="AA1" s="510"/>
      <c r="AB1" s="510"/>
      <c r="AC1" s="510"/>
      <c r="AD1" s="510"/>
      <c r="AE1" s="510"/>
      <c r="AF1" s="510"/>
      <c r="AG1" s="510"/>
      <c r="AH1" s="510"/>
      <c r="AI1" s="510"/>
      <c r="AJ1" s="510"/>
      <c r="AK1" s="510"/>
      <c r="AL1" s="510"/>
      <c r="AM1" s="510"/>
      <c r="AN1" s="510"/>
      <c r="AO1" s="16"/>
    </row>
    <row r="2" spans="1:41" s="14" customFormat="1" ht="121.5" customHeight="1" x14ac:dyDescent="0.2">
      <c r="A2" s="56" t="s">
        <v>407</v>
      </c>
      <c r="B2" s="56" t="s">
        <v>41</v>
      </c>
      <c r="C2" s="57" t="s">
        <v>419</v>
      </c>
      <c r="D2" s="132" t="s">
        <v>129</v>
      </c>
      <c r="E2" s="132" t="s">
        <v>130</v>
      </c>
      <c r="F2" s="132" t="s">
        <v>131</v>
      </c>
      <c r="G2" s="132" t="s">
        <v>132</v>
      </c>
      <c r="H2" s="132" t="s">
        <v>133</v>
      </c>
      <c r="I2" s="132" t="s">
        <v>424</v>
      </c>
      <c r="J2" s="132" t="s">
        <v>100</v>
      </c>
      <c r="K2" s="132" t="s">
        <v>470</v>
      </c>
      <c r="L2" s="132" t="s">
        <v>1042</v>
      </c>
      <c r="M2" s="132" t="s">
        <v>137</v>
      </c>
      <c r="N2" s="132" t="s">
        <v>138</v>
      </c>
      <c r="O2" s="132" t="s">
        <v>472</v>
      </c>
      <c r="P2" s="132" t="s">
        <v>139</v>
      </c>
      <c r="Q2" s="132" t="s">
        <v>140</v>
      </c>
      <c r="R2" s="132" t="s">
        <v>417</v>
      </c>
      <c r="S2" s="132" t="s">
        <v>473</v>
      </c>
      <c r="T2" s="132" t="s">
        <v>475</v>
      </c>
      <c r="U2" s="132" t="s">
        <v>1051</v>
      </c>
      <c r="V2" s="132" t="s">
        <v>468</v>
      </c>
      <c r="W2" s="132" t="s">
        <v>144</v>
      </c>
      <c r="X2" s="132" t="s">
        <v>142</v>
      </c>
      <c r="Y2" s="132" t="s">
        <v>161</v>
      </c>
      <c r="Z2" s="132" t="s">
        <v>476</v>
      </c>
      <c r="AA2" s="132" t="s">
        <v>117</v>
      </c>
      <c r="AB2" s="132" t="s">
        <v>148</v>
      </c>
      <c r="AC2" s="132" t="s">
        <v>477</v>
      </c>
      <c r="AD2" s="132" t="s">
        <v>149</v>
      </c>
      <c r="AE2" s="132" t="s">
        <v>150</v>
      </c>
      <c r="AF2" s="132" t="s">
        <v>151</v>
      </c>
      <c r="AG2" s="132" t="s">
        <v>152</v>
      </c>
      <c r="AH2" s="132" t="s">
        <v>411</v>
      </c>
      <c r="AI2" s="132" t="s">
        <v>415</v>
      </c>
      <c r="AJ2" s="132" t="s">
        <v>416</v>
      </c>
      <c r="AK2" s="132" t="s">
        <v>414</v>
      </c>
      <c r="AL2" s="132" t="s">
        <v>153</v>
      </c>
      <c r="AM2" s="27"/>
      <c r="AN2" s="27"/>
      <c r="AO2" s="79"/>
    </row>
    <row r="3" spans="1:41" ht="15.75" x14ac:dyDescent="0.25">
      <c r="A3" s="117"/>
      <c r="B3" s="56"/>
      <c r="C3" s="57"/>
      <c r="D3" s="165">
        <v>1</v>
      </c>
      <c r="E3" s="165">
        <v>2</v>
      </c>
      <c r="F3" s="165">
        <v>3</v>
      </c>
      <c r="G3" s="165">
        <v>4</v>
      </c>
      <c r="H3" s="165">
        <v>5</v>
      </c>
      <c r="I3" s="165">
        <v>6</v>
      </c>
      <c r="J3" s="165">
        <v>7</v>
      </c>
      <c r="K3" s="165">
        <v>8</v>
      </c>
      <c r="L3" s="165"/>
      <c r="M3" s="166">
        <v>1</v>
      </c>
      <c r="N3" s="166">
        <v>2</v>
      </c>
      <c r="O3" s="166">
        <v>3</v>
      </c>
      <c r="P3" s="166">
        <v>4</v>
      </c>
      <c r="Q3" s="166">
        <v>5</v>
      </c>
      <c r="R3" s="166">
        <v>6</v>
      </c>
      <c r="S3" s="166">
        <v>7</v>
      </c>
      <c r="T3" s="166">
        <v>8</v>
      </c>
      <c r="U3" s="166">
        <v>9</v>
      </c>
      <c r="V3" s="166">
        <v>10</v>
      </c>
      <c r="W3" s="166">
        <v>11</v>
      </c>
      <c r="X3" s="410">
        <v>12</v>
      </c>
      <c r="Y3" s="167">
        <v>1</v>
      </c>
      <c r="Z3" s="167">
        <v>2</v>
      </c>
      <c r="AA3" s="167">
        <v>3</v>
      </c>
      <c r="AB3" s="167">
        <v>4</v>
      </c>
      <c r="AC3" s="167">
        <v>5</v>
      </c>
      <c r="AD3" s="167">
        <v>6</v>
      </c>
      <c r="AE3" s="167">
        <v>7</v>
      </c>
      <c r="AF3" s="167">
        <v>8</v>
      </c>
      <c r="AG3" s="167">
        <v>9</v>
      </c>
      <c r="AH3" s="167">
        <v>10</v>
      </c>
      <c r="AI3" s="167">
        <v>11</v>
      </c>
      <c r="AJ3" s="167">
        <v>12</v>
      </c>
      <c r="AK3" s="167">
        <v>13</v>
      </c>
      <c r="AL3" s="120">
        <v>14</v>
      </c>
      <c r="AM3" s="27"/>
      <c r="AN3" s="27"/>
      <c r="AO3" s="114"/>
    </row>
    <row r="4" spans="1:41" x14ac:dyDescent="0.25">
      <c r="A4" s="114"/>
      <c r="B4" s="26" t="s">
        <v>87</v>
      </c>
      <c r="C4" s="21"/>
      <c r="D4" s="168">
        <v>2012</v>
      </c>
      <c r="E4" s="168" t="s">
        <v>423</v>
      </c>
      <c r="F4" s="168" t="s">
        <v>495</v>
      </c>
      <c r="G4" s="168">
        <v>2012</v>
      </c>
      <c r="H4" s="168">
        <v>2012</v>
      </c>
      <c r="I4" s="85" t="s">
        <v>422</v>
      </c>
      <c r="J4" s="85">
        <v>2017</v>
      </c>
      <c r="K4" s="85">
        <v>2017</v>
      </c>
      <c r="L4" s="85">
        <v>2017</v>
      </c>
      <c r="M4" s="86">
        <v>2009</v>
      </c>
      <c r="N4" s="86">
        <v>2013</v>
      </c>
      <c r="O4" s="86">
        <v>2013</v>
      </c>
      <c r="P4" s="86">
        <v>2003</v>
      </c>
      <c r="Q4" s="86">
        <v>2013</v>
      </c>
      <c r="R4" s="86">
        <v>2013</v>
      </c>
      <c r="S4" s="86">
        <v>2013</v>
      </c>
      <c r="T4" s="86" t="s">
        <v>408</v>
      </c>
      <c r="U4" s="86">
        <v>2013</v>
      </c>
      <c r="V4" s="86">
        <v>2002</v>
      </c>
      <c r="W4" s="88">
        <v>2013</v>
      </c>
      <c r="X4" s="86">
        <v>2017</v>
      </c>
      <c r="Y4" s="89">
        <v>2012</v>
      </c>
      <c r="Z4" s="89">
        <v>2015</v>
      </c>
      <c r="AA4" s="89">
        <v>2015</v>
      </c>
      <c r="AB4" s="89">
        <v>2013</v>
      </c>
      <c r="AC4" s="89">
        <v>2013</v>
      </c>
      <c r="AD4" s="89">
        <v>2013</v>
      </c>
      <c r="AE4" s="89">
        <v>2013</v>
      </c>
      <c r="AF4" s="89">
        <v>2013</v>
      </c>
      <c r="AG4" s="89">
        <v>2013</v>
      </c>
      <c r="AH4" s="89">
        <v>2016</v>
      </c>
      <c r="AI4" s="89">
        <v>2016</v>
      </c>
      <c r="AJ4" s="89">
        <v>2016</v>
      </c>
      <c r="AK4" s="89">
        <v>2016</v>
      </c>
      <c r="AL4" s="89">
        <v>2013</v>
      </c>
      <c r="AM4" s="29"/>
      <c r="AN4" s="29"/>
      <c r="AO4" s="114"/>
    </row>
    <row r="5" spans="1:41" x14ac:dyDescent="0.25">
      <c r="A5" s="138" t="s">
        <v>229</v>
      </c>
      <c r="B5" s="139" t="s">
        <v>171</v>
      </c>
      <c r="C5" s="140">
        <v>101</v>
      </c>
      <c r="D5" s="136" t="s">
        <v>471</v>
      </c>
      <c r="E5" s="87" t="s">
        <v>425</v>
      </c>
      <c r="F5" s="136" t="s">
        <v>471</v>
      </c>
      <c r="G5" s="136" t="s">
        <v>471</v>
      </c>
      <c r="H5" s="136" t="s">
        <v>471</v>
      </c>
      <c r="I5" s="129" t="s">
        <v>426</v>
      </c>
      <c r="J5" s="136" t="s">
        <v>1040</v>
      </c>
      <c r="K5" s="136" t="s">
        <v>1040</v>
      </c>
      <c r="L5" s="136" t="s">
        <v>1040</v>
      </c>
      <c r="M5" s="87" t="s">
        <v>428</v>
      </c>
      <c r="N5" s="87" t="s">
        <v>429</v>
      </c>
      <c r="O5" s="87" t="s">
        <v>429</v>
      </c>
      <c r="P5" s="87" t="s">
        <v>439</v>
      </c>
      <c r="Q5" s="87" t="s">
        <v>429</v>
      </c>
      <c r="R5" s="87" t="s">
        <v>429</v>
      </c>
      <c r="S5" s="87" t="s">
        <v>429</v>
      </c>
      <c r="T5" s="87" t="s">
        <v>440</v>
      </c>
      <c r="U5" s="87" t="s">
        <v>429</v>
      </c>
      <c r="V5" s="87" t="s">
        <v>441</v>
      </c>
      <c r="W5" s="87" t="s">
        <v>429</v>
      </c>
      <c r="X5" s="87" t="s">
        <v>442</v>
      </c>
      <c r="Y5" s="87" t="s">
        <v>443</v>
      </c>
      <c r="Z5" s="87" t="s">
        <v>485</v>
      </c>
      <c r="AA5" s="87" t="s">
        <v>444</v>
      </c>
      <c r="AB5" s="87" t="s">
        <v>429</v>
      </c>
      <c r="AC5" s="87" t="s">
        <v>429</v>
      </c>
      <c r="AD5" s="87" t="s">
        <v>429</v>
      </c>
      <c r="AE5" s="87" t="s">
        <v>431</v>
      </c>
      <c r="AF5" s="87" t="s">
        <v>429</v>
      </c>
      <c r="AG5" s="87" t="s">
        <v>429</v>
      </c>
      <c r="AH5" s="87" t="s">
        <v>430</v>
      </c>
      <c r="AI5" s="87" t="s">
        <v>430</v>
      </c>
      <c r="AJ5" s="87" t="s">
        <v>430</v>
      </c>
      <c r="AK5" s="87" t="s">
        <v>430</v>
      </c>
      <c r="AL5" s="87" t="s">
        <v>429</v>
      </c>
      <c r="AM5" s="31"/>
      <c r="AN5" s="31"/>
      <c r="AO5" s="20"/>
    </row>
    <row r="6" spans="1:41" x14ac:dyDescent="0.25">
      <c r="A6" s="138" t="s">
        <v>229</v>
      </c>
      <c r="B6" s="139" t="s">
        <v>172</v>
      </c>
      <c r="C6" s="140">
        <v>102</v>
      </c>
      <c r="D6" s="136" t="s">
        <v>471</v>
      </c>
      <c r="E6" s="87" t="s">
        <v>425</v>
      </c>
      <c r="F6" s="136" t="s">
        <v>471</v>
      </c>
      <c r="G6" s="136" t="s">
        <v>471</v>
      </c>
      <c r="H6" s="136" t="s">
        <v>471</v>
      </c>
      <c r="I6" s="129" t="s">
        <v>426</v>
      </c>
      <c r="J6" s="136" t="s">
        <v>1040</v>
      </c>
      <c r="K6" s="136" t="s">
        <v>1040</v>
      </c>
      <c r="L6" s="136" t="s">
        <v>1040</v>
      </c>
      <c r="M6" s="87" t="s">
        <v>428</v>
      </c>
      <c r="N6" s="87" t="s">
        <v>429</v>
      </c>
      <c r="O6" s="87" t="s">
        <v>429</v>
      </c>
      <c r="P6" s="87" t="s">
        <v>439</v>
      </c>
      <c r="Q6" s="87" t="s">
        <v>429</v>
      </c>
      <c r="R6" s="87" t="s">
        <v>429</v>
      </c>
      <c r="S6" s="87" t="s">
        <v>429</v>
      </c>
      <c r="T6" s="87" t="s">
        <v>440</v>
      </c>
      <c r="U6" s="87" t="s">
        <v>429</v>
      </c>
      <c r="V6" s="87" t="s">
        <v>441</v>
      </c>
      <c r="W6" s="87" t="s">
        <v>429</v>
      </c>
      <c r="X6" s="87" t="s">
        <v>442</v>
      </c>
      <c r="Y6" s="87" t="s">
        <v>443</v>
      </c>
      <c r="Z6" s="87" t="s">
        <v>485</v>
      </c>
      <c r="AA6" s="87" t="s">
        <v>444</v>
      </c>
      <c r="AB6" s="87" t="s">
        <v>429</v>
      </c>
      <c r="AC6" s="87" t="s">
        <v>429</v>
      </c>
      <c r="AD6" s="87" t="s">
        <v>429</v>
      </c>
      <c r="AE6" s="87" t="s">
        <v>431</v>
      </c>
      <c r="AF6" s="87" t="s">
        <v>429</v>
      </c>
      <c r="AG6" s="87" t="s">
        <v>429</v>
      </c>
      <c r="AH6" s="87" t="s">
        <v>430</v>
      </c>
      <c r="AI6" s="87" t="s">
        <v>430</v>
      </c>
      <c r="AJ6" s="87" t="s">
        <v>430</v>
      </c>
      <c r="AK6" s="87" t="s">
        <v>430</v>
      </c>
      <c r="AL6" s="87" t="s">
        <v>429</v>
      </c>
      <c r="AM6" s="31"/>
      <c r="AN6" s="31"/>
      <c r="AO6" s="20"/>
    </row>
    <row r="7" spans="1:41" x14ac:dyDescent="0.25">
      <c r="A7" s="138" t="s">
        <v>229</v>
      </c>
      <c r="B7" s="139" t="s">
        <v>173</v>
      </c>
      <c r="C7" s="140">
        <v>103</v>
      </c>
      <c r="D7" s="136" t="s">
        <v>471</v>
      </c>
      <c r="E7" s="87" t="s">
        <v>425</v>
      </c>
      <c r="F7" s="136" t="s">
        <v>471</v>
      </c>
      <c r="G7" s="136" t="s">
        <v>471</v>
      </c>
      <c r="H7" s="136" t="s">
        <v>471</v>
      </c>
      <c r="I7" s="129" t="s">
        <v>426</v>
      </c>
      <c r="J7" s="136" t="s">
        <v>1040</v>
      </c>
      <c r="K7" s="136" t="s">
        <v>1040</v>
      </c>
      <c r="L7" s="136" t="s">
        <v>1040</v>
      </c>
      <c r="M7" s="87" t="s">
        <v>428</v>
      </c>
      <c r="N7" s="87" t="s">
        <v>429</v>
      </c>
      <c r="O7" s="87" t="s">
        <v>429</v>
      </c>
      <c r="P7" s="87" t="s">
        <v>439</v>
      </c>
      <c r="Q7" s="87" t="s">
        <v>429</v>
      </c>
      <c r="R7" s="87" t="s">
        <v>429</v>
      </c>
      <c r="S7" s="87" t="s">
        <v>429</v>
      </c>
      <c r="T7" s="87" t="s">
        <v>440</v>
      </c>
      <c r="U7" s="87" t="s">
        <v>429</v>
      </c>
      <c r="V7" s="87" t="s">
        <v>441</v>
      </c>
      <c r="W7" s="87" t="s">
        <v>429</v>
      </c>
      <c r="X7" s="87" t="s">
        <v>442</v>
      </c>
      <c r="Y7" s="87" t="s">
        <v>443</v>
      </c>
      <c r="Z7" s="87" t="s">
        <v>485</v>
      </c>
      <c r="AA7" s="87" t="s">
        <v>444</v>
      </c>
      <c r="AB7" s="87" t="s">
        <v>429</v>
      </c>
      <c r="AC7" s="87" t="s">
        <v>429</v>
      </c>
      <c r="AD7" s="87" t="s">
        <v>429</v>
      </c>
      <c r="AE7" s="87" t="s">
        <v>431</v>
      </c>
      <c r="AF7" s="87" t="s">
        <v>429</v>
      </c>
      <c r="AG7" s="87" t="s">
        <v>429</v>
      </c>
      <c r="AH7" s="87" t="s">
        <v>430</v>
      </c>
      <c r="AI7" s="87" t="s">
        <v>430</v>
      </c>
      <c r="AJ7" s="87" t="s">
        <v>430</v>
      </c>
      <c r="AK7" s="87" t="s">
        <v>430</v>
      </c>
      <c r="AL7" s="87" t="s">
        <v>429</v>
      </c>
      <c r="AM7" s="31"/>
      <c r="AN7" s="31"/>
      <c r="AO7" s="20"/>
    </row>
    <row r="8" spans="1:41" x14ac:dyDescent="0.25">
      <c r="A8" s="138" t="s">
        <v>229</v>
      </c>
      <c r="B8" s="139" t="s">
        <v>174</v>
      </c>
      <c r="C8" s="140">
        <v>104</v>
      </c>
      <c r="D8" s="136" t="s">
        <v>471</v>
      </c>
      <c r="E8" s="87" t="s">
        <v>425</v>
      </c>
      <c r="F8" s="136" t="s">
        <v>471</v>
      </c>
      <c r="G8" s="136" t="s">
        <v>471</v>
      </c>
      <c r="H8" s="136" t="s">
        <v>471</v>
      </c>
      <c r="I8" s="129" t="s">
        <v>426</v>
      </c>
      <c r="J8" s="136" t="s">
        <v>1040</v>
      </c>
      <c r="K8" s="136" t="s">
        <v>1040</v>
      </c>
      <c r="L8" s="136" t="s">
        <v>1040</v>
      </c>
      <c r="M8" s="87" t="s">
        <v>428</v>
      </c>
      <c r="N8" s="87" t="s">
        <v>429</v>
      </c>
      <c r="O8" s="87" t="s">
        <v>429</v>
      </c>
      <c r="P8" s="87" t="s">
        <v>439</v>
      </c>
      <c r="Q8" s="87" t="s">
        <v>429</v>
      </c>
      <c r="R8" s="87" t="s">
        <v>429</v>
      </c>
      <c r="S8" s="87" t="s">
        <v>429</v>
      </c>
      <c r="T8" s="87" t="s">
        <v>440</v>
      </c>
      <c r="U8" s="87" t="s">
        <v>429</v>
      </c>
      <c r="V8" s="87" t="s">
        <v>441</v>
      </c>
      <c r="W8" s="87" t="s">
        <v>429</v>
      </c>
      <c r="X8" s="87" t="s">
        <v>442</v>
      </c>
      <c r="Y8" s="87" t="s">
        <v>443</v>
      </c>
      <c r="Z8" s="87" t="s">
        <v>485</v>
      </c>
      <c r="AA8" s="87" t="s">
        <v>444</v>
      </c>
      <c r="AB8" s="87" t="s">
        <v>429</v>
      </c>
      <c r="AC8" s="87" t="s">
        <v>429</v>
      </c>
      <c r="AD8" s="87" t="s">
        <v>429</v>
      </c>
      <c r="AE8" s="87" t="s">
        <v>431</v>
      </c>
      <c r="AF8" s="87" t="s">
        <v>429</v>
      </c>
      <c r="AG8" s="87" t="s">
        <v>429</v>
      </c>
      <c r="AH8" s="87" t="s">
        <v>430</v>
      </c>
      <c r="AI8" s="87" t="s">
        <v>430</v>
      </c>
      <c r="AJ8" s="87" t="s">
        <v>430</v>
      </c>
      <c r="AK8" s="87" t="s">
        <v>430</v>
      </c>
      <c r="AL8" s="87" t="s">
        <v>429</v>
      </c>
      <c r="AM8" s="31"/>
      <c r="AN8" s="31"/>
      <c r="AO8" s="20"/>
    </row>
    <row r="9" spans="1:41" x14ac:dyDescent="0.25">
      <c r="A9" s="138" t="s">
        <v>229</v>
      </c>
      <c r="B9" s="139" t="s">
        <v>175</v>
      </c>
      <c r="C9" s="140">
        <v>105</v>
      </c>
      <c r="D9" s="136" t="s">
        <v>471</v>
      </c>
      <c r="E9" s="87" t="s">
        <v>425</v>
      </c>
      <c r="F9" s="136" t="s">
        <v>471</v>
      </c>
      <c r="G9" s="136" t="s">
        <v>471</v>
      </c>
      <c r="H9" s="136" t="s">
        <v>471</v>
      </c>
      <c r="I9" s="129" t="s">
        <v>426</v>
      </c>
      <c r="J9" s="136" t="s">
        <v>1040</v>
      </c>
      <c r="K9" s="136" t="s">
        <v>1040</v>
      </c>
      <c r="L9" s="136" t="s">
        <v>1040</v>
      </c>
      <c r="M9" s="87" t="s">
        <v>428</v>
      </c>
      <c r="N9" s="87" t="s">
        <v>429</v>
      </c>
      <c r="O9" s="87" t="s">
        <v>429</v>
      </c>
      <c r="P9" s="87" t="s">
        <v>439</v>
      </c>
      <c r="Q9" s="87" t="s">
        <v>429</v>
      </c>
      <c r="R9" s="87" t="s">
        <v>429</v>
      </c>
      <c r="S9" s="87" t="s">
        <v>429</v>
      </c>
      <c r="T9" s="87" t="s">
        <v>440</v>
      </c>
      <c r="U9" s="87" t="s">
        <v>429</v>
      </c>
      <c r="V9" s="87" t="s">
        <v>441</v>
      </c>
      <c r="W9" s="87" t="s">
        <v>429</v>
      </c>
      <c r="X9" s="87" t="s">
        <v>442</v>
      </c>
      <c r="Y9" s="87" t="s">
        <v>443</v>
      </c>
      <c r="Z9" s="87" t="s">
        <v>485</v>
      </c>
      <c r="AA9" s="87" t="s">
        <v>444</v>
      </c>
      <c r="AB9" s="87" t="s">
        <v>429</v>
      </c>
      <c r="AC9" s="87" t="s">
        <v>429</v>
      </c>
      <c r="AD9" s="87" t="s">
        <v>429</v>
      </c>
      <c r="AE9" s="87" t="s">
        <v>431</v>
      </c>
      <c r="AF9" s="87" t="s">
        <v>429</v>
      </c>
      <c r="AG9" s="87" t="s">
        <v>429</v>
      </c>
      <c r="AH9" s="87" t="s">
        <v>430</v>
      </c>
      <c r="AI9" s="87" t="s">
        <v>430</v>
      </c>
      <c r="AJ9" s="87" t="s">
        <v>430</v>
      </c>
      <c r="AK9" s="87" t="s">
        <v>430</v>
      </c>
      <c r="AL9" s="87" t="s">
        <v>429</v>
      </c>
      <c r="AM9" s="31"/>
      <c r="AN9" s="31"/>
      <c r="AO9" s="20"/>
    </row>
    <row r="10" spans="1:41" x14ac:dyDescent="0.25">
      <c r="A10" s="138" t="s">
        <v>229</v>
      </c>
      <c r="B10" s="139" t="s">
        <v>73</v>
      </c>
      <c r="C10" s="140">
        <v>106</v>
      </c>
      <c r="D10" s="136" t="s">
        <v>471</v>
      </c>
      <c r="E10" s="87" t="s">
        <v>425</v>
      </c>
      <c r="F10" s="136" t="s">
        <v>471</v>
      </c>
      <c r="G10" s="136" t="s">
        <v>471</v>
      </c>
      <c r="H10" s="136" t="s">
        <v>471</v>
      </c>
      <c r="I10" s="129" t="s">
        <v>426</v>
      </c>
      <c r="J10" s="136" t="s">
        <v>1040</v>
      </c>
      <c r="K10" s="136" t="s">
        <v>1040</v>
      </c>
      <c r="L10" s="136" t="s">
        <v>1040</v>
      </c>
      <c r="M10" s="87" t="s">
        <v>428</v>
      </c>
      <c r="N10" s="87" t="s">
        <v>429</v>
      </c>
      <c r="O10" s="87" t="s">
        <v>429</v>
      </c>
      <c r="P10" s="87" t="s">
        <v>439</v>
      </c>
      <c r="Q10" s="87" t="s">
        <v>429</v>
      </c>
      <c r="R10" s="87" t="s">
        <v>429</v>
      </c>
      <c r="S10" s="87" t="s">
        <v>429</v>
      </c>
      <c r="T10" s="87" t="s">
        <v>440</v>
      </c>
      <c r="U10" s="87" t="s">
        <v>429</v>
      </c>
      <c r="V10" s="87" t="s">
        <v>441</v>
      </c>
      <c r="W10" s="87" t="s">
        <v>429</v>
      </c>
      <c r="X10" s="87" t="s">
        <v>442</v>
      </c>
      <c r="Y10" s="87" t="s">
        <v>443</v>
      </c>
      <c r="Z10" s="87" t="s">
        <v>485</v>
      </c>
      <c r="AA10" s="87" t="s">
        <v>444</v>
      </c>
      <c r="AB10" s="87" t="s">
        <v>429</v>
      </c>
      <c r="AC10" s="87" t="s">
        <v>429</v>
      </c>
      <c r="AD10" s="87" t="s">
        <v>429</v>
      </c>
      <c r="AE10" s="87" t="s">
        <v>431</v>
      </c>
      <c r="AF10" s="87" t="s">
        <v>429</v>
      </c>
      <c r="AG10" s="87" t="s">
        <v>429</v>
      </c>
      <c r="AH10" s="87" t="s">
        <v>430</v>
      </c>
      <c r="AI10" s="87" t="s">
        <v>430</v>
      </c>
      <c r="AJ10" s="87" t="s">
        <v>430</v>
      </c>
      <c r="AK10" s="87" t="s">
        <v>430</v>
      </c>
      <c r="AL10" s="87" t="s">
        <v>429</v>
      </c>
      <c r="AM10" s="31"/>
      <c r="AN10" s="31"/>
      <c r="AO10" s="20"/>
    </row>
    <row r="11" spans="1:41" x14ac:dyDescent="0.25">
      <c r="A11" s="138" t="s">
        <v>229</v>
      </c>
      <c r="B11" s="141" t="s">
        <v>176</v>
      </c>
      <c r="C11" s="142">
        <v>107</v>
      </c>
      <c r="D11" s="136" t="s">
        <v>471</v>
      </c>
      <c r="E11" s="87" t="s">
        <v>425</v>
      </c>
      <c r="F11" s="136" t="s">
        <v>471</v>
      </c>
      <c r="G11" s="136" t="s">
        <v>471</v>
      </c>
      <c r="H11" s="136" t="s">
        <v>471</v>
      </c>
      <c r="I11" s="129" t="s">
        <v>426</v>
      </c>
      <c r="J11" s="136" t="s">
        <v>1040</v>
      </c>
      <c r="K11" s="136" t="s">
        <v>1040</v>
      </c>
      <c r="L11" s="136" t="s">
        <v>1040</v>
      </c>
      <c r="M11" s="87" t="s">
        <v>428</v>
      </c>
      <c r="N11" s="87" t="s">
        <v>429</v>
      </c>
      <c r="O11" s="87" t="s">
        <v>429</v>
      </c>
      <c r="P11" s="87" t="s">
        <v>439</v>
      </c>
      <c r="Q11" s="87" t="s">
        <v>429</v>
      </c>
      <c r="R11" s="87" t="s">
        <v>429</v>
      </c>
      <c r="S11" s="87" t="s">
        <v>429</v>
      </c>
      <c r="T11" s="87" t="s">
        <v>440</v>
      </c>
      <c r="U11" s="87" t="s">
        <v>429</v>
      </c>
      <c r="V11" s="87" t="s">
        <v>441</v>
      </c>
      <c r="W11" s="87" t="s">
        <v>429</v>
      </c>
      <c r="X11" s="87" t="s">
        <v>442</v>
      </c>
      <c r="Y11" s="87" t="s">
        <v>443</v>
      </c>
      <c r="Z11" s="87" t="s">
        <v>485</v>
      </c>
      <c r="AA11" s="87" t="s">
        <v>444</v>
      </c>
      <c r="AB11" s="87" t="s">
        <v>429</v>
      </c>
      <c r="AC11" s="87" t="s">
        <v>429</v>
      </c>
      <c r="AD11" s="87" t="s">
        <v>429</v>
      </c>
      <c r="AE11" s="87" t="s">
        <v>431</v>
      </c>
      <c r="AF11" s="87" t="s">
        <v>429</v>
      </c>
      <c r="AG11" s="87" t="s">
        <v>429</v>
      </c>
      <c r="AH11" s="87" t="s">
        <v>430</v>
      </c>
      <c r="AI11" s="87" t="s">
        <v>430</v>
      </c>
      <c r="AJ11" s="87" t="s">
        <v>430</v>
      </c>
      <c r="AK11" s="87" t="s">
        <v>430</v>
      </c>
      <c r="AL11" s="87" t="s">
        <v>429</v>
      </c>
      <c r="AM11" s="31"/>
      <c r="AN11" s="31"/>
      <c r="AO11" s="20"/>
    </row>
    <row r="12" spans="1:41" x14ac:dyDescent="0.25">
      <c r="A12" s="138" t="s">
        <v>229</v>
      </c>
      <c r="B12" s="139" t="s">
        <v>177</v>
      </c>
      <c r="C12" s="140">
        <v>108</v>
      </c>
      <c r="D12" s="136" t="s">
        <v>471</v>
      </c>
      <c r="E12" s="87" t="s">
        <v>425</v>
      </c>
      <c r="F12" s="136" t="s">
        <v>471</v>
      </c>
      <c r="G12" s="136" t="s">
        <v>471</v>
      </c>
      <c r="H12" s="136" t="s">
        <v>471</v>
      </c>
      <c r="I12" s="129" t="s">
        <v>426</v>
      </c>
      <c r="J12" s="136" t="s">
        <v>1040</v>
      </c>
      <c r="K12" s="136" t="s">
        <v>1040</v>
      </c>
      <c r="L12" s="136" t="s">
        <v>1040</v>
      </c>
      <c r="M12" s="87" t="s">
        <v>428</v>
      </c>
      <c r="N12" s="87" t="s">
        <v>429</v>
      </c>
      <c r="O12" s="87" t="s">
        <v>429</v>
      </c>
      <c r="P12" s="87" t="s">
        <v>439</v>
      </c>
      <c r="Q12" s="87" t="s">
        <v>429</v>
      </c>
      <c r="R12" s="87" t="s">
        <v>429</v>
      </c>
      <c r="S12" s="87" t="s">
        <v>429</v>
      </c>
      <c r="T12" s="87" t="s">
        <v>440</v>
      </c>
      <c r="U12" s="87" t="s">
        <v>429</v>
      </c>
      <c r="V12" s="87" t="s">
        <v>441</v>
      </c>
      <c r="W12" s="87" t="s">
        <v>429</v>
      </c>
      <c r="X12" s="87" t="s">
        <v>442</v>
      </c>
      <c r="Y12" s="87" t="s">
        <v>443</v>
      </c>
      <c r="Z12" s="87" t="s">
        <v>485</v>
      </c>
      <c r="AA12" s="87" t="s">
        <v>444</v>
      </c>
      <c r="AB12" s="87" t="s">
        <v>429</v>
      </c>
      <c r="AC12" s="87" t="s">
        <v>429</v>
      </c>
      <c r="AD12" s="87" t="s">
        <v>429</v>
      </c>
      <c r="AE12" s="87" t="s">
        <v>431</v>
      </c>
      <c r="AF12" s="87" t="s">
        <v>429</v>
      </c>
      <c r="AG12" s="87" t="s">
        <v>429</v>
      </c>
      <c r="AH12" s="87" t="s">
        <v>430</v>
      </c>
      <c r="AI12" s="87" t="s">
        <v>430</v>
      </c>
      <c r="AJ12" s="87" t="s">
        <v>430</v>
      </c>
      <c r="AK12" s="87" t="s">
        <v>430</v>
      </c>
      <c r="AL12" s="87" t="s">
        <v>429</v>
      </c>
      <c r="AM12" s="31"/>
      <c r="AN12" s="31"/>
      <c r="AO12" s="20"/>
    </row>
    <row r="13" spans="1:41" x14ac:dyDescent="0.25">
      <c r="A13" s="138" t="s">
        <v>230</v>
      </c>
      <c r="B13" s="139" t="s">
        <v>178</v>
      </c>
      <c r="C13" s="140">
        <v>201</v>
      </c>
      <c r="D13" s="136" t="s">
        <v>471</v>
      </c>
      <c r="E13" s="87" t="s">
        <v>425</v>
      </c>
      <c r="F13" s="136" t="s">
        <v>471</v>
      </c>
      <c r="G13" s="136" t="s">
        <v>471</v>
      </c>
      <c r="H13" s="136" t="s">
        <v>471</v>
      </c>
      <c r="I13" s="129" t="s">
        <v>426</v>
      </c>
      <c r="J13" s="136" t="s">
        <v>1040</v>
      </c>
      <c r="K13" s="136" t="s">
        <v>1040</v>
      </c>
      <c r="L13" s="136" t="s">
        <v>1040</v>
      </c>
      <c r="M13" s="87" t="s">
        <v>428</v>
      </c>
      <c r="N13" s="87" t="s">
        <v>429</v>
      </c>
      <c r="O13" s="87" t="s">
        <v>429</v>
      </c>
      <c r="P13" s="87" t="s">
        <v>439</v>
      </c>
      <c r="Q13" s="87" t="s">
        <v>429</v>
      </c>
      <c r="R13" s="87" t="s">
        <v>429</v>
      </c>
      <c r="S13" s="87" t="s">
        <v>429</v>
      </c>
      <c r="T13" s="87" t="s">
        <v>440</v>
      </c>
      <c r="U13" s="87" t="s">
        <v>429</v>
      </c>
      <c r="V13" s="87" t="s">
        <v>441</v>
      </c>
      <c r="W13" s="87" t="s">
        <v>429</v>
      </c>
      <c r="X13" s="87" t="s">
        <v>442</v>
      </c>
      <c r="Y13" s="87" t="s">
        <v>443</v>
      </c>
      <c r="Z13" s="87" t="s">
        <v>485</v>
      </c>
      <c r="AA13" s="87" t="s">
        <v>444</v>
      </c>
      <c r="AB13" s="87" t="s">
        <v>429</v>
      </c>
      <c r="AC13" s="87" t="s">
        <v>429</v>
      </c>
      <c r="AD13" s="87" t="s">
        <v>429</v>
      </c>
      <c r="AE13" s="87" t="s">
        <v>431</v>
      </c>
      <c r="AF13" s="87" t="s">
        <v>429</v>
      </c>
      <c r="AG13" s="87" t="s">
        <v>429</v>
      </c>
      <c r="AH13" s="87" t="s">
        <v>430</v>
      </c>
      <c r="AI13" s="87" t="s">
        <v>430</v>
      </c>
      <c r="AJ13" s="87" t="s">
        <v>430</v>
      </c>
      <c r="AK13" s="87" t="s">
        <v>430</v>
      </c>
      <c r="AL13" s="87" t="s">
        <v>429</v>
      </c>
      <c r="AM13" s="31"/>
      <c r="AN13" s="31"/>
      <c r="AO13" s="20"/>
    </row>
    <row r="14" spans="1:41" x14ac:dyDescent="0.25">
      <c r="A14" s="138" t="s">
        <v>230</v>
      </c>
      <c r="B14" s="139" t="s">
        <v>179</v>
      </c>
      <c r="C14" s="140">
        <v>202</v>
      </c>
      <c r="D14" s="136" t="s">
        <v>471</v>
      </c>
      <c r="E14" s="87" t="s">
        <v>425</v>
      </c>
      <c r="F14" s="136" t="s">
        <v>471</v>
      </c>
      <c r="G14" s="136" t="s">
        <v>471</v>
      </c>
      <c r="H14" s="136" t="s">
        <v>471</v>
      </c>
      <c r="I14" s="129" t="s">
        <v>426</v>
      </c>
      <c r="J14" s="136" t="s">
        <v>1040</v>
      </c>
      <c r="K14" s="136" t="s">
        <v>1040</v>
      </c>
      <c r="L14" s="136" t="s">
        <v>1040</v>
      </c>
      <c r="M14" s="87" t="s">
        <v>428</v>
      </c>
      <c r="N14" s="87" t="s">
        <v>429</v>
      </c>
      <c r="O14" s="87" t="s">
        <v>429</v>
      </c>
      <c r="P14" s="87" t="s">
        <v>439</v>
      </c>
      <c r="Q14" s="87" t="s">
        <v>429</v>
      </c>
      <c r="R14" s="87" t="s">
        <v>429</v>
      </c>
      <c r="S14" s="87" t="s">
        <v>429</v>
      </c>
      <c r="T14" s="87" t="s">
        <v>440</v>
      </c>
      <c r="U14" s="87" t="s">
        <v>429</v>
      </c>
      <c r="V14" s="87" t="s">
        <v>441</v>
      </c>
      <c r="W14" s="87" t="s">
        <v>429</v>
      </c>
      <c r="X14" s="87" t="s">
        <v>442</v>
      </c>
      <c r="Y14" s="87" t="s">
        <v>443</v>
      </c>
      <c r="Z14" s="87" t="s">
        <v>485</v>
      </c>
      <c r="AA14" s="87" t="s">
        <v>444</v>
      </c>
      <c r="AB14" s="87" t="s">
        <v>429</v>
      </c>
      <c r="AC14" s="87" t="s">
        <v>429</v>
      </c>
      <c r="AD14" s="87" t="s">
        <v>429</v>
      </c>
      <c r="AE14" s="87" t="s">
        <v>431</v>
      </c>
      <c r="AF14" s="87" t="s">
        <v>429</v>
      </c>
      <c r="AG14" s="87" t="s">
        <v>429</v>
      </c>
      <c r="AH14" s="87" t="s">
        <v>430</v>
      </c>
      <c r="AI14" s="87" t="s">
        <v>430</v>
      </c>
      <c r="AJ14" s="87" t="s">
        <v>430</v>
      </c>
      <c r="AK14" s="87" t="s">
        <v>430</v>
      </c>
      <c r="AL14" s="87" t="s">
        <v>429</v>
      </c>
      <c r="AM14" s="31"/>
      <c r="AN14" s="31"/>
      <c r="AO14" s="20"/>
    </row>
    <row r="15" spans="1:41" x14ac:dyDescent="0.25">
      <c r="A15" s="143" t="s">
        <v>230</v>
      </c>
      <c r="B15" s="139" t="s">
        <v>180</v>
      </c>
      <c r="C15" s="140">
        <v>203</v>
      </c>
      <c r="D15" s="136" t="s">
        <v>471</v>
      </c>
      <c r="E15" s="87" t="s">
        <v>425</v>
      </c>
      <c r="F15" s="136" t="s">
        <v>471</v>
      </c>
      <c r="G15" s="136" t="s">
        <v>471</v>
      </c>
      <c r="H15" s="136" t="s">
        <v>471</v>
      </c>
      <c r="I15" s="129" t="s">
        <v>426</v>
      </c>
      <c r="J15" s="136" t="s">
        <v>1040</v>
      </c>
      <c r="K15" s="136" t="s">
        <v>1040</v>
      </c>
      <c r="L15" s="136" t="s">
        <v>1040</v>
      </c>
      <c r="M15" s="87" t="s">
        <v>428</v>
      </c>
      <c r="N15" s="87" t="s">
        <v>429</v>
      </c>
      <c r="O15" s="87" t="s">
        <v>429</v>
      </c>
      <c r="P15" s="87" t="s">
        <v>439</v>
      </c>
      <c r="Q15" s="87" t="s">
        <v>429</v>
      </c>
      <c r="R15" s="87" t="s">
        <v>429</v>
      </c>
      <c r="S15" s="87" t="s">
        <v>429</v>
      </c>
      <c r="T15" s="87" t="s">
        <v>440</v>
      </c>
      <c r="U15" s="87" t="s">
        <v>429</v>
      </c>
      <c r="V15" s="87" t="s">
        <v>441</v>
      </c>
      <c r="W15" s="87" t="s">
        <v>429</v>
      </c>
      <c r="X15" s="87" t="s">
        <v>442</v>
      </c>
      <c r="Y15" s="87" t="s">
        <v>443</v>
      </c>
      <c r="Z15" s="87" t="s">
        <v>485</v>
      </c>
      <c r="AA15" s="87" t="s">
        <v>444</v>
      </c>
      <c r="AB15" s="87" t="s">
        <v>429</v>
      </c>
      <c r="AC15" s="87" t="s">
        <v>429</v>
      </c>
      <c r="AD15" s="87" t="s">
        <v>429</v>
      </c>
      <c r="AE15" s="87" t="s">
        <v>431</v>
      </c>
      <c r="AF15" s="87" t="s">
        <v>429</v>
      </c>
      <c r="AG15" s="87" t="s">
        <v>429</v>
      </c>
      <c r="AH15" s="87" t="s">
        <v>430</v>
      </c>
      <c r="AI15" s="87" t="s">
        <v>430</v>
      </c>
      <c r="AJ15" s="87" t="s">
        <v>430</v>
      </c>
      <c r="AK15" s="87" t="s">
        <v>430</v>
      </c>
      <c r="AL15" s="87" t="s">
        <v>429</v>
      </c>
      <c r="AM15" s="31"/>
      <c r="AN15" s="31"/>
      <c r="AO15" s="20"/>
    </row>
    <row r="16" spans="1:41" x14ac:dyDescent="0.25">
      <c r="A16" s="143" t="s">
        <v>230</v>
      </c>
      <c r="B16" s="139" t="s">
        <v>181</v>
      </c>
      <c r="C16" s="140">
        <v>204</v>
      </c>
      <c r="D16" s="136" t="s">
        <v>471</v>
      </c>
      <c r="E16" s="87" t="s">
        <v>425</v>
      </c>
      <c r="F16" s="136" t="s">
        <v>471</v>
      </c>
      <c r="G16" s="136" t="s">
        <v>471</v>
      </c>
      <c r="H16" s="136" t="s">
        <v>471</v>
      </c>
      <c r="I16" s="129" t="s">
        <v>426</v>
      </c>
      <c r="J16" s="136" t="s">
        <v>1040</v>
      </c>
      <c r="K16" s="136" t="s">
        <v>1040</v>
      </c>
      <c r="L16" s="136" t="s">
        <v>1040</v>
      </c>
      <c r="M16" s="87" t="s">
        <v>428</v>
      </c>
      <c r="N16" s="87" t="s">
        <v>429</v>
      </c>
      <c r="O16" s="87" t="s">
        <v>429</v>
      </c>
      <c r="P16" s="87" t="s">
        <v>439</v>
      </c>
      <c r="Q16" s="87" t="s">
        <v>429</v>
      </c>
      <c r="R16" s="87" t="s">
        <v>429</v>
      </c>
      <c r="S16" s="87" t="s">
        <v>429</v>
      </c>
      <c r="T16" s="87" t="s">
        <v>440</v>
      </c>
      <c r="U16" s="87" t="s">
        <v>429</v>
      </c>
      <c r="V16" s="87" t="s">
        <v>441</v>
      </c>
      <c r="W16" s="87" t="s">
        <v>429</v>
      </c>
      <c r="X16" s="87" t="s">
        <v>442</v>
      </c>
      <c r="Y16" s="87" t="s">
        <v>443</v>
      </c>
      <c r="Z16" s="87" t="s">
        <v>485</v>
      </c>
      <c r="AA16" s="87" t="s">
        <v>444</v>
      </c>
      <c r="AB16" s="87" t="s">
        <v>429</v>
      </c>
      <c r="AC16" s="87" t="s">
        <v>429</v>
      </c>
      <c r="AD16" s="87" t="s">
        <v>429</v>
      </c>
      <c r="AE16" s="87" t="s">
        <v>431</v>
      </c>
      <c r="AF16" s="87" t="s">
        <v>429</v>
      </c>
      <c r="AG16" s="87" t="s">
        <v>429</v>
      </c>
      <c r="AH16" s="87" t="s">
        <v>430</v>
      </c>
      <c r="AI16" s="87" t="s">
        <v>430</v>
      </c>
      <c r="AJ16" s="87" t="s">
        <v>430</v>
      </c>
      <c r="AK16" s="87" t="s">
        <v>430</v>
      </c>
      <c r="AL16" s="87" t="s">
        <v>429</v>
      </c>
      <c r="AM16" s="31"/>
      <c r="AN16" s="31"/>
      <c r="AO16" s="20"/>
    </row>
    <row r="17" spans="1:41" x14ac:dyDescent="0.25">
      <c r="A17" s="143" t="s">
        <v>230</v>
      </c>
      <c r="B17" s="139" t="s">
        <v>182</v>
      </c>
      <c r="C17" s="140">
        <v>205</v>
      </c>
      <c r="D17" s="136" t="s">
        <v>471</v>
      </c>
      <c r="E17" s="87" t="s">
        <v>425</v>
      </c>
      <c r="F17" s="136" t="s">
        <v>471</v>
      </c>
      <c r="G17" s="136" t="s">
        <v>471</v>
      </c>
      <c r="H17" s="136" t="s">
        <v>471</v>
      </c>
      <c r="I17" s="129" t="s">
        <v>426</v>
      </c>
      <c r="J17" s="136" t="s">
        <v>1040</v>
      </c>
      <c r="K17" s="136" t="s">
        <v>1040</v>
      </c>
      <c r="L17" s="136" t="s">
        <v>1040</v>
      </c>
      <c r="M17" s="87" t="s">
        <v>428</v>
      </c>
      <c r="N17" s="87" t="s">
        <v>429</v>
      </c>
      <c r="O17" s="87" t="s">
        <v>429</v>
      </c>
      <c r="P17" s="87" t="s">
        <v>439</v>
      </c>
      <c r="Q17" s="87" t="s">
        <v>429</v>
      </c>
      <c r="R17" s="87" t="s">
        <v>429</v>
      </c>
      <c r="S17" s="87" t="s">
        <v>429</v>
      </c>
      <c r="T17" s="87" t="s">
        <v>440</v>
      </c>
      <c r="U17" s="87" t="s">
        <v>429</v>
      </c>
      <c r="V17" s="87" t="s">
        <v>441</v>
      </c>
      <c r="W17" s="87" t="s">
        <v>429</v>
      </c>
      <c r="X17" s="87" t="s">
        <v>442</v>
      </c>
      <c r="Y17" s="87" t="s">
        <v>443</v>
      </c>
      <c r="Z17" s="87" t="s">
        <v>485</v>
      </c>
      <c r="AA17" s="87" t="s">
        <v>444</v>
      </c>
      <c r="AB17" s="87" t="s">
        <v>429</v>
      </c>
      <c r="AC17" s="87" t="s">
        <v>429</v>
      </c>
      <c r="AD17" s="87" t="s">
        <v>429</v>
      </c>
      <c r="AE17" s="87" t="s">
        <v>431</v>
      </c>
      <c r="AF17" s="87" t="s">
        <v>429</v>
      </c>
      <c r="AG17" s="87" t="s">
        <v>429</v>
      </c>
      <c r="AH17" s="87" t="s">
        <v>430</v>
      </c>
      <c r="AI17" s="87" t="s">
        <v>430</v>
      </c>
      <c r="AJ17" s="87" t="s">
        <v>430</v>
      </c>
      <c r="AK17" s="87" t="s">
        <v>430</v>
      </c>
      <c r="AL17" s="87" t="s">
        <v>429</v>
      </c>
      <c r="AM17" s="31"/>
      <c r="AN17" s="31"/>
      <c r="AO17" s="20"/>
    </row>
    <row r="18" spans="1:41" x14ac:dyDescent="0.25">
      <c r="A18" s="143" t="s">
        <v>230</v>
      </c>
      <c r="B18" s="139" t="s">
        <v>183</v>
      </c>
      <c r="C18" s="140">
        <v>206</v>
      </c>
      <c r="D18" s="136" t="s">
        <v>471</v>
      </c>
      <c r="E18" s="87" t="s">
        <v>425</v>
      </c>
      <c r="F18" s="136" t="s">
        <v>471</v>
      </c>
      <c r="G18" s="136" t="s">
        <v>471</v>
      </c>
      <c r="H18" s="136" t="s">
        <v>471</v>
      </c>
      <c r="I18" s="129" t="s">
        <v>426</v>
      </c>
      <c r="J18" s="136" t="s">
        <v>1040</v>
      </c>
      <c r="K18" s="136" t="s">
        <v>1040</v>
      </c>
      <c r="L18" s="136" t="s">
        <v>1040</v>
      </c>
      <c r="M18" s="87" t="s">
        <v>428</v>
      </c>
      <c r="N18" s="87" t="s">
        <v>429</v>
      </c>
      <c r="O18" s="87" t="s">
        <v>429</v>
      </c>
      <c r="P18" s="87" t="s">
        <v>439</v>
      </c>
      <c r="Q18" s="87" t="s">
        <v>429</v>
      </c>
      <c r="R18" s="87" t="s">
        <v>429</v>
      </c>
      <c r="S18" s="87" t="s">
        <v>429</v>
      </c>
      <c r="T18" s="87" t="s">
        <v>440</v>
      </c>
      <c r="U18" s="87" t="s">
        <v>429</v>
      </c>
      <c r="V18" s="87" t="s">
        <v>441</v>
      </c>
      <c r="W18" s="87" t="s">
        <v>429</v>
      </c>
      <c r="X18" s="87" t="s">
        <v>442</v>
      </c>
      <c r="Y18" s="87" t="s">
        <v>443</v>
      </c>
      <c r="Z18" s="87" t="s">
        <v>485</v>
      </c>
      <c r="AA18" s="87" t="s">
        <v>444</v>
      </c>
      <c r="AB18" s="87" t="s">
        <v>429</v>
      </c>
      <c r="AC18" s="87" t="s">
        <v>429</v>
      </c>
      <c r="AD18" s="87" t="s">
        <v>429</v>
      </c>
      <c r="AE18" s="87" t="s">
        <v>431</v>
      </c>
      <c r="AF18" s="87" t="s">
        <v>429</v>
      </c>
      <c r="AG18" s="87" t="s">
        <v>429</v>
      </c>
      <c r="AH18" s="87" t="s">
        <v>430</v>
      </c>
      <c r="AI18" s="87" t="s">
        <v>430</v>
      </c>
      <c r="AJ18" s="87" t="s">
        <v>430</v>
      </c>
      <c r="AK18" s="87" t="s">
        <v>430</v>
      </c>
      <c r="AL18" s="87" t="s">
        <v>429</v>
      </c>
      <c r="AM18" s="31"/>
      <c r="AN18" s="31"/>
      <c r="AO18" s="20"/>
    </row>
    <row r="19" spans="1:41" x14ac:dyDescent="0.25">
      <c r="A19" s="143" t="s">
        <v>230</v>
      </c>
      <c r="B19" s="139" t="s">
        <v>184</v>
      </c>
      <c r="C19" s="140">
        <v>207</v>
      </c>
      <c r="D19" s="136" t="s">
        <v>471</v>
      </c>
      <c r="E19" s="87" t="s">
        <v>425</v>
      </c>
      <c r="F19" s="136" t="s">
        <v>471</v>
      </c>
      <c r="G19" s="136" t="s">
        <v>471</v>
      </c>
      <c r="H19" s="136" t="s">
        <v>471</v>
      </c>
      <c r="I19" s="129" t="s">
        <v>426</v>
      </c>
      <c r="J19" s="136" t="s">
        <v>1040</v>
      </c>
      <c r="K19" s="136" t="s">
        <v>1040</v>
      </c>
      <c r="L19" s="136" t="s">
        <v>1040</v>
      </c>
      <c r="M19" s="87" t="s">
        <v>428</v>
      </c>
      <c r="N19" s="87" t="s">
        <v>429</v>
      </c>
      <c r="O19" s="87" t="s">
        <v>429</v>
      </c>
      <c r="P19" s="87" t="s">
        <v>439</v>
      </c>
      <c r="Q19" s="87" t="s">
        <v>429</v>
      </c>
      <c r="R19" s="87" t="s">
        <v>429</v>
      </c>
      <c r="S19" s="87" t="s">
        <v>429</v>
      </c>
      <c r="T19" s="87" t="s">
        <v>440</v>
      </c>
      <c r="U19" s="87" t="s">
        <v>429</v>
      </c>
      <c r="V19" s="87" t="s">
        <v>441</v>
      </c>
      <c r="W19" s="87" t="s">
        <v>429</v>
      </c>
      <c r="X19" s="87" t="s">
        <v>442</v>
      </c>
      <c r="Y19" s="87" t="s">
        <v>443</v>
      </c>
      <c r="Z19" s="87" t="s">
        <v>485</v>
      </c>
      <c r="AA19" s="87" t="s">
        <v>444</v>
      </c>
      <c r="AB19" s="87" t="s">
        <v>429</v>
      </c>
      <c r="AC19" s="87" t="s">
        <v>429</v>
      </c>
      <c r="AD19" s="87" t="s">
        <v>429</v>
      </c>
      <c r="AE19" s="87" t="s">
        <v>431</v>
      </c>
      <c r="AF19" s="87" t="s">
        <v>429</v>
      </c>
      <c r="AG19" s="87" t="s">
        <v>429</v>
      </c>
      <c r="AH19" s="87" t="s">
        <v>430</v>
      </c>
      <c r="AI19" s="87" t="s">
        <v>430</v>
      </c>
      <c r="AJ19" s="87" t="s">
        <v>430</v>
      </c>
      <c r="AK19" s="87" t="s">
        <v>430</v>
      </c>
      <c r="AL19" s="87" t="s">
        <v>429</v>
      </c>
      <c r="AM19" s="31"/>
      <c r="AN19" s="31"/>
      <c r="AO19" s="20"/>
    </row>
    <row r="20" spans="1:41" x14ac:dyDescent="0.25">
      <c r="A20" s="143" t="s">
        <v>230</v>
      </c>
      <c r="B20" s="139" t="s">
        <v>185</v>
      </c>
      <c r="C20" s="140">
        <v>208</v>
      </c>
      <c r="D20" s="136" t="s">
        <v>471</v>
      </c>
      <c r="E20" s="87" t="s">
        <v>425</v>
      </c>
      <c r="F20" s="136" t="s">
        <v>471</v>
      </c>
      <c r="G20" s="136" t="s">
        <v>471</v>
      </c>
      <c r="H20" s="136" t="s">
        <v>471</v>
      </c>
      <c r="I20" s="129" t="s">
        <v>426</v>
      </c>
      <c r="J20" s="136" t="s">
        <v>1040</v>
      </c>
      <c r="K20" s="136" t="s">
        <v>1040</v>
      </c>
      <c r="L20" s="136" t="s">
        <v>1040</v>
      </c>
      <c r="M20" s="87" t="s">
        <v>428</v>
      </c>
      <c r="N20" s="87" t="s">
        <v>429</v>
      </c>
      <c r="O20" s="87" t="s">
        <v>429</v>
      </c>
      <c r="P20" s="87" t="s">
        <v>439</v>
      </c>
      <c r="Q20" s="87" t="s">
        <v>429</v>
      </c>
      <c r="R20" s="87" t="s">
        <v>429</v>
      </c>
      <c r="S20" s="87" t="s">
        <v>429</v>
      </c>
      <c r="T20" s="87" t="s">
        <v>440</v>
      </c>
      <c r="U20" s="87" t="s">
        <v>429</v>
      </c>
      <c r="V20" s="87" t="s">
        <v>441</v>
      </c>
      <c r="W20" s="87" t="s">
        <v>429</v>
      </c>
      <c r="X20" s="87" t="s">
        <v>442</v>
      </c>
      <c r="Y20" s="87" t="s">
        <v>443</v>
      </c>
      <c r="Z20" s="87" t="s">
        <v>485</v>
      </c>
      <c r="AA20" s="87" t="s">
        <v>444</v>
      </c>
      <c r="AB20" s="87" t="s">
        <v>429</v>
      </c>
      <c r="AC20" s="87" t="s">
        <v>429</v>
      </c>
      <c r="AD20" s="87" t="s">
        <v>429</v>
      </c>
      <c r="AE20" s="87" t="s">
        <v>431</v>
      </c>
      <c r="AF20" s="87" t="s">
        <v>429</v>
      </c>
      <c r="AG20" s="87" t="s">
        <v>429</v>
      </c>
      <c r="AH20" s="87" t="s">
        <v>430</v>
      </c>
      <c r="AI20" s="87" t="s">
        <v>430</v>
      </c>
      <c r="AJ20" s="87" t="s">
        <v>430</v>
      </c>
      <c r="AK20" s="87" t="s">
        <v>430</v>
      </c>
      <c r="AL20" s="87" t="s">
        <v>429</v>
      </c>
      <c r="AM20" s="31"/>
      <c r="AN20" s="31"/>
      <c r="AO20" s="20"/>
    </row>
    <row r="21" spans="1:41" x14ac:dyDescent="0.25">
      <c r="A21" s="143" t="s">
        <v>230</v>
      </c>
      <c r="B21" s="139" t="s">
        <v>186</v>
      </c>
      <c r="C21" s="140">
        <v>209</v>
      </c>
      <c r="D21" s="136" t="s">
        <v>471</v>
      </c>
      <c r="E21" s="87" t="s">
        <v>425</v>
      </c>
      <c r="F21" s="136" t="s">
        <v>471</v>
      </c>
      <c r="G21" s="136" t="s">
        <v>471</v>
      </c>
      <c r="H21" s="136" t="s">
        <v>471</v>
      </c>
      <c r="I21" s="129" t="s">
        <v>426</v>
      </c>
      <c r="J21" s="136" t="s">
        <v>1040</v>
      </c>
      <c r="K21" s="136" t="s">
        <v>1040</v>
      </c>
      <c r="L21" s="136" t="s">
        <v>1040</v>
      </c>
      <c r="M21" s="87" t="s">
        <v>428</v>
      </c>
      <c r="N21" s="87" t="s">
        <v>429</v>
      </c>
      <c r="O21" s="87" t="s">
        <v>429</v>
      </c>
      <c r="P21" s="87" t="s">
        <v>439</v>
      </c>
      <c r="Q21" s="87" t="s">
        <v>429</v>
      </c>
      <c r="R21" s="87" t="s">
        <v>429</v>
      </c>
      <c r="S21" s="87" t="s">
        <v>429</v>
      </c>
      <c r="T21" s="87" t="s">
        <v>440</v>
      </c>
      <c r="U21" s="87" t="s">
        <v>429</v>
      </c>
      <c r="V21" s="87" t="s">
        <v>441</v>
      </c>
      <c r="W21" s="87" t="s">
        <v>429</v>
      </c>
      <c r="X21" s="87" t="s">
        <v>442</v>
      </c>
      <c r="Y21" s="87" t="s">
        <v>443</v>
      </c>
      <c r="Z21" s="87" t="s">
        <v>485</v>
      </c>
      <c r="AA21" s="87" t="s">
        <v>444</v>
      </c>
      <c r="AB21" s="87" t="s">
        <v>429</v>
      </c>
      <c r="AC21" s="87" t="s">
        <v>429</v>
      </c>
      <c r="AD21" s="87" t="s">
        <v>429</v>
      </c>
      <c r="AE21" s="87" t="s">
        <v>431</v>
      </c>
      <c r="AF21" s="87" t="s">
        <v>429</v>
      </c>
      <c r="AG21" s="87" t="s">
        <v>429</v>
      </c>
      <c r="AH21" s="87" t="s">
        <v>430</v>
      </c>
      <c r="AI21" s="87" t="s">
        <v>430</v>
      </c>
      <c r="AJ21" s="87" t="s">
        <v>430</v>
      </c>
      <c r="AK21" s="87" t="s">
        <v>430</v>
      </c>
      <c r="AL21" s="87" t="s">
        <v>429</v>
      </c>
      <c r="AM21" s="31"/>
      <c r="AN21" s="31"/>
      <c r="AO21" s="20"/>
    </row>
    <row r="22" spans="1:41" x14ac:dyDescent="0.25">
      <c r="A22" s="143" t="s">
        <v>230</v>
      </c>
      <c r="B22" s="139" t="s">
        <v>187</v>
      </c>
      <c r="C22" s="140">
        <v>210</v>
      </c>
      <c r="D22" s="136" t="s">
        <v>471</v>
      </c>
      <c r="E22" s="87" t="s">
        <v>425</v>
      </c>
      <c r="F22" s="136" t="s">
        <v>471</v>
      </c>
      <c r="G22" s="136" t="s">
        <v>471</v>
      </c>
      <c r="H22" s="136" t="s">
        <v>471</v>
      </c>
      <c r="I22" s="129" t="s">
        <v>426</v>
      </c>
      <c r="J22" s="136" t="s">
        <v>1040</v>
      </c>
      <c r="K22" s="136" t="s">
        <v>1040</v>
      </c>
      <c r="L22" s="136" t="s">
        <v>1040</v>
      </c>
      <c r="M22" s="87" t="s">
        <v>428</v>
      </c>
      <c r="N22" s="87" t="s">
        <v>429</v>
      </c>
      <c r="O22" s="87" t="s">
        <v>429</v>
      </c>
      <c r="P22" s="87" t="s">
        <v>439</v>
      </c>
      <c r="Q22" s="87" t="s">
        <v>429</v>
      </c>
      <c r="R22" s="87" t="s">
        <v>429</v>
      </c>
      <c r="S22" s="87" t="s">
        <v>429</v>
      </c>
      <c r="T22" s="87" t="s">
        <v>440</v>
      </c>
      <c r="U22" s="87" t="s">
        <v>429</v>
      </c>
      <c r="V22" s="87" t="s">
        <v>441</v>
      </c>
      <c r="W22" s="87" t="s">
        <v>429</v>
      </c>
      <c r="X22" s="87" t="s">
        <v>442</v>
      </c>
      <c r="Y22" s="87" t="s">
        <v>443</v>
      </c>
      <c r="Z22" s="87" t="s">
        <v>485</v>
      </c>
      <c r="AA22" s="87" t="s">
        <v>444</v>
      </c>
      <c r="AB22" s="87" t="s">
        <v>429</v>
      </c>
      <c r="AC22" s="87" t="s">
        <v>429</v>
      </c>
      <c r="AD22" s="87" t="s">
        <v>429</v>
      </c>
      <c r="AE22" s="87" t="s">
        <v>431</v>
      </c>
      <c r="AF22" s="87" t="s">
        <v>429</v>
      </c>
      <c r="AG22" s="87" t="s">
        <v>429</v>
      </c>
      <c r="AH22" s="87" t="s">
        <v>430</v>
      </c>
      <c r="AI22" s="87" t="s">
        <v>430</v>
      </c>
      <c r="AJ22" s="87" t="s">
        <v>430</v>
      </c>
      <c r="AK22" s="87" t="s">
        <v>430</v>
      </c>
      <c r="AL22" s="87" t="s">
        <v>429</v>
      </c>
      <c r="AM22" s="31"/>
      <c r="AN22" s="31"/>
      <c r="AO22" s="20"/>
    </row>
    <row r="23" spans="1:41" x14ac:dyDescent="0.25">
      <c r="A23" s="138" t="s">
        <v>188</v>
      </c>
      <c r="B23" s="139" t="s">
        <v>188</v>
      </c>
      <c r="C23" s="140">
        <v>301</v>
      </c>
      <c r="D23" s="136" t="s">
        <v>471</v>
      </c>
      <c r="E23" s="87" t="s">
        <v>425</v>
      </c>
      <c r="F23" s="136" t="s">
        <v>471</v>
      </c>
      <c r="G23" s="136" t="s">
        <v>471</v>
      </c>
      <c r="H23" s="136" t="s">
        <v>471</v>
      </c>
      <c r="I23" s="129" t="s">
        <v>426</v>
      </c>
      <c r="J23" s="136" t="s">
        <v>1040</v>
      </c>
      <c r="K23" s="136" t="s">
        <v>1040</v>
      </c>
      <c r="L23" s="136" t="s">
        <v>1040</v>
      </c>
      <c r="M23" s="87" t="s">
        <v>428</v>
      </c>
      <c r="N23" s="87" t="s">
        <v>429</v>
      </c>
      <c r="O23" s="87" t="s">
        <v>429</v>
      </c>
      <c r="P23" s="87" t="s">
        <v>439</v>
      </c>
      <c r="Q23" s="87" t="s">
        <v>429</v>
      </c>
      <c r="R23" s="87" t="s">
        <v>429</v>
      </c>
      <c r="S23" s="87" t="s">
        <v>429</v>
      </c>
      <c r="T23" s="87" t="s">
        <v>440</v>
      </c>
      <c r="U23" s="87" t="s">
        <v>429</v>
      </c>
      <c r="V23" s="87" t="s">
        <v>441</v>
      </c>
      <c r="W23" s="87" t="s">
        <v>429</v>
      </c>
      <c r="X23" s="87" t="s">
        <v>442</v>
      </c>
      <c r="Y23" s="87" t="s">
        <v>443</v>
      </c>
      <c r="Z23" s="87" t="s">
        <v>485</v>
      </c>
      <c r="AA23" s="87" t="s">
        <v>444</v>
      </c>
      <c r="AB23" s="87" t="s">
        <v>429</v>
      </c>
      <c r="AC23" s="87" t="s">
        <v>429</v>
      </c>
      <c r="AD23" s="87" t="s">
        <v>429</v>
      </c>
      <c r="AE23" s="87" t="s">
        <v>431</v>
      </c>
      <c r="AF23" s="87" t="s">
        <v>429</v>
      </c>
      <c r="AG23" s="87" t="s">
        <v>429</v>
      </c>
      <c r="AH23" s="87" t="s">
        <v>430</v>
      </c>
      <c r="AI23" s="87" t="s">
        <v>430</v>
      </c>
      <c r="AJ23" s="87" t="s">
        <v>430</v>
      </c>
      <c r="AK23" s="87" t="s">
        <v>430</v>
      </c>
      <c r="AL23" s="87" t="s">
        <v>429</v>
      </c>
      <c r="AM23" s="31"/>
      <c r="AN23" s="31"/>
      <c r="AO23" s="20"/>
    </row>
    <row r="24" spans="1:41" x14ac:dyDescent="0.25">
      <c r="A24" s="138" t="s">
        <v>188</v>
      </c>
      <c r="B24" s="139" t="s">
        <v>189</v>
      </c>
      <c r="C24" s="140">
        <v>302</v>
      </c>
      <c r="D24" s="136" t="s">
        <v>471</v>
      </c>
      <c r="E24" s="87" t="s">
        <v>425</v>
      </c>
      <c r="F24" s="136" t="s">
        <v>471</v>
      </c>
      <c r="G24" s="136" t="s">
        <v>471</v>
      </c>
      <c r="H24" s="136" t="s">
        <v>471</v>
      </c>
      <c r="I24" s="129" t="s">
        <v>426</v>
      </c>
      <c r="J24" s="136" t="s">
        <v>1040</v>
      </c>
      <c r="K24" s="136" t="s">
        <v>1040</v>
      </c>
      <c r="L24" s="136" t="s">
        <v>1040</v>
      </c>
      <c r="M24" s="87" t="s">
        <v>428</v>
      </c>
      <c r="N24" s="87" t="s">
        <v>429</v>
      </c>
      <c r="O24" s="87" t="s">
        <v>429</v>
      </c>
      <c r="P24" s="87" t="s">
        <v>439</v>
      </c>
      <c r="Q24" s="87" t="s">
        <v>429</v>
      </c>
      <c r="R24" s="87" t="s">
        <v>429</v>
      </c>
      <c r="S24" s="87" t="s">
        <v>429</v>
      </c>
      <c r="T24" s="87" t="s">
        <v>440</v>
      </c>
      <c r="U24" s="87" t="s">
        <v>429</v>
      </c>
      <c r="V24" s="87" t="s">
        <v>441</v>
      </c>
      <c r="W24" s="87" t="s">
        <v>429</v>
      </c>
      <c r="X24" s="87" t="s">
        <v>442</v>
      </c>
      <c r="Y24" s="87" t="s">
        <v>443</v>
      </c>
      <c r="Z24" s="87" t="s">
        <v>485</v>
      </c>
      <c r="AA24" s="87" t="s">
        <v>444</v>
      </c>
      <c r="AB24" s="87" t="s">
        <v>429</v>
      </c>
      <c r="AC24" s="87" t="s">
        <v>429</v>
      </c>
      <c r="AD24" s="87" t="s">
        <v>429</v>
      </c>
      <c r="AE24" s="87" t="s">
        <v>431</v>
      </c>
      <c r="AF24" s="87" t="s">
        <v>429</v>
      </c>
      <c r="AG24" s="87" t="s">
        <v>429</v>
      </c>
      <c r="AH24" s="87" t="s">
        <v>430</v>
      </c>
      <c r="AI24" s="87" t="s">
        <v>430</v>
      </c>
      <c r="AJ24" s="87" t="s">
        <v>430</v>
      </c>
      <c r="AK24" s="87" t="s">
        <v>430</v>
      </c>
      <c r="AL24" s="87" t="s">
        <v>429</v>
      </c>
      <c r="AM24" s="31"/>
      <c r="AN24" s="31"/>
      <c r="AO24" s="20"/>
    </row>
    <row r="25" spans="1:41" x14ac:dyDescent="0.25">
      <c r="A25" s="138" t="s">
        <v>188</v>
      </c>
      <c r="B25" s="139" t="s">
        <v>190</v>
      </c>
      <c r="C25" s="140">
        <v>303</v>
      </c>
      <c r="D25" s="136" t="s">
        <v>471</v>
      </c>
      <c r="E25" s="87" t="s">
        <v>425</v>
      </c>
      <c r="F25" s="136" t="s">
        <v>471</v>
      </c>
      <c r="G25" s="136" t="s">
        <v>471</v>
      </c>
      <c r="H25" s="136" t="s">
        <v>471</v>
      </c>
      <c r="I25" s="129" t="s">
        <v>426</v>
      </c>
      <c r="J25" s="136" t="s">
        <v>1040</v>
      </c>
      <c r="K25" s="136" t="s">
        <v>1040</v>
      </c>
      <c r="L25" s="136" t="s">
        <v>1040</v>
      </c>
      <c r="M25" s="87" t="s">
        <v>428</v>
      </c>
      <c r="N25" s="87" t="s">
        <v>429</v>
      </c>
      <c r="O25" s="87" t="s">
        <v>429</v>
      </c>
      <c r="P25" s="87" t="s">
        <v>439</v>
      </c>
      <c r="Q25" s="87" t="s">
        <v>429</v>
      </c>
      <c r="R25" s="87" t="s">
        <v>429</v>
      </c>
      <c r="S25" s="87" t="s">
        <v>429</v>
      </c>
      <c r="T25" s="87" t="s">
        <v>440</v>
      </c>
      <c r="U25" s="87" t="s">
        <v>429</v>
      </c>
      <c r="V25" s="87" t="s">
        <v>441</v>
      </c>
      <c r="W25" s="87" t="s">
        <v>429</v>
      </c>
      <c r="X25" s="87" t="s">
        <v>442</v>
      </c>
      <c r="Y25" s="87" t="s">
        <v>443</v>
      </c>
      <c r="Z25" s="87" t="s">
        <v>485</v>
      </c>
      <c r="AA25" s="87" t="s">
        <v>444</v>
      </c>
      <c r="AB25" s="87" t="s">
        <v>429</v>
      </c>
      <c r="AC25" s="87" t="s">
        <v>429</v>
      </c>
      <c r="AD25" s="87" t="s">
        <v>429</v>
      </c>
      <c r="AE25" s="87" t="s">
        <v>431</v>
      </c>
      <c r="AF25" s="87" t="s">
        <v>429</v>
      </c>
      <c r="AG25" s="87" t="s">
        <v>429</v>
      </c>
      <c r="AH25" s="87" t="s">
        <v>430</v>
      </c>
      <c r="AI25" s="87" t="s">
        <v>430</v>
      </c>
      <c r="AJ25" s="87" t="s">
        <v>430</v>
      </c>
      <c r="AK25" s="87" t="s">
        <v>430</v>
      </c>
      <c r="AL25" s="87" t="s">
        <v>429</v>
      </c>
      <c r="AM25" s="31"/>
      <c r="AN25" s="31"/>
      <c r="AO25" s="20"/>
    </row>
    <row r="26" spans="1:41" x14ac:dyDescent="0.25">
      <c r="A26" s="138" t="s">
        <v>188</v>
      </c>
      <c r="B26" s="139" t="s">
        <v>191</v>
      </c>
      <c r="C26" s="140">
        <v>304</v>
      </c>
      <c r="D26" s="136" t="s">
        <v>471</v>
      </c>
      <c r="E26" s="87" t="s">
        <v>425</v>
      </c>
      <c r="F26" s="136" t="s">
        <v>471</v>
      </c>
      <c r="G26" s="136" t="s">
        <v>471</v>
      </c>
      <c r="H26" s="136" t="s">
        <v>471</v>
      </c>
      <c r="I26" s="129" t="s">
        <v>426</v>
      </c>
      <c r="J26" s="136" t="s">
        <v>1040</v>
      </c>
      <c r="K26" s="136" t="s">
        <v>1040</v>
      </c>
      <c r="L26" s="136" t="s">
        <v>1040</v>
      </c>
      <c r="M26" s="87" t="s">
        <v>428</v>
      </c>
      <c r="N26" s="87" t="s">
        <v>429</v>
      </c>
      <c r="O26" s="87" t="s">
        <v>429</v>
      </c>
      <c r="P26" s="87" t="s">
        <v>439</v>
      </c>
      <c r="Q26" s="87" t="s">
        <v>429</v>
      </c>
      <c r="R26" s="87" t="s">
        <v>429</v>
      </c>
      <c r="S26" s="87" t="s">
        <v>429</v>
      </c>
      <c r="T26" s="87" t="s">
        <v>440</v>
      </c>
      <c r="U26" s="87" t="s">
        <v>429</v>
      </c>
      <c r="V26" s="87" t="s">
        <v>441</v>
      </c>
      <c r="W26" s="87" t="s">
        <v>429</v>
      </c>
      <c r="X26" s="87" t="s">
        <v>442</v>
      </c>
      <c r="Y26" s="87" t="s">
        <v>443</v>
      </c>
      <c r="Z26" s="87" t="s">
        <v>485</v>
      </c>
      <c r="AA26" s="87" t="s">
        <v>444</v>
      </c>
      <c r="AB26" s="87" t="s">
        <v>429</v>
      </c>
      <c r="AC26" s="87" t="s">
        <v>429</v>
      </c>
      <c r="AD26" s="87" t="s">
        <v>429</v>
      </c>
      <c r="AE26" s="87" t="s">
        <v>431</v>
      </c>
      <c r="AF26" s="87" t="s">
        <v>429</v>
      </c>
      <c r="AG26" s="87" t="s">
        <v>429</v>
      </c>
      <c r="AH26" s="87" t="s">
        <v>430</v>
      </c>
      <c r="AI26" s="87" t="s">
        <v>430</v>
      </c>
      <c r="AJ26" s="87" t="s">
        <v>430</v>
      </c>
      <c r="AK26" s="87" t="s">
        <v>430</v>
      </c>
      <c r="AL26" s="87" t="s">
        <v>429</v>
      </c>
      <c r="AM26" s="31"/>
      <c r="AN26" s="31"/>
      <c r="AO26" s="20"/>
    </row>
    <row r="27" spans="1:41" x14ac:dyDescent="0.25">
      <c r="A27" s="138" t="s">
        <v>188</v>
      </c>
      <c r="B27" s="139" t="s">
        <v>192</v>
      </c>
      <c r="C27" s="140">
        <v>305</v>
      </c>
      <c r="D27" s="136" t="s">
        <v>471</v>
      </c>
      <c r="E27" s="87" t="s">
        <v>425</v>
      </c>
      <c r="F27" s="136" t="s">
        <v>471</v>
      </c>
      <c r="G27" s="136" t="s">
        <v>471</v>
      </c>
      <c r="H27" s="136" t="s">
        <v>471</v>
      </c>
      <c r="I27" s="129" t="s">
        <v>426</v>
      </c>
      <c r="J27" s="136" t="s">
        <v>1040</v>
      </c>
      <c r="K27" s="136" t="s">
        <v>1040</v>
      </c>
      <c r="L27" s="136" t="s">
        <v>1040</v>
      </c>
      <c r="M27" s="87" t="s">
        <v>428</v>
      </c>
      <c r="N27" s="87" t="s">
        <v>429</v>
      </c>
      <c r="O27" s="87" t="s">
        <v>429</v>
      </c>
      <c r="P27" s="87" t="s">
        <v>439</v>
      </c>
      <c r="Q27" s="87" t="s">
        <v>429</v>
      </c>
      <c r="R27" s="87" t="s">
        <v>429</v>
      </c>
      <c r="S27" s="87" t="s">
        <v>429</v>
      </c>
      <c r="T27" s="87" t="s">
        <v>440</v>
      </c>
      <c r="U27" s="87" t="s">
        <v>429</v>
      </c>
      <c r="V27" s="87" t="s">
        <v>441</v>
      </c>
      <c r="W27" s="87" t="s">
        <v>429</v>
      </c>
      <c r="X27" s="87" t="s">
        <v>442</v>
      </c>
      <c r="Y27" s="87" t="s">
        <v>443</v>
      </c>
      <c r="Z27" s="87" t="s">
        <v>485</v>
      </c>
      <c r="AA27" s="87" t="s">
        <v>444</v>
      </c>
      <c r="AB27" s="87" t="s">
        <v>429</v>
      </c>
      <c r="AC27" s="87" t="s">
        <v>429</v>
      </c>
      <c r="AD27" s="87" t="s">
        <v>429</v>
      </c>
      <c r="AE27" s="87" t="s">
        <v>431</v>
      </c>
      <c r="AF27" s="87" t="s">
        <v>429</v>
      </c>
      <c r="AG27" s="87" t="s">
        <v>429</v>
      </c>
      <c r="AH27" s="87" t="s">
        <v>430</v>
      </c>
      <c r="AI27" s="87" t="s">
        <v>430</v>
      </c>
      <c r="AJ27" s="87" t="s">
        <v>430</v>
      </c>
      <c r="AK27" s="87" t="s">
        <v>430</v>
      </c>
      <c r="AL27" s="87" t="s">
        <v>429</v>
      </c>
      <c r="AM27" s="31"/>
      <c r="AN27" s="31"/>
      <c r="AO27" s="20"/>
    </row>
    <row r="28" spans="1:41" x14ac:dyDescent="0.25">
      <c r="A28" s="138" t="s">
        <v>188</v>
      </c>
      <c r="B28" s="139" t="s">
        <v>193</v>
      </c>
      <c r="C28" s="140">
        <v>306</v>
      </c>
      <c r="D28" s="136" t="s">
        <v>471</v>
      </c>
      <c r="E28" s="87" t="s">
        <v>425</v>
      </c>
      <c r="F28" s="136" t="s">
        <v>471</v>
      </c>
      <c r="G28" s="136" t="s">
        <v>471</v>
      </c>
      <c r="H28" s="136" t="s">
        <v>471</v>
      </c>
      <c r="I28" s="129" t="s">
        <v>426</v>
      </c>
      <c r="J28" s="136" t="s">
        <v>1040</v>
      </c>
      <c r="K28" s="136" t="s">
        <v>1040</v>
      </c>
      <c r="L28" s="136" t="s">
        <v>1040</v>
      </c>
      <c r="M28" s="87" t="s">
        <v>428</v>
      </c>
      <c r="N28" s="87" t="s">
        <v>429</v>
      </c>
      <c r="O28" s="87" t="s">
        <v>429</v>
      </c>
      <c r="P28" s="87" t="s">
        <v>439</v>
      </c>
      <c r="Q28" s="87" t="s">
        <v>429</v>
      </c>
      <c r="R28" s="87" t="s">
        <v>429</v>
      </c>
      <c r="S28" s="87" t="s">
        <v>429</v>
      </c>
      <c r="T28" s="87" t="s">
        <v>440</v>
      </c>
      <c r="U28" s="87" t="s">
        <v>429</v>
      </c>
      <c r="V28" s="87" t="s">
        <v>441</v>
      </c>
      <c r="W28" s="87" t="s">
        <v>429</v>
      </c>
      <c r="X28" s="87" t="s">
        <v>442</v>
      </c>
      <c r="Y28" s="87" t="s">
        <v>443</v>
      </c>
      <c r="Z28" s="87" t="s">
        <v>485</v>
      </c>
      <c r="AA28" s="87" t="s">
        <v>444</v>
      </c>
      <c r="AB28" s="87" t="s">
        <v>429</v>
      </c>
      <c r="AC28" s="87" t="s">
        <v>429</v>
      </c>
      <c r="AD28" s="87" t="s">
        <v>429</v>
      </c>
      <c r="AE28" s="87" t="s">
        <v>431</v>
      </c>
      <c r="AF28" s="87" t="s">
        <v>429</v>
      </c>
      <c r="AG28" s="87" t="s">
        <v>429</v>
      </c>
      <c r="AH28" s="87" t="s">
        <v>430</v>
      </c>
      <c r="AI28" s="87" t="s">
        <v>430</v>
      </c>
      <c r="AJ28" s="87" t="s">
        <v>430</v>
      </c>
      <c r="AK28" s="87" t="s">
        <v>430</v>
      </c>
      <c r="AL28" s="87" t="s">
        <v>429</v>
      </c>
      <c r="AM28" s="31"/>
      <c r="AN28" s="31"/>
      <c r="AO28" s="20"/>
    </row>
    <row r="29" spans="1:41" x14ac:dyDescent="0.25">
      <c r="A29" s="138" t="s">
        <v>188</v>
      </c>
      <c r="B29" s="139" t="s">
        <v>194</v>
      </c>
      <c r="C29" s="140">
        <v>307</v>
      </c>
      <c r="D29" s="136" t="s">
        <v>471</v>
      </c>
      <c r="E29" s="87" t="s">
        <v>425</v>
      </c>
      <c r="F29" s="136" t="s">
        <v>471</v>
      </c>
      <c r="G29" s="136" t="s">
        <v>471</v>
      </c>
      <c r="H29" s="136" t="s">
        <v>471</v>
      </c>
      <c r="I29" s="129" t="s">
        <v>426</v>
      </c>
      <c r="J29" s="136" t="s">
        <v>1040</v>
      </c>
      <c r="K29" s="136" t="s">
        <v>1040</v>
      </c>
      <c r="L29" s="136" t="s">
        <v>1040</v>
      </c>
      <c r="M29" s="87" t="s">
        <v>428</v>
      </c>
      <c r="N29" s="87" t="s">
        <v>429</v>
      </c>
      <c r="O29" s="87" t="s">
        <v>429</v>
      </c>
      <c r="P29" s="87" t="s">
        <v>439</v>
      </c>
      <c r="Q29" s="87" t="s">
        <v>429</v>
      </c>
      <c r="R29" s="87" t="s">
        <v>429</v>
      </c>
      <c r="S29" s="87" t="s">
        <v>429</v>
      </c>
      <c r="T29" s="87" t="s">
        <v>440</v>
      </c>
      <c r="U29" s="87" t="s">
        <v>429</v>
      </c>
      <c r="V29" s="87" t="s">
        <v>441</v>
      </c>
      <c r="W29" s="87" t="s">
        <v>429</v>
      </c>
      <c r="X29" s="87" t="s">
        <v>442</v>
      </c>
      <c r="Y29" s="87" t="s">
        <v>443</v>
      </c>
      <c r="Z29" s="87" t="s">
        <v>485</v>
      </c>
      <c r="AA29" s="87" t="s">
        <v>444</v>
      </c>
      <c r="AB29" s="87" t="s">
        <v>429</v>
      </c>
      <c r="AC29" s="87" t="s">
        <v>429</v>
      </c>
      <c r="AD29" s="87" t="s">
        <v>429</v>
      </c>
      <c r="AE29" s="87" t="s">
        <v>431</v>
      </c>
      <c r="AF29" s="87" t="s">
        <v>429</v>
      </c>
      <c r="AG29" s="87" t="s">
        <v>429</v>
      </c>
      <c r="AH29" s="87" t="s">
        <v>430</v>
      </c>
      <c r="AI29" s="87" t="s">
        <v>430</v>
      </c>
      <c r="AJ29" s="87" t="s">
        <v>430</v>
      </c>
      <c r="AK29" s="87" t="s">
        <v>430</v>
      </c>
      <c r="AL29" s="87" t="s">
        <v>429</v>
      </c>
      <c r="AM29" s="31"/>
      <c r="AN29" s="31"/>
      <c r="AO29" s="20"/>
    </row>
    <row r="30" spans="1:41" x14ac:dyDescent="0.25">
      <c r="A30" s="138" t="s">
        <v>188</v>
      </c>
      <c r="B30" s="139" t="s">
        <v>195</v>
      </c>
      <c r="C30" s="140">
        <v>308</v>
      </c>
      <c r="D30" s="136" t="s">
        <v>471</v>
      </c>
      <c r="E30" s="87" t="s">
        <v>425</v>
      </c>
      <c r="F30" s="136" t="s">
        <v>471</v>
      </c>
      <c r="G30" s="136" t="s">
        <v>471</v>
      </c>
      <c r="H30" s="136" t="s">
        <v>471</v>
      </c>
      <c r="I30" s="129" t="s">
        <v>426</v>
      </c>
      <c r="J30" s="136" t="s">
        <v>1040</v>
      </c>
      <c r="K30" s="136" t="s">
        <v>1040</v>
      </c>
      <c r="L30" s="136" t="s">
        <v>1040</v>
      </c>
      <c r="M30" s="87" t="s">
        <v>428</v>
      </c>
      <c r="N30" s="87" t="s">
        <v>429</v>
      </c>
      <c r="O30" s="87" t="s">
        <v>429</v>
      </c>
      <c r="P30" s="87" t="s">
        <v>439</v>
      </c>
      <c r="Q30" s="87" t="s">
        <v>429</v>
      </c>
      <c r="R30" s="87" t="s">
        <v>429</v>
      </c>
      <c r="S30" s="87" t="s">
        <v>429</v>
      </c>
      <c r="T30" s="87" t="s">
        <v>440</v>
      </c>
      <c r="U30" s="87" t="s">
        <v>429</v>
      </c>
      <c r="V30" s="87" t="s">
        <v>441</v>
      </c>
      <c r="W30" s="87" t="s">
        <v>429</v>
      </c>
      <c r="X30" s="87" t="s">
        <v>442</v>
      </c>
      <c r="Y30" s="87" t="s">
        <v>443</v>
      </c>
      <c r="Z30" s="87" t="s">
        <v>485</v>
      </c>
      <c r="AA30" s="87" t="s">
        <v>444</v>
      </c>
      <c r="AB30" s="87" t="s">
        <v>429</v>
      </c>
      <c r="AC30" s="87" t="s">
        <v>429</v>
      </c>
      <c r="AD30" s="87" t="s">
        <v>429</v>
      </c>
      <c r="AE30" s="87" t="s">
        <v>431</v>
      </c>
      <c r="AF30" s="87" t="s">
        <v>429</v>
      </c>
      <c r="AG30" s="87" t="s">
        <v>429</v>
      </c>
      <c r="AH30" s="87" t="s">
        <v>430</v>
      </c>
      <c r="AI30" s="87" t="s">
        <v>430</v>
      </c>
      <c r="AJ30" s="87" t="s">
        <v>430</v>
      </c>
      <c r="AK30" s="87" t="s">
        <v>430</v>
      </c>
      <c r="AL30" s="87" t="s">
        <v>429</v>
      </c>
      <c r="AM30" s="31"/>
      <c r="AN30" s="31"/>
      <c r="AO30" s="20"/>
    </row>
    <row r="31" spans="1:41" x14ac:dyDescent="0.25">
      <c r="A31" s="138" t="s">
        <v>188</v>
      </c>
      <c r="B31" s="139" t="s">
        <v>196</v>
      </c>
      <c r="C31" s="140">
        <v>309</v>
      </c>
      <c r="D31" s="136" t="s">
        <v>471</v>
      </c>
      <c r="E31" s="87" t="s">
        <v>425</v>
      </c>
      <c r="F31" s="136" t="s">
        <v>471</v>
      </c>
      <c r="G31" s="136" t="s">
        <v>471</v>
      </c>
      <c r="H31" s="136" t="s">
        <v>471</v>
      </c>
      <c r="I31" s="129" t="s">
        <v>426</v>
      </c>
      <c r="J31" s="136" t="s">
        <v>1040</v>
      </c>
      <c r="K31" s="136" t="s">
        <v>1040</v>
      </c>
      <c r="L31" s="136" t="s">
        <v>1040</v>
      </c>
      <c r="M31" s="87" t="s">
        <v>428</v>
      </c>
      <c r="N31" s="87" t="s">
        <v>429</v>
      </c>
      <c r="O31" s="87" t="s">
        <v>429</v>
      </c>
      <c r="P31" s="87" t="s">
        <v>439</v>
      </c>
      <c r="Q31" s="87" t="s">
        <v>429</v>
      </c>
      <c r="R31" s="87" t="s">
        <v>429</v>
      </c>
      <c r="S31" s="87" t="s">
        <v>429</v>
      </c>
      <c r="T31" s="87" t="s">
        <v>440</v>
      </c>
      <c r="U31" s="87" t="s">
        <v>429</v>
      </c>
      <c r="V31" s="87" t="s">
        <v>441</v>
      </c>
      <c r="W31" s="87" t="s">
        <v>429</v>
      </c>
      <c r="X31" s="87" t="s">
        <v>442</v>
      </c>
      <c r="Y31" s="87" t="s">
        <v>443</v>
      </c>
      <c r="Z31" s="87" t="s">
        <v>485</v>
      </c>
      <c r="AA31" s="87" t="s">
        <v>444</v>
      </c>
      <c r="AB31" s="87" t="s">
        <v>429</v>
      </c>
      <c r="AC31" s="87" t="s">
        <v>429</v>
      </c>
      <c r="AD31" s="87" t="s">
        <v>429</v>
      </c>
      <c r="AE31" s="87" t="s">
        <v>431</v>
      </c>
      <c r="AF31" s="87" t="s">
        <v>429</v>
      </c>
      <c r="AG31" s="87" t="s">
        <v>429</v>
      </c>
      <c r="AH31" s="87" t="s">
        <v>430</v>
      </c>
      <c r="AI31" s="87" t="s">
        <v>430</v>
      </c>
      <c r="AJ31" s="87" t="s">
        <v>430</v>
      </c>
      <c r="AK31" s="87" t="s">
        <v>430</v>
      </c>
      <c r="AL31" s="87" t="s">
        <v>429</v>
      </c>
      <c r="AM31" s="31"/>
      <c r="AN31" s="31"/>
      <c r="AO31" s="20"/>
    </row>
    <row r="32" spans="1:41" x14ac:dyDescent="0.25">
      <c r="A32" s="138" t="s">
        <v>188</v>
      </c>
      <c r="B32" s="139" t="s">
        <v>197</v>
      </c>
      <c r="C32" s="140">
        <v>310</v>
      </c>
      <c r="D32" s="136" t="s">
        <v>471</v>
      </c>
      <c r="E32" s="87" t="s">
        <v>425</v>
      </c>
      <c r="F32" s="136" t="s">
        <v>471</v>
      </c>
      <c r="G32" s="136" t="s">
        <v>471</v>
      </c>
      <c r="H32" s="136" t="s">
        <v>471</v>
      </c>
      <c r="I32" s="129" t="s">
        <v>426</v>
      </c>
      <c r="J32" s="136" t="s">
        <v>1040</v>
      </c>
      <c r="K32" s="136" t="s">
        <v>1040</v>
      </c>
      <c r="L32" s="136" t="s">
        <v>1040</v>
      </c>
      <c r="M32" s="87" t="s">
        <v>428</v>
      </c>
      <c r="N32" s="87" t="s">
        <v>429</v>
      </c>
      <c r="O32" s="87" t="s">
        <v>429</v>
      </c>
      <c r="P32" s="87" t="s">
        <v>439</v>
      </c>
      <c r="Q32" s="87" t="s">
        <v>429</v>
      </c>
      <c r="R32" s="87" t="s">
        <v>429</v>
      </c>
      <c r="S32" s="87" t="s">
        <v>429</v>
      </c>
      <c r="T32" s="87" t="s">
        <v>440</v>
      </c>
      <c r="U32" s="87" t="s">
        <v>429</v>
      </c>
      <c r="V32" s="87" t="s">
        <v>441</v>
      </c>
      <c r="W32" s="87" t="s">
        <v>429</v>
      </c>
      <c r="X32" s="87" t="s">
        <v>442</v>
      </c>
      <c r="Y32" s="87" t="s">
        <v>443</v>
      </c>
      <c r="Z32" s="87" t="s">
        <v>485</v>
      </c>
      <c r="AA32" s="87" t="s">
        <v>444</v>
      </c>
      <c r="AB32" s="87" t="s">
        <v>429</v>
      </c>
      <c r="AC32" s="87" t="s">
        <v>429</v>
      </c>
      <c r="AD32" s="87" t="s">
        <v>429</v>
      </c>
      <c r="AE32" s="87" t="s">
        <v>431</v>
      </c>
      <c r="AF32" s="87" t="s">
        <v>429</v>
      </c>
      <c r="AG32" s="87" t="s">
        <v>429</v>
      </c>
      <c r="AH32" s="87" t="s">
        <v>430</v>
      </c>
      <c r="AI32" s="87" t="s">
        <v>430</v>
      </c>
      <c r="AJ32" s="87" t="s">
        <v>430</v>
      </c>
      <c r="AK32" s="87" t="s">
        <v>430</v>
      </c>
      <c r="AL32" s="87" t="s">
        <v>429</v>
      </c>
      <c r="AM32" s="31"/>
      <c r="AN32" s="31"/>
      <c r="AO32" s="20"/>
    </row>
    <row r="33" spans="1:41" x14ac:dyDescent="0.25">
      <c r="A33" s="138" t="s">
        <v>188</v>
      </c>
      <c r="B33" s="139" t="s">
        <v>198</v>
      </c>
      <c r="C33" s="140">
        <v>311</v>
      </c>
      <c r="D33" s="136" t="s">
        <v>471</v>
      </c>
      <c r="E33" s="87" t="s">
        <v>425</v>
      </c>
      <c r="F33" s="136" t="s">
        <v>471</v>
      </c>
      <c r="G33" s="136" t="s">
        <v>471</v>
      </c>
      <c r="H33" s="136" t="s">
        <v>471</v>
      </c>
      <c r="I33" s="129" t="s">
        <v>426</v>
      </c>
      <c r="J33" s="136" t="s">
        <v>1040</v>
      </c>
      <c r="K33" s="136" t="s">
        <v>1040</v>
      </c>
      <c r="L33" s="136" t="s">
        <v>1040</v>
      </c>
      <c r="M33" s="87" t="s">
        <v>428</v>
      </c>
      <c r="N33" s="87" t="s">
        <v>429</v>
      </c>
      <c r="O33" s="87" t="s">
        <v>429</v>
      </c>
      <c r="P33" s="87" t="s">
        <v>439</v>
      </c>
      <c r="Q33" s="87" t="s">
        <v>429</v>
      </c>
      <c r="R33" s="87" t="s">
        <v>429</v>
      </c>
      <c r="S33" s="87" t="s">
        <v>429</v>
      </c>
      <c r="T33" s="87" t="s">
        <v>440</v>
      </c>
      <c r="U33" s="87" t="s">
        <v>429</v>
      </c>
      <c r="V33" s="87" t="s">
        <v>441</v>
      </c>
      <c r="W33" s="87" t="s">
        <v>429</v>
      </c>
      <c r="X33" s="87" t="s">
        <v>442</v>
      </c>
      <c r="Y33" s="87" t="s">
        <v>443</v>
      </c>
      <c r="Z33" s="87" t="s">
        <v>485</v>
      </c>
      <c r="AA33" s="87" t="s">
        <v>444</v>
      </c>
      <c r="AB33" s="87" t="s">
        <v>429</v>
      </c>
      <c r="AC33" s="87" t="s">
        <v>429</v>
      </c>
      <c r="AD33" s="87" t="s">
        <v>429</v>
      </c>
      <c r="AE33" s="87" t="s">
        <v>431</v>
      </c>
      <c r="AF33" s="87" t="s">
        <v>429</v>
      </c>
      <c r="AG33" s="87" t="s">
        <v>429</v>
      </c>
      <c r="AH33" s="87" t="s">
        <v>430</v>
      </c>
      <c r="AI33" s="87" t="s">
        <v>430</v>
      </c>
      <c r="AJ33" s="87" t="s">
        <v>430</v>
      </c>
      <c r="AK33" s="87" t="s">
        <v>430</v>
      </c>
      <c r="AL33" s="87" t="s">
        <v>429</v>
      </c>
      <c r="AM33" s="31"/>
      <c r="AN33" s="31"/>
      <c r="AO33" s="20"/>
    </row>
    <row r="34" spans="1:41" x14ac:dyDescent="0.25">
      <c r="A34" s="138" t="s">
        <v>188</v>
      </c>
      <c r="B34" s="139" t="s">
        <v>199</v>
      </c>
      <c r="C34" s="140">
        <v>312</v>
      </c>
      <c r="D34" s="136" t="s">
        <v>471</v>
      </c>
      <c r="E34" s="87" t="s">
        <v>425</v>
      </c>
      <c r="F34" s="136" t="s">
        <v>471</v>
      </c>
      <c r="G34" s="136" t="s">
        <v>471</v>
      </c>
      <c r="H34" s="136" t="s">
        <v>471</v>
      </c>
      <c r="I34" s="129" t="s">
        <v>426</v>
      </c>
      <c r="J34" s="136" t="s">
        <v>1040</v>
      </c>
      <c r="K34" s="136" t="s">
        <v>1040</v>
      </c>
      <c r="L34" s="136" t="s">
        <v>1040</v>
      </c>
      <c r="M34" s="87" t="s">
        <v>428</v>
      </c>
      <c r="N34" s="87" t="s">
        <v>429</v>
      </c>
      <c r="O34" s="87" t="s">
        <v>429</v>
      </c>
      <c r="P34" s="87" t="s">
        <v>439</v>
      </c>
      <c r="Q34" s="87" t="s">
        <v>429</v>
      </c>
      <c r="R34" s="87" t="s">
        <v>429</v>
      </c>
      <c r="S34" s="87" t="s">
        <v>429</v>
      </c>
      <c r="T34" s="87" t="s">
        <v>440</v>
      </c>
      <c r="U34" s="87" t="s">
        <v>429</v>
      </c>
      <c r="V34" s="87" t="s">
        <v>441</v>
      </c>
      <c r="W34" s="87" t="s">
        <v>429</v>
      </c>
      <c r="X34" s="87" t="s">
        <v>442</v>
      </c>
      <c r="Y34" s="87" t="s">
        <v>443</v>
      </c>
      <c r="Z34" s="87" t="s">
        <v>485</v>
      </c>
      <c r="AA34" s="87" t="s">
        <v>444</v>
      </c>
      <c r="AB34" s="87" t="s">
        <v>429</v>
      </c>
      <c r="AC34" s="87" t="s">
        <v>429</v>
      </c>
      <c r="AD34" s="87" t="s">
        <v>429</v>
      </c>
      <c r="AE34" s="87" t="s">
        <v>431</v>
      </c>
      <c r="AF34" s="87" t="s">
        <v>429</v>
      </c>
      <c r="AG34" s="87" t="s">
        <v>429</v>
      </c>
      <c r="AH34" s="87" t="s">
        <v>430</v>
      </c>
      <c r="AI34" s="87" t="s">
        <v>430</v>
      </c>
      <c r="AJ34" s="87" t="s">
        <v>430</v>
      </c>
      <c r="AK34" s="87" t="s">
        <v>430</v>
      </c>
      <c r="AL34" s="87" t="s">
        <v>429</v>
      </c>
      <c r="AM34" s="31"/>
      <c r="AN34" s="31"/>
      <c r="AO34" s="20"/>
    </row>
    <row r="35" spans="1:41" x14ac:dyDescent="0.25">
      <c r="A35" s="138" t="s">
        <v>188</v>
      </c>
      <c r="B35" s="139" t="s">
        <v>200</v>
      </c>
      <c r="C35" s="140">
        <v>313</v>
      </c>
      <c r="D35" s="136" t="s">
        <v>471</v>
      </c>
      <c r="E35" s="87" t="s">
        <v>425</v>
      </c>
      <c r="F35" s="136" t="s">
        <v>471</v>
      </c>
      <c r="G35" s="136" t="s">
        <v>471</v>
      </c>
      <c r="H35" s="136" t="s">
        <v>471</v>
      </c>
      <c r="I35" s="129" t="s">
        <v>426</v>
      </c>
      <c r="J35" s="136" t="s">
        <v>1040</v>
      </c>
      <c r="K35" s="136" t="s">
        <v>1040</v>
      </c>
      <c r="L35" s="136" t="s">
        <v>1040</v>
      </c>
      <c r="M35" s="87" t="s">
        <v>428</v>
      </c>
      <c r="N35" s="87" t="s">
        <v>429</v>
      </c>
      <c r="O35" s="87" t="s">
        <v>429</v>
      </c>
      <c r="P35" s="87" t="s">
        <v>439</v>
      </c>
      <c r="Q35" s="87" t="s">
        <v>429</v>
      </c>
      <c r="R35" s="87" t="s">
        <v>429</v>
      </c>
      <c r="S35" s="87" t="s">
        <v>429</v>
      </c>
      <c r="T35" s="87" t="s">
        <v>440</v>
      </c>
      <c r="U35" s="87" t="s">
        <v>429</v>
      </c>
      <c r="V35" s="87" t="s">
        <v>441</v>
      </c>
      <c r="W35" s="87" t="s">
        <v>429</v>
      </c>
      <c r="X35" s="87" t="s">
        <v>442</v>
      </c>
      <c r="Y35" s="87" t="s">
        <v>443</v>
      </c>
      <c r="Z35" s="87" t="s">
        <v>485</v>
      </c>
      <c r="AA35" s="87" t="s">
        <v>444</v>
      </c>
      <c r="AB35" s="87" t="s">
        <v>429</v>
      </c>
      <c r="AC35" s="87" t="s">
        <v>429</v>
      </c>
      <c r="AD35" s="87" t="s">
        <v>429</v>
      </c>
      <c r="AE35" s="87" t="s">
        <v>431</v>
      </c>
      <c r="AF35" s="87" t="s">
        <v>429</v>
      </c>
      <c r="AG35" s="87" t="s">
        <v>429</v>
      </c>
      <c r="AH35" s="87" t="s">
        <v>430</v>
      </c>
      <c r="AI35" s="87" t="s">
        <v>430</v>
      </c>
      <c r="AJ35" s="87" t="s">
        <v>430</v>
      </c>
      <c r="AK35" s="87" t="s">
        <v>430</v>
      </c>
      <c r="AL35" s="87" t="s">
        <v>429</v>
      </c>
      <c r="AM35" s="31"/>
      <c r="AN35" s="31"/>
      <c r="AO35" s="20"/>
    </row>
    <row r="36" spans="1:41" x14ac:dyDescent="0.25">
      <c r="A36" s="138" t="s">
        <v>188</v>
      </c>
      <c r="B36" s="139" t="s">
        <v>201</v>
      </c>
      <c r="C36" s="140">
        <v>314</v>
      </c>
      <c r="D36" s="136" t="s">
        <v>471</v>
      </c>
      <c r="E36" s="87" t="s">
        <v>425</v>
      </c>
      <c r="F36" s="136" t="s">
        <v>471</v>
      </c>
      <c r="G36" s="136" t="s">
        <v>471</v>
      </c>
      <c r="H36" s="136" t="s">
        <v>471</v>
      </c>
      <c r="I36" s="129" t="s">
        <v>426</v>
      </c>
      <c r="J36" s="136" t="s">
        <v>1040</v>
      </c>
      <c r="K36" s="136" t="s">
        <v>1040</v>
      </c>
      <c r="L36" s="136" t="s">
        <v>1040</v>
      </c>
      <c r="M36" s="87" t="s">
        <v>428</v>
      </c>
      <c r="N36" s="87" t="s">
        <v>429</v>
      </c>
      <c r="O36" s="87" t="s">
        <v>429</v>
      </c>
      <c r="P36" s="87" t="s">
        <v>439</v>
      </c>
      <c r="Q36" s="87" t="s">
        <v>429</v>
      </c>
      <c r="R36" s="87" t="s">
        <v>429</v>
      </c>
      <c r="S36" s="87" t="s">
        <v>429</v>
      </c>
      <c r="T36" s="87" t="s">
        <v>440</v>
      </c>
      <c r="U36" s="87" t="s">
        <v>429</v>
      </c>
      <c r="V36" s="87" t="s">
        <v>441</v>
      </c>
      <c r="W36" s="87" t="s">
        <v>429</v>
      </c>
      <c r="X36" s="87" t="s">
        <v>442</v>
      </c>
      <c r="Y36" s="87" t="s">
        <v>443</v>
      </c>
      <c r="Z36" s="87" t="s">
        <v>485</v>
      </c>
      <c r="AA36" s="87" t="s">
        <v>444</v>
      </c>
      <c r="AB36" s="87" t="s">
        <v>429</v>
      </c>
      <c r="AC36" s="87" t="s">
        <v>429</v>
      </c>
      <c r="AD36" s="87" t="s">
        <v>429</v>
      </c>
      <c r="AE36" s="87" t="s">
        <v>431</v>
      </c>
      <c r="AF36" s="87" t="s">
        <v>429</v>
      </c>
      <c r="AG36" s="87" t="s">
        <v>429</v>
      </c>
      <c r="AH36" s="87" t="s">
        <v>430</v>
      </c>
      <c r="AI36" s="87" t="s">
        <v>430</v>
      </c>
      <c r="AJ36" s="87" t="s">
        <v>430</v>
      </c>
      <c r="AK36" s="87" t="s">
        <v>430</v>
      </c>
      <c r="AL36" s="87" t="s">
        <v>429</v>
      </c>
      <c r="AM36" s="31"/>
      <c r="AN36" s="31"/>
      <c r="AO36" s="20"/>
    </row>
    <row r="37" spans="1:41" x14ac:dyDescent="0.25">
      <c r="A37" s="138" t="s">
        <v>188</v>
      </c>
      <c r="B37" s="139" t="s">
        <v>202</v>
      </c>
      <c r="C37" s="140">
        <v>315</v>
      </c>
      <c r="D37" s="136" t="s">
        <v>471</v>
      </c>
      <c r="E37" s="87" t="s">
        <v>425</v>
      </c>
      <c r="F37" s="136" t="s">
        <v>471</v>
      </c>
      <c r="G37" s="136" t="s">
        <v>471</v>
      </c>
      <c r="H37" s="136" t="s">
        <v>471</v>
      </c>
      <c r="I37" s="129" t="s">
        <v>426</v>
      </c>
      <c r="J37" s="136" t="s">
        <v>1040</v>
      </c>
      <c r="K37" s="136" t="s">
        <v>1040</v>
      </c>
      <c r="L37" s="136" t="s">
        <v>1040</v>
      </c>
      <c r="M37" s="87" t="s">
        <v>428</v>
      </c>
      <c r="N37" s="87" t="s">
        <v>429</v>
      </c>
      <c r="O37" s="87" t="s">
        <v>429</v>
      </c>
      <c r="P37" s="87" t="s">
        <v>439</v>
      </c>
      <c r="Q37" s="87" t="s">
        <v>429</v>
      </c>
      <c r="R37" s="87" t="s">
        <v>429</v>
      </c>
      <c r="S37" s="87" t="s">
        <v>429</v>
      </c>
      <c r="T37" s="87" t="s">
        <v>440</v>
      </c>
      <c r="U37" s="87" t="s">
        <v>429</v>
      </c>
      <c r="V37" s="87" t="s">
        <v>441</v>
      </c>
      <c r="W37" s="87" t="s">
        <v>429</v>
      </c>
      <c r="X37" s="87" t="s">
        <v>442</v>
      </c>
      <c r="Y37" s="87" t="s">
        <v>443</v>
      </c>
      <c r="Z37" s="87" t="s">
        <v>485</v>
      </c>
      <c r="AA37" s="87" t="s">
        <v>444</v>
      </c>
      <c r="AB37" s="87" t="s">
        <v>429</v>
      </c>
      <c r="AC37" s="87" t="s">
        <v>429</v>
      </c>
      <c r="AD37" s="87" t="s">
        <v>429</v>
      </c>
      <c r="AE37" s="87" t="s">
        <v>431</v>
      </c>
      <c r="AF37" s="87" t="s">
        <v>429</v>
      </c>
      <c r="AG37" s="87" t="s">
        <v>429</v>
      </c>
      <c r="AH37" s="87" t="s">
        <v>430</v>
      </c>
      <c r="AI37" s="87" t="s">
        <v>430</v>
      </c>
      <c r="AJ37" s="87" t="s">
        <v>430</v>
      </c>
      <c r="AK37" s="87" t="s">
        <v>430</v>
      </c>
      <c r="AL37" s="87" t="s">
        <v>429</v>
      </c>
      <c r="AM37" s="31"/>
      <c r="AN37" s="31"/>
      <c r="AO37" s="20"/>
    </row>
    <row r="38" spans="1:41" x14ac:dyDescent="0.25">
      <c r="A38" s="138" t="s">
        <v>188</v>
      </c>
      <c r="B38" s="139" t="s">
        <v>203</v>
      </c>
      <c r="C38" s="140">
        <v>316</v>
      </c>
      <c r="D38" s="136" t="s">
        <v>471</v>
      </c>
      <c r="E38" s="87" t="s">
        <v>425</v>
      </c>
      <c r="F38" s="136" t="s">
        <v>471</v>
      </c>
      <c r="G38" s="136" t="s">
        <v>471</v>
      </c>
      <c r="H38" s="136" t="s">
        <v>471</v>
      </c>
      <c r="I38" s="129" t="s">
        <v>426</v>
      </c>
      <c r="J38" s="136" t="s">
        <v>1040</v>
      </c>
      <c r="K38" s="136" t="s">
        <v>1040</v>
      </c>
      <c r="L38" s="136" t="s">
        <v>1040</v>
      </c>
      <c r="M38" s="87" t="s">
        <v>428</v>
      </c>
      <c r="N38" s="87" t="s">
        <v>429</v>
      </c>
      <c r="O38" s="87" t="s">
        <v>429</v>
      </c>
      <c r="P38" s="87" t="s">
        <v>439</v>
      </c>
      <c r="Q38" s="87" t="s">
        <v>429</v>
      </c>
      <c r="R38" s="87" t="s">
        <v>429</v>
      </c>
      <c r="S38" s="87" t="s">
        <v>429</v>
      </c>
      <c r="T38" s="87" t="s">
        <v>440</v>
      </c>
      <c r="U38" s="87" t="s">
        <v>429</v>
      </c>
      <c r="V38" s="87" t="s">
        <v>441</v>
      </c>
      <c r="W38" s="87" t="s">
        <v>429</v>
      </c>
      <c r="X38" s="87" t="s">
        <v>442</v>
      </c>
      <c r="Y38" s="87" t="s">
        <v>443</v>
      </c>
      <c r="Z38" s="87" t="s">
        <v>485</v>
      </c>
      <c r="AA38" s="87" t="s">
        <v>444</v>
      </c>
      <c r="AB38" s="87" t="s">
        <v>429</v>
      </c>
      <c r="AC38" s="87" t="s">
        <v>429</v>
      </c>
      <c r="AD38" s="87" t="s">
        <v>429</v>
      </c>
      <c r="AE38" s="87" t="s">
        <v>431</v>
      </c>
      <c r="AF38" s="87" t="s">
        <v>429</v>
      </c>
      <c r="AG38" s="87" t="s">
        <v>429</v>
      </c>
      <c r="AH38" s="87" t="s">
        <v>430</v>
      </c>
      <c r="AI38" s="87" t="s">
        <v>430</v>
      </c>
      <c r="AJ38" s="87" t="s">
        <v>430</v>
      </c>
      <c r="AK38" s="87" t="s">
        <v>430</v>
      </c>
      <c r="AL38" s="87" t="s">
        <v>429</v>
      </c>
      <c r="AM38" s="28"/>
      <c r="AN38" s="28"/>
      <c r="AO38" s="114"/>
    </row>
    <row r="39" spans="1:41" x14ac:dyDescent="0.25">
      <c r="A39" s="138" t="s">
        <v>188</v>
      </c>
      <c r="B39" s="139" t="s">
        <v>77</v>
      </c>
      <c r="C39" s="140">
        <v>317</v>
      </c>
      <c r="D39" s="136" t="s">
        <v>471</v>
      </c>
      <c r="E39" s="87" t="s">
        <v>425</v>
      </c>
      <c r="F39" s="136" t="s">
        <v>471</v>
      </c>
      <c r="G39" s="136" t="s">
        <v>471</v>
      </c>
      <c r="H39" s="136" t="s">
        <v>471</v>
      </c>
      <c r="I39" s="129" t="s">
        <v>426</v>
      </c>
      <c r="J39" s="136" t="s">
        <v>1040</v>
      </c>
      <c r="K39" s="136" t="s">
        <v>1040</v>
      </c>
      <c r="L39" s="136" t="s">
        <v>1040</v>
      </c>
      <c r="M39" s="87" t="s">
        <v>428</v>
      </c>
      <c r="N39" s="87" t="s">
        <v>429</v>
      </c>
      <c r="O39" s="87" t="s">
        <v>429</v>
      </c>
      <c r="P39" s="87" t="s">
        <v>439</v>
      </c>
      <c r="Q39" s="87" t="s">
        <v>429</v>
      </c>
      <c r="R39" s="87" t="s">
        <v>429</v>
      </c>
      <c r="S39" s="87" t="s">
        <v>429</v>
      </c>
      <c r="T39" s="87" t="s">
        <v>440</v>
      </c>
      <c r="U39" s="87" t="s">
        <v>429</v>
      </c>
      <c r="V39" s="87" t="s">
        <v>441</v>
      </c>
      <c r="W39" s="87" t="s">
        <v>429</v>
      </c>
      <c r="X39" s="87" t="s">
        <v>442</v>
      </c>
      <c r="Y39" s="87" t="s">
        <v>443</v>
      </c>
      <c r="Z39" s="87" t="s">
        <v>485</v>
      </c>
      <c r="AA39" s="87" t="s">
        <v>444</v>
      </c>
      <c r="AB39" s="87" t="s">
        <v>429</v>
      </c>
      <c r="AC39" s="87" t="s">
        <v>429</v>
      </c>
      <c r="AD39" s="87" t="s">
        <v>429</v>
      </c>
      <c r="AE39" s="87" t="s">
        <v>431</v>
      </c>
      <c r="AF39" s="87" t="s">
        <v>429</v>
      </c>
      <c r="AG39" s="87" t="s">
        <v>429</v>
      </c>
      <c r="AH39" s="87" t="s">
        <v>430</v>
      </c>
      <c r="AI39" s="87" t="s">
        <v>430</v>
      </c>
      <c r="AJ39" s="87" t="s">
        <v>430</v>
      </c>
      <c r="AK39" s="87" t="s">
        <v>430</v>
      </c>
      <c r="AL39" s="87" t="s">
        <v>429</v>
      </c>
      <c r="AM39" s="28"/>
      <c r="AN39" s="28"/>
      <c r="AO39" s="114"/>
    </row>
    <row r="40" spans="1:41" x14ac:dyDescent="0.25">
      <c r="A40" s="138" t="s">
        <v>188</v>
      </c>
      <c r="B40" s="139" t="s">
        <v>204</v>
      </c>
      <c r="C40" s="140">
        <v>318</v>
      </c>
      <c r="D40" s="136" t="s">
        <v>471</v>
      </c>
      <c r="E40" s="87" t="s">
        <v>425</v>
      </c>
      <c r="F40" s="136" t="s">
        <v>471</v>
      </c>
      <c r="G40" s="136" t="s">
        <v>471</v>
      </c>
      <c r="H40" s="136" t="s">
        <v>471</v>
      </c>
      <c r="I40" s="129" t="s">
        <v>426</v>
      </c>
      <c r="J40" s="136" t="s">
        <v>1040</v>
      </c>
      <c r="K40" s="136" t="s">
        <v>1040</v>
      </c>
      <c r="L40" s="136" t="s">
        <v>1040</v>
      </c>
      <c r="M40" s="87" t="s">
        <v>428</v>
      </c>
      <c r="N40" s="87" t="s">
        <v>429</v>
      </c>
      <c r="O40" s="87" t="s">
        <v>429</v>
      </c>
      <c r="P40" s="87" t="s">
        <v>439</v>
      </c>
      <c r="Q40" s="87" t="s">
        <v>429</v>
      </c>
      <c r="R40" s="87" t="s">
        <v>429</v>
      </c>
      <c r="S40" s="87" t="s">
        <v>429</v>
      </c>
      <c r="T40" s="87" t="s">
        <v>440</v>
      </c>
      <c r="U40" s="87" t="s">
        <v>429</v>
      </c>
      <c r="V40" s="87" t="s">
        <v>441</v>
      </c>
      <c r="W40" s="87" t="s">
        <v>429</v>
      </c>
      <c r="X40" s="87" t="s">
        <v>442</v>
      </c>
      <c r="Y40" s="87" t="s">
        <v>443</v>
      </c>
      <c r="Z40" s="87" t="s">
        <v>485</v>
      </c>
      <c r="AA40" s="87" t="s">
        <v>444</v>
      </c>
      <c r="AB40" s="87" t="s">
        <v>429</v>
      </c>
      <c r="AC40" s="87" t="s">
        <v>429</v>
      </c>
      <c r="AD40" s="87" t="s">
        <v>429</v>
      </c>
      <c r="AE40" s="87" t="s">
        <v>431</v>
      </c>
      <c r="AF40" s="87" t="s">
        <v>429</v>
      </c>
      <c r="AG40" s="87" t="s">
        <v>429</v>
      </c>
      <c r="AH40" s="87" t="s">
        <v>430</v>
      </c>
      <c r="AI40" s="87" t="s">
        <v>430</v>
      </c>
      <c r="AJ40" s="87" t="s">
        <v>430</v>
      </c>
      <c r="AK40" s="87" t="s">
        <v>430</v>
      </c>
      <c r="AL40" s="87" t="s">
        <v>429</v>
      </c>
      <c r="AM40" s="28"/>
      <c r="AN40" s="28"/>
      <c r="AO40" s="114"/>
    </row>
    <row r="41" spans="1:41" x14ac:dyDescent="0.25">
      <c r="A41" s="138" t="s">
        <v>188</v>
      </c>
      <c r="B41" s="139" t="s">
        <v>205</v>
      </c>
      <c r="C41" s="140">
        <v>319</v>
      </c>
      <c r="D41" s="136" t="s">
        <v>471</v>
      </c>
      <c r="E41" s="87" t="s">
        <v>425</v>
      </c>
      <c r="F41" s="136" t="s">
        <v>471</v>
      </c>
      <c r="G41" s="136" t="s">
        <v>471</v>
      </c>
      <c r="H41" s="136" t="s">
        <v>471</v>
      </c>
      <c r="I41" s="129" t="s">
        <v>426</v>
      </c>
      <c r="J41" s="136" t="s">
        <v>1040</v>
      </c>
      <c r="K41" s="136" t="s">
        <v>1040</v>
      </c>
      <c r="L41" s="136" t="s">
        <v>1040</v>
      </c>
      <c r="M41" s="87" t="s">
        <v>428</v>
      </c>
      <c r="N41" s="87" t="s">
        <v>429</v>
      </c>
      <c r="O41" s="87" t="s">
        <v>429</v>
      </c>
      <c r="P41" s="87" t="s">
        <v>439</v>
      </c>
      <c r="Q41" s="87" t="s">
        <v>429</v>
      </c>
      <c r="R41" s="87" t="s">
        <v>429</v>
      </c>
      <c r="S41" s="87" t="s">
        <v>429</v>
      </c>
      <c r="T41" s="87" t="s">
        <v>440</v>
      </c>
      <c r="U41" s="87" t="s">
        <v>429</v>
      </c>
      <c r="V41" s="87" t="s">
        <v>441</v>
      </c>
      <c r="W41" s="87" t="s">
        <v>429</v>
      </c>
      <c r="X41" s="87" t="s">
        <v>442</v>
      </c>
      <c r="Y41" s="87" t="s">
        <v>443</v>
      </c>
      <c r="Z41" s="87" t="s">
        <v>485</v>
      </c>
      <c r="AA41" s="87" t="s">
        <v>444</v>
      </c>
      <c r="AB41" s="87" t="s">
        <v>429</v>
      </c>
      <c r="AC41" s="87" t="s">
        <v>429</v>
      </c>
      <c r="AD41" s="87" t="s">
        <v>429</v>
      </c>
      <c r="AE41" s="87" t="s">
        <v>431</v>
      </c>
      <c r="AF41" s="87" t="s">
        <v>429</v>
      </c>
      <c r="AG41" s="87" t="s">
        <v>429</v>
      </c>
      <c r="AH41" s="87" t="s">
        <v>430</v>
      </c>
      <c r="AI41" s="87" t="s">
        <v>430</v>
      </c>
      <c r="AJ41" s="87" t="s">
        <v>430</v>
      </c>
      <c r="AK41" s="87" t="s">
        <v>430</v>
      </c>
      <c r="AL41" s="87" t="s">
        <v>429</v>
      </c>
      <c r="AM41" s="28"/>
      <c r="AN41" s="28"/>
      <c r="AO41" s="114"/>
    </row>
    <row r="42" spans="1:41" x14ac:dyDescent="0.25">
      <c r="A42" s="138" t="s">
        <v>188</v>
      </c>
      <c r="B42" s="139" t="s">
        <v>206</v>
      </c>
      <c r="C42" s="140">
        <v>320</v>
      </c>
      <c r="D42" s="136" t="s">
        <v>471</v>
      </c>
      <c r="E42" s="87" t="s">
        <v>425</v>
      </c>
      <c r="F42" s="136" t="s">
        <v>471</v>
      </c>
      <c r="G42" s="136" t="s">
        <v>471</v>
      </c>
      <c r="H42" s="136" t="s">
        <v>471</v>
      </c>
      <c r="I42" s="129" t="s">
        <v>426</v>
      </c>
      <c r="J42" s="136" t="s">
        <v>1040</v>
      </c>
      <c r="K42" s="136" t="s">
        <v>1040</v>
      </c>
      <c r="L42" s="136" t="s">
        <v>1040</v>
      </c>
      <c r="M42" s="87" t="s">
        <v>428</v>
      </c>
      <c r="N42" s="87" t="s">
        <v>429</v>
      </c>
      <c r="O42" s="87" t="s">
        <v>429</v>
      </c>
      <c r="P42" s="87" t="s">
        <v>439</v>
      </c>
      <c r="Q42" s="87" t="s">
        <v>429</v>
      </c>
      <c r="R42" s="87" t="s">
        <v>429</v>
      </c>
      <c r="S42" s="87" t="s">
        <v>429</v>
      </c>
      <c r="T42" s="87" t="s">
        <v>440</v>
      </c>
      <c r="U42" s="87" t="s">
        <v>429</v>
      </c>
      <c r="V42" s="87" t="s">
        <v>441</v>
      </c>
      <c r="W42" s="87" t="s">
        <v>429</v>
      </c>
      <c r="X42" s="87" t="s">
        <v>442</v>
      </c>
      <c r="Y42" s="87" t="s">
        <v>443</v>
      </c>
      <c r="Z42" s="87" t="s">
        <v>485</v>
      </c>
      <c r="AA42" s="87" t="s">
        <v>444</v>
      </c>
      <c r="AB42" s="87" t="s">
        <v>429</v>
      </c>
      <c r="AC42" s="87" t="s">
        <v>429</v>
      </c>
      <c r="AD42" s="87" t="s">
        <v>429</v>
      </c>
      <c r="AE42" s="87" t="s">
        <v>431</v>
      </c>
      <c r="AF42" s="87" t="s">
        <v>429</v>
      </c>
      <c r="AG42" s="87" t="s">
        <v>429</v>
      </c>
      <c r="AH42" s="87" t="s">
        <v>430</v>
      </c>
      <c r="AI42" s="87" t="s">
        <v>430</v>
      </c>
      <c r="AJ42" s="87" t="s">
        <v>430</v>
      </c>
      <c r="AK42" s="87" t="s">
        <v>430</v>
      </c>
      <c r="AL42" s="87" t="s">
        <v>429</v>
      </c>
      <c r="AM42" s="28"/>
      <c r="AN42" s="28"/>
      <c r="AO42" s="114"/>
    </row>
    <row r="43" spans="1:41" x14ac:dyDescent="0.25">
      <c r="A43" s="138" t="s">
        <v>188</v>
      </c>
      <c r="B43" s="139" t="s">
        <v>207</v>
      </c>
      <c r="C43" s="140">
        <v>321</v>
      </c>
      <c r="D43" s="136" t="s">
        <v>471</v>
      </c>
      <c r="E43" s="87" t="s">
        <v>425</v>
      </c>
      <c r="F43" s="136" t="s">
        <v>471</v>
      </c>
      <c r="G43" s="136" t="s">
        <v>471</v>
      </c>
      <c r="H43" s="136" t="s">
        <v>471</v>
      </c>
      <c r="I43" s="129" t="s">
        <v>426</v>
      </c>
      <c r="J43" s="136" t="s">
        <v>1040</v>
      </c>
      <c r="K43" s="136" t="s">
        <v>1040</v>
      </c>
      <c r="L43" s="136" t="s">
        <v>1040</v>
      </c>
      <c r="M43" s="87" t="s">
        <v>428</v>
      </c>
      <c r="N43" s="87" t="s">
        <v>429</v>
      </c>
      <c r="O43" s="87" t="s">
        <v>429</v>
      </c>
      <c r="P43" s="87" t="s">
        <v>439</v>
      </c>
      <c r="Q43" s="87" t="s">
        <v>429</v>
      </c>
      <c r="R43" s="87" t="s">
        <v>429</v>
      </c>
      <c r="S43" s="87" t="s">
        <v>429</v>
      </c>
      <c r="T43" s="87" t="s">
        <v>440</v>
      </c>
      <c r="U43" s="87" t="s">
        <v>429</v>
      </c>
      <c r="V43" s="87" t="s">
        <v>441</v>
      </c>
      <c r="W43" s="87" t="s">
        <v>429</v>
      </c>
      <c r="X43" s="87" t="s">
        <v>442</v>
      </c>
      <c r="Y43" s="87" t="s">
        <v>443</v>
      </c>
      <c r="Z43" s="87" t="s">
        <v>485</v>
      </c>
      <c r="AA43" s="87" t="s">
        <v>444</v>
      </c>
      <c r="AB43" s="87" t="s">
        <v>429</v>
      </c>
      <c r="AC43" s="87" t="s">
        <v>429</v>
      </c>
      <c r="AD43" s="87" t="s">
        <v>429</v>
      </c>
      <c r="AE43" s="87" t="s">
        <v>431</v>
      </c>
      <c r="AF43" s="87" t="s">
        <v>429</v>
      </c>
      <c r="AG43" s="87" t="s">
        <v>429</v>
      </c>
      <c r="AH43" s="87" t="s">
        <v>430</v>
      </c>
      <c r="AI43" s="87" t="s">
        <v>430</v>
      </c>
      <c r="AJ43" s="87" t="s">
        <v>430</v>
      </c>
      <c r="AK43" s="87" t="s">
        <v>430</v>
      </c>
      <c r="AL43" s="87" t="s">
        <v>429</v>
      </c>
      <c r="AM43" s="28"/>
      <c r="AN43" s="28"/>
      <c r="AO43" s="114"/>
    </row>
    <row r="44" spans="1:41" x14ac:dyDescent="0.25">
      <c r="A44" s="138" t="s">
        <v>231</v>
      </c>
      <c r="B44" s="139" t="s">
        <v>208</v>
      </c>
      <c r="C44" s="140">
        <v>401</v>
      </c>
      <c r="D44" s="136" t="s">
        <v>471</v>
      </c>
      <c r="E44" s="87" t="s">
        <v>425</v>
      </c>
      <c r="F44" s="136" t="s">
        <v>471</v>
      </c>
      <c r="G44" s="136" t="s">
        <v>471</v>
      </c>
      <c r="H44" s="136" t="s">
        <v>471</v>
      </c>
      <c r="I44" s="129" t="s">
        <v>426</v>
      </c>
      <c r="J44" s="136" t="s">
        <v>1040</v>
      </c>
      <c r="K44" s="136" t="s">
        <v>1040</v>
      </c>
      <c r="L44" s="136" t="s">
        <v>1040</v>
      </c>
      <c r="M44" s="87" t="s">
        <v>428</v>
      </c>
      <c r="N44" s="87" t="s">
        <v>429</v>
      </c>
      <c r="O44" s="87" t="s">
        <v>429</v>
      </c>
      <c r="P44" s="87" t="s">
        <v>439</v>
      </c>
      <c r="Q44" s="87" t="s">
        <v>429</v>
      </c>
      <c r="R44" s="87" t="s">
        <v>429</v>
      </c>
      <c r="S44" s="87" t="s">
        <v>429</v>
      </c>
      <c r="T44" s="87" t="s">
        <v>440</v>
      </c>
      <c r="U44" s="87" t="s">
        <v>429</v>
      </c>
      <c r="V44" s="87" t="s">
        <v>441</v>
      </c>
      <c r="W44" s="87" t="s">
        <v>429</v>
      </c>
      <c r="X44" s="87" t="s">
        <v>442</v>
      </c>
      <c r="Y44" s="87" t="s">
        <v>443</v>
      </c>
      <c r="Z44" s="87" t="s">
        <v>485</v>
      </c>
      <c r="AA44" s="87" t="s">
        <v>444</v>
      </c>
      <c r="AB44" s="87" t="s">
        <v>429</v>
      </c>
      <c r="AC44" s="87" t="s">
        <v>429</v>
      </c>
      <c r="AD44" s="87" t="s">
        <v>429</v>
      </c>
      <c r="AE44" s="87" t="s">
        <v>431</v>
      </c>
      <c r="AF44" s="87" t="s">
        <v>429</v>
      </c>
      <c r="AG44" s="87" t="s">
        <v>429</v>
      </c>
      <c r="AH44" s="87" t="s">
        <v>430</v>
      </c>
      <c r="AI44" s="87" t="s">
        <v>430</v>
      </c>
      <c r="AJ44" s="87" t="s">
        <v>430</v>
      </c>
      <c r="AK44" s="87" t="s">
        <v>430</v>
      </c>
      <c r="AL44" s="87" t="s">
        <v>429</v>
      </c>
      <c r="AM44" s="28"/>
      <c r="AN44" s="28"/>
      <c r="AO44" s="114"/>
    </row>
    <row r="45" spans="1:41" x14ac:dyDescent="0.25">
      <c r="A45" s="138" t="s">
        <v>231</v>
      </c>
      <c r="B45" s="139" t="s">
        <v>209</v>
      </c>
      <c r="C45" s="140">
        <v>402</v>
      </c>
      <c r="D45" s="136" t="s">
        <v>471</v>
      </c>
      <c r="E45" s="87" t="s">
        <v>425</v>
      </c>
      <c r="F45" s="136" t="s">
        <v>471</v>
      </c>
      <c r="G45" s="136" t="s">
        <v>471</v>
      </c>
      <c r="H45" s="136" t="s">
        <v>471</v>
      </c>
      <c r="I45" s="129" t="s">
        <v>426</v>
      </c>
      <c r="J45" s="136" t="s">
        <v>1040</v>
      </c>
      <c r="K45" s="136" t="s">
        <v>1040</v>
      </c>
      <c r="L45" s="136" t="s">
        <v>1040</v>
      </c>
      <c r="M45" s="87" t="s">
        <v>428</v>
      </c>
      <c r="N45" s="87" t="s">
        <v>429</v>
      </c>
      <c r="O45" s="87" t="s">
        <v>429</v>
      </c>
      <c r="P45" s="87" t="s">
        <v>439</v>
      </c>
      <c r="Q45" s="87" t="s">
        <v>429</v>
      </c>
      <c r="R45" s="87" t="s">
        <v>429</v>
      </c>
      <c r="S45" s="87" t="s">
        <v>429</v>
      </c>
      <c r="T45" s="87" t="s">
        <v>440</v>
      </c>
      <c r="U45" s="87" t="s">
        <v>429</v>
      </c>
      <c r="V45" s="87" t="s">
        <v>441</v>
      </c>
      <c r="W45" s="87" t="s">
        <v>429</v>
      </c>
      <c r="X45" s="87" t="s">
        <v>442</v>
      </c>
      <c r="Y45" s="87" t="s">
        <v>443</v>
      </c>
      <c r="Z45" s="87" t="s">
        <v>485</v>
      </c>
      <c r="AA45" s="87" t="s">
        <v>444</v>
      </c>
      <c r="AB45" s="87" t="s">
        <v>429</v>
      </c>
      <c r="AC45" s="87" t="s">
        <v>429</v>
      </c>
      <c r="AD45" s="87" t="s">
        <v>429</v>
      </c>
      <c r="AE45" s="87" t="s">
        <v>431</v>
      </c>
      <c r="AF45" s="87" t="s">
        <v>429</v>
      </c>
      <c r="AG45" s="87" t="s">
        <v>429</v>
      </c>
      <c r="AH45" s="87" t="s">
        <v>430</v>
      </c>
      <c r="AI45" s="87" t="s">
        <v>430</v>
      </c>
      <c r="AJ45" s="87" t="s">
        <v>430</v>
      </c>
      <c r="AK45" s="87" t="s">
        <v>430</v>
      </c>
      <c r="AL45" s="87" t="s">
        <v>429</v>
      </c>
      <c r="AM45" s="28"/>
      <c r="AN45" s="28"/>
      <c r="AO45" s="114"/>
    </row>
    <row r="46" spans="1:41" x14ac:dyDescent="0.25">
      <c r="A46" s="138" t="s">
        <v>231</v>
      </c>
      <c r="B46" s="139" t="s">
        <v>210</v>
      </c>
      <c r="C46" s="140">
        <v>403</v>
      </c>
      <c r="D46" s="136" t="s">
        <v>471</v>
      </c>
      <c r="E46" s="87" t="s">
        <v>425</v>
      </c>
      <c r="F46" s="136" t="s">
        <v>471</v>
      </c>
      <c r="G46" s="136" t="s">
        <v>471</v>
      </c>
      <c r="H46" s="136" t="s">
        <v>471</v>
      </c>
      <c r="I46" s="129" t="s">
        <v>426</v>
      </c>
      <c r="J46" s="136" t="s">
        <v>1040</v>
      </c>
      <c r="K46" s="136" t="s">
        <v>1040</v>
      </c>
      <c r="L46" s="136" t="s">
        <v>1040</v>
      </c>
      <c r="M46" s="87" t="s">
        <v>428</v>
      </c>
      <c r="N46" s="87" t="s">
        <v>429</v>
      </c>
      <c r="O46" s="87" t="s">
        <v>429</v>
      </c>
      <c r="P46" s="87" t="s">
        <v>439</v>
      </c>
      <c r="Q46" s="87" t="s">
        <v>429</v>
      </c>
      <c r="R46" s="87" t="s">
        <v>429</v>
      </c>
      <c r="S46" s="87" t="s">
        <v>429</v>
      </c>
      <c r="T46" s="87" t="s">
        <v>440</v>
      </c>
      <c r="U46" s="87" t="s">
        <v>429</v>
      </c>
      <c r="V46" s="87" t="s">
        <v>441</v>
      </c>
      <c r="W46" s="87" t="s">
        <v>429</v>
      </c>
      <c r="X46" s="87" t="s">
        <v>442</v>
      </c>
      <c r="Y46" s="87" t="s">
        <v>443</v>
      </c>
      <c r="Z46" s="87" t="s">
        <v>485</v>
      </c>
      <c r="AA46" s="87" t="s">
        <v>444</v>
      </c>
      <c r="AB46" s="87" t="s">
        <v>429</v>
      </c>
      <c r="AC46" s="87" t="s">
        <v>429</v>
      </c>
      <c r="AD46" s="87" t="s">
        <v>429</v>
      </c>
      <c r="AE46" s="87" t="s">
        <v>431</v>
      </c>
      <c r="AF46" s="87" t="s">
        <v>429</v>
      </c>
      <c r="AG46" s="87" t="s">
        <v>429</v>
      </c>
      <c r="AH46" s="87" t="s">
        <v>430</v>
      </c>
      <c r="AI46" s="87" t="s">
        <v>430</v>
      </c>
      <c r="AJ46" s="87" t="s">
        <v>430</v>
      </c>
      <c r="AK46" s="87" t="s">
        <v>430</v>
      </c>
      <c r="AL46" s="87" t="s">
        <v>429</v>
      </c>
      <c r="AM46" s="77"/>
      <c r="AN46" s="77"/>
      <c r="AO46" s="114"/>
    </row>
    <row r="47" spans="1:41" x14ac:dyDescent="0.25">
      <c r="A47" s="138" t="s">
        <v>231</v>
      </c>
      <c r="B47" s="139" t="s">
        <v>211</v>
      </c>
      <c r="C47" s="140">
        <v>404</v>
      </c>
      <c r="D47" s="136" t="s">
        <v>471</v>
      </c>
      <c r="E47" s="87" t="s">
        <v>425</v>
      </c>
      <c r="F47" s="136" t="s">
        <v>471</v>
      </c>
      <c r="G47" s="136" t="s">
        <v>471</v>
      </c>
      <c r="H47" s="136" t="s">
        <v>471</v>
      </c>
      <c r="I47" s="129" t="s">
        <v>426</v>
      </c>
      <c r="J47" s="136" t="s">
        <v>1040</v>
      </c>
      <c r="K47" s="136" t="s">
        <v>1040</v>
      </c>
      <c r="L47" s="136" t="s">
        <v>1040</v>
      </c>
      <c r="M47" s="87" t="s">
        <v>428</v>
      </c>
      <c r="N47" s="87" t="s">
        <v>429</v>
      </c>
      <c r="O47" s="87" t="s">
        <v>429</v>
      </c>
      <c r="P47" s="87" t="s">
        <v>439</v>
      </c>
      <c r="Q47" s="87" t="s">
        <v>429</v>
      </c>
      <c r="R47" s="87" t="s">
        <v>429</v>
      </c>
      <c r="S47" s="87" t="s">
        <v>429</v>
      </c>
      <c r="T47" s="87" t="s">
        <v>440</v>
      </c>
      <c r="U47" s="87" t="s">
        <v>429</v>
      </c>
      <c r="V47" s="87" t="s">
        <v>441</v>
      </c>
      <c r="W47" s="87" t="s">
        <v>429</v>
      </c>
      <c r="X47" s="87" t="s">
        <v>442</v>
      </c>
      <c r="Y47" s="87" t="s">
        <v>443</v>
      </c>
      <c r="Z47" s="87" t="s">
        <v>485</v>
      </c>
      <c r="AA47" s="87" t="s">
        <v>444</v>
      </c>
      <c r="AB47" s="87" t="s">
        <v>429</v>
      </c>
      <c r="AC47" s="87" t="s">
        <v>429</v>
      </c>
      <c r="AD47" s="87" t="s">
        <v>429</v>
      </c>
      <c r="AE47" s="87" t="s">
        <v>431</v>
      </c>
      <c r="AF47" s="87" t="s">
        <v>429</v>
      </c>
      <c r="AG47" s="87" t="s">
        <v>429</v>
      </c>
      <c r="AH47" s="87" t="s">
        <v>430</v>
      </c>
      <c r="AI47" s="87" t="s">
        <v>430</v>
      </c>
      <c r="AJ47" s="87" t="s">
        <v>430</v>
      </c>
      <c r="AK47" s="87" t="s">
        <v>430</v>
      </c>
      <c r="AL47" s="87" t="s">
        <v>429</v>
      </c>
      <c r="AM47" s="77"/>
      <c r="AN47" s="77"/>
      <c r="AO47" s="114"/>
    </row>
    <row r="48" spans="1:41" x14ac:dyDescent="0.25">
      <c r="A48" s="138" t="s">
        <v>231</v>
      </c>
      <c r="B48" s="139" t="s">
        <v>212</v>
      </c>
      <c r="C48" s="140">
        <v>405</v>
      </c>
      <c r="D48" s="136" t="s">
        <v>471</v>
      </c>
      <c r="E48" s="87" t="s">
        <v>425</v>
      </c>
      <c r="F48" s="136" t="s">
        <v>471</v>
      </c>
      <c r="G48" s="136" t="s">
        <v>471</v>
      </c>
      <c r="H48" s="136" t="s">
        <v>471</v>
      </c>
      <c r="I48" s="129" t="s">
        <v>426</v>
      </c>
      <c r="J48" s="136" t="s">
        <v>1040</v>
      </c>
      <c r="K48" s="136" t="s">
        <v>1040</v>
      </c>
      <c r="L48" s="136" t="s">
        <v>1040</v>
      </c>
      <c r="M48" s="87" t="s">
        <v>428</v>
      </c>
      <c r="N48" s="87" t="s">
        <v>429</v>
      </c>
      <c r="O48" s="87" t="s">
        <v>429</v>
      </c>
      <c r="P48" s="87" t="s">
        <v>439</v>
      </c>
      <c r="Q48" s="87" t="s">
        <v>429</v>
      </c>
      <c r="R48" s="87" t="s">
        <v>429</v>
      </c>
      <c r="S48" s="87" t="s">
        <v>429</v>
      </c>
      <c r="T48" s="87" t="s">
        <v>440</v>
      </c>
      <c r="U48" s="87" t="s">
        <v>429</v>
      </c>
      <c r="V48" s="87" t="s">
        <v>441</v>
      </c>
      <c r="W48" s="87" t="s">
        <v>429</v>
      </c>
      <c r="X48" s="87" t="s">
        <v>442</v>
      </c>
      <c r="Y48" s="87" t="s">
        <v>443</v>
      </c>
      <c r="Z48" s="87" t="s">
        <v>485</v>
      </c>
      <c r="AA48" s="87" t="s">
        <v>444</v>
      </c>
      <c r="AB48" s="87" t="s">
        <v>429</v>
      </c>
      <c r="AC48" s="87" t="s">
        <v>429</v>
      </c>
      <c r="AD48" s="87" t="s">
        <v>429</v>
      </c>
      <c r="AE48" s="87" t="s">
        <v>431</v>
      </c>
      <c r="AF48" s="87" t="s">
        <v>429</v>
      </c>
      <c r="AG48" s="87" t="s">
        <v>429</v>
      </c>
      <c r="AH48" s="87" t="s">
        <v>430</v>
      </c>
      <c r="AI48" s="87" t="s">
        <v>430</v>
      </c>
      <c r="AJ48" s="87" t="s">
        <v>430</v>
      </c>
      <c r="AK48" s="87" t="s">
        <v>430</v>
      </c>
      <c r="AL48" s="87" t="s">
        <v>429</v>
      </c>
      <c r="AM48" s="77"/>
      <c r="AN48" s="77"/>
      <c r="AO48" s="114"/>
    </row>
    <row r="49" spans="1:41" x14ac:dyDescent="0.25">
      <c r="A49" s="138" t="s">
        <v>231</v>
      </c>
      <c r="B49" s="139" t="s">
        <v>213</v>
      </c>
      <c r="C49" s="140">
        <v>406</v>
      </c>
      <c r="D49" s="136" t="s">
        <v>471</v>
      </c>
      <c r="E49" s="87" t="s">
        <v>425</v>
      </c>
      <c r="F49" s="136" t="s">
        <v>471</v>
      </c>
      <c r="G49" s="136" t="s">
        <v>471</v>
      </c>
      <c r="H49" s="136" t="s">
        <v>471</v>
      </c>
      <c r="I49" s="129" t="s">
        <v>426</v>
      </c>
      <c r="J49" s="136" t="s">
        <v>1040</v>
      </c>
      <c r="K49" s="136" t="s">
        <v>1040</v>
      </c>
      <c r="L49" s="136" t="s">
        <v>1040</v>
      </c>
      <c r="M49" s="87" t="s">
        <v>428</v>
      </c>
      <c r="N49" s="87" t="s">
        <v>429</v>
      </c>
      <c r="O49" s="87" t="s">
        <v>429</v>
      </c>
      <c r="P49" s="87" t="s">
        <v>439</v>
      </c>
      <c r="Q49" s="87" t="s">
        <v>429</v>
      </c>
      <c r="R49" s="87" t="s">
        <v>429</v>
      </c>
      <c r="S49" s="87" t="s">
        <v>429</v>
      </c>
      <c r="T49" s="87" t="s">
        <v>440</v>
      </c>
      <c r="U49" s="87" t="s">
        <v>429</v>
      </c>
      <c r="V49" s="87" t="s">
        <v>441</v>
      </c>
      <c r="W49" s="87" t="s">
        <v>429</v>
      </c>
      <c r="X49" s="87" t="s">
        <v>442</v>
      </c>
      <c r="Y49" s="87" t="s">
        <v>443</v>
      </c>
      <c r="Z49" s="87" t="s">
        <v>485</v>
      </c>
      <c r="AA49" s="87" t="s">
        <v>444</v>
      </c>
      <c r="AB49" s="87" t="s">
        <v>429</v>
      </c>
      <c r="AC49" s="87" t="s">
        <v>429</v>
      </c>
      <c r="AD49" s="87" t="s">
        <v>429</v>
      </c>
      <c r="AE49" s="87" t="s">
        <v>431</v>
      </c>
      <c r="AF49" s="87" t="s">
        <v>429</v>
      </c>
      <c r="AG49" s="87" t="s">
        <v>429</v>
      </c>
      <c r="AH49" s="87" t="s">
        <v>430</v>
      </c>
      <c r="AI49" s="87" t="s">
        <v>430</v>
      </c>
      <c r="AJ49" s="87" t="s">
        <v>430</v>
      </c>
      <c r="AK49" s="87" t="s">
        <v>430</v>
      </c>
      <c r="AL49" s="87" t="s">
        <v>429</v>
      </c>
      <c r="AM49" s="77"/>
      <c r="AN49" s="77"/>
      <c r="AO49" s="114"/>
    </row>
    <row r="50" spans="1:41" x14ac:dyDescent="0.25">
      <c r="A50" s="138" t="s">
        <v>231</v>
      </c>
      <c r="B50" s="139" t="s">
        <v>214</v>
      </c>
      <c r="C50" s="140">
        <v>407</v>
      </c>
      <c r="D50" s="136" t="s">
        <v>471</v>
      </c>
      <c r="E50" s="87" t="s">
        <v>425</v>
      </c>
      <c r="F50" s="136" t="s">
        <v>471</v>
      </c>
      <c r="G50" s="136" t="s">
        <v>471</v>
      </c>
      <c r="H50" s="136" t="s">
        <v>471</v>
      </c>
      <c r="I50" s="129" t="s">
        <v>426</v>
      </c>
      <c r="J50" s="136" t="s">
        <v>1040</v>
      </c>
      <c r="K50" s="136" t="s">
        <v>1040</v>
      </c>
      <c r="L50" s="136" t="s">
        <v>1040</v>
      </c>
      <c r="M50" s="87" t="s">
        <v>428</v>
      </c>
      <c r="N50" s="87" t="s">
        <v>429</v>
      </c>
      <c r="O50" s="87" t="s">
        <v>429</v>
      </c>
      <c r="P50" s="87" t="s">
        <v>439</v>
      </c>
      <c r="Q50" s="87" t="s">
        <v>429</v>
      </c>
      <c r="R50" s="87" t="s">
        <v>429</v>
      </c>
      <c r="S50" s="87" t="s">
        <v>429</v>
      </c>
      <c r="T50" s="87" t="s">
        <v>440</v>
      </c>
      <c r="U50" s="87" t="s">
        <v>429</v>
      </c>
      <c r="V50" s="87" t="s">
        <v>441</v>
      </c>
      <c r="W50" s="87" t="s">
        <v>429</v>
      </c>
      <c r="X50" s="87" t="s">
        <v>442</v>
      </c>
      <c r="Y50" s="87" t="s">
        <v>443</v>
      </c>
      <c r="Z50" s="87" t="s">
        <v>485</v>
      </c>
      <c r="AA50" s="87" t="s">
        <v>444</v>
      </c>
      <c r="AB50" s="87" t="s">
        <v>429</v>
      </c>
      <c r="AC50" s="87" t="s">
        <v>429</v>
      </c>
      <c r="AD50" s="87" t="s">
        <v>429</v>
      </c>
      <c r="AE50" s="87" t="s">
        <v>431</v>
      </c>
      <c r="AF50" s="87" t="s">
        <v>429</v>
      </c>
      <c r="AG50" s="87" t="s">
        <v>429</v>
      </c>
      <c r="AH50" s="87" t="s">
        <v>430</v>
      </c>
      <c r="AI50" s="87" t="s">
        <v>430</v>
      </c>
      <c r="AJ50" s="87" t="s">
        <v>430</v>
      </c>
      <c r="AK50" s="87" t="s">
        <v>430</v>
      </c>
      <c r="AL50" s="87" t="s">
        <v>429</v>
      </c>
      <c r="AM50" s="77"/>
      <c r="AN50" s="77"/>
      <c r="AO50" s="114"/>
    </row>
    <row r="51" spans="1:41" x14ac:dyDescent="0.25">
      <c r="A51" s="138" t="s">
        <v>231</v>
      </c>
      <c r="B51" s="139" t="s">
        <v>215</v>
      </c>
      <c r="C51" s="140">
        <v>408</v>
      </c>
      <c r="D51" s="136" t="s">
        <v>471</v>
      </c>
      <c r="E51" s="87" t="s">
        <v>425</v>
      </c>
      <c r="F51" s="136" t="s">
        <v>471</v>
      </c>
      <c r="G51" s="136" t="s">
        <v>471</v>
      </c>
      <c r="H51" s="136" t="s">
        <v>471</v>
      </c>
      <c r="I51" s="129" t="s">
        <v>426</v>
      </c>
      <c r="J51" s="136" t="s">
        <v>1040</v>
      </c>
      <c r="K51" s="136" t="s">
        <v>1040</v>
      </c>
      <c r="L51" s="136" t="s">
        <v>1040</v>
      </c>
      <c r="M51" s="87" t="s">
        <v>428</v>
      </c>
      <c r="N51" s="87" t="s">
        <v>429</v>
      </c>
      <c r="O51" s="87" t="s">
        <v>429</v>
      </c>
      <c r="P51" s="87" t="s">
        <v>439</v>
      </c>
      <c r="Q51" s="87" t="s">
        <v>429</v>
      </c>
      <c r="R51" s="87" t="s">
        <v>429</v>
      </c>
      <c r="S51" s="87" t="s">
        <v>429</v>
      </c>
      <c r="T51" s="87" t="s">
        <v>440</v>
      </c>
      <c r="U51" s="87" t="s">
        <v>429</v>
      </c>
      <c r="V51" s="87" t="s">
        <v>441</v>
      </c>
      <c r="W51" s="87" t="s">
        <v>429</v>
      </c>
      <c r="X51" s="87" t="s">
        <v>442</v>
      </c>
      <c r="Y51" s="87" t="s">
        <v>443</v>
      </c>
      <c r="Z51" s="87" t="s">
        <v>485</v>
      </c>
      <c r="AA51" s="87" t="s">
        <v>444</v>
      </c>
      <c r="AB51" s="87" t="s">
        <v>429</v>
      </c>
      <c r="AC51" s="87" t="s">
        <v>429</v>
      </c>
      <c r="AD51" s="87" t="s">
        <v>429</v>
      </c>
      <c r="AE51" s="87" t="s">
        <v>431</v>
      </c>
      <c r="AF51" s="87" t="s">
        <v>429</v>
      </c>
      <c r="AG51" s="87" t="s">
        <v>429</v>
      </c>
      <c r="AH51" s="87" t="s">
        <v>430</v>
      </c>
      <c r="AI51" s="87" t="s">
        <v>430</v>
      </c>
      <c r="AJ51" s="87" t="s">
        <v>430</v>
      </c>
      <c r="AK51" s="87" t="s">
        <v>430</v>
      </c>
      <c r="AL51" s="87" t="s">
        <v>429</v>
      </c>
      <c r="AM51" s="77"/>
      <c r="AN51" s="77"/>
      <c r="AO51" s="114"/>
    </row>
    <row r="52" spans="1:41" x14ac:dyDescent="0.25">
      <c r="A52" s="138" t="s">
        <v>231</v>
      </c>
      <c r="B52" s="139" t="s">
        <v>216</v>
      </c>
      <c r="C52" s="140">
        <v>409</v>
      </c>
      <c r="D52" s="136" t="s">
        <v>471</v>
      </c>
      <c r="E52" s="87" t="s">
        <v>425</v>
      </c>
      <c r="F52" s="136" t="s">
        <v>471</v>
      </c>
      <c r="G52" s="136" t="s">
        <v>471</v>
      </c>
      <c r="H52" s="136" t="s">
        <v>471</v>
      </c>
      <c r="I52" s="129" t="s">
        <v>426</v>
      </c>
      <c r="J52" s="136" t="s">
        <v>1040</v>
      </c>
      <c r="K52" s="136" t="s">
        <v>1040</v>
      </c>
      <c r="L52" s="136" t="s">
        <v>1040</v>
      </c>
      <c r="M52" s="87" t="s">
        <v>428</v>
      </c>
      <c r="N52" s="87" t="s">
        <v>429</v>
      </c>
      <c r="O52" s="87" t="s">
        <v>429</v>
      </c>
      <c r="P52" s="87" t="s">
        <v>439</v>
      </c>
      <c r="Q52" s="87" t="s">
        <v>429</v>
      </c>
      <c r="R52" s="87" t="s">
        <v>429</v>
      </c>
      <c r="S52" s="87" t="s">
        <v>429</v>
      </c>
      <c r="T52" s="87" t="s">
        <v>440</v>
      </c>
      <c r="U52" s="87" t="s">
        <v>429</v>
      </c>
      <c r="V52" s="87" t="s">
        <v>441</v>
      </c>
      <c r="W52" s="87" t="s">
        <v>429</v>
      </c>
      <c r="X52" s="87" t="s">
        <v>442</v>
      </c>
      <c r="Y52" s="87" t="s">
        <v>443</v>
      </c>
      <c r="Z52" s="87" t="s">
        <v>485</v>
      </c>
      <c r="AA52" s="87" t="s">
        <v>444</v>
      </c>
      <c r="AB52" s="87" t="s">
        <v>429</v>
      </c>
      <c r="AC52" s="87" t="s">
        <v>429</v>
      </c>
      <c r="AD52" s="87" t="s">
        <v>429</v>
      </c>
      <c r="AE52" s="87" t="s">
        <v>431</v>
      </c>
      <c r="AF52" s="87" t="s">
        <v>429</v>
      </c>
      <c r="AG52" s="87" t="s">
        <v>429</v>
      </c>
      <c r="AH52" s="87" t="s">
        <v>430</v>
      </c>
      <c r="AI52" s="87" t="s">
        <v>430</v>
      </c>
      <c r="AJ52" s="87" t="s">
        <v>430</v>
      </c>
      <c r="AK52" s="87" t="s">
        <v>430</v>
      </c>
      <c r="AL52" s="87" t="s">
        <v>429</v>
      </c>
      <c r="AM52" s="77"/>
      <c r="AN52" s="77"/>
      <c r="AO52" s="16"/>
    </row>
    <row r="53" spans="1:41" x14ac:dyDescent="0.25">
      <c r="A53" s="138" t="s">
        <v>231</v>
      </c>
      <c r="B53" s="139" t="s">
        <v>217</v>
      </c>
      <c r="C53" s="140">
        <v>410</v>
      </c>
      <c r="D53" s="136" t="s">
        <v>471</v>
      </c>
      <c r="E53" s="87" t="s">
        <v>425</v>
      </c>
      <c r="F53" s="136" t="s">
        <v>471</v>
      </c>
      <c r="G53" s="136" t="s">
        <v>471</v>
      </c>
      <c r="H53" s="136" t="s">
        <v>471</v>
      </c>
      <c r="I53" s="129" t="s">
        <v>426</v>
      </c>
      <c r="J53" s="136" t="s">
        <v>1040</v>
      </c>
      <c r="K53" s="136" t="s">
        <v>1040</v>
      </c>
      <c r="L53" s="136" t="s">
        <v>1040</v>
      </c>
      <c r="M53" s="87" t="s">
        <v>428</v>
      </c>
      <c r="N53" s="87" t="s">
        <v>429</v>
      </c>
      <c r="O53" s="87" t="s">
        <v>429</v>
      </c>
      <c r="P53" s="87" t="s">
        <v>439</v>
      </c>
      <c r="Q53" s="87" t="s">
        <v>429</v>
      </c>
      <c r="R53" s="87" t="s">
        <v>429</v>
      </c>
      <c r="S53" s="87" t="s">
        <v>429</v>
      </c>
      <c r="T53" s="87" t="s">
        <v>440</v>
      </c>
      <c r="U53" s="87" t="s">
        <v>429</v>
      </c>
      <c r="V53" s="87" t="s">
        <v>441</v>
      </c>
      <c r="W53" s="87" t="s">
        <v>429</v>
      </c>
      <c r="X53" s="87" t="s">
        <v>442</v>
      </c>
      <c r="Y53" s="87" t="s">
        <v>443</v>
      </c>
      <c r="Z53" s="87" t="s">
        <v>485</v>
      </c>
      <c r="AA53" s="87" t="s">
        <v>444</v>
      </c>
      <c r="AB53" s="87" t="s">
        <v>429</v>
      </c>
      <c r="AC53" s="87" t="s">
        <v>429</v>
      </c>
      <c r="AD53" s="87" t="s">
        <v>429</v>
      </c>
      <c r="AE53" s="87" t="s">
        <v>431</v>
      </c>
      <c r="AF53" s="87" t="s">
        <v>429</v>
      </c>
      <c r="AG53" s="87" t="s">
        <v>429</v>
      </c>
      <c r="AH53" s="87" t="s">
        <v>430</v>
      </c>
      <c r="AI53" s="87" t="s">
        <v>430</v>
      </c>
      <c r="AJ53" s="87" t="s">
        <v>430</v>
      </c>
      <c r="AK53" s="87" t="s">
        <v>430</v>
      </c>
      <c r="AL53" s="87" t="s">
        <v>429</v>
      </c>
      <c r="AM53" s="77"/>
      <c r="AN53" s="77"/>
      <c r="AO53" s="16"/>
    </row>
    <row r="54" spans="1:41" x14ac:dyDescent="0.25">
      <c r="A54" s="138" t="s">
        <v>231</v>
      </c>
      <c r="B54" s="139" t="s">
        <v>218</v>
      </c>
      <c r="C54" s="140">
        <v>411</v>
      </c>
      <c r="D54" s="136" t="s">
        <v>471</v>
      </c>
      <c r="E54" s="87" t="s">
        <v>425</v>
      </c>
      <c r="F54" s="136" t="s">
        <v>471</v>
      </c>
      <c r="G54" s="136" t="s">
        <v>471</v>
      </c>
      <c r="H54" s="136" t="s">
        <v>471</v>
      </c>
      <c r="I54" s="129" t="s">
        <v>426</v>
      </c>
      <c r="J54" s="136" t="s">
        <v>1040</v>
      </c>
      <c r="K54" s="136" t="s">
        <v>1040</v>
      </c>
      <c r="L54" s="136" t="s">
        <v>1040</v>
      </c>
      <c r="M54" s="87" t="s">
        <v>428</v>
      </c>
      <c r="N54" s="87" t="s">
        <v>429</v>
      </c>
      <c r="O54" s="87" t="s">
        <v>429</v>
      </c>
      <c r="P54" s="87" t="s">
        <v>439</v>
      </c>
      <c r="Q54" s="87" t="s">
        <v>429</v>
      </c>
      <c r="R54" s="87" t="s">
        <v>429</v>
      </c>
      <c r="S54" s="87" t="s">
        <v>429</v>
      </c>
      <c r="T54" s="87" t="s">
        <v>440</v>
      </c>
      <c r="U54" s="87" t="s">
        <v>429</v>
      </c>
      <c r="V54" s="87" t="s">
        <v>441</v>
      </c>
      <c r="W54" s="87" t="s">
        <v>429</v>
      </c>
      <c r="X54" s="87" t="s">
        <v>442</v>
      </c>
      <c r="Y54" s="87" t="s">
        <v>443</v>
      </c>
      <c r="Z54" s="87" t="s">
        <v>485</v>
      </c>
      <c r="AA54" s="87" t="s">
        <v>444</v>
      </c>
      <c r="AB54" s="87" t="s">
        <v>429</v>
      </c>
      <c r="AC54" s="87" t="s">
        <v>429</v>
      </c>
      <c r="AD54" s="87" t="s">
        <v>429</v>
      </c>
      <c r="AE54" s="87" t="s">
        <v>431</v>
      </c>
      <c r="AF54" s="87" t="s">
        <v>429</v>
      </c>
      <c r="AG54" s="87" t="s">
        <v>429</v>
      </c>
      <c r="AH54" s="87" t="s">
        <v>430</v>
      </c>
      <c r="AI54" s="87" t="s">
        <v>430</v>
      </c>
      <c r="AJ54" s="87" t="s">
        <v>430</v>
      </c>
      <c r="AK54" s="87" t="s">
        <v>430</v>
      </c>
      <c r="AL54" s="87" t="s">
        <v>429</v>
      </c>
      <c r="AM54" s="77"/>
      <c r="AN54" s="77"/>
      <c r="AO54" s="16"/>
    </row>
    <row r="55" spans="1:41" x14ac:dyDescent="0.25">
      <c r="A55" s="138" t="s">
        <v>231</v>
      </c>
      <c r="B55" s="139" t="s">
        <v>67</v>
      </c>
      <c r="C55" s="140">
        <v>412</v>
      </c>
      <c r="D55" s="136" t="s">
        <v>471</v>
      </c>
      <c r="E55" s="87" t="s">
        <v>425</v>
      </c>
      <c r="F55" s="136" t="s">
        <v>471</v>
      </c>
      <c r="G55" s="136" t="s">
        <v>471</v>
      </c>
      <c r="H55" s="136" t="s">
        <v>471</v>
      </c>
      <c r="I55" s="129" t="s">
        <v>426</v>
      </c>
      <c r="J55" s="136" t="s">
        <v>1040</v>
      </c>
      <c r="K55" s="136" t="s">
        <v>1040</v>
      </c>
      <c r="L55" s="136" t="s">
        <v>1040</v>
      </c>
      <c r="M55" s="87" t="s">
        <v>428</v>
      </c>
      <c r="N55" s="87" t="s">
        <v>429</v>
      </c>
      <c r="O55" s="87" t="s">
        <v>429</v>
      </c>
      <c r="P55" s="87" t="s">
        <v>439</v>
      </c>
      <c r="Q55" s="87" t="s">
        <v>429</v>
      </c>
      <c r="R55" s="87" t="s">
        <v>429</v>
      </c>
      <c r="S55" s="87" t="s">
        <v>429</v>
      </c>
      <c r="T55" s="87" t="s">
        <v>440</v>
      </c>
      <c r="U55" s="87" t="s">
        <v>429</v>
      </c>
      <c r="V55" s="87" t="s">
        <v>441</v>
      </c>
      <c r="W55" s="87" t="s">
        <v>429</v>
      </c>
      <c r="X55" s="87" t="s">
        <v>442</v>
      </c>
      <c r="Y55" s="87" t="s">
        <v>443</v>
      </c>
      <c r="Z55" s="87" t="s">
        <v>485</v>
      </c>
      <c r="AA55" s="87" t="s">
        <v>444</v>
      </c>
      <c r="AB55" s="87" t="s">
        <v>429</v>
      </c>
      <c r="AC55" s="87" t="s">
        <v>429</v>
      </c>
      <c r="AD55" s="87" t="s">
        <v>429</v>
      </c>
      <c r="AE55" s="87" t="s">
        <v>431</v>
      </c>
      <c r="AF55" s="87" t="s">
        <v>429</v>
      </c>
      <c r="AG55" s="87" t="s">
        <v>429</v>
      </c>
      <c r="AH55" s="87" t="s">
        <v>430</v>
      </c>
      <c r="AI55" s="87" t="s">
        <v>430</v>
      </c>
      <c r="AJ55" s="87" t="s">
        <v>430</v>
      </c>
      <c r="AK55" s="87" t="s">
        <v>430</v>
      </c>
      <c r="AL55" s="87" t="s">
        <v>429</v>
      </c>
      <c r="AM55" s="77"/>
      <c r="AN55" s="77"/>
      <c r="AO55" s="16"/>
    </row>
    <row r="56" spans="1:41" x14ac:dyDescent="0.25">
      <c r="A56" s="138" t="s">
        <v>231</v>
      </c>
      <c r="B56" s="139" t="s">
        <v>219</v>
      </c>
      <c r="C56" s="140">
        <v>413</v>
      </c>
      <c r="D56" s="136" t="s">
        <v>471</v>
      </c>
      <c r="E56" s="87" t="s">
        <v>425</v>
      </c>
      <c r="F56" s="136" t="s">
        <v>471</v>
      </c>
      <c r="G56" s="136" t="s">
        <v>471</v>
      </c>
      <c r="H56" s="136" t="s">
        <v>471</v>
      </c>
      <c r="I56" s="129" t="s">
        <v>426</v>
      </c>
      <c r="J56" s="136" t="s">
        <v>1040</v>
      </c>
      <c r="K56" s="136" t="s">
        <v>1040</v>
      </c>
      <c r="L56" s="136" t="s">
        <v>1040</v>
      </c>
      <c r="M56" s="87" t="s">
        <v>428</v>
      </c>
      <c r="N56" s="87" t="s">
        <v>429</v>
      </c>
      <c r="O56" s="87" t="s">
        <v>429</v>
      </c>
      <c r="P56" s="87" t="s">
        <v>439</v>
      </c>
      <c r="Q56" s="87" t="s">
        <v>429</v>
      </c>
      <c r="R56" s="87" t="s">
        <v>429</v>
      </c>
      <c r="S56" s="87" t="s">
        <v>429</v>
      </c>
      <c r="T56" s="87" t="s">
        <v>440</v>
      </c>
      <c r="U56" s="87" t="s">
        <v>429</v>
      </c>
      <c r="V56" s="87" t="s">
        <v>441</v>
      </c>
      <c r="W56" s="87" t="s">
        <v>429</v>
      </c>
      <c r="X56" s="87" t="s">
        <v>442</v>
      </c>
      <c r="Y56" s="87" t="s">
        <v>443</v>
      </c>
      <c r="Z56" s="87" t="s">
        <v>485</v>
      </c>
      <c r="AA56" s="87" t="s">
        <v>444</v>
      </c>
      <c r="AB56" s="87" t="s">
        <v>429</v>
      </c>
      <c r="AC56" s="87" t="s">
        <v>429</v>
      </c>
      <c r="AD56" s="87" t="s">
        <v>429</v>
      </c>
      <c r="AE56" s="87" t="s">
        <v>431</v>
      </c>
      <c r="AF56" s="87" t="s">
        <v>429</v>
      </c>
      <c r="AG56" s="87" t="s">
        <v>429</v>
      </c>
      <c r="AH56" s="87" t="s">
        <v>430</v>
      </c>
      <c r="AI56" s="87" t="s">
        <v>430</v>
      </c>
      <c r="AJ56" s="87" t="s">
        <v>430</v>
      </c>
      <c r="AK56" s="87" t="s">
        <v>430</v>
      </c>
      <c r="AL56" s="87" t="s">
        <v>429</v>
      </c>
      <c r="AM56" s="16"/>
      <c r="AN56" s="16"/>
      <c r="AO56" s="16"/>
    </row>
    <row r="57" spans="1:41" x14ac:dyDescent="0.25">
      <c r="A57" s="138" t="s">
        <v>231</v>
      </c>
      <c r="B57" s="139" t="s">
        <v>220</v>
      </c>
      <c r="C57" s="140">
        <v>414</v>
      </c>
      <c r="D57" s="136" t="s">
        <v>471</v>
      </c>
      <c r="E57" s="87" t="s">
        <v>425</v>
      </c>
      <c r="F57" s="136" t="s">
        <v>471</v>
      </c>
      <c r="G57" s="136" t="s">
        <v>471</v>
      </c>
      <c r="H57" s="136" t="s">
        <v>471</v>
      </c>
      <c r="I57" s="129" t="s">
        <v>426</v>
      </c>
      <c r="J57" s="136" t="s">
        <v>1040</v>
      </c>
      <c r="K57" s="136" t="s">
        <v>1040</v>
      </c>
      <c r="L57" s="136" t="s">
        <v>1040</v>
      </c>
      <c r="M57" s="87" t="s">
        <v>428</v>
      </c>
      <c r="N57" s="87" t="s">
        <v>429</v>
      </c>
      <c r="O57" s="87" t="s">
        <v>429</v>
      </c>
      <c r="P57" s="87" t="s">
        <v>439</v>
      </c>
      <c r="Q57" s="87" t="s">
        <v>429</v>
      </c>
      <c r="R57" s="87" t="s">
        <v>429</v>
      </c>
      <c r="S57" s="87" t="s">
        <v>429</v>
      </c>
      <c r="T57" s="87" t="s">
        <v>440</v>
      </c>
      <c r="U57" s="87" t="s">
        <v>429</v>
      </c>
      <c r="V57" s="87" t="s">
        <v>441</v>
      </c>
      <c r="W57" s="87" t="s">
        <v>429</v>
      </c>
      <c r="X57" s="87" t="s">
        <v>442</v>
      </c>
      <c r="Y57" s="87" t="s">
        <v>443</v>
      </c>
      <c r="Z57" s="87" t="s">
        <v>485</v>
      </c>
      <c r="AA57" s="87" t="s">
        <v>444</v>
      </c>
      <c r="AB57" s="87" t="s">
        <v>429</v>
      </c>
      <c r="AC57" s="87" t="s">
        <v>429</v>
      </c>
      <c r="AD57" s="87" t="s">
        <v>429</v>
      </c>
      <c r="AE57" s="87" t="s">
        <v>431</v>
      </c>
      <c r="AF57" s="87" t="s">
        <v>429</v>
      </c>
      <c r="AG57" s="87" t="s">
        <v>429</v>
      </c>
      <c r="AH57" s="87" t="s">
        <v>430</v>
      </c>
      <c r="AI57" s="87" t="s">
        <v>430</v>
      </c>
      <c r="AJ57" s="87" t="s">
        <v>430</v>
      </c>
      <c r="AK57" s="87" t="s">
        <v>430</v>
      </c>
      <c r="AL57" s="87" t="s">
        <v>429</v>
      </c>
      <c r="AM57" s="16"/>
      <c r="AN57" s="16"/>
      <c r="AO57" s="16"/>
    </row>
    <row r="58" spans="1:41" x14ac:dyDescent="0.25">
      <c r="A58" s="138" t="s">
        <v>231</v>
      </c>
      <c r="B58" s="139" t="s">
        <v>221</v>
      </c>
      <c r="C58" s="140">
        <v>415</v>
      </c>
      <c r="D58" s="136" t="s">
        <v>471</v>
      </c>
      <c r="E58" s="87" t="s">
        <v>425</v>
      </c>
      <c r="F58" s="136" t="s">
        <v>471</v>
      </c>
      <c r="G58" s="136" t="s">
        <v>471</v>
      </c>
      <c r="H58" s="136" t="s">
        <v>471</v>
      </c>
      <c r="I58" s="129" t="s">
        <v>426</v>
      </c>
      <c r="J58" s="136" t="s">
        <v>1040</v>
      </c>
      <c r="K58" s="136" t="s">
        <v>1040</v>
      </c>
      <c r="L58" s="136" t="s">
        <v>1040</v>
      </c>
      <c r="M58" s="87" t="s">
        <v>428</v>
      </c>
      <c r="N58" s="87" t="s">
        <v>429</v>
      </c>
      <c r="O58" s="87" t="s">
        <v>429</v>
      </c>
      <c r="P58" s="87" t="s">
        <v>439</v>
      </c>
      <c r="Q58" s="87" t="s">
        <v>429</v>
      </c>
      <c r="R58" s="87" t="s">
        <v>429</v>
      </c>
      <c r="S58" s="87" t="s">
        <v>429</v>
      </c>
      <c r="T58" s="87" t="s">
        <v>440</v>
      </c>
      <c r="U58" s="87" t="s">
        <v>429</v>
      </c>
      <c r="V58" s="87" t="s">
        <v>441</v>
      </c>
      <c r="W58" s="87" t="s">
        <v>429</v>
      </c>
      <c r="X58" s="87" t="s">
        <v>442</v>
      </c>
      <c r="Y58" s="87" t="s">
        <v>443</v>
      </c>
      <c r="Z58" s="87" t="s">
        <v>485</v>
      </c>
      <c r="AA58" s="87" t="s">
        <v>444</v>
      </c>
      <c r="AB58" s="87" t="s">
        <v>429</v>
      </c>
      <c r="AC58" s="87" t="s">
        <v>429</v>
      </c>
      <c r="AD58" s="87" t="s">
        <v>429</v>
      </c>
      <c r="AE58" s="87" t="s">
        <v>431</v>
      </c>
      <c r="AF58" s="87" t="s">
        <v>429</v>
      </c>
      <c r="AG58" s="87" t="s">
        <v>429</v>
      </c>
      <c r="AH58" s="87" t="s">
        <v>430</v>
      </c>
      <c r="AI58" s="87" t="s">
        <v>430</v>
      </c>
      <c r="AJ58" s="87" t="s">
        <v>430</v>
      </c>
      <c r="AK58" s="87" t="s">
        <v>430</v>
      </c>
      <c r="AL58" s="87" t="s">
        <v>429</v>
      </c>
      <c r="AM58" s="16"/>
      <c r="AN58" s="16"/>
      <c r="AO58" s="16"/>
    </row>
    <row r="59" spans="1:41" x14ac:dyDescent="0.25">
      <c r="A59" s="138" t="s">
        <v>231</v>
      </c>
      <c r="B59" s="139" t="s">
        <v>200</v>
      </c>
      <c r="C59" s="140">
        <v>416</v>
      </c>
      <c r="D59" s="136" t="s">
        <v>471</v>
      </c>
      <c r="E59" s="87" t="s">
        <v>425</v>
      </c>
      <c r="F59" s="136" t="s">
        <v>471</v>
      </c>
      <c r="G59" s="136" t="s">
        <v>471</v>
      </c>
      <c r="H59" s="136" t="s">
        <v>471</v>
      </c>
      <c r="I59" s="129" t="s">
        <v>426</v>
      </c>
      <c r="J59" s="136" t="s">
        <v>1040</v>
      </c>
      <c r="K59" s="136" t="s">
        <v>1040</v>
      </c>
      <c r="L59" s="136" t="s">
        <v>1040</v>
      </c>
      <c r="M59" s="87" t="s">
        <v>428</v>
      </c>
      <c r="N59" s="87" t="s">
        <v>429</v>
      </c>
      <c r="O59" s="87" t="s">
        <v>429</v>
      </c>
      <c r="P59" s="87" t="s">
        <v>439</v>
      </c>
      <c r="Q59" s="87" t="s">
        <v>429</v>
      </c>
      <c r="R59" s="87" t="s">
        <v>429</v>
      </c>
      <c r="S59" s="87" t="s">
        <v>429</v>
      </c>
      <c r="T59" s="87" t="s">
        <v>440</v>
      </c>
      <c r="U59" s="87" t="s">
        <v>429</v>
      </c>
      <c r="V59" s="87" t="s">
        <v>441</v>
      </c>
      <c r="W59" s="87" t="s">
        <v>429</v>
      </c>
      <c r="X59" s="87" t="s">
        <v>442</v>
      </c>
      <c r="Y59" s="87" t="s">
        <v>443</v>
      </c>
      <c r="Z59" s="87" t="s">
        <v>485</v>
      </c>
      <c r="AA59" s="87" t="s">
        <v>444</v>
      </c>
      <c r="AB59" s="87" t="s">
        <v>429</v>
      </c>
      <c r="AC59" s="87" t="s">
        <v>429</v>
      </c>
      <c r="AD59" s="87" t="s">
        <v>429</v>
      </c>
      <c r="AE59" s="87" t="s">
        <v>431</v>
      </c>
      <c r="AF59" s="87" t="s">
        <v>429</v>
      </c>
      <c r="AG59" s="87" t="s">
        <v>429</v>
      </c>
      <c r="AH59" s="87" t="s">
        <v>430</v>
      </c>
      <c r="AI59" s="87" t="s">
        <v>430</v>
      </c>
      <c r="AJ59" s="87" t="s">
        <v>430</v>
      </c>
      <c r="AK59" s="87" t="s">
        <v>430</v>
      </c>
      <c r="AL59" s="87" t="s">
        <v>429</v>
      </c>
      <c r="AM59" s="16"/>
      <c r="AN59" s="16"/>
      <c r="AO59" s="16"/>
    </row>
    <row r="60" spans="1:41" x14ac:dyDescent="0.25">
      <c r="A60" s="138" t="s">
        <v>231</v>
      </c>
      <c r="B60" s="139" t="s">
        <v>222</v>
      </c>
      <c r="C60" s="140">
        <v>417</v>
      </c>
      <c r="D60" s="136" t="s">
        <v>471</v>
      </c>
      <c r="E60" s="87" t="s">
        <v>425</v>
      </c>
      <c r="F60" s="136" t="s">
        <v>471</v>
      </c>
      <c r="G60" s="136" t="s">
        <v>471</v>
      </c>
      <c r="H60" s="136" t="s">
        <v>471</v>
      </c>
      <c r="I60" s="129" t="s">
        <v>426</v>
      </c>
      <c r="J60" s="136" t="s">
        <v>1040</v>
      </c>
      <c r="K60" s="136" t="s">
        <v>1040</v>
      </c>
      <c r="L60" s="136" t="s">
        <v>1040</v>
      </c>
      <c r="M60" s="87" t="s">
        <v>428</v>
      </c>
      <c r="N60" s="87" t="s">
        <v>429</v>
      </c>
      <c r="O60" s="87" t="s">
        <v>429</v>
      </c>
      <c r="P60" s="87" t="s">
        <v>439</v>
      </c>
      <c r="Q60" s="87" t="s">
        <v>429</v>
      </c>
      <c r="R60" s="87" t="s">
        <v>429</v>
      </c>
      <c r="S60" s="87" t="s">
        <v>429</v>
      </c>
      <c r="T60" s="87" t="s">
        <v>440</v>
      </c>
      <c r="U60" s="87" t="s">
        <v>429</v>
      </c>
      <c r="V60" s="87" t="s">
        <v>441</v>
      </c>
      <c r="W60" s="87" t="s">
        <v>429</v>
      </c>
      <c r="X60" s="87" t="s">
        <v>442</v>
      </c>
      <c r="Y60" s="87" t="s">
        <v>443</v>
      </c>
      <c r="Z60" s="87" t="s">
        <v>485</v>
      </c>
      <c r="AA60" s="87" t="s">
        <v>444</v>
      </c>
      <c r="AB60" s="87" t="s">
        <v>429</v>
      </c>
      <c r="AC60" s="87" t="s">
        <v>429</v>
      </c>
      <c r="AD60" s="87" t="s">
        <v>429</v>
      </c>
      <c r="AE60" s="87" t="s">
        <v>431</v>
      </c>
      <c r="AF60" s="87" t="s">
        <v>429</v>
      </c>
      <c r="AG60" s="87" t="s">
        <v>429</v>
      </c>
      <c r="AH60" s="87" t="s">
        <v>430</v>
      </c>
      <c r="AI60" s="87" t="s">
        <v>430</v>
      </c>
      <c r="AJ60" s="87" t="s">
        <v>430</v>
      </c>
      <c r="AK60" s="87" t="s">
        <v>430</v>
      </c>
      <c r="AL60" s="87" t="s">
        <v>429</v>
      </c>
      <c r="AM60" s="16"/>
      <c r="AN60" s="16"/>
      <c r="AO60" s="16"/>
    </row>
    <row r="61" spans="1:41" x14ac:dyDescent="0.25">
      <c r="A61" s="138" t="s">
        <v>231</v>
      </c>
      <c r="B61" s="139" t="s">
        <v>223</v>
      </c>
      <c r="C61" s="140">
        <v>418</v>
      </c>
      <c r="D61" s="136" t="s">
        <v>471</v>
      </c>
      <c r="E61" s="87" t="s">
        <v>425</v>
      </c>
      <c r="F61" s="136" t="s">
        <v>471</v>
      </c>
      <c r="G61" s="136" t="s">
        <v>471</v>
      </c>
      <c r="H61" s="136" t="s">
        <v>471</v>
      </c>
      <c r="I61" s="129" t="s">
        <v>426</v>
      </c>
      <c r="J61" s="136" t="s">
        <v>1040</v>
      </c>
      <c r="K61" s="136" t="s">
        <v>1040</v>
      </c>
      <c r="L61" s="136" t="s">
        <v>1040</v>
      </c>
      <c r="M61" s="87" t="s">
        <v>428</v>
      </c>
      <c r="N61" s="87" t="s">
        <v>429</v>
      </c>
      <c r="O61" s="87" t="s">
        <v>429</v>
      </c>
      <c r="P61" s="87" t="s">
        <v>439</v>
      </c>
      <c r="Q61" s="87" t="s">
        <v>429</v>
      </c>
      <c r="R61" s="87" t="s">
        <v>429</v>
      </c>
      <c r="S61" s="87" t="s">
        <v>429</v>
      </c>
      <c r="T61" s="87" t="s">
        <v>440</v>
      </c>
      <c r="U61" s="87" t="s">
        <v>429</v>
      </c>
      <c r="V61" s="87" t="s">
        <v>441</v>
      </c>
      <c r="W61" s="87" t="s">
        <v>429</v>
      </c>
      <c r="X61" s="87" t="s">
        <v>442</v>
      </c>
      <c r="Y61" s="87" t="s">
        <v>443</v>
      </c>
      <c r="Z61" s="87" t="s">
        <v>485</v>
      </c>
      <c r="AA61" s="87" t="s">
        <v>444</v>
      </c>
      <c r="AB61" s="87" t="s">
        <v>429</v>
      </c>
      <c r="AC61" s="87" t="s">
        <v>429</v>
      </c>
      <c r="AD61" s="87" t="s">
        <v>429</v>
      </c>
      <c r="AE61" s="87" t="s">
        <v>431</v>
      </c>
      <c r="AF61" s="87" t="s">
        <v>429</v>
      </c>
      <c r="AG61" s="87" t="s">
        <v>429</v>
      </c>
      <c r="AH61" s="87" t="s">
        <v>430</v>
      </c>
      <c r="AI61" s="87" t="s">
        <v>430</v>
      </c>
      <c r="AJ61" s="87" t="s">
        <v>430</v>
      </c>
      <c r="AK61" s="87" t="s">
        <v>430</v>
      </c>
      <c r="AL61" s="87" t="s">
        <v>429</v>
      </c>
      <c r="AM61" s="16"/>
      <c r="AN61" s="16"/>
      <c r="AO61" s="16"/>
    </row>
    <row r="62" spans="1:41" x14ac:dyDescent="0.25">
      <c r="A62" s="138" t="s">
        <v>231</v>
      </c>
      <c r="B62" s="139" t="s">
        <v>224</v>
      </c>
      <c r="C62" s="140">
        <v>419</v>
      </c>
      <c r="D62" s="136" t="s">
        <v>471</v>
      </c>
      <c r="E62" s="87" t="s">
        <v>425</v>
      </c>
      <c r="F62" s="136" t="s">
        <v>471</v>
      </c>
      <c r="G62" s="136" t="s">
        <v>471</v>
      </c>
      <c r="H62" s="136" t="s">
        <v>471</v>
      </c>
      <c r="I62" s="129" t="s">
        <v>426</v>
      </c>
      <c r="J62" s="136" t="s">
        <v>1040</v>
      </c>
      <c r="K62" s="136" t="s">
        <v>1040</v>
      </c>
      <c r="L62" s="136" t="s">
        <v>1040</v>
      </c>
      <c r="M62" s="87" t="s">
        <v>428</v>
      </c>
      <c r="N62" s="87" t="s">
        <v>429</v>
      </c>
      <c r="O62" s="87" t="s">
        <v>429</v>
      </c>
      <c r="P62" s="87" t="s">
        <v>439</v>
      </c>
      <c r="Q62" s="87" t="s">
        <v>429</v>
      </c>
      <c r="R62" s="87" t="s">
        <v>429</v>
      </c>
      <c r="S62" s="87" t="s">
        <v>429</v>
      </c>
      <c r="T62" s="87" t="s">
        <v>440</v>
      </c>
      <c r="U62" s="87" t="s">
        <v>429</v>
      </c>
      <c r="V62" s="87" t="s">
        <v>441</v>
      </c>
      <c r="W62" s="87" t="s">
        <v>429</v>
      </c>
      <c r="X62" s="87" t="s">
        <v>442</v>
      </c>
      <c r="Y62" s="87" t="s">
        <v>443</v>
      </c>
      <c r="Z62" s="87" t="s">
        <v>485</v>
      </c>
      <c r="AA62" s="87" t="s">
        <v>444</v>
      </c>
      <c r="AB62" s="87" t="s">
        <v>429</v>
      </c>
      <c r="AC62" s="87" t="s">
        <v>429</v>
      </c>
      <c r="AD62" s="87" t="s">
        <v>429</v>
      </c>
      <c r="AE62" s="87" t="s">
        <v>431</v>
      </c>
      <c r="AF62" s="87" t="s">
        <v>429</v>
      </c>
      <c r="AG62" s="87" t="s">
        <v>429</v>
      </c>
      <c r="AH62" s="87" t="s">
        <v>430</v>
      </c>
      <c r="AI62" s="87" t="s">
        <v>430</v>
      </c>
      <c r="AJ62" s="87" t="s">
        <v>430</v>
      </c>
      <c r="AK62" s="87" t="s">
        <v>430</v>
      </c>
      <c r="AL62" s="87" t="s">
        <v>429</v>
      </c>
      <c r="AM62" s="16"/>
      <c r="AN62" s="16"/>
      <c r="AO62" s="16"/>
    </row>
    <row r="63" spans="1:41" x14ac:dyDescent="0.25">
      <c r="A63" s="138" t="s">
        <v>231</v>
      </c>
      <c r="B63" s="139" t="s">
        <v>225</v>
      </c>
      <c r="C63" s="140">
        <v>420</v>
      </c>
      <c r="D63" s="136" t="s">
        <v>471</v>
      </c>
      <c r="E63" s="87" t="s">
        <v>425</v>
      </c>
      <c r="F63" s="136" t="s">
        <v>471</v>
      </c>
      <c r="G63" s="136" t="s">
        <v>471</v>
      </c>
      <c r="H63" s="136" t="s">
        <v>471</v>
      </c>
      <c r="I63" s="129" t="s">
        <v>426</v>
      </c>
      <c r="J63" s="136" t="s">
        <v>1040</v>
      </c>
      <c r="K63" s="136" t="s">
        <v>1040</v>
      </c>
      <c r="L63" s="136" t="s">
        <v>1040</v>
      </c>
      <c r="M63" s="87" t="s">
        <v>428</v>
      </c>
      <c r="N63" s="87" t="s">
        <v>429</v>
      </c>
      <c r="O63" s="87" t="s">
        <v>429</v>
      </c>
      <c r="P63" s="87" t="s">
        <v>439</v>
      </c>
      <c r="Q63" s="87" t="s">
        <v>429</v>
      </c>
      <c r="R63" s="87" t="s">
        <v>429</v>
      </c>
      <c r="S63" s="87" t="s">
        <v>429</v>
      </c>
      <c r="T63" s="87" t="s">
        <v>440</v>
      </c>
      <c r="U63" s="87" t="s">
        <v>429</v>
      </c>
      <c r="V63" s="87" t="s">
        <v>441</v>
      </c>
      <c r="W63" s="87" t="s">
        <v>429</v>
      </c>
      <c r="X63" s="87" t="s">
        <v>442</v>
      </c>
      <c r="Y63" s="87" t="s">
        <v>443</v>
      </c>
      <c r="Z63" s="87" t="s">
        <v>485</v>
      </c>
      <c r="AA63" s="87" t="s">
        <v>444</v>
      </c>
      <c r="AB63" s="87" t="s">
        <v>429</v>
      </c>
      <c r="AC63" s="87" t="s">
        <v>429</v>
      </c>
      <c r="AD63" s="87" t="s">
        <v>429</v>
      </c>
      <c r="AE63" s="87" t="s">
        <v>431</v>
      </c>
      <c r="AF63" s="87" t="s">
        <v>429</v>
      </c>
      <c r="AG63" s="87" t="s">
        <v>429</v>
      </c>
      <c r="AH63" s="87" t="s">
        <v>430</v>
      </c>
      <c r="AI63" s="87" t="s">
        <v>430</v>
      </c>
      <c r="AJ63" s="87" t="s">
        <v>430</v>
      </c>
      <c r="AK63" s="87" t="s">
        <v>430</v>
      </c>
      <c r="AL63" s="87" t="s">
        <v>429</v>
      </c>
      <c r="AM63" s="16"/>
      <c r="AN63" s="16"/>
      <c r="AO63" s="16"/>
    </row>
    <row r="64" spans="1:41" x14ac:dyDescent="0.25">
      <c r="A64" s="138" t="s">
        <v>231</v>
      </c>
      <c r="B64" s="139" t="s">
        <v>226</v>
      </c>
      <c r="C64" s="140">
        <v>421</v>
      </c>
      <c r="D64" s="136" t="s">
        <v>471</v>
      </c>
      <c r="E64" s="87" t="s">
        <v>425</v>
      </c>
      <c r="F64" s="136" t="s">
        <v>471</v>
      </c>
      <c r="G64" s="136" t="s">
        <v>471</v>
      </c>
      <c r="H64" s="136" t="s">
        <v>471</v>
      </c>
      <c r="I64" s="129" t="s">
        <v>426</v>
      </c>
      <c r="J64" s="136" t="s">
        <v>1040</v>
      </c>
      <c r="K64" s="136" t="s">
        <v>1040</v>
      </c>
      <c r="L64" s="136" t="s">
        <v>1040</v>
      </c>
      <c r="M64" s="87" t="s">
        <v>428</v>
      </c>
      <c r="N64" s="87" t="s">
        <v>429</v>
      </c>
      <c r="O64" s="87" t="s">
        <v>429</v>
      </c>
      <c r="P64" s="87" t="s">
        <v>439</v>
      </c>
      <c r="Q64" s="87" t="s">
        <v>429</v>
      </c>
      <c r="R64" s="87" t="s">
        <v>429</v>
      </c>
      <c r="S64" s="87" t="s">
        <v>429</v>
      </c>
      <c r="T64" s="87" t="s">
        <v>440</v>
      </c>
      <c r="U64" s="87" t="s">
        <v>429</v>
      </c>
      <c r="V64" s="87" t="s">
        <v>441</v>
      </c>
      <c r="W64" s="87" t="s">
        <v>429</v>
      </c>
      <c r="X64" s="87" t="s">
        <v>442</v>
      </c>
      <c r="Y64" s="87" t="s">
        <v>443</v>
      </c>
      <c r="Z64" s="87" t="s">
        <v>485</v>
      </c>
      <c r="AA64" s="87" t="s">
        <v>444</v>
      </c>
      <c r="AB64" s="87" t="s">
        <v>429</v>
      </c>
      <c r="AC64" s="87" t="s">
        <v>429</v>
      </c>
      <c r="AD64" s="87" t="s">
        <v>429</v>
      </c>
      <c r="AE64" s="87" t="s">
        <v>431</v>
      </c>
      <c r="AF64" s="87" t="s">
        <v>429</v>
      </c>
      <c r="AG64" s="87" t="s">
        <v>429</v>
      </c>
      <c r="AH64" s="87" t="s">
        <v>430</v>
      </c>
      <c r="AI64" s="87" t="s">
        <v>430</v>
      </c>
      <c r="AJ64" s="87" t="s">
        <v>430</v>
      </c>
      <c r="AK64" s="87" t="s">
        <v>430</v>
      </c>
      <c r="AL64" s="87" t="s">
        <v>429</v>
      </c>
      <c r="AM64" s="16"/>
      <c r="AN64" s="16"/>
      <c r="AO64" s="16"/>
    </row>
    <row r="65" spans="1:41" x14ac:dyDescent="0.25">
      <c r="A65" s="138" t="s">
        <v>231</v>
      </c>
      <c r="B65" s="139" t="s">
        <v>227</v>
      </c>
      <c r="C65" s="140">
        <v>422</v>
      </c>
      <c r="D65" s="136" t="s">
        <v>471</v>
      </c>
      <c r="E65" s="87" t="s">
        <v>425</v>
      </c>
      <c r="F65" s="136" t="s">
        <v>471</v>
      </c>
      <c r="G65" s="136" t="s">
        <v>471</v>
      </c>
      <c r="H65" s="136" t="s">
        <v>471</v>
      </c>
      <c r="I65" s="129" t="s">
        <v>426</v>
      </c>
      <c r="J65" s="136" t="s">
        <v>1040</v>
      </c>
      <c r="K65" s="136" t="s">
        <v>1040</v>
      </c>
      <c r="L65" s="136" t="s">
        <v>1040</v>
      </c>
      <c r="M65" s="87" t="s">
        <v>428</v>
      </c>
      <c r="N65" s="87" t="s">
        <v>429</v>
      </c>
      <c r="O65" s="87" t="s">
        <v>429</v>
      </c>
      <c r="P65" s="87" t="s">
        <v>439</v>
      </c>
      <c r="Q65" s="87" t="s">
        <v>429</v>
      </c>
      <c r="R65" s="87" t="s">
        <v>429</v>
      </c>
      <c r="S65" s="87" t="s">
        <v>429</v>
      </c>
      <c r="T65" s="87" t="s">
        <v>440</v>
      </c>
      <c r="U65" s="87" t="s">
        <v>429</v>
      </c>
      <c r="V65" s="87" t="s">
        <v>441</v>
      </c>
      <c r="W65" s="87" t="s">
        <v>429</v>
      </c>
      <c r="X65" s="87" t="s">
        <v>442</v>
      </c>
      <c r="Y65" s="87" t="s">
        <v>443</v>
      </c>
      <c r="Z65" s="87" t="s">
        <v>485</v>
      </c>
      <c r="AA65" s="87" t="s">
        <v>444</v>
      </c>
      <c r="AB65" s="87" t="s">
        <v>429</v>
      </c>
      <c r="AC65" s="87" t="s">
        <v>429</v>
      </c>
      <c r="AD65" s="87" t="s">
        <v>429</v>
      </c>
      <c r="AE65" s="87" t="s">
        <v>431</v>
      </c>
      <c r="AF65" s="87" t="s">
        <v>429</v>
      </c>
      <c r="AG65" s="87" t="s">
        <v>429</v>
      </c>
      <c r="AH65" s="87" t="s">
        <v>430</v>
      </c>
      <c r="AI65" s="87" t="s">
        <v>430</v>
      </c>
      <c r="AJ65" s="87" t="s">
        <v>430</v>
      </c>
      <c r="AK65" s="87" t="s">
        <v>430</v>
      </c>
      <c r="AL65" s="87" t="s">
        <v>429</v>
      </c>
      <c r="AM65" s="16"/>
      <c r="AN65" s="16"/>
      <c r="AO65" s="16"/>
    </row>
    <row r="66" spans="1:41" x14ac:dyDescent="0.25">
      <c r="A66" s="138" t="s">
        <v>231</v>
      </c>
      <c r="B66" s="139" t="s">
        <v>228</v>
      </c>
      <c r="C66" s="140">
        <v>423</v>
      </c>
      <c r="D66" s="136" t="s">
        <v>471</v>
      </c>
      <c r="E66" s="87" t="s">
        <v>425</v>
      </c>
      <c r="F66" s="136" t="s">
        <v>471</v>
      </c>
      <c r="G66" s="136" t="s">
        <v>471</v>
      </c>
      <c r="H66" s="136" t="s">
        <v>471</v>
      </c>
      <c r="I66" s="129" t="s">
        <v>426</v>
      </c>
      <c r="J66" s="136" t="s">
        <v>1040</v>
      </c>
      <c r="K66" s="136" t="s">
        <v>1040</v>
      </c>
      <c r="L66" s="136" t="s">
        <v>1040</v>
      </c>
      <c r="M66" s="87" t="s">
        <v>428</v>
      </c>
      <c r="N66" s="87" t="s">
        <v>429</v>
      </c>
      <c r="O66" s="87" t="s">
        <v>429</v>
      </c>
      <c r="P66" s="87" t="s">
        <v>439</v>
      </c>
      <c r="Q66" s="87" t="s">
        <v>429</v>
      </c>
      <c r="R66" s="87" t="s">
        <v>429</v>
      </c>
      <c r="S66" s="87" t="s">
        <v>429</v>
      </c>
      <c r="T66" s="87" t="s">
        <v>440</v>
      </c>
      <c r="U66" s="87" t="s">
        <v>429</v>
      </c>
      <c r="V66" s="87" t="s">
        <v>441</v>
      </c>
      <c r="W66" s="87" t="s">
        <v>429</v>
      </c>
      <c r="X66" s="87" t="s">
        <v>442</v>
      </c>
      <c r="Y66" s="87" t="s">
        <v>443</v>
      </c>
      <c r="Z66" s="87" t="s">
        <v>485</v>
      </c>
      <c r="AA66" s="87" t="s">
        <v>444</v>
      </c>
      <c r="AB66" s="87" t="s">
        <v>429</v>
      </c>
      <c r="AC66" s="87" t="s">
        <v>429</v>
      </c>
      <c r="AD66" s="87" t="s">
        <v>429</v>
      </c>
      <c r="AE66" s="87" t="s">
        <v>431</v>
      </c>
      <c r="AF66" s="87" t="s">
        <v>429</v>
      </c>
      <c r="AG66" s="87" t="s">
        <v>429</v>
      </c>
      <c r="AH66" s="87" t="s">
        <v>430</v>
      </c>
      <c r="AI66" s="87" t="s">
        <v>430</v>
      </c>
      <c r="AJ66" s="87" t="s">
        <v>430</v>
      </c>
      <c r="AK66" s="87" t="s">
        <v>430</v>
      </c>
      <c r="AL66" s="87" t="s">
        <v>429</v>
      </c>
      <c r="AM66" s="16"/>
      <c r="AN66" s="16"/>
      <c r="AO66" s="16"/>
    </row>
    <row r="67" spans="1:41" x14ac:dyDescent="0.25">
      <c r="A67" s="144" t="s">
        <v>43</v>
      </c>
      <c r="B67" s="139" t="s">
        <v>44</v>
      </c>
      <c r="C67" s="140">
        <v>501</v>
      </c>
      <c r="D67" s="136" t="s">
        <v>471</v>
      </c>
      <c r="E67" s="87" t="s">
        <v>425</v>
      </c>
      <c r="F67" s="136" t="s">
        <v>471</v>
      </c>
      <c r="G67" s="136" t="s">
        <v>471</v>
      </c>
      <c r="H67" s="136" t="s">
        <v>471</v>
      </c>
      <c r="I67" s="129" t="s">
        <v>426</v>
      </c>
      <c r="J67" s="136" t="s">
        <v>1040</v>
      </c>
      <c r="K67" s="136" t="s">
        <v>1040</v>
      </c>
      <c r="L67" s="136" t="s">
        <v>1040</v>
      </c>
      <c r="M67" s="87" t="s">
        <v>428</v>
      </c>
      <c r="N67" s="87" t="s">
        <v>429</v>
      </c>
      <c r="O67" s="87" t="s">
        <v>429</v>
      </c>
      <c r="P67" s="87" t="s">
        <v>439</v>
      </c>
      <c r="Q67" s="87" t="s">
        <v>429</v>
      </c>
      <c r="R67" s="87" t="s">
        <v>429</v>
      </c>
      <c r="S67" s="87" t="s">
        <v>429</v>
      </c>
      <c r="T67" s="87" t="s">
        <v>440</v>
      </c>
      <c r="U67" s="87" t="s">
        <v>429</v>
      </c>
      <c r="V67" s="87" t="s">
        <v>441</v>
      </c>
      <c r="W67" s="87" t="s">
        <v>429</v>
      </c>
      <c r="X67" s="87" t="s">
        <v>442</v>
      </c>
      <c r="Y67" s="87" t="s">
        <v>443</v>
      </c>
      <c r="Z67" s="87" t="s">
        <v>485</v>
      </c>
      <c r="AA67" s="87" t="s">
        <v>444</v>
      </c>
      <c r="AB67" s="87" t="s">
        <v>429</v>
      </c>
      <c r="AC67" s="87" t="s">
        <v>429</v>
      </c>
      <c r="AD67" s="87" t="s">
        <v>429</v>
      </c>
      <c r="AE67" s="87" t="s">
        <v>431</v>
      </c>
      <c r="AF67" s="87" t="s">
        <v>429</v>
      </c>
      <c r="AG67" s="87" t="s">
        <v>429</v>
      </c>
      <c r="AH67" s="87" t="s">
        <v>430</v>
      </c>
      <c r="AI67" s="87" t="s">
        <v>430</v>
      </c>
      <c r="AJ67" s="87" t="s">
        <v>430</v>
      </c>
      <c r="AK67" s="87" t="s">
        <v>430</v>
      </c>
      <c r="AL67" s="87" t="s">
        <v>429</v>
      </c>
      <c r="AM67" s="16"/>
      <c r="AN67" s="16"/>
      <c r="AO67" s="16"/>
    </row>
    <row r="68" spans="1:41" x14ac:dyDescent="0.25">
      <c r="A68" s="144" t="s">
        <v>43</v>
      </c>
      <c r="B68" s="139" t="s">
        <v>45</v>
      </c>
      <c r="C68" s="140">
        <v>502</v>
      </c>
      <c r="D68" s="136" t="s">
        <v>471</v>
      </c>
      <c r="E68" s="87" t="s">
        <v>425</v>
      </c>
      <c r="F68" s="136" t="s">
        <v>471</v>
      </c>
      <c r="G68" s="136" t="s">
        <v>471</v>
      </c>
      <c r="H68" s="136" t="s">
        <v>471</v>
      </c>
      <c r="I68" s="129" t="s">
        <v>426</v>
      </c>
      <c r="J68" s="136" t="s">
        <v>1040</v>
      </c>
      <c r="K68" s="136" t="s">
        <v>1040</v>
      </c>
      <c r="L68" s="136" t="s">
        <v>1040</v>
      </c>
      <c r="M68" s="87" t="s">
        <v>428</v>
      </c>
      <c r="N68" s="87" t="s">
        <v>429</v>
      </c>
      <c r="O68" s="87" t="s">
        <v>429</v>
      </c>
      <c r="P68" s="87" t="s">
        <v>439</v>
      </c>
      <c r="Q68" s="87" t="s">
        <v>429</v>
      </c>
      <c r="R68" s="87" t="s">
        <v>429</v>
      </c>
      <c r="S68" s="87" t="s">
        <v>429</v>
      </c>
      <c r="T68" s="87" t="s">
        <v>440</v>
      </c>
      <c r="U68" s="87" t="s">
        <v>429</v>
      </c>
      <c r="V68" s="87" t="s">
        <v>441</v>
      </c>
      <c r="W68" s="87" t="s">
        <v>429</v>
      </c>
      <c r="X68" s="87" t="s">
        <v>442</v>
      </c>
      <c r="Y68" s="87" t="s">
        <v>443</v>
      </c>
      <c r="Z68" s="87" t="s">
        <v>485</v>
      </c>
      <c r="AA68" s="87" t="s">
        <v>444</v>
      </c>
      <c r="AB68" s="87" t="s">
        <v>429</v>
      </c>
      <c r="AC68" s="87" t="s">
        <v>429</v>
      </c>
      <c r="AD68" s="87" t="s">
        <v>429</v>
      </c>
      <c r="AE68" s="87" t="s">
        <v>431</v>
      </c>
      <c r="AF68" s="87" t="s">
        <v>429</v>
      </c>
      <c r="AG68" s="87" t="s">
        <v>429</v>
      </c>
      <c r="AH68" s="87" t="s">
        <v>430</v>
      </c>
      <c r="AI68" s="87" t="s">
        <v>430</v>
      </c>
      <c r="AJ68" s="87" t="s">
        <v>430</v>
      </c>
      <c r="AK68" s="87" t="s">
        <v>430</v>
      </c>
      <c r="AL68" s="87" t="s">
        <v>429</v>
      </c>
      <c r="AM68" s="16"/>
      <c r="AN68" s="16"/>
      <c r="AO68" s="16"/>
    </row>
    <row r="69" spans="1:41" x14ac:dyDescent="0.25">
      <c r="A69" s="144" t="s">
        <v>43</v>
      </c>
      <c r="B69" s="139" t="s">
        <v>46</v>
      </c>
      <c r="C69" s="140">
        <v>503</v>
      </c>
      <c r="D69" s="136" t="s">
        <v>471</v>
      </c>
      <c r="E69" s="87" t="s">
        <v>425</v>
      </c>
      <c r="F69" s="136" t="s">
        <v>471</v>
      </c>
      <c r="G69" s="136" t="s">
        <v>471</v>
      </c>
      <c r="H69" s="136" t="s">
        <v>471</v>
      </c>
      <c r="I69" s="129" t="s">
        <v>426</v>
      </c>
      <c r="J69" s="136" t="s">
        <v>1040</v>
      </c>
      <c r="K69" s="136" t="s">
        <v>1040</v>
      </c>
      <c r="L69" s="136" t="s">
        <v>1040</v>
      </c>
      <c r="M69" s="87" t="s">
        <v>428</v>
      </c>
      <c r="N69" s="87" t="s">
        <v>429</v>
      </c>
      <c r="O69" s="87" t="s">
        <v>429</v>
      </c>
      <c r="P69" s="87" t="s">
        <v>439</v>
      </c>
      <c r="Q69" s="87" t="s">
        <v>429</v>
      </c>
      <c r="R69" s="87" t="s">
        <v>429</v>
      </c>
      <c r="S69" s="87" t="s">
        <v>429</v>
      </c>
      <c r="T69" s="87" t="s">
        <v>440</v>
      </c>
      <c r="U69" s="87" t="s">
        <v>429</v>
      </c>
      <c r="V69" s="87" t="s">
        <v>441</v>
      </c>
      <c r="W69" s="87" t="s">
        <v>429</v>
      </c>
      <c r="X69" s="87" t="s">
        <v>442</v>
      </c>
      <c r="Y69" s="87" t="s">
        <v>443</v>
      </c>
      <c r="Z69" s="87" t="s">
        <v>485</v>
      </c>
      <c r="AA69" s="87" t="s">
        <v>444</v>
      </c>
      <c r="AB69" s="87" t="s">
        <v>429</v>
      </c>
      <c r="AC69" s="87" t="s">
        <v>429</v>
      </c>
      <c r="AD69" s="87" t="s">
        <v>429</v>
      </c>
      <c r="AE69" s="87" t="s">
        <v>431</v>
      </c>
      <c r="AF69" s="87" t="s">
        <v>429</v>
      </c>
      <c r="AG69" s="87" t="s">
        <v>429</v>
      </c>
      <c r="AH69" s="87" t="s">
        <v>430</v>
      </c>
      <c r="AI69" s="87" t="s">
        <v>430</v>
      </c>
      <c r="AJ69" s="87" t="s">
        <v>430</v>
      </c>
      <c r="AK69" s="87" t="s">
        <v>430</v>
      </c>
      <c r="AL69" s="87" t="s">
        <v>429</v>
      </c>
      <c r="AM69" s="16"/>
      <c r="AN69" s="16"/>
      <c r="AO69" s="16"/>
    </row>
    <row r="70" spans="1:41" x14ac:dyDescent="0.25">
      <c r="A70" s="144" t="s">
        <v>43</v>
      </c>
      <c r="B70" s="139" t="s">
        <v>47</v>
      </c>
      <c r="C70" s="140">
        <v>504</v>
      </c>
      <c r="D70" s="136" t="s">
        <v>471</v>
      </c>
      <c r="E70" s="87" t="s">
        <v>425</v>
      </c>
      <c r="F70" s="136" t="s">
        <v>471</v>
      </c>
      <c r="G70" s="136" t="s">
        <v>471</v>
      </c>
      <c r="H70" s="136" t="s">
        <v>471</v>
      </c>
      <c r="I70" s="129" t="s">
        <v>426</v>
      </c>
      <c r="J70" s="136" t="s">
        <v>1040</v>
      </c>
      <c r="K70" s="136" t="s">
        <v>1040</v>
      </c>
      <c r="L70" s="136" t="s">
        <v>1040</v>
      </c>
      <c r="M70" s="87" t="s">
        <v>428</v>
      </c>
      <c r="N70" s="87" t="s">
        <v>429</v>
      </c>
      <c r="O70" s="87" t="s">
        <v>429</v>
      </c>
      <c r="P70" s="87" t="s">
        <v>439</v>
      </c>
      <c r="Q70" s="87" t="s">
        <v>429</v>
      </c>
      <c r="R70" s="87" t="s">
        <v>429</v>
      </c>
      <c r="S70" s="87" t="s">
        <v>429</v>
      </c>
      <c r="T70" s="87" t="s">
        <v>440</v>
      </c>
      <c r="U70" s="87" t="s">
        <v>429</v>
      </c>
      <c r="V70" s="87" t="s">
        <v>441</v>
      </c>
      <c r="W70" s="87" t="s">
        <v>429</v>
      </c>
      <c r="X70" s="87" t="s">
        <v>442</v>
      </c>
      <c r="Y70" s="87" t="s">
        <v>443</v>
      </c>
      <c r="Z70" s="87" t="s">
        <v>485</v>
      </c>
      <c r="AA70" s="87" t="s">
        <v>444</v>
      </c>
      <c r="AB70" s="87" t="s">
        <v>429</v>
      </c>
      <c r="AC70" s="87" t="s">
        <v>429</v>
      </c>
      <c r="AD70" s="87" t="s">
        <v>429</v>
      </c>
      <c r="AE70" s="87" t="s">
        <v>431</v>
      </c>
      <c r="AF70" s="87" t="s">
        <v>429</v>
      </c>
      <c r="AG70" s="87" t="s">
        <v>429</v>
      </c>
      <c r="AH70" s="87" t="s">
        <v>430</v>
      </c>
      <c r="AI70" s="87" t="s">
        <v>430</v>
      </c>
      <c r="AJ70" s="87" t="s">
        <v>430</v>
      </c>
      <c r="AK70" s="87" t="s">
        <v>430</v>
      </c>
      <c r="AL70" s="87" t="s">
        <v>429</v>
      </c>
      <c r="AM70" s="16"/>
      <c r="AN70" s="16"/>
      <c r="AO70" s="16"/>
    </row>
    <row r="71" spans="1:41" x14ac:dyDescent="0.25">
      <c r="A71" s="144" t="s">
        <v>43</v>
      </c>
      <c r="B71" s="139" t="s">
        <v>48</v>
      </c>
      <c r="C71" s="140">
        <v>505</v>
      </c>
      <c r="D71" s="136" t="s">
        <v>471</v>
      </c>
      <c r="E71" s="87" t="s">
        <v>425</v>
      </c>
      <c r="F71" s="136" t="s">
        <v>471</v>
      </c>
      <c r="G71" s="136" t="s">
        <v>471</v>
      </c>
      <c r="H71" s="136" t="s">
        <v>471</v>
      </c>
      <c r="I71" s="129" t="s">
        <v>426</v>
      </c>
      <c r="J71" s="136" t="s">
        <v>1040</v>
      </c>
      <c r="K71" s="136" t="s">
        <v>1040</v>
      </c>
      <c r="L71" s="136" t="s">
        <v>1040</v>
      </c>
      <c r="M71" s="87" t="s">
        <v>428</v>
      </c>
      <c r="N71" s="87" t="s">
        <v>429</v>
      </c>
      <c r="O71" s="87" t="s">
        <v>429</v>
      </c>
      <c r="P71" s="87" t="s">
        <v>439</v>
      </c>
      <c r="Q71" s="87" t="s">
        <v>429</v>
      </c>
      <c r="R71" s="87" t="s">
        <v>429</v>
      </c>
      <c r="S71" s="87" t="s">
        <v>429</v>
      </c>
      <c r="T71" s="87" t="s">
        <v>440</v>
      </c>
      <c r="U71" s="87" t="s">
        <v>429</v>
      </c>
      <c r="V71" s="87" t="s">
        <v>441</v>
      </c>
      <c r="W71" s="87" t="s">
        <v>429</v>
      </c>
      <c r="X71" s="87" t="s">
        <v>442</v>
      </c>
      <c r="Y71" s="87" t="s">
        <v>443</v>
      </c>
      <c r="Z71" s="87" t="s">
        <v>485</v>
      </c>
      <c r="AA71" s="87" t="s">
        <v>444</v>
      </c>
      <c r="AB71" s="87" t="s">
        <v>429</v>
      </c>
      <c r="AC71" s="87" t="s">
        <v>429</v>
      </c>
      <c r="AD71" s="87" t="s">
        <v>429</v>
      </c>
      <c r="AE71" s="87" t="s">
        <v>431</v>
      </c>
      <c r="AF71" s="87" t="s">
        <v>429</v>
      </c>
      <c r="AG71" s="87" t="s">
        <v>429</v>
      </c>
      <c r="AH71" s="87" t="s">
        <v>430</v>
      </c>
      <c r="AI71" s="87" t="s">
        <v>430</v>
      </c>
      <c r="AJ71" s="87" t="s">
        <v>430</v>
      </c>
      <c r="AK71" s="87" t="s">
        <v>430</v>
      </c>
      <c r="AL71" s="87" t="s">
        <v>429</v>
      </c>
      <c r="AM71" s="16"/>
      <c r="AN71" s="16"/>
      <c r="AO71" s="16"/>
    </row>
    <row r="72" spans="1:41" x14ac:dyDescent="0.25">
      <c r="A72" s="144" t="s">
        <v>43</v>
      </c>
      <c r="B72" s="139" t="s">
        <v>49</v>
      </c>
      <c r="C72" s="140">
        <v>506</v>
      </c>
      <c r="D72" s="136" t="s">
        <v>471</v>
      </c>
      <c r="E72" s="87" t="s">
        <v>425</v>
      </c>
      <c r="F72" s="136" t="s">
        <v>471</v>
      </c>
      <c r="G72" s="136" t="s">
        <v>471</v>
      </c>
      <c r="H72" s="136" t="s">
        <v>471</v>
      </c>
      <c r="I72" s="129" t="s">
        <v>426</v>
      </c>
      <c r="J72" s="136" t="s">
        <v>1040</v>
      </c>
      <c r="K72" s="136" t="s">
        <v>1040</v>
      </c>
      <c r="L72" s="136" t="s">
        <v>1040</v>
      </c>
      <c r="M72" s="87" t="s">
        <v>428</v>
      </c>
      <c r="N72" s="87" t="s">
        <v>429</v>
      </c>
      <c r="O72" s="87" t="s">
        <v>429</v>
      </c>
      <c r="P72" s="87" t="s">
        <v>439</v>
      </c>
      <c r="Q72" s="87" t="s">
        <v>429</v>
      </c>
      <c r="R72" s="87" t="s">
        <v>429</v>
      </c>
      <c r="S72" s="87" t="s">
        <v>429</v>
      </c>
      <c r="T72" s="87" t="s">
        <v>440</v>
      </c>
      <c r="U72" s="87" t="s">
        <v>429</v>
      </c>
      <c r="V72" s="87" t="s">
        <v>441</v>
      </c>
      <c r="W72" s="87" t="s">
        <v>429</v>
      </c>
      <c r="X72" s="87" t="s">
        <v>442</v>
      </c>
      <c r="Y72" s="87" t="s">
        <v>443</v>
      </c>
      <c r="Z72" s="87" t="s">
        <v>485</v>
      </c>
      <c r="AA72" s="87" t="s">
        <v>444</v>
      </c>
      <c r="AB72" s="87" t="s">
        <v>429</v>
      </c>
      <c r="AC72" s="87" t="s">
        <v>429</v>
      </c>
      <c r="AD72" s="87" t="s">
        <v>429</v>
      </c>
      <c r="AE72" s="87" t="s">
        <v>431</v>
      </c>
      <c r="AF72" s="87" t="s">
        <v>429</v>
      </c>
      <c r="AG72" s="87" t="s">
        <v>429</v>
      </c>
      <c r="AH72" s="87" t="s">
        <v>430</v>
      </c>
      <c r="AI72" s="87" t="s">
        <v>430</v>
      </c>
      <c r="AJ72" s="87" t="s">
        <v>430</v>
      </c>
      <c r="AK72" s="87" t="s">
        <v>430</v>
      </c>
      <c r="AL72" s="87" t="s">
        <v>429</v>
      </c>
      <c r="AM72" s="16"/>
      <c r="AN72" s="16"/>
      <c r="AO72" s="16"/>
    </row>
    <row r="73" spans="1:41" x14ac:dyDescent="0.25">
      <c r="A73" s="144" t="s">
        <v>43</v>
      </c>
      <c r="B73" s="139" t="s">
        <v>50</v>
      </c>
      <c r="C73" s="140">
        <v>507</v>
      </c>
      <c r="D73" s="136" t="s">
        <v>471</v>
      </c>
      <c r="E73" s="87" t="s">
        <v>425</v>
      </c>
      <c r="F73" s="136" t="s">
        <v>471</v>
      </c>
      <c r="G73" s="136" t="s">
        <v>471</v>
      </c>
      <c r="H73" s="136" t="s">
        <v>471</v>
      </c>
      <c r="I73" s="129" t="s">
        <v>426</v>
      </c>
      <c r="J73" s="136" t="s">
        <v>1040</v>
      </c>
      <c r="K73" s="136" t="s">
        <v>1040</v>
      </c>
      <c r="L73" s="136" t="s">
        <v>1040</v>
      </c>
      <c r="M73" s="87" t="s">
        <v>428</v>
      </c>
      <c r="N73" s="87" t="s">
        <v>429</v>
      </c>
      <c r="O73" s="87" t="s">
        <v>429</v>
      </c>
      <c r="P73" s="87" t="s">
        <v>439</v>
      </c>
      <c r="Q73" s="87" t="s">
        <v>429</v>
      </c>
      <c r="R73" s="87" t="s">
        <v>429</v>
      </c>
      <c r="S73" s="87" t="s">
        <v>429</v>
      </c>
      <c r="T73" s="87" t="s">
        <v>440</v>
      </c>
      <c r="U73" s="87" t="s">
        <v>429</v>
      </c>
      <c r="V73" s="87" t="s">
        <v>441</v>
      </c>
      <c r="W73" s="87" t="s">
        <v>429</v>
      </c>
      <c r="X73" s="87" t="s">
        <v>442</v>
      </c>
      <c r="Y73" s="87" t="s">
        <v>443</v>
      </c>
      <c r="Z73" s="87" t="s">
        <v>485</v>
      </c>
      <c r="AA73" s="87" t="s">
        <v>444</v>
      </c>
      <c r="AB73" s="87" t="s">
        <v>429</v>
      </c>
      <c r="AC73" s="87" t="s">
        <v>429</v>
      </c>
      <c r="AD73" s="87" t="s">
        <v>429</v>
      </c>
      <c r="AE73" s="87" t="s">
        <v>431</v>
      </c>
      <c r="AF73" s="87" t="s">
        <v>429</v>
      </c>
      <c r="AG73" s="87" t="s">
        <v>429</v>
      </c>
      <c r="AH73" s="87" t="s">
        <v>430</v>
      </c>
      <c r="AI73" s="87" t="s">
        <v>430</v>
      </c>
      <c r="AJ73" s="87" t="s">
        <v>430</v>
      </c>
      <c r="AK73" s="87" t="s">
        <v>430</v>
      </c>
      <c r="AL73" s="87" t="s">
        <v>429</v>
      </c>
      <c r="AM73" s="16"/>
      <c r="AN73" s="16"/>
      <c r="AO73" s="16"/>
    </row>
    <row r="74" spans="1:41" x14ac:dyDescent="0.25">
      <c r="A74" s="144" t="s">
        <v>43</v>
      </c>
      <c r="B74" s="139" t="s">
        <v>51</v>
      </c>
      <c r="C74" s="140">
        <v>508</v>
      </c>
      <c r="D74" s="136" t="s">
        <v>471</v>
      </c>
      <c r="E74" s="87" t="s">
        <v>425</v>
      </c>
      <c r="F74" s="136" t="s">
        <v>471</v>
      </c>
      <c r="G74" s="136" t="s">
        <v>471</v>
      </c>
      <c r="H74" s="136" t="s">
        <v>471</v>
      </c>
      <c r="I74" s="129" t="s">
        <v>426</v>
      </c>
      <c r="J74" s="136" t="s">
        <v>1040</v>
      </c>
      <c r="K74" s="136" t="s">
        <v>1040</v>
      </c>
      <c r="L74" s="136" t="s">
        <v>1040</v>
      </c>
      <c r="M74" s="87" t="s">
        <v>428</v>
      </c>
      <c r="N74" s="87" t="s">
        <v>429</v>
      </c>
      <c r="O74" s="87" t="s">
        <v>429</v>
      </c>
      <c r="P74" s="87" t="s">
        <v>439</v>
      </c>
      <c r="Q74" s="87" t="s">
        <v>429</v>
      </c>
      <c r="R74" s="87" t="s">
        <v>429</v>
      </c>
      <c r="S74" s="87" t="s">
        <v>429</v>
      </c>
      <c r="T74" s="87" t="s">
        <v>440</v>
      </c>
      <c r="U74" s="87" t="s">
        <v>429</v>
      </c>
      <c r="V74" s="87" t="s">
        <v>441</v>
      </c>
      <c r="W74" s="87" t="s">
        <v>429</v>
      </c>
      <c r="X74" s="87" t="s">
        <v>442</v>
      </c>
      <c r="Y74" s="87" t="s">
        <v>443</v>
      </c>
      <c r="Z74" s="87" t="s">
        <v>485</v>
      </c>
      <c r="AA74" s="87" t="s">
        <v>444</v>
      </c>
      <c r="AB74" s="87" t="s">
        <v>429</v>
      </c>
      <c r="AC74" s="87" t="s">
        <v>429</v>
      </c>
      <c r="AD74" s="87" t="s">
        <v>429</v>
      </c>
      <c r="AE74" s="87" t="s">
        <v>431</v>
      </c>
      <c r="AF74" s="87" t="s">
        <v>429</v>
      </c>
      <c r="AG74" s="87" t="s">
        <v>429</v>
      </c>
      <c r="AH74" s="87" t="s">
        <v>430</v>
      </c>
      <c r="AI74" s="87" t="s">
        <v>430</v>
      </c>
      <c r="AJ74" s="87" t="s">
        <v>430</v>
      </c>
      <c r="AK74" s="87" t="s">
        <v>430</v>
      </c>
      <c r="AL74" s="87" t="s">
        <v>429</v>
      </c>
      <c r="AM74" s="16"/>
      <c r="AN74" s="16"/>
      <c r="AO74" s="16"/>
    </row>
    <row r="75" spans="1:41" x14ac:dyDescent="0.25">
      <c r="A75" s="144" t="s">
        <v>43</v>
      </c>
      <c r="B75" s="139" t="s">
        <v>52</v>
      </c>
      <c r="C75" s="140">
        <v>509</v>
      </c>
      <c r="D75" s="136" t="s">
        <v>471</v>
      </c>
      <c r="E75" s="87" t="s">
        <v>425</v>
      </c>
      <c r="F75" s="136" t="s">
        <v>471</v>
      </c>
      <c r="G75" s="136" t="s">
        <v>471</v>
      </c>
      <c r="H75" s="136" t="s">
        <v>471</v>
      </c>
      <c r="I75" s="129" t="s">
        <v>426</v>
      </c>
      <c r="J75" s="136" t="s">
        <v>1040</v>
      </c>
      <c r="K75" s="136" t="s">
        <v>1040</v>
      </c>
      <c r="L75" s="136" t="s">
        <v>1040</v>
      </c>
      <c r="M75" s="87" t="s">
        <v>428</v>
      </c>
      <c r="N75" s="87" t="s">
        <v>429</v>
      </c>
      <c r="O75" s="87" t="s">
        <v>429</v>
      </c>
      <c r="P75" s="87" t="s">
        <v>439</v>
      </c>
      <c r="Q75" s="87" t="s">
        <v>429</v>
      </c>
      <c r="R75" s="87" t="s">
        <v>429</v>
      </c>
      <c r="S75" s="87" t="s">
        <v>429</v>
      </c>
      <c r="T75" s="87" t="s">
        <v>440</v>
      </c>
      <c r="U75" s="87" t="s">
        <v>429</v>
      </c>
      <c r="V75" s="87" t="s">
        <v>441</v>
      </c>
      <c r="W75" s="87" t="s">
        <v>429</v>
      </c>
      <c r="X75" s="87" t="s">
        <v>442</v>
      </c>
      <c r="Y75" s="87" t="s">
        <v>443</v>
      </c>
      <c r="Z75" s="87" t="s">
        <v>485</v>
      </c>
      <c r="AA75" s="87" t="s">
        <v>444</v>
      </c>
      <c r="AB75" s="87" t="s">
        <v>429</v>
      </c>
      <c r="AC75" s="87" t="s">
        <v>429</v>
      </c>
      <c r="AD75" s="87" t="s">
        <v>429</v>
      </c>
      <c r="AE75" s="87" t="s">
        <v>431</v>
      </c>
      <c r="AF75" s="87" t="s">
        <v>429</v>
      </c>
      <c r="AG75" s="87" t="s">
        <v>429</v>
      </c>
      <c r="AH75" s="87" t="s">
        <v>430</v>
      </c>
      <c r="AI75" s="87" t="s">
        <v>430</v>
      </c>
      <c r="AJ75" s="87" t="s">
        <v>430</v>
      </c>
      <c r="AK75" s="87" t="s">
        <v>430</v>
      </c>
      <c r="AL75" s="87" t="s">
        <v>429</v>
      </c>
      <c r="AM75" s="16"/>
      <c r="AN75" s="16"/>
      <c r="AO75" s="16"/>
    </row>
    <row r="76" spans="1:41" x14ac:dyDescent="0.25">
      <c r="A76" s="144" t="s">
        <v>43</v>
      </c>
      <c r="B76" s="139" t="s">
        <v>53</v>
      </c>
      <c r="C76" s="140">
        <v>510</v>
      </c>
      <c r="D76" s="136" t="s">
        <v>471</v>
      </c>
      <c r="E76" s="87" t="s">
        <v>425</v>
      </c>
      <c r="F76" s="136" t="s">
        <v>471</v>
      </c>
      <c r="G76" s="136" t="s">
        <v>471</v>
      </c>
      <c r="H76" s="136" t="s">
        <v>471</v>
      </c>
      <c r="I76" s="129" t="s">
        <v>426</v>
      </c>
      <c r="J76" s="136" t="s">
        <v>1040</v>
      </c>
      <c r="K76" s="136" t="s">
        <v>1040</v>
      </c>
      <c r="L76" s="136" t="s">
        <v>1040</v>
      </c>
      <c r="M76" s="87" t="s">
        <v>428</v>
      </c>
      <c r="N76" s="87" t="s">
        <v>429</v>
      </c>
      <c r="O76" s="87" t="s">
        <v>429</v>
      </c>
      <c r="P76" s="87" t="s">
        <v>439</v>
      </c>
      <c r="Q76" s="87" t="s">
        <v>429</v>
      </c>
      <c r="R76" s="87" t="s">
        <v>429</v>
      </c>
      <c r="S76" s="87" t="s">
        <v>429</v>
      </c>
      <c r="T76" s="87" t="s">
        <v>440</v>
      </c>
      <c r="U76" s="87" t="s">
        <v>429</v>
      </c>
      <c r="V76" s="87" t="s">
        <v>441</v>
      </c>
      <c r="W76" s="87" t="s">
        <v>429</v>
      </c>
      <c r="X76" s="87" t="s">
        <v>442</v>
      </c>
      <c r="Y76" s="87" t="s">
        <v>443</v>
      </c>
      <c r="Z76" s="87" t="s">
        <v>485</v>
      </c>
      <c r="AA76" s="87" t="s">
        <v>444</v>
      </c>
      <c r="AB76" s="87" t="s">
        <v>429</v>
      </c>
      <c r="AC76" s="87" t="s">
        <v>429</v>
      </c>
      <c r="AD76" s="87" t="s">
        <v>429</v>
      </c>
      <c r="AE76" s="87" t="s">
        <v>431</v>
      </c>
      <c r="AF76" s="87" t="s">
        <v>429</v>
      </c>
      <c r="AG76" s="87" t="s">
        <v>429</v>
      </c>
      <c r="AH76" s="87" t="s">
        <v>430</v>
      </c>
      <c r="AI76" s="87" t="s">
        <v>430</v>
      </c>
      <c r="AJ76" s="87" t="s">
        <v>430</v>
      </c>
      <c r="AK76" s="87" t="s">
        <v>430</v>
      </c>
      <c r="AL76" s="87" t="s">
        <v>429</v>
      </c>
      <c r="AM76" s="16"/>
      <c r="AN76" s="16"/>
      <c r="AO76" s="16"/>
    </row>
    <row r="77" spans="1:41" x14ac:dyDescent="0.25">
      <c r="A77" s="144" t="s">
        <v>43</v>
      </c>
      <c r="B77" s="139" t="s">
        <v>54</v>
      </c>
      <c r="C77" s="140">
        <v>511</v>
      </c>
      <c r="D77" s="136" t="s">
        <v>471</v>
      </c>
      <c r="E77" s="87" t="s">
        <v>425</v>
      </c>
      <c r="F77" s="136" t="s">
        <v>471</v>
      </c>
      <c r="G77" s="136" t="s">
        <v>471</v>
      </c>
      <c r="H77" s="136" t="s">
        <v>471</v>
      </c>
      <c r="I77" s="129" t="s">
        <v>426</v>
      </c>
      <c r="J77" s="136" t="s">
        <v>1040</v>
      </c>
      <c r="K77" s="136" t="s">
        <v>1040</v>
      </c>
      <c r="L77" s="136" t="s">
        <v>1040</v>
      </c>
      <c r="M77" s="87" t="s">
        <v>428</v>
      </c>
      <c r="N77" s="87" t="s">
        <v>429</v>
      </c>
      <c r="O77" s="87" t="s">
        <v>429</v>
      </c>
      <c r="P77" s="87" t="s">
        <v>439</v>
      </c>
      <c r="Q77" s="87" t="s">
        <v>429</v>
      </c>
      <c r="R77" s="87" t="s">
        <v>429</v>
      </c>
      <c r="S77" s="87" t="s">
        <v>429</v>
      </c>
      <c r="T77" s="87" t="s">
        <v>440</v>
      </c>
      <c r="U77" s="87" t="s">
        <v>429</v>
      </c>
      <c r="V77" s="87" t="s">
        <v>441</v>
      </c>
      <c r="W77" s="87" t="s">
        <v>429</v>
      </c>
      <c r="X77" s="87" t="s">
        <v>442</v>
      </c>
      <c r="Y77" s="87" t="s">
        <v>443</v>
      </c>
      <c r="Z77" s="87" t="s">
        <v>485</v>
      </c>
      <c r="AA77" s="87" t="s">
        <v>444</v>
      </c>
      <c r="AB77" s="87" t="s">
        <v>429</v>
      </c>
      <c r="AC77" s="87" t="s">
        <v>429</v>
      </c>
      <c r="AD77" s="87" t="s">
        <v>429</v>
      </c>
      <c r="AE77" s="87" t="s">
        <v>431</v>
      </c>
      <c r="AF77" s="87" t="s">
        <v>429</v>
      </c>
      <c r="AG77" s="87" t="s">
        <v>429</v>
      </c>
      <c r="AH77" s="87" t="s">
        <v>430</v>
      </c>
      <c r="AI77" s="87" t="s">
        <v>430</v>
      </c>
      <c r="AJ77" s="87" t="s">
        <v>430</v>
      </c>
      <c r="AK77" s="87" t="s">
        <v>430</v>
      </c>
      <c r="AL77" s="87" t="s">
        <v>429</v>
      </c>
      <c r="AM77" s="16"/>
      <c r="AN77" s="16"/>
      <c r="AO77" s="16"/>
    </row>
    <row r="78" spans="1:41" x14ac:dyDescent="0.25">
      <c r="A78" s="144" t="s">
        <v>43</v>
      </c>
      <c r="B78" s="139" t="s">
        <v>55</v>
      </c>
      <c r="C78" s="140">
        <v>512</v>
      </c>
      <c r="D78" s="136" t="s">
        <v>471</v>
      </c>
      <c r="E78" s="87" t="s">
        <v>425</v>
      </c>
      <c r="F78" s="136" t="s">
        <v>471</v>
      </c>
      <c r="G78" s="136" t="s">
        <v>471</v>
      </c>
      <c r="H78" s="136" t="s">
        <v>471</v>
      </c>
      <c r="I78" s="129" t="s">
        <v>426</v>
      </c>
      <c r="J78" s="136" t="s">
        <v>1040</v>
      </c>
      <c r="K78" s="136" t="s">
        <v>1040</v>
      </c>
      <c r="L78" s="136" t="s">
        <v>1040</v>
      </c>
      <c r="M78" s="87" t="s">
        <v>428</v>
      </c>
      <c r="N78" s="87" t="s">
        <v>429</v>
      </c>
      <c r="O78" s="87" t="s">
        <v>429</v>
      </c>
      <c r="P78" s="87" t="s">
        <v>439</v>
      </c>
      <c r="Q78" s="87" t="s">
        <v>429</v>
      </c>
      <c r="R78" s="87" t="s">
        <v>429</v>
      </c>
      <c r="S78" s="87" t="s">
        <v>429</v>
      </c>
      <c r="T78" s="87" t="s">
        <v>440</v>
      </c>
      <c r="U78" s="87" t="s">
        <v>429</v>
      </c>
      <c r="V78" s="87" t="s">
        <v>441</v>
      </c>
      <c r="W78" s="87" t="s">
        <v>429</v>
      </c>
      <c r="X78" s="87" t="s">
        <v>442</v>
      </c>
      <c r="Y78" s="87" t="s">
        <v>443</v>
      </c>
      <c r="Z78" s="87" t="s">
        <v>485</v>
      </c>
      <c r="AA78" s="87" t="s">
        <v>444</v>
      </c>
      <c r="AB78" s="87" t="s">
        <v>429</v>
      </c>
      <c r="AC78" s="87" t="s">
        <v>429</v>
      </c>
      <c r="AD78" s="87" t="s">
        <v>429</v>
      </c>
      <c r="AE78" s="87" t="s">
        <v>431</v>
      </c>
      <c r="AF78" s="87" t="s">
        <v>429</v>
      </c>
      <c r="AG78" s="87" t="s">
        <v>429</v>
      </c>
      <c r="AH78" s="87" t="s">
        <v>430</v>
      </c>
      <c r="AI78" s="87" t="s">
        <v>430</v>
      </c>
      <c r="AJ78" s="87" t="s">
        <v>430</v>
      </c>
      <c r="AK78" s="87" t="s">
        <v>430</v>
      </c>
      <c r="AL78" s="87" t="s">
        <v>429</v>
      </c>
      <c r="AM78" s="16"/>
      <c r="AN78" s="16"/>
      <c r="AO78" s="16"/>
    </row>
    <row r="79" spans="1:41" x14ac:dyDescent="0.25">
      <c r="A79" s="138" t="s">
        <v>232</v>
      </c>
      <c r="B79" s="139" t="s">
        <v>232</v>
      </c>
      <c r="C79" s="140">
        <v>601</v>
      </c>
      <c r="D79" s="136" t="s">
        <v>471</v>
      </c>
      <c r="E79" s="87" t="s">
        <v>425</v>
      </c>
      <c r="F79" s="136" t="s">
        <v>471</v>
      </c>
      <c r="G79" s="136" t="s">
        <v>471</v>
      </c>
      <c r="H79" s="136" t="s">
        <v>471</v>
      </c>
      <c r="I79" s="129" t="s">
        <v>426</v>
      </c>
      <c r="J79" s="136" t="s">
        <v>1040</v>
      </c>
      <c r="K79" s="136" t="s">
        <v>1040</v>
      </c>
      <c r="L79" s="136" t="s">
        <v>1040</v>
      </c>
      <c r="M79" s="87" t="s">
        <v>428</v>
      </c>
      <c r="N79" s="87" t="s">
        <v>429</v>
      </c>
      <c r="O79" s="87" t="s">
        <v>429</v>
      </c>
      <c r="P79" s="87" t="s">
        <v>439</v>
      </c>
      <c r="Q79" s="87" t="s">
        <v>429</v>
      </c>
      <c r="R79" s="87" t="s">
        <v>429</v>
      </c>
      <c r="S79" s="87" t="s">
        <v>429</v>
      </c>
      <c r="T79" s="87" t="s">
        <v>440</v>
      </c>
      <c r="U79" s="87" t="s">
        <v>429</v>
      </c>
      <c r="V79" s="87" t="s">
        <v>441</v>
      </c>
      <c r="W79" s="87" t="s">
        <v>429</v>
      </c>
      <c r="X79" s="87" t="s">
        <v>442</v>
      </c>
      <c r="Y79" s="87" t="s">
        <v>443</v>
      </c>
      <c r="Z79" s="87" t="s">
        <v>485</v>
      </c>
      <c r="AA79" s="87" t="s">
        <v>444</v>
      </c>
      <c r="AB79" s="87" t="s">
        <v>429</v>
      </c>
      <c r="AC79" s="87" t="s">
        <v>429</v>
      </c>
      <c r="AD79" s="87" t="s">
        <v>429</v>
      </c>
      <c r="AE79" s="87" t="s">
        <v>431</v>
      </c>
      <c r="AF79" s="87" t="s">
        <v>429</v>
      </c>
      <c r="AG79" s="87" t="s">
        <v>429</v>
      </c>
      <c r="AH79" s="87" t="s">
        <v>430</v>
      </c>
      <c r="AI79" s="87" t="s">
        <v>430</v>
      </c>
      <c r="AJ79" s="87" t="s">
        <v>430</v>
      </c>
      <c r="AK79" s="87" t="s">
        <v>430</v>
      </c>
      <c r="AL79" s="87" t="s">
        <v>429</v>
      </c>
      <c r="AM79" s="16"/>
      <c r="AN79" s="16"/>
      <c r="AO79" s="16"/>
    </row>
    <row r="80" spans="1:41" x14ac:dyDescent="0.25">
      <c r="A80" s="138" t="s">
        <v>232</v>
      </c>
      <c r="B80" s="139" t="s">
        <v>233</v>
      </c>
      <c r="C80" s="140">
        <v>602</v>
      </c>
      <c r="D80" s="136" t="s">
        <v>471</v>
      </c>
      <c r="E80" s="87" t="s">
        <v>425</v>
      </c>
      <c r="F80" s="136" t="s">
        <v>471</v>
      </c>
      <c r="G80" s="136" t="s">
        <v>471</v>
      </c>
      <c r="H80" s="136" t="s">
        <v>471</v>
      </c>
      <c r="I80" s="129" t="s">
        <v>426</v>
      </c>
      <c r="J80" s="136" t="s">
        <v>1040</v>
      </c>
      <c r="K80" s="136" t="s">
        <v>1040</v>
      </c>
      <c r="L80" s="136" t="s">
        <v>1040</v>
      </c>
      <c r="M80" s="87" t="s">
        <v>428</v>
      </c>
      <c r="N80" s="87" t="s">
        <v>429</v>
      </c>
      <c r="O80" s="87" t="s">
        <v>429</v>
      </c>
      <c r="P80" s="87" t="s">
        <v>439</v>
      </c>
      <c r="Q80" s="87" t="s">
        <v>429</v>
      </c>
      <c r="R80" s="87" t="s">
        <v>429</v>
      </c>
      <c r="S80" s="87" t="s">
        <v>429</v>
      </c>
      <c r="T80" s="87" t="s">
        <v>440</v>
      </c>
      <c r="U80" s="87" t="s">
        <v>429</v>
      </c>
      <c r="V80" s="87" t="s">
        <v>441</v>
      </c>
      <c r="W80" s="87" t="s">
        <v>429</v>
      </c>
      <c r="X80" s="87" t="s">
        <v>442</v>
      </c>
      <c r="Y80" s="87" t="s">
        <v>443</v>
      </c>
      <c r="Z80" s="87" t="s">
        <v>485</v>
      </c>
      <c r="AA80" s="87" t="s">
        <v>444</v>
      </c>
      <c r="AB80" s="87" t="s">
        <v>429</v>
      </c>
      <c r="AC80" s="87" t="s">
        <v>429</v>
      </c>
      <c r="AD80" s="87" t="s">
        <v>429</v>
      </c>
      <c r="AE80" s="87" t="s">
        <v>431</v>
      </c>
      <c r="AF80" s="87" t="s">
        <v>429</v>
      </c>
      <c r="AG80" s="87" t="s">
        <v>429</v>
      </c>
      <c r="AH80" s="87" t="s">
        <v>430</v>
      </c>
      <c r="AI80" s="87" t="s">
        <v>430</v>
      </c>
      <c r="AJ80" s="87" t="s">
        <v>430</v>
      </c>
      <c r="AK80" s="87" t="s">
        <v>430</v>
      </c>
      <c r="AL80" s="87" t="s">
        <v>429</v>
      </c>
      <c r="AM80" s="16"/>
      <c r="AN80" s="16"/>
      <c r="AO80" s="16"/>
    </row>
    <row r="81" spans="1:41" x14ac:dyDescent="0.25">
      <c r="A81" s="138" t="s">
        <v>232</v>
      </c>
      <c r="B81" s="139" t="s">
        <v>234</v>
      </c>
      <c r="C81" s="140">
        <v>603</v>
      </c>
      <c r="D81" s="136" t="s">
        <v>471</v>
      </c>
      <c r="E81" s="87" t="s">
        <v>425</v>
      </c>
      <c r="F81" s="136" t="s">
        <v>471</v>
      </c>
      <c r="G81" s="136" t="s">
        <v>471</v>
      </c>
      <c r="H81" s="136" t="s">
        <v>471</v>
      </c>
      <c r="I81" s="129" t="s">
        <v>426</v>
      </c>
      <c r="J81" s="136" t="s">
        <v>1040</v>
      </c>
      <c r="K81" s="136" t="s">
        <v>1040</v>
      </c>
      <c r="L81" s="136" t="s">
        <v>1040</v>
      </c>
      <c r="M81" s="87" t="s">
        <v>428</v>
      </c>
      <c r="N81" s="87" t="s">
        <v>429</v>
      </c>
      <c r="O81" s="87" t="s">
        <v>429</v>
      </c>
      <c r="P81" s="87" t="s">
        <v>439</v>
      </c>
      <c r="Q81" s="87" t="s">
        <v>429</v>
      </c>
      <c r="R81" s="87" t="s">
        <v>429</v>
      </c>
      <c r="S81" s="87" t="s">
        <v>429</v>
      </c>
      <c r="T81" s="87" t="s">
        <v>440</v>
      </c>
      <c r="U81" s="87" t="s">
        <v>429</v>
      </c>
      <c r="V81" s="87" t="s">
        <v>441</v>
      </c>
      <c r="W81" s="87" t="s">
        <v>429</v>
      </c>
      <c r="X81" s="87" t="s">
        <v>442</v>
      </c>
      <c r="Y81" s="87" t="s">
        <v>443</v>
      </c>
      <c r="Z81" s="87" t="s">
        <v>485</v>
      </c>
      <c r="AA81" s="87" t="s">
        <v>444</v>
      </c>
      <c r="AB81" s="87" t="s">
        <v>429</v>
      </c>
      <c r="AC81" s="87" t="s">
        <v>429</v>
      </c>
      <c r="AD81" s="87" t="s">
        <v>429</v>
      </c>
      <c r="AE81" s="87" t="s">
        <v>431</v>
      </c>
      <c r="AF81" s="87" t="s">
        <v>429</v>
      </c>
      <c r="AG81" s="87" t="s">
        <v>429</v>
      </c>
      <c r="AH81" s="87" t="s">
        <v>430</v>
      </c>
      <c r="AI81" s="87" t="s">
        <v>430</v>
      </c>
      <c r="AJ81" s="87" t="s">
        <v>430</v>
      </c>
      <c r="AK81" s="87" t="s">
        <v>430</v>
      </c>
      <c r="AL81" s="87" t="s">
        <v>429</v>
      </c>
      <c r="AM81" s="16"/>
      <c r="AN81" s="16"/>
      <c r="AO81" s="16"/>
    </row>
    <row r="82" spans="1:41" x14ac:dyDescent="0.25">
      <c r="A82" s="138" t="s">
        <v>232</v>
      </c>
      <c r="B82" s="139" t="s">
        <v>235</v>
      </c>
      <c r="C82" s="140">
        <v>604</v>
      </c>
      <c r="D82" s="136" t="s">
        <v>471</v>
      </c>
      <c r="E82" s="87" t="s">
        <v>425</v>
      </c>
      <c r="F82" s="136" t="s">
        <v>471</v>
      </c>
      <c r="G82" s="136" t="s">
        <v>471</v>
      </c>
      <c r="H82" s="136" t="s">
        <v>471</v>
      </c>
      <c r="I82" s="129" t="s">
        <v>426</v>
      </c>
      <c r="J82" s="136" t="s">
        <v>1040</v>
      </c>
      <c r="K82" s="136" t="s">
        <v>1040</v>
      </c>
      <c r="L82" s="136" t="s">
        <v>1040</v>
      </c>
      <c r="M82" s="87" t="s">
        <v>428</v>
      </c>
      <c r="N82" s="87" t="s">
        <v>429</v>
      </c>
      <c r="O82" s="87" t="s">
        <v>429</v>
      </c>
      <c r="P82" s="87" t="s">
        <v>439</v>
      </c>
      <c r="Q82" s="87" t="s">
        <v>429</v>
      </c>
      <c r="R82" s="87" t="s">
        <v>429</v>
      </c>
      <c r="S82" s="87" t="s">
        <v>429</v>
      </c>
      <c r="T82" s="87" t="s">
        <v>440</v>
      </c>
      <c r="U82" s="87" t="s">
        <v>429</v>
      </c>
      <c r="V82" s="87" t="s">
        <v>441</v>
      </c>
      <c r="W82" s="87" t="s">
        <v>429</v>
      </c>
      <c r="X82" s="87" t="s">
        <v>442</v>
      </c>
      <c r="Y82" s="87" t="s">
        <v>443</v>
      </c>
      <c r="Z82" s="87" t="s">
        <v>485</v>
      </c>
      <c r="AA82" s="87" t="s">
        <v>444</v>
      </c>
      <c r="AB82" s="87" t="s">
        <v>429</v>
      </c>
      <c r="AC82" s="87" t="s">
        <v>429</v>
      </c>
      <c r="AD82" s="87" t="s">
        <v>429</v>
      </c>
      <c r="AE82" s="87" t="s">
        <v>431</v>
      </c>
      <c r="AF82" s="87" t="s">
        <v>429</v>
      </c>
      <c r="AG82" s="87" t="s">
        <v>429</v>
      </c>
      <c r="AH82" s="87" t="s">
        <v>430</v>
      </c>
      <c r="AI82" s="87" t="s">
        <v>430</v>
      </c>
      <c r="AJ82" s="87" t="s">
        <v>430</v>
      </c>
      <c r="AK82" s="87" t="s">
        <v>430</v>
      </c>
      <c r="AL82" s="87" t="s">
        <v>429</v>
      </c>
      <c r="AM82" s="16"/>
      <c r="AN82" s="16"/>
      <c r="AO82" s="16"/>
    </row>
    <row r="83" spans="1:41" x14ac:dyDescent="0.25">
      <c r="A83" s="138" t="s">
        <v>232</v>
      </c>
      <c r="B83" s="139" t="s">
        <v>236</v>
      </c>
      <c r="C83" s="140">
        <v>605</v>
      </c>
      <c r="D83" s="136" t="s">
        <v>471</v>
      </c>
      <c r="E83" s="87" t="s">
        <v>425</v>
      </c>
      <c r="F83" s="136" t="s">
        <v>471</v>
      </c>
      <c r="G83" s="136" t="s">
        <v>471</v>
      </c>
      <c r="H83" s="136" t="s">
        <v>471</v>
      </c>
      <c r="I83" s="129" t="s">
        <v>426</v>
      </c>
      <c r="J83" s="136" t="s">
        <v>1040</v>
      </c>
      <c r="K83" s="136" t="s">
        <v>1040</v>
      </c>
      <c r="L83" s="136" t="s">
        <v>1040</v>
      </c>
      <c r="M83" s="87" t="s">
        <v>428</v>
      </c>
      <c r="N83" s="87" t="s">
        <v>429</v>
      </c>
      <c r="O83" s="87" t="s">
        <v>429</v>
      </c>
      <c r="P83" s="87" t="s">
        <v>439</v>
      </c>
      <c r="Q83" s="87" t="s">
        <v>429</v>
      </c>
      <c r="R83" s="87" t="s">
        <v>429</v>
      </c>
      <c r="S83" s="87" t="s">
        <v>429</v>
      </c>
      <c r="T83" s="87" t="s">
        <v>440</v>
      </c>
      <c r="U83" s="87" t="s">
        <v>429</v>
      </c>
      <c r="V83" s="87" t="s">
        <v>441</v>
      </c>
      <c r="W83" s="87" t="s">
        <v>429</v>
      </c>
      <c r="X83" s="87" t="s">
        <v>442</v>
      </c>
      <c r="Y83" s="87" t="s">
        <v>443</v>
      </c>
      <c r="Z83" s="87" t="s">
        <v>485</v>
      </c>
      <c r="AA83" s="87" t="s">
        <v>444</v>
      </c>
      <c r="AB83" s="87" t="s">
        <v>429</v>
      </c>
      <c r="AC83" s="87" t="s">
        <v>429</v>
      </c>
      <c r="AD83" s="87" t="s">
        <v>429</v>
      </c>
      <c r="AE83" s="87" t="s">
        <v>431</v>
      </c>
      <c r="AF83" s="87" t="s">
        <v>429</v>
      </c>
      <c r="AG83" s="87" t="s">
        <v>429</v>
      </c>
      <c r="AH83" s="87" t="s">
        <v>430</v>
      </c>
      <c r="AI83" s="87" t="s">
        <v>430</v>
      </c>
      <c r="AJ83" s="87" t="s">
        <v>430</v>
      </c>
      <c r="AK83" s="87" t="s">
        <v>430</v>
      </c>
      <c r="AL83" s="87" t="s">
        <v>429</v>
      </c>
      <c r="AM83" s="16"/>
      <c r="AN83" s="16"/>
      <c r="AO83" s="16"/>
    </row>
    <row r="84" spans="1:41" x14ac:dyDescent="0.25">
      <c r="A84" s="138" t="s">
        <v>232</v>
      </c>
      <c r="B84" s="139" t="s">
        <v>237</v>
      </c>
      <c r="C84" s="140">
        <v>606</v>
      </c>
      <c r="D84" s="136" t="s">
        <v>471</v>
      </c>
      <c r="E84" s="87" t="s">
        <v>425</v>
      </c>
      <c r="F84" s="136" t="s">
        <v>471</v>
      </c>
      <c r="G84" s="136" t="s">
        <v>471</v>
      </c>
      <c r="H84" s="136" t="s">
        <v>471</v>
      </c>
      <c r="I84" s="129" t="s">
        <v>426</v>
      </c>
      <c r="J84" s="136" t="s">
        <v>1040</v>
      </c>
      <c r="K84" s="136" t="s">
        <v>1040</v>
      </c>
      <c r="L84" s="136" t="s">
        <v>1040</v>
      </c>
      <c r="M84" s="87" t="s">
        <v>428</v>
      </c>
      <c r="N84" s="87" t="s">
        <v>429</v>
      </c>
      <c r="O84" s="87" t="s">
        <v>429</v>
      </c>
      <c r="P84" s="87" t="s">
        <v>439</v>
      </c>
      <c r="Q84" s="87" t="s">
        <v>429</v>
      </c>
      <c r="R84" s="87" t="s">
        <v>429</v>
      </c>
      <c r="S84" s="87" t="s">
        <v>429</v>
      </c>
      <c r="T84" s="87" t="s">
        <v>440</v>
      </c>
      <c r="U84" s="87" t="s">
        <v>429</v>
      </c>
      <c r="V84" s="87" t="s">
        <v>441</v>
      </c>
      <c r="W84" s="87" t="s">
        <v>429</v>
      </c>
      <c r="X84" s="87" t="s">
        <v>442</v>
      </c>
      <c r="Y84" s="87" t="s">
        <v>443</v>
      </c>
      <c r="Z84" s="87" t="s">
        <v>485</v>
      </c>
      <c r="AA84" s="87" t="s">
        <v>444</v>
      </c>
      <c r="AB84" s="87" t="s">
        <v>429</v>
      </c>
      <c r="AC84" s="87" t="s">
        <v>429</v>
      </c>
      <c r="AD84" s="87" t="s">
        <v>429</v>
      </c>
      <c r="AE84" s="87" t="s">
        <v>431</v>
      </c>
      <c r="AF84" s="87" t="s">
        <v>429</v>
      </c>
      <c r="AG84" s="87" t="s">
        <v>429</v>
      </c>
      <c r="AH84" s="87" t="s">
        <v>430</v>
      </c>
      <c r="AI84" s="87" t="s">
        <v>430</v>
      </c>
      <c r="AJ84" s="87" t="s">
        <v>430</v>
      </c>
      <c r="AK84" s="87" t="s">
        <v>430</v>
      </c>
      <c r="AL84" s="87" t="s">
        <v>429</v>
      </c>
      <c r="AM84" s="16"/>
      <c r="AN84" s="16"/>
      <c r="AO84" s="16"/>
    </row>
    <row r="85" spans="1:41" x14ac:dyDescent="0.25">
      <c r="A85" s="138" t="s">
        <v>232</v>
      </c>
      <c r="B85" s="139" t="s">
        <v>238</v>
      </c>
      <c r="C85" s="140">
        <v>607</v>
      </c>
      <c r="D85" s="136" t="s">
        <v>471</v>
      </c>
      <c r="E85" s="87" t="s">
        <v>425</v>
      </c>
      <c r="F85" s="136" t="s">
        <v>471</v>
      </c>
      <c r="G85" s="136" t="s">
        <v>471</v>
      </c>
      <c r="H85" s="136" t="s">
        <v>471</v>
      </c>
      <c r="I85" s="129" t="s">
        <v>426</v>
      </c>
      <c r="J85" s="136" t="s">
        <v>1040</v>
      </c>
      <c r="K85" s="136" t="s">
        <v>1040</v>
      </c>
      <c r="L85" s="136" t="s">
        <v>1040</v>
      </c>
      <c r="M85" s="87" t="s">
        <v>428</v>
      </c>
      <c r="N85" s="87" t="s">
        <v>429</v>
      </c>
      <c r="O85" s="87" t="s">
        <v>429</v>
      </c>
      <c r="P85" s="87" t="s">
        <v>439</v>
      </c>
      <c r="Q85" s="87" t="s">
        <v>429</v>
      </c>
      <c r="R85" s="87" t="s">
        <v>429</v>
      </c>
      <c r="S85" s="87" t="s">
        <v>429</v>
      </c>
      <c r="T85" s="87" t="s">
        <v>440</v>
      </c>
      <c r="U85" s="87" t="s">
        <v>429</v>
      </c>
      <c r="V85" s="87" t="s">
        <v>441</v>
      </c>
      <c r="W85" s="87" t="s">
        <v>429</v>
      </c>
      <c r="X85" s="87" t="s">
        <v>442</v>
      </c>
      <c r="Y85" s="87" t="s">
        <v>443</v>
      </c>
      <c r="Z85" s="87" t="s">
        <v>485</v>
      </c>
      <c r="AA85" s="87" t="s">
        <v>444</v>
      </c>
      <c r="AB85" s="87" t="s">
        <v>429</v>
      </c>
      <c r="AC85" s="87" t="s">
        <v>429</v>
      </c>
      <c r="AD85" s="87" t="s">
        <v>429</v>
      </c>
      <c r="AE85" s="87" t="s">
        <v>431</v>
      </c>
      <c r="AF85" s="87" t="s">
        <v>429</v>
      </c>
      <c r="AG85" s="87" t="s">
        <v>429</v>
      </c>
      <c r="AH85" s="87" t="s">
        <v>430</v>
      </c>
      <c r="AI85" s="87" t="s">
        <v>430</v>
      </c>
      <c r="AJ85" s="87" t="s">
        <v>430</v>
      </c>
      <c r="AK85" s="87" t="s">
        <v>430</v>
      </c>
      <c r="AL85" s="87" t="s">
        <v>429</v>
      </c>
      <c r="AM85" s="16"/>
      <c r="AN85" s="16"/>
      <c r="AO85" s="16"/>
    </row>
    <row r="86" spans="1:41" x14ac:dyDescent="0.25">
      <c r="A86" s="138" t="s">
        <v>232</v>
      </c>
      <c r="B86" s="139" t="s">
        <v>239</v>
      </c>
      <c r="C86" s="140">
        <v>608</v>
      </c>
      <c r="D86" s="136" t="s">
        <v>471</v>
      </c>
      <c r="E86" s="87" t="s">
        <v>425</v>
      </c>
      <c r="F86" s="136" t="s">
        <v>471</v>
      </c>
      <c r="G86" s="136" t="s">
        <v>471</v>
      </c>
      <c r="H86" s="136" t="s">
        <v>471</v>
      </c>
      <c r="I86" s="129" t="s">
        <v>426</v>
      </c>
      <c r="J86" s="136" t="s">
        <v>1040</v>
      </c>
      <c r="K86" s="136" t="s">
        <v>1040</v>
      </c>
      <c r="L86" s="136" t="s">
        <v>1040</v>
      </c>
      <c r="M86" s="87" t="s">
        <v>428</v>
      </c>
      <c r="N86" s="87" t="s">
        <v>429</v>
      </c>
      <c r="O86" s="87" t="s">
        <v>429</v>
      </c>
      <c r="P86" s="87" t="s">
        <v>439</v>
      </c>
      <c r="Q86" s="87" t="s">
        <v>429</v>
      </c>
      <c r="R86" s="87" t="s">
        <v>429</v>
      </c>
      <c r="S86" s="87" t="s">
        <v>429</v>
      </c>
      <c r="T86" s="87" t="s">
        <v>440</v>
      </c>
      <c r="U86" s="87" t="s">
        <v>429</v>
      </c>
      <c r="V86" s="87" t="s">
        <v>441</v>
      </c>
      <c r="W86" s="87" t="s">
        <v>429</v>
      </c>
      <c r="X86" s="87" t="s">
        <v>442</v>
      </c>
      <c r="Y86" s="87" t="s">
        <v>443</v>
      </c>
      <c r="Z86" s="87" t="s">
        <v>485</v>
      </c>
      <c r="AA86" s="87" t="s">
        <v>444</v>
      </c>
      <c r="AB86" s="87" t="s">
        <v>429</v>
      </c>
      <c r="AC86" s="87" t="s">
        <v>429</v>
      </c>
      <c r="AD86" s="87" t="s">
        <v>429</v>
      </c>
      <c r="AE86" s="87" t="s">
        <v>431</v>
      </c>
      <c r="AF86" s="87" t="s">
        <v>429</v>
      </c>
      <c r="AG86" s="87" t="s">
        <v>429</v>
      </c>
      <c r="AH86" s="87" t="s">
        <v>430</v>
      </c>
      <c r="AI86" s="87" t="s">
        <v>430</v>
      </c>
      <c r="AJ86" s="87" t="s">
        <v>430</v>
      </c>
      <c r="AK86" s="87" t="s">
        <v>430</v>
      </c>
      <c r="AL86" s="87" t="s">
        <v>429</v>
      </c>
      <c r="AM86" s="16"/>
      <c r="AN86" s="16"/>
      <c r="AO86" s="16"/>
    </row>
    <row r="87" spans="1:41" x14ac:dyDescent="0.25">
      <c r="A87" s="138" t="s">
        <v>232</v>
      </c>
      <c r="B87" s="139" t="s">
        <v>240</v>
      </c>
      <c r="C87" s="140">
        <v>609</v>
      </c>
      <c r="D87" s="136" t="s">
        <v>471</v>
      </c>
      <c r="E87" s="87" t="s">
        <v>425</v>
      </c>
      <c r="F87" s="136" t="s">
        <v>471</v>
      </c>
      <c r="G87" s="136" t="s">
        <v>471</v>
      </c>
      <c r="H87" s="136" t="s">
        <v>471</v>
      </c>
      <c r="I87" s="129" t="s">
        <v>426</v>
      </c>
      <c r="J87" s="136" t="s">
        <v>1040</v>
      </c>
      <c r="K87" s="136" t="s">
        <v>1040</v>
      </c>
      <c r="L87" s="136" t="s">
        <v>1040</v>
      </c>
      <c r="M87" s="87" t="s">
        <v>428</v>
      </c>
      <c r="N87" s="87" t="s">
        <v>429</v>
      </c>
      <c r="O87" s="87" t="s">
        <v>429</v>
      </c>
      <c r="P87" s="87" t="s">
        <v>439</v>
      </c>
      <c r="Q87" s="87" t="s">
        <v>429</v>
      </c>
      <c r="R87" s="87" t="s">
        <v>429</v>
      </c>
      <c r="S87" s="87" t="s">
        <v>429</v>
      </c>
      <c r="T87" s="87" t="s">
        <v>440</v>
      </c>
      <c r="U87" s="87" t="s">
        <v>429</v>
      </c>
      <c r="V87" s="87" t="s">
        <v>441</v>
      </c>
      <c r="W87" s="87" t="s">
        <v>429</v>
      </c>
      <c r="X87" s="87" t="s">
        <v>442</v>
      </c>
      <c r="Y87" s="87" t="s">
        <v>443</v>
      </c>
      <c r="Z87" s="87" t="s">
        <v>485</v>
      </c>
      <c r="AA87" s="87" t="s">
        <v>444</v>
      </c>
      <c r="AB87" s="87" t="s">
        <v>429</v>
      </c>
      <c r="AC87" s="87" t="s">
        <v>429</v>
      </c>
      <c r="AD87" s="87" t="s">
        <v>429</v>
      </c>
      <c r="AE87" s="87" t="s">
        <v>431</v>
      </c>
      <c r="AF87" s="87" t="s">
        <v>429</v>
      </c>
      <c r="AG87" s="87" t="s">
        <v>429</v>
      </c>
      <c r="AH87" s="87" t="s">
        <v>430</v>
      </c>
      <c r="AI87" s="87" t="s">
        <v>430</v>
      </c>
      <c r="AJ87" s="87" t="s">
        <v>430</v>
      </c>
      <c r="AK87" s="87" t="s">
        <v>430</v>
      </c>
      <c r="AL87" s="87" t="s">
        <v>429</v>
      </c>
      <c r="AM87" s="16"/>
      <c r="AN87" s="16"/>
      <c r="AO87" s="16"/>
    </row>
    <row r="88" spans="1:41" x14ac:dyDescent="0.25">
      <c r="A88" s="138" t="s">
        <v>232</v>
      </c>
      <c r="B88" s="139" t="s">
        <v>241</v>
      </c>
      <c r="C88" s="140">
        <v>610</v>
      </c>
      <c r="D88" s="136" t="s">
        <v>471</v>
      </c>
      <c r="E88" s="87" t="s">
        <v>425</v>
      </c>
      <c r="F88" s="136" t="s">
        <v>471</v>
      </c>
      <c r="G88" s="136" t="s">
        <v>471</v>
      </c>
      <c r="H88" s="136" t="s">
        <v>471</v>
      </c>
      <c r="I88" s="129" t="s">
        <v>426</v>
      </c>
      <c r="J88" s="136" t="s">
        <v>1040</v>
      </c>
      <c r="K88" s="136" t="s">
        <v>1040</v>
      </c>
      <c r="L88" s="136" t="s">
        <v>1040</v>
      </c>
      <c r="M88" s="87" t="s">
        <v>428</v>
      </c>
      <c r="N88" s="87" t="s">
        <v>429</v>
      </c>
      <c r="O88" s="87" t="s">
        <v>429</v>
      </c>
      <c r="P88" s="87" t="s">
        <v>439</v>
      </c>
      <c r="Q88" s="87" t="s">
        <v>429</v>
      </c>
      <c r="R88" s="87" t="s">
        <v>429</v>
      </c>
      <c r="S88" s="87" t="s">
        <v>429</v>
      </c>
      <c r="T88" s="87" t="s">
        <v>440</v>
      </c>
      <c r="U88" s="87" t="s">
        <v>429</v>
      </c>
      <c r="V88" s="87" t="s">
        <v>441</v>
      </c>
      <c r="W88" s="87" t="s">
        <v>429</v>
      </c>
      <c r="X88" s="87" t="s">
        <v>442</v>
      </c>
      <c r="Y88" s="87" t="s">
        <v>443</v>
      </c>
      <c r="Z88" s="87" t="s">
        <v>485</v>
      </c>
      <c r="AA88" s="87" t="s">
        <v>444</v>
      </c>
      <c r="AB88" s="87" t="s">
        <v>429</v>
      </c>
      <c r="AC88" s="87" t="s">
        <v>429</v>
      </c>
      <c r="AD88" s="87" t="s">
        <v>429</v>
      </c>
      <c r="AE88" s="87" t="s">
        <v>431</v>
      </c>
      <c r="AF88" s="87" t="s">
        <v>429</v>
      </c>
      <c r="AG88" s="87" t="s">
        <v>429</v>
      </c>
      <c r="AH88" s="87" t="s">
        <v>430</v>
      </c>
      <c r="AI88" s="87" t="s">
        <v>430</v>
      </c>
      <c r="AJ88" s="87" t="s">
        <v>430</v>
      </c>
      <c r="AK88" s="87" t="s">
        <v>430</v>
      </c>
      <c r="AL88" s="87" t="s">
        <v>429</v>
      </c>
      <c r="AM88" s="16"/>
      <c r="AN88" s="16"/>
      <c r="AO88" s="16"/>
    </row>
    <row r="89" spans="1:41" x14ac:dyDescent="0.25">
      <c r="A89" s="138" t="s">
        <v>232</v>
      </c>
      <c r="B89" s="139" t="s">
        <v>242</v>
      </c>
      <c r="C89" s="140">
        <v>611</v>
      </c>
      <c r="D89" s="136" t="s">
        <v>471</v>
      </c>
      <c r="E89" s="87" t="s">
        <v>425</v>
      </c>
      <c r="F89" s="136" t="s">
        <v>471</v>
      </c>
      <c r="G89" s="136" t="s">
        <v>471</v>
      </c>
      <c r="H89" s="136" t="s">
        <v>471</v>
      </c>
      <c r="I89" s="129" t="s">
        <v>426</v>
      </c>
      <c r="J89" s="136" t="s">
        <v>1040</v>
      </c>
      <c r="K89" s="136" t="s">
        <v>1040</v>
      </c>
      <c r="L89" s="136" t="s">
        <v>1040</v>
      </c>
      <c r="M89" s="87" t="s">
        <v>428</v>
      </c>
      <c r="N89" s="87" t="s">
        <v>429</v>
      </c>
      <c r="O89" s="87" t="s">
        <v>429</v>
      </c>
      <c r="P89" s="87" t="s">
        <v>439</v>
      </c>
      <c r="Q89" s="87" t="s">
        <v>429</v>
      </c>
      <c r="R89" s="87" t="s">
        <v>429</v>
      </c>
      <c r="S89" s="87" t="s">
        <v>429</v>
      </c>
      <c r="T89" s="87" t="s">
        <v>440</v>
      </c>
      <c r="U89" s="87" t="s">
        <v>429</v>
      </c>
      <c r="V89" s="87" t="s">
        <v>441</v>
      </c>
      <c r="W89" s="87" t="s">
        <v>429</v>
      </c>
      <c r="X89" s="87" t="s">
        <v>442</v>
      </c>
      <c r="Y89" s="87" t="s">
        <v>443</v>
      </c>
      <c r="Z89" s="87" t="s">
        <v>485</v>
      </c>
      <c r="AA89" s="87" t="s">
        <v>444</v>
      </c>
      <c r="AB89" s="87" t="s">
        <v>429</v>
      </c>
      <c r="AC89" s="87" t="s">
        <v>429</v>
      </c>
      <c r="AD89" s="87" t="s">
        <v>429</v>
      </c>
      <c r="AE89" s="87" t="s">
        <v>431</v>
      </c>
      <c r="AF89" s="87" t="s">
        <v>429</v>
      </c>
      <c r="AG89" s="87" t="s">
        <v>429</v>
      </c>
      <c r="AH89" s="87" t="s">
        <v>430</v>
      </c>
      <c r="AI89" s="87" t="s">
        <v>430</v>
      </c>
      <c r="AJ89" s="87" t="s">
        <v>430</v>
      </c>
      <c r="AK89" s="87" t="s">
        <v>430</v>
      </c>
      <c r="AL89" s="87" t="s">
        <v>429</v>
      </c>
      <c r="AM89" s="16"/>
      <c r="AN89" s="16"/>
      <c r="AO89" s="16"/>
    </row>
    <row r="90" spans="1:41" x14ac:dyDescent="0.25">
      <c r="A90" s="138" t="s">
        <v>232</v>
      </c>
      <c r="B90" s="139" t="s">
        <v>243</v>
      </c>
      <c r="C90" s="140">
        <v>612</v>
      </c>
      <c r="D90" s="136" t="s">
        <v>471</v>
      </c>
      <c r="E90" s="87" t="s">
        <v>425</v>
      </c>
      <c r="F90" s="136" t="s">
        <v>471</v>
      </c>
      <c r="G90" s="136" t="s">
        <v>471</v>
      </c>
      <c r="H90" s="136" t="s">
        <v>471</v>
      </c>
      <c r="I90" s="129" t="s">
        <v>426</v>
      </c>
      <c r="J90" s="136" t="s">
        <v>1040</v>
      </c>
      <c r="K90" s="136" t="s">
        <v>1040</v>
      </c>
      <c r="L90" s="136" t="s">
        <v>1040</v>
      </c>
      <c r="M90" s="87" t="s">
        <v>428</v>
      </c>
      <c r="N90" s="87" t="s">
        <v>429</v>
      </c>
      <c r="O90" s="87" t="s">
        <v>429</v>
      </c>
      <c r="P90" s="87" t="s">
        <v>439</v>
      </c>
      <c r="Q90" s="87" t="s">
        <v>429</v>
      </c>
      <c r="R90" s="87" t="s">
        <v>429</v>
      </c>
      <c r="S90" s="87" t="s">
        <v>429</v>
      </c>
      <c r="T90" s="87" t="s">
        <v>440</v>
      </c>
      <c r="U90" s="87" t="s">
        <v>429</v>
      </c>
      <c r="V90" s="87" t="s">
        <v>441</v>
      </c>
      <c r="W90" s="87" t="s">
        <v>429</v>
      </c>
      <c r="X90" s="87" t="s">
        <v>442</v>
      </c>
      <c r="Y90" s="87" t="s">
        <v>443</v>
      </c>
      <c r="Z90" s="87" t="s">
        <v>485</v>
      </c>
      <c r="AA90" s="87" t="s">
        <v>444</v>
      </c>
      <c r="AB90" s="87" t="s">
        <v>429</v>
      </c>
      <c r="AC90" s="87" t="s">
        <v>429</v>
      </c>
      <c r="AD90" s="87" t="s">
        <v>429</v>
      </c>
      <c r="AE90" s="87" t="s">
        <v>431</v>
      </c>
      <c r="AF90" s="87" t="s">
        <v>429</v>
      </c>
      <c r="AG90" s="87" t="s">
        <v>429</v>
      </c>
      <c r="AH90" s="87" t="s">
        <v>430</v>
      </c>
      <c r="AI90" s="87" t="s">
        <v>430</v>
      </c>
      <c r="AJ90" s="87" t="s">
        <v>430</v>
      </c>
      <c r="AK90" s="87" t="s">
        <v>430</v>
      </c>
      <c r="AL90" s="87" t="s">
        <v>429</v>
      </c>
      <c r="AM90" s="16"/>
      <c r="AN90" s="16"/>
      <c r="AO90" s="16"/>
    </row>
    <row r="91" spans="1:41" x14ac:dyDescent="0.25">
      <c r="A91" s="138" t="s">
        <v>232</v>
      </c>
      <c r="B91" s="139" t="s">
        <v>244</v>
      </c>
      <c r="C91" s="140">
        <v>613</v>
      </c>
      <c r="D91" s="136" t="s">
        <v>471</v>
      </c>
      <c r="E91" s="87" t="s">
        <v>425</v>
      </c>
      <c r="F91" s="136" t="s">
        <v>471</v>
      </c>
      <c r="G91" s="136" t="s">
        <v>471</v>
      </c>
      <c r="H91" s="136" t="s">
        <v>471</v>
      </c>
      <c r="I91" s="129" t="s">
        <v>426</v>
      </c>
      <c r="J91" s="136" t="s">
        <v>1040</v>
      </c>
      <c r="K91" s="136" t="s">
        <v>1040</v>
      </c>
      <c r="L91" s="136" t="s">
        <v>1040</v>
      </c>
      <c r="M91" s="87" t="s">
        <v>428</v>
      </c>
      <c r="N91" s="87" t="s">
        <v>429</v>
      </c>
      <c r="O91" s="87" t="s">
        <v>429</v>
      </c>
      <c r="P91" s="87" t="s">
        <v>439</v>
      </c>
      <c r="Q91" s="87" t="s">
        <v>429</v>
      </c>
      <c r="R91" s="87" t="s">
        <v>429</v>
      </c>
      <c r="S91" s="87" t="s">
        <v>429</v>
      </c>
      <c r="T91" s="87" t="s">
        <v>440</v>
      </c>
      <c r="U91" s="87" t="s">
        <v>429</v>
      </c>
      <c r="V91" s="87" t="s">
        <v>441</v>
      </c>
      <c r="W91" s="87" t="s">
        <v>429</v>
      </c>
      <c r="X91" s="87" t="s">
        <v>442</v>
      </c>
      <c r="Y91" s="87" t="s">
        <v>443</v>
      </c>
      <c r="Z91" s="87" t="s">
        <v>485</v>
      </c>
      <c r="AA91" s="87" t="s">
        <v>444</v>
      </c>
      <c r="AB91" s="87" t="s">
        <v>429</v>
      </c>
      <c r="AC91" s="87" t="s">
        <v>429</v>
      </c>
      <c r="AD91" s="87" t="s">
        <v>429</v>
      </c>
      <c r="AE91" s="87" t="s">
        <v>431</v>
      </c>
      <c r="AF91" s="87" t="s">
        <v>429</v>
      </c>
      <c r="AG91" s="87" t="s">
        <v>429</v>
      </c>
      <c r="AH91" s="87" t="s">
        <v>430</v>
      </c>
      <c r="AI91" s="87" t="s">
        <v>430</v>
      </c>
      <c r="AJ91" s="87" t="s">
        <v>430</v>
      </c>
      <c r="AK91" s="87" t="s">
        <v>430</v>
      </c>
      <c r="AL91" s="87" t="s">
        <v>429</v>
      </c>
      <c r="AM91" s="16"/>
      <c r="AN91" s="16"/>
      <c r="AO91" s="16"/>
    </row>
    <row r="92" spans="1:41" x14ac:dyDescent="0.25">
      <c r="A92" s="138" t="s">
        <v>232</v>
      </c>
      <c r="B92" s="139" t="s">
        <v>222</v>
      </c>
      <c r="C92" s="140">
        <v>614</v>
      </c>
      <c r="D92" s="136" t="s">
        <v>471</v>
      </c>
      <c r="E92" s="87" t="s">
        <v>425</v>
      </c>
      <c r="F92" s="136" t="s">
        <v>471</v>
      </c>
      <c r="G92" s="136" t="s">
        <v>471</v>
      </c>
      <c r="H92" s="136" t="s">
        <v>471</v>
      </c>
      <c r="I92" s="129" t="s">
        <v>426</v>
      </c>
      <c r="J92" s="136" t="s">
        <v>1040</v>
      </c>
      <c r="K92" s="136" t="s">
        <v>1040</v>
      </c>
      <c r="L92" s="136" t="s">
        <v>1040</v>
      </c>
      <c r="M92" s="87" t="s">
        <v>428</v>
      </c>
      <c r="N92" s="87" t="s">
        <v>429</v>
      </c>
      <c r="O92" s="87" t="s">
        <v>429</v>
      </c>
      <c r="P92" s="87" t="s">
        <v>439</v>
      </c>
      <c r="Q92" s="87" t="s">
        <v>429</v>
      </c>
      <c r="R92" s="87" t="s">
        <v>429</v>
      </c>
      <c r="S92" s="87" t="s">
        <v>429</v>
      </c>
      <c r="T92" s="87" t="s">
        <v>440</v>
      </c>
      <c r="U92" s="87" t="s">
        <v>429</v>
      </c>
      <c r="V92" s="87" t="s">
        <v>441</v>
      </c>
      <c r="W92" s="87" t="s">
        <v>429</v>
      </c>
      <c r="X92" s="87" t="s">
        <v>442</v>
      </c>
      <c r="Y92" s="87" t="s">
        <v>443</v>
      </c>
      <c r="Z92" s="87" t="s">
        <v>485</v>
      </c>
      <c r="AA92" s="87" t="s">
        <v>444</v>
      </c>
      <c r="AB92" s="87" t="s">
        <v>429</v>
      </c>
      <c r="AC92" s="87" t="s">
        <v>429</v>
      </c>
      <c r="AD92" s="87" t="s">
        <v>429</v>
      </c>
      <c r="AE92" s="87" t="s">
        <v>431</v>
      </c>
      <c r="AF92" s="87" t="s">
        <v>429</v>
      </c>
      <c r="AG92" s="87" t="s">
        <v>429</v>
      </c>
      <c r="AH92" s="87" t="s">
        <v>430</v>
      </c>
      <c r="AI92" s="87" t="s">
        <v>430</v>
      </c>
      <c r="AJ92" s="87" t="s">
        <v>430</v>
      </c>
      <c r="AK92" s="87" t="s">
        <v>430</v>
      </c>
      <c r="AL92" s="87" t="s">
        <v>429</v>
      </c>
      <c r="AM92" s="16"/>
      <c r="AN92" s="16"/>
      <c r="AO92" s="16"/>
    </row>
    <row r="93" spans="1:41" x14ac:dyDescent="0.25">
      <c r="A93" s="138" t="s">
        <v>232</v>
      </c>
      <c r="B93" s="139" t="s">
        <v>245</v>
      </c>
      <c r="C93" s="140">
        <v>615</v>
      </c>
      <c r="D93" s="136" t="s">
        <v>471</v>
      </c>
      <c r="E93" s="87" t="s">
        <v>425</v>
      </c>
      <c r="F93" s="136" t="s">
        <v>471</v>
      </c>
      <c r="G93" s="136" t="s">
        <v>471</v>
      </c>
      <c r="H93" s="136" t="s">
        <v>471</v>
      </c>
      <c r="I93" s="129" t="s">
        <v>426</v>
      </c>
      <c r="J93" s="136" t="s">
        <v>1040</v>
      </c>
      <c r="K93" s="136" t="s">
        <v>1040</v>
      </c>
      <c r="L93" s="136" t="s">
        <v>1040</v>
      </c>
      <c r="M93" s="87" t="s">
        <v>428</v>
      </c>
      <c r="N93" s="87" t="s">
        <v>429</v>
      </c>
      <c r="O93" s="87" t="s">
        <v>429</v>
      </c>
      <c r="P93" s="87" t="s">
        <v>439</v>
      </c>
      <c r="Q93" s="87" t="s">
        <v>429</v>
      </c>
      <c r="R93" s="87" t="s">
        <v>429</v>
      </c>
      <c r="S93" s="87" t="s">
        <v>429</v>
      </c>
      <c r="T93" s="87" t="s">
        <v>440</v>
      </c>
      <c r="U93" s="87" t="s">
        <v>429</v>
      </c>
      <c r="V93" s="87" t="s">
        <v>441</v>
      </c>
      <c r="W93" s="87" t="s">
        <v>429</v>
      </c>
      <c r="X93" s="87" t="s">
        <v>442</v>
      </c>
      <c r="Y93" s="87" t="s">
        <v>443</v>
      </c>
      <c r="Z93" s="87" t="s">
        <v>485</v>
      </c>
      <c r="AA93" s="87" t="s">
        <v>444</v>
      </c>
      <c r="AB93" s="87" t="s">
        <v>429</v>
      </c>
      <c r="AC93" s="87" t="s">
        <v>429</v>
      </c>
      <c r="AD93" s="87" t="s">
        <v>429</v>
      </c>
      <c r="AE93" s="87" t="s">
        <v>431</v>
      </c>
      <c r="AF93" s="87" t="s">
        <v>429</v>
      </c>
      <c r="AG93" s="87" t="s">
        <v>429</v>
      </c>
      <c r="AH93" s="87" t="s">
        <v>430</v>
      </c>
      <c r="AI93" s="87" t="s">
        <v>430</v>
      </c>
      <c r="AJ93" s="87" t="s">
        <v>430</v>
      </c>
      <c r="AK93" s="87" t="s">
        <v>430</v>
      </c>
      <c r="AL93" s="87" t="s">
        <v>429</v>
      </c>
      <c r="AM93" s="16"/>
      <c r="AN93" s="16"/>
      <c r="AO93" s="16"/>
    </row>
    <row r="94" spans="1:41" x14ac:dyDescent="0.25">
      <c r="A94" s="138" t="s">
        <v>232</v>
      </c>
      <c r="B94" s="139" t="s">
        <v>246</v>
      </c>
      <c r="C94" s="140">
        <v>616</v>
      </c>
      <c r="D94" s="136" t="s">
        <v>471</v>
      </c>
      <c r="E94" s="87" t="s">
        <v>425</v>
      </c>
      <c r="F94" s="136" t="s">
        <v>471</v>
      </c>
      <c r="G94" s="136" t="s">
        <v>471</v>
      </c>
      <c r="H94" s="136" t="s">
        <v>471</v>
      </c>
      <c r="I94" s="129" t="s">
        <v>426</v>
      </c>
      <c r="J94" s="136" t="s">
        <v>1040</v>
      </c>
      <c r="K94" s="136" t="s">
        <v>1040</v>
      </c>
      <c r="L94" s="136" t="s">
        <v>1040</v>
      </c>
      <c r="M94" s="87" t="s">
        <v>428</v>
      </c>
      <c r="N94" s="87" t="s">
        <v>429</v>
      </c>
      <c r="O94" s="87" t="s">
        <v>429</v>
      </c>
      <c r="P94" s="87" t="s">
        <v>439</v>
      </c>
      <c r="Q94" s="87" t="s">
        <v>429</v>
      </c>
      <c r="R94" s="87" t="s">
        <v>429</v>
      </c>
      <c r="S94" s="87" t="s">
        <v>429</v>
      </c>
      <c r="T94" s="87" t="s">
        <v>440</v>
      </c>
      <c r="U94" s="87" t="s">
        <v>429</v>
      </c>
      <c r="V94" s="87" t="s">
        <v>441</v>
      </c>
      <c r="W94" s="87" t="s">
        <v>429</v>
      </c>
      <c r="X94" s="87" t="s">
        <v>442</v>
      </c>
      <c r="Y94" s="87" t="s">
        <v>443</v>
      </c>
      <c r="Z94" s="87" t="s">
        <v>485</v>
      </c>
      <c r="AA94" s="87" t="s">
        <v>444</v>
      </c>
      <c r="AB94" s="87" t="s">
        <v>429</v>
      </c>
      <c r="AC94" s="87" t="s">
        <v>429</v>
      </c>
      <c r="AD94" s="87" t="s">
        <v>429</v>
      </c>
      <c r="AE94" s="87" t="s">
        <v>431</v>
      </c>
      <c r="AF94" s="87" t="s">
        <v>429</v>
      </c>
      <c r="AG94" s="87" t="s">
        <v>429</v>
      </c>
      <c r="AH94" s="87" t="s">
        <v>430</v>
      </c>
      <c r="AI94" s="87" t="s">
        <v>430</v>
      </c>
      <c r="AJ94" s="87" t="s">
        <v>430</v>
      </c>
      <c r="AK94" s="87" t="s">
        <v>430</v>
      </c>
      <c r="AL94" s="87" t="s">
        <v>429</v>
      </c>
      <c r="AM94" s="16"/>
      <c r="AN94" s="16"/>
      <c r="AO94" s="16"/>
    </row>
    <row r="95" spans="1:41" x14ac:dyDescent="0.25">
      <c r="A95" s="138" t="s">
        <v>216</v>
      </c>
      <c r="B95" s="139" t="s">
        <v>247</v>
      </c>
      <c r="C95" s="140">
        <v>701</v>
      </c>
      <c r="D95" s="136" t="s">
        <v>471</v>
      </c>
      <c r="E95" s="87" t="s">
        <v>425</v>
      </c>
      <c r="F95" s="136" t="s">
        <v>471</v>
      </c>
      <c r="G95" s="136" t="s">
        <v>471</v>
      </c>
      <c r="H95" s="136" t="s">
        <v>471</v>
      </c>
      <c r="I95" s="129" t="s">
        <v>426</v>
      </c>
      <c r="J95" s="136" t="s">
        <v>1040</v>
      </c>
      <c r="K95" s="136" t="s">
        <v>1040</v>
      </c>
      <c r="L95" s="136" t="s">
        <v>1040</v>
      </c>
      <c r="M95" s="87" t="s">
        <v>428</v>
      </c>
      <c r="N95" s="87" t="s">
        <v>429</v>
      </c>
      <c r="O95" s="87" t="s">
        <v>429</v>
      </c>
      <c r="P95" s="87" t="s">
        <v>439</v>
      </c>
      <c r="Q95" s="87" t="s">
        <v>429</v>
      </c>
      <c r="R95" s="87" t="s">
        <v>429</v>
      </c>
      <c r="S95" s="87" t="s">
        <v>429</v>
      </c>
      <c r="T95" s="87" t="s">
        <v>440</v>
      </c>
      <c r="U95" s="87" t="s">
        <v>429</v>
      </c>
      <c r="V95" s="87" t="s">
        <v>441</v>
      </c>
      <c r="W95" s="87" t="s">
        <v>429</v>
      </c>
      <c r="X95" s="87" t="s">
        <v>442</v>
      </c>
      <c r="Y95" s="87" t="s">
        <v>443</v>
      </c>
      <c r="Z95" s="87" t="s">
        <v>485</v>
      </c>
      <c r="AA95" s="87" t="s">
        <v>444</v>
      </c>
      <c r="AB95" s="87" t="s">
        <v>429</v>
      </c>
      <c r="AC95" s="87" t="s">
        <v>429</v>
      </c>
      <c r="AD95" s="87" t="s">
        <v>429</v>
      </c>
      <c r="AE95" s="87" t="s">
        <v>431</v>
      </c>
      <c r="AF95" s="87" t="s">
        <v>429</v>
      </c>
      <c r="AG95" s="87" t="s">
        <v>429</v>
      </c>
      <c r="AH95" s="87" t="s">
        <v>430</v>
      </c>
      <c r="AI95" s="87" t="s">
        <v>430</v>
      </c>
      <c r="AJ95" s="87" t="s">
        <v>430</v>
      </c>
      <c r="AK95" s="87" t="s">
        <v>430</v>
      </c>
      <c r="AL95" s="87" t="s">
        <v>429</v>
      </c>
      <c r="AM95" s="16"/>
      <c r="AN95" s="16"/>
      <c r="AO95" s="16"/>
    </row>
    <row r="96" spans="1:41" x14ac:dyDescent="0.25">
      <c r="A96" s="138" t="s">
        <v>216</v>
      </c>
      <c r="B96" s="139" t="s">
        <v>248</v>
      </c>
      <c r="C96" s="140">
        <v>702</v>
      </c>
      <c r="D96" s="136" t="s">
        <v>471</v>
      </c>
      <c r="E96" s="87" t="s">
        <v>425</v>
      </c>
      <c r="F96" s="136" t="s">
        <v>471</v>
      </c>
      <c r="G96" s="136" t="s">
        <v>471</v>
      </c>
      <c r="H96" s="136" t="s">
        <v>471</v>
      </c>
      <c r="I96" s="129" t="s">
        <v>426</v>
      </c>
      <c r="J96" s="136" t="s">
        <v>1040</v>
      </c>
      <c r="K96" s="136" t="s">
        <v>1040</v>
      </c>
      <c r="L96" s="136" t="s">
        <v>1040</v>
      </c>
      <c r="M96" s="87" t="s">
        <v>428</v>
      </c>
      <c r="N96" s="87" t="s">
        <v>429</v>
      </c>
      <c r="O96" s="87" t="s">
        <v>429</v>
      </c>
      <c r="P96" s="87" t="s">
        <v>439</v>
      </c>
      <c r="Q96" s="87" t="s">
        <v>429</v>
      </c>
      <c r="R96" s="87" t="s">
        <v>429</v>
      </c>
      <c r="S96" s="87" t="s">
        <v>429</v>
      </c>
      <c r="T96" s="87" t="s">
        <v>440</v>
      </c>
      <c r="U96" s="87" t="s">
        <v>429</v>
      </c>
      <c r="V96" s="87" t="s">
        <v>441</v>
      </c>
      <c r="W96" s="87" t="s">
        <v>429</v>
      </c>
      <c r="X96" s="87" t="s">
        <v>442</v>
      </c>
      <c r="Y96" s="87" t="s">
        <v>443</v>
      </c>
      <c r="Z96" s="87" t="s">
        <v>485</v>
      </c>
      <c r="AA96" s="87" t="s">
        <v>444</v>
      </c>
      <c r="AB96" s="87" t="s">
        <v>429</v>
      </c>
      <c r="AC96" s="87" t="s">
        <v>429</v>
      </c>
      <c r="AD96" s="87" t="s">
        <v>429</v>
      </c>
      <c r="AE96" s="87" t="s">
        <v>431</v>
      </c>
      <c r="AF96" s="87" t="s">
        <v>429</v>
      </c>
      <c r="AG96" s="87" t="s">
        <v>429</v>
      </c>
      <c r="AH96" s="87" t="s">
        <v>430</v>
      </c>
      <c r="AI96" s="87" t="s">
        <v>430</v>
      </c>
      <c r="AJ96" s="87" t="s">
        <v>430</v>
      </c>
      <c r="AK96" s="87" t="s">
        <v>430</v>
      </c>
      <c r="AL96" s="87" t="s">
        <v>429</v>
      </c>
      <c r="AM96" s="16"/>
      <c r="AN96" s="16"/>
      <c r="AO96" s="16"/>
    </row>
    <row r="97" spans="1:41" x14ac:dyDescent="0.25">
      <c r="A97" s="138" t="s">
        <v>216</v>
      </c>
      <c r="B97" s="139" t="s">
        <v>249</v>
      </c>
      <c r="C97" s="140">
        <v>703</v>
      </c>
      <c r="D97" s="136" t="s">
        <v>471</v>
      </c>
      <c r="E97" s="87" t="s">
        <v>425</v>
      </c>
      <c r="F97" s="136" t="s">
        <v>471</v>
      </c>
      <c r="G97" s="136" t="s">
        <v>471</v>
      </c>
      <c r="H97" s="136" t="s">
        <v>471</v>
      </c>
      <c r="I97" s="129" t="s">
        <v>426</v>
      </c>
      <c r="J97" s="136" t="s">
        <v>1040</v>
      </c>
      <c r="K97" s="136" t="s">
        <v>1040</v>
      </c>
      <c r="L97" s="136" t="s">
        <v>1040</v>
      </c>
      <c r="M97" s="87" t="s">
        <v>428</v>
      </c>
      <c r="N97" s="87" t="s">
        <v>429</v>
      </c>
      <c r="O97" s="87" t="s">
        <v>429</v>
      </c>
      <c r="P97" s="87" t="s">
        <v>439</v>
      </c>
      <c r="Q97" s="87" t="s">
        <v>429</v>
      </c>
      <c r="R97" s="87" t="s">
        <v>429</v>
      </c>
      <c r="S97" s="87" t="s">
        <v>429</v>
      </c>
      <c r="T97" s="87" t="s">
        <v>440</v>
      </c>
      <c r="U97" s="87" t="s">
        <v>429</v>
      </c>
      <c r="V97" s="87" t="s">
        <v>441</v>
      </c>
      <c r="W97" s="87" t="s">
        <v>429</v>
      </c>
      <c r="X97" s="87" t="s">
        <v>442</v>
      </c>
      <c r="Y97" s="87" t="s">
        <v>443</v>
      </c>
      <c r="Z97" s="87" t="s">
        <v>485</v>
      </c>
      <c r="AA97" s="87" t="s">
        <v>444</v>
      </c>
      <c r="AB97" s="87" t="s">
        <v>429</v>
      </c>
      <c r="AC97" s="87" t="s">
        <v>429</v>
      </c>
      <c r="AD97" s="87" t="s">
        <v>429</v>
      </c>
      <c r="AE97" s="87" t="s">
        <v>431</v>
      </c>
      <c r="AF97" s="87" t="s">
        <v>429</v>
      </c>
      <c r="AG97" s="87" t="s">
        <v>429</v>
      </c>
      <c r="AH97" s="87" t="s">
        <v>430</v>
      </c>
      <c r="AI97" s="87" t="s">
        <v>430</v>
      </c>
      <c r="AJ97" s="87" t="s">
        <v>430</v>
      </c>
      <c r="AK97" s="87" t="s">
        <v>430</v>
      </c>
      <c r="AL97" s="87" t="s">
        <v>429</v>
      </c>
      <c r="AM97" s="16"/>
      <c r="AN97" s="16"/>
      <c r="AO97" s="16"/>
    </row>
    <row r="98" spans="1:41" x14ac:dyDescent="0.25">
      <c r="A98" s="138" t="s">
        <v>216</v>
      </c>
      <c r="B98" s="139" t="s">
        <v>216</v>
      </c>
      <c r="C98" s="140">
        <v>704</v>
      </c>
      <c r="D98" s="136" t="s">
        <v>471</v>
      </c>
      <c r="E98" s="87" t="s">
        <v>425</v>
      </c>
      <c r="F98" s="136" t="s">
        <v>471</v>
      </c>
      <c r="G98" s="136" t="s">
        <v>471</v>
      </c>
      <c r="H98" s="136" t="s">
        <v>471</v>
      </c>
      <c r="I98" s="129" t="s">
        <v>426</v>
      </c>
      <c r="J98" s="136" t="s">
        <v>1040</v>
      </c>
      <c r="K98" s="136" t="s">
        <v>1040</v>
      </c>
      <c r="L98" s="136" t="s">
        <v>1040</v>
      </c>
      <c r="M98" s="87" t="s">
        <v>428</v>
      </c>
      <c r="N98" s="87" t="s">
        <v>429</v>
      </c>
      <c r="O98" s="87" t="s">
        <v>429</v>
      </c>
      <c r="P98" s="87" t="s">
        <v>439</v>
      </c>
      <c r="Q98" s="87" t="s">
        <v>429</v>
      </c>
      <c r="R98" s="87" t="s">
        <v>429</v>
      </c>
      <c r="S98" s="87" t="s">
        <v>429</v>
      </c>
      <c r="T98" s="87" t="s">
        <v>440</v>
      </c>
      <c r="U98" s="87" t="s">
        <v>429</v>
      </c>
      <c r="V98" s="87" t="s">
        <v>441</v>
      </c>
      <c r="W98" s="87" t="s">
        <v>429</v>
      </c>
      <c r="X98" s="87" t="s">
        <v>442</v>
      </c>
      <c r="Y98" s="87" t="s">
        <v>443</v>
      </c>
      <c r="Z98" s="87" t="s">
        <v>485</v>
      </c>
      <c r="AA98" s="87" t="s">
        <v>444</v>
      </c>
      <c r="AB98" s="87" t="s">
        <v>429</v>
      </c>
      <c r="AC98" s="87" t="s">
        <v>429</v>
      </c>
      <c r="AD98" s="87" t="s">
        <v>429</v>
      </c>
      <c r="AE98" s="87" t="s">
        <v>431</v>
      </c>
      <c r="AF98" s="87" t="s">
        <v>429</v>
      </c>
      <c r="AG98" s="87" t="s">
        <v>429</v>
      </c>
      <c r="AH98" s="87" t="s">
        <v>430</v>
      </c>
      <c r="AI98" s="87" t="s">
        <v>430</v>
      </c>
      <c r="AJ98" s="87" t="s">
        <v>430</v>
      </c>
      <c r="AK98" s="87" t="s">
        <v>430</v>
      </c>
      <c r="AL98" s="87" t="s">
        <v>429</v>
      </c>
      <c r="AM98" s="16"/>
      <c r="AN98" s="16"/>
      <c r="AO98" s="16"/>
    </row>
    <row r="99" spans="1:41" x14ac:dyDescent="0.25">
      <c r="A99" s="138" t="s">
        <v>216</v>
      </c>
      <c r="B99" s="139" t="s">
        <v>250</v>
      </c>
      <c r="C99" s="140">
        <v>705</v>
      </c>
      <c r="D99" s="136" t="s">
        <v>471</v>
      </c>
      <c r="E99" s="87" t="s">
        <v>425</v>
      </c>
      <c r="F99" s="136" t="s">
        <v>471</v>
      </c>
      <c r="G99" s="136" t="s">
        <v>471</v>
      </c>
      <c r="H99" s="136" t="s">
        <v>471</v>
      </c>
      <c r="I99" s="129" t="s">
        <v>426</v>
      </c>
      <c r="J99" s="136" t="s">
        <v>1040</v>
      </c>
      <c r="K99" s="136" t="s">
        <v>1040</v>
      </c>
      <c r="L99" s="136" t="s">
        <v>1040</v>
      </c>
      <c r="M99" s="87" t="s">
        <v>428</v>
      </c>
      <c r="N99" s="87" t="s">
        <v>429</v>
      </c>
      <c r="O99" s="87" t="s">
        <v>429</v>
      </c>
      <c r="P99" s="87" t="s">
        <v>439</v>
      </c>
      <c r="Q99" s="87" t="s">
        <v>429</v>
      </c>
      <c r="R99" s="87" t="s">
        <v>429</v>
      </c>
      <c r="S99" s="87" t="s">
        <v>429</v>
      </c>
      <c r="T99" s="87" t="s">
        <v>440</v>
      </c>
      <c r="U99" s="87" t="s">
        <v>429</v>
      </c>
      <c r="V99" s="87" t="s">
        <v>441</v>
      </c>
      <c r="W99" s="87" t="s">
        <v>429</v>
      </c>
      <c r="X99" s="87" t="s">
        <v>442</v>
      </c>
      <c r="Y99" s="87" t="s">
        <v>443</v>
      </c>
      <c r="Z99" s="87" t="s">
        <v>485</v>
      </c>
      <c r="AA99" s="87" t="s">
        <v>444</v>
      </c>
      <c r="AB99" s="87" t="s">
        <v>429</v>
      </c>
      <c r="AC99" s="87" t="s">
        <v>429</v>
      </c>
      <c r="AD99" s="87" t="s">
        <v>429</v>
      </c>
      <c r="AE99" s="87" t="s">
        <v>431</v>
      </c>
      <c r="AF99" s="87" t="s">
        <v>429</v>
      </c>
      <c r="AG99" s="87" t="s">
        <v>429</v>
      </c>
      <c r="AH99" s="87" t="s">
        <v>430</v>
      </c>
      <c r="AI99" s="87" t="s">
        <v>430</v>
      </c>
      <c r="AJ99" s="87" t="s">
        <v>430</v>
      </c>
      <c r="AK99" s="87" t="s">
        <v>430</v>
      </c>
      <c r="AL99" s="87" t="s">
        <v>429</v>
      </c>
      <c r="AM99" s="16"/>
      <c r="AN99" s="16"/>
      <c r="AO99" s="16"/>
    </row>
    <row r="100" spans="1:41" x14ac:dyDescent="0.25">
      <c r="A100" s="138" t="s">
        <v>216</v>
      </c>
      <c r="B100" s="139" t="s">
        <v>251</v>
      </c>
      <c r="C100" s="140">
        <v>706</v>
      </c>
      <c r="D100" s="136" t="s">
        <v>471</v>
      </c>
      <c r="E100" s="87" t="s">
        <v>425</v>
      </c>
      <c r="F100" s="136" t="s">
        <v>471</v>
      </c>
      <c r="G100" s="136" t="s">
        <v>471</v>
      </c>
      <c r="H100" s="136" t="s">
        <v>471</v>
      </c>
      <c r="I100" s="129" t="s">
        <v>426</v>
      </c>
      <c r="J100" s="136" t="s">
        <v>1040</v>
      </c>
      <c r="K100" s="136" t="s">
        <v>1040</v>
      </c>
      <c r="L100" s="136" t="s">
        <v>1040</v>
      </c>
      <c r="M100" s="87" t="s">
        <v>428</v>
      </c>
      <c r="N100" s="87" t="s">
        <v>429</v>
      </c>
      <c r="O100" s="87" t="s">
        <v>429</v>
      </c>
      <c r="P100" s="87" t="s">
        <v>439</v>
      </c>
      <c r="Q100" s="87" t="s">
        <v>429</v>
      </c>
      <c r="R100" s="87" t="s">
        <v>429</v>
      </c>
      <c r="S100" s="87" t="s">
        <v>429</v>
      </c>
      <c r="T100" s="87" t="s">
        <v>440</v>
      </c>
      <c r="U100" s="87" t="s">
        <v>429</v>
      </c>
      <c r="V100" s="87" t="s">
        <v>441</v>
      </c>
      <c r="W100" s="87" t="s">
        <v>429</v>
      </c>
      <c r="X100" s="87" t="s">
        <v>442</v>
      </c>
      <c r="Y100" s="87" t="s">
        <v>443</v>
      </c>
      <c r="Z100" s="87" t="s">
        <v>485</v>
      </c>
      <c r="AA100" s="87" t="s">
        <v>444</v>
      </c>
      <c r="AB100" s="87" t="s">
        <v>429</v>
      </c>
      <c r="AC100" s="87" t="s">
        <v>429</v>
      </c>
      <c r="AD100" s="87" t="s">
        <v>429</v>
      </c>
      <c r="AE100" s="87" t="s">
        <v>431</v>
      </c>
      <c r="AF100" s="87" t="s">
        <v>429</v>
      </c>
      <c r="AG100" s="87" t="s">
        <v>429</v>
      </c>
      <c r="AH100" s="87" t="s">
        <v>430</v>
      </c>
      <c r="AI100" s="87" t="s">
        <v>430</v>
      </c>
      <c r="AJ100" s="87" t="s">
        <v>430</v>
      </c>
      <c r="AK100" s="87" t="s">
        <v>430</v>
      </c>
      <c r="AL100" s="87" t="s">
        <v>429</v>
      </c>
      <c r="AM100" s="16"/>
      <c r="AN100" s="16"/>
      <c r="AO100" s="16"/>
    </row>
    <row r="101" spans="1:41" x14ac:dyDescent="0.25">
      <c r="A101" s="138" t="s">
        <v>216</v>
      </c>
      <c r="B101" s="139" t="s">
        <v>252</v>
      </c>
      <c r="C101" s="140">
        <v>707</v>
      </c>
      <c r="D101" s="136" t="s">
        <v>471</v>
      </c>
      <c r="E101" s="87" t="s">
        <v>425</v>
      </c>
      <c r="F101" s="136" t="s">
        <v>471</v>
      </c>
      <c r="G101" s="136" t="s">
        <v>471</v>
      </c>
      <c r="H101" s="136" t="s">
        <v>471</v>
      </c>
      <c r="I101" s="129" t="s">
        <v>426</v>
      </c>
      <c r="J101" s="136" t="s">
        <v>1040</v>
      </c>
      <c r="K101" s="136" t="s">
        <v>1040</v>
      </c>
      <c r="L101" s="136" t="s">
        <v>1040</v>
      </c>
      <c r="M101" s="87" t="s">
        <v>428</v>
      </c>
      <c r="N101" s="87" t="s">
        <v>429</v>
      </c>
      <c r="O101" s="87" t="s">
        <v>429</v>
      </c>
      <c r="P101" s="87" t="s">
        <v>439</v>
      </c>
      <c r="Q101" s="87" t="s">
        <v>429</v>
      </c>
      <c r="R101" s="87" t="s">
        <v>429</v>
      </c>
      <c r="S101" s="87" t="s">
        <v>429</v>
      </c>
      <c r="T101" s="87" t="s">
        <v>440</v>
      </c>
      <c r="U101" s="87" t="s">
        <v>429</v>
      </c>
      <c r="V101" s="87" t="s">
        <v>441</v>
      </c>
      <c r="W101" s="87" t="s">
        <v>429</v>
      </c>
      <c r="X101" s="87" t="s">
        <v>442</v>
      </c>
      <c r="Y101" s="87" t="s">
        <v>443</v>
      </c>
      <c r="Z101" s="87" t="s">
        <v>485</v>
      </c>
      <c r="AA101" s="87" t="s">
        <v>444</v>
      </c>
      <c r="AB101" s="87" t="s">
        <v>429</v>
      </c>
      <c r="AC101" s="87" t="s">
        <v>429</v>
      </c>
      <c r="AD101" s="87" t="s">
        <v>429</v>
      </c>
      <c r="AE101" s="87" t="s">
        <v>431</v>
      </c>
      <c r="AF101" s="87" t="s">
        <v>429</v>
      </c>
      <c r="AG101" s="87" t="s">
        <v>429</v>
      </c>
      <c r="AH101" s="87" t="s">
        <v>430</v>
      </c>
      <c r="AI101" s="87" t="s">
        <v>430</v>
      </c>
      <c r="AJ101" s="87" t="s">
        <v>430</v>
      </c>
      <c r="AK101" s="87" t="s">
        <v>430</v>
      </c>
      <c r="AL101" s="87" t="s">
        <v>429</v>
      </c>
      <c r="AM101" s="16"/>
      <c r="AN101" s="16"/>
      <c r="AO101" s="16"/>
    </row>
    <row r="102" spans="1:41" x14ac:dyDescent="0.25">
      <c r="A102" s="138" t="s">
        <v>216</v>
      </c>
      <c r="B102" s="139" t="s">
        <v>253</v>
      </c>
      <c r="C102" s="140">
        <v>708</v>
      </c>
      <c r="D102" s="136" t="s">
        <v>471</v>
      </c>
      <c r="E102" s="87" t="s">
        <v>425</v>
      </c>
      <c r="F102" s="136" t="s">
        <v>471</v>
      </c>
      <c r="G102" s="136" t="s">
        <v>471</v>
      </c>
      <c r="H102" s="136" t="s">
        <v>471</v>
      </c>
      <c r="I102" s="129" t="s">
        <v>426</v>
      </c>
      <c r="J102" s="136" t="s">
        <v>1040</v>
      </c>
      <c r="K102" s="136" t="s">
        <v>1040</v>
      </c>
      <c r="L102" s="136" t="s">
        <v>1040</v>
      </c>
      <c r="M102" s="87" t="s">
        <v>428</v>
      </c>
      <c r="N102" s="87" t="s">
        <v>429</v>
      </c>
      <c r="O102" s="87" t="s">
        <v>429</v>
      </c>
      <c r="P102" s="87" t="s">
        <v>439</v>
      </c>
      <c r="Q102" s="87" t="s">
        <v>429</v>
      </c>
      <c r="R102" s="87" t="s">
        <v>429</v>
      </c>
      <c r="S102" s="87" t="s">
        <v>429</v>
      </c>
      <c r="T102" s="87" t="s">
        <v>440</v>
      </c>
      <c r="U102" s="87" t="s">
        <v>429</v>
      </c>
      <c r="V102" s="87" t="s">
        <v>441</v>
      </c>
      <c r="W102" s="87" t="s">
        <v>429</v>
      </c>
      <c r="X102" s="87" t="s">
        <v>442</v>
      </c>
      <c r="Y102" s="87" t="s">
        <v>443</v>
      </c>
      <c r="Z102" s="87" t="s">
        <v>485</v>
      </c>
      <c r="AA102" s="87" t="s">
        <v>444</v>
      </c>
      <c r="AB102" s="87" t="s">
        <v>429</v>
      </c>
      <c r="AC102" s="87" t="s">
        <v>429</v>
      </c>
      <c r="AD102" s="87" t="s">
        <v>429</v>
      </c>
      <c r="AE102" s="87" t="s">
        <v>431</v>
      </c>
      <c r="AF102" s="87" t="s">
        <v>429</v>
      </c>
      <c r="AG102" s="87" t="s">
        <v>429</v>
      </c>
      <c r="AH102" s="87" t="s">
        <v>430</v>
      </c>
      <c r="AI102" s="87" t="s">
        <v>430</v>
      </c>
      <c r="AJ102" s="87" t="s">
        <v>430</v>
      </c>
      <c r="AK102" s="87" t="s">
        <v>430</v>
      </c>
      <c r="AL102" s="87" t="s">
        <v>429</v>
      </c>
      <c r="AM102" s="16"/>
      <c r="AN102" s="16"/>
      <c r="AO102" s="16"/>
    </row>
    <row r="103" spans="1:41" x14ac:dyDescent="0.25">
      <c r="A103" s="138" t="s">
        <v>216</v>
      </c>
      <c r="B103" s="139" t="s">
        <v>254</v>
      </c>
      <c r="C103" s="140">
        <v>709</v>
      </c>
      <c r="D103" s="136" t="s">
        <v>471</v>
      </c>
      <c r="E103" s="87" t="s">
        <v>425</v>
      </c>
      <c r="F103" s="136" t="s">
        <v>471</v>
      </c>
      <c r="G103" s="136" t="s">
        <v>471</v>
      </c>
      <c r="H103" s="136" t="s">
        <v>471</v>
      </c>
      <c r="I103" s="129" t="s">
        <v>426</v>
      </c>
      <c r="J103" s="136" t="s">
        <v>1040</v>
      </c>
      <c r="K103" s="136" t="s">
        <v>1040</v>
      </c>
      <c r="L103" s="136" t="s">
        <v>1040</v>
      </c>
      <c r="M103" s="87" t="s">
        <v>428</v>
      </c>
      <c r="N103" s="87" t="s">
        <v>429</v>
      </c>
      <c r="O103" s="87" t="s">
        <v>429</v>
      </c>
      <c r="P103" s="87" t="s">
        <v>439</v>
      </c>
      <c r="Q103" s="87" t="s">
        <v>429</v>
      </c>
      <c r="R103" s="87" t="s">
        <v>429</v>
      </c>
      <c r="S103" s="87" t="s">
        <v>429</v>
      </c>
      <c r="T103" s="87" t="s">
        <v>440</v>
      </c>
      <c r="U103" s="87" t="s">
        <v>429</v>
      </c>
      <c r="V103" s="87" t="s">
        <v>441</v>
      </c>
      <c r="W103" s="87" t="s">
        <v>429</v>
      </c>
      <c r="X103" s="87" t="s">
        <v>442</v>
      </c>
      <c r="Y103" s="87" t="s">
        <v>443</v>
      </c>
      <c r="Z103" s="87" t="s">
        <v>485</v>
      </c>
      <c r="AA103" s="87" t="s">
        <v>444</v>
      </c>
      <c r="AB103" s="87" t="s">
        <v>429</v>
      </c>
      <c r="AC103" s="87" t="s">
        <v>429</v>
      </c>
      <c r="AD103" s="87" t="s">
        <v>429</v>
      </c>
      <c r="AE103" s="87" t="s">
        <v>431</v>
      </c>
      <c r="AF103" s="87" t="s">
        <v>429</v>
      </c>
      <c r="AG103" s="87" t="s">
        <v>429</v>
      </c>
      <c r="AH103" s="87" t="s">
        <v>430</v>
      </c>
      <c r="AI103" s="87" t="s">
        <v>430</v>
      </c>
      <c r="AJ103" s="87" t="s">
        <v>430</v>
      </c>
      <c r="AK103" s="87" t="s">
        <v>430</v>
      </c>
      <c r="AL103" s="87" t="s">
        <v>429</v>
      </c>
      <c r="AM103" s="16"/>
      <c r="AN103" s="16"/>
      <c r="AO103" s="16"/>
    </row>
    <row r="104" spans="1:41" x14ac:dyDescent="0.25">
      <c r="A104" s="138" t="s">
        <v>216</v>
      </c>
      <c r="B104" s="139" t="s">
        <v>48</v>
      </c>
      <c r="C104" s="140">
        <v>710</v>
      </c>
      <c r="D104" s="136" t="s">
        <v>471</v>
      </c>
      <c r="E104" s="87" t="s">
        <v>425</v>
      </c>
      <c r="F104" s="136" t="s">
        <v>471</v>
      </c>
      <c r="G104" s="136" t="s">
        <v>471</v>
      </c>
      <c r="H104" s="136" t="s">
        <v>471</v>
      </c>
      <c r="I104" s="129" t="s">
        <v>426</v>
      </c>
      <c r="J104" s="136" t="s">
        <v>1040</v>
      </c>
      <c r="K104" s="136" t="s">
        <v>1040</v>
      </c>
      <c r="L104" s="136" t="s">
        <v>1040</v>
      </c>
      <c r="M104" s="87" t="s">
        <v>428</v>
      </c>
      <c r="N104" s="87" t="s">
        <v>429</v>
      </c>
      <c r="O104" s="87" t="s">
        <v>429</v>
      </c>
      <c r="P104" s="87" t="s">
        <v>439</v>
      </c>
      <c r="Q104" s="87" t="s">
        <v>429</v>
      </c>
      <c r="R104" s="87" t="s">
        <v>429</v>
      </c>
      <c r="S104" s="87" t="s">
        <v>429</v>
      </c>
      <c r="T104" s="87" t="s">
        <v>440</v>
      </c>
      <c r="U104" s="87" t="s">
        <v>429</v>
      </c>
      <c r="V104" s="87" t="s">
        <v>441</v>
      </c>
      <c r="W104" s="87" t="s">
        <v>429</v>
      </c>
      <c r="X104" s="87" t="s">
        <v>442</v>
      </c>
      <c r="Y104" s="87" t="s">
        <v>443</v>
      </c>
      <c r="Z104" s="87" t="s">
        <v>485</v>
      </c>
      <c r="AA104" s="87" t="s">
        <v>444</v>
      </c>
      <c r="AB104" s="87" t="s">
        <v>429</v>
      </c>
      <c r="AC104" s="87" t="s">
        <v>429</v>
      </c>
      <c r="AD104" s="87" t="s">
        <v>429</v>
      </c>
      <c r="AE104" s="87" t="s">
        <v>431</v>
      </c>
      <c r="AF104" s="87" t="s">
        <v>429</v>
      </c>
      <c r="AG104" s="87" t="s">
        <v>429</v>
      </c>
      <c r="AH104" s="87" t="s">
        <v>430</v>
      </c>
      <c r="AI104" s="87" t="s">
        <v>430</v>
      </c>
      <c r="AJ104" s="87" t="s">
        <v>430</v>
      </c>
      <c r="AK104" s="87" t="s">
        <v>430</v>
      </c>
      <c r="AL104" s="87" t="s">
        <v>429</v>
      </c>
      <c r="AM104" s="16"/>
      <c r="AN104" s="16"/>
      <c r="AO104" s="16"/>
    </row>
    <row r="105" spans="1:41" x14ac:dyDescent="0.25">
      <c r="A105" s="138" t="s">
        <v>216</v>
      </c>
      <c r="B105" s="139" t="s">
        <v>243</v>
      </c>
      <c r="C105" s="140">
        <v>711</v>
      </c>
      <c r="D105" s="136" t="s">
        <v>471</v>
      </c>
      <c r="E105" s="87" t="s">
        <v>425</v>
      </c>
      <c r="F105" s="136" t="s">
        <v>471</v>
      </c>
      <c r="G105" s="136" t="s">
        <v>471</v>
      </c>
      <c r="H105" s="136" t="s">
        <v>471</v>
      </c>
      <c r="I105" s="129" t="s">
        <v>426</v>
      </c>
      <c r="J105" s="136" t="s">
        <v>1040</v>
      </c>
      <c r="K105" s="136" t="s">
        <v>1040</v>
      </c>
      <c r="L105" s="136" t="s">
        <v>1040</v>
      </c>
      <c r="M105" s="87" t="s">
        <v>428</v>
      </c>
      <c r="N105" s="87" t="s">
        <v>429</v>
      </c>
      <c r="O105" s="87" t="s">
        <v>429</v>
      </c>
      <c r="P105" s="87" t="s">
        <v>439</v>
      </c>
      <c r="Q105" s="87" t="s">
        <v>429</v>
      </c>
      <c r="R105" s="87" t="s">
        <v>429</v>
      </c>
      <c r="S105" s="87" t="s">
        <v>429</v>
      </c>
      <c r="T105" s="87" t="s">
        <v>440</v>
      </c>
      <c r="U105" s="87" t="s">
        <v>429</v>
      </c>
      <c r="V105" s="87" t="s">
        <v>441</v>
      </c>
      <c r="W105" s="87" t="s">
        <v>429</v>
      </c>
      <c r="X105" s="87" t="s">
        <v>442</v>
      </c>
      <c r="Y105" s="87" t="s">
        <v>443</v>
      </c>
      <c r="Z105" s="87" t="s">
        <v>485</v>
      </c>
      <c r="AA105" s="87" t="s">
        <v>444</v>
      </c>
      <c r="AB105" s="87" t="s">
        <v>429</v>
      </c>
      <c r="AC105" s="87" t="s">
        <v>429</v>
      </c>
      <c r="AD105" s="87" t="s">
        <v>429</v>
      </c>
      <c r="AE105" s="87" t="s">
        <v>431</v>
      </c>
      <c r="AF105" s="87" t="s">
        <v>429</v>
      </c>
      <c r="AG105" s="87" t="s">
        <v>429</v>
      </c>
      <c r="AH105" s="87" t="s">
        <v>430</v>
      </c>
      <c r="AI105" s="87" t="s">
        <v>430</v>
      </c>
      <c r="AJ105" s="87" t="s">
        <v>430</v>
      </c>
      <c r="AK105" s="87" t="s">
        <v>430</v>
      </c>
      <c r="AL105" s="87" t="s">
        <v>429</v>
      </c>
      <c r="AM105" s="16"/>
      <c r="AN105" s="16"/>
      <c r="AO105" s="16"/>
    </row>
    <row r="106" spans="1:41" x14ac:dyDescent="0.25">
      <c r="A106" s="138" t="s">
        <v>216</v>
      </c>
      <c r="B106" s="139" t="s">
        <v>255</v>
      </c>
      <c r="C106" s="140">
        <v>712</v>
      </c>
      <c r="D106" s="136" t="s">
        <v>471</v>
      </c>
      <c r="E106" s="87" t="s">
        <v>425</v>
      </c>
      <c r="F106" s="136" t="s">
        <v>471</v>
      </c>
      <c r="G106" s="136" t="s">
        <v>471</v>
      </c>
      <c r="H106" s="136" t="s">
        <v>471</v>
      </c>
      <c r="I106" s="129" t="s">
        <v>426</v>
      </c>
      <c r="J106" s="136" t="s">
        <v>1040</v>
      </c>
      <c r="K106" s="136" t="s">
        <v>1040</v>
      </c>
      <c r="L106" s="136" t="s">
        <v>1040</v>
      </c>
      <c r="M106" s="87" t="s">
        <v>428</v>
      </c>
      <c r="N106" s="87" t="s">
        <v>429</v>
      </c>
      <c r="O106" s="87" t="s">
        <v>429</v>
      </c>
      <c r="P106" s="87" t="s">
        <v>439</v>
      </c>
      <c r="Q106" s="87" t="s">
        <v>429</v>
      </c>
      <c r="R106" s="87" t="s">
        <v>429</v>
      </c>
      <c r="S106" s="87" t="s">
        <v>429</v>
      </c>
      <c r="T106" s="87" t="s">
        <v>440</v>
      </c>
      <c r="U106" s="87" t="s">
        <v>429</v>
      </c>
      <c r="V106" s="87" t="s">
        <v>441</v>
      </c>
      <c r="W106" s="87" t="s">
        <v>429</v>
      </c>
      <c r="X106" s="87" t="s">
        <v>442</v>
      </c>
      <c r="Y106" s="87" t="s">
        <v>443</v>
      </c>
      <c r="Z106" s="87" t="s">
        <v>485</v>
      </c>
      <c r="AA106" s="87" t="s">
        <v>444</v>
      </c>
      <c r="AB106" s="87" t="s">
        <v>429</v>
      </c>
      <c r="AC106" s="87" t="s">
        <v>429</v>
      </c>
      <c r="AD106" s="87" t="s">
        <v>429</v>
      </c>
      <c r="AE106" s="87" t="s">
        <v>431</v>
      </c>
      <c r="AF106" s="87" t="s">
        <v>429</v>
      </c>
      <c r="AG106" s="87" t="s">
        <v>429</v>
      </c>
      <c r="AH106" s="87" t="s">
        <v>430</v>
      </c>
      <c r="AI106" s="87" t="s">
        <v>430</v>
      </c>
      <c r="AJ106" s="87" t="s">
        <v>430</v>
      </c>
      <c r="AK106" s="87" t="s">
        <v>430</v>
      </c>
      <c r="AL106" s="87" t="s">
        <v>429</v>
      </c>
      <c r="AM106" s="16"/>
      <c r="AN106" s="16"/>
      <c r="AO106" s="16"/>
    </row>
    <row r="107" spans="1:41" x14ac:dyDescent="0.25">
      <c r="A107" s="138" t="s">
        <v>216</v>
      </c>
      <c r="B107" s="139" t="s">
        <v>256</v>
      </c>
      <c r="C107" s="140">
        <v>713</v>
      </c>
      <c r="D107" s="136" t="s">
        <v>471</v>
      </c>
      <c r="E107" s="87" t="s">
        <v>425</v>
      </c>
      <c r="F107" s="136" t="s">
        <v>471</v>
      </c>
      <c r="G107" s="136" t="s">
        <v>471</v>
      </c>
      <c r="H107" s="136" t="s">
        <v>471</v>
      </c>
      <c r="I107" s="129" t="s">
        <v>426</v>
      </c>
      <c r="J107" s="136" t="s">
        <v>1040</v>
      </c>
      <c r="K107" s="136" t="s">
        <v>1040</v>
      </c>
      <c r="L107" s="136" t="s">
        <v>1040</v>
      </c>
      <c r="M107" s="87" t="s">
        <v>428</v>
      </c>
      <c r="N107" s="87" t="s">
        <v>429</v>
      </c>
      <c r="O107" s="87" t="s">
        <v>429</v>
      </c>
      <c r="P107" s="87" t="s">
        <v>439</v>
      </c>
      <c r="Q107" s="87" t="s">
        <v>429</v>
      </c>
      <c r="R107" s="87" t="s">
        <v>429</v>
      </c>
      <c r="S107" s="87" t="s">
        <v>429</v>
      </c>
      <c r="T107" s="87" t="s">
        <v>440</v>
      </c>
      <c r="U107" s="87" t="s">
        <v>429</v>
      </c>
      <c r="V107" s="87" t="s">
        <v>441</v>
      </c>
      <c r="W107" s="87" t="s">
        <v>429</v>
      </c>
      <c r="X107" s="87" t="s">
        <v>442</v>
      </c>
      <c r="Y107" s="87" t="s">
        <v>443</v>
      </c>
      <c r="Z107" s="87" t="s">
        <v>485</v>
      </c>
      <c r="AA107" s="87" t="s">
        <v>444</v>
      </c>
      <c r="AB107" s="87" t="s">
        <v>429</v>
      </c>
      <c r="AC107" s="87" t="s">
        <v>429</v>
      </c>
      <c r="AD107" s="87" t="s">
        <v>429</v>
      </c>
      <c r="AE107" s="87" t="s">
        <v>431</v>
      </c>
      <c r="AF107" s="87" t="s">
        <v>429</v>
      </c>
      <c r="AG107" s="87" t="s">
        <v>429</v>
      </c>
      <c r="AH107" s="87" t="s">
        <v>430</v>
      </c>
      <c r="AI107" s="87" t="s">
        <v>430</v>
      </c>
      <c r="AJ107" s="87" t="s">
        <v>430</v>
      </c>
      <c r="AK107" s="87" t="s">
        <v>430</v>
      </c>
      <c r="AL107" s="87" t="s">
        <v>429</v>
      </c>
      <c r="AM107" s="16"/>
      <c r="AN107" s="16"/>
      <c r="AO107" s="16"/>
    </row>
    <row r="108" spans="1:41" x14ac:dyDescent="0.25">
      <c r="A108" s="138" t="s">
        <v>216</v>
      </c>
      <c r="B108" s="139" t="s">
        <v>257</v>
      </c>
      <c r="C108" s="140">
        <v>714</v>
      </c>
      <c r="D108" s="136" t="s">
        <v>471</v>
      </c>
      <c r="E108" s="87" t="s">
        <v>425</v>
      </c>
      <c r="F108" s="136" t="s">
        <v>471</v>
      </c>
      <c r="G108" s="136" t="s">
        <v>471</v>
      </c>
      <c r="H108" s="136" t="s">
        <v>471</v>
      </c>
      <c r="I108" s="129" t="s">
        <v>426</v>
      </c>
      <c r="J108" s="136" t="s">
        <v>1040</v>
      </c>
      <c r="K108" s="136" t="s">
        <v>1040</v>
      </c>
      <c r="L108" s="136" t="s">
        <v>1040</v>
      </c>
      <c r="M108" s="87" t="s">
        <v>428</v>
      </c>
      <c r="N108" s="87" t="s">
        <v>429</v>
      </c>
      <c r="O108" s="87" t="s">
        <v>429</v>
      </c>
      <c r="P108" s="87" t="s">
        <v>439</v>
      </c>
      <c r="Q108" s="87" t="s">
        <v>429</v>
      </c>
      <c r="R108" s="87" t="s">
        <v>429</v>
      </c>
      <c r="S108" s="87" t="s">
        <v>429</v>
      </c>
      <c r="T108" s="87" t="s">
        <v>440</v>
      </c>
      <c r="U108" s="87" t="s">
        <v>429</v>
      </c>
      <c r="V108" s="87" t="s">
        <v>441</v>
      </c>
      <c r="W108" s="87" t="s">
        <v>429</v>
      </c>
      <c r="X108" s="87" t="s">
        <v>442</v>
      </c>
      <c r="Y108" s="87" t="s">
        <v>443</v>
      </c>
      <c r="Z108" s="87" t="s">
        <v>485</v>
      </c>
      <c r="AA108" s="87" t="s">
        <v>444</v>
      </c>
      <c r="AB108" s="87" t="s">
        <v>429</v>
      </c>
      <c r="AC108" s="87" t="s">
        <v>429</v>
      </c>
      <c r="AD108" s="87" t="s">
        <v>429</v>
      </c>
      <c r="AE108" s="87" t="s">
        <v>431</v>
      </c>
      <c r="AF108" s="87" t="s">
        <v>429</v>
      </c>
      <c r="AG108" s="87" t="s">
        <v>429</v>
      </c>
      <c r="AH108" s="87" t="s">
        <v>430</v>
      </c>
      <c r="AI108" s="87" t="s">
        <v>430</v>
      </c>
      <c r="AJ108" s="87" t="s">
        <v>430</v>
      </c>
      <c r="AK108" s="87" t="s">
        <v>430</v>
      </c>
      <c r="AL108" s="87" t="s">
        <v>429</v>
      </c>
      <c r="AM108" s="16"/>
      <c r="AN108" s="16"/>
      <c r="AO108" s="16"/>
    </row>
    <row r="109" spans="1:41" x14ac:dyDescent="0.25">
      <c r="A109" s="138" t="s">
        <v>216</v>
      </c>
      <c r="B109" s="139" t="s">
        <v>258</v>
      </c>
      <c r="C109" s="140">
        <v>715</v>
      </c>
      <c r="D109" s="136" t="s">
        <v>471</v>
      </c>
      <c r="E109" s="87" t="s">
        <v>425</v>
      </c>
      <c r="F109" s="136" t="s">
        <v>471</v>
      </c>
      <c r="G109" s="136" t="s">
        <v>471</v>
      </c>
      <c r="H109" s="136" t="s">
        <v>471</v>
      </c>
      <c r="I109" s="129" t="s">
        <v>426</v>
      </c>
      <c r="J109" s="136" t="s">
        <v>1040</v>
      </c>
      <c r="K109" s="136" t="s">
        <v>1040</v>
      </c>
      <c r="L109" s="136" t="s">
        <v>1040</v>
      </c>
      <c r="M109" s="87" t="s">
        <v>428</v>
      </c>
      <c r="N109" s="87" t="s">
        <v>429</v>
      </c>
      <c r="O109" s="87" t="s">
        <v>429</v>
      </c>
      <c r="P109" s="87" t="s">
        <v>439</v>
      </c>
      <c r="Q109" s="87" t="s">
        <v>429</v>
      </c>
      <c r="R109" s="87" t="s">
        <v>429</v>
      </c>
      <c r="S109" s="87" t="s">
        <v>429</v>
      </c>
      <c r="T109" s="87" t="s">
        <v>440</v>
      </c>
      <c r="U109" s="87" t="s">
        <v>429</v>
      </c>
      <c r="V109" s="87" t="s">
        <v>441</v>
      </c>
      <c r="W109" s="87" t="s">
        <v>429</v>
      </c>
      <c r="X109" s="87" t="s">
        <v>442</v>
      </c>
      <c r="Y109" s="87" t="s">
        <v>443</v>
      </c>
      <c r="Z109" s="87" t="s">
        <v>485</v>
      </c>
      <c r="AA109" s="87" t="s">
        <v>444</v>
      </c>
      <c r="AB109" s="87" t="s">
        <v>429</v>
      </c>
      <c r="AC109" s="87" t="s">
        <v>429</v>
      </c>
      <c r="AD109" s="87" t="s">
        <v>429</v>
      </c>
      <c r="AE109" s="87" t="s">
        <v>431</v>
      </c>
      <c r="AF109" s="87" t="s">
        <v>429</v>
      </c>
      <c r="AG109" s="87" t="s">
        <v>429</v>
      </c>
      <c r="AH109" s="87" t="s">
        <v>430</v>
      </c>
      <c r="AI109" s="87" t="s">
        <v>430</v>
      </c>
      <c r="AJ109" s="87" t="s">
        <v>430</v>
      </c>
      <c r="AK109" s="87" t="s">
        <v>430</v>
      </c>
      <c r="AL109" s="87" t="s">
        <v>429</v>
      </c>
      <c r="AM109" s="16"/>
      <c r="AN109" s="16"/>
      <c r="AO109" s="16"/>
    </row>
    <row r="110" spans="1:41" x14ac:dyDescent="0.25">
      <c r="A110" s="138" t="s">
        <v>216</v>
      </c>
      <c r="B110" s="139" t="s">
        <v>259</v>
      </c>
      <c r="C110" s="140">
        <v>716</v>
      </c>
      <c r="D110" s="136" t="s">
        <v>471</v>
      </c>
      <c r="E110" s="87" t="s">
        <v>425</v>
      </c>
      <c r="F110" s="136" t="s">
        <v>471</v>
      </c>
      <c r="G110" s="136" t="s">
        <v>471</v>
      </c>
      <c r="H110" s="136" t="s">
        <v>471</v>
      </c>
      <c r="I110" s="129" t="s">
        <v>426</v>
      </c>
      <c r="J110" s="136" t="s">
        <v>1040</v>
      </c>
      <c r="K110" s="136" t="s">
        <v>1040</v>
      </c>
      <c r="L110" s="136" t="s">
        <v>1040</v>
      </c>
      <c r="M110" s="87" t="s">
        <v>428</v>
      </c>
      <c r="N110" s="87" t="s">
        <v>429</v>
      </c>
      <c r="O110" s="87" t="s">
        <v>429</v>
      </c>
      <c r="P110" s="87" t="s">
        <v>439</v>
      </c>
      <c r="Q110" s="87" t="s">
        <v>429</v>
      </c>
      <c r="R110" s="87" t="s">
        <v>429</v>
      </c>
      <c r="S110" s="87" t="s">
        <v>429</v>
      </c>
      <c r="T110" s="87" t="s">
        <v>440</v>
      </c>
      <c r="U110" s="87" t="s">
        <v>429</v>
      </c>
      <c r="V110" s="87" t="s">
        <v>441</v>
      </c>
      <c r="W110" s="87" t="s">
        <v>429</v>
      </c>
      <c r="X110" s="87" t="s">
        <v>442</v>
      </c>
      <c r="Y110" s="87" t="s">
        <v>443</v>
      </c>
      <c r="Z110" s="87" t="s">
        <v>485</v>
      </c>
      <c r="AA110" s="87" t="s">
        <v>444</v>
      </c>
      <c r="AB110" s="87" t="s">
        <v>429</v>
      </c>
      <c r="AC110" s="87" t="s">
        <v>429</v>
      </c>
      <c r="AD110" s="87" t="s">
        <v>429</v>
      </c>
      <c r="AE110" s="87" t="s">
        <v>431</v>
      </c>
      <c r="AF110" s="87" t="s">
        <v>429</v>
      </c>
      <c r="AG110" s="87" t="s">
        <v>429</v>
      </c>
      <c r="AH110" s="87" t="s">
        <v>430</v>
      </c>
      <c r="AI110" s="87" t="s">
        <v>430</v>
      </c>
      <c r="AJ110" s="87" t="s">
        <v>430</v>
      </c>
      <c r="AK110" s="87" t="s">
        <v>430</v>
      </c>
      <c r="AL110" s="87" t="s">
        <v>429</v>
      </c>
      <c r="AM110" s="16"/>
      <c r="AN110" s="16"/>
      <c r="AO110" s="16"/>
    </row>
    <row r="111" spans="1:41" x14ac:dyDescent="0.25">
      <c r="A111" s="138" t="s">
        <v>216</v>
      </c>
      <c r="B111" s="139" t="s">
        <v>260</v>
      </c>
      <c r="C111" s="140">
        <v>717</v>
      </c>
      <c r="D111" s="136" t="s">
        <v>471</v>
      </c>
      <c r="E111" s="87" t="s">
        <v>425</v>
      </c>
      <c r="F111" s="136" t="s">
        <v>471</v>
      </c>
      <c r="G111" s="136" t="s">
        <v>471</v>
      </c>
      <c r="H111" s="136" t="s">
        <v>471</v>
      </c>
      <c r="I111" s="129" t="s">
        <v>426</v>
      </c>
      <c r="J111" s="136" t="s">
        <v>1040</v>
      </c>
      <c r="K111" s="136" t="s">
        <v>1040</v>
      </c>
      <c r="L111" s="136" t="s">
        <v>1040</v>
      </c>
      <c r="M111" s="87" t="s">
        <v>428</v>
      </c>
      <c r="N111" s="87" t="s">
        <v>429</v>
      </c>
      <c r="O111" s="87" t="s">
        <v>429</v>
      </c>
      <c r="P111" s="87" t="s">
        <v>439</v>
      </c>
      <c r="Q111" s="87" t="s">
        <v>429</v>
      </c>
      <c r="R111" s="87" t="s">
        <v>429</v>
      </c>
      <c r="S111" s="87" t="s">
        <v>429</v>
      </c>
      <c r="T111" s="87" t="s">
        <v>440</v>
      </c>
      <c r="U111" s="87" t="s">
        <v>429</v>
      </c>
      <c r="V111" s="87" t="s">
        <v>441</v>
      </c>
      <c r="W111" s="87" t="s">
        <v>429</v>
      </c>
      <c r="X111" s="87" t="s">
        <v>442</v>
      </c>
      <c r="Y111" s="87" t="s">
        <v>443</v>
      </c>
      <c r="Z111" s="87" t="s">
        <v>485</v>
      </c>
      <c r="AA111" s="87" t="s">
        <v>444</v>
      </c>
      <c r="AB111" s="87" t="s">
        <v>429</v>
      </c>
      <c r="AC111" s="87" t="s">
        <v>429</v>
      </c>
      <c r="AD111" s="87" t="s">
        <v>429</v>
      </c>
      <c r="AE111" s="87" t="s">
        <v>431</v>
      </c>
      <c r="AF111" s="87" t="s">
        <v>429</v>
      </c>
      <c r="AG111" s="87" t="s">
        <v>429</v>
      </c>
      <c r="AH111" s="87" t="s">
        <v>430</v>
      </c>
      <c r="AI111" s="87" t="s">
        <v>430</v>
      </c>
      <c r="AJ111" s="87" t="s">
        <v>430</v>
      </c>
      <c r="AK111" s="87" t="s">
        <v>430</v>
      </c>
      <c r="AL111" s="87" t="s">
        <v>429</v>
      </c>
      <c r="AM111" s="16"/>
      <c r="AN111" s="16"/>
      <c r="AO111" s="16"/>
    </row>
    <row r="112" spans="1:41" x14ac:dyDescent="0.25">
      <c r="A112" s="138" t="s">
        <v>216</v>
      </c>
      <c r="B112" s="139" t="s">
        <v>261</v>
      </c>
      <c r="C112" s="140">
        <v>718</v>
      </c>
      <c r="D112" s="136" t="s">
        <v>471</v>
      </c>
      <c r="E112" s="87" t="s">
        <v>425</v>
      </c>
      <c r="F112" s="136" t="s">
        <v>471</v>
      </c>
      <c r="G112" s="136" t="s">
        <v>471</v>
      </c>
      <c r="H112" s="136" t="s">
        <v>471</v>
      </c>
      <c r="I112" s="129" t="s">
        <v>426</v>
      </c>
      <c r="J112" s="136" t="s">
        <v>1040</v>
      </c>
      <c r="K112" s="136" t="s">
        <v>1040</v>
      </c>
      <c r="L112" s="136" t="s">
        <v>1040</v>
      </c>
      <c r="M112" s="87" t="s">
        <v>428</v>
      </c>
      <c r="N112" s="87" t="s">
        <v>429</v>
      </c>
      <c r="O112" s="87" t="s">
        <v>429</v>
      </c>
      <c r="P112" s="87" t="s">
        <v>439</v>
      </c>
      <c r="Q112" s="87" t="s">
        <v>429</v>
      </c>
      <c r="R112" s="87" t="s">
        <v>429</v>
      </c>
      <c r="S112" s="87" t="s">
        <v>429</v>
      </c>
      <c r="T112" s="87" t="s">
        <v>440</v>
      </c>
      <c r="U112" s="87" t="s">
        <v>429</v>
      </c>
      <c r="V112" s="87" t="s">
        <v>441</v>
      </c>
      <c r="W112" s="87" t="s">
        <v>429</v>
      </c>
      <c r="X112" s="87" t="s">
        <v>442</v>
      </c>
      <c r="Y112" s="87" t="s">
        <v>443</v>
      </c>
      <c r="Z112" s="87" t="s">
        <v>485</v>
      </c>
      <c r="AA112" s="87" t="s">
        <v>444</v>
      </c>
      <c r="AB112" s="87" t="s">
        <v>429</v>
      </c>
      <c r="AC112" s="87" t="s">
        <v>429</v>
      </c>
      <c r="AD112" s="87" t="s">
        <v>429</v>
      </c>
      <c r="AE112" s="87" t="s">
        <v>431</v>
      </c>
      <c r="AF112" s="87" t="s">
        <v>429</v>
      </c>
      <c r="AG112" s="87" t="s">
        <v>429</v>
      </c>
      <c r="AH112" s="87" t="s">
        <v>430</v>
      </c>
      <c r="AI112" s="87" t="s">
        <v>430</v>
      </c>
      <c r="AJ112" s="87" t="s">
        <v>430</v>
      </c>
      <c r="AK112" s="87" t="s">
        <v>430</v>
      </c>
      <c r="AL112" s="87" t="s">
        <v>429</v>
      </c>
      <c r="AM112" s="16"/>
      <c r="AN112" s="16"/>
      <c r="AO112" s="16"/>
    </row>
    <row r="113" spans="1:41" x14ac:dyDescent="0.25">
      <c r="A113" s="138" t="s">
        <v>216</v>
      </c>
      <c r="B113" s="139" t="s">
        <v>262</v>
      </c>
      <c r="C113" s="140">
        <v>719</v>
      </c>
      <c r="D113" s="136" t="s">
        <v>471</v>
      </c>
      <c r="E113" s="87" t="s">
        <v>425</v>
      </c>
      <c r="F113" s="136" t="s">
        <v>471</v>
      </c>
      <c r="G113" s="136" t="s">
        <v>471</v>
      </c>
      <c r="H113" s="136" t="s">
        <v>471</v>
      </c>
      <c r="I113" s="129" t="s">
        <v>426</v>
      </c>
      <c r="J113" s="136" t="s">
        <v>1040</v>
      </c>
      <c r="K113" s="136" t="s">
        <v>1040</v>
      </c>
      <c r="L113" s="136" t="s">
        <v>1040</v>
      </c>
      <c r="M113" s="87" t="s">
        <v>428</v>
      </c>
      <c r="N113" s="87" t="s">
        <v>429</v>
      </c>
      <c r="O113" s="87" t="s">
        <v>429</v>
      </c>
      <c r="P113" s="87" t="s">
        <v>439</v>
      </c>
      <c r="Q113" s="87" t="s">
        <v>429</v>
      </c>
      <c r="R113" s="87" t="s">
        <v>429</v>
      </c>
      <c r="S113" s="87" t="s">
        <v>429</v>
      </c>
      <c r="T113" s="87" t="s">
        <v>440</v>
      </c>
      <c r="U113" s="87" t="s">
        <v>429</v>
      </c>
      <c r="V113" s="87" t="s">
        <v>441</v>
      </c>
      <c r="W113" s="87" t="s">
        <v>429</v>
      </c>
      <c r="X113" s="87" t="s">
        <v>442</v>
      </c>
      <c r="Y113" s="87" t="s">
        <v>443</v>
      </c>
      <c r="Z113" s="87" t="s">
        <v>485</v>
      </c>
      <c r="AA113" s="87" t="s">
        <v>444</v>
      </c>
      <c r="AB113" s="87" t="s">
        <v>429</v>
      </c>
      <c r="AC113" s="87" t="s">
        <v>429</v>
      </c>
      <c r="AD113" s="87" t="s">
        <v>429</v>
      </c>
      <c r="AE113" s="87" t="s">
        <v>431</v>
      </c>
      <c r="AF113" s="87" t="s">
        <v>429</v>
      </c>
      <c r="AG113" s="87" t="s">
        <v>429</v>
      </c>
      <c r="AH113" s="87" t="s">
        <v>430</v>
      </c>
      <c r="AI113" s="87" t="s">
        <v>430</v>
      </c>
      <c r="AJ113" s="87" t="s">
        <v>430</v>
      </c>
      <c r="AK113" s="87" t="s">
        <v>430</v>
      </c>
      <c r="AL113" s="87" t="s">
        <v>429</v>
      </c>
      <c r="AM113" s="16"/>
      <c r="AN113" s="16"/>
      <c r="AO113" s="16"/>
    </row>
    <row r="114" spans="1:41" x14ac:dyDescent="0.25">
      <c r="A114" s="130" t="s">
        <v>86</v>
      </c>
      <c r="B114" s="130" t="s">
        <v>85</v>
      </c>
      <c r="C114" s="144">
        <v>801</v>
      </c>
      <c r="D114" s="136" t="s">
        <v>471</v>
      </c>
      <c r="E114" s="87" t="s">
        <v>425</v>
      </c>
      <c r="F114" s="136" t="s">
        <v>471</v>
      </c>
      <c r="G114" s="136" t="s">
        <v>471</v>
      </c>
      <c r="H114" s="136" t="s">
        <v>471</v>
      </c>
      <c r="I114" s="129" t="s">
        <v>426</v>
      </c>
      <c r="J114" s="136" t="s">
        <v>1040</v>
      </c>
      <c r="K114" s="136" t="s">
        <v>1040</v>
      </c>
      <c r="L114" s="136" t="s">
        <v>1040</v>
      </c>
      <c r="M114" s="87" t="s">
        <v>428</v>
      </c>
      <c r="N114" s="87" t="s">
        <v>429</v>
      </c>
      <c r="O114" s="87" t="s">
        <v>429</v>
      </c>
      <c r="P114" s="87" t="s">
        <v>439</v>
      </c>
      <c r="Q114" s="87" t="s">
        <v>429</v>
      </c>
      <c r="R114" s="87" t="s">
        <v>429</v>
      </c>
      <c r="S114" s="87" t="s">
        <v>429</v>
      </c>
      <c r="T114" s="87" t="s">
        <v>440</v>
      </c>
      <c r="U114" s="87" t="s">
        <v>429</v>
      </c>
      <c r="V114" s="87" t="s">
        <v>441</v>
      </c>
      <c r="W114" s="87" t="s">
        <v>429</v>
      </c>
      <c r="X114" s="87" t="s">
        <v>442</v>
      </c>
      <c r="Y114" s="87" t="s">
        <v>443</v>
      </c>
      <c r="Z114" s="87" t="s">
        <v>485</v>
      </c>
      <c r="AA114" s="87" t="s">
        <v>444</v>
      </c>
      <c r="AB114" s="87" t="s">
        <v>429</v>
      </c>
      <c r="AC114" s="87" t="s">
        <v>429</v>
      </c>
      <c r="AD114" s="87" t="s">
        <v>429</v>
      </c>
      <c r="AE114" s="87" t="s">
        <v>431</v>
      </c>
      <c r="AF114" s="87" t="s">
        <v>429</v>
      </c>
      <c r="AG114" s="87" t="s">
        <v>429</v>
      </c>
      <c r="AH114" s="87" t="s">
        <v>430</v>
      </c>
      <c r="AI114" s="87" t="s">
        <v>430</v>
      </c>
      <c r="AJ114" s="87" t="s">
        <v>430</v>
      </c>
      <c r="AK114" s="87" t="s">
        <v>430</v>
      </c>
      <c r="AL114" s="87" t="s">
        <v>429</v>
      </c>
      <c r="AM114" s="16"/>
      <c r="AN114" s="16"/>
      <c r="AO114" s="16"/>
    </row>
    <row r="115" spans="1:41" x14ac:dyDescent="0.25">
      <c r="A115" s="138" t="s">
        <v>86</v>
      </c>
      <c r="B115" s="139" t="s">
        <v>263</v>
      </c>
      <c r="C115" s="140">
        <v>802</v>
      </c>
      <c r="D115" s="136" t="s">
        <v>471</v>
      </c>
      <c r="E115" s="87" t="s">
        <v>425</v>
      </c>
      <c r="F115" s="136" t="s">
        <v>471</v>
      </c>
      <c r="G115" s="136" t="s">
        <v>471</v>
      </c>
      <c r="H115" s="136" t="s">
        <v>471</v>
      </c>
      <c r="I115" s="129" t="s">
        <v>426</v>
      </c>
      <c r="J115" s="136" t="s">
        <v>1040</v>
      </c>
      <c r="K115" s="136" t="s">
        <v>1040</v>
      </c>
      <c r="L115" s="136" t="s">
        <v>1040</v>
      </c>
      <c r="M115" s="87" t="s">
        <v>428</v>
      </c>
      <c r="N115" s="87" t="s">
        <v>429</v>
      </c>
      <c r="O115" s="87" t="s">
        <v>429</v>
      </c>
      <c r="P115" s="87" t="s">
        <v>439</v>
      </c>
      <c r="Q115" s="87" t="s">
        <v>429</v>
      </c>
      <c r="R115" s="87" t="s">
        <v>429</v>
      </c>
      <c r="S115" s="87" t="s">
        <v>429</v>
      </c>
      <c r="T115" s="87" t="s">
        <v>440</v>
      </c>
      <c r="U115" s="87" t="s">
        <v>429</v>
      </c>
      <c r="V115" s="87" t="s">
        <v>441</v>
      </c>
      <c r="W115" s="87" t="s">
        <v>429</v>
      </c>
      <c r="X115" s="87" t="s">
        <v>442</v>
      </c>
      <c r="Y115" s="87" t="s">
        <v>443</v>
      </c>
      <c r="Z115" s="87" t="s">
        <v>485</v>
      </c>
      <c r="AA115" s="87" t="s">
        <v>444</v>
      </c>
      <c r="AB115" s="87" t="s">
        <v>429</v>
      </c>
      <c r="AC115" s="87" t="s">
        <v>429</v>
      </c>
      <c r="AD115" s="87" t="s">
        <v>429</v>
      </c>
      <c r="AE115" s="87" t="s">
        <v>431</v>
      </c>
      <c r="AF115" s="87" t="s">
        <v>429</v>
      </c>
      <c r="AG115" s="87" t="s">
        <v>429</v>
      </c>
      <c r="AH115" s="87" t="s">
        <v>430</v>
      </c>
      <c r="AI115" s="87" t="s">
        <v>430</v>
      </c>
      <c r="AJ115" s="87" t="s">
        <v>430</v>
      </c>
      <c r="AK115" s="87" t="s">
        <v>430</v>
      </c>
      <c r="AL115" s="87" t="s">
        <v>429</v>
      </c>
      <c r="AM115" s="16"/>
      <c r="AN115" s="16"/>
      <c r="AO115" s="16"/>
    </row>
    <row r="116" spans="1:41" x14ac:dyDescent="0.25">
      <c r="A116" s="138" t="s">
        <v>86</v>
      </c>
      <c r="B116" s="139" t="s">
        <v>264</v>
      </c>
      <c r="C116" s="140">
        <v>803</v>
      </c>
      <c r="D116" s="136" t="s">
        <v>471</v>
      </c>
      <c r="E116" s="87" t="s">
        <v>425</v>
      </c>
      <c r="F116" s="136" t="s">
        <v>471</v>
      </c>
      <c r="G116" s="136" t="s">
        <v>471</v>
      </c>
      <c r="H116" s="136" t="s">
        <v>471</v>
      </c>
      <c r="I116" s="129" t="s">
        <v>426</v>
      </c>
      <c r="J116" s="136" t="s">
        <v>1040</v>
      </c>
      <c r="K116" s="136" t="s">
        <v>1040</v>
      </c>
      <c r="L116" s="136" t="s">
        <v>1040</v>
      </c>
      <c r="M116" s="87" t="s">
        <v>428</v>
      </c>
      <c r="N116" s="87" t="s">
        <v>429</v>
      </c>
      <c r="O116" s="87" t="s">
        <v>429</v>
      </c>
      <c r="P116" s="87" t="s">
        <v>439</v>
      </c>
      <c r="Q116" s="87" t="s">
        <v>429</v>
      </c>
      <c r="R116" s="87" t="s">
        <v>429</v>
      </c>
      <c r="S116" s="87" t="s">
        <v>429</v>
      </c>
      <c r="T116" s="87" t="s">
        <v>440</v>
      </c>
      <c r="U116" s="87" t="s">
        <v>429</v>
      </c>
      <c r="V116" s="87" t="s">
        <v>441</v>
      </c>
      <c r="W116" s="87" t="s">
        <v>429</v>
      </c>
      <c r="X116" s="87" t="s">
        <v>442</v>
      </c>
      <c r="Y116" s="87" t="s">
        <v>443</v>
      </c>
      <c r="Z116" s="87" t="s">
        <v>485</v>
      </c>
      <c r="AA116" s="87" t="s">
        <v>444</v>
      </c>
      <c r="AB116" s="87" t="s">
        <v>429</v>
      </c>
      <c r="AC116" s="87" t="s">
        <v>429</v>
      </c>
      <c r="AD116" s="87" t="s">
        <v>429</v>
      </c>
      <c r="AE116" s="87" t="s">
        <v>431</v>
      </c>
      <c r="AF116" s="87" t="s">
        <v>429</v>
      </c>
      <c r="AG116" s="87" t="s">
        <v>429</v>
      </c>
      <c r="AH116" s="87" t="s">
        <v>430</v>
      </c>
      <c r="AI116" s="87" t="s">
        <v>430</v>
      </c>
      <c r="AJ116" s="87" t="s">
        <v>430</v>
      </c>
      <c r="AK116" s="87" t="s">
        <v>430</v>
      </c>
      <c r="AL116" s="87" t="s">
        <v>429</v>
      </c>
      <c r="AM116" s="16"/>
      <c r="AN116" s="16"/>
      <c r="AO116" s="16"/>
    </row>
    <row r="117" spans="1:41" x14ac:dyDescent="0.25">
      <c r="A117" s="138" t="s">
        <v>86</v>
      </c>
      <c r="B117" s="139" t="s">
        <v>265</v>
      </c>
      <c r="C117" s="140">
        <v>804</v>
      </c>
      <c r="D117" s="136" t="s">
        <v>471</v>
      </c>
      <c r="E117" s="87" t="s">
        <v>425</v>
      </c>
      <c r="F117" s="136" t="s">
        <v>471</v>
      </c>
      <c r="G117" s="136" t="s">
        <v>471</v>
      </c>
      <c r="H117" s="136" t="s">
        <v>471</v>
      </c>
      <c r="I117" s="129" t="s">
        <v>426</v>
      </c>
      <c r="J117" s="136" t="s">
        <v>1040</v>
      </c>
      <c r="K117" s="136" t="s">
        <v>1040</v>
      </c>
      <c r="L117" s="136" t="s">
        <v>1040</v>
      </c>
      <c r="M117" s="87" t="s">
        <v>428</v>
      </c>
      <c r="N117" s="87" t="s">
        <v>429</v>
      </c>
      <c r="O117" s="87" t="s">
        <v>429</v>
      </c>
      <c r="P117" s="87" t="s">
        <v>439</v>
      </c>
      <c r="Q117" s="87" t="s">
        <v>429</v>
      </c>
      <c r="R117" s="87" t="s">
        <v>429</v>
      </c>
      <c r="S117" s="87" t="s">
        <v>429</v>
      </c>
      <c r="T117" s="87" t="s">
        <v>440</v>
      </c>
      <c r="U117" s="87" t="s">
        <v>429</v>
      </c>
      <c r="V117" s="87" t="s">
        <v>441</v>
      </c>
      <c r="W117" s="87" t="s">
        <v>429</v>
      </c>
      <c r="X117" s="87" t="s">
        <v>442</v>
      </c>
      <c r="Y117" s="87" t="s">
        <v>443</v>
      </c>
      <c r="Z117" s="87" t="s">
        <v>485</v>
      </c>
      <c r="AA117" s="87" t="s">
        <v>444</v>
      </c>
      <c r="AB117" s="87" t="s">
        <v>429</v>
      </c>
      <c r="AC117" s="87" t="s">
        <v>429</v>
      </c>
      <c r="AD117" s="87" t="s">
        <v>429</v>
      </c>
      <c r="AE117" s="87" t="s">
        <v>431</v>
      </c>
      <c r="AF117" s="87" t="s">
        <v>429</v>
      </c>
      <c r="AG117" s="87" t="s">
        <v>429</v>
      </c>
      <c r="AH117" s="87" t="s">
        <v>430</v>
      </c>
      <c r="AI117" s="87" t="s">
        <v>430</v>
      </c>
      <c r="AJ117" s="87" t="s">
        <v>430</v>
      </c>
      <c r="AK117" s="87" t="s">
        <v>430</v>
      </c>
      <c r="AL117" s="87" t="s">
        <v>429</v>
      </c>
      <c r="AM117" s="16"/>
      <c r="AN117" s="16"/>
      <c r="AO117" s="16"/>
    </row>
    <row r="118" spans="1:41" x14ac:dyDescent="0.25">
      <c r="A118" s="138" t="s">
        <v>86</v>
      </c>
      <c r="B118" s="139" t="s">
        <v>172</v>
      </c>
      <c r="C118" s="140">
        <v>805</v>
      </c>
      <c r="D118" s="136" t="s">
        <v>471</v>
      </c>
      <c r="E118" s="87" t="s">
        <v>425</v>
      </c>
      <c r="F118" s="136" t="s">
        <v>471</v>
      </c>
      <c r="G118" s="136" t="s">
        <v>471</v>
      </c>
      <c r="H118" s="136" t="s">
        <v>471</v>
      </c>
      <c r="I118" s="129" t="s">
        <v>426</v>
      </c>
      <c r="J118" s="136" t="s">
        <v>1040</v>
      </c>
      <c r="K118" s="136" t="s">
        <v>1040</v>
      </c>
      <c r="L118" s="136" t="s">
        <v>1040</v>
      </c>
      <c r="M118" s="87" t="s">
        <v>428</v>
      </c>
      <c r="N118" s="87" t="s">
        <v>429</v>
      </c>
      <c r="O118" s="87" t="s">
        <v>429</v>
      </c>
      <c r="P118" s="87" t="s">
        <v>439</v>
      </c>
      <c r="Q118" s="87" t="s">
        <v>429</v>
      </c>
      <c r="R118" s="87" t="s">
        <v>429</v>
      </c>
      <c r="S118" s="87" t="s">
        <v>429</v>
      </c>
      <c r="T118" s="87" t="s">
        <v>440</v>
      </c>
      <c r="U118" s="87" t="s">
        <v>429</v>
      </c>
      <c r="V118" s="87" t="s">
        <v>441</v>
      </c>
      <c r="W118" s="87" t="s">
        <v>429</v>
      </c>
      <c r="X118" s="87" t="s">
        <v>442</v>
      </c>
      <c r="Y118" s="87" t="s">
        <v>443</v>
      </c>
      <c r="Z118" s="87" t="s">
        <v>485</v>
      </c>
      <c r="AA118" s="87" t="s">
        <v>444</v>
      </c>
      <c r="AB118" s="87" t="s">
        <v>429</v>
      </c>
      <c r="AC118" s="87" t="s">
        <v>429</v>
      </c>
      <c r="AD118" s="87" t="s">
        <v>429</v>
      </c>
      <c r="AE118" s="87" t="s">
        <v>431</v>
      </c>
      <c r="AF118" s="87" t="s">
        <v>429</v>
      </c>
      <c r="AG118" s="87" t="s">
        <v>429</v>
      </c>
      <c r="AH118" s="87" t="s">
        <v>430</v>
      </c>
      <c r="AI118" s="87" t="s">
        <v>430</v>
      </c>
      <c r="AJ118" s="87" t="s">
        <v>430</v>
      </c>
      <c r="AK118" s="87" t="s">
        <v>430</v>
      </c>
      <c r="AL118" s="87" t="s">
        <v>429</v>
      </c>
      <c r="AM118" s="16"/>
      <c r="AN118" s="16"/>
      <c r="AO118" s="16"/>
    </row>
    <row r="119" spans="1:41" x14ac:dyDescent="0.25">
      <c r="A119" s="138" t="s">
        <v>86</v>
      </c>
      <c r="B119" s="139" t="s">
        <v>266</v>
      </c>
      <c r="C119" s="140">
        <v>806</v>
      </c>
      <c r="D119" s="136" t="s">
        <v>471</v>
      </c>
      <c r="E119" s="87" t="s">
        <v>425</v>
      </c>
      <c r="F119" s="136" t="s">
        <v>471</v>
      </c>
      <c r="G119" s="136" t="s">
        <v>471</v>
      </c>
      <c r="H119" s="136" t="s">
        <v>471</v>
      </c>
      <c r="I119" s="129" t="s">
        <v>426</v>
      </c>
      <c r="J119" s="136" t="s">
        <v>1040</v>
      </c>
      <c r="K119" s="136" t="s">
        <v>1040</v>
      </c>
      <c r="L119" s="136" t="s">
        <v>1040</v>
      </c>
      <c r="M119" s="87" t="s">
        <v>428</v>
      </c>
      <c r="N119" s="87" t="s">
        <v>429</v>
      </c>
      <c r="O119" s="87" t="s">
        <v>429</v>
      </c>
      <c r="P119" s="87" t="s">
        <v>439</v>
      </c>
      <c r="Q119" s="87" t="s">
        <v>429</v>
      </c>
      <c r="R119" s="87" t="s">
        <v>429</v>
      </c>
      <c r="S119" s="87" t="s">
        <v>429</v>
      </c>
      <c r="T119" s="87" t="s">
        <v>440</v>
      </c>
      <c r="U119" s="87" t="s">
        <v>429</v>
      </c>
      <c r="V119" s="87" t="s">
        <v>441</v>
      </c>
      <c r="W119" s="87" t="s">
        <v>429</v>
      </c>
      <c r="X119" s="87" t="s">
        <v>442</v>
      </c>
      <c r="Y119" s="87" t="s">
        <v>443</v>
      </c>
      <c r="Z119" s="87" t="s">
        <v>485</v>
      </c>
      <c r="AA119" s="87" t="s">
        <v>444</v>
      </c>
      <c r="AB119" s="87" t="s">
        <v>429</v>
      </c>
      <c r="AC119" s="87" t="s">
        <v>429</v>
      </c>
      <c r="AD119" s="87" t="s">
        <v>429</v>
      </c>
      <c r="AE119" s="87" t="s">
        <v>431</v>
      </c>
      <c r="AF119" s="87" t="s">
        <v>429</v>
      </c>
      <c r="AG119" s="87" t="s">
        <v>429</v>
      </c>
      <c r="AH119" s="87" t="s">
        <v>430</v>
      </c>
      <c r="AI119" s="87" t="s">
        <v>430</v>
      </c>
      <c r="AJ119" s="87" t="s">
        <v>430</v>
      </c>
      <c r="AK119" s="87" t="s">
        <v>430</v>
      </c>
      <c r="AL119" s="87" t="s">
        <v>429</v>
      </c>
      <c r="AM119" s="16"/>
      <c r="AN119" s="16"/>
      <c r="AO119" s="16"/>
    </row>
    <row r="120" spans="1:41" x14ac:dyDescent="0.25">
      <c r="A120" s="138" t="s">
        <v>86</v>
      </c>
      <c r="B120" s="139" t="s">
        <v>193</v>
      </c>
      <c r="C120" s="140">
        <v>807</v>
      </c>
      <c r="D120" s="136" t="s">
        <v>471</v>
      </c>
      <c r="E120" s="87" t="s">
        <v>425</v>
      </c>
      <c r="F120" s="136" t="s">
        <v>471</v>
      </c>
      <c r="G120" s="136" t="s">
        <v>471</v>
      </c>
      <c r="H120" s="136" t="s">
        <v>471</v>
      </c>
      <c r="I120" s="129" t="s">
        <v>426</v>
      </c>
      <c r="J120" s="136" t="s">
        <v>1040</v>
      </c>
      <c r="K120" s="136" t="s">
        <v>1040</v>
      </c>
      <c r="L120" s="136" t="s">
        <v>1040</v>
      </c>
      <c r="M120" s="87" t="s">
        <v>428</v>
      </c>
      <c r="N120" s="87" t="s">
        <v>429</v>
      </c>
      <c r="O120" s="87" t="s">
        <v>429</v>
      </c>
      <c r="P120" s="87" t="s">
        <v>439</v>
      </c>
      <c r="Q120" s="87" t="s">
        <v>429</v>
      </c>
      <c r="R120" s="87" t="s">
        <v>429</v>
      </c>
      <c r="S120" s="87" t="s">
        <v>429</v>
      </c>
      <c r="T120" s="87" t="s">
        <v>440</v>
      </c>
      <c r="U120" s="87" t="s">
        <v>429</v>
      </c>
      <c r="V120" s="87" t="s">
        <v>441</v>
      </c>
      <c r="W120" s="87" t="s">
        <v>429</v>
      </c>
      <c r="X120" s="87" t="s">
        <v>442</v>
      </c>
      <c r="Y120" s="87" t="s">
        <v>443</v>
      </c>
      <c r="Z120" s="87" t="s">
        <v>485</v>
      </c>
      <c r="AA120" s="87" t="s">
        <v>444</v>
      </c>
      <c r="AB120" s="87" t="s">
        <v>429</v>
      </c>
      <c r="AC120" s="87" t="s">
        <v>429</v>
      </c>
      <c r="AD120" s="87" t="s">
        <v>429</v>
      </c>
      <c r="AE120" s="87" t="s">
        <v>431</v>
      </c>
      <c r="AF120" s="87" t="s">
        <v>429</v>
      </c>
      <c r="AG120" s="87" t="s">
        <v>429</v>
      </c>
      <c r="AH120" s="87" t="s">
        <v>430</v>
      </c>
      <c r="AI120" s="87" t="s">
        <v>430</v>
      </c>
      <c r="AJ120" s="87" t="s">
        <v>430</v>
      </c>
      <c r="AK120" s="87" t="s">
        <v>430</v>
      </c>
      <c r="AL120" s="87" t="s">
        <v>429</v>
      </c>
      <c r="AM120" s="16"/>
      <c r="AN120" s="16"/>
      <c r="AO120" s="16"/>
    </row>
    <row r="121" spans="1:41" x14ac:dyDescent="0.25">
      <c r="A121" s="138" t="s">
        <v>86</v>
      </c>
      <c r="B121" s="139" t="s">
        <v>267</v>
      </c>
      <c r="C121" s="140">
        <v>808</v>
      </c>
      <c r="D121" s="136" t="s">
        <v>471</v>
      </c>
      <c r="E121" s="87" t="s">
        <v>425</v>
      </c>
      <c r="F121" s="136" t="s">
        <v>471</v>
      </c>
      <c r="G121" s="136" t="s">
        <v>471</v>
      </c>
      <c r="H121" s="136" t="s">
        <v>471</v>
      </c>
      <c r="I121" s="129" t="s">
        <v>426</v>
      </c>
      <c r="J121" s="136" t="s">
        <v>1040</v>
      </c>
      <c r="K121" s="136" t="s">
        <v>1040</v>
      </c>
      <c r="L121" s="136" t="s">
        <v>1040</v>
      </c>
      <c r="M121" s="87" t="s">
        <v>428</v>
      </c>
      <c r="N121" s="87" t="s">
        <v>429</v>
      </c>
      <c r="O121" s="87" t="s">
        <v>429</v>
      </c>
      <c r="P121" s="87" t="s">
        <v>439</v>
      </c>
      <c r="Q121" s="87" t="s">
        <v>429</v>
      </c>
      <c r="R121" s="87" t="s">
        <v>429</v>
      </c>
      <c r="S121" s="87" t="s">
        <v>429</v>
      </c>
      <c r="T121" s="87" t="s">
        <v>440</v>
      </c>
      <c r="U121" s="87" t="s">
        <v>429</v>
      </c>
      <c r="V121" s="87" t="s">
        <v>441</v>
      </c>
      <c r="W121" s="87" t="s">
        <v>429</v>
      </c>
      <c r="X121" s="87" t="s">
        <v>442</v>
      </c>
      <c r="Y121" s="87" t="s">
        <v>443</v>
      </c>
      <c r="Z121" s="87" t="s">
        <v>485</v>
      </c>
      <c r="AA121" s="87" t="s">
        <v>444</v>
      </c>
      <c r="AB121" s="87" t="s">
        <v>429</v>
      </c>
      <c r="AC121" s="87" t="s">
        <v>429</v>
      </c>
      <c r="AD121" s="87" t="s">
        <v>429</v>
      </c>
      <c r="AE121" s="87" t="s">
        <v>431</v>
      </c>
      <c r="AF121" s="87" t="s">
        <v>429</v>
      </c>
      <c r="AG121" s="87" t="s">
        <v>429</v>
      </c>
      <c r="AH121" s="87" t="s">
        <v>430</v>
      </c>
      <c r="AI121" s="87" t="s">
        <v>430</v>
      </c>
      <c r="AJ121" s="87" t="s">
        <v>430</v>
      </c>
      <c r="AK121" s="87" t="s">
        <v>430</v>
      </c>
      <c r="AL121" s="87" t="s">
        <v>429</v>
      </c>
      <c r="AM121" s="16"/>
      <c r="AN121" s="16"/>
      <c r="AO121" s="16"/>
    </row>
    <row r="122" spans="1:41" x14ac:dyDescent="0.25">
      <c r="A122" s="138" t="s">
        <v>86</v>
      </c>
      <c r="B122" s="139" t="s">
        <v>268</v>
      </c>
      <c r="C122" s="140">
        <v>809</v>
      </c>
      <c r="D122" s="136" t="s">
        <v>471</v>
      </c>
      <c r="E122" s="87" t="s">
        <v>425</v>
      </c>
      <c r="F122" s="136" t="s">
        <v>471</v>
      </c>
      <c r="G122" s="136" t="s">
        <v>471</v>
      </c>
      <c r="H122" s="136" t="s">
        <v>471</v>
      </c>
      <c r="I122" s="129" t="s">
        <v>426</v>
      </c>
      <c r="J122" s="136" t="s">
        <v>1040</v>
      </c>
      <c r="K122" s="136" t="s">
        <v>1040</v>
      </c>
      <c r="L122" s="136" t="s">
        <v>1040</v>
      </c>
      <c r="M122" s="87" t="s">
        <v>428</v>
      </c>
      <c r="N122" s="87" t="s">
        <v>429</v>
      </c>
      <c r="O122" s="87" t="s">
        <v>429</v>
      </c>
      <c r="P122" s="87" t="s">
        <v>439</v>
      </c>
      <c r="Q122" s="87" t="s">
        <v>429</v>
      </c>
      <c r="R122" s="87" t="s">
        <v>429</v>
      </c>
      <c r="S122" s="87" t="s">
        <v>429</v>
      </c>
      <c r="T122" s="87" t="s">
        <v>440</v>
      </c>
      <c r="U122" s="87" t="s">
        <v>429</v>
      </c>
      <c r="V122" s="87" t="s">
        <v>441</v>
      </c>
      <c r="W122" s="87" t="s">
        <v>429</v>
      </c>
      <c r="X122" s="87" t="s">
        <v>442</v>
      </c>
      <c r="Y122" s="87" t="s">
        <v>443</v>
      </c>
      <c r="Z122" s="87" t="s">
        <v>485</v>
      </c>
      <c r="AA122" s="87" t="s">
        <v>444</v>
      </c>
      <c r="AB122" s="87" t="s">
        <v>429</v>
      </c>
      <c r="AC122" s="87" t="s">
        <v>429</v>
      </c>
      <c r="AD122" s="87" t="s">
        <v>429</v>
      </c>
      <c r="AE122" s="87" t="s">
        <v>431</v>
      </c>
      <c r="AF122" s="87" t="s">
        <v>429</v>
      </c>
      <c r="AG122" s="87" t="s">
        <v>429</v>
      </c>
      <c r="AH122" s="87" t="s">
        <v>430</v>
      </c>
      <c r="AI122" s="87" t="s">
        <v>430</v>
      </c>
      <c r="AJ122" s="87" t="s">
        <v>430</v>
      </c>
      <c r="AK122" s="87" t="s">
        <v>430</v>
      </c>
      <c r="AL122" s="87" t="s">
        <v>429</v>
      </c>
      <c r="AM122" s="16"/>
      <c r="AN122" s="16"/>
      <c r="AO122" s="16"/>
    </row>
    <row r="123" spans="1:41" x14ac:dyDescent="0.25">
      <c r="A123" s="138" t="s">
        <v>86</v>
      </c>
      <c r="B123" s="139" t="s">
        <v>269</v>
      </c>
      <c r="C123" s="140">
        <v>810</v>
      </c>
      <c r="D123" s="136" t="s">
        <v>471</v>
      </c>
      <c r="E123" s="87" t="s">
        <v>425</v>
      </c>
      <c r="F123" s="136" t="s">
        <v>471</v>
      </c>
      <c r="G123" s="136" t="s">
        <v>471</v>
      </c>
      <c r="H123" s="136" t="s">
        <v>471</v>
      </c>
      <c r="I123" s="129" t="s">
        <v>426</v>
      </c>
      <c r="J123" s="136" t="s">
        <v>1040</v>
      </c>
      <c r="K123" s="136" t="s">
        <v>1040</v>
      </c>
      <c r="L123" s="136" t="s">
        <v>1040</v>
      </c>
      <c r="M123" s="87" t="s">
        <v>428</v>
      </c>
      <c r="N123" s="87" t="s">
        <v>429</v>
      </c>
      <c r="O123" s="87" t="s">
        <v>429</v>
      </c>
      <c r="P123" s="87" t="s">
        <v>439</v>
      </c>
      <c r="Q123" s="87" t="s">
        <v>429</v>
      </c>
      <c r="R123" s="87" t="s">
        <v>429</v>
      </c>
      <c r="S123" s="87" t="s">
        <v>429</v>
      </c>
      <c r="T123" s="87" t="s">
        <v>440</v>
      </c>
      <c r="U123" s="87" t="s">
        <v>429</v>
      </c>
      <c r="V123" s="87" t="s">
        <v>441</v>
      </c>
      <c r="W123" s="87" t="s">
        <v>429</v>
      </c>
      <c r="X123" s="87" t="s">
        <v>442</v>
      </c>
      <c r="Y123" s="87" t="s">
        <v>443</v>
      </c>
      <c r="Z123" s="87" t="s">
        <v>485</v>
      </c>
      <c r="AA123" s="87" t="s">
        <v>444</v>
      </c>
      <c r="AB123" s="87" t="s">
        <v>429</v>
      </c>
      <c r="AC123" s="87" t="s">
        <v>429</v>
      </c>
      <c r="AD123" s="87" t="s">
        <v>429</v>
      </c>
      <c r="AE123" s="87" t="s">
        <v>431</v>
      </c>
      <c r="AF123" s="87" t="s">
        <v>429</v>
      </c>
      <c r="AG123" s="87" t="s">
        <v>429</v>
      </c>
      <c r="AH123" s="87" t="s">
        <v>430</v>
      </c>
      <c r="AI123" s="87" t="s">
        <v>430</v>
      </c>
      <c r="AJ123" s="87" t="s">
        <v>430</v>
      </c>
      <c r="AK123" s="87" t="s">
        <v>430</v>
      </c>
      <c r="AL123" s="87" t="s">
        <v>429</v>
      </c>
      <c r="AM123" s="16"/>
      <c r="AN123" s="16"/>
      <c r="AO123" s="16"/>
    </row>
    <row r="124" spans="1:41" x14ac:dyDescent="0.25">
      <c r="A124" s="138" t="s">
        <v>86</v>
      </c>
      <c r="B124" s="139" t="s">
        <v>270</v>
      </c>
      <c r="C124" s="140">
        <v>811</v>
      </c>
      <c r="D124" s="136" t="s">
        <v>471</v>
      </c>
      <c r="E124" s="87" t="s">
        <v>425</v>
      </c>
      <c r="F124" s="136" t="s">
        <v>471</v>
      </c>
      <c r="G124" s="136" t="s">
        <v>471</v>
      </c>
      <c r="H124" s="136" t="s">
        <v>471</v>
      </c>
      <c r="I124" s="129" t="s">
        <v>426</v>
      </c>
      <c r="J124" s="136" t="s">
        <v>1040</v>
      </c>
      <c r="K124" s="136" t="s">
        <v>1040</v>
      </c>
      <c r="L124" s="136" t="s">
        <v>1040</v>
      </c>
      <c r="M124" s="87" t="s">
        <v>428</v>
      </c>
      <c r="N124" s="87" t="s">
        <v>429</v>
      </c>
      <c r="O124" s="87" t="s">
        <v>429</v>
      </c>
      <c r="P124" s="87" t="s">
        <v>439</v>
      </c>
      <c r="Q124" s="87" t="s">
        <v>429</v>
      </c>
      <c r="R124" s="87" t="s">
        <v>429</v>
      </c>
      <c r="S124" s="87" t="s">
        <v>429</v>
      </c>
      <c r="T124" s="87" t="s">
        <v>440</v>
      </c>
      <c r="U124" s="87" t="s">
        <v>429</v>
      </c>
      <c r="V124" s="87" t="s">
        <v>441</v>
      </c>
      <c r="W124" s="87" t="s">
        <v>429</v>
      </c>
      <c r="X124" s="87" t="s">
        <v>442</v>
      </c>
      <c r="Y124" s="87" t="s">
        <v>443</v>
      </c>
      <c r="Z124" s="87" t="s">
        <v>485</v>
      </c>
      <c r="AA124" s="87" t="s">
        <v>444</v>
      </c>
      <c r="AB124" s="87" t="s">
        <v>429</v>
      </c>
      <c r="AC124" s="87" t="s">
        <v>429</v>
      </c>
      <c r="AD124" s="87" t="s">
        <v>429</v>
      </c>
      <c r="AE124" s="87" t="s">
        <v>431</v>
      </c>
      <c r="AF124" s="87" t="s">
        <v>429</v>
      </c>
      <c r="AG124" s="87" t="s">
        <v>429</v>
      </c>
      <c r="AH124" s="87" t="s">
        <v>430</v>
      </c>
      <c r="AI124" s="87" t="s">
        <v>430</v>
      </c>
      <c r="AJ124" s="87" t="s">
        <v>430</v>
      </c>
      <c r="AK124" s="87" t="s">
        <v>430</v>
      </c>
      <c r="AL124" s="87" t="s">
        <v>429</v>
      </c>
      <c r="AM124" s="16"/>
      <c r="AN124" s="16"/>
      <c r="AO124" s="16"/>
    </row>
    <row r="125" spans="1:41" x14ac:dyDescent="0.25">
      <c r="A125" s="138" t="s">
        <v>86</v>
      </c>
      <c r="B125" s="139" t="s">
        <v>271</v>
      </c>
      <c r="C125" s="140">
        <v>812</v>
      </c>
      <c r="D125" s="136" t="s">
        <v>471</v>
      </c>
      <c r="E125" s="87" t="s">
        <v>425</v>
      </c>
      <c r="F125" s="136" t="s">
        <v>471</v>
      </c>
      <c r="G125" s="136" t="s">
        <v>471</v>
      </c>
      <c r="H125" s="136" t="s">
        <v>471</v>
      </c>
      <c r="I125" s="129" t="s">
        <v>426</v>
      </c>
      <c r="J125" s="136" t="s">
        <v>1040</v>
      </c>
      <c r="K125" s="136" t="s">
        <v>1040</v>
      </c>
      <c r="L125" s="136" t="s">
        <v>1040</v>
      </c>
      <c r="M125" s="87" t="s">
        <v>428</v>
      </c>
      <c r="N125" s="87" t="s">
        <v>429</v>
      </c>
      <c r="O125" s="87" t="s">
        <v>429</v>
      </c>
      <c r="P125" s="87" t="s">
        <v>439</v>
      </c>
      <c r="Q125" s="87" t="s">
        <v>429</v>
      </c>
      <c r="R125" s="87" t="s">
        <v>429</v>
      </c>
      <c r="S125" s="87" t="s">
        <v>429</v>
      </c>
      <c r="T125" s="87" t="s">
        <v>440</v>
      </c>
      <c r="U125" s="87" t="s">
        <v>429</v>
      </c>
      <c r="V125" s="87" t="s">
        <v>441</v>
      </c>
      <c r="W125" s="87" t="s">
        <v>429</v>
      </c>
      <c r="X125" s="87" t="s">
        <v>442</v>
      </c>
      <c r="Y125" s="87" t="s">
        <v>443</v>
      </c>
      <c r="Z125" s="87" t="s">
        <v>485</v>
      </c>
      <c r="AA125" s="87" t="s">
        <v>444</v>
      </c>
      <c r="AB125" s="87" t="s">
        <v>429</v>
      </c>
      <c r="AC125" s="87" t="s">
        <v>429</v>
      </c>
      <c r="AD125" s="87" t="s">
        <v>429</v>
      </c>
      <c r="AE125" s="87" t="s">
        <v>431</v>
      </c>
      <c r="AF125" s="87" t="s">
        <v>429</v>
      </c>
      <c r="AG125" s="87" t="s">
        <v>429</v>
      </c>
      <c r="AH125" s="87" t="s">
        <v>430</v>
      </c>
      <c r="AI125" s="87" t="s">
        <v>430</v>
      </c>
      <c r="AJ125" s="87" t="s">
        <v>430</v>
      </c>
      <c r="AK125" s="87" t="s">
        <v>430</v>
      </c>
      <c r="AL125" s="87" t="s">
        <v>429</v>
      </c>
      <c r="AM125" s="16"/>
      <c r="AN125" s="16"/>
      <c r="AO125" s="16"/>
    </row>
    <row r="126" spans="1:41" x14ac:dyDescent="0.25">
      <c r="A126" s="138" t="s">
        <v>86</v>
      </c>
      <c r="B126" s="139" t="s">
        <v>272</v>
      </c>
      <c r="C126" s="140">
        <v>813</v>
      </c>
      <c r="D126" s="136" t="s">
        <v>471</v>
      </c>
      <c r="E126" s="87" t="s">
        <v>425</v>
      </c>
      <c r="F126" s="136" t="s">
        <v>471</v>
      </c>
      <c r="G126" s="136" t="s">
        <v>471</v>
      </c>
      <c r="H126" s="136" t="s">
        <v>471</v>
      </c>
      <c r="I126" s="129" t="s">
        <v>426</v>
      </c>
      <c r="J126" s="136" t="s">
        <v>1040</v>
      </c>
      <c r="K126" s="136" t="s">
        <v>1040</v>
      </c>
      <c r="L126" s="136" t="s">
        <v>1040</v>
      </c>
      <c r="M126" s="87" t="s">
        <v>428</v>
      </c>
      <c r="N126" s="87" t="s">
        <v>429</v>
      </c>
      <c r="O126" s="87" t="s">
        <v>429</v>
      </c>
      <c r="P126" s="87" t="s">
        <v>439</v>
      </c>
      <c r="Q126" s="87" t="s">
        <v>429</v>
      </c>
      <c r="R126" s="87" t="s">
        <v>429</v>
      </c>
      <c r="S126" s="87" t="s">
        <v>429</v>
      </c>
      <c r="T126" s="87" t="s">
        <v>440</v>
      </c>
      <c r="U126" s="87" t="s">
        <v>429</v>
      </c>
      <c r="V126" s="87" t="s">
        <v>441</v>
      </c>
      <c r="W126" s="87" t="s">
        <v>429</v>
      </c>
      <c r="X126" s="87" t="s">
        <v>442</v>
      </c>
      <c r="Y126" s="87" t="s">
        <v>443</v>
      </c>
      <c r="Z126" s="87" t="s">
        <v>485</v>
      </c>
      <c r="AA126" s="87" t="s">
        <v>444</v>
      </c>
      <c r="AB126" s="87" t="s">
        <v>429</v>
      </c>
      <c r="AC126" s="87" t="s">
        <v>429</v>
      </c>
      <c r="AD126" s="87" t="s">
        <v>429</v>
      </c>
      <c r="AE126" s="87" t="s">
        <v>431</v>
      </c>
      <c r="AF126" s="87" t="s">
        <v>429</v>
      </c>
      <c r="AG126" s="87" t="s">
        <v>429</v>
      </c>
      <c r="AH126" s="87" t="s">
        <v>430</v>
      </c>
      <c r="AI126" s="87" t="s">
        <v>430</v>
      </c>
      <c r="AJ126" s="87" t="s">
        <v>430</v>
      </c>
      <c r="AK126" s="87" t="s">
        <v>430</v>
      </c>
      <c r="AL126" s="87" t="s">
        <v>429</v>
      </c>
      <c r="AM126" s="16"/>
      <c r="AN126" s="16"/>
      <c r="AO126" s="16"/>
    </row>
    <row r="127" spans="1:41" x14ac:dyDescent="0.25">
      <c r="A127" s="138" t="s">
        <v>86</v>
      </c>
      <c r="B127" s="139" t="s">
        <v>273</v>
      </c>
      <c r="C127" s="140">
        <v>814</v>
      </c>
      <c r="D127" s="136" t="s">
        <v>471</v>
      </c>
      <c r="E127" s="87" t="s">
        <v>425</v>
      </c>
      <c r="F127" s="136" t="s">
        <v>471</v>
      </c>
      <c r="G127" s="136" t="s">
        <v>471</v>
      </c>
      <c r="H127" s="136" t="s">
        <v>471</v>
      </c>
      <c r="I127" s="129" t="s">
        <v>426</v>
      </c>
      <c r="J127" s="136" t="s">
        <v>1040</v>
      </c>
      <c r="K127" s="136" t="s">
        <v>1040</v>
      </c>
      <c r="L127" s="136" t="s">
        <v>1040</v>
      </c>
      <c r="M127" s="87" t="s">
        <v>428</v>
      </c>
      <c r="N127" s="87" t="s">
        <v>429</v>
      </c>
      <c r="O127" s="87" t="s">
        <v>429</v>
      </c>
      <c r="P127" s="87" t="s">
        <v>439</v>
      </c>
      <c r="Q127" s="87" t="s">
        <v>429</v>
      </c>
      <c r="R127" s="87" t="s">
        <v>429</v>
      </c>
      <c r="S127" s="87" t="s">
        <v>429</v>
      </c>
      <c r="T127" s="87" t="s">
        <v>440</v>
      </c>
      <c r="U127" s="87" t="s">
        <v>429</v>
      </c>
      <c r="V127" s="87" t="s">
        <v>441</v>
      </c>
      <c r="W127" s="87" t="s">
        <v>429</v>
      </c>
      <c r="X127" s="87" t="s">
        <v>442</v>
      </c>
      <c r="Y127" s="87" t="s">
        <v>443</v>
      </c>
      <c r="Z127" s="87" t="s">
        <v>485</v>
      </c>
      <c r="AA127" s="87" t="s">
        <v>444</v>
      </c>
      <c r="AB127" s="87" t="s">
        <v>429</v>
      </c>
      <c r="AC127" s="87" t="s">
        <v>429</v>
      </c>
      <c r="AD127" s="87" t="s">
        <v>429</v>
      </c>
      <c r="AE127" s="87" t="s">
        <v>431</v>
      </c>
      <c r="AF127" s="87" t="s">
        <v>429</v>
      </c>
      <c r="AG127" s="87" t="s">
        <v>429</v>
      </c>
      <c r="AH127" s="87" t="s">
        <v>430</v>
      </c>
      <c r="AI127" s="87" t="s">
        <v>430</v>
      </c>
      <c r="AJ127" s="87" t="s">
        <v>430</v>
      </c>
      <c r="AK127" s="87" t="s">
        <v>430</v>
      </c>
      <c r="AL127" s="87" t="s">
        <v>429</v>
      </c>
      <c r="AM127" s="16"/>
      <c r="AN127" s="16"/>
      <c r="AO127" s="16"/>
    </row>
    <row r="128" spans="1:41" x14ac:dyDescent="0.25">
      <c r="A128" s="138" t="s">
        <v>86</v>
      </c>
      <c r="B128" s="139" t="s">
        <v>274</v>
      </c>
      <c r="C128" s="140">
        <v>815</v>
      </c>
      <c r="D128" s="136" t="s">
        <v>471</v>
      </c>
      <c r="E128" s="87" t="s">
        <v>425</v>
      </c>
      <c r="F128" s="136" t="s">
        <v>471</v>
      </c>
      <c r="G128" s="136" t="s">
        <v>471</v>
      </c>
      <c r="H128" s="136" t="s">
        <v>471</v>
      </c>
      <c r="I128" s="129" t="s">
        <v>426</v>
      </c>
      <c r="J128" s="136" t="s">
        <v>1040</v>
      </c>
      <c r="K128" s="136" t="s">
        <v>1040</v>
      </c>
      <c r="L128" s="136" t="s">
        <v>1040</v>
      </c>
      <c r="M128" s="87" t="s">
        <v>428</v>
      </c>
      <c r="N128" s="87" t="s">
        <v>429</v>
      </c>
      <c r="O128" s="87" t="s">
        <v>429</v>
      </c>
      <c r="P128" s="87" t="s">
        <v>439</v>
      </c>
      <c r="Q128" s="87" t="s">
        <v>429</v>
      </c>
      <c r="R128" s="87" t="s">
        <v>429</v>
      </c>
      <c r="S128" s="87" t="s">
        <v>429</v>
      </c>
      <c r="T128" s="87" t="s">
        <v>440</v>
      </c>
      <c r="U128" s="87" t="s">
        <v>429</v>
      </c>
      <c r="V128" s="87" t="s">
        <v>441</v>
      </c>
      <c r="W128" s="87" t="s">
        <v>429</v>
      </c>
      <c r="X128" s="87" t="s">
        <v>442</v>
      </c>
      <c r="Y128" s="87" t="s">
        <v>443</v>
      </c>
      <c r="Z128" s="87" t="s">
        <v>485</v>
      </c>
      <c r="AA128" s="87" t="s">
        <v>444</v>
      </c>
      <c r="AB128" s="87" t="s">
        <v>429</v>
      </c>
      <c r="AC128" s="87" t="s">
        <v>429</v>
      </c>
      <c r="AD128" s="87" t="s">
        <v>429</v>
      </c>
      <c r="AE128" s="87" t="s">
        <v>431</v>
      </c>
      <c r="AF128" s="87" t="s">
        <v>429</v>
      </c>
      <c r="AG128" s="87" t="s">
        <v>429</v>
      </c>
      <c r="AH128" s="87" t="s">
        <v>430</v>
      </c>
      <c r="AI128" s="87" t="s">
        <v>430</v>
      </c>
      <c r="AJ128" s="87" t="s">
        <v>430</v>
      </c>
      <c r="AK128" s="87" t="s">
        <v>430</v>
      </c>
      <c r="AL128" s="87" t="s">
        <v>429</v>
      </c>
      <c r="AM128" s="16"/>
      <c r="AN128" s="16"/>
      <c r="AO128" s="16"/>
    </row>
    <row r="129" spans="1:41" x14ac:dyDescent="0.25">
      <c r="A129" s="138" t="s">
        <v>86</v>
      </c>
      <c r="B129" s="139" t="s">
        <v>275</v>
      </c>
      <c r="C129" s="140">
        <v>816</v>
      </c>
      <c r="D129" s="136" t="s">
        <v>471</v>
      </c>
      <c r="E129" s="87" t="s">
        <v>425</v>
      </c>
      <c r="F129" s="136" t="s">
        <v>471</v>
      </c>
      <c r="G129" s="136" t="s">
        <v>471</v>
      </c>
      <c r="H129" s="136" t="s">
        <v>471</v>
      </c>
      <c r="I129" s="129" t="s">
        <v>426</v>
      </c>
      <c r="J129" s="136" t="s">
        <v>1040</v>
      </c>
      <c r="K129" s="136" t="s">
        <v>1040</v>
      </c>
      <c r="L129" s="136" t="s">
        <v>1040</v>
      </c>
      <c r="M129" s="87" t="s">
        <v>428</v>
      </c>
      <c r="N129" s="87" t="s">
        <v>429</v>
      </c>
      <c r="O129" s="87" t="s">
        <v>429</v>
      </c>
      <c r="P129" s="87" t="s">
        <v>439</v>
      </c>
      <c r="Q129" s="87" t="s">
        <v>429</v>
      </c>
      <c r="R129" s="87" t="s">
        <v>429</v>
      </c>
      <c r="S129" s="87" t="s">
        <v>429</v>
      </c>
      <c r="T129" s="87" t="s">
        <v>440</v>
      </c>
      <c r="U129" s="87" t="s">
        <v>429</v>
      </c>
      <c r="V129" s="87" t="s">
        <v>441</v>
      </c>
      <c r="W129" s="87" t="s">
        <v>429</v>
      </c>
      <c r="X129" s="87" t="s">
        <v>442</v>
      </c>
      <c r="Y129" s="87" t="s">
        <v>443</v>
      </c>
      <c r="Z129" s="87" t="s">
        <v>485</v>
      </c>
      <c r="AA129" s="87" t="s">
        <v>444</v>
      </c>
      <c r="AB129" s="87" t="s">
        <v>429</v>
      </c>
      <c r="AC129" s="87" t="s">
        <v>429</v>
      </c>
      <c r="AD129" s="87" t="s">
        <v>429</v>
      </c>
      <c r="AE129" s="87" t="s">
        <v>431</v>
      </c>
      <c r="AF129" s="87" t="s">
        <v>429</v>
      </c>
      <c r="AG129" s="87" t="s">
        <v>429</v>
      </c>
      <c r="AH129" s="87" t="s">
        <v>430</v>
      </c>
      <c r="AI129" s="87" t="s">
        <v>430</v>
      </c>
      <c r="AJ129" s="87" t="s">
        <v>430</v>
      </c>
      <c r="AK129" s="87" t="s">
        <v>430</v>
      </c>
      <c r="AL129" s="87" t="s">
        <v>429</v>
      </c>
      <c r="AM129" s="16"/>
      <c r="AN129" s="16"/>
      <c r="AO129" s="16"/>
    </row>
    <row r="130" spans="1:41" x14ac:dyDescent="0.25">
      <c r="A130" s="138" t="s">
        <v>86</v>
      </c>
      <c r="B130" s="139" t="s">
        <v>276</v>
      </c>
      <c r="C130" s="140">
        <v>817</v>
      </c>
      <c r="D130" s="136" t="s">
        <v>471</v>
      </c>
      <c r="E130" s="87" t="s">
        <v>425</v>
      </c>
      <c r="F130" s="136" t="s">
        <v>471</v>
      </c>
      <c r="G130" s="136" t="s">
        <v>471</v>
      </c>
      <c r="H130" s="136" t="s">
        <v>471</v>
      </c>
      <c r="I130" s="129" t="s">
        <v>426</v>
      </c>
      <c r="J130" s="136" t="s">
        <v>1040</v>
      </c>
      <c r="K130" s="136" t="s">
        <v>1040</v>
      </c>
      <c r="L130" s="136" t="s">
        <v>1040</v>
      </c>
      <c r="M130" s="87" t="s">
        <v>428</v>
      </c>
      <c r="N130" s="87" t="s">
        <v>429</v>
      </c>
      <c r="O130" s="87" t="s">
        <v>429</v>
      </c>
      <c r="P130" s="87" t="s">
        <v>439</v>
      </c>
      <c r="Q130" s="87" t="s">
        <v>429</v>
      </c>
      <c r="R130" s="87" t="s">
        <v>429</v>
      </c>
      <c r="S130" s="87" t="s">
        <v>429</v>
      </c>
      <c r="T130" s="87" t="s">
        <v>440</v>
      </c>
      <c r="U130" s="87" t="s">
        <v>429</v>
      </c>
      <c r="V130" s="87" t="s">
        <v>441</v>
      </c>
      <c r="W130" s="87" t="s">
        <v>429</v>
      </c>
      <c r="X130" s="87" t="s">
        <v>442</v>
      </c>
      <c r="Y130" s="87" t="s">
        <v>443</v>
      </c>
      <c r="Z130" s="87" t="s">
        <v>485</v>
      </c>
      <c r="AA130" s="87" t="s">
        <v>444</v>
      </c>
      <c r="AB130" s="87" t="s">
        <v>429</v>
      </c>
      <c r="AC130" s="87" t="s">
        <v>429</v>
      </c>
      <c r="AD130" s="87" t="s">
        <v>429</v>
      </c>
      <c r="AE130" s="87" t="s">
        <v>431</v>
      </c>
      <c r="AF130" s="87" t="s">
        <v>429</v>
      </c>
      <c r="AG130" s="87" t="s">
        <v>429</v>
      </c>
      <c r="AH130" s="87" t="s">
        <v>430</v>
      </c>
      <c r="AI130" s="87" t="s">
        <v>430</v>
      </c>
      <c r="AJ130" s="87" t="s">
        <v>430</v>
      </c>
      <c r="AK130" s="87" t="s">
        <v>430</v>
      </c>
      <c r="AL130" s="87" t="s">
        <v>429</v>
      </c>
      <c r="AM130" s="16"/>
      <c r="AN130" s="16"/>
      <c r="AO130" s="16"/>
    </row>
    <row r="131" spans="1:41" x14ac:dyDescent="0.25">
      <c r="A131" s="138" t="s">
        <v>86</v>
      </c>
      <c r="B131" s="139" t="s">
        <v>277</v>
      </c>
      <c r="C131" s="140">
        <v>818</v>
      </c>
      <c r="D131" s="136" t="s">
        <v>471</v>
      </c>
      <c r="E131" s="87" t="s">
        <v>425</v>
      </c>
      <c r="F131" s="136" t="s">
        <v>471</v>
      </c>
      <c r="G131" s="136" t="s">
        <v>471</v>
      </c>
      <c r="H131" s="136" t="s">
        <v>471</v>
      </c>
      <c r="I131" s="129" t="s">
        <v>426</v>
      </c>
      <c r="J131" s="136" t="s">
        <v>1040</v>
      </c>
      <c r="K131" s="136" t="s">
        <v>1040</v>
      </c>
      <c r="L131" s="136" t="s">
        <v>1040</v>
      </c>
      <c r="M131" s="87" t="s">
        <v>428</v>
      </c>
      <c r="N131" s="87" t="s">
        <v>429</v>
      </c>
      <c r="O131" s="87" t="s">
        <v>429</v>
      </c>
      <c r="P131" s="87" t="s">
        <v>439</v>
      </c>
      <c r="Q131" s="87" t="s">
        <v>429</v>
      </c>
      <c r="R131" s="87" t="s">
        <v>429</v>
      </c>
      <c r="S131" s="87" t="s">
        <v>429</v>
      </c>
      <c r="T131" s="87" t="s">
        <v>440</v>
      </c>
      <c r="U131" s="87" t="s">
        <v>429</v>
      </c>
      <c r="V131" s="87" t="s">
        <v>441</v>
      </c>
      <c r="W131" s="87" t="s">
        <v>429</v>
      </c>
      <c r="X131" s="87" t="s">
        <v>442</v>
      </c>
      <c r="Y131" s="87" t="s">
        <v>443</v>
      </c>
      <c r="Z131" s="87" t="s">
        <v>485</v>
      </c>
      <c r="AA131" s="87" t="s">
        <v>444</v>
      </c>
      <c r="AB131" s="87" t="s">
        <v>429</v>
      </c>
      <c r="AC131" s="87" t="s">
        <v>429</v>
      </c>
      <c r="AD131" s="87" t="s">
        <v>429</v>
      </c>
      <c r="AE131" s="87" t="s">
        <v>431</v>
      </c>
      <c r="AF131" s="87" t="s">
        <v>429</v>
      </c>
      <c r="AG131" s="87" t="s">
        <v>429</v>
      </c>
      <c r="AH131" s="87" t="s">
        <v>430</v>
      </c>
      <c r="AI131" s="87" t="s">
        <v>430</v>
      </c>
      <c r="AJ131" s="87" t="s">
        <v>430</v>
      </c>
      <c r="AK131" s="87" t="s">
        <v>430</v>
      </c>
      <c r="AL131" s="87" t="s">
        <v>429</v>
      </c>
      <c r="AM131" s="16"/>
      <c r="AN131" s="16"/>
      <c r="AO131" s="16"/>
    </row>
    <row r="132" spans="1:41" x14ac:dyDescent="0.25">
      <c r="A132" s="138" t="s">
        <v>86</v>
      </c>
      <c r="B132" s="139" t="s">
        <v>278</v>
      </c>
      <c r="C132" s="140">
        <v>819</v>
      </c>
      <c r="D132" s="136" t="s">
        <v>471</v>
      </c>
      <c r="E132" s="87" t="s">
        <v>425</v>
      </c>
      <c r="F132" s="136" t="s">
        <v>471</v>
      </c>
      <c r="G132" s="136" t="s">
        <v>471</v>
      </c>
      <c r="H132" s="136" t="s">
        <v>471</v>
      </c>
      <c r="I132" s="129" t="s">
        <v>426</v>
      </c>
      <c r="J132" s="136" t="s">
        <v>1040</v>
      </c>
      <c r="K132" s="136" t="s">
        <v>1040</v>
      </c>
      <c r="L132" s="136" t="s">
        <v>1040</v>
      </c>
      <c r="M132" s="87" t="s">
        <v>428</v>
      </c>
      <c r="N132" s="87" t="s">
        <v>429</v>
      </c>
      <c r="O132" s="87" t="s">
        <v>429</v>
      </c>
      <c r="P132" s="87" t="s">
        <v>439</v>
      </c>
      <c r="Q132" s="87" t="s">
        <v>429</v>
      </c>
      <c r="R132" s="87" t="s">
        <v>429</v>
      </c>
      <c r="S132" s="87" t="s">
        <v>429</v>
      </c>
      <c r="T132" s="87" t="s">
        <v>440</v>
      </c>
      <c r="U132" s="87" t="s">
        <v>429</v>
      </c>
      <c r="V132" s="87" t="s">
        <v>441</v>
      </c>
      <c r="W132" s="87" t="s">
        <v>429</v>
      </c>
      <c r="X132" s="87" t="s">
        <v>442</v>
      </c>
      <c r="Y132" s="87" t="s">
        <v>443</v>
      </c>
      <c r="Z132" s="87" t="s">
        <v>485</v>
      </c>
      <c r="AA132" s="87" t="s">
        <v>444</v>
      </c>
      <c r="AB132" s="87" t="s">
        <v>429</v>
      </c>
      <c r="AC132" s="87" t="s">
        <v>429</v>
      </c>
      <c r="AD132" s="87" t="s">
        <v>429</v>
      </c>
      <c r="AE132" s="87" t="s">
        <v>431</v>
      </c>
      <c r="AF132" s="87" t="s">
        <v>429</v>
      </c>
      <c r="AG132" s="87" t="s">
        <v>429</v>
      </c>
      <c r="AH132" s="87" t="s">
        <v>430</v>
      </c>
      <c r="AI132" s="87" t="s">
        <v>430</v>
      </c>
      <c r="AJ132" s="87" t="s">
        <v>430</v>
      </c>
      <c r="AK132" s="87" t="s">
        <v>430</v>
      </c>
      <c r="AL132" s="87" t="s">
        <v>429</v>
      </c>
      <c r="AM132" s="16"/>
      <c r="AN132" s="16"/>
      <c r="AO132" s="16"/>
    </row>
    <row r="133" spans="1:41" x14ac:dyDescent="0.25">
      <c r="A133" s="138" t="s">
        <v>86</v>
      </c>
      <c r="B133" s="139" t="s">
        <v>279</v>
      </c>
      <c r="C133" s="140">
        <v>820</v>
      </c>
      <c r="D133" s="136" t="s">
        <v>471</v>
      </c>
      <c r="E133" s="87" t="s">
        <v>425</v>
      </c>
      <c r="F133" s="136" t="s">
        <v>471</v>
      </c>
      <c r="G133" s="136" t="s">
        <v>471</v>
      </c>
      <c r="H133" s="136" t="s">
        <v>471</v>
      </c>
      <c r="I133" s="129" t="s">
        <v>426</v>
      </c>
      <c r="J133" s="136" t="s">
        <v>1040</v>
      </c>
      <c r="K133" s="136" t="s">
        <v>1040</v>
      </c>
      <c r="L133" s="136" t="s">
        <v>1040</v>
      </c>
      <c r="M133" s="87" t="s">
        <v>428</v>
      </c>
      <c r="N133" s="87" t="s">
        <v>429</v>
      </c>
      <c r="O133" s="87" t="s">
        <v>429</v>
      </c>
      <c r="P133" s="87" t="s">
        <v>439</v>
      </c>
      <c r="Q133" s="87" t="s">
        <v>429</v>
      </c>
      <c r="R133" s="87" t="s">
        <v>429</v>
      </c>
      <c r="S133" s="87" t="s">
        <v>429</v>
      </c>
      <c r="T133" s="87" t="s">
        <v>440</v>
      </c>
      <c r="U133" s="87" t="s">
        <v>429</v>
      </c>
      <c r="V133" s="87" t="s">
        <v>441</v>
      </c>
      <c r="W133" s="87" t="s">
        <v>429</v>
      </c>
      <c r="X133" s="87" t="s">
        <v>442</v>
      </c>
      <c r="Y133" s="87" t="s">
        <v>443</v>
      </c>
      <c r="Z133" s="87" t="s">
        <v>485</v>
      </c>
      <c r="AA133" s="87" t="s">
        <v>444</v>
      </c>
      <c r="AB133" s="87" t="s">
        <v>429</v>
      </c>
      <c r="AC133" s="87" t="s">
        <v>429</v>
      </c>
      <c r="AD133" s="87" t="s">
        <v>429</v>
      </c>
      <c r="AE133" s="87" t="s">
        <v>431</v>
      </c>
      <c r="AF133" s="87" t="s">
        <v>429</v>
      </c>
      <c r="AG133" s="87" t="s">
        <v>429</v>
      </c>
      <c r="AH133" s="87" t="s">
        <v>430</v>
      </c>
      <c r="AI133" s="87" t="s">
        <v>430</v>
      </c>
      <c r="AJ133" s="87" t="s">
        <v>430</v>
      </c>
      <c r="AK133" s="87" t="s">
        <v>430</v>
      </c>
      <c r="AL133" s="87" t="s">
        <v>429</v>
      </c>
      <c r="AM133" s="16"/>
      <c r="AN133" s="16"/>
      <c r="AO133" s="16"/>
    </row>
    <row r="134" spans="1:41" x14ac:dyDescent="0.25">
      <c r="A134" s="138" t="s">
        <v>86</v>
      </c>
      <c r="B134" s="139" t="s">
        <v>280</v>
      </c>
      <c r="C134" s="140">
        <v>821</v>
      </c>
      <c r="D134" s="136" t="s">
        <v>471</v>
      </c>
      <c r="E134" s="87" t="s">
        <v>425</v>
      </c>
      <c r="F134" s="136" t="s">
        <v>471</v>
      </c>
      <c r="G134" s="136" t="s">
        <v>471</v>
      </c>
      <c r="H134" s="136" t="s">
        <v>471</v>
      </c>
      <c r="I134" s="129" t="s">
        <v>426</v>
      </c>
      <c r="J134" s="136" t="s">
        <v>1040</v>
      </c>
      <c r="K134" s="136" t="s">
        <v>1040</v>
      </c>
      <c r="L134" s="136" t="s">
        <v>1040</v>
      </c>
      <c r="M134" s="87" t="s">
        <v>428</v>
      </c>
      <c r="N134" s="87" t="s">
        <v>429</v>
      </c>
      <c r="O134" s="87" t="s">
        <v>429</v>
      </c>
      <c r="P134" s="87" t="s">
        <v>439</v>
      </c>
      <c r="Q134" s="87" t="s">
        <v>429</v>
      </c>
      <c r="R134" s="87" t="s">
        <v>429</v>
      </c>
      <c r="S134" s="87" t="s">
        <v>429</v>
      </c>
      <c r="T134" s="87" t="s">
        <v>440</v>
      </c>
      <c r="U134" s="87" t="s">
        <v>429</v>
      </c>
      <c r="V134" s="87" t="s">
        <v>441</v>
      </c>
      <c r="W134" s="87" t="s">
        <v>429</v>
      </c>
      <c r="X134" s="87" t="s">
        <v>442</v>
      </c>
      <c r="Y134" s="87" t="s">
        <v>443</v>
      </c>
      <c r="Z134" s="87" t="s">
        <v>485</v>
      </c>
      <c r="AA134" s="87" t="s">
        <v>444</v>
      </c>
      <c r="AB134" s="87" t="s">
        <v>429</v>
      </c>
      <c r="AC134" s="87" t="s">
        <v>429</v>
      </c>
      <c r="AD134" s="87" t="s">
        <v>429</v>
      </c>
      <c r="AE134" s="87" t="s">
        <v>431</v>
      </c>
      <c r="AF134" s="87" t="s">
        <v>429</v>
      </c>
      <c r="AG134" s="87" t="s">
        <v>429</v>
      </c>
      <c r="AH134" s="87" t="s">
        <v>430</v>
      </c>
      <c r="AI134" s="87" t="s">
        <v>430</v>
      </c>
      <c r="AJ134" s="87" t="s">
        <v>430</v>
      </c>
      <c r="AK134" s="87" t="s">
        <v>430</v>
      </c>
      <c r="AL134" s="87" t="s">
        <v>429</v>
      </c>
      <c r="AM134" s="16"/>
      <c r="AN134" s="16"/>
      <c r="AO134" s="16"/>
    </row>
    <row r="135" spans="1:41" x14ac:dyDescent="0.25">
      <c r="A135" s="138" t="s">
        <v>86</v>
      </c>
      <c r="B135" s="139" t="s">
        <v>281</v>
      </c>
      <c r="C135" s="140">
        <v>822</v>
      </c>
      <c r="D135" s="136" t="s">
        <v>471</v>
      </c>
      <c r="E135" s="87" t="s">
        <v>425</v>
      </c>
      <c r="F135" s="136" t="s">
        <v>471</v>
      </c>
      <c r="G135" s="136" t="s">
        <v>471</v>
      </c>
      <c r="H135" s="136" t="s">
        <v>471</v>
      </c>
      <c r="I135" s="129" t="s">
        <v>426</v>
      </c>
      <c r="J135" s="136" t="s">
        <v>1040</v>
      </c>
      <c r="K135" s="136" t="s">
        <v>1040</v>
      </c>
      <c r="L135" s="136" t="s">
        <v>1040</v>
      </c>
      <c r="M135" s="87" t="s">
        <v>428</v>
      </c>
      <c r="N135" s="87" t="s">
        <v>429</v>
      </c>
      <c r="O135" s="87" t="s">
        <v>429</v>
      </c>
      <c r="P135" s="87" t="s">
        <v>439</v>
      </c>
      <c r="Q135" s="87" t="s">
        <v>429</v>
      </c>
      <c r="R135" s="87" t="s">
        <v>429</v>
      </c>
      <c r="S135" s="87" t="s">
        <v>429</v>
      </c>
      <c r="T135" s="87" t="s">
        <v>440</v>
      </c>
      <c r="U135" s="87" t="s">
        <v>429</v>
      </c>
      <c r="V135" s="87" t="s">
        <v>441</v>
      </c>
      <c r="W135" s="87" t="s">
        <v>429</v>
      </c>
      <c r="X135" s="87" t="s">
        <v>442</v>
      </c>
      <c r="Y135" s="87" t="s">
        <v>443</v>
      </c>
      <c r="Z135" s="87" t="s">
        <v>485</v>
      </c>
      <c r="AA135" s="87" t="s">
        <v>444</v>
      </c>
      <c r="AB135" s="87" t="s">
        <v>429</v>
      </c>
      <c r="AC135" s="87" t="s">
        <v>429</v>
      </c>
      <c r="AD135" s="87" t="s">
        <v>429</v>
      </c>
      <c r="AE135" s="87" t="s">
        <v>431</v>
      </c>
      <c r="AF135" s="87" t="s">
        <v>429</v>
      </c>
      <c r="AG135" s="87" t="s">
        <v>429</v>
      </c>
      <c r="AH135" s="87" t="s">
        <v>430</v>
      </c>
      <c r="AI135" s="87" t="s">
        <v>430</v>
      </c>
      <c r="AJ135" s="87" t="s">
        <v>430</v>
      </c>
      <c r="AK135" s="87" t="s">
        <v>430</v>
      </c>
      <c r="AL135" s="87" t="s">
        <v>429</v>
      </c>
      <c r="AM135" s="16"/>
      <c r="AN135" s="16"/>
      <c r="AO135" s="16"/>
    </row>
    <row r="136" spans="1:41" x14ac:dyDescent="0.25">
      <c r="A136" s="138" t="s">
        <v>86</v>
      </c>
      <c r="B136" s="139" t="s">
        <v>282</v>
      </c>
      <c r="C136" s="140">
        <v>823</v>
      </c>
      <c r="D136" s="136" t="s">
        <v>471</v>
      </c>
      <c r="E136" s="87" t="s">
        <v>425</v>
      </c>
      <c r="F136" s="136" t="s">
        <v>471</v>
      </c>
      <c r="G136" s="136" t="s">
        <v>471</v>
      </c>
      <c r="H136" s="136" t="s">
        <v>471</v>
      </c>
      <c r="I136" s="129" t="s">
        <v>426</v>
      </c>
      <c r="J136" s="136" t="s">
        <v>1040</v>
      </c>
      <c r="K136" s="136" t="s">
        <v>1040</v>
      </c>
      <c r="L136" s="136" t="s">
        <v>1040</v>
      </c>
      <c r="M136" s="87" t="s">
        <v>428</v>
      </c>
      <c r="N136" s="87" t="s">
        <v>429</v>
      </c>
      <c r="O136" s="87" t="s">
        <v>429</v>
      </c>
      <c r="P136" s="87" t="s">
        <v>439</v>
      </c>
      <c r="Q136" s="87" t="s">
        <v>429</v>
      </c>
      <c r="R136" s="87" t="s">
        <v>429</v>
      </c>
      <c r="S136" s="87" t="s">
        <v>429</v>
      </c>
      <c r="T136" s="87" t="s">
        <v>440</v>
      </c>
      <c r="U136" s="87" t="s">
        <v>429</v>
      </c>
      <c r="V136" s="87" t="s">
        <v>441</v>
      </c>
      <c r="W136" s="87" t="s">
        <v>429</v>
      </c>
      <c r="X136" s="87" t="s">
        <v>442</v>
      </c>
      <c r="Y136" s="87" t="s">
        <v>443</v>
      </c>
      <c r="Z136" s="87" t="s">
        <v>485</v>
      </c>
      <c r="AA136" s="87" t="s">
        <v>444</v>
      </c>
      <c r="AB136" s="87" t="s">
        <v>429</v>
      </c>
      <c r="AC136" s="87" t="s">
        <v>429</v>
      </c>
      <c r="AD136" s="87" t="s">
        <v>429</v>
      </c>
      <c r="AE136" s="87" t="s">
        <v>431</v>
      </c>
      <c r="AF136" s="87" t="s">
        <v>429</v>
      </c>
      <c r="AG136" s="87" t="s">
        <v>429</v>
      </c>
      <c r="AH136" s="87" t="s">
        <v>430</v>
      </c>
      <c r="AI136" s="87" t="s">
        <v>430</v>
      </c>
      <c r="AJ136" s="87" t="s">
        <v>430</v>
      </c>
      <c r="AK136" s="87" t="s">
        <v>430</v>
      </c>
      <c r="AL136" s="87" t="s">
        <v>429</v>
      </c>
      <c r="AM136" s="16"/>
      <c r="AN136" s="16"/>
      <c r="AO136" s="16"/>
    </row>
    <row r="137" spans="1:41" x14ac:dyDescent="0.25">
      <c r="A137" s="138" t="s">
        <v>86</v>
      </c>
      <c r="B137" s="139" t="s">
        <v>283</v>
      </c>
      <c r="C137" s="140">
        <v>824</v>
      </c>
      <c r="D137" s="136" t="s">
        <v>471</v>
      </c>
      <c r="E137" s="87" t="s">
        <v>425</v>
      </c>
      <c r="F137" s="136" t="s">
        <v>471</v>
      </c>
      <c r="G137" s="136" t="s">
        <v>471</v>
      </c>
      <c r="H137" s="136" t="s">
        <v>471</v>
      </c>
      <c r="I137" s="129" t="s">
        <v>426</v>
      </c>
      <c r="J137" s="136" t="s">
        <v>1040</v>
      </c>
      <c r="K137" s="136" t="s">
        <v>1040</v>
      </c>
      <c r="L137" s="136" t="s">
        <v>1040</v>
      </c>
      <c r="M137" s="87" t="s">
        <v>428</v>
      </c>
      <c r="N137" s="87" t="s">
        <v>429</v>
      </c>
      <c r="O137" s="87" t="s">
        <v>429</v>
      </c>
      <c r="P137" s="87" t="s">
        <v>439</v>
      </c>
      <c r="Q137" s="87" t="s">
        <v>429</v>
      </c>
      <c r="R137" s="87" t="s">
        <v>429</v>
      </c>
      <c r="S137" s="87" t="s">
        <v>429</v>
      </c>
      <c r="T137" s="87" t="s">
        <v>440</v>
      </c>
      <c r="U137" s="87" t="s">
        <v>429</v>
      </c>
      <c r="V137" s="87" t="s">
        <v>441</v>
      </c>
      <c r="W137" s="87" t="s">
        <v>429</v>
      </c>
      <c r="X137" s="87" t="s">
        <v>442</v>
      </c>
      <c r="Y137" s="87" t="s">
        <v>443</v>
      </c>
      <c r="Z137" s="87" t="s">
        <v>485</v>
      </c>
      <c r="AA137" s="87" t="s">
        <v>444</v>
      </c>
      <c r="AB137" s="87" t="s">
        <v>429</v>
      </c>
      <c r="AC137" s="87" t="s">
        <v>429</v>
      </c>
      <c r="AD137" s="87" t="s">
        <v>429</v>
      </c>
      <c r="AE137" s="87" t="s">
        <v>431</v>
      </c>
      <c r="AF137" s="87" t="s">
        <v>429</v>
      </c>
      <c r="AG137" s="87" t="s">
        <v>429</v>
      </c>
      <c r="AH137" s="87" t="s">
        <v>430</v>
      </c>
      <c r="AI137" s="87" t="s">
        <v>430</v>
      </c>
      <c r="AJ137" s="87" t="s">
        <v>430</v>
      </c>
      <c r="AK137" s="87" t="s">
        <v>430</v>
      </c>
      <c r="AL137" s="87" t="s">
        <v>429</v>
      </c>
      <c r="AM137" s="16"/>
      <c r="AN137" s="16"/>
      <c r="AO137" s="16"/>
    </row>
    <row r="138" spans="1:41" x14ac:dyDescent="0.25">
      <c r="A138" s="138" t="s">
        <v>86</v>
      </c>
      <c r="B138" s="139" t="s">
        <v>284</v>
      </c>
      <c r="C138" s="140">
        <v>825</v>
      </c>
      <c r="D138" s="136" t="s">
        <v>471</v>
      </c>
      <c r="E138" s="87" t="s">
        <v>425</v>
      </c>
      <c r="F138" s="136" t="s">
        <v>471</v>
      </c>
      <c r="G138" s="136" t="s">
        <v>471</v>
      </c>
      <c r="H138" s="136" t="s">
        <v>471</v>
      </c>
      <c r="I138" s="129" t="s">
        <v>426</v>
      </c>
      <c r="J138" s="136" t="s">
        <v>1040</v>
      </c>
      <c r="K138" s="136" t="s">
        <v>1040</v>
      </c>
      <c r="L138" s="136" t="s">
        <v>1040</v>
      </c>
      <c r="M138" s="87" t="s">
        <v>428</v>
      </c>
      <c r="N138" s="87" t="s">
        <v>429</v>
      </c>
      <c r="O138" s="87" t="s">
        <v>429</v>
      </c>
      <c r="P138" s="87" t="s">
        <v>439</v>
      </c>
      <c r="Q138" s="87" t="s">
        <v>429</v>
      </c>
      <c r="R138" s="87" t="s">
        <v>429</v>
      </c>
      <c r="S138" s="87" t="s">
        <v>429</v>
      </c>
      <c r="T138" s="87" t="s">
        <v>440</v>
      </c>
      <c r="U138" s="87" t="s">
        <v>429</v>
      </c>
      <c r="V138" s="87" t="s">
        <v>441</v>
      </c>
      <c r="W138" s="87" t="s">
        <v>429</v>
      </c>
      <c r="X138" s="87" t="s">
        <v>442</v>
      </c>
      <c r="Y138" s="87" t="s">
        <v>443</v>
      </c>
      <c r="Z138" s="87" t="s">
        <v>485</v>
      </c>
      <c r="AA138" s="87" t="s">
        <v>444</v>
      </c>
      <c r="AB138" s="87" t="s">
        <v>429</v>
      </c>
      <c r="AC138" s="87" t="s">
        <v>429</v>
      </c>
      <c r="AD138" s="87" t="s">
        <v>429</v>
      </c>
      <c r="AE138" s="87" t="s">
        <v>431</v>
      </c>
      <c r="AF138" s="87" t="s">
        <v>429</v>
      </c>
      <c r="AG138" s="87" t="s">
        <v>429</v>
      </c>
      <c r="AH138" s="87" t="s">
        <v>430</v>
      </c>
      <c r="AI138" s="87" t="s">
        <v>430</v>
      </c>
      <c r="AJ138" s="87" t="s">
        <v>430</v>
      </c>
      <c r="AK138" s="87" t="s">
        <v>430</v>
      </c>
      <c r="AL138" s="87" t="s">
        <v>429</v>
      </c>
      <c r="AM138" s="16"/>
      <c r="AN138" s="16"/>
      <c r="AO138" s="16"/>
    </row>
    <row r="139" spans="1:41" x14ac:dyDescent="0.25">
      <c r="A139" s="138" t="s">
        <v>86</v>
      </c>
      <c r="B139" s="139" t="s">
        <v>285</v>
      </c>
      <c r="C139" s="140">
        <v>826</v>
      </c>
      <c r="D139" s="136" t="s">
        <v>471</v>
      </c>
      <c r="E139" s="87" t="s">
        <v>425</v>
      </c>
      <c r="F139" s="136" t="s">
        <v>471</v>
      </c>
      <c r="G139" s="136" t="s">
        <v>471</v>
      </c>
      <c r="H139" s="136" t="s">
        <v>471</v>
      </c>
      <c r="I139" s="129" t="s">
        <v>426</v>
      </c>
      <c r="J139" s="136" t="s">
        <v>1040</v>
      </c>
      <c r="K139" s="136" t="s">
        <v>1040</v>
      </c>
      <c r="L139" s="136" t="s">
        <v>1040</v>
      </c>
      <c r="M139" s="87" t="s">
        <v>428</v>
      </c>
      <c r="N139" s="87" t="s">
        <v>429</v>
      </c>
      <c r="O139" s="87" t="s">
        <v>429</v>
      </c>
      <c r="P139" s="87" t="s">
        <v>439</v>
      </c>
      <c r="Q139" s="87" t="s">
        <v>429</v>
      </c>
      <c r="R139" s="87" t="s">
        <v>429</v>
      </c>
      <c r="S139" s="87" t="s">
        <v>429</v>
      </c>
      <c r="T139" s="87" t="s">
        <v>440</v>
      </c>
      <c r="U139" s="87" t="s">
        <v>429</v>
      </c>
      <c r="V139" s="87" t="s">
        <v>441</v>
      </c>
      <c r="W139" s="87" t="s">
        <v>429</v>
      </c>
      <c r="X139" s="87" t="s">
        <v>442</v>
      </c>
      <c r="Y139" s="87" t="s">
        <v>443</v>
      </c>
      <c r="Z139" s="87" t="s">
        <v>485</v>
      </c>
      <c r="AA139" s="87" t="s">
        <v>444</v>
      </c>
      <c r="AB139" s="87" t="s">
        <v>429</v>
      </c>
      <c r="AC139" s="87" t="s">
        <v>429</v>
      </c>
      <c r="AD139" s="87" t="s">
        <v>429</v>
      </c>
      <c r="AE139" s="87" t="s">
        <v>431</v>
      </c>
      <c r="AF139" s="87" t="s">
        <v>429</v>
      </c>
      <c r="AG139" s="87" t="s">
        <v>429</v>
      </c>
      <c r="AH139" s="87" t="s">
        <v>430</v>
      </c>
      <c r="AI139" s="87" t="s">
        <v>430</v>
      </c>
      <c r="AJ139" s="87" t="s">
        <v>430</v>
      </c>
      <c r="AK139" s="87" t="s">
        <v>430</v>
      </c>
      <c r="AL139" s="87" t="s">
        <v>429</v>
      </c>
      <c r="AM139" s="16"/>
      <c r="AN139" s="16"/>
      <c r="AO139" s="16"/>
    </row>
    <row r="140" spans="1:41" x14ac:dyDescent="0.25">
      <c r="A140" s="138" t="s">
        <v>86</v>
      </c>
      <c r="B140" s="139" t="s">
        <v>286</v>
      </c>
      <c r="C140" s="140">
        <v>827</v>
      </c>
      <c r="D140" s="136" t="s">
        <v>471</v>
      </c>
      <c r="E140" s="87" t="s">
        <v>425</v>
      </c>
      <c r="F140" s="136" t="s">
        <v>471</v>
      </c>
      <c r="G140" s="136" t="s">
        <v>471</v>
      </c>
      <c r="H140" s="136" t="s">
        <v>471</v>
      </c>
      <c r="I140" s="129" t="s">
        <v>426</v>
      </c>
      <c r="J140" s="136" t="s">
        <v>1040</v>
      </c>
      <c r="K140" s="136" t="s">
        <v>1040</v>
      </c>
      <c r="L140" s="136" t="s">
        <v>1040</v>
      </c>
      <c r="M140" s="87" t="s">
        <v>428</v>
      </c>
      <c r="N140" s="87" t="s">
        <v>429</v>
      </c>
      <c r="O140" s="87" t="s">
        <v>429</v>
      </c>
      <c r="P140" s="87" t="s">
        <v>439</v>
      </c>
      <c r="Q140" s="87" t="s">
        <v>429</v>
      </c>
      <c r="R140" s="87" t="s">
        <v>429</v>
      </c>
      <c r="S140" s="87" t="s">
        <v>429</v>
      </c>
      <c r="T140" s="87" t="s">
        <v>440</v>
      </c>
      <c r="U140" s="87" t="s">
        <v>429</v>
      </c>
      <c r="V140" s="87" t="s">
        <v>441</v>
      </c>
      <c r="W140" s="87" t="s">
        <v>429</v>
      </c>
      <c r="X140" s="87" t="s">
        <v>442</v>
      </c>
      <c r="Y140" s="87" t="s">
        <v>443</v>
      </c>
      <c r="Z140" s="87" t="s">
        <v>485</v>
      </c>
      <c r="AA140" s="87" t="s">
        <v>444</v>
      </c>
      <c r="AB140" s="87" t="s">
        <v>429</v>
      </c>
      <c r="AC140" s="87" t="s">
        <v>429</v>
      </c>
      <c r="AD140" s="87" t="s">
        <v>429</v>
      </c>
      <c r="AE140" s="87" t="s">
        <v>431</v>
      </c>
      <c r="AF140" s="87" t="s">
        <v>429</v>
      </c>
      <c r="AG140" s="87" t="s">
        <v>429</v>
      </c>
      <c r="AH140" s="87" t="s">
        <v>430</v>
      </c>
      <c r="AI140" s="87" t="s">
        <v>430</v>
      </c>
      <c r="AJ140" s="87" t="s">
        <v>430</v>
      </c>
      <c r="AK140" s="87" t="s">
        <v>430</v>
      </c>
      <c r="AL140" s="87" t="s">
        <v>429</v>
      </c>
      <c r="AM140" s="16"/>
      <c r="AN140" s="16"/>
      <c r="AO140" s="16"/>
    </row>
    <row r="141" spans="1:41" x14ac:dyDescent="0.25">
      <c r="A141" s="138" t="s">
        <v>86</v>
      </c>
      <c r="B141" s="139" t="s">
        <v>287</v>
      </c>
      <c r="C141" s="140">
        <v>828</v>
      </c>
      <c r="D141" s="136" t="s">
        <v>471</v>
      </c>
      <c r="E141" s="87" t="s">
        <v>425</v>
      </c>
      <c r="F141" s="136" t="s">
        <v>471</v>
      </c>
      <c r="G141" s="136" t="s">
        <v>471</v>
      </c>
      <c r="H141" s="136" t="s">
        <v>471</v>
      </c>
      <c r="I141" s="129" t="s">
        <v>426</v>
      </c>
      <c r="J141" s="136" t="s">
        <v>1040</v>
      </c>
      <c r="K141" s="136" t="s">
        <v>1040</v>
      </c>
      <c r="L141" s="136" t="s">
        <v>1040</v>
      </c>
      <c r="M141" s="87" t="s">
        <v>428</v>
      </c>
      <c r="N141" s="87" t="s">
        <v>429</v>
      </c>
      <c r="O141" s="87" t="s">
        <v>429</v>
      </c>
      <c r="P141" s="87" t="s">
        <v>439</v>
      </c>
      <c r="Q141" s="87" t="s">
        <v>429</v>
      </c>
      <c r="R141" s="87" t="s">
        <v>429</v>
      </c>
      <c r="S141" s="87" t="s">
        <v>429</v>
      </c>
      <c r="T141" s="87" t="s">
        <v>440</v>
      </c>
      <c r="U141" s="87" t="s">
        <v>429</v>
      </c>
      <c r="V141" s="87" t="s">
        <v>441</v>
      </c>
      <c r="W141" s="87" t="s">
        <v>429</v>
      </c>
      <c r="X141" s="87" t="s">
        <v>442</v>
      </c>
      <c r="Y141" s="87" t="s">
        <v>443</v>
      </c>
      <c r="Z141" s="87" t="s">
        <v>485</v>
      </c>
      <c r="AA141" s="87" t="s">
        <v>444</v>
      </c>
      <c r="AB141" s="87" t="s">
        <v>429</v>
      </c>
      <c r="AC141" s="87" t="s">
        <v>429</v>
      </c>
      <c r="AD141" s="87" t="s">
        <v>429</v>
      </c>
      <c r="AE141" s="87" t="s">
        <v>431</v>
      </c>
      <c r="AF141" s="87" t="s">
        <v>429</v>
      </c>
      <c r="AG141" s="87" t="s">
        <v>429</v>
      </c>
      <c r="AH141" s="87" t="s">
        <v>430</v>
      </c>
      <c r="AI141" s="87" t="s">
        <v>430</v>
      </c>
      <c r="AJ141" s="87" t="s">
        <v>430</v>
      </c>
      <c r="AK141" s="87" t="s">
        <v>430</v>
      </c>
      <c r="AL141" s="87" t="s">
        <v>429</v>
      </c>
      <c r="AM141" s="16"/>
      <c r="AN141" s="16"/>
      <c r="AO141" s="16"/>
    </row>
    <row r="142" spans="1:41" x14ac:dyDescent="0.25">
      <c r="A142" s="138" t="s">
        <v>288</v>
      </c>
      <c r="B142" s="139" t="s">
        <v>289</v>
      </c>
      <c r="C142" s="140">
        <v>901</v>
      </c>
      <c r="D142" s="136" t="s">
        <v>471</v>
      </c>
      <c r="E142" s="87" t="s">
        <v>425</v>
      </c>
      <c r="F142" s="136" t="s">
        <v>471</v>
      </c>
      <c r="G142" s="136" t="s">
        <v>471</v>
      </c>
      <c r="H142" s="136" t="s">
        <v>471</v>
      </c>
      <c r="I142" s="129" t="s">
        <v>426</v>
      </c>
      <c r="J142" s="136" t="s">
        <v>1040</v>
      </c>
      <c r="K142" s="136" t="s">
        <v>1040</v>
      </c>
      <c r="L142" s="136" t="s">
        <v>1040</v>
      </c>
      <c r="M142" s="87" t="s">
        <v>428</v>
      </c>
      <c r="N142" s="87" t="s">
        <v>429</v>
      </c>
      <c r="O142" s="87" t="s">
        <v>429</v>
      </c>
      <c r="P142" s="87" t="s">
        <v>439</v>
      </c>
      <c r="Q142" s="87" t="s">
        <v>429</v>
      </c>
      <c r="R142" s="87" t="s">
        <v>429</v>
      </c>
      <c r="S142" s="87" t="s">
        <v>429</v>
      </c>
      <c r="T142" s="87" t="s">
        <v>440</v>
      </c>
      <c r="U142" s="87" t="s">
        <v>429</v>
      </c>
      <c r="V142" s="87" t="s">
        <v>441</v>
      </c>
      <c r="W142" s="87" t="s">
        <v>429</v>
      </c>
      <c r="X142" s="87" t="s">
        <v>442</v>
      </c>
      <c r="Y142" s="87" t="s">
        <v>443</v>
      </c>
      <c r="Z142" s="87" t="s">
        <v>485</v>
      </c>
      <c r="AA142" s="87" t="s">
        <v>444</v>
      </c>
      <c r="AB142" s="87" t="s">
        <v>429</v>
      </c>
      <c r="AC142" s="87" t="s">
        <v>429</v>
      </c>
      <c r="AD142" s="87" t="s">
        <v>429</v>
      </c>
      <c r="AE142" s="87" t="s">
        <v>431</v>
      </c>
      <c r="AF142" s="87" t="s">
        <v>429</v>
      </c>
      <c r="AG142" s="87" t="s">
        <v>429</v>
      </c>
      <c r="AH142" s="87" t="s">
        <v>430</v>
      </c>
      <c r="AI142" s="87" t="s">
        <v>430</v>
      </c>
      <c r="AJ142" s="87" t="s">
        <v>430</v>
      </c>
      <c r="AK142" s="87" t="s">
        <v>430</v>
      </c>
      <c r="AL142" s="87" t="s">
        <v>429</v>
      </c>
      <c r="AM142" s="16"/>
      <c r="AN142" s="16"/>
      <c r="AO142" s="16"/>
    </row>
    <row r="143" spans="1:41" x14ac:dyDescent="0.25">
      <c r="A143" s="138" t="s">
        <v>288</v>
      </c>
      <c r="B143" s="139" t="s">
        <v>290</v>
      </c>
      <c r="C143" s="140">
        <v>902</v>
      </c>
      <c r="D143" s="136" t="s">
        <v>471</v>
      </c>
      <c r="E143" s="87" t="s">
        <v>425</v>
      </c>
      <c r="F143" s="136" t="s">
        <v>471</v>
      </c>
      <c r="G143" s="136" t="s">
        <v>471</v>
      </c>
      <c r="H143" s="136" t="s">
        <v>471</v>
      </c>
      <c r="I143" s="129" t="s">
        <v>426</v>
      </c>
      <c r="J143" s="136" t="s">
        <v>1040</v>
      </c>
      <c r="K143" s="136" t="s">
        <v>1040</v>
      </c>
      <c r="L143" s="136" t="s">
        <v>1040</v>
      </c>
      <c r="M143" s="87" t="s">
        <v>428</v>
      </c>
      <c r="N143" s="87" t="s">
        <v>429</v>
      </c>
      <c r="O143" s="87" t="s">
        <v>429</v>
      </c>
      <c r="P143" s="87" t="s">
        <v>439</v>
      </c>
      <c r="Q143" s="87" t="s">
        <v>429</v>
      </c>
      <c r="R143" s="87" t="s">
        <v>429</v>
      </c>
      <c r="S143" s="87" t="s">
        <v>429</v>
      </c>
      <c r="T143" s="87" t="s">
        <v>440</v>
      </c>
      <c r="U143" s="87" t="s">
        <v>429</v>
      </c>
      <c r="V143" s="87" t="s">
        <v>441</v>
      </c>
      <c r="W143" s="87" t="s">
        <v>429</v>
      </c>
      <c r="X143" s="87" t="s">
        <v>442</v>
      </c>
      <c r="Y143" s="87" t="s">
        <v>443</v>
      </c>
      <c r="Z143" s="87" t="s">
        <v>485</v>
      </c>
      <c r="AA143" s="87" t="s">
        <v>444</v>
      </c>
      <c r="AB143" s="87" t="s">
        <v>429</v>
      </c>
      <c r="AC143" s="87" t="s">
        <v>429</v>
      </c>
      <c r="AD143" s="87" t="s">
        <v>429</v>
      </c>
      <c r="AE143" s="87" t="s">
        <v>431</v>
      </c>
      <c r="AF143" s="87" t="s">
        <v>429</v>
      </c>
      <c r="AG143" s="87" t="s">
        <v>429</v>
      </c>
      <c r="AH143" s="87" t="s">
        <v>430</v>
      </c>
      <c r="AI143" s="87" t="s">
        <v>430</v>
      </c>
      <c r="AJ143" s="87" t="s">
        <v>430</v>
      </c>
      <c r="AK143" s="87" t="s">
        <v>430</v>
      </c>
      <c r="AL143" s="87" t="s">
        <v>429</v>
      </c>
      <c r="AM143" s="16"/>
      <c r="AN143" s="16"/>
      <c r="AO143" s="16"/>
    </row>
    <row r="144" spans="1:41" x14ac:dyDescent="0.25">
      <c r="A144" s="138" t="s">
        <v>288</v>
      </c>
      <c r="B144" s="139" t="s">
        <v>291</v>
      </c>
      <c r="C144" s="140">
        <v>903</v>
      </c>
      <c r="D144" s="136" t="s">
        <v>471</v>
      </c>
      <c r="E144" s="87" t="s">
        <v>425</v>
      </c>
      <c r="F144" s="136" t="s">
        <v>471</v>
      </c>
      <c r="G144" s="136" t="s">
        <v>471</v>
      </c>
      <c r="H144" s="136" t="s">
        <v>471</v>
      </c>
      <c r="I144" s="129" t="s">
        <v>426</v>
      </c>
      <c r="J144" s="136" t="s">
        <v>1040</v>
      </c>
      <c r="K144" s="136" t="s">
        <v>1040</v>
      </c>
      <c r="L144" s="136" t="s">
        <v>1040</v>
      </c>
      <c r="M144" s="87" t="s">
        <v>428</v>
      </c>
      <c r="N144" s="87" t="s">
        <v>429</v>
      </c>
      <c r="O144" s="87" t="s">
        <v>429</v>
      </c>
      <c r="P144" s="87" t="s">
        <v>439</v>
      </c>
      <c r="Q144" s="87" t="s">
        <v>429</v>
      </c>
      <c r="R144" s="87" t="s">
        <v>429</v>
      </c>
      <c r="S144" s="87" t="s">
        <v>429</v>
      </c>
      <c r="T144" s="87" t="s">
        <v>440</v>
      </c>
      <c r="U144" s="87" t="s">
        <v>429</v>
      </c>
      <c r="V144" s="87" t="s">
        <v>441</v>
      </c>
      <c r="W144" s="87" t="s">
        <v>429</v>
      </c>
      <c r="X144" s="87" t="s">
        <v>442</v>
      </c>
      <c r="Y144" s="87" t="s">
        <v>443</v>
      </c>
      <c r="Z144" s="87" t="s">
        <v>485</v>
      </c>
      <c r="AA144" s="87" t="s">
        <v>444</v>
      </c>
      <c r="AB144" s="87" t="s">
        <v>429</v>
      </c>
      <c r="AC144" s="87" t="s">
        <v>429</v>
      </c>
      <c r="AD144" s="87" t="s">
        <v>429</v>
      </c>
      <c r="AE144" s="87" t="s">
        <v>431</v>
      </c>
      <c r="AF144" s="87" t="s">
        <v>429</v>
      </c>
      <c r="AG144" s="87" t="s">
        <v>429</v>
      </c>
      <c r="AH144" s="87" t="s">
        <v>430</v>
      </c>
      <c r="AI144" s="87" t="s">
        <v>430</v>
      </c>
      <c r="AJ144" s="87" t="s">
        <v>430</v>
      </c>
      <c r="AK144" s="87" t="s">
        <v>430</v>
      </c>
      <c r="AL144" s="87" t="s">
        <v>429</v>
      </c>
      <c r="AM144" s="16"/>
      <c r="AN144" s="16"/>
      <c r="AO144" s="16"/>
    </row>
    <row r="145" spans="1:41" x14ac:dyDescent="0.25">
      <c r="A145" s="138" t="s">
        <v>288</v>
      </c>
      <c r="B145" s="139" t="s">
        <v>292</v>
      </c>
      <c r="C145" s="140">
        <v>904</v>
      </c>
      <c r="D145" s="136" t="s">
        <v>471</v>
      </c>
      <c r="E145" s="87" t="s">
        <v>425</v>
      </c>
      <c r="F145" s="136" t="s">
        <v>471</v>
      </c>
      <c r="G145" s="136" t="s">
        <v>471</v>
      </c>
      <c r="H145" s="136" t="s">
        <v>471</v>
      </c>
      <c r="I145" s="129" t="s">
        <v>426</v>
      </c>
      <c r="J145" s="136" t="s">
        <v>1040</v>
      </c>
      <c r="K145" s="136" t="s">
        <v>1040</v>
      </c>
      <c r="L145" s="136" t="s">
        <v>1040</v>
      </c>
      <c r="M145" s="87" t="s">
        <v>428</v>
      </c>
      <c r="N145" s="87" t="s">
        <v>429</v>
      </c>
      <c r="O145" s="87" t="s">
        <v>429</v>
      </c>
      <c r="P145" s="87" t="s">
        <v>439</v>
      </c>
      <c r="Q145" s="87" t="s">
        <v>429</v>
      </c>
      <c r="R145" s="87" t="s">
        <v>429</v>
      </c>
      <c r="S145" s="87" t="s">
        <v>429</v>
      </c>
      <c r="T145" s="87" t="s">
        <v>440</v>
      </c>
      <c r="U145" s="87" t="s">
        <v>429</v>
      </c>
      <c r="V145" s="87" t="s">
        <v>441</v>
      </c>
      <c r="W145" s="87" t="s">
        <v>429</v>
      </c>
      <c r="X145" s="87" t="s">
        <v>442</v>
      </c>
      <c r="Y145" s="87" t="s">
        <v>443</v>
      </c>
      <c r="Z145" s="87" t="s">
        <v>485</v>
      </c>
      <c r="AA145" s="87" t="s">
        <v>444</v>
      </c>
      <c r="AB145" s="87" t="s">
        <v>429</v>
      </c>
      <c r="AC145" s="87" t="s">
        <v>429</v>
      </c>
      <c r="AD145" s="87" t="s">
        <v>429</v>
      </c>
      <c r="AE145" s="87" t="s">
        <v>431</v>
      </c>
      <c r="AF145" s="87" t="s">
        <v>429</v>
      </c>
      <c r="AG145" s="87" t="s">
        <v>429</v>
      </c>
      <c r="AH145" s="87" t="s">
        <v>430</v>
      </c>
      <c r="AI145" s="87" t="s">
        <v>430</v>
      </c>
      <c r="AJ145" s="87" t="s">
        <v>430</v>
      </c>
      <c r="AK145" s="87" t="s">
        <v>430</v>
      </c>
      <c r="AL145" s="87" t="s">
        <v>429</v>
      </c>
      <c r="AM145" s="16"/>
      <c r="AN145" s="16"/>
      <c r="AO145" s="16"/>
    </row>
    <row r="146" spans="1:41" x14ac:dyDescent="0.25">
      <c r="A146" s="138" t="s">
        <v>288</v>
      </c>
      <c r="B146" s="139" t="s">
        <v>293</v>
      </c>
      <c r="C146" s="140">
        <v>905</v>
      </c>
      <c r="D146" s="136" t="s">
        <v>471</v>
      </c>
      <c r="E146" s="87" t="s">
        <v>425</v>
      </c>
      <c r="F146" s="136" t="s">
        <v>471</v>
      </c>
      <c r="G146" s="136" t="s">
        <v>471</v>
      </c>
      <c r="H146" s="136" t="s">
        <v>471</v>
      </c>
      <c r="I146" s="129" t="s">
        <v>426</v>
      </c>
      <c r="J146" s="136" t="s">
        <v>1040</v>
      </c>
      <c r="K146" s="136" t="s">
        <v>1040</v>
      </c>
      <c r="L146" s="136" t="s">
        <v>1040</v>
      </c>
      <c r="M146" s="87" t="s">
        <v>428</v>
      </c>
      <c r="N146" s="87" t="s">
        <v>429</v>
      </c>
      <c r="O146" s="87" t="s">
        <v>429</v>
      </c>
      <c r="P146" s="87" t="s">
        <v>439</v>
      </c>
      <c r="Q146" s="87" t="s">
        <v>429</v>
      </c>
      <c r="R146" s="87" t="s">
        <v>429</v>
      </c>
      <c r="S146" s="87" t="s">
        <v>429</v>
      </c>
      <c r="T146" s="87" t="s">
        <v>440</v>
      </c>
      <c r="U146" s="87" t="s">
        <v>429</v>
      </c>
      <c r="V146" s="87" t="s">
        <v>441</v>
      </c>
      <c r="W146" s="87" t="s">
        <v>429</v>
      </c>
      <c r="X146" s="87" t="s">
        <v>442</v>
      </c>
      <c r="Y146" s="87" t="s">
        <v>443</v>
      </c>
      <c r="Z146" s="87" t="s">
        <v>485</v>
      </c>
      <c r="AA146" s="87" t="s">
        <v>444</v>
      </c>
      <c r="AB146" s="87" t="s">
        <v>429</v>
      </c>
      <c r="AC146" s="87" t="s">
        <v>429</v>
      </c>
      <c r="AD146" s="87" t="s">
        <v>429</v>
      </c>
      <c r="AE146" s="87" t="s">
        <v>431</v>
      </c>
      <c r="AF146" s="87" t="s">
        <v>429</v>
      </c>
      <c r="AG146" s="87" t="s">
        <v>429</v>
      </c>
      <c r="AH146" s="87" t="s">
        <v>430</v>
      </c>
      <c r="AI146" s="87" t="s">
        <v>430</v>
      </c>
      <c r="AJ146" s="87" t="s">
        <v>430</v>
      </c>
      <c r="AK146" s="87" t="s">
        <v>430</v>
      </c>
      <c r="AL146" s="87" t="s">
        <v>429</v>
      </c>
      <c r="AM146" s="16"/>
      <c r="AN146" s="16"/>
      <c r="AO146" s="16"/>
    </row>
    <row r="147" spans="1:41" x14ac:dyDescent="0.25">
      <c r="A147" s="138" t="s">
        <v>288</v>
      </c>
      <c r="B147" s="139" t="s">
        <v>294</v>
      </c>
      <c r="C147" s="140">
        <v>906</v>
      </c>
      <c r="D147" s="136" t="s">
        <v>471</v>
      </c>
      <c r="E147" s="87" t="s">
        <v>425</v>
      </c>
      <c r="F147" s="136" t="s">
        <v>471</v>
      </c>
      <c r="G147" s="136" t="s">
        <v>471</v>
      </c>
      <c r="H147" s="136" t="s">
        <v>471</v>
      </c>
      <c r="I147" s="129" t="s">
        <v>426</v>
      </c>
      <c r="J147" s="136" t="s">
        <v>1040</v>
      </c>
      <c r="K147" s="136" t="s">
        <v>1040</v>
      </c>
      <c r="L147" s="136" t="s">
        <v>1040</v>
      </c>
      <c r="M147" s="87" t="s">
        <v>428</v>
      </c>
      <c r="N147" s="87" t="s">
        <v>429</v>
      </c>
      <c r="O147" s="87" t="s">
        <v>429</v>
      </c>
      <c r="P147" s="87" t="s">
        <v>439</v>
      </c>
      <c r="Q147" s="87" t="s">
        <v>429</v>
      </c>
      <c r="R147" s="87" t="s">
        <v>429</v>
      </c>
      <c r="S147" s="87" t="s">
        <v>429</v>
      </c>
      <c r="T147" s="87" t="s">
        <v>440</v>
      </c>
      <c r="U147" s="87" t="s">
        <v>429</v>
      </c>
      <c r="V147" s="87" t="s">
        <v>441</v>
      </c>
      <c r="W147" s="87" t="s">
        <v>429</v>
      </c>
      <c r="X147" s="87" t="s">
        <v>442</v>
      </c>
      <c r="Y147" s="87" t="s">
        <v>443</v>
      </c>
      <c r="Z147" s="87" t="s">
        <v>485</v>
      </c>
      <c r="AA147" s="87" t="s">
        <v>444</v>
      </c>
      <c r="AB147" s="87" t="s">
        <v>429</v>
      </c>
      <c r="AC147" s="87" t="s">
        <v>429</v>
      </c>
      <c r="AD147" s="87" t="s">
        <v>429</v>
      </c>
      <c r="AE147" s="87" t="s">
        <v>431</v>
      </c>
      <c r="AF147" s="87" t="s">
        <v>429</v>
      </c>
      <c r="AG147" s="87" t="s">
        <v>429</v>
      </c>
      <c r="AH147" s="87" t="s">
        <v>430</v>
      </c>
      <c r="AI147" s="87" t="s">
        <v>430</v>
      </c>
      <c r="AJ147" s="87" t="s">
        <v>430</v>
      </c>
      <c r="AK147" s="87" t="s">
        <v>430</v>
      </c>
      <c r="AL147" s="87" t="s">
        <v>429</v>
      </c>
      <c r="AM147" s="16"/>
      <c r="AN147" s="16"/>
      <c r="AO147" s="16"/>
    </row>
    <row r="148" spans="1:41" x14ac:dyDescent="0.25">
      <c r="A148" s="138" t="s">
        <v>295</v>
      </c>
      <c r="B148" s="139" t="s">
        <v>296</v>
      </c>
      <c r="C148" s="140">
        <v>1001</v>
      </c>
      <c r="D148" s="136" t="s">
        <v>471</v>
      </c>
      <c r="E148" s="87" t="s">
        <v>425</v>
      </c>
      <c r="F148" s="136" t="s">
        <v>471</v>
      </c>
      <c r="G148" s="136" t="s">
        <v>471</v>
      </c>
      <c r="H148" s="136" t="s">
        <v>471</v>
      </c>
      <c r="I148" s="129" t="s">
        <v>426</v>
      </c>
      <c r="J148" s="136" t="s">
        <v>1040</v>
      </c>
      <c r="K148" s="136" t="s">
        <v>1040</v>
      </c>
      <c r="L148" s="136" t="s">
        <v>1040</v>
      </c>
      <c r="M148" s="87" t="s">
        <v>428</v>
      </c>
      <c r="N148" s="87" t="s">
        <v>429</v>
      </c>
      <c r="O148" s="87" t="s">
        <v>429</v>
      </c>
      <c r="P148" s="87" t="s">
        <v>439</v>
      </c>
      <c r="Q148" s="87" t="s">
        <v>429</v>
      </c>
      <c r="R148" s="87" t="s">
        <v>429</v>
      </c>
      <c r="S148" s="87" t="s">
        <v>429</v>
      </c>
      <c r="T148" s="87" t="s">
        <v>440</v>
      </c>
      <c r="U148" s="87" t="s">
        <v>429</v>
      </c>
      <c r="V148" s="87" t="s">
        <v>441</v>
      </c>
      <c r="W148" s="87" t="s">
        <v>429</v>
      </c>
      <c r="X148" s="87" t="s">
        <v>442</v>
      </c>
      <c r="Y148" s="87" t="s">
        <v>443</v>
      </c>
      <c r="Z148" s="87" t="s">
        <v>485</v>
      </c>
      <c r="AA148" s="87" t="s">
        <v>444</v>
      </c>
      <c r="AB148" s="87" t="s">
        <v>429</v>
      </c>
      <c r="AC148" s="87" t="s">
        <v>429</v>
      </c>
      <c r="AD148" s="87" t="s">
        <v>429</v>
      </c>
      <c r="AE148" s="87" t="s">
        <v>431</v>
      </c>
      <c r="AF148" s="87" t="s">
        <v>429</v>
      </c>
      <c r="AG148" s="87" t="s">
        <v>429</v>
      </c>
      <c r="AH148" s="87" t="s">
        <v>430</v>
      </c>
      <c r="AI148" s="87" t="s">
        <v>430</v>
      </c>
      <c r="AJ148" s="87" t="s">
        <v>430</v>
      </c>
      <c r="AK148" s="87" t="s">
        <v>430</v>
      </c>
      <c r="AL148" s="87" t="s">
        <v>429</v>
      </c>
      <c r="AM148" s="16"/>
      <c r="AN148" s="16"/>
      <c r="AO148" s="16"/>
    </row>
    <row r="149" spans="1:41" x14ac:dyDescent="0.25">
      <c r="A149" s="138" t="s">
        <v>295</v>
      </c>
      <c r="B149" s="139" t="s">
        <v>297</v>
      </c>
      <c r="C149" s="140">
        <v>1002</v>
      </c>
      <c r="D149" s="136" t="s">
        <v>471</v>
      </c>
      <c r="E149" s="87" t="s">
        <v>425</v>
      </c>
      <c r="F149" s="136" t="s">
        <v>471</v>
      </c>
      <c r="G149" s="136" t="s">
        <v>471</v>
      </c>
      <c r="H149" s="136" t="s">
        <v>471</v>
      </c>
      <c r="I149" s="129" t="s">
        <v>426</v>
      </c>
      <c r="J149" s="136" t="s">
        <v>1040</v>
      </c>
      <c r="K149" s="136" t="s">
        <v>1040</v>
      </c>
      <c r="L149" s="136" t="s">
        <v>1040</v>
      </c>
      <c r="M149" s="87" t="s">
        <v>428</v>
      </c>
      <c r="N149" s="87" t="s">
        <v>429</v>
      </c>
      <c r="O149" s="87" t="s">
        <v>429</v>
      </c>
      <c r="P149" s="87" t="s">
        <v>439</v>
      </c>
      <c r="Q149" s="87" t="s">
        <v>429</v>
      </c>
      <c r="R149" s="87" t="s">
        <v>429</v>
      </c>
      <c r="S149" s="87" t="s">
        <v>429</v>
      </c>
      <c r="T149" s="87" t="s">
        <v>440</v>
      </c>
      <c r="U149" s="87" t="s">
        <v>429</v>
      </c>
      <c r="V149" s="87" t="s">
        <v>441</v>
      </c>
      <c r="W149" s="87" t="s">
        <v>429</v>
      </c>
      <c r="X149" s="87" t="s">
        <v>442</v>
      </c>
      <c r="Y149" s="87" t="s">
        <v>443</v>
      </c>
      <c r="Z149" s="87" t="s">
        <v>485</v>
      </c>
      <c r="AA149" s="87" t="s">
        <v>444</v>
      </c>
      <c r="AB149" s="87" t="s">
        <v>429</v>
      </c>
      <c r="AC149" s="87" t="s">
        <v>429</v>
      </c>
      <c r="AD149" s="87" t="s">
        <v>429</v>
      </c>
      <c r="AE149" s="87" t="s">
        <v>431</v>
      </c>
      <c r="AF149" s="87" t="s">
        <v>429</v>
      </c>
      <c r="AG149" s="87" t="s">
        <v>429</v>
      </c>
      <c r="AH149" s="87" t="s">
        <v>430</v>
      </c>
      <c r="AI149" s="87" t="s">
        <v>430</v>
      </c>
      <c r="AJ149" s="87" t="s">
        <v>430</v>
      </c>
      <c r="AK149" s="87" t="s">
        <v>430</v>
      </c>
      <c r="AL149" s="87" t="s">
        <v>429</v>
      </c>
      <c r="AM149" s="16"/>
      <c r="AN149" s="16"/>
      <c r="AO149" s="16"/>
    </row>
    <row r="150" spans="1:41" x14ac:dyDescent="0.25">
      <c r="A150" s="138" t="s">
        <v>295</v>
      </c>
      <c r="B150" s="139" t="s">
        <v>298</v>
      </c>
      <c r="C150" s="140">
        <v>1003</v>
      </c>
      <c r="D150" s="136" t="s">
        <v>471</v>
      </c>
      <c r="E150" s="87" t="s">
        <v>425</v>
      </c>
      <c r="F150" s="136" t="s">
        <v>471</v>
      </c>
      <c r="G150" s="136" t="s">
        <v>471</v>
      </c>
      <c r="H150" s="136" t="s">
        <v>471</v>
      </c>
      <c r="I150" s="129" t="s">
        <v>426</v>
      </c>
      <c r="J150" s="136" t="s">
        <v>1040</v>
      </c>
      <c r="K150" s="136" t="s">
        <v>1040</v>
      </c>
      <c r="L150" s="136" t="s">
        <v>1040</v>
      </c>
      <c r="M150" s="87" t="s">
        <v>428</v>
      </c>
      <c r="N150" s="87" t="s">
        <v>429</v>
      </c>
      <c r="O150" s="87" t="s">
        <v>429</v>
      </c>
      <c r="P150" s="87" t="s">
        <v>439</v>
      </c>
      <c r="Q150" s="87" t="s">
        <v>429</v>
      </c>
      <c r="R150" s="87" t="s">
        <v>429</v>
      </c>
      <c r="S150" s="87" t="s">
        <v>429</v>
      </c>
      <c r="T150" s="87" t="s">
        <v>440</v>
      </c>
      <c r="U150" s="87" t="s">
        <v>429</v>
      </c>
      <c r="V150" s="87" t="s">
        <v>441</v>
      </c>
      <c r="W150" s="87" t="s">
        <v>429</v>
      </c>
      <c r="X150" s="87" t="s">
        <v>442</v>
      </c>
      <c r="Y150" s="87" t="s">
        <v>443</v>
      </c>
      <c r="Z150" s="87" t="s">
        <v>485</v>
      </c>
      <c r="AA150" s="87" t="s">
        <v>444</v>
      </c>
      <c r="AB150" s="87" t="s">
        <v>429</v>
      </c>
      <c r="AC150" s="87" t="s">
        <v>429</v>
      </c>
      <c r="AD150" s="87" t="s">
        <v>429</v>
      </c>
      <c r="AE150" s="87" t="s">
        <v>431</v>
      </c>
      <c r="AF150" s="87" t="s">
        <v>429</v>
      </c>
      <c r="AG150" s="87" t="s">
        <v>429</v>
      </c>
      <c r="AH150" s="87" t="s">
        <v>430</v>
      </c>
      <c r="AI150" s="87" t="s">
        <v>430</v>
      </c>
      <c r="AJ150" s="87" t="s">
        <v>430</v>
      </c>
      <c r="AK150" s="87" t="s">
        <v>430</v>
      </c>
      <c r="AL150" s="87" t="s">
        <v>429</v>
      </c>
      <c r="AM150" s="16"/>
      <c r="AN150" s="16"/>
      <c r="AO150" s="16"/>
    </row>
    <row r="151" spans="1:41" x14ac:dyDescent="0.25">
      <c r="A151" s="138" t="s">
        <v>295</v>
      </c>
      <c r="B151" s="139" t="s">
        <v>210</v>
      </c>
      <c r="C151" s="140">
        <v>1004</v>
      </c>
      <c r="D151" s="136" t="s">
        <v>471</v>
      </c>
      <c r="E151" s="87" t="s">
        <v>425</v>
      </c>
      <c r="F151" s="136" t="s">
        <v>471</v>
      </c>
      <c r="G151" s="136" t="s">
        <v>471</v>
      </c>
      <c r="H151" s="136" t="s">
        <v>471</v>
      </c>
      <c r="I151" s="129" t="s">
        <v>426</v>
      </c>
      <c r="J151" s="136" t="s">
        <v>1040</v>
      </c>
      <c r="K151" s="136" t="s">
        <v>1040</v>
      </c>
      <c r="L151" s="136" t="s">
        <v>1040</v>
      </c>
      <c r="M151" s="87" t="s">
        <v>428</v>
      </c>
      <c r="N151" s="87" t="s">
        <v>429</v>
      </c>
      <c r="O151" s="87" t="s">
        <v>429</v>
      </c>
      <c r="P151" s="87" t="s">
        <v>439</v>
      </c>
      <c r="Q151" s="87" t="s">
        <v>429</v>
      </c>
      <c r="R151" s="87" t="s">
        <v>429</v>
      </c>
      <c r="S151" s="87" t="s">
        <v>429</v>
      </c>
      <c r="T151" s="87" t="s">
        <v>440</v>
      </c>
      <c r="U151" s="87" t="s">
        <v>429</v>
      </c>
      <c r="V151" s="87" t="s">
        <v>441</v>
      </c>
      <c r="W151" s="87" t="s">
        <v>429</v>
      </c>
      <c r="X151" s="87" t="s">
        <v>442</v>
      </c>
      <c r="Y151" s="87" t="s">
        <v>443</v>
      </c>
      <c r="Z151" s="87" t="s">
        <v>485</v>
      </c>
      <c r="AA151" s="87" t="s">
        <v>444</v>
      </c>
      <c r="AB151" s="87" t="s">
        <v>429</v>
      </c>
      <c r="AC151" s="87" t="s">
        <v>429</v>
      </c>
      <c r="AD151" s="87" t="s">
        <v>429</v>
      </c>
      <c r="AE151" s="87" t="s">
        <v>431</v>
      </c>
      <c r="AF151" s="87" t="s">
        <v>429</v>
      </c>
      <c r="AG151" s="87" t="s">
        <v>429</v>
      </c>
      <c r="AH151" s="87" t="s">
        <v>430</v>
      </c>
      <c r="AI151" s="87" t="s">
        <v>430</v>
      </c>
      <c r="AJ151" s="87" t="s">
        <v>430</v>
      </c>
      <c r="AK151" s="87" t="s">
        <v>430</v>
      </c>
      <c r="AL151" s="87" t="s">
        <v>429</v>
      </c>
      <c r="AM151" s="16"/>
      <c r="AN151" s="16"/>
      <c r="AO151" s="16"/>
    </row>
    <row r="152" spans="1:41" x14ac:dyDescent="0.25">
      <c r="A152" s="138" t="s">
        <v>295</v>
      </c>
      <c r="B152" s="139" t="s">
        <v>214</v>
      </c>
      <c r="C152" s="140">
        <v>1005</v>
      </c>
      <c r="D152" s="136" t="s">
        <v>471</v>
      </c>
      <c r="E152" s="87" t="s">
        <v>425</v>
      </c>
      <c r="F152" s="136" t="s">
        <v>471</v>
      </c>
      <c r="G152" s="136" t="s">
        <v>471</v>
      </c>
      <c r="H152" s="136" t="s">
        <v>471</v>
      </c>
      <c r="I152" s="129" t="s">
        <v>426</v>
      </c>
      <c r="J152" s="136" t="s">
        <v>1040</v>
      </c>
      <c r="K152" s="136" t="s">
        <v>1040</v>
      </c>
      <c r="L152" s="136" t="s">
        <v>1040</v>
      </c>
      <c r="M152" s="87" t="s">
        <v>428</v>
      </c>
      <c r="N152" s="87" t="s">
        <v>429</v>
      </c>
      <c r="O152" s="87" t="s">
        <v>429</v>
      </c>
      <c r="P152" s="87" t="s">
        <v>439</v>
      </c>
      <c r="Q152" s="87" t="s">
        <v>429</v>
      </c>
      <c r="R152" s="87" t="s">
        <v>429</v>
      </c>
      <c r="S152" s="87" t="s">
        <v>429</v>
      </c>
      <c r="T152" s="87" t="s">
        <v>440</v>
      </c>
      <c r="U152" s="87" t="s">
        <v>429</v>
      </c>
      <c r="V152" s="87" t="s">
        <v>441</v>
      </c>
      <c r="W152" s="87" t="s">
        <v>429</v>
      </c>
      <c r="X152" s="87" t="s">
        <v>442</v>
      </c>
      <c r="Y152" s="87" t="s">
        <v>443</v>
      </c>
      <c r="Z152" s="87" t="s">
        <v>485</v>
      </c>
      <c r="AA152" s="87" t="s">
        <v>444</v>
      </c>
      <c r="AB152" s="87" t="s">
        <v>429</v>
      </c>
      <c r="AC152" s="87" t="s">
        <v>429</v>
      </c>
      <c r="AD152" s="87" t="s">
        <v>429</v>
      </c>
      <c r="AE152" s="87" t="s">
        <v>431</v>
      </c>
      <c r="AF152" s="87" t="s">
        <v>429</v>
      </c>
      <c r="AG152" s="87" t="s">
        <v>429</v>
      </c>
      <c r="AH152" s="87" t="s">
        <v>430</v>
      </c>
      <c r="AI152" s="87" t="s">
        <v>430</v>
      </c>
      <c r="AJ152" s="87" t="s">
        <v>430</v>
      </c>
      <c r="AK152" s="87" t="s">
        <v>430</v>
      </c>
      <c r="AL152" s="87" t="s">
        <v>429</v>
      </c>
      <c r="AM152" s="16"/>
      <c r="AN152" s="16"/>
      <c r="AO152" s="16"/>
    </row>
    <row r="153" spans="1:41" x14ac:dyDescent="0.25">
      <c r="A153" s="138" t="s">
        <v>295</v>
      </c>
      <c r="B153" s="139" t="s">
        <v>295</v>
      </c>
      <c r="C153" s="140">
        <v>1006</v>
      </c>
      <c r="D153" s="136" t="s">
        <v>471</v>
      </c>
      <c r="E153" s="87" t="s">
        <v>425</v>
      </c>
      <c r="F153" s="136" t="s">
        <v>471</v>
      </c>
      <c r="G153" s="136" t="s">
        <v>471</v>
      </c>
      <c r="H153" s="136" t="s">
        <v>471</v>
      </c>
      <c r="I153" s="129" t="s">
        <v>426</v>
      </c>
      <c r="J153" s="136" t="s">
        <v>1040</v>
      </c>
      <c r="K153" s="136" t="s">
        <v>1040</v>
      </c>
      <c r="L153" s="136" t="s">
        <v>1040</v>
      </c>
      <c r="M153" s="87" t="s">
        <v>428</v>
      </c>
      <c r="N153" s="87" t="s">
        <v>429</v>
      </c>
      <c r="O153" s="87" t="s">
        <v>429</v>
      </c>
      <c r="P153" s="87" t="s">
        <v>439</v>
      </c>
      <c r="Q153" s="87" t="s">
        <v>429</v>
      </c>
      <c r="R153" s="87" t="s">
        <v>429</v>
      </c>
      <c r="S153" s="87" t="s">
        <v>429</v>
      </c>
      <c r="T153" s="87" t="s">
        <v>440</v>
      </c>
      <c r="U153" s="87" t="s">
        <v>429</v>
      </c>
      <c r="V153" s="87" t="s">
        <v>441</v>
      </c>
      <c r="W153" s="87" t="s">
        <v>429</v>
      </c>
      <c r="X153" s="87" t="s">
        <v>442</v>
      </c>
      <c r="Y153" s="87" t="s">
        <v>443</v>
      </c>
      <c r="Z153" s="87" t="s">
        <v>485</v>
      </c>
      <c r="AA153" s="87" t="s">
        <v>444</v>
      </c>
      <c r="AB153" s="87" t="s">
        <v>429</v>
      </c>
      <c r="AC153" s="87" t="s">
        <v>429</v>
      </c>
      <c r="AD153" s="87" t="s">
        <v>429</v>
      </c>
      <c r="AE153" s="87" t="s">
        <v>431</v>
      </c>
      <c r="AF153" s="87" t="s">
        <v>429</v>
      </c>
      <c r="AG153" s="87" t="s">
        <v>429</v>
      </c>
      <c r="AH153" s="87" t="s">
        <v>430</v>
      </c>
      <c r="AI153" s="87" t="s">
        <v>430</v>
      </c>
      <c r="AJ153" s="87" t="s">
        <v>430</v>
      </c>
      <c r="AK153" s="87" t="s">
        <v>430</v>
      </c>
      <c r="AL153" s="87" t="s">
        <v>429</v>
      </c>
      <c r="AM153" s="16"/>
      <c r="AN153" s="16"/>
      <c r="AO153" s="16"/>
    </row>
    <row r="154" spans="1:41" x14ac:dyDescent="0.25">
      <c r="A154" s="138" t="s">
        <v>295</v>
      </c>
      <c r="B154" s="139" t="s">
        <v>299</v>
      </c>
      <c r="C154" s="140">
        <v>1007</v>
      </c>
      <c r="D154" s="136" t="s">
        <v>471</v>
      </c>
      <c r="E154" s="87" t="s">
        <v>425</v>
      </c>
      <c r="F154" s="136" t="s">
        <v>471</v>
      </c>
      <c r="G154" s="136" t="s">
        <v>471</v>
      </c>
      <c r="H154" s="136" t="s">
        <v>471</v>
      </c>
      <c r="I154" s="129" t="s">
        <v>426</v>
      </c>
      <c r="J154" s="136" t="s">
        <v>1040</v>
      </c>
      <c r="K154" s="136" t="s">
        <v>1040</v>
      </c>
      <c r="L154" s="136" t="s">
        <v>1040</v>
      </c>
      <c r="M154" s="87" t="s">
        <v>428</v>
      </c>
      <c r="N154" s="87" t="s">
        <v>429</v>
      </c>
      <c r="O154" s="87" t="s">
        <v>429</v>
      </c>
      <c r="P154" s="87" t="s">
        <v>439</v>
      </c>
      <c r="Q154" s="87" t="s">
        <v>429</v>
      </c>
      <c r="R154" s="87" t="s">
        <v>429</v>
      </c>
      <c r="S154" s="87" t="s">
        <v>429</v>
      </c>
      <c r="T154" s="87" t="s">
        <v>440</v>
      </c>
      <c r="U154" s="87" t="s">
        <v>429</v>
      </c>
      <c r="V154" s="87" t="s">
        <v>441</v>
      </c>
      <c r="W154" s="87" t="s">
        <v>429</v>
      </c>
      <c r="X154" s="87" t="s">
        <v>442</v>
      </c>
      <c r="Y154" s="87" t="s">
        <v>443</v>
      </c>
      <c r="Z154" s="87" t="s">
        <v>485</v>
      </c>
      <c r="AA154" s="87" t="s">
        <v>444</v>
      </c>
      <c r="AB154" s="87" t="s">
        <v>429</v>
      </c>
      <c r="AC154" s="87" t="s">
        <v>429</v>
      </c>
      <c r="AD154" s="87" t="s">
        <v>429</v>
      </c>
      <c r="AE154" s="87" t="s">
        <v>431</v>
      </c>
      <c r="AF154" s="87" t="s">
        <v>429</v>
      </c>
      <c r="AG154" s="87" t="s">
        <v>429</v>
      </c>
      <c r="AH154" s="87" t="s">
        <v>430</v>
      </c>
      <c r="AI154" s="87" t="s">
        <v>430</v>
      </c>
      <c r="AJ154" s="87" t="s">
        <v>430</v>
      </c>
      <c r="AK154" s="87" t="s">
        <v>430</v>
      </c>
      <c r="AL154" s="87" t="s">
        <v>429</v>
      </c>
      <c r="AM154" s="16"/>
      <c r="AN154" s="16"/>
      <c r="AO154" s="16"/>
    </row>
    <row r="155" spans="1:41" x14ac:dyDescent="0.25">
      <c r="A155" s="138" t="s">
        <v>295</v>
      </c>
      <c r="B155" s="139" t="s">
        <v>300</v>
      </c>
      <c r="C155" s="140">
        <v>1008</v>
      </c>
      <c r="D155" s="136" t="s">
        <v>471</v>
      </c>
      <c r="E155" s="87" t="s">
        <v>425</v>
      </c>
      <c r="F155" s="136" t="s">
        <v>471</v>
      </c>
      <c r="G155" s="136" t="s">
        <v>471</v>
      </c>
      <c r="H155" s="136" t="s">
        <v>471</v>
      </c>
      <c r="I155" s="129" t="s">
        <v>426</v>
      </c>
      <c r="J155" s="136" t="s">
        <v>1040</v>
      </c>
      <c r="K155" s="136" t="s">
        <v>1040</v>
      </c>
      <c r="L155" s="136" t="s">
        <v>1040</v>
      </c>
      <c r="M155" s="87" t="s">
        <v>428</v>
      </c>
      <c r="N155" s="87" t="s">
        <v>429</v>
      </c>
      <c r="O155" s="87" t="s">
        <v>429</v>
      </c>
      <c r="P155" s="87" t="s">
        <v>439</v>
      </c>
      <c r="Q155" s="87" t="s">
        <v>429</v>
      </c>
      <c r="R155" s="87" t="s">
        <v>429</v>
      </c>
      <c r="S155" s="87" t="s">
        <v>429</v>
      </c>
      <c r="T155" s="87" t="s">
        <v>440</v>
      </c>
      <c r="U155" s="87" t="s">
        <v>429</v>
      </c>
      <c r="V155" s="87" t="s">
        <v>441</v>
      </c>
      <c r="W155" s="87" t="s">
        <v>429</v>
      </c>
      <c r="X155" s="87" t="s">
        <v>442</v>
      </c>
      <c r="Y155" s="87" t="s">
        <v>443</v>
      </c>
      <c r="Z155" s="87" t="s">
        <v>485</v>
      </c>
      <c r="AA155" s="87" t="s">
        <v>444</v>
      </c>
      <c r="AB155" s="87" t="s">
        <v>429</v>
      </c>
      <c r="AC155" s="87" t="s">
        <v>429</v>
      </c>
      <c r="AD155" s="87" t="s">
        <v>429</v>
      </c>
      <c r="AE155" s="87" t="s">
        <v>431</v>
      </c>
      <c r="AF155" s="87" t="s">
        <v>429</v>
      </c>
      <c r="AG155" s="87" t="s">
        <v>429</v>
      </c>
      <c r="AH155" s="87" t="s">
        <v>430</v>
      </c>
      <c r="AI155" s="87" t="s">
        <v>430</v>
      </c>
      <c r="AJ155" s="87" t="s">
        <v>430</v>
      </c>
      <c r="AK155" s="87" t="s">
        <v>430</v>
      </c>
      <c r="AL155" s="87" t="s">
        <v>429</v>
      </c>
      <c r="AM155" s="16"/>
      <c r="AN155" s="16"/>
      <c r="AO155" s="16"/>
    </row>
    <row r="156" spans="1:41" x14ac:dyDescent="0.25">
      <c r="A156" s="138" t="s">
        <v>295</v>
      </c>
      <c r="B156" s="139" t="s">
        <v>301</v>
      </c>
      <c r="C156" s="140">
        <v>1009</v>
      </c>
      <c r="D156" s="136" t="s">
        <v>471</v>
      </c>
      <c r="E156" s="87" t="s">
        <v>425</v>
      </c>
      <c r="F156" s="136" t="s">
        <v>471</v>
      </c>
      <c r="G156" s="136" t="s">
        <v>471</v>
      </c>
      <c r="H156" s="136" t="s">
        <v>471</v>
      </c>
      <c r="I156" s="129" t="s">
        <v>426</v>
      </c>
      <c r="J156" s="136" t="s">
        <v>1040</v>
      </c>
      <c r="K156" s="136" t="s">
        <v>1040</v>
      </c>
      <c r="L156" s="136" t="s">
        <v>1040</v>
      </c>
      <c r="M156" s="87" t="s">
        <v>428</v>
      </c>
      <c r="N156" s="87" t="s">
        <v>429</v>
      </c>
      <c r="O156" s="87" t="s">
        <v>429</v>
      </c>
      <c r="P156" s="87" t="s">
        <v>439</v>
      </c>
      <c r="Q156" s="87" t="s">
        <v>429</v>
      </c>
      <c r="R156" s="87" t="s">
        <v>429</v>
      </c>
      <c r="S156" s="87" t="s">
        <v>429</v>
      </c>
      <c r="T156" s="87" t="s">
        <v>440</v>
      </c>
      <c r="U156" s="87" t="s">
        <v>429</v>
      </c>
      <c r="V156" s="87" t="s">
        <v>441</v>
      </c>
      <c r="W156" s="87" t="s">
        <v>429</v>
      </c>
      <c r="X156" s="87" t="s">
        <v>442</v>
      </c>
      <c r="Y156" s="87" t="s">
        <v>443</v>
      </c>
      <c r="Z156" s="87" t="s">
        <v>485</v>
      </c>
      <c r="AA156" s="87" t="s">
        <v>444</v>
      </c>
      <c r="AB156" s="87" t="s">
        <v>429</v>
      </c>
      <c r="AC156" s="87" t="s">
        <v>429</v>
      </c>
      <c r="AD156" s="87" t="s">
        <v>429</v>
      </c>
      <c r="AE156" s="87" t="s">
        <v>431</v>
      </c>
      <c r="AF156" s="87" t="s">
        <v>429</v>
      </c>
      <c r="AG156" s="87" t="s">
        <v>429</v>
      </c>
      <c r="AH156" s="87" t="s">
        <v>430</v>
      </c>
      <c r="AI156" s="87" t="s">
        <v>430</v>
      </c>
      <c r="AJ156" s="87" t="s">
        <v>430</v>
      </c>
      <c r="AK156" s="87" t="s">
        <v>430</v>
      </c>
      <c r="AL156" s="87" t="s">
        <v>429</v>
      </c>
      <c r="AM156" s="16"/>
      <c r="AN156" s="16"/>
      <c r="AO156" s="16"/>
    </row>
    <row r="157" spans="1:41" x14ac:dyDescent="0.25">
      <c r="A157" s="138" t="s">
        <v>295</v>
      </c>
      <c r="B157" s="139" t="s">
        <v>221</v>
      </c>
      <c r="C157" s="140">
        <v>1010</v>
      </c>
      <c r="D157" s="136" t="s">
        <v>471</v>
      </c>
      <c r="E157" s="87" t="s">
        <v>425</v>
      </c>
      <c r="F157" s="136" t="s">
        <v>471</v>
      </c>
      <c r="G157" s="136" t="s">
        <v>471</v>
      </c>
      <c r="H157" s="136" t="s">
        <v>471</v>
      </c>
      <c r="I157" s="129" t="s">
        <v>426</v>
      </c>
      <c r="J157" s="136" t="s">
        <v>1040</v>
      </c>
      <c r="K157" s="136" t="s">
        <v>1040</v>
      </c>
      <c r="L157" s="136" t="s">
        <v>1040</v>
      </c>
      <c r="M157" s="87" t="s">
        <v>428</v>
      </c>
      <c r="N157" s="87" t="s">
        <v>429</v>
      </c>
      <c r="O157" s="87" t="s">
        <v>429</v>
      </c>
      <c r="P157" s="87" t="s">
        <v>439</v>
      </c>
      <c r="Q157" s="87" t="s">
        <v>429</v>
      </c>
      <c r="R157" s="87" t="s">
        <v>429</v>
      </c>
      <c r="S157" s="87" t="s">
        <v>429</v>
      </c>
      <c r="T157" s="87" t="s">
        <v>440</v>
      </c>
      <c r="U157" s="87" t="s">
        <v>429</v>
      </c>
      <c r="V157" s="87" t="s">
        <v>441</v>
      </c>
      <c r="W157" s="87" t="s">
        <v>429</v>
      </c>
      <c r="X157" s="87" t="s">
        <v>442</v>
      </c>
      <c r="Y157" s="87" t="s">
        <v>443</v>
      </c>
      <c r="Z157" s="87" t="s">
        <v>485</v>
      </c>
      <c r="AA157" s="87" t="s">
        <v>444</v>
      </c>
      <c r="AB157" s="87" t="s">
        <v>429</v>
      </c>
      <c r="AC157" s="87" t="s">
        <v>429</v>
      </c>
      <c r="AD157" s="87" t="s">
        <v>429</v>
      </c>
      <c r="AE157" s="87" t="s">
        <v>431</v>
      </c>
      <c r="AF157" s="87" t="s">
        <v>429</v>
      </c>
      <c r="AG157" s="87" t="s">
        <v>429</v>
      </c>
      <c r="AH157" s="87" t="s">
        <v>430</v>
      </c>
      <c r="AI157" s="87" t="s">
        <v>430</v>
      </c>
      <c r="AJ157" s="87" t="s">
        <v>430</v>
      </c>
      <c r="AK157" s="87" t="s">
        <v>430</v>
      </c>
      <c r="AL157" s="87" t="s">
        <v>429</v>
      </c>
      <c r="AM157" s="16"/>
      <c r="AN157" s="16"/>
      <c r="AO157" s="16"/>
    </row>
    <row r="158" spans="1:41" x14ac:dyDescent="0.25">
      <c r="A158" s="138" t="s">
        <v>295</v>
      </c>
      <c r="B158" s="139" t="s">
        <v>244</v>
      </c>
      <c r="C158" s="140">
        <v>1011</v>
      </c>
      <c r="D158" s="136" t="s">
        <v>471</v>
      </c>
      <c r="E158" s="87" t="s">
        <v>425</v>
      </c>
      <c r="F158" s="136" t="s">
        <v>471</v>
      </c>
      <c r="G158" s="136" t="s">
        <v>471</v>
      </c>
      <c r="H158" s="136" t="s">
        <v>471</v>
      </c>
      <c r="I158" s="129" t="s">
        <v>426</v>
      </c>
      <c r="J158" s="136" t="s">
        <v>1040</v>
      </c>
      <c r="K158" s="136" t="s">
        <v>1040</v>
      </c>
      <c r="L158" s="136" t="s">
        <v>1040</v>
      </c>
      <c r="M158" s="87" t="s">
        <v>428</v>
      </c>
      <c r="N158" s="87" t="s">
        <v>429</v>
      </c>
      <c r="O158" s="87" t="s">
        <v>429</v>
      </c>
      <c r="P158" s="87" t="s">
        <v>439</v>
      </c>
      <c r="Q158" s="87" t="s">
        <v>429</v>
      </c>
      <c r="R158" s="87" t="s">
        <v>429</v>
      </c>
      <c r="S158" s="87" t="s">
        <v>429</v>
      </c>
      <c r="T158" s="87" t="s">
        <v>440</v>
      </c>
      <c r="U158" s="87" t="s">
        <v>429</v>
      </c>
      <c r="V158" s="87" t="s">
        <v>441</v>
      </c>
      <c r="W158" s="87" t="s">
        <v>429</v>
      </c>
      <c r="X158" s="87" t="s">
        <v>442</v>
      </c>
      <c r="Y158" s="87" t="s">
        <v>443</v>
      </c>
      <c r="Z158" s="87" t="s">
        <v>485</v>
      </c>
      <c r="AA158" s="87" t="s">
        <v>444</v>
      </c>
      <c r="AB158" s="87" t="s">
        <v>429</v>
      </c>
      <c r="AC158" s="87" t="s">
        <v>429</v>
      </c>
      <c r="AD158" s="87" t="s">
        <v>429</v>
      </c>
      <c r="AE158" s="87" t="s">
        <v>431</v>
      </c>
      <c r="AF158" s="87" t="s">
        <v>429</v>
      </c>
      <c r="AG158" s="87" t="s">
        <v>429</v>
      </c>
      <c r="AH158" s="87" t="s">
        <v>430</v>
      </c>
      <c r="AI158" s="87" t="s">
        <v>430</v>
      </c>
      <c r="AJ158" s="87" t="s">
        <v>430</v>
      </c>
      <c r="AK158" s="87" t="s">
        <v>430</v>
      </c>
      <c r="AL158" s="87" t="s">
        <v>429</v>
      </c>
      <c r="AM158" s="16"/>
      <c r="AN158" s="16"/>
      <c r="AO158" s="16"/>
    </row>
    <row r="159" spans="1:41" x14ac:dyDescent="0.25">
      <c r="A159" s="138" t="s">
        <v>295</v>
      </c>
      <c r="B159" s="139" t="s">
        <v>302</v>
      </c>
      <c r="C159" s="140">
        <v>1012</v>
      </c>
      <c r="D159" s="136" t="s">
        <v>471</v>
      </c>
      <c r="E159" s="87" t="s">
        <v>425</v>
      </c>
      <c r="F159" s="136" t="s">
        <v>471</v>
      </c>
      <c r="G159" s="136" t="s">
        <v>471</v>
      </c>
      <c r="H159" s="136" t="s">
        <v>471</v>
      </c>
      <c r="I159" s="129" t="s">
        <v>426</v>
      </c>
      <c r="J159" s="136" t="s">
        <v>1040</v>
      </c>
      <c r="K159" s="136" t="s">
        <v>1040</v>
      </c>
      <c r="L159" s="136" t="s">
        <v>1040</v>
      </c>
      <c r="M159" s="87" t="s">
        <v>428</v>
      </c>
      <c r="N159" s="87" t="s">
        <v>429</v>
      </c>
      <c r="O159" s="87" t="s">
        <v>429</v>
      </c>
      <c r="P159" s="87" t="s">
        <v>439</v>
      </c>
      <c r="Q159" s="87" t="s">
        <v>429</v>
      </c>
      <c r="R159" s="87" t="s">
        <v>429</v>
      </c>
      <c r="S159" s="87" t="s">
        <v>429</v>
      </c>
      <c r="T159" s="87" t="s">
        <v>440</v>
      </c>
      <c r="U159" s="87" t="s">
        <v>429</v>
      </c>
      <c r="V159" s="87" t="s">
        <v>441</v>
      </c>
      <c r="W159" s="87" t="s">
        <v>429</v>
      </c>
      <c r="X159" s="87" t="s">
        <v>442</v>
      </c>
      <c r="Y159" s="87" t="s">
        <v>443</v>
      </c>
      <c r="Z159" s="87" t="s">
        <v>485</v>
      </c>
      <c r="AA159" s="87" t="s">
        <v>444</v>
      </c>
      <c r="AB159" s="87" t="s">
        <v>429</v>
      </c>
      <c r="AC159" s="87" t="s">
        <v>429</v>
      </c>
      <c r="AD159" s="87" t="s">
        <v>429</v>
      </c>
      <c r="AE159" s="87" t="s">
        <v>431</v>
      </c>
      <c r="AF159" s="87" t="s">
        <v>429</v>
      </c>
      <c r="AG159" s="87" t="s">
        <v>429</v>
      </c>
      <c r="AH159" s="87" t="s">
        <v>430</v>
      </c>
      <c r="AI159" s="87" t="s">
        <v>430</v>
      </c>
      <c r="AJ159" s="87" t="s">
        <v>430</v>
      </c>
      <c r="AK159" s="87" t="s">
        <v>430</v>
      </c>
      <c r="AL159" s="87" t="s">
        <v>429</v>
      </c>
      <c r="AM159" s="16"/>
      <c r="AN159" s="16"/>
      <c r="AO159" s="16"/>
    </row>
    <row r="160" spans="1:41" x14ac:dyDescent="0.25">
      <c r="A160" s="138" t="s">
        <v>295</v>
      </c>
      <c r="B160" s="139" t="s">
        <v>303</v>
      </c>
      <c r="C160" s="140">
        <v>1013</v>
      </c>
      <c r="D160" s="136" t="s">
        <v>471</v>
      </c>
      <c r="E160" s="87" t="s">
        <v>425</v>
      </c>
      <c r="F160" s="136" t="s">
        <v>471</v>
      </c>
      <c r="G160" s="136" t="s">
        <v>471</v>
      </c>
      <c r="H160" s="136" t="s">
        <v>471</v>
      </c>
      <c r="I160" s="129" t="s">
        <v>426</v>
      </c>
      <c r="J160" s="136" t="s">
        <v>1040</v>
      </c>
      <c r="K160" s="136" t="s">
        <v>1040</v>
      </c>
      <c r="L160" s="136" t="s">
        <v>1040</v>
      </c>
      <c r="M160" s="87" t="s">
        <v>428</v>
      </c>
      <c r="N160" s="87" t="s">
        <v>429</v>
      </c>
      <c r="O160" s="87" t="s">
        <v>429</v>
      </c>
      <c r="P160" s="87" t="s">
        <v>439</v>
      </c>
      <c r="Q160" s="87" t="s">
        <v>429</v>
      </c>
      <c r="R160" s="87" t="s">
        <v>429</v>
      </c>
      <c r="S160" s="87" t="s">
        <v>429</v>
      </c>
      <c r="T160" s="87" t="s">
        <v>440</v>
      </c>
      <c r="U160" s="87" t="s">
        <v>429</v>
      </c>
      <c r="V160" s="87" t="s">
        <v>441</v>
      </c>
      <c r="W160" s="87" t="s">
        <v>429</v>
      </c>
      <c r="X160" s="87" t="s">
        <v>442</v>
      </c>
      <c r="Y160" s="87" t="s">
        <v>443</v>
      </c>
      <c r="Z160" s="87" t="s">
        <v>485</v>
      </c>
      <c r="AA160" s="87" t="s">
        <v>444</v>
      </c>
      <c r="AB160" s="87" t="s">
        <v>429</v>
      </c>
      <c r="AC160" s="87" t="s">
        <v>429</v>
      </c>
      <c r="AD160" s="87" t="s">
        <v>429</v>
      </c>
      <c r="AE160" s="87" t="s">
        <v>431</v>
      </c>
      <c r="AF160" s="87" t="s">
        <v>429</v>
      </c>
      <c r="AG160" s="87" t="s">
        <v>429</v>
      </c>
      <c r="AH160" s="87" t="s">
        <v>430</v>
      </c>
      <c r="AI160" s="87" t="s">
        <v>430</v>
      </c>
      <c r="AJ160" s="87" t="s">
        <v>430</v>
      </c>
      <c r="AK160" s="87" t="s">
        <v>430</v>
      </c>
      <c r="AL160" s="87" t="s">
        <v>429</v>
      </c>
      <c r="AM160" s="16"/>
      <c r="AN160" s="16"/>
      <c r="AO160" s="16"/>
    </row>
    <row r="161" spans="1:41" x14ac:dyDescent="0.25">
      <c r="A161" s="138" t="s">
        <v>295</v>
      </c>
      <c r="B161" s="139" t="s">
        <v>280</v>
      </c>
      <c r="C161" s="140">
        <v>1014</v>
      </c>
      <c r="D161" s="136" t="s">
        <v>471</v>
      </c>
      <c r="E161" s="87" t="s">
        <v>425</v>
      </c>
      <c r="F161" s="136" t="s">
        <v>471</v>
      </c>
      <c r="G161" s="136" t="s">
        <v>471</v>
      </c>
      <c r="H161" s="136" t="s">
        <v>471</v>
      </c>
      <c r="I161" s="129" t="s">
        <v>426</v>
      </c>
      <c r="J161" s="136" t="s">
        <v>1040</v>
      </c>
      <c r="K161" s="136" t="s">
        <v>1040</v>
      </c>
      <c r="L161" s="136" t="s">
        <v>1040</v>
      </c>
      <c r="M161" s="87" t="s">
        <v>428</v>
      </c>
      <c r="N161" s="87" t="s">
        <v>429</v>
      </c>
      <c r="O161" s="87" t="s">
        <v>429</v>
      </c>
      <c r="P161" s="87" t="s">
        <v>439</v>
      </c>
      <c r="Q161" s="87" t="s">
        <v>429</v>
      </c>
      <c r="R161" s="87" t="s">
        <v>429</v>
      </c>
      <c r="S161" s="87" t="s">
        <v>429</v>
      </c>
      <c r="T161" s="87" t="s">
        <v>440</v>
      </c>
      <c r="U161" s="87" t="s">
        <v>429</v>
      </c>
      <c r="V161" s="87" t="s">
        <v>441</v>
      </c>
      <c r="W161" s="87" t="s">
        <v>429</v>
      </c>
      <c r="X161" s="87" t="s">
        <v>442</v>
      </c>
      <c r="Y161" s="87" t="s">
        <v>443</v>
      </c>
      <c r="Z161" s="87" t="s">
        <v>485</v>
      </c>
      <c r="AA161" s="87" t="s">
        <v>444</v>
      </c>
      <c r="AB161" s="87" t="s">
        <v>429</v>
      </c>
      <c r="AC161" s="87" t="s">
        <v>429</v>
      </c>
      <c r="AD161" s="87" t="s">
        <v>429</v>
      </c>
      <c r="AE161" s="87" t="s">
        <v>431</v>
      </c>
      <c r="AF161" s="87" t="s">
        <v>429</v>
      </c>
      <c r="AG161" s="87" t="s">
        <v>429</v>
      </c>
      <c r="AH161" s="87" t="s">
        <v>430</v>
      </c>
      <c r="AI161" s="87" t="s">
        <v>430</v>
      </c>
      <c r="AJ161" s="87" t="s">
        <v>430</v>
      </c>
      <c r="AK161" s="87" t="s">
        <v>430</v>
      </c>
      <c r="AL161" s="87" t="s">
        <v>429</v>
      </c>
      <c r="AM161" s="16"/>
      <c r="AN161" s="16"/>
      <c r="AO161" s="16"/>
    </row>
    <row r="162" spans="1:41" x14ac:dyDescent="0.25">
      <c r="A162" s="138" t="s">
        <v>295</v>
      </c>
      <c r="B162" s="139" t="s">
        <v>282</v>
      </c>
      <c r="C162" s="140">
        <v>1015</v>
      </c>
      <c r="D162" s="136" t="s">
        <v>471</v>
      </c>
      <c r="E162" s="87" t="s">
        <v>425</v>
      </c>
      <c r="F162" s="136" t="s">
        <v>471</v>
      </c>
      <c r="G162" s="136" t="s">
        <v>471</v>
      </c>
      <c r="H162" s="136" t="s">
        <v>471</v>
      </c>
      <c r="I162" s="129" t="s">
        <v>426</v>
      </c>
      <c r="J162" s="136" t="s">
        <v>1040</v>
      </c>
      <c r="K162" s="136" t="s">
        <v>1040</v>
      </c>
      <c r="L162" s="136" t="s">
        <v>1040</v>
      </c>
      <c r="M162" s="87" t="s">
        <v>428</v>
      </c>
      <c r="N162" s="87" t="s">
        <v>429</v>
      </c>
      <c r="O162" s="87" t="s">
        <v>429</v>
      </c>
      <c r="P162" s="87" t="s">
        <v>439</v>
      </c>
      <c r="Q162" s="87" t="s">
        <v>429</v>
      </c>
      <c r="R162" s="87" t="s">
        <v>429</v>
      </c>
      <c r="S162" s="87" t="s">
        <v>429</v>
      </c>
      <c r="T162" s="87" t="s">
        <v>440</v>
      </c>
      <c r="U162" s="87" t="s">
        <v>429</v>
      </c>
      <c r="V162" s="87" t="s">
        <v>441</v>
      </c>
      <c r="W162" s="87" t="s">
        <v>429</v>
      </c>
      <c r="X162" s="87" t="s">
        <v>442</v>
      </c>
      <c r="Y162" s="87" t="s">
        <v>443</v>
      </c>
      <c r="Z162" s="87" t="s">
        <v>485</v>
      </c>
      <c r="AA162" s="87" t="s">
        <v>444</v>
      </c>
      <c r="AB162" s="87" t="s">
        <v>429</v>
      </c>
      <c r="AC162" s="87" t="s">
        <v>429</v>
      </c>
      <c r="AD162" s="87" t="s">
        <v>429</v>
      </c>
      <c r="AE162" s="87" t="s">
        <v>431</v>
      </c>
      <c r="AF162" s="87" t="s">
        <v>429</v>
      </c>
      <c r="AG162" s="87" t="s">
        <v>429</v>
      </c>
      <c r="AH162" s="87" t="s">
        <v>430</v>
      </c>
      <c r="AI162" s="87" t="s">
        <v>430</v>
      </c>
      <c r="AJ162" s="87" t="s">
        <v>430</v>
      </c>
      <c r="AK162" s="87" t="s">
        <v>430</v>
      </c>
      <c r="AL162" s="87" t="s">
        <v>429</v>
      </c>
      <c r="AM162" s="16"/>
      <c r="AN162" s="16"/>
      <c r="AO162" s="16"/>
    </row>
    <row r="163" spans="1:41" x14ac:dyDescent="0.25">
      <c r="A163" s="138" t="s">
        <v>295</v>
      </c>
      <c r="B163" s="139" t="s">
        <v>304</v>
      </c>
      <c r="C163" s="140">
        <v>1016</v>
      </c>
      <c r="D163" s="136" t="s">
        <v>471</v>
      </c>
      <c r="E163" s="87" t="s">
        <v>425</v>
      </c>
      <c r="F163" s="136" t="s">
        <v>471</v>
      </c>
      <c r="G163" s="136" t="s">
        <v>471</v>
      </c>
      <c r="H163" s="136" t="s">
        <v>471</v>
      </c>
      <c r="I163" s="129" t="s">
        <v>426</v>
      </c>
      <c r="J163" s="136" t="s">
        <v>1040</v>
      </c>
      <c r="K163" s="136" t="s">
        <v>1040</v>
      </c>
      <c r="L163" s="136" t="s">
        <v>1040</v>
      </c>
      <c r="M163" s="87" t="s">
        <v>428</v>
      </c>
      <c r="N163" s="87" t="s">
        <v>429</v>
      </c>
      <c r="O163" s="87" t="s">
        <v>429</v>
      </c>
      <c r="P163" s="87" t="s">
        <v>439</v>
      </c>
      <c r="Q163" s="87" t="s">
        <v>429</v>
      </c>
      <c r="R163" s="87" t="s">
        <v>429</v>
      </c>
      <c r="S163" s="87" t="s">
        <v>429</v>
      </c>
      <c r="T163" s="87" t="s">
        <v>440</v>
      </c>
      <c r="U163" s="87" t="s">
        <v>429</v>
      </c>
      <c r="V163" s="87" t="s">
        <v>441</v>
      </c>
      <c r="W163" s="87" t="s">
        <v>429</v>
      </c>
      <c r="X163" s="87" t="s">
        <v>442</v>
      </c>
      <c r="Y163" s="87" t="s">
        <v>443</v>
      </c>
      <c r="Z163" s="87" t="s">
        <v>485</v>
      </c>
      <c r="AA163" s="87" t="s">
        <v>444</v>
      </c>
      <c r="AB163" s="87" t="s">
        <v>429</v>
      </c>
      <c r="AC163" s="87" t="s">
        <v>429</v>
      </c>
      <c r="AD163" s="87" t="s">
        <v>429</v>
      </c>
      <c r="AE163" s="87" t="s">
        <v>431</v>
      </c>
      <c r="AF163" s="87" t="s">
        <v>429</v>
      </c>
      <c r="AG163" s="87" t="s">
        <v>429</v>
      </c>
      <c r="AH163" s="87" t="s">
        <v>430</v>
      </c>
      <c r="AI163" s="87" t="s">
        <v>430</v>
      </c>
      <c r="AJ163" s="87" t="s">
        <v>430</v>
      </c>
      <c r="AK163" s="87" t="s">
        <v>430</v>
      </c>
      <c r="AL163" s="87" t="s">
        <v>429</v>
      </c>
      <c r="AM163" s="16"/>
      <c r="AN163" s="16"/>
      <c r="AO163" s="16"/>
    </row>
    <row r="164" spans="1:41" x14ac:dyDescent="0.25">
      <c r="A164" s="138" t="s">
        <v>295</v>
      </c>
      <c r="B164" s="139" t="s">
        <v>305</v>
      </c>
      <c r="C164" s="140">
        <v>1017</v>
      </c>
      <c r="D164" s="136" t="s">
        <v>471</v>
      </c>
      <c r="E164" s="87" t="s">
        <v>425</v>
      </c>
      <c r="F164" s="136" t="s">
        <v>471</v>
      </c>
      <c r="G164" s="136" t="s">
        <v>471</v>
      </c>
      <c r="H164" s="136" t="s">
        <v>471</v>
      </c>
      <c r="I164" s="129" t="s">
        <v>426</v>
      </c>
      <c r="J164" s="136" t="s">
        <v>1040</v>
      </c>
      <c r="K164" s="136" t="s">
        <v>1040</v>
      </c>
      <c r="L164" s="136" t="s">
        <v>1040</v>
      </c>
      <c r="M164" s="87" t="s">
        <v>428</v>
      </c>
      <c r="N164" s="87" t="s">
        <v>429</v>
      </c>
      <c r="O164" s="87" t="s">
        <v>429</v>
      </c>
      <c r="P164" s="87" t="s">
        <v>439</v>
      </c>
      <c r="Q164" s="87" t="s">
        <v>429</v>
      </c>
      <c r="R164" s="87" t="s">
        <v>429</v>
      </c>
      <c r="S164" s="87" t="s">
        <v>429</v>
      </c>
      <c r="T164" s="87" t="s">
        <v>440</v>
      </c>
      <c r="U164" s="87" t="s">
        <v>429</v>
      </c>
      <c r="V164" s="87" t="s">
        <v>441</v>
      </c>
      <c r="W164" s="87" t="s">
        <v>429</v>
      </c>
      <c r="X164" s="87" t="s">
        <v>442</v>
      </c>
      <c r="Y164" s="87" t="s">
        <v>443</v>
      </c>
      <c r="Z164" s="87" t="s">
        <v>485</v>
      </c>
      <c r="AA164" s="87" t="s">
        <v>444</v>
      </c>
      <c r="AB164" s="87" t="s">
        <v>429</v>
      </c>
      <c r="AC164" s="87" t="s">
        <v>429</v>
      </c>
      <c r="AD164" s="87" t="s">
        <v>429</v>
      </c>
      <c r="AE164" s="87" t="s">
        <v>431</v>
      </c>
      <c r="AF164" s="87" t="s">
        <v>429</v>
      </c>
      <c r="AG164" s="87" t="s">
        <v>429</v>
      </c>
      <c r="AH164" s="87" t="s">
        <v>430</v>
      </c>
      <c r="AI164" s="87" t="s">
        <v>430</v>
      </c>
      <c r="AJ164" s="87" t="s">
        <v>430</v>
      </c>
      <c r="AK164" s="87" t="s">
        <v>430</v>
      </c>
      <c r="AL164" s="87" t="s">
        <v>429</v>
      </c>
      <c r="AM164" s="16"/>
      <c r="AN164" s="16"/>
      <c r="AO164" s="16"/>
    </row>
    <row r="165" spans="1:41" ht="15" customHeight="1" x14ac:dyDescent="0.25">
      <c r="A165" s="143" t="s">
        <v>306</v>
      </c>
      <c r="B165" s="139" t="s">
        <v>307</v>
      </c>
      <c r="C165" s="140">
        <v>1101</v>
      </c>
      <c r="D165" s="136" t="s">
        <v>471</v>
      </c>
      <c r="E165" s="87" t="s">
        <v>425</v>
      </c>
      <c r="F165" s="136" t="s">
        <v>471</v>
      </c>
      <c r="G165" s="136" t="s">
        <v>471</v>
      </c>
      <c r="H165" s="136" t="s">
        <v>471</v>
      </c>
      <c r="I165" s="129" t="s">
        <v>426</v>
      </c>
      <c r="J165" s="136" t="s">
        <v>1040</v>
      </c>
      <c r="K165" s="136" t="s">
        <v>1040</v>
      </c>
      <c r="L165" s="136" t="s">
        <v>1040</v>
      </c>
      <c r="M165" s="87" t="s">
        <v>428</v>
      </c>
      <c r="N165" s="87" t="s">
        <v>429</v>
      </c>
      <c r="O165" s="87" t="s">
        <v>429</v>
      </c>
      <c r="P165" s="87" t="s">
        <v>439</v>
      </c>
      <c r="Q165" s="87" t="s">
        <v>429</v>
      </c>
      <c r="R165" s="87" t="s">
        <v>429</v>
      </c>
      <c r="S165" s="87" t="s">
        <v>429</v>
      </c>
      <c r="T165" s="87" t="s">
        <v>440</v>
      </c>
      <c r="U165" s="87" t="s">
        <v>429</v>
      </c>
      <c r="V165" s="87" t="s">
        <v>441</v>
      </c>
      <c r="W165" s="87" t="s">
        <v>429</v>
      </c>
      <c r="X165" s="87" t="s">
        <v>442</v>
      </c>
      <c r="Y165" s="87" t="s">
        <v>443</v>
      </c>
      <c r="Z165" s="87" t="s">
        <v>485</v>
      </c>
      <c r="AA165" s="87" t="s">
        <v>444</v>
      </c>
      <c r="AB165" s="87" t="s">
        <v>429</v>
      </c>
      <c r="AC165" s="87" t="s">
        <v>429</v>
      </c>
      <c r="AD165" s="87" t="s">
        <v>429</v>
      </c>
      <c r="AE165" s="87" t="s">
        <v>431</v>
      </c>
      <c r="AF165" s="87" t="s">
        <v>429</v>
      </c>
      <c r="AG165" s="87" t="s">
        <v>429</v>
      </c>
      <c r="AH165" s="87" t="s">
        <v>430</v>
      </c>
      <c r="AI165" s="87" t="s">
        <v>430</v>
      </c>
      <c r="AJ165" s="87" t="s">
        <v>430</v>
      </c>
      <c r="AK165" s="87" t="s">
        <v>430</v>
      </c>
      <c r="AL165" s="87" t="s">
        <v>429</v>
      </c>
      <c r="AM165" s="16"/>
      <c r="AN165" s="16"/>
      <c r="AO165" s="16"/>
    </row>
    <row r="166" spans="1:41" ht="15" customHeight="1" x14ac:dyDescent="0.25">
      <c r="A166" s="143" t="s">
        <v>306</v>
      </c>
      <c r="B166" s="139" t="s">
        <v>308</v>
      </c>
      <c r="C166" s="140">
        <v>1102</v>
      </c>
      <c r="D166" s="136" t="s">
        <v>471</v>
      </c>
      <c r="E166" s="87" t="s">
        <v>425</v>
      </c>
      <c r="F166" s="136" t="s">
        <v>471</v>
      </c>
      <c r="G166" s="136" t="s">
        <v>471</v>
      </c>
      <c r="H166" s="136" t="s">
        <v>471</v>
      </c>
      <c r="I166" s="129" t="s">
        <v>426</v>
      </c>
      <c r="J166" s="136" t="s">
        <v>1040</v>
      </c>
      <c r="K166" s="136" t="s">
        <v>1040</v>
      </c>
      <c r="L166" s="136" t="s">
        <v>1040</v>
      </c>
      <c r="M166" s="87" t="s">
        <v>428</v>
      </c>
      <c r="N166" s="87" t="s">
        <v>429</v>
      </c>
      <c r="O166" s="87" t="s">
        <v>429</v>
      </c>
      <c r="P166" s="87" t="s">
        <v>439</v>
      </c>
      <c r="Q166" s="87" t="s">
        <v>429</v>
      </c>
      <c r="R166" s="87" t="s">
        <v>429</v>
      </c>
      <c r="S166" s="87" t="s">
        <v>429</v>
      </c>
      <c r="T166" s="87" t="s">
        <v>440</v>
      </c>
      <c r="U166" s="87" t="s">
        <v>429</v>
      </c>
      <c r="V166" s="87" t="s">
        <v>441</v>
      </c>
      <c r="W166" s="87" t="s">
        <v>429</v>
      </c>
      <c r="X166" s="87" t="s">
        <v>442</v>
      </c>
      <c r="Y166" s="87" t="s">
        <v>443</v>
      </c>
      <c r="Z166" s="87" t="s">
        <v>485</v>
      </c>
      <c r="AA166" s="87" t="s">
        <v>444</v>
      </c>
      <c r="AB166" s="87" t="s">
        <v>429</v>
      </c>
      <c r="AC166" s="87" t="s">
        <v>429</v>
      </c>
      <c r="AD166" s="87" t="s">
        <v>429</v>
      </c>
      <c r="AE166" s="87" t="s">
        <v>431</v>
      </c>
      <c r="AF166" s="87" t="s">
        <v>429</v>
      </c>
      <c r="AG166" s="87" t="s">
        <v>429</v>
      </c>
      <c r="AH166" s="87" t="s">
        <v>430</v>
      </c>
      <c r="AI166" s="87" t="s">
        <v>430</v>
      </c>
      <c r="AJ166" s="87" t="s">
        <v>430</v>
      </c>
      <c r="AK166" s="87" t="s">
        <v>430</v>
      </c>
      <c r="AL166" s="87" t="s">
        <v>429</v>
      </c>
      <c r="AM166" s="16"/>
      <c r="AN166" s="16"/>
      <c r="AO166" s="16"/>
    </row>
    <row r="167" spans="1:41" ht="15" customHeight="1" x14ac:dyDescent="0.25">
      <c r="A167" s="143" t="s">
        <v>306</v>
      </c>
      <c r="B167" s="139" t="s">
        <v>309</v>
      </c>
      <c r="C167" s="140">
        <v>1103</v>
      </c>
      <c r="D167" s="136" t="s">
        <v>471</v>
      </c>
      <c r="E167" s="87" t="s">
        <v>425</v>
      </c>
      <c r="F167" s="136" t="s">
        <v>471</v>
      </c>
      <c r="G167" s="136" t="s">
        <v>471</v>
      </c>
      <c r="H167" s="136" t="s">
        <v>471</v>
      </c>
      <c r="I167" s="129" t="s">
        <v>426</v>
      </c>
      <c r="J167" s="136" t="s">
        <v>1040</v>
      </c>
      <c r="K167" s="136" t="s">
        <v>1040</v>
      </c>
      <c r="L167" s="136" t="s">
        <v>1040</v>
      </c>
      <c r="M167" s="87" t="s">
        <v>428</v>
      </c>
      <c r="N167" s="87" t="s">
        <v>429</v>
      </c>
      <c r="O167" s="87" t="s">
        <v>429</v>
      </c>
      <c r="P167" s="87" t="s">
        <v>439</v>
      </c>
      <c r="Q167" s="87" t="s">
        <v>429</v>
      </c>
      <c r="R167" s="87" t="s">
        <v>429</v>
      </c>
      <c r="S167" s="87" t="s">
        <v>429</v>
      </c>
      <c r="T167" s="87" t="s">
        <v>440</v>
      </c>
      <c r="U167" s="87" t="s">
        <v>429</v>
      </c>
      <c r="V167" s="87" t="s">
        <v>441</v>
      </c>
      <c r="W167" s="87" t="s">
        <v>429</v>
      </c>
      <c r="X167" s="87" t="s">
        <v>442</v>
      </c>
      <c r="Y167" s="87" t="s">
        <v>443</v>
      </c>
      <c r="Z167" s="87" t="s">
        <v>485</v>
      </c>
      <c r="AA167" s="87" t="s">
        <v>444</v>
      </c>
      <c r="AB167" s="87" t="s">
        <v>429</v>
      </c>
      <c r="AC167" s="87" t="s">
        <v>429</v>
      </c>
      <c r="AD167" s="87" t="s">
        <v>429</v>
      </c>
      <c r="AE167" s="87" t="s">
        <v>431</v>
      </c>
      <c r="AF167" s="87" t="s">
        <v>429</v>
      </c>
      <c r="AG167" s="87" t="s">
        <v>429</v>
      </c>
      <c r="AH167" s="87" t="s">
        <v>430</v>
      </c>
      <c r="AI167" s="87" t="s">
        <v>430</v>
      </c>
      <c r="AJ167" s="87" t="s">
        <v>430</v>
      </c>
      <c r="AK167" s="87" t="s">
        <v>430</v>
      </c>
      <c r="AL167" s="87" t="s">
        <v>429</v>
      </c>
      <c r="AM167" s="16"/>
      <c r="AN167" s="16"/>
      <c r="AO167" s="16"/>
    </row>
    <row r="168" spans="1:41" ht="14.25" customHeight="1" x14ac:dyDescent="0.25">
      <c r="A168" s="143" t="s">
        <v>306</v>
      </c>
      <c r="B168" s="139" t="s">
        <v>310</v>
      </c>
      <c r="C168" s="140">
        <v>1104</v>
      </c>
      <c r="D168" s="136" t="s">
        <v>471</v>
      </c>
      <c r="E168" s="87" t="s">
        <v>425</v>
      </c>
      <c r="F168" s="136" t="s">
        <v>471</v>
      </c>
      <c r="G168" s="136" t="s">
        <v>471</v>
      </c>
      <c r="H168" s="136" t="s">
        <v>471</v>
      </c>
      <c r="I168" s="129" t="s">
        <v>426</v>
      </c>
      <c r="J168" s="136" t="s">
        <v>1040</v>
      </c>
      <c r="K168" s="136" t="s">
        <v>1040</v>
      </c>
      <c r="L168" s="136" t="s">
        <v>1040</v>
      </c>
      <c r="M168" s="87" t="s">
        <v>428</v>
      </c>
      <c r="N168" s="87" t="s">
        <v>429</v>
      </c>
      <c r="O168" s="87" t="s">
        <v>429</v>
      </c>
      <c r="P168" s="87" t="s">
        <v>439</v>
      </c>
      <c r="Q168" s="87" t="s">
        <v>429</v>
      </c>
      <c r="R168" s="87" t="s">
        <v>429</v>
      </c>
      <c r="S168" s="87" t="s">
        <v>429</v>
      </c>
      <c r="T168" s="87" t="s">
        <v>440</v>
      </c>
      <c r="U168" s="87" t="s">
        <v>429</v>
      </c>
      <c r="V168" s="87" t="s">
        <v>441</v>
      </c>
      <c r="W168" s="87" t="s">
        <v>429</v>
      </c>
      <c r="X168" s="87" t="s">
        <v>442</v>
      </c>
      <c r="Y168" s="87" t="s">
        <v>443</v>
      </c>
      <c r="Z168" s="87" t="s">
        <v>485</v>
      </c>
      <c r="AA168" s="87" t="s">
        <v>444</v>
      </c>
      <c r="AB168" s="87" t="s">
        <v>429</v>
      </c>
      <c r="AC168" s="87" t="s">
        <v>429</v>
      </c>
      <c r="AD168" s="87" t="s">
        <v>429</v>
      </c>
      <c r="AE168" s="87" t="s">
        <v>431</v>
      </c>
      <c r="AF168" s="87" t="s">
        <v>429</v>
      </c>
      <c r="AG168" s="87" t="s">
        <v>429</v>
      </c>
      <c r="AH168" s="87" t="s">
        <v>430</v>
      </c>
      <c r="AI168" s="87" t="s">
        <v>430</v>
      </c>
      <c r="AJ168" s="87" t="s">
        <v>430</v>
      </c>
      <c r="AK168" s="87" t="s">
        <v>430</v>
      </c>
      <c r="AL168" s="87" t="s">
        <v>429</v>
      </c>
      <c r="AM168" s="16"/>
      <c r="AN168" s="16"/>
      <c r="AO168" s="16"/>
    </row>
    <row r="169" spans="1:41" x14ac:dyDescent="0.25">
      <c r="A169" s="138" t="s">
        <v>311</v>
      </c>
      <c r="B169" s="139" t="s">
        <v>311</v>
      </c>
      <c r="C169" s="140">
        <v>1201</v>
      </c>
      <c r="D169" s="136" t="s">
        <v>471</v>
      </c>
      <c r="E169" s="87" t="s">
        <v>425</v>
      </c>
      <c r="F169" s="136" t="s">
        <v>471</v>
      </c>
      <c r="G169" s="136" t="s">
        <v>471</v>
      </c>
      <c r="H169" s="136" t="s">
        <v>471</v>
      </c>
      <c r="I169" s="129" t="s">
        <v>426</v>
      </c>
      <c r="J169" s="136" t="s">
        <v>1040</v>
      </c>
      <c r="K169" s="136" t="s">
        <v>1040</v>
      </c>
      <c r="L169" s="136" t="s">
        <v>1040</v>
      </c>
      <c r="M169" s="87" t="s">
        <v>428</v>
      </c>
      <c r="N169" s="87" t="s">
        <v>429</v>
      </c>
      <c r="O169" s="87" t="s">
        <v>429</v>
      </c>
      <c r="P169" s="87" t="s">
        <v>439</v>
      </c>
      <c r="Q169" s="87" t="s">
        <v>429</v>
      </c>
      <c r="R169" s="87" t="s">
        <v>429</v>
      </c>
      <c r="S169" s="87" t="s">
        <v>429</v>
      </c>
      <c r="T169" s="87" t="s">
        <v>440</v>
      </c>
      <c r="U169" s="87" t="s">
        <v>429</v>
      </c>
      <c r="V169" s="87" t="s">
        <v>441</v>
      </c>
      <c r="W169" s="87" t="s">
        <v>429</v>
      </c>
      <c r="X169" s="87" t="s">
        <v>442</v>
      </c>
      <c r="Y169" s="87" t="s">
        <v>443</v>
      </c>
      <c r="Z169" s="87" t="s">
        <v>485</v>
      </c>
      <c r="AA169" s="87" t="s">
        <v>444</v>
      </c>
      <c r="AB169" s="87" t="s">
        <v>429</v>
      </c>
      <c r="AC169" s="87" t="s">
        <v>429</v>
      </c>
      <c r="AD169" s="87" t="s">
        <v>429</v>
      </c>
      <c r="AE169" s="87" t="s">
        <v>431</v>
      </c>
      <c r="AF169" s="87" t="s">
        <v>429</v>
      </c>
      <c r="AG169" s="87" t="s">
        <v>429</v>
      </c>
      <c r="AH169" s="87" t="s">
        <v>430</v>
      </c>
      <c r="AI169" s="87" t="s">
        <v>430</v>
      </c>
      <c r="AJ169" s="87" t="s">
        <v>430</v>
      </c>
      <c r="AK169" s="87" t="s">
        <v>430</v>
      </c>
      <c r="AL169" s="87" t="s">
        <v>429</v>
      </c>
      <c r="AM169" s="16"/>
      <c r="AN169" s="16"/>
      <c r="AO169" s="16"/>
    </row>
    <row r="170" spans="1:41" x14ac:dyDescent="0.25">
      <c r="A170" s="138" t="s">
        <v>311</v>
      </c>
      <c r="B170" s="139" t="s">
        <v>312</v>
      </c>
      <c r="C170" s="140">
        <v>1202</v>
      </c>
      <c r="D170" s="136" t="s">
        <v>471</v>
      </c>
      <c r="E170" s="87" t="s">
        <v>425</v>
      </c>
      <c r="F170" s="136" t="s">
        <v>471</v>
      </c>
      <c r="G170" s="136" t="s">
        <v>471</v>
      </c>
      <c r="H170" s="136" t="s">
        <v>471</v>
      </c>
      <c r="I170" s="129" t="s">
        <v>426</v>
      </c>
      <c r="J170" s="136" t="s">
        <v>1040</v>
      </c>
      <c r="K170" s="136" t="s">
        <v>1040</v>
      </c>
      <c r="L170" s="136" t="s">
        <v>1040</v>
      </c>
      <c r="M170" s="87" t="s">
        <v>428</v>
      </c>
      <c r="N170" s="87" t="s">
        <v>429</v>
      </c>
      <c r="O170" s="87" t="s">
        <v>429</v>
      </c>
      <c r="P170" s="87" t="s">
        <v>439</v>
      </c>
      <c r="Q170" s="87" t="s">
        <v>429</v>
      </c>
      <c r="R170" s="87" t="s">
        <v>429</v>
      </c>
      <c r="S170" s="87" t="s">
        <v>429</v>
      </c>
      <c r="T170" s="87" t="s">
        <v>440</v>
      </c>
      <c r="U170" s="87" t="s">
        <v>429</v>
      </c>
      <c r="V170" s="87" t="s">
        <v>441</v>
      </c>
      <c r="W170" s="87" t="s">
        <v>429</v>
      </c>
      <c r="X170" s="87" t="s">
        <v>442</v>
      </c>
      <c r="Y170" s="87" t="s">
        <v>443</v>
      </c>
      <c r="Z170" s="87" t="s">
        <v>485</v>
      </c>
      <c r="AA170" s="87" t="s">
        <v>444</v>
      </c>
      <c r="AB170" s="87" t="s">
        <v>429</v>
      </c>
      <c r="AC170" s="87" t="s">
        <v>429</v>
      </c>
      <c r="AD170" s="87" t="s">
        <v>429</v>
      </c>
      <c r="AE170" s="87" t="s">
        <v>431</v>
      </c>
      <c r="AF170" s="87" t="s">
        <v>429</v>
      </c>
      <c r="AG170" s="87" t="s">
        <v>429</v>
      </c>
      <c r="AH170" s="87" t="s">
        <v>430</v>
      </c>
      <c r="AI170" s="87" t="s">
        <v>430</v>
      </c>
      <c r="AJ170" s="87" t="s">
        <v>430</v>
      </c>
      <c r="AK170" s="87" t="s">
        <v>430</v>
      </c>
      <c r="AL170" s="87" t="s">
        <v>429</v>
      </c>
      <c r="AM170" s="16"/>
      <c r="AN170" s="16"/>
      <c r="AO170" s="16"/>
    </row>
    <row r="171" spans="1:41" x14ac:dyDescent="0.25">
      <c r="A171" s="138" t="s">
        <v>311</v>
      </c>
      <c r="B171" s="139" t="s">
        <v>209</v>
      </c>
      <c r="C171" s="140">
        <v>1203</v>
      </c>
      <c r="D171" s="136" t="s">
        <v>471</v>
      </c>
      <c r="E171" s="87" t="s">
        <v>425</v>
      </c>
      <c r="F171" s="136" t="s">
        <v>471</v>
      </c>
      <c r="G171" s="136" t="s">
        <v>471</v>
      </c>
      <c r="H171" s="136" t="s">
        <v>471</v>
      </c>
      <c r="I171" s="129" t="s">
        <v>426</v>
      </c>
      <c r="J171" s="136" t="s">
        <v>1040</v>
      </c>
      <c r="K171" s="136" t="s">
        <v>1040</v>
      </c>
      <c r="L171" s="136" t="s">
        <v>1040</v>
      </c>
      <c r="M171" s="87" t="s">
        <v>428</v>
      </c>
      <c r="N171" s="87" t="s">
        <v>429</v>
      </c>
      <c r="O171" s="87" t="s">
        <v>429</v>
      </c>
      <c r="P171" s="87" t="s">
        <v>439</v>
      </c>
      <c r="Q171" s="87" t="s">
        <v>429</v>
      </c>
      <c r="R171" s="87" t="s">
        <v>429</v>
      </c>
      <c r="S171" s="87" t="s">
        <v>429</v>
      </c>
      <c r="T171" s="87" t="s">
        <v>440</v>
      </c>
      <c r="U171" s="87" t="s">
        <v>429</v>
      </c>
      <c r="V171" s="87" t="s">
        <v>441</v>
      </c>
      <c r="W171" s="87" t="s">
        <v>429</v>
      </c>
      <c r="X171" s="87" t="s">
        <v>442</v>
      </c>
      <c r="Y171" s="87" t="s">
        <v>443</v>
      </c>
      <c r="Z171" s="87" t="s">
        <v>485</v>
      </c>
      <c r="AA171" s="87" t="s">
        <v>444</v>
      </c>
      <c r="AB171" s="87" t="s">
        <v>429</v>
      </c>
      <c r="AC171" s="87" t="s">
        <v>429</v>
      </c>
      <c r="AD171" s="87" t="s">
        <v>429</v>
      </c>
      <c r="AE171" s="87" t="s">
        <v>431</v>
      </c>
      <c r="AF171" s="87" t="s">
        <v>429</v>
      </c>
      <c r="AG171" s="87" t="s">
        <v>429</v>
      </c>
      <c r="AH171" s="87" t="s">
        <v>430</v>
      </c>
      <c r="AI171" s="87" t="s">
        <v>430</v>
      </c>
      <c r="AJ171" s="87" t="s">
        <v>430</v>
      </c>
      <c r="AK171" s="87" t="s">
        <v>430</v>
      </c>
      <c r="AL171" s="87" t="s">
        <v>429</v>
      </c>
      <c r="AM171" s="16"/>
      <c r="AN171" s="16"/>
      <c r="AO171" s="16"/>
    </row>
    <row r="172" spans="1:41" x14ac:dyDescent="0.25">
      <c r="A172" s="138" t="s">
        <v>311</v>
      </c>
      <c r="B172" s="139" t="s">
        <v>313</v>
      </c>
      <c r="C172" s="140">
        <v>1204</v>
      </c>
      <c r="D172" s="136" t="s">
        <v>471</v>
      </c>
      <c r="E172" s="87" t="s">
        <v>425</v>
      </c>
      <c r="F172" s="136" t="s">
        <v>471</v>
      </c>
      <c r="G172" s="136" t="s">
        <v>471</v>
      </c>
      <c r="H172" s="136" t="s">
        <v>471</v>
      </c>
      <c r="I172" s="129" t="s">
        <v>426</v>
      </c>
      <c r="J172" s="136" t="s">
        <v>1040</v>
      </c>
      <c r="K172" s="136" t="s">
        <v>1040</v>
      </c>
      <c r="L172" s="136" t="s">
        <v>1040</v>
      </c>
      <c r="M172" s="87" t="s">
        <v>428</v>
      </c>
      <c r="N172" s="87" t="s">
        <v>429</v>
      </c>
      <c r="O172" s="87" t="s">
        <v>429</v>
      </c>
      <c r="P172" s="87" t="s">
        <v>439</v>
      </c>
      <c r="Q172" s="87" t="s">
        <v>429</v>
      </c>
      <c r="R172" s="87" t="s">
        <v>429</v>
      </c>
      <c r="S172" s="87" t="s">
        <v>429</v>
      </c>
      <c r="T172" s="87" t="s">
        <v>440</v>
      </c>
      <c r="U172" s="87" t="s">
        <v>429</v>
      </c>
      <c r="V172" s="87" t="s">
        <v>441</v>
      </c>
      <c r="W172" s="87" t="s">
        <v>429</v>
      </c>
      <c r="X172" s="87" t="s">
        <v>442</v>
      </c>
      <c r="Y172" s="87" t="s">
        <v>443</v>
      </c>
      <c r="Z172" s="87" t="s">
        <v>485</v>
      </c>
      <c r="AA172" s="87" t="s">
        <v>444</v>
      </c>
      <c r="AB172" s="87" t="s">
        <v>429</v>
      </c>
      <c r="AC172" s="87" t="s">
        <v>429</v>
      </c>
      <c r="AD172" s="87" t="s">
        <v>429</v>
      </c>
      <c r="AE172" s="87" t="s">
        <v>431</v>
      </c>
      <c r="AF172" s="87" t="s">
        <v>429</v>
      </c>
      <c r="AG172" s="87" t="s">
        <v>429</v>
      </c>
      <c r="AH172" s="87" t="s">
        <v>430</v>
      </c>
      <c r="AI172" s="87" t="s">
        <v>430</v>
      </c>
      <c r="AJ172" s="87" t="s">
        <v>430</v>
      </c>
      <c r="AK172" s="87" t="s">
        <v>430</v>
      </c>
      <c r="AL172" s="87" t="s">
        <v>429</v>
      </c>
      <c r="AM172" s="16"/>
      <c r="AN172" s="16"/>
      <c r="AO172" s="16"/>
    </row>
    <row r="173" spans="1:41" x14ac:dyDescent="0.25">
      <c r="A173" s="138" t="s">
        <v>311</v>
      </c>
      <c r="B173" s="139" t="s">
        <v>314</v>
      </c>
      <c r="C173" s="140">
        <v>1205</v>
      </c>
      <c r="D173" s="136" t="s">
        <v>471</v>
      </c>
      <c r="E173" s="87" t="s">
        <v>425</v>
      </c>
      <c r="F173" s="136" t="s">
        <v>471</v>
      </c>
      <c r="G173" s="136" t="s">
        <v>471</v>
      </c>
      <c r="H173" s="136" t="s">
        <v>471</v>
      </c>
      <c r="I173" s="129" t="s">
        <v>426</v>
      </c>
      <c r="J173" s="136" t="s">
        <v>1040</v>
      </c>
      <c r="K173" s="136" t="s">
        <v>1040</v>
      </c>
      <c r="L173" s="136" t="s">
        <v>1040</v>
      </c>
      <c r="M173" s="87" t="s">
        <v>428</v>
      </c>
      <c r="N173" s="87" t="s">
        <v>429</v>
      </c>
      <c r="O173" s="87" t="s">
        <v>429</v>
      </c>
      <c r="P173" s="87" t="s">
        <v>439</v>
      </c>
      <c r="Q173" s="87" t="s">
        <v>429</v>
      </c>
      <c r="R173" s="87" t="s">
        <v>429</v>
      </c>
      <c r="S173" s="87" t="s">
        <v>429</v>
      </c>
      <c r="T173" s="87" t="s">
        <v>440</v>
      </c>
      <c r="U173" s="87" t="s">
        <v>429</v>
      </c>
      <c r="V173" s="87" t="s">
        <v>441</v>
      </c>
      <c r="W173" s="87" t="s">
        <v>429</v>
      </c>
      <c r="X173" s="87" t="s">
        <v>442</v>
      </c>
      <c r="Y173" s="87" t="s">
        <v>443</v>
      </c>
      <c r="Z173" s="87" t="s">
        <v>485</v>
      </c>
      <c r="AA173" s="87" t="s">
        <v>444</v>
      </c>
      <c r="AB173" s="87" t="s">
        <v>429</v>
      </c>
      <c r="AC173" s="87" t="s">
        <v>429</v>
      </c>
      <c r="AD173" s="87" t="s">
        <v>429</v>
      </c>
      <c r="AE173" s="87" t="s">
        <v>431</v>
      </c>
      <c r="AF173" s="87" t="s">
        <v>429</v>
      </c>
      <c r="AG173" s="87" t="s">
        <v>429</v>
      </c>
      <c r="AH173" s="87" t="s">
        <v>430</v>
      </c>
      <c r="AI173" s="87" t="s">
        <v>430</v>
      </c>
      <c r="AJ173" s="87" t="s">
        <v>430</v>
      </c>
      <c r="AK173" s="87" t="s">
        <v>430</v>
      </c>
      <c r="AL173" s="87" t="s">
        <v>429</v>
      </c>
      <c r="AM173" s="16"/>
      <c r="AN173" s="16"/>
      <c r="AO173" s="16"/>
    </row>
    <row r="174" spans="1:41" x14ac:dyDescent="0.25">
      <c r="A174" s="138" t="s">
        <v>311</v>
      </c>
      <c r="B174" s="139" t="s">
        <v>315</v>
      </c>
      <c r="C174" s="147">
        <v>1206</v>
      </c>
      <c r="D174" s="136" t="s">
        <v>471</v>
      </c>
      <c r="E174" s="87" t="s">
        <v>425</v>
      </c>
      <c r="F174" s="136" t="s">
        <v>471</v>
      </c>
      <c r="G174" s="136" t="s">
        <v>471</v>
      </c>
      <c r="H174" s="136" t="s">
        <v>471</v>
      </c>
      <c r="I174" s="129" t="s">
        <v>426</v>
      </c>
      <c r="J174" s="136" t="s">
        <v>1040</v>
      </c>
      <c r="K174" s="136" t="s">
        <v>1040</v>
      </c>
      <c r="L174" s="136" t="s">
        <v>1040</v>
      </c>
      <c r="M174" s="87" t="s">
        <v>428</v>
      </c>
      <c r="N174" s="87" t="s">
        <v>429</v>
      </c>
      <c r="O174" s="87" t="s">
        <v>429</v>
      </c>
      <c r="P174" s="87" t="s">
        <v>439</v>
      </c>
      <c r="Q174" s="87" t="s">
        <v>429</v>
      </c>
      <c r="R174" s="87" t="s">
        <v>429</v>
      </c>
      <c r="S174" s="87" t="s">
        <v>429</v>
      </c>
      <c r="T174" s="87" t="s">
        <v>440</v>
      </c>
      <c r="U174" s="87" t="s">
        <v>429</v>
      </c>
      <c r="V174" s="87" t="s">
        <v>441</v>
      </c>
      <c r="W174" s="87" t="s">
        <v>429</v>
      </c>
      <c r="X174" s="87" t="s">
        <v>442</v>
      </c>
      <c r="Y174" s="87" t="s">
        <v>443</v>
      </c>
      <c r="Z174" s="87" t="s">
        <v>485</v>
      </c>
      <c r="AA174" s="87" t="s">
        <v>444</v>
      </c>
      <c r="AB174" s="87" t="s">
        <v>429</v>
      </c>
      <c r="AC174" s="87" t="s">
        <v>429</v>
      </c>
      <c r="AD174" s="87" t="s">
        <v>429</v>
      </c>
      <c r="AE174" s="87" t="s">
        <v>431</v>
      </c>
      <c r="AF174" s="87" t="s">
        <v>429</v>
      </c>
      <c r="AG174" s="87" t="s">
        <v>429</v>
      </c>
      <c r="AH174" s="87" t="s">
        <v>430</v>
      </c>
      <c r="AI174" s="87" t="s">
        <v>430</v>
      </c>
      <c r="AJ174" s="87" t="s">
        <v>430</v>
      </c>
      <c r="AK174" s="87" t="s">
        <v>430</v>
      </c>
      <c r="AL174" s="87" t="s">
        <v>429</v>
      </c>
      <c r="AM174" s="16"/>
      <c r="AN174" s="16"/>
      <c r="AO174" s="16"/>
    </row>
    <row r="175" spans="1:41" x14ac:dyDescent="0.25">
      <c r="A175" s="138" t="s">
        <v>311</v>
      </c>
      <c r="B175" s="139" t="s">
        <v>316</v>
      </c>
      <c r="C175" s="140">
        <v>1207</v>
      </c>
      <c r="D175" s="136" t="s">
        <v>471</v>
      </c>
      <c r="E175" s="87" t="s">
        <v>425</v>
      </c>
      <c r="F175" s="136" t="s">
        <v>471</v>
      </c>
      <c r="G175" s="136" t="s">
        <v>471</v>
      </c>
      <c r="H175" s="136" t="s">
        <v>471</v>
      </c>
      <c r="I175" s="129" t="s">
        <v>426</v>
      </c>
      <c r="J175" s="136" t="s">
        <v>1040</v>
      </c>
      <c r="K175" s="136" t="s">
        <v>1040</v>
      </c>
      <c r="L175" s="136" t="s">
        <v>1040</v>
      </c>
      <c r="M175" s="87" t="s">
        <v>428</v>
      </c>
      <c r="N175" s="87" t="s">
        <v>429</v>
      </c>
      <c r="O175" s="87" t="s">
        <v>429</v>
      </c>
      <c r="P175" s="87" t="s">
        <v>439</v>
      </c>
      <c r="Q175" s="87" t="s">
        <v>429</v>
      </c>
      <c r="R175" s="87" t="s">
        <v>429</v>
      </c>
      <c r="S175" s="87" t="s">
        <v>429</v>
      </c>
      <c r="T175" s="87" t="s">
        <v>440</v>
      </c>
      <c r="U175" s="87" t="s">
        <v>429</v>
      </c>
      <c r="V175" s="87" t="s">
        <v>441</v>
      </c>
      <c r="W175" s="87" t="s">
        <v>429</v>
      </c>
      <c r="X175" s="87" t="s">
        <v>442</v>
      </c>
      <c r="Y175" s="87" t="s">
        <v>443</v>
      </c>
      <c r="Z175" s="87" t="s">
        <v>485</v>
      </c>
      <c r="AA175" s="87" t="s">
        <v>444</v>
      </c>
      <c r="AB175" s="87" t="s">
        <v>429</v>
      </c>
      <c r="AC175" s="87" t="s">
        <v>429</v>
      </c>
      <c r="AD175" s="87" t="s">
        <v>429</v>
      </c>
      <c r="AE175" s="87" t="s">
        <v>431</v>
      </c>
      <c r="AF175" s="87" t="s">
        <v>429</v>
      </c>
      <c r="AG175" s="87" t="s">
        <v>429</v>
      </c>
      <c r="AH175" s="87" t="s">
        <v>430</v>
      </c>
      <c r="AI175" s="87" t="s">
        <v>430</v>
      </c>
      <c r="AJ175" s="87" t="s">
        <v>430</v>
      </c>
      <c r="AK175" s="87" t="s">
        <v>430</v>
      </c>
      <c r="AL175" s="87" t="s">
        <v>429</v>
      </c>
      <c r="AM175" s="16"/>
      <c r="AN175" s="16"/>
      <c r="AO175" s="16"/>
    </row>
    <row r="176" spans="1:41" x14ac:dyDescent="0.25">
      <c r="A176" s="138" t="s">
        <v>311</v>
      </c>
      <c r="B176" s="139" t="s">
        <v>317</v>
      </c>
      <c r="C176" s="140">
        <v>1208</v>
      </c>
      <c r="D176" s="136" t="s">
        <v>471</v>
      </c>
      <c r="E176" s="87" t="s">
        <v>425</v>
      </c>
      <c r="F176" s="136" t="s">
        <v>471</v>
      </c>
      <c r="G176" s="136" t="s">
        <v>471</v>
      </c>
      <c r="H176" s="136" t="s">
        <v>471</v>
      </c>
      <c r="I176" s="129" t="s">
        <v>426</v>
      </c>
      <c r="J176" s="136" t="s">
        <v>1040</v>
      </c>
      <c r="K176" s="136" t="s">
        <v>1040</v>
      </c>
      <c r="L176" s="136" t="s">
        <v>1040</v>
      </c>
      <c r="M176" s="87" t="s">
        <v>428</v>
      </c>
      <c r="N176" s="87" t="s">
        <v>429</v>
      </c>
      <c r="O176" s="87" t="s">
        <v>429</v>
      </c>
      <c r="P176" s="87" t="s">
        <v>439</v>
      </c>
      <c r="Q176" s="87" t="s">
        <v>429</v>
      </c>
      <c r="R176" s="87" t="s">
        <v>429</v>
      </c>
      <c r="S176" s="87" t="s">
        <v>429</v>
      </c>
      <c r="T176" s="87" t="s">
        <v>440</v>
      </c>
      <c r="U176" s="87" t="s">
        <v>429</v>
      </c>
      <c r="V176" s="87" t="s">
        <v>441</v>
      </c>
      <c r="W176" s="87" t="s">
        <v>429</v>
      </c>
      <c r="X176" s="87" t="s">
        <v>442</v>
      </c>
      <c r="Y176" s="87" t="s">
        <v>443</v>
      </c>
      <c r="Z176" s="87" t="s">
        <v>485</v>
      </c>
      <c r="AA176" s="87" t="s">
        <v>444</v>
      </c>
      <c r="AB176" s="87" t="s">
        <v>429</v>
      </c>
      <c r="AC176" s="87" t="s">
        <v>429</v>
      </c>
      <c r="AD176" s="87" t="s">
        <v>429</v>
      </c>
      <c r="AE176" s="87" t="s">
        <v>431</v>
      </c>
      <c r="AF176" s="87" t="s">
        <v>429</v>
      </c>
      <c r="AG176" s="87" t="s">
        <v>429</v>
      </c>
      <c r="AH176" s="87" t="s">
        <v>430</v>
      </c>
      <c r="AI176" s="87" t="s">
        <v>430</v>
      </c>
      <c r="AJ176" s="87" t="s">
        <v>430</v>
      </c>
      <c r="AK176" s="87" t="s">
        <v>430</v>
      </c>
      <c r="AL176" s="87" t="s">
        <v>429</v>
      </c>
      <c r="AM176" s="16"/>
      <c r="AN176" s="16"/>
      <c r="AO176" s="16"/>
    </row>
    <row r="177" spans="1:41" x14ac:dyDescent="0.25">
      <c r="A177" s="138" t="s">
        <v>311</v>
      </c>
      <c r="B177" s="139" t="s">
        <v>318</v>
      </c>
      <c r="C177" s="140">
        <v>1209</v>
      </c>
      <c r="D177" s="136" t="s">
        <v>471</v>
      </c>
      <c r="E177" s="87" t="s">
        <v>425</v>
      </c>
      <c r="F177" s="136" t="s">
        <v>471</v>
      </c>
      <c r="G177" s="136" t="s">
        <v>471</v>
      </c>
      <c r="H177" s="136" t="s">
        <v>471</v>
      </c>
      <c r="I177" s="129" t="s">
        <v>426</v>
      </c>
      <c r="J177" s="136" t="s">
        <v>1040</v>
      </c>
      <c r="K177" s="136" t="s">
        <v>1040</v>
      </c>
      <c r="L177" s="136" t="s">
        <v>1040</v>
      </c>
      <c r="M177" s="87" t="s">
        <v>428</v>
      </c>
      <c r="N177" s="87" t="s">
        <v>429</v>
      </c>
      <c r="O177" s="87" t="s">
        <v>429</v>
      </c>
      <c r="P177" s="87" t="s">
        <v>439</v>
      </c>
      <c r="Q177" s="87" t="s">
        <v>429</v>
      </c>
      <c r="R177" s="87" t="s">
        <v>429</v>
      </c>
      <c r="S177" s="87" t="s">
        <v>429</v>
      </c>
      <c r="T177" s="87" t="s">
        <v>440</v>
      </c>
      <c r="U177" s="87" t="s">
        <v>429</v>
      </c>
      <c r="V177" s="87" t="s">
        <v>441</v>
      </c>
      <c r="W177" s="87" t="s">
        <v>429</v>
      </c>
      <c r="X177" s="87" t="s">
        <v>442</v>
      </c>
      <c r="Y177" s="87" t="s">
        <v>443</v>
      </c>
      <c r="Z177" s="87" t="s">
        <v>485</v>
      </c>
      <c r="AA177" s="87" t="s">
        <v>444</v>
      </c>
      <c r="AB177" s="87" t="s">
        <v>429</v>
      </c>
      <c r="AC177" s="87" t="s">
        <v>429</v>
      </c>
      <c r="AD177" s="87" t="s">
        <v>429</v>
      </c>
      <c r="AE177" s="87" t="s">
        <v>431</v>
      </c>
      <c r="AF177" s="87" t="s">
        <v>429</v>
      </c>
      <c r="AG177" s="87" t="s">
        <v>429</v>
      </c>
      <c r="AH177" s="87" t="s">
        <v>430</v>
      </c>
      <c r="AI177" s="87" t="s">
        <v>430</v>
      </c>
      <c r="AJ177" s="87" t="s">
        <v>430</v>
      </c>
      <c r="AK177" s="87" t="s">
        <v>430</v>
      </c>
      <c r="AL177" s="87" t="s">
        <v>429</v>
      </c>
      <c r="AM177" s="16"/>
      <c r="AN177" s="16"/>
      <c r="AO177" s="16"/>
    </row>
    <row r="178" spans="1:41" x14ac:dyDescent="0.25">
      <c r="A178" s="138" t="s">
        <v>311</v>
      </c>
      <c r="B178" s="139" t="s">
        <v>319</v>
      </c>
      <c r="C178" s="140">
        <v>1210</v>
      </c>
      <c r="D178" s="136" t="s">
        <v>471</v>
      </c>
      <c r="E178" s="87" t="s">
        <v>425</v>
      </c>
      <c r="F178" s="136" t="s">
        <v>471</v>
      </c>
      <c r="G178" s="136" t="s">
        <v>471</v>
      </c>
      <c r="H178" s="136" t="s">
        <v>471</v>
      </c>
      <c r="I178" s="129" t="s">
        <v>426</v>
      </c>
      <c r="J178" s="136" t="s">
        <v>1040</v>
      </c>
      <c r="K178" s="136" t="s">
        <v>1040</v>
      </c>
      <c r="L178" s="136" t="s">
        <v>1040</v>
      </c>
      <c r="M178" s="87" t="s">
        <v>428</v>
      </c>
      <c r="N178" s="87" t="s">
        <v>429</v>
      </c>
      <c r="O178" s="87" t="s">
        <v>429</v>
      </c>
      <c r="P178" s="87" t="s">
        <v>439</v>
      </c>
      <c r="Q178" s="87" t="s">
        <v>429</v>
      </c>
      <c r="R178" s="87" t="s">
        <v>429</v>
      </c>
      <c r="S178" s="87" t="s">
        <v>429</v>
      </c>
      <c r="T178" s="87" t="s">
        <v>440</v>
      </c>
      <c r="U178" s="87" t="s">
        <v>429</v>
      </c>
      <c r="V178" s="87" t="s">
        <v>441</v>
      </c>
      <c r="W178" s="87" t="s">
        <v>429</v>
      </c>
      <c r="X178" s="87" t="s">
        <v>442</v>
      </c>
      <c r="Y178" s="87" t="s">
        <v>443</v>
      </c>
      <c r="Z178" s="87" t="s">
        <v>485</v>
      </c>
      <c r="AA178" s="87" t="s">
        <v>444</v>
      </c>
      <c r="AB178" s="87" t="s">
        <v>429</v>
      </c>
      <c r="AC178" s="87" t="s">
        <v>429</v>
      </c>
      <c r="AD178" s="87" t="s">
        <v>429</v>
      </c>
      <c r="AE178" s="87" t="s">
        <v>431</v>
      </c>
      <c r="AF178" s="87" t="s">
        <v>429</v>
      </c>
      <c r="AG178" s="87" t="s">
        <v>429</v>
      </c>
      <c r="AH178" s="87" t="s">
        <v>430</v>
      </c>
      <c r="AI178" s="87" t="s">
        <v>430</v>
      </c>
      <c r="AJ178" s="87" t="s">
        <v>430</v>
      </c>
      <c r="AK178" s="87" t="s">
        <v>430</v>
      </c>
      <c r="AL178" s="87" t="s">
        <v>429</v>
      </c>
      <c r="AM178" s="16"/>
      <c r="AN178" s="16"/>
      <c r="AO178" s="16"/>
    </row>
    <row r="179" spans="1:41" x14ac:dyDescent="0.25">
      <c r="A179" s="138" t="s">
        <v>311</v>
      </c>
      <c r="B179" s="139" t="s">
        <v>320</v>
      </c>
      <c r="C179" s="140">
        <v>1211</v>
      </c>
      <c r="D179" s="136" t="s">
        <v>471</v>
      </c>
      <c r="E179" s="87" t="s">
        <v>425</v>
      </c>
      <c r="F179" s="136" t="s">
        <v>471</v>
      </c>
      <c r="G179" s="136" t="s">
        <v>471</v>
      </c>
      <c r="H179" s="136" t="s">
        <v>471</v>
      </c>
      <c r="I179" s="129" t="s">
        <v>426</v>
      </c>
      <c r="J179" s="136" t="s">
        <v>1040</v>
      </c>
      <c r="K179" s="136" t="s">
        <v>1040</v>
      </c>
      <c r="L179" s="136" t="s">
        <v>1040</v>
      </c>
      <c r="M179" s="87" t="s">
        <v>428</v>
      </c>
      <c r="N179" s="87" t="s">
        <v>429</v>
      </c>
      <c r="O179" s="87" t="s">
        <v>429</v>
      </c>
      <c r="P179" s="87" t="s">
        <v>439</v>
      </c>
      <c r="Q179" s="87" t="s">
        <v>429</v>
      </c>
      <c r="R179" s="87" t="s">
        <v>429</v>
      </c>
      <c r="S179" s="87" t="s">
        <v>429</v>
      </c>
      <c r="T179" s="87" t="s">
        <v>440</v>
      </c>
      <c r="U179" s="87" t="s">
        <v>429</v>
      </c>
      <c r="V179" s="87" t="s">
        <v>441</v>
      </c>
      <c r="W179" s="87" t="s">
        <v>429</v>
      </c>
      <c r="X179" s="87" t="s">
        <v>442</v>
      </c>
      <c r="Y179" s="87" t="s">
        <v>443</v>
      </c>
      <c r="Z179" s="87" t="s">
        <v>485</v>
      </c>
      <c r="AA179" s="87" t="s">
        <v>444</v>
      </c>
      <c r="AB179" s="87" t="s">
        <v>429</v>
      </c>
      <c r="AC179" s="87" t="s">
        <v>429</v>
      </c>
      <c r="AD179" s="87" t="s">
        <v>429</v>
      </c>
      <c r="AE179" s="87" t="s">
        <v>431</v>
      </c>
      <c r="AF179" s="87" t="s">
        <v>429</v>
      </c>
      <c r="AG179" s="87" t="s">
        <v>429</v>
      </c>
      <c r="AH179" s="87" t="s">
        <v>430</v>
      </c>
      <c r="AI179" s="87" t="s">
        <v>430</v>
      </c>
      <c r="AJ179" s="87" t="s">
        <v>430</v>
      </c>
      <c r="AK179" s="87" t="s">
        <v>430</v>
      </c>
      <c r="AL179" s="87" t="s">
        <v>429</v>
      </c>
      <c r="AM179" s="16"/>
      <c r="AN179" s="16"/>
      <c r="AO179" s="16"/>
    </row>
    <row r="180" spans="1:41" x14ac:dyDescent="0.25">
      <c r="A180" s="138" t="s">
        <v>311</v>
      </c>
      <c r="B180" s="139" t="s">
        <v>222</v>
      </c>
      <c r="C180" s="140">
        <v>1212</v>
      </c>
      <c r="D180" s="136" t="s">
        <v>471</v>
      </c>
      <c r="E180" s="87" t="s">
        <v>425</v>
      </c>
      <c r="F180" s="136" t="s">
        <v>471</v>
      </c>
      <c r="G180" s="136" t="s">
        <v>471</v>
      </c>
      <c r="H180" s="136" t="s">
        <v>471</v>
      </c>
      <c r="I180" s="129" t="s">
        <v>426</v>
      </c>
      <c r="J180" s="136" t="s">
        <v>1040</v>
      </c>
      <c r="K180" s="136" t="s">
        <v>1040</v>
      </c>
      <c r="L180" s="136" t="s">
        <v>1040</v>
      </c>
      <c r="M180" s="87" t="s">
        <v>428</v>
      </c>
      <c r="N180" s="87" t="s">
        <v>429</v>
      </c>
      <c r="O180" s="87" t="s">
        <v>429</v>
      </c>
      <c r="P180" s="87" t="s">
        <v>439</v>
      </c>
      <c r="Q180" s="87" t="s">
        <v>429</v>
      </c>
      <c r="R180" s="87" t="s">
        <v>429</v>
      </c>
      <c r="S180" s="87" t="s">
        <v>429</v>
      </c>
      <c r="T180" s="87" t="s">
        <v>440</v>
      </c>
      <c r="U180" s="87" t="s">
        <v>429</v>
      </c>
      <c r="V180" s="87" t="s">
        <v>441</v>
      </c>
      <c r="W180" s="87" t="s">
        <v>429</v>
      </c>
      <c r="X180" s="87" t="s">
        <v>442</v>
      </c>
      <c r="Y180" s="87" t="s">
        <v>443</v>
      </c>
      <c r="Z180" s="87" t="s">
        <v>485</v>
      </c>
      <c r="AA180" s="87" t="s">
        <v>444</v>
      </c>
      <c r="AB180" s="87" t="s">
        <v>429</v>
      </c>
      <c r="AC180" s="87" t="s">
        <v>429</v>
      </c>
      <c r="AD180" s="87" t="s">
        <v>429</v>
      </c>
      <c r="AE180" s="87" t="s">
        <v>431</v>
      </c>
      <c r="AF180" s="87" t="s">
        <v>429</v>
      </c>
      <c r="AG180" s="87" t="s">
        <v>429</v>
      </c>
      <c r="AH180" s="87" t="s">
        <v>430</v>
      </c>
      <c r="AI180" s="87" t="s">
        <v>430</v>
      </c>
      <c r="AJ180" s="87" t="s">
        <v>430</v>
      </c>
      <c r="AK180" s="87" t="s">
        <v>430</v>
      </c>
      <c r="AL180" s="87" t="s">
        <v>429</v>
      </c>
      <c r="AM180" s="16"/>
      <c r="AN180" s="16"/>
      <c r="AO180" s="16"/>
    </row>
    <row r="181" spans="1:41" x14ac:dyDescent="0.25">
      <c r="A181" s="138" t="s">
        <v>311</v>
      </c>
      <c r="B181" s="139" t="s">
        <v>302</v>
      </c>
      <c r="C181" s="140">
        <v>1213</v>
      </c>
      <c r="D181" s="136" t="s">
        <v>471</v>
      </c>
      <c r="E181" s="87" t="s">
        <v>425</v>
      </c>
      <c r="F181" s="136" t="s">
        <v>471</v>
      </c>
      <c r="G181" s="136" t="s">
        <v>471</v>
      </c>
      <c r="H181" s="136" t="s">
        <v>471</v>
      </c>
      <c r="I181" s="129" t="s">
        <v>426</v>
      </c>
      <c r="J181" s="136" t="s">
        <v>1040</v>
      </c>
      <c r="K181" s="136" t="s">
        <v>1040</v>
      </c>
      <c r="L181" s="136" t="s">
        <v>1040</v>
      </c>
      <c r="M181" s="87" t="s">
        <v>428</v>
      </c>
      <c r="N181" s="87" t="s">
        <v>429</v>
      </c>
      <c r="O181" s="87" t="s">
        <v>429</v>
      </c>
      <c r="P181" s="87" t="s">
        <v>439</v>
      </c>
      <c r="Q181" s="87" t="s">
        <v>429</v>
      </c>
      <c r="R181" s="87" t="s">
        <v>429</v>
      </c>
      <c r="S181" s="87" t="s">
        <v>429</v>
      </c>
      <c r="T181" s="87" t="s">
        <v>440</v>
      </c>
      <c r="U181" s="87" t="s">
        <v>429</v>
      </c>
      <c r="V181" s="87" t="s">
        <v>441</v>
      </c>
      <c r="W181" s="87" t="s">
        <v>429</v>
      </c>
      <c r="X181" s="87" t="s">
        <v>442</v>
      </c>
      <c r="Y181" s="87" t="s">
        <v>443</v>
      </c>
      <c r="Z181" s="87" t="s">
        <v>485</v>
      </c>
      <c r="AA181" s="87" t="s">
        <v>444</v>
      </c>
      <c r="AB181" s="87" t="s">
        <v>429</v>
      </c>
      <c r="AC181" s="87" t="s">
        <v>429</v>
      </c>
      <c r="AD181" s="87" t="s">
        <v>429</v>
      </c>
      <c r="AE181" s="87" t="s">
        <v>431</v>
      </c>
      <c r="AF181" s="87" t="s">
        <v>429</v>
      </c>
      <c r="AG181" s="87" t="s">
        <v>429</v>
      </c>
      <c r="AH181" s="87" t="s">
        <v>430</v>
      </c>
      <c r="AI181" s="87" t="s">
        <v>430</v>
      </c>
      <c r="AJ181" s="87" t="s">
        <v>430</v>
      </c>
      <c r="AK181" s="87" t="s">
        <v>430</v>
      </c>
      <c r="AL181" s="87" t="s">
        <v>429</v>
      </c>
      <c r="AM181" s="16"/>
      <c r="AN181" s="16"/>
      <c r="AO181" s="16"/>
    </row>
    <row r="182" spans="1:41" x14ac:dyDescent="0.25">
      <c r="A182" s="138" t="s">
        <v>311</v>
      </c>
      <c r="B182" s="139" t="s">
        <v>321</v>
      </c>
      <c r="C182" s="140">
        <v>1214</v>
      </c>
      <c r="D182" s="136" t="s">
        <v>471</v>
      </c>
      <c r="E182" s="87" t="s">
        <v>425</v>
      </c>
      <c r="F182" s="136" t="s">
        <v>471</v>
      </c>
      <c r="G182" s="136" t="s">
        <v>471</v>
      </c>
      <c r="H182" s="136" t="s">
        <v>471</v>
      </c>
      <c r="I182" s="129" t="s">
        <v>426</v>
      </c>
      <c r="J182" s="136" t="s">
        <v>1040</v>
      </c>
      <c r="K182" s="136" t="s">
        <v>1040</v>
      </c>
      <c r="L182" s="136" t="s">
        <v>1040</v>
      </c>
      <c r="M182" s="87" t="s">
        <v>428</v>
      </c>
      <c r="N182" s="87" t="s">
        <v>429</v>
      </c>
      <c r="O182" s="87" t="s">
        <v>429</v>
      </c>
      <c r="P182" s="87" t="s">
        <v>439</v>
      </c>
      <c r="Q182" s="87" t="s">
        <v>429</v>
      </c>
      <c r="R182" s="87" t="s">
        <v>429</v>
      </c>
      <c r="S182" s="87" t="s">
        <v>429</v>
      </c>
      <c r="T182" s="87" t="s">
        <v>440</v>
      </c>
      <c r="U182" s="87" t="s">
        <v>429</v>
      </c>
      <c r="V182" s="87" t="s">
        <v>441</v>
      </c>
      <c r="W182" s="87" t="s">
        <v>429</v>
      </c>
      <c r="X182" s="87" t="s">
        <v>442</v>
      </c>
      <c r="Y182" s="87" t="s">
        <v>443</v>
      </c>
      <c r="Z182" s="87" t="s">
        <v>485</v>
      </c>
      <c r="AA182" s="87" t="s">
        <v>444</v>
      </c>
      <c r="AB182" s="87" t="s">
        <v>429</v>
      </c>
      <c r="AC182" s="87" t="s">
        <v>429</v>
      </c>
      <c r="AD182" s="87" t="s">
        <v>429</v>
      </c>
      <c r="AE182" s="87" t="s">
        <v>431</v>
      </c>
      <c r="AF182" s="87" t="s">
        <v>429</v>
      </c>
      <c r="AG182" s="87" t="s">
        <v>429</v>
      </c>
      <c r="AH182" s="87" t="s">
        <v>430</v>
      </c>
      <c r="AI182" s="87" t="s">
        <v>430</v>
      </c>
      <c r="AJ182" s="87" t="s">
        <v>430</v>
      </c>
      <c r="AK182" s="87" t="s">
        <v>430</v>
      </c>
      <c r="AL182" s="87" t="s">
        <v>429</v>
      </c>
      <c r="AM182" s="16"/>
      <c r="AN182" s="16"/>
      <c r="AO182" s="16"/>
    </row>
    <row r="183" spans="1:41" x14ac:dyDescent="0.25">
      <c r="A183" s="138" t="s">
        <v>311</v>
      </c>
      <c r="B183" s="139" t="s">
        <v>281</v>
      </c>
      <c r="C183" s="140">
        <v>1215</v>
      </c>
      <c r="D183" s="136" t="s">
        <v>471</v>
      </c>
      <c r="E183" s="87" t="s">
        <v>425</v>
      </c>
      <c r="F183" s="136" t="s">
        <v>471</v>
      </c>
      <c r="G183" s="136" t="s">
        <v>471</v>
      </c>
      <c r="H183" s="136" t="s">
        <v>471</v>
      </c>
      <c r="I183" s="129" t="s">
        <v>426</v>
      </c>
      <c r="J183" s="136" t="s">
        <v>1040</v>
      </c>
      <c r="K183" s="136" t="s">
        <v>1040</v>
      </c>
      <c r="L183" s="136" t="s">
        <v>1040</v>
      </c>
      <c r="M183" s="87" t="s">
        <v>428</v>
      </c>
      <c r="N183" s="87" t="s">
        <v>429</v>
      </c>
      <c r="O183" s="87" t="s">
        <v>429</v>
      </c>
      <c r="P183" s="87" t="s">
        <v>439</v>
      </c>
      <c r="Q183" s="87" t="s">
        <v>429</v>
      </c>
      <c r="R183" s="87" t="s">
        <v>429</v>
      </c>
      <c r="S183" s="87" t="s">
        <v>429</v>
      </c>
      <c r="T183" s="87" t="s">
        <v>440</v>
      </c>
      <c r="U183" s="87" t="s">
        <v>429</v>
      </c>
      <c r="V183" s="87" t="s">
        <v>441</v>
      </c>
      <c r="W183" s="87" t="s">
        <v>429</v>
      </c>
      <c r="X183" s="87" t="s">
        <v>442</v>
      </c>
      <c r="Y183" s="87" t="s">
        <v>443</v>
      </c>
      <c r="Z183" s="87" t="s">
        <v>485</v>
      </c>
      <c r="AA183" s="87" t="s">
        <v>444</v>
      </c>
      <c r="AB183" s="87" t="s">
        <v>429</v>
      </c>
      <c r="AC183" s="87" t="s">
        <v>429</v>
      </c>
      <c r="AD183" s="87" t="s">
        <v>429</v>
      </c>
      <c r="AE183" s="87" t="s">
        <v>431</v>
      </c>
      <c r="AF183" s="87" t="s">
        <v>429</v>
      </c>
      <c r="AG183" s="87" t="s">
        <v>429</v>
      </c>
      <c r="AH183" s="87" t="s">
        <v>430</v>
      </c>
      <c r="AI183" s="87" t="s">
        <v>430</v>
      </c>
      <c r="AJ183" s="87" t="s">
        <v>430</v>
      </c>
      <c r="AK183" s="87" t="s">
        <v>430</v>
      </c>
      <c r="AL183" s="87" t="s">
        <v>429</v>
      </c>
      <c r="AM183" s="16"/>
      <c r="AN183" s="16"/>
      <c r="AO183" s="16"/>
    </row>
    <row r="184" spans="1:41" x14ac:dyDescent="0.25">
      <c r="A184" s="138" t="s">
        <v>311</v>
      </c>
      <c r="B184" s="139" t="s">
        <v>322</v>
      </c>
      <c r="C184" s="140">
        <v>1216</v>
      </c>
      <c r="D184" s="136" t="s">
        <v>471</v>
      </c>
      <c r="E184" s="87" t="s">
        <v>425</v>
      </c>
      <c r="F184" s="136" t="s">
        <v>471</v>
      </c>
      <c r="G184" s="136" t="s">
        <v>471</v>
      </c>
      <c r="H184" s="136" t="s">
        <v>471</v>
      </c>
      <c r="I184" s="129" t="s">
        <v>426</v>
      </c>
      <c r="J184" s="136" t="s">
        <v>1040</v>
      </c>
      <c r="K184" s="136" t="s">
        <v>1040</v>
      </c>
      <c r="L184" s="136" t="s">
        <v>1040</v>
      </c>
      <c r="M184" s="87" t="s">
        <v>428</v>
      </c>
      <c r="N184" s="87" t="s">
        <v>429</v>
      </c>
      <c r="O184" s="87" t="s">
        <v>429</v>
      </c>
      <c r="P184" s="87" t="s">
        <v>439</v>
      </c>
      <c r="Q184" s="87" t="s">
        <v>429</v>
      </c>
      <c r="R184" s="87" t="s">
        <v>429</v>
      </c>
      <c r="S184" s="87" t="s">
        <v>429</v>
      </c>
      <c r="T184" s="87" t="s">
        <v>440</v>
      </c>
      <c r="U184" s="87" t="s">
        <v>429</v>
      </c>
      <c r="V184" s="87" t="s">
        <v>441</v>
      </c>
      <c r="W184" s="87" t="s">
        <v>429</v>
      </c>
      <c r="X184" s="87" t="s">
        <v>442</v>
      </c>
      <c r="Y184" s="87" t="s">
        <v>443</v>
      </c>
      <c r="Z184" s="87" t="s">
        <v>485</v>
      </c>
      <c r="AA184" s="87" t="s">
        <v>444</v>
      </c>
      <c r="AB184" s="87" t="s">
        <v>429</v>
      </c>
      <c r="AC184" s="87" t="s">
        <v>429</v>
      </c>
      <c r="AD184" s="87" t="s">
        <v>429</v>
      </c>
      <c r="AE184" s="87" t="s">
        <v>431</v>
      </c>
      <c r="AF184" s="87" t="s">
        <v>429</v>
      </c>
      <c r="AG184" s="87" t="s">
        <v>429</v>
      </c>
      <c r="AH184" s="87" t="s">
        <v>430</v>
      </c>
      <c r="AI184" s="87" t="s">
        <v>430</v>
      </c>
      <c r="AJ184" s="87" t="s">
        <v>430</v>
      </c>
      <c r="AK184" s="87" t="s">
        <v>430</v>
      </c>
      <c r="AL184" s="87" t="s">
        <v>429</v>
      </c>
      <c r="AM184" s="16"/>
      <c r="AN184" s="16"/>
      <c r="AO184" s="16"/>
    </row>
    <row r="185" spans="1:41" x14ac:dyDescent="0.25">
      <c r="A185" s="138" t="s">
        <v>311</v>
      </c>
      <c r="B185" s="139" t="s">
        <v>323</v>
      </c>
      <c r="C185" s="140">
        <v>1217</v>
      </c>
      <c r="D185" s="136" t="s">
        <v>471</v>
      </c>
      <c r="E185" s="87" t="s">
        <v>425</v>
      </c>
      <c r="F185" s="136" t="s">
        <v>471</v>
      </c>
      <c r="G185" s="136" t="s">
        <v>471</v>
      </c>
      <c r="H185" s="136" t="s">
        <v>471</v>
      </c>
      <c r="I185" s="129" t="s">
        <v>426</v>
      </c>
      <c r="J185" s="136" t="s">
        <v>1040</v>
      </c>
      <c r="K185" s="136" t="s">
        <v>1040</v>
      </c>
      <c r="L185" s="136" t="s">
        <v>1040</v>
      </c>
      <c r="M185" s="87" t="s">
        <v>428</v>
      </c>
      <c r="N185" s="87" t="s">
        <v>429</v>
      </c>
      <c r="O185" s="87" t="s">
        <v>429</v>
      </c>
      <c r="P185" s="87" t="s">
        <v>439</v>
      </c>
      <c r="Q185" s="87" t="s">
        <v>429</v>
      </c>
      <c r="R185" s="87" t="s">
        <v>429</v>
      </c>
      <c r="S185" s="87" t="s">
        <v>429</v>
      </c>
      <c r="T185" s="87" t="s">
        <v>440</v>
      </c>
      <c r="U185" s="87" t="s">
        <v>429</v>
      </c>
      <c r="V185" s="87" t="s">
        <v>441</v>
      </c>
      <c r="W185" s="87" t="s">
        <v>429</v>
      </c>
      <c r="X185" s="87" t="s">
        <v>442</v>
      </c>
      <c r="Y185" s="87" t="s">
        <v>443</v>
      </c>
      <c r="Z185" s="87" t="s">
        <v>485</v>
      </c>
      <c r="AA185" s="87" t="s">
        <v>444</v>
      </c>
      <c r="AB185" s="87" t="s">
        <v>429</v>
      </c>
      <c r="AC185" s="87" t="s">
        <v>429</v>
      </c>
      <c r="AD185" s="87" t="s">
        <v>429</v>
      </c>
      <c r="AE185" s="87" t="s">
        <v>431</v>
      </c>
      <c r="AF185" s="87" t="s">
        <v>429</v>
      </c>
      <c r="AG185" s="87" t="s">
        <v>429</v>
      </c>
      <c r="AH185" s="87" t="s">
        <v>430</v>
      </c>
      <c r="AI185" s="87" t="s">
        <v>430</v>
      </c>
      <c r="AJ185" s="87" t="s">
        <v>430</v>
      </c>
      <c r="AK185" s="87" t="s">
        <v>430</v>
      </c>
      <c r="AL185" s="87" t="s">
        <v>429</v>
      </c>
      <c r="AM185" s="16"/>
      <c r="AN185" s="16"/>
      <c r="AO185" s="16"/>
    </row>
    <row r="186" spans="1:41" x14ac:dyDescent="0.25">
      <c r="A186" s="138" t="s">
        <v>311</v>
      </c>
      <c r="B186" s="139" t="s">
        <v>324</v>
      </c>
      <c r="C186" s="140">
        <v>1218</v>
      </c>
      <c r="D186" s="136" t="s">
        <v>471</v>
      </c>
      <c r="E186" s="87" t="s">
        <v>425</v>
      </c>
      <c r="F186" s="136" t="s">
        <v>471</v>
      </c>
      <c r="G186" s="136" t="s">
        <v>471</v>
      </c>
      <c r="H186" s="136" t="s">
        <v>471</v>
      </c>
      <c r="I186" s="129" t="s">
        <v>426</v>
      </c>
      <c r="J186" s="136" t="s">
        <v>1040</v>
      </c>
      <c r="K186" s="136" t="s">
        <v>1040</v>
      </c>
      <c r="L186" s="136" t="s">
        <v>1040</v>
      </c>
      <c r="M186" s="87" t="s">
        <v>428</v>
      </c>
      <c r="N186" s="87" t="s">
        <v>429</v>
      </c>
      <c r="O186" s="87" t="s">
        <v>429</v>
      </c>
      <c r="P186" s="87" t="s">
        <v>439</v>
      </c>
      <c r="Q186" s="87" t="s">
        <v>429</v>
      </c>
      <c r="R186" s="87" t="s">
        <v>429</v>
      </c>
      <c r="S186" s="87" t="s">
        <v>429</v>
      </c>
      <c r="T186" s="87" t="s">
        <v>440</v>
      </c>
      <c r="U186" s="87" t="s">
        <v>429</v>
      </c>
      <c r="V186" s="87" t="s">
        <v>441</v>
      </c>
      <c r="W186" s="87" t="s">
        <v>429</v>
      </c>
      <c r="X186" s="87" t="s">
        <v>442</v>
      </c>
      <c r="Y186" s="87" t="s">
        <v>443</v>
      </c>
      <c r="Z186" s="87" t="s">
        <v>485</v>
      </c>
      <c r="AA186" s="87" t="s">
        <v>444</v>
      </c>
      <c r="AB186" s="87" t="s">
        <v>429</v>
      </c>
      <c r="AC186" s="87" t="s">
        <v>429</v>
      </c>
      <c r="AD186" s="87" t="s">
        <v>429</v>
      </c>
      <c r="AE186" s="87" t="s">
        <v>431</v>
      </c>
      <c r="AF186" s="87" t="s">
        <v>429</v>
      </c>
      <c r="AG186" s="87" t="s">
        <v>429</v>
      </c>
      <c r="AH186" s="87" t="s">
        <v>430</v>
      </c>
      <c r="AI186" s="87" t="s">
        <v>430</v>
      </c>
      <c r="AJ186" s="87" t="s">
        <v>430</v>
      </c>
      <c r="AK186" s="87" t="s">
        <v>430</v>
      </c>
      <c r="AL186" s="87" t="s">
        <v>429</v>
      </c>
      <c r="AM186" s="16"/>
      <c r="AN186" s="16"/>
      <c r="AO186" s="16"/>
    </row>
    <row r="187" spans="1:41" x14ac:dyDescent="0.25">
      <c r="A187" s="138" t="s">
        <v>311</v>
      </c>
      <c r="B187" s="139" t="s">
        <v>325</v>
      </c>
      <c r="C187" s="140">
        <v>1219</v>
      </c>
      <c r="D187" s="136" t="s">
        <v>471</v>
      </c>
      <c r="E187" s="87" t="s">
        <v>425</v>
      </c>
      <c r="F187" s="136" t="s">
        <v>471</v>
      </c>
      <c r="G187" s="136" t="s">
        <v>471</v>
      </c>
      <c r="H187" s="136" t="s">
        <v>471</v>
      </c>
      <c r="I187" s="129" t="s">
        <v>426</v>
      </c>
      <c r="J187" s="136" t="s">
        <v>1040</v>
      </c>
      <c r="K187" s="136" t="s">
        <v>1040</v>
      </c>
      <c r="L187" s="136" t="s">
        <v>1040</v>
      </c>
      <c r="M187" s="87" t="s">
        <v>428</v>
      </c>
      <c r="N187" s="87" t="s">
        <v>429</v>
      </c>
      <c r="O187" s="87" t="s">
        <v>429</v>
      </c>
      <c r="P187" s="87" t="s">
        <v>439</v>
      </c>
      <c r="Q187" s="87" t="s">
        <v>429</v>
      </c>
      <c r="R187" s="87" t="s">
        <v>429</v>
      </c>
      <c r="S187" s="87" t="s">
        <v>429</v>
      </c>
      <c r="T187" s="87" t="s">
        <v>440</v>
      </c>
      <c r="U187" s="87" t="s">
        <v>429</v>
      </c>
      <c r="V187" s="87" t="s">
        <v>441</v>
      </c>
      <c r="W187" s="87" t="s">
        <v>429</v>
      </c>
      <c r="X187" s="87" t="s">
        <v>442</v>
      </c>
      <c r="Y187" s="87" t="s">
        <v>443</v>
      </c>
      <c r="Z187" s="87" t="s">
        <v>485</v>
      </c>
      <c r="AA187" s="87" t="s">
        <v>444</v>
      </c>
      <c r="AB187" s="87" t="s">
        <v>429</v>
      </c>
      <c r="AC187" s="87" t="s">
        <v>429</v>
      </c>
      <c r="AD187" s="87" t="s">
        <v>429</v>
      </c>
      <c r="AE187" s="87" t="s">
        <v>431</v>
      </c>
      <c r="AF187" s="87" t="s">
        <v>429</v>
      </c>
      <c r="AG187" s="87" t="s">
        <v>429</v>
      </c>
      <c r="AH187" s="87" t="s">
        <v>430</v>
      </c>
      <c r="AI187" s="87" t="s">
        <v>430</v>
      </c>
      <c r="AJ187" s="87" t="s">
        <v>430</v>
      </c>
      <c r="AK187" s="87" t="s">
        <v>430</v>
      </c>
      <c r="AL187" s="87" t="s">
        <v>429</v>
      </c>
      <c r="AM187" s="16"/>
      <c r="AN187" s="16"/>
      <c r="AO187" s="16"/>
    </row>
    <row r="188" spans="1:41" x14ac:dyDescent="0.25">
      <c r="A188" s="130" t="s">
        <v>56</v>
      </c>
      <c r="B188" s="139" t="s">
        <v>57</v>
      </c>
      <c r="C188" s="140">
        <v>1301</v>
      </c>
      <c r="D188" s="136" t="s">
        <v>471</v>
      </c>
      <c r="E188" s="87" t="s">
        <v>425</v>
      </c>
      <c r="F188" s="136" t="s">
        <v>471</v>
      </c>
      <c r="G188" s="136" t="s">
        <v>471</v>
      </c>
      <c r="H188" s="136" t="s">
        <v>471</v>
      </c>
      <c r="I188" s="129" t="s">
        <v>426</v>
      </c>
      <c r="J188" s="136" t="s">
        <v>1040</v>
      </c>
      <c r="K188" s="136" t="s">
        <v>1040</v>
      </c>
      <c r="L188" s="136" t="s">
        <v>1040</v>
      </c>
      <c r="M188" s="87" t="s">
        <v>428</v>
      </c>
      <c r="N188" s="87" t="s">
        <v>429</v>
      </c>
      <c r="O188" s="87" t="s">
        <v>429</v>
      </c>
      <c r="P188" s="87" t="s">
        <v>439</v>
      </c>
      <c r="Q188" s="87" t="s">
        <v>429</v>
      </c>
      <c r="R188" s="87" t="s">
        <v>429</v>
      </c>
      <c r="S188" s="87" t="s">
        <v>429</v>
      </c>
      <c r="T188" s="87" t="s">
        <v>440</v>
      </c>
      <c r="U188" s="87" t="s">
        <v>429</v>
      </c>
      <c r="V188" s="87" t="s">
        <v>441</v>
      </c>
      <c r="W188" s="87" t="s">
        <v>429</v>
      </c>
      <c r="X188" s="87" t="s">
        <v>442</v>
      </c>
      <c r="Y188" s="87" t="s">
        <v>443</v>
      </c>
      <c r="Z188" s="87" t="s">
        <v>485</v>
      </c>
      <c r="AA188" s="87" t="s">
        <v>444</v>
      </c>
      <c r="AB188" s="87" t="s">
        <v>429</v>
      </c>
      <c r="AC188" s="87" t="s">
        <v>429</v>
      </c>
      <c r="AD188" s="87" t="s">
        <v>429</v>
      </c>
      <c r="AE188" s="87" t="s">
        <v>431</v>
      </c>
      <c r="AF188" s="87" t="s">
        <v>429</v>
      </c>
      <c r="AG188" s="87" t="s">
        <v>429</v>
      </c>
      <c r="AH188" s="87" t="s">
        <v>430</v>
      </c>
      <c r="AI188" s="87" t="s">
        <v>430</v>
      </c>
      <c r="AJ188" s="87" t="s">
        <v>430</v>
      </c>
      <c r="AK188" s="87" t="s">
        <v>430</v>
      </c>
      <c r="AL188" s="87" t="s">
        <v>429</v>
      </c>
      <c r="AM188" s="16"/>
      <c r="AN188" s="16"/>
      <c r="AO188" s="16"/>
    </row>
    <row r="189" spans="1:41" x14ac:dyDescent="0.25">
      <c r="A189" s="130" t="s">
        <v>56</v>
      </c>
      <c r="B189" s="139" t="s">
        <v>58</v>
      </c>
      <c r="C189" s="140">
        <v>1302</v>
      </c>
      <c r="D189" s="136" t="s">
        <v>471</v>
      </c>
      <c r="E189" s="87" t="s">
        <v>425</v>
      </c>
      <c r="F189" s="136" t="s">
        <v>471</v>
      </c>
      <c r="G189" s="136" t="s">
        <v>471</v>
      </c>
      <c r="H189" s="136" t="s">
        <v>471</v>
      </c>
      <c r="I189" s="129" t="s">
        <v>426</v>
      </c>
      <c r="J189" s="136" t="s">
        <v>1040</v>
      </c>
      <c r="K189" s="136" t="s">
        <v>1040</v>
      </c>
      <c r="L189" s="136" t="s">
        <v>1040</v>
      </c>
      <c r="M189" s="87" t="s">
        <v>428</v>
      </c>
      <c r="N189" s="87" t="s">
        <v>429</v>
      </c>
      <c r="O189" s="87" t="s">
        <v>429</v>
      </c>
      <c r="P189" s="87" t="s">
        <v>439</v>
      </c>
      <c r="Q189" s="87" t="s">
        <v>429</v>
      </c>
      <c r="R189" s="87" t="s">
        <v>429</v>
      </c>
      <c r="S189" s="87" t="s">
        <v>429</v>
      </c>
      <c r="T189" s="87" t="s">
        <v>440</v>
      </c>
      <c r="U189" s="87" t="s">
        <v>429</v>
      </c>
      <c r="V189" s="87" t="s">
        <v>441</v>
      </c>
      <c r="W189" s="87" t="s">
        <v>429</v>
      </c>
      <c r="X189" s="87" t="s">
        <v>442</v>
      </c>
      <c r="Y189" s="87" t="s">
        <v>443</v>
      </c>
      <c r="Z189" s="87" t="s">
        <v>485</v>
      </c>
      <c r="AA189" s="87" t="s">
        <v>444</v>
      </c>
      <c r="AB189" s="87" t="s">
        <v>429</v>
      </c>
      <c r="AC189" s="87" t="s">
        <v>429</v>
      </c>
      <c r="AD189" s="87" t="s">
        <v>429</v>
      </c>
      <c r="AE189" s="87" t="s">
        <v>431</v>
      </c>
      <c r="AF189" s="87" t="s">
        <v>429</v>
      </c>
      <c r="AG189" s="87" t="s">
        <v>429</v>
      </c>
      <c r="AH189" s="87" t="s">
        <v>430</v>
      </c>
      <c r="AI189" s="87" t="s">
        <v>430</v>
      </c>
      <c r="AJ189" s="87" t="s">
        <v>430</v>
      </c>
      <c r="AK189" s="87" t="s">
        <v>430</v>
      </c>
      <c r="AL189" s="87" t="s">
        <v>429</v>
      </c>
      <c r="AM189" s="16"/>
      <c r="AN189" s="16"/>
      <c r="AO189" s="16"/>
    </row>
    <row r="190" spans="1:41" x14ac:dyDescent="0.25">
      <c r="A190" s="130" t="s">
        <v>56</v>
      </c>
      <c r="B190" s="139" t="s">
        <v>59</v>
      </c>
      <c r="C190" s="140">
        <v>1303</v>
      </c>
      <c r="D190" s="136" t="s">
        <v>471</v>
      </c>
      <c r="E190" s="87" t="s">
        <v>425</v>
      </c>
      <c r="F190" s="136" t="s">
        <v>471</v>
      </c>
      <c r="G190" s="136" t="s">
        <v>471</v>
      </c>
      <c r="H190" s="136" t="s">
        <v>471</v>
      </c>
      <c r="I190" s="129" t="s">
        <v>426</v>
      </c>
      <c r="J190" s="136" t="s">
        <v>1040</v>
      </c>
      <c r="K190" s="136" t="s">
        <v>1040</v>
      </c>
      <c r="L190" s="136" t="s">
        <v>1040</v>
      </c>
      <c r="M190" s="87" t="s">
        <v>428</v>
      </c>
      <c r="N190" s="87" t="s">
        <v>429</v>
      </c>
      <c r="O190" s="87" t="s">
        <v>429</v>
      </c>
      <c r="P190" s="87" t="s">
        <v>439</v>
      </c>
      <c r="Q190" s="87" t="s">
        <v>429</v>
      </c>
      <c r="R190" s="87" t="s">
        <v>429</v>
      </c>
      <c r="S190" s="87" t="s">
        <v>429</v>
      </c>
      <c r="T190" s="87" t="s">
        <v>440</v>
      </c>
      <c r="U190" s="87" t="s">
        <v>429</v>
      </c>
      <c r="V190" s="87" t="s">
        <v>441</v>
      </c>
      <c r="W190" s="87" t="s">
        <v>429</v>
      </c>
      <c r="X190" s="87" t="s">
        <v>442</v>
      </c>
      <c r="Y190" s="87" t="s">
        <v>443</v>
      </c>
      <c r="Z190" s="87" t="s">
        <v>485</v>
      </c>
      <c r="AA190" s="87" t="s">
        <v>444</v>
      </c>
      <c r="AB190" s="87" t="s">
        <v>429</v>
      </c>
      <c r="AC190" s="87" t="s">
        <v>429</v>
      </c>
      <c r="AD190" s="87" t="s">
        <v>429</v>
      </c>
      <c r="AE190" s="87" t="s">
        <v>431</v>
      </c>
      <c r="AF190" s="87" t="s">
        <v>429</v>
      </c>
      <c r="AG190" s="87" t="s">
        <v>429</v>
      </c>
      <c r="AH190" s="87" t="s">
        <v>430</v>
      </c>
      <c r="AI190" s="87" t="s">
        <v>430</v>
      </c>
      <c r="AJ190" s="87" t="s">
        <v>430</v>
      </c>
      <c r="AK190" s="87" t="s">
        <v>430</v>
      </c>
      <c r="AL190" s="87" t="s">
        <v>429</v>
      </c>
      <c r="AM190" s="16"/>
      <c r="AN190" s="16"/>
      <c r="AO190" s="16"/>
    </row>
    <row r="191" spans="1:41" x14ac:dyDescent="0.25">
      <c r="A191" s="130" t="s">
        <v>56</v>
      </c>
      <c r="B191" s="139" t="s">
        <v>60</v>
      </c>
      <c r="C191" s="140">
        <v>1304</v>
      </c>
      <c r="D191" s="136" t="s">
        <v>471</v>
      </c>
      <c r="E191" s="87" t="s">
        <v>425</v>
      </c>
      <c r="F191" s="136" t="s">
        <v>471</v>
      </c>
      <c r="G191" s="136" t="s">
        <v>471</v>
      </c>
      <c r="H191" s="136" t="s">
        <v>471</v>
      </c>
      <c r="I191" s="129" t="s">
        <v>426</v>
      </c>
      <c r="J191" s="136" t="s">
        <v>1040</v>
      </c>
      <c r="K191" s="136" t="s">
        <v>1040</v>
      </c>
      <c r="L191" s="136" t="s">
        <v>1040</v>
      </c>
      <c r="M191" s="87" t="s">
        <v>428</v>
      </c>
      <c r="N191" s="87" t="s">
        <v>429</v>
      </c>
      <c r="O191" s="87" t="s">
        <v>429</v>
      </c>
      <c r="P191" s="87" t="s">
        <v>439</v>
      </c>
      <c r="Q191" s="87" t="s">
        <v>429</v>
      </c>
      <c r="R191" s="87" t="s">
        <v>429</v>
      </c>
      <c r="S191" s="87" t="s">
        <v>429</v>
      </c>
      <c r="T191" s="87" t="s">
        <v>440</v>
      </c>
      <c r="U191" s="87" t="s">
        <v>429</v>
      </c>
      <c r="V191" s="87" t="s">
        <v>441</v>
      </c>
      <c r="W191" s="87" t="s">
        <v>429</v>
      </c>
      <c r="X191" s="87" t="s">
        <v>442</v>
      </c>
      <c r="Y191" s="87" t="s">
        <v>443</v>
      </c>
      <c r="Z191" s="87" t="s">
        <v>485</v>
      </c>
      <c r="AA191" s="87" t="s">
        <v>444</v>
      </c>
      <c r="AB191" s="87" t="s">
        <v>429</v>
      </c>
      <c r="AC191" s="87" t="s">
        <v>429</v>
      </c>
      <c r="AD191" s="87" t="s">
        <v>429</v>
      </c>
      <c r="AE191" s="87" t="s">
        <v>431</v>
      </c>
      <c r="AF191" s="87" t="s">
        <v>429</v>
      </c>
      <c r="AG191" s="87" t="s">
        <v>429</v>
      </c>
      <c r="AH191" s="87" t="s">
        <v>430</v>
      </c>
      <c r="AI191" s="87" t="s">
        <v>430</v>
      </c>
      <c r="AJ191" s="87" t="s">
        <v>430</v>
      </c>
      <c r="AK191" s="87" t="s">
        <v>430</v>
      </c>
      <c r="AL191" s="87" t="s">
        <v>429</v>
      </c>
      <c r="AM191" s="16"/>
      <c r="AN191" s="16"/>
      <c r="AO191" s="16"/>
    </row>
    <row r="192" spans="1:41" x14ac:dyDescent="0.25">
      <c r="A192" s="130" t="s">
        <v>56</v>
      </c>
      <c r="B192" s="139" t="s">
        <v>61</v>
      </c>
      <c r="C192" s="140">
        <v>1305</v>
      </c>
      <c r="D192" s="136" t="s">
        <v>471</v>
      </c>
      <c r="E192" s="87" t="s">
        <v>425</v>
      </c>
      <c r="F192" s="136" t="s">
        <v>471</v>
      </c>
      <c r="G192" s="136" t="s">
        <v>471</v>
      </c>
      <c r="H192" s="136" t="s">
        <v>471</v>
      </c>
      <c r="I192" s="129" t="s">
        <v>426</v>
      </c>
      <c r="J192" s="136" t="s">
        <v>1040</v>
      </c>
      <c r="K192" s="136" t="s">
        <v>1040</v>
      </c>
      <c r="L192" s="136" t="s">
        <v>1040</v>
      </c>
      <c r="M192" s="87" t="s">
        <v>428</v>
      </c>
      <c r="N192" s="87" t="s">
        <v>429</v>
      </c>
      <c r="O192" s="87" t="s">
        <v>429</v>
      </c>
      <c r="P192" s="87" t="s">
        <v>439</v>
      </c>
      <c r="Q192" s="87" t="s">
        <v>429</v>
      </c>
      <c r="R192" s="87" t="s">
        <v>429</v>
      </c>
      <c r="S192" s="87" t="s">
        <v>429</v>
      </c>
      <c r="T192" s="87" t="s">
        <v>440</v>
      </c>
      <c r="U192" s="87" t="s">
        <v>429</v>
      </c>
      <c r="V192" s="87" t="s">
        <v>441</v>
      </c>
      <c r="W192" s="87" t="s">
        <v>429</v>
      </c>
      <c r="X192" s="87" t="s">
        <v>442</v>
      </c>
      <c r="Y192" s="87" t="s">
        <v>443</v>
      </c>
      <c r="Z192" s="87" t="s">
        <v>485</v>
      </c>
      <c r="AA192" s="87" t="s">
        <v>444</v>
      </c>
      <c r="AB192" s="87" t="s">
        <v>429</v>
      </c>
      <c r="AC192" s="87" t="s">
        <v>429</v>
      </c>
      <c r="AD192" s="87" t="s">
        <v>429</v>
      </c>
      <c r="AE192" s="87" t="s">
        <v>431</v>
      </c>
      <c r="AF192" s="87" t="s">
        <v>429</v>
      </c>
      <c r="AG192" s="87" t="s">
        <v>429</v>
      </c>
      <c r="AH192" s="87" t="s">
        <v>430</v>
      </c>
      <c r="AI192" s="87" t="s">
        <v>430</v>
      </c>
      <c r="AJ192" s="87" t="s">
        <v>430</v>
      </c>
      <c r="AK192" s="87" t="s">
        <v>430</v>
      </c>
      <c r="AL192" s="87" t="s">
        <v>429</v>
      </c>
      <c r="AM192" s="16"/>
      <c r="AN192" s="16"/>
      <c r="AO192" s="16"/>
    </row>
    <row r="193" spans="1:41" x14ac:dyDescent="0.25">
      <c r="A193" s="130" t="s">
        <v>56</v>
      </c>
      <c r="B193" s="139" t="s">
        <v>62</v>
      </c>
      <c r="C193" s="140">
        <v>1306</v>
      </c>
      <c r="D193" s="136" t="s">
        <v>471</v>
      </c>
      <c r="E193" s="87" t="s">
        <v>425</v>
      </c>
      <c r="F193" s="136" t="s">
        <v>471</v>
      </c>
      <c r="G193" s="136" t="s">
        <v>471</v>
      </c>
      <c r="H193" s="136" t="s">
        <v>471</v>
      </c>
      <c r="I193" s="129" t="s">
        <v>426</v>
      </c>
      <c r="J193" s="136" t="s">
        <v>1040</v>
      </c>
      <c r="K193" s="136" t="s">
        <v>1040</v>
      </c>
      <c r="L193" s="136" t="s">
        <v>1040</v>
      </c>
      <c r="M193" s="87" t="s">
        <v>428</v>
      </c>
      <c r="N193" s="87" t="s">
        <v>429</v>
      </c>
      <c r="O193" s="87" t="s">
        <v>429</v>
      </c>
      <c r="P193" s="87" t="s">
        <v>439</v>
      </c>
      <c r="Q193" s="87" t="s">
        <v>429</v>
      </c>
      <c r="R193" s="87" t="s">
        <v>429</v>
      </c>
      <c r="S193" s="87" t="s">
        <v>429</v>
      </c>
      <c r="T193" s="87" t="s">
        <v>440</v>
      </c>
      <c r="U193" s="87" t="s">
        <v>429</v>
      </c>
      <c r="V193" s="87" t="s">
        <v>441</v>
      </c>
      <c r="W193" s="87" t="s">
        <v>429</v>
      </c>
      <c r="X193" s="87" t="s">
        <v>442</v>
      </c>
      <c r="Y193" s="87" t="s">
        <v>443</v>
      </c>
      <c r="Z193" s="87" t="s">
        <v>485</v>
      </c>
      <c r="AA193" s="87" t="s">
        <v>444</v>
      </c>
      <c r="AB193" s="87" t="s">
        <v>429</v>
      </c>
      <c r="AC193" s="87" t="s">
        <v>429</v>
      </c>
      <c r="AD193" s="87" t="s">
        <v>429</v>
      </c>
      <c r="AE193" s="87" t="s">
        <v>431</v>
      </c>
      <c r="AF193" s="87" t="s">
        <v>429</v>
      </c>
      <c r="AG193" s="87" t="s">
        <v>429</v>
      </c>
      <c r="AH193" s="87" t="s">
        <v>430</v>
      </c>
      <c r="AI193" s="87" t="s">
        <v>430</v>
      </c>
      <c r="AJ193" s="87" t="s">
        <v>430</v>
      </c>
      <c r="AK193" s="87" t="s">
        <v>430</v>
      </c>
      <c r="AL193" s="87" t="s">
        <v>429</v>
      </c>
      <c r="AM193" s="16"/>
      <c r="AN193" s="16"/>
      <c r="AO193" s="16"/>
    </row>
    <row r="194" spans="1:41" x14ac:dyDescent="0.25">
      <c r="A194" s="130" t="s">
        <v>56</v>
      </c>
      <c r="B194" s="139" t="s">
        <v>63</v>
      </c>
      <c r="C194" s="140">
        <v>1307</v>
      </c>
      <c r="D194" s="136" t="s">
        <v>471</v>
      </c>
      <c r="E194" s="87" t="s">
        <v>425</v>
      </c>
      <c r="F194" s="136" t="s">
        <v>471</v>
      </c>
      <c r="G194" s="136" t="s">
        <v>471</v>
      </c>
      <c r="H194" s="136" t="s">
        <v>471</v>
      </c>
      <c r="I194" s="129" t="s">
        <v>426</v>
      </c>
      <c r="J194" s="136" t="s">
        <v>1040</v>
      </c>
      <c r="K194" s="136" t="s">
        <v>1040</v>
      </c>
      <c r="L194" s="136" t="s">
        <v>1040</v>
      </c>
      <c r="M194" s="87" t="s">
        <v>428</v>
      </c>
      <c r="N194" s="87" t="s">
        <v>429</v>
      </c>
      <c r="O194" s="87" t="s">
        <v>429</v>
      </c>
      <c r="P194" s="87" t="s">
        <v>439</v>
      </c>
      <c r="Q194" s="87" t="s">
        <v>429</v>
      </c>
      <c r="R194" s="87" t="s">
        <v>429</v>
      </c>
      <c r="S194" s="87" t="s">
        <v>429</v>
      </c>
      <c r="T194" s="87" t="s">
        <v>440</v>
      </c>
      <c r="U194" s="87" t="s">
        <v>429</v>
      </c>
      <c r="V194" s="87" t="s">
        <v>441</v>
      </c>
      <c r="W194" s="87" t="s">
        <v>429</v>
      </c>
      <c r="X194" s="87" t="s">
        <v>442</v>
      </c>
      <c r="Y194" s="87" t="s">
        <v>443</v>
      </c>
      <c r="Z194" s="87" t="s">
        <v>485</v>
      </c>
      <c r="AA194" s="87" t="s">
        <v>444</v>
      </c>
      <c r="AB194" s="87" t="s">
        <v>429</v>
      </c>
      <c r="AC194" s="87" t="s">
        <v>429</v>
      </c>
      <c r="AD194" s="87" t="s">
        <v>429</v>
      </c>
      <c r="AE194" s="87" t="s">
        <v>431</v>
      </c>
      <c r="AF194" s="87" t="s">
        <v>429</v>
      </c>
      <c r="AG194" s="87" t="s">
        <v>429</v>
      </c>
      <c r="AH194" s="87" t="s">
        <v>430</v>
      </c>
      <c r="AI194" s="87" t="s">
        <v>430</v>
      </c>
      <c r="AJ194" s="87" t="s">
        <v>430</v>
      </c>
      <c r="AK194" s="87" t="s">
        <v>430</v>
      </c>
      <c r="AL194" s="87" t="s">
        <v>429</v>
      </c>
      <c r="AM194" s="16"/>
      <c r="AN194" s="16"/>
      <c r="AO194" s="16"/>
    </row>
    <row r="195" spans="1:41" x14ac:dyDescent="0.25">
      <c r="A195" s="130" t="s">
        <v>56</v>
      </c>
      <c r="B195" s="139" t="s">
        <v>64</v>
      </c>
      <c r="C195" s="140">
        <v>1308</v>
      </c>
      <c r="D195" s="136" t="s">
        <v>471</v>
      </c>
      <c r="E195" s="87" t="s">
        <v>425</v>
      </c>
      <c r="F195" s="136" t="s">
        <v>471</v>
      </c>
      <c r="G195" s="136" t="s">
        <v>471</v>
      </c>
      <c r="H195" s="136" t="s">
        <v>471</v>
      </c>
      <c r="I195" s="129" t="s">
        <v>426</v>
      </c>
      <c r="J195" s="136" t="s">
        <v>1040</v>
      </c>
      <c r="K195" s="136" t="s">
        <v>1040</v>
      </c>
      <c r="L195" s="136" t="s">
        <v>1040</v>
      </c>
      <c r="M195" s="87" t="s">
        <v>428</v>
      </c>
      <c r="N195" s="87" t="s">
        <v>429</v>
      </c>
      <c r="O195" s="87" t="s">
        <v>429</v>
      </c>
      <c r="P195" s="87" t="s">
        <v>439</v>
      </c>
      <c r="Q195" s="87" t="s">
        <v>429</v>
      </c>
      <c r="R195" s="87" t="s">
        <v>429</v>
      </c>
      <c r="S195" s="87" t="s">
        <v>429</v>
      </c>
      <c r="T195" s="87" t="s">
        <v>440</v>
      </c>
      <c r="U195" s="87" t="s">
        <v>429</v>
      </c>
      <c r="V195" s="87" t="s">
        <v>441</v>
      </c>
      <c r="W195" s="87" t="s">
        <v>429</v>
      </c>
      <c r="X195" s="87" t="s">
        <v>442</v>
      </c>
      <c r="Y195" s="87" t="s">
        <v>443</v>
      </c>
      <c r="Z195" s="87" t="s">
        <v>485</v>
      </c>
      <c r="AA195" s="87" t="s">
        <v>444</v>
      </c>
      <c r="AB195" s="87" t="s">
        <v>429</v>
      </c>
      <c r="AC195" s="87" t="s">
        <v>429</v>
      </c>
      <c r="AD195" s="87" t="s">
        <v>429</v>
      </c>
      <c r="AE195" s="87" t="s">
        <v>431</v>
      </c>
      <c r="AF195" s="87" t="s">
        <v>429</v>
      </c>
      <c r="AG195" s="87" t="s">
        <v>429</v>
      </c>
      <c r="AH195" s="87" t="s">
        <v>430</v>
      </c>
      <c r="AI195" s="87" t="s">
        <v>430</v>
      </c>
      <c r="AJ195" s="87" t="s">
        <v>430</v>
      </c>
      <c r="AK195" s="87" t="s">
        <v>430</v>
      </c>
      <c r="AL195" s="87" t="s">
        <v>429</v>
      </c>
      <c r="AM195" s="16"/>
      <c r="AN195" s="16"/>
      <c r="AO195" s="16"/>
    </row>
    <row r="196" spans="1:41" x14ac:dyDescent="0.25">
      <c r="A196" s="130" t="s">
        <v>56</v>
      </c>
      <c r="B196" s="139" t="s">
        <v>65</v>
      </c>
      <c r="C196" s="140">
        <v>1309</v>
      </c>
      <c r="D196" s="136" t="s">
        <v>471</v>
      </c>
      <c r="E196" s="87" t="s">
        <v>425</v>
      </c>
      <c r="F196" s="136" t="s">
        <v>471</v>
      </c>
      <c r="G196" s="136" t="s">
        <v>471</v>
      </c>
      <c r="H196" s="136" t="s">
        <v>471</v>
      </c>
      <c r="I196" s="129" t="s">
        <v>426</v>
      </c>
      <c r="J196" s="136" t="s">
        <v>1040</v>
      </c>
      <c r="K196" s="136" t="s">
        <v>1040</v>
      </c>
      <c r="L196" s="136" t="s">
        <v>1040</v>
      </c>
      <c r="M196" s="87" t="s">
        <v>428</v>
      </c>
      <c r="N196" s="87" t="s">
        <v>429</v>
      </c>
      <c r="O196" s="87" t="s">
        <v>429</v>
      </c>
      <c r="P196" s="87" t="s">
        <v>439</v>
      </c>
      <c r="Q196" s="87" t="s">
        <v>429</v>
      </c>
      <c r="R196" s="87" t="s">
        <v>429</v>
      </c>
      <c r="S196" s="87" t="s">
        <v>429</v>
      </c>
      <c r="T196" s="87" t="s">
        <v>440</v>
      </c>
      <c r="U196" s="87" t="s">
        <v>429</v>
      </c>
      <c r="V196" s="87" t="s">
        <v>441</v>
      </c>
      <c r="W196" s="87" t="s">
        <v>429</v>
      </c>
      <c r="X196" s="87" t="s">
        <v>442</v>
      </c>
      <c r="Y196" s="87" t="s">
        <v>443</v>
      </c>
      <c r="Z196" s="87" t="s">
        <v>485</v>
      </c>
      <c r="AA196" s="87" t="s">
        <v>444</v>
      </c>
      <c r="AB196" s="87" t="s">
        <v>429</v>
      </c>
      <c r="AC196" s="87" t="s">
        <v>429</v>
      </c>
      <c r="AD196" s="87" t="s">
        <v>429</v>
      </c>
      <c r="AE196" s="87" t="s">
        <v>431</v>
      </c>
      <c r="AF196" s="87" t="s">
        <v>429</v>
      </c>
      <c r="AG196" s="87" t="s">
        <v>429</v>
      </c>
      <c r="AH196" s="87" t="s">
        <v>430</v>
      </c>
      <c r="AI196" s="87" t="s">
        <v>430</v>
      </c>
      <c r="AJ196" s="87" t="s">
        <v>430</v>
      </c>
      <c r="AK196" s="87" t="s">
        <v>430</v>
      </c>
      <c r="AL196" s="87" t="s">
        <v>429</v>
      </c>
      <c r="AM196" s="16"/>
      <c r="AN196" s="16"/>
      <c r="AO196" s="16"/>
    </row>
    <row r="197" spans="1:41" x14ac:dyDescent="0.25">
      <c r="A197" s="130" t="s">
        <v>56</v>
      </c>
      <c r="B197" s="139" t="s">
        <v>66</v>
      </c>
      <c r="C197" s="140">
        <v>1310</v>
      </c>
      <c r="D197" s="136" t="s">
        <v>471</v>
      </c>
      <c r="E197" s="87" t="s">
        <v>425</v>
      </c>
      <c r="F197" s="136" t="s">
        <v>471</v>
      </c>
      <c r="G197" s="136" t="s">
        <v>471</v>
      </c>
      <c r="H197" s="136" t="s">
        <v>471</v>
      </c>
      <c r="I197" s="129" t="s">
        <v>426</v>
      </c>
      <c r="J197" s="136" t="s">
        <v>1040</v>
      </c>
      <c r="K197" s="136" t="s">
        <v>1040</v>
      </c>
      <c r="L197" s="136" t="s">
        <v>1040</v>
      </c>
      <c r="M197" s="87" t="s">
        <v>428</v>
      </c>
      <c r="N197" s="87" t="s">
        <v>429</v>
      </c>
      <c r="O197" s="87" t="s">
        <v>429</v>
      </c>
      <c r="P197" s="87" t="s">
        <v>439</v>
      </c>
      <c r="Q197" s="87" t="s">
        <v>429</v>
      </c>
      <c r="R197" s="87" t="s">
        <v>429</v>
      </c>
      <c r="S197" s="87" t="s">
        <v>429</v>
      </c>
      <c r="T197" s="87" t="s">
        <v>440</v>
      </c>
      <c r="U197" s="87" t="s">
        <v>429</v>
      </c>
      <c r="V197" s="87" t="s">
        <v>441</v>
      </c>
      <c r="W197" s="87" t="s">
        <v>429</v>
      </c>
      <c r="X197" s="87" t="s">
        <v>442</v>
      </c>
      <c r="Y197" s="87" t="s">
        <v>443</v>
      </c>
      <c r="Z197" s="87" t="s">
        <v>485</v>
      </c>
      <c r="AA197" s="87" t="s">
        <v>444</v>
      </c>
      <c r="AB197" s="87" t="s">
        <v>429</v>
      </c>
      <c r="AC197" s="87" t="s">
        <v>429</v>
      </c>
      <c r="AD197" s="87" t="s">
        <v>429</v>
      </c>
      <c r="AE197" s="87" t="s">
        <v>431</v>
      </c>
      <c r="AF197" s="87" t="s">
        <v>429</v>
      </c>
      <c r="AG197" s="87" t="s">
        <v>429</v>
      </c>
      <c r="AH197" s="87" t="s">
        <v>430</v>
      </c>
      <c r="AI197" s="87" t="s">
        <v>430</v>
      </c>
      <c r="AJ197" s="87" t="s">
        <v>430</v>
      </c>
      <c r="AK197" s="87" t="s">
        <v>430</v>
      </c>
      <c r="AL197" s="87" t="s">
        <v>429</v>
      </c>
      <c r="AM197" s="16"/>
      <c r="AN197" s="16"/>
      <c r="AO197" s="16"/>
    </row>
    <row r="198" spans="1:41" x14ac:dyDescent="0.25">
      <c r="A198" s="130" t="s">
        <v>56</v>
      </c>
      <c r="B198" s="139" t="s">
        <v>67</v>
      </c>
      <c r="C198" s="140">
        <v>1311</v>
      </c>
      <c r="D198" s="136" t="s">
        <v>471</v>
      </c>
      <c r="E198" s="87" t="s">
        <v>425</v>
      </c>
      <c r="F198" s="136" t="s">
        <v>471</v>
      </c>
      <c r="G198" s="136" t="s">
        <v>471</v>
      </c>
      <c r="H198" s="136" t="s">
        <v>471</v>
      </c>
      <c r="I198" s="129" t="s">
        <v>426</v>
      </c>
      <c r="J198" s="136" t="s">
        <v>1040</v>
      </c>
      <c r="K198" s="136" t="s">
        <v>1040</v>
      </c>
      <c r="L198" s="136" t="s">
        <v>1040</v>
      </c>
      <c r="M198" s="87" t="s">
        <v>428</v>
      </c>
      <c r="N198" s="87" t="s">
        <v>429</v>
      </c>
      <c r="O198" s="87" t="s">
        <v>429</v>
      </c>
      <c r="P198" s="87" t="s">
        <v>439</v>
      </c>
      <c r="Q198" s="87" t="s">
        <v>429</v>
      </c>
      <c r="R198" s="87" t="s">
        <v>429</v>
      </c>
      <c r="S198" s="87" t="s">
        <v>429</v>
      </c>
      <c r="T198" s="87" t="s">
        <v>440</v>
      </c>
      <c r="U198" s="87" t="s">
        <v>429</v>
      </c>
      <c r="V198" s="87" t="s">
        <v>441</v>
      </c>
      <c r="W198" s="87" t="s">
        <v>429</v>
      </c>
      <c r="X198" s="87" t="s">
        <v>442</v>
      </c>
      <c r="Y198" s="87" t="s">
        <v>443</v>
      </c>
      <c r="Z198" s="87" t="s">
        <v>485</v>
      </c>
      <c r="AA198" s="87" t="s">
        <v>444</v>
      </c>
      <c r="AB198" s="87" t="s">
        <v>429</v>
      </c>
      <c r="AC198" s="87" t="s">
        <v>429</v>
      </c>
      <c r="AD198" s="87" t="s">
        <v>429</v>
      </c>
      <c r="AE198" s="87" t="s">
        <v>431</v>
      </c>
      <c r="AF198" s="87" t="s">
        <v>429</v>
      </c>
      <c r="AG198" s="87" t="s">
        <v>429</v>
      </c>
      <c r="AH198" s="87" t="s">
        <v>430</v>
      </c>
      <c r="AI198" s="87" t="s">
        <v>430</v>
      </c>
      <c r="AJ198" s="87" t="s">
        <v>430</v>
      </c>
      <c r="AK198" s="87" t="s">
        <v>430</v>
      </c>
      <c r="AL198" s="87" t="s">
        <v>429</v>
      </c>
      <c r="AM198" s="16"/>
      <c r="AN198" s="16"/>
      <c r="AO198" s="16"/>
    </row>
    <row r="199" spans="1:41" x14ac:dyDescent="0.25">
      <c r="A199" s="130" t="s">
        <v>56</v>
      </c>
      <c r="B199" s="139" t="s">
        <v>68</v>
      </c>
      <c r="C199" s="140">
        <v>1312</v>
      </c>
      <c r="D199" s="136" t="s">
        <v>471</v>
      </c>
      <c r="E199" s="87" t="s">
        <v>425</v>
      </c>
      <c r="F199" s="136" t="s">
        <v>471</v>
      </c>
      <c r="G199" s="136" t="s">
        <v>471</v>
      </c>
      <c r="H199" s="136" t="s">
        <v>471</v>
      </c>
      <c r="I199" s="129" t="s">
        <v>426</v>
      </c>
      <c r="J199" s="136" t="s">
        <v>1040</v>
      </c>
      <c r="K199" s="136" t="s">
        <v>1040</v>
      </c>
      <c r="L199" s="136" t="s">
        <v>1040</v>
      </c>
      <c r="M199" s="87" t="s">
        <v>428</v>
      </c>
      <c r="N199" s="87" t="s">
        <v>429</v>
      </c>
      <c r="O199" s="87" t="s">
        <v>429</v>
      </c>
      <c r="P199" s="87" t="s">
        <v>439</v>
      </c>
      <c r="Q199" s="87" t="s">
        <v>429</v>
      </c>
      <c r="R199" s="87" t="s">
        <v>429</v>
      </c>
      <c r="S199" s="87" t="s">
        <v>429</v>
      </c>
      <c r="T199" s="87" t="s">
        <v>440</v>
      </c>
      <c r="U199" s="87" t="s">
        <v>429</v>
      </c>
      <c r="V199" s="87" t="s">
        <v>441</v>
      </c>
      <c r="W199" s="87" t="s">
        <v>429</v>
      </c>
      <c r="X199" s="87" t="s">
        <v>442</v>
      </c>
      <c r="Y199" s="87" t="s">
        <v>443</v>
      </c>
      <c r="Z199" s="87" t="s">
        <v>485</v>
      </c>
      <c r="AA199" s="87" t="s">
        <v>444</v>
      </c>
      <c r="AB199" s="87" t="s">
        <v>429</v>
      </c>
      <c r="AC199" s="87" t="s">
        <v>429</v>
      </c>
      <c r="AD199" s="87" t="s">
        <v>429</v>
      </c>
      <c r="AE199" s="87" t="s">
        <v>431</v>
      </c>
      <c r="AF199" s="87" t="s">
        <v>429</v>
      </c>
      <c r="AG199" s="87" t="s">
        <v>429</v>
      </c>
      <c r="AH199" s="87" t="s">
        <v>430</v>
      </c>
      <c r="AI199" s="87" t="s">
        <v>430</v>
      </c>
      <c r="AJ199" s="87" t="s">
        <v>430</v>
      </c>
      <c r="AK199" s="87" t="s">
        <v>430</v>
      </c>
      <c r="AL199" s="87" t="s">
        <v>429</v>
      </c>
      <c r="AM199" s="16"/>
      <c r="AN199" s="16"/>
      <c r="AO199" s="16"/>
    </row>
    <row r="200" spans="1:41" x14ac:dyDescent="0.25">
      <c r="A200" s="130" t="s">
        <v>56</v>
      </c>
      <c r="B200" s="139" t="s">
        <v>69</v>
      </c>
      <c r="C200" s="140">
        <v>1313</v>
      </c>
      <c r="D200" s="136" t="s">
        <v>471</v>
      </c>
      <c r="E200" s="87" t="s">
        <v>425</v>
      </c>
      <c r="F200" s="136" t="s">
        <v>471</v>
      </c>
      <c r="G200" s="136" t="s">
        <v>471</v>
      </c>
      <c r="H200" s="136" t="s">
        <v>471</v>
      </c>
      <c r="I200" s="129" t="s">
        <v>426</v>
      </c>
      <c r="J200" s="136" t="s">
        <v>1040</v>
      </c>
      <c r="K200" s="136" t="s">
        <v>1040</v>
      </c>
      <c r="L200" s="136" t="s">
        <v>1040</v>
      </c>
      <c r="M200" s="87" t="s">
        <v>428</v>
      </c>
      <c r="N200" s="87" t="s">
        <v>429</v>
      </c>
      <c r="O200" s="87" t="s">
        <v>429</v>
      </c>
      <c r="P200" s="87" t="s">
        <v>439</v>
      </c>
      <c r="Q200" s="87" t="s">
        <v>429</v>
      </c>
      <c r="R200" s="87" t="s">
        <v>429</v>
      </c>
      <c r="S200" s="87" t="s">
        <v>429</v>
      </c>
      <c r="T200" s="87" t="s">
        <v>440</v>
      </c>
      <c r="U200" s="87" t="s">
        <v>429</v>
      </c>
      <c r="V200" s="87" t="s">
        <v>441</v>
      </c>
      <c r="W200" s="87" t="s">
        <v>429</v>
      </c>
      <c r="X200" s="87" t="s">
        <v>442</v>
      </c>
      <c r="Y200" s="87" t="s">
        <v>443</v>
      </c>
      <c r="Z200" s="87" t="s">
        <v>485</v>
      </c>
      <c r="AA200" s="87" t="s">
        <v>444</v>
      </c>
      <c r="AB200" s="87" t="s">
        <v>429</v>
      </c>
      <c r="AC200" s="87" t="s">
        <v>429</v>
      </c>
      <c r="AD200" s="87" t="s">
        <v>429</v>
      </c>
      <c r="AE200" s="87" t="s">
        <v>431</v>
      </c>
      <c r="AF200" s="87" t="s">
        <v>429</v>
      </c>
      <c r="AG200" s="87" t="s">
        <v>429</v>
      </c>
      <c r="AH200" s="87" t="s">
        <v>430</v>
      </c>
      <c r="AI200" s="87" t="s">
        <v>430</v>
      </c>
      <c r="AJ200" s="87" t="s">
        <v>430</v>
      </c>
      <c r="AK200" s="87" t="s">
        <v>430</v>
      </c>
      <c r="AL200" s="87" t="s">
        <v>429</v>
      </c>
      <c r="AM200" s="16"/>
      <c r="AN200" s="16"/>
      <c r="AO200" s="16"/>
    </row>
    <row r="201" spans="1:41" x14ac:dyDescent="0.25">
      <c r="A201" s="130" t="s">
        <v>56</v>
      </c>
      <c r="B201" s="139" t="s">
        <v>70</v>
      </c>
      <c r="C201" s="140">
        <v>1314</v>
      </c>
      <c r="D201" s="136" t="s">
        <v>471</v>
      </c>
      <c r="E201" s="87" t="s">
        <v>425</v>
      </c>
      <c r="F201" s="136" t="s">
        <v>471</v>
      </c>
      <c r="G201" s="136" t="s">
        <v>471</v>
      </c>
      <c r="H201" s="136" t="s">
        <v>471</v>
      </c>
      <c r="I201" s="129" t="s">
        <v>426</v>
      </c>
      <c r="J201" s="136" t="s">
        <v>1040</v>
      </c>
      <c r="K201" s="136" t="s">
        <v>1040</v>
      </c>
      <c r="L201" s="136" t="s">
        <v>1040</v>
      </c>
      <c r="M201" s="87" t="s">
        <v>428</v>
      </c>
      <c r="N201" s="87" t="s">
        <v>429</v>
      </c>
      <c r="O201" s="87" t="s">
        <v>429</v>
      </c>
      <c r="P201" s="87" t="s">
        <v>439</v>
      </c>
      <c r="Q201" s="87" t="s">
        <v>429</v>
      </c>
      <c r="R201" s="87" t="s">
        <v>429</v>
      </c>
      <c r="S201" s="87" t="s">
        <v>429</v>
      </c>
      <c r="T201" s="87" t="s">
        <v>440</v>
      </c>
      <c r="U201" s="87" t="s">
        <v>429</v>
      </c>
      <c r="V201" s="87" t="s">
        <v>441</v>
      </c>
      <c r="W201" s="87" t="s">
        <v>429</v>
      </c>
      <c r="X201" s="87" t="s">
        <v>442</v>
      </c>
      <c r="Y201" s="87" t="s">
        <v>443</v>
      </c>
      <c r="Z201" s="87" t="s">
        <v>485</v>
      </c>
      <c r="AA201" s="87" t="s">
        <v>444</v>
      </c>
      <c r="AB201" s="87" t="s">
        <v>429</v>
      </c>
      <c r="AC201" s="87" t="s">
        <v>429</v>
      </c>
      <c r="AD201" s="87" t="s">
        <v>429</v>
      </c>
      <c r="AE201" s="87" t="s">
        <v>431</v>
      </c>
      <c r="AF201" s="87" t="s">
        <v>429</v>
      </c>
      <c r="AG201" s="87" t="s">
        <v>429</v>
      </c>
      <c r="AH201" s="87" t="s">
        <v>430</v>
      </c>
      <c r="AI201" s="87" t="s">
        <v>430</v>
      </c>
      <c r="AJ201" s="87" t="s">
        <v>430</v>
      </c>
      <c r="AK201" s="87" t="s">
        <v>430</v>
      </c>
      <c r="AL201" s="87" t="s">
        <v>429</v>
      </c>
      <c r="AM201" s="16"/>
      <c r="AN201" s="16"/>
      <c r="AO201" s="16"/>
    </row>
    <row r="202" spans="1:41" x14ac:dyDescent="0.25">
      <c r="A202" s="130" t="s">
        <v>56</v>
      </c>
      <c r="B202" s="139" t="s">
        <v>71</v>
      </c>
      <c r="C202" s="140">
        <v>1315</v>
      </c>
      <c r="D202" s="136" t="s">
        <v>471</v>
      </c>
      <c r="E202" s="87" t="s">
        <v>425</v>
      </c>
      <c r="F202" s="136" t="s">
        <v>471</v>
      </c>
      <c r="G202" s="136" t="s">
        <v>471</v>
      </c>
      <c r="H202" s="136" t="s">
        <v>471</v>
      </c>
      <c r="I202" s="129" t="s">
        <v>426</v>
      </c>
      <c r="J202" s="136" t="s">
        <v>1040</v>
      </c>
      <c r="K202" s="136" t="s">
        <v>1040</v>
      </c>
      <c r="L202" s="136" t="s">
        <v>1040</v>
      </c>
      <c r="M202" s="87" t="s">
        <v>428</v>
      </c>
      <c r="N202" s="87" t="s">
        <v>429</v>
      </c>
      <c r="O202" s="87" t="s">
        <v>429</v>
      </c>
      <c r="P202" s="87" t="s">
        <v>439</v>
      </c>
      <c r="Q202" s="87" t="s">
        <v>429</v>
      </c>
      <c r="R202" s="87" t="s">
        <v>429</v>
      </c>
      <c r="S202" s="87" t="s">
        <v>429</v>
      </c>
      <c r="T202" s="87" t="s">
        <v>440</v>
      </c>
      <c r="U202" s="87" t="s">
        <v>429</v>
      </c>
      <c r="V202" s="87" t="s">
        <v>441</v>
      </c>
      <c r="W202" s="87" t="s">
        <v>429</v>
      </c>
      <c r="X202" s="87" t="s">
        <v>442</v>
      </c>
      <c r="Y202" s="87" t="s">
        <v>443</v>
      </c>
      <c r="Z202" s="87" t="s">
        <v>485</v>
      </c>
      <c r="AA202" s="87" t="s">
        <v>444</v>
      </c>
      <c r="AB202" s="87" t="s">
        <v>429</v>
      </c>
      <c r="AC202" s="87" t="s">
        <v>429</v>
      </c>
      <c r="AD202" s="87" t="s">
        <v>429</v>
      </c>
      <c r="AE202" s="87" t="s">
        <v>431</v>
      </c>
      <c r="AF202" s="87" t="s">
        <v>429</v>
      </c>
      <c r="AG202" s="87" t="s">
        <v>429</v>
      </c>
      <c r="AH202" s="87" t="s">
        <v>430</v>
      </c>
      <c r="AI202" s="87" t="s">
        <v>430</v>
      </c>
      <c r="AJ202" s="87" t="s">
        <v>430</v>
      </c>
      <c r="AK202" s="87" t="s">
        <v>430</v>
      </c>
      <c r="AL202" s="87" t="s">
        <v>429</v>
      </c>
      <c r="AM202" s="16"/>
      <c r="AN202" s="16"/>
      <c r="AO202" s="16"/>
    </row>
    <row r="203" spans="1:41" x14ac:dyDescent="0.25">
      <c r="A203" s="130" t="s">
        <v>56</v>
      </c>
      <c r="B203" s="139" t="s">
        <v>72</v>
      </c>
      <c r="C203" s="140">
        <v>1316</v>
      </c>
      <c r="D203" s="136" t="s">
        <v>471</v>
      </c>
      <c r="E203" s="87" t="s">
        <v>425</v>
      </c>
      <c r="F203" s="136" t="s">
        <v>471</v>
      </c>
      <c r="G203" s="136" t="s">
        <v>471</v>
      </c>
      <c r="H203" s="136" t="s">
        <v>471</v>
      </c>
      <c r="I203" s="129" t="s">
        <v>426</v>
      </c>
      <c r="J203" s="136" t="s">
        <v>1040</v>
      </c>
      <c r="K203" s="136" t="s">
        <v>1040</v>
      </c>
      <c r="L203" s="136" t="s">
        <v>1040</v>
      </c>
      <c r="M203" s="87" t="s">
        <v>428</v>
      </c>
      <c r="N203" s="87" t="s">
        <v>429</v>
      </c>
      <c r="O203" s="87" t="s">
        <v>429</v>
      </c>
      <c r="P203" s="87" t="s">
        <v>439</v>
      </c>
      <c r="Q203" s="87" t="s">
        <v>429</v>
      </c>
      <c r="R203" s="87" t="s">
        <v>429</v>
      </c>
      <c r="S203" s="87" t="s">
        <v>429</v>
      </c>
      <c r="T203" s="87" t="s">
        <v>440</v>
      </c>
      <c r="U203" s="87" t="s">
        <v>429</v>
      </c>
      <c r="V203" s="87" t="s">
        <v>441</v>
      </c>
      <c r="W203" s="87" t="s">
        <v>429</v>
      </c>
      <c r="X203" s="87" t="s">
        <v>442</v>
      </c>
      <c r="Y203" s="87" t="s">
        <v>443</v>
      </c>
      <c r="Z203" s="87" t="s">
        <v>485</v>
      </c>
      <c r="AA203" s="87" t="s">
        <v>444</v>
      </c>
      <c r="AB203" s="87" t="s">
        <v>429</v>
      </c>
      <c r="AC203" s="87" t="s">
        <v>429</v>
      </c>
      <c r="AD203" s="87" t="s">
        <v>429</v>
      </c>
      <c r="AE203" s="87" t="s">
        <v>431</v>
      </c>
      <c r="AF203" s="87" t="s">
        <v>429</v>
      </c>
      <c r="AG203" s="87" t="s">
        <v>429</v>
      </c>
      <c r="AH203" s="87" t="s">
        <v>430</v>
      </c>
      <c r="AI203" s="87" t="s">
        <v>430</v>
      </c>
      <c r="AJ203" s="87" t="s">
        <v>430</v>
      </c>
      <c r="AK203" s="87" t="s">
        <v>430</v>
      </c>
      <c r="AL203" s="87" t="s">
        <v>429</v>
      </c>
      <c r="AM203" s="16"/>
      <c r="AN203" s="16"/>
      <c r="AO203" s="16"/>
    </row>
    <row r="204" spans="1:41" x14ac:dyDescent="0.25">
      <c r="A204" s="130" t="s">
        <v>56</v>
      </c>
      <c r="B204" s="139" t="s">
        <v>73</v>
      </c>
      <c r="C204" s="140">
        <v>1317</v>
      </c>
      <c r="D204" s="136" t="s">
        <v>471</v>
      </c>
      <c r="E204" s="87" t="s">
        <v>425</v>
      </c>
      <c r="F204" s="136" t="s">
        <v>471</v>
      </c>
      <c r="G204" s="136" t="s">
        <v>471</v>
      </c>
      <c r="H204" s="136" t="s">
        <v>471</v>
      </c>
      <c r="I204" s="129" t="s">
        <v>426</v>
      </c>
      <c r="J204" s="136" t="s">
        <v>1040</v>
      </c>
      <c r="K204" s="136" t="s">
        <v>1040</v>
      </c>
      <c r="L204" s="136" t="s">
        <v>1040</v>
      </c>
      <c r="M204" s="87" t="s">
        <v>428</v>
      </c>
      <c r="N204" s="87" t="s">
        <v>429</v>
      </c>
      <c r="O204" s="87" t="s">
        <v>429</v>
      </c>
      <c r="P204" s="87" t="s">
        <v>439</v>
      </c>
      <c r="Q204" s="87" t="s">
        <v>429</v>
      </c>
      <c r="R204" s="87" t="s">
        <v>429</v>
      </c>
      <c r="S204" s="87" t="s">
        <v>429</v>
      </c>
      <c r="T204" s="87" t="s">
        <v>440</v>
      </c>
      <c r="U204" s="87" t="s">
        <v>429</v>
      </c>
      <c r="V204" s="87" t="s">
        <v>441</v>
      </c>
      <c r="W204" s="87" t="s">
        <v>429</v>
      </c>
      <c r="X204" s="87" t="s">
        <v>442</v>
      </c>
      <c r="Y204" s="87" t="s">
        <v>443</v>
      </c>
      <c r="Z204" s="87" t="s">
        <v>485</v>
      </c>
      <c r="AA204" s="87" t="s">
        <v>444</v>
      </c>
      <c r="AB204" s="87" t="s">
        <v>429</v>
      </c>
      <c r="AC204" s="87" t="s">
        <v>429</v>
      </c>
      <c r="AD204" s="87" t="s">
        <v>429</v>
      </c>
      <c r="AE204" s="87" t="s">
        <v>431</v>
      </c>
      <c r="AF204" s="87" t="s">
        <v>429</v>
      </c>
      <c r="AG204" s="87" t="s">
        <v>429</v>
      </c>
      <c r="AH204" s="87" t="s">
        <v>430</v>
      </c>
      <c r="AI204" s="87" t="s">
        <v>430</v>
      </c>
      <c r="AJ204" s="87" t="s">
        <v>430</v>
      </c>
      <c r="AK204" s="87" t="s">
        <v>430</v>
      </c>
      <c r="AL204" s="87" t="s">
        <v>429</v>
      </c>
      <c r="AM204" s="16"/>
      <c r="AN204" s="16"/>
      <c r="AO204" s="16"/>
    </row>
    <row r="205" spans="1:41" x14ac:dyDescent="0.25">
      <c r="A205" s="130" t="s">
        <v>56</v>
      </c>
      <c r="B205" s="139" t="s">
        <v>74</v>
      </c>
      <c r="C205" s="140">
        <v>1318</v>
      </c>
      <c r="D205" s="136" t="s">
        <v>471</v>
      </c>
      <c r="E205" s="87" t="s">
        <v>425</v>
      </c>
      <c r="F205" s="136" t="s">
        <v>471</v>
      </c>
      <c r="G205" s="136" t="s">
        <v>471</v>
      </c>
      <c r="H205" s="136" t="s">
        <v>471</v>
      </c>
      <c r="I205" s="129" t="s">
        <v>426</v>
      </c>
      <c r="J205" s="136" t="s">
        <v>1040</v>
      </c>
      <c r="K205" s="136" t="s">
        <v>1040</v>
      </c>
      <c r="L205" s="136" t="s">
        <v>1040</v>
      </c>
      <c r="M205" s="87" t="s">
        <v>428</v>
      </c>
      <c r="N205" s="87" t="s">
        <v>429</v>
      </c>
      <c r="O205" s="87" t="s">
        <v>429</v>
      </c>
      <c r="P205" s="87" t="s">
        <v>439</v>
      </c>
      <c r="Q205" s="87" t="s">
        <v>429</v>
      </c>
      <c r="R205" s="87" t="s">
        <v>429</v>
      </c>
      <c r="S205" s="87" t="s">
        <v>429</v>
      </c>
      <c r="T205" s="87" t="s">
        <v>440</v>
      </c>
      <c r="U205" s="87" t="s">
        <v>429</v>
      </c>
      <c r="V205" s="87" t="s">
        <v>441</v>
      </c>
      <c r="W205" s="87" t="s">
        <v>429</v>
      </c>
      <c r="X205" s="87" t="s">
        <v>442</v>
      </c>
      <c r="Y205" s="87" t="s">
        <v>443</v>
      </c>
      <c r="Z205" s="87" t="s">
        <v>485</v>
      </c>
      <c r="AA205" s="87" t="s">
        <v>444</v>
      </c>
      <c r="AB205" s="87" t="s">
        <v>429</v>
      </c>
      <c r="AC205" s="87" t="s">
        <v>429</v>
      </c>
      <c r="AD205" s="87" t="s">
        <v>429</v>
      </c>
      <c r="AE205" s="87" t="s">
        <v>431</v>
      </c>
      <c r="AF205" s="87" t="s">
        <v>429</v>
      </c>
      <c r="AG205" s="87" t="s">
        <v>429</v>
      </c>
      <c r="AH205" s="87" t="s">
        <v>430</v>
      </c>
      <c r="AI205" s="87" t="s">
        <v>430</v>
      </c>
      <c r="AJ205" s="87" t="s">
        <v>430</v>
      </c>
      <c r="AK205" s="87" t="s">
        <v>430</v>
      </c>
      <c r="AL205" s="87" t="s">
        <v>429</v>
      </c>
      <c r="AM205" s="16"/>
      <c r="AN205" s="16"/>
      <c r="AO205" s="16"/>
    </row>
    <row r="206" spans="1:41" x14ac:dyDescent="0.25">
      <c r="A206" s="130" t="s">
        <v>56</v>
      </c>
      <c r="B206" s="139" t="s">
        <v>75</v>
      </c>
      <c r="C206" s="140">
        <v>1319</v>
      </c>
      <c r="D206" s="136" t="s">
        <v>471</v>
      </c>
      <c r="E206" s="87" t="s">
        <v>425</v>
      </c>
      <c r="F206" s="136" t="s">
        <v>471</v>
      </c>
      <c r="G206" s="136" t="s">
        <v>471</v>
      </c>
      <c r="H206" s="136" t="s">
        <v>471</v>
      </c>
      <c r="I206" s="129" t="s">
        <v>426</v>
      </c>
      <c r="J206" s="136" t="s">
        <v>1040</v>
      </c>
      <c r="K206" s="136" t="s">
        <v>1040</v>
      </c>
      <c r="L206" s="136" t="s">
        <v>1040</v>
      </c>
      <c r="M206" s="87" t="s">
        <v>428</v>
      </c>
      <c r="N206" s="87" t="s">
        <v>429</v>
      </c>
      <c r="O206" s="87" t="s">
        <v>429</v>
      </c>
      <c r="P206" s="87" t="s">
        <v>439</v>
      </c>
      <c r="Q206" s="87" t="s">
        <v>429</v>
      </c>
      <c r="R206" s="87" t="s">
        <v>429</v>
      </c>
      <c r="S206" s="87" t="s">
        <v>429</v>
      </c>
      <c r="T206" s="87" t="s">
        <v>440</v>
      </c>
      <c r="U206" s="87" t="s">
        <v>429</v>
      </c>
      <c r="V206" s="87" t="s">
        <v>441</v>
      </c>
      <c r="W206" s="87" t="s">
        <v>429</v>
      </c>
      <c r="X206" s="87" t="s">
        <v>442</v>
      </c>
      <c r="Y206" s="87" t="s">
        <v>443</v>
      </c>
      <c r="Z206" s="87" t="s">
        <v>485</v>
      </c>
      <c r="AA206" s="87" t="s">
        <v>444</v>
      </c>
      <c r="AB206" s="87" t="s">
        <v>429</v>
      </c>
      <c r="AC206" s="87" t="s">
        <v>429</v>
      </c>
      <c r="AD206" s="87" t="s">
        <v>429</v>
      </c>
      <c r="AE206" s="87" t="s">
        <v>431</v>
      </c>
      <c r="AF206" s="87" t="s">
        <v>429</v>
      </c>
      <c r="AG206" s="87" t="s">
        <v>429</v>
      </c>
      <c r="AH206" s="87" t="s">
        <v>430</v>
      </c>
      <c r="AI206" s="87" t="s">
        <v>430</v>
      </c>
      <c r="AJ206" s="87" t="s">
        <v>430</v>
      </c>
      <c r="AK206" s="87" t="s">
        <v>430</v>
      </c>
      <c r="AL206" s="87" t="s">
        <v>429</v>
      </c>
      <c r="AM206" s="16"/>
      <c r="AN206" s="16"/>
      <c r="AO206" s="16"/>
    </row>
    <row r="207" spans="1:41" x14ac:dyDescent="0.25">
      <c r="A207" s="130" t="s">
        <v>56</v>
      </c>
      <c r="B207" s="139" t="s">
        <v>76</v>
      </c>
      <c r="C207" s="140">
        <v>1320</v>
      </c>
      <c r="D207" s="136" t="s">
        <v>471</v>
      </c>
      <c r="E207" s="87" t="s">
        <v>425</v>
      </c>
      <c r="F207" s="136" t="s">
        <v>471</v>
      </c>
      <c r="G207" s="136" t="s">
        <v>471</v>
      </c>
      <c r="H207" s="136" t="s">
        <v>471</v>
      </c>
      <c r="I207" s="129" t="s">
        <v>426</v>
      </c>
      <c r="J207" s="136" t="s">
        <v>1040</v>
      </c>
      <c r="K207" s="136" t="s">
        <v>1040</v>
      </c>
      <c r="L207" s="136" t="s">
        <v>1040</v>
      </c>
      <c r="M207" s="87" t="s">
        <v>428</v>
      </c>
      <c r="N207" s="87" t="s">
        <v>429</v>
      </c>
      <c r="O207" s="87" t="s">
        <v>429</v>
      </c>
      <c r="P207" s="87" t="s">
        <v>439</v>
      </c>
      <c r="Q207" s="87" t="s">
        <v>429</v>
      </c>
      <c r="R207" s="87" t="s">
        <v>429</v>
      </c>
      <c r="S207" s="87" t="s">
        <v>429</v>
      </c>
      <c r="T207" s="87" t="s">
        <v>440</v>
      </c>
      <c r="U207" s="87" t="s">
        <v>429</v>
      </c>
      <c r="V207" s="87" t="s">
        <v>441</v>
      </c>
      <c r="W207" s="87" t="s">
        <v>429</v>
      </c>
      <c r="X207" s="87" t="s">
        <v>442</v>
      </c>
      <c r="Y207" s="87" t="s">
        <v>443</v>
      </c>
      <c r="Z207" s="87" t="s">
        <v>485</v>
      </c>
      <c r="AA207" s="87" t="s">
        <v>444</v>
      </c>
      <c r="AB207" s="87" t="s">
        <v>429</v>
      </c>
      <c r="AC207" s="87" t="s">
        <v>429</v>
      </c>
      <c r="AD207" s="87" t="s">
        <v>429</v>
      </c>
      <c r="AE207" s="87" t="s">
        <v>431</v>
      </c>
      <c r="AF207" s="87" t="s">
        <v>429</v>
      </c>
      <c r="AG207" s="87" t="s">
        <v>429</v>
      </c>
      <c r="AH207" s="87" t="s">
        <v>430</v>
      </c>
      <c r="AI207" s="87" t="s">
        <v>430</v>
      </c>
      <c r="AJ207" s="87" t="s">
        <v>430</v>
      </c>
      <c r="AK207" s="87" t="s">
        <v>430</v>
      </c>
      <c r="AL207" s="87" t="s">
        <v>429</v>
      </c>
      <c r="AM207" s="16"/>
      <c r="AN207" s="16"/>
      <c r="AO207" s="16"/>
    </row>
    <row r="208" spans="1:41" x14ac:dyDescent="0.25">
      <c r="A208" s="130" t="s">
        <v>56</v>
      </c>
      <c r="B208" s="139" t="s">
        <v>77</v>
      </c>
      <c r="C208" s="140">
        <v>1321</v>
      </c>
      <c r="D208" s="136" t="s">
        <v>471</v>
      </c>
      <c r="E208" s="87" t="s">
        <v>425</v>
      </c>
      <c r="F208" s="136" t="s">
        <v>471</v>
      </c>
      <c r="G208" s="136" t="s">
        <v>471</v>
      </c>
      <c r="H208" s="136" t="s">
        <v>471</v>
      </c>
      <c r="I208" s="129" t="s">
        <v>426</v>
      </c>
      <c r="J208" s="136" t="s">
        <v>1040</v>
      </c>
      <c r="K208" s="136" t="s">
        <v>1040</v>
      </c>
      <c r="L208" s="136" t="s">
        <v>1040</v>
      </c>
      <c r="M208" s="87" t="s">
        <v>428</v>
      </c>
      <c r="N208" s="87" t="s">
        <v>429</v>
      </c>
      <c r="O208" s="87" t="s">
        <v>429</v>
      </c>
      <c r="P208" s="87" t="s">
        <v>439</v>
      </c>
      <c r="Q208" s="87" t="s">
        <v>429</v>
      </c>
      <c r="R208" s="87" t="s">
        <v>429</v>
      </c>
      <c r="S208" s="87" t="s">
        <v>429</v>
      </c>
      <c r="T208" s="87" t="s">
        <v>440</v>
      </c>
      <c r="U208" s="87" t="s">
        <v>429</v>
      </c>
      <c r="V208" s="87" t="s">
        <v>441</v>
      </c>
      <c r="W208" s="87" t="s">
        <v>429</v>
      </c>
      <c r="X208" s="87" t="s">
        <v>442</v>
      </c>
      <c r="Y208" s="87" t="s">
        <v>443</v>
      </c>
      <c r="Z208" s="87" t="s">
        <v>485</v>
      </c>
      <c r="AA208" s="87" t="s">
        <v>444</v>
      </c>
      <c r="AB208" s="87" t="s">
        <v>429</v>
      </c>
      <c r="AC208" s="87" t="s">
        <v>429</v>
      </c>
      <c r="AD208" s="87" t="s">
        <v>429</v>
      </c>
      <c r="AE208" s="87" t="s">
        <v>431</v>
      </c>
      <c r="AF208" s="87" t="s">
        <v>429</v>
      </c>
      <c r="AG208" s="87" t="s">
        <v>429</v>
      </c>
      <c r="AH208" s="87" t="s">
        <v>430</v>
      </c>
      <c r="AI208" s="87" t="s">
        <v>430</v>
      </c>
      <c r="AJ208" s="87" t="s">
        <v>430</v>
      </c>
      <c r="AK208" s="87" t="s">
        <v>430</v>
      </c>
      <c r="AL208" s="87" t="s">
        <v>429</v>
      </c>
      <c r="AM208" s="16"/>
      <c r="AN208" s="16"/>
      <c r="AO208" s="16"/>
    </row>
    <row r="209" spans="1:41" x14ac:dyDescent="0.25">
      <c r="A209" s="130" t="s">
        <v>56</v>
      </c>
      <c r="B209" s="139" t="s">
        <v>78</v>
      </c>
      <c r="C209" s="140">
        <v>1322</v>
      </c>
      <c r="D209" s="136" t="s">
        <v>471</v>
      </c>
      <c r="E209" s="87" t="s">
        <v>425</v>
      </c>
      <c r="F209" s="136" t="s">
        <v>471</v>
      </c>
      <c r="G209" s="136" t="s">
        <v>471</v>
      </c>
      <c r="H209" s="136" t="s">
        <v>471</v>
      </c>
      <c r="I209" s="129" t="s">
        <v>426</v>
      </c>
      <c r="J209" s="136" t="s">
        <v>1040</v>
      </c>
      <c r="K209" s="136" t="s">
        <v>1040</v>
      </c>
      <c r="L209" s="136" t="s">
        <v>1040</v>
      </c>
      <c r="M209" s="87" t="s">
        <v>428</v>
      </c>
      <c r="N209" s="87" t="s">
        <v>429</v>
      </c>
      <c r="O209" s="87" t="s">
        <v>429</v>
      </c>
      <c r="P209" s="87" t="s">
        <v>439</v>
      </c>
      <c r="Q209" s="87" t="s">
        <v>429</v>
      </c>
      <c r="R209" s="87" t="s">
        <v>429</v>
      </c>
      <c r="S209" s="87" t="s">
        <v>429</v>
      </c>
      <c r="T209" s="87" t="s">
        <v>440</v>
      </c>
      <c r="U209" s="87" t="s">
        <v>429</v>
      </c>
      <c r="V209" s="87" t="s">
        <v>441</v>
      </c>
      <c r="W209" s="87" t="s">
        <v>429</v>
      </c>
      <c r="X209" s="87" t="s">
        <v>442</v>
      </c>
      <c r="Y209" s="87" t="s">
        <v>443</v>
      </c>
      <c r="Z209" s="87" t="s">
        <v>485</v>
      </c>
      <c r="AA209" s="87" t="s">
        <v>444</v>
      </c>
      <c r="AB209" s="87" t="s">
        <v>429</v>
      </c>
      <c r="AC209" s="87" t="s">
        <v>429</v>
      </c>
      <c r="AD209" s="87" t="s">
        <v>429</v>
      </c>
      <c r="AE209" s="87" t="s">
        <v>431</v>
      </c>
      <c r="AF209" s="87" t="s">
        <v>429</v>
      </c>
      <c r="AG209" s="87" t="s">
        <v>429</v>
      </c>
      <c r="AH209" s="87" t="s">
        <v>430</v>
      </c>
      <c r="AI209" s="87" t="s">
        <v>430</v>
      </c>
      <c r="AJ209" s="87" t="s">
        <v>430</v>
      </c>
      <c r="AK209" s="87" t="s">
        <v>430</v>
      </c>
      <c r="AL209" s="87" t="s">
        <v>429</v>
      </c>
      <c r="AM209" s="16"/>
      <c r="AN209" s="16"/>
      <c r="AO209" s="16"/>
    </row>
    <row r="210" spans="1:41" x14ac:dyDescent="0.25">
      <c r="A210" s="130" t="s">
        <v>56</v>
      </c>
      <c r="B210" s="139" t="s">
        <v>79</v>
      </c>
      <c r="C210" s="140">
        <v>1323</v>
      </c>
      <c r="D210" s="136" t="s">
        <v>471</v>
      </c>
      <c r="E210" s="87" t="s">
        <v>425</v>
      </c>
      <c r="F210" s="136" t="s">
        <v>471</v>
      </c>
      <c r="G210" s="136" t="s">
        <v>471</v>
      </c>
      <c r="H210" s="136" t="s">
        <v>471</v>
      </c>
      <c r="I210" s="129" t="s">
        <v>426</v>
      </c>
      <c r="J210" s="136" t="s">
        <v>1040</v>
      </c>
      <c r="K210" s="136" t="s">
        <v>1040</v>
      </c>
      <c r="L210" s="136" t="s">
        <v>1040</v>
      </c>
      <c r="M210" s="87" t="s">
        <v>428</v>
      </c>
      <c r="N210" s="87" t="s">
        <v>429</v>
      </c>
      <c r="O210" s="87" t="s">
        <v>429</v>
      </c>
      <c r="P210" s="87" t="s">
        <v>439</v>
      </c>
      <c r="Q210" s="87" t="s">
        <v>429</v>
      </c>
      <c r="R210" s="87" t="s">
        <v>429</v>
      </c>
      <c r="S210" s="87" t="s">
        <v>429</v>
      </c>
      <c r="T210" s="87" t="s">
        <v>440</v>
      </c>
      <c r="U210" s="87" t="s">
        <v>429</v>
      </c>
      <c r="V210" s="87" t="s">
        <v>441</v>
      </c>
      <c r="W210" s="87" t="s">
        <v>429</v>
      </c>
      <c r="X210" s="87" t="s">
        <v>442</v>
      </c>
      <c r="Y210" s="87" t="s">
        <v>443</v>
      </c>
      <c r="Z210" s="87" t="s">
        <v>485</v>
      </c>
      <c r="AA210" s="87" t="s">
        <v>444</v>
      </c>
      <c r="AB210" s="87" t="s">
        <v>429</v>
      </c>
      <c r="AC210" s="87" t="s">
        <v>429</v>
      </c>
      <c r="AD210" s="87" t="s">
        <v>429</v>
      </c>
      <c r="AE210" s="87" t="s">
        <v>431</v>
      </c>
      <c r="AF210" s="87" t="s">
        <v>429</v>
      </c>
      <c r="AG210" s="87" t="s">
        <v>429</v>
      </c>
      <c r="AH210" s="87" t="s">
        <v>430</v>
      </c>
      <c r="AI210" s="87" t="s">
        <v>430</v>
      </c>
      <c r="AJ210" s="87" t="s">
        <v>430</v>
      </c>
      <c r="AK210" s="87" t="s">
        <v>430</v>
      </c>
      <c r="AL210" s="87" t="s">
        <v>429</v>
      </c>
      <c r="AM210" s="16"/>
      <c r="AN210" s="16"/>
      <c r="AO210" s="16"/>
    </row>
    <row r="211" spans="1:41" x14ac:dyDescent="0.25">
      <c r="A211" s="130" t="s">
        <v>56</v>
      </c>
      <c r="B211" s="139" t="s">
        <v>80</v>
      </c>
      <c r="C211" s="140">
        <v>1324</v>
      </c>
      <c r="D211" s="136" t="s">
        <v>471</v>
      </c>
      <c r="E211" s="87" t="s">
        <v>425</v>
      </c>
      <c r="F211" s="136" t="s">
        <v>471</v>
      </c>
      <c r="G211" s="136" t="s">
        <v>471</v>
      </c>
      <c r="H211" s="136" t="s">
        <v>471</v>
      </c>
      <c r="I211" s="129" t="s">
        <v>426</v>
      </c>
      <c r="J211" s="136" t="s">
        <v>1040</v>
      </c>
      <c r="K211" s="136" t="s">
        <v>1040</v>
      </c>
      <c r="L211" s="136" t="s">
        <v>1040</v>
      </c>
      <c r="M211" s="87" t="s">
        <v>428</v>
      </c>
      <c r="N211" s="87" t="s">
        <v>429</v>
      </c>
      <c r="O211" s="87" t="s">
        <v>429</v>
      </c>
      <c r="P211" s="87" t="s">
        <v>439</v>
      </c>
      <c r="Q211" s="87" t="s">
        <v>429</v>
      </c>
      <c r="R211" s="87" t="s">
        <v>429</v>
      </c>
      <c r="S211" s="87" t="s">
        <v>429</v>
      </c>
      <c r="T211" s="87" t="s">
        <v>440</v>
      </c>
      <c r="U211" s="87" t="s">
        <v>429</v>
      </c>
      <c r="V211" s="87" t="s">
        <v>441</v>
      </c>
      <c r="W211" s="87" t="s">
        <v>429</v>
      </c>
      <c r="X211" s="87" t="s">
        <v>442</v>
      </c>
      <c r="Y211" s="87" t="s">
        <v>443</v>
      </c>
      <c r="Z211" s="87" t="s">
        <v>485</v>
      </c>
      <c r="AA211" s="87" t="s">
        <v>444</v>
      </c>
      <c r="AB211" s="87" t="s">
        <v>429</v>
      </c>
      <c r="AC211" s="87" t="s">
        <v>429</v>
      </c>
      <c r="AD211" s="87" t="s">
        <v>429</v>
      </c>
      <c r="AE211" s="87" t="s">
        <v>431</v>
      </c>
      <c r="AF211" s="87" t="s">
        <v>429</v>
      </c>
      <c r="AG211" s="87" t="s">
        <v>429</v>
      </c>
      <c r="AH211" s="87" t="s">
        <v>430</v>
      </c>
      <c r="AI211" s="87" t="s">
        <v>430</v>
      </c>
      <c r="AJ211" s="87" t="s">
        <v>430</v>
      </c>
      <c r="AK211" s="87" t="s">
        <v>430</v>
      </c>
      <c r="AL211" s="87" t="s">
        <v>429</v>
      </c>
      <c r="AM211" s="16"/>
      <c r="AN211" s="16"/>
      <c r="AO211" s="16"/>
    </row>
    <row r="212" spans="1:41" x14ac:dyDescent="0.25">
      <c r="A212" s="130" t="s">
        <v>56</v>
      </c>
      <c r="B212" s="139" t="s">
        <v>81</v>
      </c>
      <c r="C212" s="140">
        <v>1325</v>
      </c>
      <c r="D212" s="136" t="s">
        <v>471</v>
      </c>
      <c r="E212" s="87" t="s">
        <v>425</v>
      </c>
      <c r="F212" s="136" t="s">
        <v>471</v>
      </c>
      <c r="G212" s="136" t="s">
        <v>471</v>
      </c>
      <c r="H212" s="136" t="s">
        <v>471</v>
      </c>
      <c r="I212" s="129" t="s">
        <v>426</v>
      </c>
      <c r="J212" s="136" t="s">
        <v>1040</v>
      </c>
      <c r="K212" s="136" t="s">
        <v>1040</v>
      </c>
      <c r="L212" s="136" t="s">
        <v>1040</v>
      </c>
      <c r="M212" s="87" t="s">
        <v>428</v>
      </c>
      <c r="N212" s="87" t="s">
        <v>429</v>
      </c>
      <c r="O212" s="87" t="s">
        <v>429</v>
      </c>
      <c r="P212" s="87" t="s">
        <v>439</v>
      </c>
      <c r="Q212" s="87" t="s">
        <v>429</v>
      </c>
      <c r="R212" s="87" t="s">
        <v>429</v>
      </c>
      <c r="S212" s="87" t="s">
        <v>429</v>
      </c>
      <c r="T212" s="87" t="s">
        <v>440</v>
      </c>
      <c r="U212" s="87" t="s">
        <v>429</v>
      </c>
      <c r="V212" s="87" t="s">
        <v>441</v>
      </c>
      <c r="W212" s="87" t="s">
        <v>429</v>
      </c>
      <c r="X212" s="87" t="s">
        <v>442</v>
      </c>
      <c r="Y212" s="87" t="s">
        <v>443</v>
      </c>
      <c r="Z212" s="87" t="s">
        <v>485</v>
      </c>
      <c r="AA212" s="87" t="s">
        <v>444</v>
      </c>
      <c r="AB212" s="87" t="s">
        <v>429</v>
      </c>
      <c r="AC212" s="87" t="s">
        <v>429</v>
      </c>
      <c r="AD212" s="87" t="s">
        <v>429</v>
      </c>
      <c r="AE212" s="87" t="s">
        <v>431</v>
      </c>
      <c r="AF212" s="87" t="s">
        <v>429</v>
      </c>
      <c r="AG212" s="87" t="s">
        <v>429</v>
      </c>
      <c r="AH212" s="87" t="s">
        <v>430</v>
      </c>
      <c r="AI212" s="87" t="s">
        <v>430</v>
      </c>
      <c r="AJ212" s="87" t="s">
        <v>430</v>
      </c>
      <c r="AK212" s="87" t="s">
        <v>430</v>
      </c>
      <c r="AL212" s="87" t="s">
        <v>429</v>
      </c>
      <c r="AM212" s="16"/>
      <c r="AN212" s="16"/>
      <c r="AO212" s="16"/>
    </row>
    <row r="213" spans="1:41" x14ac:dyDescent="0.25">
      <c r="A213" s="130" t="s">
        <v>56</v>
      </c>
      <c r="B213" s="139" t="s">
        <v>82</v>
      </c>
      <c r="C213" s="140">
        <v>1326</v>
      </c>
      <c r="D213" s="136" t="s">
        <v>471</v>
      </c>
      <c r="E213" s="87" t="s">
        <v>425</v>
      </c>
      <c r="F213" s="136" t="s">
        <v>471</v>
      </c>
      <c r="G213" s="136" t="s">
        <v>471</v>
      </c>
      <c r="H213" s="136" t="s">
        <v>471</v>
      </c>
      <c r="I213" s="129" t="s">
        <v>426</v>
      </c>
      <c r="J213" s="136" t="s">
        <v>1040</v>
      </c>
      <c r="K213" s="136" t="s">
        <v>1040</v>
      </c>
      <c r="L213" s="136" t="s">
        <v>1040</v>
      </c>
      <c r="M213" s="87" t="s">
        <v>428</v>
      </c>
      <c r="N213" s="87" t="s">
        <v>429</v>
      </c>
      <c r="O213" s="87" t="s">
        <v>429</v>
      </c>
      <c r="P213" s="87" t="s">
        <v>439</v>
      </c>
      <c r="Q213" s="87" t="s">
        <v>429</v>
      </c>
      <c r="R213" s="87" t="s">
        <v>429</v>
      </c>
      <c r="S213" s="87" t="s">
        <v>429</v>
      </c>
      <c r="T213" s="87" t="s">
        <v>440</v>
      </c>
      <c r="U213" s="87" t="s">
        <v>429</v>
      </c>
      <c r="V213" s="87" t="s">
        <v>441</v>
      </c>
      <c r="W213" s="87" t="s">
        <v>429</v>
      </c>
      <c r="X213" s="87" t="s">
        <v>442</v>
      </c>
      <c r="Y213" s="87" t="s">
        <v>443</v>
      </c>
      <c r="Z213" s="87" t="s">
        <v>485</v>
      </c>
      <c r="AA213" s="87" t="s">
        <v>444</v>
      </c>
      <c r="AB213" s="87" t="s">
        <v>429</v>
      </c>
      <c r="AC213" s="87" t="s">
        <v>429</v>
      </c>
      <c r="AD213" s="87" t="s">
        <v>429</v>
      </c>
      <c r="AE213" s="87" t="s">
        <v>431</v>
      </c>
      <c r="AF213" s="87" t="s">
        <v>429</v>
      </c>
      <c r="AG213" s="87" t="s">
        <v>429</v>
      </c>
      <c r="AH213" s="87" t="s">
        <v>430</v>
      </c>
      <c r="AI213" s="87" t="s">
        <v>430</v>
      </c>
      <c r="AJ213" s="87" t="s">
        <v>430</v>
      </c>
      <c r="AK213" s="87" t="s">
        <v>430</v>
      </c>
      <c r="AL213" s="87" t="s">
        <v>429</v>
      </c>
      <c r="AM213" s="16"/>
      <c r="AN213" s="16"/>
      <c r="AO213" s="16"/>
    </row>
    <row r="214" spans="1:41" x14ac:dyDescent="0.25">
      <c r="A214" s="130" t="s">
        <v>56</v>
      </c>
      <c r="B214" s="139" t="s">
        <v>83</v>
      </c>
      <c r="C214" s="140">
        <v>1327</v>
      </c>
      <c r="D214" s="136" t="s">
        <v>471</v>
      </c>
      <c r="E214" s="87" t="s">
        <v>425</v>
      </c>
      <c r="F214" s="136" t="s">
        <v>471</v>
      </c>
      <c r="G214" s="136" t="s">
        <v>471</v>
      </c>
      <c r="H214" s="136" t="s">
        <v>471</v>
      </c>
      <c r="I214" s="129" t="s">
        <v>426</v>
      </c>
      <c r="J214" s="136" t="s">
        <v>1040</v>
      </c>
      <c r="K214" s="136" t="s">
        <v>1040</v>
      </c>
      <c r="L214" s="136" t="s">
        <v>1040</v>
      </c>
      <c r="M214" s="87" t="s">
        <v>428</v>
      </c>
      <c r="N214" s="87" t="s">
        <v>429</v>
      </c>
      <c r="O214" s="87" t="s">
        <v>429</v>
      </c>
      <c r="P214" s="87" t="s">
        <v>439</v>
      </c>
      <c r="Q214" s="87" t="s">
        <v>429</v>
      </c>
      <c r="R214" s="87" t="s">
        <v>429</v>
      </c>
      <c r="S214" s="87" t="s">
        <v>429</v>
      </c>
      <c r="T214" s="87" t="s">
        <v>440</v>
      </c>
      <c r="U214" s="87" t="s">
        <v>429</v>
      </c>
      <c r="V214" s="87" t="s">
        <v>441</v>
      </c>
      <c r="W214" s="87" t="s">
        <v>429</v>
      </c>
      <c r="X214" s="87" t="s">
        <v>442</v>
      </c>
      <c r="Y214" s="87" t="s">
        <v>443</v>
      </c>
      <c r="Z214" s="87" t="s">
        <v>485</v>
      </c>
      <c r="AA214" s="87" t="s">
        <v>444</v>
      </c>
      <c r="AB214" s="87" t="s">
        <v>429</v>
      </c>
      <c r="AC214" s="87" t="s">
        <v>429</v>
      </c>
      <c r="AD214" s="87" t="s">
        <v>429</v>
      </c>
      <c r="AE214" s="87" t="s">
        <v>431</v>
      </c>
      <c r="AF214" s="87" t="s">
        <v>429</v>
      </c>
      <c r="AG214" s="87" t="s">
        <v>429</v>
      </c>
      <c r="AH214" s="87" t="s">
        <v>430</v>
      </c>
      <c r="AI214" s="87" t="s">
        <v>430</v>
      </c>
      <c r="AJ214" s="87" t="s">
        <v>430</v>
      </c>
      <c r="AK214" s="87" t="s">
        <v>430</v>
      </c>
      <c r="AL214" s="87" t="s">
        <v>429</v>
      </c>
      <c r="AM214" s="16"/>
      <c r="AN214" s="16"/>
      <c r="AO214" s="16"/>
    </row>
    <row r="215" spans="1:41" x14ac:dyDescent="0.25">
      <c r="A215" s="130" t="s">
        <v>56</v>
      </c>
      <c r="B215" s="139" t="s">
        <v>84</v>
      </c>
      <c r="C215" s="140">
        <v>1328</v>
      </c>
      <c r="D215" s="136" t="s">
        <v>471</v>
      </c>
      <c r="E215" s="87" t="s">
        <v>425</v>
      </c>
      <c r="F215" s="136" t="s">
        <v>471</v>
      </c>
      <c r="G215" s="136" t="s">
        <v>471</v>
      </c>
      <c r="H215" s="136" t="s">
        <v>471</v>
      </c>
      <c r="I215" s="129" t="s">
        <v>426</v>
      </c>
      <c r="J215" s="136" t="s">
        <v>1040</v>
      </c>
      <c r="K215" s="136" t="s">
        <v>1040</v>
      </c>
      <c r="L215" s="136" t="s">
        <v>1040</v>
      </c>
      <c r="M215" s="87" t="s">
        <v>428</v>
      </c>
      <c r="N215" s="87" t="s">
        <v>429</v>
      </c>
      <c r="O215" s="87" t="s">
        <v>429</v>
      </c>
      <c r="P215" s="87" t="s">
        <v>439</v>
      </c>
      <c r="Q215" s="87" t="s">
        <v>429</v>
      </c>
      <c r="R215" s="87" t="s">
        <v>429</v>
      </c>
      <c r="S215" s="87" t="s">
        <v>429</v>
      </c>
      <c r="T215" s="87" t="s">
        <v>440</v>
      </c>
      <c r="U215" s="87" t="s">
        <v>429</v>
      </c>
      <c r="V215" s="87" t="s">
        <v>441</v>
      </c>
      <c r="W215" s="87" t="s">
        <v>429</v>
      </c>
      <c r="X215" s="87" t="s">
        <v>442</v>
      </c>
      <c r="Y215" s="87" t="s">
        <v>443</v>
      </c>
      <c r="Z215" s="87" t="s">
        <v>485</v>
      </c>
      <c r="AA215" s="87" t="s">
        <v>444</v>
      </c>
      <c r="AB215" s="87" t="s">
        <v>429</v>
      </c>
      <c r="AC215" s="87" t="s">
        <v>429</v>
      </c>
      <c r="AD215" s="87" t="s">
        <v>429</v>
      </c>
      <c r="AE215" s="87" t="s">
        <v>431</v>
      </c>
      <c r="AF215" s="87" t="s">
        <v>429</v>
      </c>
      <c r="AG215" s="87" t="s">
        <v>429</v>
      </c>
      <c r="AH215" s="87" t="s">
        <v>430</v>
      </c>
      <c r="AI215" s="87" t="s">
        <v>430</v>
      </c>
      <c r="AJ215" s="87" t="s">
        <v>430</v>
      </c>
      <c r="AK215" s="87" t="s">
        <v>430</v>
      </c>
      <c r="AL215" s="87" t="s">
        <v>429</v>
      </c>
      <c r="AM215" s="16"/>
      <c r="AN215" s="16"/>
      <c r="AO215" s="16"/>
    </row>
    <row r="216" spans="1:41" x14ac:dyDescent="0.25">
      <c r="A216" s="138" t="s">
        <v>326</v>
      </c>
      <c r="B216" s="139" t="s">
        <v>326</v>
      </c>
      <c r="C216" s="140">
        <v>1401</v>
      </c>
      <c r="D216" s="136" t="s">
        <v>471</v>
      </c>
      <c r="E216" s="87" t="s">
        <v>425</v>
      </c>
      <c r="F216" s="136" t="s">
        <v>471</v>
      </c>
      <c r="G216" s="136" t="s">
        <v>471</v>
      </c>
      <c r="H216" s="136" t="s">
        <v>471</v>
      </c>
      <c r="I216" s="129" t="s">
        <v>426</v>
      </c>
      <c r="J216" s="136" t="s">
        <v>1040</v>
      </c>
      <c r="K216" s="136" t="s">
        <v>1040</v>
      </c>
      <c r="L216" s="136" t="s">
        <v>1040</v>
      </c>
      <c r="M216" s="87" t="s">
        <v>428</v>
      </c>
      <c r="N216" s="87" t="s">
        <v>429</v>
      </c>
      <c r="O216" s="87" t="s">
        <v>429</v>
      </c>
      <c r="P216" s="87" t="s">
        <v>439</v>
      </c>
      <c r="Q216" s="87" t="s">
        <v>429</v>
      </c>
      <c r="R216" s="87" t="s">
        <v>429</v>
      </c>
      <c r="S216" s="87" t="s">
        <v>429</v>
      </c>
      <c r="T216" s="87" t="s">
        <v>440</v>
      </c>
      <c r="U216" s="87" t="s">
        <v>429</v>
      </c>
      <c r="V216" s="87" t="s">
        <v>441</v>
      </c>
      <c r="W216" s="87" t="s">
        <v>429</v>
      </c>
      <c r="X216" s="87" t="s">
        <v>442</v>
      </c>
      <c r="Y216" s="87" t="s">
        <v>443</v>
      </c>
      <c r="Z216" s="87" t="s">
        <v>485</v>
      </c>
      <c r="AA216" s="87" t="s">
        <v>444</v>
      </c>
      <c r="AB216" s="87" t="s">
        <v>429</v>
      </c>
      <c r="AC216" s="87" t="s">
        <v>429</v>
      </c>
      <c r="AD216" s="87" t="s">
        <v>429</v>
      </c>
      <c r="AE216" s="87" t="s">
        <v>431</v>
      </c>
      <c r="AF216" s="87" t="s">
        <v>429</v>
      </c>
      <c r="AG216" s="87" t="s">
        <v>429</v>
      </c>
      <c r="AH216" s="87" t="s">
        <v>430</v>
      </c>
      <c r="AI216" s="87" t="s">
        <v>430</v>
      </c>
      <c r="AJ216" s="87" t="s">
        <v>430</v>
      </c>
      <c r="AK216" s="87" t="s">
        <v>430</v>
      </c>
      <c r="AL216" s="87" t="s">
        <v>429</v>
      </c>
      <c r="AM216" s="16"/>
      <c r="AN216" s="16"/>
      <c r="AO216" s="16"/>
    </row>
    <row r="217" spans="1:41" x14ac:dyDescent="0.25">
      <c r="A217" s="138" t="s">
        <v>326</v>
      </c>
      <c r="B217" s="139" t="s">
        <v>327</v>
      </c>
      <c r="C217" s="140">
        <v>1402</v>
      </c>
      <c r="D217" s="136" t="s">
        <v>471</v>
      </c>
      <c r="E217" s="87" t="s">
        <v>425</v>
      </c>
      <c r="F217" s="136" t="s">
        <v>471</v>
      </c>
      <c r="G217" s="136" t="s">
        <v>471</v>
      </c>
      <c r="H217" s="136" t="s">
        <v>471</v>
      </c>
      <c r="I217" s="129" t="s">
        <v>426</v>
      </c>
      <c r="J217" s="136" t="s">
        <v>1040</v>
      </c>
      <c r="K217" s="136" t="s">
        <v>1040</v>
      </c>
      <c r="L217" s="136" t="s">
        <v>1040</v>
      </c>
      <c r="M217" s="87" t="s">
        <v>428</v>
      </c>
      <c r="N217" s="87" t="s">
        <v>429</v>
      </c>
      <c r="O217" s="87" t="s">
        <v>429</v>
      </c>
      <c r="P217" s="87" t="s">
        <v>439</v>
      </c>
      <c r="Q217" s="87" t="s">
        <v>429</v>
      </c>
      <c r="R217" s="87" t="s">
        <v>429</v>
      </c>
      <c r="S217" s="87" t="s">
        <v>429</v>
      </c>
      <c r="T217" s="87" t="s">
        <v>440</v>
      </c>
      <c r="U217" s="87" t="s">
        <v>429</v>
      </c>
      <c r="V217" s="87" t="s">
        <v>441</v>
      </c>
      <c r="W217" s="87" t="s">
        <v>429</v>
      </c>
      <c r="X217" s="87" t="s">
        <v>442</v>
      </c>
      <c r="Y217" s="87" t="s">
        <v>443</v>
      </c>
      <c r="Z217" s="87" t="s">
        <v>485</v>
      </c>
      <c r="AA217" s="87" t="s">
        <v>444</v>
      </c>
      <c r="AB217" s="87" t="s">
        <v>429</v>
      </c>
      <c r="AC217" s="87" t="s">
        <v>429</v>
      </c>
      <c r="AD217" s="87" t="s">
        <v>429</v>
      </c>
      <c r="AE217" s="87" t="s">
        <v>431</v>
      </c>
      <c r="AF217" s="87" t="s">
        <v>429</v>
      </c>
      <c r="AG217" s="87" t="s">
        <v>429</v>
      </c>
      <c r="AH217" s="87" t="s">
        <v>430</v>
      </c>
      <c r="AI217" s="87" t="s">
        <v>430</v>
      </c>
      <c r="AJ217" s="87" t="s">
        <v>430</v>
      </c>
      <c r="AK217" s="87" t="s">
        <v>430</v>
      </c>
      <c r="AL217" s="87" t="s">
        <v>429</v>
      </c>
      <c r="AM217" s="16"/>
      <c r="AN217" s="16"/>
      <c r="AO217" s="16"/>
    </row>
    <row r="218" spans="1:41" x14ac:dyDescent="0.25">
      <c r="A218" s="138" t="s">
        <v>326</v>
      </c>
      <c r="B218" s="139" t="s">
        <v>210</v>
      </c>
      <c r="C218" s="140">
        <v>1403</v>
      </c>
      <c r="D218" s="136" t="s">
        <v>471</v>
      </c>
      <c r="E218" s="87" t="s">
        <v>425</v>
      </c>
      <c r="F218" s="136" t="s">
        <v>471</v>
      </c>
      <c r="G218" s="136" t="s">
        <v>471</v>
      </c>
      <c r="H218" s="136" t="s">
        <v>471</v>
      </c>
      <c r="I218" s="129" t="s">
        <v>426</v>
      </c>
      <c r="J218" s="136" t="s">
        <v>1040</v>
      </c>
      <c r="K218" s="136" t="s">
        <v>1040</v>
      </c>
      <c r="L218" s="136" t="s">
        <v>1040</v>
      </c>
      <c r="M218" s="87" t="s">
        <v>428</v>
      </c>
      <c r="N218" s="87" t="s">
        <v>429</v>
      </c>
      <c r="O218" s="87" t="s">
        <v>429</v>
      </c>
      <c r="P218" s="87" t="s">
        <v>439</v>
      </c>
      <c r="Q218" s="87" t="s">
        <v>429</v>
      </c>
      <c r="R218" s="87" t="s">
        <v>429</v>
      </c>
      <c r="S218" s="87" t="s">
        <v>429</v>
      </c>
      <c r="T218" s="87" t="s">
        <v>440</v>
      </c>
      <c r="U218" s="87" t="s">
        <v>429</v>
      </c>
      <c r="V218" s="87" t="s">
        <v>441</v>
      </c>
      <c r="W218" s="87" t="s">
        <v>429</v>
      </c>
      <c r="X218" s="87" t="s">
        <v>442</v>
      </c>
      <c r="Y218" s="87" t="s">
        <v>443</v>
      </c>
      <c r="Z218" s="87" t="s">
        <v>485</v>
      </c>
      <c r="AA218" s="87" t="s">
        <v>444</v>
      </c>
      <c r="AB218" s="87" t="s">
        <v>429</v>
      </c>
      <c r="AC218" s="87" t="s">
        <v>429</v>
      </c>
      <c r="AD218" s="87" t="s">
        <v>429</v>
      </c>
      <c r="AE218" s="87" t="s">
        <v>431</v>
      </c>
      <c r="AF218" s="87" t="s">
        <v>429</v>
      </c>
      <c r="AG218" s="87" t="s">
        <v>429</v>
      </c>
      <c r="AH218" s="87" t="s">
        <v>430</v>
      </c>
      <c r="AI218" s="87" t="s">
        <v>430</v>
      </c>
      <c r="AJ218" s="87" t="s">
        <v>430</v>
      </c>
      <c r="AK218" s="87" t="s">
        <v>430</v>
      </c>
      <c r="AL218" s="87" t="s">
        <v>429</v>
      </c>
      <c r="AM218" s="16"/>
      <c r="AN218" s="16"/>
      <c r="AO218" s="16"/>
    </row>
    <row r="219" spans="1:41" x14ac:dyDescent="0.25">
      <c r="A219" s="138" t="s">
        <v>326</v>
      </c>
      <c r="B219" s="139" t="s">
        <v>328</v>
      </c>
      <c r="C219" s="140">
        <v>1404</v>
      </c>
      <c r="D219" s="136" t="s">
        <v>471</v>
      </c>
      <c r="E219" s="87" t="s">
        <v>425</v>
      </c>
      <c r="F219" s="136" t="s">
        <v>471</v>
      </c>
      <c r="G219" s="136" t="s">
        <v>471</v>
      </c>
      <c r="H219" s="136" t="s">
        <v>471</v>
      </c>
      <c r="I219" s="129" t="s">
        <v>426</v>
      </c>
      <c r="J219" s="136" t="s">
        <v>1040</v>
      </c>
      <c r="K219" s="136" t="s">
        <v>1040</v>
      </c>
      <c r="L219" s="136" t="s">
        <v>1040</v>
      </c>
      <c r="M219" s="87" t="s">
        <v>428</v>
      </c>
      <c r="N219" s="87" t="s">
        <v>429</v>
      </c>
      <c r="O219" s="87" t="s">
        <v>429</v>
      </c>
      <c r="P219" s="87" t="s">
        <v>439</v>
      </c>
      <c r="Q219" s="87" t="s">
        <v>429</v>
      </c>
      <c r="R219" s="87" t="s">
        <v>429</v>
      </c>
      <c r="S219" s="87" t="s">
        <v>429</v>
      </c>
      <c r="T219" s="87" t="s">
        <v>440</v>
      </c>
      <c r="U219" s="87" t="s">
        <v>429</v>
      </c>
      <c r="V219" s="87" t="s">
        <v>441</v>
      </c>
      <c r="W219" s="87" t="s">
        <v>429</v>
      </c>
      <c r="X219" s="87" t="s">
        <v>442</v>
      </c>
      <c r="Y219" s="87" t="s">
        <v>443</v>
      </c>
      <c r="Z219" s="87" t="s">
        <v>485</v>
      </c>
      <c r="AA219" s="87" t="s">
        <v>444</v>
      </c>
      <c r="AB219" s="87" t="s">
        <v>429</v>
      </c>
      <c r="AC219" s="87" t="s">
        <v>429</v>
      </c>
      <c r="AD219" s="87" t="s">
        <v>429</v>
      </c>
      <c r="AE219" s="87" t="s">
        <v>431</v>
      </c>
      <c r="AF219" s="87" t="s">
        <v>429</v>
      </c>
      <c r="AG219" s="87" t="s">
        <v>429</v>
      </c>
      <c r="AH219" s="87" t="s">
        <v>430</v>
      </c>
      <c r="AI219" s="87" t="s">
        <v>430</v>
      </c>
      <c r="AJ219" s="87" t="s">
        <v>430</v>
      </c>
      <c r="AK219" s="87" t="s">
        <v>430</v>
      </c>
      <c r="AL219" s="87" t="s">
        <v>429</v>
      </c>
      <c r="AM219" s="16"/>
      <c r="AN219" s="16"/>
      <c r="AO219" s="16"/>
    </row>
    <row r="220" spans="1:41" x14ac:dyDescent="0.25">
      <c r="A220" s="138" t="s">
        <v>326</v>
      </c>
      <c r="B220" s="139" t="s">
        <v>329</v>
      </c>
      <c r="C220" s="140">
        <v>1405</v>
      </c>
      <c r="D220" s="136" t="s">
        <v>471</v>
      </c>
      <c r="E220" s="87" t="s">
        <v>425</v>
      </c>
      <c r="F220" s="136" t="s">
        <v>471</v>
      </c>
      <c r="G220" s="136" t="s">
        <v>471</v>
      </c>
      <c r="H220" s="136" t="s">
        <v>471</v>
      </c>
      <c r="I220" s="129" t="s">
        <v>426</v>
      </c>
      <c r="J220" s="136" t="s">
        <v>1040</v>
      </c>
      <c r="K220" s="136" t="s">
        <v>1040</v>
      </c>
      <c r="L220" s="136" t="s">
        <v>1040</v>
      </c>
      <c r="M220" s="87" t="s">
        <v>428</v>
      </c>
      <c r="N220" s="87" t="s">
        <v>429</v>
      </c>
      <c r="O220" s="87" t="s">
        <v>429</v>
      </c>
      <c r="P220" s="87" t="s">
        <v>439</v>
      </c>
      <c r="Q220" s="87" t="s">
        <v>429</v>
      </c>
      <c r="R220" s="87" t="s">
        <v>429</v>
      </c>
      <c r="S220" s="87" t="s">
        <v>429</v>
      </c>
      <c r="T220" s="87" t="s">
        <v>440</v>
      </c>
      <c r="U220" s="87" t="s">
        <v>429</v>
      </c>
      <c r="V220" s="87" t="s">
        <v>441</v>
      </c>
      <c r="W220" s="87" t="s">
        <v>429</v>
      </c>
      <c r="X220" s="87" t="s">
        <v>442</v>
      </c>
      <c r="Y220" s="87" t="s">
        <v>443</v>
      </c>
      <c r="Z220" s="87" t="s">
        <v>485</v>
      </c>
      <c r="AA220" s="87" t="s">
        <v>444</v>
      </c>
      <c r="AB220" s="87" t="s">
        <v>429</v>
      </c>
      <c r="AC220" s="87" t="s">
        <v>429</v>
      </c>
      <c r="AD220" s="87" t="s">
        <v>429</v>
      </c>
      <c r="AE220" s="87" t="s">
        <v>431</v>
      </c>
      <c r="AF220" s="87" t="s">
        <v>429</v>
      </c>
      <c r="AG220" s="87" t="s">
        <v>429</v>
      </c>
      <c r="AH220" s="87" t="s">
        <v>430</v>
      </c>
      <c r="AI220" s="87" t="s">
        <v>430</v>
      </c>
      <c r="AJ220" s="87" t="s">
        <v>430</v>
      </c>
      <c r="AK220" s="87" t="s">
        <v>430</v>
      </c>
      <c r="AL220" s="87" t="s">
        <v>429</v>
      </c>
      <c r="AM220" s="16"/>
      <c r="AN220" s="16"/>
      <c r="AO220" s="16"/>
    </row>
    <row r="221" spans="1:41" x14ac:dyDescent="0.25">
      <c r="A221" s="138" t="s">
        <v>326</v>
      </c>
      <c r="B221" s="139" t="s">
        <v>330</v>
      </c>
      <c r="C221" s="140">
        <v>1406</v>
      </c>
      <c r="D221" s="136" t="s">
        <v>471</v>
      </c>
      <c r="E221" s="87" t="s">
        <v>425</v>
      </c>
      <c r="F221" s="136" t="s">
        <v>471</v>
      </c>
      <c r="G221" s="136" t="s">
        <v>471</v>
      </c>
      <c r="H221" s="136" t="s">
        <v>471</v>
      </c>
      <c r="I221" s="129" t="s">
        <v>426</v>
      </c>
      <c r="J221" s="136" t="s">
        <v>1040</v>
      </c>
      <c r="K221" s="136" t="s">
        <v>1040</v>
      </c>
      <c r="L221" s="136" t="s">
        <v>1040</v>
      </c>
      <c r="M221" s="87" t="s">
        <v>428</v>
      </c>
      <c r="N221" s="87" t="s">
        <v>429</v>
      </c>
      <c r="O221" s="87" t="s">
        <v>429</v>
      </c>
      <c r="P221" s="87" t="s">
        <v>439</v>
      </c>
      <c r="Q221" s="87" t="s">
        <v>429</v>
      </c>
      <c r="R221" s="87" t="s">
        <v>429</v>
      </c>
      <c r="S221" s="87" t="s">
        <v>429</v>
      </c>
      <c r="T221" s="87" t="s">
        <v>440</v>
      </c>
      <c r="U221" s="87" t="s">
        <v>429</v>
      </c>
      <c r="V221" s="87" t="s">
        <v>441</v>
      </c>
      <c r="W221" s="87" t="s">
        <v>429</v>
      </c>
      <c r="X221" s="87" t="s">
        <v>442</v>
      </c>
      <c r="Y221" s="87" t="s">
        <v>443</v>
      </c>
      <c r="Z221" s="87" t="s">
        <v>485</v>
      </c>
      <c r="AA221" s="87" t="s">
        <v>444</v>
      </c>
      <c r="AB221" s="87" t="s">
        <v>429</v>
      </c>
      <c r="AC221" s="87" t="s">
        <v>429</v>
      </c>
      <c r="AD221" s="87" t="s">
        <v>429</v>
      </c>
      <c r="AE221" s="87" t="s">
        <v>431</v>
      </c>
      <c r="AF221" s="87" t="s">
        <v>429</v>
      </c>
      <c r="AG221" s="87" t="s">
        <v>429</v>
      </c>
      <c r="AH221" s="87" t="s">
        <v>430</v>
      </c>
      <c r="AI221" s="87" t="s">
        <v>430</v>
      </c>
      <c r="AJ221" s="87" t="s">
        <v>430</v>
      </c>
      <c r="AK221" s="87" t="s">
        <v>430</v>
      </c>
      <c r="AL221" s="87" t="s">
        <v>429</v>
      </c>
      <c r="AM221" s="16"/>
      <c r="AN221" s="16"/>
      <c r="AO221" s="16"/>
    </row>
    <row r="222" spans="1:41" x14ac:dyDescent="0.25">
      <c r="A222" s="138" t="s">
        <v>326</v>
      </c>
      <c r="B222" s="139" t="s">
        <v>331</v>
      </c>
      <c r="C222" s="140">
        <v>1407</v>
      </c>
      <c r="D222" s="136" t="s">
        <v>471</v>
      </c>
      <c r="E222" s="87" t="s">
        <v>425</v>
      </c>
      <c r="F222" s="136" t="s">
        <v>471</v>
      </c>
      <c r="G222" s="136" t="s">
        <v>471</v>
      </c>
      <c r="H222" s="136" t="s">
        <v>471</v>
      </c>
      <c r="I222" s="129" t="s">
        <v>426</v>
      </c>
      <c r="J222" s="136" t="s">
        <v>1040</v>
      </c>
      <c r="K222" s="136" t="s">
        <v>1040</v>
      </c>
      <c r="L222" s="136" t="s">
        <v>1040</v>
      </c>
      <c r="M222" s="87" t="s">
        <v>428</v>
      </c>
      <c r="N222" s="87" t="s">
        <v>429</v>
      </c>
      <c r="O222" s="87" t="s">
        <v>429</v>
      </c>
      <c r="P222" s="87" t="s">
        <v>439</v>
      </c>
      <c r="Q222" s="87" t="s">
        <v>429</v>
      </c>
      <c r="R222" s="87" t="s">
        <v>429</v>
      </c>
      <c r="S222" s="87" t="s">
        <v>429</v>
      </c>
      <c r="T222" s="87" t="s">
        <v>440</v>
      </c>
      <c r="U222" s="87" t="s">
        <v>429</v>
      </c>
      <c r="V222" s="87" t="s">
        <v>441</v>
      </c>
      <c r="W222" s="87" t="s">
        <v>429</v>
      </c>
      <c r="X222" s="87" t="s">
        <v>442</v>
      </c>
      <c r="Y222" s="87" t="s">
        <v>443</v>
      </c>
      <c r="Z222" s="87" t="s">
        <v>485</v>
      </c>
      <c r="AA222" s="87" t="s">
        <v>444</v>
      </c>
      <c r="AB222" s="87" t="s">
        <v>429</v>
      </c>
      <c r="AC222" s="87" t="s">
        <v>429</v>
      </c>
      <c r="AD222" s="87" t="s">
        <v>429</v>
      </c>
      <c r="AE222" s="87" t="s">
        <v>431</v>
      </c>
      <c r="AF222" s="87" t="s">
        <v>429</v>
      </c>
      <c r="AG222" s="87" t="s">
        <v>429</v>
      </c>
      <c r="AH222" s="87" t="s">
        <v>430</v>
      </c>
      <c r="AI222" s="87" t="s">
        <v>430</v>
      </c>
      <c r="AJ222" s="87" t="s">
        <v>430</v>
      </c>
      <c r="AK222" s="87" t="s">
        <v>430</v>
      </c>
      <c r="AL222" s="87" t="s">
        <v>429</v>
      </c>
      <c r="AM222" s="16"/>
      <c r="AN222" s="16"/>
      <c r="AO222" s="16"/>
    </row>
    <row r="223" spans="1:41" x14ac:dyDescent="0.25">
      <c r="A223" s="138" t="s">
        <v>326</v>
      </c>
      <c r="B223" s="139" t="s">
        <v>332</v>
      </c>
      <c r="C223" s="140">
        <v>1408</v>
      </c>
      <c r="D223" s="136" t="s">
        <v>471</v>
      </c>
      <c r="E223" s="87" t="s">
        <v>425</v>
      </c>
      <c r="F223" s="136" t="s">
        <v>471</v>
      </c>
      <c r="G223" s="136" t="s">
        <v>471</v>
      </c>
      <c r="H223" s="136" t="s">
        <v>471</v>
      </c>
      <c r="I223" s="129" t="s">
        <v>426</v>
      </c>
      <c r="J223" s="136" t="s">
        <v>1040</v>
      </c>
      <c r="K223" s="136" t="s">
        <v>1040</v>
      </c>
      <c r="L223" s="136" t="s">
        <v>1040</v>
      </c>
      <c r="M223" s="87" t="s">
        <v>428</v>
      </c>
      <c r="N223" s="87" t="s">
        <v>429</v>
      </c>
      <c r="O223" s="87" t="s">
        <v>429</v>
      </c>
      <c r="P223" s="87" t="s">
        <v>439</v>
      </c>
      <c r="Q223" s="87" t="s">
        <v>429</v>
      </c>
      <c r="R223" s="87" t="s">
        <v>429</v>
      </c>
      <c r="S223" s="87" t="s">
        <v>429</v>
      </c>
      <c r="T223" s="87" t="s">
        <v>440</v>
      </c>
      <c r="U223" s="87" t="s">
        <v>429</v>
      </c>
      <c r="V223" s="87" t="s">
        <v>441</v>
      </c>
      <c r="W223" s="87" t="s">
        <v>429</v>
      </c>
      <c r="X223" s="87" t="s">
        <v>442</v>
      </c>
      <c r="Y223" s="87" t="s">
        <v>443</v>
      </c>
      <c r="Z223" s="87" t="s">
        <v>485</v>
      </c>
      <c r="AA223" s="87" t="s">
        <v>444</v>
      </c>
      <c r="AB223" s="87" t="s">
        <v>429</v>
      </c>
      <c r="AC223" s="87" t="s">
        <v>429</v>
      </c>
      <c r="AD223" s="87" t="s">
        <v>429</v>
      </c>
      <c r="AE223" s="87" t="s">
        <v>431</v>
      </c>
      <c r="AF223" s="87" t="s">
        <v>429</v>
      </c>
      <c r="AG223" s="87" t="s">
        <v>429</v>
      </c>
      <c r="AH223" s="87" t="s">
        <v>430</v>
      </c>
      <c r="AI223" s="87" t="s">
        <v>430</v>
      </c>
      <c r="AJ223" s="87" t="s">
        <v>430</v>
      </c>
      <c r="AK223" s="87" t="s">
        <v>430</v>
      </c>
      <c r="AL223" s="87" t="s">
        <v>429</v>
      </c>
      <c r="AM223" s="16"/>
      <c r="AN223" s="16"/>
      <c r="AO223" s="16"/>
    </row>
    <row r="224" spans="1:41" x14ac:dyDescent="0.25">
      <c r="A224" s="138" t="s">
        <v>326</v>
      </c>
      <c r="B224" s="139" t="s">
        <v>333</v>
      </c>
      <c r="C224" s="140">
        <v>1409</v>
      </c>
      <c r="D224" s="136" t="s">
        <v>471</v>
      </c>
      <c r="E224" s="87" t="s">
        <v>425</v>
      </c>
      <c r="F224" s="136" t="s">
        <v>471</v>
      </c>
      <c r="G224" s="136" t="s">
        <v>471</v>
      </c>
      <c r="H224" s="136" t="s">
        <v>471</v>
      </c>
      <c r="I224" s="129" t="s">
        <v>426</v>
      </c>
      <c r="J224" s="136" t="s">
        <v>1040</v>
      </c>
      <c r="K224" s="136" t="s">
        <v>1040</v>
      </c>
      <c r="L224" s="136" t="s">
        <v>1040</v>
      </c>
      <c r="M224" s="87" t="s">
        <v>428</v>
      </c>
      <c r="N224" s="87" t="s">
        <v>429</v>
      </c>
      <c r="O224" s="87" t="s">
        <v>429</v>
      </c>
      <c r="P224" s="87" t="s">
        <v>439</v>
      </c>
      <c r="Q224" s="87" t="s">
        <v>429</v>
      </c>
      <c r="R224" s="87" t="s">
        <v>429</v>
      </c>
      <c r="S224" s="87" t="s">
        <v>429</v>
      </c>
      <c r="T224" s="87" t="s">
        <v>440</v>
      </c>
      <c r="U224" s="87" t="s">
        <v>429</v>
      </c>
      <c r="V224" s="87" t="s">
        <v>441</v>
      </c>
      <c r="W224" s="87" t="s">
        <v>429</v>
      </c>
      <c r="X224" s="87" t="s">
        <v>442</v>
      </c>
      <c r="Y224" s="87" t="s">
        <v>443</v>
      </c>
      <c r="Z224" s="87" t="s">
        <v>485</v>
      </c>
      <c r="AA224" s="87" t="s">
        <v>444</v>
      </c>
      <c r="AB224" s="87" t="s">
        <v>429</v>
      </c>
      <c r="AC224" s="87" t="s">
        <v>429</v>
      </c>
      <c r="AD224" s="87" t="s">
        <v>429</v>
      </c>
      <c r="AE224" s="87" t="s">
        <v>431</v>
      </c>
      <c r="AF224" s="87" t="s">
        <v>429</v>
      </c>
      <c r="AG224" s="87" t="s">
        <v>429</v>
      </c>
      <c r="AH224" s="87" t="s">
        <v>430</v>
      </c>
      <c r="AI224" s="87" t="s">
        <v>430</v>
      </c>
      <c r="AJ224" s="87" t="s">
        <v>430</v>
      </c>
      <c r="AK224" s="87" t="s">
        <v>430</v>
      </c>
      <c r="AL224" s="87" t="s">
        <v>429</v>
      </c>
      <c r="AM224" s="16"/>
      <c r="AN224" s="16"/>
      <c r="AO224" s="16"/>
    </row>
    <row r="225" spans="1:41" x14ac:dyDescent="0.25">
      <c r="A225" s="138" t="s">
        <v>326</v>
      </c>
      <c r="B225" s="139" t="s">
        <v>334</v>
      </c>
      <c r="C225" s="140">
        <v>1410</v>
      </c>
      <c r="D225" s="136" t="s">
        <v>471</v>
      </c>
      <c r="E225" s="87" t="s">
        <v>425</v>
      </c>
      <c r="F225" s="136" t="s">
        <v>471</v>
      </c>
      <c r="G225" s="136" t="s">
        <v>471</v>
      </c>
      <c r="H225" s="136" t="s">
        <v>471</v>
      </c>
      <c r="I225" s="129" t="s">
        <v>426</v>
      </c>
      <c r="J225" s="136" t="s">
        <v>1040</v>
      </c>
      <c r="K225" s="136" t="s">
        <v>1040</v>
      </c>
      <c r="L225" s="136" t="s">
        <v>1040</v>
      </c>
      <c r="M225" s="87" t="s">
        <v>428</v>
      </c>
      <c r="N225" s="87" t="s">
        <v>429</v>
      </c>
      <c r="O225" s="87" t="s">
        <v>429</v>
      </c>
      <c r="P225" s="87" t="s">
        <v>439</v>
      </c>
      <c r="Q225" s="87" t="s">
        <v>429</v>
      </c>
      <c r="R225" s="87" t="s">
        <v>429</v>
      </c>
      <c r="S225" s="87" t="s">
        <v>429</v>
      </c>
      <c r="T225" s="87" t="s">
        <v>440</v>
      </c>
      <c r="U225" s="87" t="s">
        <v>429</v>
      </c>
      <c r="V225" s="87" t="s">
        <v>441</v>
      </c>
      <c r="W225" s="87" t="s">
        <v>429</v>
      </c>
      <c r="X225" s="87" t="s">
        <v>442</v>
      </c>
      <c r="Y225" s="87" t="s">
        <v>443</v>
      </c>
      <c r="Z225" s="87" t="s">
        <v>485</v>
      </c>
      <c r="AA225" s="87" t="s">
        <v>444</v>
      </c>
      <c r="AB225" s="87" t="s">
        <v>429</v>
      </c>
      <c r="AC225" s="87" t="s">
        <v>429</v>
      </c>
      <c r="AD225" s="87" t="s">
        <v>429</v>
      </c>
      <c r="AE225" s="87" t="s">
        <v>431</v>
      </c>
      <c r="AF225" s="87" t="s">
        <v>429</v>
      </c>
      <c r="AG225" s="87" t="s">
        <v>429</v>
      </c>
      <c r="AH225" s="87" t="s">
        <v>430</v>
      </c>
      <c r="AI225" s="87" t="s">
        <v>430</v>
      </c>
      <c r="AJ225" s="87" t="s">
        <v>430</v>
      </c>
      <c r="AK225" s="87" t="s">
        <v>430</v>
      </c>
      <c r="AL225" s="87" t="s">
        <v>429</v>
      </c>
      <c r="AM225" s="16"/>
      <c r="AN225" s="16"/>
      <c r="AO225" s="16"/>
    </row>
    <row r="226" spans="1:41" x14ac:dyDescent="0.25">
      <c r="A226" s="138" t="s">
        <v>326</v>
      </c>
      <c r="B226" s="139" t="s">
        <v>335</v>
      </c>
      <c r="C226" s="140">
        <v>1411</v>
      </c>
      <c r="D226" s="136" t="s">
        <v>471</v>
      </c>
      <c r="E226" s="87" t="s">
        <v>425</v>
      </c>
      <c r="F226" s="136" t="s">
        <v>471</v>
      </c>
      <c r="G226" s="136" t="s">
        <v>471</v>
      </c>
      <c r="H226" s="136" t="s">
        <v>471</v>
      </c>
      <c r="I226" s="129" t="s">
        <v>426</v>
      </c>
      <c r="J226" s="136" t="s">
        <v>1040</v>
      </c>
      <c r="K226" s="136" t="s">
        <v>1040</v>
      </c>
      <c r="L226" s="136" t="s">
        <v>1040</v>
      </c>
      <c r="M226" s="87" t="s">
        <v>428</v>
      </c>
      <c r="N226" s="87" t="s">
        <v>429</v>
      </c>
      <c r="O226" s="87" t="s">
        <v>429</v>
      </c>
      <c r="P226" s="87" t="s">
        <v>439</v>
      </c>
      <c r="Q226" s="87" t="s">
        <v>429</v>
      </c>
      <c r="R226" s="87" t="s">
        <v>429</v>
      </c>
      <c r="S226" s="87" t="s">
        <v>429</v>
      </c>
      <c r="T226" s="87" t="s">
        <v>440</v>
      </c>
      <c r="U226" s="87" t="s">
        <v>429</v>
      </c>
      <c r="V226" s="87" t="s">
        <v>441</v>
      </c>
      <c r="W226" s="87" t="s">
        <v>429</v>
      </c>
      <c r="X226" s="87" t="s">
        <v>442</v>
      </c>
      <c r="Y226" s="87" t="s">
        <v>443</v>
      </c>
      <c r="Z226" s="87" t="s">
        <v>485</v>
      </c>
      <c r="AA226" s="87" t="s">
        <v>444</v>
      </c>
      <c r="AB226" s="87" t="s">
        <v>429</v>
      </c>
      <c r="AC226" s="87" t="s">
        <v>429</v>
      </c>
      <c r="AD226" s="87" t="s">
        <v>429</v>
      </c>
      <c r="AE226" s="87" t="s">
        <v>431</v>
      </c>
      <c r="AF226" s="87" t="s">
        <v>429</v>
      </c>
      <c r="AG226" s="87" t="s">
        <v>429</v>
      </c>
      <c r="AH226" s="87" t="s">
        <v>430</v>
      </c>
      <c r="AI226" s="87" t="s">
        <v>430</v>
      </c>
      <c r="AJ226" s="87" t="s">
        <v>430</v>
      </c>
      <c r="AK226" s="87" t="s">
        <v>430</v>
      </c>
      <c r="AL226" s="87" t="s">
        <v>429</v>
      </c>
      <c r="AM226" s="16"/>
      <c r="AN226" s="16"/>
      <c r="AO226" s="16"/>
    </row>
    <row r="227" spans="1:41" x14ac:dyDescent="0.25">
      <c r="A227" s="138" t="s">
        <v>326</v>
      </c>
      <c r="B227" s="139" t="s">
        <v>336</v>
      </c>
      <c r="C227" s="140">
        <v>1412</v>
      </c>
      <c r="D227" s="136" t="s">
        <v>471</v>
      </c>
      <c r="E227" s="87" t="s">
        <v>425</v>
      </c>
      <c r="F227" s="136" t="s">
        <v>471</v>
      </c>
      <c r="G227" s="136" t="s">
        <v>471</v>
      </c>
      <c r="H227" s="136" t="s">
        <v>471</v>
      </c>
      <c r="I227" s="129" t="s">
        <v>426</v>
      </c>
      <c r="J227" s="136" t="s">
        <v>1040</v>
      </c>
      <c r="K227" s="136" t="s">
        <v>1040</v>
      </c>
      <c r="L227" s="136" t="s">
        <v>1040</v>
      </c>
      <c r="M227" s="87" t="s">
        <v>428</v>
      </c>
      <c r="N227" s="87" t="s">
        <v>429</v>
      </c>
      <c r="O227" s="87" t="s">
        <v>429</v>
      </c>
      <c r="P227" s="87" t="s">
        <v>439</v>
      </c>
      <c r="Q227" s="87" t="s">
        <v>429</v>
      </c>
      <c r="R227" s="87" t="s">
        <v>429</v>
      </c>
      <c r="S227" s="87" t="s">
        <v>429</v>
      </c>
      <c r="T227" s="87" t="s">
        <v>440</v>
      </c>
      <c r="U227" s="87" t="s">
        <v>429</v>
      </c>
      <c r="V227" s="87" t="s">
        <v>441</v>
      </c>
      <c r="W227" s="87" t="s">
        <v>429</v>
      </c>
      <c r="X227" s="87" t="s">
        <v>442</v>
      </c>
      <c r="Y227" s="87" t="s">
        <v>443</v>
      </c>
      <c r="Z227" s="87" t="s">
        <v>485</v>
      </c>
      <c r="AA227" s="87" t="s">
        <v>444</v>
      </c>
      <c r="AB227" s="87" t="s">
        <v>429</v>
      </c>
      <c r="AC227" s="87" t="s">
        <v>429</v>
      </c>
      <c r="AD227" s="87" t="s">
        <v>429</v>
      </c>
      <c r="AE227" s="87" t="s">
        <v>431</v>
      </c>
      <c r="AF227" s="87" t="s">
        <v>429</v>
      </c>
      <c r="AG227" s="87" t="s">
        <v>429</v>
      </c>
      <c r="AH227" s="87" t="s">
        <v>430</v>
      </c>
      <c r="AI227" s="87" t="s">
        <v>430</v>
      </c>
      <c r="AJ227" s="87" t="s">
        <v>430</v>
      </c>
      <c r="AK227" s="87" t="s">
        <v>430</v>
      </c>
      <c r="AL227" s="87" t="s">
        <v>429</v>
      </c>
      <c r="AM227" s="16"/>
      <c r="AN227" s="16"/>
      <c r="AO227" s="16"/>
    </row>
    <row r="228" spans="1:41" x14ac:dyDescent="0.25">
      <c r="A228" s="138" t="s">
        <v>326</v>
      </c>
      <c r="B228" s="139" t="s">
        <v>337</v>
      </c>
      <c r="C228" s="140">
        <v>1413</v>
      </c>
      <c r="D228" s="136" t="s">
        <v>471</v>
      </c>
      <c r="E228" s="87" t="s">
        <v>425</v>
      </c>
      <c r="F228" s="136" t="s">
        <v>471</v>
      </c>
      <c r="G228" s="136" t="s">
        <v>471</v>
      </c>
      <c r="H228" s="136" t="s">
        <v>471</v>
      </c>
      <c r="I228" s="129" t="s">
        <v>426</v>
      </c>
      <c r="J228" s="136" t="s">
        <v>1040</v>
      </c>
      <c r="K228" s="136" t="s">
        <v>1040</v>
      </c>
      <c r="L228" s="136" t="s">
        <v>1040</v>
      </c>
      <c r="M228" s="87" t="s">
        <v>428</v>
      </c>
      <c r="N228" s="87" t="s">
        <v>429</v>
      </c>
      <c r="O228" s="87" t="s">
        <v>429</v>
      </c>
      <c r="P228" s="87" t="s">
        <v>439</v>
      </c>
      <c r="Q228" s="87" t="s">
        <v>429</v>
      </c>
      <c r="R228" s="87" t="s">
        <v>429</v>
      </c>
      <c r="S228" s="87" t="s">
        <v>429</v>
      </c>
      <c r="T228" s="87" t="s">
        <v>440</v>
      </c>
      <c r="U228" s="87" t="s">
        <v>429</v>
      </c>
      <c r="V228" s="87" t="s">
        <v>441</v>
      </c>
      <c r="W228" s="87" t="s">
        <v>429</v>
      </c>
      <c r="X228" s="87" t="s">
        <v>442</v>
      </c>
      <c r="Y228" s="87" t="s">
        <v>443</v>
      </c>
      <c r="Z228" s="87" t="s">
        <v>485</v>
      </c>
      <c r="AA228" s="87" t="s">
        <v>444</v>
      </c>
      <c r="AB228" s="87" t="s">
        <v>429</v>
      </c>
      <c r="AC228" s="87" t="s">
        <v>429</v>
      </c>
      <c r="AD228" s="87" t="s">
        <v>429</v>
      </c>
      <c r="AE228" s="87" t="s">
        <v>431</v>
      </c>
      <c r="AF228" s="87" t="s">
        <v>429</v>
      </c>
      <c r="AG228" s="87" t="s">
        <v>429</v>
      </c>
      <c r="AH228" s="87" t="s">
        <v>430</v>
      </c>
      <c r="AI228" s="87" t="s">
        <v>430</v>
      </c>
      <c r="AJ228" s="87" t="s">
        <v>430</v>
      </c>
      <c r="AK228" s="87" t="s">
        <v>430</v>
      </c>
      <c r="AL228" s="87" t="s">
        <v>429</v>
      </c>
      <c r="AM228" s="16"/>
      <c r="AN228" s="16"/>
      <c r="AO228" s="16"/>
    </row>
    <row r="229" spans="1:41" x14ac:dyDescent="0.25">
      <c r="A229" s="138" t="s">
        <v>326</v>
      </c>
      <c r="B229" s="139" t="s">
        <v>183</v>
      </c>
      <c r="C229" s="140">
        <v>1414</v>
      </c>
      <c r="D229" s="136" t="s">
        <v>471</v>
      </c>
      <c r="E229" s="87" t="s">
        <v>425</v>
      </c>
      <c r="F229" s="136" t="s">
        <v>471</v>
      </c>
      <c r="G229" s="136" t="s">
        <v>471</v>
      </c>
      <c r="H229" s="136" t="s">
        <v>471</v>
      </c>
      <c r="I229" s="129" t="s">
        <v>426</v>
      </c>
      <c r="J229" s="136" t="s">
        <v>1040</v>
      </c>
      <c r="K229" s="136" t="s">
        <v>1040</v>
      </c>
      <c r="L229" s="136" t="s">
        <v>1040</v>
      </c>
      <c r="M229" s="87" t="s">
        <v>428</v>
      </c>
      <c r="N229" s="87" t="s">
        <v>429</v>
      </c>
      <c r="O229" s="87" t="s">
        <v>429</v>
      </c>
      <c r="P229" s="87" t="s">
        <v>439</v>
      </c>
      <c r="Q229" s="87" t="s">
        <v>429</v>
      </c>
      <c r="R229" s="87" t="s">
        <v>429</v>
      </c>
      <c r="S229" s="87" t="s">
        <v>429</v>
      </c>
      <c r="T229" s="87" t="s">
        <v>440</v>
      </c>
      <c r="U229" s="87" t="s">
        <v>429</v>
      </c>
      <c r="V229" s="87" t="s">
        <v>441</v>
      </c>
      <c r="W229" s="87" t="s">
        <v>429</v>
      </c>
      <c r="X229" s="87" t="s">
        <v>442</v>
      </c>
      <c r="Y229" s="87" t="s">
        <v>443</v>
      </c>
      <c r="Z229" s="87" t="s">
        <v>485</v>
      </c>
      <c r="AA229" s="87" t="s">
        <v>444</v>
      </c>
      <c r="AB229" s="87" t="s">
        <v>429</v>
      </c>
      <c r="AC229" s="87" t="s">
        <v>429</v>
      </c>
      <c r="AD229" s="87" t="s">
        <v>429</v>
      </c>
      <c r="AE229" s="87" t="s">
        <v>431</v>
      </c>
      <c r="AF229" s="87" t="s">
        <v>429</v>
      </c>
      <c r="AG229" s="87" t="s">
        <v>429</v>
      </c>
      <c r="AH229" s="87" t="s">
        <v>430</v>
      </c>
      <c r="AI229" s="87" t="s">
        <v>430</v>
      </c>
      <c r="AJ229" s="87" t="s">
        <v>430</v>
      </c>
      <c r="AK229" s="87" t="s">
        <v>430</v>
      </c>
      <c r="AL229" s="87" t="s">
        <v>429</v>
      </c>
      <c r="AM229" s="16"/>
      <c r="AN229" s="16"/>
      <c r="AO229" s="16"/>
    </row>
    <row r="230" spans="1:41" x14ac:dyDescent="0.25">
      <c r="A230" s="138" t="s">
        <v>326</v>
      </c>
      <c r="B230" s="139" t="s">
        <v>338</v>
      </c>
      <c r="C230" s="140">
        <v>1415</v>
      </c>
      <c r="D230" s="136" t="s">
        <v>471</v>
      </c>
      <c r="E230" s="87" t="s">
        <v>425</v>
      </c>
      <c r="F230" s="136" t="s">
        <v>471</v>
      </c>
      <c r="G230" s="136" t="s">
        <v>471</v>
      </c>
      <c r="H230" s="136" t="s">
        <v>471</v>
      </c>
      <c r="I230" s="129" t="s">
        <v>426</v>
      </c>
      <c r="J230" s="136" t="s">
        <v>1040</v>
      </c>
      <c r="K230" s="136" t="s">
        <v>1040</v>
      </c>
      <c r="L230" s="136" t="s">
        <v>1040</v>
      </c>
      <c r="M230" s="87" t="s">
        <v>428</v>
      </c>
      <c r="N230" s="87" t="s">
        <v>429</v>
      </c>
      <c r="O230" s="87" t="s">
        <v>429</v>
      </c>
      <c r="P230" s="87" t="s">
        <v>439</v>
      </c>
      <c r="Q230" s="87" t="s">
        <v>429</v>
      </c>
      <c r="R230" s="87" t="s">
        <v>429</v>
      </c>
      <c r="S230" s="87" t="s">
        <v>429</v>
      </c>
      <c r="T230" s="87" t="s">
        <v>440</v>
      </c>
      <c r="U230" s="87" t="s">
        <v>429</v>
      </c>
      <c r="V230" s="87" t="s">
        <v>441</v>
      </c>
      <c r="W230" s="87" t="s">
        <v>429</v>
      </c>
      <c r="X230" s="87" t="s">
        <v>442</v>
      </c>
      <c r="Y230" s="87" t="s">
        <v>443</v>
      </c>
      <c r="Z230" s="87" t="s">
        <v>485</v>
      </c>
      <c r="AA230" s="87" t="s">
        <v>444</v>
      </c>
      <c r="AB230" s="87" t="s">
        <v>429</v>
      </c>
      <c r="AC230" s="87" t="s">
        <v>429</v>
      </c>
      <c r="AD230" s="87" t="s">
        <v>429</v>
      </c>
      <c r="AE230" s="87" t="s">
        <v>431</v>
      </c>
      <c r="AF230" s="87" t="s">
        <v>429</v>
      </c>
      <c r="AG230" s="87" t="s">
        <v>429</v>
      </c>
      <c r="AH230" s="87" t="s">
        <v>430</v>
      </c>
      <c r="AI230" s="87" t="s">
        <v>430</v>
      </c>
      <c r="AJ230" s="87" t="s">
        <v>430</v>
      </c>
      <c r="AK230" s="87" t="s">
        <v>430</v>
      </c>
      <c r="AL230" s="87" t="s">
        <v>429</v>
      </c>
      <c r="AM230" s="16"/>
      <c r="AN230" s="16"/>
      <c r="AO230" s="16"/>
    </row>
    <row r="231" spans="1:41" x14ac:dyDescent="0.25">
      <c r="A231" s="138" t="s">
        <v>326</v>
      </c>
      <c r="B231" s="139" t="s">
        <v>339</v>
      </c>
      <c r="C231" s="140">
        <v>1416</v>
      </c>
      <c r="D231" s="136" t="s">
        <v>471</v>
      </c>
      <c r="E231" s="87" t="s">
        <v>425</v>
      </c>
      <c r="F231" s="136" t="s">
        <v>471</v>
      </c>
      <c r="G231" s="136" t="s">
        <v>471</v>
      </c>
      <c r="H231" s="136" t="s">
        <v>471</v>
      </c>
      <c r="I231" s="129" t="s">
        <v>426</v>
      </c>
      <c r="J231" s="136" t="s">
        <v>1040</v>
      </c>
      <c r="K231" s="136" t="s">
        <v>1040</v>
      </c>
      <c r="L231" s="136" t="s">
        <v>1040</v>
      </c>
      <c r="M231" s="87" t="s">
        <v>428</v>
      </c>
      <c r="N231" s="87" t="s">
        <v>429</v>
      </c>
      <c r="O231" s="87" t="s">
        <v>429</v>
      </c>
      <c r="P231" s="87" t="s">
        <v>439</v>
      </c>
      <c r="Q231" s="87" t="s">
        <v>429</v>
      </c>
      <c r="R231" s="87" t="s">
        <v>429</v>
      </c>
      <c r="S231" s="87" t="s">
        <v>429</v>
      </c>
      <c r="T231" s="87" t="s">
        <v>440</v>
      </c>
      <c r="U231" s="87" t="s">
        <v>429</v>
      </c>
      <c r="V231" s="87" t="s">
        <v>441</v>
      </c>
      <c r="W231" s="87" t="s">
        <v>429</v>
      </c>
      <c r="X231" s="87" t="s">
        <v>442</v>
      </c>
      <c r="Y231" s="87" t="s">
        <v>443</v>
      </c>
      <c r="Z231" s="87" t="s">
        <v>485</v>
      </c>
      <c r="AA231" s="87" t="s">
        <v>444</v>
      </c>
      <c r="AB231" s="87" t="s">
        <v>429</v>
      </c>
      <c r="AC231" s="87" t="s">
        <v>429</v>
      </c>
      <c r="AD231" s="87" t="s">
        <v>429</v>
      </c>
      <c r="AE231" s="87" t="s">
        <v>431</v>
      </c>
      <c r="AF231" s="87" t="s">
        <v>429</v>
      </c>
      <c r="AG231" s="87" t="s">
        <v>429</v>
      </c>
      <c r="AH231" s="87" t="s">
        <v>430</v>
      </c>
      <c r="AI231" s="87" t="s">
        <v>430</v>
      </c>
      <c r="AJ231" s="87" t="s">
        <v>430</v>
      </c>
      <c r="AK231" s="87" t="s">
        <v>430</v>
      </c>
      <c r="AL231" s="87" t="s">
        <v>429</v>
      </c>
      <c r="AM231" s="16"/>
      <c r="AN231" s="16"/>
      <c r="AO231" s="16"/>
    </row>
    <row r="232" spans="1:41" x14ac:dyDescent="0.25">
      <c r="A232" s="138" t="s">
        <v>340</v>
      </c>
      <c r="B232" s="139" t="s">
        <v>341</v>
      </c>
      <c r="C232" s="140">
        <v>1501</v>
      </c>
      <c r="D232" s="136" t="s">
        <v>471</v>
      </c>
      <c r="E232" s="87" t="s">
        <v>425</v>
      </c>
      <c r="F232" s="136" t="s">
        <v>471</v>
      </c>
      <c r="G232" s="136" t="s">
        <v>471</v>
      </c>
      <c r="H232" s="136" t="s">
        <v>471</v>
      </c>
      <c r="I232" s="129" t="s">
        <v>426</v>
      </c>
      <c r="J232" s="136" t="s">
        <v>1040</v>
      </c>
      <c r="K232" s="136" t="s">
        <v>1040</v>
      </c>
      <c r="L232" s="136" t="s">
        <v>1040</v>
      </c>
      <c r="M232" s="87" t="s">
        <v>428</v>
      </c>
      <c r="N232" s="87" t="s">
        <v>429</v>
      </c>
      <c r="O232" s="87" t="s">
        <v>429</v>
      </c>
      <c r="P232" s="87" t="s">
        <v>439</v>
      </c>
      <c r="Q232" s="87" t="s">
        <v>429</v>
      </c>
      <c r="R232" s="87" t="s">
        <v>429</v>
      </c>
      <c r="S232" s="87" t="s">
        <v>429</v>
      </c>
      <c r="T232" s="87" t="s">
        <v>440</v>
      </c>
      <c r="U232" s="87" t="s">
        <v>429</v>
      </c>
      <c r="V232" s="87" t="s">
        <v>441</v>
      </c>
      <c r="W232" s="87" t="s">
        <v>429</v>
      </c>
      <c r="X232" s="87" t="s">
        <v>442</v>
      </c>
      <c r="Y232" s="87" t="s">
        <v>443</v>
      </c>
      <c r="Z232" s="87" t="s">
        <v>485</v>
      </c>
      <c r="AA232" s="87" t="s">
        <v>444</v>
      </c>
      <c r="AB232" s="87" t="s">
        <v>429</v>
      </c>
      <c r="AC232" s="87" t="s">
        <v>429</v>
      </c>
      <c r="AD232" s="87" t="s">
        <v>429</v>
      </c>
      <c r="AE232" s="87" t="s">
        <v>431</v>
      </c>
      <c r="AF232" s="87" t="s">
        <v>429</v>
      </c>
      <c r="AG232" s="87" t="s">
        <v>429</v>
      </c>
      <c r="AH232" s="87" t="s">
        <v>430</v>
      </c>
      <c r="AI232" s="87" t="s">
        <v>430</v>
      </c>
      <c r="AJ232" s="87" t="s">
        <v>430</v>
      </c>
      <c r="AK232" s="87" t="s">
        <v>430</v>
      </c>
      <c r="AL232" s="87" t="s">
        <v>429</v>
      </c>
      <c r="AM232" s="16"/>
      <c r="AN232" s="16"/>
      <c r="AO232" s="16"/>
    </row>
    <row r="233" spans="1:41" x14ac:dyDescent="0.25">
      <c r="A233" s="138" t="s">
        <v>340</v>
      </c>
      <c r="B233" s="139" t="s">
        <v>342</v>
      </c>
      <c r="C233" s="140">
        <v>1502</v>
      </c>
      <c r="D233" s="136" t="s">
        <v>471</v>
      </c>
      <c r="E233" s="87" t="s">
        <v>425</v>
      </c>
      <c r="F233" s="136" t="s">
        <v>471</v>
      </c>
      <c r="G233" s="136" t="s">
        <v>471</v>
      </c>
      <c r="H233" s="136" t="s">
        <v>471</v>
      </c>
      <c r="I233" s="129" t="s">
        <v>426</v>
      </c>
      <c r="J233" s="136" t="s">
        <v>1040</v>
      </c>
      <c r="K233" s="136" t="s">
        <v>1040</v>
      </c>
      <c r="L233" s="136" t="s">
        <v>1040</v>
      </c>
      <c r="M233" s="87" t="s">
        <v>428</v>
      </c>
      <c r="N233" s="87" t="s">
        <v>429</v>
      </c>
      <c r="O233" s="87" t="s">
        <v>429</v>
      </c>
      <c r="P233" s="87" t="s">
        <v>439</v>
      </c>
      <c r="Q233" s="87" t="s">
        <v>429</v>
      </c>
      <c r="R233" s="87" t="s">
        <v>429</v>
      </c>
      <c r="S233" s="87" t="s">
        <v>429</v>
      </c>
      <c r="T233" s="87" t="s">
        <v>440</v>
      </c>
      <c r="U233" s="87" t="s">
        <v>429</v>
      </c>
      <c r="V233" s="87" t="s">
        <v>441</v>
      </c>
      <c r="W233" s="87" t="s">
        <v>429</v>
      </c>
      <c r="X233" s="87" t="s">
        <v>442</v>
      </c>
      <c r="Y233" s="87" t="s">
        <v>443</v>
      </c>
      <c r="Z233" s="87" t="s">
        <v>485</v>
      </c>
      <c r="AA233" s="87" t="s">
        <v>444</v>
      </c>
      <c r="AB233" s="87" t="s">
        <v>429</v>
      </c>
      <c r="AC233" s="87" t="s">
        <v>429</v>
      </c>
      <c r="AD233" s="87" t="s">
        <v>429</v>
      </c>
      <c r="AE233" s="87" t="s">
        <v>431</v>
      </c>
      <c r="AF233" s="87" t="s">
        <v>429</v>
      </c>
      <c r="AG233" s="87" t="s">
        <v>429</v>
      </c>
      <c r="AH233" s="87" t="s">
        <v>430</v>
      </c>
      <c r="AI233" s="87" t="s">
        <v>430</v>
      </c>
      <c r="AJ233" s="87" t="s">
        <v>430</v>
      </c>
      <c r="AK233" s="87" t="s">
        <v>430</v>
      </c>
      <c r="AL233" s="87" t="s">
        <v>429</v>
      </c>
      <c r="AM233" s="16"/>
      <c r="AN233" s="16"/>
      <c r="AO233" s="16"/>
    </row>
    <row r="234" spans="1:41" x14ac:dyDescent="0.25">
      <c r="A234" s="138" t="s">
        <v>340</v>
      </c>
      <c r="B234" s="139" t="s">
        <v>343</v>
      </c>
      <c r="C234" s="140">
        <v>1503</v>
      </c>
      <c r="D234" s="136" t="s">
        <v>471</v>
      </c>
      <c r="E234" s="87" t="s">
        <v>425</v>
      </c>
      <c r="F234" s="136" t="s">
        <v>471</v>
      </c>
      <c r="G234" s="136" t="s">
        <v>471</v>
      </c>
      <c r="H234" s="136" t="s">
        <v>471</v>
      </c>
      <c r="I234" s="129" t="s">
        <v>426</v>
      </c>
      <c r="J234" s="136" t="s">
        <v>1040</v>
      </c>
      <c r="K234" s="136" t="s">
        <v>1040</v>
      </c>
      <c r="L234" s="136" t="s">
        <v>1040</v>
      </c>
      <c r="M234" s="87" t="s">
        <v>428</v>
      </c>
      <c r="N234" s="87" t="s">
        <v>429</v>
      </c>
      <c r="O234" s="87" t="s">
        <v>429</v>
      </c>
      <c r="P234" s="87" t="s">
        <v>439</v>
      </c>
      <c r="Q234" s="87" t="s">
        <v>429</v>
      </c>
      <c r="R234" s="87" t="s">
        <v>429</v>
      </c>
      <c r="S234" s="87" t="s">
        <v>429</v>
      </c>
      <c r="T234" s="87" t="s">
        <v>440</v>
      </c>
      <c r="U234" s="87" t="s">
        <v>429</v>
      </c>
      <c r="V234" s="87" t="s">
        <v>441</v>
      </c>
      <c r="W234" s="87" t="s">
        <v>429</v>
      </c>
      <c r="X234" s="87" t="s">
        <v>442</v>
      </c>
      <c r="Y234" s="87" t="s">
        <v>443</v>
      </c>
      <c r="Z234" s="87" t="s">
        <v>485</v>
      </c>
      <c r="AA234" s="87" t="s">
        <v>444</v>
      </c>
      <c r="AB234" s="87" t="s">
        <v>429</v>
      </c>
      <c r="AC234" s="87" t="s">
        <v>429</v>
      </c>
      <c r="AD234" s="87" t="s">
        <v>429</v>
      </c>
      <c r="AE234" s="87" t="s">
        <v>431</v>
      </c>
      <c r="AF234" s="87" t="s">
        <v>429</v>
      </c>
      <c r="AG234" s="87" t="s">
        <v>429</v>
      </c>
      <c r="AH234" s="87" t="s">
        <v>430</v>
      </c>
      <c r="AI234" s="87" t="s">
        <v>430</v>
      </c>
      <c r="AJ234" s="87" t="s">
        <v>430</v>
      </c>
      <c r="AK234" s="87" t="s">
        <v>430</v>
      </c>
      <c r="AL234" s="87" t="s">
        <v>429</v>
      </c>
      <c r="AM234" s="16"/>
      <c r="AN234" s="16"/>
      <c r="AO234" s="16"/>
    </row>
    <row r="235" spans="1:41" x14ac:dyDescent="0.25">
      <c r="A235" s="138" t="s">
        <v>340</v>
      </c>
      <c r="B235" s="139" t="s">
        <v>344</v>
      </c>
      <c r="C235" s="140">
        <v>1504</v>
      </c>
      <c r="D235" s="136" t="s">
        <v>471</v>
      </c>
      <c r="E235" s="87" t="s">
        <v>425</v>
      </c>
      <c r="F235" s="136" t="s">
        <v>471</v>
      </c>
      <c r="G235" s="136" t="s">
        <v>471</v>
      </c>
      <c r="H235" s="136" t="s">
        <v>471</v>
      </c>
      <c r="I235" s="129" t="s">
        <v>426</v>
      </c>
      <c r="J235" s="136" t="s">
        <v>1040</v>
      </c>
      <c r="K235" s="136" t="s">
        <v>1040</v>
      </c>
      <c r="L235" s="136" t="s">
        <v>1040</v>
      </c>
      <c r="M235" s="87" t="s">
        <v>428</v>
      </c>
      <c r="N235" s="87" t="s">
        <v>429</v>
      </c>
      <c r="O235" s="87" t="s">
        <v>429</v>
      </c>
      <c r="P235" s="87" t="s">
        <v>439</v>
      </c>
      <c r="Q235" s="87" t="s">
        <v>429</v>
      </c>
      <c r="R235" s="87" t="s">
        <v>429</v>
      </c>
      <c r="S235" s="87" t="s">
        <v>429</v>
      </c>
      <c r="T235" s="87" t="s">
        <v>440</v>
      </c>
      <c r="U235" s="87" t="s">
        <v>429</v>
      </c>
      <c r="V235" s="87" t="s">
        <v>441</v>
      </c>
      <c r="W235" s="87" t="s">
        <v>429</v>
      </c>
      <c r="X235" s="87" t="s">
        <v>442</v>
      </c>
      <c r="Y235" s="87" t="s">
        <v>443</v>
      </c>
      <c r="Z235" s="87" t="s">
        <v>485</v>
      </c>
      <c r="AA235" s="87" t="s">
        <v>444</v>
      </c>
      <c r="AB235" s="87" t="s">
        <v>429</v>
      </c>
      <c r="AC235" s="87" t="s">
        <v>429</v>
      </c>
      <c r="AD235" s="87" t="s">
        <v>429</v>
      </c>
      <c r="AE235" s="87" t="s">
        <v>431</v>
      </c>
      <c r="AF235" s="87" t="s">
        <v>429</v>
      </c>
      <c r="AG235" s="87" t="s">
        <v>429</v>
      </c>
      <c r="AH235" s="87" t="s">
        <v>430</v>
      </c>
      <c r="AI235" s="87" t="s">
        <v>430</v>
      </c>
      <c r="AJ235" s="87" t="s">
        <v>430</v>
      </c>
      <c r="AK235" s="87" t="s">
        <v>430</v>
      </c>
      <c r="AL235" s="87" t="s">
        <v>429</v>
      </c>
      <c r="AM235" s="16"/>
      <c r="AN235" s="16"/>
      <c r="AO235" s="16"/>
    </row>
    <row r="236" spans="1:41" x14ac:dyDescent="0.25">
      <c r="A236" s="138" t="s">
        <v>340</v>
      </c>
      <c r="B236" s="139" t="s">
        <v>345</v>
      </c>
      <c r="C236" s="140">
        <v>1505</v>
      </c>
      <c r="D236" s="136" t="s">
        <v>471</v>
      </c>
      <c r="E236" s="87" t="s">
        <v>425</v>
      </c>
      <c r="F236" s="136" t="s">
        <v>471</v>
      </c>
      <c r="G236" s="136" t="s">
        <v>471</v>
      </c>
      <c r="H236" s="136" t="s">
        <v>471</v>
      </c>
      <c r="I236" s="129" t="s">
        <v>426</v>
      </c>
      <c r="J236" s="136" t="s">
        <v>1040</v>
      </c>
      <c r="K236" s="136" t="s">
        <v>1040</v>
      </c>
      <c r="L236" s="136" t="s">
        <v>1040</v>
      </c>
      <c r="M236" s="87" t="s">
        <v>428</v>
      </c>
      <c r="N236" s="87" t="s">
        <v>429</v>
      </c>
      <c r="O236" s="87" t="s">
        <v>429</v>
      </c>
      <c r="P236" s="87" t="s">
        <v>439</v>
      </c>
      <c r="Q236" s="87" t="s">
        <v>429</v>
      </c>
      <c r="R236" s="87" t="s">
        <v>429</v>
      </c>
      <c r="S236" s="87" t="s">
        <v>429</v>
      </c>
      <c r="T236" s="87" t="s">
        <v>440</v>
      </c>
      <c r="U236" s="87" t="s">
        <v>429</v>
      </c>
      <c r="V236" s="87" t="s">
        <v>441</v>
      </c>
      <c r="W236" s="87" t="s">
        <v>429</v>
      </c>
      <c r="X236" s="87" t="s">
        <v>442</v>
      </c>
      <c r="Y236" s="87" t="s">
        <v>443</v>
      </c>
      <c r="Z236" s="87" t="s">
        <v>485</v>
      </c>
      <c r="AA236" s="87" t="s">
        <v>444</v>
      </c>
      <c r="AB236" s="87" t="s">
        <v>429</v>
      </c>
      <c r="AC236" s="87" t="s">
        <v>429</v>
      </c>
      <c r="AD236" s="87" t="s">
        <v>429</v>
      </c>
      <c r="AE236" s="87" t="s">
        <v>431</v>
      </c>
      <c r="AF236" s="87" t="s">
        <v>429</v>
      </c>
      <c r="AG236" s="87" t="s">
        <v>429</v>
      </c>
      <c r="AH236" s="87" t="s">
        <v>430</v>
      </c>
      <c r="AI236" s="87" t="s">
        <v>430</v>
      </c>
      <c r="AJ236" s="87" t="s">
        <v>430</v>
      </c>
      <c r="AK236" s="87" t="s">
        <v>430</v>
      </c>
      <c r="AL236" s="87" t="s">
        <v>429</v>
      </c>
      <c r="AM236" s="16"/>
      <c r="AN236" s="16"/>
      <c r="AO236" s="16"/>
    </row>
    <row r="237" spans="1:41" x14ac:dyDescent="0.25">
      <c r="A237" s="138" t="s">
        <v>340</v>
      </c>
      <c r="B237" s="139" t="s">
        <v>190</v>
      </c>
      <c r="C237" s="140">
        <v>1506</v>
      </c>
      <c r="D237" s="136" t="s">
        <v>471</v>
      </c>
      <c r="E237" s="87" t="s">
        <v>425</v>
      </c>
      <c r="F237" s="136" t="s">
        <v>471</v>
      </c>
      <c r="G237" s="136" t="s">
        <v>471</v>
      </c>
      <c r="H237" s="136" t="s">
        <v>471</v>
      </c>
      <c r="I237" s="129" t="s">
        <v>426</v>
      </c>
      <c r="J237" s="136" t="s">
        <v>1040</v>
      </c>
      <c r="K237" s="136" t="s">
        <v>1040</v>
      </c>
      <c r="L237" s="136" t="s">
        <v>1040</v>
      </c>
      <c r="M237" s="87" t="s">
        <v>428</v>
      </c>
      <c r="N237" s="87" t="s">
        <v>429</v>
      </c>
      <c r="O237" s="87" t="s">
        <v>429</v>
      </c>
      <c r="P237" s="87" t="s">
        <v>439</v>
      </c>
      <c r="Q237" s="87" t="s">
        <v>429</v>
      </c>
      <c r="R237" s="87" t="s">
        <v>429</v>
      </c>
      <c r="S237" s="87" t="s">
        <v>429</v>
      </c>
      <c r="T237" s="87" t="s">
        <v>440</v>
      </c>
      <c r="U237" s="87" t="s">
        <v>429</v>
      </c>
      <c r="V237" s="87" t="s">
        <v>441</v>
      </c>
      <c r="W237" s="87" t="s">
        <v>429</v>
      </c>
      <c r="X237" s="87" t="s">
        <v>442</v>
      </c>
      <c r="Y237" s="87" t="s">
        <v>443</v>
      </c>
      <c r="Z237" s="87" t="s">
        <v>485</v>
      </c>
      <c r="AA237" s="87" t="s">
        <v>444</v>
      </c>
      <c r="AB237" s="87" t="s">
        <v>429</v>
      </c>
      <c r="AC237" s="87" t="s">
        <v>429</v>
      </c>
      <c r="AD237" s="87" t="s">
        <v>429</v>
      </c>
      <c r="AE237" s="87" t="s">
        <v>431</v>
      </c>
      <c r="AF237" s="87" t="s">
        <v>429</v>
      </c>
      <c r="AG237" s="87" t="s">
        <v>429</v>
      </c>
      <c r="AH237" s="87" t="s">
        <v>430</v>
      </c>
      <c r="AI237" s="87" t="s">
        <v>430</v>
      </c>
      <c r="AJ237" s="87" t="s">
        <v>430</v>
      </c>
      <c r="AK237" s="87" t="s">
        <v>430</v>
      </c>
      <c r="AL237" s="87" t="s">
        <v>429</v>
      </c>
      <c r="AM237" s="16"/>
      <c r="AN237" s="16"/>
      <c r="AO237" s="16"/>
    </row>
    <row r="238" spans="1:41" x14ac:dyDescent="0.25">
      <c r="A238" s="138" t="s">
        <v>340</v>
      </c>
      <c r="B238" s="139" t="s">
        <v>346</v>
      </c>
      <c r="C238" s="140">
        <v>1507</v>
      </c>
      <c r="D238" s="136" t="s">
        <v>471</v>
      </c>
      <c r="E238" s="87" t="s">
        <v>425</v>
      </c>
      <c r="F238" s="136" t="s">
        <v>471</v>
      </c>
      <c r="G238" s="136" t="s">
        <v>471</v>
      </c>
      <c r="H238" s="136" t="s">
        <v>471</v>
      </c>
      <c r="I238" s="129" t="s">
        <v>426</v>
      </c>
      <c r="J238" s="136" t="s">
        <v>1040</v>
      </c>
      <c r="K238" s="136" t="s">
        <v>1040</v>
      </c>
      <c r="L238" s="136" t="s">
        <v>1040</v>
      </c>
      <c r="M238" s="87" t="s">
        <v>428</v>
      </c>
      <c r="N238" s="87" t="s">
        <v>429</v>
      </c>
      <c r="O238" s="87" t="s">
        <v>429</v>
      </c>
      <c r="P238" s="87" t="s">
        <v>439</v>
      </c>
      <c r="Q238" s="87" t="s">
        <v>429</v>
      </c>
      <c r="R238" s="87" t="s">
        <v>429</v>
      </c>
      <c r="S238" s="87" t="s">
        <v>429</v>
      </c>
      <c r="T238" s="87" t="s">
        <v>440</v>
      </c>
      <c r="U238" s="87" t="s">
        <v>429</v>
      </c>
      <c r="V238" s="87" t="s">
        <v>441</v>
      </c>
      <c r="W238" s="87" t="s">
        <v>429</v>
      </c>
      <c r="X238" s="87" t="s">
        <v>442</v>
      </c>
      <c r="Y238" s="87" t="s">
        <v>443</v>
      </c>
      <c r="Z238" s="87" t="s">
        <v>485</v>
      </c>
      <c r="AA238" s="87" t="s">
        <v>444</v>
      </c>
      <c r="AB238" s="87" t="s">
        <v>429</v>
      </c>
      <c r="AC238" s="87" t="s">
        <v>429</v>
      </c>
      <c r="AD238" s="87" t="s">
        <v>429</v>
      </c>
      <c r="AE238" s="87" t="s">
        <v>431</v>
      </c>
      <c r="AF238" s="87" t="s">
        <v>429</v>
      </c>
      <c r="AG238" s="87" t="s">
        <v>429</v>
      </c>
      <c r="AH238" s="87" t="s">
        <v>430</v>
      </c>
      <c r="AI238" s="87" t="s">
        <v>430</v>
      </c>
      <c r="AJ238" s="87" t="s">
        <v>430</v>
      </c>
      <c r="AK238" s="87" t="s">
        <v>430</v>
      </c>
      <c r="AL238" s="87" t="s">
        <v>429</v>
      </c>
      <c r="AM238" s="16"/>
      <c r="AN238" s="16"/>
      <c r="AO238" s="16"/>
    </row>
    <row r="239" spans="1:41" x14ac:dyDescent="0.25">
      <c r="A239" s="138" t="s">
        <v>340</v>
      </c>
      <c r="B239" s="139" t="s">
        <v>347</v>
      </c>
      <c r="C239" s="140">
        <v>1508</v>
      </c>
      <c r="D239" s="136" t="s">
        <v>471</v>
      </c>
      <c r="E239" s="87" t="s">
        <v>425</v>
      </c>
      <c r="F239" s="136" t="s">
        <v>471</v>
      </c>
      <c r="G239" s="136" t="s">
        <v>471</v>
      </c>
      <c r="H239" s="136" t="s">
        <v>471</v>
      </c>
      <c r="I239" s="129" t="s">
        <v>426</v>
      </c>
      <c r="J239" s="136" t="s">
        <v>1040</v>
      </c>
      <c r="K239" s="136" t="s">
        <v>1040</v>
      </c>
      <c r="L239" s="136" t="s">
        <v>1040</v>
      </c>
      <c r="M239" s="87" t="s">
        <v>428</v>
      </c>
      <c r="N239" s="87" t="s">
        <v>429</v>
      </c>
      <c r="O239" s="87" t="s">
        <v>429</v>
      </c>
      <c r="P239" s="87" t="s">
        <v>439</v>
      </c>
      <c r="Q239" s="87" t="s">
        <v>429</v>
      </c>
      <c r="R239" s="87" t="s">
        <v>429</v>
      </c>
      <c r="S239" s="87" t="s">
        <v>429</v>
      </c>
      <c r="T239" s="87" t="s">
        <v>440</v>
      </c>
      <c r="U239" s="87" t="s">
        <v>429</v>
      </c>
      <c r="V239" s="87" t="s">
        <v>441</v>
      </c>
      <c r="W239" s="87" t="s">
        <v>429</v>
      </c>
      <c r="X239" s="87" t="s">
        <v>442</v>
      </c>
      <c r="Y239" s="87" t="s">
        <v>443</v>
      </c>
      <c r="Z239" s="87" t="s">
        <v>485</v>
      </c>
      <c r="AA239" s="87" t="s">
        <v>444</v>
      </c>
      <c r="AB239" s="87" t="s">
        <v>429</v>
      </c>
      <c r="AC239" s="87" t="s">
        <v>429</v>
      </c>
      <c r="AD239" s="87" t="s">
        <v>429</v>
      </c>
      <c r="AE239" s="87" t="s">
        <v>431</v>
      </c>
      <c r="AF239" s="87" t="s">
        <v>429</v>
      </c>
      <c r="AG239" s="87" t="s">
        <v>429</v>
      </c>
      <c r="AH239" s="87" t="s">
        <v>430</v>
      </c>
      <c r="AI239" s="87" t="s">
        <v>430</v>
      </c>
      <c r="AJ239" s="87" t="s">
        <v>430</v>
      </c>
      <c r="AK239" s="87" t="s">
        <v>430</v>
      </c>
      <c r="AL239" s="87" t="s">
        <v>429</v>
      </c>
      <c r="AM239" s="16"/>
      <c r="AN239" s="16"/>
      <c r="AO239" s="16"/>
    </row>
    <row r="240" spans="1:41" x14ac:dyDescent="0.25">
      <c r="A240" s="138" t="s">
        <v>340</v>
      </c>
      <c r="B240" s="139" t="s">
        <v>348</v>
      </c>
      <c r="C240" s="140">
        <v>1509</v>
      </c>
      <c r="D240" s="136" t="s">
        <v>471</v>
      </c>
      <c r="E240" s="87" t="s">
        <v>425</v>
      </c>
      <c r="F240" s="136" t="s">
        <v>471</v>
      </c>
      <c r="G240" s="136" t="s">
        <v>471</v>
      </c>
      <c r="H240" s="136" t="s">
        <v>471</v>
      </c>
      <c r="I240" s="129" t="s">
        <v>426</v>
      </c>
      <c r="J240" s="136" t="s">
        <v>1040</v>
      </c>
      <c r="K240" s="136" t="s">
        <v>1040</v>
      </c>
      <c r="L240" s="136" t="s">
        <v>1040</v>
      </c>
      <c r="M240" s="87" t="s">
        <v>428</v>
      </c>
      <c r="N240" s="87" t="s">
        <v>429</v>
      </c>
      <c r="O240" s="87" t="s">
        <v>429</v>
      </c>
      <c r="P240" s="87" t="s">
        <v>439</v>
      </c>
      <c r="Q240" s="87" t="s">
        <v>429</v>
      </c>
      <c r="R240" s="87" t="s">
        <v>429</v>
      </c>
      <c r="S240" s="87" t="s">
        <v>429</v>
      </c>
      <c r="T240" s="87" t="s">
        <v>440</v>
      </c>
      <c r="U240" s="87" t="s">
        <v>429</v>
      </c>
      <c r="V240" s="87" t="s">
        <v>441</v>
      </c>
      <c r="W240" s="87" t="s">
        <v>429</v>
      </c>
      <c r="X240" s="87" t="s">
        <v>442</v>
      </c>
      <c r="Y240" s="87" t="s">
        <v>443</v>
      </c>
      <c r="Z240" s="87" t="s">
        <v>485</v>
      </c>
      <c r="AA240" s="87" t="s">
        <v>444</v>
      </c>
      <c r="AB240" s="87" t="s">
        <v>429</v>
      </c>
      <c r="AC240" s="87" t="s">
        <v>429</v>
      </c>
      <c r="AD240" s="87" t="s">
        <v>429</v>
      </c>
      <c r="AE240" s="87" t="s">
        <v>431</v>
      </c>
      <c r="AF240" s="87" t="s">
        <v>429</v>
      </c>
      <c r="AG240" s="87" t="s">
        <v>429</v>
      </c>
      <c r="AH240" s="87" t="s">
        <v>430</v>
      </c>
      <c r="AI240" s="87" t="s">
        <v>430</v>
      </c>
      <c r="AJ240" s="87" t="s">
        <v>430</v>
      </c>
      <c r="AK240" s="87" t="s">
        <v>430</v>
      </c>
      <c r="AL240" s="87" t="s">
        <v>429</v>
      </c>
      <c r="AM240" s="16"/>
      <c r="AN240" s="16"/>
      <c r="AO240" s="16"/>
    </row>
    <row r="241" spans="1:41" x14ac:dyDescent="0.25">
      <c r="A241" s="138" t="s">
        <v>340</v>
      </c>
      <c r="B241" s="139" t="s">
        <v>349</v>
      </c>
      <c r="C241" s="140">
        <v>1510</v>
      </c>
      <c r="D241" s="136" t="s">
        <v>471</v>
      </c>
      <c r="E241" s="87" t="s">
        <v>425</v>
      </c>
      <c r="F241" s="136" t="s">
        <v>471</v>
      </c>
      <c r="G241" s="136" t="s">
        <v>471</v>
      </c>
      <c r="H241" s="136" t="s">
        <v>471</v>
      </c>
      <c r="I241" s="129" t="s">
        <v>426</v>
      </c>
      <c r="J241" s="136" t="s">
        <v>1040</v>
      </c>
      <c r="K241" s="136" t="s">
        <v>1040</v>
      </c>
      <c r="L241" s="136" t="s">
        <v>1040</v>
      </c>
      <c r="M241" s="87" t="s">
        <v>428</v>
      </c>
      <c r="N241" s="87" t="s">
        <v>429</v>
      </c>
      <c r="O241" s="87" t="s">
        <v>429</v>
      </c>
      <c r="P241" s="87" t="s">
        <v>439</v>
      </c>
      <c r="Q241" s="87" t="s">
        <v>429</v>
      </c>
      <c r="R241" s="87" t="s">
        <v>429</v>
      </c>
      <c r="S241" s="87" t="s">
        <v>429</v>
      </c>
      <c r="T241" s="87" t="s">
        <v>440</v>
      </c>
      <c r="U241" s="87" t="s">
        <v>429</v>
      </c>
      <c r="V241" s="87" t="s">
        <v>441</v>
      </c>
      <c r="W241" s="87" t="s">
        <v>429</v>
      </c>
      <c r="X241" s="87" t="s">
        <v>442</v>
      </c>
      <c r="Y241" s="87" t="s">
        <v>443</v>
      </c>
      <c r="Z241" s="87" t="s">
        <v>485</v>
      </c>
      <c r="AA241" s="87" t="s">
        <v>444</v>
      </c>
      <c r="AB241" s="87" t="s">
        <v>429</v>
      </c>
      <c r="AC241" s="87" t="s">
        <v>429</v>
      </c>
      <c r="AD241" s="87" t="s">
        <v>429</v>
      </c>
      <c r="AE241" s="87" t="s">
        <v>431</v>
      </c>
      <c r="AF241" s="87" t="s">
        <v>429</v>
      </c>
      <c r="AG241" s="87" t="s">
        <v>429</v>
      </c>
      <c r="AH241" s="87" t="s">
        <v>430</v>
      </c>
      <c r="AI241" s="87" t="s">
        <v>430</v>
      </c>
      <c r="AJ241" s="87" t="s">
        <v>430</v>
      </c>
      <c r="AK241" s="87" t="s">
        <v>430</v>
      </c>
      <c r="AL241" s="87" t="s">
        <v>429</v>
      </c>
      <c r="AM241" s="16"/>
      <c r="AN241" s="16"/>
      <c r="AO241" s="16"/>
    </row>
    <row r="242" spans="1:41" x14ac:dyDescent="0.25">
      <c r="A242" s="138" t="s">
        <v>340</v>
      </c>
      <c r="B242" s="139" t="s">
        <v>350</v>
      </c>
      <c r="C242" s="140">
        <v>1511</v>
      </c>
      <c r="D242" s="136" t="s">
        <v>471</v>
      </c>
      <c r="E242" s="87" t="s">
        <v>425</v>
      </c>
      <c r="F242" s="136" t="s">
        <v>471</v>
      </c>
      <c r="G242" s="136" t="s">
        <v>471</v>
      </c>
      <c r="H242" s="136" t="s">
        <v>471</v>
      </c>
      <c r="I242" s="129" t="s">
        <v>426</v>
      </c>
      <c r="J242" s="136" t="s">
        <v>1040</v>
      </c>
      <c r="K242" s="136" t="s">
        <v>1040</v>
      </c>
      <c r="L242" s="136" t="s">
        <v>1040</v>
      </c>
      <c r="M242" s="87" t="s">
        <v>428</v>
      </c>
      <c r="N242" s="87" t="s">
        <v>429</v>
      </c>
      <c r="O242" s="87" t="s">
        <v>429</v>
      </c>
      <c r="P242" s="87" t="s">
        <v>439</v>
      </c>
      <c r="Q242" s="87" t="s">
        <v>429</v>
      </c>
      <c r="R242" s="87" t="s">
        <v>429</v>
      </c>
      <c r="S242" s="87" t="s">
        <v>429</v>
      </c>
      <c r="T242" s="87" t="s">
        <v>440</v>
      </c>
      <c r="U242" s="87" t="s">
        <v>429</v>
      </c>
      <c r="V242" s="87" t="s">
        <v>441</v>
      </c>
      <c r="W242" s="87" t="s">
        <v>429</v>
      </c>
      <c r="X242" s="87" t="s">
        <v>442</v>
      </c>
      <c r="Y242" s="87" t="s">
        <v>443</v>
      </c>
      <c r="Z242" s="87" t="s">
        <v>485</v>
      </c>
      <c r="AA242" s="87" t="s">
        <v>444</v>
      </c>
      <c r="AB242" s="87" t="s">
        <v>429</v>
      </c>
      <c r="AC242" s="87" t="s">
        <v>429</v>
      </c>
      <c r="AD242" s="87" t="s">
        <v>429</v>
      </c>
      <c r="AE242" s="87" t="s">
        <v>431</v>
      </c>
      <c r="AF242" s="87" t="s">
        <v>429</v>
      </c>
      <c r="AG242" s="87" t="s">
        <v>429</v>
      </c>
      <c r="AH242" s="87" t="s">
        <v>430</v>
      </c>
      <c r="AI242" s="87" t="s">
        <v>430</v>
      </c>
      <c r="AJ242" s="87" t="s">
        <v>430</v>
      </c>
      <c r="AK242" s="87" t="s">
        <v>430</v>
      </c>
      <c r="AL242" s="87" t="s">
        <v>429</v>
      </c>
      <c r="AM242" s="16"/>
      <c r="AN242" s="16"/>
      <c r="AO242" s="16"/>
    </row>
    <row r="243" spans="1:41" x14ac:dyDescent="0.25">
      <c r="A243" s="138" t="s">
        <v>340</v>
      </c>
      <c r="B243" s="139" t="s">
        <v>351</v>
      </c>
      <c r="C243" s="140">
        <v>1512</v>
      </c>
      <c r="D243" s="136" t="s">
        <v>471</v>
      </c>
      <c r="E243" s="87" t="s">
        <v>425</v>
      </c>
      <c r="F243" s="136" t="s">
        <v>471</v>
      </c>
      <c r="G243" s="136" t="s">
        <v>471</v>
      </c>
      <c r="H243" s="136" t="s">
        <v>471</v>
      </c>
      <c r="I243" s="129" t="s">
        <v>426</v>
      </c>
      <c r="J243" s="136" t="s">
        <v>1040</v>
      </c>
      <c r="K243" s="136" t="s">
        <v>1040</v>
      </c>
      <c r="L243" s="136" t="s">
        <v>1040</v>
      </c>
      <c r="M243" s="87" t="s">
        <v>428</v>
      </c>
      <c r="N243" s="87" t="s">
        <v>429</v>
      </c>
      <c r="O243" s="87" t="s">
        <v>429</v>
      </c>
      <c r="P243" s="87" t="s">
        <v>439</v>
      </c>
      <c r="Q243" s="87" t="s">
        <v>429</v>
      </c>
      <c r="R243" s="87" t="s">
        <v>429</v>
      </c>
      <c r="S243" s="87" t="s">
        <v>429</v>
      </c>
      <c r="T243" s="87" t="s">
        <v>440</v>
      </c>
      <c r="U243" s="87" t="s">
        <v>429</v>
      </c>
      <c r="V243" s="87" t="s">
        <v>441</v>
      </c>
      <c r="W243" s="87" t="s">
        <v>429</v>
      </c>
      <c r="X243" s="87" t="s">
        <v>442</v>
      </c>
      <c r="Y243" s="87" t="s">
        <v>443</v>
      </c>
      <c r="Z243" s="87" t="s">
        <v>485</v>
      </c>
      <c r="AA243" s="87" t="s">
        <v>444</v>
      </c>
      <c r="AB243" s="87" t="s">
        <v>429</v>
      </c>
      <c r="AC243" s="87" t="s">
        <v>429</v>
      </c>
      <c r="AD243" s="87" t="s">
        <v>429</v>
      </c>
      <c r="AE243" s="87" t="s">
        <v>431</v>
      </c>
      <c r="AF243" s="87" t="s">
        <v>429</v>
      </c>
      <c r="AG243" s="87" t="s">
        <v>429</v>
      </c>
      <c r="AH243" s="87" t="s">
        <v>430</v>
      </c>
      <c r="AI243" s="87" t="s">
        <v>430</v>
      </c>
      <c r="AJ243" s="87" t="s">
        <v>430</v>
      </c>
      <c r="AK243" s="87" t="s">
        <v>430</v>
      </c>
      <c r="AL243" s="87" t="s">
        <v>429</v>
      </c>
      <c r="AM243" s="16"/>
      <c r="AN243" s="16"/>
      <c r="AO243" s="16"/>
    </row>
    <row r="244" spans="1:41" x14ac:dyDescent="0.25">
      <c r="A244" s="138" t="s">
        <v>340</v>
      </c>
      <c r="B244" s="139" t="s">
        <v>67</v>
      </c>
      <c r="C244" s="140">
        <v>1513</v>
      </c>
      <c r="D244" s="136" t="s">
        <v>471</v>
      </c>
      <c r="E244" s="87" t="s">
        <v>425</v>
      </c>
      <c r="F244" s="136" t="s">
        <v>471</v>
      </c>
      <c r="G244" s="136" t="s">
        <v>471</v>
      </c>
      <c r="H244" s="136" t="s">
        <v>471</v>
      </c>
      <c r="I244" s="129" t="s">
        <v>426</v>
      </c>
      <c r="J244" s="136" t="s">
        <v>1040</v>
      </c>
      <c r="K244" s="136" t="s">
        <v>1040</v>
      </c>
      <c r="L244" s="136" t="s">
        <v>1040</v>
      </c>
      <c r="M244" s="87" t="s">
        <v>428</v>
      </c>
      <c r="N244" s="87" t="s">
        <v>429</v>
      </c>
      <c r="O244" s="87" t="s">
        <v>429</v>
      </c>
      <c r="P244" s="87" t="s">
        <v>439</v>
      </c>
      <c r="Q244" s="87" t="s">
        <v>429</v>
      </c>
      <c r="R244" s="87" t="s">
        <v>429</v>
      </c>
      <c r="S244" s="87" t="s">
        <v>429</v>
      </c>
      <c r="T244" s="87" t="s">
        <v>440</v>
      </c>
      <c r="U244" s="87" t="s">
        <v>429</v>
      </c>
      <c r="V244" s="87" t="s">
        <v>441</v>
      </c>
      <c r="W244" s="87" t="s">
        <v>429</v>
      </c>
      <c r="X244" s="87" t="s">
        <v>442</v>
      </c>
      <c r="Y244" s="87" t="s">
        <v>443</v>
      </c>
      <c r="Z244" s="87" t="s">
        <v>485</v>
      </c>
      <c r="AA244" s="87" t="s">
        <v>444</v>
      </c>
      <c r="AB244" s="87" t="s">
        <v>429</v>
      </c>
      <c r="AC244" s="87" t="s">
        <v>429</v>
      </c>
      <c r="AD244" s="87" t="s">
        <v>429</v>
      </c>
      <c r="AE244" s="87" t="s">
        <v>431</v>
      </c>
      <c r="AF244" s="87" t="s">
        <v>429</v>
      </c>
      <c r="AG244" s="87" t="s">
        <v>429</v>
      </c>
      <c r="AH244" s="87" t="s">
        <v>430</v>
      </c>
      <c r="AI244" s="87" t="s">
        <v>430</v>
      </c>
      <c r="AJ244" s="87" t="s">
        <v>430</v>
      </c>
      <c r="AK244" s="87" t="s">
        <v>430</v>
      </c>
      <c r="AL244" s="87" t="s">
        <v>429</v>
      </c>
      <c r="AM244" s="16"/>
      <c r="AN244" s="16"/>
      <c r="AO244" s="16"/>
    </row>
    <row r="245" spans="1:41" x14ac:dyDescent="0.25">
      <c r="A245" s="138" t="s">
        <v>340</v>
      </c>
      <c r="B245" s="139" t="s">
        <v>352</v>
      </c>
      <c r="C245" s="140">
        <v>1514</v>
      </c>
      <c r="D245" s="136" t="s">
        <v>471</v>
      </c>
      <c r="E245" s="87" t="s">
        <v>425</v>
      </c>
      <c r="F245" s="136" t="s">
        <v>471</v>
      </c>
      <c r="G245" s="136" t="s">
        <v>471</v>
      </c>
      <c r="H245" s="136" t="s">
        <v>471</v>
      </c>
      <c r="I245" s="129" t="s">
        <v>426</v>
      </c>
      <c r="J245" s="136" t="s">
        <v>1040</v>
      </c>
      <c r="K245" s="136" t="s">
        <v>1040</v>
      </c>
      <c r="L245" s="136" t="s">
        <v>1040</v>
      </c>
      <c r="M245" s="87" t="s">
        <v>428</v>
      </c>
      <c r="N245" s="87" t="s">
        <v>429</v>
      </c>
      <c r="O245" s="87" t="s">
        <v>429</v>
      </c>
      <c r="P245" s="87" t="s">
        <v>439</v>
      </c>
      <c r="Q245" s="87" t="s">
        <v>429</v>
      </c>
      <c r="R245" s="87" t="s">
        <v>429</v>
      </c>
      <c r="S245" s="87" t="s">
        <v>429</v>
      </c>
      <c r="T245" s="87" t="s">
        <v>440</v>
      </c>
      <c r="U245" s="87" t="s">
        <v>429</v>
      </c>
      <c r="V245" s="87" t="s">
        <v>441</v>
      </c>
      <c r="W245" s="87" t="s">
        <v>429</v>
      </c>
      <c r="X245" s="87" t="s">
        <v>442</v>
      </c>
      <c r="Y245" s="87" t="s">
        <v>443</v>
      </c>
      <c r="Z245" s="87" t="s">
        <v>485</v>
      </c>
      <c r="AA245" s="87" t="s">
        <v>444</v>
      </c>
      <c r="AB245" s="87" t="s">
        <v>429</v>
      </c>
      <c r="AC245" s="87" t="s">
        <v>429</v>
      </c>
      <c r="AD245" s="87" t="s">
        <v>429</v>
      </c>
      <c r="AE245" s="87" t="s">
        <v>431</v>
      </c>
      <c r="AF245" s="87" t="s">
        <v>429</v>
      </c>
      <c r="AG245" s="87" t="s">
        <v>429</v>
      </c>
      <c r="AH245" s="87" t="s">
        <v>430</v>
      </c>
      <c r="AI245" s="87" t="s">
        <v>430</v>
      </c>
      <c r="AJ245" s="87" t="s">
        <v>430</v>
      </c>
      <c r="AK245" s="87" t="s">
        <v>430</v>
      </c>
      <c r="AL245" s="87" t="s">
        <v>429</v>
      </c>
      <c r="AM245" s="16"/>
      <c r="AN245" s="16"/>
      <c r="AO245" s="16"/>
    </row>
    <row r="246" spans="1:41" x14ac:dyDescent="0.25">
      <c r="A246" s="138" t="s">
        <v>340</v>
      </c>
      <c r="B246" s="139" t="s">
        <v>353</v>
      </c>
      <c r="C246" s="140">
        <v>1515</v>
      </c>
      <c r="D246" s="136" t="s">
        <v>471</v>
      </c>
      <c r="E246" s="87" t="s">
        <v>425</v>
      </c>
      <c r="F246" s="136" t="s">
        <v>471</v>
      </c>
      <c r="G246" s="136" t="s">
        <v>471</v>
      </c>
      <c r="H246" s="136" t="s">
        <v>471</v>
      </c>
      <c r="I246" s="129" t="s">
        <v>426</v>
      </c>
      <c r="J246" s="136" t="s">
        <v>1040</v>
      </c>
      <c r="K246" s="136" t="s">
        <v>1040</v>
      </c>
      <c r="L246" s="136" t="s">
        <v>1040</v>
      </c>
      <c r="M246" s="87" t="s">
        <v>428</v>
      </c>
      <c r="N246" s="87" t="s">
        <v>429</v>
      </c>
      <c r="O246" s="87" t="s">
        <v>429</v>
      </c>
      <c r="P246" s="87" t="s">
        <v>439</v>
      </c>
      <c r="Q246" s="87" t="s">
        <v>429</v>
      </c>
      <c r="R246" s="87" t="s">
        <v>429</v>
      </c>
      <c r="S246" s="87" t="s">
        <v>429</v>
      </c>
      <c r="T246" s="87" t="s">
        <v>440</v>
      </c>
      <c r="U246" s="87" t="s">
        <v>429</v>
      </c>
      <c r="V246" s="87" t="s">
        <v>441</v>
      </c>
      <c r="W246" s="87" t="s">
        <v>429</v>
      </c>
      <c r="X246" s="87" t="s">
        <v>442</v>
      </c>
      <c r="Y246" s="87" t="s">
        <v>443</v>
      </c>
      <c r="Z246" s="87" t="s">
        <v>485</v>
      </c>
      <c r="AA246" s="87" t="s">
        <v>444</v>
      </c>
      <c r="AB246" s="87" t="s">
        <v>429</v>
      </c>
      <c r="AC246" s="87" t="s">
        <v>429</v>
      </c>
      <c r="AD246" s="87" t="s">
        <v>429</v>
      </c>
      <c r="AE246" s="87" t="s">
        <v>431</v>
      </c>
      <c r="AF246" s="87" t="s">
        <v>429</v>
      </c>
      <c r="AG246" s="87" t="s">
        <v>429</v>
      </c>
      <c r="AH246" s="87" t="s">
        <v>430</v>
      </c>
      <c r="AI246" s="87" t="s">
        <v>430</v>
      </c>
      <c r="AJ246" s="87" t="s">
        <v>430</v>
      </c>
      <c r="AK246" s="87" t="s">
        <v>430</v>
      </c>
      <c r="AL246" s="87" t="s">
        <v>429</v>
      </c>
      <c r="AM246" s="16"/>
      <c r="AN246" s="16"/>
      <c r="AO246" s="16"/>
    </row>
    <row r="247" spans="1:41" x14ac:dyDescent="0.25">
      <c r="A247" s="138" t="s">
        <v>340</v>
      </c>
      <c r="B247" s="139" t="s">
        <v>354</v>
      </c>
      <c r="C247" s="140">
        <v>1516</v>
      </c>
      <c r="D247" s="136" t="s">
        <v>471</v>
      </c>
      <c r="E247" s="87" t="s">
        <v>425</v>
      </c>
      <c r="F247" s="136" t="s">
        <v>471</v>
      </c>
      <c r="G247" s="136" t="s">
        <v>471</v>
      </c>
      <c r="H247" s="136" t="s">
        <v>471</v>
      </c>
      <c r="I247" s="129" t="s">
        <v>426</v>
      </c>
      <c r="J247" s="136" t="s">
        <v>1040</v>
      </c>
      <c r="K247" s="136" t="s">
        <v>1040</v>
      </c>
      <c r="L247" s="136" t="s">
        <v>1040</v>
      </c>
      <c r="M247" s="87" t="s">
        <v>428</v>
      </c>
      <c r="N247" s="87" t="s">
        <v>429</v>
      </c>
      <c r="O247" s="87" t="s">
        <v>429</v>
      </c>
      <c r="P247" s="87" t="s">
        <v>439</v>
      </c>
      <c r="Q247" s="87" t="s">
        <v>429</v>
      </c>
      <c r="R247" s="87" t="s">
        <v>429</v>
      </c>
      <c r="S247" s="87" t="s">
        <v>429</v>
      </c>
      <c r="T247" s="87" t="s">
        <v>440</v>
      </c>
      <c r="U247" s="87" t="s">
        <v>429</v>
      </c>
      <c r="V247" s="87" t="s">
        <v>441</v>
      </c>
      <c r="W247" s="87" t="s">
        <v>429</v>
      </c>
      <c r="X247" s="87" t="s">
        <v>442</v>
      </c>
      <c r="Y247" s="87" t="s">
        <v>443</v>
      </c>
      <c r="Z247" s="87" t="s">
        <v>485</v>
      </c>
      <c r="AA247" s="87" t="s">
        <v>444</v>
      </c>
      <c r="AB247" s="87" t="s">
        <v>429</v>
      </c>
      <c r="AC247" s="87" t="s">
        <v>429</v>
      </c>
      <c r="AD247" s="87" t="s">
        <v>429</v>
      </c>
      <c r="AE247" s="87" t="s">
        <v>431</v>
      </c>
      <c r="AF247" s="87" t="s">
        <v>429</v>
      </c>
      <c r="AG247" s="87" t="s">
        <v>429</v>
      </c>
      <c r="AH247" s="87" t="s">
        <v>430</v>
      </c>
      <c r="AI247" s="87" t="s">
        <v>430</v>
      </c>
      <c r="AJ247" s="87" t="s">
        <v>430</v>
      </c>
      <c r="AK247" s="87" t="s">
        <v>430</v>
      </c>
      <c r="AL247" s="87" t="s">
        <v>429</v>
      </c>
      <c r="AM247" s="16"/>
      <c r="AN247" s="16"/>
      <c r="AO247" s="16"/>
    </row>
    <row r="248" spans="1:41" x14ac:dyDescent="0.25">
      <c r="A248" s="138" t="s">
        <v>340</v>
      </c>
      <c r="B248" s="139" t="s">
        <v>355</v>
      </c>
      <c r="C248" s="140">
        <v>1517</v>
      </c>
      <c r="D248" s="136" t="s">
        <v>471</v>
      </c>
      <c r="E248" s="87" t="s">
        <v>425</v>
      </c>
      <c r="F248" s="136" t="s">
        <v>471</v>
      </c>
      <c r="G248" s="136" t="s">
        <v>471</v>
      </c>
      <c r="H248" s="136" t="s">
        <v>471</v>
      </c>
      <c r="I248" s="129" t="s">
        <v>426</v>
      </c>
      <c r="J248" s="136" t="s">
        <v>1040</v>
      </c>
      <c r="K248" s="136" t="s">
        <v>1040</v>
      </c>
      <c r="L248" s="136" t="s">
        <v>1040</v>
      </c>
      <c r="M248" s="87" t="s">
        <v>428</v>
      </c>
      <c r="N248" s="87" t="s">
        <v>429</v>
      </c>
      <c r="O248" s="87" t="s">
        <v>429</v>
      </c>
      <c r="P248" s="87" t="s">
        <v>439</v>
      </c>
      <c r="Q248" s="87" t="s">
        <v>429</v>
      </c>
      <c r="R248" s="87" t="s">
        <v>429</v>
      </c>
      <c r="S248" s="87" t="s">
        <v>429</v>
      </c>
      <c r="T248" s="87" t="s">
        <v>440</v>
      </c>
      <c r="U248" s="87" t="s">
        <v>429</v>
      </c>
      <c r="V248" s="87" t="s">
        <v>441</v>
      </c>
      <c r="W248" s="87" t="s">
        <v>429</v>
      </c>
      <c r="X248" s="87" t="s">
        <v>442</v>
      </c>
      <c r="Y248" s="87" t="s">
        <v>443</v>
      </c>
      <c r="Z248" s="87" t="s">
        <v>485</v>
      </c>
      <c r="AA248" s="87" t="s">
        <v>444</v>
      </c>
      <c r="AB248" s="87" t="s">
        <v>429</v>
      </c>
      <c r="AC248" s="87" t="s">
        <v>429</v>
      </c>
      <c r="AD248" s="87" t="s">
        <v>429</v>
      </c>
      <c r="AE248" s="87" t="s">
        <v>431</v>
      </c>
      <c r="AF248" s="87" t="s">
        <v>429</v>
      </c>
      <c r="AG248" s="87" t="s">
        <v>429</v>
      </c>
      <c r="AH248" s="87" t="s">
        <v>430</v>
      </c>
      <c r="AI248" s="87" t="s">
        <v>430</v>
      </c>
      <c r="AJ248" s="87" t="s">
        <v>430</v>
      </c>
      <c r="AK248" s="87" t="s">
        <v>430</v>
      </c>
      <c r="AL248" s="87" t="s">
        <v>429</v>
      </c>
      <c r="AM248" s="16"/>
      <c r="AN248" s="16"/>
      <c r="AO248" s="16"/>
    </row>
    <row r="249" spans="1:41" x14ac:dyDescent="0.25">
      <c r="A249" s="138" t="s">
        <v>340</v>
      </c>
      <c r="B249" s="139" t="s">
        <v>356</v>
      </c>
      <c r="C249" s="140">
        <v>1518</v>
      </c>
      <c r="D249" s="136" t="s">
        <v>471</v>
      </c>
      <c r="E249" s="87" t="s">
        <v>425</v>
      </c>
      <c r="F249" s="136" t="s">
        <v>471</v>
      </c>
      <c r="G249" s="136" t="s">
        <v>471</v>
      </c>
      <c r="H249" s="136" t="s">
        <v>471</v>
      </c>
      <c r="I249" s="129" t="s">
        <v>426</v>
      </c>
      <c r="J249" s="136" t="s">
        <v>1040</v>
      </c>
      <c r="K249" s="136" t="s">
        <v>1040</v>
      </c>
      <c r="L249" s="136" t="s">
        <v>1040</v>
      </c>
      <c r="M249" s="87" t="s">
        <v>428</v>
      </c>
      <c r="N249" s="87" t="s">
        <v>429</v>
      </c>
      <c r="O249" s="87" t="s">
        <v>429</v>
      </c>
      <c r="P249" s="87" t="s">
        <v>439</v>
      </c>
      <c r="Q249" s="87" t="s">
        <v>429</v>
      </c>
      <c r="R249" s="87" t="s">
        <v>429</v>
      </c>
      <c r="S249" s="87" t="s">
        <v>429</v>
      </c>
      <c r="T249" s="87" t="s">
        <v>440</v>
      </c>
      <c r="U249" s="87" t="s">
        <v>429</v>
      </c>
      <c r="V249" s="87" t="s">
        <v>441</v>
      </c>
      <c r="W249" s="87" t="s">
        <v>429</v>
      </c>
      <c r="X249" s="87" t="s">
        <v>442</v>
      </c>
      <c r="Y249" s="87" t="s">
        <v>443</v>
      </c>
      <c r="Z249" s="87" t="s">
        <v>485</v>
      </c>
      <c r="AA249" s="87" t="s">
        <v>444</v>
      </c>
      <c r="AB249" s="87" t="s">
        <v>429</v>
      </c>
      <c r="AC249" s="87" t="s">
        <v>429</v>
      </c>
      <c r="AD249" s="87" t="s">
        <v>429</v>
      </c>
      <c r="AE249" s="87" t="s">
        <v>431</v>
      </c>
      <c r="AF249" s="87" t="s">
        <v>429</v>
      </c>
      <c r="AG249" s="87" t="s">
        <v>429</v>
      </c>
      <c r="AH249" s="87" t="s">
        <v>430</v>
      </c>
      <c r="AI249" s="87" t="s">
        <v>430</v>
      </c>
      <c r="AJ249" s="87" t="s">
        <v>430</v>
      </c>
      <c r="AK249" s="87" t="s">
        <v>430</v>
      </c>
      <c r="AL249" s="87" t="s">
        <v>429</v>
      </c>
      <c r="AM249" s="16"/>
      <c r="AN249" s="16"/>
      <c r="AO249" s="16"/>
    </row>
    <row r="250" spans="1:41" x14ac:dyDescent="0.25">
      <c r="A250" s="138" t="s">
        <v>340</v>
      </c>
      <c r="B250" s="139" t="s">
        <v>357</v>
      </c>
      <c r="C250" s="140">
        <v>1519</v>
      </c>
      <c r="D250" s="136" t="s">
        <v>471</v>
      </c>
      <c r="E250" s="87" t="s">
        <v>425</v>
      </c>
      <c r="F250" s="136" t="s">
        <v>471</v>
      </c>
      <c r="G250" s="136" t="s">
        <v>471</v>
      </c>
      <c r="H250" s="136" t="s">
        <v>471</v>
      </c>
      <c r="I250" s="129" t="s">
        <v>426</v>
      </c>
      <c r="J250" s="136" t="s">
        <v>1040</v>
      </c>
      <c r="K250" s="136" t="s">
        <v>1040</v>
      </c>
      <c r="L250" s="136" t="s">
        <v>1040</v>
      </c>
      <c r="M250" s="87" t="s">
        <v>428</v>
      </c>
      <c r="N250" s="87" t="s">
        <v>429</v>
      </c>
      <c r="O250" s="87" t="s">
        <v>429</v>
      </c>
      <c r="P250" s="87" t="s">
        <v>439</v>
      </c>
      <c r="Q250" s="87" t="s">
        <v>429</v>
      </c>
      <c r="R250" s="87" t="s">
        <v>429</v>
      </c>
      <c r="S250" s="87" t="s">
        <v>429</v>
      </c>
      <c r="T250" s="87" t="s">
        <v>440</v>
      </c>
      <c r="U250" s="87" t="s">
        <v>429</v>
      </c>
      <c r="V250" s="87" t="s">
        <v>441</v>
      </c>
      <c r="W250" s="87" t="s">
        <v>429</v>
      </c>
      <c r="X250" s="87" t="s">
        <v>442</v>
      </c>
      <c r="Y250" s="87" t="s">
        <v>443</v>
      </c>
      <c r="Z250" s="87" t="s">
        <v>485</v>
      </c>
      <c r="AA250" s="87" t="s">
        <v>444</v>
      </c>
      <c r="AB250" s="87" t="s">
        <v>429</v>
      </c>
      <c r="AC250" s="87" t="s">
        <v>429</v>
      </c>
      <c r="AD250" s="87" t="s">
        <v>429</v>
      </c>
      <c r="AE250" s="87" t="s">
        <v>431</v>
      </c>
      <c r="AF250" s="87" t="s">
        <v>429</v>
      </c>
      <c r="AG250" s="87" t="s">
        <v>429</v>
      </c>
      <c r="AH250" s="87" t="s">
        <v>430</v>
      </c>
      <c r="AI250" s="87" t="s">
        <v>430</v>
      </c>
      <c r="AJ250" s="87" t="s">
        <v>430</v>
      </c>
      <c r="AK250" s="87" t="s">
        <v>430</v>
      </c>
      <c r="AL250" s="87" t="s">
        <v>429</v>
      </c>
      <c r="AM250" s="16"/>
      <c r="AN250" s="16"/>
      <c r="AO250" s="16"/>
    </row>
    <row r="251" spans="1:41" x14ac:dyDescent="0.25">
      <c r="A251" s="138" t="s">
        <v>340</v>
      </c>
      <c r="B251" s="139" t="s">
        <v>358</v>
      </c>
      <c r="C251" s="140">
        <v>1520</v>
      </c>
      <c r="D251" s="136" t="s">
        <v>471</v>
      </c>
      <c r="E251" s="87" t="s">
        <v>425</v>
      </c>
      <c r="F251" s="136" t="s">
        <v>471</v>
      </c>
      <c r="G251" s="136" t="s">
        <v>471</v>
      </c>
      <c r="H251" s="136" t="s">
        <v>471</v>
      </c>
      <c r="I251" s="129" t="s">
        <v>426</v>
      </c>
      <c r="J251" s="136" t="s">
        <v>1040</v>
      </c>
      <c r="K251" s="136" t="s">
        <v>1040</v>
      </c>
      <c r="L251" s="136" t="s">
        <v>1040</v>
      </c>
      <c r="M251" s="87" t="s">
        <v>428</v>
      </c>
      <c r="N251" s="87" t="s">
        <v>429</v>
      </c>
      <c r="O251" s="87" t="s">
        <v>429</v>
      </c>
      <c r="P251" s="87" t="s">
        <v>439</v>
      </c>
      <c r="Q251" s="87" t="s">
        <v>429</v>
      </c>
      <c r="R251" s="87" t="s">
        <v>429</v>
      </c>
      <c r="S251" s="87" t="s">
        <v>429</v>
      </c>
      <c r="T251" s="87" t="s">
        <v>440</v>
      </c>
      <c r="U251" s="87" t="s">
        <v>429</v>
      </c>
      <c r="V251" s="87" t="s">
        <v>441</v>
      </c>
      <c r="W251" s="87" t="s">
        <v>429</v>
      </c>
      <c r="X251" s="87" t="s">
        <v>442</v>
      </c>
      <c r="Y251" s="87" t="s">
        <v>443</v>
      </c>
      <c r="Z251" s="87" t="s">
        <v>485</v>
      </c>
      <c r="AA251" s="87" t="s">
        <v>444</v>
      </c>
      <c r="AB251" s="87" t="s">
        <v>429</v>
      </c>
      <c r="AC251" s="87" t="s">
        <v>429</v>
      </c>
      <c r="AD251" s="87" t="s">
        <v>429</v>
      </c>
      <c r="AE251" s="87" t="s">
        <v>431</v>
      </c>
      <c r="AF251" s="87" t="s">
        <v>429</v>
      </c>
      <c r="AG251" s="87" t="s">
        <v>429</v>
      </c>
      <c r="AH251" s="87" t="s">
        <v>430</v>
      </c>
      <c r="AI251" s="87" t="s">
        <v>430</v>
      </c>
      <c r="AJ251" s="87" t="s">
        <v>430</v>
      </c>
      <c r="AK251" s="87" t="s">
        <v>430</v>
      </c>
      <c r="AL251" s="87" t="s">
        <v>429</v>
      </c>
      <c r="AM251" s="16"/>
      <c r="AN251" s="16"/>
      <c r="AO251" s="16"/>
    </row>
    <row r="252" spans="1:41" x14ac:dyDescent="0.25">
      <c r="A252" s="138" t="s">
        <v>340</v>
      </c>
      <c r="B252" s="139" t="s">
        <v>359</v>
      </c>
      <c r="C252" s="140">
        <v>1521</v>
      </c>
      <c r="D252" s="136" t="s">
        <v>471</v>
      </c>
      <c r="E252" s="87" t="s">
        <v>425</v>
      </c>
      <c r="F252" s="136" t="s">
        <v>471</v>
      </c>
      <c r="G252" s="136" t="s">
        <v>471</v>
      </c>
      <c r="H252" s="136" t="s">
        <v>471</v>
      </c>
      <c r="I252" s="129" t="s">
        <v>426</v>
      </c>
      <c r="J252" s="136" t="s">
        <v>1040</v>
      </c>
      <c r="K252" s="136" t="s">
        <v>1040</v>
      </c>
      <c r="L252" s="136" t="s">
        <v>1040</v>
      </c>
      <c r="M252" s="87" t="s">
        <v>428</v>
      </c>
      <c r="N252" s="87" t="s">
        <v>429</v>
      </c>
      <c r="O252" s="87" t="s">
        <v>429</v>
      </c>
      <c r="P252" s="87" t="s">
        <v>439</v>
      </c>
      <c r="Q252" s="87" t="s">
        <v>429</v>
      </c>
      <c r="R252" s="87" t="s">
        <v>429</v>
      </c>
      <c r="S252" s="87" t="s">
        <v>429</v>
      </c>
      <c r="T252" s="87" t="s">
        <v>440</v>
      </c>
      <c r="U252" s="87" t="s">
        <v>429</v>
      </c>
      <c r="V252" s="87" t="s">
        <v>441</v>
      </c>
      <c r="W252" s="87" t="s">
        <v>429</v>
      </c>
      <c r="X252" s="87" t="s">
        <v>442</v>
      </c>
      <c r="Y252" s="87" t="s">
        <v>443</v>
      </c>
      <c r="Z252" s="87" t="s">
        <v>485</v>
      </c>
      <c r="AA252" s="87" t="s">
        <v>444</v>
      </c>
      <c r="AB252" s="87" t="s">
        <v>429</v>
      </c>
      <c r="AC252" s="87" t="s">
        <v>429</v>
      </c>
      <c r="AD252" s="87" t="s">
        <v>429</v>
      </c>
      <c r="AE252" s="87" t="s">
        <v>431</v>
      </c>
      <c r="AF252" s="87" t="s">
        <v>429</v>
      </c>
      <c r="AG252" s="87" t="s">
        <v>429</v>
      </c>
      <c r="AH252" s="87" t="s">
        <v>430</v>
      </c>
      <c r="AI252" s="87" t="s">
        <v>430</v>
      </c>
      <c r="AJ252" s="87" t="s">
        <v>430</v>
      </c>
      <c r="AK252" s="87" t="s">
        <v>430</v>
      </c>
      <c r="AL252" s="87" t="s">
        <v>429</v>
      </c>
      <c r="AM252" s="16"/>
      <c r="AN252" s="16"/>
      <c r="AO252" s="16"/>
    </row>
    <row r="253" spans="1:41" x14ac:dyDescent="0.25">
      <c r="A253" s="138" t="s">
        <v>340</v>
      </c>
      <c r="B253" s="139" t="s">
        <v>360</v>
      </c>
      <c r="C253" s="140">
        <v>1522</v>
      </c>
      <c r="D253" s="136" t="s">
        <v>471</v>
      </c>
      <c r="E253" s="87" t="s">
        <v>425</v>
      </c>
      <c r="F253" s="136" t="s">
        <v>471</v>
      </c>
      <c r="G253" s="136" t="s">
        <v>471</v>
      </c>
      <c r="H253" s="136" t="s">
        <v>471</v>
      </c>
      <c r="I253" s="129" t="s">
        <v>426</v>
      </c>
      <c r="J253" s="136" t="s">
        <v>1040</v>
      </c>
      <c r="K253" s="136" t="s">
        <v>1040</v>
      </c>
      <c r="L253" s="136" t="s">
        <v>1040</v>
      </c>
      <c r="M253" s="87" t="s">
        <v>428</v>
      </c>
      <c r="N253" s="87" t="s">
        <v>429</v>
      </c>
      <c r="O253" s="87" t="s">
        <v>429</v>
      </c>
      <c r="P253" s="87" t="s">
        <v>439</v>
      </c>
      <c r="Q253" s="87" t="s">
        <v>429</v>
      </c>
      <c r="R253" s="87" t="s">
        <v>429</v>
      </c>
      <c r="S253" s="87" t="s">
        <v>429</v>
      </c>
      <c r="T253" s="87" t="s">
        <v>440</v>
      </c>
      <c r="U253" s="87" t="s">
        <v>429</v>
      </c>
      <c r="V253" s="87" t="s">
        <v>441</v>
      </c>
      <c r="W253" s="87" t="s">
        <v>429</v>
      </c>
      <c r="X253" s="87" t="s">
        <v>442</v>
      </c>
      <c r="Y253" s="87" t="s">
        <v>443</v>
      </c>
      <c r="Z253" s="87" t="s">
        <v>485</v>
      </c>
      <c r="AA253" s="87" t="s">
        <v>444</v>
      </c>
      <c r="AB253" s="87" t="s">
        <v>429</v>
      </c>
      <c r="AC253" s="87" t="s">
        <v>429</v>
      </c>
      <c r="AD253" s="87" t="s">
        <v>429</v>
      </c>
      <c r="AE253" s="87" t="s">
        <v>431</v>
      </c>
      <c r="AF253" s="87" t="s">
        <v>429</v>
      </c>
      <c r="AG253" s="87" t="s">
        <v>429</v>
      </c>
      <c r="AH253" s="87" t="s">
        <v>430</v>
      </c>
      <c r="AI253" s="87" t="s">
        <v>430</v>
      </c>
      <c r="AJ253" s="87" t="s">
        <v>430</v>
      </c>
      <c r="AK253" s="87" t="s">
        <v>430</v>
      </c>
      <c r="AL253" s="87" t="s">
        <v>429</v>
      </c>
      <c r="AM253" s="16"/>
      <c r="AN253" s="16"/>
      <c r="AO253" s="16"/>
    </row>
    <row r="254" spans="1:41" x14ac:dyDescent="0.25">
      <c r="A254" s="138" t="s">
        <v>340</v>
      </c>
      <c r="B254" s="139" t="s">
        <v>361</v>
      </c>
      <c r="C254" s="140">
        <v>1523</v>
      </c>
      <c r="D254" s="136" t="s">
        <v>471</v>
      </c>
      <c r="E254" s="87" t="s">
        <v>425</v>
      </c>
      <c r="F254" s="136" t="s">
        <v>471</v>
      </c>
      <c r="G254" s="136" t="s">
        <v>471</v>
      </c>
      <c r="H254" s="136" t="s">
        <v>471</v>
      </c>
      <c r="I254" s="129" t="s">
        <v>426</v>
      </c>
      <c r="J254" s="136" t="s">
        <v>1040</v>
      </c>
      <c r="K254" s="136" t="s">
        <v>1040</v>
      </c>
      <c r="L254" s="136" t="s">
        <v>1040</v>
      </c>
      <c r="M254" s="87" t="s">
        <v>428</v>
      </c>
      <c r="N254" s="87" t="s">
        <v>429</v>
      </c>
      <c r="O254" s="87" t="s">
        <v>429</v>
      </c>
      <c r="P254" s="87" t="s">
        <v>439</v>
      </c>
      <c r="Q254" s="87" t="s">
        <v>429</v>
      </c>
      <c r="R254" s="87" t="s">
        <v>429</v>
      </c>
      <c r="S254" s="87" t="s">
        <v>429</v>
      </c>
      <c r="T254" s="87" t="s">
        <v>440</v>
      </c>
      <c r="U254" s="87" t="s">
        <v>429</v>
      </c>
      <c r="V254" s="87" t="s">
        <v>441</v>
      </c>
      <c r="W254" s="87" t="s">
        <v>429</v>
      </c>
      <c r="X254" s="87" t="s">
        <v>442</v>
      </c>
      <c r="Y254" s="87" t="s">
        <v>443</v>
      </c>
      <c r="Z254" s="87" t="s">
        <v>485</v>
      </c>
      <c r="AA254" s="87" t="s">
        <v>444</v>
      </c>
      <c r="AB254" s="87" t="s">
        <v>429</v>
      </c>
      <c r="AC254" s="87" t="s">
        <v>429</v>
      </c>
      <c r="AD254" s="87" t="s">
        <v>429</v>
      </c>
      <c r="AE254" s="87" t="s">
        <v>431</v>
      </c>
      <c r="AF254" s="87" t="s">
        <v>429</v>
      </c>
      <c r="AG254" s="87" t="s">
        <v>429</v>
      </c>
      <c r="AH254" s="87" t="s">
        <v>430</v>
      </c>
      <c r="AI254" s="87" t="s">
        <v>430</v>
      </c>
      <c r="AJ254" s="87" t="s">
        <v>430</v>
      </c>
      <c r="AK254" s="87" t="s">
        <v>430</v>
      </c>
      <c r="AL254" s="87" t="s">
        <v>429</v>
      </c>
      <c r="AM254" s="16"/>
      <c r="AN254" s="16"/>
      <c r="AO254" s="16"/>
    </row>
    <row r="255" spans="1:41" x14ac:dyDescent="0.25">
      <c r="A255" s="138" t="s">
        <v>362</v>
      </c>
      <c r="B255" s="139" t="s">
        <v>363</v>
      </c>
      <c r="C255" s="140">
        <v>1601</v>
      </c>
      <c r="D255" s="136" t="s">
        <v>471</v>
      </c>
      <c r="E255" s="87" t="s">
        <v>425</v>
      </c>
      <c r="F255" s="136" t="s">
        <v>471</v>
      </c>
      <c r="G255" s="136" t="s">
        <v>471</v>
      </c>
      <c r="H255" s="136" t="s">
        <v>471</v>
      </c>
      <c r="I255" s="129" t="s">
        <v>426</v>
      </c>
      <c r="J255" s="136" t="s">
        <v>1040</v>
      </c>
      <c r="K255" s="136" t="s">
        <v>1040</v>
      </c>
      <c r="L255" s="136" t="s">
        <v>1040</v>
      </c>
      <c r="M255" s="87" t="s">
        <v>428</v>
      </c>
      <c r="N255" s="87" t="s">
        <v>429</v>
      </c>
      <c r="O255" s="87" t="s">
        <v>429</v>
      </c>
      <c r="P255" s="87" t="s">
        <v>439</v>
      </c>
      <c r="Q255" s="87" t="s">
        <v>429</v>
      </c>
      <c r="R255" s="87" t="s">
        <v>429</v>
      </c>
      <c r="S255" s="87" t="s">
        <v>429</v>
      </c>
      <c r="T255" s="87" t="s">
        <v>440</v>
      </c>
      <c r="U255" s="87" t="s">
        <v>429</v>
      </c>
      <c r="V255" s="87" t="s">
        <v>441</v>
      </c>
      <c r="W255" s="87" t="s">
        <v>429</v>
      </c>
      <c r="X255" s="87" t="s">
        <v>442</v>
      </c>
      <c r="Y255" s="87" t="s">
        <v>443</v>
      </c>
      <c r="Z255" s="87" t="s">
        <v>485</v>
      </c>
      <c r="AA255" s="87" t="s">
        <v>444</v>
      </c>
      <c r="AB255" s="87" t="s">
        <v>429</v>
      </c>
      <c r="AC255" s="87" t="s">
        <v>429</v>
      </c>
      <c r="AD255" s="87" t="s">
        <v>429</v>
      </c>
      <c r="AE255" s="87" t="s">
        <v>431</v>
      </c>
      <c r="AF255" s="87" t="s">
        <v>429</v>
      </c>
      <c r="AG255" s="87" t="s">
        <v>429</v>
      </c>
      <c r="AH255" s="87" t="s">
        <v>430</v>
      </c>
      <c r="AI255" s="87" t="s">
        <v>430</v>
      </c>
      <c r="AJ255" s="87" t="s">
        <v>430</v>
      </c>
      <c r="AK255" s="87" t="s">
        <v>430</v>
      </c>
      <c r="AL255" s="87" t="s">
        <v>429</v>
      </c>
      <c r="AM255" s="16"/>
      <c r="AN255" s="16"/>
      <c r="AO255" s="16"/>
    </row>
    <row r="256" spans="1:41" x14ac:dyDescent="0.25">
      <c r="A256" s="138" t="s">
        <v>362</v>
      </c>
      <c r="B256" s="139" t="s">
        <v>364</v>
      </c>
      <c r="C256" s="140">
        <v>1602</v>
      </c>
      <c r="D256" s="136" t="s">
        <v>471</v>
      </c>
      <c r="E256" s="87" t="s">
        <v>425</v>
      </c>
      <c r="F256" s="136" t="s">
        <v>471</v>
      </c>
      <c r="G256" s="136" t="s">
        <v>471</v>
      </c>
      <c r="H256" s="136" t="s">
        <v>471</v>
      </c>
      <c r="I256" s="129" t="s">
        <v>426</v>
      </c>
      <c r="J256" s="136" t="s">
        <v>1040</v>
      </c>
      <c r="K256" s="136" t="s">
        <v>1040</v>
      </c>
      <c r="L256" s="136" t="s">
        <v>1040</v>
      </c>
      <c r="M256" s="87" t="s">
        <v>428</v>
      </c>
      <c r="N256" s="87" t="s">
        <v>429</v>
      </c>
      <c r="O256" s="87" t="s">
        <v>429</v>
      </c>
      <c r="P256" s="87" t="s">
        <v>439</v>
      </c>
      <c r="Q256" s="87" t="s">
        <v>429</v>
      </c>
      <c r="R256" s="87" t="s">
        <v>429</v>
      </c>
      <c r="S256" s="87" t="s">
        <v>429</v>
      </c>
      <c r="T256" s="87" t="s">
        <v>440</v>
      </c>
      <c r="U256" s="87" t="s">
        <v>429</v>
      </c>
      <c r="V256" s="87" t="s">
        <v>441</v>
      </c>
      <c r="W256" s="87" t="s">
        <v>429</v>
      </c>
      <c r="X256" s="87" t="s">
        <v>442</v>
      </c>
      <c r="Y256" s="87" t="s">
        <v>443</v>
      </c>
      <c r="Z256" s="87" t="s">
        <v>485</v>
      </c>
      <c r="AA256" s="87" t="s">
        <v>444</v>
      </c>
      <c r="AB256" s="87" t="s">
        <v>429</v>
      </c>
      <c r="AC256" s="87" t="s">
        <v>429</v>
      </c>
      <c r="AD256" s="87" t="s">
        <v>429</v>
      </c>
      <c r="AE256" s="87" t="s">
        <v>431</v>
      </c>
      <c r="AF256" s="87" t="s">
        <v>429</v>
      </c>
      <c r="AG256" s="87" t="s">
        <v>429</v>
      </c>
      <c r="AH256" s="87" t="s">
        <v>430</v>
      </c>
      <c r="AI256" s="87" t="s">
        <v>430</v>
      </c>
      <c r="AJ256" s="87" t="s">
        <v>430</v>
      </c>
      <c r="AK256" s="87" t="s">
        <v>430</v>
      </c>
      <c r="AL256" s="87" t="s">
        <v>429</v>
      </c>
      <c r="AM256" s="16"/>
      <c r="AN256" s="16"/>
      <c r="AO256" s="16"/>
    </row>
    <row r="257" spans="1:41" x14ac:dyDescent="0.25">
      <c r="A257" s="138" t="s">
        <v>362</v>
      </c>
      <c r="B257" s="139" t="s">
        <v>365</v>
      </c>
      <c r="C257" s="140">
        <v>1603</v>
      </c>
      <c r="D257" s="136" t="s">
        <v>471</v>
      </c>
      <c r="E257" s="87" t="s">
        <v>425</v>
      </c>
      <c r="F257" s="136" t="s">
        <v>471</v>
      </c>
      <c r="G257" s="136" t="s">
        <v>471</v>
      </c>
      <c r="H257" s="136" t="s">
        <v>471</v>
      </c>
      <c r="I257" s="129" t="s">
        <v>426</v>
      </c>
      <c r="J257" s="136" t="s">
        <v>1040</v>
      </c>
      <c r="K257" s="136" t="s">
        <v>1040</v>
      </c>
      <c r="L257" s="136" t="s">
        <v>1040</v>
      </c>
      <c r="M257" s="87" t="s">
        <v>428</v>
      </c>
      <c r="N257" s="87" t="s">
        <v>429</v>
      </c>
      <c r="O257" s="87" t="s">
        <v>429</v>
      </c>
      <c r="P257" s="87" t="s">
        <v>439</v>
      </c>
      <c r="Q257" s="87" t="s">
        <v>429</v>
      </c>
      <c r="R257" s="87" t="s">
        <v>429</v>
      </c>
      <c r="S257" s="87" t="s">
        <v>429</v>
      </c>
      <c r="T257" s="87" t="s">
        <v>440</v>
      </c>
      <c r="U257" s="87" t="s">
        <v>429</v>
      </c>
      <c r="V257" s="87" t="s">
        <v>441</v>
      </c>
      <c r="W257" s="87" t="s">
        <v>429</v>
      </c>
      <c r="X257" s="87" t="s">
        <v>442</v>
      </c>
      <c r="Y257" s="87" t="s">
        <v>443</v>
      </c>
      <c r="Z257" s="87" t="s">
        <v>485</v>
      </c>
      <c r="AA257" s="87" t="s">
        <v>444</v>
      </c>
      <c r="AB257" s="87" t="s">
        <v>429</v>
      </c>
      <c r="AC257" s="87" t="s">
        <v>429</v>
      </c>
      <c r="AD257" s="87" t="s">
        <v>429</v>
      </c>
      <c r="AE257" s="87" t="s">
        <v>431</v>
      </c>
      <c r="AF257" s="87" t="s">
        <v>429</v>
      </c>
      <c r="AG257" s="87" t="s">
        <v>429</v>
      </c>
      <c r="AH257" s="87" t="s">
        <v>430</v>
      </c>
      <c r="AI257" s="87" t="s">
        <v>430</v>
      </c>
      <c r="AJ257" s="87" t="s">
        <v>430</v>
      </c>
      <c r="AK257" s="87" t="s">
        <v>430</v>
      </c>
      <c r="AL257" s="87" t="s">
        <v>429</v>
      </c>
      <c r="AM257" s="16"/>
      <c r="AN257" s="16"/>
      <c r="AO257" s="16"/>
    </row>
    <row r="258" spans="1:41" x14ac:dyDescent="0.25">
      <c r="A258" s="138" t="s">
        <v>362</v>
      </c>
      <c r="B258" s="139" t="s">
        <v>366</v>
      </c>
      <c r="C258" s="140">
        <v>1604</v>
      </c>
      <c r="D258" s="136" t="s">
        <v>471</v>
      </c>
      <c r="E258" s="87" t="s">
        <v>425</v>
      </c>
      <c r="F258" s="136" t="s">
        <v>471</v>
      </c>
      <c r="G258" s="136" t="s">
        <v>471</v>
      </c>
      <c r="H258" s="136" t="s">
        <v>471</v>
      </c>
      <c r="I258" s="129" t="s">
        <v>426</v>
      </c>
      <c r="J258" s="136" t="s">
        <v>1040</v>
      </c>
      <c r="K258" s="136" t="s">
        <v>1040</v>
      </c>
      <c r="L258" s="136" t="s">
        <v>1040</v>
      </c>
      <c r="M258" s="87" t="s">
        <v>428</v>
      </c>
      <c r="N258" s="87" t="s">
        <v>429</v>
      </c>
      <c r="O258" s="87" t="s">
        <v>429</v>
      </c>
      <c r="P258" s="87" t="s">
        <v>439</v>
      </c>
      <c r="Q258" s="87" t="s">
        <v>429</v>
      </c>
      <c r="R258" s="87" t="s">
        <v>429</v>
      </c>
      <c r="S258" s="87" t="s">
        <v>429</v>
      </c>
      <c r="T258" s="87" t="s">
        <v>440</v>
      </c>
      <c r="U258" s="87" t="s">
        <v>429</v>
      </c>
      <c r="V258" s="87" t="s">
        <v>441</v>
      </c>
      <c r="W258" s="87" t="s">
        <v>429</v>
      </c>
      <c r="X258" s="87" t="s">
        <v>442</v>
      </c>
      <c r="Y258" s="87" t="s">
        <v>443</v>
      </c>
      <c r="Z258" s="87" t="s">
        <v>485</v>
      </c>
      <c r="AA258" s="87" t="s">
        <v>444</v>
      </c>
      <c r="AB258" s="87" t="s">
        <v>429</v>
      </c>
      <c r="AC258" s="87" t="s">
        <v>429</v>
      </c>
      <c r="AD258" s="87" t="s">
        <v>429</v>
      </c>
      <c r="AE258" s="87" t="s">
        <v>431</v>
      </c>
      <c r="AF258" s="87" t="s">
        <v>429</v>
      </c>
      <c r="AG258" s="87" t="s">
        <v>429</v>
      </c>
      <c r="AH258" s="87" t="s">
        <v>430</v>
      </c>
      <c r="AI258" s="87" t="s">
        <v>430</v>
      </c>
      <c r="AJ258" s="87" t="s">
        <v>430</v>
      </c>
      <c r="AK258" s="87" t="s">
        <v>430</v>
      </c>
      <c r="AL258" s="87" t="s">
        <v>429</v>
      </c>
      <c r="AM258" s="16"/>
      <c r="AN258" s="16"/>
      <c r="AO258" s="16"/>
    </row>
    <row r="259" spans="1:41" x14ac:dyDescent="0.25">
      <c r="A259" s="138" t="s">
        <v>362</v>
      </c>
      <c r="B259" s="139" t="s">
        <v>367</v>
      </c>
      <c r="C259" s="140">
        <v>1605</v>
      </c>
      <c r="D259" s="136" t="s">
        <v>471</v>
      </c>
      <c r="E259" s="87" t="s">
        <v>425</v>
      </c>
      <c r="F259" s="136" t="s">
        <v>471</v>
      </c>
      <c r="G259" s="136" t="s">
        <v>471</v>
      </c>
      <c r="H259" s="136" t="s">
        <v>471</v>
      </c>
      <c r="I259" s="129" t="s">
        <v>426</v>
      </c>
      <c r="J259" s="136" t="s">
        <v>1040</v>
      </c>
      <c r="K259" s="136" t="s">
        <v>1040</v>
      </c>
      <c r="L259" s="136" t="s">
        <v>1040</v>
      </c>
      <c r="M259" s="87" t="s">
        <v>428</v>
      </c>
      <c r="N259" s="87" t="s">
        <v>429</v>
      </c>
      <c r="O259" s="87" t="s">
        <v>429</v>
      </c>
      <c r="P259" s="87" t="s">
        <v>439</v>
      </c>
      <c r="Q259" s="87" t="s">
        <v>429</v>
      </c>
      <c r="R259" s="87" t="s">
        <v>429</v>
      </c>
      <c r="S259" s="87" t="s">
        <v>429</v>
      </c>
      <c r="T259" s="87" t="s">
        <v>440</v>
      </c>
      <c r="U259" s="87" t="s">
        <v>429</v>
      </c>
      <c r="V259" s="87" t="s">
        <v>441</v>
      </c>
      <c r="W259" s="87" t="s">
        <v>429</v>
      </c>
      <c r="X259" s="87" t="s">
        <v>442</v>
      </c>
      <c r="Y259" s="87" t="s">
        <v>443</v>
      </c>
      <c r="Z259" s="87" t="s">
        <v>485</v>
      </c>
      <c r="AA259" s="87" t="s">
        <v>444</v>
      </c>
      <c r="AB259" s="87" t="s">
        <v>429</v>
      </c>
      <c r="AC259" s="87" t="s">
        <v>429</v>
      </c>
      <c r="AD259" s="87" t="s">
        <v>429</v>
      </c>
      <c r="AE259" s="87" t="s">
        <v>431</v>
      </c>
      <c r="AF259" s="87" t="s">
        <v>429</v>
      </c>
      <c r="AG259" s="87" t="s">
        <v>429</v>
      </c>
      <c r="AH259" s="87" t="s">
        <v>430</v>
      </c>
      <c r="AI259" s="87" t="s">
        <v>430</v>
      </c>
      <c r="AJ259" s="87" t="s">
        <v>430</v>
      </c>
      <c r="AK259" s="87" t="s">
        <v>430</v>
      </c>
      <c r="AL259" s="87" t="s">
        <v>429</v>
      </c>
      <c r="AM259" s="16"/>
      <c r="AN259" s="16"/>
      <c r="AO259" s="16"/>
    </row>
    <row r="260" spans="1:41" x14ac:dyDescent="0.25">
      <c r="A260" s="138" t="s">
        <v>362</v>
      </c>
      <c r="B260" s="139" t="s">
        <v>368</v>
      </c>
      <c r="C260" s="140">
        <v>1606</v>
      </c>
      <c r="D260" s="136" t="s">
        <v>471</v>
      </c>
      <c r="E260" s="87" t="s">
        <v>425</v>
      </c>
      <c r="F260" s="136" t="s">
        <v>471</v>
      </c>
      <c r="G260" s="136" t="s">
        <v>471</v>
      </c>
      <c r="H260" s="136" t="s">
        <v>471</v>
      </c>
      <c r="I260" s="129" t="s">
        <v>426</v>
      </c>
      <c r="J260" s="136" t="s">
        <v>1040</v>
      </c>
      <c r="K260" s="136" t="s">
        <v>1040</v>
      </c>
      <c r="L260" s="136" t="s">
        <v>1040</v>
      </c>
      <c r="M260" s="87" t="s">
        <v>428</v>
      </c>
      <c r="N260" s="87" t="s">
        <v>429</v>
      </c>
      <c r="O260" s="87" t="s">
        <v>429</v>
      </c>
      <c r="P260" s="87" t="s">
        <v>439</v>
      </c>
      <c r="Q260" s="87" t="s">
        <v>429</v>
      </c>
      <c r="R260" s="87" t="s">
        <v>429</v>
      </c>
      <c r="S260" s="87" t="s">
        <v>429</v>
      </c>
      <c r="T260" s="87" t="s">
        <v>440</v>
      </c>
      <c r="U260" s="87" t="s">
        <v>429</v>
      </c>
      <c r="V260" s="87" t="s">
        <v>441</v>
      </c>
      <c r="W260" s="87" t="s">
        <v>429</v>
      </c>
      <c r="X260" s="87" t="s">
        <v>442</v>
      </c>
      <c r="Y260" s="87" t="s">
        <v>443</v>
      </c>
      <c r="Z260" s="87" t="s">
        <v>485</v>
      </c>
      <c r="AA260" s="87" t="s">
        <v>444</v>
      </c>
      <c r="AB260" s="87" t="s">
        <v>429</v>
      </c>
      <c r="AC260" s="87" t="s">
        <v>429</v>
      </c>
      <c r="AD260" s="87" t="s">
        <v>429</v>
      </c>
      <c r="AE260" s="87" t="s">
        <v>431</v>
      </c>
      <c r="AF260" s="87" t="s">
        <v>429</v>
      </c>
      <c r="AG260" s="87" t="s">
        <v>429</v>
      </c>
      <c r="AH260" s="87" t="s">
        <v>430</v>
      </c>
      <c r="AI260" s="87" t="s">
        <v>430</v>
      </c>
      <c r="AJ260" s="87" t="s">
        <v>430</v>
      </c>
      <c r="AK260" s="87" t="s">
        <v>430</v>
      </c>
      <c r="AL260" s="87" t="s">
        <v>429</v>
      </c>
      <c r="AM260" s="16"/>
      <c r="AN260" s="16"/>
      <c r="AO260" s="16"/>
    </row>
    <row r="261" spans="1:41" x14ac:dyDescent="0.25">
      <c r="A261" s="138" t="s">
        <v>362</v>
      </c>
      <c r="B261" s="139" t="s">
        <v>369</v>
      </c>
      <c r="C261" s="140">
        <v>1607</v>
      </c>
      <c r="D261" s="136" t="s">
        <v>471</v>
      </c>
      <c r="E261" s="87" t="s">
        <v>425</v>
      </c>
      <c r="F261" s="136" t="s">
        <v>471</v>
      </c>
      <c r="G261" s="136" t="s">
        <v>471</v>
      </c>
      <c r="H261" s="136" t="s">
        <v>471</v>
      </c>
      <c r="I261" s="129" t="s">
        <v>426</v>
      </c>
      <c r="J261" s="136" t="s">
        <v>1040</v>
      </c>
      <c r="K261" s="136" t="s">
        <v>1040</v>
      </c>
      <c r="L261" s="136" t="s">
        <v>1040</v>
      </c>
      <c r="M261" s="87" t="s">
        <v>428</v>
      </c>
      <c r="N261" s="87" t="s">
        <v>429</v>
      </c>
      <c r="O261" s="87" t="s">
        <v>429</v>
      </c>
      <c r="P261" s="87" t="s">
        <v>439</v>
      </c>
      <c r="Q261" s="87" t="s">
        <v>429</v>
      </c>
      <c r="R261" s="87" t="s">
        <v>429</v>
      </c>
      <c r="S261" s="87" t="s">
        <v>429</v>
      </c>
      <c r="T261" s="87" t="s">
        <v>440</v>
      </c>
      <c r="U261" s="87" t="s">
        <v>429</v>
      </c>
      <c r="V261" s="87" t="s">
        <v>441</v>
      </c>
      <c r="W261" s="87" t="s">
        <v>429</v>
      </c>
      <c r="X261" s="87" t="s">
        <v>442</v>
      </c>
      <c r="Y261" s="87" t="s">
        <v>443</v>
      </c>
      <c r="Z261" s="87" t="s">
        <v>485</v>
      </c>
      <c r="AA261" s="87" t="s">
        <v>444</v>
      </c>
      <c r="AB261" s="87" t="s">
        <v>429</v>
      </c>
      <c r="AC261" s="87" t="s">
        <v>429</v>
      </c>
      <c r="AD261" s="87" t="s">
        <v>429</v>
      </c>
      <c r="AE261" s="87" t="s">
        <v>431</v>
      </c>
      <c r="AF261" s="87" t="s">
        <v>429</v>
      </c>
      <c r="AG261" s="87" t="s">
        <v>429</v>
      </c>
      <c r="AH261" s="87" t="s">
        <v>430</v>
      </c>
      <c r="AI261" s="87" t="s">
        <v>430</v>
      </c>
      <c r="AJ261" s="87" t="s">
        <v>430</v>
      </c>
      <c r="AK261" s="87" t="s">
        <v>430</v>
      </c>
      <c r="AL261" s="87" t="s">
        <v>429</v>
      </c>
      <c r="AM261" s="16"/>
      <c r="AN261" s="16"/>
      <c r="AO261" s="16"/>
    </row>
    <row r="262" spans="1:41" x14ac:dyDescent="0.25">
      <c r="A262" s="138" t="s">
        <v>362</v>
      </c>
      <c r="B262" s="139" t="s">
        <v>370</v>
      </c>
      <c r="C262" s="140">
        <v>1608</v>
      </c>
      <c r="D262" s="136" t="s">
        <v>471</v>
      </c>
      <c r="E262" s="87" t="s">
        <v>425</v>
      </c>
      <c r="F262" s="136" t="s">
        <v>471</v>
      </c>
      <c r="G262" s="136" t="s">
        <v>471</v>
      </c>
      <c r="H262" s="136" t="s">
        <v>471</v>
      </c>
      <c r="I262" s="129" t="s">
        <v>426</v>
      </c>
      <c r="J262" s="136" t="s">
        <v>1040</v>
      </c>
      <c r="K262" s="136" t="s">
        <v>1040</v>
      </c>
      <c r="L262" s="136" t="s">
        <v>1040</v>
      </c>
      <c r="M262" s="87" t="s">
        <v>428</v>
      </c>
      <c r="N262" s="87" t="s">
        <v>429</v>
      </c>
      <c r="O262" s="87" t="s">
        <v>429</v>
      </c>
      <c r="P262" s="87" t="s">
        <v>439</v>
      </c>
      <c r="Q262" s="87" t="s">
        <v>429</v>
      </c>
      <c r="R262" s="87" t="s">
        <v>429</v>
      </c>
      <c r="S262" s="87" t="s">
        <v>429</v>
      </c>
      <c r="T262" s="87" t="s">
        <v>440</v>
      </c>
      <c r="U262" s="87" t="s">
        <v>429</v>
      </c>
      <c r="V262" s="87" t="s">
        <v>441</v>
      </c>
      <c r="W262" s="87" t="s">
        <v>429</v>
      </c>
      <c r="X262" s="87" t="s">
        <v>442</v>
      </c>
      <c r="Y262" s="87" t="s">
        <v>443</v>
      </c>
      <c r="Z262" s="87" t="s">
        <v>485</v>
      </c>
      <c r="AA262" s="87" t="s">
        <v>444</v>
      </c>
      <c r="AB262" s="87" t="s">
        <v>429</v>
      </c>
      <c r="AC262" s="87" t="s">
        <v>429</v>
      </c>
      <c r="AD262" s="87" t="s">
        <v>429</v>
      </c>
      <c r="AE262" s="87" t="s">
        <v>431</v>
      </c>
      <c r="AF262" s="87" t="s">
        <v>429</v>
      </c>
      <c r="AG262" s="87" t="s">
        <v>429</v>
      </c>
      <c r="AH262" s="87" t="s">
        <v>430</v>
      </c>
      <c r="AI262" s="87" t="s">
        <v>430</v>
      </c>
      <c r="AJ262" s="87" t="s">
        <v>430</v>
      </c>
      <c r="AK262" s="87" t="s">
        <v>430</v>
      </c>
      <c r="AL262" s="87" t="s">
        <v>429</v>
      </c>
      <c r="AM262" s="16"/>
      <c r="AN262" s="16"/>
      <c r="AO262" s="16"/>
    </row>
    <row r="263" spans="1:41" x14ac:dyDescent="0.25">
      <c r="A263" s="138" t="s">
        <v>362</v>
      </c>
      <c r="B263" s="139" t="s">
        <v>371</v>
      </c>
      <c r="C263" s="140">
        <v>1609</v>
      </c>
      <c r="D263" s="136" t="s">
        <v>471</v>
      </c>
      <c r="E263" s="87" t="s">
        <v>425</v>
      </c>
      <c r="F263" s="136" t="s">
        <v>471</v>
      </c>
      <c r="G263" s="136" t="s">
        <v>471</v>
      </c>
      <c r="H263" s="136" t="s">
        <v>471</v>
      </c>
      <c r="I263" s="129" t="s">
        <v>426</v>
      </c>
      <c r="J263" s="136" t="s">
        <v>1040</v>
      </c>
      <c r="K263" s="136" t="s">
        <v>1040</v>
      </c>
      <c r="L263" s="136" t="s">
        <v>1040</v>
      </c>
      <c r="M263" s="87" t="s">
        <v>428</v>
      </c>
      <c r="N263" s="87" t="s">
        <v>429</v>
      </c>
      <c r="O263" s="87" t="s">
        <v>429</v>
      </c>
      <c r="P263" s="87" t="s">
        <v>439</v>
      </c>
      <c r="Q263" s="87" t="s">
        <v>429</v>
      </c>
      <c r="R263" s="87" t="s">
        <v>429</v>
      </c>
      <c r="S263" s="87" t="s">
        <v>429</v>
      </c>
      <c r="T263" s="87" t="s">
        <v>440</v>
      </c>
      <c r="U263" s="87" t="s">
        <v>429</v>
      </c>
      <c r="V263" s="87" t="s">
        <v>441</v>
      </c>
      <c r="W263" s="87" t="s">
        <v>429</v>
      </c>
      <c r="X263" s="87" t="s">
        <v>442</v>
      </c>
      <c r="Y263" s="87" t="s">
        <v>443</v>
      </c>
      <c r="Z263" s="87" t="s">
        <v>485</v>
      </c>
      <c r="AA263" s="87" t="s">
        <v>444</v>
      </c>
      <c r="AB263" s="87" t="s">
        <v>429</v>
      </c>
      <c r="AC263" s="87" t="s">
        <v>429</v>
      </c>
      <c r="AD263" s="87" t="s">
        <v>429</v>
      </c>
      <c r="AE263" s="87" t="s">
        <v>431</v>
      </c>
      <c r="AF263" s="87" t="s">
        <v>429</v>
      </c>
      <c r="AG263" s="87" t="s">
        <v>429</v>
      </c>
      <c r="AH263" s="87" t="s">
        <v>430</v>
      </c>
      <c r="AI263" s="87" t="s">
        <v>430</v>
      </c>
      <c r="AJ263" s="87" t="s">
        <v>430</v>
      </c>
      <c r="AK263" s="87" t="s">
        <v>430</v>
      </c>
      <c r="AL263" s="87" t="s">
        <v>429</v>
      </c>
      <c r="AM263" s="16"/>
      <c r="AN263" s="16"/>
      <c r="AO263" s="16"/>
    </row>
    <row r="264" spans="1:41" x14ac:dyDescent="0.25">
      <c r="A264" s="138" t="s">
        <v>362</v>
      </c>
      <c r="B264" s="139" t="s">
        <v>372</v>
      </c>
      <c r="C264" s="140">
        <v>1610</v>
      </c>
      <c r="D264" s="136" t="s">
        <v>471</v>
      </c>
      <c r="E264" s="87" t="s">
        <v>425</v>
      </c>
      <c r="F264" s="136" t="s">
        <v>471</v>
      </c>
      <c r="G264" s="136" t="s">
        <v>471</v>
      </c>
      <c r="H264" s="136" t="s">
        <v>471</v>
      </c>
      <c r="I264" s="129" t="s">
        <v>426</v>
      </c>
      <c r="J264" s="136" t="s">
        <v>1040</v>
      </c>
      <c r="K264" s="136" t="s">
        <v>1040</v>
      </c>
      <c r="L264" s="136" t="s">
        <v>1040</v>
      </c>
      <c r="M264" s="87" t="s">
        <v>428</v>
      </c>
      <c r="N264" s="87" t="s">
        <v>429</v>
      </c>
      <c r="O264" s="87" t="s">
        <v>429</v>
      </c>
      <c r="P264" s="87" t="s">
        <v>439</v>
      </c>
      <c r="Q264" s="87" t="s">
        <v>429</v>
      </c>
      <c r="R264" s="87" t="s">
        <v>429</v>
      </c>
      <c r="S264" s="87" t="s">
        <v>429</v>
      </c>
      <c r="T264" s="87" t="s">
        <v>440</v>
      </c>
      <c r="U264" s="87" t="s">
        <v>429</v>
      </c>
      <c r="V264" s="87" t="s">
        <v>441</v>
      </c>
      <c r="W264" s="87" t="s">
        <v>429</v>
      </c>
      <c r="X264" s="87" t="s">
        <v>442</v>
      </c>
      <c r="Y264" s="87" t="s">
        <v>443</v>
      </c>
      <c r="Z264" s="87" t="s">
        <v>485</v>
      </c>
      <c r="AA264" s="87" t="s">
        <v>444</v>
      </c>
      <c r="AB264" s="87" t="s">
        <v>429</v>
      </c>
      <c r="AC264" s="87" t="s">
        <v>429</v>
      </c>
      <c r="AD264" s="87" t="s">
        <v>429</v>
      </c>
      <c r="AE264" s="87" t="s">
        <v>431</v>
      </c>
      <c r="AF264" s="87" t="s">
        <v>429</v>
      </c>
      <c r="AG264" s="87" t="s">
        <v>429</v>
      </c>
      <c r="AH264" s="87" t="s">
        <v>430</v>
      </c>
      <c r="AI264" s="87" t="s">
        <v>430</v>
      </c>
      <c r="AJ264" s="87" t="s">
        <v>430</v>
      </c>
      <c r="AK264" s="87" t="s">
        <v>430</v>
      </c>
      <c r="AL264" s="87" t="s">
        <v>429</v>
      </c>
      <c r="AM264" s="16"/>
      <c r="AN264" s="16"/>
      <c r="AO264" s="16"/>
    </row>
    <row r="265" spans="1:41" x14ac:dyDescent="0.25">
      <c r="A265" s="138" t="s">
        <v>362</v>
      </c>
      <c r="B265" s="139" t="s">
        <v>373</v>
      </c>
      <c r="C265" s="140">
        <v>1611</v>
      </c>
      <c r="D265" s="136" t="s">
        <v>471</v>
      </c>
      <c r="E265" s="87" t="s">
        <v>425</v>
      </c>
      <c r="F265" s="136" t="s">
        <v>471</v>
      </c>
      <c r="G265" s="136" t="s">
        <v>471</v>
      </c>
      <c r="H265" s="136" t="s">
        <v>471</v>
      </c>
      <c r="I265" s="129" t="s">
        <v>426</v>
      </c>
      <c r="J265" s="136" t="s">
        <v>1040</v>
      </c>
      <c r="K265" s="136" t="s">
        <v>1040</v>
      </c>
      <c r="L265" s="136" t="s">
        <v>1040</v>
      </c>
      <c r="M265" s="87" t="s">
        <v>428</v>
      </c>
      <c r="N265" s="87" t="s">
        <v>429</v>
      </c>
      <c r="O265" s="87" t="s">
        <v>429</v>
      </c>
      <c r="P265" s="87" t="s">
        <v>439</v>
      </c>
      <c r="Q265" s="87" t="s">
        <v>429</v>
      </c>
      <c r="R265" s="87" t="s">
        <v>429</v>
      </c>
      <c r="S265" s="87" t="s">
        <v>429</v>
      </c>
      <c r="T265" s="87" t="s">
        <v>440</v>
      </c>
      <c r="U265" s="87" t="s">
        <v>429</v>
      </c>
      <c r="V265" s="87" t="s">
        <v>441</v>
      </c>
      <c r="W265" s="87" t="s">
        <v>429</v>
      </c>
      <c r="X265" s="87" t="s">
        <v>442</v>
      </c>
      <c r="Y265" s="87" t="s">
        <v>443</v>
      </c>
      <c r="Z265" s="87" t="s">
        <v>485</v>
      </c>
      <c r="AA265" s="87" t="s">
        <v>444</v>
      </c>
      <c r="AB265" s="87" t="s">
        <v>429</v>
      </c>
      <c r="AC265" s="87" t="s">
        <v>429</v>
      </c>
      <c r="AD265" s="87" t="s">
        <v>429</v>
      </c>
      <c r="AE265" s="87" t="s">
        <v>431</v>
      </c>
      <c r="AF265" s="87" t="s">
        <v>429</v>
      </c>
      <c r="AG265" s="87" t="s">
        <v>429</v>
      </c>
      <c r="AH265" s="87" t="s">
        <v>430</v>
      </c>
      <c r="AI265" s="87" t="s">
        <v>430</v>
      </c>
      <c r="AJ265" s="87" t="s">
        <v>430</v>
      </c>
      <c r="AK265" s="87" t="s">
        <v>430</v>
      </c>
      <c r="AL265" s="87" t="s">
        <v>429</v>
      </c>
      <c r="AM265" s="16"/>
      <c r="AN265" s="16"/>
      <c r="AO265" s="16"/>
    </row>
    <row r="266" spans="1:41" x14ac:dyDescent="0.25">
      <c r="A266" s="138" t="s">
        <v>362</v>
      </c>
      <c r="B266" s="139" t="s">
        <v>374</v>
      </c>
      <c r="C266" s="140">
        <v>1612</v>
      </c>
      <c r="D266" s="136" t="s">
        <v>471</v>
      </c>
      <c r="E266" s="87" t="s">
        <v>425</v>
      </c>
      <c r="F266" s="136" t="s">
        <v>471</v>
      </c>
      <c r="G266" s="136" t="s">
        <v>471</v>
      </c>
      <c r="H266" s="136" t="s">
        <v>471</v>
      </c>
      <c r="I266" s="129" t="s">
        <v>426</v>
      </c>
      <c r="J266" s="136" t="s">
        <v>1040</v>
      </c>
      <c r="K266" s="136" t="s">
        <v>1040</v>
      </c>
      <c r="L266" s="136" t="s">
        <v>1040</v>
      </c>
      <c r="M266" s="87" t="s">
        <v>428</v>
      </c>
      <c r="N266" s="87" t="s">
        <v>429</v>
      </c>
      <c r="O266" s="87" t="s">
        <v>429</v>
      </c>
      <c r="P266" s="87" t="s">
        <v>439</v>
      </c>
      <c r="Q266" s="87" t="s">
        <v>429</v>
      </c>
      <c r="R266" s="87" t="s">
        <v>429</v>
      </c>
      <c r="S266" s="87" t="s">
        <v>429</v>
      </c>
      <c r="T266" s="87" t="s">
        <v>440</v>
      </c>
      <c r="U266" s="87" t="s">
        <v>429</v>
      </c>
      <c r="V266" s="87" t="s">
        <v>441</v>
      </c>
      <c r="W266" s="87" t="s">
        <v>429</v>
      </c>
      <c r="X266" s="87" t="s">
        <v>442</v>
      </c>
      <c r="Y266" s="87" t="s">
        <v>443</v>
      </c>
      <c r="Z266" s="87" t="s">
        <v>485</v>
      </c>
      <c r="AA266" s="87" t="s">
        <v>444</v>
      </c>
      <c r="AB266" s="87" t="s">
        <v>429</v>
      </c>
      <c r="AC266" s="87" t="s">
        <v>429</v>
      </c>
      <c r="AD266" s="87" t="s">
        <v>429</v>
      </c>
      <c r="AE266" s="87" t="s">
        <v>431</v>
      </c>
      <c r="AF266" s="87" t="s">
        <v>429</v>
      </c>
      <c r="AG266" s="87" t="s">
        <v>429</v>
      </c>
      <c r="AH266" s="87" t="s">
        <v>430</v>
      </c>
      <c r="AI266" s="87" t="s">
        <v>430</v>
      </c>
      <c r="AJ266" s="87" t="s">
        <v>430</v>
      </c>
      <c r="AK266" s="87" t="s">
        <v>430</v>
      </c>
      <c r="AL266" s="87" t="s">
        <v>429</v>
      </c>
      <c r="AM266" s="16"/>
      <c r="AN266" s="16"/>
      <c r="AO266" s="16"/>
    </row>
    <row r="267" spans="1:41" x14ac:dyDescent="0.25">
      <c r="A267" s="138" t="s">
        <v>362</v>
      </c>
      <c r="B267" s="139" t="s">
        <v>375</v>
      </c>
      <c r="C267" s="140">
        <v>1613</v>
      </c>
      <c r="D267" s="136" t="s">
        <v>471</v>
      </c>
      <c r="E267" s="87" t="s">
        <v>425</v>
      </c>
      <c r="F267" s="136" t="s">
        <v>471</v>
      </c>
      <c r="G267" s="136" t="s">
        <v>471</v>
      </c>
      <c r="H267" s="136" t="s">
        <v>471</v>
      </c>
      <c r="I267" s="129" t="s">
        <v>426</v>
      </c>
      <c r="J267" s="136" t="s">
        <v>1040</v>
      </c>
      <c r="K267" s="136" t="s">
        <v>1040</v>
      </c>
      <c r="L267" s="136" t="s">
        <v>1040</v>
      </c>
      <c r="M267" s="87" t="s">
        <v>428</v>
      </c>
      <c r="N267" s="87" t="s">
        <v>429</v>
      </c>
      <c r="O267" s="87" t="s">
        <v>429</v>
      </c>
      <c r="P267" s="87" t="s">
        <v>439</v>
      </c>
      <c r="Q267" s="87" t="s">
        <v>429</v>
      </c>
      <c r="R267" s="87" t="s">
        <v>429</v>
      </c>
      <c r="S267" s="87" t="s">
        <v>429</v>
      </c>
      <c r="T267" s="87" t="s">
        <v>440</v>
      </c>
      <c r="U267" s="87" t="s">
        <v>429</v>
      </c>
      <c r="V267" s="87" t="s">
        <v>441</v>
      </c>
      <c r="W267" s="87" t="s">
        <v>429</v>
      </c>
      <c r="X267" s="87" t="s">
        <v>442</v>
      </c>
      <c r="Y267" s="87" t="s">
        <v>443</v>
      </c>
      <c r="Z267" s="87" t="s">
        <v>485</v>
      </c>
      <c r="AA267" s="87" t="s">
        <v>444</v>
      </c>
      <c r="AB267" s="87" t="s">
        <v>429</v>
      </c>
      <c r="AC267" s="87" t="s">
        <v>429</v>
      </c>
      <c r="AD267" s="87" t="s">
        <v>429</v>
      </c>
      <c r="AE267" s="87" t="s">
        <v>431</v>
      </c>
      <c r="AF267" s="87" t="s">
        <v>429</v>
      </c>
      <c r="AG267" s="87" t="s">
        <v>429</v>
      </c>
      <c r="AH267" s="87" t="s">
        <v>430</v>
      </c>
      <c r="AI267" s="87" t="s">
        <v>430</v>
      </c>
      <c r="AJ267" s="87" t="s">
        <v>430</v>
      </c>
      <c r="AK267" s="87" t="s">
        <v>430</v>
      </c>
      <c r="AL267" s="87" t="s">
        <v>429</v>
      </c>
      <c r="AM267" s="16"/>
      <c r="AN267" s="16"/>
      <c r="AO267" s="16"/>
    </row>
    <row r="268" spans="1:41" x14ac:dyDescent="0.25">
      <c r="A268" s="138" t="s">
        <v>362</v>
      </c>
      <c r="B268" s="139" t="s">
        <v>376</v>
      </c>
      <c r="C268" s="140">
        <v>1614</v>
      </c>
      <c r="D268" s="136" t="s">
        <v>471</v>
      </c>
      <c r="E268" s="87" t="s">
        <v>425</v>
      </c>
      <c r="F268" s="136" t="s">
        <v>471</v>
      </c>
      <c r="G268" s="136" t="s">
        <v>471</v>
      </c>
      <c r="H268" s="136" t="s">
        <v>471</v>
      </c>
      <c r="I268" s="129" t="s">
        <v>426</v>
      </c>
      <c r="J268" s="136" t="s">
        <v>1040</v>
      </c>
      <c r="K268" s="136" t="s">
        <v>1040</v>
      </c>
      <c r="L268" s="136" t="s">
        <v>1040</v>
      </c>
      <c r="M268" s="87" t="s">
        <v>428</v>
      </c>
      <c r="N268" s="87" t="s">
        <v>429</v>
      </c>
      <c r="O268" s="87" t="s">
        <v>429</v>
      </c>
      <c r="P268" s="87" t="s">
        <v>439</v>
      </c>
      <c r="Q268" s="87" t="s">
        <v>429</v>
      </c>
      <c r="R268" s="87" t="s">
        <v>429</v>
      </c>
      <c r="S268" s="87" t="s">
        <v>429</v>
      </c>
      <c r="T268" s="87" t="s">
        <v>440</v>
      </c>
      <c r="U268" s="87" t="s">
        <v>429</v>
      </c>
      <c r="V268" s="87" t="s">
        <v>441</v>
      </c>
      <c r="W268" s="87" t="s">
        <v>429</v>
      </c>
      <c r="X268" s="87" t="s">
        <v>442</v>
      </c>
      <c r="Y268" s="87" t="s">
        <v>443</v>
      </c>
      <c r="Z268" s="87" t="s">
        <v>485</v>
      </c>
      <c r="AA268" s="87" t="s">
        <v>444</v>
      </c>
      <c r="AB268" s="87" t="s">
        <v>429</v>
      </c>
      <c r="AC268" s="87" t="s">
        <v>429</v>
      </c>
      <c r="AD268" s="87" t="s">
        <v>429</v>
      </c>
      <c r="AE268" s="87" t="s">
        <v>431</v>
      </c>
      <c r="AF268" s="87" t="s">
        <v>429</v>
      </c>
      <c r="AG268" s="87" t="s">
        <v>429</v>
      </c>
      <c r="AH268" s="87" t="s">
        <v>430</v>
      </c>
      <c r="AI268" s="87" t="s">
        <v>430</v>
      </c>
      <c r="AJ268" s="87" t="s">
        <v>430</v>
      </c>
      <c r="AK268" s="87" t="s">
        <v>430</v>
      </c>
      <c r="AL268" s="87" t="s">
        <v>429</v>
      </c>
      <c r="AM268" s="16"/>
      <c r="AN268" s="16"/>
      <c r="AO268" s="16"/>
    </row>
    <row r="269" spans="1:41" x14ac:dyDescent="0.25">
      <c r="A269" s="138" t="s">
        <v>362</v>
      </c>
      <c r="B269" s="139" t="s">
        <v>377</v>
      </c>
      <c r="C269" s="140">
        <v>1615</v>
      </c>
      <c r="D269" s="136" t="s">
        <v>471</v>
      </c>
      <c r="E269" s="87" t="s">
        <v>425</v>
      </c>
      <c r="F269" s="136" t="s">
        <v>471</v>
      </c>
      <c r="G269" s="136" t="s">
        <v>471</v>
      </c>
      <c r="H269" s="136" t="s">
        <v>471</v>
      </c>
      <c r="I269" s="129" t="s">
        <v>426</v>
      </c>
      <c r="J269" s="136" t="s">
        <v>1040</v>
      </c>
      <c r="K269" s="136" t="s">
        <v>1040</v>
      </c>
      <c r="L269" s="136" t="s">
        <v>1040</v>
      </c>
      <c r="M269" s="87" t="s">
        <v>428</v>
      </c>
      <c r="N269" s="87" t="s">
        <v>429</v>
      </c>
      <c r="O269" s="87" t="s">
        <v>429</v>
      </c>
      <c r="P269" s="87" t="s">
        <v>439</v>
      </c>
      <c r="Q269" s="87" t="s">
        <v>429</v>
      </c>
      <c r="R269" s="87" t="s">
        <v>429</v>
      </c>
      <c r="S269" s="87" t="s">
        <v>429</v>
      </c>
      <c r="T269" s="87" t="s">
        <v>440</v>
      </c>
      <c r="U269" s="87" t="s">
        <v>429</v>
      </c>
      <c r="V269" s="87" t="s">
        <v>441</v>
      </c>
      <c r="W269" s="87" t="s">
        <v>429</v>
      </c>
      <c r="X269" s="87" t="s">
        <v>442</v>
      </c>
      <c r="Y269" s="87" t="s">
        <v>443</v>
      </c>
      <c r="Z269" s="87" t="s">
        <v>485</v>
      </c>
      <c r="AA269" s="87" t="s">
        <v>444</v>
      </c>
      <c r="AB269" s="87" t="s">
        <v>429</v>
      </c>
      <c r="AC269" s="87" t="s">
        <v>429</v>
      </c>
      <c r="AD269" s="87" t="s">
        <v>429</v>
      </c>
      <c r="AE269" s="87" t="s">
        <v>431</v>
      </c>
      <c r="AF269" s="87" t="s">
        <v>429</v>
      </c>
      <c r="AG269" s="87" t="s">
        <v>429</v>
      </c>
      <c r="AH269" s="87" t="s">
        <v>430</v>
      </c>
      <c r="AI269" s="87" t="s">
        <v>430</v>
      </c>
      <c r="AJ269" s="87" t="s">
        <v>430</v>
      </c>
      <c r="AK269" s="87" t="s">
        <v>430</v>
      </c>
      <c r="AL269" s="87" t="s">
        <v>429</v>
      </c>
      <c r="AM269" s="16"/>
      <c r="AN269" s="16"/>
      <c r="AO269" s="16"/>
    </row>
    <row r="270" spans="1:41" x14ac:dyDescent="0.25">
      <c r="A270" s="138" t="s">
        <v>362</v>
      </c>
      <c r="B270" s="139" t="s">
        <v>378</v>
      </c>
      <c r="C270" s="140">
        <v>1616</v>
      </c>
      <c r="D270" s="136" t="s">
        <v>471</v>
      </c>
      <c r="E270" s="87" t="s">
        <v>425</v>
      </c>
      <c r="F270" s="136" t="s">
        <v>471</v>
      </c>
      <c r="G270" s="136" t="s">
        <v>471</v>
      </c>
      <c r="H270" s="136" t="s">
        <v>471</v>
      </c>
      <c r="I270" s="129" t="s">
        <v>426</v>
      </c>
      <c r="J270" s="136" t="s">
        <v>1040</v>
      </c>
      <c r="K270" s="136" t="s">
        <v>1040</v>
      </c>
      <c r="L270" s="136" t="s">
        <v>1040</v>
      </c>
      <c r="M270" s="87" t="s">
        <v>428</v>
      </c>
      <c r="N270" s="87" t="s">
        <v>429</v>
      </c>
      <c r="O270" s="87" t="s">
        <v>429</v>
      </c>
      <c r="P270" s="87" t="s">
        <v>439</v>
      </c>
      <c r="Q270" s="87" t="s">
        <v>429</v>
      </c>
      <c r="R270" s="87" t="s">
        <v>429</v>
      </c>
      <c r="S270" s="87" t="s">
        <v>429</v>
      </c>
      <c r="T270" s="87" t="s">
        <v>440</v>
      </c>
      <c r="U270" s="87" t="s">
        <v>429</v>
      </c>
      <c r="V270" s="87" t="s">
        <v>441</v>
      </c>
      <c r="W270" s="87" t="s">
        <v>429</v>
      </c>
      <c r="X270" s="87" t="s">
        <v>442</v>
      </c>
      <c r="Y270" s="87" t="s">
        <v>443</v>
      </c>
      <c r="Z270" s="87" t="s">
        <v>485</v>
      </c>
      <c r="AA270" s="87" t="s">
        <v>444</v>
      </c>
      <c r="AB270" s="87" t="s">
        <v>429</v>
      </c>
      <c r="AC270" s="87" t="s">
        <v>429</v>
      </c>
      <c r="AD270" s="87" t="s">
        <v>429</v>
      </c>
      <c r="AE270" s="87" t="s">
        <v>431</v>
      </c>
      <c r="AF270" s="87" t="s">
        <v>429</v>
      </c>
      <c r="AG270" s="87" t="s">
        <v>429</v>
      </c>
      <c r="AH270" s="87" t="s">
        <v>430</v>
      </c>
      <c r="AI270" s="87" t="s">
        <v>430</v>
      </c>
      <c r="AJ270" s="87" t="s">
        <v>430</v>
      </c>
      <c r="AK270" s="87" t="s">
        <v>430</v>
      </c>
      <c r="AL270" s="87" t="s">
        <v>429</v>
      </c>
      <c r="AM270" s="16"/>
      <c r="AN270" s="16"/>
      <c r="AO270" s="16"/>
    </row>
    <row r="271" spans="1:41" x14ac:dyDescent="0.25">
      <c r="A271" s="138" t="s">
        <v>362</v>
      </c>
      <c r="B271" s="139" t="s">
        <v>379</v>
      </c>
      <c r="C271" s="140">
        <v>1617</v>
      </c>
      <c r="D271" s="136" t="s">
        <v>471</v>
      </c>
      <c r="E271" s="87" t="s">
        <v>425</v>
      </c>
      <c r="F271" s="136" t="s">
        <v>471</v>
      </c>
      <c r="G271" s="136" t="s">
        <v>471</v>
      </c>
      <c r="H271" s="136" t="s">
        <v>471</v>
      </c>
      <c r="I271" s="129" t="s">
        <v>426</v>
      </c>
      <c r="J271" s="136" t="s">
        <v>1040</v>
      </c>
      <c r="K271" s="136" t="s">
        <v>1040</v>
      </c>
      <c r="L271" s="136" t="s">
        <v>1040</v>
      </c>
      <c r="M271" s="87" t="s">
        <v>428</v>
      </c>
      <c r="N271" s="87" t="s">
        <v>429</v>
      </c>
      <c r="O271" s="87" t="s">
        <v>429</v>
      </c>
      <c r="P271" s="87" t="s">
        <v>439</v>
      </c>
      <c r="Q271" s="87" t="s">
        <v>429</v>
      </c>
      <c r="R271" s="87" t="s">
        <v>429</v>
      </c>
      <c r="S271" s="87" t="s">
        <v>429</v>
      </c>
      <c r="T271" s="87" t="s">
        <v>440</v>
      </c>
      <c r="U271" s="87" t="s">
        <v>429</v>
      </c>
      <c r="V271" s="87" t="s">
        <v>441</v>
      </c>
      <c r="W271" s="87" t="s">
        <v>429</v>
      </c>
      <c r="X271" s="87" t="s">
        <v>442</v>
      </c>
      <c r="Y271" s="87" t="s">
        <v>443</v>
      </c>
      <c r="Z271" s="87" t="s">
        <v>485</v>
      </c>
      <c r="AA271" s="87" t="s">
        <v>444</v>
      </c>
      <c r="AB271" s="87" t="s">
        <v>429</v>
      </c>
      <c r="AC271" s="87" t="s">
        <v>429</v>
      </c>
      <c r="AD271" s="87" t="s">
        <v>429</v>
      </c>
      <c r="AE271" s="87" t="s">
        <v>431</v>
      </c>
      <c r="AF271" s="87" t="s">
        <v>429</v>
      </c>
      <c r="AG271" s="87" t="s">
        <v>429</v>
      </c>
      <c r="AH271" s="87" t="s">
        <v>430</v>
      </c>
      <c r="AI271" s="87" t="s">
        <v>430</v>
      </c>
      <c r="AJ271" s="87" t="s">
        <v>430</v>
      </c>
      <c r="AK271" s="87" t="s">
        <v>430</v>
      </c>
      <c r="AL271" s="87" t="s">
        <v>429</v>
      </c>
      <c r="AM271" s="16"/>
      <c r="AN271" s="16"/>
      <c r="AO271" s="16"/>
    </row>
    <row r="272" spans="1:41" x14ac:dyDescent="0.25">
      <c r="A272" s="138" t="s">
        <v>362</v>
      </c>
      <c r="B272" s="139" t="s">
        <v>380</v>
      </c>
      <c r="C272" s="140">
        <v>1618</v>
      </c>
      <c r="D272" s="136" t="s">
        <v>471</v>
      </c>
      <c r="E272" s="87" t="s">
        <v>425</v>
      </c>
      <c r="F272" s="136" t="s">
        <v>471</v>
      </c>
      <c r="G272" s="136" t="s">
        <v>471</v>
      </c>
      <c r="H272" s="136" t="s">
        <v>471</v>
      </c>
      <c r="I272" s="129" t="s">
        <v>426</v>
      </c>
      <c r="J272" s="136" t="s">
        <v>1040</v>
      </c>
      <c r="K272" s="136" t="s">
        <v>1040</v>
      </c>
      <c r="L272" s="136" t="s">
        <v>1040</v>
      </c>
      <c r="M272" s="87" t="s">
        <v>428</v>
      </c>
      <c r="N272" s="87" t="s">
        <v>429</v>
      </c>
      <c r="O272" s="87" t="s">
        <v>429</v>
      </c>
      <c r="P272" s="87" t="s">
        <v>439</v>
      </c>
      <c r="Q272" s="87" t="s">
        <v>429</v>
      </c>
      <c r="R272" s="87" t="s">
        <v>429</v>
      </c>
      <c r="S272" s="87" t="s">
        <v>429</v>
      </c>
      <c r="T272" s="87" t="s">
        <v>440</v>
      </c>
      <c r="U272" s="87" t="s">
        <v>429</v>
      </c>
      <c r="V272" s="87" t="s">
        <v>441</v>
      </c>
      <c r="W272" s="87" t="s">
        <v>429</v>
      </c>
      <c r="X272" s="87" t="s">
        <v>442</v>
      </c>
      <c r="Y272" s="87" t="s">
        <v>443</v>
      </c>
      <c r="Z272" s="87" t="s">
        <v>485</v>
      </c>
      <c r="AA272" s="87" t="s">
        <v>444</v>
      </c>
      <c r="AB272" s="87" t="s">
        <v>429</v>
      </c>
      <c r="AC272" s="87" t="s">
        <v>429</v>
      </c>
      <c r="AD272" s="87" t="s">
        <v>429</v>
      </c>
      <c r="AE272" s="87" t="s">
        <v>431</v>
      </c>
      <c r="AF272" s="87" t="s">
        <v>429</v>
      </c>
      <c r="AG272" s="87" t="s">
        <v>429</v>
      </c>
      <c r="AH272" s="87" t="s">
        <v>430</v>
      </c>
      <c r="AI272" s="87" t="s">
        <v>430</v>
      </c>
      <c r="AJ272" s="87" t="s">
        <v>430</v>
      </c>
      <c r="AK272" s="87" t="s">
        <v>430</v>
      </c>
      <c r="AL272" s="87" t="s">
        <v>429</v>
      </c>
      <c r="AM272" s="16"/>
      <c r="AN272" s="16"/>
      <c r="AO272" s="16"/>
    </row>
    <row r="273" spans="1:41" x14ac:dyDescent="0.25">
      <c r="A273" s="138" t="s">
        <v>362</v>
      </c>
      <c r="B273" s="139" t="s">
        <v>381</v>
      </c>
      <c r="C273" s="140">
        <v>1619</v>
      </c>
      <c r="D273" s="136" t="s">
        <v>471</v>
      </c>
      <c r="E273" s="87" t="s">
        <v>425</v>
      </c>
      <c r="F273" s="136" t="s">
        <v>471</v>
      </c>
      <c r="G273" s="136" t="s">
        <v>471</v>
      </c>
      <c r="H273" s="136" t="s">
        <v>471</v>
      </c>
      <c r="I273" s="129" t="s">
        <v>426</v>
      </c>
      <c r="J273" s="136" t="s">
        <v>1040</v>
      </c>
      <c r="K273" s="136" t="s">
        <v>1040</v>
      </c>
      <c r="L273" s="136" t="s">
        <v>1040</v>
      </c>
      <c r="M273" s="87" t="s">
        <v>428</v>
      </c>
      <c r="N273" s="87" t="s">
        <v>429</v>
      </c>
      <c r="O273" s="87" t="s">
        <v>429</v>
      </c>
      <c r="P273" s="87" t="s">
        <v>439</v>
      </c>
      <c r="Q273" s="87" t="s">
        <v>429</v>
      </c>
      <c r="R273" s="87" t="s">
        <v>429</v>
      </c>
      <c r="S273" s="87" t="s">
        <v>429</v>
      </c>
      <c r="T273" s="87" t="s">
        <v>440</v>
      </c>
      <c r="U273" s="87" t="s">
        <v>429</v>
      </c>
      <c r="V273" s="87" t="s">
        <v>441</v>
      </c>
      <c r="W273" s="87" t="s">
        <v>429</v>
      </c>
      <c r="X273" s="87" t="s">
        <v>442</v>
      </c>
      <c r="Y273" s="87" t="s">
        <v>443</v>
      </c>
      <c r="Z273" s="87" t="s">
        <v>485</v>
      </c>
      <c r="AA273" s="87" t="s">
        <v>444</v>
      </c>
      <c r="AB273" s="87" t="s">
        <v>429</v>
      </c>
      <c r="AC273" s="87" t="s">
        <v>429</v>
      </c>
      <c r="AD273" s="87" t="s">
        <v>429</v>
      </c>
      <c r="AE273" s="87" t="s">
        <v>431</v>
      </c>
      <c r="AF273" s="87" t="s">
        <v>429</v>
      </c>
      <c r="AG273" s="87" t="s">
        <v>429</v>
      </c>
      <c r="AH273" s="87" t="s">
        <v>430</v>
      </c>
      <c r="AI273" s="87" t="s">
        <v>430</v>
      </c>
      <c r="AJ273" s="87" t="s">
        <v>430</v>
      </c>
      <c r="AK273" s="87" t="s">
        <v>430</v>
      </c>
      <c r="AL273" s="87" t="s">
        <v>429</v>
      </c>
      <c r="AM273" s="16"/>
      <c r="AN273" s="16"/>
      <c r="AO273" s="16"/>
    </row>
    <row r="274" spans="1:41" x14ac:dyDescent="0.25">
      <c r="A274" s="138" t="s">
        <v>362</v>
      </c>
      <c r="B274" s="139" t="s">
        <v>203</v>
      </c>
      <c r="C274" s="140">
        <v>1620</v>
      </c>
      <c r="D274" s="136" t="s">
        <v>471</v>
      </c>
      <c r="E274" s="87" t="s">
        <v>425</v>
      </c>
      <c r="F274" s="136" t="s">
        <v>471</v>
      </c>
      <c r="G274" s="136" t="s">
        <v>471</v>
      </c>
      <c r="H274" s="136" t="s">
        <v>471</v>
      </c>
      <c r="I274" s="129" t="s">
        <v>426</v>
      </c>
      <c r="J274" s="136" t="s">
        <v>1040</v>
      </c>
      <c r="K274" s="136" t="s">
        <v>1040</v>
      </c>
      <c r="L274" s="136" t="s">
        <v>1040</v>
      </c>
      <c r="M274" s="87" t="s">
        <v>428</v>
      </c>
      <c r="N274" s="87" t="s">
        <v>429</v>
      </c>
      <c r="O274" s="87" t="s">
        <v>429</v>
      </c>
      <c r="P274" s="87" t="s">
        <v>439</v>
      </c>
      <c r="Q274" s="87" t="s">
        <v>429</v>
      </c>
      <c r="R274" s="87" t="s">
        <v>429</v>
      </c>
      <c r="S274" s="87" t="s">
        <v>429</v>
      </c>
      <c r="T274" s="87" t="s">
        <v>440</v>
      </c>
      <c r="U274" s="87" t="s">
        <v>429</v>
      </c>
      <c r="V274" s="87" t="s">
        <v>441</v>
      </c>
      <c r="W274" s="87" t="s">
        <v>429</v>
      </c>
      <c r="X274" s="87" t="s">
        <v>442</v>
      </c>
      <c r="Y274" s="87" t="s">
        <v>443</v>
      </c>
      <c r="Z274" s="87" t="s">
        <v>485</v>
      </c>
      <c r="AA274" s="87" t="s">
        <v>444</v>
      </c>
      <c r="AB274" s="87" t="s">
        <v>429</v>
      </c>
      <c r="AC274" s="87" t="s">
        <v>429</v>
      </c>
      <c r="AD274" s="87" t="s">
        <v>429</v>
      </c>
      <c r="AE274" s="87" t="s">
        <v>431</v>
      </c>
      <c r="AF274" s="87" t="s">
        <v>429</v>
      </c>
      <c r="AG274" s="87" t="s">
        <v>429</v>
      </c>
      <c r="AH274" s="87" t="s">
        <v>430</v>
      </c>
      <c r="AI274" s="87" t="s">
        <v>430</v>
      </c>
      <c r="AJ274" s="87" t="s">
        <v>430</v>
      </c>
      <c r="AK274" s="87" t="s">
        <v>430</v>
      </c>
      <c r="AL274" s="87" t="s">
        <v>429</v>
      </c>
      <c r="AM274" s="16"/>
      <c r="AN274" s="16"/>
      <c r="AO274" s="16"/>
    </row>
    <row r="275" spans="1:41" x14ac:dyDescent="0.25">
      <c r="A275" s="138" t="s">
        <v>362</v>
      </c>
      <c r="B275" s="139" t="s">
        <v>337</v>
      </c>
      <c r="C275" s="140">
        <v>1621</v>
      </c>
      <c r="D275" s="136" t="s">
        <v>471</v>
      </c>
      <c r="E275" s="87" t="s">
        <v>425</v>
      </c>
      <c r="F275" s="136" t="s">
        <v>471</v>
      </c>
      <c r="G275" s="136" t="s">
        <v>471</v>
      </c>
      <c r="H275" s="136" t="s">
        <v>471</v>
      </c>
      <c r="I275" s="129" t="s">
        <v>426</v>
      </c>
      <c r="J275" s="136" t="s">
        <v>1040</v>
      </c>
      <c r="K275" s="136" t="s">
        <v>1040</v>
      </c>
      <c r="L275" s="136" t="s">
        <v>1040</v>
      </c>
      <c r="M275" s="87" t="s">
        <v>428</v>
      </c>
      <c r="N275" s="87" t="s">
        <v>429</v>
      </c>
      <c r="O275" s="87" t="s">
        <v>429</v>
      </c>
      <c r="P275" s="87" t="s">
        <v>439</v>
      </c>
      <c r="Q275" s="87" t="s">
        <v>429</v>
      </c>
      <c r="R275" s="87" t="s">
        <v>429</v>
      </c>
      <c r="S275" s="87" t="s">
        <v>429</v>
      </c>
      <c r="T275" s="87" t="s">
        <v>440</v>
      </c>
      <c r="U275" s="87" t="s">
        <v>429</v>
      </c>
      <c r="V275" s="87" t="s">
        <v>441</v>
      </c>
      <c r="W275" s="87" t="s">
        <v>429</v>
      </c>
      <c r="X275" s="87" t="s">
        <v>442</v>
      </c>
      <c r="Y275" s="87" t="s">
        <v>443</v>
      </c>
      <c r="Z275" s="87" t="s">
        <v>485</v>
      </c>
      <c r="AA275" s="87" t="s">
        <v>444</v>
      </c>
      <c r="AB275" s="87" t="s">
        <v>429</v>
      </c>
      <c r="AC275" s="87" t="s">
        <v>429</v>
      </c>
      <c r="AD275" s="87" t="s">
        <v>429</v>
      </c>
      <c r="AE275" s="87" t="s">
        <v>431</v>
      </c>
      <c r="AF275" s="87" t="s">
        <v>429</v>
      </c>
      <c r="AG275" s="87" t="s">
        <v>429</v>
      </c>
      <c r="AH275" s="87" t="s">
        <v>430</v>
      </c>
      <c r="AI275" s="87" t="s">
        <v>430</v>
      </c>
      <c r="AJ275" s="87" t="s">
        <v>430</v>
      </c>
      <c r="AK275" s="87" t="s">
        <v>430</v>
      </c>
      <c r="AL275" s="87" t="s">
        <v>429</v>
      </c>
      <c r="AM275" s="16"/>
      <c r="AN275" s="16"/>
      <c r="AO275" s="16"/>
    </row>
    <row r="276" spans="1:41" x14ac:dyDescent="0.25">
      <c r="A276" s="138" t="s">
        <v>362</v>
      </c>
      <c r="B276" s="139" t="s">
        <v>224</v>
      </c>
      <c r="C276" s="140">
        <v>1622</v>
      </c>
      <c r="D276" s="136" t="s">
        <v>471</v>
      </c>
      <c r="E276" s="87" t="s">
        <v>425</v>
      </c>
      <c r="F276" s="136" t="s">
        <v>471</v>
      </c>
      <c r="G276" s="136" t="s">
        <v>471</v>
      </c>
      <c r="H276" s="136" t="s">
        <v>471</v>
      </c>
      <c r="I276" s="129" t="s">
        <v>426</v>
      </c>
      <c r="J276" s="136" t="s">
        <v>1040</v>
      </c>
      <c r="K276" s="136" t="s">
        <v>1040</v>
      </c>
      <c r="L276" s="136" t="s">
        <v>1040</v>
      </c>
      <c r="M276" s="87" t="s">
        <v>428</v>
      </c>
      <c r="N276" s="87" t="s">
        <v>429</v>
      </c>
      <c r="O276" s="87" t="s">
        <v>429</v>
      </c>
      <c r="P276" s="87" t="s">
        <v>439</v>
      </c>
      <c r="Q276" s="87" t="s">
        <v>429</v>
      </c>
      <c r="R276" s="87" t="s">
        <v>429</v>
      </c>
      <c r="S276" s="87" t="s">
        <v>429</v>
      </c>
      <c r="T276" s="87" t="s">
        <v>440</v>
      </c>
      <c r="U276" s="87" t="s">
        <v>429</v>
      </c>
      <c r="V276" s="87" t="s">
        <v>441</v>
      </c>
      <c r="W276" s="87" t="s">
        <v>429</v>
      </c>
      <c r="X276" s="87" t="s">
        <v>442</v>
      </c>
      <c r="Y276" s="87" t="s">
        <v>443</v>
      </c>
      <c r="Z276" s="87" t="s">
        <v>485</v>
      </c>
      <c r="AA276" s="87" t="s">
        <v>444</v>
      </c>
      <c r="AB276" s="87" t="s">
        <v>429</v>
      </c>
      <c r="AC276" s="87" t="s">
        <v>429</v>
      </c>
      <c r="AD276" s="87" t="s">
        <v>429</v>
      </c>
      <c r="AE276" s="87" t="s">
        <v>431</v>
      </c>
      <c r="AF276" s="87" t="s">
        <v>429</v>
      </c>
      <c r="AG276" s="87" t="s">
        <v>429</v>
      </c>
      <c r="AH276" s="87" t="s">
        <v>430</v>
      </c>
      <c r="AI276" s="87" t="s">
        <v>430</v>
      </c>
      <c r="AJ276" s="87" t="s">
        <v>430</v>
      </c>
      <c r="AK276" s="87" t="s">
        <v>430</v>
      </c>
      <c r="AL276" s="87" t="s">
        <v>429</v>
      </c>
      <c r="AM276" s="16"/>
      <c r="AN276" s="16"/>
      <c r="AO276" s="16"/>
    </row>
    <row r="277" spans="1:41" x14ac:dyDescent="0.25">
      <c r="A277" s="138" t="s">
        <v>362</v>
      </c>
      <c r="B277" s="139" t="s">
        <v>382</v>
      </c>
      <c r="C277" s="140">
        <v>1623</v>
      </c>
      <c r="D277" s="136" t="s">
        <v>471</v>
      </c>
      <c r="E277" s="87" t="s">
        <v>425</v>
      </c>
      <c r="F277" s="136" t="s">
        <v>471</v>
      </c>
      <c r="G277" s="136" t="s">
        <v>471</v>
      </c>
      <c r="H277" s="136" t="s">
        <v>471</v>
      </c>
      <c r="I277" s="129" t="s">
        <v>426</v>
      </c>
      <c r="J277" s="136" t="s">
        <v>1040</v>
      </c>
      <c r="K277" s="136" t="s">
        <v>1040</v>
      </c>
      <c r="L277" s="136" t="s">
        <v>1040</v>
      </c>
      <c r="M277" s="87" t="s">
        <v>428</v>
      </c>
      <c r="N277" s="87" t="s">
        <v>429</v>
      </c>
      <c r="O277" s="87" t="s">
        <v>429</v>
      </c>
      <c r="P277" s="87" t="s">
        <v>439</v>
      </c>
      <c r="Q277" s="87" t="s">
        <v>429</v>
      </c>
      <c r="R277" s="87" t="s">
        <v>429</v>
      </c>
      <c r="S277" s="87" t="s">
        <v>429</v>
      </c>
      <c r="T277" s="87" t="s">
        <v>440</v>
      </c>
      <c r="U277" s="87" t="s">
        <v>429</v>
      </c>
      <c r="V277" s="87" t="s">
        <v>441</v>
      </c>
      <c r="W277" s="87" t="s">
        <v>429</v>
      </c>
      <c r="X277" s="87" t="s">
        <v>442</v>
      </c>
      <c r="Y277" s="87" t="s">
        <v>443</v>
      </c>
      <c r="Z277" s="87" t="s">
        <v>485</v>
      </c>
      <c r="AA277" s="87" t="s">
        <v>444</v>
      </c>
      <c r="AB277" s="87" t="s">
        <v>429</v>
      </c>
      <c r="AC277" s="87" t="s">
        <v>429</v>
      </c>
      <c r="AD277" s="87" t="s">
        <v>429</v>
      </c>
      <c r="AE277" s="87" t="s">
        <v>431</v>
      </c>
      <c r="AF277" s="87" t="s">
        <v>429</v>
      </c>
      <c r="AG277" s="87" t="s">
        <v>429</v>
      </c>
      <c r="AH277" s="87" t="s">
        <v>430</v>
      </c>
      <c r="AI277" s="87" t="s">
        <v>430</v>
      </c>
      <c r="AJ277" s="87" t="s">
        <v>430</v>
      </c>
      <c r="AK277" s="87" t="s">
        <v>430</v>
      </c>
      <c r="AL277" s="87" t="s">
        <v>429</v>
      </c>
      <c r="AM277" s="16"/>
      <c r="AN277" s="16"/>
      <c r="AO277" s="16"/>
    </row>
    <row r="278" spans="1:41" x14ac:dyDescent="0.25">
      <c r="A278" s="138" t="s">
        <v>362</v>
      </c>
      <c r="B278" s="139" t="s">
        <v>383</v>
      </c>
      <c r="C278" s="140">
        <v>1624</v>
      </c>
      <c r="D278" s="136" t="s">
        <v>471</v>
      </c>
      <c r="E278" s="87" t="s">
        <v>425</v>
      </c>
      <c r="F278" s="136" t="s">
        <v>471</v>
      </c>
      <c r="G278" s="136" t="s">
        <v>471</v>
      </c>
      <c r="H278" s="136" t="s">
        <v>471</v>
      </c>
      <c r="I278" s="129" t="s">
        <v>426</v>
      </c>
      <c r="J278" s="136" t="s">
        <v>1040</v>
      </c>
      <c r="K278" s="136" t="s">
        <v>1040</v>
      </c>
      <c r="L278" s="136" t="s">
        <v>1040</v>
      </c>
      <c r="M278" s="87" t="s">
        <v>428</v>
      </c>
      <c r="N278" s="87" t="s">
        <v>429</v>
      </c>
      <c r="O278" s="87" t="s">
        <v>429</v>
      </c>
      <c r="P278" s="87" t="s">
        <v>439</v>
      </c>
      <c r="Q278" s="87" t="s">
        <v>429</v>
      </c>
      <c r="R278" s="87" t="s">
        <v>429</v>
      </c>
      <c r="S278" s="87" t="s">
        <v>429</v>
      </c>
      <c r="T278" s="87" t="s">
        <v>440</v>
      </c>
      <c r="U278" s="87" t="s">
        <v>429</v>
      </c>
      <c r="V278" s="87" t="s">
        <v>441</v>
      </c>
      <c r="W278" s="87" t="s">
        <v>429</v>
      </c>
      <c r="X278" s="87" t="s">
        <v>442</v>
      </c>
      <c r="Y278" s="87" t="s">
        <v>443</v>
      </c>
      <c r="Z278" s="87" t="s">
        <v>485</v>
      </c>
      <c r="AA278" s="87" t="s">
        <v>444</v>
      </c>
      <c r="AB278" s="87" t="s">
        <v>429</v>
      </c>
      <c r="AC278" s="87" t="s">
        <v>429</v>
      </c>
      <c r="AD278" s="87" t="s">
        <v>429</v>
      </c>
      <c r="AE278" s="87" t="s">
        <v>431</v>
      </c>
      <c r="AF278" s="87" t="s">
        <v>429</v>
      </c>
      <c r="AG278" s="87" t="s">
        <v>429</v>
      </c>
      <c r="AH278" s="87" t="s">
        <v>430</v>
      </c>
      <c r="AI278" s="87" t="s">
        <v>430</v>
      </c>
      <c r="AJ278" s="87" t="s">
        <v>430</v>
      </c>
      <c r="AK278" s="87" t="s">
        <v>430</v>
      </c>
      <c r="AL278" s="87" t="s">
        <v>429</v>
      </c>
      <c r="AM278" s="16"/>
      <c r="AN278" s="16"/>
      <c r="AO278" s="16"/>
    </row>
    <row r="279" spans="1:41" x14ac:dyDescent="0.25">
      <c r="A279" s="138" t="s">
        <v>362</v>
      </c>
      <c r="B279" s="139" t="s">
        <v>226</v>
      </c>
      <c r="C279" s="140">
        <v>1625</v>
      </c>
      <c r="D279" s="136" t="s">
        <v>471</v>
      </c>
      <c r="E279" s="87" t="s">
        <v>425</v>
      </c>
      <c r="F279" s="136" t="s">
        <v>471</v>
      </c>
      <c r="G279" s="136" t="s">
        <v>471</v>
      </c>
      <c r="H279" s="136" t="s">
        <v>471</v>
      </c>
      <c r="I279" s="129" t="s">
        <v>426</v>
      </c>
      <c r="J279" s="136" t="s">
        <v>1040</v>
      </c>
      <c r="K279" s="136" t="s">
        <v>1040</v>
      </c>
      <c r="L279" s="136" t="s">
        <v>1040</v>
      </c>
      <c r="M279" s="87" t="s">
        <v>428</v>
      </c>
      <c r="N279" s="87" t="s">
        <v>429</v>
      </c>
      <c r="O279" s="87" t="s">
        <v>429</v>
      </c>
      <c r="P279" s="87" t="s">
        <v>439</v>
      </c>
      <c r="Q279" s="87" t="s">
        <v>429</v>
      </c>
      <c r="R279" s="87" t="s">
        <v>429</v>
      </c>
      <c r="S279" s="87" t="s">
        <v>429</v>
      </c>
      <c r="T279" s="87" t="s">
        <v>440</v>
      </c>
      <c r="U279" s="87" t="s">
        <v>429</v>
      </c>
      <c r="V279" s="87" t="s">
        <v>441</v>
      </c>
      <c r="W279" s="87" t="s">
        <v>429</v>
      </c>
      <c r="X279" s="87" t="s">
        <v>442</v>
      </c>
      <c r="Y279" s="87" t="s">
        <v>443</v>
      </c>
      <c r="Z279" s="87" t="s">
        <v>485</v>
      </c>
      <c r="AA279" s="87" t="s">
        <v>444</v>
      </c>
      <c r="AB279" s="87" t="s">
        <v>429</v>
      </c>
      <c r="AC279" s="87" t="s">
        <v>429</v>
      </c>
      <c r="AD279" s="87" t="s">
        <v>429</v>
      </c>
      <c r="AE279" s="87" t="s">
        <v>431</v>
      </c>
      <c r="AF279" s="87" t="s">
        <v>429</v>
      </c>
      <c r="AG279" s="87" t="s">
        <v>429</v>
      </c>
      <c r="AH279" s="87" t="s">
        <v>430</v>
      </c>
      <c r="AI279" s="87" t="s">
        <v>430</v>
      </c>
      <c r="AJ279" s="87" t="s">
        <v>430</v>
      </c>
      <c r="AK279" s="87" t="s">
        <v>430</v>
      </c>
      <c r="AL279" s="87" t="s">
        <v>429</v>
      </c>
      <c r="AM279" s="16"/>
      <c r="AN279" s="16"/>
      <c r="AO279" s="16"/>
    </row>
    <row r="280" spans="1:41" x14ac:dyDescent="0.25">
      <c r="A280" s="138" t="s">
        <v>362</v>
      </c>
      <c r="B280" s="139" t="s">
        <v>384</v>
      </c>
      <c r="C280" s="140">
        <v>1626</v>
      </c>
      <c r="D280" s="136" t="s">
        <v>471</v>
      </c>
      <c r="E280" s="87" t="s">
        <v>425</v>
      </c>
      <c r="F280" s="136" t="s">
        <v>471</v>
      </c>
      <c r="G280" s="136" t="s">
        <v>471</v>
      </c>
      <c r="H280" s="136" t="s">
        <v>471</v>
      </c>
      <c r="I280" s="129" t="s">
        <v>426</v>
      </c>
      <c r="J280" s="136" t="s">
        <v>1040</v>
      </c>
      <c r="K280" s="136" t="s">
        <v>1040</v>
      </c>
      <c r="L280" s="136" t="s">
        <v>1040</v>
      </c>
      <c r="M280" s="87" t="s">
        <v>428</v>
      </c>
      <c r="N280" s="87" t="s">
        <v>429</v>
      </c>
      <c r="O280" s="87" t="s">
        <v>429</v>
      </c>
      <c r="P280" s="87" t="s">
        <v>439</v>
      </c>
      <c r="Q280" s="87" t="s">
        <v>429</v>
      </c>
      <c r="R280" s="87" t="s">
        <v>429</v>
      </c>
      <c r="S280" s="87" t="s">
        <v>429</v>
      </c>
      <c r="T280" s="87" t="s">
        <v>440</v>
      </c>
      <c r="U280" s="87" t="s">
        <v>429</v>
      </c>
      <c r="V280" s="87" t="s">
        <v>441</v>
      </c>
      <c r="W280" s="87" t="s">
        <v>429</v>
      </c>
      <c r="X280" s="87" t="s">
        <v>442</v>
      </c>
      <c r="Y280" s="87" t="s">
        <v>443</v>
      </c>
      <c r="Z280" s="87" t="s">
        <v>485</v>
      </c>
      <c r="AA280" s="87" t="s">
        <v>444</v>
      </c>
      <c r="AB280" s="87" t="s">
        <v>429</v>
      </c>
      <c r="AC280" s="87" t="s">
        <v>429</v>
      </c>
      <c r="AD280" s="87" t="s">
        <v>429</v>
      </c>
      <c r="AE280" s="87" t="s">
        <v>431</v>
      </c>
      <c r="AF280" s="87" t="s">
        <v>429</v>
      </c>
      <c r="AG280" s="87" t="s">
        <v>429</v>
      </c>
      <c r="AH280" s="87" t="s">
        <v>430</v>
      </c>
      <c r="AI280" s="87" t="s">
        <v>430</v>
      </c>
      <c r="AJ280" s="87" t="s">
        <v>430</v>
      </c>
      <c r="AK280" s="87" t="s">
        <v>430</v>
      </c>
      <c r="AL280" s="87" t="s">
        <v>429</v>
      </c>
      <c r="AM280" s="16"/>
      <c r="AN280" s="16"/>
      <c r="AO280" s="16"/>
    </row>
    <row r="281" spans="1:41" x14ac:dyDescent="0.25">
      <c r="A281" s="138" t="s">
        <v>362</v>
      </c>
      <c r="B281" s="139" t="s">
        <v>385</v>
      </c>
      <c r="C281" s="140">
        <v>1627</v>
      </c>
      <c r="D281" s="136" t="s">
        <v>471</v>
      </c>
      <c r="E281" s="87" t="s">
        <v>425</v>
      </c>
      <c r="F281" s="136" t="s">
        <v>471</v>
      </c>
      <c r="G281" s="136" t="s">
        <v>471</v>
      </c>
      <c r="H281" s="136" t="s">
        <v>471</v>
      </c>
      <c r="I281" s="129" t="s">
        <v>426</v>
      </c>
      <c r="J281" s="136" t="s">
        <v>1040</v>
      </c>
      <c r="K281" s="136" t="s">
        <v>1040</v>
      </c>
      <c r="L281" s="136" t="s">
        <v>1040</v>
      </c>
      <c r="M281" s="87" t="s">
        <v>428</v>
      </c>
      <c r="N281" s="87" t="s">
        <v>429</v>
      </c>
      <c r="O281" s="87" t="s">
        <v>429</v>
      </c>
      <c r="P281" s="87" t="s">
        <v>439</v>
      </c>
      <c r="Q281" s="87" t="s">
        <v>429</v>
      </c>
      <c r="R281" s="87" t="s">
        <v>429</v>
      </c>
      <c r="S281" s="87" t="s">
        <v>429</v>
      </c>
      <c r="T281" s="87" t="s">
        <v>440</v>
      </c>
      <c r="U281" s="87" t="s">
        <v>429</v>
      </c>
      <c r="V281" s="87" t="s">
        <v>441</v>
      </c>
      <c r="W281" s="87" t="s">
        <v>429</v>
      </c>
      <c r="X281" s="87" t="s">
        <v>442</v>
      </c>
      <c r="Y281" s="87" t="s">
        <v>443</v>
      </c>
      <c r="Z281" s="87" t="s">
        <v>485</v>
      </c>
      <c r="AA281" s="87" t="s">
        <v>444</v>
      </c>
      <c r="AB281" s="87" t="s">
        <v>429</v>
      </c>
      <c r="AC281" s="87" t="s">
        <v>429</v>
      </c>
      <c r="AD281" s="87" t="s">
        <v>429</v>
      </c>
      <c r="AE281" s="87" t="s">
        <v>431</v>
      </c>
      <c r="AF281" s="87" t="s">
        <v>429</v>
      </c>
      <c r="AG281" s="87" t="s">
        <v>429</v>
      </c>
      <c r="AH281" s="87" t="s">
        <v>430</v>
      </c>
      <c r="AI281" s="87" t="s">
        <v>430</v>
      </c>
      <c r="AJ281" s="87" t="s">
        <v>430</v>
      </c>
      <c r="AK281" s="87" t="s">
        <v>430</v>
      </c>
      <c r="AL281" s="87" t="s">
        <v>429</v>
      </c>
      <c r="AM281" s="16"/>
      <c r="AN281" s="16"/>
      <c r="AO281" s="16"/>
    </row>
    <row r="282" spans="1:41" x14ac:dyDescent="0.25">
      <c r="A282" s="138" t="s">
        <v>362</v>
      </c>
      <c r="B282" s="139" t="s">
        <v>386</v>
      </c>
      <c r="C282" s="140">
        <v>1628</v>
      </c>
      <c r="D282" s="136" t="s">
        <v>471</v>
      </c>
      <c r="E282" s="87" t="s">
        <v>425</v>
      </c>
      <c r="F282" s="136" t="s">
        <v>471</v>
      </c>
      <c r="G282" s="136" t="s">
        <v>471</v>
      </c>
      <c r="H282" s="136" t="s">
        <v>471</v>
      </c>
      <c r="I282" s="129" t="s">
        <v>426</v>
      </c>
      <c r="J282" s="136" t="s">
        <v>1040</v>
      </c>
      <c r="K282" s="136" t="s">
        <v>1040</v>
      </c>
      <c r="L282" s="136" t="s">
        <v>1040</v>
      </c>
      <c r="M282" s="87" t="s">
        <v>428</v>
      </c>
      <c r="N282" s="87" t="s">
        <v>429</v>
      </c>
      <c r="O282" s="87" t="s">
        <v>429</v>
      </c>
      <c r="P282" s="87" t="s">
        <v>439</v>
      </c>
      <c r="Q282" s="87" t="s">
        <v>429</v>
      </c>
      <c r="R282" s="87" t="s">
        <v>429</v>
      </c>
      <c r="S282" s="87" t="s">
        <v>429</v>
      </c>
      <c r="T282" s="87" t="s">
        <v>440</v>
      </c>
      <c r="U282" s="87" t="s">
        <v>429</v>
      </c>
      <c r="V282" s="87" t="s">
        <v>441</v>
      </c>
      <c r="W282" s="87" t="s">
        <v>429</v>
      </c>
      <c r="X282" s="87" t="s">
        <v>442</v>
      </c>
      <c r="Y282" s="87" t="s">
        <v>443</v>
      </c>
      <c r="Z282" s="87" t="s">
        <v>485</v>
      </c>
      <c r="AA282" s="87" t="s">
        <v>444</v>
      </c>
      <c r="AB282" s="87" t="s">
        <v>429</v>
      </c>
      <c r="AC282" s="87" t="s">
        <v>429</v>
      </c>
      <c r="AD282" s="87" t="s">
        <v>429</v>
      </c>
      <c r="AE282" s="87" t="s">
        <v>431</v>
      </c>
      <c r="AF282" s="87" t="s">
        <v>429</v>
      </c>
      <c r="AG282" s="87" t="s">
        <v>429</v>
      </c>
      <c r="AH282" s="87" t="s">
        <v>430</v>
      </c>
      <c r="AI282" s="87" t="s">
        <v>430</v>
      </c>
      <c r="AJ282" s="87" t="s">
        <v>430</v>
      </c>
      <c r="AK282" s="87" t="s">
        <v>430</v>
      </c>
      <c r="AL282" s="87" t="s">
        <v>429</v>
      </c>
      <c r="AM282" s="16"/>
      <c r="AN282" s="16"/>
      <c r="AO282" s="16"/>
    </row>
    <row r="283" spans="1:41" x14ac:dyDescent="0.25">
      <c r="A283" s="138" t="s">
        <v>387</v>
      </c>
      <c r="B283" s="139" t="s">
        <v>388</v>
      </c>
      <c r="C283" s="140">
        <v>1701</v>
      </c>
      <c r="D283" s="136" t="s">
        <v>471</v>
      </c>
      <c r="E283" s="87" t="s">
        <v>425</v>
      </c>
      <c r="F283" s="136" t="s">
        <v>471</v>
      </c>
      <c r="G283" s="136" t="s">
        <v>471</v>
      </c>
      <c r="H283" s="136" t="s">
        <v>471</v>
      </c>
      <c r="I283" s="129" t="s">
        <v>426</v>
      </c>
      <c r="J283" s="136" t="s">
        <v>1040</v>
      </c>
      <c r="K283" s="136" t="s">
        <v>1040</v>
      </c>
      <c r="L283" s="136" t="s">
        <v>1040</v>
      </c>
      <c r="M283" s="87" t="s">
        <v>428</v>
      </c>
      <c r="N283" s="87" t="s">
        <v>429</v>
      </c>
      <c r="O283" s="87" t="s">
        <v>429</v>
      </c>
      <c r="P283" s="87" t="s">
        <v>439</v>
      </c>
      <c r="Q283" s="87" t="s">
        <v>429</v>
      </c>
      <c r="R283" s="87" t="s">
        <v>429</v>
      </c>
      <c r="S283" s="87" t="s">
        <v>429</v>
      </c>
      <c r="T283" s="87" t="s">
        <v>440</v>
      </c>
      <c r="U283" s="87" t="s">
        <v>429</v>
      </c>
      <c r="V283" s="87" t="s">
        <v>441</v>
      </c>
      <c r="W283" s="87" t="s">
        <v>429</v>
      </c>
      <c r="X283" s="87" t="s">
        <v>442</v>
      </c>
      <c r="Y283" s="87" t="s">
        <v>443</v>
      </c>
      <c r="Z283" s="87" t="s">
        <v>485</v>
      </c>
      <c r="AA283" s="87" t="s">
        <v>444</v>
      </c>
      <c r="AB283" s="87" t="s">
        <v>429</v>
      </c>
      <c r="AC283" s="87" t="s">
        <v>429</v>
      </c>
      <c r="AD283" s="87" t="s">
        <v>429</v>
      </c>
      <c r="AE283" s="87" t="s">
        <v>431</v>
      </c>
      <c r="AF283" s="87" t="s">
        <v>429</v>
      </c>
      <c r="AG283" s="87" t="s">
        <v>429</v>
      </c>
      <c r="AH283" s="87" t="s">
        <v>430</v>
      </c>
      <c r="AI283" s="87" t="s">
        <v>430</v>
      </c>
      <c r="AJ283" s="87" t="s">
        <v>430</v>
      </c>
      <c r="AK283" s="87" t="s">
        <v>430</v>
      </c>
      <c r="AL283" s="87" t="s">
        <v>429</v>
      </c>
      <c r="AM283" s="16"/>
      <c r="AN283" s="16"/>
      <c r="AO283" s="16"/>
    </row>
    <row r="284" spans="1:41" x14ac:dyDescent="0.25">
      <c r="A284" s="138" t="s">
        <v>387</v>
      </c>
      <c r="B284" s="139" t="s">
        <v>389</v>
      </c>
      <c r="C284" s="140">
        <v>1702</v>
      </c>
      <c r="D284" s="136" t="s">
        <v>471</v>
      </c>
      <c r="E284" s="87" t="s">
        <v>425</v>
      </c>
      <c r="F284" s="136" t="s">
        <v>471</v>
      </c>
      <c r="G284" s="136" t="s">
        <v>471</v>
      </c>
      <c r="H284" s="136" t="s">
        <v>471</v>
      </c>
      <c r="I284" s="129" t="s">
        <v>426</v>
      </c>
      <c r="J284" s="136" t="s">
        <v>1040</v>
      </c>
      <c r="K284" s="136" t="s">
        <v>1040</v>
      </c>
      <c r="L284" s="136" t="s">
        <v>1040</v>
      </c>
      <c r="M284" s="87" t="s">
        <v>428</v>
      </c>
      <c r="N284" s="87" t="s">
        <v>429</v>
      </c>
      <c r="O284" s="87" t="s">
        <v>429</v>
      </c>
      <c r="P284" s="87" t="s">
        <v>439</v>
      </c>
      <c r="Q284" s="87" t="s">
        <v>429</v>
      </c>
      <c r="R284" s="87" t="s">
        <v>429</v>
      </c>
      <c r="S284" s="87" t="s">
        <v>429</v>
      </c>
      <c r="T284" s="87" t="s">
        <v>440</v>
      </c>
      <c r="U284" s="87" t="s">
        <v>429</v>
      </c>
      <c r="V284" s="87" t="s">
        <v>441</v>
      </c>
      <c r="W284" s="87" t="s">
        <v>429</v>
      </c>
      <c r="X284" s="87" t="s">
        <v>442</v>
      </c>
      <c r="Y284" s="87" t="s">
        <v>443</v>
      </c>
      <c r="Z284" s="87" t="s">
        <v>485</v>
      </c>
      <c r="AA284" s="87" t="s">
        <v>444</v>
      </c>
      <c r="AB284" s="87" t="s">
        <v>429</v>
      </c>
      <c r="AC284" s="87" t="s">
        <v>429</v>
      </c>
      <c r="AD284" s="87" t="s">
        <v>429</v>
      </c>
      <c r="AE284" s="87" t="s">
        <v>431</v>
      </c>
      <c r="AF284" s="87" t="s">
        <v>429</v>
      </c>
      <c r="AG284" s="87" t="s">
        <v>429</v>
      </c>
      <c r="AH284" s="87" t="s">
        <v>430</v>
      </c>
      <c r="AI284" s="87" t="s">
        <v>430</v>
      </c>
      <c r="AJ284" s="87" t="s">
        <v>430</v>
      </c>
      <c r="AK284" s="87" t="s">
        <v>430</v>
      </c>
      <c r="AL284" s="87" t="s">
        <v>429</v>
      </c>
      <c r="AM284" s="16"/>
      <c r="AN284" s="16"/>
      <c r="AO284" s="16"/>
    </row>
    <row r="285" spans="1:41" x14ac:dyDescent="0.25">
      <c r="A285" s="138" t="s">
        <v>387</v>
      </c>
      <c r="B285" s="139" t="s">
        <v>390</v>
      </c>
      <c r="C285" s="140">
        <v>1703</v>
      </c>
      <c r="D285" s="136" t="s">
        <v>471</v>
      </c>
      <c r="E285" s="87" t="s">
        <v>425</v>
      </c>
      <c r="F285" s="136" t="s">
        <v>471</v>
      </c>
      <c r="G285" s="136" t="s">
        <v>471</v>
      </c>
      <c r="H285" s="136" t="s">
        <v>471</v>
      </c>
      <c r="I285" s="129" t="s">
        <v>426</v>
      </c>
      <c r="J285" s="136" t="s">
        <v>1040</v>
      </c>
      <c r="K285" s="136" t="s">
        <v>1040</v>
      </c>
      <c r="L285" s="136" t="s">
        <v>1040</v>
      </c>
      <c r="M285" s="87" t="s">
        <v>428</v>
      </c>
      <c r="N285" s="87" t="s">
        <v>429</v>
      </c>
      <c r="O285" s="87" t="s">
        <v>429</v>
      </c>
      <c r="P285" s="87" t="s">
        <v>439</v>
      </c>
      <c r="Q285" s="87" t="s">
        <v>429</v>
      </c>
      <c r="R285" s="87" t="s">
        <v>429</v>
      </c>
      <c r="S285" s="87" t="s">
        <v>429</v>
      </c>
      <c r="T285" s="87" t="s">
        <v>440</v>
      </c>
      <c r="U285" s="87" t="s">
        <v>429</v>
      </c>
      <c r="V285" s="87" t="s">
        <v>441</v>
      </c>
      <c r="W285" s="87" t="s">
        <v>429</v>
      </c>
      <c r="X285" s="87" t="s">
        <v>442</v>
      </c>
      <c r="Y285" s="87" t="s">
        <v>443</v>
      </c>
      <c r="Z285" s="87" t="s">
        <v>485</v>
      </c>
      <c r="AA285" s="87" t="s">
        <v>444</v>
      </c>
      <c r="AB285" s="87" t="s">
        <v>429</v>
      </c>
      <c r="AC285" s="87" t="s">
        <v>429</v>
      </c>
      <c r="AD285" s="87" t="s">
        <v>429</v>
      </c>
      <c r="AE285" s="87" t="s">
        <v>431</v>
      </c>
      <c r="AF285" s="87" t="s">
        <v>429</v>
      </c>
      <c r="AG285" s="87" t="s">
        <v>429</v>
      </c>
      <c r="AH285" s="87" t="s">
        <v>430</v>
      </c>
      <c r="AI285" s="87" t="s">
        <v>430</v>
      </c>
      <c r="AJ285" s="87" t="s">
        <v>430</v>
      </c>
      <c r="AK285" s="87" t="s">
        <v>430</v>
      </c>
      <c r="AL285" s="87" t="s">
        <v>429</v>
      </c>
      <c r="AM285" s="16"/>
      <c r="AN285" s="16"/>
      <c r="AO285" s="16"/>
    </row>
    <row r="286" spans="1:41" x14ac:dyDescent="0.25">
      <c r="A286" s="138" t="s">
        <v>387</v>
      </c>
      <c r="B286" s="139" t="s">
        <v>391</v>
      </c>
      <c r="C286" s="140">
        <v>1704</v>
      </c>
      <c r="D286" s="136" t="s">
        <v>471</v>
      </c>
      <c r="E286" s="87" t="s">
        <v>425</v>
      </c>
      <c r="F286" s="136" t="s">
        <v>471</v>
      </c>
      <c r="G286" s="136" t="s">
        <v>471</v>
      </c>
      <c r="H286" s="136" t="s">
        <v>471</v>
      </c>
      <c r="I286" s="129" t="s">
        <v>426</v>
      </c>
      <c r="J286" s="136" t="s">
        <v>1040</v>
      </c>
      <c r="K286" s="136" t="s">
        <v>1040</v>
      </c>
      <c r="L286" s="136" t="s">
        <v>1040</v>
      </c>
      <c r="M286" s="87" t="s">
        <v>428</v>
      </c>
      <c r="N286" s="87" t="s">
        <v>429</v>
      </c>
      <c r="O286" s="87" t="s">
        <v>429</v>
      </c>
      <c r="P286" s="87" t="s">
        <v>439</v>
      </c>
      <c r="Q286" s="87" t="s">
        <v>429</v>
      </c>
      <c r="R286" s="87" t="s">
        <v>429</v>
      </c>
      <c r="S286" s="87" t="s">
        <v>429</v>
      </c>
      <c r="T286" s="87" t="s">
        <v>440</v>
      </c>
      <c r="U286" s="87" t="s">
        <v>429</v>
      </c>
      <c r="V286" s="87" t="s">
        <v>441</v>
      </c>
      <c r="W286" s="87" t="s">
        <v>429</v>
      </c>
      <c r="X286" s="87" t="s">
        <v>442</v>
      </c>
      <c r="Y286" s="87" t="s">
        <v>443</v>
      </c>
      <c r="Z286" s="87" t="s">
        <v>485</v>
      </c>
      <c r="AA286" s="87" t="s">
        <v>444</v>
      </c>
      <c r="AB286" s="87" t="s">
        <v>429</v>
      </c>
      <c r="AC286" s="87" t="s">
        <v>429</v>
      </c>
      <c r="AD286" s="87" t="s">
        <v>429</v>
      </c>
      <c r="AE286" s="87" t="s">
        <v>431</v>
      </c>
      <c r="AF286" s="87" t="s">
        <v>429</v>
      </c>
      <c r="AG286" s="87" t="s">
        <v>429</v>
      </c>
      <c r="AH286" s="87" t="s">
        <v>430</v>
      </c>
      <c r="AI286" s="87" t="s">
        <v>430</v>
      </c>
      <c r="AJ286" s="87" t="s">
        <v>430</v>
      </c>
      <c r="AK286" s="87" t="s">
        <v>430</v>
      </c>
      <c r="AL286" s="87" t="s">
        <v>429</v>
      </c>
      <c r="AM286" s="16"/>
      <c r="AN286" s="16"/>
      <c r="AO286" s="16"/>
    </row>
    <row r="287" spans="1:41" x14ac:dyDescent="0.25">
      <c r="A287" s="138" t="s">
        <v>387</v>
      </c>
      <c r="B287" s="139" t="s">
        <v>392</v>
      </c>
      <c r="C287" s="140">
        <v>1705</v>
      </c>
      <c r="D287" s="136" t="s">
        <v>471</v>
      </c>
      <c r="E287" s="87" t="s">
        <v>425</v>
      </c>
      <c r="F287" s="136" t="s">
        <v>471</v>
      </c>
      <c r="G287" s="136" t="s">
        <v>471</v>
      </c>
      <c r="H287" s="136" t="s">
        <v>471</v>
      </c>
      <c r="I287" s="129" t="s">
        <v>426</v>
      </c>
      <c r="J287" s="136" t="s">
        <v>1040</v>
      </c>
      <c r="K287" s="136" t="s">
        <v>1040</v>
      </c>
      <c r="L287" s="136" t="s">
        <v>1040</v>
      </c>
      <c r="M287" s="87" t="s">
        <v>428</v>
      </c>
      <c r="N287" s="87" t="s">
        <v>429</v>
      </c>
      <c r="O287" s="87" t="s">
        <v>429</v>
      </c>
      <c r="P287" s="87" t="s">
        <v>439</v>
      </c>
      <c r="Q287" s="87" t="s">
        <v>429</v>
      </c>
      <c r="R287" s="87" t="s">
        <v>429</v>
      </c>
      <c r="S287" s="87" t="s">
        <v>429</v>
      </c>
      <c r="T287" s="87" t="s">
        <v>440</v>
      </c>
      <c r="U287" s="87" t="s">
        <v>429</v>
      </c>
      <c r="V287" s="87" t="s">
        <v>441</v>
      </c>
      <c r="W287" s="87" t="s">
        <v>429</v>
      </c>
      <c r="X287" s="87" t="s">
        <v>442</v>
      </c>
      <c r="Y287" s="87" t="s">
        <v>443</v>
      </c>
      <c r="Z287" s="87" t="s">
        <v>485</v>
      </c>
      <c r="AA287" s="87" t="s">
        <v>444</v>
      </c>
      <c r="AB287" s="87" t="s">
        <v>429</v>
      </c>
      <c r="AC287" s="87" t="s">
        <v>429</v>
      </c>
      <c r="AD287" s="87" t="s">
        <v>429</v>
      </c>
      <c r="AE287" s="87" t="s">
        <v>431</v>
      </c>
      <c r="AF287" s="87" t="s">
        <v>429</v>
      </c>
      <c r="AG287" s="87" t="s">
        <v>429</v>
      </c>
      <c r="AH287" s="87" t="s">
        <v>430</v>
      </c>
      <c r="AI287" s="87" t="s">
        <v>430</v>
      </c>
      <c r="AJ287" s="87" t="s">
        <v>430</v>
      </c>
      <c r="AK287" s="87" t="s">
        <v>430</v>
      </c>
      <c r="AL287" s="87" t="s">
        <v>429</v>
      </c>
      <c r="AM287" s="16"/>
      <c r="AN287" s="16"/>
      <c r="AO287" s="16"/>
    </row>
    <row r="288" spans="1:41" x14ac:dyDescent="0.25">
      <c r="A288" s="138" t="s">
        <v>387</v>
      </c>
      <c r="B288" s="139" t="s">
        <v>393</v>
      </c>
      <c r="C288" s="140">
        <v>1706</v>
      </c>
      <c r="D288" s="136" t="s">
        <v>471</v>
      </c>
      <c r="E288" s="87" t="s">
        <v>425</v>
      </c>
      <c r="F288" s="136" t="s">
        <v>471</v>
      </c>
      <c r="G288" s="136" t="s">
        <v>471</v>
      </c>
      <c r="H288" s="136" t="s">
        <v>471</v>
      </c>
      <c r="I288" s="129" t="s">
        <v>426</v>
      </c>
      <c r="J288" s="136" t="s">
        <v>1040</v>
      </c>
      <c r="K288" s="136" t="s">
        <v>1040</v>
      </c>
      <c r="L288" s="136" t="s">
        <v>1040</v>
      </c>
      <c r="M288" s="87" t="s">
        <v>428</v>
      </c>
      <c r="N288" s="87" t="s">
        <v>429</v>
      </c>
      <c r="O288" s="87" t="s">
        <v>429</v>
      </c>
      <c r="P288" s="87" t="s">
        <v>439</v>
      </c>
      <c r="Q288" s="87" t="s">
        <v>429</v>
      </c>
      <c r="R288" s="87" t="s">
        <v>429</v>
      </c>
      <c r="S288" s="87" t="s">
        <v>429</v>
      </c>
      <c r="T288" s="87" t="s">
        <v>440</v>
      </c>
      <c r="U288" s="87" t="s">
        <v>429</v>
      </c>
      <c r="V288" s="87" t="s">
        <v>441</v>
      </c>
      <c r="W288" s="87" t="s">
        <v>429</v>
      </c>
      <c r="X288" s="87" t="s">
        <v>442</v>
      </c>
      <c r="Y288" s="87" t="s">
        <v>443</v>
      </c>
      <c r="Z288" s="87" t="s">
        <v>485</v>
      </c>
      <c r="AA288" s="87" t="s">
        <v>444</v>
      </c>
      <c r="AB288" s="87" t="s">
        <v>429</v>
      </c>
      <c r="AC288" s="87" t="s">
        <v>429</v>
      </c>
      <c r="AD288" s="87" t="s">
        <v>429</v>
      </c>
      <c r="AE288" s="87" t="s">
        <v>431</v>
      </c>
      <c r="AF288" s="87" t="s">
        <v>429</v>
      </c>
      <c r="AG288" s="87" t="s">
        <v>429</v>
      </c>
      <c r="AH288" s="87" t="s">
        <v>430</v>
      </c>
      <c r="AI288" s="87" t="s">
        <v>430</v>
      </c>
      <c r="AJ288" s="87" t="s">
        <v>430</v>
      </c>
      <c r="AK288" s="87" t="s">
        <v>430</v>
      </c>
      <c r="AL288" s="87" t="s">
        <v>429</v>
      </c>
      <c r="AM288" s="16"/>
      <c r="AN288" s="16"/>
      <c r="AO288" s="16"/>
    </row>
    <row r="289" spans="1:41" x14ac:dyDescent="0.25">
      <c r="A289" s="138" t="s">
        <v>387</v>
      </c>
      <c r="B289" s="139" t="s">
        <v>394</v>
      </c>
      <c r="C289" s="140">
        <v>1707</v>
      </c>
      <c r="D289" s="136" t="s">
        <v>471</v>
      </c>
      <c r="E289" s="87" t="s">
        <v>425</v>
      </c>
      <c r="F289" s="136" t="s">
        <v>471</v>
      </c>
      <c r="G289" s="136" t="s">
        <v>471</v>
      </c>
      <c r="H289" s="136" t="s">
        <v>471</v>
      </c>
      <c r="I289" s="129" t="s">
        <v>426</v>
      </c>
      <c r="J289" s="136" t="s">
        <v>1040</v>
      </c>
      <c r="K289" s="136" t="s">
        <v>1040</v>
      </c>
      <c r="L289" s="136" t="s">
        <v>1040</v>
      </c>
      <c r="M289" s="87" t="s">
        <v>428</v>
      </c>
      <c r="N289" s="87" t="s">
        <v>429</v>
      </c>
      <c r="O289" s="87" t="s">
        <v>429</v>
      </c>
      <c r="P289" s="87" t="s">
        <v>439</v>
      </c>
      <c r="Q289" s="87" t="s">
        <v>429</v>
      </c>
      <c r="R289" s="87" t="s">
        <v>429</v>
      </c>
      <c r="S289" s="87" t="s">
        <v>429</v>
      </c>
      <c r="T289" s="87" t="s">
        <v>440</v>
      </c>
      <c r="U289" s="87" t="s">
        <v>429</v>
      </c>
      <c r="V289" s="87" t="s">
        <v>441</v>
      </c>
      <c r="W289" s="87" t="s">
        <v>429</v>
      </c>
      <c r="X289" s="87" t="s">
        <v>442</v>
      </c>
      <c r="Y289" s="87" t="s">
        <v>443</v>
      </c>
      <c r="Z289" s="87" t="s">
        <v>485</v>
      </c>
      <c r="AA289" s="87" t="s">
        <v>444</v>
      </c>
      <c r="AB289" s="87" t="s">
        <v>429</v>
      </c>
      <c r="AC289" s="87" t="s">
        <v>429</v>
      </c>
      <c r="AD289" s="87" t="s">
        <v>429</v>
      </c>
      <c r="AE289" s="87" t="s">
        <v>431</v>
      </c>
      <c r="AF289" s="87" t="s">
        <v>429</v>
      </c>
      <c r="AG289" s="87" t="s">
        <v>429</v>
      </c>
      <c r="AH289" s="87" t="s">
        <v>430</v>
      </c>
      <c r="AI289" s="87" t="s">
        <v>430</v>
      </c>
      <c r="AJ289" s="87" t="s">
        <v>430</v>
      </c>
      <c r="AK289" s="87" t="s">
        <v>430</v>
      </c>
      <c r="AL289" s="87" t="s">
        <v>429</v>
      </c>
      <c r="AM289" s="16"/>
      <c r="AN289" s="16"/>
      <c r="AO289" s="16"/>
    </row>
    <row r="290" spans="1:41" x14ac:dyDescent="0.25">
      <c r="A290" s="138" t="s">
        <v>387</v>
      </c>
      <c r="B290" s="139" t="s">
        <v>395</v>
      </c>
      <c r="C290" s="140">
        <v>1708</v>
      </c>
      <c r="D290" s="136" t="s">
        <v>471</v>
      </c>
      <c r="E290" s="87" t="s">
        <v>425</v>
      </c>
      <c r="F290" s="136" t="s">
        <v>471</v>
      </c>
      <c r="G290" s="136" t="s">
        <v>471</v>
      </c>
      <c r="H290" s="136" t="s">
        <v>471</v>
      </c>
      <c r="I290" s="129" t="s">
        <v>426</v>
      </c>
      <c r="J290" s="136" t="s">
        <v>1040</v>
      </c>
      <c r="K290" s="136" t="s">
        <v>1040</v>
      </c>
      <c r="L290" s="136" t="s">
        <v>1040</v>
      </c>
      <c r="M290" s="87" t="s">
        <v>428</v>
      </c>
      <c r="N290" s="87" t="s">
        <v>429</v>
      </c>
      <c r="O290" s="87" t="s">
        <v>429</v>
      </c>
      <c r="P290" s="87" t="s">
        <v>439</v>
      </c>
      <c r="Q290" s="87" t="s">
        <v>429</v>
      </c>
      <c r="R290" s="87" t="s">
        <v>429</v>
      </c>
      <c r="S290" s="87" t="s">
        <v>429</v>
      </c>
      <c r="T290" s="87" t="s">
        <v>440</v>
      </c>
      <c r="U290" s="87" t="s">
        <v>429</v>
      </c>
      <c r="V290" s="87" t="s">
        <v>441</v>
      </c>
      <c r="W290" s="87" t="s">
        <v>429</v>
      </c>
      <c r="X290" s="87" t="s">
        <v>442</v>
      </c>
      <c r="Y290" s="87" t="s">
        <v>443</v>
      </c>
      <c r="Z290" s="87" t="s">
        <v>485</v>
      </c>
      <c r="AA290" s="87" t="s">
        <v>444</v>
      </c>
      <c r="AB290" s="87" t="s">
        <v>429</v>
      </c>
      <c r="AC290" s="87" t="s">
        <v>429</v>
      </c>
      <c r="AD290" s="87" t="s">
        <v>429</v>
      </c>
      <c r="AE290" s="87" t="s">
        <v>431</v>
      </c>
      <c r="AF290" s="87" t="s">
        <v>429</v>
      </c>
      <c r="AG290" s="87" t="s">
        <v>429</v>
      </c>
      <c r="AH290" s="87" t="s">
        <v>430</v>
      </c>
      <c r="AI290" s="87" t="s">
        <v>430</v>
      </c>
      <c r="AJ290" s="87" t="s">
        <v>430</v>
      </c>
      <c r="AK290" s="87" t="s">
        <v>430</v>
      </c>
      <c r="AL290" s="87" t="s">
        <v>429</v>
      </c>
      <c r="AM290" s="16"/>
      <c r="AN290" s="16"/>
      <c r="AO290" s="16"/>
    </row>
    <row r="291" spans="1:41" x14ac:dyDescent="0.25">
      <c r="A291" s="138" t="s">
        <v>387</v>
      </c>
      <c r="B291" s="139" t="s">
        <v>396</v>
      </c>
      <c r="C291" s="140">
        <v>1709</v>
      </c>
      <c r="D291" s="136" t="s">
        <v>471</v>
      </c>
      <c r="E291" s="87" t="s">
        <v>425</v>
      </c>
      <c r="F291" s="136" t="s">
        <v>471</v>
      </c>
      <c r="G291" s="136" t="s">
        <v>471</v>
      </c>
      <c r="H291" s="136" t="s">
        <v>471</v>
      </c>
      <c r="I291" s="129" t="s">
        <v>426</v>
      </c>
      <c r="J291" s="136" t="s">
        <v>1040</v>
      </c>
      <c r="K291" s="136" t="s">
        <v>1040</v>
      </c>
      <c r="L291" s="136" t="s">
        <v>1040</v>
      </c>
      <c r="M291" s="87" t="s">
        <v>428</v>
      </c>
      <c r="N291" s="87" t="s">
        <v>429</v>
      </c>
      <c r="O291" s="87" t="s">
        <v>429</v>
      </c>
      <c r="P291" s="87" t="s">
        <v>439</v>
      </c>
      <c r="Q291" s="87" t="s">
        <v>429</v>
      </c>
      <c r="R291" s="87" t="s">
        <v>429</v>
      </c>
      <c r="S291" s="87" t="s">
        <v>429</v>
      </c>
      <c r="T291" s="87" t="s">
        <v>440</v>
      </c>
      <c r="U291" s="87" t="s">
        <v>429</v>
      </c>
      <c r="V291" s="87" t="s">
        <v>441</v>
      </c>
      <c r="W291" s="87" t="s">
        <v>429</v>
      </c>
      <c r="X291" s="87" t="s">
        <v>442</v>
      </c>
      <c r="Y291" s="87" t="s">
        <v>443</v>
      </c>
      <c r="Z291" s="87" t="s">
        <v>485</v>
      </c>
      <c r="AA291" s="87" t="s">
        <v>444</v>
      </c>
      <c r="AB291" s="87" t="s">
        <v>429</v>
      </c>
      <c r="AC291" s="87" t="s">
        <v>429</v>
      </c>
      <c r="AD291" s="87" t="s">
        <v>429</v>
      </c>
      <c r="AE291" s="87" t="s">
        <v>431</v>
      </c>
      <c r="AF291" s="87" t="s">
        <v>429</v>
      </c>
      <c r="AG291" s="87" t="s">
        <v>429</v>
      </c>
      <c r="AH291" s="87" t="s">
        <v>430</v>
      </c>
      <c r="AI291" s="87" t="s">
        <v>430</v>
      </c>
      <c r="AJ291" s="87" t="s">
        <v>430</v>
      </c>
      <c r="AK291" s="87" t="s">
        <v>430</v>
      </c>
      <c r="AL291" s="87" t="s">
        <v>429</v>
      </c>
      <c r="AM291" s="16"/>
      <c r="AN291" s="16"/>
      <c r="AO291" s="16"/>
    </row>
    <row r="292" spans="1:41" x14ac:dyDescent="0.25">
      <c r="A292" s="143" t="s">
        <v>397</v>
      </c>
      <c r="B292" s="139" t="s">
        <v>397</v>
      </c>
      <c r="C292" s="140">
        <v>1801</v>
      </c>
      <c r="D292" s="136" t="s">
        <v>471</v>
      </c>
      <c r="E292" s="87" t="s">
        <v>425</v>
      </c>
      <c r="F292" s="136" t="s">
        <v>471</v>
      </c>
      <c r="G292" s="136" t="s">
        <v>471</v>
      </c>
      <c r="H292" s="136" t="s">
        <v>471</v>
      </c>
      <c r="I292" s="129" t="s">
        <v>426</v>
      </c>
      <c r="J292" s="136" t="s">
        <v>1040</v>
      </c>
      <c r="K292" s="136" t="s">
        <v>1040</v>
      </c>
      <c r="L292" s="136" t="s">
        <v>1040</v>
      </c>
      <c r="M292" s="87" t="s">
        <v>428</v>
      </c>
      <c r="N292" s="87" t="s">
        <v>429</v>
      </c>
      <c r="O292" s="87" t="s">
        <v>429</v>
      </c>
      <c r="P292" s="87" t="s">
        <v>439</v>
      </c>
      <c r="Q292" s="87" t="s">
        <v>429</v>
      </c>
      <c r="R292" s="87" t="s">
        <v>429</v>
      </c>
      <c r="S292" s="87" t="s">
        <v>429</v>
      </c>
      <c r="T292" s="87" t="s">
        <v>440</v>
      </c>
      <c r="U292" s="87" t="s">
        <v>429</v>
      </c>
      <c r="V292" s="87" t="s">
        <v>441</v>
      </c>
      <c r="W292" s="87" t="s">
        <v>429</v>
      </c>
      <c r="X292" s="87" t="s">
        <v>442</v>
      </c>
      <c r="Y292" s="87" t="s">
        <v>443</v>
      </c>
      <c r="Z292" s="87" t="s">
        <v>485</v>
      </c>
      <c r="AA292" s="87" t="s">
        <v>444</v>
      </c>
      <c r="AB292" s="87" t="s">
        <v>429</v>
      </c>
      <c r="AC292" s="87" t="s">
        <v>429</v>
      </c>
      <c r="AD292" s="87" t="s">
        <v>429</v>
      </c>
      <c r="AE292" s="87" t="s">
        <v>431</v>
      </c>
      <c r="AF292" s="87" t="s">
        <v>429</v>
      </c>
      <c r="AG292" s="87" t="s">
        <v>429</v>
      </c>
      <c r="AH292" s="87" t="s">
        <v>430</v>
      </c>
      <c r="AI292" s="87" t="s">
        <v>430</v>
      </c>
      <c r="AJ292" s="87" t="s">
        <v>430</v>
      </c>
      <c r="AK292" s="87" t="s">
        <v>430</v>
      </c>
      <c r="AL292" s="87" t="s">
        <v>429</v>
      </c>
      <c r="AM292" s="16"/>
      <c r="AN292" s="16"/>
      <c r="AO292" s="16"/>
    </row>
    <row r="293" spans="1:41" x14ac:dyDescent="0.25">
      <c r="A293" s="143" t="s">
        <v>397</v>
      </c>
      <c r="B293" s="139" t="s">
        <v>398</v>
      </c>
      <c r="C293" s="140">
        <v>1802</v>
      </c>
      <c r="D293" s="136" t="s">
        <v>471</v>
      </c>
      <c r="E293" s="87" t="s">
        <v>425</v>
      </c>
      <c r="F293" s="136" t="s">
        <v>471</v>
      </c>
      <c r="G293" s="136" t="s">
        <v>471</v>
      </c>
      <c r="H293" s="136" t="s">
        <v>471</v>
      </c>
      <c r="I293" s="129" t="s">
        <v>426</v>
      </c>
      <c r="J293" s="136" t="s">
        <v>1040</v>
      </c>
      <c r="K293" s="136" t="s">
        <v>1040</v>
      </c>
      <c r="L293" s="136" t="s">
        <v>1040</v>
      </c>
      <c r="M293" s="87" t="s">
        <v>428</v>
      </c>
      <c r="N293" s="87" t="s">
        <v>429</v>
      </c>
      <c r="O293" s="87" t="s">
        <v>429</v>
      </c>
      <c r="P293" s="87" t="s">
        <v>439</v>
      </c>
      <c r="Q293" s="87" t="s">
        <v>429</v>
      </c>
      <c r="R293" s="87" t="s">
        <v>429</v>
      </c>
      <c r="S293" s="87" t="s">
        <v>429</v>
      </c>
      <c r="T293" s="87" t="s">
        <v>440</v>
      </c>
      <c r="U293" s="87" t="s">
        <v>429</v>
      </c>
      <c r="V293" s="87" t="s">
        <v>441</v>
      </c>
      <c r="W293" s="87" t="s">
        <v>429</v>
      </c>
      <c r="X293" s="87" t="s">
        <v>442</v>
      </c>
      <c r="Y293" s="87" t="s">
        <v>443</v>
      </c>
      <c r="Z293" s="87" t="s">
        <v>485</v>
      </c>
      <c r="AA293" s="87" t="s">
        <v>444</v>
      </c>
      <c r="AB293" s="87" t="s">
        <v>429</v>
      </c>
      <c r="AC293" s="87" t="s">
        <v>429</v>
      </c>
      <c r="AD293" s="87" t="s">
        <v>429</v>
      </c>
      <c r="AE293" s="87" t="s">
        <v>431</v>
      </c>
      <c r="AF293" s="87" t="s">
        <v>429</v>
      </c>
      <c r="AG293" s="87" t="s">
        <v>429</v>
      </c>
      <c r="AH293" s="87" t="s">
        <v>430</v>
      </c>
      <c r="AI293" s="87" t="s">
        <v>430</v>
      </c>
      <c r="AJ293" s="87" t="s">
        <v>430</v>
      </c>
      <c r="AK293" s="87" t="s">
        <v>430</v>
      </c>
      <c r="AL293" s="87" t="s">
        <v>429</v>
      </c>
      <c r="AM293" s="16"/>
      <c r="AN293" s="16"/>
      <c r="AO293" s="16"/>
    </row>
    <row r="294" spans="1:41" x14ac:dyDescent="0.25">
      <c r="A294" s="143" t="s">
        <v>397</v>
      </c>
      <c r="B294" s="139" t="s">
        <v>399</v>
      </c>
      <c r="C294" s="140">
        <v>1803</v>
      </c>
      <c r="D294" s="136" t="s">
        <v>471</v>
      </c>
      <c r="E294" s="87" t="s">
        <v>425</v>
      </c>
      <c r="F294" s="136" t="s">
        <v>471</v>
      </c>
      <c r="G294" s="136" t="s">
        <v>471</v>
      </c>
      <c r="H294" s="136" t="s">
        <v>471</v>
      </c>
      <c r="I294" s="129" t="s">
        <v>426</v>
      </c>
      <c r="J294" s="136" t="s">
        <v>1040</v>
      </c>
      <c r="K294" s="136" t="s">
        <v>1040</v>
      </c>
      <c r="L294" s="136" t="s">
        <v>1040</v>
      </c>
      <c r="M294" s="87" t="s">
        <v>428</v>
      </c>
      <c r="N294" s="87" t="s">
        <v>429</v>
      </c>
      <c r="O294" s="87" t="s">
        <v>429</v>
      </c>
      <c r="P294" s="87" t="s">
        <v>439</v>
      </c>
      <c r="Q294" s="87" t="s">
        <v>429</v>
      </c>
      <c r="R294" s="87" t="s">
        <v>429</v>
      </c>
      <c r="S294" s="87" t="s">
        <v>429</v>
      </c>
      <c r="T294" s="87" t="s">
        <v>440</v>
      </c>
      <c r="U294" s="87" t="s">
        <v>429</v>
      </c>
      <c r="V294" s="87" t="s">
        <v>441</v>
      </c>
      <c r="W294" s="87" t="s">
        <v>429</v>
      </c>
      <c r="X294" s="87" t="s">
        <v>442</v>
      </c>
      <c r="Y294" s="87" t="s">
        <v>443</v>
      </c>
      <c r="Z294" s="87" t="s">
        <v>485</v>
      </c>
      <c r="AA294" s="87" t="s">
        <v>444</v>
      </c>
      <c r="AB294" s="87" t="s">
        <v>429</v>
      </c>
      <c r="AC294" s="87" t="s">
        <v>429</v>
      </c>
      <c r="AD294" s="87" t="s">
        <v>429</v>
      </c>
      <c r="AE294" s="87" t="s">
        <v>431</v>
      </c>
      <c r="AF294" s="87" t="s">
        <v>429</v>
      </c>
      <c r="AG294" s="87" t="s">
        <v>429</v>
      </c>
      <c r="AH294" s="87" t="s">
        <v>430</v>
      </c>
      <c r="AI294" s="87" t="s">
        <v>430</v>
      </c>
      <c r="AJ294" s="87" t="s">
        <v>430</v>
      </c>
      <c r="AK294" s="87" t="s">
        <v>430</v>
      </c>
      <c r="AL294" s="87" t="s">
        <v>429</v>
      </c>
      <c r="AM294" s="16"/>
      <c r="AN294" s="16"/>
      <c r="AO294" s="16"/>
    </row>
    <row r="295" spans="1:41" x14ac:dyDescent="0.25">
      <c r="A295" s="143" t="s">
        <v>397</v>
      </c>
      <c r="B295" s="139" t="s">
        <v>400</v>
      </c>
      <c r="C295" s="140">
        <v>1804</v>
      </c>
      <c r="D295" s="136" t="s">
        <v>471</v>
      </c>
      <c r="E295" s="87" t="s">
        <v>425</v>
      </c>
      <c r="F295" s="136" t="s">
        <v>471</v>
      </c>
      <c r="G295" s="136" t="s">
        <v>471</v>
      </c>
      <c r="H295" s="136" t="s">
        <v>471</v>
      </c>
      <c r="I295" s="129" t="s">
        <v>426</v>
      </c>
      <c r="J295" s="136" t="s">
        <v>1040</v>
      </c>
      <c r="K295" s="136" t="s">
        <v>1040</v>
      </c>
      <c r="L295" s="136" t="s">
        <v>1040</v>
      </c>
      <c r="M295" s="87" t="s">
        <v>428</v>
      </c>
      <c r="N295" s="87" t="s">
        <v>429</v>
      </c>
      <c r="O295" s="87" t="s">
        <v>429</v>
      </c>
      <c r="P295" s="87" t="s">
        <v>439</v>
      </c>
      <c r="Q295" s="87" t="s">
        <v>429</v>
      </c>
      <c r="R295" s="87" t="s">
        <v>429</v>
      </c>
      <c r="S295" s="87" t="s">
        <v>429</v>
      </c>
      <c r="T295" s="87" t="s">
        <v>440</v>
      </c>
      <c r="U295" s="87" t="s">
        <v>429</v>
      </c>
      <c r="V295" s="87" t="s">
        <v>441</v>
      </c>
      <c r="W295" s="87" t="s">
        <v>429</v>
      </c>
      <c r="X295" s="87" t="s">
        <v>442</v>
      </c>
      <c r="Y295" s="87" t="s">
        <v>443</v>
      </c>
      <c r="Z295" s="87" t="s">
        <v>485</v>
      </c>
      <c r="AA295" s="87" t="s">
        <v>444</v>
      </c>
      <c r="AB295" s="87" t="s">
        <v>429</v>
      </c>
      <c r="AC295" s="87" t="s">
        <v>429</v>
      </c>
      <c r="AD295" s="87" t="s">
        <v>429</v>
      </c>
      <c r="AE295" s="87" t="s">
        <v>431</v>
      </c>
      <c r="AF295" s="87" t="s">
        <v>429</v>
      </c>
      <c r="AG295" s="87" t="s">
        <v>429</v>
      </c>
      <c r="AH295" s="87" t="s">
        <v>430</v>
      </c>
      <c r="AI295" s="87" t="s">
        <v>430</v>
      </c>
      <c r="AJ295" s="87" t="s">
        <v>430</v>
      </c>
      <c r="AK295" s="87" t="s">
        <v>430</v>
      </c>
      <c r="AL295" s="87" t="s">
        <v>429</v>
      </c>
      <c r="AM295" s="16"/>
      <c r="AN295" s="16"/>
      <c r="AO295" s="16"/>
    </row>
    <row r="296" spans="1:41" x14ac:dyDescent="0.25">
      <c r="A296" s="143" t="s">
        <v>397</v>
      </c>
      <c r="B296" s="139" t="s">
        <v>401</v>
      </c>
      <c r="C296" s="140">
        <v>1805</v>
      </c>
      <c r="D296" s="136" t="s">
        <v>471</v>
      </c>
      <c r="E296" s="87" t="s">
        <v>425</v>
      </c>
      <c r="F296" s="136" t="s">
        <v>471</v>
      </c>
      <c r="G296" s="136" t="s">
        <v>471</v>
      </c>
      <c r="H296" s="136" t="s">
        <v>471</v>
      </c>
      <c r="I296" s="129" t="s">
        <v>426</v>
      </c>
      <c r="J296" s="136" t="s">
        <v>1040</v>
      </c>
      <c r="K296" s="136" t="s">
        <v>1040</v>
      </c>
      <c r="L296" s="136" t="s">
        <v>1040</v>
      </c>
      <c r="M296" s="87" t="s">
        <v>428</v>
      </c>
      <c r="N296" s="87" t="s">
        <v>429</v>
      </c>
      <c r="O296" s="87" t="s">
        <v>429</v>
      </c>
      <c r="P296" s="87" t="s">
        <v>439</v>
      </c>
      <c r="Q296" s="87" t="s">
        <v>429</v>
      </c>
      <c r="R296" s="87" t="s">
        <v>429</v>
      </c>
      <c r="S296" s="87" t="s">
        <v>429</v>
      </c>
      <c r="T296" s="87" t="s">
        <v>440</v>
      </c>
      <c r="U296" s="87" t="s">
        <v>429</v>
      </c>
      <c r="V296" s="87" t="s">
        <v>441</v>
      </c>
      <c r="W296" s="87" t="s">
        <v>429</v>
      </c>
      <c r="X296" s="87" t="s">
        <v>442</v>
      </c>
      <c r="Y296" s="87" t="s">
        <v>443</v>
      </c>
      <c r="Z296" s="87" t="s">
        <v>485</v>
      </c>
      <c r="AA296" s="87" t="s">
        <v>444</v>
      </c>
      <c r="AB296" s="87" t="s">
        <v>429</v>
      </c>
      <c r="AC296" s="87" t="s">
        <v>429</v>
      </c>
      <c r="AD296" s="87" t="s">
        <v>429</v>
      </c>
      <c r="AE296" s="87" t="s">
        <v>431</v>
      </c>
      <c r="AF296" s="87" t="s">
        <v>429</v>
      </c>
      <c r="AG296" s="87" t="s">
        <v>429</v>
      </c>
      <c r="AH296" s="87" t="s">
        <v>430</v>
      </c>
      <c r="AI296" s="87" t="s">
        <v>430</v>
      </c>
      <c r="AJ296" s="87" t="s">
        <v>430</v>
      </c>
      <c r="AK296" s="87" t="s">
        <v>430</v>
      </c>
      <c r="AL296" s="87" t="s">
        <v>429</v>
      </c>
      <c r="AM296" s="16"/>
      <c r="AN296" s="16"/>
      <c r="AO296" s="16"/>
    </row>
    <row r="297" spans="1:41" x14ac:dyDescent="0.25">
      <c r="A297" s="143" t="s">
        <v>397</v>
      </c>
      <c r="B297" s="139" t="s">
        <v>402</v>
      </c>
      <c r="C297" s="140">
        <v>1806</v>
      </c>
      <c r="D297" s="136" t="s">
        <v>471</v>
      </c>
      <c r="E297" s="87" t="s">
        <v>425</v>
      </c>
      <c r="F297" s="136" t="s">
        <v>471</v>
      </c>
      <c r="G297" s="136" t="s">
        <v>471</v>
      </c>
      <c r="H297" s="136" t="s">
        <v>471</v>
      </c>
      <c r="I297" s="129" t="s">
        <v>426</v>
      </c>
      <c r="J297" s="136" t="s">
        <v>1040</v>
      </c>
      <c r="K297" s="136" t="s">
        <v>1040</v>
      </c>
      <c r="L297" s="136" t="s">
        <v>1040</v>
      </c>
      <c r="M297" s="87" t="s">
        <v>428</v>
      </c>
      <c r="N297" s="87" t="s">
        <v>429</v>
      </c>
      <c r="O297" s="87" t="s">
        <v>429</v>
      </c>
      <c r="P297" s="87" t="s">
        <v>439</v>
      </c>
      <c r="Q297" s="87" t="s">
        <v>429</v>
      </c>
      <c r="R297" s="87" t="s">
        <v>429</v>
      </c>
      <c r="S297" s="87" t="s">
        <v>429</v>
      </c>
      <c r="T297" s="87" t="s">
        <v>440</v>
      </c>
      <c r="U297" s="87" t="s">
        <v>429</v>
      </c>
      <c r="V297" s="87" t="s">
        <v>441</v>
      </c>
      <c r="W297" s="87" t="s">
        <v>429</v>
      </c>
      <c r="X297" s="87" t="s">
        <v>442</v>
      </c>
      <c r="Y297" s="87" t="s">
        <v>443</v>
      </c>
      <c r="Z297" s="87" t="s">
        <v>485</v>
      </c>
      <c r="AA297" s="87" t="s">
        <v>444</v>
      </c>
      <c r="AB297" s="87" t="s">
        <v>429</v>
      </c>
      <c r="AC297" s="87" t="s">
        <v>429</v>
      </c>
      <c r="AD297" s="87" t="s">
        <v>429</v>
      </c>
      <c r="AE297" s="87" t="s">
        <v>431</v>
      </c>
      <c r="AF297" s="87" t="s">
        <v>429</v>
      </c>
      <c r="AG297" s="87" t="s">
        <v>429</v>
      </c>
      <c r="AH297" s="87" t="s">
        <v>430</v>
      </c>
      <c r="AI297" s="87" t="s">
        <v>430</v>
      </c>
      <c r="AJ297" s="87" t="s">
        <v>430</v>
      </c>
      <c r="AK297" s="87" t="s">
        <v>430</v>
      </c>
      <c r="AL297" s="87" t="s">
        <v>429</v>
      </c>
      <c r="AM297" s="16"/>
      <c r="AN297" s="16"/>
      <c r="AO297" s="16"/>
    </row>
    <row r="298" spans="1:41" x14ac:dyDescent="0.25">
      <c r="A298" s="143" t="s">
        <v>397</v>
      </c>
      <c r="B298" s="139" t="s">
        <v>403</v>
      </c>
      <c r="C298" s="140">
        <v>1807</v>
      </c>
      <c r="D298" s="136" t="s">
        <v>471</v>
      </c>
      <c r="E298" s="87" t="s">
        <v>425</v>
      </c>
      <c r="F298" s="136" t="s">
        <v>471</v>
      </c>
      <c r="G298" s="136" t="s">
        <v>471</v>
      </c>
      <c r="H298" s="136" t="s">
        <v>471</v>
      </c>
      <c r="I298" s="129" t="s">
        <v>426</v>
      </c>
      <c r="J298" s="136" t="s">
        <v>1040</v>
      </c>
      <c r="K298" s="136" t="s">
        <v>1040</v>
      </c>
      <c r="L298" s="136" t="s">
        <v>1040</v>
      </c>
      <c r="M298" s="87" t="s">
        <v>428</v>
      </c>
      <c r="N298" s="87" t="s">
        <v>429</v>
      </c>
      <c r="O298" s="87" t="s">
        <v>429</v>
      </c>
      <c r="P298" s="87" t="s">
        <v>439</v>
      </c>
      <c r="Q298" s="87" t="s">
        <v>429</v>
      </c>
      <c r="R298" s="87" t="s">
        <v>429</v>
      </c>
      <c r="S298" s="87" t="s">
        <v>429</v>
      </c>
      <c r="T298" s="87" t="s">
        <v>440</v>
      </c>
      <c r="U298" s="87" t="s">
        <v>429</v>
      </c>
      <c r="V298" s="87" t="s">
        <v>441</v>
      </c>
      <c r="W298" s="87" t="s">
        <v>429</v>
      </c>
      <c r="X298" s="87" t="s">
        <v>442</v>
      </c>
      <c r="Y298" s="87" t="s">
        <v>443</v>
      </c>
      <c r="Z298" s="87" t="s">
        <v>485</v>
      </c>
      <c r="AA298" s="87" t="s">
        <v>444</v>
      </c>
      <c r="AB298" s="87" t="s">
        <v>429</v>
      </c>
      <c r="AC298" s="87" t="s">
        <v>429</v>
      </c>
      <c r="AD298" s="87" t="s">
        <v>429</v>
      </c>
      <c r="AE298" s="87" t="s">
        <v>431</v>
      </c>
      <c r="AF298" s="87" t="s">
        <v>429</v>
      </c>
      <c r="AG298" s="87" t="s">
        <v>429</v>
      </c>
      <c r="AH298" s="87" t="s">
        <v>430</v>
      </c>
      <c r="AI298" s="87" t="s">
        <v>430</v>
      </c>
      <c r="AJ298" s="87" t="s">
        <v>430</v>
      </c>
      <c r="AK298" s="87" t="s">
        <v>430</v>
      </c>
      <c r="AL298" s="87" t="s">
        <v>429</v>
      </c>
      <c r="AM298" s="16"/>
      <c r="AN298" s="16"/>
      <c r="AO298" s="16"/>
    </row>
    <row r="299" spans="1:41" x14ac:dyDescent="0.25">
      <c r="A299" s="143" t="s">
        <v>397</v>
      </c>
      <c r="B299" s="139" t="s">
        <v>226</v>
      </c>
      <c r="C299" s="140">
        <v>1808</v>
      </c>
      <c r="D299" s="136" t="s">
        <v>471</v>
      </c>
      <c r="E299" s="87" t="s">
        <v>425</v>
      </c>
      <c r="F299" s="136" t="s">
        <v>471</v>
      </c>
      <c r="G299" s="136" t="s">
        <v>471</v>
      </c>
      <c r="H299" s="136" t="s">
        <v>471</v>
      </c>
      <c r="I299" s="129" t="s">
        <v>426</v>
      </c>
      <c r="J299" s="136" t="s">
        <v>1040</v>
      </c>
      <c r="K299" s="136" t="s">
        <v>1040</v>
      </c>
      <c r="L299" s="136" t="s">
        <v>1040</v>
      </c>
      <c r="M299" s="87" t="s">
        <v>428</v>
      </c>
      <c r="N299" s="87" t="s">
        <v>429</v>
      </c>
      <c r="O299" s="87" t="s">
        <v>429</v>
      </c>
      <c r="P299" s="87" t="s">
        <v>439</v>
      </c>
      <c r="Q299" s="87" t="s">
        <v>429</v>
      </c>
      <c r="R299" s="87" t="s">
        <v>429</v>
      </c>
      <c r="S299" s="87" t="s">
        <v>429</v>
      </c>
      <c r="T299" s="87" t="s">
        <v>440</v>
      </c>
      <c r="U299" s="87" t="s">
        <v>429</v>
      </c>
      <c r="V299" s="87" t="s">
        <v>441</v>
      </c>
      <c r="W299" s="87" t="s">
        <v>429</v>
      </c>
      <c r="X299" s="87" t="s">
        <v>442</v>
      </c>
      <c r="Y299" s="87" t="s">
        <v>443</v>
      </c>
      <c r="Z299" s="87" t="s">
        <v>485</v>
      </c>
      <c r="AA299" s="87" t="s">
        <v>444</v>
      </c>
      <c r="AB299" s="87" t="s">
        <v>429</v>
      </c>
      <c r="AC299" s="87" t="s">
        <v>429</v>
      </c>
      <c r="AD299" s="87" t="s">
        <v>429</v>
      </c>
      <c r="AE299" s="87" t="s">
        <v>431</v>
      </c>
      <c r="AF299" s="87" t="s">
        <v>429</v>
      </c>
      <c r="AG299" s="87" t="s">
        <v>429</v>
      </c>
      <c r="AH299" s="87" t="s">
        <v>430</v>
      </c>
      <c r="AI299" s="87" t="s">
        <v>430</v>
      </c>
      <c r="AJ299" s="87" t="s">
        <v>430</v>
      </c>
      <c r="AK299" s="87" t="s">
        <v>430</v>
      </c>
      <c r="AL299" s="87" t="s">
        <v>429</v>
      </c>
      <c r="AM299" s="16"/>
      <c r="AN299" s="16"/>
      <c r="AO299" s="16"/>
    </row>
    <row r="300" spans="1:41" x14ac:dyDescent="0.25">
      <c r="A300" s="143" t="s">
        <v>397</v>
      </c>
      <c r="B300" s="139" t="s">
        <v>404</v>
      </c>
      <c r="C300" s="140">
        <v>1809</v>
      </c>
      <c r="D300" s="136" t="s">
        <v>471</v>
      </c>
      <c r="E300" s="87" t="s">
        <v>425</v>
      </c>
      <c r="F300" s="136" t="s">
        <v>471</v>
      </c>
      <c r="G300" s="136" t="s">
        <v>471</v>
      </c>
      <c r="H300" s="136" t="s">
        <v>471</v>
      </c>
      <c r="I300" s="129" t="s">
        <v>426</v>
      </c>
      <c r="J300" s="136" t="s">
        <v>1040</v>
      </c>
      <c r="K300" s="136" t="s">
        <v>1040</v>
      </c>
      <c r="L300" s="136" t="s">
        <v>1040</v>
      </c>
      <c r="M300" s="87" t="s">
        <v>428</v>
      </c>
      <c r="N300" s="87" t="s">
        <v>429</v>
      </c>
      <c r="O300" s="87" t="s">
        <v>429</v>
      </c>
      <c r="P300" s="87" t="s">
        <v>439</v>
      </c>
      <c r="Q300" s="87" t="s">
        <v>429</v>
      </c>
      <c r="R300" s="87" t="s">
        <v>429</v>
      </c>
      <c r="S300" s="87" t="s">
        <v>429</v>
      </c>
      <c r="T300" s="87" t="s">
        <v>440</v>
      </c>
      <c r="U300" s="87" t="s">
        <v>429</v>
      </c>
      <c r="V300" s="87" t="s">
        <v>441</v>
      </c>
      <c r="W300" s="87" t="s">
        <v>429</v>
      </c>
      <c r="X300" s="87" t="s">
        <v>442</v>
      </c>
      <c r="Y300" s="87" t="s">
        <v>443</v>
      </c>
      <c r="Z300" s="87" t="s">
        <v>485</v>
      </c>
      <c r="AA300" s="87" t="s">
        <v>444</v>
      </c>
      <c r="AB300" s="87" t="s">
        <v>429</v>
      </c>
      <c r="AC300" s="87" t="s">
        <v>429</v>
      </c>
      <c r="AD300" s="87" t="s">
        <v>429</v>
      </c>
      <c r="AE300" s="87" t="s">
        <v>431</v>
      </c>
      <c r="AF300" s="87" t="s">
        <v>429</v>
      </c>
      <c r="AG300" s="87" t="s">
        <v>429</v>
      </c>
      <c r="AH300" s="87" t="s">
        <v>430</v>
      </c>
      <c r="AI300" s="87" t="s">
        <v>430</v>
      </c>
      <c r="AJ300" s="87" t="s">
        <v>430</v>
      </c>
      <c r="AK300" s="87" t="s">
        <v>430</v>
      </c>
      <c r="AL300" s="87" t="s">
        <v>429</v>
      </c>
      <c r="AM300" s="16"/>
      <c r="AN300" s="16"/>
      <c r="AO300" s="16"/>
    </row>
    <row r="301" spans="1:41" x14ac:dyDescent="0.25">
      <c r="A301" s="143" t="s">
        <v>397</v>
      </c>
      <c r="B301" s="139" t="s">
        <v>405</v>
      </c>
      <c r="C301" s="140">
        <v>1810</v>
      </c>
      <c r="D301" s="136" t="s">
        <v>471</v>
      </c>
      <c r="E301" s="87" t="s">
        <v>425</v>
      </c>
      <c r="F301" s="136" t="s">
        <v>471</v>
      </c>
      <c r="G301" s="136" t="s">
        <v>471</v>
      </c>
      <c r="H301" s="136" t="s">
        <v>471</v>
      </c>
      <c r="I301" s="129" t="s">
        <v>426</v>
      </c>
      <c r="J301" s="136" t="s">
        <v>1040</v>
      </c>
      <c r="K301" s="136" t="s">
        <v>1040</v>
      </c>
      <c r="L301" s="136" t="s">
        <v>1040</v>
      </c>
      <c r="M301" s="87" t="s">
        <v>428</v>
      </c>
      <c r="N301" s="87" t="s">
        <v>429</v>
      </c>
      <c r="O301" s="87" t="s">
        <v>429</v>
      </c>
      <c r="P301" s="87" t="s">
        <v>439</v>
      </c>
      <c r="Q301" s="87" t="s">
        <v>429</v>
      </c>
      <c r="R301" s="87" t="s">
        <v>429</v>
      </c>
      <c r="S301" s="87" t="s">
        <v>429</v>
      </c>
      <c r="T301" s="87" t="s">
        <v>440</v>
      </c>
      <c r="U301" s="87" t="s">
        <v>429</v>
      </c>
      <c r="V301" s="87" t="s">
        <v>441</v>
      </c>
      <c r="W301" s="87" t="s">
        <v>429</v>
      </c>
      <c r="X301" s="87" t="s">
        <v>442</v>
      </c>
      <c r="Y301" s="87" t="s">
        <v>443</v>
      </c>
      <c r="Z301" s="87" t="s">
        <v>485</v>
      </c>
      <c r="AA301" s="87" t="s">
        <v>444</v>
      </c>
      <c r="AB301" s="87" t="s">
        <v>429</v>
      </c>
      <c r="AC301" s="87" t="s">
        <v>429</v>
      </c>
      <c r="AD301" s="87" t="s">
        <v>429</v>
      </c>
      <c r="AE301" s="87" t="s">
        <v>431</v>
      </c>
      <c r="AF301" s="87" t="s">
        <v>429</v>
      </c>
      <c r="AG301" s="87" t="s">
        <v>429</v>
      </c>
      <c r="AH301" s="87" t="s">
        <v>430</v>
      </c>
      <c r="AI301" s="87" t="s">
        <v>430</v>
      </c>
      <c r="AJ301" s="87" t="s">
        <v>430</v>
      </c>
      <c r="AK301" s="87" t="s">
        <v>430</v>
      </c>
      <c r="AL301" s="87" t="s">
        <v>429</v>
      </c>
      <c r="AM301" s="16"/>
      <c r="AN301" s="16"/>
      <c r="AO301" s="16"/>
    </row>
    <row r="302" spans="1:41" x14ac:dyDescent="0.25">
      <c r="A302" s="143" t="s">
        <v>397</v>
      </c>
      <c r="B302" s="139" t="s">
        <v>406</v>
      </c>
      <c r="C302" s="140">
        <v>1811</v>
      </c>
      <c r="D302" s="136" t="s">
        <v>471</v>
      </c>
      <c r="E302" s="87" t="s">
        <v>425</v>
      </c>
      <c r="F302" s="136" t="s">
        <v>471</v>
      </c>
      <c r="G302" s="136" t="s">
        <v>471</v>
      </c>
      <c r="H302" s="136" t="s">
        <v>471</v>
      </c>
      <c r="I302" s="129" t="s">
        <v>426</v>
      </c>
      <c r="J302" s="136" t="s">
        <v>1040</v>
      </c>
      <c r="K302" s="136" t="s">
        <v>1040</v>
      </c>
      <c r="L302" s="136" t="s">
        <v>1040</v>
      </c>
      <c r="M302" s="87" t="s">
        <v>428</v>
      </c>
      <c r="N302" s="87" t="s">
        <v>429</v>
      </c>
      <c r="O302" s="87" t="s">
        <v>429</v>
      </c>
      <c r="P302" s="87" t="s">
        <v>439</v>
      </c>
      <c r="Q302" s="87" t="s">
        <v>429</v>
      </c>
      <c r="R302" s="87" t="s">
        <v>429</v>
      </c>
      <c r="S302" s="87" t="s">
        <v>429</v>
      </c>
      <c r="T302" s="87" t="s">
        <v>440</v>
      </c>
      <c r="U302" s="87" t="s">
        <v>429</v>
      </c>
      <c r="V302" s="87" t="s">
        <v>441</v>
      </c>
      <c r="W302" s="87" t="s">
        <v>429</v>
      </c>
      <c r="X302" s="87" t="s">
        <v>442</v>
      </c>
      <c r="Y302" s="87" t="s">
        <v>443</v>
      </c>
      <c r="Z302" s="87" t="s">
        <v>485</v>
      </c>
      <c r="AA302" s="87" t="s">
        <v>444</v>
      </c>
      <c r="AB302" s="87" t="s">
        <v>429</v>
      </c>
      <c r="AC302" s="87" t="s">
        <v>429</v>
      </c>
      <c r="AD302" s="87" t="s">
        <v>429</v>
      </c>
      <c r="AE302" s="87" t="s">
        <v>431</v>
      </c>
      <c r="AF302" s="87" t="s">
        <v>429</v>
      </c>
      <c r="AG302" s="87" t="s">
        <v>429</v>
      </c>
      <c r="AH302" s="87" t="s">
        <v>430</v>
      </c>
      <c r="AI302" s="87" t="s">
        <v>430</v>
      </c>
      <c r="AJ302" s="87" t="s">
        <v>430</v>
      </c>
      <c r="AK302" s="87" t="s">
        <v>430</v>
      </c>
      <c r="AL302" s="87" t="s">
        <v>429</v>
      </c>
      <c r="AM302" s="16"/>
      <c r="AN302" s="16"/>
      <c r="AO302" s="16"/>
    </row>
    <row r="303" spans="1:41" x14ac:dyDescent="0.2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row>
    <row r="304" spans="1:41" x14ac:dyDescent="0.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row>
    <row r="305" spans="1:41" x14ac:dyDescent="0.2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row>
  </sheetData>
  <sortState ref="A5:BG195">
    <sortCondition ref="A5:A195"/>
    <sortCondition ref="B5:B195"/>
  </sortState>
  <mergeCells count="1">
    <mergeCell ref="A1:AN1"/>
  </mergeCells>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305"/>
  <sheetViews>
    <sheetView zoomScale="90" zoomScaleNormal="90" workbookViewId="0">
      <pane xSplit="1" ySplit="1" topLeftCell="B285" activePane="bottomRight" state="frozen"/>
      <selection activeCell="P27" sqref="P27"/>
      <selection pane="topRight" activeCell="P27" sqref="P27"/>
      <selection pane="bottomLeft" activeCell="P27" sqref="P27"/>
      <selection pane="bottomRight"/>
    </sheetView>
  </sheetViews>
  <sheetFormatPr baseColWidth="10" defaultColWidth="9.140625" defaultRowHeight="15" x14ac:dyDescent="0.25"/>
  <cols>
    <col min="1" max="1" width="23.28515625" style="4" bestFit="1" customWidth="1"/>
    <col min="2" max="4" width="6.42578125" style="4" customWidth="1"/>
    <col min="5" max="6" width="7" style="4" customWidth="1"/>
    <col min="7" max="7" width="6.7109375" style="4" customWidth="1"/>
    <col min="8" max="8" width="5" style="4" customWidth="1"/>
    <col min="9" max="9" width="6.140625" style="4" customWidth="1"/>
    <col min="10" max="13" width="7.5703125" style="4" customWidth="1"/>
    <col min="14" max="16384" width="9.140625" style="4"/>
  </cols>
  <sheetData>
    <row r="1" spans="1:14" ht="195.75" x14ac:dyDescent="0.25">
      <c r="A1" s="21" t="s">
        <v>419</v>
      </c>
      <c r="B1" s="116" t="s">
        <v>506</v>
      </c>
      <c r="C1" s="116" t="s">
        <v>467</v>
      </c>
      <c r="D1" s="116" t="s">
        <v>505</v>
      </c>
      <c r="E1" s="121" t="s">
        <v>496</v>
      </c>
      <c r="F1" s="121" t="s">
        <v>497</v>
      </c>
      <c r="G1" s="122" t="s">
        <v>498</v>
      </c>
      <c r="H1" s="21"/>
      <c r="I1" s="123" t="s">
        <v>499</v>
      </c>
      <c r="J1" s="116" t="s">
        <v>500</v>
      </c>
      <c r="K1" s="116" t="s">
        <v>501</v>
      </c>
      <c r="L1" s="116" t="s">
        <v>502</v>
      </c>
      <c r="M1" s="116" t="s">
        <v>503</v>
      </c>
      <c r="N1" s="21"/>
    </row>
    <row r="2" spans="1:14" x14ac:dyDescent="0.25">
      <c r="A2" s="140">
        <v>101</v>
      </c>
      <c r="B2" s="21">
        <f>'Imputed and missing data hidden'!AM5</f>
        <v>0</v>
      </c>
      <c r="C2" s="124">
        <f>'Imputed and missing data hidden'!AN5</f>
        <v>0</v>
      </c>
      <c r="D2" s="125">
        <f>'Indicator Date hidden2'!AN5</f>
        <v>1.1714285714285715</v>
      </c>
      <c r="E2" s="126">
        <f t="shared" ref="E2:E65" si="0">IF(B2&gt;B$305,10,10-(B$305-B2)/(B$305-B$304)*10)</f>
        <v>0</v>
      </c>
      <c r="F2" s="126">
        <f>IF(D2&gt;D$39,10,10-(D$305-D2)/(D$305-D$304)*10)</f>
        <v>3.9047619047619051</v>
      </c>
      <c r="G2" s="127">
        <f t="shared" ref="G2:G65" si="1">AVERAGE(E2,F2)</f>
        <v>1.9523809523809526</v>
      </c>
      <c r="H2" s="21"/>
      <c r="I2" s="209">
        <f>'Missing component hidden'!S5</f>
        <v>0</v>
      </c>
      <c r="J2" s="124">
        <f>'Missing component hidden'!T5</f>
        <v>0</v>
      </c>
      <c r="K2" s="128">
        <f>'Missing component hidden'!U5</f>
        <v>0</v>
      </c>
      <c r="L2" s="128">
        <f>'Missing component hidden'!V5</f>
        <v>0</v>
      </c>
      <c r="M2" s="128">
        <f>'Missing component hidden'!W5</f>
        <v>0</v>
      </c>
      <c r="N2" s="21"/>
    </row>
    <row r="3" spans="1:14" x14ac:dyDescent="0.25">
      <c r="A3" s="140">
        <v>102</v>
      </c>
      <c r="B3" s="21">
        <f>'Imputed and missing data hidden'!AM6</f>
        <v>0</v>
      </c>
      <c r="C3" s="124">
        <f>'Imputed and missing data hidden'!AN6</f>
        <v>0</v>
      </c>
      <c r="D3" s="125">
        <f>'Indicator Date hidden2'!AN6</f>
        <v>1.1714285714285715</v>
      </c>
      <c r="E3" s="126">
        <f t="shared" si="0"/>
        <v>0</v>
      </c>
      <c r="F3" s="126">
        <f t="shared" ref="F3:F66" si="2">IF(D3&gt;D$39,10,10-(D$305-D3)/(D$305-D$304)*10)</f>
        <v>3.9047619047619051</v>
      </c>
      <c r="G3" s="127">
        <f t="shared" si="1"/>
        <v>1.9523809523809526</v>
      </c>
      <c r="H3" s="21"/>
      <c r="I3" s="209">
        <f>'Missing component hidden'!S6</f>
        <v>0</v>
      </c>
      <c r="J3" s="124">
        <f>'Missing component hidden'!T6</f>
        <v>0</v>
      </c>
      <c r="K3" s="128">
        <f>'Missing component hidden'!U6</f>
        <v>0</v>
      </c>
      <c r="L3" s="128">
        <f>'Missing component hidden'!V6</f>
        <v>0</v>
      </c>
      <c r="M3" s="128">
        <f>'Missing component hidden'!W6</f>
        <v>0</v>
      </c>
      <c r="N3" s="21"/>
    </row>
    <row r="4" spans="1:14" x14ac:dyDescent="0.25">
      <c r="A4" s="140">
        <v>103</v>
      </c>
      <c r="B4" s="21">
        <f>'Imputed and missing data hidden'!AM7</f>
        <v>1</v>
      </c>
      <c r="C4" s="124">
        <f>'Imputed and missing data hidden'!AN7</f>
        <v>2.8571428571428571E-2</v>
      </c>
      <c r="D4" s="125">
        <f>'Indicator Date hidden2'!AN7</f>
        <v>1.1714285714285715</v>
      </c>
      <c r="E4" s="126">
        <f t="shared" si="0"/>
        <v>0.66666666666666607</v>
      </c>
      <c r="F4" s="126">
        <f t="shared" si="2"/>
        <v>3.9047619047619051</v>
      </c>
      <c r="G4" s="127">
        <f t="shared" si="1"/>
        <v>2.2857142857142856</v>
      </c>
      <c r="H4" s="21"/>
      <c r="I4" s="209">
        <f>'Missing component hidden'!S7</f>
        <v>0</v>
      </c>
      <c r="J4" s="124">
        <f>'Missing component hidden'!T7</f>
        <v>0</v>
      </c>
      <c r="K4" s="128">
        <f>'Missing component hidden'!U7</f>
        <v>0</v>
      </c>
      <c r="L4" s="128">
        <f>'Missing component hidden'!V7</f>
        <v>0</v>
      </c>
      <c r="M4" s="128">
        <f>'Missing component hidden'!W7</f>
        <v>0</v>
      </c>
      <c r="N4" s="21"/>
    </row>
    <row r="5" spans="1:14" x14ac:dyDescent="0.25">
      <c r="A5" s="140">
        <v>104</v>
      </c>
      <c r="B5" s="21">
        <f>'Imputed and missing data hidden'!AM8</f>
        <v>0</v>
      </c>
      <c r="C5" s="124">
        <f>'Imputed and missing data hidden'!AN8</f>
        <v>0</v>
      </c>
      <c r="D5" s="125">
        <f>'Indicator Date hidden2'!AN8</f>
        <v>1.1714285714285715</v>
      </c>
      <c r="E5" s="126">
        <f t="shared" si="0"/>
        <v>0</v>
      </c>
      <c r="F5" s="126">
        <f t="shared" si="2"/>
        <v>3.9047619047619051</v>
      </c>
      <c r="G5" s="127">
        <f t="shared" si="1"/>
        <v>1.9523809523809526</v>
      </c>
      <c r="H5" s="21"/>
      <c r="I5" s="209">
        <f>'Missing component hidden'!S8</f>
        <v>0</v>
      </c>
      <c r="J5" s="124">
        <f>'Missing component hidden'!T8</f>
        <v>0</v>
      </c>
      <c r="K5" s="128">
        <f>'Missing component hidden'!U8</f>
        <v>0</v>
      </c>
      <c r="L5" s="128">
        <f>'Missing component hidden'!V8</f>
        <v>0</v>
      </c>
      <c r="M5" s="128">
        <f>'Missing component hidden'!W8</f>
        <v>0</v>
      </c>
      <c r="N5" s="21"/>
    </row>
    <row r="6" spans="1:14" x14ac:dyDescent="0.25">
      <c r="A6" s="140">
        <v>105</v>
      </c>
      <c r="B6" s="21">
        <f>'Imputed and missing data hidden'!AM9</f>
        <v>0</v>
      </c>
      <c r="C6" s="124">
        <f>'Imputed and missing data hidden'!AN9</f>
        <v>0</v>
      </c>
      <c r="D6" s="125">
        <f>'Indicator Date hidden2'!AN9</f>
        <v>1.1714285714285715</v>
      </c>
      <c r="E6" s="126">
        <f t="shared" si="0"/>
        <v>0</v>
      </c>
      <c r="F6" s="126">
        <f t="shared" si="2"/>
        <v>3.9047619047619051</v>
      </c>
      <c r="G6" s="127">
        <f t="shared" si="1"/>
        <v>1.9523809523809526</v>
      </c>
      <c r="H6" s="21"/>
      <c r="I6" s="209">
        <f>'Missing component hidden'!S9</f>
        <v>0</v>
      </c>
      <c r="J6" s="124">
        <f>'Missing component hidden'!T9</f>
        <v>0</v>
      </c>
      <c r="K6" s="128">
        <f>'Missing component hidden'!U9</f>
        <v>0</v>
      </c>
      <c r="L6" s="128">
        <f>'Missing component hidden'!V9</f>
        <v>0</v>
      </c>
      <c r="M6" s="128">
        <f>'Missing component hidden'!W9</f>
        <v>0</v>
      </c>
      <c r="N6" s="21"/>
    </row>
    <row r="7" spans="1:14" x14ac:dyDescent="0.25">
      <c r="A7" s="140">
        <v>106</v>
      </c>
      <c r="B7" s="21">
        <f>'Imputed and missing data hidden'!AM10</f>
        <v>0</v>
      </c>
      <c r="C7" s="124">
        <f>'Imputed and missing data hidden'!AN10</f>
        <v>0</v>
      </c>
      <c r="D7" s="125">
        <f>'Indicator Date hidden2'!AN10</f>
        <v>1.1714285714285715</v>
      </c>
      <c r="E7" s="126">
        <f t="shared" si="0"/>
        <v>0</v>
      </c>
      <c r="F7" s="126">
        <f t="shared" si="2"/>
        <v>3.9047619047619051</v>
      </c>
      <c r="G7" s="127">
        <f t="shared" si="1"/>
        <v>1.9523809523809526</v>
      </c>
      <c r="H7" s="21"/>
      <c r="I7" s="209">
        <f>'Missing component hidden'!S10</f>
        <v>0</v>
      </c>
      <c r="J7" s="124">
        <f>'Missing component hidden'!T10</f>
        <v>0</v>
      </c>
      <c r="K7" s="128">
        <f>'Missing component hidden'!U10</f>
        <v>0</v>
      </c>
      <c r="L7" s="128">
        <f>'Missing component hidden'!V10</f>
        <v>0</v>
      </c>
      <c r="M7" s="128">
        <f>'Missing component hidden'!W10</f>
        <v>0</v>
      </c>
      <c r="N7" s="21"/>
    </row>
    <row r="8" spans="1:14" x14ac:dyDescent="0.25">
      <c r="A8" s="142">
        <v>107</v>
      </c>
      <c r="B8" s="21">
        <f>'Imputed and missing data hidden'!AM11</f>
        <v>0</v>
      </c>
      <c r="C8" s="124">
        <f>'Imputed and missing data hidden'!AN11</f>
        <v>0</v>
      </c>
      <c r="D8" s="125">
        <f>'Indicator Date hidden2'!AN11</f>
        <v>1.1714285714285715</v>
      </c>
      <c r="E8" s="126">
        <f t="shared" si="0"/>
        <v>0</v>
      </c>
      <c r="F8" s="126">
        <f t="shared" si="2"/>
        <v>3.9047619047619051</v>
      </c>
      <c r="G8" s="127">
        <f t="shared" si="1"/>
        <v>1.9523809523809526</v>
      </c>
      <c r="H8" s="21"/>
      <c r="I8" s="209">
        <f>'Missing component hidden'!S11</f>
        <v>0</v>
      </c>
      <c r="J8" s="124">
        <f>'Missing component hidden'!T11</f>
        <v>0</v>
      </c>
      <c r="K8" s="128">
        <f>'Missing component hidden'!U11</f>
        <v>0</v>
      </c>
      <c r="L8" s="128">
        <f>'Missing component hidden'!V11</f>
        <v>0</v>
      </c>
      <c r="M8" s="128">
        <f>'Missing component hidden'!W11</f>
        <v>0</v>
      </c>
      <c r="N8" s="21"/>
    </row>
    <row r="9" spans="1:14" x14ac:dyDescent="0.25">
      <c r="A9" s="140">
        <v>108</v>
      </c>
      <c r="B9" s="21">
        <f>'Imputed and missing data hidden'!AM12</f>
        <v>0</v>
      </c>
      <c r="C9" s="124">
        <f>'Imputed and missing data hidden'!AN12</f>
        <v>0</v>
      </c>
      <c r="D9" s="125">
        <f>'Indicator Date hidden2'!AN12</f>
        <v>1.1714285714285715</v>
      </c>
      <c r="E9" s="126">
        <f t="shared" si="0"/>
        <v>0</v>
      </c>
      <c r="F9" s="126">
        <f t="shared" si="2"/>
        <v>3.9047619047619051</v>
      </c>
      <c r="G9" s="127">
        <f t="shared" si="1"/>
        <v>1.9523809523809526</v>
      </c>
      <c r="H9" s="21"/>
      <c r="I9" s="209">
        <f>'Missing component hidden'!S12</f>
        <v>0</v>
      </c>
      <c r="J9" s="124">
        <f>'Missing component hidden'!T12</f>
        <v>0</v>
      </c>
      <c r="K9" s="128">
        <f>'Missing component hidden'!U12</f>
        <v>0</v>
      </c>
      <c r="L9" s="128">
        <f>'Missing component hidden'!V12</f>
        <v>0</v>
      </c>
      <c r="M9" s="128">
        <f>'Missing component hidden'!W12</f>
        <v>0</v>
      </c>
      <c r="N9" s="21"/>
    </row>
    <row r="10" spans="1:14" x14ac:dyDescent="0.25">
      <c r="A10" s="140">
        <v>201</v>
      </c>
      <c r="B10" s="21">
        <f>'Imputed and missing data hidden'!AM13</f>
        <v>0</v>
      </c>
      <c r="C10" s="124">
        <f>'Imputed and missing data hidden'!AN13</f>
        <v>0</v>
      </c>
      <c r="D10" s="125">
        <f>'Indicator Date hidden2'!AN13</f>
        <v>1.1714285714285715</v>
      </c>
      <c r="E10" s="126">
        <f t="shared" si="0"/>
        <v>0</v>
      </c>
      <c r="F10" s="126">
        <f t="shared" si="2"/>
        <v>3.9047619047619051</v>
      </c>
      <c r="G10" s="127">
        <f t="shared" si="1"/>
        <v>1.9523809523809526</v>
      </c>
      <c r="H10" s="21"/>
      <c r="I10" s="209">
        <f>'Missing component hidden'!S13</f>
        <v>0</v>
      </c>
      <c r="J10" s="124">
        <f>'Missing component hidden'!T13</f>
        <v>0</v>
      </c>
      <c r="K10" s="128">
        <f>'Missing component hidden'!U13</f>
        <v>0</v>
      </c>
      <c r="L10" s="128">
        <f>'Missing component hidden'!V13</f>
        <v>0</v>
      </c>
      <c r="M10" s="128">
        <f>'Missing component hidden'!W13</f>
        <v>0</v>
      </c>
      <c r="N10" s="21"/>
    </row>
    <row r="11" spans="1:14" x14ac:dyDescent="0.25">
      <c r="A11" s="140">
        <v>202</v>
      </c>
      <c r="B11" s="21">
        <f>'Imputed and missing data hidden'!AM14</f>
        <v>0</v>
      </c>
      <c r="C11" s="124">
        <f>'Imputed and missing data hidden'!AN14</f>
        <v>0</v>
      </c>
      <c r="D11" s="125">
        <f>'Indicator Date hidden2'!AN14</f>
        <v>1.1714285714285715</v>
      </c>
      <c r="E11" s="126">
        <f t="shared" si="0"/>
        <v>0</v>
      </c>
      <c r="F11" s="126">
        <f t="shared" si="2"/>
        <v>3.9047619047619051</v>
      </c>
      <c r="G11" s="127">
        <f t="shared" si="1"/>
        <v>1.9523809523809526</v>
      </c>
      <c r="H11" s="21"/>
      <c r="I11" s="209">
        <f>'Missing component hidden'!S14</f>
        <v>0</v>
      </c>
      <c r="J11" s="124">
        <f>'Missing component hidden'!T14</f>
        <v>0</v>
      </c>
      <c r="K11" s="128">
        <f>'Missing component hidden'!U14</f>
        <v>0</v>
      </c>
      <c r="L11" s="128">
        <f>'Missing component hidden'!V14</f>
        <v>0</v>
      </c>
      <c r="M11" s="128">
        <f>'Missing component hidden'!W14</f>
        <v>0</v>
      </c>
      <c r="N11" s="21"/>
    </row>
    <row r="12" spans="1:14" x14ac:dyDescent="0.25">
      <c r="A12" s="140">
        <v>203</v>
      </c>
      <c r="B12" s="21">
        <f>'Imputed and missing data hidden'!AM15</f>
        <v>1</v>
      </c>
      <c r="C12" s="124">
        <f>'Imputed and missing data hidden'!AN15</f>
        <v>2.8571428571428571E-2</v>
      </c>
      <c r="D12" s="125">
        <f>'Indicator Date hidden2'!AN15</f>
        <v>1.1714285714285715</v>
      </c>
      <c r="E12" s="126">
        <f t="shared" si="0"/>
        <v>0.66666666666666607</v>
      </c>
      <c r="F12" s="126">
        <f t="shared" si="2"/>
        <v>3.9047619047619051</v>
      </c>
      <c r="G12" s="127">
        <f t="shared" si="1"/>
        <v>2.2857142857142856</v>
      </c>
      <c r="H12" s="21"/>
      <c r="I12" s="209">
        <f>'Missing component hidden'!S15</f>
        <v>0</v>
      </c>
      <c r="J12" s="124">
        <f>'Missing component hidden'!T15</f>
        <v>0</v>
      </c>
      <c r="K12" s="128">
        <f>'Missing component hidden'!U15</f>
        <v>0</v>
      </c>
      <c r="L12" s="128">
        <f>'Missing component hidden'!V15</f>
        <v>0</v>
      </c>
      <c r="M12" s="128">
        <f>'Missing component hidden'!W15</f>
        <v>0</v>
      </c>
      <c r="N12" s="21"/>
    </row>
    <row r="13" spans="1:14" x14ac:dyDescent="0.25">
      <c r="A13" s="140">
        <v>204</v>
      </c>
      <c r="B13" s="21">
        <f>'Imputed and missing data hidden'!AM16</f>
        <v>0</v>
      </c>
      <c r="C13" s="124">
        <f>'Imputed and missing data hidden'!AN16</f>
        <v>0</v>
      </c>
      <c r="D13" s="125">
        <f>'Indicator Date hidden2'!AN16</f>
        <v>1.1714285714285715</v>
      </c>
      <c r="E13" s="126">
        <f t="shared" si="0"/>
        <v>0</v>
      </c>
      <c r="F13" s="126">
        <f t="shared" si="2"/>
        <v>3.9047619047619051</v>
      </c>
      <c r="G13" s="127">
        <f t="shared" si="1"/>
        <v>1.9523809523809526</v>
      </c>
      <c r="H13" s="21"/>
      <c r="I13" s="209">
        <f>'Missing component hidden'!S16</f>
        <v>0</v>
      </c>
      <c r="J13" s="124">
        <f>'Missing component hidden'!T16</f>
        <v>0</v>
      </c>
      <c r="K13" s="128">
        <f>'Missing component hidden'!U16</f>
        <v>0</v>
      </c>
      <c r="L13" s="128">
        <f>'Missing component hidden'!V16</f>
        <v>0</v>
      </c>
      <c r="M13" s="128">
        <f>'Missing component hidden'!W16</f>
        <v>0</v>
      </c>
      <c r="N13" s="21"/>
    </row>
    <row r="14" spans="1:14" x14ac:dyDescent="0.25">
      <c r="A14" s="140">
        <v>205</v>
      </c>
      <c r="B14" s="21">
        <f>'Imputed and missing data hidden'!AM17</f>
        <v>0</v>
      </c>
      <c r="C14" s="124">
        <f>'Imputed and missing data hidden'!AN17</f>
        <v>0</v>
      </c>
      <c r="D14" s="125">
        <f>'Indicator Date hidden2'!AN17</f>
        <v>1.1714285714285715</v>
      </c>
      <c r="E14" s="126">
        <f t="shared" si="0"/>
        <v>0</v>
      </c>
      <c r="F14" s="126">
        <f t="shared" si="2"/>
        <v>3.9047619047619051</v>
      </c>
      <c r="G14" s="127">
        <f t="shared" si="1"/>
        <v>1.9523809523809526</v>
      </c>
      <c r="H14" s="21"/>
      <c r="I14" s="209">
        <f>'Missing component hidden'!S17</f>
        <v>0</v>
      </c>
      <c r="J14" s="124">
        <f>'Missing component hidden'!T17</f>
        <v>0</v>
      </c>
      <c r="K14" s="128">
        <f>'Missing component hidden'!U17</f>
        <v>0</v>
      </c>
      <c r="L14" s="128">
        <f>'Missing component hidden'!V17</f>
        <v>0</v>
      </c>
      <c r="M14" s="128">
        <f>'Missing component hidden'!W17</f>
        <v>0</v>
      </c>
      <c r="N14" s="21"/>
    </row>
    <row r="15" spans="1:14" x14ac:dyDescent="0.25">
      <c r="A15" s="140">
        <v>206</v>
      </c>
      <c r="B15" s="21">
        <f>'Imputed and missing data hidden'!AM18</f>
        <v>1</v>
      </c>
      <c r="C15" s="124">
        <f>'Imputed and missing data hidden'!AN18</f>
        <v>2.8571428571428571E-2</v>
      </c>
      <c r="D15" s="125">
        <f>'Indicator Date hidden2'!AN18</f>
        <v>1.1714285714285715</v>
      </c>
      <c r="E15" s="126">
        <f t="shared" si="0"/>
        <v>0.66666666666666607</v>
      </c>
      <c r="F15" s="126">
        <f t="shared" si="2"/>
        <v>3.9047619047619051</v>
      </c>
      <c r="G15" s="127">
        <f t="shared" si="1"/>
        <v>2.2857142857142856</v>
      </c>
      <c r="H15" s="21"/>
      <c r="I15" s="209">
        <f>'Missing component hidden'!S18</f>
        <v>0</v>
      </c>
      <c r="J15" s="124">
        <f>'Missing component hidden'!T18</f>
        <v>0</v>
      </c>
      <c r="K15" s="128">
        <f>'Missing component hidden'!U18</f>
        <v>0</v>
      </c>
      <c r="L15" s="128">
        <f>'Missing component hidden'!V18</f>
        <v>0</v>
      </c>
      <c r="M15" s="128">
        <f>'Missing component hidden'!W18</f>
        <v>0</v>
      </c>
      <c r="N15" s="21"/>
    </row>
    <row r="16" spans="1:14" x14ac:dyDescent="0.25">
      <c r="A16" s="140">
        <v>207</v>
      </c>
      <c r="B16" s="21">
        <f>'Imputed and missing data hidden'!AM19</f>
        <v>0</v>
      </c>
      <c r="C16" s="124">
        <f>'Imputed and missing data hidden'!AN19</f>
        <v>0</v>
      </c>
      <c r="D16" s="125">
        <f>'Indicator Date hidden2'!AN19</f>
        <v>1.1714285714285715</v>
      </c>
      <c r="E16" s="126">
        <f t="shared" si="0"/>
        <v>0</v>
      </c>
      <c r="F16" s="126">
        <f t="shared" si="2"/>
        <v>3.9047619047619051</v>
      </c>
      <c r="G16" s="127">
        <f t="shared" si="1"/>
        <v>1.9523809523809526</v>
      </c>
      <c r="H16" s="21"/>
      <c r="I16" s="209">
        <f>'Missing component hidden'!S19</f>
        <v>0</v>
      </c>
      <c r="J16" s="124">
        <f>'Missing component hidden'!T19</f>
        <v>0</v>
      </c>
      <c r="K16" s="128">
        <f>'Missing component hidden'!U19</f>
        <v>0</v>
      </c>
      <c r="L16" s="128">
        <f>'Missing component hidden'!V19</f>
        <v>0</v>
      </c>
      <c r="M16" s="128">
        <f>'Missing component hidden'!W19</f>
        <v>0</v>
      </c>
      <c r="N16" s="21"/>
    </row>
    <row r="17" spans="1:14" x14ac:dyDescent="0.25">
      <c r="A17" s="140">
        <v>208</v>
      </c>
      <c r="B17" s="21">
        <f>'Imputed and missing data hidden'!AM20</f>
        <v>0</v>
      </c>
      <c r="C17" s="124">
        <f>'Imputed and missing data hidden'!AN20</f>
        <v>0</v>
      </c>
      <c r="D17" s="125">
        <f>'Indicator Date hidden2'!AN20</f>
        <v>1.1714285714285715</v>
      </c>
      <c r="E17" s="126">
        <f t="shared" si="0"/>
        <v>0</v>
      </c>
      <c r="F17" s="126">
        <f t="shared" si="2"/>
        <v>3.9047619047619051</v>
      </c>
      <c r="G17" s="127">
        <f t="shared" si="1"/>
        <v>1.9523809523809526</v>
      </c>
      <c r="H17" s="21"/>
      <c r="I17" s="209">
        <f>'Missing component hidden'!S20</f>
        <v>0</v>
      </c>
      <c r="J17" s="124">
        <f>'Missing component hidden'!T20</f>
        <v>0</v>
      </c>
      <c r="K17" s="128">
        <f>'Missing component hidden'!U20</f>
        <v>0</v>
      </c>
      <c r="L17" s="128">
        <f>'Missing component hidden'!V20</f>
        <v>0</v>
      </c>
      <c r="M17" s="128">
        <f>'Missing component hidden'!W20</f>
        <v>0</v>
      </c>
      <c r="N17" s="21"/>
    </row>
    <row r="18" spans="1:14" x14ac:dyDescent="0.25">
      <c r="A18" s="140">
        <v>209</v>
      </c>
      <c r="B18" s="21">
        <f>'Imputed and missing data hidden'!AM21</f>
        <v>0</v>
      </c>
      <c r="C18" s="124">
        <f>'Imputed and missing data hidden'!AN21</f>
        <v>0</v>
      </c>
      <c r="D18" s="125">
        <f>'Indicator Date hidden2'!AN21</f>
        <v>1.1714285714285715</v>
      </c>
      <c r="E18" s="126">
        <f t="shared" si="0"/>
        <v>0</v>
      </c>
      <c r="F18" s="126">
        <f t="shared" si="2"/>
        <v>3.9047619047619051</v>
      </c>
      <c r="G18" s="127">
        <f t="shared" si="1"/>
        <v>1.9523809523809526</v>
      </c>
      <c r="H18" s="21"/>
      <c r="I18" s="209">
        <f>'Missing component hidden'!S21</f>
        <v>0</v>
      </c>
      <c r="J18" s="124">
        <f>'Missing component hidden'!T21</f>
        <v>0</v>
      </c>
      <c r="K18" s="128">
        <f>'Missing component hidden'!U21</f>
        <v>0</v>
      </c>
      <c r="L18" s="128">
        <f>'Missing component hidden'!V21</f>
        <v>0</v>
      </c>
      <c r="M18" s="128">
        <f>'Missing component hidden'!W21</f>
        <v>0</v>
      </c>
      <c r="N18" s="21"/>
    </row>
    <row r="19" spans="1:14" x14ac:dyDescent="0.25">
      <c r="A19" s="140">
        <v>210</v>
      </c>
      <c r="B19" s="21">
        <f>'Imputed and missing data hidden'!AM22</f>
        <v>0</v>
      </c>
      <c r="C19" s="124">
        <f>'Imputed and missing data hidden'!AN22</f>
        <v>0</v>
      </c>
      <c r="D19" s="125">
        <f>'Indicator Date hidden2'!AN22</f>
        <v>1.1714285714285715</v>
      </c>
      <c r="E19" s="126">
        <f t="shared" si="0"/>
        <v>0</v>
      </c>
      <c r="F19" s="126">
        <f t="shared" si="2"/>
        <v>3.9047619047619051</v>
      </c>
      <c r="G19" s="127">
        <f t="shared" si="1"/>
        <v>1.9523809523809526</v>
      </c>
      <c r="H19" s="21"/>
      <c r="I19" s="209">
        <f>'Missing component hidden'!S22</f>
        <v>0</v>
      </c>
      <c r="J19" s="124">
        <f>'Missing component hidden'!T22</f>
        <v>0</v>
      </c>
      <c r="K19" s="128">
        <f>'Missing component hidden'!U22</f>
        <v>0</v>
      </c>
      <c r="L19" s="128">
        <f>'Missing component hidden'!V22</f>
        <v>0</v>
      </c>
      <c r="M19" s="128">
        <f>'Missing component hidden'!W22</f>
        <v>0</v>
      </c>
      <c r="N19" s="21"/>
    </row>
    <row r="20" spans="1:14" x14ac:dyDescent="0.25">
      <c r="A20" s="140">
        <v>301</v>
      </c>
      <c r="B20" s="21">
        <f>'Imputed and missing data hidden'!AM23</f>
        <v>0</v>
      </c>
      <c r="C20" s="124">
        <f>'Imputed and missing data hidden'!AN23</f>
        <v>0</v>
      </c>
      <c r="D20" s="125">
        <f>'Indicator Date hidden2'!AN23</f>
        <v>1.1714285714285715</v>
      </c>
      <c r="E20" s="126">
        <f t="shared" si="0"/>
        <v>0</v>
      </c>
      <c r="F20" s="126">
        <f t="shared" si="2"/>
        <v>3.9047619047619051</v>
      </c>
      <c r="G20" s="127">
        <f t="shared" si="1"/>
        <v>1.9523809523809526</v>
      </c>
      <c r="H20" s="21"/>
      <c r="I20" s="209">
        <f>'Missing component hidden'!S23</f>
        <v>0</v>
      </c>
      <c r="J20" s="124">
        <f>'Missing component hidden'!T23</f>
        <v>0</v>
      </c>
      <c r="K20" s="128">
        <f>'Missing component hidden'!U23</f>
        <v>0</v>
      </c>
      <c r="L20" s="128">
        <f>'Missing component hidden'!V23</f>
        <v>0</v>
      </c>
      <c r="M20" s="128">
        <f>'Missing component hidden'!W23</f>
        <v>0</v>
      </c>
      <c r="N20" s="21"/>
    </row>
    <row r="21" spans="1:14" x14ac:dyDescent="0.25">
      <c r="A21" s="140">
        <v>302</v>
      </c>
      <c r="B21" s="21">
        <f>'Imputed and missing data hidden'!AM24</f>
        <v>0</v>
      </c>
      <c r="C21" s="124">
        <f>'Imputed and missing data hidden'!AN24</f>
        <v>0</v>
      </c>
      <c r="D21" s="125">
        <f>'Indicator Date hidden2'!AN24</f>
        <v>1.1714285714285715</v>
      </c>
      <c r="E21" s="126">
        <f t="shared" si="0"/>
        <v>0</v>
      </c>
      <c r="F21" s="126">
        <f t="shared" si="2"/>
        <v>3.9047619047619051</v>
      </c>
      <c r="G21" s="127">
        <f t="shared" si="1"/>
        <v>1.9523809523809526</v>
      </c>
      <c r="H21" s="21"/>
      <c r="I21" s="209">
        <f>'Missing component hidden'!S24</f>
        <v>0</v>
      </c>
      <c r="J21" s="124">
        <f>'Missing component hidden'!T24</f>
        <v>0</v>
      </c>
      <c r="K21" s="128">
        <f>'Missing component hidden'!U24</f>
        <v>0</v>
      </c>
      <c r="L21" s="128">
        <f>'Missing component hidden'!V24</f>
        <v>0</v>
      </c>
      <c r="M21" s="128">
        <f>'Missing component hidden'!W24</f>
        <v>0</v>
      </c>
      <c r="N21" s="21"/>
    </row>
    <row r="22" spans="1:14" x14ac:dyDescent="0.25">
      <c r="A22" s="140">
        <v>303</v>
      </c>
      <c r="B22" s="21">
        <f>'Imputed and missing data hidden'!AM25</f>
        <v>0</v>
      </c>
      <c r="C22" s="124">
        <f>'Imputed and missing data hidden'!AN25</f>
        <v>0</v>
      </c>
      <c r="D22" s="125">
        <f>'Indicator Date hidden2'!AN25</f>
        <v>1.1714285714285715</v>
      </c>
      <c r="E22" s="126">
        <f t="shared" si="0"/>
        <v>0</v>
      </c>
      <c r="F22" s="126">
        <f t="shared" si="2"/>
        <v>3.9047619047619051</v>
      </c>
      <c r="G22" s="127">
        <f t="shared" si="1"/>
        <v>1.9523809523809526</v>
      </c>
      <c r="H22" s="21"/>
      <c r="I22" s="209">
        <f>'Missing component hidden'!S25</f>
        <v>0</v>
      </c>
      <c r="J22" s="124">
        <f>'Missing component hidden'!T25</f>
        <v>0</v>
      </c>
      <c r="K22" s="128">
        <f>'Missing component hidden'!U25</f>
        <v>0</v>
      </c>
      <c r="L22" s="128">
        <f>'Missing component hidden'!V25</f>
        <v>0</v>
      </c>
      <c r="M22" s="128">
        <f>'Missing component hidden'!W25</f>
        <v>0</v>
      </c>
      <c r="N22" s="21"/>
    </row>
    <row r="23" spans="1:14" x14ac:dyDescent="0.25">
      <c r="A23" s="140">
        <v>304</v>
      </c>
      <c r="B23" s="21">
        <f>'Imputed and missing data hidden'!AM26</f>
        <v>0</v>
      </c>
      <c r="C23" s="124">
        <f>'Imputed and missing data hidden'!AN26</f>
        <v>0</v>
      </c>
      <c r="D23" s="125">
        <f>'Indicator Date hidden2'!AN26</f>
        <v>1.1714285714285715</v>
      </c>
      <c r="E23" s="126">
        <f t="shared" si="0"/>
        <v>0</v>
      </c>
      <c r="F23" s="126">
        <f t="shared" si="2"/>
        <v>3.9047619047619051</v>
      </c>
      <c r="G23" s="127">
        <f t="shared" si="1"/>
        <v>1.9523809523809526</v>
      </c>
      <c r="H23" s="21"/>
      <c r="I23" s="209">
        <f>'Missing component hidden'!S26</f>
        <v>0</v>
      </c>
      <c r="J23" s="124">
        <f>'Missing component hidden'!T26</f>
        <v>0</v>
      </c>
      <c r="K23" s="128">
        <f>'Missing component hidden'!U26</f>
        <v>0</v>
      </c>
      <c r="L23" s="128">
        <f>'Missing component hidden'!V26</f>
        <v>0</v>
      </c>
      <c r="M23" s="128">
        <f>'Missing component hidden'!W26</f>
        <v>0</v>
      </c>
      <c r="N23" s="21"/>
    </row>
    <row r="24" spans="1:14" x14ac:dyDescent="0.25">
      <c r="A24" s="140">
        <v>305</v>
      </c>
      <c r="B24" s="21">
        <f>'Imputed and missing data hidden'!AM27</f>
        <v>2</v>
      </c>
      <c r="C24" s="124">
        <f>'Imputed and missing data hidden'!AN27</f>
        <v>5.7142857142857141E-2</v>
      </c>
      <c r="D24" s="125">
        <f>'Indicator Date hidden2'!AN27</f>
        <v>1.1714285714285715</v>
      </c>
      <c r="E24" s="126">
        <f t="shared" si="0"/>
        <v>1.3333333333333321</v>
      </c>
      <c r="F24" s="126">
        <f t="shared" si="2"/>
        <v>3.9047619047619051</v>
      </c>
      <c r="G24" s="127">
        <f t="shared" si="1"/>
        <v>2.6190476190476186</v>
      </c>
      <c r="H24" s="21"/>
      <c r="I24" s="209">
        <f>'Missing component hidden'!S27</f>
        <v>0</v>
      </c>
      <c r="J24" s="124">
        <f>'Missing component hidden'!T27</f>
        <v>0</v>
      </c>
      <c r="K24" s="128">
        <f>'Missing component hidden'!U27</f>
        <v>0</v>
      </c>
      <c r="L24" s="128">
        <f>'Missing component hidden'!V27</f>
        <v>0</v>
      </c>
      <c r="M24" s="128">
        <f>'Missing component hidden'!W27</f>
        <v>0</v>
      </c>
      <c r="N24" s="21"/>
    </row>
    <row r="25" spans="1:14" x14ac:dyDescent="0.25">
      <c r="A25" s="140">
        <v>306</v>
      </c>
      <c r="B25" s="21">
        <f>'Imputed and missing data hidden'!AM28</f>
        <v>0</v>
      </c>
      <c r="C25" s="124">
        <f>'Imputed and missing data hidden'!AN28</f>
        <v>0</v>
      </c>
      <c r="D25" s="125">
        <f>'Indicator Date hidden2'!AN28</f>
        <v>1.1714285714285715</v>
      </c>
      <c r="E25" s="126">
        <f t="shared" si="0"/>
        <v>0</v>
      </c>
      <c r="F25" s="126">
        <f t="shared" si="2"/>
        <v>3.9047619047619051</v>
      </c>
      <c r="G25" s="127">
        <f t="shared" si="1"/>
        <v>1.9523809523809526</v>
      </c>
      <c r="H25" s="21"/>
      <c r="I25" s="209">
        <f>'Missing component hidden'!S28</f>
        <v>0</v>
      </c>
      <c r="J25" s="124">
        <f>'Missing component hidden'!T28</f>
        <v>0</v>
      </c>
      <c r="K25" s="128">
        <f>'Missing component hidden'!U28</f>
        <v>0</v>
      </c>
      <c r="L25" s="128">
        <f>'Missing component hidden'!V28</f>
        <v>0</v>
      </c>
      <c r="M25" s="128">
        <f>'Missing component hidden'!W28</f>
        <v>0</v>
      </c>
      <c r="N25" s="21"/>
    </row>
    <row r="26" spans="1:14" x14ac:dyDescent="0.25">
      <c r="A26" s="140">
        <v>307</v>
      </c>
      <c r="B26" s="21">
        <f>'Imputed and missing data hidden'!AM29</f>
        <v>0</v>
      </c>
      <c r="C26" s="124">
        <f>'Imputed and missing data hidden'!AN29</f>
        <v>0</v>
      </c>
      <c r="D26" s="125">
        <f>'Indicator Date hidden2'!AN29</f>
        <v>1.1714285714285715</v>
      </c>
      <c r="E26" s="126">
        <f t="shared" si="0"/>
        <v>0</v>
      </c>
      <c r="F26" s="126">
        <f t="shared" si="2"/>
        <v>3.9047619047619051</v>
      </c>
      <c r="G26" s="127">
        <f t="shared" si="1"/>
        <v>1.9523809523809526</v>
      </c>
      <c r="H26" s="21"/>
      <c r="I26" s="209">
        <f>'Missing component hidden'!S29</f>
        <v>0</v>
      </c>
      <c r="J26" s="124">
        <f>'Missing component hidden'!T29</f>
        <v>0</v>
      </c>
      <c r="K26" s="128">
        <f>'Missing component hidden'!U29</f>
        <v>0</v>
      </c>
      <c r="L26" s="128">
        <f>'Missing component hidden'!V29</f>
        <v>0</v>
      </c>
      <c r="M26" s="128">
        <f>'Missing component hidden'!W29</f>
        <v>0</v>
      </c>
      <c r="N26" s="21"/>
    </row>
    <row r="27" spans="1:14" x14ac:dyDescent="0.25">
      <c r="A27" s="140">
        <v>308</v>
      </c>
      <c r="B27" s="21">
        <f>'Imputed and missing data hidden'!AM30</f>
        <v>1</v>
      </c>
      <c r="C27" s="124">
        <f>'Imputed and missing data hidden'!AN30</f>
        <v>2.8571428571428571E-2</v>
      </c>
      <c r="D27" s="125">
        <f>'Indicator Date hidden2'!AN30</f>
        <v>1.1714285714285715</v>
      </c>
      <c r="E27" s="126">
        <f t="shared" si="0"/>
        <v>0.66666666666666607</v>
      </c>
      <c r="F27" s="126">
        <f t="shared" si="2"/>
        <v>3.9047619047619051</v>
      </c>
      <c r="G27" s="127">
        <f t="shared" si="1"/>
        <v>2.2857142857142856</v>
      </c>
      <c r="H27" s="21"/>
      <c r="I27" s="209">
        <f>'Missing component hidden'!S30</f>
        <v>0</v>
      </c>
      <c r="J27" s="124">
        <f>'Missing component hidden'!T30</f>
        <v>0</v>
      </c>
      <c r="K27" s="128">
        <f>'Missing component hidden'!U30</f>
        <v>0</v>
      </c>
      <c r="L27" s="128">
        <f>'Missing component hidden'!V30</f>
        <v>0</v>
      </c>
      <c r="M27" s="128">
        <f>'Missing component hidden'!W30</f>
        <v>0</v>
      </c>
      <c r="N27" s="21"/>
    </row>
    <row r="28" spans="1:14" x14ac:dyDescent="0.25">
      <c r="A28" s="140">
        <v>309</v>
      </c>
      <c r="B28" s="21">
        <f>'Imputed and missing data hidden'!AM31</f>
        <v>0</v>
      </c>
      <c r="C28" s="124">
        <f>'Imputed and missing data hidden'!AN31</f>
        <v>0</v>
      </c>
      <c r="D28" s="125">
        <f>'Indicator Date hidden2'!AN31</f>
        <v>1.1714285714285715</v>
      </c>
      <c r="E28" s="126">
        <f t="shared" si="0"/>
        <v>0</v>
      </c>
      <c r="F28" s="126">
        <f t="shared" si="2"/>
        <v>3.9047619047619051</v>
      </c>
      <c r="G28" s="127">
        <f t="shared" si="1"/>
        <v>1.9523809523809526</v>
      </c>
      <c r="H28" s="21"/>
      <c r="I28" s="209">
        <f>'Missing component hidden'!S31</f>
        <v>0</v>
      </c>
      <c r="J28" s="124">
        <f>'Missing component hidden'!T31</f>
        <v>0</v>
      </c>
      <c r="K28" s="128">
        <f>'Missing component hidden'!U31</f>
        <v>0</v>
      </c>
      <c r="L28" s="128">
        <f>'Missing component hidden'!V31</f>
        <v>0</v>
      </c>
      <c r="M28" s="128">
        <f>'Missing component hidden'!W31</f>
        <v>0</v>
      </c>
      <c r="N28" s="21"/>
    </row>
    <row r="29" spans="1:14" x14ac:dyDescent="0.25">
      <c r="A29" s="140">
        <v>310</v>
      </c>
      <c r="B29" s="21">
        <f>'Imputed and missing data hidden'!AM32</f>
        <v>1</v>
      </c>
      <c r="C29" s="124">
        <f>'Imputed and missing data hidden'!AN32</f>
        <v>2.8571428571428571E-2</v>
      </c>
      <c r="D29" s="125">
        <f>'Indicator Date hidden2'!AN32</f>
        <v>1.1714285714285715</v>
      </c>
      <c r="E29" s="126">
        <f t="shared" si="0"/>
        <v>0.66666666666666607</v>
      </c>
      <c r="F29" s="126">
        <f t="shared" si="2"/>
        <v>3.9047619047619051</v>
      </c>
      <c r="G29" s="127">
        <f t="shared" si="1"/>
        <v>2.2857142857142856</v>
      </c>
      <c r="H29" s="21"/>
      <c r="I29" s="209">
        <f>'Missing component hidden'!S32</f>
        <v>0</v>
      </c>
      <c r="J29" s="124">
        <f>'Missing component hidden'!T32</f>
        <v>0</v>
      </c>
      <c r="K29" s="128">
        <f>'Missing component hidden'!U32</f>
        <v>0</v>
      </c>
      <c r="L29" s="128">
        <f>'Missing component hidden'!V32</f>
        <v>0</v>
      </c>
      <c r="M29" s="128">
        <f>'Missing component hidden'!W32</f>
        <v>0</v>
      </c>
      <c r="N29" s="21"/>
    </row>
    <row r="30" spans="1:14" x14ac:dyDescent="0.25">
      <c r="A30" s="140">
        <v>311</v>
      </c>
      <c r="B30" s="21">
        <f>'Imputed and missing data hidden'!AM33</f>
        <v>0</v>
      </c>
      <c r="C30" s="124">
        <f>'Imputed and missing data hidden'!AN33</f>
        <v>0</v>
      </c>
      <c r="D30" s="125">
        <f>'Indicator Date hidden2'!AN33</f>
        <v>1.1714285714285715</v>
      </c>
      <c r="E30" s="126">
        <f t="shared" si="0"/>
        <v>0</v>
      </c>
      <c r="F30" s="126">
        <f t="shared" si="2"/>
        <v>3.9047619047619051</v>
      </c>
      <c r="G30" s="127">
        <f t="shared" si="1"/>
        <v>1.9523809523809526</v>
      </c>
      <c r="H30" s="21"/>
      <c r="I30" s="209">
        <f>'Missing component hidden'!S33</f>
        <v>0</v>
      </c>
      <c r="J30" s="124">
        <f>'Missing component hidden'!T33</f>
        <v>0</v>
      </c>
      <c r="K30" s="128">
        <f>'Missing component hidden'!U33</f>
        <v>0</v>
      </c>
      <c r="L30" s="128">
        <f>'Missing component hidden'!V33</f>
        <v>0</v>
      </c>
      <c r="M30" s="128">
        <f>'Missing component hidden'!W33</f>
        <v>0</v>
      </c>
      <c r="N30" s="21"/>
    </row>
    <row r="31" spans="1:14" x14ac:dyDescent="0.25">
      <c r="A31" s="140">
        <v>312</v>
      </c>
      <c r="B31" s="21">
        <f>'Imputed and missing data hidden'!AM34</f>
        <v>1</v>
      </c>
      <c r="C31" s="124">
        <f>'Imputed and missing data hidden'!AN34</f>
        <v>2.8571428571428571E-2</v>
      </c>
      <c r="D31" s="125">
        <f>'Indicator Date hidden2'!AN34</f>
        <v>1.1714285714285715</v>
      </c>
      <c r="E31" s="126">
        <f t="shared" si="0"/>
        <v>0.66666666666666607</v>
      </c>
      <c r="F31" s="126">
        <f t="shared" si="2"/>
        <v>3.9047619047619051</v>
      </c>
      <c r="G31" s="127">
        <f t="shared" si="1"/>
        <v>2.2857142857142856</v>
      </c>
      <c r="H31" s="21"/>
      <c r="I31" s="209">
        <f>'Missing component hidden'!S34</f>
        <v>0</v>
      </c>
      <c r="J31" s="124">
        <f>'Missing component hidden'!T34</f>
        <v>0</v>
      </c>
      <c r="K31" s="128">
        <f>'Missing component hidden'!U34</f>
        <v>0</v>
      </c>
      <c r="L31" s="128">
        <f>'Missing component hidden'!V34</f>
        <v>0</v>
      </c>
      <c r="M31" s="128">
        <f>'Missing component hidden'!W34</f>
        <v>0</v>
      </c>
      <c r="N31" s="21"/>
    </row>
    <row r="32" spans="1:14" x14ac:dyDescent="0.25">
      <c r="A32" s="140">
        <v>313</v>
      </c>
      <c r="B32" s="21">
        <f>'Imputed and missing data hidden'!AM35</f>
        <v>0</v>
      </c>
      <c r="C32" s="124">
        <f>'Imputed and missing data hidden'!AN35</f>
        <v>0</v>
      </c>
      <c r="D32" s="125">
        <f>'Indicator Date hidden2'!AN35</f>
        <v>1.1714285714285715</v>
      </c>
      <c r="E32" s="126">
        <f t="shared" si="0"/>
        <v>0</v>
      </c>
      <c r="F32" s="126">
        <f t="shared" si="2"/>
        <v>3.9047619047619051</v>
      </c>
      <c r="G32" s="127">
        <f t="shared" si="1"/>
        <v>1.9523809523809526</v>
      </c>
      <c r="H32" s="21"/>
      <c r="I32" s="209">
        <f>'Missing component hidden'!S35</f>
        <v>0</v>
      </c>
      <c r="J32" s="124">
        <f>'Missing component hidden'!T35</f>
        <v>0</v>
      </c>
      <c r="K32" s="128">
        <f>'Missing component hidden'!U35</f>
        <v>0</v>
      </c>
      <c r="L32" s="128">
        <f>'Missing component hidden'!V35</f>
        <v>0</v>
      </c>
      <c r="M32" s="128">
        <f>'Missing component hidden'!W35</f>
        <v>0</v>
      </c>
      <c r="N32" s="21"/>
    </row>
    <row r="33" spans="1:14" x14ac:dyDescent="0.25">
      <c r="A33" s="140">
        <v>314</v>
      </c>
      <c r="B33" s="21">
        <f>'Imputed and missing data hidden'!AM36</f>
        <v>0</v>
      </c>
      <c r="C33" s="124">
        <f>'Imputed and missing data hidden'!AN36</f>
        <v>0</v>
      </c>
      <c r="D33" s="125">
        <f>'Indicator Date hidden2'!AN36</f>
        <v>1.1714285714285715</v>
      </c>
      <c r="E33" s="126">
        <f t="shared" si="0"/>
        <v>0</v>
      </c>
      <c r="F33" s="126">
        <f t="shared" si="2"/>
        <v>3.9047619047619051</v>
      </c>
      <c r="G33" s="127">
        <f t="shared" si="1"/>
        <v>1.9523809523809526</v>
      </c>
      <c r="H33" s="21"/>
      <c r="I33" s="209">
        <f>'Missing component hidden'!S36</f>
        <v>0</v>
      </c>
      <c r="J33" s="124">
        <f>'Missing component hidden'!T36</f>
        <v>0</v>
      </c>
      <c r="K33" s="128">
        <f>'Missing component hidden'!U36</f>
        <v>0</v>
      </c>
      <c r="L33" s="128">
        <f>'Missing component hidden'!V36</f>
        <v>0</v>
      </c>
      <c r="M33" s="128">
        <f>'Missing component hidden'!W36</f>
        <v>0</v>
      </c>
      <c r="N33" s="21"/>
    </row>
    <row r="34" spans="1:14" x14ac:dyDescent="0.25">
      <c r="A34" s="140">
        <v>315</v>
      </c>
      <c r="B34" s="21">
        <f>'Imputed and missing data hidden'!AM37</f>
        <v>1</v>
      </c>
      <c r="C34" s="124">
        <f>'Imputed and missing data hidden'!AN37</f>
        <v>2.8571428571428571E-2</v>
      </c>
      <c r="D34" s="125">
        <f>'Indicator Date hidden2'!AN37</f>
        <v>1.1714285714285715</v>
      </c>
      <c r="E34" s="126">
        <f t="shared" si="0"/>
        <v>0.66666666666666607</v>
      </c>
      <c r="F34" s="126">
        <f t="shared" si="2"/>
        <v>3.9047619047619051</v>
      </c>
      <c r="G34" s="127">
        <f t="shared" si="1"/>
        <v>2.2857142857142856</v>
      </c>
      <c r="H34" s="21"/>
      <c r="I34" s="209">
        <f>'Missing component hidden'!S37</f>
        <v>0</v>
      </c>
      <c r="J34" s="124">
        <f>'Missing component hidden'!T37</f>
        <v>0</v>
      </c>
      <c r="K34" s="128">
        <f>'Missing component hidden'!U37</f>
        <v>0</v>
      </c>
      <c r="L34" s="128">
        <f>'Missing component hidden'!V37</f>
        <v>0</v>
      </c>
      <c r="M34" s="128">
        <f>'Missing component hidden'!W37</f>
        <v>0</v>
      </c>
      <c r="N34" s="21"/>
    </row>
    <row r="35" spans="1:14" x14ac:dyDescent="0.25">
      <c r="A35" s="140">
        <v>316</v>
      </c>
      <c r="B35" s="21">
        <f>'Imputed and missing data hidden'!AM38</f>
        <v>0</v>
      </c>
      <c r="C35" s="124">
        <f>'Imputed and missing data hidden'!AN38</f>
        <v>0</v>
      </c>
      <c r="D35" s="125">
        <f>'Indicator Date hidden2'!AN38</f>
        <v>1.1714285714285715</v>
      </c>
      <c r="E35" s="126">
        <f t="shared" si="0"/>
        <v>0</v>
      </c>
      <c r="F35" s="126">
        <f t="shared" si="2"/>
        <v>3.9047619047619051</v>
      </c>
      <c r="G35" s="127">
        <f t="shared" si="1"/>
        <v>1.9523809523809526</v>
      </c>
      <c r="H35" s="21"/>
      <c r="I35" s="209">
        <f>'Missing component hidden'!S38</f>
        <v>0</v>
      </c>
      <c r="J35" s="124">
        <f>'Missing component hidden'!T38</f>
        <v>0</v>
      </c>
      <c r="K35" s="128">
        <f>'Missing component hidden'!U38</f>
        <v>0</v>
      </c>
      <c r="L35" s="128">
        <f>'Missing component hidden'!V38</f>
        <v>0</v>
      </c>
      <c r="M35" s="128">
        <f>'Missing component hidden'!W38</f>
        <v>0</v>
      </c>
      <c r="N35" s="21"/>
    </row>
    <row r="36" spans="1:14" x14ac:dyDescent="0.25">
      <c r="A36" s="140">
        <v>317</v>
      </c>
      <c r="B36" s="21">
        <f>'Imputed and missing data hidden'!AM39</f>
        <v>0</v>
      </c>
      <c r="C36" s="124">
        <f>'Imputed and missing data hidden'!AN39</f>
        <v>0</v>
      </c>
      <c r="D36" s="125">
        <f>'Indicator Date hidden2'!AN39</f>
        <v>1.1714285714285715</v>
      </c>
      <c r="E36" s="126">
        <f t="shared" si="0"/>
        <v>0</v>
      </c>
      <c r="F36" s="126">
        <f t="shared" si="2"/>
        <v>3.9047619047619051</v>
      </c>
      <c r="G36" s="127">
        <f t="shared" si="1"/>
        <v>1.9523809523809526</v>
      </c>
      <c r="H36" s="21"/>
      <c r="I36" s="209">
        <f>'Missing component hidden'!S39</f>
        <v>0</v>
      </c>
      <c r="J36" s="124">
        <f>'Missing component hidden'!T39</f>
        <v>0</v>
      </c>
      <c r="K36" s="128">
        <f>'Missing component hidden'!U39</f>
        <v>0</v>
      </c>
      <c r="L36" s="128">
        <f>'Missing component hidden'!V39</f>
        <v>0</v>
      </c>
      <c r="M36" s="128">
        <f>'Missing component hidden'!W39</f>
        <v>0</v>
      </c>
      <c r="N36" s="21"/>
    </row>
    <row r="37" spans="1:14" x14ac:dyDescent="0.25">
      <c r="A37" s="140">
        <v>318</v>
      </c>
      <c r="B37" s="21">
        <f>'Imputed and missing data hidden'!AM40</f>
        <v>0</v>
      </c>
      <c r="C37" s="124">
        <f>'Imputed and missing data hidden'!AN40</f>
        <v>0</v>
      </c>
      <c r="D37" s="125">
        <f>'Indicator Date hidden2'!AN40</f>
        <v>1.1714285714285715</v>
      </c>
      <c r="E37" s="126">
        <f t="shared" si="0"/>
        <v>0</v>
      </c>
      <c r="F37" s="126">
        <f t="shared" si="2"/>
        <v>3.9047619047619051</v>
      </c>
      <c r="G37" s="127">
        <f t="shared" si="1"/>
        <v>1.9523809523809526</v>
      </c>
      <c r="H37" s="21"/>
      <c r="I37" s="209">
        <f>'Missing component hidden'!S40</f>
        <v>0</v>
      </c>
      <c r="J37" s="124">
        <f>'Missing component hidden'!T40</f>
        <v>0</v>
      </c>
      <c r="K37" s="128">
        <f>'Missing component hidden'!U40</f>
        <v>0</v>
      </c>
      <c r="L37" s="128">
        <f>'Missing component hidden'!V40</f>
        <v>0</v>
      </c>
      <c r="M37" s="128">
        <f>'Missing component hidden'!W40</f>
        <v>0</v>
      </c>
      <c r="N37" s="21"/>
    </row>
    <row r="38" spans="1:14" x14ac:dyDescent="0.25">
      <c r="A38" s="140">
        <v>319</v>
      </c>
      <c r="B38" s="21">
        <f>'Imputed and missing data hidden'!AM41</f>
        <v>0</v>
      </c>
      <c r="C38" s="124">
        <f>'Imputed and missing data hidden'!AN41</f>
        <v>0</v>
      </c>
      <c r="D38" s="125">
        <f>'Indicator Date hidden2'!AN41</f>
        <v>1.1714285714285715</v>
      </c>
      <c r="E38" s="126">
        <f t="shared" si="0"/>
        <v>0</v>
      </c>
      <c r="F38" s="126">
        <f t="shared" si="2"/>
        <v>3.9047619047619051</v>
      </c>
      <c r="G38" s="127">
        <f t="shared" si="1"/>
        <v>1.9523809523809526</v>
      </c>
      <c r="H38" s="21"/>
      <c r="I38" s="209">
        <f>'Missing component hidden'!S41</f>
        <v>0</v>
      </c>
      <c r="J38" s="124">
        <f>'Missing component hidden'!T41</f>
        <v>0</v>
      </c>
      <c r="K38" s="128">
        <f>'Missing component hidden'!U41</f>
        <v>0</v>
      </c>
      <c r="L38" s="128">
        <f>'Missing component hidden'!V41</f>
        <v>0</v>
      </c>
      <c r="M38" s="128">
        <f>'Missing component hidden'!W41</f>
        <v>0</v>
      </c>
      <c r="N38" s="21"/>
    </row>
    <row r="39" spans="1:14" x14ac:dyDescent="0.25">
      <c r="A39" s="140">
        <v>320</v>
      </c>
      <c r="B39" s="21">
        <f>'Imputed and missing data hidden'!AM42</f>
        <v>0</v>
      </c>
      <c r="C39" s="124">
        <f>'Imputed and missing data hidden'!AN42</f>
        <v>0</v>
      </c>
      <c r="D39" s="125">
        <f>'Indicator Date hidden2'!AN42</f>
        <v>1.1714285714285715</v>
      </c>
      <c r="E39" s="126">
        <f t="shared" si="0"/>
        <v>0</v>
      </c>
      <c r="F39" s="126">
        <f t="shared" si="2"/>
        <v>3.9047619047619051</v>
      </c>
      <c r="G39" s="127">
        <f t="shared" si="1"/>
        <v>1.9523809523809526</v>
      </c>
      <c r="H39" s="21"/>
      <c r="I39" s="209">
        <f>'Missing component hidden'!S42</f>
        <v>0</v>
      </c>
      <c r="J39" s="124">
        <f>'Missing component hidden'!T42</f>
        <v>0</v>
      </c>
      <c r="K39" s="128">
        <f>'Missing component hidden'!U42</f>
        <v>0</v>
      </c>
      <c r="L39" s="128">
        <f>'Missing component hidden'!V42</f>
        <v>0</v>
      </c>
      <c r="M39" s="128">
        <f>'Missing component hidden'!W42</f>
        <v>0</v>
      </c>
      <c r="N39" s="21"/>
    </row>
    <row r="40" spans="1:14" x14ac:dyDescent="0.25">
      <c r="A40" s="140">
        <v>321</v>
      </c>
      <c r="B40" s="21">
        <f>'Imputed and missing data hidden'!AM43</f>
        <v>0</v>
      </c>
      <c r="C40" s="124">
        <f>'Imputed and missing data hidden'!AN43</f>
        <v>0</v>
      </c>
      <c r="D40" s="125">
        <f>'Indicator Date hidden2'!AN43</f>
        <v>1.1714285714285715</v>
      </c>
      <c r="E40" s="126">
        <f t="shared" si="0"/>
        <v>0</v>
      </c>
      <c r="F40" s="126">
        <f t="shared" si="2"/>
        <v>3.9047619047619051</v>
      </c>
      <c r="G40" s="127">
        <f t="shared" si="1"/>
        <v>1.9523809523809526</v>
      </c>
      <c r="H40" s="21"/>
      <c r="I40" s="209">
        <f>'Missing component hidden'!S43</f>
        <v>0</v>
      </c>
      <c r="J40" s="124">
        <f>'Missing component hidden'!T43</f>
        <v>0</v>
      </c>
      <c r="K40" s="128">
        <f>'Missing component hidden'!U43</f>
        <v>0</v>
      </c>
      <c r="L40" s="128">
        <f>'Missing component hidden'!V43</f>
        <v>0</v>
      </c>
      <c r="M40" s="128">
        <f>'Missing component hidden'!W43</f>
        <v>0</v>
      </c>
      <c r="N40" s="21"/>
    </row>
    <row r="41" spans="1:14" x14ac:dyDescent="0.25">
      <c r="A41" s="140">
        <v>401</v>
      </c>
      <c r="B41" s="21">
        <f>'Imputed and missing data hidden'!AM44</f>
        <v>0</v>
      </c>
      <c r="C41" s="124">
        <f>'Imputed and missing data hidden'!AN44</f>
        <v>0</v>
      </c>
      <c r="D41" s="125">
        <f>'Indicator Date hidden2'!AN44</f>
        <v>1.1714285714285715</v>
      </c>
      <c r="E41" s="126">
        <f t="shared" si="0"/>
        <v>0</v>
      </c>
      <c r="F41" s="126">
        <f t="shared" si="2"/>
        <v>3.9047619047619051</v>
      </c>
      <c r="G41" s="127">
        <f t="shared" si="1"/>
        <v>1.9523809523809526</v>
      </c>
      <c r="H41" s="21"/>
      <c r="I41" s="209">
        <f>'Missing component hidden'!S44</f>
        <v>0</v>
      </c>
      <c r="J41" s="124">
        <f>'Missing component hidden'!T44</f>
        <v>0</v>
      </c>
      <c r="K41" s="128">
        <f>'Missing component hidden'!U44</f>
        <v>0</v>
      </c>
      <c r="L41" s="128">
        <f>'Missing component hidden'!V44</f>
        <v>0</v>
      </c>
      <c r="M41" s="128">
        <f>'Missing component hidden'!W44</f>
        <v>0</v>
      </c>
      <c r="N41" s="21"/>
    </row>
    <row r="42" spans="1:14" x14ac:dyDescent="0.25">
      <c r="A42" s="140">
        <v>402</v>
      </c>
      <c r="B42" s="21">
        <f>'Imputed and missing data hidden'!AM45</f>
        <v>1</v>
      </c>
      <c r="C42" s="124">
        <f>'Imputed and missing data hidden'!AN45</f>
        <v>2.8571428571428571E-2</v>
      </c>
      <c r="D42" s="125">
        <f>'Indicator Date hidden2'!AN45</f>
        <v>1.1714285714285715</v>
      </c>
      <c r="E42" s="126">
        <f t="shared" si="0"/>
        <v>0.66666666666666607</v>
      </c>
      <c r="F42" s="126">
        <f t="shared" si="2"/>
        <v>3.9047619047619051</v>
      </c>
      <c r="G42" s="127">
        <f t="shared" si="1"/>
        <v>2.2857142857142856</v>
      </c>
      <c r="H42" s="21"/>
      <c r="I42" s="209">
        <f>'Missing component hidden'!S45</f>
        <v>0</v>
      </c>
      <c r="J42" s="124">
        <f>'Missing component hidden'!T45</f>
        <v>0</v>
      </c>
      <c r="K42" s="128">
        <f>'Missing component hidden'!U45</f>
        <v>0</v>
      </c>
      <c r="L42" s="128">
        <f>'Missing component hidden'!V45</f>
        <v>0</v>
      </c>
      <c r="M42" s="128">
        <f>'Missing component hidden'!W45</f>
        <v>0</v>
      </c>
      <c r="N42" s="21"/>
    </row>
    <row r="43" spans="1:14" x14ac:dyDescent="0.25">
      <c r="A43" s="140">
        <v>403</v>
      </c>
      <c r="B43" s="21">
        <f>'Imputed and missing data hidden'!AM46</f>
        <v>1</v>
      </c>
      <c r="C43" s="124">
        <f>'Imputed and missing data hidden'!AN46</f>
        <v>2.8571428571428571E-2</v>
      </c>
      <c r="D43" s="125">
        <f>'Indicator Date hidden2'!AN46</f>
        <v>1.1714285714285715</v>
      </c>
      <c r="E43" s="126">
        <f t="shared" si="0"/>
        <v>0.66666666666666607</v>
      </c>
      <c r="F43" s="126">
        <f t="shared" si="2"/>
        <v>3.9047619047619051</v>
      </c>
      <c r="G43" s="127">
        <f t="shared" si="1"/>
        <v>2.2857142857142856</v>
      </c>
      <c r="H43" s="21"/>
      <c r="I43" s="209">
        <f>'Missing component hidden'!S46</f>
        <v>0</v>
      </c>
      <c r="J43" s="124">
        <f>'Missing component hidden'!T46</f>
        <v>0</v>
      </c>
      <c r="K43" s="128">
        <f>'Missing component hidden'!U46</f>
        <v>0</v>
      </c>
      <c r="L43" s="128">
        <f>'Missing component hidden'!V46</f>
        <v>0</v>
      </c>
      <c r="M43" s="128">
        <f>'Missing component hidden'!W46</f>
        <v>0</v>
      </c>
      <c r="N43" s="21"/>
    </row>
    <row r="44" spans="1:14" x14ac:dyDescent="0.25">
      <c r="A44" s="140">
        <v>404</v>
      </c>
      <c r="B44" s="21">
        <f>'Imputed and missing data hidden'!AM47</f>
        <v>0</v>
      </c>
      <c r="C44" s="124">
        <f>'Imputed and missing data hidden'!AN47</f>
        <v>0</v>
      </c>
      <c r="D44" s="125">
        <f>'Indicator Date hidden2'!AN47</f>
        <v>1.1714285714285715</v>
      </c>
      <c r="E44" s="126">
        <f t="shared" si="0"/>
        <v>0</v>
      </c>
      <c r="F44" s="126">
        <f t="shared" si="2"/>
        <v>3.9047619047619051</v>
      </c>
      <c r="G44" s="127">
        <f t="shared" si="1"/>
        <v>1.9523809523809526</v>
      </c>
      <c r="I44" s="209">
        <f>'Missing component hidden'!S47</f>
        <v>0</v>
      </c>
      <c r="J44" s="124">
        <f>'Missing component hidden'!T47</f>
        <v>0</v>
      </c>
      <c r="K44" s="128">
        <f>'Missing component hidden'!U47</f>
        <v>0</v>
      </c>
      <c r="L44" s="128">
        <f>'Missing component hidden'!V47</f>
        <v>0</v>
      </c>
      <c r="M44" s="128">
        <f>'Missing component hidden'!W47</f>
        <v>0</v>
      </c>
    </row>
    <row r="45" spans="1:14" x14ac:dyDescent="0.25">
      <c r="A45" s="140">
        <v>405</v>
      </c>
      <c r="B45" s="21">
        <f>'Imputed and missing data hidden'!AM48</f>
        <v>0</v>
      </c>
      <c r="C45" s="124">
        <f>'Imputed and missing data hidden'!AN48</f>
        <v>0</v>
      </c>
      <c r="D45" s="125">
        <f>'Indicator Date hidden2'!AN48</f>
        <v>1.1714285714285715</v>
      </c>
      <c r="E45" s="126">
        <f t="shared" si="0"/>
        <v>0</v>
      </c>
      <c r="F45" s="126">
        <f t="shared" si="2"/>
        <v>3.9047619047619051</v>
      </c>
      <c r="G45" s="127">
        <f t="shared" si="1"/>
        <v>1.9523809523809526</v>
      </c>
      <c r="I45" s="209">
        <f>'Missing component hidden'!S48</f>
        <v>0</v>
      </c>
      <c r="J45" s="124">
        <f>'Missing component hidden'!T48</f>
        <v>0</v>
      </c>
      <c r="K45" s="128">
        <f>'Missing component hidden'!U48</f>
        <v>0</v>
      </c>
      <c r="L45" s="128">
        <f>'Missing component hidden'!V48</f>
        <v>0</v>
      </c>
      <c r="M45" s="128">
        <f>'Missing component hidden'!W48</f>
        <v>0</v>
      </c>
    </row>
    <row r="46" spans="1:14" x14ac:dyDescent="0.25">
      <c r="A46" s="140">
        <v>406</v>
      </c>
      <c r="B46" s="21">
        <f>'Imputed and missing data hidden'!AM49</f>
        <v>0</v>
      </c>
      <c r="C46" s="124">
        <f>'Imputed and missing data hidden'!AN49</f>
        <v>0</v>
      </c>
      <c r="D46" s="125">
        <f>'Indicator Date hidden2'!AN49</f>
        <v>1.1714285714285715</v>
      </c>
      <c r="E46" s="126">
        <f t="shared" si="0"/>
        <v>0</v>
      </c>
      <c r="F46" s="126">
        <f t="shared" si="2"/>
        <v>3.9047619047619051</v>
      </c>
      <c r="G46" s="127">
        <f t="shared" si="1"/>
        <v>1.9523809523809526</v>
      </c>
      <c r="I46" s="209">
        <f>'Missing component hidden'!S49</f>
        <v>0</v>
      </c>
      <c r="J46" s="124">
        <f>'Missing component hidden'!T49</f>
        <v>0</v>
      </c>
      <c r="K46" s="128">
        <f>'Missing component hidden'!U49</f>
        <v>0</v>
      </c>
      <c r="L46" s="128">
        <f>'Missing component hidden'!V49</f>
        <v>0</v>
      </c>
      <c r="M46" s="128">
        <f>'Missing component hidden'!W49</f>
        <v>0</v>
      </c>
    </row>
    <row r="47" spans="1:14" x14ac:dyDescent="0.25">
      <c r="A47" s="140">
        <v>407</v>
      </c>
      <c r="B47" s="21">
        <f>'Imputed and missing data hidden'!AM50</f>
        <v>1</v>
      </c>
      <c r="C47" s="124">
        <f>'Imputed and missing data hidden'!AN50</f>
        <v>2.8571428571428571E-2</v>
      </c>
      <c r="D47" s="125">
        <f>'Indicator Date hidden2'!AN50</f>
        <v>1.1714285714285715</v>
      </c>
      <c r="E47" s="126">
        <f t="shared" si="0"/>
        <v>0.66666666666666607</v>
      </c>
      <c r="F47" s="126">
        <f t="shared" si="2"/>
        <v>3.9047619047619051</v>
      </c>
      <c r="G47" s="127">
        <f t="shared" si="1"/>
        <v>2.2857142857142856</v>
      </c>
      <c r="I47" s="209">
        <f>'Missing component hidden'!S50</f>
        <v>0</v>
      </c>
      <c r="J47" s="124">
        <f>'Missing component hidden'!T50</f>
        <v>0</v>
      </c>
      <c r="K47" s="128">
        <f>'Missing component hidden'!U50</f>
        <v>0</v>
      </c>
      <c r="L47" s="128">
        <f>'Missing component hidden'!V50</f>
        <v>0</v>
      </c>
      <c r="M47" s="128">
        <f>'Missing component hidden'!W50</f>
        <v>0</v>
      </c>
    </row>
    <row r="48" spans="1:14" x14ac:dyDescent="0.25">
      <c r="A48" s="140">
        <v>408</v>
      </c>
      <c r="B48" s="21">
        <f>'Imputed and missing data hidden'!AM51</f>
        <v>0</v>
      </c>
      <c r="C48" s="124">
        <f>'Imputed and missing data hidden'!AN51</f>
        <v>0</v>
      </c>
      <c r="D48" s="125">
        <f>'Indicator Date hidden2'!AN51</f>
        <v>1.1714285714285715</v>
      </c>
      <c r="E48" s="126">
        <f t="shared" si="0"/>
        <v>0</v>
      </c>
      <c r="F48" s="126">
        <f t="shared" si="2"/>
        <v>3.9047619047619051</v>
      </c>
      <c r="G48" s="127">
        <f t="shared" si="1"/>
        <v>1.9523809523809526</v>
      </c>
      <c r="I48" s="209">
        <f>'Missing component hidden'!S51</f>
        <v>0</v>
      </c>
      <c r="J48" s="124">
        <f>'Missing component hidden'!T51</f>
        <v>0</v>
      </c>
      <c r="K48" s="128">
        <f>'Missing component hidden'!U51</f>
        <v>0</v>
      </c>
      <c r="L48" s="128">
        <f>'Missing component hidden'!V51</f>
        <v>0</v>
      </c>
      <c r="M48" s="128">
        <f>'Missing component hidden'!W51</f>
        <v>0</v>
      </c>
    </row>
    <row r="49" spans="1:13" x14ac:dyDescent="0.25">
      <c r="A49" s="140">
        <v>409</v>
      </c>
      <c r="B49" s="21">
        <f>'Imputed and missing data hidden'!AM52</f>
        <v>0</v>
      </c>
      <c r="C49" s="124">
        <f>'Imputed and missing data hidden'!AN52</f>
        <v>0</v>
      </c>
      <c r="D49" s="125">
        <f>'Indicator Date hidden2'!AN52</f>
        <v>1.1714285714285715</v>
      </c>
      <c r="E49" s="126">
        <f t="shared" si="0"/>
        <v>0</v>
      </c>
      <c r="F49" s="126">
        <f t="shared" si="2"/>
        <v>3.9047619047619051</v>
      </c>
      <c r="G49" s="127">
        <f t="shared" si="1"/>
        <v>1.9523809523809526</v>
      </c>
      <c r="I49" s="209">
        <f>'Missing component hidden'!S52</f>
        <v>0</v>
      </c>
      <c r="J49" s="124">
        <f>'Missing component hidden'!T52</f>
        <v>0</v>
      </c>
      <c r="K49" s="128">
        <f>'Missing component hidden'!U52</f>
        <v>0</v>
      </c>
      <c r="L49" s="128">
        <f>'Missing component hidden'!V52</f>
        <v>0</v>
      </c>
      <c r="M49" s="128">
        <f>'Missing component hidden'!W52</f>
        <v>0</v>
      </c>
    </row>
    <row r="50" spans="1:13" x14ac:dyDescent="0.25">
      <c r="A50" s="140">
        <v>410</v>
      </c>
      <c r="B50" s="21">
        <f>'Imputed and missing data hidden'!AM53</f>
        <v>0</v>
      </c>
      <c r="C50" s="124">
        <f>'Imputed and missing data hidden'!AN53</f>
        <v>0</v>
      </c>
      <c r="D50" s="125">
        <f>'Indicator Date hidden2'!AN53</f>
        <v>1.1714285714285715</v>
      </c>
      <c r="E50" s="126">
        <f t="shared" si="0"/>
        <v>0</v>
      </c>
      <c r="F50" s="126">
        <f t="shared" si="2"/>
        <v>3.9047619047619051</v>
      </c>
      <c r="G50" s="127">
        <f t="shared" si="1"/>
        <v>1.9523809523809526</v>
      </c>
      <c r="I50" s="209">
        <f>'Missing component hidden'!S53</f>
        <v>0</v>
      </c>
      <c r="J50" s="124">
        <f>'Missing component hidden'!T53</f>
        <v>0</v>
      </c>
      <c r="K50" s="128">
        <f>'Missing component hidden'!U53</f>
        <v>0</v>
      </c>
      <c r="L50" s="128">
        <f>'Missing component hidden'!V53</f>
        <v>0</v>
      </c>
      <c r="M50" s="128">
        <f>'Missing component hidden'!W53</f>
        <v>0</v>
      </c>
    </row>
    <row r="51" spans="1:13" x14ac:dyDescent="0.25">
      <c r="A51" s="140">
        <v>411</v>
      </c>
      <c r="B51" s="21">
        <f>'Imputed and missing data hidden'!AM54</f>
        <v>1</v>
      </c>
      <c r="C51" s="124">
        <f>'Imputed and missing data hidden'!AN54</f>
        <v>2.8571428571428571E-2</v>
      </c>
      <c r="D51" s="125">
        <f>'Indicator Date hidden2'!AN54</f>
        <v>1.1714285714285715</v>
      </c>
      <c r="E51" s="126">
        <f t="shared" si="0"/>
        <v>0.66666666666666607</v>
      </c>
      <c r="F51" s="126">
        <f t="shared" si="2"/>
        <v>3.9047619047619051</v>
      </c>
      <c r="G51" s="127">
        <f t="shared" si="1"/>
        <v>2.2857142857142856</v>
      </c>
      <c r="I51" s="209">
        <f>'Missing component hidden'!S54</f>
        <v>0</v>
      </c>
      <c r="J51" s="124">
        <f>'Missing component hidden'!T54</f>
        <v>0</v>
      </c>
      <c r="K51" s="128">
        <f>'Missing component hidden'!U54</f>
        <v>0</v>
      </c>
      <c r="L51" s="128">
        <f>'Missing component hidden'!V54</f>
        <v>0</v>
      </c>
      <c r="M51" s="128">
        <f>'Missing component hidden'!W54</f>
        <v>0</v>
      </c>
    </row>
    <row r="52" spans="1:13" x14ac:dyDescent="0.25">
      <c r="A52" s="140">
        <v>412</v>
      </c>
      <c r="B52" s="21">
        <f>'Imputed and missing data hidden'!AM55</f>
        <v>0</v>
      </c>
      <c r="C52" s="124">
        <f>'Imputed and missing data hidden'!AN55</f>
        <v>0</v>
      </c>
      <c r="D52" s="125">
        <f>'Indicator Date hidden2'!AN55</f>
        <v>1.1714285714285715</v>
      </c>
      <c r="E52" s="126">
        <f t="shared" si="0"/>
        <v>0</v>
      </c>
      <c r="F52" s="126">
        <f t="shared" si="2"/>
        <v>3.9047619047619051</v>
      </c>
      <c r="G52" s="127">
        <f t="shared" si="1"/>
        <v>1.9523809523809526</v>
      </c>
      <c r="I52" s="209">
        <f>'Missing component hidden'!S55</f>
        <v>0</v>
      </c>
      <c r="J52" s="124">
        <f>'Missing component hidden'!T55</f>
        <v>0</v>
      </c>
      <c r="K52" s="128">
        <f>'Missing component hidden'!U55</f>
        <v>0</v>
      </c>
      <c r="L52" s="128">
        <f>'Missing component hidden'!V55</f>
        <v>0</v>
      </c>
      <c r="M52" s="128">
        <f>'Missing component hidden'!W55</f>
        <v>0</v>
      </c>
    </row>
    <row r="53" spans="1:13" x14ac:dyDescent="0.25">
      <c r="A53" s="140">
        <v>413</v>
      </c>
      <c r="B53" s="21">
        <f>'Imputed and missing data hidden'!AM56</f>
        <v>0</v>
      </c>
      <c r="C53" s="124">
        <f>'Imputed and missing data hidden'!AN56</f>
        <v>0</v>
      </c>
      <c r="D53" s="125">
        <f>'Indicator Date hidden2'!AN56</f>
        <v>1.1714285714285715</v>
      </c>
      <c r="E53" s="126">
        <f t="shared" si="0"/>
        <v>0</v>
      </c>
      <c r="F53" s="126">
        <f t="shared" si="2"/>
        <v>3.9047619047619051</v>
      </c>
      <c r="G53" s="127">
        <f t="shared" si="1"/>
        <v>1.9523809523809526</v>
      </c>
      <c r="I53" s="209">
        <f>'Missing component hidden'!S56</f>
        <v>0</v>
      </c>
      <c r="J53" s="124">
        <f>'Missing component hidden'!T56</f>
        <v>0</v>
      </c>
      <c r="K53" s="128">
        <f>'Missing component hidden'!U56</f>
        <v>0</v>
      </c>
      <c r="L53" s="128">
        <f>'Missing component hidden'!V56</f>
        <v>0</v>
      </c>
      <c r="M53" s="128">
        <f>'Missing component hidden'!W56</f>
        <v>0</v>
      </c>
    </row>
    <row r="54" spans="1:13" x14ac:dyDescent="0.25">
      <c r="A54" s="140">
        <v>414</v>
      </c>
      <c r="B54" s="21">
        <f>'Imputed and missing data hidden'!AM57</f>
        <v>0</v>
      </c>
      <c r="C54" s="124">
        <f>'Imputed and missing data hidden'!AN57</f>
        <v>0</v>
      </c>
      <c r="D54" s="125">
        <f>'Indicator Date hidden2'!AN57</f>
        <v>1.1714285714285715</v>
      </c>
      <c r="E54" s="126">
        <f t="shared" si="0"/>
        <v>0</v>
      </c>
      <c r="F54" s="126">
        <f t="shared" si="2"/>
        <v>3.9047619047619051</v>
      </c>
      <c r="G54" s="127">
        <f t="shared" si="1"/>
        <v>1.9523809523809526</v>
      </c>
      <c r="I54" s="209">
        <f>'Missing component hidden'!S57</f>
        <v>0</v>
      </c>
      <c r="J54" s="124">
        <f>'Missing component hidden'!T57</f>
        <v>0</v>
      </c>
      <c r="K54" s="128">
        <f>'Missing component hidden'!U57</f>
        <v>0</v>
      </c>
      <c r="L54" s="128">
        <f>'Missing component hidden'!V57</f>
        <v>0</v>
      </c>
      <c r="M54" s="128">
        <f>'Missing component hidden'!W57</f>
        <v>0</v>
      </c>
    </row>
    <row r="55" spans="1:13" x14ac:dyDescent="0.25">
      <c r="A55" s="140">
        <v>415</v>
      </c>
      <c r="B55" s="21">
        <f>'Imputed and missing data hidden'!AM58</f>
        <v>0</v>
      </c>
      <c r="C55" s="124">
        <f>'Imputed and missing data hidden'!AN58</f>
        <v>0</v>
      </c>
      <c r="D55" s="125">
        <f>'Indicator Date hidden2'!AN58</f>
        <v>1.1714285714285715</v>
      </c>
      <c r="E55" s="126">
        <f t="shared" si="0"/>
        <v>0</v>
      </c>
      <c r="F55" s="126">
        <f t="shared" si="2"/>
        <v>3.9047619047619051</v>
      </c>
      <c r="G55" s="127">
        <f t="shared" si="1"/>
        <v>1.9523809523809526</v>
      </c>
      <c r="I55" s="209">
        <f>'Missing component hidden'!S58</f>
        <v>0</v>
      </c>
      <c r="J55" s="124">
        <f>'Missing component hidden'!T58</f>
        <v>0</v>
      </c>
      <c r="K55" s="128">
        <f>'Missing component hidden'!U58</f>
        <v>0</v>
      </c>
      <c r="L55" s="128">
        <f>'Missing component hidden'!V58</f>
        <v>0</v>
      </c>
      <c r="M55" s="128">
        <f>'Missing component hidden'!W58</f>
        <v>0</v>
      </c>
    </row>
    <row r="56" spans="1:13" x14ac:dyDescent="0.25">
      <c r="A56" s="140">
        <v>416</v>
      </c>
      <c r="B56" s="21">
        <f>'Imputed and missing data hidden'!AM59</f>
        <v>1</v>
      </c>
      <c r="C56" s="124">
        <f>'Imputed and missing data hidden'!AN59</f>
        <v>2.8571428571428571E-2</v>
      </c>
      <c r="D56" s="125">
        <f>'Indicator Date hidden2'!AN59</f>
        <v>1.1714285714285715</v>
      </c>
      <c r="E56" s="126">
        <f t="shared" si="0"/>
        <v>0.66666666666666607</v>
      </c>
      <c r="F56" s="126">
        <f t="shared" si="2"/>
        <v>3.9047619047619051</v>
      </c>
      <c r="G56" s="127">
        <f t="shared" si="1"/>
        <v>2.2857142857142856</v>
      </c>
      <c r="I56" s="209">
        <f>'Missing component hidden'!S59</f>
        <v>0</v>
      </c>
      <c r="J56" s="124">
        <f>'Missing component hidden'!T59</f>
        <v>0</v>
      </c>
      <c r="K56" s="128">
        <f>'Missing component hidden'!U59</f>
        <v>0</v>
      </c>
      <c r="L56" s="128">
        <f>'Missing component hidden'!V59</f>
        <v>0</v>
      </c>
      <c r="M56" s="128">
        <f>'Missing component hidden'!W59</f>
        <v>0</v>
      </c>
    </row>
    <row r="57" spans="1:13" x14ac:dyDescent="0.25">
      <c r="A57" s="140">
        <v>417</v>
      </c>
      <c r="B57" s="21">
        <f>'Imputed and missing data hidden'!AM60</f>
        <v>1</v>
      </c>
      <c r="C57" s="124">
        <f>'Imputed and missing data hidden'!AN60</f>
        <v>2.8571428571428571E-2</v>
      </c>
      <c r="D57" s="125">
        <f>'Indicator Date hidden2'!AN60</f>
        <v>1.1714285714285715</v>
      </c>
      <c r="E57" s="126">
        <f t="shared" si="0"/>
        <v>0.66666666666666607</v>
      </c>
      <c r="F57" s="126">
        <f t="shared" si="2"/>
        <v>3.9047619047619051</v>
      </c>
      <c r="G57" s="127">
        <f t="shared" si="1"/>
        <v>2.2857142857142856</v>
      </c>
      <c r="I57" s="209">
        <f>'Missing component hidden'!S60</f>
        <v>0</v>
      </c>
      <c r="J57" s="124">
        <f>'Missing component hidden'!T60</f>
        <v>0</v>
      </c>
      <c r="K57" s="128">
        <f>'Missing component hidden'!U60</f>
        <v>0</v>
      </c>
      <c r="L57" s="128">
        <f>'Missing component hidden'!V60</f>
        <v>0</v>
      </c>
      <c r="M57" s="128">
        <f>'Missing component hidden'!W60</f>
        <v>0</v>
      </c>
    </row>
    <row r="58" spans="1:13" x14ac:dyDescent="0.25">
      <c r="A58" s="140">
        <v>418</v>
      </c>
      <c r="B58" s="21">
        <f>'Imputed and missing data hidden'!AM61</f>
        <v>0</v>
      </c>
      <c r="C58" s="124">
        <f>'Imputed and missing data hidden'!AN61</f>
        <v>0</v>
      </c>
      <c r="D58" s="125">
        <f>'Indicator Date hidden2'!AN61</f>
        <v>1.1714285714285715</v>
      </c>
      <c r="E58" s="126">
        <f t="shared" si="0"/>
        <v>0</v>
      </c>
      <c r="F58" s="126">
        <f t="shared" si="2"/>
        <v>3.9047619047619051</v>
      </c>
      <c r="G58" s="127">
        <f t="shared" si="1"/>
        <v>1.9523809523809526</v>
      </c>
      <c r="I58" s="209">
        <f>'Missing component hidden'!S61</f>
        <v>0</v>
      </c>
      <c r="J58" s="124">
        <f>'Missing component hidden'!T61</f>
        <v>0</v>
      </c>
      <c r="K58" s="128">
        <f>'Missing component hidden'!U61</f>
        <v>0</v>
      </c>
      <c r="L58" s="128">
        <f>'Missing component hidden'!V61</f>
        <v>0</v>
      </c>
      <c r="M58" s="128">
        <f>'Missing component hidden'!W61</f>
        <v>0</v>
      </c>
    </row>
    <row r="59" spans="1:13" x14ac:dyDescent="0.25">
      <c r="A59" s="140">
        <v>419</v>
      </c>
      <c r="B59" s="21">
        <f>'Imputed and missing data hidden'!AM62</f>
        <v>0</v>
      </c>
      <c r="C59" s="124">
        <f>'Imputed and missing data hidden'!AN62</f>
        <v>0</v>
      </c>
      <c r="D59" s="125">
        <f>'Indicator Date hidden2'!AN62</f>
        <v>1.1714285714285715</v>
      </c>
      <c r="E59" s="126">
        <f t="shared" si="0"/>
        <v>0</v>
      </c>
      <c r="F59" s="126">
        <f t="shared" si="2"/>
        <v>3.9047619047619051</v>
      </c>
      <c r="G59" s="127">
        <f t="shared" si="1"/>
        <v>1.9523809523809526</v>
      </c>
      <c r="I59" s="209">
        <f>'Missing component hidden'!S62</f>
        <v>0</v>
      </c>
      <c r="J59" s="124">
        <f>'Missing component hidden'!T62</f>
        <v>0</v>
      </c>
      <c r="K59" s="128">
        <f>'Missing component hidden'!U62</f>
        <v>0</v>
      </c>
      <c r="L59" s="128">
        <f>'Missing component hidden'!V62</f>
        <v>0</v>
      </c>
      <c r="M59" s="128">
        <f>'Missing component hidden'!W62</f>
        <v>0</v>
      </c>
    </row>
    <row r="60" spans="1:13" x14ac:dyDescent="0.25">
      <c r="A60" s="140">
        <v>420</v>
      </c>
      <c r="B60" s="21">
        <f>'Imputed and missing data hidden'!AM63</f>
        <v>0</v>
      </c>
      <c r="C60" s="124">
        <f>'Imputed and missing data hidden'!AN63</f>
        <v>0</v>
      </c>
      <c r="D60" s="125">
        <f>'Indicator Date hidden2'!AN63</f>
        <v>1.1714285714285715</v>
      </c>
      <c r="E60" s="126">
        <f t="shared" si="0"/>
        <v>0</v>
      </c>
      <c r="F60" s="126">
        <f t="shared" si="2"/>
        <v>3.9047619047619051</v>
      </c>
      <c r="G60" s="127">
        <f t="shared" si="1"/>
        <v>1.9523809523809526</v>
      </c>
      <c r="I60" s="209">
        <f>'Missing component hidden'!S63</f>
        <v>0</v>
      </c>
      <c r="J60" s="124">
        <f>'Missing component hidden'!T63</f>
        <v>0</v>
      </c>
      <c r="K60" s="128">
        <f>'Missing component hidden'!U63</f>
        <v>0</v>
      </c>
      <c r="L60" s="128">
        <f>'Missing component hidden'!V63</f>
        <v>0</v>
      </c>
      <c r="M60" s="128">
        <f>'Missing component hidden'!W63</f>
        <v>0</v>
      </c>
    </row>
    <row r="61" spans="1:13" x14ac:dyDescent="0.25">
      <c r="A61" s="140">
        <v>421</v>
      </c>
      <c r="B61" s="21">
        <f>'Imputed and missing data hidden'!AM64</f>
        <v>0</v>
      </c>
      <c r="C61" s="124">
        <f>'Imputed and missing data hidden'!AN64</f>
        <v>0</v>
      </c>
      <c r="D61" s="125">
        <f>'Indicator Date hidden2'!AN64</f>
        <v>1.1714285714285715</v>
      </c>
      <c r="E61" s="126">
        <f t="shared" si="0"/>
        <v>0</v>
      </c>
      <c r="F61" s="126">
        <f t="shared" si="2"/>
        <v>3.9047619047619051</v>
      </c>
      <c r="G61" s="127">
        <f t="shared" si="1"/>
        <v>1.9523809523809526</v>
      </c>
      <c r="I61" s="209">
        <f>'Missing component hidden'!S64</f>
        <v>0</v>
      </c>
      <c r="J61" s="124">
        <f>'Missing component hidden'!T64</f>
        <v>0</v>
      </c>
      <c r="K61" s="128">
        <f>'Missing component hidden'!U64</f>
        <v>0</v>
      </c>
      <c r="L61" s="128">
        <f>'Missing component hidden'!V64</f>
        <v>0</v>
      </c>
      <c r="M61" s="128">
        <f>'Missing component hidden'!W64</f>
        <v>0</v>
      </c>
    </row>
    <row r="62" spans="1:13" x14ac:dyDescent="0.25">
      <c r="A62" s="140">
        <v>422</v>
      </c>
      <c r="B62" s="21">
        <f>'Imputed and missing data hidden'!AM65</f>
        <v>0</v>
      </c>
      <c r="C62" s="124">
        <f>'Imputed and missing data hidden'!AN65</f>
        <v>0</v>
      </c>
      <c r="D62" s="125">
        <f>'Indicator Date hidden2'!AN65</f>
        <v>1.1714285714285715</v>
      </c>
      <c r="E62" s="126">
        <f t="shared" si="0"/>
        <v>0</v>
      </c>
      <c r="F62" s="126">
        <f t="shared" si="2"/>
        <v>3.9047619047619051</v>
      </c>
      <c r="G62" s="127">
        <f t="shared" si="1"/>
        <v>1.9523809523809526</v>
      </c>
      <c r="I62" s="209">
        <f>'Missing component hidden'!S65</f>
        <v>0</v>
      </c>
      <c r="J62" s="124">
        <f>'Missing component hidden'!T65</f>
        <v>0</v>
      </c>
      <c r="K62" s="128">
        <f>'Missing component hidden'!U65</f>
        <v>0</v>
      </c>
      <c r="L62" s="128">
        <f>'Missing component hidden'!V65</f>
        <v>0</v>
      </c>
      <c r="M62" s="128">
        <f>'Missing component hidden'!W65</f>
        <v>0</v>
      </c>
    </row>
    <row r="63" spans="1:13" x14ac:dyDescent="0.25">
      <c r="A63" s="140">
        <v>423</v>
      </c>
      <c r="B63" s="21">
        <f>'Imputed and missing data hidden'!AM66</f>
        <v>1</v>
      </c>
      <c r="C63" s="124">
        <f>'Imputed and missing data hidden'!AN66</f>
        <v>2.8571428571428571E-2</v>
      </c>
      <c r="D63" s="125">
        <f>'Indicator Date hidden2'!AN66</f>
        <v>1.1714285714285715</v>
      </c>
      <c r="E63" s="126">
        <f t="shared" si="0"/>
        <v>0.66666666666666607</v>
      </c>
      <c r="F63" s="126">
        <f t="shared" si="2"/>
        <v>3.9047619047619051</v>
      </c>
      <c r="G63" s="127">
        <f t="shared" si="1"/>
        <v>2.2857142857142856</v>
      </c>
      <c r="I63" s="209">
        <f>'Missing component hidden'!S66</f>
        <v>0</v>
      </c>
      <c r="J63" s="124">
        <f>'Missing component hidden'!T66</f>
        <v>0</v>
      </c>
      <c r="K63" s="128">
        <f>'Missing component hidden'!U66</f>
        <v>0</v>
      </c>
      <c r="L63" s="128">
        <f>'Missing component hidden'!V66</f>
        <v>0</v>
      </c>
      <c r="M63" s="128">
        <f>'Missing component hidden'!W66</f>
        <v>0</v>
      </c>
    </row>
    <row r="64" spans="1:13" x14ac:dyDescent="0.25">
      <c r="A64" s="140">
        <v>501</v>
      </c>
      <c r="B64" s="21">
        <f>'Imputed and missing data hidden'!AM67</f>
        <v>0</v>
      </c>
      <c r="C64" s="124">
        <f>'Imputed and missing data hidden'!AN67</f>
        <v>0</v>
      </c>
      <c r="D64" s="125">
        <f>'Indicator Date hidden2'!AN67</f>
        <v>1.1714285714285715</v>
      </c>
      <c r="E64" s="126">
        <f t="shared" si="0"/>
        <v>0</v>
      </c>
      <c r="F64" s="126">
        <f t="shared" si="2"/>
        <v>3.9047619047619051</v>
      </c>
      <c r="G64" s="127">
        <f t="shared" si="1"/>
        <v>1.9523809523809526</v>
      </c>
      <c r="I64" s="209">
        <f>'Missing component hidden'!S67</f>
        <v>0</v>
      </c>
      <c r="J64" s="124">
        <f>'Missing component hidden'!T67</f>
        <v>0</v>
      </c>
      <c r="K64" s="128">
        <f>'Missing component hidden'!U67</f>
        <v>0</v>
      </c>
      <c r="L64" s="128">
        <f>'Missing component hidden'!V67</f>
        <v>0</v>
      </c>
      <c r="M64" s="128">
        <f>'Missing component hidden'!W67</f>
        <v>0</v>
      </c>
    </row>
    <row r="65" spans="1:13" x14ac:dyDescent="0.25">
      <c r="A65" s="140">
        <v>502</v>
      </c>
      <c r="B65" s="21">
        <f>'Imputed and missing data hidden'!AM68</f>
        <v>0</v>
      </c>
      <c r="C65" s="124">
        <f>'Imputed and missing data hidden'!AN68</f>
        <v>0</v>
      </c>
      <c r="D65" s="125">
        <f>'Indicator Date hidden2'!AN68</f>
        <v>1.1714285714285715</v>
      </c>
      <c r="E65" s="126">
        <f t="shared" si="0"/>
        <v>0</v>
      </c>
      <c r="F65" s="126">
        <f t="shared" si="2"/>
        <v>3.9047619047619051</v>
      </c>
      <c r="G65" s="127">
        <f t="shared" si="1"/>
        <v>1.9523809523809526</v>
      </c>
      <c r="I65" s="209">
        <f>'Missing component hidden'!S68</f>
        <v>0</v>
      </c>
      <c r="J65" s="124">
        <f>'Missing component hidden'!T68</f>
        <v>0</v>
      </c>
      <c r="K65" s="128">
        <f>'Missing component hidden'!U68</f>
        <v>0</v>
      </c>
      <c r="L65" s="128">
        <f>'Missing component hidden'!V68</f>
        <v>0</v>
      </c>
      <c r="M65" s="128">
        <f>'Missing component hidden'!W68</f>
        <v>0</v>
      </c>
    </row>
    <row r="66" spans="1:13" x14ac:dyDescent="0.25">
      <c r="A66" s="140">
        <v>503</v>
      </c>
      <c r="B66" s="21">
        <f>'Imputed and missing data hidden'!AM69</f>
        <v>0</v>
      </c>
      <c r="C66" s="124">
        <f>'Imputed and missing data hidden'!AN69</f>
        <v>0</v>
      </c>
      <c r="D66" s="125">
        <f>'Indicator Date hidden2'!AN69</f>
        <v>1.1714285714285715</v>
      </c>
      <c r="E66" s="126">
        <f t="shared" ref="E66:E129" si="3">IF(B66&gt;B$305,10,10-(B$305-B66)/(B$305-B$304)*10)</f>
        <v>0</v>
      </c>
      <c r="F66" s="126">
        <f t="shared" si="2"/>
        <v>3.9047619047619051</v>
      </c>
      <c r="G66" s="127">
        <f t="shared" ref="G66:G129" si="4">AVERAGE(E66,F66)</f>
        <v>1.9523809523809526</v>
      </c>
      <c r="I66" s="209">
        <f>'Missing component hidden'!S69</f>
        <v>0</v>
      </c>
      <c r="J66" s="124">
        <f>'Missing component hidden'!T69</f>
        <v>0</v>
      </c>
      <c r="K66" s="128">
        <f>'Missing component hidden'!U69</f>
        <v>0</v>
      </c>
      <c r="L66" s="128">
        <f>'Missing component hidden'!V69</f>
        <v>0</v>
      </c>
      <c r="M66" s="128">
        <f>'Missing component hidden'!W69</f>
        <v>0</v>
      </c>
    </row>
    <row r="67" spans="1:13" x14ac:dyDescent="0.25">
      <c r="A67" s="140">
        <v>504</v>
      </c>
      <c r="B67" s="21">
        <f>'Imputed and missing data hidden'!AM70</f>
        <v>0</v>
      </c>
      <c r="C67" s="124">
        <f>'Imputed and missing data hidden'!AN70</f>
        <v>0</v>
      </c>
      <c r="D67" s="125">
        <f>'Indicator Date hidden2'!AN70</f>
        <v>1.1714285714285715</v>
      </c>
      <c r="E67" s="126">
        <f t="shared" si="3"/>
        <v>0</v>
      </c>
      <c r="F67" s="126">
        <f t="shared" ref="F67:F130" si="5">IF(D67&gt;D$39,10,10-(D$305-D67)/(D$305-D$304)*10)</f>
        <v>3.9047619047619051</v>
      </c>
      <c r="G67" s="127">
        <f t="shared" si="4"/>
        <v>1.9523809523809526</v>
      </c>
      <c r="I67" s="209">
        <f>'Missing component hidden'!S70</f>
        <v>0</v>
      </c>
      <c r="J67" s="124">
        <f>'Missing component hidden'!T70</f>
        <v>0</v>
      </c>
      <c r="K67" s="128">
        <f>'Missing component hidden'!U70</f>
        <v>0</v>
      </c>
      <c r="L67" s="128">
        <f>'Missing component hidden'!V70</f>
        <v>0</v>
      </c>
      <c r="M67" s="128">
        <f>'Missing component hidden'!W70</f>
        <v>0</v>
      </c>
    </row>
    <row r="68" spans="1:13" x14ac:dyDescent="0.25">
      <c r="A68" s="140">
        <v>505</v>
      </c>
      <c r="B68" s="21">
        <f>'Imputed and missing data hidden'!AM71</f>
        <v>0</v>
      </c>
      <c r="C68" s="124">
        <f>'Imputed and missing data hidden'!AN71</f>
        <v>0</v>
      </c>
      <c r="D68" s="125">
        <f>'Indicator Date hidden2'!AN71</f>
        <v>1.1714285714285715</v>
      </c>
      <c r="E68" s="126">
        <f t="shared" si="3"/>
        <v>0</v>
      </c>
      <c r="F68" s="126">
        <f t="shared" si="5"/>
        <v>3.9047619047619051</v>
      </c>
      <c r="G68" s="127">
        <f t="shared" si="4"/>
        <v>1.9523809523809526</v>
      </c>
      <c r="I68" s="209">
        <f>'Missing component hidden'!S71</f>
        <v>0</v>
      </c>
      <c r="J68" s="124">
        <f>'Missing component hidden'!T71</f>
        <v>0</v>
      </c>
      <c r="K68" s="128">
        <f>'Missing component hidden'!U71</f>
        <v>0</v>
      </c>
      <c r="L68" s="128">
        <f>'Missing component hidden'!V71</f>
        <v>0</v>
      </c>
      <c r="M68" s="128">
        <f>'Missing component hidden'!W71</f>
        <v>0</v>
      </c>
    </row>
    <row r="69" spans="1:13" x14ac:dyDescent="0.25">
      <c r="A69" s="140">
        <v>506</v>
      </c>
      <c r="B69" s="21">
        <f>'Imputed and missing data hidden'!AM72</f>
        <v>0</v>
      </c>
      <c r="C69" s="124">
        <f>'Imputed and missing data hidden'!AN72</f>
        <v>0</v>
      </c>
      <c r="D69" s="125">
        <f>'Indicator Date hidden2'!AN72</f>
        <v>1.1714285714285715</v>
      </c>
      <c r="E69" s="126">
        <f t="shared" si="3"/>
        <v>0</v>
      </c>
      <c r="F69" s="126">
        <f t="shared" si="5"/>
        <v>3.9047619047619051</v>
      </c>
      <c r="G69" s="127">
        <f t="shared" si="4"/>
        <v>1.9523809523809526</v>
      </c>
      <c r="I69" s="209">
        <f>'Missing component hidden'!S72</f>
        <v>0</v>
      </c>
      <c r="J69" s="124">
        <f>'Missing component hidden'!T72</f>
        <v>0</v>
      </c>
      <c r="K69" s="128">
        <f>'Missing component hidden'!U72</f>
        <v>0</v>
      </c>
      <c r="L69" s="128">
        <f>'Missing component hidden'!V72</f>
        <v>0</v>
      </c>
      <c r="M69" s="128">
        <f>'Missing component hidden'!W72</f>
        <v>0</v>
      </c>
    </row>
    <row r="70" spans="1:13" x14ac:dyDescent="0.25">
      <c r="A70" s="140">
        <v>507</v>
      </c>
      <c r="B70" s="21">
        <f>'Imputed and missing data hidden'!AM73</f>
        <v>0</v>
      </c>
      <c r="C70" s="124">
        <f>'Imputed and missing data hidden'!AN73</f>
        <v>0</v>
      </c>
      <c r="D70" s="125">
        <f>'Indicator Date hidden2'!AN73</f>
        <v>1.1714285714285715</v>
      </c>
      <c r="E70" s="126">
        <f t="shared" si="3"/>
        <v>0</v>
      </c>
      <c r="F70" s="126">
        <f t="shared" si="5"/>
        <v>3.9047619047619051</v>
      </c>
      <c r="G70" s="127">
        <f t="shared" si="4"/>
        <v>1.9523809523809526</v>
      </c>
      <c r="I70" s="209">
        <f>'Missing component hidden'!S73</f>
        <v>0</v>
      </c>
      <c r="J70" s="124">
        <f>'Missing component hidden'!T73</f>
        <v>0</v>
      </c>
      <c r="K70" s="128">
        <f>'Missing component hidden'!U73</f>
        <v>0</v>
      </c>
      <c r="L70" s="128">
        <f>'Missing component hidden'!V73</f>
        <v>0</v>
      </c>
      <c r="M70" s="128">
        <f>'Missing component hidden'!W73</f>
        <v>0</v>
      </c>
    </row>
    <row r="71" spans="1:13" x14ac:dyDescent="0.25">
      <c r="A71" s="140">
        <v>508</v>
      </c>
      <c r="B71" s="21">
        <f>'Imputed and missing data hidden'!AM74</f>
        <v>0</v>
      </c>
      <c r="C71" s="124">
        <f>'Imputed and missing data hidden'!AN74</f>
        <v>0</v>
      </c>
      <c r="D71" s="125">
        <f>'Indicator Date hidden2'!AN74</f>
        <v>1.1714285714285715</v>
      </c>
      <c r="E71" s="126">
        <f t="shared" si="3"/>
        <v>0</v>
      </c>
      <c r="F71" s="126">
        <f t="shared" si="5"/>
        <v>3.9047619047619051</v>
      </c>
      <c r="G71" s="127">
        <f t="shared" si="4"/>
        <v>1.9523809523809526</v>
      </c>
      <c r="I71" s="209">
        <f>'Missing component hidden'!S74</f>
        <v>0</v>
      </c>
      <c r="J71" s="124">
        <f>'Missing component hidden'!T74</f>
        <v>0</v>
      </c>
      <c r="K71" s="128">
        <f>'Missing component hidden'!U74</f>
        <v>0</v>
      </c>
      <c r="L71" s="128">
        <f>'Missing component hidden'!V74</f>
        <v>0</v>
      </c>
      <c r="M71" s="128">
        <f>'Missing component hidden'!W74</f>
        <v>0</v>
      </c>
    </row>
    <row r="72" spans="1:13" x14ac:dyDescent="0.25">
      <c r="A72" s="140">
        <v>509</v>
      </c>
      <c r="B72" s="21">
        <f>'Imputed and missing data hidden'!AM75</f>
        <v>0</v>
      </c>
      <c r="C72" s="124">
        <f>'Imputed and missing data hidden'!AN75</f>
        <v>0</v>
      </c>
      <c r="D72" s="125">
        <f>'Indicator Date hidden2'!AN75</f>
        <v>1.1714285714285715</v>
      </c>
      <c r="E72" s="126">
        <f t="shared" si="3"/>
        <v>0</v>
      </c>
      <c r="F72" s="126">
        <f t="shared" si="5"/>
        <v>3.9047619047619051</v>
      </c>
      <c r="G72" s="127">
        <f t="shared" si="4"/>
        <v>1.9523809523809526</v>
      </c>
      <c r="I72" s="209">
        <f>'Missing component hidden'!S75</f>
        <v>0</v>
      </c>
      <c r="J72" s="124">
        <f>'Missing component hidden'!T75</f>
        <v>0</v>
      </c>
      <c r="K72" s="128">
        <f>'Missing component hidden'!U75</f>
        <v>0</v>
      </c>
      <c r="L72" s="128">
        <f>'Missing component hidden'!V75</f>
        <v>0</v>
      </c>
      <c r="M72" s="128">
        <f>'Missing component hidden'!W75</f>
        <v>0</v>
      </c>
    </row>
    <row r="73" spans="1:13" x14ac:dyDescent="0.25">
      <c r="A73" s="140">
        <v>510</v>
      </c>
      <c r="B73" s="21">
        <f>'Imputed and missing data hidden'!AM76</f>
        <v>0</v>
      </c>
      <c r="C73" s="124">
        <f>'Imputed and missing data hidden'!AN76</f>
        <v>0</v>
      </c>
      <c r="D73" s="125">
        <f>'Indicator Date hidden2'!AN76</f>
        <v>1.1714285714285715</v>
      </c>
      <c r="E73" s="126">
        <f t="shared" si="3"/>
        <v>0</v>
      </c>
      <c r="F73" s="126">
        <f t="shared" si="5"/>
        <v>3.9047619047619051</v>
      </c>
      <c r="G73" s="127">
        <f t="shared" si="4"/>
        <v>1.9523809523809526</v>
      </c>
      <c r="I73" s="209">
        <f>'Missing component hidden'!S76</f>
        <v>0</v>
      </c>
      <c r="J73" s="124">
        <f>'Missing component hidden'!T76</f>
        <v>0</v>
      </c>
      <c r="K73" s="128">
        <f>'Missing component hidden'!U76</f>
        <v>0</v>
      </c>
      <c r="L73" s="128">
        <f>'Missing component hidden'!V76</f>
        <v>0</v>
      </c>
      <c r="M73" s="128">
        <f>'Missing component hidden'!W76</f>
        <v>0</v>
      </c>
    </row>
    <row r="74" spans="1:13" x14ac:dyDescent="0.25">
      <c r="A74" s="140">
        <v>511</v>
      </c>
      <c r="B74" s="21">
        <f>'Imputed and missing data hidden'!AM77</f>
        <v>0</v>
      </c>
      <c r="C74" s="124">
        <f>'Imputed and missing data hidden'!AN77</f>
        <v>0</v>
      </c>
      <c r="D74" s="125">
        <f>'Indicator Date hidden2'!AN77</f>
        <v>1.1714285714285715</v>
      </c>
      <c r="E74" s="126">
        <f t="shared" si="3"/>
        <v>0</v>
      </c>
      <c r="F74" s="126">
        <f t="shared" si="5"/>
        <v>3.9047619047619051</v>
      </c>
      <c r="G74" s="127">
        <f t="shared" si="4"/>
        <v>1.9523809523809526</v>
      </c>
      <c r="I74" s="209">
        <f>'Missing component hidden'!S77</f>
        <v>0</v>
      </c>
      <c r="J74" s="124">
        <f>'Missing component hidden'!T77</f>
        <v>0</v>
      </c>
      <c r="K74" s="128">
        <f>'Missing component hidden'!U77</f>
        <v>0</v>
      </c>
      <c r="L74" s="128">
        <f>'Missing component hidden'!V77</f>
        <v>0</v>
      </c>
      <c r="M74" s="128">
        <f>'Missing component hidden'!W77</f>
        <v>0</v>
      </c>
    </row>
    <row r="75" spans="1:13" x14ac:dyDescent="0.25">
      <c r="A75" s="140">
        <v>512</v>
      </c>
      <c r="B75" s="21">
        <f>'Imputed and missing data hidden'!AM78</f>
        <v>0</v>
      </c>
      <c r="C75" s="124">
        <f>'Imputed and missing data hidden'!AN78</f>
        <v>0</v>
      </c>
      <c r="D75" s="125">
        <f>'Indicator Date hidden2'!AN78</f>
        <v>1.1714285714285715</v>
      </c>
      <c r="E75" s="126">
        <f t="shared" si="3"/>
        <v>0</v>
      </c>
      <c r="F75" s="126">
        <f t="shared" si="5"/>
        <v>3.9047619047619051</v>
      </c>
      <c r="G75" s="127">
        <f t="shared" si="4"/>
        <v>1.9523809523809526</v>
      </c>
      <c r="I75" s="209">
        <f>'Missing component hidden'!S78</f>
        <v>0</v>
      </c>
      <c r="J75" s="124">
        <f>'Missing component hidden'!T78</f>
        <v>0</v>
      </c>
      <c r="K75" s="128">
        <f>'Missing component hidden'!U78</f>
        <v>0</v>
      </c>
      <c r="L75" s="128">
        <f>'Missing component hidden'!V78</f>
        <v>0</v>
      </c>
      <c r="M75" s="128">
        <f>'Missing component hidden'!W78</f>
        <v>0</v>
      </c>
    </row>
    <row r="76" spans="1:13" x14ac:dyDescent="0.25">
      <c r="A76" s="140">
        <v>601</v>
      </c>
      <c r="B76" s="21">
        <f>'Imputed and missing data hidden'!AM79</f>
        <v>0</v>
      </c>
      <c r="C76" s="124">
        <f>'Imputed and missing data hidden'!AN79</f>
        <v>0</v>
      </c>
      <c r="D76" s="125">
        <f>'Indicator Date hidden2'!AN79</f>
        <v>1.1714285714285715</v>
      </c>
      <c r="E76" s="126">
        <f t="shared" si="3"/>
        <v>0</v>
      </c>
      <c r="F76" s="126">
        <f t="shared" si="5"/>
        <v>3.9047619047619051</v>
      </c>
      <c r="G76" s="127">
        <f t="shared" si="4"/>
        <v>1.9523809523809526</v>
      </c>
      <c r="I76" s="209">
        <f>'Missing component hidden'!S79</f>
        <v>0</v>
      </c>
      <c r="J76" s="124">
        <f>'Missing component hidden'!T79</f>
        <v>0</v>
      </c>
      <c r="K76" s="128">
        <f>'Missing component hidden'!U79</f>
        <v>0</v>
      </c>
      <c r="L76" s="128">
        <f>'Missing component hidden'!V79</f>
        <v>0</v>
      </c>
      <c r="M76" s="128">
        <f>'Missing component hidden'!W79</f>
        <v>0</v>
      </c>
    </row>
    <row r="77" spans="1:13" x14ac:dyDescent="0.25">
      <c r="A77" s="140">
        <v>602</v>
      </c>
      <c r="B77" s="21">
        <f>'Imputed and missing data hidden'!AM80</f>
        <v>1</v>
      </c>
      <c r="C77" s="124">
        <f>'Imputed and missing data hidden'!AN80</f>
        <v>2.8571428571428571E-2</v>
      </c>
      <c r="D77" s="125">
        <f>'Indicator Date hidden2'!AN80</f>
        <v>1.1714285714285715</v>
      </c>
      <c r="E77" s="126">
        <f t="shared" si="3"/>
        <v>0.66666666666666607</v>
      </c>
      <c r="F77" s="126">
        <f t="shared" si="5"/>
        <v>3.9047619047619051</v>
      </c>
      <c r="G77" s="127">
        <f t="shared" si="4"/>
        <v>2.2857142857142856</v>
      </c>
      <c r="I77" s="209">
        <f>'Missing component hidden'!S80</f>
        <v>0</v>
      </c>
      <c r="J77" s="124">
        <f>'Missing component hidden'!T80</f>
        <v>0</v>
      </c>
      <c r="K77" s="128">
        <f>'Missing component hidden'!U80</f>
        <v>0</v>
      </c>
      <c r="L77" s="128">
        <f>'Missing component hidden'!V80</f>
        <v>0</v>
      </c>
      <c r="M77" s="128">
        <f>'Missing component hidden'!W80</f>
        <v>0</v>
      </c>
    </row>
    <row r="78" spans="1:13" x14ac:dyDescent="0.25">
      <c r="A78" s="140">
        <v>603</v>
      </c>
      <c r="B78" s="21">
        <f>'Imputed and missing data hidden'!AM81</f>
        <v>1</v>
      </c>
      <c r="C78" s="124">
        <f>'Imputed and missing data hidden'!AN81</f>
        <v>2.8571428571428571E-2</v>
      </c>
      <c r="D78" s="125">
        <f>'Indicator Date hidden2'!AN81</f>
        <v>1.1714285714285715</v>
      </c>
      <c r="E78" s="126">
        <f t="shared" si="3"/>
        <v>0.66666666666666607</v>
      </c>
      <c r="F78" s="126">
        <f t="shared" si="5"/>
        <v>3.9047619047619051</v>
      </c>
      <c r="G78" s="127">
        <f t="shared" si="4"/>
        <v>2.2857142857142856</v>
      </c>
      <c r="I78" s="209">
        <f>'Missing component hidden'!S81</f>
        <v>0</v>
      </c>
      <c r="J78" s="124">
        <f>'Missing component hidden'!T81</f>
        <v>0</v>
      </c>
      <c r="K78" s="128">
        <f>'Missing component hidden'!U81</f>
        <v>0</v>
      </c>
      <c r="L78" s="128">
        <f>'Missing component hidden'!V81</f>
        <v>0</v>
      </c>
      <c r="M78" s="128">
        <f>'Missing component hidden'!W81</f>
        <v>0</v>
      </c>
    </row>
    <row r="79" spans="1:13" x14ac:dyDescent="0.25">
      <c r="A79" s="140">
        <v>604</v>
      </c>
      <c r="B79" s="21">
        <f>'Imputed and missing data hidden'!AM82</f>
        <v>0</v>
      </c>
      <c r="C79" s="124">
        <f>'Imputed and missing data hidden'!AN82</f>
        <v>0</v>
      </c>
      <c r="D79" s="125">
        <f>'Indicator Date hidden2'!AN82</f>
        <v>1.1714285714285715</v>
      </c>
      <c r="E79" s="126">
        <f t="shared" si="3"/>
        <v>0</v>
      </c>
      <c r="F79" s="126">
        <f t="shared" si="5"/>
        <v>3.9047619047619051</v>
      </c>
      <c r="G79" s="127">
        <f t="shared" si="4"/>
        <v>1.9523809523809526</v>
      </c>
      <c r="I79" s="209">
        <f>'Missing component hidden'!S82</f>
        <v>0</v>
      </c>
      <c r="J79" s="124">
        <f>'Missing component hidden'!T82</f>
        <v>0</v>
      </c>
      <c r="K79" s="128">
        <f>'Missing component hidden'!U82</f>
        <v>0</v>
      </c>
      <c r="L79" s="128">
        <f>'Missing component hidden'!V82</f>
        <v>0</v>
      </c>
      <c r="M79" s="128">
        <f>'Missing component hidden'!W82</f>
        <v>0</v>
      </c>
    </row>
    <row r="80" spans="1:13" x14ac:dyDescent="0.25">
      <c r="A80" s="140">
        <v>605</v>
      </c>
      <c r="B80" s="21">
        <f>'Imputed and missing data hidden'!AM83</f>
        <v>1</v>
      </c>
      <c r="C80" s="124">
        <f>'Imputed and missing data hidden'!AN83</f>
        <v>2.8571428571428571E-2</v>
      </c>
      <c r="D80" s="125">
        <f>'Indicator Date hidden2'!AN83</f>
        <v>1.1714285714285715</v>
      </c>
      <c r="E80" s="126">
        <f t="shared" si="3"/>
        <v>0.66666666666666607</v>
      </c>
      <c r="F80" s="126">
        <f t="shared" si="5"/>
        <v>3.9047619047619051</v>
      </c>
      <c r="G80" s="127">
        <f t="shared" si="4"/>
        <v>2.2857142857142856</v>
      </c>
      <c r="I80" s="209">
        <f>'Missing component hidden'!S83</f>
        <v>0</v>
      </c>
      <c r="J80" s="124">
        <f>'Missing component hidden'!T83</f>
        <v>0</v>
      </c>
      <c r="K80" s="128">
        <f>'Missing component hidden'!U83</f>
        <v>0</v>
      </c>
      <c r="L80" s="128">
        <f>'Missing component hidden'!V83</f>
        <v>0</v>
      </c>
      <c r="M80" s="128">
        <f>'Missing component hidden'!W83</f>
        <v>0</v>
      </c>
    </row>
    <row r="81" spans="1:13" x14ac:dyDescent="0.25">
      <c r="A81" s="140">
        <v>606</v>
      </c>
      <c r="B81" s="21">
        <f>'Imputed and missing data hidden'!AM84</f>
        <v>0</v>
      </c>
      <c r="C81" s="124">
        <f>'Imputed and missing data hidden'!AN84</f>
        <v>0</v>
      </c>
      <c r="D81" s="125">
        <f>'Indicator Date hidden2'!AN84</f>
        <v>1.1714285714285715</v>
      </c>
      <c r="E81" s="126">
        <f t="shared" si="3"/>
        <v>0</v>
      </c>
      <c r="F81" s="126">
        <f t="shared" si="5"/>
        <v>3.9047619047619051</v>
      </c>
      <c r="G81" s="127">
        <f t="shared" si="4"/>
        <v>1.9523809523809526</v>
      </c>
      <c r="I81" s="209">
        <f>'Missing component hidden'!S84</f>
        <v>0</v>
      </c>
      <c r="J81" s="124">
        <f>'Missing component hidden'!T84</f>
        <v>0</v>
      </c>
      <c r="K81" s="128">
        <f>'Missing component hidden'!U84</f>
        <v>0</v>
      </c>
      <c r="L81" s="128">
        <f>'Missing component hidden'!V84</f>
        <v>0</v>
      </c>
      <c r="M81" s="128">
        <f>'Missing component hidden'!W84</f>
        <v>0</v>
      </c>
    </row>
    <row r="82" spans="1:13" x14ac:dyDescent="0.25">
      <c r="A82" s="140">
        <v>607</v>
      </c>
      <c r="B82" s="21">
        <f>'Imputed and missing data hidden'!AM85</f>
        <v>0</v>
      </c>
      <c r="C82" s="124">
        <f>'Imputed and missing data hidden'!AN85</f>
        <v>0</v>
      </c>
      <c r="D82" s="125">
        <f>'Indicator Date hidden2'!AN85</f>
        <v>1.1714285714285715</v>
      </c>
      <c r="E82" s="126">
        <f t="shared" si="3"/>
        <v>0</v>
      </c>
      <c r="F82" s="126">
        <f t="shared" si="5"/>
        <v>3.9047619047619051</v>
      </c>
      <c r="G82" s="127">
        <f t="shared" si="4"/>
        <v>1.9523809523809526</v>
      </c>
      <c r="I82" s="209">
        <f>'Missing component hidden'!S85</f>
        <v>0</v>
      </c>
      <c r="J82" s="124">
        <f>'Missing component hidden'!T85</f>
        <v>0</v>
      </c>
      <c r="K82" s="128">
        <f>'Missing component hidden'!U85</f>
        <v>0</v>
      </c>
      <c r="L82" s="128">
        <f>'Missing component hidden'!V85</f>
        <v>0</v>
      </c>
      <c r="M82" s="128">
        <f>'Missing component hidden'!W85</f>
        <v>0</v>
      </c>
    </row>
    <row r="83" spans="1:13" x14ac:dyDescent="0.25">
      <c r="A83" s="140">
        <v>608</v>
      </c>
      <c r="B83" s="21">
        <f>'Imputed and missing data hidden'!AM86</f>
        <v>1</v>
      </c>
      <c r="C83" s="124">
        <f>'Imputed and missing data hidden'!AN86</f>
        <v>2.8571428571428571E-2</v>
      </c>
      <c r="D83" s="125">
        <f>'Indicator Date hidden2'!AN86</f>
        <v>1.1714285714285715</v>
      </c>
      <c r="E83" s="126">
        <f t="shared" si="3"/>
        <v>0.66666666666666607</v>
      </c>
      <c r="F83" s="126">
        <f t="shared" si="5"/>
        <v>3.9047619047619051</v>
      </c>
      <c r="G83" s="127">
        <f t="shared" si="4"/>
        <v>2.2857142857142856</v>
      </c>
      <c r="I83" s="209">
        <f>'Missing component hidden'!S86</f>
        <v>0</v>
      </c>
      <c r="J83" s="124">
        <f>'Missing component hidden'!T86</f>
        <v>0</v>
      </c>
      <c r="K83" s="128">
        <f>'Missing component hidden'!U86</f>
        <v>0</v>
      </c>
      <c r="L83" s="128">
        <f>'Missing component hidden'!V86</f>
        <v>0</v>
      </c>
      <c r="M83" s="128">
        <f>'Missing component hidden'!W86</f>
        <v>0</v>
      </c>
    </row>
    <row r="84" spans="1:13" x14ac:dyDescent="0.25">
      <c r="A84" s="140">
        <v>609</v>
      </c>
      <c r="B84" s="21">
        <f>'Imputed and missing data hidden'!AM87</f>
        <v>0</v>
      </c>
      <c r="C84" s="124">
        <f>'Imputed and missing data hidden'!AN87</f>
        <v>0</v>
      </c>
      <c r="D84" s="125">
        <f>'Indicator Date hidden2'!AN87</f>
        <v>1.1714285714285715</v>
      </c>
      <c r="E84" s="126">
        <f t="shared" si="3"/>
        <v>0</v>
      </c>
      <c r="F84" s="126">
        <f t="shared" si="5"/>
        <v>3.9047619047619051</v>
      </c>
      <c r="G84" s="127">
        <f t="shared" si="4"/>
        <v>1.9523809523809526</v>
      </c>
      <c r="I84" s="209">
        <f>'Missing component hidden'!S87</f>
        <v>0</v>
      </c>
      <c r="J84" s="124">
        <f>'Missing component hidden'!T87</f>
        <v>0</v>
      </c>
      <c r="K84" s="128">
        <f>'Missing component hidden'!U87</f>
        <v>0</v>
      </c>
      <c r="L84" s="128">
        <f>'Missing component hidden'!V87</f>
        <v>0</v>
      </c>
      <c r="M84" s="128">
        <f>'Missing component hidden'!W87</f>
        <v>0</v>
      </c>
    </row>
    <row r="85" spans="1:13" x14ac:dyDescent="0.25">
      <c r="A85" s="140">
        <v>610</v>
      </c>
      <c r="B85" s="21">
        <f>'Imputed and missing data hidden'!AM88</f>
        <v>0</v>
      </c>
      <c r="C85" s="124">
        <f>'Imputed and missing data hidden'!AN88</f>
        <v>0</v>
      </c>
      <c r="D85" s="125">
        <f>'Indicator Date hidden2'!AN88</f>
        <v>1.1714285714285715</v>
      </c>
      <c r="E85" s="126">
        <f t="shared" si="3"/>
        <v>0</v>
      </c>
      <c r="F85" s="126">
        <f t="shared" si="5"/>
        <v>3.9047619047619051</v>
      </c>
      <c r="G85" s="127">
        <f t="shared" si="4"/>
        <v>1.9523809523809526</v>
      </c>
      <c r="I85" s="209">
        <f>'Missing component hidden'!S88</f>
        <v>0</v>
      </c>
      <c r="J85" s="124">
        <f>'Missing component hidden'!T88</f>
        <v>0</v>
      </c>
      <c r="K85" s="128">
        <f>'Missing component hidden'!U88</f>
        <v>0</v>
      </c>
      <c r="L85" s="128">
        <f>'Missing component hidden'!V88</f>
        <v>0</v>
      </c>
      <c r="M85" s="128">
        <f>'Missing component hidden'!W88</f>
        <v>0</v>
      </c>
    </row>
    <row r="86" spans="1:13" x14ac:dyDescent="0.25">
      <c r="A86" s="140">
        <v>611</v>
      </c>
      <c r="B86" s="21">
        <f>'Imputed and missing data hidden'!AM89</f>
        <v>0</v>
      </c>
      <c r="C86" s="124">
        <f>'Imputed and missing data hidden'!AN89</f>
        <v>0</v>
      </c>
      <c r="D86" s="125">
        <f>'Indicator Date hidden2'!AN89</f>
        <v>1.1714285714285715</v>
      </c>
      <c r="E86" s="126">
        <f t="shared" si="3"/>
        <v>0</v>
      </c>
      <c r="F86" s="126">
        <f t="shared" si="5"/>
        <v>3.9047619047619051</v>
      </c>
      <c r="G86" s="127">
        <f t="shared" si="4"/>
        <v>1.9523809523809526</v>
      </c>
      <c r="I86" s="209">
        <f>'Missing component hidden'!S89</f>
        <v>0</v>
      </c>
      <c r="J86" s="124">
        <f>'Missing component hidden'!T89</f>
        <v>0</v>
      </c>
      <c r="K86" s="128">
        <f>'Missing component hidden'!U89</f>
        <v>0</v>
      </c>
      <c r="L86" s="128">
        <f>'Missing component hidden'!V89</f>
        <v>0</v>
      </c>
      <c r="M86" s="128">
        <f>'Missing component hidden'!W89</f>
        <v>0</v>
      </c>
    </row>
    <row r="87" spans="1:13" x14ac:dyDescent="0.25">
      <c r="A87" s="140">
        <v>612</v>
      </c>
      <c r="B87" s="21">
        <f>'Imputed and missing data hidden'!AM90</f>
        <v>2</v>
      </c>
      <c r="C87" s="124">
        <f>'Imputed and missing data hidden'!AN90</f>
        <v>5.7142857142857141E-2</v>
      </c>
      <c r="D87" s="125">
        <f>'Indicator Date hidden2'!AN90</f>
        <v>1.1714285714285715</v>
      </c>
      <c r="E87" s="126">
        <f t="shared" si="3"/>
        <v>1.3333333333333321</v>
      </c>
      <c r="F87" s="126">
        <f t="shared" si="5"/>
        <v>3.9047619047619051</v>
      </c>
      <c r="G87" s="127">
        <f t="shared" si="4"/>
        <v>2.6190476190476186</v>
      </c>
      <c r="I87" s="209">
        <f>'Missing component hidden'!S90</f>
        <v>0</v>
      </c>
      <c r="J87" s="124">
        <f>'Missing component hidden'!T90</f>
        <v>0</v>
      </c>
      <c r="K87" s="128">
        <f>'Missing component hidden'!U90</f>
        <v>0</v>
      </c>
      <c r="L87" s="128">
        <f>'Missing component hidden'!V90</f>
        <v>0</v>
      </c>
      <c r="M87" s="128">
        <f>'Missing component hidden'!W90</f>
        <v>0</v>
      </c>
    </row>
    <row r="88" spans="1:13" x14ac:dyDescent="0.25">
      <c r="A88" s="140">
        <v>613</v>
      </c>
      <c r="B88" s="21">
        <f>'Imputed and missing data hidden'!AM91</f>
        <v>3</v>
      </c>
      <c r="C88" s="124">
        <f>'Imputed and missing data hidden'!AN91</f>
        <v>8.5714285714285715E-2</v>
      </c>
      <c r="D88" s="125">
        <f>'Indicator Date hidden2'!AN91</f>
        <v>1.1714285714285715</v>
      </c>
      <c r="E88" s="126">
        <f t="shared" si="3"/>
        <v>2</v>
      </c>
      <c r="F88" s="126">
        <f t="shared" si="5"/>
        <v>3.9047619047619051</v>
      </c>
      <c r="G88" s="127">
        <f t="shared" si="4"/>
        <v>2.9523809523809526</v>
      </c>
      <c r="I88" s="209">
        <f>'Missing component hidden'!S91</f>
        <v>0</v>
      </c>
      <c r="J88" s="124">
        <f>'Missing component hidden'!T91</f>
        <v>0</v>
      </c>
      <c r="K88" s="128">
        <f>'Missing component hidden'!U91</f>
        <v>0</v>
      </c>
      <c r="L88" s="128">
        <f>'Missing component hidden'!V91</f>
        <v>0</v>
      </c>
      <c r="M88" s="128">
        <f>'Missing component hidden'!W91</f>
        <v>0</v>
      </c>
    </row>
    <row r="89" spans="1:13" x14ac:dyDescent="0.25">
      <c r="A89" s="140">
        <v>614</v>
      </c>
      <c r="B89" s="21">
        <f>'Imputed and missing data hidden'!AM92</f>
        <v>2</v>
      </c>
      <c r="C89" s="124">
        <f>'Imputed and missing data hidden'!AN92</f>
        <v>5.7142857142857141E-2</v>
      </c>
      <c r="D89" s="125">
        <f>'Indicator Date hidden2'!AN92</f>
        <v>1.1714285714285715</v>
      </c>
      <c r="E89" s="126">
        <f t="shared" si="3"/>
        <v>1.3333333333333321</v>
      </c>
      <c r="F89" s="126">
        <f t="shared" si="5"/>
        <v>3.9047619047619051</v>
      </c>
      <c r="G89" s="127">
        <f t="shared" si="4"/>
        <v>2.6190476190476186</v>
      </c>
      <c r="I89" s="209">
        <f>'Missing component hidden'!S92</f>
        <v>0</v>
      </c>
      <c r="J89" s="124">
        <f>'Missing component hidden'!T92</f>
        <v>0</v>
      </c>
      <c r="K89" s="128">
        <f>'Missing component hidden'!U92</f>
        <v>0</v>
      </c>
      <c r="L89" s="128">
        <f>'Missing component hidden'!V92</f>
        <v>0</v>
      </c>
      <c r="M89" s="128">
        <f>'Missing component hidden'!W92</f>
        <v>0</v>
      </c>
    </row>
    <row r="90" spans="1:13" x14ac:dyDescent="0.25">
      <c r="A90" s="140">
        <v>615</v>
      </c>
      <c r="B90" s="21">
        <f>'Imputed and missing data hidden'!AM93</f>
        <v>0</v>
      </c>
      <c r="C90" s="124">
        <f>'Imputed and missing data hidden'!AN93</f>
        <v>0</v>
      </c>
      <c r="D90" s="125">
        <f>'Indicator Date hidden2'!AN93</f>
        <v>1.1714285714285715</v>
      </c>
      <c r="E90" s="126">
        <f t="shared" si="3"/>
        <v>0</v>
      </c>
      <c r="F90" s="126">
        <f t="shared" si="5"/>
        <v>3.9047619047619051</v>
      </c>
      <c r="G90" s="127">
        <f t="shared" si="4"/>
        <v>1.9523809523809526</v>
      </c>
      <c r="I90" s="209">
        <f>'Missing component hidden'!S93</f>
        <v>0</v>
      </c>
      <c r="J90" s="124">
        <f>'Missing component hidden'!T93</f>
        <v>0</v>
      </c>
      <c r="K90" s="128">
        <f>'Missing component hidden'!U93</f>
        <v>0</v>
      </c>
      <c r="L90" s="128">
        <f>'Missing component hidden'!V93</f>
        <v>0</v>
      </c>
      <c r="M90" s="128">
        <f>'Missing component hidden'!W93</f>
        <v>0</v>
      </c>
    </row>
    <row r="91" spans="1:13" x14ac:dyDescent="0.25">
      <c r="A91" s="140">
        <v>616</v>
      </c>
      <c r="B91" s="21">
        <f>'Imputed and missing data hidden'!AM94</f>
        <v>1</v>
      </c>
      <c r="C91" s="124">
        <f>'Imputed and missing data hidden'!AN94</f>
        <v>2.8571428571428571E-2</v>
      </c>
      <c r="D91" s="125">
        <f>'Indicator Date hidden2'!AN94</f>
        <v>1.1714285714285715</v>
      </c>
      <c r="E91" s="126">
        <f t="shared" si="3"/>
        <v>0.66666666666666607</v>
      </c>
      <c r="F91" s="126">
        <f t="shared" si="5"/>
        <v>3.9047619047619051</v>
      </c>
      <c r="G91" s="127">
        <f t="shared" si="4"/>
        <v>2.2857142857142856</v>
      </c>
      <c r="I91" s="209">
        <f>'Missing component hidden'!S94</f>
        <v>0</v>
      </c>
      <c r="J91" s="124">
        <f>'Missing component hidden'!T94</f>
        <v>0</v>
      </c>
      <c r="K91" s="128">
        <f>'Missing component hidden'!U94</f>
        <v>0</v>
      </c>
      <c r="L91" s="128">
        <f>'Missing component hidden'!V94</f>
        <v>0</v>
      </c>
      <c r="M91" s="128">
        <f>'Missing component hidden'!W94</f>
        <v>0</v>
      </c>
    </row>
    <row r="92" spans="1:13" x14ac:dyDescent="0.25">
      <c r="A92" s="140">
        <v>701</v>
      </c>
      <c r="B92" s="21">
        <f>'Imputed and missing data hidden'!AM95</f>
        <v>0</v>
      </c>
      <c r="C92" s="124">
        <f>'Imputed and missing data hidden'!AN95</f>
        <v>0</v>
      </c>
      <c r="D92" s="125">
        <f>'Indicator Date hidden2'!AN95</f>
        <v>1.1714285714285715</v>
      </c>
      <c r="E92" s="126">
        <f t="shared" si="3"/>
        <v>0</v>
      </c>
      <c r="F92" s="126">
        <f t="shared" si="5"/>
        <v>3.9047619047619051</v>
      </c>
      <c r="G92" s="127">
        <f t="shared" si="4"/>
        <v>1.9523809523809526</v>
      </c>
      <c r="I92" s="209">
        <f>'Missing component hidden'!S95</f>
        <v>0</v>
      </c>
      <c r="J92" s="124">
        <f>'Missing component hidden'!T95</f>
        <v>0</v>
      </c>
      <c r="K92" s="128">
        <f>'Missing component hidden'!U95</f>
        <v>0</v>
      </c>
      <c r="L92" s="128">
        <f>'Missing component hidden'!V95</f>
        <v>0</v>
      </c>
      <c r="M92" s="128">
        <f>'Missing component hidden'!W95</f>
        <v>0</v>
      </c>
    </row>
    <row r="93" spans="1:13" x14ac:dyDescent="0.25">
      <c r="A93" s="140">
        <v>702</v>
      </c>
      <c r="B93" s="21">
        <f>'Imputed and missing data hidden'!AM96</f>
        <v>1</v>
      </c>
      <c r="C93" s="124">
        <f>'Imputed and missing data hidden'!AN96</f>
        <v>2.8571428571428571E-2</v>
      </c>
      <c r="D93" s="125">
        <f>'Indicator Date hidden2'!AN96</f>
        <v>1.1714285714285715</v>
      </c>
      <c r="E93" s="126">
        <f t="shared" si="3"/>
        <v>0.66666666666666607</v>
      </c>
      <c r="F93" s="126">
        <f t="shared" si="5"/>
        <v>3.9047619047619051</v>
      </c>
      <c r="G93" s="127">
        <f t="shared" si="4"/>
        <v>2.2857142857142856</v>
      </c>
      <c r="I93" s="209">
        <f>'Missing component hidden'!S96</f>
        <v>0</v>
      </c>
      <c r="J93" s="124">
        <f>'Missing component hidden'!T96</f>
        <v>0</v>
      </c>
      <c r="K93" s="128">
        <f>'Missing component hidden'!U96</f>
        <v>0</v>
      </c>
      <c r="L93" s="128">
        <f>'Missing component hidden'!V96</f>
        <v>0</v>
      </c>
      <c r="M93" s="128">
        <f>'Missing component hidden'!W96</f>
        <v>0</v>
      </c>
    </row>
    <row r="94" spans="1:13" x14ac:dyDescent="0.25">
      <c r="A94" s="140">
        <v>703</v>
      </c>
      <c r="B94" s="21">
        <f>'Imputed and missing data hidden'!AM97</f>
        <v>0</v>
      </c>
      <c r="C94" s="124">
        <f>'Imputed and missing data hidden'!AN97</f>
        <v>0</v>
      </c>
      <c r="D94" s="125">
        <f>'Indicator Date hidden2'!AN97</f>
        <v>1.1714285714285715</v>
      </c>
      <c r="E94" s="126">
        <f t="shared" si="3"/>
        <v>0</v>
      </c>
      <c r="F94" s="126">
        <f t="shared" si="5"/>
        <v>3.9047619047619051</v>
      </c>
      <c r="G94" s="127">
        <f t="shared" si="4"/>
        <v>1.9523809523809526</v>
      </c>
      <c r="I94" s="209">
        <f>'Missing component hidden'!S97</f>
        <v>0</v>
      </c>
      <c r="J94" s="124">
        <f>'Missing component hidden'!T97</f>
        <v>0</v>
      </c>
      <c r="K94" s="128">
        <f>'Missing component hidden'!U97</f>
        <v>0</v>
      </c>
      <c r="L94" s="128">
        <f>'Missing component hidden'!V97</f>
        <v>0</v>
      </c>
      <c r="M94" s="128">
        <f>'Missing component hidden'!W97</f>
        <v>0</v>
      </c>
    </row>
    <row r="95" spans="1:13" x14ac:dyDescent="0.25">
      <c r="A95" s="140">
        <v>704</v>
      </c>
      <c r="B95" s="21">
        <f>'Imputed and missing data hidden'!AM98</f>
        <v>0</v>
      </c>
      <c r="C95" s="124">
        <f>'Imputed and missing data hidden'!AN98</f>
        <v>0</v>
      </c>
      <c r="D95" s="125">
        <f>'Indicator Date hidden2'!AN98</f>
        <v>1.1714285714285715</v>
      </c>
      <c r="E95" s="126">
        <f t="shared" si="3"/>
        <v>0</v>
      </c>
      <c r="F95" s="126">
        <f t="shared" si="5"/>
        <v>3.9047619047619051</v>
      </c>
      <c r="G95" s="127">
        <f t="shared" si="4"/>
        <v>1.9523809523809526</v>
      </c>
      <c r="I95" s="209">
        <f>'Missing component hidden'!S98</f>
        <v>0</v>
      </c>
      <c r="J95" s="124">
        <f>'Missing component hidden'!T98</f>
        <v>0</v>
      </c>
      <c r="K95" s="128">
        <f>'Missing component hidden'!U98</f>
        <v>0</v>
      </c>
      <c r="L95" s="128">
        <f>'Missing component hidden'!V98</f>
        <v>0</v>
      </c>
      <c r="M95" s="128">
        <f>'Missing component hidden'!W98</f>
        <v>0</v>
      </c>
    </row>
    <row r="96" spans="1:13" x14ac:dyDescent="0.25">
      <c r="A96" s="140">
        <v>705</v>
      </c>
      <c r="B96" s="21">
        <f>'Imputed and missing data hidden'!AM99</f>
        <v>0</v>
      </c>
      <c r="C96" s="124">
        <f>'Imputed and missing data hidden'!AN99</f>
        <v>0</v>
      </c>
      <c r="D96" s="125">
        <f>'Indicator Date hidden2'!AN99</f>
        <v>1.1714285714285715</v>
      </c>
      <c r="E96" s="126">
        <f t="shared" si="3"/>
        <v>0</v>
      </c>
      <c r="F96" s="126">
        <f t="shared" si="5"/>
        <v>3.9047619047619051</v>
      </c>
      <c r="G96" s="127">
        <f t="shared" si="4"/>
        <v>1.9523809523809526</v>
      </c>
      <c r="I96" s="209">
        <f>'Missing component hidden'!S99</f>
        <v>0</v>
      </c>
      <c r="J96" s="124">
        <f>'Missing component hidden'!T99</f>
        <v>0</v>
      </c>
      <c r="K96" s="128">
        <f>'Missing component hidden'!U99</f>
        <v>0</v>
      </c>
      <c r="L96" s="128">
        <f>'Missing component hidden'!V99</f>
        <v>0</v>
      </c>
      <c r="M96" s="128">
        <f>'Missing component hidden'!W99</f>
        <v>0</v>
      </c>
    </row>
    <row r="97" spans="1:13" x14ac:dyDescent="0.25">
      <c r="A97" s="140">
        <v>706</v>
      </c>
      <c r="B97" s="21">
        <f>'Imputed and missing data hidden'!AM100</f>
        <v>0</v>
      </c>
      <c r="C97" s="124">
        <f>'Imputed and missing data hidden'!AN100</f>
        <v>0</v>
      </c>
      <c r="D97" s="125">
        <f>'Indicator Date hidden2'!AN100</f>
        <v>1.1714285714285715</v>
      </c>
      <c r="E97" s="126">
        <f t="shared" si="3"/>
        <v>0</v>
      </c>
      <c r="F97" s="126">
        <f t="shared" si="5"/>
        <v>3.9047619047619051</v>
      </c>
      <c r="G97" s="127">
        <f t="shared" si="4"/>
        <v>1.9523809523809526</v>
      </c>
      <c r="I97" s="209">
        <f>'Missing component hidden'!S100</f>
        <v>0</v>
      </c>
      <c r="J97" s="124">
        <f>'Missing component hidden'!T100</f>
        <v>0</v>
      </c>
      <c r="K97" s="128">
        <f>'Missing component hidden'!U100</f>
        <v>0</v>
      </c>
      <c r="L97" s="128">
        <f>'Missing component hidden'!V100</f>
        <v>0</v>
      </c>
      <c r="M97" s="128">
        <f>'Missing component hidden'!W100</f>
        <v>0</v>
      </c>
    </row>
    <row r="98" spans="1:13" x14ac:dyDescent="0.25">
      <c r="A98" s="140">
        <v>707</v>
      </c>
      <c r="B98" s="21">
        <f>'Imputed and missing data hidden'!AM101</f>
        <v>1</v>
      </c>
      <c r="C98" s="124">
        <f>'Imputed and missing data hidden'!AN101</f>
        <v>2.8571428571428571E-2</v>
      </c>
      <c r="D98" s="125">
        <f>'Indicator Date hidden2'!AN101</f>
        <v>1.1714285714285715</v>
      </c>
      <c r="E98" s="126">
        <f t="shared" si="3"/>
        <v>0.66666666666666607</v>
      </c>
      <c r="F98" s="126">
        <f t="shared" si="5"/>
        <v>3.9047619047619051</v>
      </c>
      <c r="G98" s="127">
        <f t="shared" si="4"/>
        <v>2.2857142857142856</v>
      </c>
      <c r="I98" s="209">
        <f>'Missing component hidden'!S101</f>
        <v>0</v>
      </c>
      <c r="J98" s="124">
        <f>'Missing component hidden'!T101</f>
        <v>0</v>
      </c>
      <c r="K98" s="128">
        <f>'Missing component hidden'!U101</f>
        <v>0</v>
      </c>
      <c r="L98" s="128">
        <f>'Missing component hidden'!V101</f>
        <v>0</v>
      </c>
      <c r="M98" s="128">
        <f>'Missing component hidden'!W101</f>
        <v>0</v>
      </c>
    </row>
    <row r="99" spans="1:13" x14ac:dyDescent="0.25">
      <c r="A99" s="140">
        <v>708</v>
      </c>
      <c r="B99" s="21">
        <f>'Imputed and missing data hidden'!AM102</f>
        <v>1</v>
      </c>
      <c r="C99" s="124">
        <f>'Imputed and missing data hidden'!AN102</f>
        <v>2.8571428571428571E-2</v>
      </c>
      <c r="D99" s="125">
        <f>'Indicator Date hidden2'!AN102</f>
        <v>1.1714285714285715</v>
      </c>
      <c r="E99" s="126">
        <f t="shared" si="3"/>
        <v>0.66666666666666607</v>
      </c>
      <c r="F99" s="126">
        <f t="shared" si="5"/>
        <v>3.9047619047619051</v>
      </c>
      <c r="G99" s="127">
        <f t="shared" si="4"/>
        <v>2.2857142857142856</v>
      </c>
      <c r="I99" s="209">
        <f>'Missing component hidden'!S102</f>
        <v>1</v>
      </c>
      <c r="J99" s="124">
        <f>'Missing component hidden'!T102</f>
        <v>6.6666666666666666E-2</v>
      </c>
      <c r="K99" s="128">
        <f>'Missing component hidden'!U102</f>
        <v>1</v>
      </c>
      <c r="L99" s="128">
        <f>'Missing component hidden'!V102</f>
        <v>0</v>
      </c>
      <c r="M99" s="128">
        <f>'Missing component hidden'!W102</f>
        <v>0</v>
      </c>
    </row>
    <row r="100" spans="1:13" x14ac:dyDescent="0.25">
      <c r="A100" s="140">
        <v>709</v>
      </c>
      <c r="B100" s="21">
        <f>'Imputed and missing data hidden'!AM103</f>
        <v>2</v>
      </c>
      <c r="C100" s="124">
        <f>'Imputed and missing data hidden'!AN103</f>
        <v>5.7142857142857141E-2</v>
      </c>
      <c r="D100" s="125">
        <f>'Indicator Date hidden2'!AN103</f>
        <v>1.1714285714285715</v>
      </c>
      <c r="E100" s="126">
        <f t="shared" si="3"/>
        <v>1.3333333333333321</v>
      </c>
      <c r="F100" s="126">
        <f t="shared" si="5"/>
        <v>3.9047619047619051</v>
      </c>
      <c r="G100" s="127">
        <f t="shared" si="4"/>
        <v>2.6190476190476186</v>
      </c>
      <c r="I100" s="209">
        <f>'Missing component hidden'!S103</f>
        <v>0</v>
      </c>
      <c r="J100" s="124">
        <f>'Missing component hidden'!T103</f>
        <v>0</v>
      </c>
      <c r="K100" s="128">
        <f>'Missing component hidden'!U103</f>
        <v>0</v>
      </c>
      <c r="L100" s="128">
        <f>'Missing component hidden'!V103</f>
        <v>0</v>
      </c>
      <c r="M100" s="128">
        <f>'Missing component hidden'!W103</f>
        <v>0</v>
      </c>
    </row>
    <row r="101" spans="1:13" x14ac:dyDescent="0.25">
      <c r="A101" s="140">
        <v>710</v>
      </c>
      <c r="B101" s="21">
        <f>'Imputed and missing data hidden'!AM104</f>
        <v>2</v>
      </c>
      <c r="C101" s="124">
        <f>'Imputed and missing data hidden'!AN104</f>
        <v>5.7142857142857141E-2</v>
      </c>
      <c r="D101" s="125">
        <f>'Indicator Date hidden2'!AN104</f>
        <v>1.1714285714285715</v>
      </c>
      <c r="E101" s="126">
        <f t="shared" si="3"/>
        <v>1.3333333333333321</v>
      </c>
      <c r="F101" s="126">
        <f t="shared" si="5"/>
        <v>3.9047619047619051</v>
      </c>
      <c r="G101" s="127">
        <f t="shared" si="4"/>
        <v>2.6190476190476186</v>
      </c>
      <c r="I101" s="209">
        <f>'Missing component hidden'!S104</f>
        <v>0</v>
      </c>
      <c r="J101" s="124">
        <f>'Missing component hidden'!T104</f>
        <v>0</v>
      </c>
      <c r="K101" s="128">
        <f>'Missing component hidden'!U104</f>
        <v>0</v>
      </c>
      <c r="L101" s="128">
        <f>'Missing component hidden'!V104</f>
        <v>0</v>
      </c>
      <c r="M101" s="128">
        <f>'Missing component hidden'!W104</f>
        <v>0</v>
      </c>
    </row>
    <row r="102" spans="1:13" x14ac:dyDescent="0.25">
      <c r="A102" s="140">
        <v>711</v>
      </c>
      <c r="B102" s="21">
        <f>'Imputed and missing data hidden'!AM105</f>
        <v>1</v>
      </c>
      <c r="C102" s="124">
        <f>'Imputed and missing data hidden'!AN105</f>
        <v>2.8571428571428571E-2</v>
      </c>
      <c r="D102" s="125">
        <f>'Indicator Date hidden2'!AN105</f>
        <v>1.1714285714285715</v>
      </c>
      <c r="E102" s="126">
        <f t="shared" si="3"/>
        <v>0.66666666666666607</v>
      </c>
      <c r="F102" s="126">
        <f t="shared" si="5"/>
        <v>3.9047619047619051</v>
      </c>
      <c r="G102" s="127">
        <f t="shared" si="4"/>
        <v>2.2857142857142856</v>
      </c>
      <c r="I102" s="209">
        <f>'Missing component hidden'!S105</f>
        <v>0</v>
      </c>
      <c r="J102" s="124">
        <f>'Missing component hidden'!T105</f>
        <v>0</v>
      </c>
      <c r="K102" s="128">
        <f>'Missing component hidden'!U105</f>
        <v>0</v>
      </c>
      <c r="L102" s="128">
        <f>'Missing component hidden'!V105</f>
        <v>0</v>
      </c>
      <c r="M102" s="128">
        <f>'Missing component hidden'!W105</f>
        <v>0</v>
      </c>
    </row>
    <row r="103" spans="1:13" x14ac:dyDescent="0.25">
      <c r="A103" s="140">
        <v>712</v>
      </c>
      <c r="B103" s="21">
        <f>'Imputed and missing data hidden'!AM106</f>
        <v>0</v>
      </c>
      <c r="C103" s="124">
        <f>'Imputed and missing data hidden'!AN106</f>
        <v>0</v>
      </c>
      <c r="D103" s="125">
        <f>'Indicator Date hidden2'!AN106</f>
        <v>1.1714285714285715</v>
      </c>
      <c r="E103" s="126">
        <f t="shared" si="3"/>
        <v>0</v>
      </c>
      <c r="F103" s="126">
        <f t="shared" si="5"/>
        <v>3.9047619047619051</v>
      </c>
      <c r="G103" s="127">
        <f t="shared" si="4"/>
        <v>1.9523809523809526</v>
      </c>
      <c r="I103" s="209">
        <f>'Missing component hidden'!S106</f>
        <v>0</v>
      </c>
      <c r="J103" s="124">
        <f>'Missing component hidden'!T106</f>
        <v>0</v>
      </c>
      <c r="K103" s="128">
        <f>'Missing component hidden'!U106</f>
        <v>0</v>
      </c>
      <c r="L103" s="128">
        <f>'Missing component hidden'!V106</f>
        <v>0</v>
      </c>
      <c r="M103" s="128">
        <f>'Missing component hidden'!W106</f>
        <v>0</v>
      </c>
    </row>
    <row r="104" spans="1:13" x14ac:dyDescent="0.25">
      <c r="A104" s="140">
        <v>713</v>
      </c>
      <c r="B104" s="21">
        <f>'Imputed and missing data hidden'!AM107</f>
        <v>1</v>
      </c>
      <c r="C104" s="124">
        <f>'Imputed and missing data hidden'!AN107</f>
        <v>2.8571428571428571E-2</v>
      </c>
      <c r="D104" s="125">
        <f>'Indicator Date hidden2'!AN107</f>
        <v>1.1714285714285715</v>
      </c>
      <c r="E104" s="126">
        <f t="shared" si="3"/>
        <v>0.66666666666666607</v>
      </c>
      <c r="F104" s="126">
        <f t="shared" si="5"/>
        <v>3.9047619047619051</v>
      </c>
      <c r="G104" s="127">
        <f t="shared" si="4"/>
        <v>2.2857142857142856</v>
      </c>
      <c r="I104" s="209">
        <f>'Missing component hidden'!S107</f>
        <v>0</v>
      </c>
      <c r="J104" s="124">
        <f>'Missing component hidden'!T107</f>
        <v>0</v>
      </c>
      <c r="K104" s="128">
        <f>'Missing component hidden'!U107</f>
        <v>0</v>
      </c>
      <c r="L104" s="128">
        <f>'Missing component hidden'!V107</f>
        <v>0</v>
      </c>
      <c r="M104" s="128">
        <f>'Missing component hidden'!W107</f>
        <v>0</v>
      </c>
    </row>
    <row r="105" spans="1:13" x14ac:dyDescent="0.25">
      <c r="A105" s="140">
        <v>714</v>
      </c>
      <c r="B105" s="21">
        <f>'Imputed and missing data hidden'!AM108</f>
        <v>1</v>
      </c>
      <c r="C105" s="124">
        <f>'Imputed and missing data hidden'!AN108</f>
        <v>2.8571428571428571E-2</v>
      </c>
      <c r="D105" s="125">
        <f>'Indicator Date hidden2'!AN108</f>
        <v>1.1714285714285715</v>
      </c>
      <c r="E105" s="126">
        <f t="shared" si="3"/>
        <v>0.66666666666666607</v>
      </c>
      <c r="F105" s="126">
        <f t="shared" si="5"/>
        <v>3.9047619047619051</v>
      </c>
      <c r="G105" s="127">
        <f t="shared" si="4"/>
        <v>2.2857142857142856</v>
      </c>
      <c r="I105" s="209">
        <f>'Missing component hidden'!S108</f>
        <v>0</v>
      </c>
      <c r="J105" s="124">
        <f>'Missing component hidden'!T108</f>
        <v>0</v>
      </c>
      <c r="K105" s="128">
        <f>'Missing component hidden'!U108</f>
        <v>0</v>
      </c>
      <c r="L105" s="128">
        <f>'Missing component hidden'!V108</f>
        <v>0</v>
      </c>
      <c r="M105" s="128">
        <f>'Missing component hidden'!W108</f>
        <v>0</v>
      </c>
    </row>
    <row r="106" spans="1:13" x14ac:dyDescent="0.25">
      <c r="A106" s="140">
        <v>715</v>
      </c>
      <c r="B106" s="21">
        <f>'Imputed and missing data hidden'!AM109</f>
        <v>0</v>
      </c>
      <c r="C106" s="124">
        <f>'Imputed and missing data hidden'!AN109</f>
        <v>0</v>
      </c>
      <c r="D106" s="125">
        <f>'Indicator Date hidden2'!AN109</f>
        <v>1.1714285714285715</v>
      </c>
      <c r="E106" s="126">
        <f t="shared" si="3"/>
        <v>0</v>
      </c>
      <c r="F106" s="126">
        <f t="shared" si="5"/>
        <v>3.9047619047619051</v>
      </c>
      <c r="G106" s="127">
        <f t="shared" si="4"/>
        <v>1.9523809523809526</v>
      </c>
      <c r="I106" s="209">
        <f>'Missing component hidden'!S109</f>
        <v>0</v>
      </c>
      <c r="J106" s="124">
        <f>'Missing component hidden'!T109</f>
        <v>0</v>
      </c>
      <c r="K106" s="128">
        <f>'Missing component hidden'!U109</f>
        <v>0</v>
      </c>
      <c r="L106" s="128">
        <f>'Missing component hidden'!V109</f>
        <v>0</v>
      </c>
      <c r="M106" s="128">
        <f>'Missing component hidden'!W109</f>
        <v>0</v>
      </c>
    </row>
    <row r="107" spans="1:13" x14ac:dyDescent="0.25">
      <c r="A107" s="140">
        <v>716</v>
      </c>
      <c r="B107" s="21">
        <f>'Imputed and missing data hidden'!AM110</f>
        <v>1</v>
      </c>
      <c r="C107" s="124">
        <f>'Imputed and missing data hidden'!AN110</f>
        <v>2.8571428571428571E-2</v>
      </c>
      <c r="D107" s="125">
        <f>'Indicator Date hidden2'!AN110</f>
        <v>1.1714285714285715</v>
      </c>
      <c r="E107" s="126">
        <f t="shared" si="3"/>
        <v>0.66666666666666607</v>
      </c>
      <c r="F107" s="126">
        <f t="shared" si="5"/>
        <v>3.9047619047619051</v>
      </c>
      <c r="G107" s="127">
        <f t="shared" si="4"/>
        <v>2.2857142857142856</v>
      </c>
      <c r="I107" s="209">
        <f>'Missing component hidden'!S110</f>
        <v>0</v>
      </c>
      <c r="J107" s="124">
        <f>'Missing component hidden'!T110</f>
        <v>0</v>
      </c>
      <c r="K107" s="128">
        <f>'Missing component hidden'!U110</f>
        <v>0</v>
      </c>
      <c r="L107" s="128">
        <f>'Missing component hidden'!V110</f>
        <v>0</v>
      </c>
      <c r="M107" s="128">
        <f>'Missing component hidden'!W110</f>
        <v>0</v>
      </c>
    </row>
    <row r="108" spans="1:13" x14ac:dyDescent="0.25">
      <c r="A108" s="140">
        <v>717</v>
      </c>
      <c r="B108" s="21">
        <f>'Imputed and missing data hidden'!AM111</f>
        <v>2</v>
      </c>
      <c r="C108" s="124">
        <f>'Imputed and missing data hidden'!AN111</f>
        <v>5.7142857142857141E-2</v>
      </c>
      <c r="D108" s="125">
        <f>'Indicator Date hidden2'!AN111</f>
        <v>1.1714285714285715</v>
      </c>
      <c r="E108" s="126">
        <f t="shared" si="3"/>
        <v>1.3333333333333321</v>
      </c>
      <c r="F108" s="126">
        <f t="shared" si="5"/>
        <v>3.9047619047619051</v>
      </c>
      <c r="G108" s="127">
        <f t="shared" si="4"/>
        <v>2.6190476190476186</v>
      </c>
      <c r="I108" s="209">
        <f>'Missing component hidden'!S111</f>
        <v>0</v>
      </c>
      <c r="J108" s="124">
        <f>'Missing component hidden'!T111</f>
        <v>0</v>
      </c>
      <c r="K108" s="128">
        <f>'Missing component hidden'!U111</f>
        <v>0</v>
      </c>
      <c r="L108" s="128">
        <f>'Missing component hidden'!V111</f>
        <v>0</v>
      </c>
      <c r="M108" s="128">
        <f>'Missing component hidden'!W111</f>
        <v>0</v>
      </c>
    </row>
    <row r="109" spans="1:13" x14ac:dyDescent="0.25">
      <c r="A109" s="140">
        <v>718</v>
      </c>
      <c r="B109" s="21">
        <f>'Imputed and missing data hidden'!AM112</f>
        <v>2</v>
      </c>
      <c r="C109" s="124">
        <f>'Imputed and missing data hidden'!AN112</f>
        <v>5.7142857142857141E-2</v>
      </c>
      <c r="D109" s="125">
        <f>'Indicator Date hidden2'!AN112</f>
        <v>1.1714285714285715</v>
      </c>
      <c r="E109" s="126">
        <f t="shared" si="3"/>
        <v>1.3333333333333321</v>
      </c>
      <c r="F109" s="126">
        <f t="shared" si="5"/>
        <v>3.9047619047619051</v>
      </c>
      <c r="G109" s="127">
        <f t="shared" si="4"/>
        <v>2.6190476190476186</v>
      </c>
      <c r="I109" s="209">
        <f>'Missing component hidden'!S112</f>
        <v>0</v>
      </c>
      <c r="J109" s="124">
        <f>'Missing component hidden'!T112</f>
        <v>0</v>
      </c>
      <c r="K109" s="128">
        <f>'Missing component hidden'!U112</f>
        <v>0</v>
      </c>
      <c r="L109" s="128">
        <f>'Missing component hidden'!V112</f>
        <v>0</v>
      </c>
      <c r="M109" s="128">
        <f>'Missing component hidden'!W112</f>
        <v>0</v>
      </c>
    </row>
    <row r="110" spans="1:13" x14ac:dyDescent="0.25">
      <c r="A110" s="140">
        <v>719</v>
      </c>
      <c r="B110" s="21">
        <f>'Imputed and missing data hidden'!AM113</f>
        <v>0</v>
      </c>
      <c r="C110" s="124">
        <f>'Imputed and missing data hidden'!AN113</f>
        <v>0</v>
      </c>
      <c r="D110" s="125">
        <f>'Indicator Date hidden2'!AN113</f>
        <v>1.1714285714285715</v>
      </c>
      <c r="E110" s="126">
        <f t="shared" si="3"/>
        <v>0</v>
      </c>
      <c r="F110" s="126">
        <f t="shared" si="5"/>
        <v>3.9047619047619051</v>
      </c>
      <c r="G110" s="127">
        <f t="shared" si="4"/>
        <v>1.9523809523809526</v>
      </c>
      <c r="I110" s="209">
        <f>'Missing component hidden'!S113</f>
        <v>0</v>
      </c>
      <c r="J110" s="124">
        <f>'Missing component hidden'!T113</f>
        <v>0</v>
      </c>
      <c r="K110" s="128">
        <f>'Missing component hidden'!U113</f>
        <v>0</v>
      </c>
      <c r="L110" s="128">
        <f>'Missing component hidden'!V113</f>
        <v>0</v>
      </c>
      <c r="M110" s="128">
        <f>'Missing component hidden'!W113</f>
        <v>0</v>
      </c>
    </row>
    <row r="111" spans="1:13" x14ac:dyDescent="0.25">
      <c r="A111" s="144">
        <v>801</v>
      </c>
      <c r="B111" s="21">
        <f>'Imputed and missing data hidden'!AM114</f>
        <v>0</v>
      </c>
      <c r="C111" s="124">
        <f>'Imputed and missing data hidden'!AN114</f>
        <v>0</v>
      </c>
      <c r="D111" s="125">
        <f>'Indicator Date hidden2'!AN114</f>
        <v>1.1714285714285715</v>
      </c>
      <c r="E111" s="126">
        <f t="shared" si="3"/>
        <v>0</v>
      </c>
      <c r="F111" s="126">
        <f t="shared" si="5"/>
        <v>3.9047619047619051</v>
      </c>
      <c r="G111" s="127">
        <f t="shared" si="4"/>
        <v>1.9523809523809526</v>
      </c>
      <c r="I111" s="209">
        <f>'Missing component hidden'!S114</f>
        <v>0</v>
      </c>
      <c r="J111" s="124">
        <f>'Missing component hidden'!T114</f>
        <v>0</v>
      </c>
      <c r="K111" s="128">
        <f>'Missing component hidden'!U114</f>
        <v>0</v>
      </c>
      <c r="L111" s="128">
        <f>'Missing component hidden'!V114</f>
        <v>0</v>
      </c>
      <c r="M111" s="128">
        <f>'Missing component hidden'!W114</f>
        <v>0</v>
      </c>
    </row>
    <row r="112" spans="1:13" x14ac:dyDescent="0.25">
      <c r="A112" s="140">
        <v>802</v>
      </c>
      <c r="B112" s="21">
        <f>'Imputed and missing data hidden'!AM115</f>
        <v>1</v>
      </c>
      <c r="C112" s="124">
        <f>'Imputed and missing data hidden'!AN115</f>
        <v>2.8571428571428571E-2</v>
      </c>
      <c r="D112" s="125">
        <f>'Indicator Date hidden2'!AN115</f>
        <v>1.1714285714285715</v>
      </c>
      <c r="E112" s="126">
        <f t="shared" si="3"/>
        <v>0.66666666666666607</v>
      </c>
      <c r="F112" s="126">
        <f t="shared" si="5"/>
        <v>3.9047619047619051</v>
      </c>
      <c r="G112" s="127">
        <f t="shared" si="4"/>
        <v>2.2857142857142856</v>
      </c>
      <c r="I112" s="209">
        <f>'Missing component hidden'!S115</f>
        <v>0</v>
      </c>
      <c r="J112" s="124">
        <f>'Missing component hidden'!T115</f>
        <v>0</v>
      </c>
      <c r="K112" s="128">
        <f>'Missing component hidden'!U115</f>
        <v>0</v>
      </c>
      <c r="L112" s="128">
        <f>'Missing component hidden'!V115</f>
        <v>0</v>
      </c>
      <c r="M112" s="128">
        <f>'Missing component hidden'!W115</f>
        <v>0</v>
      </c>
    </row>
    <row r="113" spans="1:13" x14ac:dyDescent="0.25">
      <c r="A113" s="140">
        <v>803</v>
      </c>
      <c r="B113" s="21">
        <f>'Imputed and missing data hidden'!AM116</f>
        <v>1</v>
      </c>
      <c r="C113" s="124">
        <f>'Imputed and missing data hidden'!AN116</f>
        <v>2.8571428571428571E-2</v>
      </c>
      <c r="D113" s="125">
        <f>'Indicator Date hidden2'!AN116</f>
        <v>1.1714285714285715</v>
      </c>
      <c r="E113" s="126">
        <f t="shared" si="3"/>
        <v>0.66666666666666607</v>
      </c>
      <c r="F113" s="126">
        <f t="shared" si="5"/>
        <v>3.9047619047619051</v>
      </c>
      <c r="G113" s="127">
        <f t="shared" si="4"/>
        <v>2.2857142857142856</v>
      </c>
      <c r="I113" s="209">
        <f>'Missing component hidden'!S116</f>
        <v>1</v>
      </c>
      <c r="J113" s="124">
        <f>'Missing component hidden'!T116</f>
        <v>6.6666666666666666E-2</v>
      </c>
      <c r="K113" s="128">
        <f>'Missing component hidden'!U116</f>
        <v>1</v>
      </c>
      <c r="L113" s="128">
        <f>'Missing component hidden'!V116</f>
        <v>0</v>
      </c>
      <c r="M113" s="128">
        <f>'Missing component hidden'!W116</f>
        <v>0</v>
      </c>
    </row>
    <row r="114" spans="1:13" x14ac:dyDescent="0.25">
      <c r="A114" s="140">
        <v>804</v>
      </c>
      <c r="B114" s="21">
        <f>'Imputed and missing data hidden'!AM117</f>
        <v>1</v>
      </c>
      <c r="C114" s="124">
        <f>'Imputed and missing data hidden'!AN117</f>
        <v>2.8571428571428571E-2</v>
      </c>
      <c r="D114" s="125">
        <f>'Indicator Date hidden2'!AN117</f>
        <v>1.1714285714285715</v>
      </c>
      <c r="E114" s="126">
        <f t="shared" si="3"/>
        <v>0.66666666666666607</v>
      </c>
      <c r="F114" s="126">
        <f t="shared" si="5"/>
        <v>3.9047619047619051</v>
      </c>
      <c r="G114" s="127">
        <f t="shared" si="4"/>
        <v>2.2857142857142856</v>
      </c>
      <c r="I114" s="209">
        <f>'Missing component hidden'!S117</f>
        <v>0</v>
      </c>
      <c r="J114" s="124">
        <f>'Missing component hidden'!T117</f>
        <v>0</v>
      </c>
      <c r="K114" s="128">
        <f>'Missing component hidden'!U117</f>
        <v>0</v>
      </c>
      <c r="L114" s="128">
        <f>'Missing component hidden'!V117</f>
        <v>0</v>
      </c>
      <c r="M114" s="128">
        <f>'Missing component hidden'!W117</f>
        <v>0</v>
      </c>
    </row>
    <row r="115" spans="1:13" x14ac:dyDescent="0.25">
      <c r="A115" s="140">
        <v>805</v>
      </c>
      <c r="B115" s="21">
        <f>'Imputed and missing data hidden'!AM118</f>
        <v>0</v>
      </c>
      <c r="C115" s="124">
        <f>'Imputed and missing data hidden'!AN118</f>
        <v>0</v>
      </c>
      <c r="D115" s="125">
        <f>'Indicator Date hidden2'!AN118</f>
        <v>1.1714285714285715</v>
      </c>
      <c r="E115" s="126">
        <f t="shared" si="3"/>
        <v>0</v>
      </c>
      <c r="F115" s="126">
        <f t="shared" si="5"/>
        <v>3.9047619047619051</v>
      </c>
      <c r="G115" s="127">
        <f t="shared" si="4"/>
        <v>1.9523809523809526</v>
      </c>
      <c r="I115" s="209">
        <f>'Missing component hidden'!S118</f>
        <v>0</v>
      </c>
      <c r="J115" s="124">
        <f>'Missing component hidden'!T118</f>
        <v>0</v>
      </c>
      <c r="K115" s="128">
        <f>'Missing component hidden'!U118</f>
        <v>0</v>
      </c>
      <c r="L115" s="128">
        <f>'Missing component hidden'!V118</f>
        <v>0</v>
      </c>
      <c r="M115" s="128">
        <f>'Missing component hidden'!W118</f>
        <v>0</v>
      </c>
    </row>
    <row r="116" spans="1:13" x14ac:dyDescent="0.25">
      <c r="A116" s="140">
        <v>806</v>
      </c>
      <c r="B116" s="21">
        <f>'Imputed and missing data hidden'!AM119</f>
        <v>0</v>
      </c>
      <c r="C116" s="124">
        <f>'Imputed and missing data hidden'!AN119</f>
        <v>0</v>
      </c>
      <c r="D116" s="125">
        <f>'Indicator Date hidden2'!AN119</f>
        <v>1.1714285714285715</v>
      </c>
      <c r="E116" s="126">
        <f t="shared" si="3"/>
        <v>0</v>
      </c>
      <c r="F116" s="126">
        <f t="shared" si="5"/>
        <v>3.9047619047619051</v>
      </c>
      <c r="G116" s="127">
        <f t="shared" si="4"/>
        <v>1.9523809523809526</v>
      </c>
      <c r="I116" s="209">
        <f>'Missing component hidden'!S119</f>
        <v>0</v>
      </c>
      <c r="J116" s="124">
        <f>'Missing component hidden'!T119</f>
        <v>0</v>
      </c>
      <c r="K116" s="128">
        <f>'Missing component hidden'!U119</f>
        <v>0</v>
      </c>
      <c r="L116" s="128">
        <f>'Missing component hidden'!V119</f>
        <v>0</v>
      </c>
      <c r="M116" s="128">
        <f>'Missing component hidden'!W119</f>
        <v>0</v>
      </c>
    </row>
    <row r="117" spans="1:13" x14ac:dyDescent="0.25">
      <c r="A117" s="140">
        <v>807</v>
      </c>
      <c r="B117" s="21">
        <f>'Imputed and missing data hidden'!AM120</f>
        <v>1</v>
      </c>
      <c r="C117" s="124">
        <f>'Imputed and missing data hidden'!AN120</f>
        <v>2.8571428571428571E-2</v>
      </c>
      <c r="D117" s="125">
        <f>'Indicator Date hidden2'!AN120</f>
        <v>1.1714285714285715</v>
      </c>
      <c r="E117" s="126">
        <f t="shared" si="3"/>
        <v>0.66666666666666607</v>
      </c>
      <c r="F117" s="126">
        <f t="shared" si="5"/>
        <v>3.9047619047619051</v>
      </c>
      <c r="G117" s="127">
        <f t="shared" si="4"/>
        <v>2.2857142857142856</v>
      </c>
      <c r="I117" s="209">
        <f>'Missing component hidden'!S120</f>
        <v>0</v>
      </c>
      <c r="J117" s="124">
        <f>'Missing component hidden'!T120</f>
        <v>0</v>
      </c>
      <c r="K117" s="128">
        <f>'Missing component hidden'!U120</f>
        <v>0</v>
      </c>
      <c r="L117" s="128">
        <f>'Missing component hidden'!V120</f>
        <v>0</v>
      </c>
      <c r="M117" s="128">
        <f>'Missing component hidden'!W120</f>
        <v>0</v>
      </c>
    </row>
    <row r="118" spans="1:13" x14ac:dyDescent="0.25">
      <c r="A118" s="140">
        <v>808</v>
      </c>
      <c r="B118" s="21">
        <f>'Imputed and missing data hidden'!AM121</f>
        <v>1</v>
      </c>
      <c r="C118" s="124">
        <f>'Imputed and missing data hidden'!AN121</f>
        <v>2.8571428571428571E-2</v>
      </c>
      <c r="D118" s="125">
        <f>'Indicator Date hidden2'!AN121</f>
        <v>1.1714285714285715</v>
      </c>
      <c r="E118" s="126">
        <f t="shared" si="3"/>
        <v>0.66666666666666607</v>
      </c>
      <c r="F118" s="126">
        <f t="shared" si="5"/>
        <v>3.9047619047619051</v>
      </c>
      <c r="G118" s="127">
        <f t="shared" si="4"/>
        <v>2.2857142857142856</v>
      </c>
      <c r="I118" s="209">
        <f>'Missing component hidden'!S121</f>
        <v>0</v>
      </c>
      <c r="J118" s="124">
        <f>'Missing component hidden'!T121</f>
        <v>0</v>
      </c>
      <c r="K118" s="128">
        <f>'Missing component hidden'!U121</f>
        <v>0</v>
      </c>
      <c r="L118" s="128">
        <f>'Missing component hidden'!V121</f>
        <v>0</v>
      </c>
      <c r="M118" s="128">
        <f>'Missing component hidden'!W121</f>
        <v>0</v>
      </c>
    </row>
    <row r="119" spans="1:13" x14ac:dyDescent="0.25">
      <c r="A119" s="140">
        <v>809</v>
      </c>
      <c r="B119" s="21">
        <f>'Imputed and missing data hidden'!AM122</f>
        <v>1</v>
      </c>
      <c r="C119" s="124">
        <f>'Imputed and missing data hidden'!AN122</f>
        <v>2.8571428571428571E-2</v>
      </c>
      <c r="D119" s="125">
        <f>'Indicator Date hidden2'!AN122</f>
        <v>1.1714285714285715</v>
      </c>
      <c r="E119" s="126">
        <f t="shared" si="3"/>
        <v>0.66666666666666607</v>
      </c>
      <c r="F119" s="126">
        <f t="shared" si="5"/>
        <v>3.9047619047619051</v>
      </c>
      <c r="G119" s="127">
        <f t="shared" si="4"/>
        <v>2.2857142857142856</v>
      </c>
      <c r="I119" s="209">
        <f>'Missing component hidden'!S122</f>
        <v>1</v>
      </c>
      <c r="J119" s="124">
        <f>'Missing component hidden'!T122</f>
        <v>6.6666666666666666E-2</v>
      </c>
      <c r="K119" s="128">
        <f>'Missing component hidden'!U122</f>
        <v>1</v>
      </c>
      <c r="L119" s="128">
        <f>'Missing component hidden'!V122</f>
        <v>0</v>
      </c>
      <c r="M119" s="128">
        <f>'Missing component hidden'!W122</f>
        <v>0</v>
      </c>
    </row>
    <row r="120" spans="1:13" x14ac:dyDescent="0.25">
      <c r="A120" s="140">
        <v>810</v>
      </c>
      <c r="B120" s="21">
        <f>'Imputed and missing data hidden'!AM123</f>
        <v>1</v>
      </c>
      <c r="C120" s="124">
        <f>'Imputed and missing data hidden'!AN123</f>
        <v>2.8571428571428571E-2</v>
      </c>
      <c r="D120" s="125">
        <f>'Indicator Date hidden2'!AN123</f>
        <v>1.1714285714285715</v>
      </c>
      <c r="E120" s="126">
        <f t="shared" si="3"/>
        <v>0.66666666666666607</v>
      </c>
      <c r="F120" s="126">
        <f t="shared" si="5"/>
        <v>3.9047619047619051</v>
      </c>
      <c r="G120" s="127">
        <f t="shared" si="4"/>
        <v>2.2857142857142856</v>
      </c>
      <c r="I120" s="209">
        <f>'Missing component hidden'!S123</f>
        <v>0</v>
      </c>
      <c r="J120" s="124">
        <f>'Missing component hidden'!T123</f>
        <v>0</v>
      </c>
      <c r="K120" s="128">
        <f>'Missing component hidden'!U123</f>
        <v>0</v>
      </c>
      <c r="L120" s="128">
        <f>'Missing component hidden'!V123</f>
        <v>0</v>
      </c>
      <c r="M120" s="128">
        <f>'Missing component hidden'!W123</f>
        <v>0</v>
      </c>
    </row>
    <row r="121" spans="1:13" x14ac:dyDescent="0.25">
      <c r="A121" s="140">
        <v>811</v>
      </c>
      <c r="B121" s="21">
        <f>'Imputed and missing data hidden'!AM124</f>
        <v>0</v>
      </c>
      <c r="C121" s="124">
        <f>'Imputed and missing data hidden'!AN124</f>
        <v>0</v>
      </c>
      <c r="D121" s="125">
        <f>'Indicator Date hidden2'!AN124</f>
        <v>1.1714285714285715</v>
      </c>
      <c r="E121" s="126">
        <f t="shared" si="3"/>
        <v>0</v>
      </c>
      <c r="F121" s="126">
        <f t="shared" si="5"/>
        <v>3.9047619047619051</v>
      </c>
      <c r="G121" s="127">
        <f t="shared" si="4"/>
        <v>1.9523809523809526</v>
      </c>
      <c r="I121" s="209">
        <f>'Missing component hidden'!S124</f>
        <v>0</v>
      </c>
      <c r="J121" s="124">
        <f>'Missing component hidden'!T124</f>
        <v>0</v>
      </c>
      <c r="K121" s="128">
        <f>'Missing component hidden'!U124</f>
        <v>0</v>
      </c>
      <c r="L121" s="128">
        <f>'Missing component hidden'!V124</f>
        <v>0</v>
      </c>
      <c r="M121" s="128">
        <f>'Missing component hidden'!W124</f>
        <v>0</v>
      </c>
    </row>
    <row r="122" spans="1:13" x14ac:dyDescent="0.25">
      <c r="A122" s="140">
        <v>812</v>
      </c>
      <c r="B122" s="21">
        <f>'Imputed and missing data hidden'!AM125</f>
        <v>2</v>
      </c>
      <c r="C122" s="124">
        <f>'Imputed and missing data hidden'!AN125</f>
        <v>5.7142857142857141E-2</v>
      </c>
      <c r="D122" s="125">
        <f>'Indicator Date hidden2'!AN125</f>
        <v>1.1714285714285715</v>
      </c>
      <c r="E122" s="126">
        <f t="shared" si="3"/>
        <v>1.3333333333333321</v>
      </c>
      <c r="F122" s="126">
        <f t="shared" si="5"/>
        <v>3.9047619047619051</v>
      </c>
      <c r="G122" s="127">
        <f t="shared" si="4"/>
        <v>2.6190476190476186</v>
      </c>
      <c r="I122" s="209">
        <f>'Missing component hidden'!S125</f>
        <v>0</v>
      </c>
      <c r="J122" s="124">
        <f>'Missing component hidden'!T125</f>
        <v>0</v>
      </c>
      <c r="K122" s="128">
        <f>'Missing component hidden'!U125</f>
        <v>0</v>
      </c>
      <c r="L122" s="128">
        <f>'Missing component hidden'!V125</f>
        <v>0</v>
      </c>
      <c r="M122" s="128">
        <f>'Missing component hidden'!W125</f>
        <v>0</v>
      </c>
    </row>
    <row r="123" spans="1:13" x14ac:dyDescent="0.25">
      <c r="A123" s="140">
        <v>813</v>
      </c>
      <c r="B123" s="21">
        <f>'Imputed and missing data hidden'!AM126</f>
        <v>0</v>
      </c>
      <c r="C123" s="124">
        <f>'Imputed and missing data hidden'!AN126</f>
        <v>0</v>
      </c>
      <c r="D123" s="125">
        <f>'Indicator Date hidden2'!AN126</f>
        <v>1.1714285714285715</v>
      </c>
      <c r="E123" s="126">
        <f t="shared" si="3"/>
        <v>0</v>
      </c>
      <c r="F123" s="126">
        <f t="shared" si="5"/>
        <v>3.9047619047619051</v>
      </c>
      <c r="G123" s="127">
        <f t="shared" si="4"/>
        <v>1.9523809523809526</v>
      </c>
      <c r="I123" s="209">
        <f>'Missing component hidden'!S126</f>
        <v>0</v>
      </c>
      <c r="J123" s="124">
        <f>'Missing component hidden'!T126</f>
        <v>0</v>
      </c>
      <c r="K123" s="128">
        <f>'Missing component hidden'!U126</f>
        <v>0</v>
      </c>
      <c r="L123" s="128">
        <f>'Missing component hidden'!V126</f>
        <v>0</v>
      </c>
      <c r="M123" s="128">
        <f>'Missing component hidden'!W126</f>
        <v>0</v>
      </c>
    </row>
    <row r="124" spans="1:13" x14ac:dyDescent="0.25">
      <c r="A124" s="140">
        <v>814</v>
      </c>
      <c r="B124" s="21">
        <f>'Imputed and missing data hidden'!AM127</f>
        <v>0</v>
      </c>
      <c r="C124" s="124">
        <f>'Imputed and missing data hidden'!AN127</f>
        <v>0</v>
      </c>
      <c r="D124" s="125">
        <f>'Indicator Date hidden2'!AN127</f>
        <v>1.1714285714285715</v>
      </c>
      <c r="E124" s="126">
        <f t="shared" si="3"/>
        <v>0</v>
      </c>
      <c r="F124" s="126">
        <f t="shared" si="5"/>
        <v>3.9047619047619051</v>
      </c>
      <c r="G124" s="127">
        <f t="shared" si="4"/>
        <v>1.9523809523809526</v>
      </c>
      <c r="I124" s="209">
        <f>'Missing component hidden'!S127</f>
        <v>0</v>
      </c>
      <c r="J124" s="124">
        <f>'Missing component hidden'!T127</f>
        <v>0</v>
      </c>
      <c r="K124" s="128">
        <f>'Missing component hidden'!U127</f>
        <v>0</v>
      </c>
      <c r="L124" s="128">
        <f>'Missing component hidden'!V127</f>
        <v>0</v>
      </c>
      <c r="M124" s="128">
        <f>'Missing component hidden'!W127</f>
        <v>0</v>
      </c>
    </row>
    <row r="125" spans="1:13" x14ac:dyDescent="0.25">
      <c r="A125" s="140">
        <v>815</v>
      </c>
      <c r="B125" s="21">
        <f>'Imputed and missing data hidden'!AM128</f>
        <v>1</v>
      </c>
      <c r="C125" s="124">
        <f>'Imputed and missing data hidden'!AN128</f>
        <v>2.8571428571428571E-2</v>
      </c>
      <c r="D125" s="125">
        <f>'Indicator Date hidden2'!AN128</f>
        <v>1.1714285714285715</v>
      </c>
      <c r="E125" s="126">
        <f t="shared" si="3"/>
        <v>0.66666666666666607</v>
      </c>
      <c r="F125" s="126">
        <f t="shared" si="5"/>
        <v>3.9047619047619051</v>
      </c>
      <c r="G125" s="127">
        <f t="shared" si="4"/>
        <v>2.2857142857142856</v>
      </c>
      <c r="I125" s="209">
        <f>'Missing component hidden'!S128</f>
        <v>0</v>
      </c>
      <c r="J125" s="124">
        <f>'Missing component hidden'!T128</f>
        <v>0</v>
      </c>
      <c r="K125" s="128">
        <f>'Missing component hidden'!U128</f>
        <v>0</v>
      </c>
      <c r="L125" s="128">
        <f>'Missing component hidden'!V128</f>
        <v>0</v>
      </c>
      <c r="M125" s="128">
        <f>'Missing component hidden'!W128</f>
        <v>0</v>
      </c>
    </row>
    <row r="126" spans="1:13" x14ac:dyDescent="0.25">
      <c r="A126" s="140">
        <v>816</v>
      </c>
      <c r="B126" s="21">
        <f>'Imputed and missing data hidden'!AM129</f>
        <v>0</v>
      </c>
      <c r="C126" s="124">
        <f>'Imputed and missing data hidden'!AN129</f>
        <v>0</v>
      </c>
      <c r="D126" s="125">
        <f>'Indicator Date hidden2'!AN129</f>
        <v>1.1714285714285715</v>
      </c>
      <c r="E126" s="126">
        <f t="shared" si="3"/>
        <v>0</v>
      </c>
      <c r="F126" s="126">
        <f t="shared" si="5"/>
        <v>3.9047619047619051</v>
      </c>
      <c r="G126" s="127">
        <f t="shared" si="4"/>
        <v>1.9523809523809526</v>
      </c>
      <c r="I126" s="209">
        <f>'Missing component hidden'!S129</f>
        <v>0</v>
      </c>
      <c r="J126" s="124">
        <f>'Missing component hidden'!T129</f>
        <v>0</v>
      </c>
      <c r="K126" s="128">
        <f>'Missing component hidden'!U129</f>
        <v>0</v>
      </c>
      <c r="L126" s="128">
        <f>'Missing component hidden'!V129</f>
        <v>0</v>
      </c>
      <c r="M126" s="128">
        <f>'Missing component hidden'!W129</f>
        <v>0</v>
      </c>
    </row>
    <row r="127" spans="1:13" x14ac:dyDescent="0.25">
      <c r="A127" s="140">
        <v>817</v>
      </c>
      <c r="B127" s="21">
        <f>'Imputed and missing data hidden'!AM130</f>
        <v>0</v>
      </c>
      <c r="C127" s="124">
        <f>'Imputed and missing data hidden'!AN130</f>
        <v>0</v>
      </c>
      <c r="D127" s="125">
        <f>'Indicator Date hidden2'!AN130</f>
        <v>1.1714285714285715</v>
      </c>
      <c r="E127" s="126">
        <f t="shared" si="3"/>
        <v>0</v>
      </c>
      <c r="F127" s="126">
        <f t="shared" si="5"/>
        <v>3.9047619047619051</v>
      </c>
      <c r="G127" s="127">
        <f t="shared" si="4"/>
        <v>1.9523809523809526</v>
      </c>
      <c r="I127" s="209">
        <f>'Missing component hidden'!S130</f>
        <v>0</v>
      </c>
      <c r="J127" s="124">
        <f>'Missing component hidden'!T130</f>
        <v>0</v>
      </c>
      <c r="K127" s="128">
        <f>'Missing component hidden'!U130</f>
        <v>0</v>
      </c>
      <c r="L127" s="128">
        <f>'Missing component hidden'!V130</f>
        <v>0</v>
      </c>
      <c r="M127" s="128">
        <f>'Missing component hidden'!W130</f>
        <v>0</v>
      </c>
    </row>
    <row r="128" spans="1:13" x14ac:dyDescent="0.25">
      <c r="A128" s="140">
        <v>818</v>
      </c>
      <c r="B128" s="21">
        <f>'Imputed and missing data hidden'!AM131</f>
        <v>1</v>
      </c>
      <c r="C128" s="124">
        <f>'Imputed and missing data hidden'!AN131</f>
        <v>2.8571428571428571E-2</v>
      </c>
      <c r="D128" s="125">
        <f>'Indicator Date hidden2'!AN131</f>
        <v>1.1714285714285715</v>
      </c>
      <c r="E128" s="126">
        <f t="shared" si="3"/>
        <v>0.66666666666666607</v>
      </c>
      <c r="F128" s="126">
        <f t="shared" si="5"/>
        <v>3.9047619047619051</v>
      </c>
      <c r="G128" s="127">
        <f t="shared" si="4"/>
        <v>2.2857142857142856</v>
      </c>
      <c r="I128" s="209">
        <f>'Missing component hidden'!S131</f>
        <v>0</v>
      </c>
      <c r="J128" s="124">
        <f>'Missing component hidden'!T131</f>
        <v>0</v>
      </c>
      <c r="K128" s="128">
        <f>'Missing component hidden'!U131</f>
        <v>0</v>
      </c>
      <c r="L128" s="128">
        <f>'Missing component hidden'!V131</f>
        <v>0</v>
      </c>
      <c r="M128" s="128">
        <f>'Missing component hidden'!W131</f>
        <v>0</v>
      </c>
    </row>
    <row r="129" spans="1:13" x14ac:dyDescent="0.25">
      <c r="A129" s="140">
        <v>819</v>
      </c>
      <c r="B129" s="21">
        <f>'Imputed and missing data hidden'!AM132</f>
        <v>1</v>
      </c>
      <c r="C129" s="124">
        <f>'Imputed and missing data hidden'!AN132</f>
        <v>2.8571428571428571E-2</v>
      </c>
      <c r="D129" s="125">
        <f>'Indicator Date hidden2'!AN132</f>
        <v>1.1714285714285715</v>
      </c>
      <c r="E129" s="126">
        <f t="shared" si="3"/>
        <v>0.66666666666666607</v>
      </c>
      <c r="F129" s="126">
        <f t="shared" si="5"/>
        <v>3.9047619047619051</v>
      </c>
      <c r="G129" s="127">
        <f t="shared" si="4"/>
        <v>2.2857142857142856</v>
      </c>
      <c r="I129" s="209">
        <f>'Missing component hidden'!S132</f>
        <v>1</v>
      </c>
      <c r="J129" s="124">
        <f>'Missing component hidden'!T132</f>
        <v>6.6666666666666666E-2</v>
      </c>
      <c r="K129" s="128">
        <f>'Missing component hidden'!U132</f>
        <v>1</v>
      </c>
      <c r="L129" s="128">
        <f>'Missing component hidden'!V132</f>
        <v>0</v>
      </c>
      <c r="M129" s="128">
        <f>'Missing component hidden'!W132</f>
        <v>0</v>
      </c>
    </row>
    <row r="130" spans="1:13" x14ac:dyDescent="0.25">
      <c r="A130" s="140">
        <v>820</v>
      </c>
      <c r="B130" s="21">
        <f>'Imputed and missing data hidden'!AM133</f>
        <v>0</v>
      </c>
      <c r="C130" s="124">
        <f>'Imputed and missing data hidden'!AN133</f>
        <v>0</v>
      </c>
      <c r="D130" s="125">
        <f>'Indicator Date hidden2'!AN133</f>
        <v>1.1714285714285715</v>
      </c>
      <c r="E130" s="126">
        <f t="shared" ref="E130:E193" si="6">IF(B130&gt;B$305,10,10-(B$305-B130)/(B$305-B$304)*10)</f>
        <v>0</v>
      </c>
      <c r="F130" s="126">
        <f t="shared" si="5"/>
        <v>3.9047619047619051</v>
      </c>
      <c r="G130" s="127">
        <f t="shared" ref="G130:G193" si="7">AVERAGE(E130,F130)</f>
        <v>1.9523809523809526</v>
      </c>
      <c r="I130" s="209">
        <f>'Missing component hidden'!S133</f>
        <v>0</v>
      </c>
      <c r="J130" s="124">
        <f>'Missing component hidden'!T133</f>
        <v>0</v>
      </c>
      <c r="K130" s="128">
        <f>'Missing component hidden'!U133</f>
        <v>0</v>
      </c>
      <c r="L130" s="128">
        <f>'Missing component hidden'!V133</f>
        <v>0</v>
      </c>
      <c r="M130" s="128">
        <f>'Missing component hidden'!W133</f>
        <v>0</v>
      </c>
    </row>
    <row r="131" spans="1:13" x14ac:dyDescent="0.25">
      <c r="A131" s="140">
        <v>821</v>
      </c>
      <c r="B131" s="21">
        <f>'Imputed and missing data hidden'!AM134</f>
        <v>2</v>
      </c>
      <c r="C131" s="124">
        <f>'Imputed and missing data hidden'!AN134</f>
        <v>5.7142857142857141E-2</v>
      </c>
      <c r="D131" s="125">
        <f>'Indicator Date hidden2'!AN134</f>
        <v>1.1714285714285715</v>
      </c>
      <c r="E131" s="126">
        <f t="shared" si="6"/>
        <v>1.3333333333333321</v>
      </c>
      <c r="F131" s="126">
        <f t="shared" ref="F131:F194" si="8">IF(D131&gt;D$39,10,10-(D$305-D131)/(D$305-D$304)*10)</f>
        <v>3.9047619047619051</v>
      </c>
      <c r="G131" s="127">
        <f t="shared" si="7"/>
        <v>2.6190476190476186</v>
      </c>
      <c r="I131" s="209">
        <f>'Missing component hidden'!S134</f>
        <v>0</v>
      </c>
      <c r="J131" s="124">
        <f>'Missing component hidden'!T134</f>
        <v>0</v>
      </c>
      <c r="K131" s="128">
        <f>'Missing component hidden'!U134</f>
        <v>0</v>
      </c>
      <c r="L131" s="128">
        <f>'Missing component hidden'!V134</f>
        <v>0</v>
      </c>
      <c r="M131" s="128">
        <f>'Missing component hidden'!W134</f>
        <v>0</v>
      </c>
    </row>
    <row r="132" spans="1:13" x14ac:dyDescent="0.25">
      <c r="A132" s="140">
        <v>822</v>
      </c>
      <c r="B132" s="21">
        <f>'Imputed and missing data hidden'!AM135</f>
        <v>0</v>
      </c>
      <c r="C132" s="124">
        <f>'Imputed and missing data hidden'!AN135</f>
        <v>0</v>
      </c>
      <c r="D132" s="125">
        <f>'Indicator Date hidden2'!AN135</f>
        <v>1.1714285714285715</v>
      </c>
      <c r="E132" s="126">
        <f t="shared" si="6"/>
        <v>0</v>
      </c>
      <c r="F132" s="126">
        <f t="shared" si="8"/>
        <v>3.9047619047619051</v>
      </c>
      <c r="G132" s="127">
        <f t="shared" si="7"/>
        <v>1.9523809523809526</v>
      </c>
      <c r="I132" s="209">
        <f>'Missing component hidden'!S135</f>
        <v>0</v>
      </c>
      <c r="J132" s="124">
        <f>'Missing component hidden'!T135</f>
        <v>0</v>
      </c>
      <c r="K132" s="128">
        <f>'Missing component hidden'!U135</f>
        <v>0</v>
      </c>
      <c r="L132" s="128">
        <f>'Missing component hidden'!V135</f>
        <v>0</v>
      </c>
      <c r="M132" s="128">
        <f>'Missing component hidden'!W135</f>
        <v>0</v>
      </c>
    </row>
    <row r="133" spans="1:13" x14ac:dyDescent="0.25">
      <c r="A133" s="140">
        <v>823</v>
      </c>
      <c r="B133" s="21">
        <f>'Imputed and missing data hidden'!AM136</f>
        <v>0</v>
      </c>
      <c r="C133" s="124">
        <f>'Imputed and missing data hidden'!AN136</f>
        <v>0</v>
      </c>
      <c r="D133" s="125">
        <f>'Indicator Date hidden2'!AN136</f>
        <v>1.1714285714285715</v>
      </c>
      <c r="E133" s="126">
        <f t="shared" si="6"/>
        <v>0</v>
      </c>
      <c r="F133" s="126">
        <f t="shared" si="8"/>
        <v>3.9047619047619051</v>
      </c>
      <c r="G133" s="127">
        <f t="shared" si="7"/>
        <v>1.9523809523809526</v>
      </c>
      <c r="I133" s="209">
        <f>'Missing component hidden'!S136</f>
        <v>0</v>
      </c>
      <c r="J133" s="124">
        <f>'Missing component hidden'!T136</f>
        <v>0</v>
      </c>
      <c r="K133" s="128">
        <f>'Missing component hidden'!U136</f>
        <v>0</v>
      </c>
      <c r="L133" s="128">
        <f>'Missing component hidden'!V136</f>
        <v>0</v>
      </c>
      <c r="M133" s="128">
        <f>'Missing component hidden'!W136</f>
        <v>0</v>
      </c>
    </row>
    <row r="134" spans="1:13" x14ac:dyDescent="0.25">
      <c r="A134" s="140">
        <v>824</v>
      </c>
      <c r="B134" s="21">
        <f>'Imputed and missing data hidden'!AM137</f>
        <v>0</v>
      </c>
      <c r="C134" s="124">
        <f>'Imputed and missing data hidden'!AN137</f>
        <v>0</v>
      </c>
      <c r="D134" s="125">
        <f>'Indicator Date hidden2'!AN137</f>
        <v>1.1714285714285715</v>
      </c>
      <c r="E134" s="126">
        <f t="shared" si="6"/>
        <v>0</v>
      </c>
      <c r="F134" s="126">
        <f t="shared" si="8"/>
        <v>3.9047619047619051</v>
      </c>
      <c r="G134" s="127">
        <f t="shared" si="7"/>
        <v>1.9523809523809526</v>
      </c>
      <c r="I134" s="209">
        <f>'Missing component hidden'!S137</f>
        <v>0</v>
      </c>
      <c r="J134" s="124">
        <f>'Missing component hidden'!T137</f>
        <v>0</v>
      </c>
      <c r="K134" s="128">
        <f>'Missing component hidden'!U137</f>
        <v>0</v>
      </c>
      <c r="L134" s="128">
        <f>'Missing component hidden'!V137</f>
        <v>0</v>
      </c>
      <c r="M134" s="128">
        <f>'Missing component hidden'!W137</f>
        <v>0</v>
      </c>
    </row>
    <row r="135" spans="1:13" x14ac:dyDescent="0.25">
      <c r="A135" s="140">
        <v>825</v>
      </c>
      <c r="B135" s="21">
        <f>'Imputed and missing data hidden'!AM138</f>
        <v>2</v>
      </c>
      <c r="C135" s="124">
        <f>'Imputed and missing data hidden'!AN138</f>
        <v>5.7142857142857141E-2</v>
      </c>
      <c r="D135" s="125">
        <f>'Indicator Date hidden2'!AN138</f>
        <v>1.1714285714285715</v>
      </c>
      <c r="E135" s="126">
        <f t="shared" si="6"/>
        <v>1.3333333333333321</v>
      </c>
      <c r="F135" s="126">
        <f t="shared" si="8"/>
        <v>3.9047619047619051</v>
      </c>
      <c r="G135" s="127">
        <f t="shared" si="7"/>
        <v>2.6190476190476186</v>
      </c>
      <c r="I135" s="209">
        <f>'Missing component hidden'!S138</f>
        <v>0</v>
      </c>
      <c r="J135" s="124">
        <f>'Missing component hidden'!T138</f>
        <v>0</v>
      </c>
      <c r="K135" s="128">
        <f>'Missing component hidden'!U138</f>
        <v>0</v>
      </c>
      <c r="L135" s="128">
        <f>'Missing component hidden'!V138</f>
        <v>0</v>
      </c>
      <c r="M135" s="128">
        <f>'Missing component hidden'!W138</f>
        <v>0</v>
      </c>
    </row>
    <row r="136" spans="1:13" x14ac:dyDescent="0.25">
      <c r="A136" s="140">
        <v>826</v>
      </c>
      <c r="B136" s="21">
        <f>'Imputed and missing data hidden'!AM139</f>
        <v>1</v>
      </c>
      <c r="C136" s="124">
        <f>'Imputed and missing data hidden'!AN139</f>
        <v>2.8571428571428571E-2</v>
      </c>
      <c r="D136" s="125">
        <f>'Indicator Date hidden2'!AN139</f>
        <v>1.1714285714285715</v>
      </c>
      <c r="E136" s="126">
        <f t="shared" si="6"/>
        <v>0.66666666666666607</v>
      </c>
      <c r="F136" s="126">
        <f t="shared" si="8"/>
        <v>3.9047619047619051</v>
      </c>
      <c r="G136" s="127">
        <f t="shared" si="7"/>
        <v>2.2857142857142856</v>
      </c>
      <c r="I136" s="209">
        <f>'Missing component hidden'!S139</f>
        <v>0</v>
      </c>
      <c r="J136" s="124">
        <f>'Missing component hidden'!T139</f>
        <v>0</v>
      </c>
      <c r="K136" s="128">
        <f>'Missing component hidden'!U139</f>
        <v>0</v>
      </c>
      <c r="L136" s="128">
        <f>'Missing component hidden'!V139</f>
        <v>0</v>
      </c>
      <c r="M136" s="128">
        <f>'Missing component hidden'!W139</f>
        <v>0</v>
      </c>
    </row>
    <row r="137" spans="1:13" x14ac:dyDescent="0.25">
      <c r="A137" s="140">
        <v>827</v>
      </c>
      <c r="B137" s="21">
        <f>'Imputed and missing data hidden'!AM140</f>
        <v>0</v>
      </c>
      <c r="C137" s="124">
        <f>'Imputed and missing data hidden'!AN140</f>
        <v>0</v>
      </c>
      <c r="D137" s="125">
        <f>'Indicator Date hidden2'!AN140</f>
        <v>1.1714285714285715</v>
      </c>
      <c r="E137" s="126">
        <f t="shared" si="6"/>
        <v>0</v>
      </c>
      <c r="F137" s="126">
        <f t="shared" si="8"/>
        <v>3.9047619047619051</v>
      </c>
      <c r="G137" s="127">
        <f t="shared" si="7"/>
        <v>1.9523809523809526</v>
      </c>
      <c r="I137" s="209">
        <f>'Missing component hidden'!S140</f>
        <v>0</v>
      </c>
      <c r="J137" s="124">
        <f>'Missing component hidden'!T140</f>
        <v>0</v>
      </c>
      <c r="K137" s="128">
        <f>'Missing component hidden'!U140</f>
        <v>0</v>
      </c>
      <c r="L137" s="128">
        <f>'Missing component hidden'!V140</f>
        <v>0</v>
      </c>
      <c r="M137" s="128">
        <f>'Missing component hidden'!W140</f>
        <v>0</v>
      </c>
    </row>
    <row r="138" spans="1:13" x14ac:dyDescent="0.25">
      <c r="A138" s="140">
        <v>828</v>
      </c>
      <c r="B138" s="21">
        <f>'Imputed and missing data hidden'!AM141</f>
        <v>0</v>
      </c>
      <c r="C138" s="124">
        <f>'Imputed and missing data hidden'!AN141</f>
        <v>0</v>
      </c>
      <c r="D138" s="125">
        <f>'Indicator Date hidden2'!AN141</f>
        <v>1.1714285714285715</v>
      </c>
      <c r="E138" s="126">
        <f t="shared" si="6"/>
        <v>0</v>
      </c>
      <c r="F138" s="126">
        <f t="shared" si="8"/>
        <v>3.9047619047619051</v>
      </c>
      <c r="G138" s="127">
        <f t="shared" si="7"/>
        <v>1.9523809523809526</v>
      </c>
      <c r="I138" s="209">
        <f>'Missing component hidden'!S141</f>
        <v>0</v>
      </c>
      <c r="J138" s="124">
        <f>'Missing component hidden'!T141</f>
        <v>0</v>
      </c>
      <c r="K138" s="128">
        <f>'Missing component hidden'!U141</f>
        <v>0</v>
      </c>
      <c r="L138" s="128">
        <f>'Missing component hidden'!V141</f>
        <v>0</v>
      </c>
      <c r="M138" s="128">
        <f>'Missing component hidden'!W141</f>
        <v>0</v>
      </c>
    </row>
    <row r="139" spans="1:13" x14ac:dyDescent="0.25">
      <c r="A139" s="140">
        <v>901</v>
      </c>
      <c r="B139" s="21">
        <f>'Imputed and missing data hidden'!AM142</f>
        <v>0</v>
      </c>
      <c r="C139" s="124">
        <f>'Imputed and missing data hidden'!AN142</f>
        <v>0</v>
      </c>
      <c r="D139" s="125">
        <f>'Indicator Date hidden2'!AN142</f>
        <v>1.1714285714285715</v>
      </c>
      <c r="E139" s="126">
        <f t="shared" si="6"/>
        <v>0</v>
      </c>
      <c r="F139" s="126">
        <f t="shared" si="8"/>
        <v>3.9047619047619051</v>
      </c>
      <c r="G139" s="127">
        <f t="shared" si="7"/>
        <v>1.9523809523809526</v>
      </c>
      <c r="I139" s="209">
        <f>'Missing component hidden'!S142</f>
        <v>0</v>
      </c>
      <c r="J139" s="124">
        <f>'Missing component hidden'!T142</f>
        <v>0</v>
      </c>
      <c r="K139" s="128">
        <f>'Missing component hidden'!U142</f>
        <v>0</v>
      </c>
      <c r="L139" s="128">
        <f>'Missing component hidden'!V142</f>
        <v>0</v>
      </c>
      <c r="M139" s="128">
        <f>'Missing component hidden'!W142</f>
        <v>0</v>
      </c>
    </row>
    <row r="140" spans="1:13" x14ac:dyDescent="0.25">
      <c r="A140" s="140">
        <v>902</v>
      </c>
      <c r="B140" s="21">
        <f>'Imputed and missing data hidden'!AM143</f>
        <v>0</v>
      </c>
      <c r="C140" s="124">
        <f>'Imputed and missing data hidden'!AN143</f>
        <v>0</v>
      </c>
      <c r="D140" s="125">
        <f>'Indicator Date hidden2'!AN143</f>
        <v>1.1714285714285715</v>
      </c>
      <c r="E140" s="126">
        <f t="shared" si="6"/>
        <v>0</v>
      </c>
      <c r="F140" s="126">
        <f t="shared" si="8"/>
        <v>3.9047619047619051</v>
      </c>
      <c r="G140" s="127">
        <f t="shared" si="7"/>
        <v>1.9523809523809526</v>
      </c>
      <c r="I140" s="209">
        <f>'Missing component hidden'!S143</f>
        <v>0</v>
      </c>
      <c r="J140" s="124">
        <f>'Missing component hidden'!T143</f>
        <v>0</v>
      </c>
      <c r="K140" s="128">
        <f>'Missing component hidden'!U143</f>
        <v>0</v>
      </c>
      <c r="L140" s="128">
        <f>'Missing component hidden'!V143</f>
        <v>0</v>
      </c>
      <c r="M140" s="128">
        <f>'Missing component hidden'!W143</f>
        <v>0</v>
      </c>
    </row>
    <row r="141" spans="1:13" x14ac:dyDescent="0.25">
      <c r="A141" s="140">
        <v>903</v>
      </c>
      <c r="B141" s="21">
        <f>'Imputed and missing data hidden'!AM144</f>
        <v>0</v>
      </c>
      <c r="C141" s="124">
        <f>'Imputed and missing data hidden'!AN144</f>
        <v>0</v>
      </c>
      <c r="D141" s="125">
        <f>'Indicator Date hidden2'!AN144</f>
        <v>1.1714285714285715</v>
      </c>
      <c r="E141" s="126">
        <f t="shared" si="6"/>
        <v>0</v>
      </c>
      <c r="F141" s="126">
        <f t="shared" si="8"/>
        <v>3.9047619047619051</v>
      </c>
      <c r="G141" s="127">
        <f t="shared" si="7"/>
        <v>1.9523809523809526</v>
      </c>
      <c r="I141" s="209">
        <f>'Missing component hidden'!S144</f>
        <v>0</v>
      </c>
      <c r="J141" s="124">
        <f>'Missing component hidden'!T144</f>
        <v>0</v>
      </c>
      <c r="K141" s="128">
        <f>'Missing component hidden'!U144</f>
        <v>0</v>
      </c>
      <c r="L141" s="128">
        <f>'Missing component hidden'!V144</f>
        <v>0</v>
      </c>
      <c r="M141" s="128">
        <f>'Missing component hidden'!W144</f>
        <v>0</v>
      </c>
    </row>
    <row r="142" spans="1:13" x14ac:dyDescent="0.25">
      <c r="A142" s="140">
        <v>904</v>
      </c>
      <c r="B142" s="21">
        <f>'Imputed and missing data hidden'!AM145</f>
        <v>1</v>
      </c>
      <c r="C142" s="124">
        <f>'Imputed and missing data hidden'!AN145</f>
        <v>2.8571428571428571E-2</v>
      </c>
      <c r="D142" s="125">
        <f>'Indicator Date hidden2'!AN145</f>
        <v>1.1714285714285715</v>
      </c>
      <c r="E142" s="126">
        <f t="shared" si="6"/>
        <v>0.66666666666666607</v>
      </c>
      <c r="F142" s="126">
        <f t="shared" si="8"/>
        <v>3.9047619047619051</v>
      </c>
      <c r="G142" s="127">
        <f t="shared" si="7"/>
        <v>2.2857142857142856</v>
      </c>
      <c r="I142" s="209">
        <f>'Missing component hidden'!S145</f>
        <v>0</v>
      </c>
      <c r="J142" s="124">
        <f>'Missing component hidden'!T145</f>
        <v>0</v>
      </c>
      <c r="K142" s="128">
        <f>'Missing component hidden'!U145</f>
        <v>0</v>
      </c>
      <c r="L142" s="128">
        <f>'Missing component hidden'!V145</f>
        <v>0</v>
      </c>
      <c r="M142" s="128">
        <f>'Missing component hidden'!W145</f>
        <v>0</v>
      </c>
    </row>
    <row r="143" spans="1:13" x14ac:dyDescent="0.25">
      <c r="A143" s="140">
        <v>905</v>
      </c>
      <c r="B143" s="21">
        <f>'Imputed and missing data hidden'!AM146</f>
        <v>1</v>
      </c>
      <c r="C143" s="124">
        <f>'Imputed and missing data hidden'!AN146</f>
        <v>2.8571428571428571E-2</v>
      </c>
      <c r="D143" s="125">
        <f>'Indicator Date hidden2'!AN146</f>
        <v>1.1714285714285715</v>
      </c>
      <c r="E143" s="126">
        <f t="shared" si="6"/>
        <v>0.66666666666666607</v>
      </c>
      <c r="F143" s="126">
        <f t="shared" si="8"/>
        <v>3.9047619047619051</v>
      </c>
      <c r="G143" s="127">
        <f t="shared" si="7"/>
        <v>2.2857142857142856</v>
      </c>
      <c r="I143" s="209">
        <f>'Missing component hidden'!S146</f>
        <v>0</v>
      </c>
      <c r="J143" s="124">
        <f>'Missing component hidden'!T146</f>
        <v>0</v>
      </c>
      <c r="K143" s="128">
        <f>'Missing component hidden'!U146</f>
        <v>0</v>
      </c>
      <c r="L143" s="128">
        <f>'Missing component hidden'!V146</f>
        <v>0</v>
      </c>
      <c r="M143" s="128">
        <f>'Missing component hidden'!W146</f>
        <v>0</v>
      </c>
    </row>
    <row r="144" spans="1:13" x14ac:dyDescent="0.25">
      <c r="A144" s="140">
        <v>906</v>
      </c>
      <c r="B144" s="21">
        <f>'Imputed and missing data hidden'!AM147</f>
        <v>0</v>
      </c>
      <c r="C144" s="124">
        <f>'Imputed and missing data hidden'!AN147</f>
        <v>0</v>
      </c>
      <c r="D144" s="125">
        <f>'Indicator Date hidden2'!AN147</f>
        <v>1.1714285714285715</v>
      </c>
      <c r="E144" s="126">
        <f t="shared" si="6"/>
        <v>0</v>
      </c>
      <c r="F144" s="126">
        <f t="shared" si="8"/>
        <v>3.9047619047619051</v>
      </c>
      <c r="G144" s="127">
        <f t="shared" si="7"/>
        <v>1.9523809523809526</v>
      </c>
      <c r="I144" s="209">
        <f>'Missing component hidden'!S147</f>
        <v>0</v>
      </c>
      <c r="J144" s="124">
        <f>'Missing component hidden'!T147</f>
        <v>0</v>
      </c>
      <c r="K144" s="128">
        <f>'Missing component hidden'!U147</f>
        <v>0</v>
      </c>
      <c r="L144" s="128">
        <f>'Missing component hidden'!V147</f>
        <v>0</v>
      </c>
      <c r="M144" s="128">
        <f>'Missing component hidden'!W147</f>
        <v>0</v>
      </c>
    </row>
    <row r="145" spans="1:13" x14ac:dyDescent="0.25">
      <c r="A145" s="140">
        <v>1001</v>
      </c>
      <c r="B145" s="21">
        <f>'Imputed and missing data hidden'!AM148</f>
        <v>0</v>
      </c>
      <c r="C145" s="124">
        <f>'Imputed and missing data hidden'!AN148</f>
        <v>0</v>
      </c>
      <c r="D145" s="125">
        <f>'Indicator Date hidden2'!AN148</f>
        <v>1.1714285714285715</v>
      </c>
      <c r="E145" s="126">
        <f t="shared" si="6"/>
        <v>0</v>
      </c>
      <c r="F145" s="126">
        <f t="shared" si="8"/>
        <v>3.9047619047619051</v>
      </c>
      <c r="G145" s="127">
        <f t="shared" si="7"/>
        <v>1.9523809523809526</v>
      </c>
      <c r="I145" s="209">
        <f>'Missing component hidden'!S148</f>
        <v>0</v>
      </c>
      <c r="J145" s="124">
        <f>'Missing component hidden'!T148</f>
        <v>0</v>
      </c>
      <c r="K145" s="128">
        <f>'Missing component hidden'!U148</f>
        <v>0</v>
      </c>
      <c r="L145" s="128">
        <f>'Missing component hidden'!V148</f>
        <v>0</v>
      </c>
      <c r="M145" s="128">
        <f>'Missing component hidden'!W148</f>
        <v>0</v>
      </c>
    </row>
    <row r="146" spans="1:13" x14ac:dyDescent="0.25">
      <c r="A146" s="140">
        <v>1002</v>
      </c>
      <c r="B146" s="21">
        <f>'Imputed and missing data hidden'!AM149</f>
        <v>1</v>
      </c>
      <c r="C146" s="124">
        <f>'Imputed and missing data hidden'!AN149</f>
        <v>2.8571428571428571E-2</v>
      </c>
      <c r="D146" s="125">
        <f>'Indicator Date hidden2'!AN149</f>
        <v>1.1714285714285715</v>
      </c>
      <c r="E146" s="126">
        <f t="shared" si="6"/>
        <v>0.66666666666666607</v>
      </c>
      <c r="F146" s="126">
        <f t="shared" si="8"/>
        <v>3.9047619047619051</v>
      </c>
      <c r="G146" s="127">
        <f t="shared" si="7"/>
        <v>2.2857142857142856</v>
      </c>
      <c r="I146" s="209">
        <f>'Missing component hidden'!S149</f>
        <v>0</v>
      </c>
      <c r="J146" s="124">
        <f>'Missing component hidden'!T149</f>
        <v>0</v>
      </c>
      <c r="K146" s="128">
        <f>'Missing component hidden'!U149</f>
        <v>0</v>
      </c>
      <c r="L146" s="128">
        <f>'Missing component hidden'!V149</f>
        <v>0</v>
      </c>
      <c r="M146" s="128">
        <f>'Missing component hidden'!W149</f>
        <v>0</v>
      </c>
    </row>
    <row r="147" spans="1:13" x14ac:dyDescent="0.25">
      <c r="A147" s="140">
        <v>1003</v>
      </c>
      <c r="B147" s="21">
        <f>'Imputed and missing data hidden'!AM150</f>
        <v>1</v>
      </c>
      <c r="C147" s="124">
        <f>'Imputed and missing data hidden'!AN150</f>
        <v>2.8571428571428571E-2</v>
      </c>
      <c r="D147" s="125">
        <f>'Indicator Date hidden2'!AN150</f>
        <v>1.1714285714285715</v>
      </c>
      <c r="E147" s="126">
        <f t="shared" si="6"/>
        <v>0.66666666666666607</v>
      </c>
      <c r="F147" s="126">
        <f t="shared" si="8"/>
        <v>3.9047619047619051</v>
      </c>
      <c r="G147" s="127">
        <f t="shared" si="7"/>
        <v>2.2857142857142856</v>
      </c>
      <c r="I147" s="209">
        <f>'Missing component hidden'!S150</f>
        <v>0</v>
      </c>
      <c r="J147" s="124">
        <f>'Missing component hidden'!T150</f>
        <v>0</v>
      </c>
      <c r="K147" s="128">
        <f>'Missing component hidden'!U150</f>
        <v>0</v>
      </c>
      <c r="L147" s="128">
        <f>'Missing component hidden'!V150</f>
        <v>0</v>
      </c>
      <c r="M147" s="128">
        <f>'Missing component hidden'!W150</f>
        <v>0</v>
      </c>
    </row>
    <row r="148" spans="1:13" x14ac:dyDescent="0.25">
      <c r="A148" s="140">
        <v>1004</v>
      </c>
      <c r="B148" s="21">
        <f>'Imputed and missing data hidden'!AM151</f>
        <v>0</v>
      </c>
      <c r="C148" s="124">
        <f>'Imputed and missing data hidden'!AN151</f>
        <v>0</v>
      </c>
      <c r="D148" s="125">
        <f>'Indicator Date hidden2'!AN151</f>
        <v>1.1714285714285715</v>
      </c>
      <c r="E148" s="126">
        <f t="shared" si="6"/>
        <v>0</v>
      </c>
      <c r="F148" s="126">
        <f t="shared" si="8"/>
        <v>3.9047619047619051</v>
      </c>
      <c r="G148" s="127">
        <f t="shared" si="7"/>
        <v>1.9523809523809526</v>
      </c>
      <c r="I148" s="209">
        <f>'Missing component hidden'!S151</f>
        <v>0</v>
      </c>
      <c r="J148" s="124">
        <f>'Missing component hidden'!T151</f>
        <v>0</v>
      </c>
      <c r="K148" s="128">
        <f>'Missing component hidden'!U151</f>
        <v>0</v>
      </c>
      <c r="L148" s="128">
        <f>'Missing component hidden'!V151</f>
        <v>0</v>
      </c>
      <c r="M148" s="128">
        <f>'Missing component hidden'!W151</f>
        <v>0</v>
      </c>
    </row>
    <row r="149" spans="1:13" x14ac:dyDescent="0.25">
      <c r="A149" s="140">
        <v>1005</v>
      </c>
      <c r="B149" s="21">
        <f>'Imputed and missing data hidden'!AM152</f>
        <v>1</v>
      </c>
      <c r="C149" s="124">
        <f>'Imputed and missing data hidden'!AN152</f>
        <v>2.8571428571428571E-2</v>
      </c>
      <c r="D149" s="125">
        <f>'Indicator Date hidden2'!AN152</f>
        <v>1.1714285714285715</v>
      </c>
      <c r="E149" s="126">
        <f t="shared" si="6"/>
        <v>0.66666666666666607</v>
      </c>
      <c r="F149" s="126">
        <f t="shared" si="8"/>
        <v>3.9047619047619051</v>
      </c>
      <c r="G149" s="127">
        <f t="shared" si="7"/>
        <v>2.2857142857142856</v>
      </c>
      <c r="I149" s="209">
        <f>'Missing component hidden'!S152</f>
        <v>0</v>
      </c>
      <c r="J149" s="124">
        <f>'Missing component hidden'!T152</f>
        <v>0</v>
      </c>
      <c r="K149" s="128">
        <f>'Missing component hidden'!U152</f>
        <v>0</v>
      </c>
      <c r="L149" s="128">
        <f>'Missing component hidden'!V152</f>
        <v>0</v>
      </c>
      <c r="M149" s="128">
        <f>'Missing component hidden'!W152</f>
        <v>0</v>
      </c>
    </row>
    <row r="150" spans="1:13" x14ac:dyDescent="0.25">
      <c r="A150" s="140">
        <v>1006</v>
      </c>
      <c r="B150" s="21">
        <f>'Imputed and missing data hidden'!AM153</f>
        <v>0</v>
      </c>
      <c r="C150" s="124">
        <f>'Imputed and missing data hidden'!AN153</f>
        <v>0</v>
      </c>
      <c r="D150" s="125">
        <f>'Indicator Date hidden2'!AN153</f>
        <v>1.1714285714285715</v>
      </c>
      <c r="E150" s="126">
        <f t="shared" si="6"/>
        <v>0</v>
      </c>
      <c r="F150" s="126">
        <f t="shared" si="8"/>
        <v>3.9047619047619051</v>
      </c>
      <c r="G150" s="127">
        <f t="shared" si="7"/>
        <v>1.9523809523809526</v>
      </c>
      <c r="I150" s="209">
        <f>'Missing component hidden'!S153</f>
        <v>0</v>
      </c>
      <c r="J150" s="124">
        <f>'Missing component hidden'!T153</f>
        <v>0</v>
      </c>
      <c r="K150" s="128">
        <f>'Missing component hidden'!U153</f>
        <v>0</v>
      </c>
      <c r="L150" s="128">
        <f>'Missing component hidden'!V153</f>
        <v>0</v>
      </c>
      <c r="M150" s="128">
        <f>'Missing component hidden'!W153</f>
        <v>0</v>
      </c>
    </row>
    <row r="151" spans="1:13" x14ac:dyDescent="0.25">
      <c r="A151" s="140">
        <v>1007</v>
      </c>
      <c r="B151" s="21">
        <f>'Imputed and missing data hidden'!AM154</f>
        <v>0</v>
      </c>
      <c r="C151" s="124">
        <f>'Imputed and missing data hidden'!AN154</f>
        <v>0</v>
      </c>
      <c r="D151" s="125">
        <f>'Indicator Date hidden2'!AN154</f>
        <v>1.1714285714285715</v>
      </c>
      <c r="E151" s="126">
        <f t="shared" si="6"/>
        <v>0</v>
      </c>
      <c r="F151" s="126">
        <f t="shared" si="8"/>
        <v>3.9047619047619051</v>
      </c>
      <c r="G151" s="127">
        <f t="shared" si="7"/>
        <v>1.9523809523809526</v>
      </c>
      <c r="I151" s="209">
        <f>'Missing component hidden'!S154</f>
        <v>0</v>
      </c>
      <c r="J151" s="124">
        <f>'Missing component hidden'!T154</f>
        <v>0</v>
      </c>
      <c r="K151" s="128">
        <f>'Missing component hidden'!U154</f>
        <v>0</v>
      </c>
      <c r="L151" s="128">
        <f>'Missing component hidden'!V154</f>
        <v>0</v>
      </c>
      <c r="M151" s="128">
        <f>'Missing component hidden'!W154</f>
        <v>0</v>
      </c>
    </row>
    <row r="152" spans="1:13" x14ac:dyDescent="0.25">
      <c r="A152" s="140">
        <v>1008</v>
      </c>
      <c r="B152" s="21">
        <f>'Imputed and missing data hidden'!AM155</f>
        <v>1</v>
      </c>
      <c r="C152" s="124">
        <f>'Imputed and missing data hidden'!AN155</f>
        <v>2.8571428571428571E-2</v>
      </c>
      <c r="D152" s="125">
        <f>'Indicator Date hidden2'!AN155</f>
        <v>1.1714285714285715</v>
      </c>
      <c r="E152" s="126">
        <f t="shared" si="6"/>
        <v>0.66666666666666607</v>
      </c>
      <c r="F152" s="126">
        <f t="shared" si="8"/>
        <v>3.9047619047619051</v>
      </c>
      <c r="G152" s="127">
        <f t="shared" si="7"/>
        <v>2.2857142857142856</v>
      </c>
      <c r="I152" s="209">
        <f>'Missing component hidden'!S155</f>
        <v>0</v>
      </c>
      <c r="J152" s="124">
        <f>'Missing component hidden'!T155</f>
        <v>0</v>
      </c>
      <c r="K152" s="128">
        <f>'Missing component hidden'!U155</f>
        <v>0</v>
      </c>
      <c r="L152" s="128">
        <f>'Missing component hidden'!V155</f>
        <v>0</v>
      </c>
      <c r="M152" s="128">
        <f>'Missing component hidden'!W155</f>
        <v>0</v>
      </c>
    </row>
    <row r="153" spans="1:13" x14ac:dyDescent="0.25">
      <c r="A153" s="140">
        <v>1009</v>
      </c>
      <c r="B153" s="21">
        <f>'Imputed and missing data hidden'!AM156</f>
        <v>1</v>
      </c>
      <c r="C153" s="124">
        <f>'Imputed and missing data hidden'!AN156</f>
        <v>2.8571428571428571E-2</v>
      </c>
      <c r="D153" s="125">
        <f>'Indicator Date hidden2'!AN156</f>
        <v>1.1714285714285715</v>
      </c>
      <c r="E153" s="126">
        <f t="shared" si="6"/>
        <v>0.66666666666666607</v>
      </c>
      <c r="F153" s="126">
        <f t="shared" si="8"/>
        <v>3.9047619047619051</v>
      </c>
      <c r="G153" s="127">
        <f t="shared" si="7"/>
        <v>2.2857142857142856</v>
      </c>
      <c r="I153" s="209">
        <f>'Missing component hidden'!S156</f>
        <v>0</v>
      </c>
      <c r="J153" s="124">
        <f>'Missing component hidden'!T156</f>
        <v>0</v>
      </c>
      <c r="K153" s="128">
        <f>'Missing component hidden'!U156</f>
        <v>0</v>
      </c>
      <c r="L153" s="128">
        <f>'Missing component hidden'!V156</f>
        <v>0</v>
      </c>
      <c r="M153" s="128">
        <f>'Missing component hidden'!W156</f>
        <v>0</v>
      </c>
    </row>
    <row r="154" spans="1:13" x14ac:dyDescent="0.25">
      <c r="A154" s="140">
        <v>1010</v>
      </c>
      <c r="B154" s="21">
        <f>'Imputed and missing data hidden'!AM157</f>
        <v>1</v>
      </c>
      <c r="C154" s="124">
        <f>'Imputed and missing data hidden'!AN157</f>
        <v>2.8571428571428571E-2</v>
      </c>
      <c r="D154" s="125">
        <f>'Indicator Date hidden2'!AN157</f>
        <v>1.1714285714285715</v>
      </c>
      <c r="E154" s="126">
        <f t="shared" si="6"/>
        <v>0.66666666666666607</v>
      </c>
      <c r="F154" s="126">
        <f t="shared" si="8"/>
        <v>3.9047619047619051</v>
      </c>
      <c r="G154" s="127">
        <f t="shared" si="7"/>
        <v>2.2857142857142856</v>
      </c>
      <c r="I154" s="209">
        <f>'Missing component hidden'!S157</f>
        <v>0</v>
      </c>
      <c r="J154" s="124">
        <f>'Missing component hidden'!T157</f>
        <v>0</v>
      </c>
      <c r="K154" s="128">
        <f>'Missing component hidden'!U157</f>
        <v>0</v>
      </c>
      <c r="L154" s="128">
        <f>'Missing component hidden'!V157</f>
        <v>0</v>
      </c>
      <c r="M154" s="128">
        <f>'Missing component hidden'!W157</f>
        <v>0</v>
      </c>
    </row>
    <row r="155" spans="1:13" x14ac:dyDescent="0.25">
      <c r="A155" s="140">
        <v>1011</v>
      </c>
      <c r="B155" s="21">
        <f>'Imputed and missing data hidden'!AM158</f>
        <v>1</v>
      </c>
      <c r="C155" s="124">
        <f>'Imputed and missing data hidden'!AN158</f>
        <v>2.8571428571428571E-2</v>
      </c>
      <c r="D155" s="125">
        <f>'Indicator Date hidden2'!AN158</f>
        <v>1.1714285714285715</v>
      </c>
      <c r="E155" s="126">
        <f t="shared" si="6"/>
        <v>0.66666666666666607</v>
      </c>
      <c r="F155" s="126">
        <f t="shared" si="8"/>
        <v>3.9047619047619051</v>
      </c>
      <c r="G155" s="127">
        <f t="shared" si="7"/>
        <v>2.2857142857142856</v>
      </c>
      <c r="I155" s="209">
        <f>'Missing component hidden'!S158</f>
        <v>0</v>
      </c>
      <c r="J155" s="124">
        <f>'Missing component hidden'!T158</f>
        <v>0</v>
      </c>
      <c r="K155" s="128">
        <f>'Missing component hidden'!U158</f>
        <v>0</v>
      </c>
      <c r="L155" s="128">
        <f>'Missing component hidden'!V158</f>
        <v>0</v>
      </c>
      <c r="M155" s="128">
        <f>'Missing component hidden'!W158</f>
        <v>0</v>
      </c>
    </row>
    <row r="156" spans="1:13" x14ac:dyDescent="0.25">
      <c r="A156" s="140">
        <v>1012</v>
      </c>
      <c r="B156" s="21">
        <f>'Imputed and missing data hidden'!AM159</f>
        <v>0</v>
      </c>
      <c r="C156" s="124">
        <f>'Imputed and missing data hidden'!AN159</f>
        <v>0</v>
      </c>
      <c r="D156" s="125">
        <f>'Indicator Date hidden2'!AN159</f>
        <v>1.1714285714285715</v>
      </c>
      <c r="E156" s="126">
        <f t="shared" si="6"/>
        <v>0</v>
      </c>
      <c r="F156" s="126">
        <f t="shared" si="8"/>
        <v>3.9047619047619051</v>
      </c>
      <c r="G156" s="127">
        <f t="shared" si="7"/>
        <v>1.9523809523809526</v>
      </c>
      <c r="I156" s="209">
        <f>'Missing component hidden'!S159</f>
        <v>0</v>
      </c>
      <c r="J156" s="124">
        <f>'Missing component hidden'!T159</f>
        <v>0</v>
      </c>
      <c r="K156" s="128">
        <f>'Missing component hidden'!U159</f>
        <v>0</v>
      </c>
      <c r="L156" s="128">
        <f>'Missing component hidden'!V159</f>
        <v>0</v>
      </c>
      <c r="M156" s="128">
        <f>'Missing component hidden'!W159</f>
        <v>0</v>
      </c>
    </row>
    <row r="157" spans="1:13" x14ac:dyDescent="0.25">
      <c r="A157" s="140">
        <v>1013</v>
      </c>
      <c r="B157" s="21">
        <f>'Imputed and missing data hidden'!AM160</f>
        <v>1</v>
      </c>
      <c r="C157" s="124">
        <f>'Imputed and missing data hidden'!AN160</f>
        <v>2.8571428571428571E-2</v>
      </c>
      <c r="D157" s="125">
        <f>'Indicator Date hidden2'!AN160</f>
        <v>1.1714285714285715</v>
      </c>
      <c r="E157" s="126">
        <f t="shared" si="6"/>
        <v>0.66666666666666607</v>
      </c>
      <c r="F157" s="126">
        <f t="shared" si="8"/>
        <v>3.9047619047619051</v>
      </c>
      <c r="G157" s="127">
        <f t="shared" si="7"/>
        <v>2.2857142857142856</v>
      </c>
      <c r="I157" s="209">
        <f>'Missing component hidden'!S160</f>
        <v>0</v>
      </c>
      <c r="J157" s="124">
        <f>'Missing component hidden'!T160</f>
        <v>0</v>
      </c>
      <c r="K157" s="128">
        <f>'Missing component hidden'!U160</f>
        <v>0</v>
      </c>
      <c r="L157" s="128">
        <f>'Missing component hidden'!V160</f>
        <v>0</v>
      </c>
      <c r="M157" s="128">
        <f>'Missing component hidden'!W160</f>
        <v>0</v>
      </c>
    </row>
    <row r="158" spans="1:13" x14ac:dyDescent="0.25">
      <c r="A158" s="140">
        <v>1014</v>
      </c>
      <c r="B158" s="21">
        <f>'Imputed and missing data hidden'!AM161</f>
        <v>1</v>
      </c>
      <c r="C158" s="124">
        <f>'Imputed and missing data hidden'!AN161</f>
        <v>2.8571428571428571E-2</v>
      </c>
      <c r="D158" s="125">
        <f>'Indicator Date hidden2'!AN161</f>
        <v>1.1714285714285715</v>
      </c>
      <c r="E158" s="126">
        <f t="shared" si="6"/>
        <v>0.66666666666666607</v>
      </c>
      <c r="F158" s="126">
        <f t="shared" si="8"/>
        <v>3.9047619047619051</v>
      </c>
      <c r="G158" s="127">
        <f t="shared" si="7"/>
        <v>2.2857142857142856</v>
      </c>
      <c r="I158" s="209">
        <f>'Missing component hidden'!S161</f>
        <v>0</v>
      </c>
      <c r="J158" s="124">
        <f>'Missing component hidden'!T161</f>
        <v>0</v>
      </c>
      <c r="K158" s="128">
        <f>'Missing component hidden'!U161</f>
        <v>0</v>
      </c>
      <c r="L158" s="128">
        <f>'Missing component hidden'!V161</f>
        <v>0</v>
      </c>
      <c r="M158" s="128">
        <f>'Missing component hidden'!W161</f>
        <v>0</v>
      </c>
    </row>
    <row r="159" spans="1:13" x14ac:dyDescent="0.25">
      <c r="A159" s="140">
        <v>1015</v>
      </c>
      <c r="B159" s="21">
        <f>'Imputed and missing data hidden'!AM162</f>
        <v>1</v>
      </c>
      <c r="C159" s="124">
        <f>'Imputed and missing data hidden'!AN162</f>
        <v>2.8571428571428571E-2</v>
      </c>
      <c r="D159" s="125">
        <f>'Indicator Date hidden2'!AN162</f>
        <v>1.1714285714285715</v>
      </c>
      <c r="E159" s="126">
        <f t="shared" si="6"/>
        <v>0.66666666666666607</v>
      </c>
      <c r="F159" s="126">
        <f t="shared" si="8"/>
        <v>3.9047619047619051</v>
      </c>
      <c r="G159" s="127">
        <f t="shared" si="7"/>
        <v>2.2857142857142856</v>
      </c>
      <c r="I159" s="209">
        <f>'Missing component hidden'!S162</f>
        <v>0</v>
      </c>
      <c r="J159" s="124">
        <f>'Missing component hidden'!T162</f>
        <v>0</v>
      </c>
      <c r="K159" s="128">
        <f>'Missing component hidden'!U162</f>
        <v>0</v>
      </c>
      <c r="L159" s="128">
        <f>'Missing component hidden'!V162</f>
        <v>0</v>
      </c>
      <c r="M159" s="128">
        <f>'Missing component hidden'!W162</f>
        <v>0</v>
      </c>
    </row>
    <row r="160" spans="1:13" x14ac:dyDescent="0.25">
      <c r="A160" s="140">
        <v>1016</v>
      </c>
      <c r="B160" s="21">
        <f>'Imputed and missing data hidden'!AM163</f>
        <v>0</v>
      </c>
      <c r="C160" s="124">
        <f>'Imputed and missing data hidden'!AN163</f>
        <v>0</v>
      </c>
      <c r="D160" s="125">
        <f>'Indicator Date hidden2'!AN163</f>
        <v>1.1714285714285715</v>
      </c>
      <c r="E160" s="126">
        <f t="shared" si="6"/>
        <v>0</v>
      </c>
      <c r="F160" s="126">
        <f t="shared" si="8"/>
        <v>3.9047619047619051</v>
      </c>
      <c r="G160" s="127">
        <f t="shared" si="7"/>
        <v>1.9523809523809526</v>
      </c>
      <c r="I160" s="209">
        <f>'Missing component hidden'!S163</f>
        <v>0</v>
      </c>
      <c r="J160" s="124">
        <f>'Missing component hidden'!T163</f>
        <v>0</v>
      </c>
      <c r="K160" s="128">
        <f>'Missing component hidden'!U163</f>
        <v>0</v>
      </c>
      <c r="L160" s="128">
        <f>'Missing component hidden'!V163</f>
        <v>0</v>
      </c>
      <c r="M160" s="128">
        <f>'Missing component hidden'!W163</f>
        <v>0</v>
      </c>
    </row>
    <row r="161" spans="1:13" x14ac:dyDescent="0.25">
      <c r="A161" s="140">
        <v>1017</v>
      </c>
      <c r="B161" s="21">
        <f>'Imputed and missing data hidden'!AM164</f>
        <v>1</v>
      </c>
      <c r="C161" s="124">
        <f>'Imputed and missing data hidden'!AN164</f>
        <v>2.8571428571428571E-2</v>
      </c>
      <c r="D161" s="125">
        <f>'Indicator Date hidden2'!AN164</f>
        <v>1.1714285714285715</v>
      </c>
      <c r="E161" s="126">
        <f t="shared" si="6"/>
        <v>0.66666666666666607</v>
      </c>
      <c r="F161" s="126">
        <f t="shared" si="8"/>
        <v>3.9047619047619051</v>
      </c>
      <c r="G161" s="127">
        <f t="shared" si="7"/>
        <v>2.2857142857142856</v>
      </c>
      <c r="I161" s="209">
        <f>'Missing component hidden'!S164</f>
        <v>0</v>
      </c>
      <c r="J161" s="124">
        <f>'Missing component hidden'!T164</f>
        <v>0</v>
      </c>
      <c r="K161" s="128">
        <f>'Missing component hidden'!U164</f>
        <v>0</v>
      </c>
      <c r="L161" s="128">
        <f>'Missing component hidden'!V164</f>
        <v>0</v>
      </c>
      <c r="M161" s="128">
        <f>'Missing component hidden'!W164</f>
        <v>0</v>
      </c>
    </row>
    <row r="162" spans="1:13" x14ac:dyDescent="0.25">
      <c r="A162" s="146">
        <v>1101</v>
      </c>
      <c r="B162" s="21">
        <f>'Imputed and missing data hidden'!AM165</f>
        <v>0</v>
      </c>
      <c r="C162" s="124">
        <f>'Imputed and missing data hidden'!AN165</f>
        <v>0</v>
      </c>
      <c r="D162" s="125">
        <f>'Indicator Date hidden2'!AN165</f>
        <v>1.1714285714285715</v>
      </c>
      <c r="E162" s="126">
        <f t="shared" si="6"/>
        <v>0</v>
      </c>
      <c r="F162" s="126">
        <f t="shared" si="8"/>
        <v>3.9047619047619051</v>
      </c>
      <c r="G162" s="127">
        <f t="shared" si="7"/>
        <v>1.9523809523809526</v>
      </c>
      <c r="I162" s="209">
        <f>'Missing component hidden'!S165</f>
        <v>0</v>
      </c>
      <c r="J162" s="124">
        <f>'Missing component hidden'!T165</f>
        <v>0</v>
      </c>
      <c r="K162" s="128">
        <f>'Missing component hidden'!U165</f>
        <v>0</v>
      </c>
      <c r="L162" s="128">
        <f>'Missing component hidden'!V165</f>
        <v>0</v>
      </c>
      <c r="M162" s="128">
        <f>'Missing component hidden'!W165</f>
        <v>0</v>
      </c>
    </row>
    <row r="163" spans="1:13" x14ac:dyDescent="0.25">
      <c r="A163" s="146">
        <v>1102</v>
      </c>
      <c r="B163" s="21">
        <f>'Imputed and missing data hidden'!AM166</f>
        <v>0</v>
      </c>
      <c r="C163" s="124">
        <f>'Imputed and missing data hidden'!AN166</f>
        <v>0</v>
      </c>
      <c r="D163" s="125">
        <f>'Indicator Date hidden2'!AN166</f>
        <v>1.1714285714285715</v>
      </c>
      <c r="E163" s="126">
        <f t="shared" si="6"/>
        <v>0</v>
      </c>
      <c r="F163" s="126">
        <f t="shared" si="8"/>
        <v>3.9047619047619051</v>
      </c>
      <c r="G163" s="127">
        <f t="shared" si="7"/>
        <v>1.9523809523809526</v>
      </c>
      <c r="I163" s="209">
        <f>'Missing component hidden'!S166</f>
        <v>0</v>
      </c>
      <c r="J163" s="124">
        <f>'Missing component hidden'!T166</f>
        <v>0</v>
      </c>
      <c r="K163" s="128">
        <f>'Missing component hidden'!U166</f>
        <v>0</v>
      </c>
      <c r="L163" s="128">
        <f>'Missing component hidden'!V166</f>
        <v>0</v>
      </c>
      <c r="M163" s="128">
        <f>'Missing component hidden'!W166</f>
        <v>0</v>
      </c>
    </row>
    <row r="164" spans="1:13" x14ac:dyDescent="0.25">
      <c r="A164" s="146">
        <v>1103</v>
      </c>
      <c r="B164" s="21">
        <f>'Imputed and missing data hidden'!AM167</f>
        <v>1</v>
      </c>
      <c r="C164" s="124">
        <f>'Imputed and missing data hidden'!AN167</f>
        <v>2.8571428571428571E-2</v>
      </c>
      <c r="D164" s="125">
        <f>'Indicator Date hidden2'!AN167</f>
        <v>1.1714285714285715</v>
      </c>
      <c r="E164" s="126">
        <f t="shared" si="6"/>
        <v>0.66666666666666607</v>
      </c>
      <c r="F164" s="126">
        <f t="shared" si="8"/>
        <v>3.9047619047619051</v>
      </c>
      <c r="G164" s="127">
        <f t="shared" si="7"/>
        <v>2.2857142857142856</v>
      </c>
      <c r="I164" s="209">
        <f>'Missing component hidden'!S167</f>
        <v>0</v>
      </c>
      <c r="J164" s="124">
        <f>'Missing component hidden'!T167</f>
        <v>0</v>
      </c>
      <c r="K164" s="128">
        <f>'Missing component hidden'!U167</f>
        <v>0</v>
      </c>
      <c r="L164" s="128">
        <f>'Missing component hidden'!V167</f>
        <v>0</v>
      </c>
      <c r="M164" s="128">
        <f>'Missing component hidden'!W167</f>
        <v>0</v>
      </c>
    </row>
    <row r="165" spans="1:13" x14ac:dyDescent="0.25">
      <c r="A165" s="146">
        <v>1104</v>
      </c>
      <c r="B165" s="21">
        <f>'Imputed and missing data hidden'!AM168</f>
        <v>0</v>
      </c>
      <c r="C165" s="124">
        <f>'Imputed and missing data hidden'!AN168</f>
        <v>0</v>
      </c>
      <c r="D165" s="125">
        <f>'Indicator Date hidden2'!AN168</f>
        <v>1.1714285714285715</v>
      </c>
      <c r="E165" s="126">
        <f t="shared" si="6"/>
        <v>0</v>
      </c>
      <c r="F165" s="126">
        <f t="shared" si="8"/>
        <v>3.9047619047619051</v>
      </c>
      <c r="G165" s="127">
        <f t="shared" si="7"/>
        <v>1.9523809523809526</v>
      </c>
      <c r="I165" s="209">
        <f>'Missing component hidden'!S168</f>
        <v>0</v>
      </c>
      <c r="J165" s="124">
        <f>'Missing component hidden'!T168</f>
        <v>0</v>
      </c>
      <c r="K165" s="128">
        <f>'Missing component hidden'!U168</f>
        <v>0</v>
      </c>
      <c r="L165" s="128">
        <f>'Missing component hidden'!V168</f>
        <v>0</v>
      </c>
      <c r="M165" s="128">
        <f>'Missing component hidden'!W168</f>
        <v>0</v>
      </c>
    </row>
    <row r="166" spans="1:13" x14ac:dyDescent="0.25">
      <c r="A166" s="140">
        <v>1201</v>
      </c>
      <c r="B166" s="21">
        <f>'Imputed and missing data hidden'!AM169</f>
        <v>1</v>
      </c>
      <c r="C166" s="124">
        <f>'Imputed and missing data hidden'!AN169</f>
        <v>2.8571428571428571E-2</v>
      </c>
      <c r="D166" s="125">
        <f>'Indicator Date hidden2'!AN169</f>
        <v>1.1714285714285715</v>
      </c>
      <c r="E166" s="126">
        <f t="shared" si="6"/>
        <v>0.66666666666666607</v>
      </c>
      <c r="F166" s="126">
        <f t="shared" si="8"/>
        <v>3.9047619047619051</v>
      </c>
      <c r="G166" s="127">
        <f t="shared" si="7"/>
        <v>2.2857142857142856</v>
      </c>
      <c r="I166" s="209">
        <f>'Missing component hidden'!S169</f>
        <v>0</v>
      </c>
      <c r="J166" s="124">
        <f>'Missing component hidden'!T169</f>
        <v>0</v>
      </c>
      <c r="K166" s="128">
        <f>'Missing component hidden'!U169</f>
        <v>0</v>
      </c>
      <c r="L166" s="128">
        <f>'Missing component hidden'!V169</f>
        <v>0</v>
      </c>
      <c r="M166" s="128">
        <f>'Missing component hidden'!W169</f>
        <v>0</v>
      </c>
    </row>
    <row r="167" spans="1:13" x14ac:dyDescent="0.25">
      <c r="A167" s="140">
        <v>1202</v>
      </c>
      <c r="B167" s="21">
        <f>'Imputed and missing data hidden'!AM170</f>
        <v>1</v>
      </c>
      <c r="C167" s="124">
        <f>'Imputed and missing data hidden'!AN170</f>
        <v>2.8571428571428571E-2</v>
      </c>
      <c r="D167" s="125">
        <f>'Indicator Date hidden2'!AN170</f>
        <v>1.1714285714285715</v>
      </c>
      <c r="E167" s="126">
        <f t="shared" si="6"/>
        <v>0.66666666666666607</v>
      </c>
      <c r="F167" s="126">
        <f t="shared" si="8"/>
        <v>3.9047619047619051</v>
      </c>
      <c r="G167" s="127">
        <f t="shared" si="7"/>
        <v>2.2857142857142856</v>
      </c>
      <c r="I167" s="209">
        <f>'Missing component hidden'!S170</f>
        <v>0</v>
      </c>
      <c r="J167" s="124">
        <f>'Missing component hidden'!T170</f>
        <v>0</v>
      </c>
      <c r="K167" s="128">
        <f>'Missing component hidden'!U170</f>
        <v>0</v>
      </c>
      <c r="L167" s="128">
        <f>'Missing component hidden'!V170</f>
        <v>0</v>
      </c>
      <c r="M167" s="128">
        <f>'Missing component hidden'!W170</f>
        <v>0</v>
      </c>
    </row>
    <row r="168" spans="1:13" x14ac:dyDescent="0.25">
      <c r="A168" s="140">
        <v>1203</v>
      </c>
      <c r="B168" s="21">
        <f>'Imputed and missing data hidden'!AM171</f>
        <v>2</v>
      </c>
      <c r="C168" s="124">
        <f>'Imputed and missing data hidden'!AN171</f>
        <v>5.7142857142857141E-2</v>
      </c>
      <c r="D168" s="125">
        <f>'Indicator Date hidden2'!AN171</f>
        <v>1.1714285714285715</v>
      </c>
      <c r="E168" s="126">
        <f t="shared" si="6"/>
        <v>1.3333333333333321</v>
      </c>
      <c r="F168" s="126">
        <f t="shared" si="8"/>
        <v>3.9047619047619051</v>
      </c>
      <c r="G168" s="127">
        <f t="shared" si="7"/>
        <v>2.6190476190476186</v>
      </c>
      <c r="I168" s="209">
        <f>'Missing component hidden'!S171</f>
        <v>1</v>
      </c>
      <c r="J168" s="124">
        <f>'Missing component hidden'!T171</f>
        <v>6.6666666666666666E-2</v>
      </c>
      <c r="K168" s="128">
        <f>'Missing component hidden'!U171</f>
        <v>1</v>
      </c>
      <c r="L168" s="128">
        <f>'Missing component hidden'!V171</f>
        <v>0</v>
      </c>
      <c r="M168" s="128">
        <f>'Missing component hidden'!W171</f>
        <v>0</v>
      </c>
    </row>
    <row r="169" spans="1:13" x14ac:dyDescent="0.25">
      <c r="A169" s="140">
        <v>1204</v>
      </c>
      <c r="B169" s="21">
        <f>'Imputed and missing data hidden'!AM172</f>
        <v>1</v>
      </c>
      <c r="C169" s="124">
        <f>'Imputed and missing data hidden'!AN172</f>
        <v>2.8571428571428571E-2</v>
      </c>
      <c r="D169" s="125">
        <f>'Indicator Date hidden2'!AN172</f>
        <v>1.1714285714285715</v>
      </c>
      <c r="E169" s="126">
        <f t="shared" si="6"/>
        <v>0.66666666666666607</v>
      </c>
      <c r="F169" s="126">
        <f t="shared" si="8"/>
        <v>3.9047619047619051</v>
      </c>
      <c r="G169" s="127">
        <f t="shared" si="7"/>
        <v>2.2857142857142856</v>
      </c>
      <c r="I169" s="209">
        <f>'Missing component hidden'!S172</f>
        <v>0</v>
      </c>
      <c r="J169" s="124">
        <f>'Missing component hidden'!T172</f>
        <v>0</v>
      </c>
      <c r="K169" s="128">
        <f>'Missing component hidden'!U172</f>
        <v>0</v>
      </c>
      <c r="L169" s="128">
        <f>'Missing component hidden'!V172</f>
        <v>0</v>
      </c>
      <c r="M169" s="128">
        <f>'Missing component hidden'!W172</f>
        <v>0</v>
      </c>
    </row>
    <row r="170" spans="1:13" x14ac:dyDescent="0.25">
      <c r="A170" s="140">
        <v>1205</v>
      </c>
      <c r="B170" s="21">
        <f>'Imputed and missing data hidden'!AM173</f>
        <v>2</v>
      </c>
      <c r="C170" s="124">
        <f>'Imputed and missing data hidden'!AN173</f>
        <v>5.7142857142857141E-2</v>
      </c>
      <c r="D170" s="125">
        <f>'Indicator Date hidden2'!AN173</f>
        <v>1.1714285714285715</v>
      </c>
      <c r="E170" s="126">
        <f t="shared" si="6"/>
        <v>1.3333333333333321</v>
      </c>
      <c r="F170" s="126">
        <f t="shared" si="8"/>
        <v>3.9047619047619051</v>
      </c>
      <c r="G170" s="127">
        <f t="shared" si="7"/>
        <v>2.6190476190476186</v>
      </c>
      <c r="I170" s="209">
        <f>'Missing component hidden'!S173</f>
        <v>0</v>
      </c>
      <c r="J170" s="124">
        <f>'Missing component hidden'!T173</f>
        <v>0</v>
      </c>
      <c r="K170" s="128">
        <f>'Missing component hidden'!U173</f>
        <v>0</v>
      </c>
      <c r="L170" s="128">
        <f>'Missing component hidden'!V173</f>
        <v>0</v>
      </c>
      <c r="M170" s="128">
        <f>'Missing component hidden'!W173</f>
        <v>0</v>
      </c>
    </row>
    <row r="171" spans="1:13" x14ac:dyDescent="0.25">
      <c r="A171" s="147">
        <v>1206</v>
      </c>
      <c r="B171" s="21">
        <f>'Imputed and missing data hidden'!AM174</f>
        <v>3</v>
      </c>
      <c r="C171" s="124">
        <f>'Imputed and missing data hidden'!AN174</f>
        <v>8.5714285714285715E-2</v>
      </c>
      <c r="D171" s="125">
        <f>'Indicator Date hidden2'!AN174</f>
        <v>1.1714285714285715</v>
      </c>
      <c r="E171" s="126">
        <f t="shared" si="6"/>
        <v>2</v>
      </c>
      <c r="F171" s="126">
        <f t="shared" si="8"/>
        <v>3.9047619047619051</v>
      </c>
      <c r="G171" s="127">
        <f t="shared" si="7"/>
        <v>2.9523809523809526</v>
      </c>
      <c r="I171" s="209">
        <f>'Missing component hidden'!S174</f>
        <v>0</v>
      </c>
      <c r="J171" s="124">
        <f>'Missing component hidden'!T174</f>
        <v>0</v>
      </c>
      <c r="K171" s="128">
        <f>'Missing component hidden'!U174</f>
        <v>0</v>
      </c>
      <c r="L171" s="128">
        <f>'Missing component hidden'!V174</f>
        <v>0</v>
      </c>
      <c r="M171" s="128">
        <f>'Missing component hidden'!W174</f>
        <v>0</v>
      </c>
    </row>
    <row r="172" spans="1:13" x14ac:dyDescent="0.25">
      <c r="A172" s="140">
        <v>1207</v>
      </c>
      <c r="B172" s="21">
        <f>'Imputed and missing data hidden'!AM175</f>
        <v>2</v>
      </c>
      <c r="C172" s="124">
        <f>'Imputed and missing data hidden'!AN175</f>
        <v>5.7142857142857141E-2</v>
      </c>
      <c r="D172" s="125">
        <f>'Indicator Date hidden2'!AN175</f>
        <v>1.1714285714285715</v>
      </c>
      <c r="E172" s="126">
        <f t="shared" si="6"/>
        <v>1.3333333333333321</v>
      </c>
      <c r="F172" s="126">
        <f t="shared" si="8"/>
        <v>3.9047619047619051</v>
      </c>
      <c r="G172" s="127">
        <f t="shared" si="7"/>
        <v>2.6190476190476186</v>
      </c>
      <c r="I172" s="209">
        <f>'Missing component hidden'!S175</f>
        <v>0</v>
      </c>
      <c r="J172" s="124">
        <f>'Missing component hidden'!T175</f>
        <v>0</v>
      </c>
      <c r="K172" s="128">
        <f>'Missing component hidden'!U175</f>
        <v>0</v>
      </c>
      <c r="L172" s="128">
        <f>'Missing component hidden'!V175</f>
        <v>0</v>
      </c>
      <c r="M172" s="128">
        <f>'Missing component hidden'!W175</f>
        <v>0</v>
      </c>
    </row>
    <row r="173" spans="1:13" x14ac:dyDescent="0.25">
      <c r="A173" s="140">
        <v>1208</v>
      </c>
      <c r="B173" s="21">
        <f>'Imputed and missing data hidden'!AM176</f>
        <v>0</v>
      </c>
      <c r="C173" s="124">
        <f>'Imputed and missing data hidden'!AN176</f>
        <v>0</v>
      </c>
      <c r="D173" s="125">
        <f>'Indicator Date hidden2'!AN176</f>
        <v>1.1714285714285715</v>
      </c>
      <c r="E173" s="126">
        <f t="shared" si="6"/>
        <v>0</v>
      </c>
      <c r="F173" s="126">
        <f t="shared" si="8"/>
        <v>3.9047619047619051</v>
      </c>
      <c r="G173" s="127">
        <f t="shared" si="7"/>
        <v>1.9523809523809526</v>
      </c>
      <c r="I173" s="209">
        <f>'Missing component hidden'!S176</f>
        <v>0</v>
      </c>
      <c r="J173" s="124">
        <f>'Missing component hidden'!T176</f>
        <v>0</v>
      </c>
      <c r="K173" s="128">
        <f>'Missing component hidden'!U176</f>
        <v>0</v>
      </c>
      <c r="L173" s="128">
        <f>'Missing component hidden'!V176</f>
        <v>0</v>
      </c>
      <c r="M173" s="128">
        <f>'Missing component hidden'!W176</f>
        <v>0</v>
      </c>
    </row>
    <row r="174" spans="1:13" x14ac:dyDescent="0.25">
      <c r="A174" s="140">
        <v>1209</v>
      </c>
      <c r="B174" s="21">
        <f>'Imputed and missing data hidden'!AM177</f>
        <v>2</v>
      </c>
      <c r="C174" s="124">
        <f>'Imputed and missing data hidden'!AN177</f>
        <v>5.7142857142857141E-2</v>
      </c>
      <c r="D174" s="125">
        <f>'Indicator Date hidden2'!AN177</f>
        <v>1.1714285714285715</v>
      </c>
      <c r="E174" s="126">
        <f t="shared" si="6"/>
        <v>1.3333333333333321</v>
      </c>
      <c r="F174" s="126">
        <f t="shared" si="8"/>
        <v>3.9047619047619051</v>
      </c>
      <c r="G174" s="127">
        <f t="shared" si="7"/>
        <v>2.6190476190476186</v>
      </c>
      <c r="I174" s="209">
        <f>'Missing component hidden'!S177</f>
        <v>1</v>
      </c>
      <c r="J174" s="124">
        <f>'Missing component hidden'!T177</f>
        <v>6.6666666666666666E-2</v>
      </c>
      <c r="K174" s="128">
        <f>'Missing component hidden'!U177</f>
        <v>1</v>
      </c>
      <c r="L174" s="128">
        <f>'Missing component hidden'!V177</f>
        <v>0</v>
      </c>
      <c r="M174" s="128">
        <f>'Missing component hidden'!W177</f>
        <v>0</v>
      </c>
    </row>
    <row r="175" spans="1:13" x14ac:dyDescent="0.25">
      <c r="A175" s="140">
        <v>1210</v>
      </c>
      <c r="B175" s="21">
        <f>'Imputed and missing data hidden'!AM178</f>
        <v>1</v>
      </c>
      <c r="C175" s="124">
        <f>'Imputed and missing data hidden'!AN178</f>
        <v>2.8571428571428571E-2</v>
      </c>
      <c r="D175" s="125">
        <f>'Indicator Date hidden2'!AN178</f>
        <v>1.1714285714285715</v>
      </c>
      <c r="E175" s="126">
        <f t="shared" si="6"/>
        <v>0.66666666666666607</v>
      </c>
      <c r="F175" s="126">
        <f t="shared" si="8"/>
        <v>3.9047619047619051</v>
      </c>
      <c r="G175" s="127">
        <f t="shared" si="7"/>
        <v>2.2857142857142856</v>
      </c>
      <c r="I175" s="209">
        <f>'Missing component hidden'!S178</f>
        <v>0</v>
      </c>
      <c r="J175" s="124">
        <f>'Missing component hidden'!T178</f>
        <v>0</v>
      </c>
      <c r="K175" s="128">
        <f>'Missing component hidden'!U178</f>
        <v>0</v>
      </c>
      <c r="L175" s="128">
        <f>'Missing component hidden'!V178</f>
        <v>0</v>
      </c>
      <c r="M175" s="128">
        <f>'Missing component hidden'!W178</f>
        <v>0</v>
      </c>
    </row>
    <row r="176" spans="1:13" x14ac:dyDescent="0.25">
      <c r="A176" s="140">
        <v>1211</v>
      </c>
      <c r="B176" s="21">
        <f>'Imputed and missing data hidden'!AM179</f>
        <v>1</v>
      </c>
      <c r="C176" s="124">
        <f>'Imputed and missing data hidden'!AN179</f>
        <v>2.8571428571428571E-2</v>
      </c>
      <c r="D176" s="125">
        <f>'Indicator Date hidden2'!AN179</f>
        <v>1.1714285714285715</v>
      </c>
      <c r="E176" s="126">
        <f t="shared" si="6"/>
        <v>0.66666666666666607</v>
      </c>
      <c r="F176" s="126">
        <f t="shared" si="8"/>
        <v>3.9047619047619051</v>
      </c>
      <c r="G176" s="127">
        <f t="shared" si="7"/>
        <v>2.2857142857142856</v>
      </c>
      <c r="I176" s="209">
        <f>'Missing component hidden'!S179</f>
        <v>0</v>
      </c>
      <c r="J176" s="124">
        <f>'Missing component hidden'!T179</f>
        <v>0</v>
      </c>
      <c r="K176" s="128">
        <f>'Missing component hidden'!U179</f>
        <v>0</v>
      </c>
      <c r="L176" s="128">
        <f>'Missing component hidden'!V179</f>
        <v>0</v>
      </c>
      <c r="M176" s="128">
        <f>'Missing component hidden'!W179</f>
        <v>0</v>
      </c>
    </row>
    <row r="177" spans="1:13" x14ac:dyDescent="0.25">
      <c r="A177" s="140">
        <v>1212</v>
      </c>
      <c r="B177" s="21">
        <f>'Imputed and missing data hidden'!AM180</f>
        <v>1</v>
      </c>
      <c r="C177" s="124">
        <f>'Imputed and missing data hidden'!AN180</f>
        <v>2.8571428571428571E-2</v>
      </c>
      <c r="D177" s="125">
        <f>'Indicator Date hidden2'!AN180</f>
        <v>1.1714285714285715</v>
      </c>
      <c r="E177" s="126">
        <f t="shared" si="6"/>
        <v>0.66666666666666607</v>
      </c>
      <c r="F177" s="126">
        <f t="shared" si="8"/>
        <v>3.9047619047619051</v>
      </c>
      <c r="G177" s="127">
        <f t="shared" si="7"/>
        <v>2.2857142857142856</v>
      </c>
      <c r="I177" s="209">
        <f>'Missing component hidden'!S180</f>
        <v>1</v>
      </c>
      <c r="J177" s="124">
        <f>'Missing component hidden'!T180</f>
        <v>6.6666666666666666E-2</v>
      </c>
      <c r="K177" s="128">
        <f>'Missing component hidden'!U180</f>
        <v>1</v>
      </c>
      <c r="L177" s="128">
        <f>'Missing component hidden'!V180</f>
        <v>0</v>
      </c>
      <c r="M177" s="128">
        <f>'Missing component hidden'!W180</f>
        <v>0</v>
      </c>
    </row>
    <row r="178" spans="1:13" x14ac:dyDescent="0.25">
      <c r="A178" s="140">
        <v>1213</v>
      </c>
      <c r="B178" s="21">
        <f>'Imputed and missing data hidden'!AM181</f>
        <v>2</v>
      </c>
      <c r="C178" s="124">
        <f>'Imputed and missing data hidden'!AN181</f>
        <v>5.7142857142857141E-2</v>
      </c>
      <c r="D178" s="125">
        <f>'Indicator Date hidden2'!AN181</f>
        <v>1.1714285714285715</v>
      </c>
      <c r="E178" s="126">
        <f t="shared" si="6"/>
        <v>1.3333333333333321</v>
      </c>
      <c r="F178" s="126">
        <f t="shared" si="8"/>
        <v>3.9047619047619051</v>
      </c>
      <c r="G178" s="127">
        <f t="shared" si="7"/>
        <v>2.6190476190476186</v>
      </c>
      <c r="I178" s="209">
        <f>'Missing component hidden'!S181</f>
        <v>1</v>
      </c>
      <c r="J178" s="124">
        <f>'Missing component hidden'!T181</f>
        <v>6.6666666666666666E-2</v>
      </c>
      <c r="K178" s="128">
        <f>'Missing component hidden'!U181</f>
        <v>1</v>
      </c>
      <c r="L178" s="128">
        <f>'Missing component hidden'!V181</f>
        <v>0</v>
      </c>
      <c r="M178" s="128">
        <f>'Missing component hidden'!W181</f>
        <v>0</v>
      </c>
    </row>
    <row r="179" spans="1:13" x14ac:dyDescent="0.25">
      <c r="A179" s="140">
        <v>1214</v>
      </c>
      <c r="B179" s="21">
        <f>'Imputed and missing data hidden'!AM182</f>
        <v>0</v>
      </c>
      <c r="C179" s="124">
        <f>'Imputed and missing data hidden'!AN182</f>
        <v>0</v>
      </c>
      <c r="D179" s="125">
        <f>'Indicator Date hidden2'!AN182</f>
        <v>1.1714285714285715</v>
      </c>
      <c r="E179" s="126">
        <f t="shared" si="6"/>
        <v>0</v>
      </c>
      <c r="F179" s="126">
        <f t="shared" si="8"/>
        <v>3.9047619047619051</v>
      </c>
      <c r="G179" s="127">
        <f t="shared" si="7"/>
        <v>1.9523809523809526</v>
      </c>
      <c r="I179" s="209">
        <f>'Missing component hidden'!S182</f>
        <v>0</v>
      </c>
      <c r="J179" s="124">
        <f>'Missing component hidden'!T182</f>
        <v>0</v>
      </c>
      <c r="K179" s="128">
        <f>'Missing component hidden'!U182</f>
        <v>0</v>
      </c>
      <c r="L179" s="128">
        <f>'Missing component hidden'!V182</f>
        <v>0</v>
      </c>
      <c r="M179" s="128">
        <f>'Missing component hidden'!W182</f>
        <v>0</v>
      </c>
    </row>
    <row r="180" spans="1:13" x14ac:dyDescent="0.25">
      <c r="A180" s="140">
        <v>1215</v>
      </c>
      <c r="B180" s="21">
        <f>'Imputed and missing data hidden'!AM183</f>
        <v>1</v>
      </c>
      <c r="C180" s="124">
        <f>'Imputed and missing data hidden'!AN183</f>
        <v>2.8571428571428571E-2</v>
      </c>
      <c r="D180" s="125">
        <f>'Indicator Date hidden2'!AN183</f>
        <v>1.1714285714285715</v>
      </c>
      <c r="E180" s="126">
        <f t="shared" si="6"/>
        <v>0.66666666666666607</v>
      </c>
      <c r="F180" s="126">
        <f t="shared" si="8"/>
        <v>3.9047619047619051</v>
      </c>
      <c r="G180" s="127">
        <f t="shared" si="7"/>
        <v>2.2857142857142856</v>
      </c>
      <c r="I180" s="209">
        <f>'Missing component hidden'!S183</f>
        <v>0</v>
      </c>
      <c r="J180" s="124">
        <f>'Missing component hidden'!T183</f>
        <v>0</v>
      </c>
      <c r="K180" s="128">
        <f>'Missing component hidden'!U183</f>
        <v>0</v>
      </c>
      <c r="L180" s="128">
        <f>'Missing component hidden'!V183</f>
        <v>0</v>
      </c>
      <c r="M180" s="128">
        <f>'Missing component hidden'!W183</f>
        <v>0</v>
      </c>
    </row>
    <row r="181" spans="1:13" x14ac:dyDescent="0.25">
      <c r="A181" s="140">
        <v>1216</v>
      </c>
      <c r="B181" s="21">
        <f>'Imputed and missing data hidden'!AM184</f>
        <v>1</v>
      </c>
      <c r="C181" s="124">
        <f>'Imputed and missing data hidden'!AN184</f>
        <v>2.8571428571428571E-2</v>
      </c>
      <c r="D181" s="125">
        <f>'Indicator Date hidden2'!AN184</f>
        <v>1.1714285714285715</v>
      </c>
      <c r="E181" s="126">
        <f t="shared" si="6"/>
        <v>0.66666666666666607</v>
      </c>
      <c r="F181" s="126">
        <f t="shared" si="8"/>
        <v>3.9047619047619051</v>
      </c>
      <c r="G181" s="127">
        <f t="shared" si="7"/>
        <v>2.2857142857142856</v>
      </c>
      <c r="I181" s="209">
        <f>'Missing component hidden'!S184</f>
        <v>0</v>
      </c>
      <c r="J181" s="124">
        <f>'Missing component hidden'!T184</f>
        <v>0</v>
      </c>
      <c r="K181" s="128">
        <f>'Missing component hidden'!U184</f>
        <v>0</v>
      </c>
      <c r="L181" s="128">
        <f>'Missing component hidden'!V184</f>
        <v>0</v>
      </c>
      <c r="M181" s="128">
        <f>'Missing component hidden'!W184</f>
        <v>0</v>
      </c>
    </row>
    <row r="182" spans="1:13" x14ac:dyDescent="0.25">
      <c r="A182" s="140">
        <v>1217</v>
      </c>
      <c r="B182" s="21">
        <f>'Imputed and missing data hidden'!AM185</f>
        <v>0</v>
      </c>
      <c r="C182" s="124">
        <f>'Imputed and missing data hidden'!AN185</f>
        <v>0</v>
      </c>
      <c r="D182" s="125">
        <f>'Indicator Date hidden2'!AN185</f>
        <v>1.1714285714285715</v>
      </c>
      <c r="E182" s="126">
        <f t="shared" si="6"/>
        <v>0</v>
      </c>
      <c r="F182" s="126">
        <f t="shared" si="8"/>
        <v>3.9047619047619051</v>
      </c>
      <c r="G182" s="127">
        <f t="shared" si="7"/>
        <v>1.9523809523809526</v>
      </c>
      <c r="I182" s="209">
        <f>'Missing component hidden'!S185</f>
        <v>0</v>
      </c>
      <c r="J182" s="124">
        <f>'Missing component hidden'!T185</f>
        <v>0</v>
      </c>
      <c r="K182" s="128">
        <f>'Missing component hidden'!U185</f>
        <v>0</v>
      </c>
      <c r="L182" s="128">
        <f>'Missing component hidden'!V185</f>
        <v>0</v>
      </c>
      <c r="M182" s="128">
        <f>'Missing component hidden'!W185</f>
        <v>0</v>
      </c>
    </row>
    <row r="183" spans="1:13" x14ac:dyDescent="0.25">
      <c r="A183" s="140">
        <v>1218</v>
      </c>
      <c r="B183" s="21">
        <f>'Imputed and missing data hidden'!AM186</f>
        <v>0</v>
      </c>
      <c r="C183" s="124">
        <f>'Imputed and missing data hidden'!AN186</f>
        <v>0</v>
      </c>
      <c r="D183" s="125">
        <f>'Indicator Date hidden2'!AN186</f>
        <v>1.1714285714285715</v>
      </c>
      <c r="E183" s="126">
        <f t="shared" si="6"/>
        <v>0</v>
      </c>
      <c r="F183" s="126">
        <f t="shared" si="8"/>
        <v>3.9047619047619051</v>
      </c>
      <c r="G183" s="127">
        <f t="shared" si="7"/>
        <v>1.9523809523809526</v>
      </c>
      <c r="I183" s="209">
        <f>'Missing component hidden'!S186</f>
        <v>0</v>
      </c>
      <c r="J183" s="124">
        <f>'Missing component hidden'!T186</f>
        <v>0</v>
      </c>
      <c r="K183" s="128">
        <f>'Missing component hidden'!U186</f>
        <v>0</v>
      </c>
      <c r="L183" s="128">
        <f>'Missing component hidden'!V186</f>
        <v>0</v>
      </c>
      <c r="M183" s="128">
        <f>'Missing component hidden'!W186</f>
        <v>0</v>
      </c>
    </row>
    <row r="184" spans="1:13" x14ac:dyDescent="0.25">
      <c r="A184" s="140">
        <v>1219</v>
      </c>
      <c r="B184" s="21">
        <f>'Imputed and missing data hidden'!AM187</f>
        <v>2</v>
      </c>
      <c r="C184" s="124">
        <f>'Imputed and missing data hidden'!AN187</f>
        <v>5.7142857142857141E-2</v>
      </c>
      <c r="D184" s="125">
        <f>'Indicator Date hidden2'!AN187</f>
        <v>1.1714285714285715</v>
      </c>
      <c r="E184" s="126">
        <f t="shared" si="6"/>
        <v>1.3333333333333321</v>
      </c>
      <c r="F184" s="126">
        <f t="shared" si="8"/>
        <v>3.9047619047619051</v>
      </c>
      <c r="G184" s="127">
        <f t="shared" si="7"/>
        <v>2.6190476190476186</v>
      </c>
      <c r="I184" s="209">
        <f>'Missing component hidden'!S187</f>
        <v>0</v>
      </c>
      <c r="J184" s="124">
        <f>'Missing component hidden'!T187</f>
        <v>0</v>
      </c>
      <c r="K184" s="128">
        <f>'Missing component hidden'!U187</f>
        <v>0</v>
      </c>
      <c r="L184" s="128">
        <f>'Missing component hidden'!V187</f>
        <v>0</v>
      </c>
      <c r="M184" s="128">
        <f>'Missing component hidden'!W187</f>
        <v>0</v>
      </c>
    </row>
    <row r="185" spans="1:13" x14ac:dyDescent="0.25">
      <c r="A185" s="140">
        <v>1301</v>
      </c>
      <c r="B185" s="21">
        <f>'Imputed and missing data hidden'!AM188</f>
        <v>0</v>
      </c>
      <c r="C185" s="124">
        <f>'Imputed and missing data hidden'!AN188</f>
        <v>0</v>
      </c>
      <c r="D185" s="125">
        <f>'Indicator Date hidden2'!AN188</f>
        <v>1.1714285714285715</v>
      </c>
      <c r="E185" s="126">
        <f t="shared" si="6"/>
        <v>0</v>
      </c>
      <c r="F185" s="126">
        <f t="shared" si="8"/>
        <v>3.9047619047619051</v>
      </c>
      <c r="G185" s="127">
        <f t="shared" si="7"/>
        <v>1.9523809523809526</v>
      </c>
      <c r="I185" s="209">
        <f>'Missing component hidden'!S188</f>
        <v>0</v>
      </c>
      <c r="J185" s="124">
        <f>'Missing component hidden'!T188</f>
        <v>0</v>
      </c>
      <c r="K185" s="128">
        <f>'Missing component hidden'!U188</f>
        <v>0</v>
      </c>
      <c r="L185" s="128">
        <f>'Missing component hidden'!V188</f>
        <v>0</v>
      </c>
      <c r="M185" s="128">
        <f>'Missing component hidden'!W188</f>
        <v>0</v>
      </c>
    </row>
    <row r="186" spans="1:13" x14ac:dyDescent="0.25">
      <c r="A186" s="140">
        <v>1302</v>
      </c>
      <c r="B186" s="21">
        <f>'Imputed and missing data hidden'!AM189</f>
        <v>1</v>
      </c>
      <c r="C186" s="124">
        <f>'Imputed and missing data hidden'!AN189</f>
        <v>2.8571428571428571E-2</v>
      </c>
      <c r="D186" s="125">
        <f>'Indicator Date hidden2'!AN189</f>
        <v>1.1714285714285715</v>
      </c>
      <c r="E186" s="126">
        <f t="shared" si="6"/>
        <v>0.66666666666666607</v>
      </c>
      <c r="F186" s="126">
        <f t="shared" si="8"/>
        <v>3.9047619047619051</v>
      </c>
      <c r="G186" s="127">
        <f t="shared" si="7"/>
        <v>2.2857142857142856</v>
      </c>
      <c r="I186" s="209">
        <f>'Missing component hidden'!S189</f>
        <v>0</v>
      </c>
      <c r="J186" s="124">
        <f>'Missing component hidden'!T189</f>
        <v>0</v>
      </c>
      <c r="K186" s="128">
        <f>'Missing component hidden'!U189</f>
        <v>0</v>
      </c>
      <c r="L186" s="128">
        <f>'Missing component hidden'!V189</f>
        <v>0</v>
      </c>
      <c r="M186" s="128">
        <f>'Missing component hidden'!W189</f>
        <v>0</v>
      </c>
    </row>
    <row r="187" spans="1:13" x14ac:dyDescent="0.25">
      <c r="A187" s="140">
        <v>1303</v>
      </c>
      <c r="B187" s="21">
        <f>'Imputed and missing data hidden'!AM190</f>
        <v>1</v>
      </c>
      <c r="C187" s="124">
        <f>'Imputed and missing data hidden'!AN190</f>
        <v>2.8571428571428571E-2</v>
      </c>
      <c r="D187" s="125">
        <f>'Indicator Date hidden2'!AN190</f>
        <v>1.1714285714285715</v>
      </c>
      <c r="E187" s="126">
        <f t="shared" si="6"/>
        <v>0.66666666666666607</v>
      </c>
      <c r="F187" s="126">
        <f t="shared" si="8"/>
        <v>3.9047619047619051</v>
      </c>
      <c r="G187" s="127">
        <f t="shared" si="7"/>
        <v>2.2857142857142856</v>
      </c>
      <c r="I187" s="209">
        <f>'Missing component hidden'!S190</f>
        <v>0</v>
      </c>
      <c r="J187" s="124">
        <f>'Missing component hidden'!T190</f>
        <v>0</v>
      </c>
      <c r="K187" s="128">
        <f>'Missing component hidden'!U190</f>
        <v>0</v>
      </c>
      <c r="L187" s="128">
        <f>'Missing component hidden'!V190</f>
        <v>0</v>
      </c>
      <c r="M187" s="128">
        <f>'Missing component hidden'!W190</f>
        <v>0</v>
      </c>
    </row>
    <row r="188" spans="1:13" x14ac:dyDescent="0.25">
      <c r="A188" s="140">
        <v>1304</v>
      </c>
      <c r="B188" s="21">
        <f>'Imputed and missing data hidden'!AM191</f>
        <v>1</v>
      </c>
      <c r="C188" s="124">
        <f>'Imputed and missing data hidden'!AN191</f>
        <v>2.8571428571428571E-2</v>
      </c>
      <c r="D188" s="125">
        <f>'Indicator Date hidden2'!AN191</f>
        <v>1.1714285714285715</v>
      </c>
      <c r="E188" s="126">
        <f t="shared" si="6"/>
        <v>0.66666666666666607</v>
      </c>
      <c r="F188" s="126">
        <f t="shared" si="8"/>
        <v>3.9047619047619051</v>
      </c>
      <c r="G188" s="127">
        <f t="shared" si="7"/>
        <v>2.2857142857142856</v>
      </c>
      <c r="I188" s="209">
        <f>'Missing component hidden'!S191</f>
        <v>0</v>
      </c>
      <c r="J188" s="124">
        <f>'Missing component hidden'!T191</f>
        <v>0</v>
      </c>
      <c r="K188" s="128">
        <f>'Missing component hidden'!U191</f>
        <v>0</v>
      </c>
      <c r="L188" s="128">
        <f>'Missing component hidden'!V191</f>
        <v>0</v>
      </c>
      <c r="M188" s="128">
        <f>'Missing component hidden'!W191</f>
        <v>0</v>
      </c>
    </row>
    <row r="189" spans="1:13" x14ac:dyDescent="0.25">
      <c r="A189" s="140">
        <v>1305</v>
      </c>
      <c r="B189" s="21">
        <f>'Imputed and missing data hidden'!AM192</f>
        <v>0</v>
      </c>
      <c r="C189" s="124">
        <f>'Imputed and missing data hidden'!AN192</f>
        <v>0</v>
      </c>
      <c r="D189" s="125">
        <f>'Indicator Date hidden2'!AN192</f>
        <v>1.1714285714285715</v>
      </c>
      <c r="E189" s="126">
        <f t="shared" si="6"/>
        <v>0</v>
      </c>
      <c r="F189" s="126">
        <f t="shared" si="8"/>
        <v>3.9047619047619051</v>
      </c>
      <c r="G189" s="127">
        <f t="shared" si="7"/>
        <v>1.9523809523809526</v>
      </c>
      <c r="I189" s="209">
        <f>'Missing component hidden'!S192</f>
        <v>0</v>
      </c>
      <c r="J189" s="124">
        <f>'Missing component hidden'!T192</f>
        <v>0</v>
      </c>
      <c r="K189" s="128">
        <f>'Missing component hidden'!U192</f>
        <v>0</v>
      </c>
      <c r="L189" s="128">
        <f>'Missing component hidden'!V192</f>
        <v>0</v>
      </c>
      <c r="M189" s="128">
        <f>'Missing component hidden'!W192</f>
        <v>0</v>
      </c>
    </row>
    <row r="190" spans="1:13" x14ac:dyDescent="0.25">
      <c r="A190" s="140">
        <v>1306</v>
      </c>
      <c r="B190" s="21">
        <f>'Imputed and missing data hidden'!AM193</f>
        <v>1</v>
      </c>
      <c r="C190" s="124">
        <f>'Imputed and missing data hidden'!AN193</f>
        <v>2.8571428571428571E-2</v>
      </c>
      <c r="D190" s="125">
        <f>'Indicator Date hidden2'!AN193</f>
        <v>1.1714285714285715</v>
      </c>
      <c r="E190" s="126">
        <f t="shared" si="6"/>
        <v>0.66666666666666607</v>
      </c>
      <c r="F190" s="126">
        <f t="shared" si="8"/>
        <v>3.9047619047619051</v>
      </c>
      <c r="G190" s="127">
        <f t="shared" si="7"/>
        <v>2.2857142857142856</v>
      </c>
      <c r="I190" s="209">
        <f>'Missing component hidden'!S193</f>
        <v>0</v>
      </c>
      <c r="J190" s="124">
        <f>'Missing component hidden'!T193</f>
        <v>0</v>
      </c>
      <c r="K190" s="128">
        <f>'Missing component hidden'!U193</f>
        <v>0</v>
      </c>
      <c r="L190" s="128">
        <f>'Missing component hidden'!V193</f>
        <v>0</v>
      </c>
      <c r="M190" s="128">
        <f>'Missing component hidden'!W193</f>
        <v>0</v>
      </c>
    </row>
    <row r="191" spans="1:13" x14ac:dyDescent="0.25">
      <c r="A191" s="140">
        <v>1307</v>
      </c>
      <c r="B191" s="21">
        <f>'Imputed and missing data hidden'!AM194</f>
        <v>1</v>
      </c>
      <c r="C191" s="124">
        <f>'Imputed and missing data hidden'!AN194</f>
        <v>2.8571428571428571E-2</v>
      </c>
      <c r="D191" s="125">
        <f>'Indicator Date hidden2'!AN194</f>
        <v>1.1714285714285715</v>
      </c>
      <c r="E191" s="126">
        <f t="shared" si="6"/>
        <v>0.66666666666666607</v>
      </c>
      <c r="F191" s="126">
        <f t="shared" si="8"/>
        <v>3.9047619047619051</v>
      </c>
      <c r="G191" s="127">
        <f t="shared" si="7"/>
        <v>2.2857142857142856</v>
      </c>
      <c r="I191" s="209">
        <f>'Missing component hidden'!S194</f>
        <v>0</v>
      </c>
      <c r="J191" s="124">
        <f>'Missing component hidden'!T194</f>
        <v>0</v>
      </c>
      <c r="K191" s="128">
        <f>'Missing component hidden'!U194</f>
        <v>0</v>
      </c>
      <c r="L191" s="128">
        <f>'Missing component hidden'!V194</f>
        <v>0</v>
      </c>
      <c r="M191" s="128">
        <f>'Missing component hidden'!W194</f>
        <v>0</v>
      </c>
    </row>
    <row r="192" spans="1:13" x14ac:dyDescent="0.25">
      <c r="A192" s="140">
        <v>1308</v>
      </c>
      <c r="B192" s="21">
        <f>'Imputed and missing data hidden'!AM195</f>
        <v>1</v>
      </c>
      <c r="C192" s="124">
        <f>'Imputed and missing data hidden'!AN195</f>
        <v>2.8571428571428571E-2</v>
      </c>
      <c r="D192" s="125">
        <f>'Indicator Date hidden2'!AN195</f>
        <v>1.1714285714285715</v>
      </c>
      <c r="E192" s="126">
        <f t="shared" si="6"/>
        <v>0.66666666666666607</v>
      </c>
      <c r="F192" s="126">
        <f t="shared" si="8"/>
        <v>3.9047619047619051</v>
      </c>
      <c r="G192" s="127">
        <f t="shared" si="7"/>
        <v>2.2857142857142856</v>
      </c>
      <c r="I192" s="209">
        <f>'Missing component hidden'!S195</f>
        <v>0</v>
      </c>
      <c r="J192" s="124">
        <f>'Missing component hidden'!T195</f>
        <v>0</v>
      </c>
      <c r="K192" s="128">
        <f>'Missing component hidden'!U195</f>
        <v>0</v>
      </c>
      <c r="L192" s="128">
        <f>'Missing component hidden'!V195</f>
        <v>0</v>
      </c>
      <c r="M192" s="128">
        <f>'Missing component hidden'!W195</f>
        <v>0</v>
      </c>
    </row>
    <row r="193" spans="1:13" x14ac:dyDescent="0.25">
      <c r="A193" s="140">
        <v>1309</v>
      </c>
      <c r="B193" s="21">
        <f>'Imputed and missing data hidden'!AM196</f>
        <v>1</v>
      </c>
      <c r="C193" s="124">
        <f>'Imputed and missing data hidden'!AN196</f>
        <v>2.8571428571428571E-2</v>
      </c>
      <c r="D193" s="125">
        <f>'Indicator Date hidden2'!AN196</f>
        <v>1.1714285714285715</v>
      </c>
      <c r="E193" s="126">
        <f t="shared" si="6"/>
        <v>0.66666666666666607</v>
      </c>
      <c r="F193" s="126">
        <f t="shared" si="8"/>
        <v>3.9047619047619051</v>
      </c>
      <c r="G193" s="127">
        <f t="shared" si="7"/>
        <v>2.2857142857142856</v>
      </c>
      <c r="I193" s="209">
        <f>'Missing component hidden'!S196</f>
        <v>0</v>
      </c>
      <c r="J193" s="124">
        <f>'Missing component hidden'!T196</f>
        <v>0</v>
      </c>
      <c r="K193" s="128">
        <f>'Missing component hidden'!U196</f>
        <v>0</v>
      </c>
      <c r="L193" s="128">
        <f>'Missing component hidden'!V196</f>
        <v>0</v>
      </c>
      <c r="M193" s="128">
        <f>'Missing component hidden'!W196</f>
        <v>0</v>
      </c>
    </row>
    <row r="194" spans="1:13" x14ac:dyDescent="0.25">
      <c r="A194" s="140">
        <v>1310</v>
      </c>
      <c r="B194" s="21">
        <f>'Imputed and missing data hidden'!AM197</f>
        <v>1</v>
      </c>
      <c r="C194" s="124">
        <f>'Imputed and missing data hidden'!AN197</f>
        <v>2.8571428571428571E-2</v>
      </c>
      <c r="D194" s="125">
        <f>'Indicator Date hidden2'!AN197</f>
        <v>1.1714285714285715</v>
      </c>
      <c r="E194" s="126">
        <f t="shared" ref="E194:E257" si="9">IF(B194&gt;B$305,10,10-(B$305-B194)/(B$305-B$304)*10)</f>
        <v>0.66666666666666607</v>
      </c>
      <c r="F194" s="126">
        <f t="shared" si="8"/>
        <v>3.9047619047619051</v>
      </c>
      <c r="G194" s="127">
        <f t="shared" ref="G194:G257" si="10">AVERAGE(E194,F194)</f>
        <v>2.2857142857142856</v>
      </c>
      <c r="I194" s="209">
        <f>'Missing component hidden'!S197</f>
        <v>0</v>
      </c>
      <c r="J194" s="124">
        <f>'Missing component hidden'!T197</f>
        <v>0</v>
      </c>
      <c r="K194" s="128">
        <f>'Missing component hidden'!U197</f>
        <v>0</v>
      </c>
      <c r="L194" s="128">
        <f>'Missing component hidden'!V197</f>
        <v>0</v>
      </c>
      <c r="M194" s="128">
        <f>'Missing component hidden'!W197</f>
        <v>0</v>
      </c>
    </row>
    <row r="195" spans="1:13" x14ac:dyDescent="0.25">
      <c r="A195" s="140">
        <v>1311</v>
      </c>
      <c r="B195" s="21">
        <f>'Imputed and missing data hidden'!AM198</f>
        <v>0</v>
      </c>
      <c r="C195" s="124">
        <f>'Imputed and missing data hidden'!AN198</f>
        <v>0</v>
      </c>
      <c r="D195" s="125">
        <f>'Indicator Date hidden2'!AN198</f>
        <v>1.1714285714285715</v>
      </c>
      <c r="E195" s="126">
        <f t="shared" si="9"/>
        <v>0</v>
      </c>
      <c r="F195" s="126">
        <f t="shared" ref="F195:F258" si="11">IF(D195&gt;D$39,10,10-(D$305-D195)/(D$305-D$304)*10)</f>
        <v>3.9047619047619051</v>
      </c>
      <c r="G195" s="127">
        <f t="shared" si="10"/>
        <v>1.9523809523809526</v>
      </c>
      <c r="I195" s="209">
        <f>'Missing component hidden'!S198</f>
        <v>0</v>
      </c>
      <c r="J195" s="124">
        <f>'Missing component hidden'!T198</f>
        <v>0</v>
      </c>
      <c r="K195" s="128">
        <f>'Missing component hidden'!U198</f>
        <v>0</v>
      </c>
      <c r="L195" s="128">
        <f>'Missing component hidden'!V198</f>
        <v>0</v>
      </c>
      <c r="M195" s="128">
        <f>'Missing component hidden'!W198</f>
        <v>0</v>
      </c>
    </row>
    <row r="196" spans="1:13" x14ac:dyDescent="0.25">
      <c r="A196" s="140">
        <v>1312</v>
      </c>
      <c r="B196" s="21">
        <f>'Imputed and missing data hidden'!AM199</f>
        <v>1</v>
      </c>
      <c r="C196" s="124">
        <f>'Imputed and missing data hidden'!AN199</f>
        <v>2.8571428571428571E-2</v>
      </c>
      <c r="D196" s="125">
        <f>'Indicator Date hidden2'!AN199</f>
        <v>1.1714285714285715</v>
      </c>
      <c r="E196" s="126">
        <f t="shared" si="9"/>
        <v>0.66666666666666607</v>
      </c>
      <c r="F196" s="126">
        <f t="shared" si="11"/>
        <v>3.9047619047619051</v>
      </c>
      <c r="G196" s="127">
        <f t="shared" si="10"/>
        <v>2.2857142857142856</v>
      </c>
      <c r="I196" s="209">
        <f>'Missing component hidden'!S199</f>
        <v>0</v>
      </c>
      <c r="J196" s="124">
        <f>'Missing component hidden'!T199</f>
        <v>0</v>
      </c>
      <c r="K196" s="128">
        <f>'Missing component hidden'!U199</f>
        <v>0</v>
      </c>
      <c r="L196" s="128">
        <f>'Missing component hidden'!V199</f>
        <v>0</v>
      </c>
      <c r="M196" s="128">
        <f>'Missing component hidden'!W199</f>
        <v>0</v>
      </c>
    </row>
    <row r="197" spans="1:13" x14ac:dyDescent="0.25">
      <c r="A197" s="140">
        <v>1313</v>
      </c>
      <c r="B197" s="21">
        <f>'Imputed and missing data hidden'!AM200</f>
        <v>0</v>
      </c>
      <c r="C197" s="124">
        <f>'Imputed and missing data hidden'!AN200</f>
        <v>0</v>
      </c>
      <c r="D197" s="125">
        <f>'Indicator Date hidden2'!AN200</f>
        <v>1.1714285714285715</v>
      </c>
      <c r="E197" s="126">
        <f t="shared" si="9"/>
        <v>0</v>
      </c>
      <c r="F197" s="126">
        <f t="shared" si="11"/>
        <v>3.9047619047619051</v>
      </c>
      <c r="G197" s="127">
        <f t="shared" si="10"/>
        <v>1.9523809523809526</v>
      </c>
      <c r="I197" s="209">
        <f>'Missing component hidden'!S200</f>
        <v>0</v>
      </c>
      <c r="J197" s="124">
        <f>'Missing component hidden'!T200</f>
        <v>0</v>
      </c>
      <c r="K197" s="128">
        <f>'Missing component hidden'!U200</f>
        <v>0</v>
      </c>
      <c r="L197" s="128">
        <f>'Missing component hidden'!V200</f>
        <v>0</v>
      </c>
      <c r="M197" s="128">
        <f>'Missing component hidden'!W200</f>
        <v>0</v>
      </c>
    </row>
    <row r="198" spans="1:13" x14ac:dyDescent="0.25">
      <c r="A198" s="140">
        <v>1314</v>
      </c>
      <c r="B198" s="21">
        <f>'Imputed and missing data hidden'!AM201</f>
        <v>1</v>
      </c>
      <c r="C198" s="124">
        <f>'Imputed and missing data hidden'!AN201</f>
        <v>2.8571428571428571E-2</v>
      </c>
      <c r="D198" s="125">
        <f>'Indicator Date hidden2'!AN201</f>
        <v>1.1714285714285715</v>
      </c>
      <c r="E198" s="126">
        <f t="shared" si="9"/>
        <v>0.66666666666666607</v>
      </c>
      <c r="F198" s="126">
        <f t="shared" si="11"/>
        <v>3.9047619047619051</v>
      </c>
      <c r="G198" s="127">
        <f t="shared" si="10"/>
        <v>2.2857142857142856</v>
      </c>
      <c r="I198" s="209">
        <f>'Missing component hidden'!S201</f>
        <v>0</v>
      </c>
      <c r="J198" s="124">
        <f>'Missing component hidden'!T201</f>
        <v>0</v>
      </c>
      <c r="K198" s="128">
        <f>'Missing component hidden'!U201</f>
        <v>0</v>
      </c>
      <c r="L198" s="128">
        <f>'Missing component hidden'!V201</f>
        <v>0</v>
      </c>
      <c r="M198" s="128">
        <f>'Missing component hidden'!W201</f>
        <v>0</v>
      </c>
    </row>
    <row r="199" spans="1:13" x14ac:dyDescent="0.25">
      <c r="A199" s="140">
        <v>1315</v>
      </c>
      <c r="B199" s="21">
        <f>'Imputed and missing data hidden'!AM202</f>
        <v>1</v>
      </c>
      <c r="C199" s="124">
        <f>'Imputed and missing data hidden'!AN202</f>
        <v>2.8571428571428571E-2</v>
      </c>
      <c r="D199" s="125">
        <f>'Indicator Date hidden2'!AN202</f>
        <v>1.1714285714285715</v>
      </c>
      <c r="E199" s="126">
        <f t="shared" si="9"/>
        <v>0.66666666666666607</v>
      </c>
      <c r="F199" s="126">
        <f t="shared" si="11"/>
        <v>3.9047619047619051</v>
      </c>
      <c r="G199" s="127">
        <f t="shared" si="10"/>
        <v>2.2857142857142856</v>
      </c>
      <c r="I199" s="209">
        <f>'Missing component hidden'!S202</f>
        <v>0</v>
      </c>
      <c r="J199" s="124">
        <f>'Missing component hidden'!T202</f>
        <v>0</v>
      </c>
      <c r="K199" s="128">
        <f>'Missing component hidden'!U202</f>
        <v>0</v>
      </c>
      <c r="L199" s="128">
        <f>'Missing component hidden'!V202</f>
        <v>0</v>
      </c>
      <c r="M199" s="128">
        <f>'Missing component hidden'!W202</f>
        <v>0</v>
      </c>
    </row>
    <row r="200" spans="1:13" x14ac:dyDescent="0.25">
      <c r="A200" s="140">
        <v>1316</v>
      </c>
      <c r="B200" s="21">
        <f>'Imputed and missing data hidden'!AM203</f>
        <v>1</v>
      </c>
      <c r="C200" s="124">
        <f>'Imputed and missing data hidden'!AN203</f>
        <v>2.8571428571428571E-2</v>
      </c>
      <c r="D200" s="125">
        <f>'Indicator Date hidden2'!AN203</f>
        <v>1.1714285714285715</v>
      </c>
      <c r="E200" s="126">
        <f t="shared" si="9"/>
        <v>0.66666666666666607</v>
      </c>
      <c r="F200" s="126">
        <f t="shared" si="11"/>
        <v>3.9047619047619051</v>
      </c>
      <c r="G200" s="127">
        <f t="shared" si="10"/>
        <v>2.2857142857142856</v>
      </c>
      <c r="I200" s="209">
        <f>'Missing component hidden'!S203</f>
        <v>0</v>
      </c>
      <c r="J200" s="124">
        <f>'Missing component hidden'!T203</f>
        <v>0</v>
      </c>
      <c r="K200" s="128">
        <f>'Missing component hidden'!U203</f>
        <v>0</v>
      </c>
      <c r="L200" s="128">
        <f>'Missing component hidden'!V203</f>
        <v>0</v>
      </c>
      <c r="M200" s="128">
        <f>'Missing component hidden'!W203</f>
        <v>0</v>
      </c>
    </row>
    <row r="201" spans="1:13" x14ac:dyDescent="0.25">
      <c r="A201" s="140">
        <v>1317</v>
      </c>
      <c r="B201" s="21">
        <f>'Imputed and missing data hidden'!AM204</f>
        <v>1</v>
      </c>
      <c r="C201" s="124">
        <f>'Imputed and missing data hidden'!AN204</f>
        <v>2.8571428571428571E-2</v>
      </c>
      <c r="D201" s="125">
        <f>'Indicator Date hidden2'!AN204</f>
        <v>1.1714285714285715</v>
      </c>
      <c r="E201" s="126">
        <f t="shared" si="9"/>
        <v>0.66666666666666607</v>
      </c>
      <c r="F201" s="126">
        <f t="shared" si="11"/>
        <v>3.9047619047619051</v>
      </c>
      <c r="G201" s="127">
        <f t="shared" si="10"/>
        <v>2.2857142857142856</v>
      </c>
      <c r="I201" s="209">
        <f>'Missing component hidden'!S204</f>
        <v>0</v>
      </c>
      <c r="J201" s="124">
        <f>'Missing component hidden'!T204</f>
        <v>0</v>
      </c>
      <c r="K201" s="128">
        <f>'Missing component hidden'!U204</f>
        <v>0</v>
      </c>
      <c r="L201" s="128">
        <f>'Missing component hidden'!V204</f>
        <v>0</v>
      </c>
      <c r="M201" s="128">
        <f>'Missing component hidden'!W204</f>
        <v>0</v>
      </c>
    </row>
    <row r="202" spans="1:13" x14ac:dyDescent="0.25">
      <c r="A202" s="140">
        <v>1318</v>
      </c>
      <c r="B202" s="21">
        <f>'Imputed and missing data hidden'!AM205</f>
        <v>2</v>
      </c>
      <c r="C202" s="124">
        <f>'Imputed and missing data hidden'!AN205</f>
        <v>5.7142857142857141E-2</v>
      </c>
      <c r="D202" s="125">
        <f>'Indicator Date hidden2'!AN205</f>
        <v>1.1714285714285715</v>
      </c>
      <c r="E202" s="126">
        <f t="shared" si="9"/>
        <v>1.3333333333333321</v>
      </c>
      <c r="F202" s="126">
        <f t="shared" si="11"/>
        <v>3.9047619047619051</v>
      </c>
      <c r="G202" s="127">
        <f t="shared" si="10"/>
        <v>2.6190476190476186</v>
      </c>
      <c r="I202" s="209">
        <f>'Missing component hidden'!S205</f>
        <v>1</v>
      </c>
      <c r="J202" s="124">
        <f>'Missing component hidden'!T205</f>
        <v>6.6666666666666666E-2</v>
      </c>
      <c r="K202" s="128">
        <f>'Missing component hidden'!U205</f>
        <v>1</v>
      </c>
      <c r="L202" s="128">
        <f>'Missing component hidden'!V205</f>
        <v>0</v>
      </c>
      <c r="M202" s="128">
        <f>'Missing component hidden'!W205</f>
        <v>0</v>
      </c>
    </row>
    <row r="203" spans="1:13" x14ac:dyDescent="0.25">
      <c r="A203" s="140">
        <v>1319</v>
      </c>
      <c r="B203" s="21">
        <f>'Imputed and missing data hidden'!AM206</f>
        <v>1</v>
      </c>
      <c r="C203" s="124">
        <f>'Imputed and missing data hidden'!AN206</f>
        <v>2.8571428571428571E-2</v>
      </c>
      <c r="D203" s="125">
        <f>'Indicator Date hidden2'!AN206</f>
        <v>1.1714285714285715</v>
      </c>
      <c r="E203" s="126">
        <f t="shared" si="9"/>
        <v>0.66666666666666607</v>
      </c>
      <c r="F203" s="126">
        <f t="shared" si="11"/>
        <v>3.9047619047619051</v>
      </c>
      <c r="G203" s="127">
        <f t="shared" si="10"/>
        <v>2.2857142857142856</v>
      </c>
      <c r="I203" s="209">
        <f>'Missing component hidden'!S206</f>
        <v>0</v>
      </c>
      <c r="J203" s="124">
        <f>'Missing component hidden'!T206</f>
        <v>0</v>
      </c>
      <c r="K203" s="128">
        <f>'Missing component hidden'!U206</f>
        <v>0</v>
      </c>
      <c r="L203" s="128">
        <f>'Missing component hidden'!V206</f>
        <v>0</v>
      </c>
      <c r="M203" s="128">
        <f>'Missing component hidden'!W206</f>
        <v>0</v>
      </c>
    </row>
    <row r="204" spans="1:13" x14ac:dyDescent="0.25">
      <c r="A204" s="140">
        <v>1320</v>
      </c>
      <c r="B204" s="21">
        <f>'Imputed and missing data hidden'!AM207</f>
        <v>0</v>
      </c>
      <c r="C204" s="124">
        <f>'Imputed and missing data hidden'!AN207</f>
        <v>0</v>
      </c>
      <c r="D204" s="125">
        <f>'Indicator Date hidden2'!AN207</f>
        <v>1.1714285714285715</v>
      </c>
      <c r="E204" s="126">
        <f t="shared" si="9"/>
        <v>0</v>
      </c>
      <c r="F204" s="126">
        <f t="shared" si="11"/>
        <v>3.9047619047619051</v>
      </c>
      <c r="G204" s="127">
        <f t="shared" si="10"/>
        <v>1.9523809523809526</v>
      </c>
      <c r="I204" s="209">
        <f>'Missing component hidden'!S207</f>
        <v>0</v>
      </c>
      <c r="J204" s="124">
        <f>'Missing component hidden'!T207</f>
        <v>0</v>
      </c>
      <c r="K204" s="128">
        <f>'Missing component hidden'!U207</f>
        <v>0</v>
      </c>
      <c r="L204" s="128">
        <f>'Missing component hidden'!V207</f>
        <v>0</v>
      </c>
      <c r="M204" s="128">
        <f>'Missing component hidden'!W207</f>
        <v>0</v>
      </c>
    </row>
    <row r="205" spans="1:13" x14ac:dyDescent="0.25">
      <c r="A205" s="140">
        <v>1321</v>
      </c>
      <c r="B205" s="21">
        <f>'Imputed and missing data hidden'!AM208</f>
        <v>1</v>
      </c>
      <c r="C205" s="124">
        <f>'Imputed and missing data hidden'!AN208</f>
        <v>2.8571428571428571E-2</v>
      </c>
      <c r="D205" s="125">
        <f>'Indicator Date hidden2'!AN208</f>
        <v>1.1714285714285715</v>
      </c>
      <c r="E205" s="126">
        <f t="shared" si="9"/>
        <v>0.66666666666666607</v>
      </c>
      <c r="F205" s="126">
        <f t="shared" si="11"/>
        <v>3.9047619047619051</v>
      </c>
      <c r="G205" s="127">
        <f t="shared" si="10"/>
        <v>2.2857142857142856</v>
      </c>
      <c r="I205" s="209">
        <f>'Missing component hidden'!S208</f>
        <v>0</v>
      </c>
      <c r="J205" s="124">
        <f>'Missing component hidden'!T208</f>
        <v>0</v>
      </c>
      <c r="K205" s="128">
        <f>'Missing component hidden'!U208</f>
        <v>0</v>
      </c>
      <c r="L205" s="128">
        <f>'Missing component hidden'!V208</f>
        <v>0</v>
      </c>
      <c r="M205" s="128">
        <f>'Missing component hidden'!W208</f>
        <v>0</v>
      </c>
    </row>
    <row r="206" spans="1:13" x14ac:dyDescent="0.25">
      <c r="A206" s="140">
        <v>1322</v>
      </c>
      <c r="B206" s="21">
        <f>'Imputed and missing data hidden'!AM209</f>
        <v>1</v>
      </c>
      <c r="C206" s="124">
        <f>'Imputed and missing data hidden'!AN209</f>
        <v>2.8571428571428571E-2</v>
      </c>
      <c r="D206" s="125">
        <f>'Indicator Date hidden2'!AN209</f>
        <v>1.1714285714285715</v>
      </c>
      <c r="E206" s="126">
        <f t="shared" si="9"/>
        <v>0.66666666666666607</v>
      </c>
      <c r="F206" s="126">
        <f t="shared" si="11"/>
        <v>3.9047619047619051</v>
      </c>
      <c r="G206" s="127">
        <f t="shared" si="10"/>
        <v>2.2857142857142856</v>
      </c>
      <c r="I206" s="209">
        <f>'Missing component hidden'!S209</f>
        <v>0</v>
      </c>
      <c r="J206" s="124">
        <f>'Missing component hidden'!T209</f>
        <v>0</v>
      </c>
      <c r="K206" s="128">
        <f>'Missing component hidden'!U209</f>
        <v>0</v>
      </c>
      <c r="L206" s="128">
        <f>'Missing component hidden'!V209</f>
        <v>0</v>
      </c>
      <c r="M206" s="128">
        <f>'Missing component hidden'!W209</f>
        <v>0</v>
      </c>
    </row>
    <row r="207" spans="1:13" x14ac:dyDescent="0.25">
      <c r="A207" s="140">
        <v>1323</v>
      </c>
      <c r="B207" s="21">
        <f>'Imputed and missing data hidden'!AM210</f>
        <v>1</v>
      </c>
      <c r="C207" s="124">
        <f>'Imputed and missing data hidden'!AN210</f>
        <v>2.8571428571428571E-2</v>
      </c>
      <c r="D207" s="125">
        <f>'Indicator Date hidden2'!AN210</f>
        <v>1.1714285714285715</v>
      </c>
      <c r="E207" s="126">
        <f t="shared" si="9"/>
        <v>0.66666666666666607</v>
      </c>
      <c r="F207" s="126">
        <f t="shared" si="11"/>
        <v>3.9047619047619051</v>
      </c>
      <c r="G207" s="127">
        <f t="shared" si="10"/>
        <v>2.2857142857142856</v>
      </c>
      <c r="I207" s="209">
        <f>'Missing component hidden'!S210</f>
        <v>0</v>
      </c>
      <c r="J207" s="124">
        <f>'Missing component hidden'!T210</f>
        <v>0</v>
      </c>
      <c r="K207" s="128">
        <f>'Missing component hidden'!U210</f>
        <v>0</v>
      </c>
      <c r="L207" s="128">
        <f>'Missing component hidden'!V210</f>
        <v>0</v>
      </c>
      <c r="M207" s="128">
        <f>'Missing component hidden'!W210</f>
        <v>0</v>
      </c>
    </row>
    <row r="208" spans="1:13" x14ac:dyDescent="0.25">
      <c r="A208" s="140">
        <v>1324</v>
      </c>
      <c r="B208" s="21">
        <f>'Imputed and missing data hidden'!AM211</f>
        <v>1</v>
      </c>
      <c r="C208" s="124">
        <f>'Imputed and missing data hidden'!AN211</f>
        <v>2.8571428571428571E-2</v>
      </c>
      <c r="D208" s="125">
        <f>'Indicator Date hidden2'!AN211</f>
        <v>1.1714285714285715</v>
      </c>
      <c r="E208" s="126">
        <f t="shared" si="9"/>
        <v>0.66666666666666607</v>
      </c>
      <c r="F208" s="126">
        <f t="shared" si="11"/>
        <v>3.9047619047619051</v>
      </c>
      <c r="G208" s="127">
        <f t="shared" si="10"/>
        <v>2.2857142857142856</v>
      </c>
      <c r="I208" s="209">
        <f>'Missing component hidden'!S211</f>
        <v>0</v>
      </c>
      <c r="J208" s="124">
        <f>'Missing component hidden'!T211</f>
        <v>0</v>
      </c>
      <c r="K208" s="128">
        <f>'Missing component hidden'!U211</f>
        <v>0</v>
      </c>
      <c r="L208" s="128">
        <f>'Missing component hidden'!V211</f>
        <v>0</v>
      </c>
      <c r="M208" s="128">
        <f>'Missing component hidden'!W211</f>
        <v>0</v>
      </c>
    </row>
    <row r="209" spans="1:13" x14ac:dyDescent="0.25">
      <c r="A209" s="140">
        <v>1325</v>
      </c>
      <c r="B209" s="21">
        <f>'Imputed and missing data hidden'!AM212</f>
        <v>1</v>
      </c>
      <c r="C209" s="124">
        <f>'Imputed and missing data hidden'!AN212</f>
        <v>2.8571428571428571E-2</v>
      </c>
      <c r="D209" s="125">
        <f>'Indicator Date hidden2'!AN212</f>
        <v>1.1714285714285715</v>
      </c>
      <c r="E209" s="126">
        <f t="shared" si="9"/>
        <v>0.66666666666666607</v>
      </c>
      <c r="F209" s="126">
        <f t="shared" si="11"/>
        <v>3.9047619047619051</v>
      </c>
      <c r="G209" s="127">
        <f t="shared" si="10"/>
        <v>2.2857142857142856</v>
      </c>
      <c r="I209" s="209">
        <f>'Missing component hidden'!S212</f>
        <v>0</v>
      </c>
      <c r="J209" s="124">
        <f>'Missing component hidden'!T212</f>
        <v>0</v>
      </c>
      <c r="K209" s="128">
        <f>'Missing component hidden'!U212</f>
        <v>0</v>
      </c>
      <c r="L209" s="128">
        <f>'Missing component hidden'!V212</f>
        <v>0</v>
      </c>
      <c r="M209" s="128">
        <f>'Missing component hidden'!W212</f>
        <v>0</v>
      </c>
    </row>
    <row r="210" spans="1:13" x14ac:dyDescent="0.25">
      <c r="A210" s="140">
        <v>1326</v>
      </c>
      <c r="B210" s="21">
        <f>'Imputed and missing data hidden'!AM213</f>
        <v>1</v>
      </c>
      <c r="C210" s="124">
        <f>'Imputed and missing data hidden'!AN213</f>
        <v>2.8571428571428571E-2</v>
      </c>
      <c r="D210" s="125">
        <f>'Indicator Date hidden2'!AN213</f>
        <v>1.1714285714285715</v>
      </c>
      <c r="E210" s="126">
        <f t="shared" si="9"/>
        <v>0.66666666666666607</v>
      </c>
      <c r="F210" s="126">
        <f t="shared" si="11"/>
        <v>3.9047619047619051</v>
      </c>
      <c r="G210" s="127">
        <f t="shared" si="10"/>
        <v>2.2857142857142856</v>
      </c>
      <c r="I210" s="209">
        <f>'Missing component hidden'!S213</f>
        <v>0</v>
      </c>
      <c r="J210" s="124">
        <f>'Missing component hidden'!T213</f>
        <v>0</v>
      </c>
      <c r="K210" s="128">
        <f>'Missing component hidden'!U213</f>
        <v>0</v>
      </c>
      <c r="L210" s="128">
        <f>'Missing component hidden'!V213</f>
        <v>0</v>
      </c>
      <c r="M210" s="128">
        <f>'Missing component hidden'!W213</f>
        <v>0</v>
      </c>
    </row>
    <row r="211" spans="1:13" x14ac:dyDescent="0.25">
      <c r="A211" s="140">
        <v>1327</v>
      </c>
      <c r="B211" s="21">
        <f>'Imputed and missing data hidden'!AM214</f>
        <v>1</v>
      </c>
      <c r="C211" s="124">
        <f>'Imputed and missing data hidden'!AN214</f>
        <v>2.8571428571428571E-2</v>
      </c>
      <c r="D211" s="125">
        <f>'Indicator Date hidden2'!AN214</f>
        <v>1.1714285714285715</v>
      </c>
      <c r="E211" s="126">
        <f t="shared" si="9"/>
        <v>0.66666666666666607</v>
      </c>
      <c r="F211" s="126">
        <f t="shared" si="11"/>
        <v>3.9047619047619051</v>
      </c>
      <c r="G211" s="127">
        <f t="shared" si="10"/>
        <v>2.2857142857142856</v>
      </c>
      <c r="I211" s="209">
        <f>'Missing component hidden'!S214</f>
        <v>0</v>
      </c>
      <c r="J211" s="124">
        <f>'Missing component hidden'!T214</f>
        <v>0</v>
      </c>
      <c r="K211" s="128">
        <f>'Missing component hidden'!U214</f>
        <v>0</v>
      </c>
      <c r="L211" s="128">
        <f>'Missing component hidden'!V214</f>
        <v>0</v>
      </c>
      <c r="M211" s="128">
        <f>'Missing component hidden'!W214</f>
        <v>0</v>
      </c>
    </row>
    <row r="212" spans="1:13" x14ac:dyDescent="0.25">
      <c r="A212" s="140">
        <v>1328</v>
      </c>
      <c r="B212" s="21">
        <f>'Imputed and missing data hidden'!AM215</f>
        <v>2</v>
      </c>
      <c r="C212" s="124">
        <f>'Imputed and missing data hidden'!AN215</f>
        <v>5.7142857142857141E-2</v>
      </c>
      <c r="D212" s="125">
        <f>'Indicator Date hidden2'!AN215</f>
        <v>1.1714285714285715</v>
      </c>
      <c r="E212" s="126">
        <f t="shared" si="9"/>
        <v>1.3333333333333321</v>
      </c>
      <c r="F212" s="126">
        <f t="shared" si="11"/>
        <v>3.9047619047619051</v>
      </c>
      <c r="G212" s="127">
        <f t="shared" si="10"/>
        <v>2.6190476190476186</v>
      </c>
      <c r="I212" s="209">
        <f>'Missing component hidden'!S215</f>
        <v>0</v>
      </c>
      <c r="J212" s="124">
        <f>'Missing component hidden'!T215</f>
        <v>0</v>
      </c>
      <c r="K212" s="128">
        <f>'Missing component hidden'!U215</f>
        <v>0</v>
      </c>
      <c r="L212" s="128">
        <f>'Missing component hidden'!V215</f>
        <v>0</v>
      </c>
      <c r="M212" s="128">
        <f>'Missing component hidden'!W215</f>
        <v>0</v>
      </c>
    </row>
    <row r="213" spans="1:13" x14ac:dyDescent="0.25">
      <c r="A213" s="140">
        <v>1401</v>
      </c>
      <c r="B213" s="21">
        <f>'Imputed and missing data hidden'!AM216</f>
        <v>0</v>
      </c>
      <c r="C213" s="124">
        <f>'Imputed and missing data hidden'!AN216</f>
        <v>0</v>
      </c>
      <c r="D213" s="125">
        <f>'Indicator Date hidden2'!AN216</f>
        <v>1.1714285714285715</v>
      </c>
      <c r="E213" s="126">
        <f t="shared" si="9"/>
        <v>0</v>
      </c>
      <c r="F213" s="126">
        <f t="shared" si="11"/>
        <v>3.9047619047619051</v>
      </c>
      <c r="G213" s="127">
        <f t="shared" si="10"/>
        <v>1.9523809523809526</v>
      </c>
      <c r="I213" s="209">
        <f>'Missing component hidden'!S216</f>
        <v>0</v>
      </c>
      <c r="J213" s="124">
        <f>'Missing component hidden'!T216</f>
        <v>0</v>
      </c>
      <c r="K213" s="128">
        <f>'Missing component hidden'!U216</f>
        <v>0</v>
      </c>
      <c r="L213" s="128">
        <f>'Missing component hidden'!V216</f>
        <v>0</v>
      </c>
      <c r="M213" s="128">
        <f>'Missing component hidden'!W216</f>
        <v>0</v>
      </c>
    </row>
    <row r="214" spans="1:13" x14ac:dyDescent="0.25">
      <c r="A214" s="140">
        <v>1402</v>
      </c>
      <c r="B214" s="21">
        <f>'Imputed and missing data hidden'!AM217</f>
        <v>0</v>
      </c>
      <c r="C214" s="124">
        <f>'Imputed and missing data hidden'!AN217</f>
        <v>0</v>
      </c>
      <c r="D214" s="125">
        <f>'Indicator Date hidden2'!AN217</f>
        <v>1.1714285714285715</v>
      </c>
      <c r="E214" s="126">
        <f t="shared" si="9"/>
        <v>0</v>
      </c>
      <c r="F214" s="126">
        <f t="shared" si="11"/>
        <v>3.9047619047619051</v>
      </c>
      <c r="G214" s="127">
        <f t="shared" si="10"/>
        <v>1.9523809523809526</v>
      </c>
      <c r="I214" s="209">
        <f>'Missing component hidden'!S217</f>
        <v>0</v>
      </c>
      <c r="J214" s="124">
        <f>'Missing component hidden'!T217</f>
        <v>0</v>
      </c>
      <c r="K214" s="128">
        <f>'Missing component hidden'!U217</f>
        <v>0</v>
      </c>
      <c r="L214" s="128">
        <f>'Missing component hidden'!V217</f>
        <v>0</v>
      </c>
      <c r="M214" s="128">
        <f>'Missing component hidden'!W217</f>
        <v>0</v>
      </c>
    </row>
    <row r="215" spans="1:13" x14ac:dyDescent="0.25">
      <c r="A215" s="140">
        <v>1403</v>
      </c>
      <c r="B215" s="21">
        <f>'Imputed and missing data hidden'!AM218</f>
        <v>2</v>
      </c>
      <c r="C215" s="124">
        <f>'Imputed and missing data hidden'!AN218</f>
        <v>5.7142857142857141E-2</v>
      </c>
      <c r="D215" s="125">
        <f>'Indicator Date hidden2'!AN218</f>
        <v>1.1714285714285715</v>
      </c>
      <c r="E215" s="126">
        <f t="shared" si="9"/>
        <v>1.3333333333333321</v>
      </c>
      <c r="F215" s="126">
        <f t="shared" si="11"/>
        <v>3.9047619047619051</v>
      </c>
      <c r="G215" s="127">
        <f t="shared" si="10"/>
        <v>2.6190476190476186</v>
      </c>
      <c r="I215" s="209">
        <f>'Missing component hidden'!S218</f>
        <v>1</v>
      </c>
      <c r="J215" s="124">
        <f>'Missing component hidden'!T218</f>
        <v>6.6666666666666666E-2</v>
      </c>
      <c r="K215" s="128">
        <f>'Missing component hidden'!U218</f>
        <v>1</v>
      </c>
      <c r="L215" s="128">
        <f>'Missing component hidden'!V218</f>
        <v>0</v>
      </c>
      <c r="M215" s="128">
        <f>'Missing component hidden'!W218</f>
        <v>0</v>
      </c>
    </row>
    <row r="216" spans="1:13" x14ac:dyDescent="0.25">
      <c r="A216" s="140">
        <v>1404</v>
      </c>
      <c r="B216" s="21">
        <f>'Imputed and missing data hidden'!AM219</f>
        <v>1</v>
      </c>
      <c r="C216" s="124">
        <f>'Imputed and missing data hidden'!AN219</f>
        <v>2.8571428571428571E-2</v>
      </c>
      <c r="D216" s="125">
        <f>'Indicator Date hidden2'!AN219</f>
        <v>1.1714285714285715</v>
      </c>
      <c r="E216" s="126">
        <f t="shared" si="9"/>
        <v>0.66666666666666607</v>
      </c>
      <c r="F216" s="126">
        <f t="shared" si="11"/>
        <v>3.9047619047619051</v>
      </c>
      <c r="G216" s="127">
        <f t="shared" si="10"/>
        <v>2.2857142857142856</v>
      </c>
      <c r="I216" s="209">
        <f>'Missing component hidden'!S219</f>
        <v>0</v>
      </c>
      <c r="J216" s="124">
        <f>'Missing component hidden'!T219</f>
        <v>0</v>
      </c>
      <c r="K216" s="128">
        <f>'Missing component hidden'!U219</f>
        <v>0</v>
      </c>
      <c r="L216" s="128">
        <f>'Missing component hidden'!V219</f>
        <v>0</v>
      </c>
      <c r="M216" s="128">
        <f>'Missing component hidden'!W219</f>
        <v>0</v>
      </c>
    </row>
    <row r="217" spans="1:13" x14ac:dyDescent="0.25">
      <c r="A217" s="140">
        <v>1405</v>
      </c>
      <c r="B217" s="21">
        <f>'Imputed and missing data hidden'!AM220</f>
        <v>2</v>
      </c>
      <c r="C217" s="124">
        <f>'Imputed and missing data hidden'!AN220</f>
        <v>5.7142857142857141E-2</v>
      </c>
      <c r="D217" s="125">
        <f>'Indicator Date hidden2'!AN220</f>
        <v>1.1714285714285715</v>
      </c>
      <c r="E217" s="126">
        <f t="shared" si="9"/>
        <v>1.3333333333333321</v>
      </c>
      <c r="F217" s="126">
        <f t="shared" si="11"/>
        <v>3.9047619047619051</v>
      </c>
      <c r="G217" s="127">
        <f t="shared" si="10"/>
        <v>2.6190476190476186</v>
      </c>
      <c r="I217" s="209">
        <f>'Missing component hidden'!S220</f>
        <v>0</v>
      </c>
      <c r="J217" s="124">
        <f>'Missing component hidden'!T220</f>
        <v>0</v>
      </c>
      <c r="K217" s="128">
        <f>'Missing component hidden'!U220</f>
        <v>0</v>
      </c>
      <c r="L217" s="128">
        <f>'Missing component hidden'!V220</f>
        <v>0</v>
      </c>
      <c r="M217" s="128">
        <f>'Missing component hidden'!W220</f>
        <v>0</v>
      </c>
    </row>
    <row r="218" spans="1:13" x14ac:dyDescent="0.25">
      <c r="A218" s="140">
        <v>1406</v>
      </c>
      <c r="B218" s="21">
        <f>'Imputed and missing data hidden'!AM221</f>
        <v>0</v>
      </c>
      <c r="C218" s="124">
        <f>'Imputed and missing data hidden'!AN221</f>
        <v>0</v>
      </c>
      <c r="D218" s="125">
        <f>'Indicator Date hidden2'!AN221</f>
        <v>1.1714285714285715</v>
      </c>
      <c r="E218" s="126">
        <f t="shared" si="9"/>
        <v>0</v>
      </c>
      <c r="F218" s="126">
        <f t="shared" si="11"/>
        <v>3.9047619047619051</v>
      </c>
      <c r="G218" s="127">
        <f t="shared" si="10"/>
        <v>1.9523809523809526</v>
      </c>
      <c r="I218" s="209">
        <f>'Missing component hidden'!S221</f>
        <v>0</v>
      </c>
      <c r="J218" s="124">
        <f>'Missing component hidden'!T221</f>
        <v>0</v>
      </c>
      <c r="K218" s="128">
        <f>'Missing component hidden'!U221</f>
        <v>0</v>
      </c>
      <c r="L218" s="128">
        <f>'Missing component hidden'!V221</f>
        <v>0</v>
      </c>
      <c r="M218" s="128">
        <f>'Missing component hidden'!W221</f>
        <v>0</v>
      </c>
    </row>
    <row r="219" spans="1:13" x14ac:dyDescent="0.25">
      <c r="A219" s="140">
        <v>1407</v>
      </c>
      <c r="B219" s="21">
        <f>'Imputed and missing data hidden'!AM222</f>
        <v>0</v>
      </c>
      <c r="C219" s="124">
        <f>'Imputed and missing data hidden'!AN222</f>
        <v>0</v>
      </c>
      <c r="D219" s="125">
        <f>'Indicator Date hidden2'!AN222</f>
        <v>1.1714285714285715</v>
      </c>
      <c r="E219" s="126">
        <f t="shared" si="9"/>
        <v>0</v>
      </c>
      <c r="F219" s="126">
        <f t="shared" si="11"/>
        <v>3.9047619047619051</v>
      </c>
      <c r="G219" s="127">
        <f t="shared" si="10"/>
        <v>1.9523809523809526</v>
      </c>
      <c r="I219" s="209">
        <f>'Missing component hidden'!S222</f>
        <v>0</v>
      </c>
      <c r="J219" s="124">
        <f>'Missing component hidden'!T222</f>
        <v>0</v>
      </c>
      <c r="K219" s="128">
        <f>'Missing component hidden'!U222</f>
        <v>0</v>
      </c>
      <c r="L219" s="128">
        <f>'Missing component hidden'!V222</f>
        <v>0</v>
      </c>
      <c r="M219" s="128">
        <f>'Missing component hidden'!W222</f>
        <v>0</v>
      </c>
    </row>
    <row r="220" spans="1:13" x14ac:dyDescent="0.25">
      <c r="A220" s="140">
        <v>1408</v>
      </c>
      <c r="B220" s="21">
        <f>'Imputed and missing data hidden'!AM223</f>
        <v>1</v>
      </c>
      <c r="C220" s="124">
        <f>'Imputed and missing data hidden'!AN223</f>
        <v>2.8571428571428571E-2</v>
      </c>
      <c r="D220" s="125">
        <f>'Indicator Date hidden2'!AN223</f>
        <v>1.1714285714285715</v>
      </c>
      <c r="E220" s="126">
        <f t="shared" si="9"/>
        <v>0.66666666666666607</v>
      </c>
      <c r="F220" s="126">
        <f t="shared" si="11"/>
        <v>3.9047619047619051</v>
      </c>
      <c r="G220" s="127">
        <f t="shared" si="10"/>
        <v>2.2857142857142856</v>
      </c>
      <c r="I220" s="209">
        <f>'Missing component hidden'!S223</f>
        <v>0</v>
      </c>
      <c r="J220" s="124">
        <f>'Missing component hidden'!T223</f>
        <v>0</v>
      </c>
      <c r="K220" s="128">
        <f>'Missing component hidden'!U223</f>
        <v>0</v>
      </c>
      <c r="L220" s="128">
        <f>'Missing component hidden'!V223</f>
        <v>0</v>
      </c>
      <c r="M220" s="128">
        <f>'Missing component hidden'!W223</f>
        <v>0</v>
      </c>
    </row>
    <row r="221" spans="1:13" x14ac:dyDescent="0.25">
      <c r="A221" s="140">
        <v>1409</v>
      </c>
      <c r="B221" s="21">
        <f>'Imputed and missing data hidden'!AM224</f>
        <v>2</v>
      </c>
      <c r="C221" s="124">
        <f>'Imputed and missing data hidden'!AN224</f>
        <v>5.7142857142857141E-2</v>
      </c>
      <c r="D221" s="125">
        <f>'Indicator Date hidden2'!AN224</f>
        <v>1.1714285714285715</v>
      </c>
      <c r="E221" s="126">
        <f t="shared" si="9"/>
        <v>1.3333333333333321</v>
      </c>
      <c r="F221" s="126">
        <f t="shared" si="11"/>
        <v>3.9047619047619051</v>
      </c>
      <c r="G221" s="127">
        <f t="shared" si="10"/>
        <v>2.6190476190476186</v>
      </c>
      <c r="I221" s="209">
        <f>'Missing component hidden'!S224</f>
        <v>1</v>
      </c>
      <c r="J221" s="124">
        <f>'Missing component hidden'!T224</f>
        <v>6.6666666666666666E-2</v>
      </c>
      <c r="K221" s="128">
        <f>'Missing component hidden'!U224</f>
        <v>1</v>
      </c>
      <c r="L221" s="128">
        <f>'Missing component hidden'!V224</f>
        <v>0</v>
      </c>
      <c r="M221" s="128">
        <f>'Missing component hidden'!W224</f>
        <v>0</v>
      </c>
    </row>
    <row r="222" spans="1:13" x14ac:dyDescent="0.25">
      <c r="A222" s="140">
        <v>1410</v>
      </c>
      <c r="B222" s="21">
        <f>'Imputed and missing data hidden'!AM225</f>
        <v>0</v>
      </c>
      <c r="C222" s="124">
        <f>'Imputed and missing data hidden'!AN225</f>
        <v>0</v>
      </c>
      <c r="D222" s="125">
        <f>'Indicator Date hidden2'!AN225</f>
        <v>1.1714285714285715</v>
      </c>
      <c r="E222" s="126">
        <f t="shared" si="9"/>
        <v>0</v>
      </c>
      <c r="F222" s="126">
        <f t="shared" si="11"/>
        <v>3.9047619047619051</v>
      </c>
      <c r="G222" s="127">
        <f t="shared" si="10"/>
        <v>1.9523809523809526</v>
      </c>
      <c r="I222" s="209">
        <f>'Missing component hidden'!S225</f>
        <v>0</v>
      </c>
      <c r="J222" s="124">
        <f>'Missing component hidden'!T225</f>
        <v>0</v>
      </c>
      <c r="K222" s="128">
        <f>'Missing component hidden'!U225</f>
        <v>0</v>
      </c>
      <c r="L222" s="128">
        <f>'Missing component hidden'!V225</f>
        <v>0</v>
      </c>
      <c r="M222" s="128">
        <f>'Missing component hidden'!W225</f>
        <v>0</v>
      </c>
    </row>
    <row r="223" spans="1:13" x14ac:dyDescent="0.25">
      <c r="A223" s="140">
        <v>1411</v>
      </c>
      <c r="B223" s="21">
        <f>'Imputed and missing data hidden'!AM226</f>
        <v>1</v>
      </c>
      <c r="C223" s="124">
        <f>'Imputed and missing data hidden'!AN226</f>
        <v>2.8571428571428571E-2</v>
      </c>
      <c r="D223" s="125">
        <f>'Indicator Date hidden2'!AN226</f>
        <v>1.1714285714285715</v>
      </c>
      <c r="E223" s="126">
        <f t="shared" si="9"/>
        <v>0.66666666666666607</v>
      </c>
      <c r="F223" s="126">
        <f t="shared" si="11"/>
        <v>3.9047619047619051</v>
      </c>
      <c r="G223" s="127">
        <f t="shared" si="10"/>
        <v>2.2857142857142856</v>
      </c>
      <c r="I223" s="209">
        <f>'Missing component hidden'!S226</f>
        <v>1</v>
      </c>
      <c r="J223" s="124">
        <f>'Missing component hidden'!T226</f>
        <v>6.6666666666666666E-2</v>
      </c>
      <c r="K223" s="128">
        <f>'Missing component hidden'!U226</f>
        <v>1</v>
      </c>
      <c r="L223" s="128">
        <f>'Missing component hidden'!V226</f>
        <v>0</v>
      </c>
      <c r="M223" s="128">
        <f>'Missing component hidden'!W226</f>
        <v>0</v>
      </c>
    </row>
    <row r="224" spans="1:13" x14ac:dyDescent="0.25">
      <c r="A224" s="140">
        <v>1412</v>
      </c>
      <c r="B224" s="21">
        <f>'Imputed and missing data hidden'!AM227</f>
        <v>1</v>
      </c>
      <c r="C224" s="124">
        <f>'Imputed and missing data hidden'!AN227</f>
        <v>2.8571428571428571E-2</v>
      </c>
      <c r="D224" s="125">
        <f>'Indicator Date hidden2'!AN227</f>
        <v>1.1714285714285715</v>
      </c>
      <c r="E224" s="126">
        <f t="shared" si="9"/>
        <v>0.66666666666666607</v>
      </c>
      <c r="F224" s="126">
        <f t="shared" si="11"/>
        <v>3.9047619047619051</v>
      </c>
      <c r="G224" s="127">
        <f t="shared" si="10"/>
        <v>2.2857142857142856</v>
      </c>
      <c r="I224" s="209">
        <f>'Missing component hidden'!S227</f>
        <v>0</v>
      </c>
      <c r="J224" s="124">
        <f>'Missing component hidden'!T227</f>
        <v>0</v>
      </c>
      <c r="K224" s="128">
        <f>'Missing component hidden'!U227</f>
        <v>0</v>
      </c>
      <c r="L224" s="128">
        <f>'Missing component hidden'!V227</f>
        <v>0</v>
      </c>
      <c r="M224" s="128">
        <f>'Missing component hidden'!W227</f>
        <v>0</v>
      </c>
    </row>
    <row r="225" spans="1:13" x14ac:dyDescent="0.25">
      <c r="A225" s="140">
        <v>1413</v>
      </c>
      <c r="B225" s="21">
        <f>'Imputed and missing data hidden'!AM228</f>
        <v>0</v>
      </c>
      <c r="C225" s="124">
        <f>'Imputed and missing data hidden'!AN228</f>
        <v>0</v>
      </c>
      <c r="D225" s="125">
        <f>'Indicator Date hidden2'!AN228</f>
        <v>1.1714285714285715</v>
      </c>
      <c r="E225" s="126">
        <f t="shared" si="9"/>
        <v>0</v>
      </c>
      <c r="F225" s="126">
        <f t="shared" si="11"/>
        <v>3.9047619047619051</v>
      </c>
      <c r="G225" s="127">
        <f t="shared" si="10"/>
        <v>1.9523809523809526</v>
      </c>
      <c r="I225" s="209">
        <f>'Missing component hidden'!S228</f>
        <v>0</v>
      </c>
      <c r="J225" s="124">
        <f>'Missing component hidden'!T228</f>
        <v>0</v>
      </c>
      <c r="K225" s="128">
        <f>'Missing component hidden'!U228</f>
        <v>0</v>
      </c>
      <c r="L225" s="128">
        <f>'Missing component hidden'!V228</f>
        <v>0</v>
      </c>
      <c r="M225" s="128">
        <f>'Missing component hidden'!W228</f>
        <v>0</v>
      </c>
    </row>
    <row r="226" spans="1:13" x14ac:dyDescent="0.25">
      <c r="A226" s="140">
        <v>1414</v>
      </c>
      <c r="B226" s="21">
        <f>'Imputed and missing data hidden'!AM229</f>
        <v>1</v>
      </c>
      <c r="C226" s="124">
        <f>'Imputed and missing data hidden'!AN229</f>
        <v>2.8571428571428571E-2</v>
      </c>
      <c r="D226" s="125">
        <f>'Indicator Date hidden2'!AN229</f>
        <v>1.1714285714285715</v>
      </c>
      <c r="E226" s="126">
        <f t="shared" si="9"/>
        <v>0.66666666666666607</v>
      </c>
      <c r="F226" s="126">
        <f t="shared" si="11"/>
        <v>3.9047619047619051</v>
      </c>
      <c r="G226" s="127">
        <f t="shared" si="10"/>
        <v>2.2857142857142856</v>
      </c>
      <c r="I226" s="209">
        <f>'Missing component hidden'!S229</f>
        <v>0</v>
      </c>
      <c r="J226" s="124">
        <f>'Missing component hidden'!T229</f>
        <v>0</v>
      </c>
      <c r="K226" s="128">
        <f>'Missing component hidden'!U229</f>
        <v>0</v>
      </c>
      <c r="L226" s="128">
        <f>'Missing component hidden'!V229</f>
        <v>0</v>
      </c>
      <c r="M226" s="128">
        <f>'Missing component hidden'!W229</f>
        <v>0</v>
      </c>
    </row>
    <row r="227" spans="1:13" x14ac:dyDescent="0.25">
      <c r="A227" s="140">
        <v>1415</v>
      </c>
      <c r="B227" s="21">
        <f>'Imputed and missing data hidden'!AM230</f>
        <v>0</v>
      </c>
      <c r="C227" s="124">
        <f>'Imputed and missing data hidden'!AN230</f>
        <v>0</v>
      </c>
      <c r="D227" s="125">
        <f>'Indicator Date hidden2'!AN230</f>
        <v>1.1714285714285715</v>
      </c>
      <c r="E227" s="126">
        <f t="shared" si="9"/>
        <v>0</v>
      </c>
      <c r="F227" s="126">
        <f t="shared" si="11"/>
        <v>3.9047619047619051</v>
      </c>
      <c r="G227" s="127">
        <f t="shared" si="10"/>
        <v>1.9523809523809526</v>
      </c>
      <c r="I227" s="209">
        <f>'Missing component hidden'!S230</f>
        <v>0</v>
      </c>
      <c r="J227" s="124">
        <f>'Missing component hidden'!T230</f>
        <v>0</v>
      </c>
      <c r="K227" s="128">
        <f>'Missing component hidden'!U230</f>
        <v>0</v>
      </c>
      <c r="L227" s="128">
        <f>'Missing component hidden'!V230</f>
        <v>0</v>
      </c>
      <c r="M227" s="128">
        <f>'Missing component hidden'!W230</f>
        <v>0</v>
      </c>
    </row>
    <row r="228" spans="1:13" x14ac:dyDescent="0.25">
      <c r="A228" s="140">
        <v>1416</v>
      </c>
      <c r="B228" s="21">
        <f>'Imputed and missing data hidden'!AM231</f>
        <v>0</v>
      </c>
      <c r="C228" s="124">
        <f>'Imputed and missing data hidden'!AN231</f>
        <v>0</v>
      </c>
      <c r="D228" s="125">
        <f>'Indicator Date hidden2'!AN231</f>
        <v>1.1714285714285715</v>
      </c>
      <c r="E228" s="126">
        <f t="shared" si="9"/>
        <v>0</v>
      </c>
      <c r="F228" s="126">
        <f t="shared" si="11"/>
        <v>3.9047619047619051</v>
      </c>
      <c r="G228" s="127">
        <f t="shared" si="10"/>
        <v>1.9523809523809526</v>
      </c>
      <c r="I228" s="209">
        <f>'Missing component hidden'!S231</f>
        <v>0</v>
      </c>
      <c r="J228" s="124">
        <f>'Missing component hidden'!T231</f>
        <v>0</v>
      </c>
      <c r="K228" s="128">
        <f>'Missing component hidden'!U231</f>
        <v>0</v>
      </c>
      <c r="L228" s="128">
        <f>'Missing component hidden'!V231</f>
        <v>0</v>
      </c>
      <c r="M228" s="128">
        <f>'Missing component hidden'!W231</f>
        <v>0</v>
      </c>
    </row>
    <row r="229" spans="1:13" x14ac:dyDescent="0.25">
      <c r="A229" s="140">
        <v>1501</v>
      </c>
      <c r="B229" s="21">
        <f>'Imputed and missing data hidden'!AM232</f>
        <v>0</v>
      </c>
      <c r="C229" s="124">
        <f>'Imputed and missing data hidden'!AN232</f>
        <v>0</v>
      </c>
      <c r="D229" s="125">
        <f>'Indicator Date hidden2'!AN232</f>
        <v>1.1714285714285715</v>
      </c>
      <c r="E229" s="126">
        <f t="shared" si="9"/>
        <v>0</v>
      </c>
      <c r="F229" s="126">
        <f t="shared" si="11"/>
        <v>3.9047619047619051</v>
      </c>
      <c r="G229" s="127">
        <f t="shared" si="10"/>
        <v>1.9523809523809526</v>
      </c>
      <c r="I229" s="209">
        <f>'Missing component hidden'!S232</f>
        <v>0</v>
      </c>
      <c r="J229" s="124">
        <f>'Missing component hidden'!T232</f>
        <v>0</v>
      </c>
      <c r="K229" s="128">
        <f>'Missing component hidden'!U232</f>
        <v>0</v>
      </c>
      <c r="L229" s="128">
        <f>'Missing component hidden'!V232</f>
        <v>0</v>
      </c>
      <c r="M229" s="128">
        <f>'Missing component hidden'!W232</f>
        <v>0</v>
      </c>
    </row>
    <row r="230" spans="1:13" x14ac:dyDescent="0.25">
      <c r="A230" s="140">
        <v>1502</v>
      </c>
      <c r="B230" s="21">
        <f>'Imputed and missing data hidden'!AM233</f>
        <v>0</v>
      </c>
      <c r="C230" s="124">
        <f>'Imputed and missing data hidden'!AN233</f>
        <v>0</v>
      </c>
      <c r="D230" s="125">
        <f>'Indicator Date hidden2'!AN233</f>
        <v>1.1714285714285715</v>
      </c>
      <c r="E230" s="126">
        <f t="shared" si="9"/>
        <v>0</v>
      </c>
      <c r="F230" s="126">
        <f t="shared" si="11"/>
        <v>3.9047619047619051</v>
      </c>
      <c r="G230" s="127">
        <f t="shared" si="10"/>
        <v>1.9523809523809526</v>
      </c>
      <c r="I230" s="209">
        <f>'Missing component hidden'!S233</f>
        <v>0</v>
      </c>
      <c r="J230" s="124">
        <f>'Missing component hidden'!T233</f>
        <v>0</v>
      </c>
      <c r="K230" s="128">
        <f>'Missing component hidden'!U233</f>
        <v>0</v>
      </c>
      <c r="L230" s="128">
        <f>'Missing component hidden'!V233</f>
        <v>0</v>
      </c>
      <c r="M230" s="128">
        <f>'Missing component hidden'!W233</f>
        <v>0</v>
      </c>
    </row>
    <row r="231" spans="1:13" x14ac:dyDescent="0.25">
      <c r="A231" s="140">
        <v>1503</v>
      </c>
      <c r="B231" s="21">
        <f>'Imputed and missing data hidden'!AM234</f>
        <v>0</v>
      </c>
      <c r="C231" s="124">
        <f>'Imputed and missing data hidden'!AN234</f>
        <v>0</v>
      </c>
      <c r="D231" s="125">
        <f>'Indicator Date hidden2'!AN234</f>
        <v>1.1714285714285715</v>
      </c>
      <c r="E231" s="126">
        <f t="shared" si="9"/>
        <v>0</v>
      </c>
      <c r="F231" s="126">
        <f t="shared" si="11"/>
        <v>3.9047619047619051</v>
      </c>
      <c r="G231" s="127">
        <f t="shared" si="10"/>
        <v>1.9523809523809526</v>
      </c>
      <c r="I231" s="209">
        <f>'Missing component hidden'!S234</f>
        <v>0</v>
      </c>
      <c r="J231" s="124">
        <f>'Missing component hidden'!T234</f>
        <v>0</v>
      </c>
      <c r="K231" s="128">
        <f>'Missing component hidden'!U234</f>
        <v>0</v>
      </c>
      <c r="L231" s="128">
        <f>'Missing component hidden'!V234</f>
        <v>0</v>
      </c>
      <c r="M231" s="128">
        <f>'Missing component hidden'!W234</f>
        <v>0</v>
      </c>
    </row>
    <row r="232" spans="1:13" x14ac:dyDescent="0.25">
      <c r="A232" s="140">
        <v>1504</v>
      </c>
      <c r="B232" s="21">
        <f>'Imputed and missing data hidden'!AM235</f>
        <v>0</v>
      </c>
      <c r="C232" s="124">
        <f>'Imputed and missing data hidden'!AN235</f>
        <v>0</v>
      </c>
      <c r="D232" s="125">
        <f>'Indicator Date hidden2'!AN235</f>
        <v>1.1714285714285715</v>
      </c>
      <c r="E232" s="126">
        <f t="shared" si="9"/>
        <v>0</v>
      </c>
      <c r="F232" s="126">
        <f t="shared" si="11"/>
        <v>3.9047619047619051</v>
      </c>
      <c r="G232" s="127">
        <f t="shared" si="10"/>
        <v>1.9523809523809526</v>
      </c>
      <c r="I232" s="209">
        <f>'Missing component hidden'!S235</f>
        <v>0</v>
      </c>
      <c r="J232" s="124">
        <f>'Missing component hidden'!T235</f>
        <v>0</v>
      </c>
      <c r="K232" s="128">
        <f>'Missing component hidden'!U235</f>
        <v>0</v>
      </c>
      <c r="L232" s="128">
        <f>'Missing component hidden'!V235</f>
        <v>0</v>
      </c>
      <c r="M232" s="128">
        <f>'Missing component hidden'!W235</f>
        <v>0</v>
      </c>
    </row>
    <row r="233" spans="1:13" x14ac:dyDescent="0.25">
      <c r="A233" s="140">
        <v>1505</v>
      </c>
      <c r="B233" s="21">
        <f>'Imputed and missing data hidden'!AM236</f>
        <v>0</v>
      </c>
      <c r="C233" s="124">
        <f>'Imputed and missing data hidden'!AN236</f>
        <v>0</v>
      </c>
      <c r="D233" s="125">
        <f>'Indicator Date hidden2'!AN236</f>
        <v>1.1714285714285715</v>
      </c>
      <c r="E233" s="126">
        <f t="shared" si="9"/>
        <v>0</v>
      </c>
      <c r="F233" s="126">
        <f t="shared" si="11"/>
        <v>3.9047619047619051</v>
      </c>
      <c r="G233" s="127">
        <f t="shared" si="10"/>
        <v>1.9523809523809526</v>
      </c>
      <c r="I233" s="209">
        <f>'Missing component hidden'!S236</f>
        <v>0</v>
      </c>
      <c r="J233" s="124">
        <f>'Missing component hidden'!T236</f>
        <v>0</v>
      </c>
      <c r="K233" s="128">
        <f>'Missing component hidden'!U236</f>
        <v>0</v>
      </c>
      <c r="L233" s="128">
        <f>'Missing component hidden'!V236</f>
        <v>0</v>
      </c>
      <c r="M233" s="128">
        <f>'Missing component hidden'!W236</f>
        <v>0</v>
      </c>
    </row>
    <row r="234" spans="1:13" x14ac:dyDescent="0.25">
      <c r="A234" s="140">
        <v>1506</v>
      </c>
      <c r="B234" s="21">
        <f>'Imputed and missing data hidden'!AM237</f>
        <v>1</v>
      </c>
      <c r="C234" s="124">
        <f>'Imputed and missing data hidden'!AN237</f>
        <v>2.8571428571428571E-2</v>
      </c>
      <c r="D234" s="125">
        <f>'Indicator Date hidden2'!AN237</f>
        <v>1.1714285714285715</v>
      </c>
      <c r="E234" s="126">
        <f t="shared" si="9"/>
        <v>0.66666666666666607</v>
      </c>
      <c r="F234" s="126">
        <f t="shared" si="11"/>
        <v>3.9047619047619051</v>
      </c>
      <c r="G234" s="127">
        <f t="shared" si="10"/>
        <v>2.2857142857142856</v>
      </c>
      <c r="I234" s="209">
        <f>'Missing component hidden'!S237</f>
        <v>0</v>
      </c>
      <c r="J234" s="124">
        <f>'Missing component hidden'!T237</f>
        <v>0</v>
      </c>
      <c r="K234" s="128">
        <f>'Missing component hidden'!U237</f>
        <v>0</v>
      </c>
      <c r="L234" s="128">
        <f>'Missing component hidden'!V237</f>
        <v>0</v>
      </c>
      <c r="M234" s="128">
        <f>'Missing component hidden'!W237</f>
        <v>0</v>
      </c>
    </row>
    <row r="235" spans="1:13" x14ac:dyDescent="0.25">
      <c r="A235" s="140">
        <v>1507</v>
      </c>
      <c r="B235" s="21">
        <f>'Imputed and missing data hidden'!AM238</f>
        <v>1</v>
      </c>
      <c r="C235" s="124">
        <f>'Imputed and missing data hidden'!AN238</f>
        <v>2.8571428571428571E-2</v>
      </c>
      <c r="D235" s="125">
        <f>'Indicator Date hidden2'!AN238</f>
        <v>1.1714285714285715</v>
      </c>
      <c r="E235" s="126">
        <f t="shared" si="9"/>
        <v>0.66666666666666607</v>
      </c>
      <c r="F235" s="126">
        <f t="shared" si="11"/>
        <v>3.9047619047619051</v>
      </c>
      <c r="G235" s="127">
        <f t="shared" si="10"/>
        <v>2.2857142857142856</v>
      </c>
      <c r="I235" s="209">
        <f>'Missing component hidden'!S238</f>
        <v>0</v>
      </c>
      <c r="J235" s="124">
        <f>'Missing component hidden'!T238</f>
        <v>0</v>
      </c>
      <c r="K235" s="128">
        <f>'Missing component hidden'!U238</f>
        <v>0</v>
      </c>
      <c r="L235" s="128">
        <f>'Missing component hidden'!V238</f>
        <v>0</v>
      </c>
      <c r="M235" s="128">
        <f>'Missing component hidden'!W238</f>
        <v>0</v>
      </c>
    </row>
    <row r="236" spans="1:13" x14ac:dyDescent="0.25">
      <c r="A236" s="140">
        <v>1508</v>
      </c>
      <c r="B236" s="21">
        <f>'Imputed and missing data hidden'!AM239</f>
        <v>0</v>
      </c>
      <c r="C236" s="124">
        <f>'Imputed and missing data hidden'!AN239</f>
        <v>0</v>
      </c>
      <c r="D236" s="125">
        <f>'Indicator Date hidden2'!AN239</f>
        <v>1.1714285714285715</v>
      </c>
      <c r="E236" s="126">
        <f t="shared" si="9"/>
        <v>0</v>
      </c>
      <c r="F236" s="126">
        <f t="shared" si="11"/>
        <v>3.9047619047619051</v>
      </c>
      <c r="G236" s="127">
        <f t="shared" si="10"/>
        <v>1.9523809523809526</v>
      </c>
      <c r="I236" s="209">
        <f>'Missing component hidden'!S239</f>
        <v>0</v>
      </c>
      <c r="J236" s="124">
        <f>'Missing component hidden'!T239</f>
        <v>0</v>
      </c>
      <c r="K236" s="128">
        <f>'Missing component hidden'!U239</f>
        <v>0</v>
      </c>
      <c r="L236" s="128">
        <f>'Missing component hidden'!V239</f>
        <v>0</v>
      </c>
      <c r="M236" s="128">
        <f>'Missing component hidden'!W239</f>
        <v>0</v>
      </c>
    </row>
    <row r="237" spans="1:13" x14ac:dyDescent="0.25">
      <c r="A237" s="140">
        <v>1509</v>
      </c>
      <c r="B237" s="21">
        <f>'Imputed and missing data hidden'!AM240</f>
        <v>1</v>
      </c>
      <c r="C237" s="124">
        <f>'Imputed and missing data hidden'!AN240</f>
        <v>2.8571428571428571E-2</v>
      </c>
      <c r="D237" s="125">
        <f>'Indicator Date hidden2'!AN240</f>
        <v>1.1714285714285715</v>
      </c>
      <c r="E237" s="126">
        <f t="shared" si="9"/>
        <v>0.66666666666666607</v>
      </c>
      <c r="F237" s="126">
        <f t="shared" si="11"/>
        <v>3.9047619047619051</v>
      </c>
      <c r="G237" s="127">
        <f t="shared" si="10"/>
        <v>2.2857142857142856</v>
      </c>
      <c r="I237" s="209">
        <f>'Missing component hidden'!S240</f>
        <v>0</v>
      </c>
      <c r="J237" s="124">
        <f>'Missing component hidden'!T240</f>
        <v>0</v>
      </c>
      <c r="K237" s="128">
        <f>'Missing component hidden'!U240</f>
        <v>0</v>
      </c>
      <c r="L237" s="128">
        <f>'Missing component hidden'!V240</f>
        <v>0</v>
      </c>
      <c r="M237" s="128">
        <f>'Missing component hidden'!W240</f>
        <v>0</v>
      </c>
    </row>
    <row r="238" spans="1:13" x14ac:dyDescent="0.25">
      <c r="A238" s="140">
        <v>1510</v>
      </c>
      <c r="B238" s="21">
        <f>'Imputed and missing data hidden'!AM241</f>
        <v>1</v>
      </c>
      <c r="C238" s="124">
        <f>'Imputed and missing data hidden'!AN241</f>
        <v>2.8571428571428571E-2</v>
      </c>
      <c r="D238" s="125">
        <f>'Indicator Date hidden2'!AN241</f>
        <v>1.1714285714285715</v>
      </c>
      <c r="E238" s="126">
        <f t="shared" si="9"/>
        <v>0.66666666666666607</v>
      </c>
      <c r="F238" s="126">
        <f t="shared" si="11"/>
        <v>3.9047619047619051</v>
      </c>
      <c r="G238" s="127">
        <f t="shared" si="10"/>
        <v>2.2857142857142856</v>
      </c>
      <c r="I238" s="209">
        <f>'Missing component hidden'!S241</f>
        <v>0</v>
      </c>
      <c r="J238" s="124">
        <f>'Missing component hidden'!T241</f>
        <v>0</v>
      </c>
      <c r="K238" s="128">
        <f>'Missing component hidden'!U241</f>
        <v>0</v>
      </c>
      <c r="L238" s="128">
        <f>'Missing component hidden'!V241</f>
        <v>0</v>
      </c>
      <c r="M238" s="128">
        <f>'Missing component hidden'!W241</f>
        <v>0</v>
      </c>
    </row>
    <row r="239" spans="1:13" x14ac:dyDescent="0.25">
      <c r="A239" s="140">
        <v>1511</v>
      </c>
      <c r="B239" s="21">
        <f>'Imputed and missing data hidden'!AM242</f>
        <v>1</v>
      </c>
      <c r="C239" s="124">
        <f>'Imputed and missing data hidden'!AN242</f>
        <v>2.8571428571428571E-2</v>
      </c>
      <c r="D239" s="125">
        <f>'Indicator Date hidden2'!AN242</f>
        <v>1.1714285714285715</v>
      </c>
      <c r="E239" s="126">
        <f t="shared" si="9"/>
        <v>0.66666666666666607</v>
      </c>
      <c r="F239" s="126">
        <f t="shared" si="11"/>
        <v>3.9047619047619051</v>
      </c>
      <c r="G239" s="127">
        <f t="shared" si="10"/>
        <v>2.2857142857142856</v>
      </c>
      <c r="I239" s="209">
        <f>'Missing component hidden'!S242</f>
        <v>0</v>
      </c>
      <c r="J239" s="124">
        <f>'Missing component hidden'!T242</f>
        <v>0</v>
      </c>
      <c r="K239" s="128">
        <f>'Missing component hidden'!U242</f>
        <v>0</v>
      </c>
      <c r="L239" s="128">
        <f>'Missing component hidden'!V242</f>
        <v>0</v>
      </c>
      <c r="M239" s="128">
        <f>'Missing component hidden'!W242</f>
        <v>0</v>
      </c>
    </row>
    <row r="240" spans="1:13" x14ac:dyDescent="0.25">
      <c r="A240" s="140">
        <v>1512</v>
      </c>
      <c r="B240" s="21">
        <f>'Imputed and missing data hidden'!AM243</f>
        <v>1</v>
      </c>
      <c r="C240" s="124">
        <f>'Imputed and missing data hidden'!AN243</f>
        <v>2.8571428571428571E-2</v>
      </c>
      <c r="D240" s="125">
        <f>'Indicator Date hidden2'!AN243</f>
        <v>1.1714285714285715</v>
      </c>
      <c r="E240" s="126">
        <f t="shared" si="9"/>
        <v>0.66666666666666607</v>
      </c>
      <c r="F240" s="126">
        <f t="shared" si="11"/>
        <v>3.9047619047619051</v>
      </c>
      <c r="G240" s="127">
        <f t="shared" si="10"/>
        <v>2.2857142857142856</v>
      </c>
      <c r="I240" s="209">
        <f>'Missing component hidden'!S243</f>
        <v>0</v>
      </c>
      <c r="J240" s="124">
        <f>'Missing component hidden'!T243</f>
        <v>0</v>
      </c>
      <c r="K240" s="128">
        <f>'Missing component hidden'!U243</f>
        <v>0</v>
      </c>
      <c r="L240" s="128">
        <f>'Missing component hidden'!V243</f>
        <v>0</v>
      </c>
      <c r="M240" s="128">
        <f>'Missing component hidden'!W243</f>
        <v>0</v>
      </c>
    </row>
    <row r="241" spans="1:13" x14ac:dyDescent="0.25">
      <c r="A241" s="140">
        <v>1513</v>
      </c>
      <c r="B241" s="21">
        <f>'Imputed and missing data hidden'!AM244</f>
        <v>0</v>
      </c>
      <c r="C241" s="124">
        <f>'Imputed and missing data hidden'!AN244</f>
        <v>0</v>
      </c>
      <c r="D241" s="125">
        <f>'Indicator Date hidden2'!AN244</f>
        <v>1.1714285714285715</v>
      </c>
      <c r="E241" s="126">
        <f t="shared" si="9"/>
        <v>0</v>
      </c>
      <c r="F241" s="126">
        <f t="shared" si="11"/>
        <v>3.9047619047619051</v>
      </c>
      <c r="G241" s="127">
        <f t="shared" si="10"/>
        <v>1.9523809523809526</v>
      </c>
      <c r="I241" s="209">
        <f>'Missing component hidden'!S244</f>
        <v>0</v>
      </c>
      <c r="J241" s="124">
        <f>'Missing component hidden'!T244</f>
        <v>0</v>
      </c>
      <c r="K241" s="128">
        <f>'Missing component hidden'!U244</f>
        <v>0</v>
      </c>
      <c r="L241" s="128">
        <f>'Missing component hidden'!V244</f>
        <v>0</v>
      </c>
      <c r="M241" s="128">
        <f>'Missing component hidden'!W244</f>
        <v>0</v>
      </c>
    </row>
    <row r="242" spans="1:13" x14ac:dyDescent="0.25">
      <c r="A242" s="140">
        <v>1514</v>
      </c>
      <c r="B242" s="21">
        <f>'Imputed and missing data hidden'!AM245</f>
        <v>0</v>
      </c>
      <c r="C242" s="124">
        <f>'Imputed and missing data hidden'!AN245</f>
        <v>0</v>
      </c>
      <c r="D242" s="125">
        <f>'Indicator Date hidden2'!AN245</f>
        <v>1.1714285714285715</v>
      </c>
      <c r="E242" s="126">
        <f t="shared" si="9"/>
        <v>0</v>
      </c>
      <c r="F242" s="126">
        <f t="shared" si="11"/>
        <v>3.9047619047619051</v>
      </c>
      <c r="G242" s="127">
        <f t="shared" si="10"/>
        <v>1.9523809523809526</v>
      </c>
      <c r="I242" s="209">
        <f>'Missing component hidden'!S245</f>
        <v>0</v>
      </c>
      <c r="J242" s="124">
        <f>'Missing component hidden'!T245</f>
        <v>0</v>
      </c>
      <c r="K242" s="128">
        <f>'Missing component hidden'!U245</f>
        <v>0</v>
      </c>
      <c r="L242" s="128">
        <f>'Missing component hidden'!V245</f>
        <v>0</v>
      </c>
      <c r="M242" s="128">
        <f>'Missing component hidden'!W245</f>
        <v>0</v>
      </c>
    </row>
    <row r="243" spans="1:13" x14ac:dyDescent="0.25">
      <c r="A243" s="140">
        <v>1515</v>
      </c>
      <c r="B243" s="21">
        <f>'Imputed and missing data hidden'!AM246</f>
        <v>1</v>
      </c>
      <c r="C243" s="124">
        <f>'Imputed and missing data hidden'!AN246</f>
        <v>2.8571428571428571E-2</v>
      </c>
      <c r="D243" s="125">
        <f>'Indicator Date hidden2'!AN246</f>
        <v>1.1714285714285715</v>
      </c>
      <c r="E243" s="126">
        <f t="shared" si="9"/>
        <v>0.66666666666666607</v>
      </c>
      <c r="F243" s="126">
        <f t="shared" si="11"/>
        <v>3.9047619047619051</v>
      </c>
      <c r="G243" s="127">
        <f t="shared" si="10"/>
        <v>2.2857142857142856</v>
      </c>
      <c r="I243" s="209">
        <f>'Missing component hidden'!S246</f>
        <v>0</v>
      </c>
      <c r="J243" s="124">
        <f>'Missing component hidden'!T246</f>
        <v>0</v>
      </c>
      <c r="K243" s="128">
        <f>'Missing component hidden'!U246</f>
        <v>0</v>
      </c>
      <c r="L243" s="128">
        <f>'Missing component hidden'!V246</f>
        <v>0</v>
      </c>
      <c r="M243" s="128">
        <f>'Missing component hidden'!W246</f>
        <v>0</v>
      </c>
    </row>
    <row r="244" spans="1:13" x14ac:dyDescent="0.25">
      <c r="A244" s="140">
        <v>1516</v>
      </c>
      <c r="B244" s="21">
        <f>'Imputed and missing data hidden'!AM247</f>
        <v>0</v>
      </c>
      <c r="C244" s="124">
        <f>'Imputed and missing data hidden'!AN247</f>
        <v>0</v>
      </c>
      <c r="D244" s="125">
        <f>'Indicator Date hidden2'!AN247</f>
        <v>1.1714285714285715</v>
      </c>
      <c r="E244" s="126">
        <f t="shared" si="9"/>
        <v>0</v>
      </c>
      <c r="F244" s="126">
        <f t="shared" si="11"/>
        <v>3.9047619047619051</v>
      </c>
      <c r="G244" s="127">
        <f t="shared" si="10"/>
        <v>1.9523809523809526</v>
      </c>
      <c r="I244" s="209">
        <f>'Missing component hidden'!S247</f>
        <v>0</v>
      </c>
      <c r="J244" s="124">
        <f>'Missing component hidden'!T247</f>
        <v>0</v>
      </c>
      <c r="K244" s="128">
        <f>'Missing component hidden'!U247</f>
        <v>0</v>
      </c>
      <c r="L244" s="128">
        <f>'Missing component hidden'!V247</f>
        <v>0</v>
      </c>
      <c r="M244" s="128">
        <f>'Missing component hidden'!W247</f>
        <v>0</v>
      </c>
    </row>
    <row r="245" spans="1:13" x14ac:dyDescent="0.25">
      <c r="A245" s="140">
        <v>1517</v>
      </c>
      <c r="B245" s="21">
        <f>'Imputed and missing data hidden'!AM248</f>
        <v>0</v>
      </c>
      <c r="C245" s="124">
        <f>'Imputed and missing data hidden'!AN248</f>
        <v>0</v>
      </c>
      <c r="D245" s="125">
        <f>'Indicator Date hidden2'!AN248</f>
        <v>1.1714285714285715</v>
      </c>
      <c r="E245" s="126">
        <f t="shared" si="9"/>
        <v>0</v>
      </c>
      <c r="F245" s="126">
        <f t="shared" si="11"/>
        <v>3.9047619047619051</v>
      </c>
      <c r="G245" s="127">
        <f t="shared" si="10"/>
        <v>1.9523809523809526</v>
      </c>
      <c r="I245" s="209">
        <f>'Missing component hidden'!S248</f>
        <v>0</v>
      </c>
      <c r="J245" s="124">
        <f>'Missing component hidden'!T248</f>
        <v>0</v>
      </c>
      <c r="K245" s="128">
        <f>'Missing component hidden'!U248</f>
        <v>0</v>
      </c>
      <c r="L245" s="128">
        <f>'Missing component hidden'!V248</f>
        <v>0</v>
      </c>
      <c r="M245" s="128">
        <f>'Missing component hidden'!W248</f>
        <v>0</v>
      </c>
    </row>
    <row r="246" spans="1:13" x14ac:dyDescent="0.25">
      <c r="A246" s="140">
        <v>1518</v>
      </c>
      <c r="B246" s="21">
        <f>'Imputed and missing data hidden'!AM249</f>
        <v>1</v>
      </c>
      <c r="C246" s="124">
        <f>'Imputed and missing data hidden'!AN249</f>
        <v>2.8571428571428571E-2</v>
      </c>
      <c r="D246" s="125">
        <f>'Indicator Date hidden2'!AN249</f>
        <v>1.1714285714285715</v>
      </c>
      <c r="E246" s="126">
        <f t="shared" si="9"/>
        <v>0.66666666666666607</v>
      </c>
      <c r="F246" s="126">
        <f t="shared" si="11"/>
        <v>3.9047619047619051</v>
      </c>
      <c r="G246" s="127">
        <f t="shared" si="10"/>
        <v>2.2857142857142856</v>
      </c>
      <c r="I246" s="209">
        <f>'Missing component hidden'!S249</f>
        <v>0</v>
      </c>
      <c r="J246" s="124">
        <f>'Missing component hidden'!T249</f>
        <v>0</v>
      </c>
      <c r="K246" s="128">
        <f>'Missing component hidden'!U249</f>
        <v>0</v>
      </c>
      <c r="L246" s="128">
        <f>'Missing component hidden'!V249</f>
        <v>0</v>
      </c>
      <c r="M246" s="128">
        <f>'Missing component hidden'!W249</f>
        <v>0</v>
      </c>
    </row>
    <row r="247" spans="1:13" x14ac:dyDescent="0.25">
      <c r="A247" s="140">
        <v>1519</v>
      </c>
      <c r="B247" s="21">
        <f>'Imputed and missing data hidden'!AM250</f>
        <v>0</v>
      </c>
      <c r="C247" s="124">
        <f>'Imputed and missing data hidden'!AN250</f>
        <v>0</v>
      </c>
      <c r="D247" s="125">
        <f>'Indicator Date hidden2'!AN250</f>
        <v>1.1714285714285715</v>
      </c>
      <c r="E247" s="126">
        <f t="shared" si="9"/>
        <v>0</v>
      </c>
      <c r="F247" s="126">
        <f t="shared" si="11"/>
        <v>3.9047619047619051</v>
      </c>
      <c r="G247" s="127">
        <f t="shared" si="10"/>
        <v>1.9523809523809526</v>
      </c>
      <c r="I247" s="209">
        <f>'Missing component hidden'!S250</f>
        <v>0</v>
      </c>
      <c r="J247" s="124">
        <f>'Missing component hidden'!T250</f>
        <v>0</v>
      </c>
      <c r="K247" s="128">
        <f>'Missing component hidden'!U250</f>
        <v>0</v>
      </c>
      <c r="L247" s="128">
        <f>'Missing component hidden'!V250</f>
        <v>0</v>
      </c>
      <c r="M247" s="128">
        <f>'Missing component hidden'!W250</f>
        <v>0</v>
      </c>
    </row>
    <row r="248" spans="1:13" x14ac:dyDescent="0.25">
      <c r="A248" s="140">
        <v>1520</v>
      </c>
      <c r="B248" s="21">
        <f>'Imputed and missing data hidden'!AM251</f>
        <v>0</v>
      </c>
      <c r="C248" s="124">
        <f>'Imputed and missing data hidden'!AN251</f>
        <v>0</v>
      </c>
      <c r="D248" s="125">
        <f>'Indicator Date hidden2'!AN251</f>
        <v>1.1714285714285715</v>
      </c>
      <c r="E248" s="126">
        <f t="shared" si="9"/>
        <v>0</v>
      </c>
      <c r="F248" s="126">
        <f t="shared" si="11"/>
        <v>3.9047619047619051</v>
      </c>
      <c r="G248" s="127">
        <f t="shared" si="10"/>
        <v>1.9523809523809526</v>
      </c>
      <c r="I248" s="209">
        <f>'Missing component hidden'!S251</f>
        <v>0</v>
      </c>
      <c r="J248" s="124">
        <f>'Missing component hidden'!T251</f>
        <v>0</v>
      </c>
      <c r="K248" s="128">
        <f>'Missing component hidden'!U251</f>
        <v>0</v>
      </c>
      <c r="L248" s="128">
        <f>'Missing component hidden'!V251</f>
        <v>0</v>
      </c>
      <c r="M248" s="128">
        <f>'Missing component hidden'!W251</f>
        <v>0</v>
      </c>
    </row>
    <row r="249" spans="1:13" x14ac:dyDescent="0.25">
      <c r="A249" s="140">
        <v>1521</v>
      </c>
      <c r="B249" s="21">
        <f>'Imputed and missing data hidden'!AM252</f>
        <v>1</v>
      </c>
      <c r="C249" s="124">
        <f>'Imputed and missing data hidden'!AN252</f>
        <v>2.8571428571428571E-2</v>
      </c>
      <c r="D249" s="125">
        <f>'Indicator Date hidden2'!AN252</f>
        <v>1.1714285714285715</v>
      </c>
      <c r="E249" s="126">
        <f t="shared" si="9"/>
        <v>0.66666666666666607</v>
      </c>
      <c r="F249" s="126">
        <f t="shared" si="11"/>
        <v>3.9047619047619051</v>
      </c>
      <c r="G249" s="127">
        <f t="shared" si="10"/>
        <v>2.2857142857142856</v>
      </c>
      <c r="I249" s="209">
        <f>'Missing component hidden'!S252</f>
        <v>0</v>
      </c>
      <c r="J249" s="124">
        <f>'Missing component hidden'!T252</f>
        <v>0</v>
      </c>
      <c r="K249" s="128">
        <f>'Missing component hidden'!U252</f>
        <v>0</v>
      </c>
      <c r="L249" s="128">
        <f>'Missing component hidden'!V252</f>
        <v>0</v>
      </c>
      <c r="M249" s="128">
        <f>'Missing component hidden'!W252</f>
        <v>0</v>
      </c>
    </row>
    <row r="250" spans="1:13" x14ac:dyDescent="0.25">
      <c r="A250" s="140">
        <v>1522</v>
      </c>
      <c r="B250" s="21">
        <f>'Imputed and missing data hidden'!AM253</f>
        <v>1</v>
      </c>
      <c r="C250" s="124">
        <f>'Imputed and missing data hidden'!AN253</f>
        <v>2.8571428571428571E-2</v>
      </c>
      <c r="D250" s="125">
        <f>'Indicator Date hidden2'!AN253</f>
        <v>1.1714285714285715</v>
      </c>
      <c r="E250" s="126">
        <f t="shared" si="9"/>
        <v>0.66666666666666607</v>
      </c>
      <c r="F250" s="126">
        <f t="shared" si="11"/>
        <v>3.9047619047619051</v>
      </c>
      <c r="G250" s="127">
        <f t="shared" si="10"/>
        <v>2.2857142857142856</v>
      </c>
      <c r="I250" s="209">
        <f>'Missing component hidden'!S253</f>
        <v>0</v>
      </c>
      <c r="J250" s="124">
        <f>'Missing component hidden'!T253</f>
        <v>0</v>
      </c>
      <c r="K250" s="128">
        <f>'Missing component hidden'!U253</f>
        <v>0</v>
      </c>
      <c r="L250" s="128">
        <f>'Missing component hidden'!V253</f>
        <v>0</v>
      </c>
      <c r="M250" s="128">
        <f>'Missing component hidden'!W253</f>
        <v>0</v>
      </c>
    </row>
    <row r="251" spans="1:13" x14ac:dyDescent="0.25">
      <c r="A251" s="140">
        <v>1523</v>
      </c>
      <c r="B251" s="21">
        <f>'Imputed and missing data hidden'!AM254</f>
        <v>0</v>
      </c>
      <c r="C251" s="124">
        <f>'Imputed and missing data hidden'!AN254</f>
        <v>0</v>
      </c>
      <c r="D251" s="125">
        <f>'Indicator Date hidden2'!AN254</f>
        <v>1.1714285714285715</v>
      </c>
      <c r="E251" s="126">
        <f t="shared" si="9"/>
        <v>0</v>
      </c>
      <c r="F251" s="126">
        <f t="shared" si="11"/>
        <v>3.9047619047619051</v>
      </c>
      <c r="G251" s="127">
        <f t="shared" si="10"/>
        <v>1.9523809523809526</v>
      </c>
      <c r="I251" s="209">
        <f>'Missing component hidden'!S254</f>
        <v>0</v>
      </c>
      <c r="J251" s="124">
        <f>'Missing component hidden'!T254</f>
        <v>0</v>
      </c>
      <c r="K251" s="128">
        <f>'Missing component hidden'!U254</f>
        <v>0</v>
      </c>
      <c r="L251" s="128">
        <f>'Missing component hidden'!V254</f>
        <v>0</v>
      </c>
      <c r="M251" s="128">
        <f>'Missing component hidden'!W254</f>
        <v>0</v>
      </c>
    </row>
    <row r="252" spans="1:13" x14ac:dyDescent="0.25">
      <c r="A252" s="140">
        <v>1601</v>
      </c>
      <c r="B252" s="21">
        <f>'Imputed and missing data hidden'!AM255</f>
        <v>0</v>
      </c>
      <c r="C252" s="124">
        <f>'Imputed and missing data hidden'!AN255</f>
        <v>0</v>
      </c>
      <c r="D252" s="125">
        <f>'Indicator Date hidden2'!AN255</f>
        <v>1.1714285714285715</v>
      </c>
      <c r="E252" s="126">
        <f t="shared" si="9"/>
        <v>0</v>
      </c>
      <c r="F252" s="126">
        <f t="shared" si="11"/>
        <v>3.9047619047619051</v>
      </c>
      <c r="G252" s="127">
        <f t="shared" si="10"/>
        <v>1.9523809523809526</v>
      </c>
      <c r="I252" s="209">
        <f>'Missing component hidden'!S255</f>
        <v>0</v>
      </c>
      <c r="J252" s="124">
        <f>'Missing component hidden'!T255</f>
        <v>0</v>
      </c>
      <c r="K252" s="128">
        <f>'Missing component hidden'!U255</f>
        <v>0</v>
      </c>
      <c r="L252" s="128">
        <f>'Missing component hidden'!V255</f>
        <v>0</v>
      </c>
      <c r="M252" s="128">
        <f>'Missing component hidden'!W255</f>
        <v>0</v>
      </c>
    </row>
    <row r="253" spans="1:13" x14ac:dyDescent="0.25">
      <c r="A253" s="140">
        <v>1602</v>
      </c>
      <c r="B253" s="21">
        <f>'Imputed and missing data hidden'!AM256</f>
        <v>0</v>
      </c>
      <c r="C253" s="124">
        <f>'Imputed and missing data hidden'!AN256</f>
        <v>0</v>
      </c>
      <c r="D253" s="125">
        <f>'Indicator Date hidden2'!AN256</f>
        <v>1.1714285714285715</v>
      </c>
      <c r="E253" s="126">
        <f t="shared" si="9"/>
        <v>0</v>
      </c>
      <c r="F253" s="126">
        <f t="shared" si="11"/>
        <v>3.9047619047619051</v>
      </c>
      <c r="G253" s="127">
        <f t="shared" si="10"/>
        <v>1.9523809523809526</v>
      </c>
      <c r="I253" s="209">
        <f>'Missing component hidden'!S256</f>
        <v>0</v>
      </c>
      <c r="J253" s="124">
        <f>'Missing component hidden'!T256</f>
        <v>0</v>
      </c>
      <c r="K253" s="128">
        <f>'Missing component hidden'!U256</f>
        <v>0</v>
      </c>
      <c r="L253" s="128">
        <f>'Missing component hidden'!V256</f>
        <v>0</v>
      </c>
      <c r="M253" s="128">
        <f>'Missing component hidden'!W256</f>
        <v>0</v>
      </c>
    </row>
    <row r="254" spans="1:13" x14ac:dyDescent="0.25">
      <c r="A254" s="140">
        <v>1603</v>
      </c>
      <c r="B254" s="21">
        <f>'Imputed and missing data hidden'!AM257</f>
        <v>0</v>
      </c>
      <c r="C254" s="124">
        <f>'Imputed and missing data hidden'!AN257</f>
        <v>0</v>
      </c>
      <c r="D254" s="125">
        <f>'Indicator Date hidden2'!AN257</f>
        <v>1.1714285714285715</v>
      </c>
      <c r="E254" s="126">
        <f t="shared" si="9"/>
        <v>0</v>
      </c>
      <c r="F254" s="126">
        <f t="shared" si="11"/>
        <v>3.9047619047619051</v>
      </c>
      <c r="G254" s="127">
        <f t="shared" si="10"/>
        <v>1.9523809523809526</v>
      </c>
      <c r="I254" s="209">
        <f>'Missing component hidden'!S257</f>
        <v>0</v>
      </c>
      <c r="J254" s="124">
        <f>'Missing component hidden'!T257</f>
        <v>0</v>
      </c>
      <c r="K254" s="128">
        <f>'Missing component hidden'!U257</f>
        <v>0</v>
      </c>
      <c r="L254" s="128">
        <f>'Missing component hidden'!V257</f>
        <v>0</v>
      </c>
      <c r="M254" s="128">
        <f>'Missing component hidden'!W257</f>
        <v>0</v>
      </c>
    </row>
    <row r="255" spans="1:13" x14ac:dyDescent="0.25">
      <c r="A255" s="140">
        <v>1604</v>
      </c>
      <c r="B255" s="21">
        <f>'Imputed and missing data hidden'!AM258</f>
        <v>1</v>
      </c>
      <c r="C255" s="124">
        <f>'Imputed and missing data hidden'!AN258</f>
        <v>2.8571428571428571E-2</v>
      </c>
      <c r="D255" s="125">
        <f>'Indicator Date hidden2'!AN258</f>
        <v>1.1714285714285715</v>
      </c>
      <c r="E255" s="126">
        <f t="shared" si="9"/>
        <v>0.66666666666666607</v>
      </c>
      <c r="F255" s="126">
        <f t="shared" si="11"/>
        <v>3.9047619047619051</v>
      </c>
      <c r="G255" s="127">
        <f t="shared" si="10"/>
        <v>2.2857142857142856</v>
      </c>
      <c r="I255" s="209">
        <f>'Missing component hidden'!S258</f>
        <v>1</v>
      </c>
      <c r="J255" s="124">
        <f>'Missing component hidden'!T258</f>
        <v>6.6666666666666666E-2</v>
      </c>
      <c r="K255" s="128">
        <f>'Missing component hidden'!U258</f>
        <v>1</v>
      </c>
      <c r="L255" s="128">
        <f>'Missing component hidden'!V258</f>
        <v>0</v>
      </c>
      <c r="M255" s="128">
        <f>'Missing component hidden'!W258</f>
        <v>0</v>
      </c>
    </row>
    <row r="256" spans="1:13" x14ac:dyDescent="0.25">
      <c r="A256" s="140">
        <v>1605</v>
      </c>
      <c r="B256" s="21">
        <f>'Imputed and missing data hidden'!AM259</f>
        <v>1</v>
      </c>
      <c r="C256" s="124">
        <f>'Imputed and missing data hidden'!AN259</f>
        <v>2.8571428571428571E-2</v>
      </c>
      <c r="D256" s="125">
        <f>'Indicator Date hidden2'!AN259</f>
        <v>1.1714285714285715</v>
      </c>
      <c r="E256" s="126">
        <f t="shared" si="9"/>
        <v>0.66666666666666607</v>
      </c>
      <c r="F256" s="126">
        <f t="shared" si="11"/>
        <v>3.9047619047619051</v>
      </c>
      <c r="G256" s="127">
        <f t="shared" si="10"/>
        <v>2.2857142857142856</v>
      </c>
      <c r="I256" s="209">
        <f>'Missing component hidden'!S259</f>
        <v>0</v>
      </c>
      <c r="J256" s="124">
        <f>'Missing component hidden'!T259</f>
        <v>0</v>
      </c>
      <c r="K256" s="128">
        <f>'Missing component hidden'!U259</f>
        <v>0</v>
      </c>
      <c r="L256" s="128">
        <f>'Missing component hidden'!V259</f>
        <v>0</v>
      </c>
      <c r="M256" s="128">
        <f>'Missing component hidden'!W259</f>
        <v>0</v>
      </c>
    </row>
    <row r="257" spans="1:13" x14ac:dyDescent="0.25">
      <c r="A257" s="140">
        <v>1606</v>
      </c>
      <c r="B257" s="21">
        <f>'Imputed and missing data hidden'!AM260</f>
        <v>1</v>
      </c>
      <c r="C257" s="124">
        <f>'Imputed and missing data hidden'!AN260</f>
        <v>2.8571428571428571E-2</v>
      </c>
      <c r="D257" s="125">
        <f>'Indicator Date hidden2'!AN260</f>
        <v>1.1714285714285715</v>
      </c>
      <c r="E257" s="126">
        <f t="shared" si="9"/>
        <v>0.66666666666666607</v>
      </c>
      <c r="F257" s="126">
        <f t="shared" si="11"/>
        <v>3.9047619047619051</v>
      </c>
      <c r="G257" s="127">
        <f t="shared" si="10"/>
        <v>2.2857142857142856</v>
      </c>
      <c r="I257" s="209">
        <f>'Missing component hidden'!S260</f>
        <v>0</v>
      </c>
      <c r="J257" s="124">
        <f>'Missing component hidden'!T260</f>
        <v>0</v>
      </c>
      <c r="K257" s="128">
        <f>'Missing component hidden'!U260</f>
        <v>0</v>
      </c>
      <c r="L257" s="128">
        <f>'Missing component hidden'!V260</f>
        <v>0</v>
      </c>
      <c r="M257" s="128">
        <f>'Missing component hidden'!W260</f>
        <v>0</v>
      </c>
    </row>
    <row r="258" spans="1:13" x14ac:dyDescent="0.25">
      <c r="A258" s="140">
        <v>1607</v>
      </c>
      <c r="B258" s="21">
        <f>'Imputed and missing data hidden'!AM261</f>
        <v>1</v>
      </c>
      <c r="C258" s="124">
        <f>'Imputed and missing data hidden'!AN261</f>
        <v>2.8571428571428571E-2</v>
      </c>
      <c r="D258" s="125">
        <f>'Indicator Date hidden2'!AN261</f>
        <v>1.1714285714285715</v>
      </c>
      <c r="E258" s="126">
        <f t="shared" ref="E258:E299" si="12">IF(B258&gt;B$305,10,10-(B$305-B258)/(B$305-B$304)*10)</f>
        <v>0.66666666666666607</v>
      </c>
      <c r="F258" s="126">
        <f t="shared" si="11"/>
        <v>3.9047619047619051</v>
      </c>
      <c r="G258" s="127">
        <f t="shared" ref="G258:G299" si="13">AVERAGE(E258,F258)</f>
        <v>2.2857142857142856</v>
      </c>
      <c r="I258" s="209">
        <f>'Missing component hidden'!S261</f>
        <v>0</v>
      </c>
      <c r="J258" s="124">
        <f>'Missing component hidden'!T261</f>
        <v>0</v>
      </c>
      <c r="K258" s="128">
        <f>'Missing component hidden'!U261</f>
        <v>0</v>
      </c>
      <c r="L258" s="128">
        <f>'Missing component hidden'!V261</f>
        <v>0</v>
      </c>
      <c r="M258" s="128">
        <f>'Missing component hidden'!W261</f>
        <v>0</v>
      </c>
    </row>
    <row r="259" spans="1:13" x14ac:dyDescent="0.25">
      <c r="A259" s="140">
        <v>1608</v>
      </c>
      <c r="B259" s="21">
        <f>'Imputed and missing data hidden'!AM262</f>
        <v>2</v>
      </c>
      <c r="C259" s="124">
        <f>'Imputed and missing data hidden'!AN262</f>
        <v>5.7142857142857141E-2</v>
      </c>
      <c r="D259" s="125">
        <f>'Indicator Date hidden2'!AN262</f>
        <v>1.1714285714285715</v>
      </c>
      <c r="E259" s="126">
        <f t="shared" si="12"/>
        <v>1.3333333333333321</v>
      </c>
      <c r="F259" s="126">
        <f t="shared" ref="F259:F299" si="14">IF(D259&gt;D$39,10,10-(D$305-D259)/(D$305-D$304)*10)</f>
        <v>3.9047619047619051</v>
      </c>
      <c r="G259" s="127">
        <f t="shared" si="13"/>
        <v>2.6190476190476186</v>
      </c>
      <c r="I259" s="209">
        <f>'Missing component hidden'!S262</f>
        <v>0</v>
      </c>
      <c r="J259" s="124">
        <f>'Missing component hidden'!T262</f>
        <v>0</v>
      </c>
      <c r="K259" s="128">
        <f>'Missing component hidden'!U262</f>
        <v>0</v>
      </c>
      <c r="L259" s="128">
        <f>'Missing component hidden'!V262</f>
        <v>0</v>
      </c>
      <c r="M259" s="128">
        <f>'Missing component hidden'!W262</f>
        <v>0</v>
      </c>
    </row>
    <row r="260" spans="1:13" x14ac:dyDescent="0.25">
      <c r="A260" s="140">
        <v>1609</v>
      </c>
      <c r="B260" s="21">
        <f>'Imputed and missing data hidden'!AM263</f>
        <v>0</v>
      </c>
      <c r="C260" s="124">
        <f>'Imputed and missing data hidden'!AN263</f>
        <v>0</v>
      </c>
      <c r="D260" s="125">
        <f>'Indicator Date hidden2'!AN263</f>
        <v>1.1714285714285715</v>
      </c>
      <c r="E260" s="126">
        <f t="shared" si="12"/>
        <v>0</v>
      </c>
      <c r="F260" s="126">
        <f t="shared" si="14"/>
        <v>3.9047619047619051</v>
      </c>
      <c r="G260" s="127">
        <f t="shared" si="13"/>
        <v>1.9523809523809526</v>
      </c>
      <c r="I260" s="209">
        <f>'Missing component hidden'!S263</f>
        <v>0</v>
      </c>
      <c r="J260" s="124">
        <f>'Missing component hidden'!T263</f>
        <v>0</v>
      </c>
      <c r="K260" s="128">
        <f>'Missing component hidden'!U263</f>
        <v>0</v>
      </c>
      <c r="L260" s="128">
        <f>'Missing component hidden'!V263</f>
        <v>0</v>
      </c>
      <c r="M260" s="128">
        <f>'Missing component hidden'!W263</f>
        <v>0</v>
      </c>
    </row>
    <row r="261" spans="1:13" x14ac:dyDescent="0.25">
      <c r="A261" s="140">
        <v>1610</v>
      </c>
      <c r="B261" s="21">
        <f>'Imputed and missing data hidden'!AM264</f>
        <v>1</v>
      </c>
      <c r="C261" s="124">
        <f>'Imputed and missing data hidden'!AN264</f>
        <v>2.8571428571428571E-2</v>
      </c>
      <c r="D261" s="125">
        <f>'Indicator Date hidden2'!AN264</f>
        <v>1.1714285714285715</v>
      </c>
      <c r="E261" s="126">
        <f t="shared" si="12"/>
        <v>0.66666666666666607</v>
      </c>
      <c r="F261" s="126">
        <f t="shared" si="14"/>
        <v>3.9047619047619051</v>
      </c>
      <c r="G261" s="127">
        <f t="shared" si="13"/>
        <v>2.2857142857142856</v>
      </c>
      <c r="I261" s="209">
        <f>'Missing component hidden'!S264</f>
        <v>0</v>
      </c>
      <c r="J261" s="124">
        <f>'Missing component hidden'!T264</f>
        <v>0</v>
      </c>
      <c r="K261" s="128">
        <f>'Missing component hidden'!U264</f>
        <v>0</v>
      </c>
      <c r="L261" s="128">
        <f>'Missing component hidden'!V264</f>
        <v>0</v>
      </c>
      <c r="M261" s="128">
        <f>'Missing component hidden'!W264</f>
        <v>0</v>
      </c>
    </row>
    <row r="262" spans="1:13" x14ac:dyDescent="0.25">
      <c r="A262" s="140">
        <v>1611</v>
      </c>
      <c r="B262" s="21">
        <f>'Imputed and missing data hidden'!AM265</f>
        <v>2</v>
      </c>
      <c r="C262" s="124">
        <f>'Imputed and missing data hidden'!AN265</f>
        <v>5.7142857142857141E-2</v>
      </c>
      <c r="D262" s="125">
        <f>'Indicator Date hidden2'!AN265</f>
        <v>1.1714285714285715</v>
      </c>
      <c r="E262" s="126">
        <f t="shared" si="12"/>
        <v>1.3333333333333321</v>
      </c>
      <c r="F262" s="126">
        <f t="shared" si="14"/>
        <v>3.9047619047619051</v>
      </c>
      <c r="G262" s="127">
        <f t="shared" si="13"/>
        <v>2.6190476190476186</v>
      </c>
      <c r="I262" s="209">
        <f>'Missing component hidden'!S265</f>
        <v>1</v>
      </c>
      <c r="J262" s="124">
        <f>'Missing component hidden'!T265</f>
        <v>6.6666666666666666E-2</v>
      </c>
      <c r="K262" s="128">
        <f>'Missing component hidden'!U265</f>
        <v>1</v>
      </c>
      <c r="L262" s="128">
        <f>'Missing component hidden'!V265</f>
        <v>0</v>
      </c>
      <c r="M262" s="128">
        <f>'Missing component hidden'!W265</f>
        <v>0</v>
      </c>
    </row>
    <row r="263" spans="1:13" x14ac:dyDescent="0.25">
      <c r="A263" s="140">
        <v>1612</v>
      </c>
      <c r="B263" s="21">
        <f>'Imputed and missing data hidden'!AM266</f>
        <v>1</v>
      </c>
      <c r="C263" s="124">
        <f>'Imputed and missing data hidden'!AN266</f>
        <v>2.8571428571428571E-2</v>
      </c>
      <c r="D263" s="125">
        <f>'Indicator Date hidden2'!AN266</f>
        <v>1.1714285714285715</v>
      </c>
      <c r="E263" s="126">
        <f t="shared" si="12"/>
        <v>0.66666666666666607</v>
      </c>
      <c r="F263" s="126">
        <f t="shared" si="14"/>
        <v>3.9047619047619051</v>
      </c>
      <c r="G263" s="127">
        <f t="shared" si="13"/>
        <v>2.2857142857142856</v>
      </c>
      <c r="I263" s="209">
        <f>'Missing component hidden'!S266</f>
        <v>0</v>
      </c>
      <c r="J263" s="124">
        <f>'Missing component hidden'!T266</f>
        <v>0</v>
      </c>
      <c r="K263" s="128">
        <f>'Missing component hidden'!U266</f>
        <v>0</v>
      </c>
      <c r="L263" s="128">
        <f>'Missing component hidden'!V266</f>
        <v>0</v>
      </c>
      <c r="M263" s="128">
        <f>'Missing component hidden'!W266</f>
        <v>0</v>
      </c>
    </row>
    <row r="264" spans="1:13" x14ac:dyDescent="0.25">
      <c r="A264" s="140">
        <v>1613</v>
      </c>
      <c r="B264" s="21">
        <f>'Imputed and missing data hidden'!AM267</f>
        <v>0</v>
      </c>
      <c r="C264" s="124">
        <f>'Imputed and missing data hidden'!AN267</f>
        <v>0</v>
      </c>
      <c r="D264" s="125">
        <f>'Indicator Date hidden2'!AN267</f>
        <v>1.1714285714285715</v>
      </c>
      <c r="E264" s="126">
        <f t="shared" si="12"/>
        <v>0</v>
      </c>
      <c r="F264" s="126">
        <f t="shared" si="14"/>
        <v>3.9047619047619051</v>
      </c>
      <c r="G264" s="127">
        <f t="shared" si="13"/>
        <v>1.9523809523809526</v>
      </c>
      <c r="I264" s="209">
        <f>'Missing component hidden'!S267</f>
        <v>0</v>
      </c>
      <c r="J264" s="124">
        <f>'Missing component hidden'!T267</f>
        <v>0</v>
      </c>
      <c r="K264" s="128">
        <f>'Missing component hidden'!U267</f>
        <v>0</v>
      </c>
      <c r="L264" s="128">
        <f>'Missing component hidden'!V267</f>
        <v>0</v>
      </c>
      <c r="M264" s="128">
        <f>'Missing component hidden'!W267</f>
        <v>0</v>
      </c>
    </row>
    <row r="265" spans="1:13" x14ac:dyDescent="0.25">
      <c r="A265" s="140">
        <v>1614</v>
      </c>
      <c r="B265" s="21">
        <f>'Imputed and missing data hidden'!AM268</f>
        <v>1</v>
      </c>
      <c r="C265" s="124">
        <f>'Imputed and missing data hidden'!AN268</f>
        <v>2.8571428571428571E-2</v>
      </c>
      <c r="D265" s="125">
        <f>'Indicator Date hidden2'!AN268</f>
        <v>1.1714285714285715</v>
      </c>
      <c r="E265" s="126">
        <f t="shared" si="12"/>
        <v>0.66666666666666607</v>
      </c>
      <c r="F265" s="126">
        <f t="shared" si="14"/>
        <v>3.9047619047619051</v>
      </c>
      <c r="G265" s="127">
        <f t="shared" si="13"/>
        <v>2.2857142857142856</v>
      </c>
      <c r="I265" s="209">
        <f>'Missing component hidden'!S268</f>
        <v>1</v>
      </c>
      <c r="J265" s="124">
        <f>'Missing component hidden'!T268</f>
        <v>6.6666666666666666E-2</v>
      </c>
      <c r="K265" s="128">
        <f>'Missing component hidden'!U268</f>
        <v>1</v>
      </c>
      <c r="L265" s="128">
        <f>'Missing component hidden'!V268</f>
        <v>0</v>
      </c>
      <c r="M265" s="128">
        <f>'Missing component hidden'!W268</f>
        <v>0</v>
      </c>
    </row>
    <row r="266" spans="1:13" x14ac:dyDescent="0.25">
      <c r="A266" s="140">
        <v>1615</v>
      </c>
      <c r="B266" s="21">
        <f>'Imputed and missing data hidden'!AM269</f>
        <v>2</v>
      </c>
      <c r="C266" s="124">
        <f>'Imputed and missing data hidden'!AN269</f>
        <v>5.7142857142857141E-2</v>
      </c>
      <c r="D266" s="125">
        <f>'Indicator Date hidden2'!AN269</f>
        <v>1.1714285714285715</v>
      </c>
      <c r="E266" s="126">
        <f t="shared" si="12"/>
        <v>1.3333333333333321</v>
      </c>
      <c r="F266" s="126">
        <f t="shared" si="14"/>
        <v>3.9047619047619051</v>
      </c>
      <c r="G266" s="127">
        <f t="shared" si="13"/>
        <v>2.6190476190476186</v>
      </c>
      <c r="I266" s="209">
        <f>'Missing component hidden'!S269</f>
        <v>1</v>
      </c>
      <c r="J266" s="124">
        <f>'Missing component hidden'!T269</f>
        <v>6.6666666666666666E-2</v>
      </c>
      <c r="K266" s="128">
        <f>'Missing component hidden'!U269</f>
        <v>1</v>
      </c>
      <c r="L266" s="128">
        <f>'Missing component hidden'!V269</f>
        <v>0</v>
      </c>
      <c r="M266" s="128">
        <f>'Missing component hidden'!W269</f>
        <v>0</v>
      </c>
    </row>
    <row r="267" spans="1:13" x14ac:dyDescent="0.25">
      <c r="A267" s="140">
        <v>1616</v>
      </c>
      <c r="B267" s="21">
        <f>'Imputed and missing data hidden'!AM270</f>
        <v>0</v>
      </c>
      <c r="C267" s="124">
        <f>'Imputed and missing data hidden'!AN270</f>
        <v>0</v>
      </c>
      <c r="D267" s="125">
        <f>'Indicator Date hidden2'!AN270</f>
        <v>1.1714285714285715</v>
      </c>
      <c r="E267" s="126">
        <f t="shared" si="12"/>
        <v>0</v>
      </c>
      <c r="F267" s="126">
        <f t="shared" si="14"/>
        <v>3.9047619047619051</v>
      </c>
      <c r="G267" s="127">
        <f t="shared" si="13"/>
        <v>1.9523809523809526</v>
      </c>
      <c r="I267" s="209">
        <f>'Missing component hidden'!S270</f>
        <v>0</v>
      </c>
      <c r="J267" s="124">
        <f>'Missing component hidden'!T270</f>
        <v>0</v>
      </c>
      <c r="K267" s="128">
        <f>'Missing component hidden'!U270</f>
        <v>0</v>
      </c>
      <c r="L267" s="128">
        <f>'Missing component hidden'!V270</f>
        <v>0</v>
      </c>
      <c r="M267" s="128">
        <f>'Missing component hidden'!W270</f>
        <v>0</v>
      </c>
    </row>
    <row r="268" spans="1:13" x14ac:dyDescent="0.25">
      <c r="A268" s="140">
        <v>1617</v>
      </c>
      <c r="B268" s="21">
        <f>'Imputed and missing data hidden'!AM271</f>
        <v>0</v>
      </c>
      <c r="C268" s="124">
        <f>'Imputed and missing data hidden'!AN271</f>
        <v>0</v>
      </c>
      <c r="D268" s="125">
        <f>'Indicator Date hidden2'!AN271</f>
        <v>1.1714285714285715</v>
      </c>
      <c r="E268" s="126">
        <f t="shared" si="12"/>
        <v>0</v>
      </c>
      <c r="F268" s="126">
        <f t="shared" si="14"/>
        <v>3.9047619047619051</v>
      </c>
      <c r="G268" s="127">
        <f t="shared" si="13"/>
        <v>1.9523809523809526</v>
      </c>
      <c r="I268" s="209">
        <f>'Missing component hidden'!S271</f>
        <v>0</v>
      </c>
      <c r="J268" s="124">
        <f>'Missing component hidden'!T271</f>
        <v>0</v>
      </c>
      <c r="K268" s="128">
        <f>'Missing component hidden'!U271</f>
        <v>0</v>
      </c>
      <c r="L268" s="128">
        <f>'Missing component hidden'!V271</f>
        <v>0</v>
      </c>
      <c r="M268" s="128">
        <f>'Missing component hidden'!W271</f>
        <v>0</v>
      </c>
    </row>
    <row r="269" spans="1:13" x14ac:dyDescent="0.25">
      <c r="A269" s="140">
        <v>1618</v>
      </c>
      <c r="B269" s="21">
        <f>'Imputed and missing data hidden'!AM272</f>
        <v>2</v>
      </c>
      <c r="C269" s="124">
        <f>'Imputed and missing data hidden'!AN272</f>
        <v>5.7142857142857141E-2</v>
      </c>
      <c r="D269" s="125">
        <f>'Indicator Date hidden2'!AN272</f>
        <v>1.1714285714285715</v>
      </c>
      <c r="E269" s="126">
        <f t="shared" si="12"/>
        <v>1.3333333333333321</v>
      </c>
      <c r="F269" s="126">
        <f t="shared" si="14"/>
        <v>3.9047619047619051</v>
      </c>
      <c r="G269" s="127">
        <f t="shared" si="13"/>
        <v>2.6190476190476186</v>
      </c>
      <c r="I269" s="209">
        <f>'Missing component hidden'!S272</f>
        <v>1</v>
      </c>
      <c r="J269" s="124">
        <f>'Missing component hidden'!T272</f>
        <v>6.6666666666666666E-2</v>
      </c>
      <c r="K269" s="128">
        <f>'Missing component hidden'!U272</f>
        <v>1</v>
      </c>
      <c r="L269" s="128">
        <f>'Missing component hidden'!V272</f>
        <v>0</v>
      </c>
      <c r="M269" s="128">
        <f>'Missing component hidden'!W272</f>
        <v>0</v>
      </c>
    </row>
    <row r="270" spans="1:13" x14ac:dyDescent="0.25">
      <c r="A270" s="140">
        <v>1619</v>
      </c>
      <c r="B270" s="21">
        <f>'Imputed and missing data hidden'!AM273</f>
        <v>1</v>
      </c>
      <c r="C270" s="124">
        <f>'Imputed and missing data hidden'!AN273</f>
        <v>2.8571428571428571E-2</v>
      </c>
      <c r="D270" s="125">
        <f>'Indicator Date hidden2'!AN273</f>
        <v>1.1714285714285715</v>
      </c>
      <c r="E270" s="126">
        <f t="shared" si="12"/>
        <v>0.66666666666666607</v>
      </c>
      <c r="F270" s="126">
        <f t="shared" si="14"/>
        <v>3.9047619047619051</v>
      </c>
      <c r="G270" s="127">
        <f t="shared" si="13"/>
        <v>2.2857142857142856</v>
      </c>
      <c r="I270" s="209">
        <f>'Missing component hidden'!S273</f>
        <v>1</v>
      </c>
      <c r="J270" s="124">
        <f>'Missing component hidden'!T273</f>
        <v>6.6666666666666666E-2</v>
      </c>
      <c r="K270" s="128">
        <f>'Missing component hidden'!U273</f>
        <v>1</v>
      </c>
      <c r="L270" s="128">
        <f>'Missing component hidden'!V273</f>
        <v>0</v>
      </c>
      <c r="M270" s="128">
        <f>'Missing component hidden'!W273</f>
        <v>0</v>
      </c>
    </row>
    <row r="271" spans="1:13" x14ac:dyDescent="0.25">
      <c r="A271" s="140">
        <v>1620</v>
      </c>
      <c r="B271" s="21">
        <f>'Imputed and missing data hidden'!AM274</f>
        <v>1</v>
      </c>
      <c r="C271" s="124">
        <f>'Imputed and missing data hidden'!AN274</f>
        <v>2.8571428571428571E-2</v>
      </c>
      <c r="D271" s="125">
        <f>'Indicator Date hidden2'!AN274</f>
        <v>1.1714285714285715</v>
      </c>
      <c r="E271" s="126">
        <f t="shared" si="12"/>
        <v>0.66666666666666607</v>
      </c>
      <c r="F271" s="126">
        <f t="shared" si="14"/>
        <v>3.9047619047619051</v>
      </c>
      <c r="G271" s="127">
        <f t="shared" si="13"/>
        <v>2.2857142857142856</v>
      </c>
      <c r="I271" s="209">
        <f>'Missing component hidden'!S274</f>
        <v>1</v>
      </c>
      <c r="J271" s="124">
        <f>'Missing component hidden'!T274</f>
        <v>6.6666666666666666E-2</v>
      </c>
      <c r="K271" s="128">
        <f>'Missing component hidden'!U274</f>
        <v>1</v>
      </c>
      <c r="L271" s="128">
        <f>'Missing component hidden'!V274</f>
        <v>0</v>
      </c>
      <c r="M271" s="128">
        <f>'Missing component hidden'!W274</f>
        <v>0</v>
      </c>
    </row>
    <row r="272" spans="1:13" x14ac:dyDescent="0.25">
      <c r="A272" s="140">
        <v>1621</v>
      </c>
      <c r="B272" s="21">
        <f>'Imputed and missing data hidden'!AM275</f>
        <v>0</v>
      </c>
      <c r="C272" s="124">
        <f>'Imputed and missing data hidden'!AN275</f>
        <v>0</v>
      </c>
      <c r="D272" s="125">
        <f>'Indicator Date hidden2'!AN275</f>
        <v>1.1714285714285715</v>
      </c>
      <c r="E272" s="126">
        <f t="shared" si="12"/>
        <v>0</v>
      </c>
      <c r="F272" s="126">
        <f t="shared" si="14"/>
        <v>3.9047619047619051</v>
      </c>
      <c r="G272" s="127">
        <f t="shared" si="13"/>
        <v>1.9523809523809526</v>
      </c>
      <c r="I272" s="209">
        <f>'Missing component hidden'!S275</f>
        <v>0</v>
      </c>
      <c r="J272" s="124">
        <f>'Missing component hidden'!T275</f>
        <v>0</v>
      </c>
      <c r="K272" s="128">
        <f>'Missing component hidden'!U275</f>
        <v>0</v>
      </c>
      <c r="L272" s="128">
        <f>'Missing component hidden'!V275</f>
        <v>0</v>
      </c>
      <c r="M272" s="128">
        <f>'Missing component hidden'!W275</f>
        <v>0</v>
      </c>
    </row>
    <row r="273" spans="1:13" x14ac:dyDescent="0.25">
      <c r="A273" s="140">
        <v>1622</v>
      </c>
      <c r="B273" s="21">
        <f>'Imputed and missing data hidden'!AM276</f>
        <v>1</v>
      </c>
      <c r="C273" s="124">
        <f>'Imputed and missing data hidden'!AN276</f>
        <v>2.8571428571428571E-2</v>
      </c>
      <c r="D273" s="125">
        <f>'Indicator Date hidden2'!AN276</f>
        <v>1.1714285714285715</v>
      </c>
      <c r="E273" s="126">
        <f t="shared" si="12"/>
        <v>0.66666666666666607</v>
      </c>
      <c r="F273" s="126">
        <f t="shared" si="14"/>
        <v>3.9047619047619051</v>
      </c>
      <c r="G273" s="127">
        <f t="shared" si="13"/>
        <v>2.2857142857142856</v>
      </c>
      <c r="I273" s="209">
        <f>'Missing component hidden'!S276</f>
        <v>1</v>
      </c>
      <c r="J273" s="124">
        <f>'Missing component hidden'!T276</f>
        <v>6.6666666666666666E-2</v>
      </c>
      <c r="K273" s="128">
        <f>'Missing component hidden'!U276</f>
        <v>1</v>
      </c>
      <c r="L273" s="128">
        <f>'Missing component hidden'!V276</f>
        <v>0</v>
      </c>
      <c r="M273" s="128">
        <f>'Missing component hidden'!W276</f>
        <v>0</v>
      </c>
    </row>
    <row r="274" spans="1:13" x14ac:dyDescent="0.25">
      <c r="A274" s="140">
        <v>1623</v>
      </c>
      <c r="B274" s="21">
        <f>'Imputed and missing data hidden'!AM277</f>
        <v>0</v>
      </c>
      <c r="C274" s="124">
        <f>'Imputed and missing data hidden'!AN277</f>
        <v>0</v>
      </c>
      <c r="D274" s="125">
        <f>'Indicator Date hidden2'!AN277</f>
        <v>1.1714285714285715</v>
      </c>
      <c r="E274" s="126">
        <f t="shared" si="12"/>
        <v>0</v>
      </c>
      <c r="F274" s="126">
        <f t="shared" si="14"/>
        <v>3.9047619047619051</v>
      </c>
      <c r="G274" s="127">
        <f t="shared" si="13"/>
        <v>1.9523809523809526</v>
      </c>
      <c r="I274" s="209">
        <f>'Missing component hidden'!S277</f>
        <v>0</v>
      </c>
      <c r="J274" s="124">
        <f>'Missing component hidden'!T277</f>
        <v>0</v>
      </c>
      <c r="K274" s="128">
        <f>'Missing component hidden'!U277</f>
        <v>0</v>
      </c>
      <c r="L274" s="128">
        <f>'Missing component hidden'!V277</f>
        <v>0</v>
      </c>
      <c r="M274" s="128">
        <f>'Missing component hidden'!W277</f>
        <v>0</v>
      </c>
    </row>
    <row r="275" spans="1:13" x14ac:dyDescent="0.25">
      <c r="A275" s="140">
        <v>1624</v>
      </c>
      <c r="B275" s="21">
        <f>'Imputed and missing data hidden'!AM278</f>
        <v>1</v>
      </c>
      <c r="C275" s="124">
        <f>'Imputed and missing data hidden'!AN278</f>
        <v>2.8571428571428571E-2</v>
      </c>
      <c r="D275" s="125">
        <f>'Indicator Date hidden2'!AN278</f>
        <v>1.1714285714285715</v>
      </c>
      <c r="E275" s="126">
        <f t="shared" si="12"/>
        <v>0.66666666666666607</v>
      </c>
      <c r="F275" s="126">
        <f t="shared" si="14"/>
        <v>3.9047619047619051</v>
      </c>
      <c r="G275" s="127">
        <f t="shared" si="13"/>
        <v>2.2857142857142856</v>
      </c>
      <c r="I275" s="209">
        <f>'Missing component hidden'!S278</f>
        <v>1</v>
      </c>
      <c r="J275" s="124">
        <f>'Missing component hidden'!T278</f>
        <v>6.6666666666666666E-2</v>
      </c>
      <c r="K275" s="128">
        <f>'Missing component hidden'!U278</f>
        <v>1</v>
      </c>
      <c r="L275" s="128">
        <f>'Missing component hidden'!V278</f>
        <v>0</v>
      </c>
      <c r="M275" s="128">
        <f>'Missing component hidden'!W278</f>
        <v>0</v>
      </c>
    </row>
    <row r="276" spans="1:13" x14ac:dyDescent="0.25">
      <c r="A276" s="140">
        <v>1625</v>
      </c>
      <c r="B276" s="21">
        <f>'Imputed and missing data hidden'!AM279</f>
        <v>1</v>
      </c>
      <c r="C276" s="124">
        <f>'Imputed and missing data hidden'!AN279</f>
        <v>2.8571428571428571E-2</v>
      </c>
      <c r="D276" s="125">
        <f>'Indicator Date hidden2'!AN279</f>
        <v>1.1714285714285715</v>
      </c>
      <c r="E276" s="126">
        <f t="shared" si="12"/>
        <v>0.66666666666666607</v>
      </c>
      <c r="F276" s="126">
        <f t="shared" si="14"/>
        <v>3.9047619047619051</v>
      </c>
      <c r="G276" s="127">
        <f t="shared" si="13"/>
        <v>2.2857142857142856</v>
      </c>
      <c r="I276" s="209">
        <f>'Missing component hidden'!S279</f>
        <v>0</v>
      </c>
      <c r="J276" s="124">
        <f>'Missing component hidden'!T279</f>
        <v>0</v>
      </c>
      <c r="K276" s="128">
        <f>'Missing component hidden'!U279</f>
        <v>0</v>
      </c>
      <c r="L276" s="128">
        <f>'Missing component hidden'!V279</f>
        <v>0</v>
      </c>
      <c r="M276" s="128">
        <f>'Missing component hidden'!W279</f>
        <v>0</v>
      </c>
    </row>
    <row r="277" spans="1:13" x14ac:dyDescent="0.25">
      <c r="A277" s="140">
        <v>1626</v>
      </c>
      <c r="B277" s="21">
        <f>'Imputed and missing data hidden'!AM280</f>
        <v>0</v>
      </c>
      <c r="C277" s="124">
        <f>'Imputed and missing data hidden'!AN280</f>
        <v>0</v>
      </c>
      <c r="D277" s="125">
        <f>'Indicator Date hidden2'!AN280</f>
        <v>1.1714285714285715</v>
      </c>
      <c r="E277" s="126">
        <f t="shared" si="12"/>
        <v>0</v>
      </c>
      <c r="F277" s="126">
        <f t="shared" si="14"/>
        <v>3.9047619047619051</v>
      </c>
      <c r="G277" s="127">
        <f t="shared" si="13"/>
        <v>1.9523809523809526</v>
      </c>
      <c r="I277" s="209">
        <f>'Missing component hidden'!S280</f>
        <v>0</v>
      </c>
      <c r="J277" s="124">
        <f>'Missing component hidden'!T280</f>
        <v>0</v>
      </c>
      <c r="K277" s="128">
        <f>'Missing component hidden'!U280</f>
        <v>0</v>
      </c>
      <c r="L277" s="128">
        <f>'Missing component hidden'!V280</f>
        <v>0</v>
      </c>
      <c r="M277" s="128">
        <f>'Missing component hidden'!W280</f>
        <v>0</v>
      </c>
    </row>
    <row r="278" spans="1:13" x14ac:dyDescent="0.25">
      <c r="A278" s="140">
        <v>1627</v>
      </c>
      <c r="B278" s="21">
        <f>'Imputed and missing data hidden'!AM281</f>
        <v>0</v>
      </c>
      <c r="C278" s="124">
        <f>'Imputed and missing data hidden'!AN281</f>
        <v>0</v>
      </c>
      <c r="D278" s="125">
        <f>'Indicator Date hidden2'!AN281</f>
        <v>1.1714285714285715</v>
      </c>
      <c r="E278" s="126">
        <f t="shared" si="12"/>
        <v>0</v>
      </c>
      <c r="F278" s="126">
        <f t="shared" si="14"/>
        <v>3.9047619047619051</v>
      </c>
      <c r="G278" s="127">
        <f t="shared" si="13"/>
        <v>1.9523809523809526</v>
      </c>
      <c r="I278" s="209">
        <f>'Missing component hidden'!S281</f>
        <v>0</v>
      </c>
      <c r="J278" s="124">
        <f>'Missing component hidden'!T281</f>
        <v>0</v>
      </c>
      <c r="K278" s="128">
        <f>'Missing component hidden'!U281</f>
        <v>0</v>
      </c>
      <c r="L278" s="128">
        <f>'Missing component hidden'!V281</f>
        <v>0</v>
      </c>
      <c r="M278" s="128">
        <f>'Missing component hidden'!W281</f>
        <v>0</v>
      </c>
    </row>
    <row r="279" spans="1:13" x14ac:dyDescent="0.25">
      <c r="A279" s="140">
        <v>1628</v>
      </c>
      <c r="B279" s="21">
        <f>'Imputed and missing data hidden'!AM282</f>
        <v>1</v>
      </c>
      <c r="C279" s="124">
        <f>'Imputed and missing data hidden'!AN282</f>
        <v>2.8571428571428571E-2</v>
      </c>
      <c r="D279" s="125">
        <f>'Indicator Date hidden2'!AN282</f>
        <v>1.1714285714285715</v>
      </c>
      <c r="E279" s="126">
        <f t="shared" si="12"/>
        <v>0.66666666666666607</v>
      </c>
      <c r="F279" s="126">
        <f t="shared" si="14"/>
        <v>3.9047619047619051</v>
      </c>
      <c r="G279" s="127">
        <f t="shared" si="13"/>
        <v>2.2857142857142856</v>
      </c>
      <c r="I279" s="209">
        <f>'Missing component hidden'!S282</f>
        <v>1</v>
      </c>
      <c r="J279" s="124">
        <f>'Missing component hidden'!T282</f>
        <v>6.6666666666666666E-2</v>
      </c>
      <c r="K279" s="128">
        <f>'Missing component hidden'!U282</f>
        <v>1</v>
      </c>
      <c r="L279" s="128">
        <f>'Missing component hidden'!V282</f>
        <v>0</v>
      </c>
      <c r="M279" s="128">
        <f>'Missing component hidden'!W282</f>
        <v>0</v>
      </c>
    </row>
    <row r="280" spans="1:13" x14ac:dyDescent="0.25">
      <c r="A280" s="140">
        <v>1701</v>
      </c>
      <c r="B280" s="21">
        <f>'Imputed and missing data hidden'!AM283</f>
        <v>0</v>
      </c>
      <c r="C280" s="124">
        <f>'Imputed and missing data hidden'!AN283</f>
        <v>0</v>
      </c>
      <c r="D280" s="125">
        <f>'Indicator Date hidden2'!AN283</f>
        <v>1.1714285714285715</v>
      </c>
      <c r="E280" s="126">
        <f t="shared" si="12"/>
        <v>0</v>
      </c>
      <c r="F280" s="126">
        <f t="shared" si="14"/>
        <v>3.9047619047619051</v>
      </c>
      <c r="G280" s="127">
        <f t="shared" si="13"/>
        <v>1.9523809523809526</v>
      </c>
      <c r="I280" s="209">
        <f>'Missing component hidden'!S283</f>
        <v>0</v>
      </c>
      <c r="J280" s="124">
        <f>'Missing component hidden'!T283</f>
        <v>0</v>
      </c>
      <c r="K280" s="128">
        <f>'Missing component hidden'!U283</f>
        <v>0</v>
      </c>
      <c r="L280" s="128">
        <f>'Missing component hidden'!V283</f>
        <v>0</v>
      </c>
      <c r="M280" s="128">
        <f>'Missing component hidden'!W283</f>
        <v>0</v>
      </c>
    </row>
    <row r="281" spans="1:13" x14ac:dyDescent="0.25">
      <c r="A281" s="140">
        <v>1702</v>
      </c>
      <c r="B281" s="21">
        <f>'Imputed and missing data hidden'!AM284</f>
        <v>1</v>
      </c>
      <c r="C281" s="124">
        <f>'Imputed and missing data hidden'!AN284</f>
        <v>2.8571428571428571E-2</v>
      </c>
      <c r="D281" s="125">
        <f>'Indicator Date hidden2'!AN284</f>
        <v>1.1714285714285715</v>
      </c>
      <c r="E281" s="126">
        <f t="shared" si="12"/>
        <v>0.66666666666666607</v>
      </c>
      <c r="F281" s="126">
        <f t="shared" si="14"/>
        <v>3.9047619047619051</v>
      </c>
      <c r="G281" s="127">
        <f t="shared" si="13"/>
        <v>2.2857142857142856</v>
      </c>
      <c r="I281" s="209">
        <f>'Missing component hidden'!S284</f>
        <v>0</v>
      </c>
      <c r="J281" s="124">
        <f>'Missing component hidden'!T284</f>
        <v>0</v>
      </c>
      <c r="K281" s="128">
        <f>'Missing component hidden'!U284</f>
        <v>0</v>
      </c>
      <c r="L281" s="128">
        <f>'Missing component hidden'!V284</f>
        <v>0</v>
      </c>
      <c r="M281" s="128">
        <f>'Missing component hidden'!W284</f>
        <v>0</v>
      </c>
    </row>
    <row r="282" spans="1:13" x14ac:dyDescent="0.25">
      <c r="A282" s="140">
        <v>1703</v>
      </c>
      <c r="B282" s="21">
        <f>'Imputed and missing data hidden'!AM285</f>
        <v>0</v>
      </c>
      <c r="C282" s="124">
        <f>'Imputed and missing data hidden'!AN285</f>
        <v>0</v>
      </c>
      <c r="D282" s="125">
        <f>'Indicator Date hidden2'!AN285</f>
        <v>1.1714285714285715</v>
      </c>
      <c r="E282" s="126">
        <f t="shared" si="12"/>
        <v>0</v>
      </c>
      <c r="F282" s="126">
        <f t="shared" si="14"/>
        <v>3.9047619047619051</v>
      </c>
      <c r="G282" s="127">
        <f t="shared" si="13"/>
        <v>1.9523809523809526</v>
      </c>
      <c r="I282" s="209">
        <f>'Missing component hidden'!S285</f>
        <v>0</v>
      </c>
      <c r="J282" s="124">
        <f>'Missing component hidden'!T285</f>
        <v>0</v>
      </c>
      <c r="K282" s="128">
        <f>'Missing component hidden'!U285</f>
        <v>0</v>
      </c>
      <c r="L282" s="128">
        <f>'Missing component hidden'!V285</f>
        <v>0</v>
      </c>
      <c r="M282" s="128">
        <f>'Missing component hidden'!W285</f>
        <v>0</v>
      </c>
    </row>
    <row r="283" spans="1:13" x14ac:dyDescent="0.25">
      <c r="A283" s="140">
        <v>1704</v>
      </c>
      <c r="B283" s="21">
        <f>'Imputed and missing data hidden'!AM286</f>
        <v>1</v>
      </c>
      <c r="C283" s="124">
        <f>'Imputed and missing data hidden'!AN286</f>
        <v>2.8571428571428571E-2</v>
      </c>
      <c r="D283" s="125">
        <f>'Indicator Date hidden2'!AN286</f>
        <v>1.1714285714285715</v>
      </c>
      <c r="E283" s="126">
        <f t="shared" si="12"/>
        <v>0.66666666666666607</v>
      </c>
      <c r="F283" s="126">
        <f t="shared" si="14"/>
        <v>3.9047619047619051</v>
      </c>
      <c r="G283" s="127">
        <f t="shared" si="13"/>
        <v>2.2857142857142856</v>
      </c>
      <c r="I283" s="209">
        <f>'Missing component hidden'!S286</f>
        <v>0</v>
      </c>
      <c r="J283" s="124">
        <f>'Missing component hidden'!T286</f>
        <v>0</v>
      </c>
      <c r="K283" s="128">
        <f>'Missing component hidden'!U286</f>
        <v>0</v>
      </c>
      <c r="L283" s="128">
        <f>'Missing component hidden'!V286</f>
        <v>0</v>
      </c>
      <c r="M283" s="128">
        <f>'Missing component hidden'!W286</f>
        <v>0</v>
      </c>
    </row>
    <row r="284" spans="1:13" x14ac:dyDescent="0.25">
      <c r="A284" s="140">
        <v>1705</v>
      </c>
      <c r="B284" s="21">
        <f>'Imputed and missing data hidden'!AM287</f>
        <v>1</v>
      </c>
      <c r="C284" s="124">
        <f>'Imputed and missing data hidden'!AN287</f>
        <v>2.8571428571428571E-2</v>
      </c>
      <c r="D284" s="125">
        <f>'Indicator Date hidden2'!AN287</f>
        <v>1.1714285714285715</v>
      </c>
      <c r="E284" s="126">
        <f t="shared" si="12"/>
        <v>0.66666666666666607</v>
      </c>
      <c r="F284" s="126">
        <f t="shared" si="14"/>
        <v>3.9047619047619051</v>
      </c>
      <c r="G284" s="127">
        <f t="shared" si="13"/>
        <v>2.2857142857142856</v>
      </c>
      <c r="I284" s="209">
        <f>'Missing component hidden'!S287</f>
        <v>0</v>
      </c>
      <c r="J284" s="124">
        <f>'Missing component hidden'!T287</f>
        <v>0</v>
      </c>
      <c r="K284" s="128">
        <f>'Missing component hidden'!U287</f>
        <v>0</v>
      </c>
      <c r="L284" s="128">
        <f>'Missing component hidden'!V287</f>
        <v>0</v>
      </c>
      <c r="M284" s="128">
        <f>'Missing component hidden'!W287</f>
        <v>0</v>
      </c>
    </row>
    <row r="285" spans="1:13" x14ac:dyDescent="0.25">
      <c r="A285" s="140">
        <v>1706</v>
      </c>
      <c r="B285" s="21">
        <f>'Imputed and missing data hidden'!AM288</f>
        <v>0</v>
      </c>
      <c r="C285" s="124">
        <f>'Imputed and missing data hidden'!AN288</f>
        <v>0</v>
      </c>
      <c r="D285" s="125">
        <f>'Indicator Date hidden2'!AN288</f>
        <v>1.1714285714285715</v>
      </c>
      <c r="E285" s="126">
        <f t="shared" si="12"/>
        <v>0</v>
      </c>
      <c r="F285" s="126">
        <f t="shared" si="14"/>
        <v>3.9047619047619051</v>
      </c>
      <c r="G285" s="127">
        <f t="shared" si="13"/>
        <v>1.9523809523809526</v>
      </c>
      <c r="I285" s="209">
        <f>'Missing component hidden'!S288</f>
        <v>0</v>
      </c>
      <c r="J285" s="124">
        <f>'Missing component hidden'!T288</f>
        <v>0</v>
      </c>
      <c r="K285" s="128">
        <f>'Missing component hidden'!U288</f>
        <v>0</v>
      </c>
      <c r="L285" s="128">
        <f>'Missing component hidden'!V288</f>
        <v>0</v>
      </c>
      <c r="M285" s="128">
        <f>'Missing component hidden'!W288</f>
        <v>0</v>
      </c>
    </row>
    <row r="286" spans="1:13" x14ac:dyDescent="0.25">
      <c r="A286" s="140">
        <v>1707</v>
      </c>
      <c r="B286" s="21">
        <f>'Imputed and missing data hidden'!AM289</f>
        <v>0</v>
      </c>
      <c r="C286" s="124">
        <f>'Imputed and missing data hidden'!AN289</f>
        <v>0</v>
      </c>
      <c r="D286" s="125">
        <f>'Indicator Date hidden2'!AN289</f>
        <v>1.1714285714285715</v>
      </c>
      <c r="E286" s="126">
        <f t="shared" si="12"/>
        <v>0</v>
      </c>
      <c r="F286" s="126">
        <f t="shared" si="14"/>
        <v>3.9047619047619051</v>
      </c>
      <c r="G286" s="127">
        <f t="shared" si="13"/>
        <v>1.9523809523809526</v>
      </c>
      <c r="I286" s="209">
        <f>'Missing component hidden'!S289</f>
        <v>0</v>
      </c>
      <c r="J286" s="124">
        <f>'Missing component hidden'!T289</f>
        <v>0</v>
      </c>
      <c r="K286" s="128">
        <f>'Missing component hidden'!U289</f>
        <v>0</v>
      </c>
      <c r="L286" s="128">
        <f>'Missing component hidden'!V289</f>
        <v>0</v>
      </c>
      <c r="M286" s="128">
        <f>'Missing component hidden'!W289</f>
        <v>0</v>
      </c>
    </row>
    <row r="287" spans="1:13" x14ac:dyDescent="0.25">
      <c r="A287" s="140">
        <v>1708</v>
      </c>
      <c r="B287" s="21">
        <f>'Imputed and missing data hidden'!AM290</f>
        <v>0</v>
      </c>
      <c r="C287" s="124">
        <f>'Imputed and missing data hidden'!AN290</f>
        <v>0</v>
      </c>
      <c r="D287" s="125">
        <f>'Indicator Date hidden2'!AN290</f>
        <v>1.1714285714285715</v>
      </c>
      <c r="E287" s="126">
        <f t="shared" si="12"/>
        <v>0</v>
      </c>
      <c r="F287" s="126">
        <f t="shared" si="14"/>
        <v>3.9047619047619051</v>
      </c>
      <c r="G287" s="127">
        <f t="shared" si="13"/>
        <v>1.9523809523809526</v>
      </c>
      <c r="I287" s="209">
        <f>'Missing component hidden'!S290</f>
        <v>0</v>
      </c>
      <c r="J287" s="124">
        <f>'Missing component hidden'!T290</f>
        <v>0</v>
      </c>
      <c r="K287" s="128">
        <f>'Missing component hidden'!U290</f>
        <v>0</v>
      </c>
      <c r="L287" s="128">
        <f>'Missing component hidden'!V290</f>
        <v>0</v>
      </c>
      <c r="M287" s="128">
        <f>'Missing component hidden'!W290</f>
        <v>0</v>
      </c>
    </row>
    <row r="288" spans="1:13" x14ac:dyDescent="0.25">
      <c r="A288" s="140">
        <v>1709</v>
      </c>
      <c r="B288" s="21">
        <f>'Imputed and missing data hidden'!AM291</f>
        <v>0</v>
      </c>
      <c r="C288" s="124">
        <f>'Imputed and missing data hidden'!AN291</f>
        <v>0</v>
      </c>
      <c r="D288" s="125">
        <f>'Indicator Date hidden2'!AN291</f>
        <v>1.1714285714285715</v>
      </c>
      <c r="E288" s="126">
        <f t="shared" si="12"/>
        <v>0</v>
      </c>
      <c r="F288" s="126">
        <f t="shared" si="14"/>
        <v>3.9047619047619051</v>
      </c>
      <c r="G288" s="127">
        <f t="shared" si="13"/>
        <v>1.9523809523809526</v>
      </c>
      <c r="I288" s="209">
        <f>'Missing component hidden'!S291</f>
        <v>0</v>
      </c>
      <c r="J288" s="124">
        <f>'Missing component hidden'!T291</f>
        <v>0</v>
      </c>
      <c r="K288" s="128">
        <f>'Missing component hidden'!U291</f>
        <v>0</v>
      </c>
      <c r="L288" s="128">
        <f>'Missing component hidden'!V291</f>
        <v>0</v>
      </c>
      <c r="M288" s="128">
        <f>'Missing component hidden'!W291</f>
        <v>0</v>
      </c>
    </row>
    <row r="289" spans="1:13" x14ac:dyDescent="0.25">
      <c r="A289" s="140">
        <v>1801</v>
      </c>
      <c r="B289" s="21">
        <f>'Imputed and missing data hidden'!AM292</f>
        <v>0</v>
      </c>
      <c r="C289" s="124">
        <f>'Imputed and missing data hidden'!AN292</f>
        <v>0</v>
      </c>
      <c r="D289" s="125">
        <f>'Indicator Date hidden2'!AN292</f>
        <v>1.1714285714285715</v>
      </c>
      <c r="E289" s="126">
        <f t="shared" si="12"/>
        <v>0</v>
      </c>
      <c r="F289" s="126">
        <f t="shared" si="14"/>
        <v>3.9047619047619051</v>
      </c>
      <c r="G289" s="127">
        <f t="shared" si="13"/>
        <v>1.9523809523809526</v>
      </c>
      <c r="I289" s="209">
        <f>'Missing component hidden'!S292</f>
        <v>0</v>
      </c>
      <c r="J289" s="124">
        <f>'Missing component hidden'!T292</f>
        <v>0</v>
      </c>
      <c r="K289" s="128">
        <f>'Missing component hidden'!U292</f>
        <v>0</v>
      </c>
      <c r="L289" s="128">
        <f>'Missing component hidden'!V292</f>
        <v>0</v>
      </c>
      <c r="M289" s="128">
        <f>'Missing component hidden'!W292</f>
        <v>0</v>
      </c>
    </row>
    <row r="290" spans="1:13" x14ac:dyDescent="0.25">
      <c r="A290" s="140">
        <v>1802</v>
      </c>
      <c r="B290" s="21">
        <f>'Imputed and missing data hidden'!AM293</f>
        <v>0</v>
      </c>
      <c r="C290" s="124">
        <f>'Imputed and missing data hidden'!AN293</f>
        <v>0</v>
      </c>
      <c r="D290" s="125">
        <f>'Indicator Date hidden2'!AN293</f>
        <v>1.1714285714285715</v>
      </c>
      <c r="E290" s="126">
        <f t="shared" si="12"/>
        <v>0</v>
      </c>
      <c r="F290" s="126">
        <f t="shared" si="14"/>
        <v>3.9047619047619051</v>
      </c>
      <c r="G290" s="127">
        <f t="shared" si="13"/>
        <v>1.9523809523809526</v>
      </c>
      <c r="I290" s="209">
        <f>'Missing component hidden'!S293</f>
        <v>0</v>
      </c>
      <c r="J290" s="124">
        <f>'Missing component hidden'!T293</f>
        <v>0</v>
      </c>
      <c r="K290" s="128">
        <f>'Missing component hidden'!U293</f>
        <v>0</v>
      </c>
      <c r="L290" s="128">
        <f>'Missing component hidden'!V293</f>
        <v>0</v>
      </c>
      <c r="M290" s="128">
        <f>'Missing component hidden'!W293</f>
        <v>0</v>
      </c>
    </row>
    <row r="291" spans="1:13" x14ac:dyDescent="0.25">
      <c r="A291" s="140">
        <v>1803</v>
      </c>
      <c r="B291" s="21">
        <f>'Imputed and missing data hidden'!AM294</f>
        <v>0</v>
      </c>
      <c r="C291" s="124">
        <f>'Imputed and missing data hidden'!AN294</f>
        <v>0</v>
      </c>
      <c r="D291" s="125">
        <f>'Indicator Date hidden2'!AN294</f>
        <v>1.1714285714285715</v>
      </c>
      <c r="E291" s="126">
        <f t="shared" si="12"/>
        <v>0</v>
      </c>
      <c r="F291" s="126">
        <f t="shared" si="14"/>
        <v>3.9047619047619051</v>
      </c>
      <c r="G291" s="127">
        <f t="shared" si="13"/>
        <v>1.9523809523809526</v>
      </c>
      <c r="I291" s="209">
        <f>'Missing component hidden'!S294</f>
        <v>0</v>
      </c>
      <c r="J291" s="124">
        <f>'Missing component hidden'!T294</f>
        <v>0</v>
      </c>
      <c r="K291" s="128">
        <f>'Missing component hidden'!U294</f>
        <v>0</v>
      </c>
      <c r="L291" s="128">
        <f>'Missing component hidden'!V294</f>
        <v>0</v>
      </c>
      <c r="M291" s="128">
        <f>'Missing component hidden'!W294</f>
        <v>0</v>
      </c>
    </row>
    <row r="292" spans="1:13" x14ac:dyDescent="0.25">
      <c r="A292" s="140">
        <v>1804</v>
      </c>
      <c r="B292" s="21">
        <f>'Imputed and missing data hidden'!AM295</f>
        <v>0</v>
      </c>
      <c r="C292" s="124">
        <f>'Imputed and missing data hidden'!AN295</f>
        <v>0</v>
      </c>
      <c r="D292" s="125">
        <f>'Indicator Date hidden2'!AN295</f>
        <v>1.1714285714285715</v>
      </c>
      <c r="E292" s="126">
        <f t="shared" si="12"/>
        <v>0</v>
      </c>
      <c r="F292" s="126">
        <f t="shared" si="14"/>
        <v>3.9047619047619051</v>
      </c>
      <c r="G292" s="127">
        <f t="shared" si="13"/>
        <v>1.9523809523809526</v>
      </c>
      <c r="I292" s="209">
        <f>'Missing component hidden'!S295</f>
        <v>0</v>
      </c>
      <c r="J292" s="124">
        <f>'Missing component hidden'!T295</f>
        <v>0</v>
      </c>
      <c r="K292" s="128">
        <f>'Missing component hidden'!U295</f>
        <v>0</v>
      </c>
      <c r="L292" s="128">
        <f>'Missing component hidden'!V295</f>
        <v>0</v>
      </c>
      <c r="M292" s="128">
        <f>'Missing component hidden'!W295</f>
        <v>0</v>
      </c>
    </row>
    <row r="293" spans="1:13" x14ac:dyDescent="0.25">
      <c r="A293" s="140">
        <v>1805</v>
      </c>
      <c r="B293" s="21">
        <f>'Imputed and missing data hidden'!AM296</f>
        <v>0</v>
      </c>
      <c r="C293" s="124">
        <f>'Imputed and missing data hidden'!AN296</f>
        <v>0</v>
      </c>
      <c r="D293" s="125">
        <f>'Indicator Date hidden2'!AN296</f>
        <v>1.1714285714285715</v>
      </c>
      <c r="E293" s="126">
        <f t="shared" si="12"/>
        <v>0</v>
      </c>
      <c r="F293" s="126">
        <f t="shared" si="14"/>
        <v>3.9047619047619051</v>
      </c>
      <c r="G293" s="127">
        <f t="shared" si="13"/>
        <v>1.9523809523809526</v>
      </c>
      <c r="I293" s="209">
        <f>'Missing component hidden'!S296</f>
        <v>0</v>
      </c>
      <c r="J293" s="124">
        <f>'Missing component hidden'!T296</f>
        <v>0</v>
      </c>
      <c r="K293" s="128">
        <f>'Missing component hidden'!U296</f>
        <v>0</v>
      </c>
      <c r="L293" s="128">
        <f>'Missing component hidden'!V296</f>
        <v>0</v>
      </c>
      <c r="M293" s="128">
        <f>'Missing component hidden'!W296</f>
        <v>0</v>
      </c>
    </row>
    <row r="294" spans="1:13" x14ac:dyDescent="0.25">
      <c r="A294" s="140">
        <v>1806</v>
      </c>
      <c r="B294" s="21">
        <f>'Imputed and missing data hidden'!AM297</f>
        <v>0</v>
      </c>
      <c r="C294" s="124">
        <f>'Imputed and missing data hidden'!AN297</f>
        <v>0</v>
      </c>
      <c r="D294" s="125">
        <f>'Indicator Date hidden2'!AN297</f>
        <v>1.1714285714285715</v>
      </c>
      <c r="E294" s="126">
        <f t="shared" si="12"/>
        <v>0</v>
      </c>
      <c r="F294" s="126">
        <f t="shared" si="14"/>
        <v>3.9047619047619051</v>
      </c>
      <c r="G294" s="127">
        <f t="shared" si="13"/>
        <v>1.9523809523809526</v>
      </c>
      <c r="I294" s="209">
        <f>'Missing component hidden'!S297</f>
        <v>0</v>
      </c>
      <c r="J294" s="124">
        <f>'Missing component hidden'!T297</f>
        <v>0</v>
      </c>
      <c r="K294" s="128">
        <f>'Missing component hidden'!U297</f>
        <v>0</v>
      </c>
      <c r="L294" s="128">
        <f>'Missing component hidden'!V297</f>
        <v>0</v>
      </c>
      <c r="M294" s="128">
        <f>'Missing component hidden'!W297</f>
        <v>0</v>
      </c>
    </row>
    <row r="295" spans="1:13" x14ac:dyDescent="0.25">
      <c r="A295" s="140">
        <v>1807</v>
      </c>
      <c r="B295" s="21">
        <f>'Imputed and missing data hidden'!AM298</f>
        <v>0</v>
      </c>
      <c r="C295" s="124">
        <f>'Imputed and missing data hidden'!AN298</f>
        <v>0</v>
      </c>
      <c r="D295" s="125">
        <f>'Indicator Date hidden2'!AN298</f>
        <v>1.1714285714285715</v>
      </c>
      <c r="E295" s="126">
        <f t="shared" si="12"/>
        <v>0</v>
      </c>
      <c r="F295" s="126">
        <f t="shared" si="14"/>
        <v>3.9047619047619051</v>
      </c>
      <c r="G295" s="127">
        <f t="shared" si="13"/>
        <v>1.9523809523809526</v>
      </c>
      <c r="I295" s="209">
        <f>'Missing component hidden'!S298</f>
        <v>0</v>
      </c>
      <c r="J295" s="124">
        <f>'Missing component hidden'!T298</f>
        <v>0</v>
      </c>
      <c r="K295" s="128">
        <f>'Missing component hidden'!U298</f>
        <v>0</v>
      </c>
      <c r="L295" s="128">
        <f>'Missing component hidden'!V298</f>
        <v>0</v>
      </c>
      <c r="M295" s="128">
        <f>'Missing component hidden'!W298</f>
        <v>0</v>
      </c>
    </row>
    <row r="296" spans="1:13" x14ac:dyDescent="0.25">
      <c r="A296" s="140">
        <v>1808</v>
      </c>
      <c r="B296" s="21">
        <f>'Imputed and missing data hidden'!AM299</f>
        <v>0</v>
      </c>
      <c r="C296" s="124">
        <f>'Imputed and missing data hidden'!AN299</f>
        <v>0</v>
      </c>
      <c r="D296" s="125">
        <f>'Indicator Date hidden2'!AN299</f>
        <v>1.1714285714285715</v>
      </c>
      <c r="E296" s="126">
        <f t="shared" si="12"/>
        <v>0</v>
      </c>
      <c r="F296" s="126">
        <f t="shared" si="14"/>
        <v>3.9047619047619051</v>
      </c>
      <c r="G296" s="127">
        <f t="shared" si="13"/>
        <v>1.9523809523809526</v>
      </c>
      <c r="I296" s="209">
        <f>'Missing component hidden'!S299</f>
        <v>0</v>
      </c>
      <c r="J296" s="124">
        <f>'Missing component hidden'!T299</f>
        <v>0</v>
      </c>
      <c r="K296" s="128">
        <f>'Missing component hidden'!U299</f>
        <v>0</v>
      </c>
      <c r="L296" s="128">
        <f>'Missing component hidden'!V299</f>
        <v>0</v>
      </c>
      <c r="M296" s="128">
        <f>'Missing component hidden'!W299</f>
        <v>0</v>
      </c>
    </row>
    <row r="297" spans="1:13" x14ac:dyDescent="0.25">
      <c r="A297" s="140">
        <v>1809</v>
      </c>
      <c r="B297" s="21">
        <f>'Imputed and missing data hidden'!AM300</f>
        <v>0</v>
      </c>
      <c r="C297" s="124">
        <f>'Imputed and missing data hidden'!AN300</f>
        <v>0</v>
      </c>
      <c r="D297" s="125">
        <f>'Indicator Date hidden2'!AN300</f>
        <v>1.1714285714285715</v>
      </c>
      <c r="E297" s="126">
        <f t="shared" si="12"/>
        <v>0</v>
      </c>
      <c r="F297" s="126">
        <f t="shared" si="14"/>
        <v>3.9047619047619051</v>
      </c>
      <c r="G297" s="127">
        <f t="shared" si="13"/>
        <v>1.9523809523809526</v>
      </c>
      <c r="I297" s="209">
        <f>'Missing component hidden'!S300</f>
        <v>0</v>
      </c>
      <c r="J297" s="124">
        <f>'Missing component hidden'!T300</f>
        <v>0</v>
      </c>
      <c r="K297" s="128">
        <f>'Missing component hidden'!U300</f>
        <v>0</v>
      </c>
      <c r="L297" s="128">
        <f>'Missing component hidden'!V300</f>
        <v>0</v>
      </c>
      <c r="M297" s="128">
        <f>'Missing component hidden'!W300</f>
        <v>0</v>
      </c>
    </row>
    <row r="298" spans="1:13" x14ac:dyDescent="0.25">
      <c r="A298" s="140">
        <v>1810</v>
      </c>
      <c r="B298" s="21">
        <f>'Imputed and missing data hidden'!AM301</f>
        <v>0</v>
      </c>
      <c r="C298" s="124">
        <f>'Imputed and missing data hidden'!AN301</f>
        <v>0</v>
      </c>
      <c r="D298" s="125">
        <f>'Indicator Date hidden2'!AN301</f>
        <v>1.1714285714285715</v>
      </c>
      <c r="E298" s="126">
        <f t="shared" si="12"/>
        <v>0</v>
      </c>
      <c r="F298" s="126">
        <f t="shared" si="14"/>
        <v>3.9047619047619051</v>
      </c>
      <c r="G298" s="127">
        <f t="shared" si="13"/>
        <v>1.9523809523809526</v>
      </c>
      <c r="I298" s="209">
        <f>'Missing component hidden'!S301</f>
        <v>0</v>
      </c>
      <c r="J298" s="124">
        <f>'Missing component hidden'!T301</f>
        <v>0</v>
      </c>
      <c r="K298" s="128">
        <f>'Missing component hidden'!U301</f>
        <v>0</v>
      </c>
      <c r="L298" s="128">
        <f>'Missing component hidden'!V301</f>
        <v>0</v>
      </c>
      <c r="M298" s="128">
        <f>'Missing component hidden'!W301</f>
        <v>0</v>
      </c>
    </row>
    <row r="299" spans="1:13" x14ac:dyDescent="0.25">
      <c r="A299" s="140">
        <v>1811</v>
      </c>
      <c r="B299" s="21">
        <f>'Imputed and missing data hidden'!AM302</f>
        <v>0</v>
      </c>
      <c r="C299" s="124">
        <f>'Imputed and missing data hidden'!AN302</f>
        <v>0</v>
      </c>
      <c r="D299" s="125">
        <f>'Indicator Date hidden2'!AN302</f>
        <v>1.1714285714285715</v>
      </c>
      <c r="E299" s="126">
        <f t="shared" si="12"/>
        <v>0</v>
      </c>
      <c r="F299" s="126">
        <f t="shared" si="14"/>
        <v>3.9047619047619051</v>
      </c>
      <c r="G299" s="127">
        <f t="shared" si="13"/>
        <v>1.9523809523809526</v>
      </c>
      <c r="I299" s="209">
        <f>'Missing component hidden'!S302</f>
        <v>0</v>
      </c>
      <c r="J299" s="124">
        <f>'Missing component hidden'!T302</f>
        <v>0</v>
      </c>
      <c r="K299" s="128">
        <f>'Missing component hidden'!U302</f>
        <v>0</v>
      </c>
      <c r="L299" s="128">
        <f>'Missing component hidden'!V302</f>
        <v>0</v>
      </c>
      <c r="M299" s="128">
        <f>'Missing component hidden'!W302</f>
        <v>0</v>
      </c>
    </row>
    <row r="302" spans="1:13" x14ac:dyDescent="0.25">
      <c r="A302" s="4" t="s">
        <v>3</v>
      </c>
      <c r="B302" s="4">
        <f>MIN(B2:B299)</f>
        <v>0</v>
      </c>
      <c r="D302" s="30">
        <f>MIN(D2:D299)</f>
        <v>1.1714285714285715</v>
      </c>
      <c r="G302" s="4">
        <f>35*4/35</f>
        <v>4</v>
      </c>
    </row>
    <row r="303" spans="1:13" x14ac:dyDescent="0.25">
      <c r="A303" s="4" t="s">
        <v>4</v>
      </c>
      <c r="B303" s="4">
        <f>MAX(B2:B299)</f>
        <v>3</v>
      </c>
      <c r="D303" s="30">
        <f>MAX(D2:D299)</f>
        <v>1.1714285714285715</v>
      </c>
    </row>
    <row r="304" spans="1:13" x14ac:dyDescent="0.25">
      <c r="A304" s="4" t="s">
        <v>3</v>
      </c>
      <c r="B304" s="75">
        <v>0</v>
      </c>
      <c r="C304" s="75"/>
      <c r="D304" s="75">
        <v>0</v>
      </c>
    </row>
    <row r="305" spans="1:4" x14ac:dyDescent="0.25">
      <c r="A305" s="4" t="s">
        <v>4</v>
      </c>
      <c r="B305" s="75">
        <v>15</v>
      </c>
      <c r="C305" s="75"/>
      <c r="D305" s="75">
        <v>3</v>
      </c>
    </row>
  </sheetData>
  <autoFilter ref="A1:M1"/>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604"/>
  <sheetViews>
    <sheetView topLeftCell="Z1" zoomScale="60" zoomScaleNormal="60" workbookViewId="0">
      <selection activeCell="P27" sqref="P27"/>
    </sheetView>
  </sheetViews>
  <sheetFormatPr baseColWidth="10" defaultRowHeight="15" x14ac:dyDescent="0.25"/>
  <cols>
    <col min="1" max="1" width="22.85546875" customWidth="1"/>
    <col min="2" max="9" width="7.85546875" customWidth="1"/>
    <col min="11" max="15" width="11.42578125" style="4"/>
    <col min="16" max="16" width="14.28515625" style="4" customWidth="1"/>
    <col min="17" max="28" width="11.42578125" style="4"/>
    <col min="30" max="30" width="52.5703125" customWidth="1"/>
    <col min="47" max="58" width="11.42578125" customWidth="1"/>
  </cols>
  <sheetData>
    <row r="1" spans="1:49" ht="110.25" thickBot="1" x14ac:dyDescent="0.3">
      <c r="A1" s="195" t="s">
        <v>41</v>
      </c>
      <c r="B1" s="438" t="s">
        <v>155</v>
      </c>
      <c r="C1" s="438" t="s">
        <v>156</v>
      </c>
      <c r="D1" s="438" t="s">
        <v>170</v>
      </c>
      <c r="E1" s="438" t="s">
        <v>158</v>
      </c>
      <c r="F1" s="439" t="s">
        <v>456</v>
      </c>
      <c r="G1" s="440" t="s">
        <v>135</v>
      </c>
      <c r="H1" s="439" t="s">
        <v>106</v>
      </c>
      <c r="I1" s="440" t="s">
        <v>134</v>
      </c>
      <c r="J1" s="440" t="s">
        <v>1027</v>
      </c>
      <c r="K1" s="437" t="s">
        <v>108</v>
      </c>
      <c r="L1" s="245" t="s">
        <v>109</v>
      </c>
      <c r="M1" s="245" t="s">
        <v>110</v>
      </c>
      <c r="N1" s="246" t="s">
        <v>111</v>
      </c>
      <c r="O1" s="245" t="s">
        <v>112</v>
      </c>
      <c r="P1" s="247" t="s">
        <v>113</v>
      </c>
      <c r="Q1" s="246" t="s">
        <v>114</v>
      </c>
      <c r="R1" s="248" t="s">
        <v>115</v>
      </c>
      <c r="S1" s="249" t="s">
        <v>163</v>
      </c>
      <c r="T1" s="249" t="s">
        <v>116</v>
      </c>
      <c r="U1" s="250" t="s">
        <v>2</v>
      </c>
      <c r="V1" s="249" t="s">
        <v>118</v>
      </c>
      <c r="W1" s="249" t="s">
        <v>119</v>
      </c>
      <c r="X1" s="249" t="s">
        <v>120</v>
      </c>
      <c r="Y1" s="250" t="s">
        <v>121</v>
      </c>
      <c r="Z1" s="251" t="s">
        <v>128</v>
      </c>
      <c r="AA1" s="252" t="s">
        <v>14</v>
      </c>
      <c r="AB1" s="441"/>
      <c r="AD1" s="429" t="s">
        <v>41</v>
      </c>
      <c r="AE1" s="470" t="s">
        <v>155</v>
      </c>
      <c r="AF1" s="470" t="s">
        <v>156</v>
      </c>
      <c r="AG1" s="470" t="s">
        <v>170</v>
      </c>
      <c r="AH1" s="470" t="s">
        <v>158</v>
      </c>
      <c r="AI1" s="471" t="s">
        <v>456</v>
      </c>
      <c r="AJ1" s="472" t="s">
        <v>135</v>
      </c>
      <c r="AK1" s="471" t="s">
        <v>106</v>
      </c>
      <c r="AL1" s="472" t="s">
        <v>134</v>
      </c>
      <c r="AM1" s="472" t="s">
        <v>1026</v>
      </c>
      <c r="AO1" s="73"/>
      <c r="AP1" s="73"/>
      <c r="AQ1" s="73"/>
      <c r="AR1" s="73"/>
      <c r="AS1" s="73"/>
      <c r="AT1" s="73"/>
      <c r="AU1" s="73"/>
      <c r="AV1" s="73"/>
      <c r="AW1" s="73"/>
    </row>
    <row r="2" spans="1:49" ht="15.75" thickTop="1" x14ac:dyDescent="0.25">
      <c r="A2" s="103" t="s">
        <v>171</v>
      </c>
      <c r="B2" s="30">
        <f>'Peligro y Exposición'!D3</f>
        <v>0</v>
      </c>
      <c r="C2" s="30">
        <f>'Peligro y Exposición'!H3</f>
        <v>8.3000000000000007</v>
      </c>
      <c r="D2" s="30">
        <f>'Peligro y Exposición'!Q3</f>
        <v>0</v>
      </c>
      <c r="E2" s="30">
        <f>'Peligro y Exposición'!U3</f>
        <v>5.5</v>
      </c>
      <c r="F2" s="30">
        <f>'Peligro y Exposición'!Y3</f>
        <v>0</v>
      </c>
      <c r="G2" s="30">
        <f>'Peligro y Exposición'!Z3</f>
        <v>3.7</v>
      </c>
      <c r="H2" s="30">
        <f>'Peligro y Exposición'!AD3</f>
        <v>10</v>
      </c>
      <c r="I2" s="30">
        <f>'Peligro y Exposición'!AE3</f>
        <v>10</v>
      </c>
      <c r="J2" s="30">
        <f>'INFORM-HN 2018'!L4</f>
        <v>8.1999999999999993</v>
      </c>
      <c r="K2" s="30">
        <f>'INFORM-HN 2018'!M4</f>
        <v>4.9000000000000004</v>
      </c>
      <c r="L2" s="30">
        <f>'INFORM-HN 2018'!N4</f>
        <v>5.4</v>
      </c>
      <c r="M2" s="30">
        <f>'INFORM-HN 2018'!O4</f>
        <v>6.1</v>
      </c>
      <c r="N2" s="30">
        <f>'INFORM-HN 2018'!P4</f>
        <v>5.5</v>
      </c>
      <c r="O2" s="30">
        <f>'INFORM-HN 2018'!Q4</f>
        <v>9</v>
      </c>
      <c r="P2" s="30">
        <f>'INFORM-HN 2018'!R4</f>
        <v>3.2</v>
      </c>
      <c r="Q2" s="30">
        <f>'INFORM-HN 2018'!S4</f>
        <v>7</v>
      </c>
      <c r="R2" s="30">
        <f>'INFORM-HN 2018'!T4</f>
        <v>6.3</v>
      </c>
      <c r="S2" s="30">
        <f>'INFORM-HN 2018'!U4</f>
        <v>3.3</v>
      </c>
      <c r="T2" s="30">
        <f>'INFORM-HN 2018'!V4</f>
        <v>0.3</v>
      </c>
      <c r="U2" s="30">
        <f>'INFORM-HN 2018'!W4</f>
        <v>1.9</v>
      </c>
      <c r="V2" s="30">
        <f>'INFORM-HN 2018'!X4</f>
        <v>2.2000000000000002</v>
      </c>
      <c r="W2" s="30">
        <f>'INFORM-HN 2018'!Y4</f>
        <v>5.9</v>
      </c>
      <c r="X2" s="30">
        <f>'INFORM-HN 2018'!Z4</f>
        <v>3.6</v>
      </c>
      <c r="Y2" s="30">
        <f>'INFORM-HN 2018'!AA4</f>
        <v>3.9</v>
      </c>
      <c r="Z2" s="30">
        <f>'INFORM-HN 2018'!AB4</f>
        <v>3</v>
      </c>
      <c r="AA2" s="30">
        <f>'INFORM-HN 2018'!AC4</f>
        <v>5.4</v>
      </c>
      <c r="AB2" s="30"/>
      <c r="AD2" s="464" t="str">
        <f>AE1</f>
        <v xml:space="preserve">Población Expuesta a Terremotos </v>
      </c>
      <c r="AE2" s="455">
        <v>1</v>
      </c>
      <c r="AF2" s="469"/>
      <c r="AG2" s="469"/>
      <c r="AH2" s="469"/>
      <c r="AI2" s="469"/>
      <c r="AJ2" s="456"/>
      <c r="AK2" s="213"/>
      <c r="AL2" s="213"/>
      <c r="AM2" s="213"/>
      <c r="AO2" s="30"/>
      <c r="AP2" s="30"/>
      <c r="AQ2" s="30"/>
      <c r="AR2" s="30"/>
      <c r="AS2" s="30"/>
      <c r="AT2" s="30"/>
      <c r="AU2" s="30"/>
      <c r="AV2" s="30"/>
    </row>
    <row r="3" spans="1:49" x14ac:dyDescent="0.25">
      <c r="A3" s="105" t="s">
        <v>172</v>
      </c>
      <c r="B3" s="30">
        <f>'Peligro y Exposición'!D4</f>
        <v>0</v>
      </c>
      <c r="C3" s="30">
        <f>'Peligro y Exposición'!H4</f>
        <v>0</v>
      </c>
      <c r="D3" s="30">
        <f>'Peligro y Exposición'!Q4</f>
        <v>0</v>
      </c>
      <c r="E3" s="30">
        <f>'Peligro y Exposición'!U4</f>
        <v>0</v>
      </c>
      <c r="F3" s="30">
        <f>'Peligro y Exposición'!Y4</f>
        <v>0</v>
      </c>
      <c r="G3" s="30">
        <f>'Peligro y Exposición'!Z4</f>
        <v>0</v>
      </c>
      <c r="H3" s="30">
        <f>'Peligro y Exposición'!AD4</f>
        <v>9.1999999999999993</v>
      </c>
      <c r="I3" s="30">
        <f>'Peligro y Exposición'!AE4</f>
        <v>9.1999999999999993</v>
      </c>
      <c r="J3" s="30">
        <f>'INFORM-HN 2018'!L5</f>
        <v>6.5</v>
      </c>
      <c r="K3" s="30">
        <f>'INFORM-HN 2018'!M5</f>
        <v>5.5</v>
      </c>
      <c r="L3" s="30">
        <f>'INFORM-HN 2018'!N5</f>
        <v>6.2</v>
      </c>
      <c r="M3" s="30">
        <f>'INFORM-HN 2018'!O5</f>
        <v>6.7</v>
      </c>
      <c r="N3" s="30">
        <f>'INFORM-HN 2018'!P5</f>
        <v>6.1</v>
      </c>
      <c r="O3" s="30">
        <f>'INFORM-HN 2018'!Q5</f>
        <v>2.4</v>
      </c>
      <c r="P3" s="30">
        <f>'INFORM-HN 2018'!R5</f>
        <v>2.9</v>
      </c>
      <c r="Q3" s="30">
        <f>'INFORM-HN 2018'!S5</f>
        <v>2.7</v>
      </c>
      <c r="R3" s="30">
        <f>'INFORM-HN 2018'!T5</f>
        <v>4.5999999999999996</v>
      </c>
      <c r="S3" s="30">
        <f>'INFORM-HN 2018'!U5</f>
        <v>0.7</v>
      </c>
      <c r="T3" s="30">
        <f>'INFORM-HN 2018'!V5</f>
        <v>3</v>
      </c>
      <c r="U3" s="30">
        <f>'INFORM-HN 2018'!W5</f>
        <v>1.9</v>
      </c>
      <c r="V3" s="30">
        <f>'INFORM-HN 2018'!X5</f>
        <v>3.9</v>
      </c>
      <c r="W3" s="30">
        <f>'INFORM-HN 2018'!Y5</f>
        <v>3.8</v>
      </c>
      <c r="X3" s="30">
        <f>'INFORM-HN 2018'!Z5</f>
        <v>3.2</v>
      </c>
      <c r="Y3" s="30">
        <f>'INFORM-HN 2018'!AA5</f>
        <v>3.6</v>
      </c>
      <c r="Z3" s="30">
        <f>'INFORM-HN 2018'!AB5</f>
        <v>2.8</v>
      </c>
      <c r="AA3" s="30">
        <f>'INFORM-HN 2018'!AC5</f>
        <v>4.4000000000000004</v>
      </c>
      <c r="AB3" s="30"/>
      <c r="AD3" s="464" t="str">
        <f>AF1</f>
        <v xml:space="preserve">Población Expuesta a Inundaciones </v>
      </c>
      <c r="AE3" s="450">
        <v>-4.9205616076990491E-2</v>
      </c>
      <c r="AF3" s="213">
        <v>1</v>
      </c>
      <c r="AG3" s="213"/>
      <c r="AH3" s="213"/>
      <c r="AI3" s="213"/>
      <c r="AJ3" s="451"/>
      <c r="AK3" s="213"/>
      <c r="AL3" s="213"/>
      <c r="AM3" s="213"/>
      <c r="AO3" s="30"/>
      <c r="AP3" s="30"/>
      <c r="AQ3" s="30"/>
      <c r="AR3" s="30"/>
      <c r="AS3" s="30"/>
      <c r="AT3" s="30"/>
      <c r="AU3" s="30"/>
      <c r="AV3" s="30"/>
    </row>
    <row r="4" spans="1:49" x14ac:dyDescent="0.25">
      <c r="A4" s="105" t="s">
        <v>173</v>
      </c>
      <c r="B4" s="30">
        <f>'Peligro y Exposición'!D5</f>
        <v>6.8</v>
      </c>
      <c r="C4" s="30">
        <f>'Peligro y Exposición'!H5</f>
        <v>2.9</v>
      </c>
      <c r="D4" s="30">
        <f>'Peligro y Exposición'!Q5</f>
        <v>0</v>
      </c>
      <c r="E4" s="30">
        <f>'Peligro y Exposición'!U5</f>
        <v>0</v>
      </c>
      <c r="F4" s="30">
        <f>'Peligro y Exposición'!Y5</f>
        <v>0</v>
      </c>
      <c r="G4" s="30">
        <f>'Peligro y Exposición'!Z5</f>
        <v>2.5</v>
      </c>
      <c r="H4" s="30">
        <f>'Peligro y Exposición'!AD5</f>
        <v>8</v>
      </c>
      <c r="I4" s="30">
        <f>'Peligro y Exposición'!AE5</f>
        <v>8</v>
      </c>
      <c r="J4" s="30">
        <f>'INFORM-HN 2018'!L6</f>
        <v>5.9</v>
      </c>
      <c r="K4" s="30">
        <f>'INFORM-HN 2018'!M6</f>
        <v>5.9</v>
      </c>
      <c r="L4" s="30">
        <f>'INFORM-HN 2018'!N6</f>
        <v>7.2</v>
      </c>
      <c r="M4" s="30">
        <f>'INFORM-HN 2018'!O6</f>
        <v>6.9</v>
      </c>
      <c r="N4" s="30">
        <f>'INFORM-HN 2018'!P6</f>
        <v>6.7</v>
      </c>
      <c r="O4" s="30">
        <f>'INFORM-HN 2018'!Q6</f>
        <v>3.5</v>
      </c>
      <c r="P4" s="30">
        <f>'INFORM-HN 2018'!R6</f>
        <v>4.2</v>
      </c>
      <c r="Q4" s="30">
        <f>'INFORM-HN 2018'!S6</f>
        <v>3.9</v>
      </c>
      <c r="R4" s="30">
        <f>'INFORM-HN 2018'!T6</f>
        <v>5.5</v>
      </c>
      <c r="S4" s="30">
        <f>'INFORM-HN 2018'!U6</f>
        <v>3.3</v>
      </c>
      <c r="T4" s="30">
        <f>'INFORM-HN 2018'!V6</f>
        <v>4.0999999999999996</v>
      </c>
      <c r="U4" s="30">
        <f>'INFORM-HN 2018'!W6</f>
        <v>3.7</v>
      </c>
      <c r="V4" s="30">
        <f>'INFORM-HN 2018'!X6</f>
        <v>5.9</v>
      </c>
      <c r="W4" s="30">
        <f>'INFORM-HN 2018'!Y6</f>
        <v>3.9</v>
      </c>
      <c r="X4" s="30">
        <f>'INFORM-HN 2018'!Z6</f>
        <v>5.0999999999999996</v>
      </c>
      <c r="Y4" s="30">
        <f>'INFORM-HN 2018'!AA6</f>
        <v>5</v>
      </c>
      <c r="Z4" s="30">
        <f>'INFORM-HN 2018'!AB6</f>
        <v>4.4000000000000004</v>
      </c>
      <c r="AA4" s="30">
        <f>'INFORM-HN 2018'!AC6</f>
        <v>5.2</v>
      </c>
      <c r="AB4" s="30"/>
      <c r="AD4" s="464" t="str">
        <f>AG1</f>
        <v>Población Expuesta a Ciclones y Marejadas</v>
      </c>
      <c r="AE4" s="450">
        <v>-0.17002042107680546</v>
      </c>
      <c r="AF4" s="213">
        <v>0.11226932459150035</v>
      </c>
      <c r="AG4" s="213">
        <v>1</v>
      </c>
      <c r="AH4" s="213"/>
      <c r="AI4" s="213"/>
      <c r="AJ4" s="451"/>
      <c r="AK4" s="213"/>
      <c r="AL4" s="213"/>
      <c r="AM4" s="213"/>
      <c r="AO4" s="30"/>
      <c r="AP4" s="30"/>
      <c r="AQ4" s="30"/>
      <c r="AR4" s="30"/>
      <c r="AS4" s="30"/>
      <c r="AT4" s="30"/>
      <c r="AU4" s="30"/>
      <c r="AV4" s="30"/>
    </row>
    <row r="5" spans="1:49" x14ac:dyDescent="0.25">
      <c r="A5" s="105" t="s">
        <v>174</v>
      </c>
      <c r="B5" s="30">
        <f>'Peligro y Exposición'!D6</f>
        <v>0</v>
      </c>
      <c r="C5" s="30">
        <f>'Peligro y Exposición'!H6</f>
        <v>5.2</v>
      </c>
      <c r="D5" s="30">
        <f>'Peligro y Exposición'!Q6</f>
        <v>0</v>
      </c>
      <c r="E5" s="30">
        <f>'Peligro y Exposición'!U6</f>
        <v>5</v>
      </c>
      <c r="F5" s="30">
        <f>'Peligro y Exposición'!Y6</f>
        <v>0</v>
      </c>
      <c r="G5" s="30">
        <f>'Peligro y Exposición'!Z6</f>
        <v>2.4</v>
      </c>
      <c r="H5" s="30">
        <f>'Peligro y Exposición'!AD6</f>
        <v>8.9</v>
      </c>
      <c r="I5" s="30">
        <f>'Peligro y Exposición'!AE6</f>
        <v>8.9</v>
      </c>
      <c r="J5" s="30">
        <f>'INFORM-HN 2018'!L7</f>
        <v>6.7</v>
      </c>
      <c r="K5" s="30">
        <f>'INFORM-HN 2018'!M7</f>
        <v>6.6</v>
      </c>
      <c r="L5" s="30">
        <f>'INFORM-HN 2018'!N7</f>
        <v>7.3</v>
      </c>
      <c r="M5" s="30">
        <f>'INFORM-HN 2018'!O7</f>
        <v>7.2</v>
      </c>
      <c r="N5" s="30">
        <f>'INFORM-HN 2018'!P7</f>
        <v>7</v>
      </c>
      <c r="O5" s="30">
        <f>'INFORM-HN 2018'!Q7</f>
        <v>7.4</v>
      </c>
      <c r="P5" s="30">
        <f>'INFORM-HN 2018'!R7</f>
        <v>3.9</v>
      </c>
      <c r="Q5" s="30">
        <f>'INFORM-HN 2018'!S7</f>
        <v>5.9</v>
      </c>
      <c r="R5" s="30">
        <f>'INFORM-HN 2018'!T7</f>
        <v>6.5</v>
      </c>
      <c r="S5" s="30">
        <f>'INFORM-HN 2018'!U7</f>
        <v>3.3</v>
      </c>
      <c r="T5" s="30">
        <f>'INFORM-HN 2018'!V7</f>
        <v>4.2</v>
      </c>
      <c r="U5" s="30">
        <f>'INFORM-HN 2018'!W7</f>
        <v>3.8</v>
      </c>
      <c r="V5" s="30">
        <f>'INFORM-HN 2018'!X7</f>
        <v>7.3</v>
      </c>
      <c r="W5" s="30">
        <f>'INFORM-HN 2018'!Y7</f>
        <v>4.8</v>
      </c>
      <c r="X5" s="30">
        <f>'INFORM-HN 2018'!Z7</f>
        <v>5.4</v>
      </c>
      <c r="Y5" s="30">
        <f>'INFORM-HN 2018'!AA7</f>
        <v>5.8</v>
      </c>
      <c r="Z5" s="30">
        <f>'INFORM-HN 2018'!AB7</f>
        <v>4.9000000000000004</v>
      </c>
      <c r="AA5" s="30">
        <f>'INFORM-HN 2018'!AC7</f>
        <v>6</v>
      </c>
      <c r="AB5" s="30"/>
      <c r="AD5" s="464" t="str">
        <f>AH1</f>
        <v xml:space="preserve">Población Expuesta a Deslizamientos </v>
      </c>
      <c r="AE5" s="450">
        <v>0.16679371175755436</v>
      </c>
      <c r="AF5" s="213">
        <v>-0.1716813546307609</v>
      </c>
      <c r="AG5" s="213">
        <v>-0.44588751812946431</v>
      </c>
      <c r="AH5" s="213">
        <v>1</v>
      </c>
      <c r="AI5" s="213"/>
      <c r="AJ5" s="451"/>
      <c r="AK5" s="213"/>
      <c r="AL5" s="213"/>
      <c r="AM5" s="213"/>
      <c r="AO5" s="30"/>
      <c r="AP5" s="30"/>
      <c r="AQ5" s="30"/>
      <c r="AR5" s="30"/>
      <c r="AS5" s="30"/>
      <c r="AT5" s="30"/>
      <c r="AU5" s="30"/>
      <c r="AV5" s="30"/>
    </row>
    <row r="6" spans="1:49" x14ac:dyDescent="0.25">
      <c r="A6" s="105" t="s">
        <v>175</v>
      </c>
      <c r="B6" s="30">
        <f>'Peligro y Exposición'!D7</f>
        <v>0</v>
      </c>
      <c r="C6" s="30">
        <f>'Peligro y Exposición'!H7</f>
        <v>5.3</v>
      </c>
      <c r="D6" s="30">
        <f>'Peligro y Exposición'!Q7</f>
        <v>0</v>
      </c>
      <c r="E6" s="30">
        <f>'Peligro y Exposición'!U7</f>
        <v>6</v>
      </c>
      <c r="F6" s="30">
        <f>'Peligro y Exposición'!Y7</f>
        <v>0</v>
      </c>
      <c r="G6" s="30">
        <f>'Peligro y Exposición'!Z7</f>
        <v>2.8</v>
      </c>
      <c r="H6" s="30">
        <f>'Peligro y Exposición'!AD7</f>
        <v>8.8000000000000007</v>
      </c>
      <c r="I6" s="30">
        <f>'Peligro y Exposición'!AE7</f>
        <v>8.8000000000000007</v>
      </c>
      <c r="J6" s="30">
        <f>'INFORM-HN 2018'!L8</f>
        <v>6.7</v>
      </c>
      <c r="K6" s="30">
        <f>'INFORM-HN 2018'!M8</f>
        <v>6</v>
      </c>
      <c r="L6" s="30">
        <f>'INFORM-HN 2018'!N8</f>
        <v>6.7</v>
      </c>
      <c r="M6" s="30">
        <f>'INFORM-HN 2018'!O8</f>
        <v>6.9</v>
      </c>
      <c r="N6" s="30">
        <f>'INFORM-HN 2018'!P8</f>
        <v>6.5</v>
      </c>
      <c r="O6" s="30">
        <f>'INFORM-HN 2018'!Q8</f>
        <v>5.0999999999999996</v>
      </c>
      <c r="P6" s="30">
        <f>'INFORM-HN 2018'!R8</f>
        <v>4.3</v>
      </c>
      <c r="Q6" s="30">
        <f>'INFORM-HN 2018'!S8</f>
        <v>4.7</v>
      </c>
      <c r="R6" s="30">
        <f>'INFORM-HN 2018'!T8</f>
        <v>5.7</v>
      </c>
      <c r="S6" s="30">
        <f>'INFORM-HN 2018'!U8</f>
        <v>0.7</v>
      </c>
      <c r="T6" s="30">
        <f>'INFORM-HN 2018'!V8</f>
        <v>3.1</v>
      </c>
      <c r="U6" s="30">
        <f>'INFORM-HN 2018'!W8</f>
        <v>2</v>
      </c>
      <c r="V6" s="30">
        <f>'INFORM-HN 2018'!X8</f>
        <v>5.8</v>
      </c>
      <c r="W6" s="30">
        <f>'INFORM-HN 2018'!Y8</f>
        <v>4.8</v>
      </c>
      <c r="X6" s="30">
        <f>'INFORM-HN 2018'!Z8</f>
        <v>3.8</v>
      </c>
      <c r="Y6" s="30">
        <f>'INFORM-HN 2018'!AA8</f>
        <v>4.8</v>
      </c>
      <c r="Z6" s="30">
        <f>'INFORM-HN 2018'!AB8</f>
        <v>3.5</v>
      </c>
      <c r="AA6" s="30">
        <f>'INFORM-HN 2018'!AC8</f>
        <v>5.0999999999999996</v>
      </c>
      <c r="AB6" s="30"/>
      <c r="AD6" s="464" t="str">
        <f>AI1</f>
        <v>Población afectada por Sequía</v>
      </c>
      <c r="AE6" s="450">
        <v>0.14010573156926232</v>
      </c>
      <c r="AF6" s="213">
        <v>-2.1462344686446377E-2</v>
      </c>
      <c r="AG6" s="213">
        <v>-0.15551412161121383</v>
      </c>
      <c r="AH6" s="213">
        <v>0.26217119512946452</v>
      </c>
      <c r="AI6" s="213">
        <v>1</v>
      </c>
      <c r="AJ6" s="451"/>
      <c r="AK6" s="213"/>
      <c r="AL6" s="213"/>
      <c r="AM6" s="213"/>
      <c r="AO6" s="30"/>
      <c r="AP6" s="30"/>
      <c r="AQ6" s="30"/>
      <c r="AR6" s="30"/>
      <c r="AS6" s="30"/>
      <c r="AT6" s="30"/>
      <c r="AU6" s="30"/>
      <c r="AV6" s="30"/>
    </row>
    <row r="7" spans="1:49" x14ac:dyDescent="0.25">
      <c r="A7" s="105" t="s">
        <v>73</v>
      </c>
      <c r="B7" s="30">
        <f>'Peligro y Exposición'!D8</f>
        <v>0</v>
      </c>
      <c r="C7" s="30">
        <f>'Peligro y Exposición'!H8</f>
        <v>0</v>
      </c>
      <c r="D7" s="30">
        <f>'Peligro y Exposición'!Q8</f>
        <v>0</v>
      </c>
      <c r="E7" s="30">
        <f>'Peligro y Exposición'!U8</f>
        <v>5.4</v>
      </c>
      <c r="F7" s="30">
        <f>'Peligro y Exposición'!Y8</f>
        <v>0</v>
      </c>
      <c r="G7" s="30">
        <f>'Peligro y Exposición'!Z8</f>
        <v>1.4</v>
      </c>
      <c r="H7" s="30">
        <f>'Peligro y Exposición'!AD8</f>
        <v>7.4</v>
      </c>
      <c r="I7" s="30">
        <f>'Peligro y Exposición'!AE8</f>
        <v>7.4</v>
      </c>
      <c r="J7" s="30">
        <f>'INFORM-HN 2018'!L9</f>
        <v>5.0999999999999996</v>
      </c>
      <c r="K7" s="30">
        <f>'INFORM-HN 2018'!M9</f>
        <v>5.4</v>
      </c>
      <c r="L7" s="30">
        <f>'INFORM-HN 2018'!N9</f>
        <v>6.2</v>
      </c>
      <c r="M7" s="30">
        <f>'INFORM-HN 2018'!O9</f>
        <v>5.6</v>
      </c>
      <c r="N7" s="30">
        <f>'INFORM-HN 2018'!P9</f>
        <v>5.7</v>
      </c>
      <c r="O7" s="30">
        <f>'INFORM-HN 2018'!Q9</f>
        <v>3.1</v>
      </c>
      <c r="P7" s="30">
        <f>'INFORM-HN 2018'!R9</f>
        <v>3.4</v>
      </c>
      <c r="Q7" s="30">
        <f>'INFORM-HN 2018'!S9</f>
        <v>3.3</v>
      </c>
      <c r="R7" s="30">
        <f>'INFORM-HN 2018'!T9</f>
        <v>4.5999999999999996</v>
      </c>
      <c r="S7" s="30">
        <f>'INFORM-HN 2018'!U9</f>
        <v>5</v>
      </c>
      <c r="T7" s="30">
        <f>'INFORM-HN 2018'!V9</f>
        <v>3</v>
      </c>
      <c r="U7" s="30">
        <f>'INFORM-HN 2018'!W9</f>
        <v>4.0999999999999996</v>
      </c>
      <c r="V7" s="30">
        <f>'INFORM-HN 2018'!X9</f>
        <v>4.8</v>
      </c>
      <c r="W7" s="30">
        <f>'INFORM-HN 2018'!Y9</f>
        <v>4.5</v>
      </c>
      <c r="X7" s="30">
        <f>'INFORM-HN 2018'!Z9</f>
        <v>4.0999999999999996</v>
      </c>
      <c r="Y7" s="30">
        <f>'INFORM-HN 2018'!AA9</f>
        <v>4.5</v>
      </c>
      <c r="Z7" s="30">
        <f>'INFORM-HN 2018'!AB9</f>
        <v>4.3</v>
      </c>
      <c r="AA7" s="30">
        <f>'INFORM-HN 2018'!AC9</f>
        <v>4.7</v>
      </c>
      <c r="AB7" s="30"/>
      <c r="AD7" s="465" t="str">
        <f>AJ1</f>
        <v>INFORM Peligro Natural</v>
      </c>
      <c r="AE7" s="452">
        <v>0.57255717915696014</v>
      </c>
      <c r="AF7" s="453">
        <v>0.37057062689977432</v>
      </c>
      <c r="AG7" s="453">
        <v>-4.5489547562849203E-2</v>
      </c>
      <c r="AH7" s="453">
        <v>0.48418872723120021</v>
      </c>
      <c r="AI7" s="453">
        <v>0.60909320604878159</v>
      </c>
      <c r="AJ7" s="454">
        <v>1</v>
      </c>
      <c r="AK7" s="453"/>
      <c r="AL7" s="453"/>
      <c r="AM7" s="213"/>
      <c r="AO7" s="30"/>
      <c r="AP7" s="30"/>
      <c r="AQ7" s="30"/>
      <c r="AR7" s="30"/>
      <c r="AS7" s="30"/>
      <c r="AT7" s="30"/>
      <c r="AU7" s="30"/>
      <c r="AV7" s="30"/>
    </row>
    <row r="8" spans="1:49" x14ac:dyDescent="0.25">
      <c r="A8" s="106" t="s">
        <v>176</v>
      </c>
      <c r="B8" s="30">
        <f>'Peligro y Exposición'!D9</f>
        <v>9.1</v>
      </c>
      <c r="C8" s="30">
        <f>'Peligro y Exposición'!H9</f>
        <v>6.1</v>
      </c>
      <c r="D8" s="30">
        <f>'Peligro y Exposición'!Q9</f>
        <v>0</v>
      </c>
      <c r="E8" s="30">
        <f>'Peligro y Exposición'!U9</f>
        <v>4.8</v>
      </c>
      <c r="F8" s="30">
        <f>'Peligro y Exposición'!Y9</f>
        <v>0</v>
      </c>
      <c r="G8" s="30">
        <f>'Peligro y Exposición'!Z9</f>
        <v>5.0999999999999996</v>
      </c>
      <c r="H8" s="30">
        <f>'Peligro y Exposición'!AD9</f>
        <v>9.6999999999999993</v>
      </c>
      <c r="I8" s="30">
        <f>'Peligro y Exposición'!AE9</f>
        <v>9.6999999999999993</v>
      </c>
      <c r="J8" s="30">
        <f>'INFORM-HN 2018'!L10</f>
        <v>8.1999999999999993</v>
      </c>
      <c r="K8" s="30">
        <f>'INFORM-HN 2018'!M10</f>
        <v>6</v>
      </c>
      <c r="L8" s="30">
        <f>'INFORM-HN 2018'!N10</f>
        <v>6.4</v>
      </c>
      <c r="M8" s="30">
        <f>'INFORM-HN 2018'!O10</f>
        <v>6.7</v>
      </c>
      <c r="N8" s="30">
        <f>'INFORM-HN 2018'!P10</f>
        <v>6.4</v>
      </c>
      <c r="O8" s="30">
        <f>'INFORM-HN 2018'!Q10</f>
        <v>9.1</v>
      </c>
      <c r="P8" s="30">
        <f>'INFORM-HN 2018'!R10</f>
        <v>4.2</v>
      </c>
      <c r="Q8" s="30">
        <f>'INFORM-HN 2018'!S10</f>
        <v>7.4</v>
      </c>
      <c r="R8" s="30">
        <f>'INFORM-HN 2018'!T10</f>
        <v>6.9</v>
      </c>
      <c r="S8" s="30">
        <f>'INFORM-HN 2018'!U10</f>
        <v>3.3</v>
      </c>
      <c r="T8" s="30">
        <f>'INFORM-HN 2018'!V10</f>
        <v>1.9</v>
      </c>
      <c r="U8" s="30">
        <f>'INFORM-HN 2018'!W10</f>
        <v>2.6</v>
      </c>
      <c r="V8" s="30">
        <f>'INFORM-HN 2018'!X10</f>
        <v>4.9000000000000004</v>
      </c>
      <c r="W8" s="30">
        <f>'INFORM-HN 2018'!Y10</f>
        <v>5.4</v>
      </c>
      <c r="X8" s="30">
        <f>'INFORM-HN 2018'!Z10</f>
        <v>4.7</v>
      </c>
      <c r="Y8" s="30">
        <f>'INFORM-HN 2018'!AA10</f>
        <v>5</v>
      </c>
      <c r="Z8" s="30">
        <f>'INFORM-HN 2018'!AB10</f>
        <v>3.9</v>
      </c>
      <c r="AA8" s="30">
        <f>'INFORM-HN 2018'!AC10</f>
        <v>6</v>
      </c>
      <c r="AB8" s="30"/>
      <c r="AD8" s="464" t="str">
        <f>AK1</f>
        <v>Violencia</v>
      </c>
      <c r="AE8" s="213">
        <v>0.15961444880004186</v>
      </c>
      <c r="AF8" s="213">
        <v>0.1102039319449294</v>
      </c>
      <c r="AG8" s="213">
        <v>-3.9208658878118668E-2</v>
      </c>
      <c r="AH8" s="213">
        <v>4.5974466098818443E-4</v>
      </c>
      <c r="AI8" s="213">
        <v>-0.32862913065773108</v>
      </c>
      <c r="AJ8" s="213">
        <v>-2.8046481619523431E-2</v>
      </c>
      <c r="AK8" s="450">
        <v>1</v>
      </c>
      <c r="AL8" s="451"/>
      <c r="AM8" s="213"/>
      <c r="AO8" s="30"/>
      <c r="AP8" s="30"/>
      <c r="AQ8" s="30"/>
      <c r="AR8" s="30"/>
      <c r="AS8" s="30"/>
      <c r="AT8" s="30"/>
      <c r="AU8" s="30"/>
      <c r="AV8" s="30"/>
    </row>
    <row r="9" spans="1:49" x14ac:dyDescent="0.25">
      <c r="A9" s="105" t="s">
        <v>177</v>
      </c>
      <c r="B9" s="30">
        <f>'Peligro y Exposición'!D10</f>
        <v>7.4</v>
      </c>
      <c r="C9" s="30">
        <f>'Peligro y Exposición'!H10</f>
        <v>5.6</v>
      </c>
      <c r="D9" s="30">
        <f>'Peligro y Exposición'!Q10</f>
        <v>0</v>
      </c>
      <c r="E9" s="30">
        <f>'Peligro y Exposición'!U10</f>
        <v>4.9000000000000004</v>
      </c>
      <c r="F9" s="30">
        <f>'Peligro y Exposición'!Y10</f>
        <v>0</v>
      </c>
      <c r="G9" s="30">
        <f>'Peligro y Exposición'!Z10</f>
        <v>4.2</v>
      </c>
      <c r="H9" s="30">
        <f>'Peligro y Exposición'!AD10</f>
        <v>8.9</v>
      </c>
      <c r="I9" s="30">
        <f>'Peligro y Exposición'!AE10</f>
        <v>8.9</v>
      </c>
      <c r="J9" s="30">
        <f>'INFORM-HN 2018'!L11</f>
        <v>7.2</v>
      </c>
      <c r="K9" s="30">
        <f>'INFORM-HN 2018'!M11</f>
        <v>6.1</v>
      </c>
      <c r="L9" s="30">
        <f>'INFORM-HN 2018'!N11</f>
        <v>7.2</v>
      </c>
      <c r="M9" s="30">
        <f>'INFORM-HN 2018'!O11</f>
        <v>6.6</v>
      </c>
      <c r="N9" s="30">
        <f>'INFORM-HN 2018'!P11</f>
        <v>6.6</v>
      </c>
      <c r="O9" s="30">
        <f>'INFORM-HN 2018'!Q11</f>
        <v>4</v>
      </c>
      <c r="P9" s="30">
        <f>'INFORM-HN 2018'!R11</f>
        <v>4.0999999999999996</v>
      </c>
      <c r="Q9" s="30">
        <f>'INFORM-HN 2018'!S11</f>
        <v>4.0999999999999996</v>
      </c>
      <c r="R9" s="30">
        <f>'INFORM-HN 2018'!T11</f>
        <v>5.5</v>
      </c>
      <c r="S9" s="30">
        <f>'INFORM-HN 2018'!U11</f>
        <v>5</v>
      </c>
      <c r="T9" s="30">
        <f>'INFORM-HN 2018'!V11</f>
        <v>3.5</v>
      </c>
      <c r="U9" s="30">
        <f>'INFORM-HN 2018'!W11</f>
        <v>4.3</v>
      </c>
      <c r="V9" s="30">
        <f>'INFORM-HN 2018'!X11</f>
        <v>5.0999999999999996</v>
      </c>
      <c r="W9" s="30">
        <f>'INFORM-HN 2018'!Y11</f>
        <v>4.5</v>
      </c>
      <c r="X9" s="30">
        <f>'INFORM-HN 2018'!Z11</f>
        <v>4</v>
      </c>
      <c r="Y9" s="30">
        <f>'INFORM-HN 2018'!AA11</f>
        <v>4.5</v>
      </c>
      <c r="Z9" s="30">
        <f>'INFORM-HN 2018'!AB11</f>
        <v>4.4000000000000004</v>
      </c>
      <c r="AA9" s="30">
        <f>'INFORM-HN 2018'!AC11</f>
        <v>5.6</v>
      </c>
      <c r="AB9" s="30"/>
      <c r="AD9" s="464" t="str">
        <f>AL1</f>
        <v>INFORM Peligro Humano</v>
      </c>
      <c r="AE9" s="213">
        <v>0.15961444880004186</v>
      </c>
      <c r="AF9" s="213">
        <v>0.1102039319449294</v>
      </c>
      <c r="AG9" s="213">
        <v>-3.9208658878118668E-2</v>
      </c>
      <c r="AH9" s="213">
        <v>4.5974466098818443E-4</v>
      </c>
      <c r="AI9" s="213">
        <v>-0.32862913065773108</v>
      </c>
      <c r="AJ9" s="213">
        <v>-2.8046481619523431E-2</v>
      </c>
      <c r="AK9" s="452">
        <v>1</v>
      </c>
      <c r="AL9" s="454">
        <v>1</v>
      </c>
      <c r="AM9" s="213"/>
      <c r="AO9" s="30"/>
      <c r="AP9" s="30"/>
      <c r="AQ9" s="30"/>
      <c r="AR9" s="30"/>
      <c r="AS9" s="30"/>
      <c r="AT9" s="30"/>
      <c r="AU9" s="30"/>
      <c r="AV9" s="30"/>
    </row>
    <row r="10" spans="1:49" ht="15.75" thickBot="1" x14ac:dyDescent="0.3">
      <c r="A10" s="105" t="s">
        <v>178</v>
      </c>
      <c r="B10" s="30">
        <f>'Peligro y Exposición'!D11</f>
        <v>0</v>
      </c>
      <c r="C10" s="30">
        <f>'Peligro y Exposición'!H11</f>
        <v>9.6</v>
      </c>
      <c r="D10" s="30">
        <f>'Peligro y Exposición'!Q11</f>
        <v>0</v>
      </c>
      <c r="E10" s="30">
        <f>'Peligro y Exposición'!U11</f>
        <v>3.6</v>
      </c>
      <c r="F10" s="30">
        <f>'Peligro y Exposición'!Y11</f>
        <v>0</v>
      </c>
      <c r="G10" s="30">
        <f>'Peligro y Exposición'!Z11</f>
        <v>4.2</v>
      </c>
      <c r="H10" s="30">
        <f>'Peligro y Exposición'!AD11</f>
        <v>0.9</v>
      </c>
      <c r="I10" s="30">
        <f>'Peligro y Exposición'!AE11</f>
        <v>0.9</v>
      </c>
      <c r="J10" s="30">
        <f>'INFORM-HN 2018'!L12</f>
        <v>2.7</v>
      </c>
      <c r="K10" s="30">
        <f>'INFORM-HN 2018'!M12</f>
        <v>6.2</v>
      </c>
      <c r="L10" s="30">
        <f>'INFORM-HN 2018'!N12</f>
        <v>7.4</v>
      </c>
      <c r="M10" s="30">
        <f>'INFORM-HN 2018'!O12</f>
        <v>6.9</v>
      </c>
      <c r="N10" s="30">
        <f>'INFORM-HN 2018'!P12</f>
        <v>6.8</v>
      </c>
      <c r="O10" s="30">
        <f>'INFORM-HN 2018'!Q12</f>
        <v>9.9</v>
      </c>
      <c r="P10" s="30">
        <f>'INFORM-HN 2018'!R12</f>
        <v>3.5</v>
      </c>
      <c r="Q10" s="30">
        <f>'INFORM-HN 2018'!S12</f>
        <v>8.1</v>
      </c>
      <c r="R10" s="30">
        <f>'INFORM-HN 2018'!T12</f>
        <v>7.5</v>
      </c>
      <c r="S10" s="30">
        <f>'INFORM-HN 2018'!U12</f>
        <v>3.3</v>
      </c>
      <c r="T10" s="30">
        <f>'INFORM-HN 2018'!V12</f>
        <v>2.6</v>
      </c>
      <c r="U10" s="30">
        <f>'INFORM-HN 2018'!W12</f>
        <v>3</v>
      </c>
      <c r="V10" s="30">
        <f>'INFORM-HN 2018'!X12</f>
        <v>5.4</v>
      </c>
      <c r="W10" s="30">
        <f>'INFORM-HN 2018'!Y12</f>
        <v>4.8</v>
      </c>
      <c r="X10" s="30">
        <f>'INFORM-HN 2018'!Z12</f>
        <v>4.5</v>
      </c>
      <c r="Y10" s="30">
        <f>'INFORM-HN 2018'!AA12</f>
        <v>4.9000000000000004</v>
      </c>
      <c r="Z10" s="30">
        <f>'INFORM-HN 2018'!AB12</f>
        <v>4</v>
      </c>
      <c r="AA10" s="30">
        <f>'INFORM-HN 2018'!AC12</f>
        <v>4.3</v>
      </c>
      <c r="AB10" s="30"/>
      <c r="AD10" s="466" t="str">
        <f>AM1</f>
        <v>INDICE DE PELIGRO Y EXPOSICION INFORM</v>
      </c>
      <c r="AE10" s="214">
        <v>0.40843091899094508</v>
      </c>
      <c r="AF10" s="214">
        <v>0.29727159990652857</v>
      </c>
      <c r="AG10" s="214">
        <v>-7.2166322676969596E-2</v>
      </c>
      <c r="AH10" s="214">
        <v>0.2457223643876558</v>
      </c>
      <c r="AI10" s="214">
        <v>4.7515246950760918E-2</v>
      </c>
      <c r="AJ10" s="214">
        <v>0.48612181878101624</v>
      </c>
      <c r="AK10" s="214">
        <v>0.84487818574581564</v>
      </c>
      <c r="AL10" s="214">
        <v>0.84487818574581564</v>
      </c>
      <c r="AM10" s="457">
        <v>1</v>
      </c>
      <c r="AO10" s="30"/>
      <c r="AP10" s="30"/>
      <c r="AQ10" s="30"/>
      <c r="AR10" s="30"/>
      <c r="AS10" s="30"/>
      <c r="AT10" s="30"/>
      <c r="AU10" s="30"/>
      <c r="AV10" s="30"/>
    </row>
    <row r="11" spans="1:49" ht="39.75" customHeight="1" x14ac:dyDescent="0.25">
      <c r="A11" s="105" t="s">
        <v>179</v>
      </c>
      <c r="B11" s="30">
        <f>'Peligro y Exposición'!D12</f>
        <v>0</v>
      </c>
      <c r="C11" s="30">
        <f>'Peligro y Exposición'!H12</f>
        <v>4.7</v>
      </c>
      <c r="D11" s="30">
        <f>'Peligro y Exposición'!Q12</f>
        <v>0</v>
      </c>
      <c r="E11" s="30">
        <f>'Peligro y Exposición'!U12</f>
        <v>6.2</v>
      </c>
      <c r="F11" s="30">
        <f>'Peligro y Exposición'!Y12</f>
        <v>0</v>
      </c>
      <c r="G11" s="30">
        <f>'Peligro y Exposición'!Z12</f>
        <v>2.7</v>
      </c>
      <c r="H11" s="30">
        <f>'Peligro y Exposición'!AD12</f>
        <v>2.9</v>
      </c>
      <c r="I11" s="30">
        <f>'Peligro y Exposición'!AE12</f>
        <v>2.9</v>
      </c>
      <c r="J11" s="30">
        <f>'INFORM-HN 2018'!L13</f>
        <v>2.8</v>
      </c>
      <c r="K11" s="30">
        <f>'INFORM-HN 2018'!M13</f>
        <v>7.8</v>
      </c>
      <c r="L11" s="30">
        <f>'INFORM-HN 2018'!N13</f>
        <v>8.4</v>
      </c>
      <c r="M11" s="30">
        <f>'INFORM-HN 2018'!O13</f>
        <v>8</v>
      </c>
      <c r="N11" s="30">
        <f>'INFORM-HN 2018'!P13</f>
        <v>8.1</v>
      </c>
      <c r="O11" s="30">
        <f>'INFORM-HN 2018'!Q13</f>
        <v>4.9000000000000004</v>
      </c>
      <c r="P11" s="30">
        <f>'INFORM-HN 2018'!R13</f>
        <v>5.4</v>
      </c>
      <c r="Q11" s="30">
        <f>'INFORM-HN 2018'!S13</f>
        <v>5.2</v>
      </c>
      <c r="R11" s="30">
        <f>'INFORM-HN 2018'!T13</f>
        <v>6.9</v>
      </c>
      <c r="S11" s="30">
        <f>'INFORM-HN 2018'!U13</f>
        <v>6.7</v>
      </c>
      <c r="T11" s="30">
        <f>'INFORM-HN 2018'!V13</f>
        <v>4.9000000000000004</v>
      </c>
      <c r="U11" s="30">
        <f>'INFORM-HN 2018'!W13</f>
        <v>5.9</v>
      </c>
      <c r="V11" s="30">
        <f>'INFORM-HN 2018'!X13</f>
        <v>8.3000000000000007</v>
      </c>
      <c r="W11" s="30">
        <f>'INFORM-HN 2018'!Y13</f>
        <v>9.4</v>
      </c>
      <c r="X11" s="30">
        <f>'INFORM-HN 2018'!Z13</f>
        <v>6.4</v>
      </c>
      <c r="Y11" s="30">
        <f>'INFORM-HN 2018'!AA13</f>
        <v>8</v>
      </c>
      <c r="Z11" s="30">
        <f>'INFORM-HN 2018'!AB13</f>
        <v>7.1</v>
      </c>
      <c r="AA11" s="30">
        <f>'INFORM-HN 2018'!AC13</f>
        <v>5.2</v>
      </c>
      <c r="AB11" s="30"/>
      <c r="AD11" s="65"/>
      <c r="AE11" s="65"/>
      <c r="AF11" s="65"/>
      <c r="AG11" s="65"/>
      <c r="AH11" s="65"/>
      <c r="AI11" s="65"/>
      <c r="AJ11" s="65"/>
      <c r="AK11" s="65"/>
      <c r="AL11" s="65"/>
      <c r="AO11" s="30"/>
      <c r="AP11" s="30"/>
      <c r="AQ11" s="30"/>
      <c r="AR11" s="30"/>
      <c r="AS11" s="30"/>
      <c r="AT11" s="30"/>
      <c r="AU11" s="30"/>
      <c r="AV11" s="30"/>
    </row>
    <row r="12" spans="1:49" ht="27.75" customHeight="1" x14ac:dyDescent="0.25">
      <c r="A12" s="105" t="s">
        <v>180</v>
      </c>
      <c r="B12" s="30">
        <f>'Peligro y Exposición'!D13</f>
        <v>0</v>
      </c>
      <c r="C12" s="30">
        <f>'Peligro y Exposición'!H13</f>
        <v>3.7</v>
      </c>
      <c r="D12" s="30">
        <f>'Peligro y Exposición'!Q13</f>
        <v>8.8000000000000007</v>
      </c>
      <c r="E12" s="30">
        <f>'Peligro y Exposición'!U13</f>
        <v>5.7</v>
      </c>
      <c r="F12" s="30">
        <f>'Peligro y Exposición'!Y13</f>
        <v>0</v>
      </c>
      <c r="G12" s="30">
        <f>'Peligro y Exposición'!Z13</f>
        <v>4.5999999999999996</v>
      </c>
      <c r="H12" s="30">
        <f>'Peligro y Exposición'!AD13</f>
        <v>6.6</v>
      </c>
      <c r="I12" s="30">
        <f>'Peligro y Exposición'!AE13</f>
        <v>6.6</v>
      </c>
      <c r="J12" s="30">
        <f>'INFORM-HN 2018'!L14</f>
        <v>5.7</v>
      </c>
      <c r="K12" s="30">
        <f>'INFORM-HN 2018'!M14</f>
        <v>6.7</v>
      </c>
      <c r="L12" s="30">
        <f>'INFORM-HN 2018'!N14</f>
        <v>6.5</v>
      </c>
      <c r="M12" s="30">
        <f>'INFORM-HN 2018'!O14</f>
        <v>7.2</v>
      </c>
      <c r="N12" s="30">
        <f>'INFORM-HN 2018'!P14</f>
        <v>6.8</v>
      </c>
      <c r="O12" s="30">
        <f>'INFORM-HN 2018'!Q14</f>
        <v>3.1</v>
      </c>
      <c r="P12" s="30">
        <f>'INFORM-HN 2018'!R14</f>
        <v>3.8</v>
      </c>
      <c r="Q12" s="30">
        <f>'INFORM-HN 2018'!S14</f>
        <v>3.5</v>
      </c>
      <c r="R12" s="30">
        <f>'INFORM-HN 2018'!T14</f>
        <v>5.4</v>
      </c>
      <c r="S12" s="30">
        <f>'INFORM-HN 2018'!U14</f>
        <v>5</v>
      </c>
      <c r="T12" s="30">
        <f>'INFORM-HN 2018'!V14</f>
        <v>5.4</v>
      </c>
      <c r="U12" s="30">
        <f>'INFORM-HN 2018'!W14</f>
        <v>5.2</v>
      </c>
      <c r="V12" s="30">
        <f>'INFORM-HN 2018'!X14</f>
        <v>7.9</v>
      </c>
      <c r="W12" s="30">
        <f>'INFORM-HN 2018'!Y14</f>
        <v>8.6999999999999993</v>
      </c>
      <c r="X12" s="30">
        <f>'INFORM-HN 2018'!Z14</f>
        <v>5.5</v>
      </c>
      <c r="Y12" s="30">
        <f>'INFORM-HN 2018'!AA14</f>
        <v>7.4</v>
      </c>
      <c r="Z12" s="30">
        <f>'INFORM-HN 2018'!AB14</f>
        <v>6.4</v>
      </c>
      <c r="AA12" s="30">
        <f>'INFORM-HN 2018'!AC14</f>
        <v>5.8</v>
      </c>
      <c r="AB12" s="30"/>
      <c r="AD12" s="65"/>
      <c r="AE12" s="514" t="str">
        <f t="shared" ref="AE12:AL12" si="0">K1</f>
        <v>Desarrollo y Pobreza</v>
      </c>
      <c r="AF12" s="514" t="str">
        <f t="shared" si="0"/>
        <v>Desigualdad</v>
      </c>
      <c r="AG12" s="514" t="str">
        <f t="shared" si="0"/>
        <v>Dependencia</v>
      </c>
      <c r="AH12" s="511" t="str">
        <f t="shared" si="0"/>
        <v>Vulnerabilidad Socioeconómica</v>
      </c>
      <c r="AI12" s="514" t="str">
        <f t="shared" si="0"/>
        <v>Población Desarraiga</v>
      </c>
      <c r="AJ12" s="514" t="str">
        <f t="shared" si="0"/>
        <v>Otros Grupos Vulnerables</v>
      </c>
      <c r="AK12" s="511" t="str">
        <f t="shared" si="0"/>
        <v>Grupos Vulnerables</v>
      </c>
      <c r="AL12" s="511" t="str">
        <f t="shared" si="0"/>
        <v>VULNERABILIDAD</v>
      </c>
      <c r="AO12" s="30"/>
      <c r="AP12" s="30"/>
      <c r="AQ12" s="30"/>
      <c r="AR12" s="30"/>
      <c r="AS12" s="30"/>
      <c r="AT12" s="30"/>
      <c r="AU12" s="30"/>
      <c r="AV12" s="30"/>
    </row>
    <row r="13" spans="1:49" x14ac:dyDescent="0.25">
      <c r="A13" s="105" t="s">
        <v>181</v>
      </c>
      <c r="B13" s="30">
        <f>'Peligro y Exposición'!D14</f>
        <v>0</v>
      </c>
      <c r="C13" s="30">
        <f>'Peligro y Exposición'!H14</f>
        <v>4</v>
      </c>
      <c r="D13" s="30">
        <f>'Peligro y Exposición'!Q14</f>
        <v>7.4</v>
      </c>
      <c r="E13" s="30">
        <f>'Peligro y Exposición'!U14</f>
        <v>4.3</v>
      </c>
      <c r="F13" s="30">
        <f>'Peligro y Exposición'!Y14</f>
        <v>0</v>
      </c>
      <c r="G13" s="30">
        <f>'Peligro y Exposición'!Z14</f>
        <v>3.7</v>
      </c>
      <c r="H13" s="30">
        <f>'Peligro y Exposición'!AD14</f>
        <v>7</v>
      </c>
      <c r="I13" s="30">
        <f>'Peligro y Exposición'!AE14</f>
        <v>7</v>
      </c>
      <c r="J13" s="30">
        <f>'INFORM-HN 2018'!L15</f>
        <v>5.6</v>
      </c>
      <c r="K13" s="30">
        <f>'INFORM-HN 2018'!M15</f>
        <v>8.1999999999999993</v>
      </c>
      <c r="L13" s="30">
        <f>'INFORM-HN 2018'!N15</f>
        <v>8.3000000000000007</v>
      </c>
      <c r="M13" s="30">
        <f>'INFORM-HN 2018'!O15</f>
        <v>8.5</v>
      </c>
      <c r="N13" s="30">
        <f>'INFORM-HN 2018'!P15</f>
        <v>8.3000000000000007</v>
      </c>
      <c r="O13" s="30">
        <f>'INFORM-HN 2018'!Q15</f>
        <v>3</v>
      </c>
      <c r="P13" s="30">
        <f>'INFORM-HN 2018'!R15</f>
        <v>4.2</v>
      </c>
      <c r="Q13" s="30">
        <f>'INFORM-HN 2018'!S15</f>
        <v>3.6</v>
      </c>
      <c r="R13" s="30">
        <f>'INFORM-HN 2018'!T15</f>
        <v>6.5</v>
      </c>
      <c r="S13" s="30">
        <f>'INFORM-HN 2018'!U15</f>
        <v>10</v>
      </c>
      <c r="T13" s="30">
        <f>'INFORM-HN 2018'!V15</f>
        <v>5.7</v>
      </c>
      <c r="U13" s="30">
        <f>'INFORM-HN 2018'!W15</f>
        <v>8.6999999999999993</v>
      </c>
      <c r="V13" s="30">
        <f>'INFORM-HN 2018'!X15</f>
        <v>7.6</v>
      </c>
      <c r="W13" s="30">
        <f>'INFORM-HN 2018'!Y15</f>
        <v>9</v>
      </c>
      <c r="X13" s="30">
        <f>'INFORM-HN 2018'!Z15</f>
        <v>7.1</v>
      </c>
      <c r="Y13" s="30">
        <f>'INFORM-HN 2018'!AA15</f>
        <v>7.9</v>
      </c>
      <c r="Z13" s="30">
        <f>'INFORM-HN 2018'!AB15</f>
        <v>8.3000000000000007</v>
      </c>
      <c r="AA13" s="30">
        <f>'INFORM-HN 2018'!AC15</f>
        <v>6.7</v>
      </c>
      <c r="AB13" s="30"/>
      <c r="AD13" s="65"/>
      <c r="AE13" s="515"/>
      <c r="AF13" s="515"/>
      <c r="AG13" s="515"/>
      <c r="AH13" s="512"/>
      <c r="AI13" s="515"/>
      <c r="AJ13" s="515"/>
      <c r="AK13" s="512"/>
      <c r="AL13" s="512"/>
      <c r="AO13" s="30"/>
      <c r="AP13" s="30"/>
      <c r="AQ13" s="30"/>
      <c r="AR13" s="30"/>
      <c r="AS13" s="30"/>
      <c r="AT13" s="30"/>
      <c r="AU13" s="30"/>
      <c r="AV13" s="30"/>
    </row>
    <row r="14" spans="1:49" ht="42" customHeight="1" x14ac:dyDescent="0.25">
      <c r="A14" s="105" t="s">
        <v>182</v>
      </c>
      <c r="B14" s="30">
        <f>'Peligro y Exposición'!D15</f>
        <v>0</v>
      </c>
      <c r="C14" s="30">
        <f>'Peligro y Exposición'!H15</f>
        <v>3.7</v>
      </c>
      <c r="D14" s="30">
        <f>'Peligro y Exposición'!Q15</f>
        <v>0</v>
      </c>
      <c r="E14" s="30">
        <f>'Peligro y Exposición'!U15</f>
        <v>6</v>
      </c>
      <c r="F14" s="30">
        <f>'Peligro y Exposición'!Y15</f>
        <v>0</v>
      </c>
      <c r="G14" s="30">
        <f>'Peligro y Exposición'!Z15</f>
        <v>2.2999999999999998</v>
      </c>
      <c r="H14" s="30">
        <f>'Peligro y Exposición'!AD15</f>
        <v>7.7</v>
      </c>
      <c r="I14" s="30">
        <f>'Peligro y Exposición'!AE15</f>
        <v>7.7</v>
      </c>
      <c r="J14" s="30">
        <f>'INFORM-HN 2018'!L16</f>
        <v>5.6</v>
      </c>
      <c r="K14" s="30">
        <f>'INFORM-HN 2018'!M16</f>
        <v>6</v>
      </c>
      <c r="L14" s="30">
        <f>'INFORM-HN 2018'!N16</f>
        <v>7.1</v>
      </c>
      <c r="M14" s="30">
        <f>'INFORM-HN 2018'!O16</f>
        <v>6.6</v>
      </c>
      <c r="N14" s="30">
        <f>'INFORM-HN 2018'!P16</f>
        <v>6.6</v>
      </c>
      <c r="O14" s="30">
        <f>'INFORM-HN 2018'!Q16</f>
        <v>10</v>
      </c>
      <c r="P14" s="30">
        <f>'INFORM-HN 2018'!R16</f>
        <v>3</v>
      </c>
      <c r="Q14" s="30">
        <f>'INFORM-HN 2018'!S16</f>
        <v>8.1</v>
      </c>
      <c r="R14" s="30">
        <f>'INFORM-HN 2018'!T16</f>
        <v>7.4</v>
      </c>
      <c r="S14" s="30">
        <f>'INFORM-HN 2018'!U16</f>
        <v>6.7</v>
      </c>
      <c r="T14" s="30">
        <f>'INFORM-HN 2018'!V16</f>
        <v>2.6</v>
      </c>
      <c r="U14" s="30">
        <f>'INFORM-HN 2018'!W16</f>
        <v>5</v>
      </c>
      <c r="V14" s="30">
        <f>'INFORM-HN 2018'!X16</f>
        <v>3.8</v>
      </c>
      <c r="W14" s="30">
        <f>'INFORM-HN 2018'!Y16</f>
        <v>4.9000000000000004</v>
      </c>
      <c r="X14" s="30">
        <f>'INFORM-HN 2018'!Z16</f>
        <v>2.8</v>
      </c>
      <c r="Y14" s="30">
        <f>'INFORM-HN 2018'!AA16</f>
        <v>3.8</v>
      </c>
      <c r="Z14" s="30">
        <f>'INFORM-HN 2018'!AB16</f>
        <v>4.4000000000000004</v>
      </c>
      <c r="AA14" s="30">
        <f>'INFORM-HN 2018'!AC16</f>
        <v>5.7</v>
      </c>
      <c r="AB14" s="30"/>
      <c r="AD14" s="196"/>
      <c r="AE14" s="515"/>
      <c r="AF14" s="515"/>
      <c r="AG14" s="515"/>
      <c r="AH14" s="512"/>
      <c r="AI14" s="515"/>
      <c r="AJ14" s="515"/>
      <c r="AK14" s="512"/>
      <c r="AL14" s="512"/>
      <c r="AM14" s="433"/>
      <c r="AO14" s="30"/>
      <c r="AP14" s="30"/>
      <c r="AQ14" s="30"/>
      <c r="AR14" s="30"/>
      <c r="AS14" s="30"/>
      <c r="AT14" s="30"/>
      <c r="AU14" s="30"/>
      <c r="AV14" s="30"/>
    </row>
    <row r="15" spans="1:49" ht="30.75" customHeight="1" thickBot="1" x14ac:dyDescent="0.3">
      <c r="A15" s="105" t="s">
        <v>183</v>
      </c>
      <c r="B15" s="30">
        <f>'Peligro y Exposición'!D16</f>
        <v>0</v>
      </c>
      <c r="C15" s="30">
        <f>'Peligro y Exposición'!H16</f>
        <v>9</v>
      </c>
      <c r="D15" s="30">
        <f>'Peligro y Exposición'!Q16</f>
        <v>0</v>
      </c>
      <c r="E15" s="30">
        <f>'Peligro y Exposición'!U16</f>
        <v>0</v>
      </c>
      <c r="F15" s="30">
        <f>'Peligro y Exposición'!Y16</f>
        <v>4.9000000000000004</v>
      </c>
      <c r="G15" s="30">
        <f>'Peligro y Exposición'!Z16</f>
        <v>4</v>
      </c>
      <c r="H15" s="30">
        <f>'Peligro y Exposición'!AD16</f>
        <v>3.7</v>
      </c>
      <c r="I15" s="30">
        <f>'Peligro y Exposición'!AE16</f>
        <v>3.7</v>
      </c>
      <c r="J15" s="30">
        <f>'INFORM-HN 2018'!L17</f>
        <v>3.9</v>
      </c>
      <c r="K15" s="30">
        <f>'INFORM-HN 2018'!M17</f>
        <v>6.6</v>
      </c>
      <c r="L15" s="30">
        <f>'INFORM-HN 2018'!N17</f>
        <v>6.7</v>
      </c>
      <c r="M15" s="30">
        <f>'INFORM-HN 2018'!O17</f>
        <v>8.5</v>
      </c>
      <c r="N15" s="30">
        <f>'INFORM-HN 2018'!P17</f>
        <v>7.3</v>
      </c>
      <c r="O15" s="30">
        <f>'INFORM-HN 2018'!Q17</f>
        <v>6.9</v>
      </c>
      <c r="P15" s="30">
        <f>'INFORM-HN 2018'!R17</f>
        <v>6.7</v>
      </c>
      <c r="Q15" s="30">
        <f>'INFORM-HN 2018'!S17</f>
        <v>6.8</v>
      </c>
      <c r="R15" s="30">
        <f>'INFORM-HN 2018'!T17</f>
        <v>7.1</v>
      </c>
      <c r="S15" s="30">
        <f>'INFORM-HN 2018'!U17</f>
        <v>10</v>
      </c>
      <c r="T15" s="30">
        <f>'INFORM-HN 2018'!V17</f>
        <v>5.8</v>
      </c>
      <c r="U15" s="30">
        <f>'INFORM-HN 2018'!W17</f>
        <v>8.6999999999999993</v>
      </c>
      <c r="V15" s="30">
        <f>'INFORM-HN 2018'!X17</f>
        <v>6.7</v>
      </c>
      <c r="W15" s="30">
        <f>'INFORM-HN 2018'!Y17</f>
        <v>4.5999999999999996</v>
      </c>
      <c r="X15" s="30">
        <f>'INFORM-HN 2018'!Z17</f>
        <v>5.2</v>
      </c>
      <c r="Y15" s="30">
        <f>'INFORM-HN 2018'!AA17</f>
        <v>5.5</v>
      </c>
      <c r="Z15" s="30">
        <f>'INFORM-HN 2018'!AB17</f>
        <v>7.4</v>
      </c>
      <c r="AA15" s="30">
        <f>'INFORM-HN 2018'!AC17</f>
        <v>5.9</v>
      </c>
      <c r="AB15" s="30"/>
      <c r="AC15" s="433"/>
      <c r="AD15" s="442"/>
      <c r="AE15" s="516"/>
      <c r="AF15" s="516"/>
      <c r="AG15" s="516"/>
      <c r="AH15" s="513"/>
      <c r="AI15" s="516"/>
      <c r="AJ15" s="516"/>
      <c r="AK15" s="513"/>
      <c r="AL15" s="513"/>
      <c r="AM15" s="433"/>
      <c r="AN15" s="433"/>
      <c r="AO15" s="434"/>
      <c r="AP15" s="30"/>
      <c r="AQ15" s="30"/>
      <c r="AR15" s="30"/>
      <c r="AS15" s="30"/>
      <c r="AT15" s="30"/>
      <c r="AU15" s="30"/>
      <c r="AV15" s="30"/>
    </row>
    <row r="16" spans="1:49" ht="21" customHeight="1" x14ac:dyDescent="0.25">
      <c r="A16" s="105" t="s">
        <v>184</v>
      </c>
      <c r="B16" s="30">
        <f>'Peligro y Exposición'!D17</f>
        <v>0</v>
      </c>
      <c r="C16" s="30">
        <f>'Peligro y Exposición'!H17</f>
        <v>6.1</v>
      </c>
      <c r="D16" s="30">
        <f>'Peligro y Exposición'!Q17</f>
        <v>7.6</v>
      </c>
      <c r="E16" s="30">
        <f>'Peligro y Exposición'!U17</f>
        <v>0</v>
      </c>
      <c r="F16" s="30">
        <f>'Peligro y Exposición'!Y17</f>
        <v>0</v>
      </c>
      <c r="G16" s="30">
        <f>'Peligro y Exposición'!Z17</f>
        <v>3.6</v>
      </c>
      <c r="H16" s="30">
        <f>'Peligro y Exposición'!AD17</f>
        <v>0.7</v>
      </c>
      <c r="I16" s="30">
        <f>'Peligro y Exposición'!AE17</f>
        <v>0.7</v>
      </c>
      <c r="J16" s="30">
        <f>'INFORM-HN 2018'!L18</f>
        <v>2.2999999999999998</v>
      </c>
      <c r="K16" s="30">
        <f>'INFORM-HN 2018'!M18</f>
        <v>7.9</v>
      </c>
      <c r="L16" s="30">
        <f>'INFORM-HN 2018'!N18</f>
        <v>7.2</v>
      </c>
      <c r="M16" s="30">
        <f>'INFORM-HN 2018'!O18</f>
        <v>7.1</v>
      </c>
      <c r="N16" s="30">
        <f>'INFORM-HN 2018'!P18</f>
        <v>7.4</v>
      </c>
      <c r="O16" s="30">
        <f>'INFORM-HN 2018'!Q18</f>
        <v>3.8</v>
      </c>
      <c r="P16" s="30">
        <f>'INFORM-HN 2018'!R18</f>
        <v>2.4</v>
      </c>
      <c r="Q16" s="30">
        <f>'INFORM-HN 2018'!S18</f>
        <v>3.1</v>
      </c>
      <c r="R16" s="30">
        <f>'INFORM-HN 2018'!T18</f>
        <v>5.7</v>
      </c>
      <c r="S16" s="30">
        <f>'INFORM-HN 2018'!U18</f>
        <v>10</v>
      </c>
      <c r="T16" s="30">
        <f>'INFORM-HN 2018'!V18</f>
        <v>4.3</v>
      </c>
      <c r="U16" s="30">
        <f>'INFORM-HN 2018'!W18</f>
        <v>8.4</v>
      </c>
      <c r="V16" s="30">
        <f>'INFORM-HN 2018'!X18</f>
        <v>5.9</v>
      </c>
      <c r="W16" s="30">
        <f>'INFORM-HN 2018'!Y18</f>
        <v>8.8000000000000007</v>
      </c>
      <c r="X16" s="30">
        <f>'INFORM-HN 2018'!Z18</f>
        <v>5.5</v>
      </c>
      <c r="Y16" s="30">
        <f>'INFORM-HN 2018'!AA18</f>
        <v>6.7</v>
      </c>
      <c r="Z16" s="30">
        <f>'INFORM-HN 2018'!AB18</f>
        <v>7.7</v>
      </c>
      <c r="AA16" s="30">
        <f>'INFORM-HN 2018'!AC18</f>
        <v>4.7</v>
      </c>
      <c r="AB16" s="30"/>
      <c r="AC16" s="433"/>
      <c r="AD16" s="461" t="str">
        <f>AE12</f>
        <v>Desarrollo y Pobreza</v>
      </c>
      <c r="AE16" s="448">
        <v>1</v>
      </c>
      <c r="AF16" s="432"/>
      <c r="AG16" s="432"/>
      <c r="AH16" s="449"/>
      <c r="AI16" s="213"/>
      <c r="AJ16" s="213"/>
      <c r="AK16" s="213"/>
      <c r="AL16" s="213"/>
      <c r="AM16" s="433"/>
      <c r="AN16" s="433"/>
      <c r="AO16" s="434"/>
      <c r="AP16" s="30"/>
      <c r="AQ16" s="30"/>
      <c r="AR16" s="30"/>
      <c r="AS16" s="30"/>
      <c r="AT16" s="30"/>
      <c r="AU16" s="30"/>
      <c r="AV16" s="30"/>
    </row>
    <row r="17" spans="1:48" x14ac:dyDescent="0.25">
      <c r="A17" s="105" t="s">
        <v>185</v>
      </c>
      <c r="B17" s="30">
        <f>'Peligro y Exposición'!D18</f>
        <v>0</v>
      </c>
      <c r="C17" s="30">
        <f>'Peligro y Exposición'!H18</f>
        <v>2.5</v>
      </c>
      <c r="D17" s="30">
        <f>'Peligro y Exposición'!Q18</f>
        <v>0</v>
      </c>
      <c r="E17" s="30">
        <f>'Peligro y Exposición'!U18</f>
        <v>5.0999999999999996</v>
      </c>
      <c r="F17" s="30">
        <f>'Peligro y Exposición'!Y18</f>
        <v>0</v>
      </c>
      <c r="G17" s="30">
        <f>'Peligro y Exposición'!Z18</f>
        <v>1.8</v>
      </c>
      <c r="H17" s="30">
        <f>'Peligro y Exposición'!AD18</f>
        <v>5.3</v>
      </c>
      <c r="I17" s="30">
        <f>'Peligro y Exposición'!AE18</f>
        <v>5.3</v>
      </c>
      <c r="J17" s="30">
        <f>'INFORM-HN 2018'!L19</f>
        <v>3.8</v>
      </c>
      <c r="K17" s="30">
        <f>'INFORM-HN 2018'!M19</f>
        <v>6.3</v>
      </c>
      <c r="L17" s="30">
        <f>'INFORM-HN 2018'!N19</f>
        <v>7.5</v>
      </c>
      <c r="M17" s="30">
        <f>'INFORM-HN 2018'!O19</f>
        <v>6.8</v>
      </c>
      <c r="N17" s="30">
        <f>'INFORM-HN 2018'!P19</f>
        <v>6.9</v>
      </c>
      <c r="O17" s="30">
        <f>'INFORM-HN 2018'!Q19</f>
        <v>10</v>
      </c>
      <c r="P17" s="30">
        <f>'INFORM-HN 2018'!R19</f>
        <v>3.8</v>
      </c>
      <c r="Q17" s="30">
        <f>'INFORM-HN 2018'!S19</f>
        <v>8.3000000000000007</v>
      </c>
      <c r="R17" s="30">
        <f>'INFORM-HN 2018'!T19</f>
        <v>7.7</v>
      </c>
      <c r="S17" s="30">
        <f>'INFORM-HN 2018'!U19</f>
        <v>6.7</v>
      </c>
      <c r="T17" s="30">
        <f>'INFORM-HN 2018'!V19</f>
        <v>3.2</v>
      </c>
      <c r="U17" s="30">
        <f>'INFORM-HN 2018'!W19</f>
        <v>5.2</v>
      </c>
      <c r="V17" s="30">
        <f>'INFORM-HN 2018'!X19</f>
        <v>5</v>
      </c>
      <c r="W17" s="30">
        <f>'INFORM-HN 2018'!Y19</f>
        <v>4</v>
      </c>
      <c r="X17" s="30">
        <f>'INFORM-HN 2018'!Z19</f>
        <v>4.5999999999999996</v>
      </c>
      <c r="Y17" s="30">
        <f>'INFORM-HN 2018'!AA19</f>
        <v>4.5</v>
      </c>
      <c r="Z17" s="30">
        <f>'INFORM-HN 2018'!AB19</f>
        <v>4.9000000000000004</v>
      </c>
      <c r="AA17" s="30">
        <f>'INFORM-HN 2018'!AC19</f>
        <v>5.2</v>
      </c>
      <c r="AB17" s="30"/>
      <c r="AC17" s="433"/>
      <c r="AD17" s="461" t="str">
        <f>AF12</f>
        <v>Desigualdad</v>
      </c>
      <c r="AE17" s="450">
        <v>0.51367552935585059</v>
      </c>
      <c r="AF17" s="213">
        <v>1</v>
      </c>
      <c r="AG17" s="213"/>
      <c r="AH17" s="451"/>
      <c r="AI17" s="213"/>
      <c r="AJ17" s="213"/>
      <c r="AK17" s="213"/>
      <c r="AL17" s="213"/>
      <c r="AM17" s="433"/>
      <c r="AN17" s="433"/>
      <c r="AO17" s="434"/>
      <c r="AP17" s="30"/>
      <c r="AQ17" s="30"/>
      <c r="AR17" s="30"/>
      <c r="AS17" s="30"/>
      <c r="AT17" s="30"/>
      <c r="AU17" s="30"/>
      <c r="AV17" s="30"/>
    </row>
    <row r="18" spans="1:48" x14ac:dyDescent="0.25">
      <c r="A18" s="105" t="s">
        <v>186</v>
      </c>
      <c r="B18" s="30">
        <f>'Peligro y Exposición'!D19</f>
        <v>0</v>
      </c>
      <c r="C18" s="30">
        <f>'Peligro y Exposición'!H19</f>
        <v>10</v>
      </c>
      <c r="D18" s="30">
        <f>'Peligro y Exposición'!Q19</f>
        <v>0</v>
      </c>
      <c r="E18" s="30">
        <f>'Peligro y Exposición'!U19</f>
        <v>6.7</v>
      </c>
      <c r="F18" s="30">
        <f>'Peligro y Exposición'!Y19</f>
        <v>0</v>
      </c>
      <c r="G18" s="30">
        <f>'Peligro y Exposición'!Z19</f>
        <v>5.3</v>
      </c>
      <c r="H18" s="30">
        <f>'Peligro y Exposición'!AD19</f>
        <v>9.1999999999999993</v>
      </c>
      <c r="I18" s="30">
        <f>'Peligro y Exposición'!AE19</f>
        <v>9.1999999999999993</v>
      </c>
      <c r="J18" s="30">
        <f>'INFORM-HN 2018'!L20</f>
        <v>7.8</v>
      </c>
      <c r="K18" s="30">
        <f>'INFORM-HN 2018'!M20</f>
        <v>5.8</v>
      </c>
      <c r="L18" s="30">
        <f>'INFORM-HN 2018'!N20</f>
        <v>6.8</v>
      </c>
      <c r="M18" s="30">
        <f>'INFORM-HN 2018'!O20</f>
        <v>6.9</v>
      </c>
      <c r="N18" s="30">
        <f>'INFORM-HN 2018'!P20</f>
        <v>6.5</v>
      </c>
      <c r="O18" s="30">
        <f>'INFORM-HN 2018'!Q20</f>
        <v>10</v>
      </c>
      <c r="P18" s="30">
        <f>'INFORM-HN 2018'!R20</f>
        <v>5.4</v>
      </c>
      <c r="Q18" s="30">
        <f>'INFORM-HN 2018'!S20</f>
        <v>8.6</v>
      </c>
      <c r="R18" s="30">
        <f>'INFORM-HN 2018'!T20</f>
        <v>7.7</v>
      </c>
      <c r="S18" s="30">
        <f>'INFORM-HN 2018'!U20</f>
        <v>6.7</v>
      </c>
      <c r="T18" s="30">
        <f>'INFORM-HN 2018'!V20</f>
        <v>1.9</v>
      </c>
      <c r="U18" s="30">
        <f>'INFORM-HN 2018'!W20</f>
        <v>4.7</v>
      </c>
      <c r="V18" s="30">
        <f>'INFORM-HN 2018'!X20</f>
        <v>4.5999999999999996</v>
      </c>
      <c r="W18" s="30">
        <f>'INFORM-HN 2018'!Y20</f>
        <v>5</v>
      </c>
      <c r="X18" s="30">
        <f>'INFORM-HN 2018'!Z20</f>
        <v>4.9000000000000004</v>
      </c>
      <c r="Y18" s="30">
        <f>'INFORM-HN 2018'!AA20</f>
        <v>4.8</v>
      </c>
      <c r="Z18" s="30">
        <f>'INFORM-HN 2018'!AB20</f>
        <v>4.8</v>
      </c>
      <c r="AA18" s="30">
        <f>'INFORM-HN 2018'!AC20</f>
        <v>6.6</v>
      </c>
      <c r="AB18" s="30"/>
      <c r="AC18" s="433"/>
      <c r="AD18" s="461" t="str">
        <f>AG12</f>
        <v>Dependencia</v>
      </c>
      <c r="AE18" s="450">
        <v>0.6835877755324038</v>
      </c>
      <c r="AF18" s="213">
        <v>0.42789500856217011</v>
      </c>
      <c r="AG18" s="213">
        <v>1</v>
      </c>
      <c r="AH18" s="451"/>
      <c r="AI18" s="213"/>
      <c r="AJ18" s="213"/>
      <c r="AK18" s="213"/>
      <c r="AL18" s="213"/>
      <c r="AM18" s="433"/>
      <c r="AN18" s="433"/>
      <c r="AO18" s="434"/>
      <c r="AP18" s="30"/>
      <c r="AQ18" s="30"/>
      <c r="AR18" s="30"/>
      <c r="AS18" s="30"/>
      <c r="AT18" s="30"/>
      <c r="AU18" s="30"/>
      <c r="AV18" s="30"/>
    </row>
    <row r="19" spans="1:48" x14ac:dyDescent="0.25">
      <c r="A19" s="105" t="s">
        <v>187</v>
      </c>
      <c r="B19" s="30">
        <f>'Peligro y Exposición'!D20</f>
        <v>0</v>
      </c>
      <c r="C19" s="30">
        <f>'Peligro y Exposición'!H20</f>
        <v>4.9000000000000004</v>
      </c>
      <c r="D19" s="30">
        <f>'Peligro y Exposición'!Q20</f>
        <v>2</v>
      </c>
      <c r="E19" s="30">
        <f>'Peligro y Exposición'!U20</f>
        <v>6.6</v>
      </c>
      <c r="F19" s="30">
        <f>'Peligro y Exposición'!Y20</f>
        <v>0</v>
      </c>
      <c r="G19" s="30">
        <f>'Peligro y Exposición'!Z20</f>
        <v>3.2</v>
      </c>
      <c r="H19" s="30">
        <f>'Peligro y Exposición'!AD20</f>
        <v>8.6999999999999993</v>
      </c>
      <c r="I19" s="30">
        <f>'Peligro y Exposición'!AE20</f>
        <v>8.6999999999999993</v>
      </c>
      <c r="J19" s="30">
        <f>'INFORM-HN 2018'!L21</f>
        <v>6.7</v>
      </c>
      <c r="K19" s="30">
        <f>'INFORM-HN 2018'!M21</f>
        <v>7.3</v>
      </c>
      <c r="L19" s="30">
        <f>'INFORM-HN 2018'!N21</f>
        <v>8.4</v>
      </c>
      <c r="M19" s="30">
        <f>'INFORM-HN 2018'!O21</f>
        <v>7</v>
      </c>
      <c r="N19" s="30">
        <f>'INFORM-HN 2018'!P21</f>
        <v>7.6</v>
      </c>
      <c r="O19" s="30">
        <f>'INFORM-HN 2018'!Q21</f>
        <v>8.5</v>
      </c>
      <c r="P19" s="30">
        <f>'INFORM-HN 2018'!R21</f>
        <v>3.8</v>
      </c>
      <c r="Q19" s="30">
        <f>'INFORM-HN 2018'!S21</f>
        <v>6.7</v>
      </c>
      <c r="R19" s="30">
        <f>'INFORM-HN 2018'!T21</f>
        <v>7.2</v>
      </c>
      <c r="S19" s="30">
        <f>'INFORM-HN 2018'!U21</f>
        <v>10</v>
      </c>
      <c r="T19" s="30">
        <f>'INFORM-HN 2018'!V21</f>
        <v>3.4</v>
      </c>
      <c r="U19" s="30">
        <f>'INFORM-HN 2018'!W21</f>
        <v>8.1999999999999993</v>
      </c>
      <c r="V19" s="30">
        <f>'INFORM-HN 2018'!X21</f>
        <v>6.1</v>
      </c>
      <c r="W19" s="30">
        <f>'INFORM-HN 2018'!Y21</f>
        <v>7.6</v>
      </c>
      <c r="X19" s="30">
        <f>'INFORM-HN 2018'!Z21</f>
        <v>5.6</v>
      </c>
      <c r="Y19" s="30">
        <f>'INFORM-HN 2018'!AA21</f>
        <v>6.4</v>
      </c>
      <c r="Z19" s="30">
        <f>'INFORM-HN 2018'!AB21</f>
        <v>7.4</v>
      </c>
      <c r="AA19" s="30">
        <f>'INFORM-HN 2018'!AC21</f>
        <v>7.1</v>
      </c>
      <c r="AB19" s="30"/>
      <c r="AC19" s="433"/>
      <c r="AD19" s="462" t="str">
        <f>AH12</f>
        <v>Vulnerabilidad Socioeconómica</v>
      </c>
      <c r="AE19" s="452">
        <v>0.89476080769552568</v>
      </c>
      <c r="AF19" s="453">
        <v>0.77786534773566318</v>
      </c>
      <c r="AG19" s="453">
        <v>0.82345493050714291</v>
      </c>
      <c r="AH19" s="454">
        <v>1</v>
      </c>
      <c r="AI19" s="213"/>
      <c r="AJ19" s="213"/>
      <c r="AK19" s="213"/>
      <c r="AL19" s="213"/>
      <c r="AM19" s="433"/>
      <c r="AN19" s="433"/>
      <c r="AO19" s="434"/>
      <c r="AP19" s="30"/>
      <c r="AQ19" s="30"/>
      <c r="AR19" s="30"/>
      <c r="AS19" s="30"/>
      <c r="AT19" s="30"/>
      <c r="AU19" s="30"/>
      <c r="AV19" s="30"/>
    </row>
    <row r="20" spans="1:48" x14ac:dyDescent="0.25">
      <c r="A20" s="105" t="s">
        <v>188</v>
      </c>
      <c r="B20" s="30">
        <f>'Peligro y Exposición'!D21</f>
        <v>9.4</v>
      </c>
      <c r="C20" s="30">
        <f>'Peligro y Exposición'!H21</f>
        <v>5</v>
      </c>
      <c r="D20" s="30">
        <f>'Peligro y Exposición'!Q21</f>
        <v>0</v>
      </c>
      <c r="E20" s="30">
        <f>'Peligro y Exposición'!U21</f>
        <v>8.4</v>
      </c>
      <c r="F20" s="30">
        <f>'Peligro y Exposición'!Y21</f>
        <v>0</v>
      </c>
      <c r="G20" s="30">
        <f>'Peligro y Exposición'!Z21</f>
        <v>6</v>
      </c>
      <c r="H20" s="30">
        <f>'Peligro y Exposición'!AD21</f>
        <v>10</v>
      </c>
      <c r="I20" s="30">
        <f>'Peligro y Exposición'!AE21</f>
        <v>10</v>
      </c>
      <c r="J20" s="30">
        <f>'INFORM-HN 2018'!L22</f>
        <v>8.6999999999999993</v>
      </c>
      <c r="K20" s="30">
        <f>'INFORM-HN 2018'!M22</f>
        <v>6.1</v>
      </c>
      <c r="L20" s="30">
        <f>'INFORM-HN 2018'!N22</f>
        <v>6.2</v>
      </c>
      <c r="M20" s="30">
        <f>'INFORM-HN 2018'!O22</f>
        <v>6.2</v>
      </c>
      <c r="N20" s="30">
        <f>'INFORM-HN 2018'!P22</f>
        <v>6.2</v>
      </c>
      <c r="O20" s="30">
        <f>'INFORM-HN 2018'!Q22</f>
        <v>8.3000000000000007</v>
      </c>
      <c r="P20" s="30">
        <f>'INFORM-HN 2018'!R22</f>
        <v>5.4</v>
      </c>
      <c r="Q20" s="30">
        <f>'INFORM-HN 2018'!S22</f>
        <v>7.1</v>
      </c>
      <c r="R20" s="30">
        <f>'INFORM-HN 2018'!T22</f>
        <v>6.7</v>
      </c>
      <c r="S20" s="30">
        <f>'INFORM-HN 2018'!U22</f>
        <v>0.7</v>
      </c>
      <c r="T20" s="30">
        <f>'INFORM-HN 2018'!V22</f>
        <v>1.8</v>
      </c>
      <c r="U20" s="30">
        <f>'INFORM-HN 2018'!W22</f>
        <v>1.3</v>
      </c>
      <c r="V20" s="30">
        <f>'INFORM-HN 2018'!X22</f>
        <v>3.7</v>
      </c>
      <c r="W20" s="30">
        <f>'INFORM-HN 2018'!Y22</f>
        <v>7.1</v>
      </c>
      <c r="X20" s="30">
        <f>'INFORM-HN 2018'!Z22</f>
        <v>4.3</v>
      </c>
      <c r="Y20" s="30">
        <f>'INFORM-HN 2018'!AA22</f>
        <v>5</v>
      </c>
      <c r="Z20" s="30">
        <f>'INFORM-HN 2018'!AB22</f>
        <v>3.4</v>
      </c>
      <c r="AA20" s="30">
        <f>'INFORM-HN 2018'!AC22</f>
        <v>5.8</v>
      </c>
      <c r="AB20" s="30"/>
      <c r="AC20" s="433"/>
      <c r="AD20" s="461" t="str">
        <f>AI12</f>
        <v>Población Desarraiga</v>
      </c>
      <c r="AE20" s="213">
        <v>-0.52302842125328497</v>
      </c>
      <c r="AF20" s="213">
        <v>-0.25554813355214401</v>
      </c>
      <c r="AG20" s="213">
        <v>-0.24630779575277395</v>
      </c>
      <c r="AH20" s="213">
        <v>-0.4236645900908998</v>
      </c>
      <c r="AI20" s="455">
        <v>1</v>
      </c>
      <c r="AJ20" s="469"/>
      <c r="AK20" s="456"/>
      <c r="AL20" s="213"/>
      <c r="AM20" s="433"/>
      <c r="AN20" s="433"/>
      <c r="AO20" s="434"/>
      <c r="AP20" s="30"/>
      <c r="AQ20" s="30"/>
      <c r="AR20" s="30"/>
      <c r="AS20" s="30"/>
      <c r="AT20" s="30"/>
      <c r="AU20" s="30"/>
      <c r="AV20" s="30"/>
    </row>
    <row r="21" spans="1:48" x14ac:dyDescent="0.25">
      <c r="A21" s="105" t="s">
        <v>189</v>
      </c>
      <c r="B21" s="30">
        <f>'Peligro y Exposición'!D22</f>
        <v>7.2</v>
      </c>
      <c r="C21" s="30">
        <f>'Peligro y Exposición'!H22</f>
        <v>3.3</v>
      </c>
      <c r="D21" s="30">
        <f>'Peligro y Exposición'!Q22</f>
        <v>0</v>
      </c>
      <c r="E21" s="30">
        <f>'Peligro y Exposición'!U22</f>
        <v>4.5</v>
      </c>
      <c r="F21" s="30">
        <f>'Peligro y Exposición'!Y22</f>
        <v>0</v>
      </c>
      <c r="G21" s="30">
        <f>'Peligro y Exposición'!Z22</f>
        <v>3.5</v>
      </c>
      <c r="H21" s="30">
        <f>'Peligro y Exposición'!AD22</f>
        <v>8.3000000000000007</v>
      </c>
      <c r="I21" s="30">
        <f>'Peligro y Exposición'!AE22</f>
        <v>8.3000000000000007</v>
      </c>
      <c r="J21" s="30">
        <f>'INFORM-HN 2018'!L23</f>
        <v>6.5</v>
      </c>
      <c r="K21" s="30">
        <f>'INFORM-HN 2018'!M23</f>
        <v>5.9</v>
      </c>
      <c r="L21" s="30">
        <f>'INFORM-HN 2018'!N23</f>
        <v>6.7</v>
      </c>
      <c r="M21" s="30">
        <f>'INFORM-HN 2018'!O23</f>
        <v>6.1</v>
      </c>
      <c r="N21" s="30">
        <f>'INFORM-HN 2018'!P23</f>
        <v>6.2</v>
      </c>
      <c r="O21" s="30">
        <f>'INFORM-HN 2018'!Q23</f>
        <v>2.1</v>
      </c>
      <c r="P21" s="30">
        <f>'INFORM-HN 2018'!R23</f>
        <v>2.7</v>
      </c>
      <c r="Q21" s="30">
        <f>'INFORM-HN 2018'!S23</f>
        <v>2.4</v>
      </c>
      <c r="R21" s="30">
        <f>'INFORM-HN 2018'!T23</f>
        <v>4.5999999999999996</v>
      </c>
      <c r="S21" s="30">
        <f>'INFORM-HN 2018'!U23</f>
        <v>6.7</v>
      </c>
      <c r="T21" s="30">
        <f>'INFORM-HN 2018'!V23</f>
        <v>5.8</v>
      </c>
      <c r="U21" s="30">
        <f>'INFORM-HN 2018'!W23</f>
        <v>6.3</v>
      </c>
      <c r="V21" s="30">
        <f>'INFORM-HN 2018'!X23</f>
        <v>4.5999999999999996</v>
      </c>
      <c r="W21" s="30">
        <f>'INFORM-HN 2018'!Y23</f>
        <v>3.6</v>
      </c>
      <c r="X21" s="30">
        <f>'INFORM-HN 2018'!Z23</f>
        <v>4.4000000000000004</v>
      </c>
      <c r="Y21" s="30">
        <f>'INFORM-HN 2018'!AA23</f>
        <v>4.2</v>
      </c>
      <c r="Z21" s="30">
        <f>'INFORM-HN 2018'!AB23</f>
        <v>5.3</v>
      </c>
      <c r="AA21" s="30">
        <f>'INFORM-HN 2018'!AC23</f>
        <v>5.4</v>
      </c>
      <c r="AB21" s="30"/>
      <c r="AC21" s="433"/>
      <c r="AD21" s="461" t="str">
        <f>AJ12</f>
        <v>Otros Grupos Vulnerables</v>
      </c>
      <c r="AE21" s="213">
        <v>0.59213337056971194</v>
      </c>
      <c r="AF21" s="213">
        <v>0.24372623304316141</v>
      </c>
      <c r="AG21" s="213">
        <v>0.38743289877790588</v>
      </c>
      <c r="AH21" s="213">
        <v>0.49855462639482234</v>
      </c>
      <c r="AI21" s="450">
        <v>-0.39927045920578641</v>
      </c>
      <c r="AJ21" s="213">
        <v>1</v>
      </c>
      <c r="AK21" s="451"/>
      <c r="AL21" s="213"/>
      <c r="AM21" s="433"/>
      <c r="AN21" s="433"/>
      <c r="AO21" s="434"/>
      <c r="AP21" s="30"/>
      <c r="AQ21" s="30"/>
      <c r="AR21" s="30"/>
      <c r="AS21" s="30"/>
      <c r="AT21" s="30"/>
      <c r="AU21" s="30"/>
      <c r="AV21" s="30"/>
    </row>
    <row r="22" spans="1:48" x14ac:dyDescent="0.25">
      <c r="A22" s="105" t="s">
        <v>190</v>
      </c>
      <c r="B22" s="30">
        <f>'Peligro y Exposición'!D23</f>
        <v>8</v>
      </c>
      <c r="C22" s="30">
        <f>'Peligro y Exposición'!H23</f>
        <v>2.1</v>
      </c>
      <c r="D22" s="30">
        <f>'Peligro y Exposición'!Q23</f>
        <v>0</v>
      </c>
      <c r="E22" s="30">
        <f>'Peligro y Exposición'!U23</f>
        <v>7.4</v>
      </c>
      <c r="F22" s="30">
        <f>'Peligro y Exposición'!Y23</f>
        <v>6.8</v>
      </c>
      <c r="G22" s="30">
        <f>'Peligro y Exposición'!Z23</f>
        <v>5.6</v>
      </c>
      <c r="H22" s="30">
        <f>'Peligro y Exposición'!AD23</f>
        <v>9</v>
      </c>
      <c r="I22" s="30">
        <f>'Peligro y Exposición'!AE23</f>
        <v>9</v>
      </c>
      <c r="J22" s="30">
        <f>'INFORM-HN 2018'!L24</f>
        <v>7.7</v>
      </c>
      <c r="K22" s="30">
        <f>'INFORM-HN 2018'!M24</f>
        <v>8</v>
      </c>
      <c r="L22" s="30">
        <f>'INFORM-HN 2018'!N24</f>
        <v>8.1</v>
      </c>
      <c r="M22" s="30">
        <f>'INFORM-HN 2018'!O24</f>
        <v>7.5</v>
      </c>
      <c r="N22" s="30">
        <f>'INFORM-HN 2018'!P24</f>
        <v>7.9</v>
      </c>
      <c r="O22" s="30">
        <f>'INFORM-HN 2018'!Q24</f>
        <v>4.2</v>
      </c>
      <c r="P22" s="30">
        <f>'INFORM-HN 2018'!R24</f>
        <v>5.7</v>
      </c>
      <c r="Q22" s="30">
        <f>'INFORM-HN 2018'!S24</f>
        <v>5</v>
      </c>
      <c r="R22" s="30">
        <f>'INFORM-HN 2018'!T24</f>
        <v>6.7</v>
      </c>
      <c r="S22" s="30">
        <f>'INFORM-HN 2018'!U24</f>
        <v>10</v>
      </c>
      <c r="T22" s="30">
        <f>'INFORM-HN 2018'!V24</f>
        <v>5.6</v>
      </c>
      <c r="U22" s="30">
        <f>'INFORM-HN 2018'!W24</f>
        <v>8.6</v>
      </c>
      <c r="V22" s="30">
        <f>'INFORM-HN 2018'!X24</f>
        <v>7.1</v>
      </c>
      <c r="W22" s="30">
        <f>'INFORM-HN 2018'!Y24</f>
        <v>6.2</v>
      </c>
      <c r="X22" s="30">
        <f>'INFORM-HN 2018'!Z24</f>
        <v>6.9</v>
      </c>
      <c r="Y22" s="30">
        <f>'INFORM-HN 2018'!AA24</f>
        <v>6.7</v>
      </c>
      <c r="Z22" s="30">
        <f>'INFORM-HN 2018'!AB24</f>
        <v>7.8</v>
      </c>
      <c r="AA22" s="30">
        <f>'INFORM-HN 2018'!AC24</f>
        <v>7.4</v>
      </c>
      <c r="AB22" s="30"/>
      <c r="AC22" s="433"/>
      <c r="AD22" s="462" t="str">
        <f>AK12</f>
        <v>Grupos Vulnerables</v>
      </c>
      <c r="AE22" s="213">
        <v>-9.0728907620010374E-2</v>
      </c>
      <c r="AF22" s="213">
        <v>-0.12371945628152843</v>
      </c>
      <c r="AG22" s="213">
        <v>5.1751525139061852E-2</v>
      </c>
      <c r="AH22" s="213">
        <v>-7.2786764140848059E-2</v>
      </c>
      <c r="AI22" s="452">
        <v>0.70428090900508389</v>
      </c>
      <c r="AJ22" s="453">
        <v>0.33263396726231192</v>
      </c>
      <c r="AK22" s="454">
        <v>1</v>
      </c>
      <c r="AL22" s="213"/>
      <c r="AM22" s="433"/>
      <c r="AN22" s="433"/>
      <c r="AO22" s="434"/>
      <c r="AP22" s="30"/>
      <c r="AQ22" s="30"/>
      <c r="AR22" s="30"/>
      <c r="AS22" s="30"/>
      <c r="AT22" s="30"/>
      <c r="AU22" s="30"/>
      <c r="AV22" s="30"/>
    </row>
    <row r="23" spans="1:48" ht="15.75" thickBot="1" x14ac:dyDescent="0.3">
      <c r="A23" s="105" t="s">
        <v>191</v>
      </c>
      <c r="B23" s="30">
        <f>'Peligro y Exposición'!D24</f>
        <v>0</v>
      </c>
      <c r="C23" s="30">
        <f>'Peligro y Exposición'!H24</f>
        <v>0</v>
      </c>
      <c r="D23" s="30">
        <f>'Peligro y Exposición'!Q24</f>
        <v>0</v>
      </c>
      <c r="E23" s="30">
        <f>'Peligro y Exposición'!U24</f>
        <v>6.7</v>
      </c>
      <c r="F23" s="30">
        <f>'Peligro y Exposición'!Y24</f>
        <v>6.1</v>
      </c>
      <c r="G23" s="30">
        <f>'Peligro y Exposición'!Z24</f>
        <v>3.2</v>
      </c>
      <c r="H23" s="30">
        <f>'Peligro y Exposición'!AD24</f>
        <v>8.6999999999999993</v>
      </c>
      <c r="I23" s="30">
        <f>'Peligro y Exposición'!AE24</f>
        <v>8.6999999999999993</v>
      </c>
      <c r="J23" s="30">
        <f>'INFORM-HN 2018'!L25</f>
        <v>6.7</v>
      </c>
      <c r="K23" s="30">
        <f>'INFORM-HN 2018'!M25</f>
        <v>7.8</v>
      </c>
      <c r="L23" s="30">
        <f>'INFORM-HN 2018'!N25</f>
        <v>8.5</v>
      </c>
      <c r="M23" s="30">
        <f>'INFORM-HN 2018'!O25</f>
        <v>6.9</v>
      </c>
      <c r="N23" s="30">
        <f>'INFORM-HN 2018'!P25</f>
        <v>7.7</v>
      </c>
      <c r="O23" s="30">
        <f>'INFORM-HN 2018'!Q25</f>
        <v>4.9000000000000004</v>
      </c>
      <c r="P23" s="30">
        <f>'INFORM-HN 2018'!R25</f>
        <v>6</v>
      </c>
      <c r="Q23" s="30">
        <f>'INFORM-HN 2018'!S25</f>
        <v>5.5</v>
      </c>
      <c r="R23" s="30">
        <f>'INFORM-HN 2018'!T25</f>
        <v>6.7</v>
      </c>
      <c r="S23" s="30">
        <f>'INFORM-HN 2018'!U25</f>
        <v>8.3000000000000007</v>
      </c>
      <c r="T23" s="30">
        <f>'INFORM-HN 2018'!V25</f>
        <v>6.1</v>
      </c>
      <c r="U23" s="30">
        <f>'INFORM-HN 2018'!W25</f>
        <v>7.4</v>
      </c>
      <c r="V23" s="30">
        <f>'INFORM-HN 2018'!X25</f>
        <v>8</v>
      </c>
      <c r="W23" s="30">
        <f>'INFORM-HN 2018'!Y25</f>
        <v>6.7</v>
      </c>
      <c r="X23" s="30">
        <f>'INFORM-HN 2018'!Z25</f>
        <v>5.7</v>
      </c>
      <c r="Y23" s="30">
        <f>'INFORM-HN 2018'!AA25</f>
        <v>6.8</v>
      </c>
      <c r="Z23" s="30">
        <f>'INFORM-HN 2018'!AB25</f>
        <v>7.1</v>
      </c>
      <c r="AA23" s="30">
        <f>'INFORM-HN 2018'!AC25</f>
        <v>6.8</v>
      </c>
      <c r="AB23" s="30"/>
      <c r="AC23" s="433"/>
      <c r="AD23" s="463" t="str">
        <f>AL12</f>
        <v>VULNERABILIDAD</v>
      </c>
      <c r="AE23" s="214">
        <v>0.60480843806493267</v>
      </c>
      <c r="AF23" s="214">
        <v>0.47981114445124051</v>
      </c>
      <c r="AG23" s="214">
        <v>0.65748778070943981</v>
      </c>
      <c r="AH23" s="214">
        <v>0.69270984836429084</v>
      </c>
      <c r="AI23" s="214">
        <v>0.1891672263130065</v>
      </c>
      <c r="AJ23" s="214">
        <v>0.59985095660807786</v>
      </c>
      <c r="AK23" s="214">
        <v>0.65919260298623583</v>
      </c>
      <c r="AL23" s="457">
        <v>1</v>
      </c>
      <c r="AM23" s="433"/>
      <c r="AN23" s="433"/>
      <c r="AO23" s="434"/>
      <c r="AP23" s="30"/>
      <c r="AQ23" s="30"/>
      <c r="AR23" s="30"/>
      <c r="AS23" s="30"/>
      <c r="AT23" s="30"/>
      <c r="AU23" s="30"/>
      <c r="AV23" s="30"/>
    </row>
    <row r="24" spans="1:48" x14ac:dyDescent="0.25">
      <c r="A24" s="105" t="s">
        <v>192</v>
      </c>
      <c r="B24" s="30">
        <f>'Peligro y Exposición'!D25</f>
        <v>5.3</v>
      </c>
      <c r="C24" s="30">
        <f>'Peligro y Exposición'!H25</f>
        <v>0</v>
      </c>
      <c r="D24" s="30">
        <f>'Peligro y Exposición'!Q25</f>
        <v>0</v>
      </c>
      <c r="E24" s="30">
        <f>'Peligro y Exposición'!U25</f>
        <v>0</v>
      </c>
      <c r="F24" s="30">
        <f>'Peligro y Exposición'!Y25</f>
        <v>8.1</v>
      </c>
      <c r="G24" s="30">
        <f>'Peligro y Exposición'!Z25</f>
        <v>3.6</v>
      </c>
      <c r="H24" s="30">
        <f>'Peligro y Exposición'!AD25</f>
        <v>6.1</v>
      </c>
      <c r="I24" s="30">
        <f>'Peligro y Exposición'!AE25</f>
        <v>6.1</v>
      </c>
      <c r="J24" s="30">
        <f>'INFORM-HN 2018'!L26</f>
        <v>5</v>
      </c>
      <c r="K24" s="30">
        <f>'INFORM-HN 2018'!M26</f>
        <v>6.3</v>
      </c>
      <c r="L24" s="30">
        <f>'INFORM-HN 2018'!N26</f>
        <v>7</v>
      </c>
      <c r="M24" s="30">
        <f>'INFORM-HN 2018'!O26</f>
        <v>6.1</v>
      </c>
      <c r="N24" s="30">
        <f>'INFORM-HN 2018'!P26</f>
        <v>6.5</v>
      </c>
      <c r="O24" s="30">
        <f>'INFORM-HN 2018'!Q26</f>
        <v>0.8</v>
      </c>
      <c r="P24" s="30">
        <f>'INFORM-HN 2018'!R26</f>
        <v>4.0999999999999996</v>
      </c>
      <c r="Q24" s="30">
        <f>'INFORM-HN 2018'!S26</f>
        <v>2.6</v>
      </c>
      <c r="R24" s="30">
        <f>'INFORM-HN 2018'!T26</f>
        <v>4.8</v>
      </c>
      <c r="S24" s="30">
        <f>'INFORM-HN 2018'!U26</f>
        <v>10</v>
      </c>
      <c r="T24" s="30">
        <f>'INFORM-HN 2018'!V26</f>
        <v>8.6</v>
      </c>
      <c r="U24" s="30">
        <f>'INFORM-HN 2018'!W26</f>
        <v>9.4</v>
      </c>
      <c r="V24" s="30">
        <f>'INFORM-HN 2018'!X26</f>
        <v>6.1</v>
      </c>
      <c r="W24" s="30">
        <f>'INFORM-HN 2018'!Y26</f>
        <v>7.7</v>
      </c>
      <c r="X24" s="30">
        <f>'INFORM-HN 2018'!Z26</f>
        <v>5.4</v>
      </c>
      <c r="Y24" s="30">
        <f>'INFORM-HN 2018'!AA26</f>
        <v>6.4</v>
      </c>
      <c r="Z24" s="30">
        <f>'INFORM-HN 2018'!AB26</f>
        <v>8.3000000000000007</v>
      </c>
      <c r="AA24" s="30">
        <f>'INFORM-HN 2018'!AC26</f>
        <v>5.8</v>
      </c>
      <c r="AB24" s="30"/>
      <c r="AC24" s="433"/>
      <c r="AD24" s="65"/>
      <c r="AE24" s="65"/>
      <c r="AF24" s="65"/>
      <c r="AG24" s="65"/>
      <c r="AH24" s="65"/>
      <c r="AI24" s="65"/>
      <c r="AJ24" s="65"/>
      <c r="AK24" s="65"/>
      <c r="AL24" s="65"/>
      <c r="AM24" s="433"/>
      <c r="AN24" s="433"/>
      <c r="AO24" s="434"/>
      <c r="AP24" s="30"/>
      <c r="AQ24" s="30"/>
      <c r="AR24" s="30"/>
      <c r="AS24" s="30"/>
      <c r="AT24" s="30"/>
      <c r="AU24" s="30"/>
      <c r="AV24" s="30"/>
    </row>
    <row r="25" spans="1:48" x14ac:dyDescent="0.25">
      <c r="A25" s="105" t="s">
        <v>193</v>
      </c>
      <c r="B25" s="30">
        <f>'Peligro y Exposición'!D26</f>
        <v>4.3</v>
      </c>
      <c r="C25" s="30">
        <f>'Peligro y Exposición'!H26</f>
        <v>4.3</v>
      </c>
      <c r="D25" s="30">
        <f>'Peligro y Exposición'!Q26</f>
        <v>0</v>
      </c>
      <c r="E25" s="30">
        <f>'Peligro y Exposición'!U26</f>
        <v>6.6</v>
      </c>
      <c r="F25" s="30">
        <f>'Peligro y Exposición'!Y26</f>
        <v>5.0999999999999996</v>
      </c>
      <c r="G25" s="30">
        <f>'Peligro y Exposición'!Z26</f>
        <v>4.4000000000000004</v>
      </c>
      <c r="H25" s="30">
        <f>'Peligro y Exposición'!AD26</f>
        <v>9.1</v>
      </c>
      <c r="I25" s="30">
        <f>'Peligro y Exposición'!AE26</f>
        <v>9.1</v>
      </c>
      <c r="J25" s="30">
        <f>'INFORM-HN 2018'!L27</f>
        <v>7.4</v>
      </c>
      <c r="K25" s="30">
        <f>'INFORM-HN 2018'!M27</f>
        <v>6.9</v>
      </c>
      <c r="L25" s="30">
        <f>'INFORM-HN 2018'!N27</f>
        <v>7.3</v>
      </c>
      <c r="M25" s="30">
        <f>'INFORM-HN 2018'!O27</f>
        <v>7.3</v>
      </c>
      <c r="N25" s="30">
        <f>'INFORM-HN 2018'!P27</f>
        <v>7.2</v>
      </c>
      <c r="O25" s="30">
        <f>'INFORM-HN 2018'!Q27</f>
        <v>8.4</v>
      </c>
      <c r="P25" s="30">
        <f>'INFORM-HN 2018'!R27</f>
        <v>5.5</v>
      </c>
      <c r="Q25" s="30">
        <f>'INFORM-HN 2018'!S27</f>
        <v>7.2</v>
      </c>
      <c r="R25" s="30">
        <f>'INFORM-HN 2018'!T27</f>
        <v>7.2</v>
      </c>
      <c r="S25" s="30">
        <f>'INFORM-HN 2018'!U27</f>
        <v>3.3</v>
      </c>
      <c r="T25" s="30">
        <f>'INFORM-HN 2018'!V27</f>
        <v>4</v>
      </c>
      <c r="U25" s="30">
        <f>'INFORM-HN 2018'!W27</f>
        <v>3.7</v>
      </c>
      <c r="V25" s="30">
        <f>'INFORM-HN 2018'!X27</f>
        <v>7.4</v>
      </c>
      <c r="W25" s="30">
        <f>'INFORM-HN 2018'!Y27</f>
        <v>7</v>
      </c>
      <c r="X25" s="30">
        <f>'INFORM-HN 2018'!Z27</f>
        <v>5.8</v>
      </c>
      <c r="Y25" s="30">
        <f>'INFORM-HN 2018'!AA27</f>
        <v>6.7</v>
      </c>
      <c r="Z25" s="30">
        <f>'INFORM-HN 2018'!AB27</f>
        <v>5.4</v>
      </c>
      <c r="AA25" s="30">
        <f>'INFORM-HN 2018'!AC27</f>
        <v>6.6</v>
      </c>
      <c r="AB25" s="30"/>
      <c r="AC25" s="433"/>
      <c r="AD25" s="65"/>
      <c r="AE25" s="65"/>
      <c r="AF25" s="65"/>
      <c r="AG25" s="65"/>
      <c r="AH25" s="65"/>
      <c r="AI25" s="65"/>
      <c r="AJ25" s="65"/>
      <c r="AK25" s="65"/>
      <c r="AL25" s="65"/>
      <c r="AM25" s="433"/>
      <c r="AN25" s="433"/>
      <c r="AO25" s="434"/>
      <c r="AP25" s="30"/>
      <c r="AQ25" s="30"/>
      <c r="AR25" s="30"/>
      <c r="AS25" s="30"/>
      <c r="AT25" s="30"/>
      <c r="AU25" s="30"/>
      <c r="AV25" s="30"/>
    </row>
    <row r="26" spans="1:48" x14ac:dyDescent="0.25">
      <c r="A26" s="105" t="s">
        <v>194</v>
      </c>
      <c r="B26" s="30">
        <f>'Peligro y Exposición'!D27</f>
        <v>6.7</v>
      </c>
      <c r="C26" s="30">
        <f>'Peligro y Exposición'!H27</f>
        <v>0</v>
      </c>
      <c r="D26" s="30">
        <f>'Peligro y Exposición'!Q27</f>
        <v>0</v>
      </c>
      <c r="E26" s="30">
        <f>'Peligro y Exposición'!U27</f>
        <v>3.4</v>
      </c>
      <c r="F26" s="30">
        <f>'Peligro y Exposición'!Y27</f>
        <v>0</v>
      </c>
      <c r="G26" s="30">
        <f>'Peligro y Exposición'!Z27</f>
        <v>2.5</v>
      </c>
      <c r="H26" s="30">
        <f>'Peligro y Exposición'!AD27</f>
        <v>4.8</v>
      </c>
      <c r="I26" s="30">
        <f>'Peligro y Exposición'!AE27</f>
        <v>4.8</v>
      </c>
      <c r="J26" s="30">
        <f>'INFORM-HN 2018'!L28</f>
        <v>3.7</v>
      </c>
      <c r="K26" s="30">
        <f>'INFORM-HN 2018'!M28</f>
        <v>7.4</v>
      </c>
      <c r="L26" s="30">
        <f>'INFORM-HN 2018'!N28</f>
        <v>8.1999999999999993</v>
      </c>
      <c r="M26" s="30">
        <f>'INFORM-HN 2018'!O28</f>
        <v>7.4</v>
      </c>
      <c r="N26" s="30">
        <f>'INFORM-HN 2018'!P28</f>
        <v>7.7</v>
      </c>
      <c r="O26" s="30">
        <f>'INFORM-HN 2018'!Q28</f>
        <v>2.5</v>
      </c>
      <c r="P26" s="30">
        <f>'INFORM-HN 2018'!R28</f>
        <v>3.3</v>
      </c>
      <c r="Q26" s="30">
        <f>'INFORM-HN 2018'!S28</f>
        <v>2.9</v>
      </c>
      <c r="R26" s="30">
        <f>'INFORM-HN 2018'!T28</f>
        <v>5.8</v>
      </c>
      <c r="S26" s="30">
        <f>'INFORM-HN 2018'!U28</f>
        <v>8.3000000000000007</v>
      </c>
      <c r="T26" s="30">
        <f>'INFORM-HN 2018'!V28</f>
        <v>5</v>
      </c>
      <c r="U26" s="30">
        <f>'INFORM-HN 2018'!W28</f>
        <v>7</v>
      </c>
      <c r="V26" s="30">
        <f>'INFORM-HN 2018'!X28</f>
        <v>6.9</v>
      </c>
      <c r="W26" s="30">
        <f>'INFORM-HN 2018'!Y28</f>
        <v>7.2</v>
      </c>
      <c r="X26" s="30">
        <f>'INFORM-HN 2018'!Z28</f>
        <v>4.9000000000000004</v>
      </c>
      <c r="Y26" s="30">
        <f>'INFORM-HN 2018'!AA28</f>
        <v>6.3</v>
      </c>
      <c r="Z26" s="30">
        <f>'INFORM-HN 2018'!AB28</f>
        <v>6.7</v>
      </c>
      <c r="AA26" s="30">
        <f>'INFORM-HN 2018'!AC28</f>
        <v>5.2</v>
      </c>
      <c r="AB26" s="30"/>
      <c r="AC26" s="433"/>
      <c r="AD26" s="65"/>
      <c r="AE26" s="65"/>
      <c r="AF26" s="65"/>
      <c r="AG26" s="65"/>
      <c r="AH26" s="65"/>
      <c r="AI26" s="65"/>
      <c r="AJ26" s="65"/>
      <c r="AK26" s="65"/>
      <c r="AL26" s="65"/>
      <c r="AM26" s="433"/>
      <c r="AN26" s="433"/>
      <c r="AO26" s="434"/>
      <c r="AP26" s="30"/>
      <c r="AQ26" s="30"/>
      <c r="AR26" s="30"/>
      <c r="AS26" s="30"/>
      <c r="AT26" s="30"/>
      <c r="AU26" s="30"/>
      <c r="AV26" s="30"/>
    </row>
    <row r="27" spans="1:48" x14ac:dyDescent="0.25">
      <c r="A27" s="105" t="s">
        <v>195</v>
      </c>
      <c r="B27" s="30">
        <f>'Peligro y Exposición'!D28</f>
        <v>6.2</v>
      </c>
      <c r="C27" s="30">
        <f>'Peligro y Exposición'!H28</f>
        <v>0</v>
      </c>
      <c r="D27" s="30">
        <f>'Peligro y Exposición'!Q28</f>
        <v>0</v>
      </c>
      <c r="E27" s="30">
        <f>'Peligro y Exposición'!U28</f>
        <v>0</v>
      </c>
      <c r="F27" s="30">
        <f>'Peligro y Exposición'!Y28</f>
        <v>0</v>
      </c>
      <c r="G27" s="30">
        <f>'Peligro y Exposición'!Z28</f>
        <v>1.7</v>
      </c>
      <c r="H27" s="30">
        <f>'Peligro y Exposición'!AD28</f>
        <v>6.4</v>
      </c>
      <c r="I27" s="30">
        <f>'Peligro y Exposición'!AE28</f>
        <v>6.4</v>
      </c>
      <c r="J27" s="30">
        <f>'INFORM-HN 2018'!L29</f>
        <v>4.5</v>
      </c>
      <c r="K27" s="30">
        <f>'INFORM-HN 2018'!M29</f>
        <v>8.1</v>
      </c>
      <c r="L27" s="30">
        <f>'INFORM-HN 2018'!N29</f>
        <v>7.4</v>
      </c>
      <c r="M27" s="30">
        <f>'INFORM-HN 2018'!O29</f>
        <v>8.1999999999999993</v>
      </c>
      <c r="N27" s="30">
        <f>'INFORM-HN 2018'!P29</f>
        <v>7.9</v>
      </c>
      <c r="O27" s="30">
        <f>'INFORM-HN 2018'!Q29</f>
        <v>2.7</v>
      </c>
      <c r="P27" s="30">
        <f>'INFORM-HN 2018'!R29</f>
        <v>5.2</v>
      </c>
      <c r="Q27" s="30">
        <f>'INFORM-HN 2018'!S29</f>
        <v>4.0999999999999996</v>
      </c>
      <c r="R27" s="30">
        <f>'INFORM-HN 2018'!T29</f>
        <v>6.4</v>
      </c>
      <c r="S27" s="30">
        <f>'INFORM-HN 2018'!U29</f>
        <v>8.3000000000000007</v>
      </c>
      <c r="T27" s="30">
        <f>'INFORM-HN 2018'!V29</f>
        <v>7.6</v>
      </c>
      <c r="U27" s="30">
        <f>'INFORM-HN 2018'!W29</f>
        <v>8</v>
      </c>
      <c r="V27" s="30">
        <f>'INFORM-HN 2018'!X29</f>
        <v>6.8</v>
      </c>
      <c r="W27" s="30">
        <f>'INFORM-HN 2018'!Y29</f>
        <v>6.9</v>
      </c>
      <c r="X27" s="30">
        <f>'INFORM-HN 2018'!Z29</f>
        <v>6.6</v>
      </c>
      <c r="Y27" s="30">
        <f>'INFORM-HN 2018'!AA29</f>
        <v>6.8</v>
      </c>
      <c r="Z27" s="30">
        <f>'INFORM-HN 2018'!AB29</f>
        <v>7.4</v>
      </c>
      <c r="AA27" s="30">
        <f>'INFORM-HN 2018'!AC29</f>
        <v>6</v>
      </c>
      <c r="AB27" s="30"/>
      <c r="AC27" s="433"/>
      <c r="AD27" s="65"/>
      <c r="AE27" s="65"/>
      <c r="AF27" s="65"/>
      <c r="AG27" s="65"/>
      <c r="AH27" s="65"/>
      <c r="AI27" s="65"/>
      <c r="AJ27" s="65"/>
      <c r="AK27" s="65"/>
      <c r="AL27" s="65"/>
      <c r="AM27" s="433"/>
      <c r="AN27" s="433"/>
      <c r="AO27" s="434"/>
      <c r="AP27" s="30"/>
      <c r="AQ27" s="30"/>
      <c r="AR27" s="30"/>
      <c r="AS27" s="30"/>
      <c r="AT27" s="30"/>
      <c r="AU27" s="30"/>
      <c r="AV27" s="30"/>
    </row>
    <row r="28" spans="1:48" x14ac:dyDescent="0.25">
      <c r="A28" s="105" t="s">
        <v>196</v>
      </c>
      <c r="B28" s="30">
        <f>'Peligro y Exposición'!D29</f>
        <v>6.5</v>
      </c>
      <c r="C28" s="30">
        <f>'Peligro y Exposición'!H29</f>
        <v>0</v>
      </c>
      <c r="D28" s="30">
        <f>'Peligro y Exposición'!Q29</f>
        <v>0</v>
      </c>
      <c r="E28" s="30">
        <f>'Peligro y Exposición'!U29</f>
        <v>0</v>
      </c>
      <c r="F28" s="30">
        <f>'Peligro y Exposición'!Y29</f>
        <v>0</v>
      </c>
      <c r="G28" s="30">
        <f>'Peligro y Exposición'!Z29</f>
        <v>1.8</v>
      </c>
      <c r="H28" s="30">
        <f>'Peligro y Exposición'!AD29</f>
        <v>1.7</v>
      </c>
      <c r="I28" s="30">
        <f>'Peligro y Exposición'!AE29</f>
        <v>1.7</v>
      </c>
      <c r="J28" s="30">
        <f>'INFORM-HN 2018'!L30</f>
        <v>1.8</v>
      </c>
      <c r="K28" s="30">
        <f>'INFORM-HN 2018'!M30</f>
        <v>5.9</v>
      </c>
      <c r="L28" s="30">
        <f>'INFORM-HN 2018'!N30</f>
        <v>5.6</v>
      </c>
      <c r="M28" s="30">
        <f>'INFORM-HN 2018'!O30</f>
        <v>5.3</v>
      </c>
      <c r="N28" s="30">
        <f>'INFORM-HN 2018'!P30</f>
        <v>5.6</v>
      </c>
      <c r="O28" s="30">
        <f>'INFORM-HN 2018'!Q30</f>
        <v>0.7</v>
      </c>
      <c r="P28" s="30">
        <f>'INFORM-HN 2018'!R30</f>
        <v>2.5</v>
      </c>
      <c r="Q28" s="30">
        <f>'INFORM-HN 2018'!S30</f>
        <v>1.6</v>
      </c>
      <c r="R28" s="30">
        <f>'INFORM-HN 2018'!T30</f>
        <v>3.9</v>
      </c>
      <c r="S28" s="30">
        <f>'INFORM-HN 2018'!U30</f>
        <v>3.3</v>
      </c>
      <c r="T28" s="30">
        <f>'INFORM-HN 2018'!V30</f>
        <v>4.8</v>
      </c>
      <c r="U28" s="30">
        <f>'INFORM-HN 2018'!W30</f>
        <v>4.0999999999999996</v>
      </c>
      <c r="V28" s="30">
        <f>'INFORM-HN 2018'!X30</f>
        <v>4.2</v>
      </c>
      <c r="W28" s="30">
        <f>'INFORM-HN 2018'!Y30</f>
        <v>3.2</v>
      </c>
      <c r="X28" s="30">
        <f>'INFORM-HN 2018'!Z30</f>
        <v>4.7</v>
      </c>
      <c r="Y28" s="30">
        <f>'INFORM-HN 2018'!AA30</f>
        <v>4</v>
      </c>
      <c r="Z28" s="30">
        <f>'INFORM-HN 2018'!AB30</f>
        <v>4.0999999999999996</v>
      </c>
      <c r="AA28" s="30">
        <f>'INFORM-HN 2018'!AC30</f>
        <v>3.1</v>
      </c>
      <c r="AB28" s="30"/>
      <c r="AC28" s="433"/>
      <c r="AD28" s="65"/>
      <c r="AE28" s="65"/>
      <c r="AF28" s="65"/>
      <c r="AG28" s="65"/>
      <c r="AH28" s="65"/>
      <c r="AI28" s="65"/>
      <c r="AJ28" s="65"/>
      <c r="AK28" s="65"/>
      <c r="AL28" s="65"/>
      <c r="AM28" s="433"/>
      <c r="AN28" s="433"/>
      <c r="AO28" s="434"/>
      <c r="AP28" s="30"/>
      <c r="AQ28" s="30"/>
      <c r="AR28" s="30"/>
      <c r="AS28" s="30"/>
      <c r="AT28" s="30"/>
      <c r="AU28" s="30"/>
      <c r="AV28" s="30"/>
    </row>
    <row r="29" spans="1:48" ht="15.75" thickBot="1" x14ac:dyDescent="0.3">
      <c r="A29" s="105" t="s">
        <v>197</v>
      </c>
      <c r="B29" s="30">
        <f>'Peligro y Exposición'!D30</f>
        <v>7.2</v>
      </c>
      <c r="C29" s="30">
        <f>'Peligro y Exposición'!H30</f>
        <v>6.4</v>
      </c>
      <c r="D29" s="30">
        <f>'Peligro y Exposición'!Q30</f>
        <v>0</v>
      </c>
      <c r="E29" s="30">
        <f>'Peligro y Exposición'!U30</f>
        <v>5</v>
      </c>
      <c r="F29" s="30">
        <f>'Peligro y Exposición'!Y30</f>
        <v>0</v>
      </c>
      <c r="G29" s="30">
        <f>'Peligro y Exposición'!Z30</f>
        <v>4.4000000000000004</v>
      </c>
      <c r="H29" s="30">
        <f>'Peligro y Exposición'!AD30</f>
        <v>7.7</v>
      </c>
      <c r="I29" s="30">
        <f>'Peligro y Exposición'!AE30</f>
        <v>7.7</v>
      </c>
      <c r="J29" s="30">
        <f>'INFORM-HN 2018'!L31</f>
        <v>6.3</v>
      </c>
      <c r="K29" s="30">
        <f>'INFORM-HN 2018'!M31</f>
        <v>8.1</v>
      </c>
      <c r="L29" s="30">
        <f>'INFORM-HN 2018'!N31</f>
        <v>7.5</v>
      </c>
      <c r="M29" s="30">
        <f>'INFORM-HN 2018'!O31</f>
        <v>7.7</v>
      </c>
      <c r="N29" s="30">
        <f>'INFORM-HN 2018'!P31</f>
        <v>7.8</v>
      </c>
      <c r="O29" s="30">
        <f>'INFORM-HN 2018'!Q31</f>
        <v>2.2000000000000002</v>
      </c>
      <c r="P29" s="30">
        <f>'INFORM-HN 2018'!R31</f>
        <v>5.9</v>
      </c>
      <c r="Q29" s="30">
        <f>'INFORM-HN 2018'!S31</f>
        <v>4.3</v>
      </c>
      <c r="R29" s="30">
        <f>'INFORM-HN 2018'!T31</f>
        <v>6.4</v>
      </c>
      <c r="S29" s="30">
        <f>'INFORM-HN 2018'!U31</f>
        <v>5</v>
      </c>
      <c r="T29" s="30">
        <f>'INFORM-HN 2018'!V31</f>
        <v>7.1</v>
      </c>
      <c r="U29" s="30">
        <f>'INFORM-HN 2018'!W31</f>
        <v>6.2</v>
      </c>
      <c r="V29" s="30">
        <f>'INFORM-HN 2018'!X31</f>
        <v>8.8000000000000007</v>
      </c>
      <c r="W29" s="30">
        <f>'INFORM-HN 2018'!Y31</f>
        <v>9.6999999999999993</v>
      </c>
      <c r="X29" s="30">
        <f>'INFORM-HN 2018'!Z31</f>
        <v>6</v>
      </c>
      <c r="Y29" s="30">
        <f>'INFORM-HN 2018'!AA31</f>
        <v>8.1999999999999993</v>
      </c>
      <c r="Z29" s="30">
        <f>'INFORM-HN 2018'!AB31</f>
        <v>7.3</v>
      </c>
      <c r="AA29" s="30">
        <f>'INFORM-HN 2018'!AC31</f>
        <v>6.7</v>
      </c>
      <c r="AB29" s="30"/>
      <c r="AC29" s="433"/>
      <c r="AD29" s="65"/>
      <c r="AE29" s="435"/>
      <c r="AF29" s="435"/>
      <c r="AG29" s="435"/>
      <c r="AH29" s="435"/>
      <c r="AI29" s="435"/>
      <c r="AJ29" s="435"/>
      <c r="AK29" s="435"/>
      <c r="AL29" s="435"/>
      <c r="AM29" s="433"/>
      <c r="AN29" s="433"/>
      <c r="AO29" s="434"/>
      <c r="AP29" s="30"/>
      <c r="AQ29" s="30"/>
      <c r="AR29" s="30"/>
      <c r="AS29" s="30"/>
      <c r="AT29" s="30"/>
      <c r="AU29" s="30"/>
      <c r="AV29" s="30"/>
    </row>
    <row r="30" spans="1:48" ht="84.75" customHeight="1" x14ac:dyDescent="0.25">
      <c r="A30" s="105" t="s">
        <v>198</v>
      </c>
      <c r="B30" s="30">
        <f>'Peligro y Exposición'!D31</f>
        <v>0</v>
      </c>
      <c r="C30" s="30">
        <f>'Peligro y Exposición'!H31</f>
        <v>0</v>
      </c>
      <c r="D30" s="30">
        <f>'Peligro y Exposición'!Q31</f>
        <v>0</v>
      </c>
      <c r="E30" s="30">
        <f>'Peligro y Exposición'!U31</f>
        <v>5.3</v>
      </c>
      <c r="F30" s="30">
        <f>'Peligro y Exposición'!Y31</f>
        <v>5.8</v>
      </c>
      <c r="G30" s="30">
        <f>'Peligro y Exposición'!Z31</f>
        <v>2.7</v>
      </c>
      <c r="H30" s="30">
        <f>'Peligro y Exposición'!AD31</f>
        <v>2.5</v>
      </c>
      <c r="I30" s="30">
        <f>'Peligro y Exposición'!AE31</f>
        <v>2.5</v>
      </c>
      <c r="J30" s="30">
        <f>'INFORM-HN 2018'!L32</f>
        <v>2.6</v>
      </c>
      <c r="K30" s="30">
        <f>'INFORM-HN 2018'!M32</f>
        <v>7.3</v>
      </c>
      <c r="L30" s="30">
        <f>'INFORM-HN 2018'!N32</f>
        <v>8.1999999999999993</v>
      </c>
      <c r="M30" s="30">
        <f>'INFORM-HN 2018'!O32</f>
        <v>7.2</v>
      </c>
      <c r="N30" s="30">
        <f>'INFORM-HN 2018'!P32</f>
        <v>7.6</v>
      </c>
      <c r="O30" s="30">
        <f>'INFORM-HN 2018'!Q32</f>
        <v>2.5</v>
      </c>
      <c r="P30" s="30">
        <f>'INFORM-HN 2018'!R32</f>
        <v>5.6</v>
      </c>
      <c r="Q30" s="30">
        <f>'INFORM-HN 2018'!S32</f>
        <v>4.2</v>
      </c>
      <c r="R30" s="30">
        <f>'INFORM-HN 2018'!T32</f>
        <v>6.2</v>
      </c>
      <c r="S30" s="30">
        <f>'INFORM-HN 2018'!U32</f>
        <v>2.2999999999999998</v>
      </c>
      <c r="T30" s="30">
        <f>'INFORM-HN 2018'!V32</f>
        <v>5.3</v>
      </c>
      <c r="U30" s="30">
        <f>'INFORM-HN 2018'!W32</f>
        <v>4</v>
      </c>
      <c r="V30" s="30">
        <f>'INFORM-HN 2018'!X32</f>
        <v>7.5</v>
      </c>
      <c r="W30" s="30">
        <f>'INFORM-HN 2018'!Y32</f>
        <v>7.2</v>
      </c>
      <c r="X30" s="30">
        <f>'INFORM-HN 2018'!Z32</f>
        <v>5.3</v>
      </c>
      <c r="Y30" s="30">
        <f>'INFORM-HN 2018'!AA32</f>
        <v>6.7</v>
      </c>
      <c r="Z30" s="30">
        <f>'INFORM-HN 2018'!AB32</f>
        <v>5.5</v>
      </c>
      <c r="AA30" s="30">
        <f>'INFORM-HN 2018'!AC32</f>
        <v>4.5</v>
      </c>
      <c r="AB30" s="30"/>
      <c r="AC30" s="433"/>
      <c r="AD30" s="66"/>
      <c r="AE30" s="446" t="str">
        <f t="shared" ref="AE30:AL30" si="1">S1</f>
        <v>Capacidad de Respuesta</v>
      </c>
      <c r="AF30" s="446" t="str">
        <f t="shared" si="1"/>
        <v>Gobernanza</v>
      </c>
      <c r="AG30" s="447" t="str">
        <f t="shared" si="1"/>
        <v>Institutional</v>
      </c>
      <c r="AH30" s="444" t="str">
        <f t="shared" si="1"/>
        <v>Comunicación</v>
      </c>
      <c r="AI30" s="444" t="str">
        <f t="shared" si="1"/>
        <v>Infraestructura Física</v>
      </c>
      <c r="AJ30" s="444" t="str">
        <f t="shared" si="1"/>
        <v>Acceso a Educación</v>
      </c>
      <c r="AK30" s="445" t="str">
        <f t="shared" si="1"/>
        <v>Infraestructura</v>
      </c>
      <c r="AL30" s="445" t="str">
        <f t="shared" si="1"/>
        <v>FALTA DE CAPACIDAD DE RESPUESTA</v>
      </c>
      <c r="AM30" s="435"/>
      <c r="AN30" s="433"/>
      <c r="AO30" s="434"/>
      <c r="AP30" s="30"/>
      <c r="AQ30" s="30"/>
      <c r="AR30" s="30"/>
      <c r="AS30" s="30"/>
      <c r="AT30" s="30"/>
      <c r="AU30" s="30"/>
      <c r="AV30" s="30"/>
    </row>
    <row r="31" spans="1:48" ht="22.5" customHeight="1" x14ac:dyDescent="0.25">
      <c r="A31" s="105" t="s">
        <v>199</v>
      </c>
      <c r="B31" s="30">
        <f>'Peligro y Exposición'!D32</f>
        <v>5.5</v>
      </c>
      <c r="C31" s="30">
        <f>'Peligro y Exposición'!H32</f>
        <v>2.6</v>
      </c>
      <c r="D31" s="30">
        <f>'Peligro y Exposición'!Q32</f>
        <v>0</v>
      </c>
      <c r="E31" s="30">
        <f>'Peligro y Exposición'!U32</f>
        <v>8.1999999999999993</v>
      </c>
      <c r="F31" s="30">
        <f>'Peligro y Exposición'!Y32</f>
        <v>0</v>
      </c>
      <c r="G31" s="30">
        <f>'Peligro y Exposición'!Z32</f>
        <v>4.0999999999999996</v>
      </c>
      <c r="H31" s="30">
        <f>'Peligro y Exposición'!AD32</f>
        <v>4.2</v>
      </c>
      <c r="I31" s="30">
        <f>'Peligro y Exposición'!AE32</f>
        <v>4.2</v>
      </c>
      <c r="J31" s="30">
        <f>'INFORM-HN 2018'!L33</f>
        <v>4.2</v>
      </c>
      <c r="K31" s="30">
        <f>'INFORM-HN 2018'!M33</f>
        <v>7</v>
      </c>
      <c r="L31" s="30">
        <f>'INFORM-HN 2018'!N33</f>
        <v>7.3</v>
      </c>
      <c r="M31" s="30">
        <f>'INFORM-HN 2018'!O33</f>
        <v>7.1</v>
      </c>
      <c r="N31" s="30">
        <f>'INFORM-HN 2018'!P33</f>
        <v>7.1</v>
      </c>
      <c r="O31" s="30">
        <f>'INFORM-HN 2018'!Q33</f>
        <v>1.7</v>
      </c>
      <c r="P31" s="30">
        <f>'INFORM-HN 2018'!R33</f>
        <v>4.8</v>
      </c>
      <c r="Q31" s="30">
        <f>'INFORM-HN 2018'!S33</f>
        <v>3.4</v>
      </c>
      <c r="R31" s="30">
        <f>'INFORM-HN 2018'!T33</f>
        <v>5.5</v>
      </c>
      <c r="S31" s="30">
        <f>'INFORM-HN 2018'!U33</f>
        <v>2.2999999999999998</v>
      </c>
      <c r="T31" s="30">
        <f>'INFORM-HN 2018'!V33</f>
        <v>6.1</v>
      </c>
      <c r="U31" s="30">
        <f>'INFORM-HN 2018'!W33</f>
        <v>4.5</v>
      </c>
      <c r="V31" s="30">
        <f>'INFORM-HN 2018'!X33</f>
        <v>6.7</v>
      </c>
      <c r="W31" s="30">
        <f>'INFORM-HN 2018'!Y33</f>
        <v>6.8</v>
      </c>
      <c r="X31" s="30">
        <f>'INFORM-HN 2018'!Z33</f>
        <v>5.0999999999999996</v>
      </c>
      <c r="Y31" s="30">
        <f>'INFORM-HN 2018'!AA33</f>
        <v>6.2</v>
      </c>
      <c r="Z31" s="30">
        <f>'INFORM-HN 2018'!AB33</f>
        <v>5.4</v>
      </c>
      <c r="AA31" s="30">
        <f>'INFORM-HN 2018'!AC33</f>
        <v>5</v>
      </c>
      <c r="AB31" s="30"/>
      <c r="AC31" s="433"/>
      <c r="AD31" s="458" t="str">
        <f>AE30</f>
        <v>Capacidad de Respuesta</v>
      </c>
      <c r="AE31" s="455">
        <v>1</v>
      </c>
      <c r="AF31" s="469"/>
      <c r="AG31" s="456"/>
      <c r="AH31" s="213"/>
      <c r="AI31" s="213"/>
      <c r="AJ31" s="213"/>
      <c r="AK31" s="213"/>
      <c r="AL31" s="213"/>
      <c r="AM31" s="212"/>
      <c r="AN31" s="433"/>
      <c r="AO31" s="434"/>
      <c r="AP31" s="30"/>
      <c r="AQ31" s="30"/>
      <c r="AR31" s="30"/>
      <c r="AS31" s="30"/>
      <c r="AT31" s="30"/>
      <c r="AU31" s="30"/>
      <c r="AV31" s="30"/>
    </row>
    <row r="32" spans="1:48" x14ac:dyDescent="0.25">
      <c r="A32" s="105" t="s">
        <v>200</v>
      </c>
      <c r="B32" s="30">
        <f>'Peligro y Exposición'!D33</f>
        <v>4.3</v>
      </c>
      <c r="C32" s="30">
        <f>'Peligro y Exposición'!H33</f>
        <v>5.3</v>
      </c>
      <c r="D32" s="30">
        <f>'Peligro y Exposición'!Q33</f>
        <v>0</v>
      </c>
      <c r="E32" s="30">
        <f>'Peligro y Exposición'!U33</f>
        <v>6.6</v>
      </c>
      <c r="F32" s="30">
        <f>'Peligro y Exposición'!Y33</f>
        <v>6.2</v>
      </c>
      <c r="G32" s="30">
        <f>'Peligro y Exposición'!Z33</f>
        <v>4.8</v>
      </c>
      <c r="H32" s="30">
        <f>'Peligro y Exposición'!AD33</f>
        <v>4.9000000000000004</v>
      </c>
      <c r="I32" s="30">
        <f>'Peligro y Exposición'!AE33</f>
        <v>4.9000000000000004</v>
      </c>
      <c r="J32" s="30">
        <f>'INFORM-HN 2018'!L34</f>
        <v>4.9000000000000004</v>
      </c>
      <c r="K32" s="30">
        <f>'INFORM-HN 2018'!M34</f>
        <v>7.6</v>
      </c>
      <c r="L32" s="30">
        <f>'INFORM-HN 2018'!N34</f>
        <v>7.3</v>
      </c>
      <c r="M32" s="30">
        <f>'INFORM-HN 2018'!O34</f>
        <v>6.7</v>
      </c>
      <c r="N32" s="30">
        <f>'INFORM-HN 2018'!P34</f>
        <v>7.2</v>
      </c>
      <c r="O32" s="30">
        <f>'INFORM-HN 2018'!Q34</f>
        <v>6.9</v>
      </c>
      <c r="P32" s="30">
        <f>'INFORM-HN 2018'!R34</f>
        <v>5.6</v>
      </c>
      <c r="Q32" s="30">
        <f>'INFORM-HN 2018'!S34</f>
        <v>6.3</v>
      </c>
      <c r="R32" s="30">
        <f>'INFORM-HN 2018'!T34</f>
        <v>6.8</v>
      </c>
      <c r="S32" s="30">
        <f>'INFORM-HN 2018'!U34</f>
        <v>6.7</v>
      </c>
      <c r="T32" s="30">
        <f>'INFORM-HN 2018'!V34</f>
        <v>5.0999999999999996</v>
      </c>
      <c r="U32" s="30">
        <f>'INFORM-HN 2018'!W34</f>
        <v>6</v>
      </c>
      <c r="V32" s="30">
        <f>'INFORM-HN 2018'!X34</f>
        <v>7.3</v>
      </c>
      <c r="W32" s="30">
        <f>'INFORM-HN 2018'!Y34</f>
        <v>8.6</v>
      </c>
      <c r="X32" s="30">
        <f>'INFORM-HN 2018'!Z34</f>
        <v>5.3</v>
      </c>
      <c r="Y32" s="30">
        <f>'INFORM-HN 2018'!AA34</f>
        <v>7.1</v>
      </c>
      <c r="Z32" s="30">
        <f>'INFORM-HN 2018'!AB34</f>
        <v>6.6</v>
      </c>
      <c r="AA32" s="30">
        <f>'INFORM-HN 2018'!AC34</f>
        <v>6</v>
      </c>
      <c r="AB32" s="30"/>
      <c r="AC32" s="435"/>
      <c r="AD32" s="458" t="str">
        <f>AF30</f>
        <v>Gobernanza</v>
      </c>
      <c r="AE32" s="450">
        <v>0.42744363418589254</v>
      </c>
      <c r="AF32" s="213">
        <v>1</v>
      </c>
      <c r="AG32" s="451"/>
      <c r="AH32" s="213"/>
      <c r="AI32" s="213"/>
      <c r="AJ32" s="213"/>
      <c r="AK32" s="213"/>
      <c r="AL32" s="213"/>
      <c r="AM32" s="212"/>
      <c r="AN32" s="435"/>
      <c r="AO32" s="434"/>
      <c r="AP32" s="30"/>
      <c r="AQ32" s="30"/>
      <c r="AR32" s="30"/>
      <c r="AS32" s="30"/>
      <c r="AT32" s="30"/>
      <c r="AU32" s="30"/>
      <c r="AV32" s="30"/>
    </row>
    <row r="33" spans="1:48" x14ac:dyDescent="0.25">
      <c r="A33" s="105" t="s">
        <v>201</v>
      </c>
      <c r="B33" s="30">
        <f>'Peligro y Exposición'!D34</f>
        <v>6.8</v>
      </c>
      <c r="C33" s="30">
        <f>'Peligro y Exposición'!H34</f>
        <v>6.5</v>
      </c>
      <c r="D33" s="30">
        <f>'Peligro y Exposición'!Q34</f>
        <v>0</v>
      </c>
      <c r="E33" s="30">
        <f>'Peligro y Exposición'!U34</f>
        <v>6.1</v>
      </c>
      <c r="F33" s="30">
        <f>'Peligro y Exposición'!Y34</f>
        <v>0</v>
      </c>
      <c r="G33" s="30">
        <f>'Peligro y Exposición'!Z34</f>
        <v>4.5</v>
      </c>
      <c r="H33" s="30">
        <f>'Peligro y Exposición'!AD34</f>
        <v>6.4</v>
      </c>
      <c r="I33" s="30">
        <f>'Peligro y Exposición'!AE34</f>
        <v>6.4</v>
      </c>
      <c r="J33" s="30">
        <f>'INFORM-HN 2018'!L35</f>
        <v>5.5</v>
      </c>
      <c r="K33" s="30">
        <f>'INFORM-HN 2018'!M35</f>
        <v>7.7</v>
      </c>
      <c r="L33" s="30">
        <f>'INFORM-HN 2018'!N35</f>
        <v>8.4</v>
      </c>
      <c r="M33" s="30">
        <f>'INFORM-HN 2018'!O35</f>
        <v>7.4</v>
      </c>
      <c r="N33" s="30">
        <f>'INFORM-HN 2018'!P35</f>
        <v>7.8</v>
      </c>
      <c r="O33" s="30">
        <f>'INFORM-HN 2018'!Q35</f>
        <v>2.4</v>
      </c>
      <c r="P33" s="30">
        <f>'INFORM-HN 2018'!R35</f>
        <v>5.8</v>
      </c>
      <c r="Q33" s="30">
        <f>'INFORM-HN 2018'!S35</f>
        <v>4.3</v>
      </c>
      <c r="R33" s="30">
        <f>'INFORM-HN 2018'!T35</f>
        <v>6.4</v>
      </c>
      <c r="S33" s="30">
        <f>'INFORM-HN 2018'!U35</f>
        <v>10</v>
      </c>
      <c r="T33" s="30">
        <f>'INFORM-HN 2018'!V35</f>
        <v>5.4</v>
      </c>
      <c r="U33" s="30">
        <f>'INFORM-HN 2018'!W35</f>
        <v>8.6</v>
      </c>
      <c r="V33" s="30">
        <f>'INFORM-HN 2018'!X35</f>
        <v>6.9</v>
      </c>
      <c r="W33" s="30">
        <f>'INFORM-HN 2018'!Y35</f>
        <v>8.6999999999999993</v>
      </c>
      <c r="X33" s="30">
        <f>'INFORM-HN 2018'!Z35</f>
        <v>5.5</v>
      </c>
      <c r="Y33" s="30">
        <f>'INFORM-HN 2018'!AA35</f>
        <v>7</v>
      </c>
      <c r="Z33" s="30">
        <f>'INFORM-HN 2018'!AB35</f>
        <v>7.9</v>
      </c>
      <c r="AA33" s="30">
        <f>'INFORM-HN 2018'!AC35</f>
        <v>6.5</v>
      </c>
      <c r="AB33" s="30"/>
      <c r="AC33" s="212"/>
      <c r="AD33" s="459" t="str">
        <f>AG30</f>
        <v>Institutional</v>
      </c>
      <c r="AE33" s="452">
        <v>0.8953973364295722</v>
      </c>
      <c r="AF33" s="453">
        <v>0.76644414604083511</v>
      </c>
      <c r="AG33" s="454">
        <v>1</v>
      </c>
      <c r="AH33" s="213"/>
      <c r="AI33" s="213"/>
      <c r="AJ33" s="213"/>
      <c r="AK33" s="213"/>
      <c r="AL33" s="213"/>
      <c r="AM33" s="212"/>
      <c r="AN33" s="212"/>
      <c r="AO33" s="434"/>
      <c r="AP33" s="30"/>
      <c r="AQ33" s="30"/>
      <c r="AR33" s="30"/>
      <c r="AS33" s="30"/>
      <c r="AT33" s="30"/>
      <c r="AU33" s="30"/>
      <c r="AV33" s="30"/>
    </row>
    <row r="34" spans="1:48" x14ac:dyDescent="0.25">
      <c r="A34" s="105" t="s">
        <v>202</v>
      </c>
      <c r="B34" s="30">
        <f>'Peligro y Exposición'!D35</f>
        <v>0</v>
      </c>
      <c r="C34" s="30">
        <f>'Peligro y Exposición'!H35</f>
        <v>0</v>
      </c>
      <c r="D34" s="30">
        <f>'Peligro y Exposición'!Q35</f>
        <v>0</v>
      </c>
      <c r="E34" s="30">
        <f>'Peligro y Exposición'!U35</f>
        <v>0</v>
      </c>
      <c r="F34" s="30">
        <f>'Peligro y Exposición'!Y35</f>
        <v>5.3</v>
      </c>
      <c r="G34" s="30">
        <f>'Peligro y Exposición'!Z35</f>
        <v>1.4</v>
      </c>
      <c r="H34" s="30">
        <f>'Peligro y Exposición'!AD35</f>
        <v>1.2</v>
      </c>
      <c r="I34" s="30">
        <f>'Peligro y Exposición'!AE35</f>
        <v>1.2</v>
      </c>
      <c r="J34" s="30">
        <f>'INFORM-HN 2018'!L36</f>
        <v>1.3</v>
      </c>
      <c r="K34" s="30">
        <f>'INFORM-HN 2018'!M36</f>
        <v>7.3</v>
      </c>
      <c r="L34" s="30">
        <f>'INFORM-HN 2018'!N36</f>
        <v>7.6</v>
      </c>
      <c r="M34" s="30">
        <f>'INFORM-HN 2018'!O36</f>
        <v>7.6</v>
      </c>
      <c r="N34" s="30">
        <f>'INFORM-HN 2018'!P36</f>
        <v>7.5</v>
      </c>
      <c r="O34" s="30">
        <f>'INFORM-HN 2018'!Q36</f>
        <v>1.8</v>
      </c>
      <c r="P34" s="30">
        <f>'INFORM-HN 2018'!R36</f>
        <v>4.2</v>
      </c>
      <c r="Q34" s="30">
        <f>'INFORM-HN 2018'!S36</f>
        <v>3.1</v>
      </c>
      <c r="R34" s="30">
        <f>'INFORM-HN 2018'!T36</f>
        <v>5.7</v>
      </c>
      <c r="S34" s="30">
        <f>'INFORM-HN 2018'!U36</f>
        <v>10</v>
      </c>
      <c r="T34" s="30">
        <f>'INFORM-HN 2018'!V36</f>
        <v>6.4</v>
      </c>
      <c r="U34" s="30">
        <f>'INFORM-HN 2018'!W36</f>
        <v>8.8000000000000007</v>
      </c>
      <c r="V34" s="30">
        <f>'INFORM-HN 2018'!X36</f>
        <v>7.3</v>
      </c>
      <c r="W34" s="30">
        <f>'INFORM-HN 2018'!Y36</f>
        <v>8.1</v>
      </c>
      <c r="X34" s="30">
        <f>'INFORM-HN 2018'!Z36</f>
        <v>5.3</v>
      </c>
      <c r="Y34" s="30">
        <f>'INFORM-HN 2018'!AA36</f>
        <v>6.9</v>
      </c>
      <c r="Z34" s="30">
        <f>'INFORM-HN 2018'!AB36</f>
        <v>8</v>
      </c>
      <c r="AA34" s="30">
        <f>'INFORM-HN 2018'!AC36</f>
        <v>3.9</v>
      </c>
      <c r="AB34" s="30"/>
      <c r="AC34" s="212"/>
      <c r="AD34" s="458" t="str">
        <f>AH30</f>
        <v>Comunicación</v>
      </c>
      <c r="AE34" s="213">
        <v>0.21262519835558136</v>
      </c>
      <c r="AF34" s="213">
        <v>0.69359465378276275</v>
      </c>
      <c r="AG34" s="213">
        <v>0.48027955827101509</v>
      </c>
      <c r="AH34" s="455">
        <v>1</v>
      </c>
      <c r="AI34" s="469"/>
      <c r="AJ34" s="469"/>
      <c r="AK34" s="456"/>
      <c r="AL34" s="213"/>
      <c r="AM34" s="212"/>
      <c r="AN34" s="212"/>
      <c r="AO34" s="434"/>
      <c r="AP34" s="30"/>
      <c r="AQ34" s="30"/>
      <c r="AR34" s="30"/>
      <c r="AS34" s="30"/>
      <c r="AT34" s="30"/>
      <c r="AU34" s="30"/>
      <c r="AV34" s="30"/>
    </row>
    <row r="35" spans="1:48" x14ac:dyDescent="0.25">
      <c r="A35" s="105" t="s">
        <v>203</v>
      </c>
      <c r="B35" s="30">
        <f>'Peligro y Exposición'!D36</f>
        <v>0</v>
      </c>
      <c r="C35" s="30">
        <f>'Peligro y Exposición'!H36</f>
        <v>0</v>
      </c>
      <c r="D35" s="30">
        <f>'Peligro y Exposición'!Q36</f>
        <v>0</v>
      </c>
      <c r="E35" s="30">
        <f>'Peligro y Exposición'!U36</f>
        <v>5.4</v>
      </c>
      <c r="F35" s="30">
        <f>'Peligro y Exposición'!Y36</f>
        <v>5.6</v>
      </c>
      <c r="G35" s="30">
        <f>'Peligro y Exposición'!Z36</f>
        <v>2.7</v>
      </c>
      <c r="H35" s="30">
        <f>'Peligro y Exposición'!AD36</f>
        <v>7.2</v>
      </c>
      <c r="I35" s="30">
        <f>'Peligro y Exposición'!AE36</f>
        <v>7.2</v>
      </c>
      <c r="J35" s="30">
        <f>'INFORM-HN 2018'!L37</f>
        <v>5.4</v>
      </c>
      <c r="K35" s="30">
        <f>'INFORM-HN 2018'!M37</f>
        <v>7</v>
      </c>
      <c r="L35" s="30">
        <f>'INFORM-HN 2018'!N37</f>
        <v>7.8</v>
      </c>
      <c r="M35" s="30">
        <f>'INFORM-HN 2018'!O37</f>
        <v>7.4</v>
      </c>
      <c r="N35" s="30">
        <f>'INFORM-HN 2018'!P37</f>
        <v>7.4</v>
      </c>
      <c r="O35" s="30">
        <f>'INFORM-HN 2018'!Q37</f>
        <v>2.6</v>
      </c>
      <c r="P35" s="30">
        <f>'INFORM-HN 2018'!R37</f>
        <v>4.5999999999999996</v>
      </c>
      <c r="Q35" s="30">
        <f>'INFORM-HN 2018'!S37</f>
        <v>3.7</v>
      </c>
      <c r="R35" s="30">
        <f>'INFORM-HN 2018'!T37</f>
        <v>5.9</v>
      </c>
      <c r="S35" s="30">
        <f>'INFORM-HN 2018'!U37</f>
        <v>10</v>
      </c>
      <c r="T35" s="30">
        <f>'INFORM-HN 2018'!V37</f>
        <v>5.3</v>
      </c>
      <c r="U35" s="30">
        <f>'INFORM-HN 2018'!W37</f>
        <v>8.6</v>
      </c>
      <c r="V35" s="30">
        <f>'INFORM-HN 2018'!X37</f>
        <v>6.7</v>
      </c>
      <c r="W35" s="30">
        <f>'INFORM-HN 2018'!Y37</f>
        <v>7.2</v>
      </c>
      <c r="X35" s="30">
        <f>'INFORM-HN 2018'!Z37</f>
        <v>6.2</v>
      </c>
      <c r="Y35" s="30">
        <f>'INFORM-HN 2018'!AA37</f>
        <v>6.7</v>
      </c>
      <c r="Z35" s="30">
        <f>'INFORM-HN 2018'!AB37</f>
        <v>7.8</v>
      </c>
      <c r="AA35" s="30">
        <f>'INFORM-HN 2018'!AC37</f>
        <v>6.3</v>
      </c>
      <c r="AB35" s="30"/>
      <c r="AC35" s="212"/>
      <c r="AD35" s="458" t="str">
        <f>AI30</f>
        <v>Infraestructura Física</v>
      </c>
      <c r="AE35" s="213">
        <v>0.17810500510125257</v>
      </c>
      <c r="AF35" s="213">
        <v>0.52023919594345414</v>
      </c>
      <c r="AG35" s="213">
        <v>0.37287006773395964</v>
      </c>
      <c r="AH35" s="450">
        <v>0.67783447255974572</v>
      </c>
      <c r="AI35" s="213">
        <v>1</v>
      </c>
      <c r="AJ35" s="213"/>
      <c r="AK35" s="451"/>
      <c r="AL35" s="213"/>
      <c r="AM35" s="212"/>
      <c r="AN35" s="212"/>
      <c r="AO35" s="434"/>
      <c r="AP35" s="30"/>
      <c r="AQ35" s="30"/>
      <c r="AR35" s="30"/>
      <c r="AS35" s="30"/>
      <c r="AT35" s="30"/>
      <c r="AU35" s="30"/>
      <c r="AV35" s="30"/>
    </row>
    <row r="36" spans="1:48" x14ac:dyDescent="0.25">
      <c r="A36" s="105" t="s">
        <v>77</v>
      </c>
      <c r="B36" s="30">
        <f>'Peligro y Exposición'!D37</f>
        <v>6.1</v>
      </c>
      <c r="C36" s="30">
        <f>'Peligro y Exposición'!H37</f>
        <v>0</v>
      </c>
      <c r="D36" s="30">
        <f>'Peligro y Exposición'!Q37</f>
        <v>0</v>
      </c>
      <c r="E36" s="30">
        <f>'Peligro y Exposición'!U37</f>
        <v>0</v>
      </c>
      <c r="F36" s="30">
        <f>'Peligro y Exposición'!Y37</f>
        <v>5</v>
      </c>
      <c r="G36" s="30">
        <f>'Peligro y Exposición'!Z37</f>
        <v>2.7</v>
      </c>
      <c r="H36" s="30">
        <f>'Peligro y Exposición'!AD37</f>
        <v>6.5</v>
      </c>
      <c r="I36" s="30">
        <f>'Peligro y Exposición'!AE37</f>
        <v>6.5</v>
      </c>
      <c r="J36" s="30">
        <f>'INFORM-HN 2018'!L38</f>
        <v>4.9000000000000004</v>
      </c>
      <c r="K36" s="30">
        <f>'INFORM-HN 2018'!M38</f>
        <v>7.6</v>
      </c>
      <c r="L36" s="30">
        <f>'INFORM-HN 2018'!N38</f>
        <v>7.1</v>
      </c>
      <c r="M36" s="30">
        <f>'INFORM-HN 2018'!O38</f>
        <v>6.4</v>
      </c>
      <c r="N36" s="30">
        <f>'INFORM-HN 2018'!P38</f>
        <v>7</v>
      </c>
      <c r="O36" s="30">
        <f>'INFORM-HN 2018'!Q38</f>
        <v>3.2</v>
      </c>
      <c r="P36" s="30">
        <f>'INFORM-HN 2018'!R38</f>
        <v>4.3</v>
      </c>
      <c r="Q36" s="30">
        <f>'INFORM-HN 2018'!S38</f>
        <v>3.8</v>
      </c>
      <c r="R36" s="30">
        <f>'INFORM-HN 2018'!T38</f>
        <v>5.6</v>
      </c>
      <c r="S36" s="30">
        <f>'INFORM-HN 2018'!U38</f>
        <v>10</v>
      </c>
      <c r="T36" s="30">
        <f>'INFORM-HN 2018'!V38</f>
        <v>4.8</v>
      </c>
      <c r="U36" s="30">
        <f>'INFORM-HN 2018'!W38</f>
        <v>8.5</v>
      </c>
      <c r="V36" s="30">
        <f>'INFORM-HN 2018'!X38</f>
        <v>5.9</v>
      </c>
      <c r="W36" s="30">
        <f>'INFORM-HN 2018'!Y38</f>
        <v>8.6</v>
      </c>
      <c r="X36" s="30">
        <f>'INFORM-HN 2018'!Z38</f>
        <v>5.4</v>
      </c>
      <c r="Y36" s="30">
        <f>'INFORM-HN 2018'!AA38</f>
        <v>6.6</v>
      </c>
      <c r="Z36" s="30">
        <f>'INFORM-HN 2018'!AB38</f>
        <v>7.7</v>
      </c>
      <c r="AA36" s="30">
        <f>'INFORM-HN 2018'!AC38</f>
        <v>6</v>
      </c>
      <c r="AB36" s="30"/>
      <c r="AC36" s="212"/>
      <c r="AD36" s="458" t="str">
        <f>AJ30</f>
        <v>Acceso a Educación</v>
      </c>
      <c r="AE36" s="213">
        <v>0.31049455905988449</v>
      </c>
      <c r="AF36" s="213">
        <v>0.60691213446788217</v>
      </c>
      <c r="AG36" s="213">
        <v>0.49256523925474704</v>
      </c>
      <c r="AH36" s="450">
        <v>0.52263575447168686</v>
      </c>
      <c r="AI36" s="213">
        <v>0.3924411792037325</v>
      </c>
      <c r="AJ36" s="213">
        <v>1</v>
      </c>
      <c r="AK36" s="451"/>
      <c r="AL36" s="213"/>
      <c r="AM36" s="212"/>
      <c r="AN36" s="212"/>
      <c r="AO36" s="434"/>
      <c r="AP36" s="30"/>
      <c r="AQ36" s="30"/>
      <c r="AR36" s="30"/>
      <c r="AS36" s="30"/>
      <c r="AT36" s="30"/>
      <c r="AU36" s="30"/>
      <c r="AV36" s="30"/>
    </row>
    <row r="37" spans="1:48" x14ac:dyDescent="0.25">
      <c r="A37" s="105" t="s">
        <v>204</v>
      </c>
      <c r="B37" s="30">
        <f>'Peligro y Exposición'!D38</f>
        <v>9.1</v>
      </c>
      <c r="C37" s="30">
        <f>'Peligro y Exposición'!H38</f>
        <v>2.8</v>
      </c>
      <c r="D37" s="30">
        <f>'Peligro y Exposición'!Q38</f>
        <v>0</v>
      </c>
      <c r="E37" s="30">
        <f>'Peligro y Exposición'!U38</f>
        <v>6</v>
      </c>
      <c r="F37" s="30">
        <f>'Peligro y Exposición'!Y38</f>
        <v>3.9</v>
      </c>
      <c r="G37" s="30">
        <f>'Peligro y Exposición'!Z38</f>
        <v>5.3</v>
      </c>
      <c r="H37" s="30">
        <f>'Peligro y Exposición'!AD38</f>
        <v>7.8</v>
      </c>
      <c r="I37" s="30">
        <f>'Peligro y Exposición'!AE38</f>
        <v>7.8</v>
      </c>
      <c r="J37" s="30">
        <f>'INFORM-HN 2018'!L39</f>
        <v>6.7</v>
      </c>
      <c r="K37" s="30">
        <f>'INFORM-HN 2018'!M39</f>
        <v>5.8</v>
      </c>
      <c r="L37" s="30">
        <f>'INFORM-HN 2018'!N39</f>
        <v>6.2</v>
      </c>
      <c r="M37" s="30">
        <f>'INFORM-HN 2018'!O39</f>
        <v>6.2</v>
      </c>
      <c r="N37" s="30">
        <f>'INFORM-HN 2018'!P39</f>
        <v>6.1</v>
      </c>
      <c r="O37" s="30">
        <f>'INFORM-HN 2018'!Q39</f>
        <v>8.5</v>
      </c>
      <c r="P37" s="30">
        <f>'INFORM-HN 2018'!R39</f>
        <v>3.8</v>
      </c>
      <c r="Q37" s="30">
        <f>'INFORM-HN 2018'!S39</f>
        <v>6.7</v>
      </c>
      <c r="R37" s="30">
        <f>'INFORM-HN 2018'!T39</f>
        <v>6.4</v>
      </c>
      <c r="S37" s="30">
        <f>'INFORM-HN 2018'!U39</f>
        <v>5</v>
      </c>
      <c r="T37" s="30">
        <f>'INFORM-HN 2018'!V39</f>
        <v>1.4</v>
      </c>
      <c r="U37" s="30">
        <f>'INFORM-HN 2018'!W39</f>
        <v>3.4</v>
      </c>
      <c r="V37" s="30">
        <f>'INFORM-HN 2018'!X39</f>
        <v>4</v>
      </c>
      <c r="W37" s="30">
        <f>'INFORM-HN 2018'!Y39</f>
        <v>6.5</v>
      </c>
      <c r="X37" s="30">
        <f>'INFORM-HN 2018'!Z39</f>
        <v>4</v>
      </c>
      <c r="Y37" s="30">
        <f>'INFORM-HN 2018'!AA39</f>
        <v>4.8</v>
      </c>
      <c r="Z37" s="30">
        <f>'INFORM-HN 2018'!AB39</f>
        <v>4.0999999999999996</v>
      </c>
      <c r="AA37" s="30">
        <f>'INFORM-HN 2018'!AC39</f>
        <v>5.6</v>
      </c>
      <c r="AB37" s="30"/>
      <c r="AC37" s="212"/>
      <c r="AD37" s="459" t="str">
        <f>AK30</f>
        <v>Infraestructura</v>
      </c>
      <c r="AE37" s="213">
        <v>0.27135688419028936</v>
      </c>
      <c r="AF37" s="213">
        <v>0.72562748902170127</v>
      </c>
      <c r="AG37" s="213">
        <v>0.53166195066518218</v>
      </c>
      <c r="AH37" s="452">
        <v>0.90246725760419644</v>
      </c>
      <c r="AI37" s="453">
        <v>0.85598189929331792</v>
      </c>
      <c r="AJ37" s="453">
        <v>0.72169015400209025</v>
      </c>
      <c r="AK37" s="454">
        <v>1</v>
      </c>
      <c r="AL37" s="213"/>
      <c r="AM37" s="212"/>
      <c r="AN37" s="212"/>
      <c r="AO37" s="434"/>
      <c r="AP37" s="30"/>
      <c r="AQ37" s="30"/>
      <c r="AR37" s="30"/>
      <c r="AS37" s="30"/>
      <c r="AT37" s="30"/>
      <c r="AU37" s="30"/>
      <c r="AV37" s="30"/>
    </row>
    <row r="38" spans="1:48" ht="15.75" thickBot="1" x14ac:dyDescent="0.3">
      <c r="A38" s="105" t="s">
        <v>205</v>
      </c>
      <c r="B38" s="30">
        <f>'Peligro y Exposición'!D39</f>
        <v>7.6</v>
      </c>
      <c r="C38" s="30">
        <f>'Peligro y Exposición'!H39</f>
        <v>0</v>
      </c>
      <c r="D38" s="30">
        <f>'Peligro y Exposición'!Q39</f>
        <v>0</v>
      </c>
      <c r="E38" s="30">
        <f>'Peligro y Exposición'!U39</f>
        <v>3.7</v>
      </c>
      <c r="F38" s="30">
        <f>'Peligro y Exposición'!Y39</f>
        <v>8.4</v>
      </c>
      <c r="G38" s="30">
        <f>'Peligro y Exposición'!Z39</f>
        <v>5</v>
      </c>
      <c r="H38" s="30">
        <f>'Peligro y Exposición'!AD39</f>
        <v>7.3</v>
      </c>
      <c r="I38" s="30">
        <f>'Peligro y Exposición'!AE39</f>
        <v>7.3</v>
      </c>
      <c r="J38" s="30">
        <f>'INFORM-HN 2018'!L40</f>
        <v>6.3</v>
      </c>
      <c r="K38" s="30">
        <f>'INFORM-HN 2018'!M40</f>
        <v>6.1</v>
      </c>
      <c r="L38" s="30">
        <f>'INFORM-HN 2018'!N40</f>
        <v>6.8</v>
      </c>
      <c r="M38" s="30">
        <f>'INFORM-HN 2018'!O40</f>
        <v>6.3</v>
      </c>
      <c r="N38" s="30">
        <f>'INFORM-HN 2018'!P40</f>
        <v>6.4</v>
      </c>
      <c r="O38" s="30">
        <f>'INFORM-HN 2018'!Q40</f>
        <v>2.1</v>
      </c>
      <c r="P38" s="30">
        <f>'INFORM-HN 2018'!R40</f>
        <v>2.6</v>
      </c>
      <c r="Q38" s="30">
        <f>'INFORM-HN 2018'!S40</f>
        <v>2.4</v>
      </c>
      <c r="R38" s="30">
        <f>'INFORM-HN 2018'!T40</f>
        <v>4.7</v>
      </c>
      <c r="S38" s="30">
        <f>'INFORM-HN 2018'!U40</f>
        <v>10</v>
      </c>
      <c r="T38" s="30">
        <f>'INFORM-HN 2018'!V40</f>
        <v>3.7</v>
      </c>
      <c r="U38" s="30">
        <f>'INFORM-HN 2018'!W40</f>
        <v>8.1999999999999993</v>
      </c>
      <c r="V38" s="30">
        <f>'INFORM-HN 2018'!X40</f>
        <v>5.5</v>
      </c>
      <c r="W38" s="30">
        <f>'INFORM-HN 2018'!Y40</f>
        <v>5.7</v>
      </c>
      <c r="X38" s="30">
        <f>'INFORM-HN 2018'!Z40</f>
        <v>4.7</v>
      </c>
      <c r="Y38" s="30">
        <f>'INFORM-HN 2018'!AA40</f>
        <v>5.3</v>
      </c>
      <c r="Z38" s="30">
        <f>'INFORM-HN 2018'!AB40</f>
        <v>7</v>
      </c>
      <c r="AA38" s="30">
        <f>'INFORM-HN 2018'!AC40</f>
        <v>5.9</v>
      </c>
      <c r="AB38" s="30"/>
      <c r="AC38" s="212"/>
      <c r="AD38" s="460" t="str">
        <f>AL30</f>
        <v>FALTA DE CAPACIDAD DE RESPUESTA</v>
      </c>
      <c r="AE38" s="214">
        <v>0.74464513415297329</v>
      </c>
      <c r="AF38" s="214">
        <v>0.84813873937067286</v>
      </c>
      <c r="AG38" s="214">
        <v>0.9309344692397814</v>
      </c>
      <c r="AH38" s="214">
        <v>0.72166020180464141</v>
      </c>
      <c r="AI38" s="214">
        <v>0.62478101538446995</v>
      </c>
      <c r="AJ38" s="214">
        <v>0.65301041867027965</v>
      </c>
      <c r="AK38" s="214">
        <v>0.79855867122702007</v>
      </c>
      <c r="AL38" s="457">
        <v>1</v>
      </c>
      <c r="AM38" s="212"/>
      <c r="AN38" s="212"/>
      <c r="AO38" s="434"/>
      <c r="AP38" s="30"/>
      <c r="AQ38" s="30"/>
      <c r="AR38" s="30"/>
      <c r="AS38" s="30"/>
      <c r="AT38" s="30"/>
      <c r="AU38" s="30"/>
      <c r="AV38" s="30"/>
    </row>
    <row r="39" spans="1:48" x14ac:dyDescent="0.25">
      <c r="A39" s="105" t="s">
        <v>206</v>
      </c>
      <c r="B39" s="30">
        <f>'Peligro y Exposición'!D40</f>
        <v>0</v>
      </c>
      <c r="C39" s="30">
        <f>'Peligro y Exposición'!H40</f>
        <v>0</v>
      </c>
      <c r="D39" s="30">
        <f>'Peligro y Exposición'!Q40</f>
        <v>0</v>
      </c>
      <c r="E39" s="30">
        <f>'Peligro y Exposición'!U40</f>
        <v>5.6</v>
      </c>
      <c r="F39" s="30">
        <f>'Peligro y Exposición'!Y40</f>
        <v>0</v>
      </c>
      <c r="G39" s="30">
        <f>'Peligro y Exposición'!Z40</f>
        <v>1.5</v>
      </c>
      <c r="H39" s="30">
        <f>'Peligro y Exposición'!AD40</f>
        <v>0.9</v>
      </c>
      <c r="I39" s="30">
        <f>'Peligro y Exposición'!AE40</f>
        <v>0.9</v>
      </c>
      <c r="J39" s="30">
        <f>'INFORM-HN 2018'!L41</f>
        <v>1.2</v>
      </c>
      <c r="K39" s="30">
        <f>'INFORM-HN 2018'!M41</f>
        <v>7.6</v>
      </c>
      <c r="L39" s="30">
        <f>'INFORM-HN 2018'!N41</f>
        <v>7.9</v>
      </c>
      <c r="M39" s="30">
        <f>'INFORM-HN 2018'!O41</f>
        <v>7.7</v>
      </c>
      <c r="N39" s="30">
        <f>'INFORM-HN 2018'!P41</f>
        <v>7.7</v>
      </c>
      <c r="O39" s="30">
        <f>'INFORM-HN 2018'!Q41</f>
        <v>6.5</v>
      </c>
      <c r="P39" s="30">
        <f>'INFORM-HN 2018'!R41</f>
        <v>4.7</v>
      </c>
      <c r="Q39" s="30">
        <f>'INFORM-HN 2018'!S41</f>
        <v>5.7</v>
      </c>
      <c r="R39" s="30">
        <f>'INFORM-HN 2018'!T41</f>
        <v>6.8</v>
      </c>
      <c r="S39" s="30">
        <f>'INFORM-HN 2018'!U41</f>
        <v>8.3000000000000007</v>
      </c>
      <c r="T39" s="30">
        <f>'INFORM-HN 2018'!V41</f>
        <v>5.3</v>
      </c>
      <c r="U39" s="30">
        <f>'INFORM-HN 2018'!W41</f>
        <v>7.1</v>
      </c>
      <c r="V39" s="30">
        <f>'INFORM-HN 2018'!X41</f>
        <v>7</v>
      </c>
      <c r="W39" s="30">
        <f>'INFORM-HN 2018'!Y41</f>
        <v>6.9</v>
      </c>
      <c r="X39" s="30">
        <f>'INFORM-HN 2018'!Z41</f>
        <v>5.8</v>
      </c>
      <c r="Y39" s="30">
        <f>'INFORM-HN 2018'!AA41</f>
        <v>6.6</v>
      </c>
      <c r="Z39" s="30">
        <f>'INFORM-HN 2018'!AB41</f>
        <v>6.9</v>
      </c>
      <c r="AA39" s="30">
        <f>'INFORM-HN 2018'!AC41</f>
        <v>3.8</v>
      </c>
      <c r="AB39" s="30"/>
      <c r="AC39" s="212"/>
      <c r="AD39" s="212"/>
      <c r="AE39" s="212"/>
      <c r="AF39" s="212"/>
      <c r="AG39" s="212"/>
      <c r="AH39" s="212"/>
      <c r="AI39" s="212"/>
      <c r="AJ39" s="212"/>
      <c r="AK39" s="212"/>
      <c r="AL39" s="212"/>
      <c r="AM39" s="212"/>
      <c r="AN39" s="212"/>
      <c r="AO39" s="434"/>
      <c r="AP39" s="30"/>
      <c r="AQ39" s="30"/>
      <c r="AR39" s="30"/>
      <c r="AS39" s="30"/>
      <c r="AT39" s="30"/>
      <c r="AU39" s="30"/>
      <c r="AV39" s="30"/>
    </row>
    <row r="40" spans="1:48" x14ac:dyDescent="0.25">
      <c r="A40" s="105" t="s">
        <v>207</v>
      </c>
      <c r="B40" s="30">
        <f>'Peligro y Exposición'!D41</f>
        <v>7.8</v>
      </c>
      <c r="C40" s="30">
        <f>'Peligro y Exposición'!H41</f>
        <v>0</v>
      </c>
      <c r="D40" s="30">
        <f>'Peligro y Exposición'!Q41</f>
        <v>0</v>
      </c>
      <c r="E40" s="30">
        <f>'Peligro y Exposición'!U41</f>
        <v>8.8000000000000007</v>
      </c>
      <c r="F40" s="30">
        <f>'Peligro y Exposición'!Y41</f>
        <v>5</v>
      </c>
      <c r="G40" s="30">
        <f>'Peligro y Exposición'!Z41</f>
        <v>5.5</v>
      </c>
      <c r="H40" s="30">
        <f>'Peligro y Exposición'!AD41</f>
        <v>8.9</v>
      </c>
      <c r="I40" s="30">
        <f>'Peligro y Exposición'!AE41</f>
        <v>8.9</v>
      </c>
      <c r="J40" s="30">
        <f>'INFORM-HN 2018'!L42</f>
        <v>7.6</v>
      </c>
      <c r="K40" s="30">
        <f>'INFORM-HN 2018'!M42</f>
        <v>6.2</v>
      </c>
      <c r="L40" s="30">
        <f>'INFORM-HN 2018'!N42</f>
        <v>6.6</v>
      </c>
      <c r="M40" s="30">
        <f>'INFORM-HN 2018'!O42</f>
        <v>6.3</v>
      </c>
      <c r="N40" s="30">
        <f>'INFORM-HN 2018'!P42</f>
        <v>6.4</v>
      </c>
      <c r="O40" s="30">
        <f>'INFORM-HN 2018'!Q42</f>
        <v>5.3</v>
      </c>
      <c r="P40" s="30">
        <f>'INFORM-HN 2018'!R42</f>
        <v>7.5</v>
      </c>
      <c r="Q40" s="30">
        <f>'INFORM-HN 2018'!S42</f>
        <v>6.5</v>
      </c>
      <c r="R40" s="30">
        <f>'INFORM-HN 2018'!T42</f>
        <v>6.5</v>
      </c>
      <c r="S40" s="30">
        <f>'INFORM-HN 2018'!U42</f>
        <v>10</v>
      </c>
      <c r="T40" s="30">
        <f>'INFORM-HN 2018'!V42</f>
        <v>3.5</v>
      </c>
      <c r="U40" s="30">
        <f>'INFORM-HN 2018'!W42</f>
        <v>8.1999999999999993</v>
      </c>
      <c r="V40" s="30">
        <f>'INFORM-HN 2018'!X42</f>
        <v>5.3</v>
      </c>
      <c r="W40" s="30">
        <f>'INFORM-HN 2018'!Y42</f>
        <v>5.4</v>
      </c>
      <c r="X40" s="30">
        <f>'INFORM-HN 2018'!Z42</f>
        <v>4.8</v>
      </c>
      <c r="Y40" s="30">
        <f>'INFORM-HN 2018'!AA42</f>
        <v>5.2</v>
      </c>
      <c r="Z40" s="30">
        <f>'INFORM-HN 2018'!AB42</f>
        <v>7</v>
      </c>
      <c r="AA40" s="30">
        <f>'INFORM-HN 2018'!AC42</f>
        <v>7</v>
      </c>
      <c r="AB40" s="30"/>
      <c r="AC40" s="212"/>
      <c r="AD40" s="212"/>
      <c r="AE40" s="212"/>
      <c r="AF40" s="212"/>
      <c r="AG40" s="212"/>
      <c r="AH40" s="212"/>
      <c r="AI40" s="212"/>
      <c r="AJ40" s="212"/>
      <c r="AK40" s="212"/>
      <c r="AL40" s="212"/>
      <c r="AM40" s="212"/>
      <c r="AN40" s="212"/>
      <c r="AO40" s="434"/>
      <c r="AP40" s="30"/>
      <c r="AQ40" s="30"/>
      <c r="AR40" s="30"/>
      <c r="AS40" s="30"/>
      <c r="AT40" s="30"/>
      <c r="AU40" s="30"/>
      <c r="AV40" s="30"/>
    </row>
    <row r="41" spans="1:48" x14ac:dyDescent="0.25">
      <c r="A41" s="105" t="s">
        <v>208</v>
      </c>
      <c r="B41" s="30">
        <f>'Peligro y Exposición'!D42</f>
        <v>7</v>
      </c>
      <c r="C41" s="30">
        <f>'Peligro y Exposición'!H42</f>
        <v>2.8</v>
      </c>
      <c r="D41" s="30">
        <f>'Peligro y Exposición'!Q42</f>
        <v>0</v>
      </c>
      <c r="E41" s="30">
        <f>'Peligro y Exposición'!U42</f>
        <v>6</v>
      </c>
      <c r="F41" s="30">
        <f>'Peligro y Exposición'!Y42</f>
        <v>7</v>
      </c>
      <c r="G41" s="30">
        <f>'Peligro y Exposición'!Z42</f>
        <v>5.0999999999999996</v>
      </c>
      <c r="H41" s="30">
        <f>'Peligro y Exposición'!AD42</f>
        <v>7.8</v>
      </c>
      <c r="I41" s="30">
        <f>'Peligro y Exposición'!AE42</f>
        <v>7.8</v>
      </c>
      <c r="J41" s="30">
        <f>'INFORM-HN 2018'!L43</f>
        <v>6.6</v>
      </c>
      <c r="K41" s="30">
        <f>'INFORM-HN 2018'!M43</f>
        <v>5.2</v>
      </c>
      <c r="L41" s="30">
        <f>'INFORM-HN 2018'!N43</f>
        <v>5</v>
      </c>
      <c r="M41" s="30">
        <f>'INFORM-HN 2018'!O43</f>
        <v>4.8</v>
      </c>
      <c r="N41" s="30">
        <f>'INFORM-HN 2018'!P43</f>
        <v>5</v>
      </c>
      <c r="O41" s="30">
        <f>'INFORM-HN 2018'!Q43</f>
        <v>9.8000000000000007</v>
      </c>
      <c r="P41" s="30">
        <f>'INFORM-HN 2018'!R43</f>
        <v>5.9</v>
      </c>
      <c r="Q41" s="30">
        <f>'INFORM-HN 2018'!S43</f>
        <v>8.5</v>
      </c>
      <c r="R41" s="30">
        <f>'INFORM-HN 2018'!T43</f>
        <v>7.1</v>
      </c>
      <c r="S41" s="30">
        <f>'INFORM-HN 2018'!U43</f>
        <v>6.7</v>
      </c>
      <c r="T41" s="30">
        <f>'INFORM-HN 2018'!V43</f>
        <v>1.2</v>
      </c>
      <c r="U41" s="30">
        <f>'INFORM-HN 2018'!W43</f>
        <v>4.5</v>
      </c>
      <c r="V41" s="30">
        <f>'INFORM-HN 2018'!X43</f>
        <v>3.6</v>
      </c>
      <c r="W41" s="30">
        <f>'INFORM-HN 2018'!Y43</f>
        <v>5.0999999999999996</v>
      </c>
      <c r="X41" s="30">
        <f>'INFORM-HN 2018'!Z43</f>
        <v>3</v>
      </c>
      <c r="Y41" s="30">
        <f>'INFORM-HN 2018'!AA43</f>
        <v>3.9</v>
      </c>
      <c r="Z41" s="30">
        <f>'INFORM-HN 2018'!AB43</f>
        <v>4.2</v>
      </c>
      <c r="AA41" s="30">
        <f>'INFORM-HN 2018'!AC43</f>
        <v>5.8</v>
      </c>
      <c r="AB41" s="30"/>
      <c r="AC41" s="212"/>
      <c r="AD41" s="212"/>
      <c r="AE41" s="212"/>
      <c r="AF41" s="212"/>
      <c r="AG41" s="212"/>
      <c r="AH41" s="212"/>
      <c r="AI41" s="212"/>
      <c r="AJ41" s="212"/>
      <c r="AK41" s="212"/>
      <c r="AL41" s="212"/>
      <c r="AM41" s="212"/>
      <c r="AN41" s="212"/>
      <c r="AO41" s="434"/>
      <c r="AP41" s="30"/>
      <c r="AQ41" s="30"/>
      <c r="AR41" s="30"/>
      <c r="AS41" s="30"/>
      <c r="AT41" s="30"/>
      <c r="AU41" s="30"/>
      <c r="AV41" s="30"/>
    </row>
    <row r="42" spans="1:48" x14ac:dyDescent="0.25">
      <c r="A42" s="105" t="s">
        <v>209</v>
      </c>
      <c r="B42" s="30">
        <f>'Peligro y Exposición'!D43</f>
        <v>7</v>
      </c>
      <c r="C42" s="30">
        <f>'Peligro y Exposición'!H43</f>
        <v>0</v>
      </c>
      <c r="D42" s="30">
        <f>'Peligro y Exposición'!Q43</f>
        <v>0</v>
      </c>
      <c r="E42" s="30">
        <f>'Peligro y Exposición'!U43</f>
        <v>6.7</v>
      </c>
      <c r="F42" s="30">
        <f>'Peligro y Exposición'!Y43</f>
        <v>6.1</v>
      </c>
      <c r="G42" s="30">
        <f>'Peligro y Exposición'!Z43</f>
        <v>4.7</v>
      </c>
      <c r="H42" s="30">
        <f>'Peligro y Exposición'!AD43</f>
        <v>7.2</v>
      </c>
      <c r="I42" s="30">
        <f>'Peligro y Exposición'!AE43</f>
        <v>7.2</v>
      </c>
      <c r="J42" s="30">
        <f>'INFORM-HN 2018'!L44</f>
        <v>6.1</v>
      </c>
      <c r="K42" s="30">
        <f>'INFORM-HN 2018'!M44</f>
        <v>8.8000000000000007</v>
      </c>
      <c r="L42" s="30">
        <f>'INFORM-HN 2018'!N44</f>
        <v>8.1999999999999993</v>
      </c>
      <c r="M42" s="30">
        <f>'INFORM-HN 2018'!O44</f>
        <v>7.2</v>
      </c>
      <c r="N42" s="30">
        <f>'INFORM-HN 2018'!P44</f>
        <v>8.1</v>
      </c>
      <c r="O42" s="30">
        <f>'INFORM-HN 2018'!Q44</f>
        <v>3.2</v>
      </c>
      <c r="P42" s="30">
        <f>'INFORM-HN 2018'!R44</f>
        <v>6</v>
      </c>
      <c r="Q42" s="30">
        <f>'INFORM-HN 2018'!S44</f>
        <v>4.8</v>
      </c>
      <c r="R42" s="30">
        <f>'INFORM-HN 2018'!T44</f>
        <v>6.8</v>
      </c>
      <c r="S42" s="30">
        <f>'INFORM-HN 2018'!U44</f>
        <v>6.7</v>
      </c>
      <c r="T42" s="30">
        <f>'INFORM-HN 2018'!V44</f>
        <v>7.8</v>
      </c>
      <c r="U42" s="30">
        <f>'INFORM-HN 2018'!W44</f>
        <v>7.3</v>
      </c>
      <c r="V42" s="30">
        <f>'INFORM-HN 2018'!X44</f>
        <v>8.6</v>
      </c>
      <c r="W42" s="30">
        <f>'INFORM-HN 2018'!Y44</f>
        <v>7.5</v>
      </c>
      <c r="X42" s="30">
        <f>'INFORM-HN 2018'!Z44</f>
        <v>7.6</v>
      </c>
      <c r="Y42" s="30">
        <f>'INFORM-HN 2018'!AA44</f>
        <v>7.9</v>
      </c>
      <c r="Z42" s="30">
        <f>'INFORM-HN 2018'!AB44</f>
        <v>7.6</v>
      </c>
      <c r="AA42" s="30">
        <f>'INFORM-HN 2018'!AC44</f>
        <v>6.8</v>
      </c>
      <c r="AB42" s="30"/>
      <c r="AC42" s="212"/>
      <c r="AD42" s="101"/>
      <c r="AE42" s="433"/>
      <c r="AF42" s="436"/>
      <c r="AG42" s="434"/>
      <c r="AH42" s="434"/>
      <c r="AI42" s="434"/>
      <c r="AJ42" s="434"/>
      <c r="AK42" s="434"/>
      <c r="AL42" s="434"/>
      <c r="AM42" s="212"/>
      <c r="AN42" s="212"/>
      <c r="AO42" s="434"/>
      <c r="AP42" s="30"/>
      <c r="AQ42" s="30"/>
      <c r="AR42" s="30"/>
      <c r="AS42" s="30"/>
      <c r="AT42" s="30"/>
      <c r="AU42" s="30"/>
      <c r="AV42" s="30"/>
    </row>
    <row r="43" spans="1:48" x14ac:dyDescent="0.25">
      <c r="A43" s="105" t="s">
        <v>210</v>
      </c>
      <c r="B43" s="30">
        <f>'Peligro y Exposición'!D44</f>
        <v>6.8</v>
      </c>
      <c r="C43" s="30">
        <f>'Peligro y Exposición'!H44</f>
        <v>0</v>
      </c>
      <c r="D43" s="30">
        <f>'Peligro y Exposición'!Q44</f>
        <v>0</v>
      </c>
      <c r="E43" s="30">
        <f>'Peligro y Exposición'!U44</f>
        <v>7.9</v>
      </c>
      <c r="F43" s="30">
        <f>'Peligro y Exposición'!Y44</f>
        <v>5.2</v>
      </c>
      <c r="G43" s="30">
        <f>'Peligro y Exposición'!Z44</f>
        <v>4.8</v>
      </c>
      <c r="H43" s="30">
        <f>'Peligro y Exposición'!AD44</f>
        <v>5.7</v>
      </c>
      <c r="I43" s="30">
        <f>'Peligro y Exposición'!AE44</f>
        <v>5.7</v>
      </c>
      <c r="J43" s="30">
        <f>'INFORM-HN 2018'!L45</f>
        <v>5.3</v>
      </c>
      <c r="K43" s="30">
        <f>'INFORM-HN 2018'!M45</f>
        <v>9.3000000000000007</v>
      </c>
      <c r="L43" s="30">
        <f>'INFORM-HN 2018'!N45</f>
        <v>7.5</v>
      </c>
      <c r="M43" s="30">
        <f>'INFORM-HN 2018'!O45</f>
        <v>7.6</v>
      </c>
      <c r="N43" s="30">
        <f>'INFORM-HN 2018'!P45</f>
        <v>8.1</v>
      </c>
      <c r="O43" s="30">
        <f>'INFORM-HN 2018'!Q45</f>
        <v>2.4</v>
      </c>
      <c r="P43" s="30">
        <f>'INFORM-HN 2018'!R45</f>
        <v>6.5</v>
      </c>
      <c r="Q43" s="30">
        <f>'INFORM-HN 2018'!S45</f>
        <v>4.8</v>
      </c>
      <c r="R43" s="30">
        <f>'INFORM-HN 2018'!T45</f>
        <v>6.8</v>
      </c>
      <c r="S43" s="30">
        <f>'INFORM-HN 2018'!U45</f>
        <v>10</v>
      </c>
      <c r="T43" s="30">
        <f>'INFORM-HN 2018'!V45</f>
        <v>7.6</v>
      </c>
      <c r="U43" s="30">
        <f>'INFORM-HN 2018'!W45</f>
        <v>9.1</v>
      </c>
      <c r="V43" s="30">
        <f>'INFORM-HN 2018'!X45</f>
        <v>7.5</v>
      </c>
      <c r="W43" s="30">
        <f>'INFORM-HN 2018'!Y45</f>
        <v>7.7</v>
      </c>
      <c r="X43" s="30">
        <f>'INFORM-HN 2018'!Z45</f>
        <v>7.9</v>
      </c>
      <c r="Y43" s="30">
        <f>'INFORM-HN 2018'!AA45</f>
        <v>7.7</v>
      </c>
      <c r="Z43" s="30">
        <f>'INFORM-HN 2018'!AB45</f>
        <v>8.5</v>
      </c>
      <c r="AA43" s="30">
        <f>'INFORM-HN 2018'!AC45</f>
        <v>6.7</v>
      </c>
      <c r="AB43" s="30"/>
      <c r="AC43" s="212"/>
      <c r="AD43" s="101"/>
      <c r="AE43" s="433"/>
      <c r="AF43" s="436"/>
      <c r="AG43" s="434"/>
      <c r="AH43" s="434"/>
      <c r="AI43" s="434"/>
      <c r="AJ43" s="434"/>
      <c r="AK43" s="434"/>
      <c r="AL43" s="434"/>
      <c r="AM43" s="433"/>
      <c r="AN43" s="212"/>
      <c r="AO43" s="434"/>
      <c r="AP43" s="30"/>
      <c r="AQ43" s="30"/>
      <c r="AR43" s="30"/>
      <c r="AS43" s="30"/>
      <c r="AT43" s="30"/>
      <c r="AU43" s="30"/>
      <c r="AV43" s="30"/>
    </row>
    <row r="44" spans="1:48" ht="15.75" thickBot="1" x14ac:dyDescent="0.3">
      <c r="A44" s="105" t="s">
        <v>211</v>
      </c>
      <c r="B44" s="30">
        <f>'Peligro y Exposición'!D45</f>
        <v>7.4</v>
      </c>
      <c r="C44" s="30">
        <f>'Peligro y Exposición'!H45</f>
        <v>4.5</v>
      </c>
      <c r="D44" s="30">
        <f>'Peligro y Exposición'!Q45</f>
        <v>0</v>
      </c>
      <c r="E44" s="30">
        <f>'Peligro y Exposición'!U45</f>
        <v>10</v>
      </c>
      <c r="F44" s="30">
        <f>'Peligro y Exposición'!Y45</f>
        <v>6.9</v>
      </c>
      <c r="G44" s="30">
        <f>'Peligro y Exposición'!Z45</f>
        <v>6.9</v>
      </c>
      <c r="H44" s="30">
        <f>'Peligro y Exposición'!AD45</f>
        <v>7.8</v>
      </c>
      <c r="I44" s="30">
        <f>'Peligro y Exposición'!AE45</f>
        <v>7.8</v>
      </c>
      <c r="J44" s="30">
        <f>'INFORM-HN 2018'!L46</f>
        <v>7.4</v>
      </c>
      <c r="K44" s="30">
        <f>'INFORM-HN 2018'!M46</f>
        <v>8.1999999999999993</v>
      </c>
      <c r="L44" s="30">
        <f>'INFORM-HN 2018'!N46</f>
        <v>7.8</v>
      </c>
      <c r="M44" s="30">
        <f>'INFORM-HN 2018'!O46</f>
        <v>7.2</v>
      </c>
      <c r="N44" s="30">
        <f>'INFORM-HN 2018'!P46</f>
        <v>7.7</v>
      </c>
      <c r="O44" s="30">
        <f>'INFORM-HN 2018'!Q46</f>
        <v>6.8</v>
      </c>
      <c r="P44" s="30">
        <f>'INFORM-HN 2018'!R46</f>
        <v>5.8</v>
      </c>
      <c r="Q44" s="30">
        <f>'INFORM-HN 2018'!S46</f>
        <v>6.3</v>
      </c>
      <c r="R44" s="30">
        <f>'INFORM-HN 2018'!T46</f>
        <v>7.1</v>
      </c>
      <c r="S44" s="30">
        <f>'INFORM-HN 2018'!U46</f>
        <v>10</v>
      </c>
      <c r="T44" s="30">
        <f>'INFORM-HN 2018'!V46</f>
        <v>4.2</v>
      </c>
      <c r="U44" s="30">
        <f>'INFORM-HN 2018'!W46</f>
        <v>8.3000000000000007</v>
      </c>
      <c r="V44" s="30">
        <f>'INFORM-HN 2018'!X46</f>
        <v>8.9</v>
      </c>
      <c r="W44" s="30">
        <f>'INFORM-HN 2018'!Y46</f>
        <v>6.7</v>
      </c>
      <c r="X44" s="30">
        <f>'INFORM-HN 2018'!Z46</f>
        <v>6.8</v>
      </c>
      <c r="Y44" s="30">
        <f>'INFORM-HN 2018'!AA46</f>
        <v>7.5</v>
      </c>
      <c r="Z44" s="30">
        <f>'INFORM-HN 2018'!AB46</f>
        <v>7.9</v>
      </c>
      <c r="AA44" s="30">
        <f>'INFORM-HN 2018'!AC46</f>
        <v>7.5</v>
      </c>
      <c r="AB44" s="30"/>
      <c r="AC44" s="212"/>
      <c r="AD44" s="101"/>
      <c r="AE44" s="433"/>
      <c r="AF44" s="436"/>
      <c r="AG44" s="434"/>
      <c r="AH44" s="434"/>
      <c r="AI44" s="434"/>
      <c r="AJ44" s="434"/>
      <c r="AK44" s="434"/>
      <c r="AL44" s="434"/>
      <c r="AM44" s="433"/>
      <c r="AN44" s="212"/>
      <c r="AO44" s="434"/>
      <c r="AP44" s="30"/>
      <c r="AQ44" s="30"/>
      <c r="AR44" s="30"/>
      <c r="AS44" s="30"/>
      <c r="AT44" s="30"/>
      <c r="AU44" s="30"/>
      <c r="AV44" s="30"/>
    </row>
    <row r="45" spans="1:48" ht="114" customHeight="1" x14ac:dyDescent="0.25">
      <c r="A45" s="105" t="s">
        <v>212</v>
      </c>
      <c r="B45" s="30">
        <f>'Peligro y Exposición'!D46</f>
        <v>6.9</v>
      </c>
      <c r="C45" s="30">
        <f>'Peligro y Exposición'!H46</f>
        <v>3.2</v>
      </c>
      <c r="D45" s="30">
        <f>'Peligro y Exposición'!Q46</f>
        <v>0</v>
      </c>
      <c r="E45" s="30">
        <f>'Peligro y Exposición'!U46</f>
        <v>5.5</v>
      </c>
      <c r="F45" s="30">
        <f>'Peligro y Exposición'!Y46</f>
        <v>6</v>
      </c>
      <c r="G45" s="30">
        <f>'Peligro y Exposición'!Z46</f>
        <v>4.7</v>
      </c>
      <c r="H45" s="30">
        <f>'Peligro y Exposición'!AD46</f>
        <v>0.6</v>
      </c>
      <c r="I45" s="30">
        <f>'Peligro y Exposición'!AE46</f>
        <v>0.6</v>
      </c>
      <c r="J45" s="30">
        <f>'INFORM-HN 2018'!L47</f>
        <v>2.9</v>
      </c>
      <c r="K45" s="30">
        <f>'INFORM-HN 2018'!M47</f>
        <v>6.5</v>
      </c>
      <c r="L45" s="30">
        <f>'INFORM-HN 2018'!N47</f>
        <v>7.2</v>
      </c>
      <c r="M45" s="30">
        <f>'INFORM-HN 2018'!O47</f>
        <v>6.1</v>
      </c>
      <c r="N45" s="30">
        <f>'INFORM-HN 2018'!P47</f>
        <v>6.6</v>
      </c>
      <c r="O45" s="30">
        <f>'INFORM-HN 2018'!Q47</f>
        <v>6</v>
      </c>
      <c r="P45" s="30">
        <f>'INFORM-HN 2018'!R47</f>
        <v>6.3</v>
      </c>
      <c r="Q45" s="30">
        <f>'INFORM-HN 2018'!S47</f>
        <v>6.2</v>
      </c>
      <c r="R45" s="30">
        <f>'INFORM-HN 2018'!T47</f>
        <v>6.4</v>
      </c>
      <c r="S45" s="30">
        <f>'INFORM-HN 2018'!U47</f>
        <v>6.7</v>
      </c>
      <c r="T45" s="30">
        <f>'INFORM-HN 2018'!V47</f>
        <v>3.5</v>
      </c>
      <c r="U45" s="30">
        <f>'INFORM-HN 2018'!W47</f>
        <v>5.3</v>
      </c>
      <c r="V45" s="30">
        <f>'INFORM-HN 2018'!X47</f>
        <v>5.6</v>
      </c>
      <c r="W45" s="30">
        <f>'INFORM-HN 2018'!Y47</f>
        <v>5.3</v>
      </c>
      <c r="X45" s="30">
        <f>'INFORM-HN 2018'!Z47</f>
        <v>6.6</v>
      </c>
      <c r="Y45" s="30">
        <f>'INFORM-HN 2018'!AA47</f>
        <v>5.8</v>
      </c>
      <c r="Z45" s="30">
        <f>'INFORM-HN 2018'!AB47</f>
        <v>5.6</v>
      </c>
      <c r="AA45" s="30">
        <f>'INFORM-HN 2018'!AC47</f>
        <v>4.7</v>
      </c>
      <c r="AB45" s="30"/>
      <c r="AC45" s="433"/>
      <c r="AD45" s="66"/>
      <c r="AE45" s="443" t="str">
        <f t="shared" ref="AE45:AM45" si="2">B306</f>
        <v>INFORM Peligro Natural</v>
      </c>
      <c r="AF45" s="443" t="str">
        <f t="shared" si="2"/>
        <v>INFORM Peligro Humano</v>
      </c>
      <c r="AG45" s="468" t="str">
        <f t="shared" si="2"/>
        <v xml:space="preserve"> PELIGRO Y EXPOSICION INFORM</v>
      </c>
      <c r="AH45" s="443" t="str">
        <f t="shared" si="2"/>
        <v>Vulnerabilidad Socioeconómica</v>
      </c>
      <c r="AI45" s="443" t="str">
        <f t="shared" si="2"/>
        <v>Grupos Vulnerables</v>
      </c>
      <c r="AJ45" s="468" t="str">
        <f t="shared" si="2"/>
        <v>VULNERABILIDAD</v>
      </c>
      <c r="AK45" s="443" t="str">
        <f t="shared" si="2"/>
        <v>Institutional</v>
      </c>
      <c r="AL45" s="443" t="str">
        <f t="shared" si="2"/>
        <v>Infraestructura</v>
      </c>
      <c r="AM45" s="468" t="str">
        <f t="shared" si="2"/>
        <v>FALTA DE CAPACIDAD DE RESPUESTA</v>
      </c>
      <c r="AN45" s="468" t="str">
        <f t="shared" ref="AN45" si="3">K306</f>
        <v>INFORM RISK</v>
      </c>
      <c r="AO45" s="434"/>
      <c r="AP45" s="30"/>
      <c r="AQ45" s="30"/>
      <c r="AR45" s="30"/>
      <c r="AS45" s="30"/>
      <c r="AT45" s="30"/>
      <c r="AU45" s="30"/>
      <c r="AV45" s="30"/>
    </row>
    <row r="46" spans="1:48" ht="20.25" customHeight="1" x14ac:dyDescent="0.25">
      <c r="A46" s="105" t="s">
        <v>213</v>
      </c>
      <c r="B46" s="30">
        <f>'Peligro y Exposición'!D47</f>
        <v>7</v>
      </c>
      <c r="C46" s="30">
        <f>'Peligro y Exposición'!H47</f>
        <v>2.9</v>
      </c>
      <c r="D46" s="30">
        <f>'Peligro y Exposición'!Q47</f>
        <v>0</v>
      </c>
      <c r="E46" s="30">
        <f>'Peligro y Exposición'!U47</f>
        <v>8.1999999999999993</v>
      </c>
      <c r="F46" s="30">
        <f>'Peligro y Exposición'!Y47</f>
        <v>5.8</v>
      </c>
      <c r="G46" s="30">
        <f>'Peligro y Exposición'!Z47</f>
        <v>5.5</v>
      </c>
      <c r="H46" s="30">
        <f>'Peligro y Exposición'!AD47</f>
        <v>6.6</v>
      </c>
      <c r="I46" s="30">
        <f>'Peligro y Exposición'!AE47</f>
        <v>6.6</v>
      </c>
      <c r="J46" s="30">
        <f>'INFORM-HN 2018'!L48</f>
        <v>6.1</v>
      </c>
      <c r="K46" s="30">
        <f>'INFORM-HN 2018'!M48</f>
        <v>7.4</v>
      </c>
      <c r="L46" s="30">
        <f>'INFORM-HN 2018'!N48</f>
        <v>7.8</v>
      </c>
      <c r="M46" s="30">
        <f>'INFORM-HN 2018'!O48</f>
        <v>6.1</v>
      </c>
      <c r="N46" s="30">
        <f>'INFORM-HN 2018'!P48</f>
        <v>7.1</v>
      </c>
      <c r="O46" s="30">
        <f>'INFORM-HN 2018'!Q48</f>
        <v>6.3</v>
      </c>
      <c r="P46" s="30">
        <f>'INFORM-HN 2018'!R48</f>
        <v>5.4</v>
      </c>
      <c r="Q46" s="30">
        <f>'INFORM-HN 2018'!S48</f>
        <v>5.9</v>
      </c>
      <c r="R46" s="30">
        <f>'INFORM-HN 2018'!T48</f>
        <v>6.5</v>
      </c>
      <c r="S46" s="30">
        <f>'INFORM-HN 2018'!U48</f>
        <v>6.7</v>
      </c>
      <c r="T46" s="30">
        <f>'INFORM-HN 2018'!V48</f>
        <v>4</v>
      </c>
      <c r="U46" s="30">
        <f>'INFORM-HN 2018'!W48</f>
        <v>5.5</v>
      </c>
      <c r="V46" s="30">
        <f>'INFORM-HN 2018'!X48</f>
        <v>5.4</v>
      </c>
      <c r="W46" s="30">
        <f>'INFORM-HN 2018'!Y48</f>
        <v>6.7</v>
      </c>
      <c r="X46" s="30">
        <f>'INFORM-HN 2018'!Z48</f>
        <v>5.9</v>
      </c>
      <c r="Y46" s="30">
        <f>'INFORM-HN 2018'!AA48</f>
        <v>6</v>
      </c>
      <c r="Z46" s="30">
        <f>'INFORM-HN 2018'!AB48</f>
        <v>5.8</v>
      </c>
      <c r="AA46" s="30">
        <f>'INFORM-HN 2018'!AC48</f>
        <v>6.1</v>
      </c>
      <c r="AB46" s="30"/>
      <c r="AC46" s="433"/>
      <c r="AD46" s="65" t="str">
        <f>AE45</f>
        <v>INFORM Peligro Natural</v>
      </c>
      <c r="AE46" s="455">
        <v>1</v>
      </c>
      <c r="AF46" s="469"/>
      <c r="AG46" s="456"/>
      <c r="AH46" s="213"/>
      <c r="AI46" s="213"/>
      <c r="AJ46" s="213"/>
      <c r="AK46" s="213"/>
      <c r="AL46" s="213"/>
      <c r="AM46" s="213"/>
      <c r="AN46" s="213"/>
      <c r="AO46" s="434"/>
      <c r="AP46" s="30"/>
      <c r="AQ46" s="30"/>
      <c r="AR46" s="30"/>
      <c r="AS46" s="30"/>
      <c r="AT46" s="30"/>
      <c r="AU46" s="30"/>
      <c r="AV46" s="30"/>
    </row>
    <row r="47" spans="1:48" x14ac:dyDescent="0.25">
      <c r="A47" s="105" t="s">
        <v>214</v>
      </c>
      <c r="B47" s="30">
        <f>'Peligro y Exposición'!D48</f>
        <v>6.6</v>
      </c>
      <c r="C47" s="30">
        <f>'Peligro y Exposición'!H48</f>
        <v>2.2000000000000002</v>
      </c>
      <c r="D47" s="30">
        <f>'Peligro y Exposición'!Q48</f>
        <v>0</v>
      </c>
      <c r="E47" s="30">
        <f>'Peligro y Exposición'!U48</f>
        <v>6.6</v>
      </c>
      <c r="F47" s="30">
        <f>'Peligro y Exposición'!Y48</f>
        <v>0</v>
      </c>
      <c r="G47" s="30">
        <f>'Peligro y Exposición'!Z48</f>
        <v>3.7</v>
      </c>
      <c r="H47" s="30">
        <f>'Peligro y Exposición'!AD48</f>
        <v>0.2</v>
      </c>
      <c r="I47" s="30">
        <f>'Peligro y Exposición'!AE48</f>
        <v>0.2</v>
      </c>
      <c r="J47" s="30">
        <f>'INFORM-HN 2018'!L49</f>
        <v>2.1</v>
      </c>
      <c r="K47" s="30">
        <f>'INFORM-HN 2018'!M49</f>
        <v>7.7</v>
      </c>
      <c r="L47" s="30">
        <f>'INFORM-HN 2018'!N49</f>
        <v>7.1</v>
      </c>
      <c r="M47" s="30">
        <f>'INFORM-HN 2018'!O49</f>
        <v>6.9</v>
      </c>
      <c r="N47" s="30">
        <f>'INFORM-HN 2018'!P49</f>
        <v>7.2</v>
      </c>
      <c r="O47" s="30">
        <f>'INFORM-HN 2018'!Q49</f>
        <v>1.2</v>
      </c>
      <c r="P47" s="30">
        <f>'INFORM-HN 2018'!R49</f>
        <v>7.4</v>
      </c>
      <c r="Q47" s="30">
        <f>'INFORM-HN 2018'!S49</f>
        <v>5</v>
      </c>
      <c r="R47" s="30">
        <f>'INFORM-HN 2018'!T49</f>
        <v>6.2</v>
      </c>
      <c r="S47" s="30">
        <f>'INFORM-HN 2018'!U49</f>
        <v>6.7</v>
      </c>
      <c r="T47" s="30">
        <f>'INFORM-HN 2018'!V49</f>
        <v>7.4</v>
      </c>
      <c r="U47" s="30">
        <f>'INFORM-HN 2018'!W49</f>
        <v>7.1</v>
      </c>
      <c r="V47" s="30">
        <f>'INFORM-HN 2018'!X49</f>
        <v>6.4</v>
      </c>
      <c r="W47" s="30">
        <f>'INFORM-HN 2018'!Y49</f>
        <v>7.2</v>
      </c>
      <c r="X47" s="30">
        <f>'INFORM-HN 2018'!Z49</f>
        <v>6.8</v>
      </c>
      <c r="Y47" s="30">
        <f>'INFORM-HN 2018'!AA49</f>
        <v>6.8</v>
      </c>
      <c r="Z47" s="30">
        <f>'INFORM-HN 2018'!AB49</f>
        <v>7</v>
      </c>
      <c r="AA47" s="30">
        <f>'INFORM-HN 2018'!AC49</f>
        <v>4.5</v>
      </c>
      <c r="AB47" s="30"/>
      <c r="AC47" s="433"/>
      <c r="AD47" s="65" t="str">
        <f>AF45</f>
        <v>INFORM Peligro Humano</v>
      </c>
      <c r="AE47" s="450">
        <v>-2.8046481619523431E-2</v>
      </c>
      <c r="AF47" s="213">
        <v>1</v>
      </c>
      <c r="AG47" s="451"/>
      <c r="AH47" s="213"/>
      <c r="AI47" s="213"/>
      <c r="AJ47" s="213"/>
      <c r="AK47" s="213"/>
      <c r="AL47" s="213"/>
      <c r="AM47" s="213"/>
      <c r="AN47" s="213"/>
      <c r="AO47" s="434"/>
      <c r="AP47" s="30"/>
      <c r="AQ47" s="30"/>
      <c r="AR47" s="30"/>
      <c r="AS47" s="30"/>
      <c r="AT47" s="30"/>
      <c r="AU47" s="30"/>
      <c r="AV47" s="30"/>
    </row>
    <row r="48" spans="1:48" x14ac:dyDescent="0.25">
      <c r="A48" s="105" t="s">
        <v>215</v>
      </c>
      <c r="B48" s="30">
        <f>'Peligro y Exposición'!D49</f>
        <v>6.5</v>
      </c>
      <c r="C48" s="30">
        <f>'Peligro y Exposición'!H49</f>
        <v>0</v>
      </c>
      <c r="D48" s="30">
        <f>'Peligro y Exposición'!Q49</f>
        <v>0</v>
      </c>
      <c r="E48" s="30">
        <f>'Peligro y Exposición'!U49</f>
        <v>5.6</v>
      </c>
      <c r="F48" s="30">
        <f>'Peligro y Exposición'!Y49</f>
        <v>0</v>
      </c>
      <c r="G48" s="30">
        <f>'Peligro y Exposición'!Z49</f>
        <v>3</v>
      </c>
      <c r="H48" s="30">
        <f>'Peligro y Exposición'!AD49</f>
        <v>3.4</v>
      </c>
      <c r="I48" s="30">
        <f>'Peligro y Exposición'!AE49</f>
        <v>3.4</v>
      </c>
      <c r="J48" s="30">
        <f>'INFORM-HN 2018'!L50</f>
        <v>3.2</v>
      </c>
      <c r="K48" s="30">
        <f>'INFORM-HN 2018'!M50</f>
        <v>6.1</v>
      </c>
      <c r="L48" s="30">
        <f>'INFORM-HN 2018'!N50</f>
        <v>7.1</v>
      </c>
      <c r="M48" s="30">
        <f>'INFORM-HN 2018'!O50</f>
        <v>6</v>
      </c>
      <c r="N48" s="30">
        <f>'INFORM-HN 2018'!P50</f>
        <v>6.4</v>
      </c>
      <c r="O48" s="30">
        <f>'INFORM-HN 2018'!Q50</f>
        <v>4.2</v>
      </c>
      <c r="P48" s="30">
        <f>'INFORM-HN 2018'!R50</f>
        <v>4.2</v>
      </c>
      <c r="Q48" s="30">
        <f>'INFORM-HN 2018'!S50</f>
        <v>4.2</v>
      </c>
      <c r="R48" s="30">
        <f>'INFORM-HN 2018'!T50</f>
        <v>5.4</v>
      </c>
      <c r="S48" s="30">
        <f>'INFORM-HN 2018'!U50</f>
        <v>6.7</v>
      </c>
      <c r="T48" s="30">
        <f>'INFORM-HN 2018'!V50</f>
        <v>5</v>
      </c>
      <c r="U48" s="30">
        <f>'INFORM-HN 2018'!W50</f>
        <v>5.9</v>
      </c>
      <c r="V48" s="30">
        <f>'INFORM-HN 2018'!X50</f>
        <v>5</v>
      </c>
      <c r="W48" s="30">
        <f>'INFORM-HN 2018'!Y50</f>
        <v>3.3</v>
      </c>
      <c r="X48" s="30">
        <f>'INFORM-HN 2018'!Z50</f>
        <v>5.6</v>
      </c>
      <c r="Y48" s="30">
        <f>'INFORM-HN 2018'!AA50</f>
        <v>4.5999999999999996</v>
      </c>
      <c r="Z48" s="30">
        <f>'INFORM-HN 2018'!AB50</f>
        <v>5.3</v>
      </c>
      <c r="AA48" s="30">
        <f>'INFORM-HN 2018'!AC50</f>
        <v>4.5</v>
      </c>
      <c r="AB48" s="30"/>
      <c r="AC48" s="433"/>
      <c r="AD48" s="430" t="str">
        <f>AG45</f>
        <v xml:space="preserve"> PELIGRO Y EXPOSICION INFORM</v>
      </c>
      <c r="AE48" s="452">
        <v>0.48612181878101624</v>
      </c>
      <c r="AF48" s="453">
        <v>0.84487818574581564</v>
      </c>
      <c r="AG48" s="454">
        <v>1</v>
      </c>
      <c r="AH48" s="213"/>
      <c r="AI48" s="213"/>
      <c r="AJ48" s="213"/>
      <c r="AK48" s="213"/>
      <c r="AL48" s="213"/>
      <c r="AM48" s="213"/>
      <c r="AN48" s="213"/>
      <c r="AO48" s="434"/>
      <c r="AP48" s="30"/>
      <c r="AQ48" s="30"/>
      <c r="AR48" s="30"/>
      <c r="AS48" s="30"/>
      <c r="AT48" s="30"/>
      <c r="AU48" s="30"/>
      <c r="AV48" s="30"/>
    </row>
    <row r="49" spans="1:48" x14ac:dyDescent="0.25">
      <c r="A49" s="105" t="s">
        <v>216</v>
      </c>
      <c r="B49" s="30">
        <f>'Peligro y Exposición'!D50</f>
        <v>7.3</v>
      </c>
      <c r="C49" s="30">
        <f>'Peligro y Exposición'!H50</f>
        <v>0</v>
      </c>
      <c r="D49" s="30">
        <f>'Peligro y Exposición'!Q50</f>
        <v>0</v>
      </c>
      <c r="E49" s="30">
        <f>'Peligro y Exposición'!U50</f>
        <v>8.3000000000000007</v>
      </c>
      <c r="F49" s="30">
        <f>'Peligro y Exposición'!Y50</f>
        <v>0</v>
      </c>
      <c r="G49" s="30">
        <f>'Peligro y Exposición'!Z50</f>
        <v>4.3</v>
      </c>
      <c r="H49" s="30">
        <f>'Peligro y Exposición'!AD50</f>
        <v>2.4</v>
      </c>
      <c r="I49" s="30">
        <f>'Peligro y Exposición'!AE50</f>
        <v>2.4</v>
      </c>
      <c r="J49" s="30">
        <f>'INFORM-HN 2018'!L51</f>
        <v>3.4</v>
      </c>
      <c r="K49" s="30">
        <f>'INFORM-HN 2018'!M51</f>
        <v>8.1999999999999993</v>
      </c>
      <c r="L49" s="30">
        <f>'INFORM-HN 2018'!N51</f>
        <v>7.5</v>
      </c>
      <c r="M49" s="30">
        <f>'INFORM-HN 2018'!O51</f>
        <v>7.6</v>
      </c>
      <c r="N49" s="30">
        <f>'INFORM-HN 2018'!P51</f>
        <v>7.8</v>
      </c>
      <c r="O49" s="30">
        <f>'INFORM-HN 2018'!Q51</f>
        <v>5.6</v>
      </c>
      <c r="P49" s="30">
        <f>'INFORM-HN 2018'!R51</f>
        <v>7.6</v>
      </c>
      <c r="Q49" s="30">
        <f>'INFORM-HN 2018'!S51</f>
        <v>6.7</v>
      </c>
      <c r="R49" s="30">
        <f>'INFORM-HN 2018'!T51</f>
        <v>7.3</v>
      </c>
      <c r="S49" s="30">
        <f>'INFORM-HN 2018'!U51</f>
        <v>6.7</v>
      </c>
      <c r="T49" s="30">
        <f>'INFORM-HN 2018'!V51</f>
        <v>4.3</v>
      </c>
      <c r="U49" s="30">
        <f>'INFORM-HN 2018'!W51</f>
        <v>5.6</v>
      </c>
      <c r="V49" s="30">
        <f>'INFORM-HN 2018'!X51</f>
        <v>7.5</v>
      </c>
      <c r="W49" s="30">
        <f>'INFORM-HN 2018'!Y51</f>
        <v>7.3</v>
      </c>
      <c r="X49" s="30">
        <f>'INFORM-HN 2018'!Z51</f>
        <v>6.7</v>
      </c>
      <c r="Y49" s="30">
        <f>'INFORM-HN 2018'!AA51</f>
        <v>7.2</v>
      </c>
      <c r="Z49" s="30">
        <f>'INFORM-HN 2018'!AB51</f>
        <v>6.5</v>
      </c>
      <c r="AA49" s="30">
        <f>'INFORM-HN 2018'!AC51</f>
        <v>5.4</v>
      </c>
      <c r="AB49" s="30"/>
      <c r="AC49" s="433"/>
      <c r="AD49" s="65" t="str">
        <f>AH45</f>
        <v>Vulnerabilidad Socioeconómica</v>
      </c>
      <c r="AE49" s="213">
        <v>0.21435002396890185</v>
      </c>
      <c r="AF49" s="213">
        <v>-0.31054234747251797</v>
      </c>
      <c r="AG49" s="213">
        <v>-0.17009269190451931</v>
      </c>
      <c r="AH49" s="455">
        <v>1</v>
      </c>
      <c r="AI49" s="469"/>
      <c r="AJ49" s="456"/>
      <c r="AK49" s="213"/>
      <c r="AL49" s="213"/>
      <c r="AM49" s="213"/>
      <c r="AN49" s="213"/>
      <c r="AO49" s="434"/>
      <c r="AP49" s="30"/>
      <c r="AQ49" s="30"/>
      <c r="AR49" s="30"/>
      <c r="AS49" s="30"/>
      <c r="AT49" s="30"/>
      <c r="AU49" s="30"/>
      <c r="AV49" s="30"/>
    </row>
    <row r="50" spans="1:48" x14ac:dyDescent="0.25">
      <c r="A50" s="105" t="s">
        <v>217</v>
      </c>
      <c r="B50" s="30">
        <f>'Peligro y Exposición'!D51</f>
        <v>6.7</v>
      </c>
      <c r="C50" s="30">
        <f>'Peligro y Exposición'!H51</f>
        <v>0</v>
      </c>
      <c r="D50" s="30">
        <f>'Peligro y Exposición'!Q51</f>
        <v>0</v>
      </c>
      <c r="E50" s="30">
        <f>'Peligro y Exposición'!U51</f>
        <v>9</v>
      </c>
      <c r="F50" s="30">
        <f>'Peligro y Exposición'!Y51</f>
        <v>0</v>
      </c>
      <c r="G50" s="30">
        <f>'Peligro y Exposición'!Z51</f>
        <v>4.5</v>
      </c>
      <c r="H50" s="30">
        <f>'Peligro y Exposición'!AD51</f>
        <v>8.6999999999999993</v>
      </c>
      <c r="I50" s="30">
        <f>'Peligro y Exposición'!AE51</f>
        <v>8.6999999999999993</v>
      </c>
      <c r="J50" s="30">
        <f>'INFORM-HN 2018'!L52</f>
        <v>7.1</v>
      </c>
      <c r="K50" s="30">
        <f>'INFORM-HN 2018'!M52</f>
        <v>8.1</v>
      </c>
      <c r="L50" s="30">
        <f>'INFORM-HN 2018'!N52</f>
        <v>8.3000000000000007</v>
      </c>
      <c r="M50" s="30">
        <f>'INFORM-HN 2018'!O52</f>
        <v>7.5</v>
      </c>
      <c r="N50" s="30">
        <f>'INFORM-HN 2018'!P52</f>
        <v>8</v>
      </c>
      <c r="O50" s="30">
        <f>'INFORM-HN 2018'!Q52</f>
        <v>6.8</v>
      </c>
      <c r="P50" s="30">
        <f>'INFORM-HN 2018'!R52</f>
        <v>6</v>
      </c>
      <c r="Q50" s="30">
        <f>'INFORM-HN 2018'!S52</f>
        <v>6.4</v>
      </c>
      <c r="R50" s="30">
        <f>'INFORM-HN 2018'!T52</f>
        <v>7.3</v>
      </c>
      <c r="S50" s="30">
        <f>'INFORM-HN 2018'!U52</f>
        <v>6.7</v>
      </c>
      <c r="T50" s="30">
        <f>'INFORM-HN 2018'!V52</f>
        <v>5.4</v>
      </c>
      <c r="U50" s="30">
        <f>'INFORM-HN 2018'!W52</f>
        <v>6.1</v>
      </c>
      <c r="V50" s="30">
        <f>'INFORM-HN 2018'!X52</f>
        <v>8.1</v>
      </c>
      <c r="W50" s="30">
        <f>'INFORM-HN 2018'!Y52</f>
        <v>7.5</v>
      </c>
      <c r="X50" s="30">
        <f>'INFORM-HN 2018'!Z52</f>
        <v>6.7</v>
      </c>
      <c r="Y50" s="30">
        <f>'INFORM-HN 2018'!AA52</f>
        <v>7.4</v>
      </c>
      <c r="Z50" s="30">
        <f>'INFORM-HN 2018'!AB52</f>
        <v>6.8</v>
      </c>
      <c r="AA50" s="30">
        <f>'INFORM-HN 2018'!AC52</f>
        <v>7.1</v>
      </c>
      <c r="AB50" s="30"/>
      <c r="AD50" s="65" t="str">
        <f>AI45</f>
        <v>Grupos Vulnerables</v>
      </c>
      <c r="AE50" s="213">
        <v>0.2784565194123268</v>
      </c>
      <c r="AF50" s="213">
        <v>0.20558485321997425</v>
      </c>
      <c r="AG50" s="213">
        <v>0.33472858817164519</v>
      </c>
      <c r="AH50" s="450">
        <v>4.3150293365237187E-2</v>
      </c>
      <c r="AI50" s="213">
        <v>1</v>
      </c>
      <c r="AJ50" s="451"/>
      <c r="AK50" s="213"/>
      <c r="AL50" s="213"/>
      <c r="AM50" s="213"/>
      <c r="AN50" s="213"/>
      <c r="AO50" s="30"/>
      <c r="AP50" s="30"/>
      <c r="AQ50" s="30"/>
      <c r="AR50" s="30"/>
      <c r="AS50" s="30"/>
      <c r="AT50" s="30"/>
      <c r="AU50" s="30"/>
      <c r="AV50" s="30"/>
    </row>
    <row r="51" spans="1:48" x14ac:dyDescent="0.25">
      <c r="A51" s="105" t="s">
        <v>218</v>
      </c>
      <c r="B51" s="30">
        <f>'Peligro y Exposición'!D52</f>
        <v>7</v>
      </c>
      <c r="C51" s="30">
        <f>'Peligro y Exposición'!H52</f>
        <v>0</v>
      </c>
      <c r="D51" s="30">
        <f>'Peligro y Exposición'!Q52</f>
        <v>0</v>
      </c>
      <c r="E51" s="30">
        <f>'Peligro y Exposición'!U52</f>
        <v>5.4</v>
      </c>
      <c r="F51" s="30">
        <f>'Peligro y Exposición'!Y52</f>
        <v>0</v>
      </c>
      <c r="G51" s="30">
        <f>'Peligro y Exposición'!Z52</f>
        <v>3.1</v>
      </c>
      <c r="H51" s="30">
        <f>'Peligro y Exposición'!AD52</f>
        <v>0</v>
      </c>
      <c r="I51" s="30">
        <f>'Peligro y Exposición'!AE52</f>
        <v>0</v>
      </c>
      <c r="J51" s="30">
        <f>'INFORM-HN 2018'!L53</f>
        <v>1.7</v>
      </c>
      <c r="K51" s="30">
        <f>'INFORM-HN 2018'!M53</f>
        <v>8</v>
      </c>
      <c r="L51" s="30">
        <f>'INFORM-HN 2018'!N53</f>
        <v>7.8</v>
      </c>
      <c r="M51" s="30">
        <f>'INFORM-HN 2018'!O53</f>
        <v>7.9</v>
      </c>
      <c r="N51" s="30">
        <f>'INFORM-HN 2018'!P53</f>
        <v>7.9</v>
      </c>
      <c r="O51" s="30">
        <f>'INFORM-HN 2018'!Q53</f>
        <v>4.2</v>
      </c>
      <c r="P51" s="30">
        <f>'INFORM-HN 2018'!R53</f>
        <v>4.9000000000000004</v>
      </c>
      <c r="Q51" s="30">
        <f>'INFORM-HN 2018'!S53</f>
        <v>4.5999999999999996</v>
      </c>
      <c r="R51" s="30">
        <f>'INFORM-HN 2018'!T53</f>
        <v>6.5</v>
      </c>
      <c r="S51" s="30">
        <f>'INFORM-HN 2018'!U53</f>
        <v>6.7</v>
      </c>
      <c r="T51" s="30">
        <f>'INFORM-HN 2018'!V53</f>
        <v>7.1</v>
      </c>
      <c r="U51" s="30">
        <f>'INFORM-HN 2018'!W53</f>
        <v>6.9</v>
      </c>
      <c r="V51" s="30">
        <f>'INFORM-HN 2018'!X53</f>
        <v>6.8</v>
      </c>
      <c r="W51" s="30">
        <f>'INFORM-HN 2018'!Y53</f>
        <v>7</v>
      </c>
      <c r="X51" s="30">
        <f>'INFORM-HN 2018'!Z53</f>
        <v>6.1</v>
      </c>
      <c r="Y51" s="30">
        <f>'INFORM-HN 2018'!AA53</f>
        <v>6.6</v>
      </c>
      <c r="Z51" s="30">
        <f>'INFORM-HN 2018'!AB53</f>
        <v>6.8</v>
      </c>
      <c r="AA51" s="30">
        <f>'INFORM-HN 2018'!AC53</f>
        <v>4.2</v>
      </c>
      <c r="AB51" s="30"/>
      <c r="AD51" s="430" t="str">
        <f>AJ45</f>
        <v>VULNERABILIDAD</v>
      </c>
      <c r="AE51" s="213">
        <v>0.34010762181008547</v>
      </c>
      <c r="AF51" s="213">
        <v>2.2759316339803588E-3</v>
      </c>
      <c r="AG51" s="213">
        <v>0.1813310004379742</v>
      </c>
      <c r="AH51" s="452">
        <v>0.59296635651536844</v>
      </c>
      <c r="AI51" s="453">
        <v>0.8216380592950665</v>
      </c>
      <c r="AJ51" s="454">
        <v>1</v>
      </c>
      <c r="AK51" s="213"/>
      <c r="AL51" s="213"/>
      <c r="AM51" s="213"/>
      <c r="AN51" s="213"/>
      <c r="AO51" s="30"/>
      <c r="AP51" s="30"/>
      <c r="AQ51" s="30"/>
      <c r="AR51" s="30"/>
      <c r="AS51" s="30"/>
      <c r="AT51" s="30"/>
      <c r="AU51" s="30"/>
      <c r="AV51" s="30"/>
    </row>
    <row r="52" spans="1:48" x14ac:dyDescent="0.25">
      <c r="A52" s="105" t="s">
        <v>67</v>
      </c>
      <c r="B52" s="30">
        <f>'Peligro y Exposición'!D53</f>
        <v>6.6</v>
      </c>
      <c r="C52" s="30">
        <f>'Peligro y Exposición'!H53</f>
        <v>0</v>
      </c>
      <c r="D52" s="30">
        <f>'Peligro y Exposición'!Q53</f>
        <v>0</v>
      </c>
      <c r="E52" s="30">
        <f>'Peligro y Exposición'!U53</f>
        <v>7.2</v>
      </c>
      <c r="F52" s="30">
        <f>'Peligro y Exposición'!Y53</f>
        <v>6</v>
      </c>
      <c r="G52" s="30">
        <f>'Peligro y Exposición'!Z53</f>
        <v>4.7</v>
      </c>
      <c r="H52" s="30">
        <f>'Peligro y Exposición'!AD53</f>
        <v>7.5</v>
      </c>
      <c r="I52" s="30">
        <f>'Peligro y Exposición'!AE53</f>
        <v>7.5</v>
      </c>
      <c r="J52" s="30">
        <f>'INFORM-HN 2018'!L54</f>
        <v>6.3</v>
      </c>
      <c r="K52" s="30">
        <f>'INFORM-HN 2018'!M54</f>
        <v>7.7</v>
      </c>
      <c r="L52" s="30">
        <f>'INFORM-HN 2018'!N54</f>
        <v>8.3000000000000007</v>
      </c>
      <c r="M52" s="30">
        <f>'INFORM-HN 2018'!O54</f>
        <v>6.4</v>
      </c>
      <c r="N52" s="30">
        <f>'INFORM-HN 2018'!P54</f>
        <v>7.5</v>
      </c>
      <c r="O52" s="30">
        <f>'INFORM-HN 2018'!Q54</f>
        <v>3.3</v>
      </c>
      <c r="P52" s="30">
        <f>'INFORM-HN 2018'!R54</f>
        <v>5.6</v>
      </c>
      <c r="Q52" s="30">
        <f>'INFORM-HN 2018'!S54</f>
        <v>4.5999999999999996</v>
      </c>
      <c r="R52" s="30">
        <f>'INFORM-HN 2018'!T54</f>
        <v>6.3</v>
      </c>
      <c r="S52" s="30">
        <f>'INFORM-HN 2018'!U54</f>
        <v>5</v>
      </c>
      <c r="T52" s="30">
        <f>'INFORM-HN 2018'!V54</f>
        <v>2.9</v>
      </c>
      <c r="U52" s="30">
        <f>'INFORM-HN 2018'!W54</f>
        <v>4</v>
      </c>
      <c r="V52" s="30">
        <f>'INFORM-HN 2018'!X54</f>
        <v>6.1</v>
      </c>
      <c r="W52" s="30">
        <f>'INFORM-HN 2018'!Y54</f>
        <v>7</v>
      </c>
      <c r="X52" s="30">
        <f>'INFORM-HN 2018'!Z54</f>
        <v>6.6</v>
      </c>
      <c r="Y52" s="30">
        <f>'INFORM-HN 2018'!AA54</f>
        <v>6.6</v>
      </c>
      <c r="Z52" s="30">
        <f>'INFORM-HN 2018'!AB54</f>
        <v>5.4</v>
      </c>
      <c r="AA52" s="30">
        <f>'INFORM-HN 2018'!AC54</f>
        <v>6</v>
      </c>
      <c r="AB52" s="30"/>
      <c r="AD52" s="65" t="str">
        <f>AK45</f>
        <v>Institutional</v>
      </c>
      <c r="AE52" s="213">
        <v>0.1453322070469141</v>
      </c>
      <c r="AF52" s="213">
        <v>-0.41385304575736453</v>
      </c>
      <c r="AG52" s="213">
        <v>-0.30480906910894084</v>
      </c>
      <c r="AH52" s="213">
        <v>0.54025948339824414</v>
      </c>
      <c r="AI52" s="213">
        <v>-0.14323781993904819</v>
      </c>
      <c r="AJ52" s="213">
        <v>0.18383963460280706</v>
      </c>
      <c r="AK52" s="455">
        <v>1</v>
      </c>
      <c r="AL52" s="469"/>
      <c r="AM52" s="456"/>
      <c r="AN52" s="213"/>
      <c r="AO52" s="30"/>
      <c r="AP52" s="30"/>
      <c r="AQ52" s="30"/>
      <c r="AR52" s="30"/>
      <c r="AS52" s="30"/>
      <c r="AT52" s="30"/>
      <c r="AU52" s="30"/>
      <c r="AV52" s="30"/>
    </row>
    <row r="53" spans="1:48" x14ac:dyDescent="0.25">
      <c r="A53" s="105" t="s">
        <v>219</v>
      </c>
      <c r="B53" s="30">
        <f>'Peligro y Exposición'!D54</f>
        <v>7.1</v>
      </c>
      <c r="C53" s="30">
        <f>'Peligro y Exposición'!H54</f>
        <v>2.9</v>
      </c>
      <c r="D53" s="30">
        <f>'Peligro y Exposición'!Q54</f>
        <v>0</v>
      </c>
      <c r="E53" s="30">
        <f>'Peligro y Exposición'!U54</f>
        <v>6.7</v>
      </c>
      <c r="F53" s="30">
        <f>'Peligro y Exposición'!Y54</f>
        <v>0</v>
      </c>
      <c r="G53" s="30">
        <f>'Peligro y Exposición'!Z54</f>
        <v>4</v>
      </c>
      <c r="H53" s="30">
        <f>'Peligro y Exposición'!AD54</f>
        <v>8.8000000000000007</v>
      </c>
      <c r="I53" s="30">
        <f>'Peligro y Exposición'!AE54</f>
        <v>8.8000000000000007</v>
      </c>
      <c r="J53" s="30">
        <f>'INFORM-HN 2018'!L55</f>
        <v>7.1</v>
      </c>
      <c r="K53" s="30">
        <f>'INFORM-HN 2018'!M55</f>
        <v>6.2</v>
      </c>
      <c r="L53" s="30">
        <f>'INFORM-HN 2018'!N55</f>
        <v>6.1</v>
      </c>
      <c r="M53" s="30">
        <f>'INFORM-HN 2018'!O55</f>
        <v>5.8</v>
      </c>
      <c r="N53" s="30">
        <f>'INFORM-HN 2018'!P55</f>
        <v>6</v>
      </c>
      <c r="O53" s="30">
        <f>'INFORM-HN 2018'!Q55</f>
        <v>5.6</v>
      </c>
      <c r="P53" s="30">
        <f>'INFORM-HN 2018'!R55</f>
        <v>4.4000000000000004</v>
      </c>
      <c r="Q53" s="30">
        <f>'INFORM-HN 2018'!S55</f>
        <v>5</v>
      </c>
      <c r="R53" s="30">
        <f>'INFORM-HN 2018'!T55</f>
        <v>5.5</v>
      </c>
      <c r="S53" s="30">
        <f>'INFORM-HN 2018'!U55</f>
        <v>3.3</v>
      </c>
      <c r="T53" s="30">
        <f>'INFORM-HN 2018'!V55</f>
        <v>2.6</v>
      </c>
      <c r="U53" s="30">
        <f>'INFORM-HN 2018'!W55</f>
        <v>3</v>
      </c>
      <c r="V53" s="30">
        <f>'INFORM-HN 2018'!X55</f>
        <v>4.7</v>
      </c>
      <c r="W53" s="30">
        <f>'INFORM-HN 2018'!Y55</f>
        <v>4.5</v>
      </c>
      <c r="X53" s="30">
        <f>'INFORM-HN 2018'!Z55</f>
        <v>4.0999999999999996</v>
      </c>
      <c r="Y53" s="30">
        <f>'INFORM-HN 2018'!AA55</f>
        <v>4.4000000000000004</v>
      </c>
      <c r="Z53" s="30">
        <f>'INFORM-HN 2018'!AB55</f>
        <v>3.7</v>
      </c>
      <c r="AA53" s="30">
        <f>'INFORM-HN 2018'!AC55</f>
        <v>5.2</v>
      </c>
      <c r="AB53" s="30"/>
      <c r="AD53" s="65" t="str">
        <f>AL45</f>
        <v>Infraestructura</v>
      </c>
      <c r="AE53" s="213">
        <v>0.27704325998878437</v>
      </c>
      <c r="AF53" s="213">
        <v>-0.29906161568572115</v>
      </c>
      <c r="AG53" s="213">
        <v>-0.13254935084448727</v>
      </c>
      <c r="AH53" s="213">
        <v>0.82808731385741474</v>
      </c>
      <c r="AI53" s="213">
        <v>-3.9171032899959421E-3</v>
      </c>
      <c r="AJ53" s="213">
        <v>0.45920089007943177</v>
      </c>
      <c r="AK53" s="450">
        <v>0.53166195066518218</v>
      </c>
      <c r="AL53" s="213">
        <v>1</v>
      </c>
      <c r="AM53" s="451"/>
      <c r="AN53" s="213"/>
      <c r="AO53" s="30"/>
      <c r="AP53" s="30"/>
      <c r="AQ53" s="30"/>
      <c r="AR53" s="30"/>
      <c r="AS53" s="30"/>
      <c r="AT53" s="30"/>
      <c r="AU53" s="30"/>
      <c r="AV53" s="30"/>
    </row>
    <row r="54" spans="1:48" x14ac:dyDescent="0.25">
      <c r="A54" s="105" t="s">
        <v>220</v>
      </c>
      <c r="B54" s="30">
        <f>'Peligro y Exposición'!D55</f>
        <v>6.5</v>
      </c>
      <c r="C54" s="30">
        <f>'Peligro y Exposición'!H55</f>
        <v>4.4000000000000004</v>
      </c>
      <c r="D54" s="30">
        <f>'Peligro y Exposición'!Q55</f>
        <v>0</v>
      </c>
      <c r="E54" s="30">
        <f>'Peligro y Exposición'!U55</f>
        <v>0</v>
      </c>
      <c r="F54" s="30">
        <f>'Peligro y Exposición'!Y55</f>
        <v>4.9000000000000004</v>
      </c>
      <c r="G54" s="30">
        <f>'Peligro y Exposición'!Z55</f>
        <v>3.6</v>
      </c>
      <c r="H54" s="30">
        <f>'Peligro y Exposición'!AD55</f>
        <v>7</v>
      </c>
      <c r="I54" s="30">
        <f>'Peligro y Exposición'!AE55</f>
        <v>7</v>
      </c>
      <c r="J54" s="30">
        <f>'INFORM-HN 2018'!L56</f>
        <v>5.6</v>
      </c>
      <c r="K54" s="30">
        <f>'INFORM-HN 2018'!M56</f>
        <v>8.9</v>
      </c>
      <c r="L54" s="30">
        <f>'INFORM-HN 2018'!N56</f>
        <v>8.9</v>
      </c>
      <c r="M54" s="30">
        <f>'INFORM-HN 2018'!O56</f>
        <v>6.7</v>
      </c>
      <c r="N54" s="30">
        <f>'INFORM-HN 2018'!P56</f>
        <v>8.1999999999999993</v>
      </c>
      <c r="O54" s="30">
        <f>'INFORM-HN 2018'!Q56</f>
        <v>3.4</v>
      </c>
      <c r="P54" s="30">
        <f>'INFORM-HN 2018'!R56</f>
        <v>6.4</v>
      </c>
      <c r="Q54" s="30">
        <f>'INFORM-HN 2018'!S56</f>
        <v>5.0999999999999996</v>
      </c>
      <c r="R54" s="30">
        <f>'INFORM-HN 2018'!T56</f>
        <v>6.9</v>
      </c>
      <c r="S54" s="30">
        <f>'INFORM-HN 2018'!U56</f>
        <v>10</v>
      </c>
      <c r="T54" s="30">
        <f>'INFORM-HN 2018'!V56</f>
        <v>6.9</v>
      </c>
      <c r="U54" s="30">
        <f>'INFORM-HN 2018'!W56</f>
        <v>8.9</v>
      </c>
      <c r="V54" s="30">
        <f>'INFORM-HN 2018'!X56</f>
        <v>7.4</v>
      </c>
      <c r="W54" s="30">
        <f>'INFORM-HN 2018'!Y56</f>
        <v>7.9</v>
      </c>
      <c r="X54" s="30">
        <f>'INFORM-HN 2018'!Z56</f>
        <v>9.4</v>
      </c>
      <c r="Y54" s="30">
        <f>'INFORM-HN 2018'!AA56</f>
        <v>8.1999999999999993</v>
      </c>
      <c r="Z54" s="30">
        <f>'INFORM-HN 2018'!AB56</f>
        <v>8.6</v>
      </c>
      <c r="AA54" s="30">
        <f>'INFORM-HN 2018'!AC56</f>
        <v>6.9</v>
      </c>
      <c r="AB54" s="30"/>
      <c r="AD54" s="430" t="str">
        <f>AM45</f>
        <v>FALTA DE CAPACIDAD DE RESPUESTA</v>
      </c>
      <c r="AE54" s="213">
        <v>0.22423545094389896</v>
      </c>
      <c r="AF54" s="213">
        <v>-0.41450232144976945</v>
      </c>
      <c r="AG54" s="213">
        <v>-0.26547894257074922</v>
      </c>
      <c r="AH54" s="213">
        <v>0.73769648591532877</v>
      </c>
      <c r="AI54" s="213">
        <v>-9.8148955950895761E-2</v>
      </c>
      <c r="AJ54" s="213">
        <v>0.33075625053727159</v>
      </c>
      <c r="AK54" s="452">
        <v>0.9309344692397814</v>
      </c>
      <c r="AL54" s="453">
        <v>0.79855867122702007</v>
      </c>
      <c r="AM54" s="454">
        <v>1</v>
      </c>
      <c r="AN54" s="213"/>
      <c r="AO54" s="30"/>
      <c r="AP54" s="30"/>
      <c r="AQ54" s="30"/>
      <c r="AR54" s="30"/>
      <c r="AS54" s="30"/>
      <c r="AT54" s="30"/>
      <c r="AU54" s="30"/>
      <c r="AV54" s="30"/>
    </row>
    <row r="55" spans="1:48" ht="15.75" thickBot="1" x14ac:dyDescent="0.3">
      <c r="A55" s="105" t="s">
        <v>221</v>
      </c>
      <c r="B55" s="30">
        <f>'Peligro y Exposición'!D56</f>
        <v>7</v>
      </c>
      <c r="C55" s="30">
        <f>'Peligro y Exposición'!H56</f>
        <v>0</v>
      </c>
      <c r="D55" s="30">
        <f>'Peligro y Exposición'!Q56</f>
        <v>0</v>
      </c>
      <c r="E55" s="30">
        <f>'Peligro y Exposición'!U56</f>
        <v>9.5</v>
      </c>
      <c r="F55" s="30">
        <f>'Peligro y Exposición'!Y56</f>
        <v>0</v>
      </c>
      <c r="G55" s="30">
        <f>'Peligro y Exposición'!Z56</f>
        <v>4.9000000000000004</v>
      </c>
      <c r="H55" s="30">
        <f>'Peligro y Exposición'!AD56</f>
        <v>1.9</v>
      </c>
      <c r="I55" s="30">
        <f>'Peligro y Exposición'!AE56</f>
        <v>1.9</v>
      </c>
      <c r="J55" s="30">
        <f>'INFORM-HN 2018'!L57</f>
        <v>3.5</v>
      </c>
      <c r="K55" s="30">
        <f>'INFORM-HN 2018'!M57</f>
        <v>8.3000000000000007</v>
      </c>
      <c r="L55" s="30">
        <f>'INFORM-HN 2018'!N57</f>
        <v>8.1</v>
      </c>
      <c r="M55" s="30">
        <f>'INFORM-HN 2018'!O57</f>
        <v>6.9</v>
      </c>
      <c r="N55" s="30">
        <f>'INFORM-HN 2018'!P57</f>
        <v>7.8</v>
      </c>
      <c r="O55" s="30">
        <f>'INFORM-HN 2018'!Q57</f>
        <v>3.1</v>
      </c>
      <c r="P55" s="30">
        <f>'INFORM-HN 2018'!R57</f>
        <v>6.4</v>
      </c>
      <c r="Q55" s="30">
        <f>'INFORM-HN 2018'!S57</f>
        <v>5</v>
      </c>
      <c r="R55" s="30">
        <f>'INFORM-HN 2018'!T57</f>
        <v>6.6</v>
      </c>
      <c r="S55" s="30">
        <f>'INFORM-HN 2018'!U57</f>
        <v>6.7</v>
      </c>
      <c r="T55" s="30">
        <f>'INFORM-HN 2018'!V57</f>
        <v>6</v>
      </c>
      <c r="U55" s="30">
        <f>'INFORM-HN 2018'!W57</f>
        <v>6.4</v>
      </c>
      <c r="V55" s="30">
        <f>'INFORM-HN 2018'!X57</f>
        <v>6.4</v>
      </c>
      <c r="W55" s="30">
        <f>'INFORM-HN 2018'!Y57</f>
        <v>8.5</v>
      </c>
      <c r="X55" s="30">
        <f>'INFORM-HN 2018'!Z57</f>
        <v>6.7</v>
      </c>
      <c r="Y55" s="30">
        <f>'INFORM-HN 2018'!AA57</f>
        <v>7.2</v>
      </c>
      <c r="Z55" s="30">
        <f>'INFORM-HN 2018'!AB57</f>
        <v>6.8</v>
      </c>
      <c r="AA55" s="30">
        <f>'INFORM-HN 2018'!AC57</f>
        <v>5.4</v>
      </c>
      <c r="AB55" s="30"/>
      <c r="AD55" s="431" t="str">
        <f>AN45</f>
        <v>INFORM RISK</v>
      </c>
      <c r="AE55" s="214">
        <v>0.64405880378231584</v>
      </c>
      <c r="AF55" s="214">
        <v>0.41884036099467759</v>
      </c>
      <c r="AG55" s="214">
        <v>0.69298903044833005</v>
      </c>
      <c r="AH55" s="214">
        <v>0.44940370059388207</v>
      </c>
      <c r="AI55" s="214">
        <v>0.41041817287577603</v>
      </c>
      <c r="AJ55" s="214">
        <v>0.58154766315605155</v>
      </c>
      <c r="AK55" s="214">
        <v>0.3344179531976787</v>
      </c>
      <c r="AL55" s="214">
        <v>0.46835595557377752</v>
      </c>
      <c r="AM55" s="214">
        <v>0.44394395709259676</v>
      </c>
      <c r="AN55" s="457">
        <v>1</v>
      </c>
      <c r="AO55" s="30"/>
      <c r="AP55" s="30"/>
      <c r="AQ55" s="30"/>
      <c r="AR55" s="30"/>
      <c r="AS55" s="30"/>
      <c r="AT55" s="30"/>
      <c r="AU55" s="30"/>
      <c r="AV55" s="30"/>
    </row>
    <row r="56" spans="1:48" x14ac:dyDescent="0.25">
      <c r="A56" s="105" t="s">
        <v>200</v>
      </c>
      <c r="B56" s="30">
        <f>'Peligro y Exposición'!D57</f>
        <v>6.4</v>
      </c>
      <c r="C56" s="30">
        <f>'Peligro y Exposición'!H57</f>
        <v>0</v>
      </c>
      <c r="D56" s="30">
        <f>'Peligro y Exposición'!Q57</f>
        <v>0</v>
      </c>
      <c r="E56" s="30">
        <f>'Peligro y Exposición'!U57</f>
        <v>9.4</v>
      </c>
      <c r="F56" s="30">
        <f>'Peligro y Exposición'!Y57</f>
        <v>0</v>
      </c>
      <c r="G56" s="30">
        <f>'Peligro y Exposición'!Z57</f>
        <v>4.7</v>
      </c>
      <c r="H56" s="30">
        <f>'Peligro y Exposición'!AD57</f>
        <v>4</v>
      </c>
      <c r="I56" s="30">
        <f>'Peligro y Exposición'!AE57</f>
        <v>4</v>
      </c>
      <c r="J56" s="30">
        <f>'INFORM-HN 2018'!L58</f>
        <v>4.4000000000000004</v>
      </c>
      <c r="K56" s="30">
        <f>'INFORM-HN 2018'!M58</f>
        <v>7.6</v>
      </c>
      <c r="L56" s="30">
        <f>'INFORM-HN 2018'!N58</f>
        <v>7</v>
      </c>
      <c r="M56" s="30">
        <f>'INFORM-HN 2018'!O58</f>
        <v>6.6</v>
      </c>
      <c r="N56" s="30">
        <f>'INFORM-HN 2018'!P58</f>
        <v>7.1</v>
      </c>
      <c r="O56" s="30">
        <f>'INFORM-HN 2018'!Q58</f>
        <v>2.7</v>
      </c>
      <c r="P56" s="30">
        <f>'INFORM-HN 2018'!R58</f>
        <v>7.4</v>
      </c>
      <c r="Q56" s="30">
        <f>'INFORM-HN 2018'!S58</f>
        <v>5.5</v>
      </c>
      <c r="R56" s="30">
        <f>'INFORM-HN 2018'!T58</f>
        <v>6.4</v>
      </c>
      <c r="S56" s="30">
        <f>'INFORM-HN 2018'!U58</f>
        <v>10</v>
      </c>
      <c r="T56" s="30">
        <f>'INFORM-HN 2018'!V58</f>
        <v>6.9</v>
      </c>
      <c r="U56" s="30">
        <f>'INFORM-HN 2018'!W58</f>
        <v>8.9</v>
      </c>
      <c r="V56" s="30">
        <f>'INFORM-HN 2018'!X58</f>
        <v>6</v>
      </c>
      <c r="W56" s="30">
        <f>'INFORM-HN 2018'!Y58</f>
        <v>6.4</v>
      </c>
      <c r="X56" s="30">
        <f>'INFORM-HN 2018'!Z58</f>
        <v>6.1</v>
      </c>
      <c r="Y56" s="30">
        <f>'INFORM-HN 2018'!AA58</f>
        <v>6.2</v>
      </c>
      <c r="Z56" s="30">
        <f>'INFORM-HN 2018'!AB58</f>
        <v>7.8</v>
      </c>
      <c r="AA56" s="30">
        <f>'INFORM-HN 2018'!AC58</f>
        <v>6</v>
      </c>
      <c r="AB56" s="30"/>
      <c r="AD56" s="101"/>
      <c r="AE56" s="4"/>
      <c r="AF56" s="210"/>
      <c r="AG56" s="30"/>
      <c r="AH56" s="30"/>
      <c r="AI56" s="30"/>
      <c r="AJ56" s="30"/>
      <c r="AK56" s="30"/>
      <c r="AL56" s="30"/>
      <c r="AO56" s="30"/>
      <c r="AP56" s="30"/>
      <c r="AQ56" s="30"/>
      <c r="AR56" s="30"/>
      <c r="AS56" s="30"/>
      <c r="AT56" s="30"/>
      <c r="AU56" s="30"/>
      <c r="AV56" s="30"/>
    </row>
    <row r="57" spans="1:48" x14ac:dyDescent="0.25">
      <c r="A57" s="105" t="s">
        <v>222</v>
      </c>
      <c r="B57" s="30">
        <f>'Peligro y Exposición'!D58</f>
        <v>6.7</v>
      </c>
      <c r="C57" s="30">
        <f>'Peligro y Exposición'!H58</f>
        <v>0</v>
      </c>
      <c r="D57" s="30">
        <f>'Peligro y Exposición'!Q58</f>
        <v>0</v>
      </c>
      <c r="E57" s="30">
        <f>'Peligro y Exposición'!U58</f>
        <v>3.7</v>
      </c>
      <c r="F57" s="30">
        <f>'Peligro y Exposición'!Y58</f>
        <v>0</v>
      </c>
      <c r="G57" s="30">
        <f>'Peligro y Exposición'!Z58</f>
        <v>2.6</v>
      </c>
      <c r="H57" s="30">
        <f>'Peligro y Exposición'!AD58</f>
        <v>4.5</v>
      </c>
      <c r="I57" s="30">
        <f>'Peligro y Exposición'!AE58</f>
        <v>4.5</v>
      </c>
      <c r="J57" s="30">
        <f>'INFORM-HN 2018'!L59</f>
        <v>3.6</v>
      </c>
      <c r="K57" s="30">
        <f>'INFORM-HN 2018'!M59</f>
        <v>6.7</v>
      </c>
      <c r="L57" s="30">
        <f>'INFORM-HN 2018'!N59</f>
        <v>7.3</v>
      </c>
      <c r="M57" s="30">
        <f>'INFORM-HN 2018'!O59</f>
        <v>6.5</v>
      </c>
      <c r="N57" s="30">
        <f>'INFORM-HN 2018'!P59</f>
        <v>6.8</v>
      </c>
      <c r="O57" s="30">
        <f>'INFORM-HN 2018'!Q59</f>
        <v>1.4</v>
      </c>
      <c r="P57" s="30">
        <f>'INFORM-HN 2018'!R59</f>
        <v>7.1</v>
      </c>
      <c r="Q57" s="30">
        <f>'INFORM-HN 2018'!S59</f>
        <v>4.9000000000000004</v>
      </c>
      <c r="R57" s="30">
        <f>'INFORM-HN 2018'!T59</f>
        <v>5.9</v>
      </c>
      <c r="S57" s="30">
        <f>'INFORM-HN 2018'!U59</f>
        <v>10</v>
      </c>
      <c r="T57" s="30">
        <f>'INFORM-HN 2018'!V59</f>
        <v>6.2</v>
      </c>
      <c r="U57" s="30">
        <f>'INFORM-HN 2018'!W59</f>
        <v>8.8000000000000007</v>
      </c>
      <c r="V57" s="30">
        <f>'INFORM-HN 2018'!X59</f>
        <v>5.5</v>
      </c>
      <c r="W57" s="30">
        <f>'INFORM-HN 2018'!Y59</f>
        <v>5.8</v>
      </c>
      <c r="X57" s="30">
        <f>'INFORM-HN 2018'!Z59</f>
        <v>5.3</v>
      </c>
      <c r="Y57" s="30">
        <f>'INFORM-HN 2018'!AA59</f>
        <v>5.5</v>
      </c>
      <c r="Z57" s="30">
        <f>'INFORM-HN 2018'!AB59</f>
        <v>7.5</v>
      </c>
      <c r="AA57" s="30">
        <f>'INFORM-HN 2018'!AC59</f>
        <v>5.4</v>
      </c>
      <c r="AB57" s="30"/>
      <c r="AD57" s="101"/>
      <c r="AE57" s="4"/>
      <c r="AF57" s="210"/>
      <c r="AG57" s="30"/>
      <c r="AH57" s="30"/>
      <c r="AI57" s="30"/>
      <c r="AJ57" s="30"/>
      <c r="AK57" s="30"/>
      <c r="AL57" s="30"/>
      <c r="AO57" s="30"/>
      <c r="AP57" s="30"/>
      <c r="AQ57" s="30"/>
      <c r="AR57" s="30"/>
      <c r="AS57" s="30"/>
      <c r="AT57" s="30"/>
      <c r="AU57" s="30"/>
      <c r="AV57" s="30"/>
    </row>
    <row r="58" spans="1:48" x14ac:dyDescent="0.25">
      <c r="A58" s="105" t="s">
        <v>223</v>
      </c>
      <c r="B58" s="30">
        <f>'Peligro y Exposición'!D59</f>
        <v>7</v>
      </c>
      <c r="C58" s="30">
        <f>'Peligro y Exposición'!H59</f>
        <v>0</v>
      </c>
      <c r="D58" s="30">
        <f>'Peligro y Exposición'!Q59</f>
        <v>0</v>
      </c>
      <c r="E58" s="30">
        <f>'Peligro y Exposición'!U59</f>
        <v>6.3</v>
      </c>
      <c r="F58" s="30">
        <f>'Peligro y Exposición'!Y59</f>
        <v>0</v>
      </c>
      <c r="G58" s="30">
        <f>'Peligro y Exposición'!Z59</f>
        <v>3.4</v>
      </c>
      <c r="H58" s="30">
        <f>'Peligro y Exposición'!AD59</f>
        <v>6.7</v>
      </c>
      <c r="I58" s="30">
        <f>'Peligro y Exposición'!AE59</f>
        <v>6.7</v>
      </c>
      <c r="J58" s="30">
        <f>'INFORM-HN 2018'!L60</f>
        <v>5.3</v>
      </c>
      <c r="K58" s="30">
        <f>'INFORM-HN 2018'!M60</f>
        <v>7.9</v>
      </c>
      <c r="L58" s="30">
        <f>'INFORM-HN 2018'!N60</f>
        <v>8.1999999999999993</v>
      </c>
      <c r="M58" s="30">
        <f>'INFORM-HN 2018'!O60</f>
        <v>6.5</v>
      </c>
      <c r="N58" s="30">
        <f>'INFORM-HN 2018'!P60</f>
        <v>7.5</v>
      </c>
      <c r="O58" s="30">
        <f>'INFORM-HN 2018'!Q60</f>
        <v>0.8</v>
      </c>
      <c r="P58" s="30">
        <f>'INFORM-HN 2018'!R60</f>
        <v>5.6</v>
      </c>
      <c r="Q58" s="30">
        <f>'INFORM-HN 2018'!S60</f>
        <v>3.6</v>
      </c>
      <c r="R58" s="30">
        <f>'INFORM-HN 2018'!T60</f>
        <v>5.9</v>
      </c>
      <c r="S58" s="30">
        <f>'INFORM-HN 2018'!U60</f>
        <v>10</v>
      </c>
      <c r="T58" s="30">
        <f>'INFORM-HN 2018'!V60</f>
        <v>6.9</v>
      </c>
      <c r="U58" s="30">
        <f>'INFORM-HN 2018'!W60</f>
        <v>8.9</v>
      </c>
      <c r="V58" s="30">
        <f>'INFORM-HN 2018'!X60</f>
        <v>6.9</v>
      </c>
      <c r="W58" s="30">
        <f>'INFORM-HN 2018'!Y60</f>
        <v>7.6</v>
      </c>
      <c r="X58" s="30">
        <f>'INFORM-HN 2018'!Z60</f>
        <v>6.4</v>
      </c>
      <c r="Y58" s="30">
        <f>'INFORM-HN 2018'!AA60</f>
        <v>7</v>
      </c>
      <c r="Z58" s="30">
        <f>'INFORM-HN 2018'!AB60</f>
        <v>8.1</v>
      </c>
      <c r="AA58" s="30">
        <f>'INFORM-HN 2018'!AC60</f>
        <v>6.3</v>
      </c>
      <c r="AB58" s="30"/>
      <c r="AD58" s="101"/>
      <c r="AE58" s="4"/>
      <c r="AF58" s="210"/>
      <c r="AG58" s="30"/>
      <c r="AH58" s="30"/>
      <c r="AI58" s="30"/>
      <c r="AJ58" s="30"/>
      <c r="AK58" s="30"/>
      <c r="AL58" s="30"/>
      <c r="AO58" s="30"/>
      <c r="AP58" s="30"/>
      <c r="AQ58" s="30"/>
      <c r="AR58" s="30"/>
      <c r="AS58" s="30"/>
      <c r="AT58" s="30"/>
      <c r="AU58" s="30"/>
      <c r="AV58" s="30"/>
    </row>
    <row r="59" spans="1:48" x14ac:dyDescent="0.25">
      <c r="A59" s="105" t="s">
        <v>224</v>
      </c>
      <c r="B59" s="30">
        <f>'Peligro y Exposición'!D60</f>
        <v>6.8</v>
      </c>
      <c r="C59" s="30">
        <f>'Peligro y Exposición'!H60</f>
        <v>0</v>
      </c>
      <c r="D59" s="30">
        <f>'Peligro y Exposición'!Q60</f>
        <v>0</v>
      </c>
      <c r="E59" s="30">
        <f>'Peligro y Exposición'!U60</f>
        <v>3.6</v>
      </c>
      <c r="F59" s="30">
        <f>'Peligro y Exposición'!Y60</f>
        <v>0</v>
      </c>
      <c r="G59" s="30">
        <f>'Peligro y Exposición'!Z60</f>
        <v>2.6</v>
      </c>
      <c r="H59" s="30">
        <f>'Peligro y Exposición'!AD60</f>
        <v>2.7</v>
      </c>
      <c r="I59" s="30">
        <f>'Peligro y Exposición'!AE60</f>
        <v>2.7</v>
      </c>
      <c r="J59" s="30">
        <f>'INFORM-HN 2018'!L61</f>
        <v>2.7</v>
      </c>
      <c r="K59" s="30">
        <f>'INFORM-HN 2018'!M61</f>
        <v>7.1</v>
      </c>
      <c r="L59" s="30">
        <f>'INFORM-HN 2018'!N61</f>
        <v>6.9</v>
      </c>
      <c r="M59" s="30">
        <f>'INFORM-HN 2018'!O61</f>
        <v>6.1</v>
      </c>
      <c r="N59" s="30">
        <f>'INFORM-HN 2018'!P61</f>
        <v>6.7</v>
      </c>
      <c r="O59" s="30">
        <f>'INFORM-HN 2018'!Q61</f>
        <v>2.2999999999999998</v>
      </c>
      <c r="P59" s="30">
        <f>'INFORM-HN 2018'!R61</f>
        <v>5</v>
      </c>
      <c r="Q59" s="30">
        <f>'INFORM-HN 2018'!S61</f>
        <v>3.8</v>
      </c>
      <c r="R59" s="30">
        <f>'INFORM-HN 2018'!T61</f>
        <v>5.4</v>
      </c>
      <c r="S59" s="30">
        <f>'INFORM-HN 2018'!U61</f>
        <v>5</v>
      </c>
      <c r="T59" s="30">
        <f>'INFORM-HN 2018'!V61</f>
        <v>5.0999999999999996</v>
      </c>
      <c r="U59" s="30">
        <f>'INFORM-HN 2018'!W61</f>
        <v>5.0999999999999996</v>
      </c>
      <c r="V59" s="30">
        <f>'INFORM-HN 2018'!X61</f>
        <v>6.6</v>
      </c>
      <c r="W59" s="30">
        <f>'INFORM-HN 2018'!Y61</f>
        <v>6.8</v>
      </c>
      <c r="X59" s="30">
        <f>'INFORM-HN 2018'!Z61</f>
        <v>5.9</v>
      </c>
      <c r="Y59" s="30">
        <f>'INFORM-HN 2018'!AA61</f>
        <v>6.4</v>
      </c>
      <c r="Z59" s="30">
        <f>'INFORM-HN 2018'!AB61</f>
        <v>5.8</v>
      </c>
      <c r="AA59" s="30">
        <f>'INFORM-HN 2018'!AC61</f>
        <v>4.4000000000000004</v>
      </c>
      <c r="AB59" s="30"/>
      <c r="AD59" s="101"/>
      <c r="AE59" s="4"/>
      <c r="AF59" s="210"/>
      <c r="AG59" s="30"/>
      <c r="AH59" s="30"/>
      <c r="AI59" s="30"/>
      <c r="AJ59" s="30"/>
      <c r="AK59" s="30"/>
      <c r="AL59" s="30"/>
      <c r="AO59" s="30"/>
      <c r="AP59" s="30"/>
      <c r="AQ59" s="30"/>
      <c r="AR59" s="30"/>
      <c r="AS59" s="30"/>
      <c r="AT59" s="30"/>
      <c r="AU59" s="30"/>
      <c r="AV59" s="30"/>
    </row>
    <row r="60" spans="1:48" x14ac:dyDescent="0.25">
      <c r="A60" s="105" t="s">
        <v>225</v>
      </c>
      <c r="B60" s="30">
        <f>'Peligro y Exposición'!D61</f>
        <v>6.3</v>
      </c>
      <c r="C60" s="30">
        <f>'Peligro y Exposición'!H61</f>
        <v>0</v>
      </c>
      <c r="D60" s="30">
        <f>'Peligro y Exposición'!Q61</f>
        <v>0</v>
      </c>
      <c r="E60" s="30">
        <f>'Peligro y Exposición'!U61</f>
        <v>6.8</v>
      </c>
      <c r="F60" s="30">
        <f>'Peligro y Exposición'!Y61</f>
        <v>5.3</v>
      </c>
      <c r="G60" s="30">
        <f>'Peligro y Exposición'!Z61</f>
        <v>4.3</v>
      </c>
      <c r="H60" s="30">
        <f>'Peligro y Exposición'!AD61</f>
        <v>6.8</v>
      </c>
      <c r="I60" s="30">
        <f>'Peligro y Exposición'!AE61</f>
        <v>6.8</v>
      </c>
      <c r="J60" s="30">
        <f>'INFORM-HN 2018'!L62</f>
        <v>5.7</v>
      </c>
      <c r="K60" s="30">
        <f>'INFORM-HN 2018'!M62</f>
        <v>6.2</v>
      </c>
      <c r="L60" s="30">
        <f>'INFORM-HN 2018'!N62</f>
        <v>6.6</v>
      </c>
      <c r="M60" s="30">
        <f>'INFORM-HN 2018'!O62</f>
        <v>5.7</v>
      </c>
      <c r="N60" s="30">
        <f>'INFORM-HN 2018'!P62</f>
        <v>6.2</v>
      </c>
      <c r="O60" s="30">
        <f>'INFORM-HN 2018'!Q62</f>
        <v>2.2999999999999998</v>
      </c>
      <c r="P60" s="30">
        <f>'INFORM-HN 2018'!R62</f>
        <v>6.2</v>
      </c>
      <c r="Q60" s="30">
        <f>'INFORM-HN 2018'!S62</f>
        <v>4.5</v>
      </c>
      <c r="R60" s="30">
        <f>'INFORM-HN 2018'!T62</f>
        <v>5.4</v>
      </c>
      <c r="S60" s="30">
        <f>'INFORM-HN 2018'!U62</f>
        <v>10</v>
      </c>
      <c r="T60" s="30">
        <f>'INFORM-HN 2018'!V62</f>
        <v>4.3</v>
      </c>
      <c r="U60" s="30">
        <f>'INFORM-HN 2018'!W62</f>
        <v>8.4</v>
      </c>
      <c r="V60" s="30">
        <f>'INFORM-HN 2018'!X62</f>
        <v>5</v>
      </c>
      <c r="W60" s="30">
        <f>'INFORM-HN 2018'!Y62</f>
        <v>5.4</v>
      </c>
      <c r="X60" s="30">
        <f>'INFORM-HN 2018'!Z62</f>
        <v>4.8</v>
      </c>
      <c r="Y60" s="30">
        <f>'INFORM-HN 2018'!AA62</f>
        <v>5.0999999999999996</v>
      </c>
      <c r="Z60" s="30">
        <f>'INFORM-HN 2018'!AB62</f>
        <v>7.1</v>
      </c>
      <c r="AA60" s="30">
        <f>'INFORM-HN 2018'!AC62</f>
        <v>6</v>
      </c>
      <c r="AB60" s="30"/>
      <c r="AD60" s="101"/>
      <c r="AE60" s="4"/>
      <c r="AF60" s="210"/>
      <c r="AG60" s="30"/>
      <c r="AH60" s="30"/>
      <c r="AI60" s="30"/>
      <c r="AJ60" s="30"/>
      <c r="AK60" s="30"/>
      <c r="AL60" s="30"/>
      <c r="AO60" s="30"/>
      <c r="AP60" s="30"/>
      <c r="AQ60" s="30"/>
      <c r="AR60" s="30"/>
      <c r="AS60" s="30"/>
      <c r="AT60" s="30"/>
      <c r="AU60" s="30"/>
      <c r="AV60" s="30"/>
    </row>
    <row r="61" spans="1:48" x14ac:dyDescent="0.25">
      <c r="A61" s="105" t="s">
        <v>226</v>
      </c>
      <c r="B61" s="30">
        <f>'Peligro y Exposición'!D62</f>
        <v>6.8</v>
      </c>
      <c r="C61" s="30">
        <f>'Peligro y Exposición'!H62</f>
        <v>0</v>
      </c>
      <c r="D61" s="30">
        <f>'Peligro y Exposición'!Q62</f>
        <v>0</v>
      </c>
      <c r="E61" s="30">
        <f>'Peligro y Exposición'!U62</f>
        <v>9.8000000000000007</v>
      </c>
      <c r="F61" s="30">
        <f>'Peligro y Exposición'!Y62</f>
        <v>6.5</v>
      </c>
      <c r="G61" s="30">
        <f>'Peligro y Exposición'!Z62</f>
        <v>6.1</v>
      </c>
      <c r="H61" s="30">
        <f>'Peligro y Exposición'!AD62</f>
        <v>8.8000000000000007</v>
      </c>
      <c r="I61" s="30">
        <f>'Peligro y Exposición'!AE62</f>
        <v>8.8000000000000007</v>
      </c>
      <c r="J61" s="30">
        <f>'INFORM-HN 2018'!L63</f>
        <v>7.7</v>
      </c>
      <c r="K61" s="30">
        <f>'INFORM-HN 2018'!M63</f>
        <v>8.8000000000000007</v>
      </c>
      <c r="L61" s="30">
        <f>'INFORM-HN 2018'!N63</f>
        <v>7.5</v>
      </c>
      <c r="M61" s="30">
        <f>'INFORM-HN 2018'!O63</f>
        <v>7.3</v>
      </c>
      <c r="N61" s="30">
        <f>'INFORM-HN 2018'!P63</f>
        <v>7.9</v>
      </c>
      <c r="O61" s="30">
        <f>'INFORM-HN 2018'!Q63</f>
        <v>4.9000000000000004</v>
      </c>
      <c r="P61" s="30">
        <f>'INFORM-HN 2018'!R63</f>
        <v>7.9</v>
      </c>
      <c r="Q61" s="30">
        <f>'INFORM-HN 2018'!S63</f>
        <v>6.6</v>
      </c>
      <c r="R61" s="30">
        <f>'INFORM-HN 2018'!T63</f>
        <v>7.3</v>
      </c>
      <c r="S61" s="30">
        <f>'INFORM-HN 2018'!U63</f>
        <v>6.7</v>
      </c>
      <c r="T61" s="30">
        <f>'INFORM-HN 2018'!V63</f>
        <v>5.3</v>
      </c>
      <c r="U61" s="30">
        <f>'INFORM-HN 2018'!W63</f>
        <v>6</v>
      </c>
      <c r="V61" s="30">
        <f>'INFORM-HN 2018'!X63</f>
        <v>8</v>
      </c>
      <c r="W61" s="30">
        <f>'INFORM-HN 2018'!Y63</f>
        <v>7.2</v>
      </c>
      <c r="X61" s="30">
        <f>'INFORM-HN 2018'!Z63</f>
        <v>7.4</v>
      </c>
      <c r="Y61" s="30">
        <f>'INFORM-HN 2018'!AA63</f>
        <v>7.5</v>
      </c>
      <c r="Z61" s="30">
        <f>'INFORM-HN 2018'!AB63</f>
        <v>6.8</v>
      </c>
      <c r="AA61" s="30">
        <f>'INFORM-HN 2018'!AC63</f>
        <v>7.3</v>
      </c>
      <c r="AB61" s="30"/>
      <c r="AD61" s="101"/>
      <c r="AE61" s="4"/>
      <c r="AF61" s="210"/>
      <c r="AG61" s="30"/>
      <c r="AH61" s="30"/>
      <c r="AI61" s="30"/>
      <c r="AJ61" s="30"/>
      <c r="AK61" s="30"/>
      <c r="AL61" s="30"/>
      <c r="AO61" s="30"/>
      <c r="AP61" s="30"/>
      <c r="AQ61" s="30"/>
      <c r="AR61" s="30"/>
      <c r="AS61" s="30"/>
      <c r="AT61" s="30"/>
      <c r="AU61" s="30"/>
      <c r="AV61" s="30"/>
    </row>
    <row r="62" spans="1:48" x14ac:dyDescent="0.25">
      <c r="A62" s="105" t="s">
        <v>227</v>
      </c>
      <c r="B62" s="30">
        <f>'Peligro y Exposición'!D63</f>
        <v>6.7</v>
      </c>
      <c r="C62" s="30">
        <f>'Peligro y Exposición'!H63</f>
        <v>2.2000000000000002</v>
      </c>
      <c r="D62" s="30">
        <f>'Peligro y Exposición'!Q63</f>
        <v>0</v>
      </c>
      <c r="E62" s="30">
        <f>'Peligro y Exposición'!U63</f>
        <v>4.7</v>
      </c>
      <c r="F62" s="30">
        <f>'Peligro y Exposición'!Y63</f>
        <v>0</v>
      </c>
      <c r="G62" s="30">
        <f>'Peligro y Exposición'!Z63</f>
        <v>3.2</v>
      </c>
      <c r="H62" s="30">
        <f>'Peligro y Exposición'!AD63</f>
        <v>0.5</v>
      </c>
      <c r="I62" s="30">
        <f>'Peligro y Exposición'!AE63</f>
        <v>0.5</v>
      </c>
      <c r="J62" s="30">
        <f>'INFORM-HN 2018'!L64</f>
        <v>1.9</v>
      </c>
      <c r="K62" s="30">
        <f>'INFORM-HN 2018'!M64</f>
        <v>7.7</v>
      </c>
      <c r="L62" s="30">
        <f>'INFORM-HN 2018'!N64</f>
        <v>8.1</v>
      </c>
      <c r="M62" s="30">
        <f>'INFORM-HN 2018'!O64</f>
        <v>6.3</v>
      </c>
      <c r="N62" s="30">
        <f>'INFORM-HN 2018'!P64</f>
        <v>7.4</v>
      </c>
      <c r="O62" s="30">
        <f>'INFORM-HN 2018'!Q64</f>
        <v>1.5</v>
      </c>
      <c r="P62" s="30">
        <f>'INFORM-HN 2018'!R64</f>
        <v>5.8</v>
      </c>
      <c r="Q62" s="30">
        <f>'INFORM-HN 2018'!S64</f>
        <v>4</v>
      </c>
      <c r="R62" s="30">
        <f>'INFORM-HN 2018'!T64</f>
        <v>6</v>
      </c>
      <c r="S62" s="30">
        <f>'INFORM-HN 2018'!U64</f>
        <v>3.3</v>
      </c>
      <c r="T62" s="30">
        <f>'INFORM-HN 2018'!V64</f>
        <v>6.8</v>
      </c>
      <c r="U62" s="30">
        <f>'INFORM-HN 2018'!W64</f>
        <v>5.3</v>
      </c>
      <c r="V62" s="30">
        <f>'INFORM-HN 2018'!X64</f>
        <v>6.3</v>
      </c>
      <c r="W62" s="30">
        <f>'INFORM-HN 2018'!Y64</f>
        <v>7.2</v>
      </c>
      <c r="X62" s="30">
        <f>'INFORM-HN 2018'!Z64</f>
        <v>6.6</v>
      </c>
      <c r="Y62" s="30">
        <f>'INFORM-HN 2018'!AA64</f>
        <v>6.7</v>
      </c>
      <c r="Z62" s="30">
        <f>'INFORM-HN 2018'!AB64</f>
        <v>6</v>
      </c>
      <c r="AA62" s="30">
        <f>'INFORM-HN 2018'!AC64</f>
        <v>4.0999999999999996</v>
      </c>
      <c r="AB62" s="30"/>
      <c r="AD62" s="101"/>
      <c r="AE62" s="4"/>
      <c r="AF62" s="210"/>
      <c r="AG62" s="30"/>
      <c r="AH62" s="30"/>
      <c r="AI62" s="30"/>
      <c r="AJ62" s="30"/>
      <c r="AK62" s="30"/>
      <c r="AL62" s="30"/>
      <c r="AO62" s="30"/>
      <c r="AP62" s="30"/>
      <c r="AQ62" s="30"/>
      <c r="AR62" s="30"/>
      <c r="AS62" s="30"/>
      <c r="AT62" s="30"/>
      <c r="AU62" s="30"/>
      <c r="AV62" s="30"/>
    </row>
    <row r="63" spans="1:48" x14ac:dyDescent="0.25">
      <c r="A63" s="105" t="s">
        <v>228</v>
      </c>
      <c r="B63" s="30">
        <f>'Peligro y Exposición'!D64</f>
        <v>5.5</v>
      </c>
      <c r="C63" s="30">
        <f>'Peligro y Exposición'!H64</f>
        <v>3</v>
      </c>
      <c r="D63" s="30">
        <f>'Peligro y Exposición'!Q64</f>
        <v>0</v>
      </c>
      <c r="E63" s="30">
        <f>'Peligro y Exposición'!U64</f>
        <v>4.0999999999999996</v>
      </c>
      <c r="F63" s="30">
        <f>'Peligro y Exposición'!Y64</f>
        <v>0</v>
      </c>
      <c r="G63" s="30">
        <f>'Peligro y Exposición'!Z64</f>
        <v>2.8</v>
      </c>
      <c r="H63" s="30">
        <f>'Peligro y Exposición'!AD64</f>
        <v>6.2</v>
      </c>
      <c r="I63" s="30">
        <f>'Peligro y Exposición'!AE64</f>
        <v>6.2</v>
      </c>
      <c r="J63" s="30">
        <f>'INFORM-HN 2018'!L65</f>
        <v>4.7</v>
      </c>
      <c r="K63" s="30">
        <f>'INFORM-HN 2018'!M65</f>
        <v>8.3000000000000007</v>
      </c>
      <c r="L63" s="30">
        <f>'INFORM-HN 2018'!N65</f>
        <v>7.8</v>
      </c>
      <c r="M63" s="30">
        <f>'INFORM-HN 2018'!O65</f>
        <v>6.7</v>
      </c>
      <c r="N63" s="30">
        <f>'INFORM-HN 2018'!P65</f>
        <v>7.6</v>
      </c>
      <c r="O63" s="30">
        <f>'INFORM-HN 2018'!Q65</f>
        <v>1.1000000000000001</v>
      </c>
      <c r="P63" s="30">
        <f>'INFORM-HN 2018'!R65</f>
        <v>6</v>
      </c>
      <c r="Q63" s="30">
        <f>'INFORM-HN 2018'!S65</f>
        <v>4</v>
      </c>
      <c r="R63" s="30">
        <f>'INFORM-HN 2018'!T65</f>
        <v>6.1</v>
      </c>
      <c r="S63" s="30">
        <f>'INFORM-HN 2018'!U65</f>
        <v>10</v>
      </c>
      <c r="T63" s="30">
        <f>'INFORM-HN 2018'!V65</f>
        <v>7.4</v>
      </c>
      <c r="U63" s="30">
        <f>'INFORM-HN 2018'!W65</f>
        <v>9.1</v>
      </c>
      <c r="V63" s="30">
        <f>'INFORM-HN 2018'!X65</f>
        <v>5.9</v>
      </c>
      <c r="W63" s="30">
        <f>'INFORM-HN 2018'!Y65</f>
        <v>4.5999999999999996</v>
      </c>
      <c r="X63" s="30">
        <f>'INFORM-HN 2018'!Z65</f>
        <v>5.3</v>
      </c>
      <c r="Y63" s="30">
        <f>'INFORM-HN 2018'!AA65</f>
        <v>5.3</v>
      </c>
      <c r="Z63" s="30">
        <f>'INFORM-HN 2018'!AB65</f>
        <v>7.7</v>
      </c>
      <c r="AA63" s="30">
        <f>'INFORM-HN 2018'!AC65</f>
        <v>6</v>
      </c>
      <c r="AB63" s="30"/>
      <c r="AD63" s="101"/>
      <c r="AE63" s="4"/>
      <c r="AF63" s="210"/>
      <c r="AG63" s="30"/>
      <c r="AH63" s="30"/>
      <c r="AI63" s="30"/>
      <c r="AJ63" s="30"/>
      <c r="AK63" s="30"/>
      <c r="AL63" s="30"/>
      <c r="AO63" s="30"/>
      <c r="AP63" s="30"/>
      <c r="AQ63" s="30"/>
      <c r="AR63" s="30"/>
      <c r="AS63" s="30"/>
      <c r="AT63" s="30"/>
      <c r="AU63" s="30"/>
      <c r="AV63" s="30"/>
    </row>
    <row r="64" spans="1:48" x14ac:dyDescent="0.25">
      <c r="A64" s="105" t="s">
        <v>44</v>
      </c>
      <c r="B64" s="30">
        <f>'Peligro y Exposición'!D65</f>
        <v>10</v>
      </c>
      <c r="C64" s="30">
        <f>'Peligro y Exposición'!H65</f>
        <v>7.2</v>
      </c>
      <c r="D64" s="30">
        <f>'Peligro y Exposición'!Q65</f>
        <v>0</v>
      </c>
      <c r="E64" s="30">
        <f>'Peligro y Exposición'!U65</f>
        <v>7.7</v>
      </c>
      <c r="F64" s="30">
        <f>'Peligro y Exposición'!Y65</f>
        <v>0</v>
      </c>
      <c r="G64" s="30">
        <f>'Peligro y Exposición'!Z65</f>
        <v>6.6</v>
      </c>
      <c r="H64" s="30">
        <f>'Peligro y Exposición'!AD65</f>
        <v>10</v>
      </c>
      <c r="I64" s="30">
        <f>'Peligro y Exposición'!AE65</f>
        <v>10</v>
      </c>
      <c r="J64" s="30">
        <f>'INFORM-HN 2018'!L66</f>
        <v>8.9</v>
      </c>
      <c r="K64" s="30">
        <f>'INFORM-HN 2018'!M66</f>
        <v>4.5</v>
      </c>
      <c r="L64" s="30">
        <f>'INFORM-HN 2018'!N66</f>
        <v>4.7</v>
      </c>
      <c r="M64" s="30">
        <f>'INFORM-HN 2018'!O66</f>
        <v>4.8</v>
      </c>
      <c r="N64" s="30">
        <f>'INFORM-HN 2018'!P66</f>
        <v>4.7</v>
      </c>
      <c r="O64" s="30">
        <f>'INFORM-HN 2018'!Q66</f>
        <v>8.4</v>
      </c>
      <c r="P64" s="30">
        <f>'INFORM-HN 2018'!R66</f>
        <v>3.5</v>
      </c>
      <c r="Q64" s="30">
        <f>'INFORM-HN 2018'!S66</f>
        <v>6.6</v>
      </c>
      <c r="R64" s="30">
        <f>'INFORM-HN 2018'!T66</f>
        <v>5.7</v>
      </c>
      <c r="S64" s="30">
        <f>'INFORM-HN 2018'!U66</f>
        <v>4</v>
      </c>
      <c r="T64" s="30">
        <f>'INFORM-HN 2018'!V66</f>
        <v>0</v>
      </c>
      <c r="U64" s="30">
        <f>'INFORM-HN 2018'!W66</f>
        <v>2.2000000000000002</v>
      </c>
      <c r="V64" s="30">
        <f>'INFORM-HN 2018'!X66</f>
        <v>1.9</v>
      </c>
      <c r="W64" s="30">
        <f>'INFORM-HN 2018'!Y66</f>
        <v>4.4000000000000004</v>
      </c>
      <c r="X64" s="30">
        <f>'INFORM-HN 2018'!Z66</f>
        <v>3.1</v>
      </c>
      <c r="Y64" s="30">
        <f>'INFORM-HN 2018'!AA66</f>
        <v>3.1</v>
      </c>
      <c r="Z64" s="30">
        <f>'INFORM-HN 2018'!AB66</f>
        <v>2.7</v>
      </c>
      <c r="AA64" s="30">
        <f>'INFORM-HN 2018'!AC66</f>
        <v>5.2</v>
      </c>
      <c r="AB64" s="30"/>
      <c r="AD64" s="101"/>
      <c r="AE64" s="4"/>
      <c r="AF64" s="210"/>
      <c r="AG64" s="30"/>
      <c r="AH64" s="30"/>
      <c r="AI64" s="30"/>
      <c r="AJ64" s="30"/>
      <c r="AK64" s="30"/>
      <c r="AL64" s="30"/>
      <c r="AO64" s="30"/>
      <c r="AP64" s="30"/>
      <c r="AQ64" s="30"/>
      <c r="AR64" s="30"/>
      <c r="AS64" s="30"/>
      <c r="AT64" s="30"/>
      <c r="AU64" s="30"/>
      <c r="AV64" s="30"/>
    </row>
    <row r="65" spans="1:48" x14ac:dyDescent="0.25">
      <c r="A65" s="105" t="s">
        <v>45</v>
      </c>
      <c r="B65" s="30">
        <f>'Peligro y Exposición'!D66</f>
        <v>9.9</v>
      </c>
      <c r="C65" s="30">
        <f>'Peligro y Exposición'!H66</f>
        <v>8</v>
      </c>
      <c r="D65" s="30">
        <f>'Peligro y Exposición'!Q66</f>
        <v>0</v>
      </c>
      <c r="E65" s="30">
        <f>'Peligro y Exposición'!U66</f>
        <v>6.2</v>
      </c>
      <c r="F65" s="30">
        <f>'Peligro y Exposición'!Y66</f>
        <v>0</v>
      </c>
      <c r="G65" s="30">
        <f>'Peligro y Exposición'!Z66</f>
        <v>6.4</v>
      </c>
      <c r="H65" s="30">
        <f>'Peligro y Exposición'!AD66</f>
        <v>10</v>
      </c>
      <c r="I65" s="30">
        <f>'Peligro y Exposición'!AE66</f>
        <v>10</v>
      </c>
      <c r="J65" s="30">
        <f>'INFORM-HN 2018'!L67</f>
        <v>8.8000000000000007</v>
      </c>
      <c r="K65" s="30">
        <f>'INFORM-HN 2018'!M67</f>
        <v>5.2</v>
      </c>
      <c r="L65" s="30">
        <f>'INFORM-HN 2018'!N67</f>
        <v>4.8</v>
      </c>
      <c r="M65" s="30">
        <f>'INFORM-HN 2018'!O67</f>
        <v>5.3</v>
      </c>
      <c r="N65" s="30">
        <f>'INFORM-HN 2018'!P67</f>
        <v>5.0999999999999996</v>
      </c>
      <c r="O65" s="30">
        <f>'INFORM-HN 2018'!Q67</f>
        <v>8.5</v>
      </c>
      <c r="P65" s="30">
        <f>'INFORM-HN 2018'!R67</f>
        <v>2.5</v>
      </c>
      <c r="Q65" s="30">
        <f>'INFORM-HN 2018'!S67</f>
        <v>6.4</v>
      </c>
      <c r="R65" s="30">
        <f>'INFORM-HN 2018'!T67</f>
        <v>5.8</v>
      </c>
      <c r="S65" s="30">
        <f>'INFORM-HN 2018'!U67</f>
        <v>3.3</v>
      </c>
      <c r="T65" s="30">
        <f>'INFORM-HN 2018'!V67</f>
        <v>0.6</v>
      </c>
      <c r="U65" s="30">
        <f>'INFORM-HN 2018'!W67</f>
        <v>2.1</v>
      </c>
      <c r="V65" s="30">
        <f>'INFORM-HN 2018'!X67</f>
        <v>3</v>
      </c>
      <c r="W65" s="30">
        <f>'INFORM-HN 2018'!Y67</f>
        <v>4.5999999999999996</v>
      </c>
      <c r="X65" s="30">
        <f>'INFORM-HN 2018'!Z67</f>
        <v>3.6</v>
      </c>
      <c r="Y65" s="30">
        <f>'INFORM-HN 2018'!AA67</f>
        <v>3.7</v>
      </c>
      <c r="Z65" s="30">
        <f>'INFORM-HN 2018'!AB67</f>
        <v>2.9</v>
      </c>
      <c r="AA65" s="30">
        <f>'INFORM-HN 2018'!AC67</f>
        <v>5.3</v>
      </c>
      <c r="AB65" s="30"/>
      <c r="AD65" s="101"/>
      <c r="AE65" s="4"/>
      <c r="AF65" s="210"/>
      <c r="AG65" s="30"/>
      <c r="AH65" s="30"/>
      <c r="AI65" s="30"/>
      <c r="AJ65" s="30"/>
      <c r="AK65" s="30"/>
      <c r="AL65" s="30"/>
      <c r="AO65" s="30"/>
      <c r="AP65" s="30"/>
      <c r="AQ65" s="30"/>
      <c r="AR65" s="30"/>
      <c r="AS65" s="30"/>
      <c r="AT65" s="30"/>
      <c r="AU65" s="30"/>
      <c r="AV65" s="30"/>
    </row>
    <row r="66" spans="1:48" x14ac:dyDescent="0.25">
      <c r="A66" s="105" t="s">
        <v>46</v>
      </c>
      <c r="B66" s="30">
        <f>'Peligro y Exposición'!D67</f>
        <v>8.4</v>
      </c>
      <c r="C66" s="30">
        <f>'Peligro y Exposición'!H67</f>
        <v>9.8000000000000007</v>
      </c>
      <c r="D66" s="30">
        <f>'Peligro y Exposición'!Q67</f>
        <v>0</v>
      </c>
      <c r="E66" s="30">
        <f>'Peligro y Exposición'!U67</f>
        <v>6</v>
      </c>
      <c r="F66" s="30">
        <f>'Peligro y Exposición'!Y67</f>
        <v>0</v>
      </c>
      <c r="G66" s="30">
        <f>'Peligro y Exposición'!Z67</f>
        <v>6.4</v>
      </c>
      <c r="H66" s="30">
        <f>'Peligro y Exposición'!AD67</f>
        <v>9.5</v>
      </c>
      <c r="I66" s="30">
        <f>'Peligro y Exposición'!AE67</f>
        <v>9.5</v>
      </c>
      <c r="J66" s="30">
        <f>'INFORM-HN 2018'!L68</f>
        <v>8.4</v>
      </c>
      <c r="K66" s="30">
        <f>'INFORM-HN 2018'!M68</f>
        <v>6.4</v>
      </c>
      <c r="L66" s="30">
        <f>'INFORM-HN 2018'!N68</f>
        <v>7.1</v>
      </c>
      <c r="M66" s="30">
        <f>'INFORM-HN 2018'!O68</f>
        <v>6.8</v>
      </c>
      <c r="N66" s="30">
        <f>'INFORM-HN 2018'!P68</f>
        <v>6.8</v>
      </c>
      <c r="O66" s="30">
        <f>'INFORM-HN 2018'!Q68</f>
        <v>9.9</v>
      </c>
      <c r="P66" s="30">
        <f>'INFORM-HN 2018'!R68</f>
        <v>3.8</v>
      </c>
      <c r="Q66" s="30">
        <f>'INFORM-HN 2018'!S68</f>
        <v>8.1</v>
      </c>
      <c r="R66" s="30">
        <f>'INFORM-HN 2018'!T68</f>
        <v>7.5</v>
      </c>
      <c r="S66" s="30">
        <f>'INFORM-HN 2018'!U68</f>
        <v>6.7</v>
      </c>
      <c r="T66" s="30">
        <f>'INFORM-HN 2018'!V68</f>
        <v>2.6</v>
      </c>
      <c r="U66" s="30">
        <f>'INFORM-HN 2018'!W68</f>
        <v>5</v>
      </c>
      <c r="V66" s="30">
        <f>'INFORM-HN 2018'!X68</f>
        <v>5</v>
      </c>
      <c r="W66" s="30">
        <f>'INFORM-HN 2018'!Y68</f>
        <v>4</v>
      </c>
      <c r="X66" s="30">
        <f>'INFORM-HN 2018'!Z68</f>
        <v>4.8</v>
      </c>
      <c r="Y66" s="30">
        <f>'INFORM-HN 2018'!AA68</f>
        <v>4.5999999999999996</v>
      </c>
      <c r="Z66" s="30">
        <f>'INFORM-HN 2018'!AB68</f>
        <v>4.8</v>
      </c>
      <c r="AA66" s="30">
        <f>'INFORM-HN 2018'!AC68</f>
        <v>6.7</v>
      </c>
      <c r="AB66" s="30"/>
      <c r="AD66" s="101"/>
      <c r="AE66" s="4"/>
      <c r="AF66" s="210"/>
      <c r="AG66" s="30"/>
      <c r="AH66" s="30"/>
      <c r="AI66" s="30"/>
      <c r="AJ66" s="30"/>
      <c r="AK66" s="30"/>
      <c r="AL66" s="30"/>
      <c r="AO66" s="30"/>
      <c r="AP66" s="30"/>
      <c r="AQ66" s="30"/>
      <c r="AR66" s="30"/>
      <c r="AS66" s="30"/>
      <c r="AT66" s="30"/>
      <c r="AU66" s="30"/>
      <c r="AV66" s="30"/>
    </row>
    <row r="67" spans="1:48" x14ac:dyDescent="0.25">
      <c r="A67" s="105" t="s">
        <v>47</v>
      </c>
      <c r="B67" s="30">
        <f>'Peligro y Exposición'!D68</f>
        <v>7.6</v>
      </c>
      <c r="C67" s="30">
        <f>'Peligro y Exposición'!H68</f>
        <v>8.9</v>
      </c>
      <c r="D67" s="30">
        <f>'Peligro y Exposición'!Q68</f>
        <v>0</v>
      </c>
      <c r="E67" s="30">
        <f>'Peligro y Exposición'!U68</f>
        <v>0</v>
      </c>
      <c r="F67" s="30">
        <f>'Peligro y Exposición'!Y68</f>
        <v>0</v>
      </c>
      <c r="G67" s="30">
        <f>'Peligro y Exposición'!Z68</f>
        <v>4.7</v>
      </c>
      <c r="H67" s="30">
        <f>'Peligro y Exposición'!AD68</f>
        <v>4.5999999999999996</v>
      </c>
      <c r="I67" s="30">
        <f>'Peligro y Exposición'!AE68</f>
        <v>4.5999999999999996</v>
      </c>
      <c r="J67" s="30">
        <f>'INFORM-HN 2018'!L69</f>
        <v>4.7</v>
      </c>
      <c r="K67" s="30">
        <f>'INFORM-HN 2018'!M69</f>
        <v>5.9</v>
      </c>
      <c r="L67" s="30">
        <f>'INFORM-HN 2018'!N69</f>
        <v>5.6</v>
      </c>
      <c r="M67" s="30">
        <f>'INFORM-HN 2018'!O69</f>
        <v>6.4</v>
      </c>
      <c r="N67" s="30">
        <f>'INFORM-HN 2018'!P69</f>
        <v>6</v>
      </c>
      <c r="O67" s="30">
        <f>'INFORM-HN 2018'!Q69</f>
        <v>3.1</v>
      </c>
      <c r="P67" s="30">
        <f>'INFORM-HN 2018'!R69</f>
        <v>2.8</v>
      </c>
      <c r="Q67" s="30">
        <f>'INFORM-HN 2018'!S69</f>
        <v>3</v>
      </c>
      <c r="R67" s="30">
        <f>'INFORM-HN 2018'!T69</f>
        <v>4.7</v>
      </c>
      <c r="S67" s="30">
        <f>'INFORM-HN 2018'!U69</f>
        <v>3.3</v>
      </c>
      <c r="T67" s="30">
        <f>'INFORM-HN 2018'!V69</f>
        <v>2.6</v>
      </c>
      <c r="U67" s="30">
        <f>'INFORM-HN 2018'!W69</f>
        <v>3</v>
      </c>
      <c r="V67" s="30">
        <f>'INFORM-HN 2018'!X69</f>
        <v>3.9</v>
      </c>
      <c r="W67" s="30">
        <f>'INFORM-HN 2018'!Y69</f>
        <v>6.5</v>
      </c>
      <c r="X67" s="30">
        <f>'INFORM-HN 2018'!Z69</f>
        <v>3.7</v>
      </c>
      <c r="Y67" s="30">
        <f>'INFORM-HN 2018'!AA69</f>
        <v>4.7</v>
      </c>
      <c r="Z67" s="30">
        <f>'INFORM-HN 2018'!AB69</f>
        <v>3.9</v>
      </c>
      <c r="AA67" s="30">
        <f>'INFORM-HN 2018'!AC69</f>
        <v>4.4000000000000004</v>
      </c>
      <c r="AB67" s="30"/>
      <c r="AD67" s="101"/>
      <c r="AE67" s="4"/>
      <c r="AF67" s="210"/>
      <c r="AG67" s="30"/>
      <c r="AH67" s="30"/>
      <c r="AI67" s="30"/>
      <c r="AJ67" s="30"/>
      <c r="AK67" s="30"/>
      <c r="AL67" s="30"/>
      <c r="AO67" s="30"/>
      <c r="AP67" s="30"/>
      <c r="AQ67" s="30"/>
      <c r="AR67" s="30"/>
      <c r="AS67" s="30"/>
      <c r="AT67" s="30"/>
      <c r="AU67" s="30"/>
      <c r="AV67" s="30"/>
    </row>
    <row r="68" spans="1:48" x14ac:dyDescent="0.25">
      <c r="A68" s="105" t="s">
        <v>48</v>
      </c>
      <c r="B68" s="30">
        <f>'Peligro y Exposición'!D69</f>
        <v>7.8</v>
      </c>
      <c r="C68" s="30">
        <f>'Peligro y Exposición'!H69</f>
        <v>9.3000000000000007</v>
      </c>
      <c r="D68" s="30">
        <f>'Peligro y Exposición'!Q69</f>
        <v>0</v>
      </c>
      <c r="E68" s="30">
        <f>'Peligro y Exposición'!U69</f>
        <v>0</v>
      </c>
      <c r="F68" s="30">
        <f>'Peligro y Exposición'!Y69</f>
        <v>0</v>
      </c>
      <c r="G68" s="30">
        <f>'Peligro y Exposición'!Z69</f>
        <v>5</v>
      </c>
      <c r="H68" s="30">
        <f>'Peligro y Exposición'!AD69</f>
        <v>5.9</v>
      </c>
      <c r="I68" s="30">
        <f>'Peligro y Exposición'!AE69</f>
        <v>5.9</v>
      </c>
      <c r="J68" s="30">
        <f>'INFORM-HN 2018'!L70</f>
        <v>5.5</v>
      </c>
      <c r="K68" s="30">
        <f>'INFORM-HN 2018'!M70</f>
        <v>6.4</v>
      </c>
      <c r="L68" s="30">
        <f>'INFORM-HN 2018'!N70</f>
        <v>6.3</v>
      </c>
      <c r="M68" s="30">
        <f>'INFORM-HN 2018'!O70</f>
        <v>6.5</v>
      </c>
      <c r="N68" s="30">
        <f>'INFORM-HN 2018'!P70</f>
        <v>6.4</v>
      </c>
      <c r="O68" s="30">
        <f>'INFORM-HN 2018'!Q70</f>
        <v>6.2</v>
      </c>
      <c r="P68" s="30">
        <f>'INFORM-HN 2018'!R70</f>
        <v>3</v>
      </c>
      <c r="Q68" s="30">
        <f>'INFORM-HN 2018'!S70</f>
        <v>4.8</v>
      </c>
      <c r="R68" s="30">
        <f>'INFORM-HN 2018'!T70</f>
        <v>5.7</v>
      </c>
      <c r="S68" s="30">
        <f>'INFORM-HN 2018'!U70</f>
        <v>6.7</v>
      </c>
      <c r="T68" s="30">
        <f>'INFORM-HN 2018'!V70</f>
        <v>2.6</v>
      </c>
      <c r="U68" s="30">
        <f>'INFORM-HN 2018'!W70</f>
        <v>5</v>
      </c>
      <c r="V68" s="30">
        <f>'INFORM-HN 2018'!X70</f>
        <v>4.0999999999999996</v>
      </c>
      <c r="W68" s="30">
        <f>'INFORM-HN 2018'!Y70</f>
        <v>6.6</v>
      </c>
      <c r="X68" s="30">
        <f>'INFORM-HN 2018'!Z70</f>
        <v>4</v>
      </c>
      <c r="Y68" s="30">
        <f>'INFORM-HN 2018'!AA70</f>
        <v>4.9000000000000004</v>
      </c>
      <c r="Z68" s="30">
        <f>'INFORM-HN 2018'!AB70</f>
        <v>5</v>
      </c>
      <c r="AA68" s="30">
        <f>'INFORM-HN 2018'!AC70</f>
        <v>5.4</v>
      </c>
      <c r="AB68" s="30"/>
      <c r="AD68" s="101"/>
      <c r="AE68" s="4"/>
      <c r="AF68" s="210"/>
      <c r="AG68" s="30"/>
      <c r="AH68" s="30"/>
      <c r="AI68" s="30"/>
      <c r="AJ68" s="30"/>
      <c r="AK68" s="30"/>
      <c r="AL68" s="30"/>
      <c r="AO68" s="30"/>
      <c r="AP68" s="30"/>
      <c r="AQ68" s="30"/>
      <c r="AR68" s="30"/>
      <c r="AS68" s="30"/>
      <c r="AT68" s="30"/>
      <c r="AU68" s="30"/>
      <c r="AV68" s="30"/>
    </row>
    <row r="69" spans="1:48" x14ac:dyDescent="0.25">
      <c r="A69" s="105" t="s">
        <v>49</v>
      </c>
      <c r="B69" s="30">
        <f>'Peligro y Exposición'!D70</f>
        <v>9.3000000000000007</v>
      </c>
      <c r="C69" s="30">
        <f>'Peligro y Exposición'!H70</f>
        <v>4.5999999999999996</v>
      </c>
      <c r="D69" s="30">
        <f>'Peligro y Exposición'!Q70</f>
        <v>0</v>
      </c>
      <c r="E69" s="30">
        <f>'Peligro y Exposición'!U70</f>
        <v>0</v>
      </c>
      <c r="F69" s="30">
        <f>'Peligro y Exposición'!Y70</f>
        <v>0</v>
      </c>
      <c r="G69" s="30">
        <f>'Peligro y Exposición'!Z70</f>
        <v>4.2</v>
      </c>
      <c r="H69" s="30">
        <f>'Peligro y Exposición'!AD70</f>
        <v>10</v>
      </c>
      <c r="I69" s="30">
        <f>'Peligro y Exposición'!AE70</f>
        <v>10</v>
      </c>
      <c r="J69" s="30">
        <f>'INFORM-HN 2018'!L71</f>
        <v>8.3000000000000007</v>
      </c>
      <c r="K69" s="30">
        <f>'INFORM-HN 2018'!M71</f>
        <v>5.2</v>
      </c>
      <c r="L69" s="30">
        <f>'INFORM-HN 2018'!N71</f>
        <v>5.5</v>
      </c>
      <c r="M69" s="30">
        <f>'INFORM-HN 2018'!O71</f>
        <v>6.1</v>
      </c>
      <c r="N69" s="30">
        <f>'INFORM-HN 2018'!P71</f>
        <v>5.6</v>
      </c>
      <c r="O69" s="30">
        <f>'INFORM-HN 2018'!Q71</f>
        <v>8.8000000000000007</v>
      </c>
      <c r="P69" s="30">
        <f>'INFORM-HN 2018'!R71</f>
        <v>3.3</v>
      </c>
      <c r="Q69" s="30">
        <f>'INFORM-HN 2018'!S71</f>
        <v>6.9</v>
      </c>
      <c r="R69" s="30">
        <f>'INFORM-HN 2018'!T71</f>
        <v>6.3</v>
      </c>
      <c r="S69" s="30">
        <f>'INFORM-HN 2018'!U71</f>
        <v>3.3</v>
      </c>
      <c r="T69" s="30">
        <f>'INFORM-HN 2018'!V71</f>
        <v>2.2999999999999998</v>
      </c>
      <c r="U69" s="30">
        <f>'INFORM-HN 2018'!W71</f>
        <v>2.8</v>
      </c>
      <c r="V69" s="30">
        <f>'INFORM-HN 2018'!X71</f>
        <v>3.4</v>
      </c>
      <c r="W69" s="30">
        <f>'INFORM-HN 2018'!Y71</f>
        <v>3.1</v>
      </c>
      <c r="X69" s="30">
        <f>'INFORM-HN 2018'!Z71</f>
        <v>3.8</v>
      </c>
      <c r="Y69" s="30">
        <f>'INFORM-HN 2018'!AA71</f>
        <v>3.4</v>
      </c>
      <c r="Z69" s="30">
        <f>'INFORM-HN 2018'!AB71</f>
        <v>3.1</v>
      </c>
      <c r="AA69" s="30">
        <f>'INFORM-HN 2018'!AC71</f>
        <v>5.5</v>
      </c>
      <c r="AB69" s="30"/>
      <c r="AD69" s="101"/>
      <c r="AE69" s="4"/>
      <c r="AF69" s="210"/>
      <c r="AG69" s="30"/>
      <c r="AH69" s="30"/>
      <c r="AI69" s="30"/>
      <c r="AJ69" s="30"/>
      <c r="AK69" s="30"/>
      <c r="AL69" s="30"/>
      <c r="AO69" s="30"/>
      <c r="AP69" s="30"/>
      <c r="AQ69" s="30"/>
      <c r="AR69" s="30"/>
      <c r="AS69" s="30"/>
      <c r="AT69" s="30"/>
      <c r="AU69" s="30"/>
      <c r="AV69" s="30"/>
    </row>
    <row r="70" spans="1:48" x14ac:dyDescent="0.25">
      <c r="A70" s="105" t="s">
        <v>50</v>
      </c>
      <c r="B70" s="30">
        <f>'Peligro y Exposición'!D71</f>
        <v>7.7</v>
      </c>
      <c r="C70" s="30">
        <f>'Peligro y Exposición'!H71</f>
        <v>3.9</v>
      </c>
      <c r="D70" s="30">
        <f>'Peligro y Exposición'!Q71</f>
        <v>0</v>
      </c>
      <c r="E70" s="30">
        <f>'Peligro y Exposición'!U71</f>
        <v>4.0999999999999996</v>
      </c>
      <c r="F70" s="30">
        <f>'Peligro y Exposición'!Y71</f>
        <v>0</v>
      </c>
      <c r="G70" s="30">
        <f>'Peligro y Exposición'!Z71</f>
        <v>3.8</v>
      </c>
      <c r="H70" s="30">
        <f>'Peligro y Exposición'!AD71</f>
        <v>2.2000000000000002</v>
      </c>
      <c r="I70" s="30">
        <f>'Peligro y Exposición'!AE71</f>
        <v>2.2000000000000002</v>
      </c>
      <c r="J70" s="30">
        <f>'INFORM-HN 2018'!L72</f>
        <v>3</v>
      </c>
      <c r="K70" s="30">
        <f>'INFORM-HN 2018'!M72</f>
        <v>7.2</v>
      </c>
      <c r="L70" s="30">
        <f>'INFORM-HN 2018'!N72</f>
        <v>7.9</v>
      </c>
      <c r="M70" s="30">
        <f>'INFORM-HN 2018'!O72</f>
        <v>7.2</v>
      </c>
      <c r="N70" s="30">
        <f>'INFORM-HN 2018'!P72</f>
        <v>7.4</v>
      </c>
      <c r="O70" s="30">
        <f>'INFORM-HN 2018'!Q72</f>
        <v>4.5</v>
      </c>
      <c r="P70" s="30">
        <f>'INFORM-HN 2018'!R72</f>
        <v>5.5</v>
      </c>
      <c r="Q70" s="30">
        <f>'INFORM-HN 2018'!S72</f>
        <v>5</v>
      </c>
      <c r="R70" s="30">
        <f>'INFORM-HN 2018'!T72</f>
        <v>6.3</v>
      </c>
      <c r="S70" s="30">
        <f>'INFORM-HN 2018'!U72</f>
        <v>6.7</v>
      </c>
      <c r="T70" s="30">
        <f>'INFORM-HN 2018'!V72</f>
        <v>4.5</v>
      </c>
      <c r="U70" s="30">
        <f>'INFORM-HN 2018'!W72</f>
        <v>5.7</v>
      </c>
      <c r="V70" s="30">
        <f>'INFORM-HN 2018'!X72</f>
        <v>7.2</v>
      </c>
      <c r="W70" s="30">
        <f>'INFORM-HN 2018'!Y72</f>
        <v>6.4</v>
      </c>
      <c r="X70" s="30">
        <f>'INFORM-HN 2018'!Z72</f>
        <v>4.8</v>
      </c>
      <c r="Y70" s="30">
        <f>'INFORM-HN 2018'!AA72</f>
        <v>6.1</v>
      </c>
      <c r="Z70" s="30">
        <f>'INFORM-HN 2018'!AB72</f>
        <v>5.9</v>
      </c>
      <c r="AA70" s="30">
        <f>'INFORM-HN 2018'!AC72</f>
        <v>4.8</v>
      </c>
      <c r="AB70" s="30"/>
      <c r="AD70" s="101"/>
      <c r="AE70" s="4"/>
      <c r="AF70" s="210"/>
      <c r="AG70" s="30"/>
      <c r="AH70" s="30"/>
      <c r="AI70" s="30"/>
      <c r="AJ70" s="30"/>
      <c r="AK70" s="30"/>
      <c r="AL70" s="30"/>
      <c r="AO70" s="30"/>
      <c r="AP70" s="30"/>
      <c r="AQ70" s="30"/>
      <c r="AR70" s="30"/>
      <c r="AS70" s="30"/>
      <c r="AT70" s="30"/>
      <c r="AU70" s="30"/>
      <c r="AV70" s="30"/>
    </row>
    <row r="71" spans="1:48" x14ac:dyDescent="0.25">
      <c r="A71" s="105" t="s">
        <v>51</v>
      </c>
      <c r="B71" s="30">
        <f>'Peligro y Exposición'!D72</f>
        <v>7.8</v>
      </c>
      <c r="C71" s="30">
        <f>'Peligro y Exposición'!H72</f>
        <v>3.7</v>
      </c>
      <c r="D71" s="30">
        <f>'Peligro y Exposición'!Q72</f>
        <v>0</v>
      </c>
      <c r="E71" s="30">
        <f>'Peligro y Exposición'!U72</f>
        <v>3.9</v>
      </c>
      <c r="F71" s="30">
        <f>'Peligro y Exposición'!Y72</f>
        <v>0</v>
      </c>
      <c r="G71" s="30">
        <f>'Peligro y Exposición'!Z72</f>
        <v>3.7</v>
      </c>
      <c r="H71" s="30">
        <f>'Peligro y Exposición'!AD72</f>
        <v>4</v>
      </c>
      <c r="I71" s="30">
        <f>'Peligro y Exposición'!AE72</f>
        <v>4</v>
      </c>
      <c r="J71" s="30">
        <f>'INFORM-HN 2018'!L73</f>
        <v>3.9</v>
      </c>
      <c r="K71" s="30">
        <f>'INFORM-HN 2018'!M73</f>
        <v>5.7</v>
      </c>
      <c r="L71" s="30">
        <f>'INFORM-HN 2018'!N73</f>
        <v>6.5</v>
      </c>
      <c r="M71" s="30">
        <f>'INFORM-HN 2018'!O73</f>
        <v>6.6</v>
      </c>
      <c r="N71" s="30">
        <f>'INFORM-HN 2018'!P73</f>
        <v>6.3</v>
      </c>
      <c r="O71" s="30">
        <f>'INFORM-HN 2018'!Q73</f>
        <v>3.4</v>
      </c>
      <c r="P71" s="30">
        <f>'INFORM-HN 2018'!R73</f>
        <v>3</v>
      </c>
      <c r="Q71" s="30">
        <f>'INFORM-HN 2018'!S73</f>
        <v>3.2</v>
      </c>
      <c r="R71" s="30">
        <f>'INFORM-HN 2018'!T73</f>
        <v>4.9000000000000004</v>
      </c>
      <c r="S71" s="30">
        <f>'INFORM-HN 2018'!U73</f>
        <v>6.7</v>
      </c>
      <c r="T71" s="30">
        <f>'INFORM-HN 2018'!V73</f>
        <v>2.4</v>
      </c>
      <c r="U71" s="30">
        <f>'INFORM-HN 2018'!W73</f>
        <v>4.9000000000000004</v>
      </c>
      <c r="V71" s="30">
        <f>'INFORM-HN 2018'!X73</f>
        <v>4.3</v>
      </c>
      <c r="W71" s="30">
        <f>'INFORM-HN 2018'!Y73</f>
        <v>1.6</v>
      </c>
      <c r="X71" s="30">
        <f>'INFORM-HN 2018'!Z73</f>
        <v>2.2999999999999998</v>
      </c>
      <c r="Y71" s="30">
        <f>'INFORM-HN 2018'!AA73</f>
        <v>2.7</v>
      </c>
      <c r="Z71" s="30">
        <f>'INFORM-HN 2018'!AB73</f>
        <v>3.9</v>
      </c>
      <c r="AA71" s="30">
        <f>'INFORM-HN 2018'!AC73</f>
        <v>4.2</v>
      </c>
      <c r="AB71" s="30"/>
      <c r="AD71" s="101"/>
      <c r="AE71" s="4"/>
      <c r="AF71" s="210"/>
      <c r="AG71" s="30"/>
      <c r="AH71" s="30"/>
      <c r="AI71" s="30"/>
      <c r="AJ71" s="30"/>
      <c r="AK71" s="30"/>
      <c r="AL71" s="30"/>
      <c r="AO71" s="30"/>
      <c r="AP71" s="30"/>
      <c r="AQ71" s="30"/>
      <c r="AR71" s="30"/>
      <c r="AS71" s="30"/>
      <c r="AT71" s="30"/>
      <c r="AU71" s="30"/>
      <c r="AV71" s="30"/>
    </row>
    <row r="72" spans="1:48" x14ac:dyDescent="0.25">
      <c r="A72" s="105" t="s">
        <v>52</v>
      </c>
      <c r="B72" s="30">
        <f>'Peligro y Exposición'!D73</f>
        <v>8.6</v>
      </c>
      <c r="C72" s="30">
        <f>'Peligro y Exposición'!H73</f>
        <v>9.6999999999999993</v>
      </c>
      <c r="D72" s="30">
        <f>'Peligro y Exposición'!Q73</f>
        <v>0</v>
      </c>
      <c r="E72" s="30">
        <f>'Peligro y Exposición'!U73</f>
        <v>0</v>
      </c>
      <c r="F72" s="30">
        <f>'Peligro y Exposición'!Y73</f>
        <v>0</v>
      </c>
      <c r="G72" s="30">
        <f>'Peligro y Exposición'!Z73</f>
        <v>5.6</v>
      </c>
      <c r="H72" s="30">
        <f>'Peligro y Exposición'!AD73</f>
        <v>8.1999999999999993</v>
      </c>
      <c r="I72" s="30">
        <f>'Peligro y Exposición'!AE73</f>
        <v>8.1999999999999993</v>
      </c>
      <c r="J72" s="30">
        <f>'INFORM-HN 2018'!L74</f>
        <v>7.1</v>
      </c>
      <c r="K72" s="30">
        <f>'INFORM-HN 2018'!M74</f>
        <v>5.5</v>
      </c>
      <c r="L72" s="30">
        <f>'INFORM-HN 2018'!N74</f>
        <v>6</v>
      </c>
      <c r="M72" s="30">
        <f>'INFORM-HN 2018'!O74</f>
        <v>6.1</v>
      </c>
      <c r="N72" s="30">
        <f>'INFORM-HN 2018'!P74</f>
        <v>5.9</v>
      </c>
      <c r="O72" s="30">
        <f>'INFORM-HN 2018'!Q74</f>
        <v>3.5</v>
      </c>
      <c r="P72" s="30">
        <f>'INFORM-HN 2018'!R74</f>
        <v>2.2999999999999998</v>
      </c>
      <c r="Q72" s="30">
        <f>'INFORM-HN 2018'!S74</f>
        <v>2.9</v>
      </c>
      <c r="R72" s="30">
        <f>'INFORM-HN 2018'!T74</f>
        <v>4.5999999999999996</v>
      </c>
      <c r="S72" s="30">
        <f>'INFORM-HN 2018'!U74</f>
        <v>3.3</v>
      </c>
      <c r="T72" s="30">
        <f>'INFORM-HN 2018'!V74</f>
        <v>2.2000000000000002</v>
      </c>
      <c r="U72" s="30">
        <f>'INFORM-HN 2018'!W74</f>
        <v>2.8</v>
      </c>
      <c r="V72" s="30">
        <f>'INFORM-HN 2018'!X74</f>
        <v>2.9</v>
      </c>
      <c r="W72" s="30">
        <f>'INFORM-HN 2018'!Y74</f>
        <v>4</v>
      </c>
      <c r="X72" s="30">
        <f>'INFORM-HN 2018'!Z74</f>
        <v>4.5999999999999996</v>
      </c>
      <c r="Y72" s="30">
        <f>'INFORM-HN 2018'!AA74</f>
        <v>3.8</v>
      </c>
      <c r="Z72" s="30">
        <f>'INFORM-HN 2018'!AB74</f>
        <v>3.3</v>
      </c>
      <c r="AA72" s="30">
        <f>'INFORM-HN 2018'!AC74</f>
        <v>4.8</v>
      </c>
      <c r="AB72" s="30"/>
      <c r="AD72" s="101"/>
      <c r="AE72" s="4"/>
      <c r="AF72" s="210"/>
      <c r="AG72" s="30"/>
      <c r="AH72" s="30"/>
      <c r="AI72" s="30"/>
      <c r="AJ72" s="30"/>
      <c r="AK72" s="30"/>
      <c r="AL72" s="30"/>
      <c r="AO72" s="30"/>
      <c r="AP72" s="30"/>
      <c r="AQ72" s="30"/>
      <c r="AR72" s="30"/>
      <c r="AS72" s="30"/>
      <c r="AT72" s="30"/>
      <c r="AU72" s="30"/>
      <c r="AV72" s="30"/>
    </row>
    <row r="73" spans="1:48" x14ac:dyDescent="0.25">
      <c r="A73" s="105" t="s">
        <v>53</v>
      </c>
      <c r="B73" s="30">
        <f>'Peligro y Exposición'!D74</f>
        <v>8.8000000000000007</v>
      </c>
      <c r="C73" s="30">
        <f>'Peligro y Exposición'!H74</f>
        <v>4.9000000000000004</v>
      </c>
      <c r="D73" s="30">
        <f>'Peligro y Exposición'!Q74</f>
        <v>0</v>
      </c>
      <c r="E73" s="30">
        <f>'Peligro y Exposición'!U74</f>
        <v>5.2</v>
      </c>
      <c r="F73" s="30">
        <f>'Peligro y Exposición'!Y74</f>
        <v>0</v>
      </c>
      <c r="G73" s="30">
        <f>'Peligro y Exposición'!Z74</f>
        <v>4.7</v>
      </c>
      <c r="H73" s="30">
        <f>'Peligro y Exposición'!AD74</f>
        <v>8.9</v>
      </c>
      <c r="I73" s="30">
        <f>'Peligro y Exposición'!AE74</f>
        <v>8.9</v>
      </c>
      <c r="J73" s="30">
        <f>'INFORM-HN 2018'!L75</f>
        <v>7.3</v>
      </c>
      <c r="K73" s="30">
        <f>'INFORM-HN 2018'!M75</f>
        <v>5.9</v>
      </c>
      <c r="L73" s="30">
        <f>'INFORM-HN 2018'!N75</f>
        <v>6.3</v>
      </c>
      <c r="M73" s="30">
        <f>'INFORM-HN 2018'!O75</f>
        <v>6.6</v>
      </c>
      <c r="N73" s="30">
        <f>'INFORM-HN 2018'!P75</f>
        <v>6.3</v>
      </c>
      <c r="O73" s="30">
        <f>'INFORM-HN 2018'!Q75</f>
        <v>8.4</v>
      </c>
      <c r="P73" s="30">
        <f>'INFORM-HN 2018'!R75</f>
        <v>3.5</v>
      </c>
      <c r="Q73" s="30">
        <f>'INFORM-HN 2018'!S75</f>
        <v>6.6</v>
      </c>
      <c r="R73" s="30">
        <f>'INFORM-HN 2018'!T75</f>
        <v>6.5</v>
      </c>
      <c r="S73" s="30">
        <f>'INFORM-HN 2018'!U75</f>
        <v>3.3</v>
      </c>
      <c r="T73" s="30">
        <f>'INFORM-HN 2018'!V75</f>
        <v>2.2999999999999998</v>
      </c>
      <c r="U73" s="30">
        <f>'INFORM-HN 2018'!W75</f>
        <v>2.8</v>
      </c>
      <c r="V73" s="30">
        <f>'INFORM-HN 2018'!X75</f>
        <v>4.4000000000000004</v>
      </c>
      <c r="W73" s="30">
        <f>'INFORM-HN 2018'!Y75</f>
        <v>3.3</v>
      </c>
      <c r="X73" s="30">
        <f>'INFORM-HN 2018'!Z75</f>
        <v>4.0999999999999996</v>
      </c>
      <c r="Y73" s="30">
        <f>'INFORM-HN 2018'!AA75</f>
        <v>3.9</v>
      </c>
      <c r="Z73" s="30">
        <f>'INFORM-HN 2018'!AB75</f>
        <v>3.4</v>
      </c>
      <c r="AA73" s="30">
        <f>'INFORM-HN 2018'!AC75</f>
        <v>5.4</v>
      </c>
      <c r="AB73" s="30"/>
      <c r="AD73" s="101"/>
      <c r="AE73" s="4"/>
      <c r="AF73" s="210"/>
      <c r="AG73" s="30"/>
      <c r="AH73" s="30"/>
      <c r="AI73" s="30"/>
      <c r="AJ73" s="30"/>
      <c r="AK73" s="30"/>
      <c r="AL73" s="30"/>
      <c r="AO73" s="30"/>
      <c r="AP73" s="30"/>
      <c r="AQ73" s="30"/>
      <c r="AR73" s="30"/>
      <c r="AS73" s="30"/>
      <c r="AT73" s="30"/>
      <c r="AU73" s="30"/>
      <c r="AV73" s="30"/>
    </row>
    <row r="74" spans="1:48" x14ac:dyDescent="0.25">
      <c r="A74" s="105" t="s">
        <v>54</v>
      </c>
      <c r="B74" s="30">
        <f>'Peligro y Exposición'!D75</f>
        <v>7.4</v>
      </c>
      <c r="C74" s="30">
        <f>'Peligro y Exposición'!H75</f>
        <v>9.1999999999999993</v>
      </c>
      <c r="D74" s="30">
        <f>'Peligro y Exposición'!Q75</f>
        <v>0</v>
      </c>
      <c r="E74" s="30">
        <f>'Peligro y Exposición'!U75</f>
        <v>5.0999999999999996</v>
      </c>
      <c r="F74" s="30">
        <f>'Peligro y Exposición'!Y75</f>
        <v>0</v>
      </c>
      <c r="G74" s="30">
        <f>'Peligro y Exposición'!Z75</f>
        <v>5.6</v>
      </c>
      <c r="H74" s="30">
        <f>'Peligro y Exposición'!AD75</f>
        <v>8.1999999999999993</v>
      </c>
      <c r="I74" s="30">
        <f>'Peligro y Exposición'!AE75</f>
        <v>8.1999999999999993</v>
      </c>
      <c r="J74" s="30">
        <f>'INFORM-HN 2018'!L76</f>
        <v>7.1</v>
      </c>
      <c r="K74" s="30">
        <f>'INFORM-HN 2018'!M76</f>
        <v>5.3</v>
      </c>
      <c r="L74" s="30">
        <f>'INFORM-HN 2018'!N76</f>
        <v>5.4</v>
      </c>
      <c r="M74" s="30">
        <f>'INFORM-HN 2018'!O76</f>
        <v>5.7</v>
      </c>
      <c r="N74" s="30">
        <f>'INFORM-HN 2018'!P76</f>
        <v>5.5</v>
      </c>
      <c r="O74" s="30">
        <f>'INFORM-HN 2018'!Q76</f>
        <v>8.4</v>
      </c>
      <c r="P74" s="30">
        <f>'INFORM-HN 2018'!R76</f>
        <v>3.2</v>
      </c>
      <c r="Q74" s="30">
        <f>'INFORM-HN 2018'!S76</f>
        <v>6.5</v>
      </c>
      <c r="R74" s="30">
        <f>'INFORM-HN 2018'!T76</f>
        <v>6</v>
      </c>
      <c r="S74" s="30">
        <f>'INFORM-HN 2018'!U76</f>
        <v>3.3</v>
      </c>
      <c r="T74" s="30">
        <f>'INFORM-HN 2018'!V76</f>
        <v>0.9</v>
      </c>
      <c r="U74" s="30">
        <f>'INFORM-HN 2018'!W76</f>
        <v>2.2000000000000002</v>
      </c>
      <c r="V74" s="30">
        <f>'INFORM-HN 2018'!X76</f>
        <v>2.7</v>
      </c>
      <c r="W74" s="30">
        <f>'INFORM-HN 2018'!Y76</f>
        <v>4.3</v>
      </c>
      <c r="X74" s="30">
        <f>'INFORM-HN 2018'!Z76</f>
        <v>3.5</v>
      </c>
      <c r="Y74" s="30">
        <f>'INFORM-HN 2018'!AA76</f>
        <v>3.5</v>
      </c>
      <c r="Z74" s="30">
        <f>'INFORM-HN 2018'!AB76</f>
        <v>2.9</v>
      </c>
      <c r="AA74" s="30">
        <f>'INFORM-HN 2018'!AC76</f>
        <v>5</v>
      </c>
      <c r="AB74" s="30"/>
      <c r="AD74" s="101"/>
      <c r="AE74" s="4"/>
      <c r="AF74" s="210"/>
      <c r="AG74" s="30"/>
      <c r="AH74" s="30"/>
      <c r="AI74" s="30"/>
      <c r="AJ74" s="30"/>
      <c r="AK74" s="30"/>
      <c r="AL74" s="30"/>
      <c r="AO74" s="30"/>
      <c r="AP74" s="30"/>
      <c r="AQ74" s="30"/>
      <c r="AR74" s="30"/>
      <c r="AS74" s="30"/>
      <c r="AT74" s="30"/>
      <c r="AU74" s="30"/>
      <c r="AV74" s="30"/>
    </row>
    <row r="75" spans="1:48" x14ac:dyDescent="0.25">
      <c r="A75" s="105" t="s">
        <v>55</v>
      </c>
      <c r="B75" s="30">
        <f>'Peligro y Exposición'!D76</f>
        <v>8.8000000000000007</v>
      </c>
      <c r="C75" s="30">
        <f>'Peligro y Exposición'!H76</f>
        <v>5.8</v>
      </c>
      <c r="D75" s="30">
        <f>'Peligro y Exposición'!Q76</f>
        <v>0</v>
      </c>
      <c r="E75" s="30">
        <f>'Peligro y Exposición'!U76</f>
        <v>0</v>
      </c>
      <c r="F75" s="30">
        <f>'Peligro y Exposición'!Y76</f>
        <v>0</v>
      </c>
      <c r="G75" s="30">
        <f>'Peligro y Exposición'!Z76</f>
        <v>4.0999999999999996</v>
      </c>
      <c r="H75" s="30">
        <f>'Peligro y Exposición'!AD76</f>
        <v>8.9</v>
      </c>
      <c r="I75" s="30">
        <f>'Peligro y Exposición'!AE76</f>
        <v>8.9</v>
      </c>
      <c r="J75" s="30">
        <f>'INFORM-HN 2018'!L77</f>
        <v>7.2</v>
      </c>
      <c r="K75" s="30">
        <f>'INFORM-HN 2018'!M77</f>
        <v>4.9000000000000004</v>
      </c>
      <c r="L75" s="30">
        <f>'INFORM-HN 2018'!N77</f>
        <v>4.8</v>
      </c>
      <c r="M75" s="30">
        <f>'INFORM-HN 2018'!O77</f>
        <v>5.8</v>
      </c>
      <c r="N75" s="30">
        <f>'INFORM-HN 2018'!P77</f>
        <v>5.2</v>
      </c>
      <c r="O75" s="30">
        <f>'INFORM-HN 2018'!Q77</f>
        <v>8.5</v>
      </c>
      <c r="P75" s="30">
        <f>'INFORM-HN 2018'!R77</f>
        <v>2</v>
      </c>
      <c r="Q75" s="30">
        <f>'INFORM-HN 2018'!S77</f>
        <v>6.2</v>
      </c>
      <c r="R75" s="30">
        <f>'INFORM-HN 2018'!T77</f>
        <v>5.7</v>
      </c>
      <c r="S75" s="30">
        <f>'INFORM-HN 2018'!U77</f>
        <v>3.3</v>
      </c>
      <c r="T75" s="30">
        <f>'INFORM-HN 2018'!V77</f>
        <v>1.2</v>
      </c>
      <c r="U75" s="30">
        <f>'INFORM-HN 2018'!W77</f>
        <v>2.2999999999999998</v>
      </c>
      <c r="V75" s="30">
        <f>'INFORM-HN 2018'!X77</f>
        <v>0.9</v>
      </c>
      <c r="W75" s="30">
        <f>'INFORM-HN 2018'!Y77</f>
        <v>5.3</v>
      </c>
      <c r="X75" s="30">
        <f>'INFORM-HN 2018'!Z77</f>
        <v>3</v>
      </c>
      <c r="Y75" s="30">
        <f>'INFORM-HN 2018'!AA77</f>
        <v>3.1</v>
      </c>
      <c r="Z75" s="30">
        <f>'INFORM-HN 2018'!AB77</f>
        <v>2.7</v>
      </c>
      <c r="AA75" s="30">
        <f>'INFORM-HN 2018'!AC77</f>
        <v>4.8</v>
      </c>
      <c r="AB75" s="30"/>
      <c r="AD75" s="101"/>
      <c r="AE75" s="4"/>
      <c r="AF75" s="210"/>
      <c r="AG75" s="30"/>
      <c r="AH75" s="30"/>
      <c r="AI75" s="30"/>
      <c r="AJ75" s="30"/>
      <c r="AK75" s="30"/>
      <c r="AL75" s="30"/>
      <c r="AO75" s="30"/>
      <c r="AP75" s="30"/>
      <c r="AQ75" s="30"/>
      <c r="AR75" s="30"/>
      <c r="AS75" s="30"/>
      <c r="AT75" s="30"/>
      <c r="AU75" s="30"/>
      <c r="AV75" s="30"/>
    </row>
    <row r="76" spans="1:48" x14ac:dyDescent="0.25">
      <c r="A76" s="105" t="s">
        <v>232</v>
      </c>
      <c r="B76" s="30">
        <f>'Peligro y Exposición'!D77</f>
        <v>9.5</v>
      </c>
      <c r="C76" s="30">
        <f>'Peligro y Exposición'!H77</f>
        <v>9.8000000000000007</v>
      </c>
      <c r="D76" s="30">
        <f>'Peligro y Exposición'!Q77</f>
        <v>4.9000000000000004</v>
      </c>
      <c r="E76" s="30">
        <f>'Peligro y Exposición'!U77</f>
        <v>6.5</v>
      </c>
      <c r="F76" s="30">
        <f>'Peligro y Exposición'!Y77</f>
        <v>0</v>
      </c>
      <c r="G76" s="30">
        <f>'Peligro y Exposición'!Z77</f>
        <v>7.4</v>
      </c>
      <c r="H76" s="30">
        <f>'Peligro y Exposición'!AD77</f>
        <v>9.3000000000000007</v>
      </c>
      <c r="I76" s="30">
        <f>'Peligro y Exposición'!AE77</f>
        <v>9.3000000000000007</v>
      </c>
      <c r="J76" s="30">
        <f>'INFORM-HN 2018'!L78</f>
        <v>8.5</v>
      </c>
      <c r="K76" s="30">
        <f>'INFORM-HN 2018'!M78</f>
        <v>6.2</v>
      </c>
      <c r="L76" s="30">
        <f>'INFORM-HN 2018'!N78</f>
        <v>7.2</v>
      </c>
      <c r="M76" s="30">
        <f>'INFORM-HN 2018'!O78</f>
        <v>5.9</v>
      </c>
      <c r="N76" s="30">
        <f>'INFORM-HN 2018'!P78</f>
        <v>6.4</v>
      </c>
      <c r="O76" s="30">
        <f>'INFORM-HN 2018'!Q78</f>
        <v>8.5</v>
      </c>
      <c r="P76" s="30">
        <f>'INFORM-HN 2018'!R78</f>
        <v>4.4000000000000004</v>
      </c>
      <c r="Q76" s="30">
        <f>'INFORM-HN 2018'!S78</f>
        <v>6.9</v>
      </c>
      <c r="R76" s="30">
        <f>'INFORM-HN 2018'!T78</f>
        <v>6.7</v>
      </c>
      <c r="S76" s="30">
        <f>'INFORM-HN 2018'!U78</f>
        <v>3.3</v>
      </c>
      <c r="T76" s="30">
        <f>'INFORM-HN 2018'!V78</f>
        <v>1.9</v>
      </c>
      <c r="U76" s="30">
        <f>'INFORM-HN 2018'!W78</f>
        <v>2.6</v>
      </c>
      <c r="V76" s="30">
        <f>'INFORM-HN 2018'!X78</f>
        <v>4.7</v>
      </c>
      <c r="W76" s="30">
        <f>'INFORM-HN 2018'!Y78</f>
        <v>7.2</v>
      </c>
      <c r="X76" s="30">
        <f>'INFORM-HN 2018'!Z78</f>
        <v>2.1</v>
      </c>
      <c r="Y76" s="30">
        <f>'INFORM-HN 2018'!AA78</f>
        <v>4.7</v>
      </c>
      <c r="Z76" s="30">
        <f>'INFORM-HN 2018'!AB78</f>
        <v>3.7</v>
      </c>
      <c r="AA76" s="30">
        <f>'INFORM-HN 2018'!AC78</f>
        <v>6</v>
      </c>
      <c r="AB76" s="30"/>
      <c r="AD76" s="101"/>
      <c r="AE76" s="4"/>
      <c r="AF76" s="210"/>
      <c r="AG76" s="30"/>
      <c r="AH76" s="30"/>
      <c r="AI76" s="30"/>
      <c r="AJ76" s="30"/>
      <c r="AK76" s="30"/>
      <c r="AL76" s="30"/>
      <c r="AO76" s="30"/>
      <c r="AP76" s="30"/>
      <c r="AQ76" s="30"/>
      <c r="AR76" s="30"/>
      <c r="AS76" s="30"/>
      <c r="AT76" s="30"/>
      <c r="AU76" s="30"/>
      <c r="AV76" s="30"/>
    </row>
    <row r="77" spans="1:48" x14ac:dyDescent="0.25">
      <c r="A77" s="105" t="s">
        <v>233</v>
      </c>
      <c r="B77" s="30">
        <f>'Peligro y Exposición'!D78</f>
        <v>6.9</v>
      </c>
      <c r="C77" s="30">
        <f>'Peligro y Exposición'!H78</f>
        <v>9.8000000000000007</v>
      </c>
      <c r="D77" s="30">
        <f>'Peligro y Exposición'!Q78</f>
        <v>0</v>
      </c>
      <c r="E77" s="30">
        <f>'Peligro y Exposición'!U78</f>
        <v>6.4</v>
      </c>
      <c r="F77" s="30">
        <f>'Peligro y Exposición'!Y78</f>
        <v>9.6999999999999993</v>
      </c>
      <c r="G77" s="30">
        <f>'Peligro y Exposición'!Z78</f>
        <v>7.8</v>
      </c>
      <c r="H77" s="30">
        <f>'Peligro y Exposición'!AD78</f>
        <v>6.8</v>
      </c>
      <c r="I77" s="30">
        <f>'Peligro y Exposición'!AE78</f>
        <v>6.8</v>
      </c>
      <c r="J77" s="30">
        <f>'INFORM-HN 2018'!L79</f>
        <v>7.3</v>
      </c>
      <c r="K77" s="30">
        <f>'INFORM-HN 2018'!M79</f>
        <v>8.3000000000000007</v>
      </c>
      <c r="L77" s="30">
        <f>'INFORM-HN 2018'!N79</f>
        <v>9</v>
      </c>
      <c r="M77" s="30">
        <f>'INFORM-HN 2018'!O79</f>
        <v>6.5</v>
      </c>
      <c r="N77" s="30">
        <f>'INFORM-HN 2018'!P79</f>
        <v>7.9</v>
      </c>
      <c r="O77" s="30">
        <f>'INFORM-HN 2018'!Q79</f>
        <v>2.1</v>
      </c>
      <c r="P77" s="30">
        <f>'INFORM-HN 2018'!R79</f>
        <v>6</v>
      </c>
      <c r="Q77" s="30">
        <f>'INFORM-HN 2018'!S79</f>
        <v>4.3</v>
      </c>
      <c r="R77" s="30">
        <f>'INFORM-HN 2018'!T79</f>
        <v>6.4</v>
      </c>
      <c r="S77" s="30">
        <f>'INFORM-HN 2018'!U79</f>
        <v>4</v>
      </c>
      <c r="T77" s="30">
        <f>'INFORM-HN 2018'!V79</f>
        <v>8.9</v>
      </c>
      <c r="U77" s="30">
        <f>'INFORM-HN 2018'!W79</f>
        <v>7.1</v>
      </c>
      <c r="V77" s="30">
        <f>'INFORM-HN 2018'!X79</f>
        <v>9.3000000000000007</v>
      </c>
      <c r="W77" s="30">
        <f>'INFORM-HN 2018'!Y79</f>
        <v>9</v>
      </c>
      <c r="X77" s="30">
        <f>'INFORM-HN 2018'!Z79</f>
        <v>6.7</v>
      </c>
      <c r="Y77" s="30">
        <f>'INFORM-HN 2018'!AA79</f>
        <v>8.3000000000000007</v>
      </c>
      <c r="Z77" s="30">
        <f>'INFORM-HN 2018'!AB79</f>
        <v>7.8</v>
      </c>
      <c r="AA77" s="30">
        <f>'INFORM-HN 2018'!AC79</f>
        <v>7.1</v>
      </c>
      <c r="AB77" s="30"/>
      <c r="AD77" s="101"/>
      <c r="AE77" s="4"/>
      <c r="AF77" s="210"/>
      <c r="AG77" s="30"/>
      <c r="AH77" s="30"/>
      <c r="AI77" s="30"/>
      <c r="AJ77" s="30"/>
      <c r="AK77" s="30"/>
      <c r="AL77" s="30"/>
      <c r="AO77" s="30"/>
      <c r="AP77" s="30"/>
      <c r="AQ77" s="30"/>
      <c r="AR77" s="30"/>
      <c r="AS77" s="30"/>
      <c r="AT77" s="30"/>
      <c r="AU77" s="30"/>
      <c r="AV77" s="30"/>
    </row>
    <row r="78" spans="1:48" x14ac:dyDescent="0.25">
      <c r="A78" s="105" t="s">
        <v>234</v>
      </c>
      <c r="B78" s="30">
        <f>'Peligro y Exposición'!D79</f>
        <v>7.9</v>
      </c>
      <c r="C78" s="30">
        <f>'Peligro y Exposición'!H79</f>
        <v>7.9</v>
      </c>
      <c r="D78" s="30">
        <f>'Peligro y Exposición'!Q79</f>
        <v>0</v>
      </c>
      <c r="E78" s="30">
        <f>'Peligro y Exposición'!U79</f>
        <v>6.2</v>
      </c>
      <c r="F78" s="30">
        <f>'Peligro y Exposición'!Y79</f>
        <v>6.9</v>
      </c>
      <c r="G78" s="30">
        <f>'Peligro y Exposición'!Z79</f>
        <v>6.4</v>
      </c>
      <c r="H78" s="30">
        <f>'Peligro y Exposición'!AD79</f>
        <v>0.9</v>
      </c>
      <c r="I78" s="30">
        <f>'Peligro y Exposición'!AE79</f>
        <v>0.9</v>
      </c>
      <c r="J78" s="30">
        <f>'INFORM-HN 2018'!L80</f>
        <v>4.2</v>
      </c>
      <c r="K78" s="30">
        <f>'INFORM-HN 2018'!M80</f>
        <v>7.8</v>
      </c>
      <c r="L78" s="30">
        <f>'INFORM-HN 2018'!N80</f>
        <v>9.1</v>
      </c>
      <c r="M78" s="30">
        <f>'INFORM-HN 2018'!O80</f>
        <v>7.3</v>
      </c>
      <c r="N78" s="30">
        <f>'INFORM-HN 2018'!P80</f>
        <v>8.1</v>
      </c>
      <c r="O78" s="30">
        <f>'INFORM-HN 2018'!Q80</f>
        <v>2.4</v>
      </c>
      <c r="P78" s="30">
        <f>'INFORM-HN 2018'!R80</f>
        <v>6</v>
      </c>
      <c r="Q78" s="30">
        <f>'INFORM-HN 2018'!S80</f>
        <v>4.4000000000000004</v>
      </c>
      <c r="R78" s="30">
        <f>'INFORM-HN 2018'!T80</f>
        <v>6.6</v>
      </c>
      <c r="S78" s="30">
        <f>'INFORM-HN 2018'!U80</f>
        <v>6.7</v>
      </c>
      <c r="T78" s="30">
        <f>'INFORM-HN 2018'!V80</f>
        <v>6.9</v>
      </c>
      <c r="U78" s="30">
        <f>'INFORM-HN 2018'!W80</f>
        <v>6.8</v>
      </c>
      <c r="V78" s="30">
        <f>'INFORM-HN 2018'!X80</f>
        <v>9.1999999999999993</v>
      </c>
      <c r="W78" s="30">
        <f>'INFORM-HN 2018'!Y80</f>
        <v>7.4</v>
      </c>
      <c r="X78" s="30">
        <f>'INFORM-HN 2018'!Z80</f>
        <v>5.9</v>
      </c>
      <c r="Y78" s="30">
        <f>'INFORM-HN 2018'!AA80</f>
        <v>7.5</v>
      </c>
      <c r="Z78" s="30">
        <f>'INFORM-HN 2018'!AB80</f>
        <v>7.2</v>
      </c>
      <c r="AA78" s="30">
        <f>'INFORM-HN 2018'!AC80</f>
        <v>5.8</v>
      </c>
      <c r="AB78" s="30"/>
      <c r="AD78" s="101"/>
      <c r="AE78" s="4"/>
      <c r="AF78" s="210"/>
      <c r="AG78" s="30"/>
      <c r="AH78" s="30"/>
      <c r="AI78" s="30"/>
      <c r="AJ78" s="30"/>
      <c r="AK78" s="30"/>
      <c r="AL78" s="30"/>
      <c r="AO78" s="30"/>
      <c r="AP78" s="30"/>
      <c r="AQ78" s="30"/>
      <c r="AR78" s="30"/>
      <c r="AS78" s="30"/>
      <c r="AT78" s="30"/>
      <c r="AU78" s="30"/>
      <c r="AV78" s="30"/>
    </row>
    <row r="79" spans="1:48" x14ac:dyDescent="0.25">
      <c r="A79" s="105" t="s">
        <v>235</v>
      </c>
      <c r="B79" s="30">
        <f>'Peligro y Exposición'!D80</f>
        <v>0</v>
      </c>
      <c r="C79" s="30">
        <f>'Peligro y Exposición'!H80</f>
        <v>9</v>
      </c>
      <c r="D79" s="30">
        <f>'Peligro y Exposición'!Q80</f>
        <v>0</v>
      </c>
      <c r="E79" s="30">
        <f>'Peligro y Exposición'!U80</f>
        <v>3.8</v>
      </c>
      <c r="F79" s="30">
        <f>'Peligro y Exposición'!Y80</f>
        <v>9.5</v>
      </c>
      <c r="G79" s="30">
        <f>'Peligro y Exposición'!Z80</f>
        <v>6.1</v>
      </c>
      <c r="H79" s="30">
        <f>'Peligro y Exposición'!AD80</f>
        <v>0</v>
      </c>
      <c r="I79" s="30">
        <f>'Peligro y Exposición'!AE80</f>
        <v>0</v>
      </c>
      <c r="J79" s="30">
        <f>'INFORM-HN 2018'!L81</f>
        <v>3.6</v>
      </c>
      <c r="K79" s="30">
        <f>'INFORM-HN 2018'!M81</f>
        <v>7.4</v>
      </c>
      <c r="L79" s="30">
        <f>'INFORM-HN 2018'!N81</f>
        <v>9.4</v>
      </c>
      <c r="M79" s="30">
        <f>'INFORM-HN 2018'!O81</f>
        <v>5.6</v>
      </c>
      <c r="N79" s="30">
        <f>'INFORM-HN 2018'!P81</f>
        <v>7.5</v>
      </c>
      <c r="O79" s="30">
        <f>'INFORM-HN 2018'!Q81</f>
        <v>0.5</v>
      </c>
      <c r="P79" s="30">
        <f>'INFORM-HN 2018'!R81</f>
        <v>4.2</v>
      </c>
      <c r="Q79" s="30">
        <f>'INFORM-HN 2018'!S81</f>
        <v>2.5</v>
      </c>
      <c r="R79" s="30">
        <f>'INFORM-HN 2018'!T81</f>
        <v>5.5</v>
      </c>
      <c r="S79" s="30">
        <f>'INFORM-HN 2018'!U81</f>
        <v>10</v>
      </c>
      <c r="T79" s="30">
        <f>'INFORM-HN 2018'!V81</f>
        <v>7.1</v>
      </c>
      <c r="U79" s="30">
        <f>'INFORM-HN 2018'!W81</f>
        <v>9</v>
      </c>
      <c r="V79" s="30">
        <f>'INFORM-HN 2018'!X81</f>
        <v>7.4</v>
      </c>
      <c r="W79" s="30">
        <f>'INFORM-HN 2018'!Y81</f>
        <v>8.5</v>
      </c>
      <c r="X79" s="30">
        <f>'INFORM-HN 2018'!Z81</f>
        <v>4.5999999999999996</v>
      </c>
      <c r="Y79" s="30">
        <f>'INFORM-HN 2018'!AA81</f>
        <v>6.8</v>
      </c>
      <c r="Z79" s="30">
        <f>'INFORM-HN 2018'!AB81</f>
        <v>8.1</v>
      </c>
      <c r="AA79" s="30">
        <f>'INFORM-HN 2018'!AC81</f>
        <v>5.4</v>
      </c>
      <c r="AB79" s="30"/>
      <c r="AD79" s="101"/>
      <c r="AE79" s="4"/>
      <c r="AF79" s="210"/>
      <c r="AG79" s="30"/>
      <c r="AH79" s="30"/>
      <c r="AI79" s="30"/>
      <c r="AJ79" s="30"/>
      <c r="AK79" s="30"/>
      <c r="AL79" s="30"/>
      <c r="AO79" s="30"/>
      <c r="AP79" s="30"/>
      <c r="AQ79" s="30"/>
      <c r="AR79" s="30"/>
      <c r="AS79" s="30"/>
      <c r="AT79" s="30"/>
      <c r="AU79" s="30"/>
      <c r="AV79" s="30"/>
    </row>
    <row r="80" spans="1:48" x14ac:dyDescent="0.25">
      <c r="A80" s="105" t="s">
        <v>236</v>
      </c>
      <c r="B80" s="30">
        <f>'Peligro y Exposición'!D81</f>
        <v>7.9</v>
      </c>
      <c r="C80" s="30">
        <f>'Peligro y Exposición'!H81</f>
        <v>3.4</v>
      </c>
      <c r="D80" s="30">
        <f>'Peligro y Exposición'!Q81</f>
        <v>0</v>
      </c>
      <c r="E80" s="30">
        <f>'Peligro y Exposición'!U81</f>
        <v>6.4</v>
      </c>
      <c r="F80" s="30">
        <f>'Peligro y Exposición'!Y81</f>
        <v>6.8</v>
      </c>
      <c r="G80" s="30">
        <f>'Peligro y Exposición'!Z81</f>
        <v>5.5</v>
      </c>
      <c r="H80" s="30">
        <f>'Peligro y Exposición'!AD81</f>
        <v>3.3</v>
      </c>
      <c r="I80" s="30">
        <f>'Peligro y Exposición'!AE81</f>
        <v>3.3</v>
      </c>
      <c r="J80" s="30">
        <f>'INFORM-HN 2018'!L82</f>
        <v>4.5</v>
      </c>
      <c r="K80" s="30">
        <f>'INFORM-HN 2018'!M82</f>
        <v>7.6</v>
      </c>
      <c r="L80" s="30">
        <f>'INFORM-HN 2018'!N82</f>
        <v>9.1999999999999993</v>
      </c>
      <c r="M80" s="30">
        <f>'INFORM-HN 2018'!O82</f>
        <v>6.9</v>
      </c>
      <c r="N80" s="30">
        <f>'INFORM-HN 2018'!P82</f>
        <v>7.9</v>
      </c>
      <c r="O80" s="30">
        <f>'INFORM-HN 2018'!Q82</f>
        <v>1.4</v>
      </c>
      <c r="P80" s="30">
        <f>'INFORM-HN 2018'!R82</f>
        <v>5.9</v>
      </c>
      <c r="Q80" s="30">
        <f>'INFORM-HN 2018'!S82</f>
        <v>4</v>
      </c>
      <c r="R80" s="30">
        <f>'INFORM-HN 2018'!T82</f>
        <v>6.3</v>
      </c>
      <c r="S80" s="30">
        <f>'INFORM-HN 2018'!U82</f>
        <v>6.7</v>
      </c>
      <c r="T80" s="30">
        <f>'INFORM-HN 2018'!V82</f>
        <v>5.7</v>
      </c>
      <c r="U80" s="30">
        <f>'INFORM-HN 2018'!W82</f>
        <v>6.2</v>
      </c>
      <c r="V80" s="30">
        <f>'INFORM-HN 2018'!X82</f>
        <v>9</v>
      </c>
      <c r="W80" s="30">
        <f>'INFORM-HN 2018'!Y82</f>
        <v>7.5</v>
      </c>
      <c r="X80" s="30">
        <f>'INFORM-HN 2018'!Z82</f>
        <v>5.5</v>
      </c>
      <c r="Y80" s="30">
        <f>'INFORM-HN 2018'!AA82</f>
        <v>7.3</v>
      </c>
      <c r="Z80" s="30">
        <f>'INFORM-HN 2018'!AB82</f>
        <v>6.8</v>
      </c>
      <c r="AA80" s="30">
        <f>'INFORM-HN 2018'!AC82</f>
        <v>5.8</v>
      </c>
      <c r="AB80" s="30"/>
      <c r="AD80" s="101"/>
      <c r="AE80" s="4"/>
      <c r="AF80" s="210"/>
      <c r="AG80" s="30"/>
      <c r="AH80" s="30"/>
      <c r="AI80" s="30"/>
      <c r="AJ80" s="30"/>
      <c r="AK80" s="30"/>
      <c r="AL80" s="30"/>
      <c r="AO80" s="30"/>
      <c r="AP80" s="30"/>
      <c r="AQ80" s="30"/>
      <c r="AR80" s="30"/>
      <c r="AS80" s="30"/>
      <c r="AT80" s="30"/>
      <c r="AU80" s="30"/>
      <c r="AV80" s="30"/>
    </row>
    <row r="81" spans="1:48" x14ac:dyDescent="0.25">
      <c r="A81" s="105" t="s">
        <v>237</v>
      </c>
      <c r="B81" s="30">
        <f>'Peligro y Exposición'!D82</f>
        <v>8.4</v>
      </c>
      <c r="C81" s="30">
        <f>'Peligro y Exposición'!H82</f>
        <v>9.6999999999999993</v>
      </c>
      <c r="D81" s="30">
        <f>'Peligro y Exposición'!Q82</f>
        <v>5.4</v>
      </c>
      <c r="E81" s="30">
        <f>'Peligro y Exposición'!U82</f>
        <v>0</v>
      </c>
      <c r="F81" s="30">
        <f>'Peligro y Exposición'!Y82</f>
        <v>6.8</v>
      </c>
      <c r="G81" s="30">
        <f>'Peligro y Exposición'!Z82</f>
        <v>7.1</v>
      </c>
      <c r="H81" s="30">
        <f>'Peligro y Exposición'!AD82</f>
        <v>5.3</v>
      </c>
      <c r="I81" s="30">
        <f>'Peligro y Exposición'!AE82</f>
        <v>5.3</v>
      </c>
      <c r="J81" s="30">
        <f>'INFORM-HN 2018'!L83</f>
        <v>6.3</v>
      </c>
      <c r="K81" s="30">
        <f>'INFORM-HN 2018'!M83</f>
        <v>7.4</v>
      </c>
      <c r="L81" s="30">
        <f>'INFORM-HN 2018'!N83</f>
        <v>8.6999999999999993</v>
      </c>
      <c r="M81" s="30">
        <f>'INFORM-HN 2018'!O83</f>
        <v>7.1</v>
      </c>
      <c r="N81" s="30">
        <f>'INFORM-HN 2018'!P83</f>
        <v>7.7</v>
      </c>
      <c r="O81" s="30">
        <f>'INFORM-HN 2018'!Q83</f>
        <v>5.0999999999999996</v>
      </c>
      <c r="P81" s="30">
        <f>'INFORM-HN 2018'!R83</f>
        <v>4.5999999999999996</v>
      </c>
      <c r="Q81" s="30">
        <f>'INFORM-HN 2018'!S83</f>
        <v>4.9000000000000004</v>
      </c>
      <c r="R81" s="30">
        <f>'INFORM-HN 2018'!T83</f>
        <v>6.5</v>
      </c>
      <c r="S81" s="30">
        <f>'INFORM-HN 2018'!U83</f>
        <v>6.7</v>
      </c>
      <c r="T81" s="30">
        <f>'INFORM-HN 2018'!V83</f>
        <v>4.0999999999999996</v>
      </c>
      <c r="U81" s="30">
        <f>'INFORM-HN 2018'!W83</f>
        <v>5.5</v>
      </c>
      <c r="V81" s="30">
        <f>'INFORM-HN 2018'!X83</f>
        <v>8.9</v>
      </c>
      <c r="W81" s="30">
        <f>'INFORM-HN 2018'!Y83</f>
        <v>7.2</v>
      </c>
      <c r="X81" s="30">
        <f>'INFORM-HN 2018'!Z83</f>
        <v>5.4</v>
      </c>
      <c r="Y81" s="30">
        <f>'INFORM-HN 2018'!AA83</f>
        <v>7.2</v>
      </c>
      <c r="Z81" s="30">
        <f>'INFORM-HN 2018'!AB83</f>
        <v>6.4</v>
      </c>
      <c r="AA81" s="30">
        <f>'INFORM-HN 2018'!AC83</f>
        <v>6.4</v>
      </c>
      <c r="AB81" s="30"/>
      <c r="AD81" s="101"/>
      <c r="AE81" s="4"/>
      <c r="AF81" s="210"/>
      <c r="AG81" s="30"/>
      <c r="AH81" s="30"/>
      <c r="AI81" s="30"/>
      <c r="AJ81" s="30"/>
      <c r="AK81" s="30"/>
      <c r="AL81" s="30"/>
      <c r="AO81" s="30"/>
      <c r="AP81" s="30"/>
      <c r="AQ81" s="30"/>
      <c r="AR81" s="30"/>
      <c r="AS81" s="30"/>
      <c r="AT81" s="30"/>
      <c r="AU81" s="30"/>
      <c r="AV81" s="30"/>
    </row>
    <row r="82" spans="1:48" x14ac:dyDescent="0.25">
      <c r="A82" s="105" t="s">
        <v>238</v>
      </c>
      <c r="B82" s="30">
        <f>'Peligro y Exposición'!D83</f>
        <v>8.4</v>
      </c>
      <c r="C82" s="30">
        <f>'Peligro y Exposición'!H83</f>
        <v>10</v>
      </c>
      <c r="D82" s="30">
        <f>'Peligro y Exposición'!Q83</f>
        <v>7.6</v>
      </c>
      <c r="E82" s="30">
        <f>'Peligro y Exposición'!U83</f>
        <v>0</v>
      </c>
      <c r="F82" s="30">
        <f>'Peligro y Exposición'!Y83</f>
        <v>6.8</v>
      </c>
      <c r="G82" s="30">
        <f>'Peligro y Exposición'!Z83</f>
        <v>7.6</v>
      </c>
      <c r="H82" s="30">
        <f>'Peligro y Exposición'!AD83</f>
        <v>4.9000000000000004</v>
      </c>
      <c r="I82" s="30">
        <f>'Peligro y Exposición'!AE83</f>
        <v>4.9000000000000004</v>
      </c>
      <c r="J82" s="30">
        <f>'INFORM-HN 2018'!L84</f>
        <v>6.4</v>
      </c>
      <c r="K82" s="30">
        <f>'INFORM-HN 2018'!M84</f>
        <v>7.7</v>
      </c>
      <c r="L82" s="30">
        <f>'INFORM-HN 2018'!N84</f>
        <v>8.4</v>
      </c>
      <c r="M82" s="30">
        <f>'INFORM-HN 2018'!O84</f>
        <v>7.1</v>
      </c>
      <c r="N82" s="30">
        <f>'INFORM-HN 2018'!P84</f>
        <v>7.7</v>
      </c>
      <c r="O82" s="30">
        <f>'INFORM-HN 2018'!Q84</f>
        <v>8.3000000000000007</v>
      </c>
      <c r="P82" s="30">
        <f>'INFORM-HN 2018'!R84</f>
        <v>3.6</v>
      </c>
      <c r="Q82" s="30">
        <f>'INFORM-HN 2018'!S84</f>
        <v>6.5</v>
      </c>
      <c r="R82" s="30">
        <f>'INFORM-HN 2018'!T84</f>
        <v>7.1</v>
      </c>
      <c r="S82" s="30">
        <f>'INFORM-HN 2018'!U84</f>
        <v>3.3</v>
      </c>
      <c r="T82" s="30">
        <f>'INFORM-HN 2018'!V84</f>
        <v>3.3</v>
      </c>
      <c r="U82" s="30">
        <f>'INFORM-HN 2018'!W84</f>
        <v>3.3</v>
      </c>
      <c r="V82" s="30">
        <f>'INFORM-HN 2018'!X84</f>
        <v>6.2</v>
      </c>
      <c r="W82" s="30">
        <f>'INFORM-HN 2018'!Y84</f>
        <v>6.9</v>
      </c>
      <c r="X82" s="30">
        <f>'INFORM-HN 2018'!Z84</f>
        <v>4.8</v>
      </c>
      <c r="Y82" s="30">
        <f>'INFORM-HN 2018'!AA84</f>
        <v>6</v>
      </c>
      <c r="Z82" s="30">
        <f>'INFORM-HN 2018'!AB84</f>
        <v>4.8</v>
      </c>
      <c r="AA82" s="30">
        <f>'INFORM-HN 2018'!AC84</f>
        <v>6</v>
      </c>
      <c r="AB82" s="30"/>
      <c r="AD82" s="101"/>
      <c r="AE82" s="4"/>
      <c r="AF82" s="210"/>
      <c r="AG82" s="30"/>
      <c r="AH82" s="30"/>
      <c r="AI82" s="30"/>
      <c r="AJ82" s="30"/>
      <c r="AK82" s="30"/>
      <c r="AL82" s="30"/>
      <c r="AO82" s="30"/>
      <c r="AP82" s="30"/>
      <c r="AQ82" s="30"/>
      <c r="AR82" s="30"/>
      <c r="AS82" s="30"/>
      <c r="AT82" s="30"/>
      <c r="AU82" s="30"/>
      <c r="AV82" s="30"/>
    </row>
    <row r="83" spans="1:48" x14ac:dyDescent="0.25">
      <c r="A83" s="105" t="s">
        <v>239</v>
      </c>
      <c r="B83" s="30">
        <f>'Peligro y Exposición'!D84</f>
        <v>0</v>
      </c>
      <c r="C83" s="30">
        <f>'Peligro y Exposición'!H84</f>
        <v>9.1999999999999993</v>
      </c>
      <c r="D83" s="30">
        <f>'Peligro y Exposición'!Q84</f>
        <v>0</v>
      </c>
      <c r="E83" s="30">
        <f>'Peligro y Exposición'!U84</f>
        <v>6.7</v>
      </c>
      <c r="F83" s="30">
        <f>'Peligro y Exposición'!Y84</f>
        <v>9.6</v>
      </c>
      <c r="G83" s="30">
        <f>'Peligro y Exposición'!Z84</f>
        <v>6.8</v>
      </c>
      <c r="H83" s="30">
        <f>'Peligro y Exposición'!AD84</f>
        <v>1.7</v>
      </c>
      <c r="I83" s="30">
        <f>'Peligro y Exposición'!AE84</f>
        <v>1.7</v>
      </c>
      <c r="J83" s="30">
        <f>'INFORM-HN 2018'!L85</f>
        <v>4.7</v>
      </c>
      <c r="K83" s="30">
        <f>'INFORM-HN 2018'!M85</f>
        <v>8.6999999999999993</v>
      </c>
      <c r="L83" s="30">
        <f>'INFORM-HN 2018'!N85</f>
        <v>8.9</v>
      </c>
      <c r="M83" s="30">
        <f>'INFORM-HN 2018'!O85</f>
        <v>6.9</v>
      </c>
      <c r="N83" s="30">
        <f>'INFORM-HN 2018'!P85</f>
        <v>8.1999999999999993</v>
      </c>
      <c r="O83" s="30">
        <f>'INFORM-HN 2018'!Q85</f>
        <v>2.1</v>
      </c>
      <c r="P83" s="30">
        <f>'INFORM-HN 2018'!R85</f>
        <v>7.2</v>
      </c>
      <c r="Q83" s="30">
        <f>'INFORM-HN 2018'!S85</f>
        <v>5.2</v>
      </c>
      <c r="R83" s="30">
        <f>'INFORM-HN 2018'!T85</f>
        <v>7</v>
      </c>
      <c r="S83" s="30">
        <f>'INFORM-HN 2018'!U85</f>
        <v>6.7</v>
      </c>
      <c r="T83" s="30">
        <f>'INFORM-HN 2018'!V85</f>
        <v>8</v>
      </c>
      <c r="U83" s="30">
        <f>'INFORM-HN 2018'!W85</f>
        <v>7.4</v>
      </c>
      <c r="V83" s="30">
        <f>'INFORM-HN 2018'!X85</f>
        <v>8.9</v>
      </c>
      <c r="W83" s="30">
        <f>'INFORM-HN 2018'!Y85</f>
        <v>9.1999999999999993</v>
      </c>
      <c r="X83" s="30">
        <f>'INFORM-HN 2018'!Z85</f>
        <v>7.5</v>
      </c>
      <c r="Y83" s="30">
        <f>'INFORM-HN 2018'!AA85</f>
        <v>8.5</v>
      </c>
      <c r="Z83" s="30">
        <f>'INFORM-HN 2018'!AB85</f>
        <v>8</v>
      </c>
      <c r="AA83" s="30">
        <f>'INFORM-HN 2018'!AC85</f>
        <v>6.4</v>
      </c>
      <c r="AB83" s="30"/>
      <c r="AD83" s="101"/>
      <c r="AE83" s="4"/>
      <c r="AF83" s="210"/>
      <c r="AG83" s="30"/>
      <c r="AH83" s="30"/>
      <c r="AI83" s="30"/>
      <c r="AJ83" s="30"/>
      <c r="AK83" s="30"/>
      <c r="AL83" s="30"/>
      <c r="AO83" s="30"/>
      <c r="AP83" s="30"/>
      <c r="AQ83" s="30"/>
      <c r="AR83" s="30"/>
      <c r="AS83" s="30"/>
      <c r="AT83" s="30"/>
      <c r="AU83" s="30"/>
      <c r="AV83" s="30"/>
    </row>
    <row r="84" spans="1:48" x14ac:dyDescent="0.25">
      <c r="A84" s="105" t="s">
        <v>240</v>
      </c>
      <c r="B84" s="30">
        <f>'Peligro y Exposición'!D85</f>
        <v>8</v>
      </c>
      <c r="C84" s="30">
        <f>'Peligro y Exposición'!H85</f>
        <v>5.8</v>
      </c>
      <c r="D84" s="30">
        <f>'Peligro y Exposición'!Q85</f>
        <v>0</v>
      </c>
      <c r="E84" s="30">
        <f>'Peligro y Exposición'!U85</f>
        <v>4.5999999999999996</v>
      </c>
      <c r="F84" s="30">
        <f>'Peligro y Exposición'!Y85</f>
        <v>7</v>
      </c>
      <c r="G84" s="30">
        <f>'Peligro y Exposición'!Z85</f>
        <v>5.6</v>
      </c>
      <c r="H84" s="30">
        <f>'Peligro y Exposición'!AD85</f>
        <v>1.5</v>
      </c>
      <c r="I84" s="30">
        <f>'Peligro y Exposición'!AE85</f>
        <v>1.5</v>
      </c>
      <c r="J84" s="30">
        <f>'INFORM-HN 2018'!L86</f>
        <v>3.8</v>
      </c>
      <c r="K84" s="30">
        <f>'INFORM-HN 2018'!M86</f>
        <v>7.9</v>
      </c>
      <c r="L84" s="30">
        <f>'INFORM-HN 2018'!N86</f>
        <v>9</v>
      </c>
      <c r="M84" s="30">
        <f>'INFORM-HN 2018'!O86</f>
        <v>6.9</v>
      </c>
      <c r="N84" s="30">
        <f>'INFORM-HN 2018'!P86</f>
        <v>7.9</v>
      </c>
      <c r="O84" s="30">
        <f>'INFORM-HN 2018'!Q86</f>
        <v>2.2999999999999998</v>
      </c>
      <c r="P84" s="30">
        <f>'INFORM-HN 2018'!R86</f>
        <v>4.8</v>
      </c>
      <c r="Q84" s="30">
        <f>'INFORM-HN 2018'!S86</f>
        <v>3.7</v>
      </c>
      <c r="R84" s="30">
        <f>'INFORM-HN 2018'!T86</f>
        <v>6.2</v>
      </c>
      <c r="S84" s="30">
        <f>'INFORM-HN 2018'!U86</f>
        <v>2.2999999999999998</v>
      </c>
      <c r="T84" s="30">
        <f>'INFORM-HN 2018'!V86</f>
        <v>4.9000000000000004</v>
      </c>
      <c r="U84" s="30">
        <f>'INFORM-HN 2018'!W86</f>
        <v>3.7</v>
      </c>
      <c r="V84" s="30">
        <f>'INFORM-HN 2018'!X86</f>
        <v>8.6999999999999993</v>
      </c>
      <c r="W84" s="30">
        <f>'INFORM-HN 2018'!Y86</f>
        <v>7.6</v>
      </c>
      <c r="X84" s="30">
        <f>'INFORM-HN 2018'!Z86</f>
        <v>5.0999999999999996</v>
      </c>
      <c r="Y84" s="30">
        <f>'INFORM-HN 2018'!AA86</f>
        <v>7.1</v>
      </c>
      <c r="Z84" s="30">
        <f>'INFORM-HN 2018'!AB86</f>
        <v>5.7</v>
      </c>
      <c r="AA84" s="30">
        <f>'INFORM-HN 2018'!AC86</f>
        <v>5.0999999999999996</v>
      </c>
      <c r="AB84" s="30"/>
      <c r="AD84" s="101"/>
      <c r="AE84" s="4"/>
      <c r="AF84" s="210"/>
      <c r="AG84" s="30"/>
      <c r="AH84" s="30"/>
      <c r="AI84" s="30"/>
      <c r="AJ84" s="30"/>
      <c r="AK84" s="30"/>
      <c r="AL84" s="30"/>
      <c r="AO84" s="30"/>
      <c r="AP84" s="30"/>
      <c r="AQ84" s="30"/>
      <c r="AR84" s="30"/>
      <c r="AS84" s="30"/>
      <c r="AT84" s="30"/>
      <c r="AU84" s="30"/>
      <c r="AV84" s="30"/>
    </row>
    <row r="85" spans="1:48" x14ac:dyDescent="0.25">
      <c r="A85" s="105" t="s">
        <v>241</v>
      </c>
      <c r="B85" s="30">
        <f>'Peligro y Exposición'!D86</f>
        <v>7.6</v>
      </c>
      <c r="C85" s="30">
        <f>'Peligro y Exposición'!H86</f>
        <v>5.8</v>
      </c>
      <c r="D85" s="30">
        <f>'Peligro y Exposición'!Q86</f>
        <v>0</v>
      </c>
      <c r="E85" s="30">
        <f>'Peligro y Exposición'!U86</f>
        <v>6.5</v>
      </c>
      <c r="F85" s="30">
        <f>'Peligro y Exposición'!Y86</f>
        <v>9.5</v>
      </c>
      <c r="G85" s="30">
        <f>'Peligro y Exposición'!Z86</f>
        <v>6.8</v>
      </c>
      <c r="H85" s="30">
        <f>'Peligro y Exposición'!AD86</f>
        <v>3.9</v>
      </c>
      <c r="I85" s="30">
        <f>'Peligro y Exposición'!AE86</f>
        <v>3.9</v>
      </c>
      <c r="J85" s="30">
        <f>'INFORM-HN 2018'!L87</f>
        <v>5.5</v>
      </c>
      <c r="K85" s="30">
        <f>'INFORM-HN 2018'!M87</f>
        <v>8</v>
      </c>
      <c r="L85" s="30">
        <f>'INFORM-HN 2018'!N87</f>
        <v>8.4</v>
      </c>
      <c r="M85" s="30">
        <f>'INFORM-HN 2018'!O87</f>
        <v>7</v>
      </c>
      <c r="N85" s="30">
        <f>'INFORM-HN 2018'!P87</f>
        <v>7.8</v>
      </c>
      <c r="O85" s="30">
        <f>'INFORM-HN 2018'!Q87</f>
        <v>2.2000000000000002</v>
      </c>
      <c r="P85" s="30">
        <f>'INFORM-HN 2018'!R87</f>
        <v>5.9</v>
      </c>
      <c r="Q85" s="30">
        <f>'INFORM-HN 2018'!S87</f>
        <v>4.3</v>
      </c>
      <c r="R85" s="30">
        <f>'INFORM-HN 2018'!T87</f>
        <v>6.4</v>
      </c>
      <c r="S85" s="30">
        <f>'INFORM-HN 2018'!U87</f>
        <v>6.7</v>
      </c>
      <c r="T85" s="30">
        <f>'INFORM-HN 2018'!V87</f>
        <v>6</v>
      </c>
      <c r="U85" s="30">
        <f>'INFORM-HN 2018'!W87</f>
        <v>6.4</v>
      </c>
      <c r="V85" s="30">
        <f>'INFORM-HN 2018'!X87</f>
        <v>7.5</v>
      </c>
      <c r="W85" s="30">
        <f>'INFORM-HN 2018'!Y87</f>
        <v>6.9</v>
      </c>
      <c r="X85" s="30">
        <f>'INFORM-HN 2018'!Z87</f>
        <v>5.3</v>
      </c>
      <c r="Y85" s="30">
        <f>'INFORM-HN 2018'!AA87</f>
        <v>6.6</v>
      </c>
      <c r="Z85" s="30">
        <f>'INFORM-HN 2018'!AB87</f>
        <v>6.5</v>
      </c>
      <c r="AA85" s="30">
        <f>'INFORM-HN 2018'!AC87</f>
        <v>6.1</v>
      </c>
      <c r="AB85" s="30"/>
      <c r="AD85" s="101"/>
      <c r="AE85" s="4"/>
      <c r="AF85" s="210"/>
      <c r="AG85" s="30"/>
      <c r="AH85" s="30"/>
      <c r="AI85" s="30"/>
      <c r="AJ85" s="30"/>
      <c r="AK85" s="30"/>
      <c r="AL85" s="30"/>
      <c r="AO85" s="30"/>
      <c r="AP85" s="30"/>
      <c r="AQ85" s="30"/>
      <c r="AR85" s="30"/>
      <c r="AS85" s="30"/>
      <c r="AT85" s="30"/>
      <c r="AU85" s="30"/>
      <c r="AV85" s="30"/>
    </row>
    <row r="86" spans="1:48" x14ac:dyDescent="0.25">
      <c r="A86" s="105" t="s">
        <v>242</v>
      </c>
      <c r="B86" s="30">
        <f>'Peligro y Exposición'!D87</f>
        <v>7.8</v>
      </c>
      <c r="C86" s="30">
        <f>'Peligro y Exposición'!H87</f>
        <v>9.5</v>
      </c>
      <c r="D86" s="30">
        <f>'Peligro y Exposición'!Q87</f>
        <v>0</v>
      </c>
      <c r="E86" s="30">
        <f>'Peligro y Exposición'!U87</f>
        <v>5.5</v>
      </c>
      <c r="F86" s="30">
        <f>'Peligro y Exposición'!Y87</f>
        <v>9.9</v>
      </c>
      <c r="G86" s="30">
        <f>'Peligro y Exposición'!Z87</f>
        <v>7.8</v>
      </c>
      <c r="H86" s="30">
        <f>'Peligro y Exposición'!AD87</f>
        <v>4.2</v>
      </c>
      <c r="I86" s="30">
        <f>'Peligro y Exposición'!AE87</f>
        <v>4.2</v>
      </c>
      <c r="J86" s="30">
        <f>'INFORM-HN 2018'!L88</f>
        <v>6.3</v>
      </c>
      <c r="K86" s="30">
        <f>'INFORM-HN 2018'!M88</f>
        <v>6.9</v>
      </c>
      <c r="L86" s="30">
        <f>'INFORM-HN 2018'!N88</f>
        <v>8</v>
      </c>
      <c r="M86" s="30">
        <f>'INFORM-HN 2018'!O88</f>
        <v>6.7</v>
      </c>
      <c r="N86" s="30">
        <f>'INFORM-HN 2018'!P88</f>
        <v>7.2</v>
      </c>
      <c r="O86" s="30">
        <f>'INFORM-HN 2018'!Q88</f>
        <v>4.3</v>
      </c>
      <c r="P86" s="30">
        <f>'INFORM-HN 2018'!R88</f>
        <v>5.5</v>
      </c>
      <c r="Q86" s="30">
        <f>'INFORM-HN 2018'!S88</f>
        <v>4.9000000000000004</v>
      </c>
      <c r="R86" s="30">
        <f>'INFORM-HN 2018'!T88</f>
        <v>6.2</v>
      </c>
      <c r="S86" s="30">
        <f>'INFORM-HN 2018'!U88</f>
        <v>6.7</v>
      </c>
      <c r="T86" s="30">
        <f>'INFORM-HN 2018'!V88</f>
        <v>6.1</v>
      </c>
      <c r="U86" s="30">
        <f>'INFORM-HN 2018'!W88</f>
        <v>6.4</v>
      </c>
      <c r="V86" s="30">
        <f>'INFORM-HN 2018'!X88</f>
        <v>7.2</v>
      </c>
      <c r="W86" s="30">
        <f>'INFORM-HN 2018'!Y88</f>
        <v>6.6</v>
      </c>
      <c r="X86" s="30">
        <f>'INFORM-HN 2018'!Z88</f>
        <v>3.7</v>
      </c>
      <c r="Y86" s="30">
        <f>'INFORM-HN 2018'!AA88</f>
        <v>5.8</v>
      </c>
      <c r="Z86" s="30">
        <f>'INFORM-HN 2018'!AB88</f>
        <v>6.1</v>
      </c>
      <c r="AA86" s="30">
        <f>'INFORM-HN 2018'!AC88</f>
        <v>6.2</v>
      </c>
      <c r="AB86" s="30"/>
      <c r="AD86" s="101"/>
      <c r="AE86" s="4"/>
      <c r="AF86" s="210"/>
      <c r="AG86" s="30"/>
      <c r="AH86" s="30"/>
      <c r="AI86" s="30"/>
      <c r="AJ86" s="30"/>
      <c r="AK86" s="30"/>
      <c r="AL86" s="30"/>
      <c r="AO86" s="30"/>
      <c r="AP86" s="30"/>
      <c r="AQ86" s="30"/>
      <c r="AR86" s="30"/>
      <c r="AS86" s="30"/>
      <c r="AT86" s="30"/>
      <c r="AU86" s="30"/>
      <c r="AV86" s="30"/>
    </row>
    <row r="87" spans="1:48" x14ac:dyDescent="0.25">
      <c r="A87" s="105" t="s">
        <v>243</v>
      </c>
      <c r="B87" s="30">
        <f>'Peligro y Exposición'!D88</f>
        <v>6.5</v>
      </c>
      <c r="C87" s="30">
        <f>'Peligro y Exposición'!H88</f>
        <v>8.5</v>
      </c>
      <c r="D87" s="30">
        <f>'Peligro y Exposición'!Q88</f>
        <v>0</v>
      </c>
      <c r="E87" s="30">
        <f>'Peligro y Exposición'!U88</f>
        <v>3.9</v>
      </c>
      <c r="F87" s="30">
        <f>'Peligro y Exposición'!Y88</f>
        <v>6.6</v>
      </c>
      <c r="G87" s="30">
        <f>'Peligro y Exposición'!Z88</f>
        <v>5.8</v>
      </c>
      <c r="H87" s="30">
        <f>'Peligro y Exposición'!AD88</f>
        <v>0</v>
      </c>
      <c r="I87" s="30">
        <f>'Peligro y Exposición'!AE88</f>
        <v>0</v>
      </c>
      <c r="J87" s="30">
        <f>'INFORM-HN 2018'!L89</f>
        <v>3.4</v>
      </c>
      <c r="K87" s="30">
        <f>'INFORM-HN 2018'!M89</f>
        <v>7.7</v>
      </c>
      <c r="L87" s="30">
        <f>'INFORM-HN 2018'!N89</f>
        <v>8.8000000000000007</v>
      </c>
      <c r="M87" s="30">
        <f>'INFORM-HN 2018'!O89</f>
        <v>6.9</v>
      </c>
      <c r="N87" s="30">
        <f>'INFORM-HN 2018'!P89</f>
        <v>7.8</v>
      </c>
      <c r="O87" s="30">
        <f>'INFORM-HN 2018'!Q89</f>
        <v>3.1</v>
      </c>
      <c r="P87" s="30">
        <f>'INFORM-HN 2018'!R89</f>
        <v>4.3</v>
      </c>
      <c r="Q87" s="30">
        <f>'INFORM-HN 2018'!S89</f>
        <v>3.7</v>
      </c>
      <c r="R87" s="30">
        <f>'INFORM-HN 2018'!T89</f>
        <v>6.2</v>
      </c>
      <c r="S87" s="30">
        <f>'INFORM-HN 2018'!U89</f>
        <v>10</v>
      </c>
      <c r="T87" s="30">
        <f>'INFORM-HN 2018'!V89</f>
        <v>7.1</v>
      </c>
      <c r="U87" s="30">
        <f>'INFORM-HN 2018'!W89</f>
        <v>9</v>
      </c>
      <c r="V87" s="30">
        <f>'INFORM-HN 2018'!X89</f>
        <v>7</v>
      </c>
      <c r="W87" s="30">
        <f>'INFORM-HN 2018'!Y89</f>
        <v>6.7</v>
      </c>
      <c r="X87" s="30">
        <f>'INFORM-HN 2018'!Z89</f>
        <v>4.3</v>
      </c>
      <c r="Y87" s="30">
        <f>'INFORM-HN 2018'!AA89</f>
        <v>6</v>
      </c>
      <c r="Z87" s="30">
        <f>'INFORM-HN 2018'!AB89</f>
        <v>7.8</v>
      </c>
      <c r="AA87" s="30">
        <f>'INFORM-HN 2018'!AC89</f>
        <v>5.5</v>
      </c>
      <c r="AB87" s="30"/>
      <c r="AD87" s="101"/>
      <c r="AE87" s="4"/>
      <c r="AF87" s="210"/>
      <c r="AG87" s="30"/>
      <c r="AH87" s="30"/>
      <c r="AI87" s="30"/>
      <c r="AJ87" s="30"/>
      <c r="AK87" s="30"/>
      <c r="AL87" s="30"/>
      <c r="AO87" s="30"/>
      <c r="AP87" s="30"/>
      <c r="AQ87" s="30"/>
      <c r="AR87" s="30"/>
      <c r="AS87" s="30"/>
      <c r="AT87" s="30"/>
      <c r="AU87" s="30"/>
      <c r="AV87" s="30"/>
    </row>
    <row r="88" spans="1:48" x14ac:dyDescent="0.25">
      <c r="A88" s="105" t="s">
        <v>244</v>
      </c>
      <c r="B88" s="30">
        <f>'Peligro y Exposición'!D89</f>
        <v>6.1</v>
      </c>
      <c r="C88" s="30">
        <f>'Peligro y Exposición'!H89</f>
        <v>4.7</v>
      </c>
      <c r="D88" s="30">
        <f>'Peligro y Exposición'!Q89</f>
        <v>0</v>
      </c>
      <c r="E88" s="30">
        <f>'Peligro y Exposición'!U89</f>
        <v>9.3000000000000007</v>
      </c>
      <c r="F88" s="30">
        <f>'Peligro y Exposición'!Y89</f>
        <v>9.5</v>
      </c>
      <c r="G88" s="30">
        <f>'Peligro y Exposición'!Z89</f>
        <v>7.1</v>
      </c>
      <c r="H88" s="30">
        <f>'Peligro y Exposición'!AD89</f>
        <v>0</v>
      </c>
      <c r="I88" s="30">
        <f>'Peligro y Exposición'!AE89</f>
        <v>0</v>
      </c>
      <c r="J88" s="30">
        <f>'INFORM-HN 2018'!L90</f>
        <v>4.4000000000000004</v>
      </c>
      <c r="K88" s="30">
        <f>'INFORM-HN 2018'!M90</f>
        <v>8.1</v>
      </c>
      <c r="L88" s="30">
        <f>'INFORM-HN 2018'!N90</f>
        <v>9.3000000000000007</v>
      </c>
      <c r="M88" s="30">
        <f>'INFORM-HN 2018'!O90</f>
        <v>6.8</v>
      </c>
      <c r="N88" s="30">
        <f>'INFORM-HN 2018'!P90</f>
        <v>8.1</v>
      </c>
      <c r="O88" s="30">
        <f>'INFORM-HN 2018'!Q90</f>
        <v>0.9</v>
      </c>
      <c r="P88" s="30">
        <f>'INFORM-HN 2018'!R90</f>
        <v>5.8</v>
      </c>
      <c r="Q88" s="30">
        <f>'INFORM-HN 2018'!S90</f>
        <v>3.7</v>
      </c>
      <c r="R88" s="30">
        <f>'INFORM-HN 2018'!T90</f>
        <v>6.4</v>
      </c>
      <c r="S88" s="30">
        <f>'INFORM-HN 2018'!U90</f>
        <v>10</v>
      </c>
      <c r="T88" s="30">
        <f>'INFORM-HN 2018'!V90</f>
        <v>8</v>
      </c>
      <c r="U88" s="30">
        <f>'INFORM-HN 2018'!W90</f>
        <v>9.3000000000000007</v>
      </c>
      <c r="V88" s="30">
        <f>'INFORM-HN 2018'!X90</f>
        <v>8.3000000000000007</v>
      </c>
      <c r="W88" s="30">
        <f>'INFORM-HN 2018'!Y90</f>
        <v>9.4</v>
      </c>
      <c r="X88" s="30">
        <f>'INFORM-HN 2018'!Z90</f>
        <v>3.4</v>
      </c>
      <c r="Y88" s="30">
        <f>'INFORM-HN 2018'!AA90</f>
        <v>7</v>
      </c>
      <c r="Z88" s="30">
        <f>'INFORM-HN 2018'!AB90</f>
        <v>8.4</v>
      </c>
      <c r="AA88" s="30">
        <f>'INFORM-HN 2018'!AC90</f>
        <v>6.2</v>
      </c>
      <c r="AB88" s="30"/>
      <c r="AD88" s="101"/>
      <c r="AE88" s="4"/>
      <c r="AF88" s="210"/>
      <c r="AG88" s="30"/>
      <c r="AH88" s="30"/>
      <c r="AI88" s="30"/>
      <c r="AJ88" s="30"/>
      <c r="AK88" s="30"/>
      <c r="AL88" s="30"/>
      <c r="AO88" s="30"/>
      <c r="AP88" s="30"/>
      <c r="AQ88" s="30"/>
      <c r="AR88" s="30"/>
      <c r="AS88" s="30"/>
      <c r="AT88" s="30"/>
      <c r="AU88" s="30"/>
      <c r="AV88" s="30"/>
    </row>
    <row r="89" spans="1:48" x14ac:dyDescent="0.25">
      <c r="A89" s="105" t="s">
        <v>222</v>
      </c>
      <c r="B89" s="30">
        <f>'Peligro y Exposición'!D90</f>
        <v>6.2</v>
      </c>
      <c r="C89" s="30">
        <f>'Peligro y Exposición'!H90</f>
        <v>0</v>
      </c>
      <c r="D89" s="30">
        <f>'Peligro y Exposición'!Q90</f>
        <v>0</v>
      </c>
      <c r="E89" s="30">
        <f>'Peligro y Exposición'!U90</f>
        <v>8.1</v>
      </c>
      <c r="F89" s="30">
        <f>'Peligro y Exposición'!Y90</f>
        <v>9.5</v>
      </c>
      <c r="G89" s="30">
        <f>'Peligro y Exposición'!Z90</f>
        <v>6.2</v>
      </c>
      <c r="H89" s="30">
        <f>'Peligro y Exposición'!AD90</f>
        <v>2.1</v>
      </c>
      <c r="I89" s="30">
        <f>'Peligro y Exposición'!AE90</f>
        <v>2.1</v>
      </c>
      <c r="J89" s="30">
        <f>'INFORM-HN 2018'!L91</f>
        <v>4.5</v>
      </c>
      <c r="K89" s="30">
        <f>'INFORM-HN 2018'!M91</f>
        <v>8.6</v>
      </c>
      <c r="L89" s="30">
        <f>'INFORM-HN 2018'!N91</f>
        <v>9.3000000000000007</v>
      </c>
      <c r="M89" s="30">
        <f>'INFORM-HN 2018'!O91</f>
        <v>7.8</v>
      </c>
      <c r="N89" s="30">
        <f>'INFORM-HN 2018'!P91</f>
        <v>8.6</v>
      </c>
      <c r="O89" s="30">
        <f>'INFORM-HN 2018'!Q91</f>
        <v>2.2000000000000002</v>
      </c>
      <c r="P89" s="30">
        <f>'INFORM-HN 2018'!R91</f>
        <v>5.6</v>
      </c>
      <c r="Q89" s="30">
        <f>'INFORM-HN 2018'!S91</f>
        <v>4.0999999999999996</v>
      </c>
      <c r="R89" s="30">
        <f>'INFORM-HN 2018'!T91</f>
        <v>6.9</v>
      </c>
      <c r="S89" s="30">
        <f>'INFORM-HN 2018'!U91</f>
        <v>10</v>
      </c>
      <c r="T89" s="30">
        <f>'INFORM-HN 2018'!V91</f>
        <v>7.8</v>
      </c>
      <c r="U89" s="30">
        <f>'INFORM-HN 2018'!W91</f>
        <v>9.1999999999999993</v>
      </c>
      <c r="V89" s="30">
        <f>'INFORM-HN 2018'!X91</f>
        <v>7.5</v>
      </c>
      <c r="W89" s="30">
        <f>'INFORM-HN 2018'!Y91</f>
        <v>8.9</v>
      </c>
      <c r="X89" s="30">
        <f>'INFORM-HN 2018'!Z91</f>
        <v>5.3</v>
      </c>
      <c r="Y89" s="30">
        <f>'INFORM-HN 2018'!AA91</f>
        <v>7.2</v>
      </c>
      <c r="Z89" s="30">
        <f>'INFORM-HN 2018'!AB91</f>
        <v>8.4</v>
      </c>
      <c r="AA89" s="30">
        <f>'INFORM-HN 2018'!AC91</f>
        <v>6.4</v>
      </c>
      <c r="AB89" s="30"/>
      <c r="AD89" s="101"/>
      <c r="AE89" s="4"/>
      <c r="AF89" s="210"/>
      <c r="AG89" s="30"/>
      <c r="AH89" s="30"/>
      <c r="AI89" s="30"/>
      <c r="AJ89" s="30"/>
      <c r="AK89" s="30"/>
      <c r="AL89" s="30"/>
      <c r="AO89" s="30"/>
      <c r="AP89" s="30"/>
      <c r="AQ89" s="30"/>
      <c r="AR89" s="30"/>
      <c r="AS89" s="30"/>
      <c r="AT89" s="30"/>
      <c r="AU89" s="30"/>
      <c r="AV89" s="30"/>
    </row>
    <row r="90" spans="1:48" x14ac:dyDescent="0.25">
      <c r="A90" s="105" t="s">
        <v>245</v>
      </c>
      <c r="B90" s="30">
        <f>'Peligro y Exposición'!D91</f>
        <v>6.9</v>
      </c>
      <c r="C90" s="30">
        <f>'Peligro y Exposición'!H91</f>
        <v>4.0999999999999996</v>
      </c>
      <c r="D90" s="30">
        <f>'Peligro y Exposición'!Q91</f>
        <v>0</v>
      </c>
      <c r="E90" s="30">
        <f>'Peligro y Exposición'!U91</f>
        <v>5.5</v>
      </c>
      <c r="F90" s="30">
        <f>'Peligro y Exposición'!Y91</f>
        <v>6.1</v>
      </c>
      <c r="G90" s="30">
        <f>'Peligro y Exposición'!Z91</f>
        <v>4.9000000000000004</v>
      </c>
      <c r="H90" s="30">
        <f>'Peligro y Exposición'!AD91</f>
        <v>1.9</v>
      </c>
      <c r="I90" s="30">
        <f>'Peligro y Exposición'!AE91</f>
        <v>1.9</v>
      </c>
      <c r="J90" s="30">
        <f>'INFORM-HN 2018'!L92</f>
        <v>3.5</v>
      </c>
      <c r="K90" s="30">
        <f>'INFORM-HN 2018'!M92</f>
        <v>6.7</v>
      </c>
      <c r="L90" s="30">
        <f>'INFORM-HN 2018'!N92</f>
        <v>8.1</v>
      </c>
      <c r="M90" s="30">
        <f>'INFORM-HN 2018'!O92</f>
        <v>6.5</v>
      </c>
      <c r="N90" s="30">
        <f>'INFORM-HN 2018'!P92</f>
        <v>7.1</v>
      </c>
      <c r="O90" s="30">
        <f>'INFORM-HN 2018'!Q92</f>
        <v>2.7</v>
      </c>
      <c r="P90" s="30">
        <f>'INFORM-HN 2018'!R92</f>
        <v>4.9000000000000004</v>
      </c>
      <c r="Q90" s="30">
        <f>'INFORM-HN 2018'!S92</f>
        <v>3.9</v>
      </c>
      <c r="R90" s="30">
        <f>'INFORM-HN 2018'!T92</f>
        <v>5.7</v>
      </c>
      <c r="S90" s="30">
        <f>'INFORM-HN 2018'!U92</f>
        <v>10</v>
      </c>
      <c r="T90" s="30">
        <f>'INFORM-HN 2018'!V92</f>
        <v>3.5</v>
      </c>
      <c r="U90" s="30">
        <f>'INFORM-HN 2018'!W92</f>
        <v>8.1999999999999993</v>
      </c>
      <c r="V90" s="30">
        <f>'INFORM-HN 2018'!X92</f>
        <v>7</v>
      </c>
      <c r="W90" s="30">
        <f>'INFORM-HN 2018'!Y92</f>
        <v>8</v>
      </c>
      <c r="X90" s="30">
        <f>'INFORM-HN 2018'!Z92</f>
        <v>4.2</v>
      </c>
      <c r="Y90" s="30">
        <f>'INFORM-HN 2018'!AA92</f>
        <v>6.4</v>
      </c>
      <c r="Z90" s="30">
        <f>'INFORM-HN 2018'!AB92</f>
        <v>7.4</v>
      </c>
      <c r="AA90" s="30">
        <f>'INFORM-HN 2018'!AC92</f>
        <v>5.3</v>
      </c>
      <c r="AB90" s="30"/>
      <c r="AD90" s="101"/>
      <c r="AE90" s="4"/>
      <c r="AF90" s="210"/>
      <c r="AG90" s="30"/>
      <c r="AH90" s="30"/>
      <c r="AI90" s="30"/>
      <c r="AJ90" s="30"/>
      <c r="AK90" s="30"/>
      <c r="AL90" s="30"/>
      <c r="AO90" s="30"/>
      <c r="AP90" s="30"/>
      <c r="AQ90" s="30"/>
      <c r="AR90" s="30"/>
      <c r="AS90" s="30"/>
      <c r="AT90" s="30"/>
      <c r="AU90" s="30"/>
      <c r="AV90" s="30"/>
    </row>
    <row r="91" spans="1:48" x14ac:dyDescent="0.25">
      <c r="A91" s="105" t="s">
        <v>246</v>
      </c>
      <c r="B91" s="30">
        <f>'Peligro y Exposición'!D92</f>
        <v>7.4</v>
      </c>
      <c r="C91" s="30">
        <f>'Peligro y Exposición'!H92</f>
        <v>6.3</v>
      </c>
      <c r="D91" s="30">
        <f>'Peligro y Exposición'!Q92</f>
        <v>0</v>
      </c>
      <c r="E91" s="30">
        <f>'Peligro y Exposición'!U92</f>
        <v>4.7</v>
      </c>
      <c r="F91" s="30">
        <f>'Peligro y Exposición'!Y92</f>
        <v>6.3</v>
      </c>
      <c r="G91" s="30">
        <f>'Peligro y Exposición'!Z92</f>
        <v>5.4</v>
      </c>
      <c r="H91" s="30">
        <f>'Peligro y Exposición'!AD92</f>
        <v>2.6</v>
      </c>
      <c r="I91" s="30">
        <f>'Peligro y Exposición'!AE92</f>
        <v>2.6</v>
      </c>
      <c r="J91" s="30">
        <f>'INFORM-HN 2018'!L93</f>
        <v>4.0999999999999996</v>
      </c>
      <c r="K91" s="30">
        <f>'INFORM-HN 2018'!M93</f>
        <v>7.6</v>
      </c>
      <c r="L91" s="30">
        <f>'INFORM-HN 2018'!N93</f>
        <v>8.5</v>
      </c>
      <c r="M91" s="30">
        <f>'INFORM-HN 2018'!O93</f>
        <v>6.5</v>
      </c>
      <c r="N91" s="30">
        <f>'INFORM-HN 2018'!P93</f>
        <v>7.5</v>
      </c>
      <c r="O91" s="30">
        <f>'INFORM-HN 2018'!Q93</f>
        <v>0.7</v>
      </c>
      <c r="P91" s="30">
        <f>'INFORM-HN 2018'!R93</f>
        <v>4.5</v>
      </c>
      <c r="Q91" s="30">
        <f>'INFORM-HN 2018'!S93</f>
        <v>2.8</v>
      </c>
      <c r="R91" s="30">
        <f>'INFORM-HN 2018'!T93</f>
        <v>5.6</v>
      </c>
      <c r="S91" s="30">
        <f>'INFORM-HN 2018'!U93</f>
        <v>6.7</v>
      </c>
      <c r="T91" s="30">
        <f>'INFORM-HN 2018'!V93</f>
        <v>4.7</v>
      </c>
      <c r="U91" s="30">
        <f>'INFORM-HN 2018'!W93</f>
        <v>5.8</v>
      </c>
      <c r="V91" s="30">
        <f>'INFORM-HN 2018'!X93</f>
        <v>6.4</v>
      </c>
      <c r="W91" s="30">
        <f>'INFORM-HN 2018'!Y93</f>
        <v>6.8</v>
      </c>
      <c r="X91" s="30">
        <f>'INFORM-HN 2018'!Z93</f>
        <v>3.4</v>
      </c>
      <c r="Y91" s="30">
        <f>'INFORM-HN 2018'!AA93</f>
        <v>5.5</v>
      </c>
      <c r="Z91" s="30">
        <f>'INFORM-HN 2018'!AB93</f>
        <v>5.7</v>
      </c>
      <c r="AA91" s="30">
        <f>'INFORM-HN 2018'!AC93</f>
        <v>5.0999999999999996</v>
      </c>
      <c r="AB91" s="30"/>
      <c r="AD91" s="101"/>
      <c r="AE91" s="4"/>
      <c r="AF91" s="210"/>
      <c r="AG91" s="30"/>
      <c r="AH91" s="30"/>
      <c r="AI91" s="30"/>
      <c r="AJ91" s="30"/>
      <c r="AK91" s="30"/>
      <c r="AL91" s="30"/>
      <c r="AO91" s="30"/>
      <c r="AP91" s="30"/>
      <c r="AQ91" s="30"/>
      <c r="AR91" s="30"/>
      <c r="AS91" s="30"/>
      <c r="AT91" s="30"/>
      <c r="AU91" s="30"/>
      <c r="AV91" s="30"/>
    </row>
    <row r="92" spans="1:48" x14ac:dyDescent="0.25">
      <c r="A92" s="105" t="s">
        <v>247</v>
      </c>
      <c r="B92" s="30">
        <f>'Peligro y Exposición'!D93</f>
        <v>0</v>
      </c>
      <c r="C92" s="30">
        <f>'Peligro y Exposición'!H93</f>
        <v>5.4</v>
      </c>
      <c r="D92" s="30">
        <f>'Peligro y Exposición'!Q93</f>
        <v>0</v>
      </c>
      <c r="E92" s="30">
        <f>'Peligro y Exposición'!U93</f>
        <v>5.9</v>
      </c>
      <c r="F92" s="30">
        <f>'Peligro y Exposición'!Y93</f>
        <v>0</v>
      </c>
      <c r="G92" s="30">
        <f>'Peligro y Exposición'!Z93</f>
        <v>2.8</v>
      </c>
      <c r="H92" s="30">
        <f>'Peligro y Exposición'!AD93</f>
        <v>3.2</v>
      </c>
      <c r="I92" s="30">
        <f>'Peligro y Exposición'!AE93</f>
        <v>3.2</v>
      </c>
      <c r="J92" s="30">
        <f>'INFORM-HN 2018'!L94</f>
        <v>3</v>
      </c>
      <c r="K92" s="30">
        <f>'INFORM-HN 2018'!M94</f>
        <v>6.4</v>
      </c>
      <c r="L92" s="30">
        <f>'INFORM-HN 2018'!N94</f>
        <v>7.9</v>
      </c>
      <c r="M92" s="30">
        <f>'INFORM-HN 2018'!O94</f>
        <v>5.8</v>
      </c>
      <c r="N92" s="30">
        <f>'INFORM-HN 2018'!P94</f>
        <v>6.7</v>
      </c>
      <c r="O92" s="30">
        <f>'INFORM-HN 2018'!Q94</f>
        <v>0.9</v>
      </c>
      <c r="P92" s="30">
        <f>'INFORM-HN 2018'!R94</f>
        <v>2.9</v>
      </c>
      <c r="Q92" s="30">
        <f>'INFORM-HN 2018'!S94</f>
        <v>2</v>
      </c>
      <c r="R92" s="30">
        <f>'INFORM-HN 2018'!T94</f>
        <v>4.8</v>
      </c>
      <c r="S92" s="30">
        <f>'INFORM-HN 2018'!U94</f>
        <v>3.3</v>
      </c>
      <c r="T92" s="30">
        <f>'INFORM-HN 2018'!V94</f>
        <v>4.2</v>
      </c>
      <c r="U92" s="30">
        <f>'INFORM-HN 2018'!W94</f>
        <v>3.8</v>
      </c>
      <c r="V92" s="30">
        <f>'INFORM-HN 2018'!X94</f>
        <v>7.5</v>
      </c>
      <c r="W92" s="30">
        <f>'INFORM-HN 2018'!Y94</f>
        <v>6.9</v>
      </c>
      <c r="X92" s="30">
        <f>'INFORM-HN 2018'!Z94</f>
        <v>3.8</v>
      </c>
      <c r="Y92" s="30">
        <f>'INFORM-HN 2018'!AA94</f>
        <v>6.1</v>
      </c>
      <c r="Z92" s="30">
        <f>'INFORM-HN 2018'!AB94</f>
        <v>5.0999999999999996</v>
      </c>
      <c r="AA92" s="30">
        <f>'INFORM-HN 2018'!AC94</f>
        <v>4.2</v>
      </c>
      <c r="AB92" s="30"/>
      <c r="AD92" s="101"/>
      <c r="AE92" s="4"/>
      <c r="AF92" s="210"/>
      <c r="AG92" s="30"/>
      <c r="AH92" s="30"/>
      <c r="AI92" s="30"/>
      <c r="AJ92" s="30"/>
      <c r="AK92" s="30"/>
      <c r="AL92" s="30"/>
      <c r="AO92" s="30"/>
      <c r="AP92" s="30"/>
      <c r="AQ92" s="30"/>
      <c r="AR92" s="30"/>
      <c r="AS92" s="30"/>
      <c r="AT92" s="30"/>
      <c r="AU92" s="30"/>
      <c r="AV92" s="30"/>
    </row>
    <row r="93" spans="1:48" x14ac:dyDescent="0.25">
      <c r="A93" s="105" t="s">
        <v>248</v>
      </c>
      <c r="B93" s="30">
        <f>'Peligro y Exposición'!D94</f>
        <v>0</v>
      </c>
      <c r="C93" s="30">
        <f>'Peligro y Exposición'!H94</f>
        <v>4.8</v>
      </c>
      <c r="D93" s="30">
        <f>'Peligro y Exposición'!Q94</f>
        <v>0</v>
      </c>
      <c r="E93" s="30">
        <f>'Peligro y Exposición'!U94</f>
        <v>6</v>
      </c>
      <c r="F93" s="30">
        <f>'Peligro y Exposición'!Y94</f>
        <v>9.6999999999999993</v>
      </c>
      <c r="G93" s="30">
        <f>'Peligro y Exposición'!Z94</f>
        <v>5.5</v>
      </c>
      <c r="H93" s="30">
        <f>'Peligro y Exposición'!AD94</f>
        <v>2.4</v>
      </c>
      <c r="I93" s="30">
        <f>'Peligro y Exposición'!AE94</f>
        <v>2.4</v>
      </c>
      <c r="J93" s="30">
        <f>'INFORM-HN 2018'!L95</f>
        <v>4.0999999999999996</v>
      </c>
      <c r="K93" s="30">
        <f>'INFORM-HN 2018'!M95</f>
        <v>7.4</v>
      </c>
      <c r="L93" s="30">
        <f>'INFORM-HN 2018'!N95</f>
        <v>8.3000000000000007</v>
      </c>
      <c r="M93" s="30">
        <f>'INFORM-HN 2018'!O95</f>
        <v>6.4</v>
      </c>
      <c r="N93" s="30">
        <f>'INFORM-HN 2018'!P95</f>
        <v>7.4</v>
      </c>
      <c r="O93" s="30">
        <f>'INFORM-HN 2018'!Q95</f>
        <v>0.3</v>
      </c>
      <c r="P93" s="30">
        <f>'INFORM-HN 2018'!R95</f>
        <v>4.7</v>
      </c>
      <c r="Q93" s="30">
        <f>'INFORM-HN 2018'!S95</f>
        <v>2.8</v>
      </c>
      <c r="R93" s="30">
        <f>'INFORM-HN 2018'!T95</f>
        <v>5.6</v>
      </c>
      <c r="S93" s="30">
        <f>'INFORM-HN 2018'!U95</f>
        <v>8.3000000000000007</v>
      </c>
      <c r="T93" s="30">
        <f>'INFORM-HN 2018'!V95</f>
        <v>6.9</v>
      </c>
      <c r="U93" s="30">
        <f>'INFORM-HN 2018'!W95</f>
        <v>7.7</v>
      </c>
      <c r="V93" s="30">
        <f>'INFORM-HN 2018'!X95</f>
        <v>8.6999999999999993</v>
      </c>
      <c r="W93" s="30">
        <f>'INFORM-HN 2018'!Y95</f>
        <v>7.5</v>
      </c>
      <c r="X93" s="30">
        <f>'INFORM-HN 2018'!Z95</f>
        <v>4.0999999999999996</v>
      </c>
      <c r="Y93" s="30">
        <f>'INFORM-HN 2018'!AA95</f>
        <v>6.8</v>
      </c>
      <c r="Z93" s="30">
        <f>'INFORM-HN 2018'!AB95</f>
        <v>7.3</v>
      </c>
      <c r="AA93" s="30">
        <f>'INFORM-HN 2018'!AC95</f>
        <v>5.5</v>
      </c>
      <c r="AB93" s="30"/>
      <c r="AD93" s="101"/>
      <c r="AE93" s="4"/>
      <c r="AF93" s="210"/>
      <c r="AG93" s="30"/>
      <c r="AH93" s="30"/>
      <c r="AI93" s="30"/>
      <c r="AJ93" s="30"/>
      <c r="AK93" s="30"/>
      <c r="AL93" s="30"/>
      <c r="AO93" s="30"/>
      <c r="AP93" s="30"/>
      <c r="AQ93" s="30"/>
      <c r="AR93" s="30"/>
      <c r="AS93" s="30"/>
      <c r="AT93" s="30"/>
      <c r="AU93" s="30"/>
      <c r="AV93" s="30"/>
    </row>
    <row r="94" spans="1:48" x14ac:dyDescent="0.25">
      <c r="A94" s="105" t="s">
        <v>249</v>
      </c>
      <c r="B94" s="30">
        <f>'Peligro y Exposición'!D95</f>
        <v>0</v>
      </c>
      <c r="C94" s="30">
        <f>'Peligro y Exposición'!H95</f>
        <v>10</v>
      </c>
      <c r="D94" s="30">
        <f>'Peligro y Exposición'!Q95</f>
        <v>0</v>
      </c>
      <c r="E94" s="30">
        <f>'Peligro y Exposición'!U95</f>
        <v>10</v>
      </c>
      <c r="F94" s="30">
        <f>'Peligro y Exposición'!Y95</f>
        <v>0</v>
      </c>
      <c r="G94" s="30">
        <f>'Peligro y Exposición'!Z95</f>
        <v>6.7</v>
      </c>
      <c r="H94" s="30">
        <f>'Peligro y Exposición'!AD95</f>
        <v>9.1999999999999993</v>
      </c>
      <c r="I94" s="30">
        <f>'Peligro y Exposición'!AE95</f>
        <v>9.1999999999999993</v>
      </c>
      <c r="J94" s="30">
        <f>'INFORM-HN 2018'!L96</f>
        <v>8.1999999999999993</v>
      </c>
      <c r="K94" s="30">
        <f>'INFORM-HN 2018'!M96</f>
        <v>6.7</v>
      </c>
      <c r="L94" s="30">
        <f>'INFORM-HN 2018'!N96</f>
        <v>7.1</v>
      </c>
      <c r="M94" s="30">
        <f>'INFORM-HN 2018'!O96</f>
        <v>5.8</v>
      </c>
      <c r="N94" s="30">
        <f>'INFORM-HN 2018'!P96</f>
        <v>6.5</v>
      </c>
      <c r="O94" s="30">
        <f>'INFORM-HN 2018'!Q96</f>
        <v>8</v>
      </c>
      <c r="P94" s="30">
        <f>'INFORM-HN 2018'!R96</f>
        <v>4.4000000000000004</v>
      </c>
      <c r="Q94" s="30">
        <f>'INFORM-HN 2018'!S96</f>
        <v>6.5</v>
      </c>
      <c r="R94" s="30">
        <f>'INFORM-HN 2018'!T96</f>
        <v>6.5</v>
      </c>
      <c r="S94" s="30">
        <f>'INFORM-HN 2018'!U96</f>
        <v>6.7</v>
      </c>
      <c r="T94" s="30">
        <f>'INFORM-HN 2018'!V96</f>
        <v>2.5</v>
      </c>
      <c r="U94" s="30">
        <f>'INFORM-HN 2018'!W96</f>
        <v>4.9000000000000004</v>
      </c>
      <c r="V94" s="30">
        <f>'INFORM-HN 2018'!X96</f>
        <v>7</v>
      </c>
      <c r="W94" s="30">
        <f>'INFORM-HN 2018'!Y96</f>
        <v>6.7</v>
      </c>
      <c r="X94" s="30">
        <f>'INFORM-HN 2018'!Z96</f>
        <v>4.5999999999999996</v>
      </c>
      <c r="Y94" s="30">
        <f>'INFORM-HN 2018'!AA96</f>
        <v>6.1</v>
      </c>
      <c r="Z94" s="30">
        <f>'INFORM-HN 2018'!AB96</f>
        <v>5.5</v>
      </c>
      <c r="AA94" s="30">
        <f>'INFORM-HN 2018'!AC96</f>
        <v>6.6</v>
      </c>
      <c r="AB94" s="30"/>
      <c r="AD94" s="101"/>
      <c r="AE94" s="4"/>
      <c r="AF94" s="210"/>
      <c r="AG94" s="30"/>
      <c r="AH94" s="30"/>
      <c r="AI94" s="30"/>
      <c r="AJ94" s="30"/>
      <c r="AK94" s="30"/>
      <c r="AL94" s="30"/>
      <c r="AO94" s="30"/>
      <c r="AP94" s="30"/>
      <c r="AQ94" s="30"/>
      <c r="AR94" s="30"/>
      <c r="AS94" s="30"/>
      <c r="AT94" s="30"/>
      <c r="AU94" s="30"/>
      <c r="AV94" s="30"/>
    </row>
    <row r="95" spans="1:48" x14ac:dyDescent="0.25">
      <c r="A95" s="105" t="s">
        <v>216</v>
      </c>
      <c r="B95" s="30">
        <f>'Peligro y Exposición'!D96</f>
        <v>0</v>
      </c>
      <c r="C95" s="30">
        <f>'Peligro y Exposición'!H96</f>
        <v>5.9</v>
      </c>
      <c r="D95" s="30">
        <f>'Peligro y Exposición'!Q96</f>
        <v>0</v>
      </c>
      <c r="E95" s="30">
        <f>'Peligro y Exposición'!U96</f>
        <v>7.9</v>
      </c>
      <c r="F95" s="30">
        <f>'Peligro y Exposición'!Y96</f>
        <v>0</v>
      </c>
      <c r="G95" s="30">
        <f>'Peligro y Exposición'!Z96</f>
        <v>3.7</v>
      </c>
      <c r="H95" s="30">
        <f>'Peligro y Exposición'!AD96</f>
        <v>7.7</v>
      </c>
      <c r="I95" s="30">
        <f>'Peligro y Exposición'!AE96</f>
        <v>7.7</v>
      </c>
      <c r="J95" s="30">
        <f>'INFORM-HN 2018'!L97</f>
        <v>6.1</v>
      </c>
      <c r="K95" s="30">
        <f>'INFORM-HN 2018'!M97</f>
        <v>6.2</v>
      </c>
      <c r="L95" s="30">
        <f>'INFORM-HN 2018'!N97</f>
        <v>6.7</v>
      </c>
      <c r="M95" s="30">
        <f>'INFORM-HN 2018'!O97</f>
        <v>5.6</v>
      </c>
      <c r="N95" s="30">
        <f>'INFORM-HN 2018'!P97</f>
        <v>6.2</v>
      </c>
      <c r="O95" s="30">
        <f>'INFORM-HN 2018'!Q97</f>
        <v>1.3</v>
      </c>
      <c r="P95" s="30">
        <f>'INFORM-HN 2018'!R97</f>
        <v>3.6</v>
      </c>
      <c r="Q95" s="30">
        <f>'INFORM-HN 2018'!S97</f>
        <v>2.5</v>
      </c>
      <c r="R95" s="30">
        <f>'INFORM-HN 2018'!T97</f>
        <v>4.5999999999999996</v>
      </c>
      <c r="S95" s="30">
        <f>'INFORM-HN 2018'!U97</f>
        <v>3.3</v>
      </c>
      <c r="T95" s="30">
        <f>'INFORM-HN 2018'!V97</f>
        <v>2.5</v>
      </c>
      <c r="U95" s="30">
        <f>'INFORM-HN 2018'!W97</f>
        <v>2.9</v>
      </c>
      <c r="V95" s="30">
        <f>'INFORM-HN 2018'!X97</f>
        <v>6.5</v>
      </c>
      <c r="W95" s="30">
        <f>'INFORM-HN 2018'!Y97</f>
        <v>6.3</v>
      </c>
      <c r="X95" s="30">
        <f>'INFORM-HN 2018'!Z97</f>
        <v>3.5</v>
      </c>
      <c r="Y95" s="30">
        <f>'INFORM-HN 2018'!AA97</f>
        <v>5.4</v>
      </c>
      <c r="Z95" s="30">
        <f>'INFORM-HN 2018'!AB97</f>
        <v>4.3</v>
      </c>
      <c r="AA95" s="30">
        <f>'INFORM-HN 2018'!AC97</f>
        <v>4.9000000000000004</v>
      </c>
      <c r="AB95" s="30"/>
      <c r="AD95" s="101"/>
      <c r="AE95" s="4"/>
      <c r="AF95" s="210"/>
      <c r="AG95" s="30"/>
      <c r="AH95" s="30"/>
      <c r="AI95" s="30"/>
      <c r="AJ95" s="30"/>
      <c r="AK95" s="30"/>
      <c r="AL95" s="30"/>
      <c r="AO95" s="30"/>
      <c r="AP95" s="30"/>
      <c r="AQ95" s="30"/>
      <c r="AR95" s="30"/>
      <c r="AS95" s="30"/>
      <c r="AT95" s="30"/>
      <c r="AU95" s="30"/>
      <c r="AV95" s="30"/>
    </row>
    <row r="96" spans="1:48" x14ac:dyDescent="0.25">
      <c r="A96" s="105" t="s">
        <v>250</v>
      </c>
      <c r="B96" s="30">
        <f>'Peligro y Exposición'!D97</f>
        <v>0</v>
      </c>
      <c r="C96" s="30">
        <f>'Peligro y Exposición'!H97</f>
        <v>0</v>
      </c>
      <c r="D96" s="30">
        <f>'Peligro y Exposición'!Q97</f>
        <v>0</v>
      </c>
      <c r="E96" s="30">
        <f>'Peligro y Exposición'!U97</f>
        <v>4</v>
      </c>
      <c r="F96" s="30">
        <f>'Peligro y Exposición'!Y97</f>
        <v>0</v>
      </c>
      <c r="G96" s="30">
        <f>'Peligro y Exposición'!Z97</f>
        <v>0.9</v>
      </c>
      <c r="H96" s="30">
        <f>'Peligro y Exposición'!AD97</f>
        <v>2.1</v>
      </c>
      <c r="I96" s="30">
        <f>'Peligro y Exposición'!AE97</f>
        <v>2.1</v>
      </c>
      <c r="J96" s="30">
        <f>'INFORM-HN 2018'!L98</f>
        <v>1.5</v>
      </c>
      <c r="K96" s="30">
        <f>'INFORM-HN 2018'!M98</f>
        <v>6.2</v>
      </c>
      <c r="L96" s="30">
        <f>'INFORM-HN 2018'!N98</f>
        <v>7.6</v>
      </c>
      <c r="M96" s="30">
        <f>'INFORM-HN 2018'!O98</f>
        <v>5.2</v>
      </c>
      <c r="N96" s="30">
        <f>'INFORM-HN 2018'!P98</f>
        <v>6.3</v>
      </c>
      <c r="O96" s="30">
        <f>'INFORM-HN 2018'!Q98</f>
        <v>0.3</v>
      </c>
      <c r="P96" s="30">
        <f>'INFORM-HN 2018'!R98</f>
        <v>3.4</v>
      </c>
      <c r="Q96" s="30">
        <f>'INFORM-HN 2018'!S98</f>
        <v>2</v>
      </c>
      <c r="R96" s="30">
        <f>'INFORM-HN 2018'!T98</f>
        <v>4.5</v>
      </c>
      <c r="S96" s="30">
        <f>'INFORM-HN 2018'!U98</f>
        <v>5</v>
      </c>
      <c r="T96" s="30">
        <f>'INFORM-HN 2018'!V98</f>
        <v>6.4</v>
      </c>
      <c r="U96" s="30">
        <f>'INFORM-HN 2018'!W98</f>
        <v>5.7</v>
      </c>
      <c r="V96" s="30">
        <f>'INFORM-HN 2018'!X98</f>
        <v>6.7</v>
      </c>
      <c r="W96" s="30">
        <f>'INFORM-HN 2018'!Y98</f>
        <v>4.3</v>
      </c>
      <c r="X96" s="30">
        <f>'INFORM-HN 2018'!Z98</f>
        <v>4.7</v>
      </c>
      <c r="Y96" s="30">
        <f>'INFORM-HN 2018'!AA98</f>
        <v>5.2</v>
      </c>
      <c r="Z96" s="30">
        <f>'INFORM-HN 2018'!AB98</f>
        <v>5.5</v>
      </c>
      <c r="AA96" s="30">
        <f>'INFORM-HN 2018'!AC98</f>
        <v>3.3</v>
      </c>
      <c r="AB96" s="30"/>
      <c r="AD96" s="101"/>
      <c r="AE96" s="4"/>
      <c r="AF96" s="210"/>
      <c r="AG96" s="30"/>
      <c r="AH96" s="30"/>
      <c r="AI96" s="30"/>
      <c r="AJ96" s="30"/>
      <c r="AK96" s="30"/>
      <c r="AL96" s="30"/>
      <c r="AO96" s="30"/>
      <c r="AP96" s="30"/>
      <c r="AQ96" s="30"/>
      <c r="AR96" s="30"/>
      <c r="AS96" s="30"/>
      <c r="AT96" s="30"/>
      <c r="AU96" s="30"/>
      <c r="AV96" s="30"/>
    </row>
    <row r="97" spans="1:48" x14ac:dyDescent="0.25">
      <c r="A97" s="105" t="s">
        <v>251</v>
      </c>
      <c r="B97" s="30">
        <f>'Peligro y Exposición'!D98</f>
        <v>0</v>
      </c>
      <c r="C97" s="30">
        <f>'Peligro y Exposición'!H98</f>
        <v>0</v>
      </c>
      <c r="D97" s="30">
        <f>'Peligro y Exposición'!Q98</f>
        <v>0</v>
      </c>
      <c r="E97" s="30">
        <f>'Peligro y Exposición'!U98</f>
        <v>4.4000000000000004</v>
      </c>
      <c r="F97" s="30">
        <f>'Peligro y Exposición'!Y98</f>
        <v>0</v>
      </c>
      <c r="G97" s="30">
        <f>'Peligro y Exposición'!Z98</f>
        <v>1.1000000000000001</v>
      </c>
      <c r="H97" s="30">
        <f>'Peligro y Exposición'!AD98</f>
        <v>5.6</v>
      </c>
      <c r="I97" s="30">
        <f>'Peligro y Exposición'!AE98</f>
        <v>5.6</v>
      </c>
      <c r="J97" s="30">
        <f>'INFORM-HN 2018'!L99</f>
        <v>3.7</v>
      </c>
      <c r="K97" s="30">
        <f>'INFORM-HN 2018'!M99</f>
        <v>6.3</v>
      </c>
      <c r="L97" s="30">
        <f>'INFORM-HN 2018'!N99</f>
        <v>6.4</v>
      </c>
      <c r="M97" s="30">
        <f>'INFORM-HN 2018'!O99</f>
        <v>5</v>
      </c>
      <c r="N97" s="30">
        <f>'INFORM-HN 2018'!P99</f>
        <v>5.9</v>
      </c>
      <c r="O97" s="30">
        <f>'INFORM-HN 2018'!Q99</f>
        <v>0.9</v>
      </c>
      <c r="P97" s="30">
        <f>'INFORM-HN 2018'!R99</f>
        <v>3</v>
      </c>
      <c r="Q97" s="30">
        <f>'INFORM-HN 2018'!S99</f>
        <v>2</v>
      </c>
      <c r="R97" s="30">
        <f>'INFORM-HN 2018'!T99</f>
        <v>4.2</v>
      </c>
      <c r="S97" s="30">
        <f>'INFORM-HN 2018'!U99</f>
        <v>8.3000000000000007</v>
      </c>
      <c r="T97" s="30">
        <f>'INFORM-HN 2018'!V99</f>
        <v>4.3</v>
      </c>
      <c r="U97" s="30">
        <f>'INFORM-HN 2018'!W99</f>
        <v>6.7</v>
      </c>
      <c r="V97" s="30">
        <f>'INFORM-HN 2018'!X99</f>
        <v>2.7</v>
      </c>
      <c r="W97" s="30">
        <f>'INFORM-HN 2018'!Y99</f>
        <v>7.1</v>
      </c>
      <c r="X97" s="30">
        <f>'INFORM-HN 2018'!Z99</f>
        <v>4.5999999999999996</v>
      </c>
      <c r="Y97" s="30">
        <f>'INFORM-HN 2018'!AA99</f>
        <v>4.8</v>
      </c>
      <c r="Z97" s="30">
        <f>'INFORM-HN 2018'!AB99</f>
        <v>5.8</v>
      </c>
      <c r="AA97" s="30">
        <f>'INFORM-HN 2018'!AC99</f>
        <v>4.5</v>
      </c>
      <c r="AB97" s="30"/>
      <c r="AD97" s="101"/>
      <c r="AE97" s="4"/>
      <c r="AF97" s="210"/>
      <c r="AG97" s="30"/>
      <c r="AH97" s="30"/>
      <c r="AI97" s="30"/>
      <c r="AJ97" s="30"/>
      <c r="AK97" s="30"/>
      <c r="AL97" s="30"/>
      <c r="AO97" s="30"/>
      <c r="AP97" s="30"/>
      <c r="AQ97" s="30"/>
      <c r="AR97" s="30"/>
      <c r="AS97" s="30"/>
      <c r="AT97" s="30"/>
      <c r="AU97" s="30"/>
      <c r="AV97" s="30"/>
    </row>
    <row r="98" spans="1:48" x14ac:dyDescent="0.25">
      <c r="A98" s="105" t="s">
        <v>252</v>
      </c>
      <c r="B98" s="30">
        <f>'Peligro y Exposición'!D99</f>
        <v>6.8</v>
      </c>
      <c r="C98" s="30">
        <f>'Peligro y Exposición'!H99</f>
        <v>4.2</v>
      </c>
      <c r="D98" s="30">
        <f>'Peligro y Exposición'!Q99</f>
        <v>0</v>
      </c>
      <c r="E98" s="30">
        <f>'Peligro y Exposición'!U99</f>
        <v>9.5</v>
      </c>
      <c r="F98" s="30">
        <f>'Peligro y Exposición'!Y99</f>
        <v>9.6</v>
      </c>
      <c r="G98" s="30">
        <f>'Peligro y Exposición'!Z99</f>
        <v>7.3</v>
      </c>
      <c r="H98" s="30">
        <f>'Peligro y Exposición'!AD99</f>
        <v>0.9</v>
      </c>
      <c r="I98" s="30">
        <f>'Peligro y Exposición'!AE99</f>
        <v>0.9</v>
      </c>
      <c r="J98" s="30">
        <f>'INFORM-HN 2018'!L100</f>
        <v>4.9000000000000004</v>
      </c>
      <c r="K98" s="30">
        <f>'INFORM-HN 2018'!M100</f>
        <v>9.5</v>
      </c>
      <c r="L98" s="30">
        <f>'INFORM-HN 2018'!N100</f>
        <v>8.1</v>
      </c>
      <c r="M98" s="30">
        <f>'INFORM-HN 2018'!O100</f>
        <v>7</v>
      </c>
      <c r="N98" s="30">
        <f>'INFORM-HN 2018'!P100</f>
        <v>8.1999999999999993</v>
      </c>
      <c r="O98" s="30">
        <f>'INFORM-HN 2018'!Q100</f>
        <v>0.4</v>
      </c>
      <c r="P98" s="30">
        <f>'INFORM-HN 2018'!R100</f>
        <v>6.5</v>
      </c>
      <c r="Q98" s="30">
        <f>'INFORM-HN 2018'!S100</f>
        <v>4.0999999999999996</v>
      </c>
      <c r="R98" s="30">
        <f>'INFORM-HN 2018'!T100</f>
        <v>6.6</v>
      </c>
      <c r="S98" s="30">
        <f>'INFORM-HN 2018'!U100</f>
        <v>6.7</v>
      </c>
      <c r="T98" s="30">
        <f>'INFORM-HN 2018'!V100</f>
        <v>9</v>
      </c>
      <c r="U98" s="30">
        <f>'INFORM-HN 2018'!W100</f>
        <v>8.1</v>
      </c>
      <c r="V98" s="30">
        <f>'INFORM-HN 2018'!X100</f>
        <v>9.6999999999999993</v>
      </c>
      <c r="W98" s="30">
        <f>'INFORM-HN 2018'!Y100</f>
        <v>9</v>
      </c>
      <c r="X98" s="30">
        <f>'INFORM-HN 2018'!Z100</f>
        <v>7.7</v>
      </c>
      <c r="Y98" s="30">
        <f>'INFORM-HN 2018'!AA100</f>
        <v>8.8000000000000007</v>
      </c>
      <c r="Z98" s="30">
        <f>'INFORM-HN 2018'!AB100</f>
        <v>8.5</v>
      </c>
      <c r="AA98" s="30">
        <f>'INFORM-HN 2018'!AC100</f>
        <v>6.5</v>
      </c>
      <c r="AB98" s="30"/>
      <c r="AD98" s="101"/>
      <c r="AE98" s="4"/>
      <c r="AF98" s="210"/>
      <c r="AG98" s="30"/>
      <c r="AH98" s="30"/>
      <c r="AI98" s="30"/>
      <c r="AJ98" s="30"/>
      <c r="AK98" s="30"/>
      <c r="AL98" s="30"/>
      <c r="AO98" s="30"/>
      <c r="AP98" s="30"/>
      <c r="AQ98" s="30"/>
      <c r="AR98" s="30"/>
      <c r="AS98" s="30"/>
      <c r="AT98" s="30"/>
      <c r="AU98" s="30"/>
      <c r="AV98" s="30"/>
    </row>
    <row r="99" spans="1:48" x14ac:dyDescent="0.25">
      <c r="A99" s="105" t="s">
        <v>253</v>
      </c>
      <c r="B99" s="30">
        <f>'Peligro y Exposición'!D100</f>
        <v>0</v>
      </c>
      <c r="C99" s="30"/>
      <c r="D99" s="30">
        <f>'Peligro y Exposición'!Q100</f>
        <v>0</v>
      </c>
      <c r="E99" s="30">
        <f>'Peligro y Exposición'!U100</f>
        <v>7.7</v>
      </c>
      <c r="F99" s="30">
        <f>'Peligro y Exposición'!Y100</f>
        <v>5.7</v>
      </c>
      <c r="G99" s="30">
        <f>'Peligro y Exposición'!Z100</f>
        <v>4.2</v>
      </c>
      <c r="H99" s="30">
        <f>'Peligro y Exposición'!AD100</f>
        <v>7.7</v>
      </c>
      <c r="I99" s="30">
        <f>'Peligro y Exposición'!AE100</f>
        <v>7.7</v>
      </c>
      <c r="J99" s="30">
        <f>'INFORM-HN 2018'!L101</f>
        <v>6.3</v>
      </c>
      <c r="K99" s="30">
        <f>'INFORM-HN 2018'!M101</f>
        <v>7.1</v>
      </c>
      <c r="L99" s="30">
        <f>'INFORM-HN 2018'!N101</f>
        <v>8.5</v>
      </c>
      <c r="M99" s="30">
        <f>'INFORM-HN 2018'!O101</f>
        <v>6.3</v>
      </c>
      <c r="N99" s="30">
        <f>'INFORM-HN 2018'!P101</f>
        <v>7.3</v>
      </c>
      <c r="O99" s="30">
        <f>'INFORM-HN 2018'!Q101</f>
        <v>0.4</v>
      </c>
      <c r="P99" s="30">
        <f>'INFORM-HN 2018'!R101</f>
        <v>3.9</v>
      </c>
      <c r="Q99" s="30">
        <f>'INFORM-HN 2018'!S101</f>
        <v>2.2999999999999998</v>
      </c>
      <c r="R99" s="30">
        <f>'INFORM-HN 2018'!T101</f>
        <v>5.3</v>
      </c>
      <c r="S99" s="30">
        <f>'INFORM-HN 2018'!U101</f>
        <v>6.7</v>
      </c>
      <c r="T99" s="30">
        <f>'INFORM-HN 2018'!V101</f>
        <v>4.8</v>
      </c>
      <c r="U99" s="30">
        <f>'INFORM-HN 2018'!W101</f>
        <v>5.8</v>
      </c>
      <c r="V99" s="30">
        <f>'INFORM-HN 2018'!X101</f>
        <v>7.9</v>
      </c>
      <c r="W99" s="30">
        <f>'INFORM-HN 2018'!Y101</f>
        <v>8.1</v>
      </c>
      <c r="X99" s="30">
        <f>'INFORM-HN 2018'!Z101</f>
        <v>3.2</v>
      </c>
      <c r="Y99" s="30">
        <f>'INFORM-HN 2018'!AA101</f>
        <v>6.4</v>
      </c>
      <c r="Z99" s="30">
        <f>'INFORM-HN 2018'!AB101</f>
        <v>6.1</v>
      </c>
      <c r="AA99" s="30">
        <f>'INFORM-HN 2018'!AC101</f>
        <v>5.9</v>
      </c>
      <c r="AB99" s="30"/>
      <c r="AD99" s="101"/>
      <c r="AE99" s="4"/>
      <c r="AF99" s="210"/>
      <c r="AG99" s="30"/>
      <c r="AH99" s="30"/>
      <c r="AI99" s="30"/>
      <c r="AJ99" s="30"/>
      <c r="AK99" s="30"/>
      <c r="AL99" s="30"/>
      <c r="AO99" s="30"/>
      <c r="AP99" s="30"/>
      <c r="AQ99" s="30"/>
      <c r="AR99" s="30"/>
      <c r="AS99" s="30"/>
      <c r="AT99" s="30"/>
      <c r="AU99" s="30"/>
      <c r="AV99" s="30"/>
    </row>
    <row r="100" spans="1:48" x14ac:dyDescent="0.25">
      <c r="A100" s="105" t="s">
        <v>254</v>
      </c>
      <c r="B100" s="30">
        <f>'Peligro y Exposición'!D101</f>
        <v>0</v>
      </c>
      <c r="C100" s="30">
        <f>'Peligro y Exposición'!H101</f>
        <v>9.1</v>
      </c>
      <c r="D100" s="30">
        <f>'Peligro y Exposición'!Q101</f>
        <v>0</v>
      </c>
      <c r="E100" s="30">
        <f>'Peligro y Exposición'!U101</f>
        <v>3.9</v>
      </c>
      <c r="F100" s="30">
        <f>'Peligro y Exposición'!Y101</f>
        <v>9.6</v>
      </c>
      <c r="G100" s="30">
        <f>'Peligro y Exposición'!Z101</f>
        <v>6.3</v>
      </c>
      <c r="H100" s="30">
        <f>'Peligro y Exposición'!AD101</f>
        <v>0.2</v>
      </c>
      <c r="I100" s="30">
        <f>'Peligro y Exposición'!AE101</f>
        <v>0.2</v>
      </c>
      <c r="J100" s="30">
        <f>'INFORM-HN 2018'!L102</f>
        <v>3.9</v>
      </c>
      <c r="K100" s="30">
        <f>'INFORM-HN 2018'!M102</f>
        <v>7</v>
      </c>
      <c r="L100" s="30">
        <f>'INFORM-HN 2018'!N102</f>
        <v>7.8</v>
      </c>
      <c r="M100" s="30">
        <f>'INFORM-HN 2018'!O102</f>
        <v>6.2</v>
      </c>
      <c r="N100" s="30">
        <f>'INFORM-HN 2018'!P102</f>
        <v>7</v>
      </c>
      <c r="O100" s="30">
        <f>'INFORM-HN 2018'!Q102</f>
        <v>1.1000000000000001</v>
      </c>
      <c r="P100" s="30">
        <f>'INFORM-HN 2018'!R102</f>
        <v>5.5</v>
      </c>
      <c r="Q100" s="30">
        <f>'INFORM-HN 2018'!S102</f>
        <v>3.6</v>
      </c>
      <c r="R100" s="30">
        <f>'INFORM-HN 2018'!T102</f>
        <v>5.6</v>
      </c>
      <c r="S100" s="30">
        <f>'INFORM-HN 2018'!U102</f>
        <v>5</v>
      </c>
      <c r="T100" s="30">
        <f>'INFORM-HN 2018'!V102</f>
        <v>7.1</v>
      </c>
      <c r="U100" s="30">
        <f>'INFORM-HN 2018'!W102</f>
        <v>6.2</v>
      </c>
      <c r="V100" s="30">
        <f>'INFORM-HN 2018'!X102</f>
        <v>7.4</v>
      </c>
      <c r="W100" s="30">
        <f>'INFORM-HN 2018'!Y102</f>
        <v>5.9</v>
      </c>
      <c r="X100" s="30">
        <f>'INFORM-HN 2018'!Z102</f>
        <v>4.2</v>
      </c>
      <c r="Y100" s="30">
        <f>'INFORM-HN 2018'!AA102</f>
        <v>5.8</v>
      </c>
      <c r="Z100" s="30">
        <f>'INFORM-HN 2018'!AB102</f>
        <v>6</v>
      </c>
      <c r="AA100" s="30">
        <f>'INFORM-HN 2018'!AC102</f>
        <v>5.0999999999999996</v>
      </c>
      <c r="AB100" s="30"/>
      <c r="AD100" s="101"/>
      <c r="AE100" s="4"/>
      <c r="AF100" s="210"/>
      <c r="AG100" s="30"/>
      <c r="AH100" s="30"/>
      <c r="AI100" s="30"/>
      <c r="AJ100" s="30"/>
      <c r="AK100" s="30"/>
      <c r="AL100" s="30"/>
      <c r="AO100" s="30"/>
      <c r="AP100" s="30"/>
      <c r="AQ100" s="30"/>
      <c r="AR100" s="30"/>
      <c r="AS100" s="30"/>
      <c r="AT100" s="30"/>
      <c r="AU100" s="30"/>
      <c r="AV100" s="30"/>
    </row>
    <row r="101" spans="1:48" x14ac:dyDescent="0.25">
      <c r="A101" s="105" t="s">
        <v>48</v>
      </c>
      <c r="B101" s="30">
        <f>'Peligro y Exposición'!D102</f>
        <v>0</v>
      </c>
      <c r="C101" s="30">
        <f>'Peligro y Exposición'!H102</f>
        <v>0</v>
      </c>
      <c r="D101" s="30">
        <f>'Peligro y Exposición'!Q102</f>
        <v>0</v>
      </c>
      <c r="E101" s="30">
        <f>'Peligro y Exposición'!U102</f>
        <v>3.9</v>
      </c>
      <c r="F101" s="30">
        <f>'Peligro y Exposición'!Y102</f>
        <v>0</v>
      </c>
      <c r="G101" s="30">
        <f>'Peligro y Exposición'!Z102</f>
        <v>0.9</v>
      </c>
      <c r="H101" s="30">
        <f>'Peligro y Exposición'!AD102</f>
        <v>0</v>
      </c>
      <c r="I101" s="30">
        <f>'Peligro y Exposición'!AE102</f>
        <v>0</v>
      </c>
      <c r="J101" s="30">
        <f>'INFORM-HN 2018'!L103</f>
        <v>0.5</v>
      </c>
      <c r="K101" s="30">
        <f>'INFORM-HN 2018'!M103</f>
        <v>6.4</v>
      </c>
      <c r="L101" s="30">
        <f>'INFORM-HN 2018'!N103</f>
        <v>8.3000000000000007</v>
      </c>
      <c r="M101" s="30">
        <f>'INFORM-HN 2018'!O103</f>
        <v>7.2</v>
      </c>
      <c r="N101" s="30">
        <f>'INFORM-HN 2018'!P103</f>
        <v>7.3</v>
      </c>
      <c r="O101" s="30">
        <f>'INFORM-HN 2018'!Q103</f>
        <v>1.4</v>
      </c>
      <c r="P101" s="30">
        <f>'INFORM-HN 2018'!R103</f>
        <v>3.3</v>
      </c>
      <c r="Q101" s="30">
        <f>'INFORM-HN 2018'!S103</f>
        <v>2.4</v>
      </c>
      <c r="R101" s="30">
        <f>'INFORM-HN 2018'!T103</f>
        <v>5.3</v>
      </c>
      <c r="S101" s="30">
        <f>'INFORM-HN 2018'!U103</f>
        <v>8.3000000000000007</v>
      </c>
      <c r="T101" s="30">
        <f>'INFORM-HN 2018'!V103</f>
        <v>5.7</v>
      </c>
      <c r="U101" s="30">
        <f>'INFORM-HN 2018'!W103</f>
        <v>7.2</v>
      </c>
      <c r="V101" s="30">
        <f>'INFORM-HN 2018'!X103</f>
        <v>6.4</v>
      </c>
      <c r="W101" s="30">
        <f>'INFORM-HN 2018'!Y103</f>
        <v>4.0999999999999996</v>
      </c>
      <c r="X101" s="30">
        <f>'INFORM-HN 2018'!Z103</f>
        <v>5.3</v>
      </c>
      <c r="Y101" s="30">
        <f>'INFORM-HN 2018'!AA103</f>
        <v>5.3</v>
      </c>
      <c r="Z101" s="30">
        <f>'INFORM-HN 2018'!AB103</f>
        <v>6.3</v>
      </c>
      <c r="AA101" s="30">
        <f>'INFORM-HN 2018'!AC103</f>
        <v>2.6</v>
      </c>
      <c r="AB101" s="30"/>
      <c r="AD101" s="101"/>
      <c r="AE101" s="4"/>
      <c r="AF101" s="210"/>
      <c r="AG101" s="30"/>
      <c r="AH101" s="30"/>
      <c r="AI101" s="30"/>
      <c r="AJ101" s="30"/>
      <c r="AK101" s="30"/>
      <c r="AL101" s="30"/>
      <c r="AO101" s="30"/>
      <c r="AP101" s="30"/>
      <c r="AQ101" s="30"/>
      <c r="AR101" s="30"/>
      <c r="AS101" s="30"/>
      <c r="AT101" s="30"/>
      <c r="AU101" s="30"/>
      <c r="AV101" s="30"/>
    </row>
    <row r="102" spans="1:48" x14ac:dyDescent="0.25">
      <c r="A102" s="105" t="s">
        <v>243</v>
      </c>
      <c r="B102" s="30">
        <f>'Peligro y Exposición'!D103</f>
        <v>0</v>
      </c>
      <c r="C102" s="30">
        <f>'Peligro y Exposición'!H103</f>
        <v>2.8</v>
      </c>
      <c r="D102" s="30">
        <f>'Peligro y Exposición'!Q103</f>
        <v>0</v>
      </c>
      <c r="E102" s="30">
        <f>'Peligro y Exposición'!U103</f>
        <v>4.9000000000000004</v>
      </c>
      <c r="F102" s="30">
        <f>'Peligro y Exposición'!Y103</f>
        <v>9.5</v>
      </c>
      <c r="G102" s="30">
        <f>'Peligro y Exposición'!Z103</f>
        <v>4.8</v>
      </c>
      <c r="H102" s="30">
        <f>'Peligro y Exposición'!AD103</f>
        <v>1.7</v>
      </c>
      <c r="I102" s="30">
        <f>'Peligro y Exposición'!AE103</f>
        <v>1.7</v>
      </c>
      <c r="J102" s="30">
        <f>'INFORM-HN 2018'!L104</f>
        <v>3.4</v>
      </c>
      <c r="K102" s="30">
        <f>'INFORM-HN 2018'!M104</f>
        <v>7</v>
      </c>
      <c r="L102" s="30">
        <f>'INFORM-HN 2018'!N104</f>
        <v>8.4</v>
      </c>
      <c r="M102" s="30">
        <f>'INFORM-HN 2018'!O104</f>
        <v>6.3</v>
      </c>
      <c r="N102" s="30">
        <f>'INFORM-HN 2018'!P104</f>
        <v>7.2</v>
      </c>
      <c r="O102" s="30">
        <f>'INFORM-HN 2018'!Q104</f>
        <v>0.5</v>
      </c>
      <c r="P102" s="30">
        <f>'INFORM-HN 2018'!R104</f>
        <v>6.5</v>
      </c>
      <c r="Q102" s="30">
        <f>'INFORM-HN 2018'!S104</f>
        <v>4.0999999999999996</v>
      </c>
      <c r="R102" s="30">
        <f>'INFORM-HN 2018'!T104</f>
        <v>5.9</v>
      </c>
      <c r="S102" s="30">
        <f>'INFORM-HN 2018'!U104</f>
        <v>10</v>
      </c>
      <c r="T102" s="30">
        <f>'INFORM-HN 2018'!V104</f>
        <v>7.6</v>
      </c>
      <c r="U102" s="30">
        <f>'INFORM-HN 2018'!W104</f>
        <v>9.1</v>
      </c>
      <c r="V102" s="30">
        <f>'INFORM-HN 2018'!X104</f>
        <v>8.8000000000000007</v>
      </c>
      <c r="W102" s="30">
        <f>'INFORM-HN 2018'!Y104</f>
        <v>8.1</v>
      </c>
      <c r="X102" s="30">
        <f>'INFORM-HN 2018'!Z104</f>
        <v>5.5</v>
      </c>
      <c r="Y102" s="30">
        <f>'INFORM-HN 2018'!AA104</f>
        <v>7.5</v>
      </c>
      <c r="Z102" s="30">
        <f>'INFORM-HN 2018'!AB104</f>
        <v>8.4</v>
      </c>
      <c r="AA102" s="30">
        <f>'INFORM-HN 2018'!AC104</f>
        <v>5.5</v>
      </c>
      <c r="AB102" s="30"/>
      <c r="AD102" s="101"/>
      <c r="AE102" s="4"/>
      <c r="AF102" s="210"/>
      <c r="AG102" s="30"/>
      <c r="AH102" s="30"/>
      <c r="AI102" s="30"/>
      <c r="AJ102" s="30"/>
      <c r="AK102" s="30"/>
      <c r="AL102" s="30"/>
      <c r="AO102" s="30"/>
      <c r="AP102" s="30"/>
      <c r="AQ102" s="30"/>
      <c r="AR102" s="30"/>
      <c r="AS102" s="30"/>
      <c r="AT102" s="30"/>
      <c r="AU102" s="30"/>
      <c r="AV102" s="30"/>
    </row>
    <row r="103" spans="1:48" x14ac:dyDescent="0.25">
      <c r="A103" s="105" t="s">
        <v>255</v>
      </c>
      <c r="B103" s="30">
        <f>'Peligro y Exposición'!D104</f>
        <v>0</v>
      </c>
      <c r="C103" s="30">
        <f>'Peligro y Exposición'!H104</f>
        <v>0</v>
      </c>
      <c r="D103" s="30">
        <f>'Peligro y Exposición'!Q104</f>
        <v>0</v>
      </c>
      <c r="E103" s="30">
        <f>'Peligro y Exposición'!U104</f>
        <v>6.2</v>
      </c>
      <c r="F103" s="30">
        <f>'Peligro y Exposición'!Y104</f>
        <v>9.6</v>
      </c>
      <c r="G103" s="30">
        <f>'Peligro y Exposición'!Z104</f>
        <v>4.8</v>
      </c>
      <c r="H103" s="30">
        <f>'Peligro y Exposición'!AD104</f>
        <v>1.1000000000000001</v>
      </c>
      <c r="I103" s="30">
        <f>'Peligro y Exposición'!AE104</f>
        <v>1.1000000000000001</v>
      </c>
      <c r="J103" s="30">
        <f>'INFORM-HN 2018'!L105</f>
        <v>3.2</v>
      </c>
      <c r="K103" s="30">
        <f>'INFORM-HN 2018'!M105</f>
        <v>8.5</v>
      </c>
      <c r="L103" s="30">
        <f>'INFORM-HN 2018'!N105</f>
        <v>9.1999999999999993</v>
      </c>
      <c r="M103" s="30">
        <f>'INFORM-HN 2018'!O105</f>
        <v>6.3</v>
      </c>
      <c r="N103" s="30">
        <f>'INFORM-HN 2018'!P105</f>
        <v>8</v>
      </c>
      <c r="O103" s="30">
        <f>'INFORM-HN 2018'!Q105</f>
        <v>0.7</v>
      </c>
      <c r="P103" s="30">
        <f>'INFORM-HN 2018'!R105</f>
        <v>7.4</v>
      </c>
      <c r="Q103" s="30">
        <f>'INFORM-HN 2018'!S105</f>
        <v>4.9000000000000004</v>
      </c>
      <c r="R103" s="30">
        <f>'INFORM-HN 2018'!T105</f>
        <v>6.7</v>
      </c>
      <c r="S103" s="30">
        <f>'INFORM-HN 2018'!U105</f>
        <v>8.3000000000000007</v>
      </c>
      <c r="T103" s="30">
        <f>'INFORM-HN 2018'!V105</f>
        <v>8.4</v>
      </c>
      <c r="U103" s="30">
        <f>'INFORM-HN 2018'!W105</f>
        <v>8.4</v>
      </c>
      <c r="V103" s="30">
        <f>'INFORM-HN 2018'!X105</f>
        <v>9.3000000000000007</v>
      </c>
      <c r="W103" s="30">
        <f>'INFORM-HN 2018'!Y105</f>
        <v>8.3000000000000007</v>
      </c>
      <c r="X103" s="30">
        <f>'INFORM-HN 2018'!Z105</f>
        <v>7.6</v>
      </c>
      <c r="Y103" s="30">
        <f>'INFORM-HN 2018'!AA105</f>
        <v>8.4</v>
      </c>
      <c r="Z103" s="30">
        <f>'INFORM-HN 2018'!AB105</f>
        <v>8.4</v>
      </c>
      <c r="AA103" s="30">
        <f>'INFORM-HN 2018'!AC105</f>
        <v>5.6</v>
      </c>
      <c r="AB103" s="30"/>
      <c r="AD103" s="101"/>
      <c r="AE103" s="4"/>
      <c r="AF103" s="210"/>
      <c r="AG103" s="30"/>
      <c r="AH103" s="30"/>
      <c r="AI103" s="30"/>
      <c r="AJ103" s="30"/>
      <c r="AK103" s="30"/>
      <c r="AL103" s="30"/>
      <c r="AO103" s="30"/>
      <c r="AP103" s="30"/>
      <c r="AQ103" s="30"/>
      <c r="AR103" s="30"/>
      <c r="AS103" s="30"/>
      <c r="AT103" s="30"/>
      <c r="AU103" s="30"/>
      <c r="AV103" s="30"/>
    </row>
    <row r="104" spans="1:48" x14ac:dyDescent="0.25">
      <c r="A104" s="105" t="s">
        <v>256</v>
      </c>
      <c r="B104" s="30">
        <f>'Peligro y Exposición'!D105</f>
        <v>0</v>
      </c>
      <c r="C104" s="30">
        <f>'Peligro y Exposición'!H105</f>
        <v>0</v>
      </c>
      <c r="D104" s="30">
        <f>'Peligro y Exposición'!Q105</f>
        <v>0</v>
      </c>
      <c r="E104" s="30">
        <f>'Peligro y Exposición'!U105</f>
        <v>4</v>
      </c>
      <c r="F104" s="30">
        <f>'Peligro y Exposición'!Y105</f>
        <v>0</v>
      </c>
      <c r="G104" s="30">
        <f>'Peligro y Exposición'!Z105</f>
        <v>0.9</v>
      </c>
      <c r="H104" s="30">
        <f>'Peligro y Exposición'!AD105</f>
        <v>0</v>
      </c>
      <c r="I104" s="30">
        <f>'Peligro y Exposición'!AE105</f>
        <v>0</v>
      </c>
      <c r="J104" s="30">
        <f>'INFORM-HN 2018'!L106</f>
        <v>0.5</v>
      </c>
      <c r="K104" s="30">
        <f>'INFORM-HN 2018'!M106</f>
        <v>5.7</v>
      </c>
      <c r="L104" s="30">
        <f>'INFORM-HN 2018'!N106</f>
        <v>7</v>
      </c>
      <c r="M104" s="30">
        <f>'INFORM-HN 2018'!O106</f>
        <v>5.3</v>
      </c>
      <c r="N104" s="30">
        <f>'INFORM-HN 2018'!P106</f>
        <v>6</v>
      </c>
      <c r="O104" s="30">
        <f>'INFORM-HN 2018'!Q106</f>
        <v>0.5</v>
      </c>
      <c r="P104" s="30">
        <f>'INFORM-HN 2018'!R106</f>
        <v>2.9</v>
      </c>
      <c r="Q104" s="30">
        <f>'INFORM-HN 2018'!S106</f>
        <v>1.8</v>
      </c>
      <c r="R104" s="30">
        <f>'INFORM-HN 2018'!T106</f>
        <v>4.2</v>
      </c>
      <c r="S104" s="30">
        <f>'INFORM-HN 2018'!U106</f>
        <v>8.3000000000000007</v>
      </c>
      <c r="T104" s="30">
        <f>'INFORM-HN 2018'!V106</f>
        <v>5.6</v>
      </c>
      <c r="U104" s="30">
        <f>'INFORM-HN 2018'!W106</f>
        <v>7.2</v>
      </c>
      <c r="V104" s="30">
        <f>'INFORM-HN 2018'!X106</f>
        <v>5.8</v>
      </c>
      <c r="W104" s="30">
        <f>'INFORM-HN 2018'!Y106</f>
        <v>4.8</v>
      </c>
      <c r="X104" s="30">
        <f>'INFORM-HN 2018'!Z106</f>
        <v>5.4</v>
      </c>
      <c r="Y104" s="30">
        <f>'INFORM-HN 2018'!AA106</f>
        <v>5.3</v>
      </c>
      <c r="Z104" s="30">
        <f>'INFORM-HN 2018'!AB106</f>
        <v>6.3</v>
      </c>
      <c r="AA104" s="30">
        <f>'INFORM-HN 2018'!AC106</f>
        <v>2.4</v>
      </c>
      <c r="AB104" s="30"/>
      <c r="AD104" s="101"/>
      <c r="AE104" s="4"/>
      <c r="AF104" s="210"/>
      <c r="AG104" s="30"/>
      <c r="AH104" s="30"/>
      <c r="AI104" s="30"/>
      <c r="AJ104" s="30"/>
      <c r="AK104" s="30"/>
      <c r="AL104" s="30"/>
      <c r="AO104" s="30"/>
      <c r="AP104" s="30"/>
      <c r="AQ104" s="30"/>
      <c r="AR104" s="30"/>
      <c r="AS104" s="30"/>
      <c r="AT104" s="30"/>
      <c r="AU104" s="30"/>
      <c r="AV104" s="30"/>
    </row>
    <row r="105" spans="1:48" x14ac:dyDescent="0.25">
      <c r="A105" s="105" t="s">
        <v>257</v>
      </c>
      <c r="B105" s="30">
        <f>'Peligro y Exposición'!D106</f>
        <v>6.9</v>
      </c>
      <c r="C105" s="30">
        <f>'Peligro y Exposición'!H106</f>
        <v>5.2</v>
      </c>
      <c r="D105" s="30">
        <f>'Peligro y Exposición'!Q106</f>
        <v>0</v>
      </c>
      <c r="E105" s="30">
        <f>'Peligro y Exposición'!U106</f>
        <v>9.5</v>
      </c>
      <c r="F105" s="30">
        <f>'Peligro y Exposición'!Y106</f>
        <v>9.6999999999999993</v>
      </c>
      <c r="G105" s="30">
        <f>'Peligro y Exposición'!Z106</f>
        <v>7.5</v>
      </c>
      <c r="H105" s="30">
        <f>'Peligro y Exposición'!AD106</f>
        <v>1</v>
      </c>
      <c r="I105" s="30">
        <f>'Peligro y Exposición'!AE106</f>
        <v>1</v>
      </c>
      <c r="J105" s="30">
        <f>'INFORM-HN 2018'!L107</f>
        <v>5.0999999999999996</v>
      </c>
      <c r="K105" s="30">
        <f>'INFORM-HN 2018'!M107</f>
        <v>8.9</v>
      </c>
      <c r="L105" s="30">
        <f>'INFORM-HN 2018'!N107</f>
        <v>8.1999999999999993</v>
      </c>
      <c r="M105" s="30">
        <f>'INFORM-HN 2018'!O107</f>
        <v>6.5</v>
      </c>
      <c r="N105" s="30">
        <f>'INFORM-HN 2018'!P107</f>
        <v>7.9</v>
      </c>
      <c r="O105" s="30">
        <f>'INFORM-HN 2018'!Q107</f>
        <v>4.2</v>
      </c>
      <c r="P105" s="30">
        <f>'INFORM-HN 2018'!R107</f>
        <v>4.5</v>
      </c>
      <c r="Q105" s="30">
        <f>'INFORM-HN 2018'!S107</f>
        <v>4.4000000000000004</v>
      </c>
      <c r="R105" s="30">
        <f>'INFORM-HN 2018'!T107</f>
        <v>6.5</v>
      </c>
      <c r="S105" s="30">
        <f>'INFORM-HN 2018'!U107</f>
        <v>6.7</v>
      </c>
      <c r="T105" s="30">
        <f>'INFORM-HN 2018'!V107</f>
        <v>7.9</v>
      </c>
      <c r="U105" s="30">
        <f>'INFORM-HN 2018'!W107</f>
        <v>7.3</v>
      </c>
      <c r="V105" s="30">
        <f>'INFORM-HN 2018'!X107</f>
        <v>8.6999999999999993</v>
      </c>
      <c r="W105" s="30">
        <f>'INFORM-HN 2018'!Y107</f>
        <v>8.4</v>
      </c>
      <c r="X105" s="30">
        <f>'INFORM-HN 2018'!Z107</f>
        <v>6.4</v>
      </c>
      <c r="Y105" s="30">
        <f>'INFORM-HN 2018'!AA107</f>
        <v>7.8</v>
      </c>
      <c r="Z105" s="30">
        <f>'INFORM-HN 2018'!AB107</f>
        <v>7.6</v>
      </c>
      <c r="AA105" s="30">
        <f>'INFORM-HN 2018'!AC107</f>
        <v>6.3</v>
      </c>
      <c r="AB105" s="30"/>
      <c r="AD105" s="101"/>
      <c r="AE105" s="4"/>
      <c r="AF105" s="210"/>
      <c r="AG105" s="30"/>
      <c r="AH105" s="30"/>
      <c r="AI105" s="30"/>
      <c r="AJ105" s="30"/>
      <c r="AK105" s="30"/>
      <c r="AL105" s="30"/>
      <c r="AO105" s="30"/>
      <c r="AP105" s="30"/>
      <c r="AQ105" s="30"/>
      <c r="AR105" s="30"/>
      <c r="AS105" s="30"/>
      <c r="AT105" s="30"/>
      <c r="AU105" s="30"/>
      <c r="AV105" s="30"/>
    </row>
    <row r="106" spans="1:48" x14ac:dyDescent="0.25">
      <c r="A106" s="105" t="s">
        <v>258</v>
      </c>
      <c r="B106" s="30">
        <f>'Peligro y Exposición'!D107</f>
        <v>0</v>
      </c>
      <c r="C106" s="30">
        <f>'Peligro y Exposición'!H107</f>
        <v>0</v>
      </c>
      <c r="D106" s="30">
        <f>'Peligro y Exposición'!Q107</f>
        <v>0</v>
      </c>
      <c r="E106" s="30">
        <f>'Peligro y Exposición'!U107</f>
        <v>10</v>
      </c>
      <c r="F106" s="30">
        <f>'Peligro y Exposición'!Y107</f>
        <v>6.7</v>
      </c>
      <c r="G106" s="30">
        <f>'Peligro y Exposición'!Z107</f>
        <v>5.3</v>
      </c>
      <c r="H106" s="30">
        <f>'Peligro y Exposición'!AD107</f>
        <v>6.4</v>
      </c>
      <c r="I106" s="30">
        <f>'Peligro y Exposición'!AE107</f>
        <v>6.4</v>
      </c>
      <c r="J106" s="30">
        <f>'INFORM-HN 2018'!L108</f>
        <v>5.9</v>
      </c>
      <c r="K106" s="30">
        <f>'INFORM-HN 2018'!M108</f>
        <v>8.9</v>
      </c>
      <c r="L106" s="30">
        <f>'INFORM-HN 2018'!N108</f>
        <v>8.6</v>
      </c>
      <c r="M106" s="30">
        <f>'INFORM-HN 2018'!O108</f>
        <v>6.7</v>
      </c>
      <c r="N106" s="30">
        <f>'INFORM-HN 2018'!P108</f>
        <v>8.1</v>
      </c>
      <c r="O106" s="30">
        <f>'INFORM-HN 2018'!Q108</f>
        <v>1.1000000000000001</v>
      </c>
      <c r="P106" s="30">
        <f>'INFORM-HN 2018'!R108</f>
        <v>5.2</v>
      </c>
      <c r="Q106" s="30">
        <f>'INFORM-HN 2018'!S108</f>
        <v>3.4</v>
      </c>
      <c r="R106" s="30">
        <f>'INFORM-HN 2018'!T108</f>
        <v>6.3</v>
      </c>
      <c r="S106" s="30">
        <f>'INFORM-HN 2018'!U108</f>
        <v>3.3</v>
      </c>
      <c r="T106" s="30">
        <f>'INFORM-HN 2018'!V108</f>
        <v>5.7</v>
      </c>
      <c r="U106" s="30">
        <f>'INFORM-HN 2018'!W108</f>
        <v>4.5999999999999996</v>
      </c>
      <c r="V106" s="30">
        <f>'INFORM-HN 2018'!X108</f>
        <v>8.6999999999999993</v>
      </c>
      <c r="W106" s="30">
        <f>'INFORM-HN 2018'!Y108</f>
        <v>9.1999999999999993</v>
      </c>
      <c r="X106" s="30">
        <f>'INFORM-HN 2018'!Z108</f>
        <v>6.7</v>
      </c>
      <c r="Y106" s="30">
        <f>'INFORM-HN 2018'!AA108</f>
        <v>8.1999999999999993</v>
      </c>
      <c r="Z106" s="30">
        <f>'INFORM-HN 2018'!AB108</f>
        <v>6.8</v>
      </c>
      <c r="AA106" s="30">
        <f>'INFORM-HN 2018'!AC108</f>
        <v>6.3</v>
      </c>
      <c r="AB106" s="30"/>
      <c r="AD106" s="101"/>
      <c r="AE106" s="4"/>
      <c r="AF106" s="210"/>
      <c r="AG106" s="30"/>
      <c r="AH106" s="30"/>
      <c r="AI106" s="30"/>
      <c r="AJ106" s="30"/>
      <c r="AK106" s="30"/>
      <c r="AL106" s="30"/>
      <c r="AO106" s="30"/>
      <c r="AP106" s="30"/>
      <c r="AQ106" s="30"/>
      <c r="AR106" s="30"/>
      <c r="AS106" s="30"/>
      <c r="AT106" s="30"/>
      <c r="AU106" s="30"/>
      <c r="AV106" s="30"/>
    </row>
    <row r="107" spans="1:48" x14ac:dyDescent="0.25">
      <c r="A107" s="105" t="s">
        <v>259</v>
      </c>
      <c r="B107" s="30">
        <f>'Peligro y Exposición'!D108</f>
        <v>0</v>
      </c>
      <c r="C107" s="30">
        <f>'Peligro y Exposición'!H108</f>
        <v>10</v>
      </c>
      <c r="D107" s="30">
        <f>'Peligro y Exposición'!Q108</f>
        <v>0</v>
      </c>
      <c r="E107" s="30">
        <f>'Peligro y Exposición'!U108</f>
        <v>9.5</v>
      </c>
      <c r="F107" s="30">
        <f>'Peligro y Exposición'!Y108</f>
        <v>9.6999999999999993</v>
      </c>
      <c r="G107" s="30">
        <f>'Peligro y Exposición'!Z108</f>
        <v>8</v>
      </c>
      <c r="H107" s="30">
        <f>'Peligro y Exposición'!AD108</f>
        <v>1.3</v>
      </c>
      <c r="I107" s="30">
        <f>'Peligro y Exposición'!AE108</f>
        <v>1.3</v>
      </c>
      <c r="J107" s="30">
        <f>'INFORM-HN 2018'!L109</f>
        <v>5.6</v>
      </c>
      <c r="K107" s="30">
        <f>'INFORM-HN 2018'!M109</f>
        <v>9.3000000000000007</v>
      </c>
      <c r="L107" s="30">
        <f>'INFORM-HN 2018'!N109</f>
        <v>8.6999999999999993</v>
      </c>
      <c r="M107" s="30">
        <f>'INFORM-HN 2018'!O109</f>
        <v>6.9</v>
      </c>
      <c r="N107" s="30">
        <f>'INFORM-HN 2018'!P109</f>
        <v>8.3000000000000007</v>
      </c>
      <c r="O107" s="30">
        <f>'INFORM-HN 2018'!Q109</f>
        <v>0.4</v>
      </c>
      <c r="P107" s="30">
        <f>'INFORM-HN 2018'!R109</f>
        <v>7.8</v>
      </c>
      <c r="Q107" s="30">
        <f>'INFORM-HN 2018'!S109</f>
        <v>5.2</v>
      </c>
      <c r="R107" s="30">
        <f>'INFORM-HN 2018'!T109</f>
        <v>7</v>
      </c>
      <c r="S107" s="30">
        <f>'INFORM-HN 2018'!U109</f>
        <v>5</v>
      </c>
      <c r="T107" s="30">
        <f>'INFORM-HN 2018'!V109</f>
        <v>9.4</v>
      </c>
      <c r="U107" s="30">
        <f>'INFORM-HN 2018'!W109</f>
        <v>7.9</v>
      </c>
      <c r="V107" s="30">
        <f>'INFORM-HN 2018'!X109</f>
        <v>9.1999999999999993</v>
      </c>
      <c r="W107" s="30">
        <f>'INFORM-HN 2018'!Y109</f>
        <v>8.8000000000000007</v>
      </c>
      <c r="X107" s="30">
        <f>'INFORM-HN 2018'!Z109</f>
        <v>5.8</v>
      </c>
      <c r="Y107" s="30">
        <f>'INFORM-HN 2018'!AA109</f>
        <v>7.9</v>
      </c>
      <c r="Z107" s="30">
        <f>'INFORM-HN 2018'!AB109</f>
        <v>7.9</v>
      </c>
      <c r="AA107" s="30">
        <f>'INFORM-HN 2018'!AC109</f>
        <v>6.8</v>
      </c>
      <c r="AB107" s="30"/>
      <c r="AD107" s="172"/>
      <c r="AE107" s="4"/>
      <c r="AF107" s="210"/>
      <c r="AG107" s="30"/>
      <c r="AH107" s="30"/>
      <c r="AI107" s="30"/>
      <c r="AJ107" s="30"/>
      <c r="AK107" s="30"/>
      <c r="AL107" s="30"/>
      <c r="AO107" s="30"/>
      <c r="AP107" s="30"/>
      <c r="AQ107" s="30"/>
      <c r="AR107" s="30"/>
      <c r="AS107" s="30"/>
      <c r="AT107" s="30"/>
      <c r="AU107" s="30"/>
      <c r="AV107" s="30"/>
    </row>
    <row r="108" spans="1:48" x14ac:dyDescent="0.25">
      <c r="A108" s="105" t="s">
        <v>260</v>
      </c>
      <c r="B108" s="30">
        <f>'Peligro y Exposición'!D109</f>
        <v>0</v>
      </c>
      <c r="C108" s="30">
        <f>'Peligro y Exposición'!H109</f>
        <v>3.3</v>
      </c>
      <c r="D108" s="30">
        <f>'Peligro y Exposición'!Q109</f>
        <v>0</v>
      </c>
      <c r="E108" s="30">
        <f>'Peligro y Exposición'!U109</f>
        <v>9.4</v>
      </c>
      <c r="F108" s="30">
        <f>'Peligro y Exposición'!Y109</f>
        <v>9.5</v>
      </c>
      <c r="G108" s="30">
        <f>'Peligro y Exposición'!Z109</f>
        <v>6.3</v>
      </c>
      <c r="H108" s="30">
        <f>'Peligro y Exposición'!AD109</f>
        <v>0</v>
      </c>
      <c r="I108" s="30">
        <f>'Peligro y Exposición'!AE109</f>
        <v>0</v>
      </c>
      <c r="J108" s="30">
        <f>'INFORM-HN 2018'!L110</f>
        <v>3.8</v>
      </c>
      <c r="K108" s="30">
        <f>'INFORM-HN 2018'!M110</f>
        <v>9.5</v>
      </c>
      <c r="L108" s="30">
        <f>'INFORM-HN 2018'!N110</f>
        <v>9.1</v>
      </c>
      <c r="M108" s="30">
        <f>'INFORM-HN 2018'!O110</f>
        <v>7.1</v>
      </c>
      <c r="N108" s="30">
        <f>'INFORM-HN 2018'!P110</f>
        <v>8.6</v>
      </c>
      <c r="O108" s="30">
        <f>'INFORM-HN 2018'!Q110</f>
        <v>0.8</v>
      </c>
      <c r="P108" s="30">
        <f>'INFORM-HN 2018'!R110</f>
        <v>7.1</v>
      </c>
      <c r="Q108" s="30">
        <f>'INFORM-HN 2018'!S110</f>
        <v>4.7</v>
      </c>
      <c r="R108" s="30">
        <f>'INFORM-HN 2018'!T110</f>
        <v>7.1</v>
      </c>
      <c r="S108" s="30">
        <f>'INFORM-HN 2018'!U110</f>
        <v>10</v>
      </c>
      <c r="T108" s="30">
        <f>'INFORM-HN 2018'!V110</f>
        <v>9.1</v>
      </c>
      <c r="U108" s="30">
        <f>'INFORM-HN 2018'!W110</f>
        <v>9.6</v>
      </c>
      <c r="V108" s="30">
        <f>'INFORM-HN 2018'!X110</f>
        <v>9.3000000000000007</v>
      </c>
      <c r="W108" s="30">
        <f>'INFORM-HN 2018'!Y110</f>
        <v>8.6999999999999993</v>
      </c>
      <c r="X108" s="30">
        <f>'INFORM-HN 2018'!Z110</f>
        <v>4.5</v>
      </c>
      <c r="Y108" s="30">
        <f>'INFORM-HN 2018'!AA110</f>
        <v>7.5</v>
      </c>
      <c r="Z108" s="30">
        <f>'INFORM-HN 2018'!AB110</f>
        <v>8.8000000000000007</v>
      </c>
      <c r="AA108" s="30">
        <f>'INFORM-HN 2018'!AC110</f>
        <v>6.2</v>
      </c>
      <c r="AB108" s="30"/>
      <c r="AD108" s="101"/>
      <c r="AE108" s="4"/>
      <c r="AF108" s="210"/>
      <c r="AG108" s="30"/>
      <c r="AH108" s="30"/>
      <c r="AI108" s="30"/>
      <c r="AJ108" s="30"/>
      <c r="AK108" s="30"/>
      <c r="AL108" s="30"/>
      <c r="AO108" s="30"/>
      <c r="AP108" s="30"/>
      <c r="AQ108" s="30"/>
      <c r="AR108" s="30"/>
      <c r="AS108" s="30"/>
      <c r="AT108" s="30"/>
      <c r="AU108" s="30"/>
      <c r="AV108" s="30"/>
    </row>
    <row r="109" spans="1:48" x14ac:dyDescent="0.25">
      <c r="A109" s="105" t="s">
        <v>261</v>
      </c>
      <c r="B109" s="30">
        <f>'Peligro y Exposición'!D110</f>
        <v>0</v>
      </c>
      <c r="C109" s="30">
        <f>'Peligro y Exposición'!H110</f>
        <v>0</v>
      </c>
      <c r="D109" s="30">
        <f>'Peligro y Exposición'!Q110</f>
        <v>0</v>
      </c>
      <c r="E109" s="30">
        <f>'Peligro y Exposición'!U110</f>
        <v>6.4</v>
      </c>
      <c r="F109" s="30">
        <f>'Peligro y Exposición'!Y110</f>
        <v>9.3000000000000007</v>
      </c>
      <c r="G109" s="30">
        <f>'Peligro y Exposición'!Z110</f>
        <v>4.5999999999999996</v>
      </c>
      <c r="H109" s="30">
        <f>'Peligro y Exposición'!AD110</f>
        <v>0</v>
      </c>
      <c r="I109" s="30">
        <f>'Peligro y Exposición'!AE110</f>
        <v>0</v>
      </c>
      <c r="J109" s="30">
        <f>'INFORM-HN 2018'!L111</f>
        <v>2.6</v>
      </c>
      <c r="K109" s="30">
        <f>'INFORM-HN 2018'!M111</f>
        <v>8.1</v>
      </c>
      <c r="L109" s="30">
        <f>'INFORM-HN 2018'!N111</f>
        <v>7.7</v>
      </c>
      <c r="M109" s="30">
        <f>'INFORM-HN 2018'!O111</f>
        <v>6.7</v>
      </c>
      <c r="N109" s="30">
        <f>'INFORM-HN 2018'!P111</f>
        <v>7.5</v>
      </c>
      <c r="O109" s="30">
        <f>'INFORM-HN 2018'!Q111</f>
        <v>0.5</v>
      </c>
      <c r="P109" s="30">
        <f>'INFORM-HN 2018'!R111</f>
        <v>6.6</v>
      </c>
      <c r="Q109" s="30">
        <f>'INFORM-HN 2018'!S111</f>
        <v>4.2</v>
      </c>
      <c r="R109" s="30">
        <f>'INFORM-HN 2018'!T111</f>
        <v>6.1</v>
      </c>
      <c r="S109" s="30">
        <f>'INFORM-HN 2018'!U111</f>
        <v>8.3000000000000007</v>
      </c>
      <c r="T109" s="30">
        <f>'INFORM-HN 2018'!V111</f>
        <v>8.6999999999999993</v>
      </c>
      <c r="U109" s="30">
        <f>'INFORM-HN 2018'!W111</f>
        <v>8.5</v>
      </c>
      <c r="V109" s="30">
        <f>'INFORM-HN 2018'!X111</f>
        <v>7</v>
      </c>
      <c r="W109" s="30">
        <f>'INFORM-HN 2018'!Y111</f>
        <v>7.5</v>
      </c>
      <c r="X109" s="30">
        <f>'INFORM-HN 2018'!Z111</f>
        <v>3.5</v>
      </c>
      <c r="Y109" s="30">
        <f>'INFORM-HN 2018'!AA111</f>
        <v>6</v>
      </c>
      <c r="Z109" s="30">
        <f>'INFORM-HN 2018'!AB111</f>
        <v>7.5</v>
      </c>
      <c r="AA109" s="30">
        <f>'INFORM-HN 2018'!AC111</f>
        <v>4.9000000000000004</v>
      </c>
      <c r="AB109" s="30"/>
      <c r="AD109" s="101"/>
      <c r="AE109" s="4"/>
      <c r="AF109" s="210"/>
      <c r="AG109" s="30"/>
      <c r="AH109" s="30"/>
      <c r="AI109" s="30"/>
      <c r="AJ109" s="30"/>
      <c r="AK109" s="30"/>
      <c r="AL109" s="30"/>
      <c r="AO109" s="30"/>
      <c r="AP109" s="30"/>
      <c r="AQ109" s="30"/>
      <c r="AR109" s="30"/>
      <c r="AS109" s="30"/>
      <c r="AT109" s="30"/>
      <c r="AU109" s="30"/>
      <c r="AV109" s="30"/>
    </row>
    <row r="110" spans="1:48" x14ac:dyDescent="0.25">
      <c r="A110" s="105" t="s">
        <v>262</v>
      </c>
      <c r="B110" s="30">
        <f>'Peligro y Exposición'!D111</f>
        <v>0</v>
      </c>
      <c r="C110" s="30">
        <f>'Peligro y Exposición'!H111</f>
        <v>10</v>
      </c>
      <c r="D110" s="30">
        <f>'Peligro y Exposición'!Q111</f>
        <v>0</v>
      </c>
      <c r="E110" s="30">
        <f>'Peligro y Exposición'!U111</f>
        <v>10</v>
      </c>
      <c r="F110" s="30">
        <f>'Peligro y Exposición'!Y111</f>
        <v>7.1</v>
      </c>
      <c r="G110" s="30">
        <f>'Peligro y Exposición'!Z111</f>
        <v>7.5</v>
      </c>
      <c r="H110" s="30">
        <f>'Peligro y Exposición'!AD111</f>
        <v>8.5</v>
      </c>
      <c r="I110" s="30">
        <f>'Peligro y Exposición'!AE111</f>
        <v>8.5</v>
      </c>
      <c r="J110" s="30">
        <f>'INFORM-HN 2018'!L112</f>
        <v>8</v>
      </c>
      <c r="K110" s="30">
        <f>'INFORM-HN 2018'!M112</f>
        <v>8.3000000000000007</v>
      </c>
      <c r="L110" s="30">
        <f>'INFORM-HN 2018'!N112</f>
        <v>8.1</v>
      </c>
      <c r="M110" s="30">
        <f>'INFORM-HN 2018'!O112</f>
        <v>6.6</v>
      </c>
      <c r="N110" s="30">
        <f>'INFORM-HN 2018'!P112</f>
        <v>7.7</v>
      </c>
      <c r="O110" s="30">
        <f>'INFORM-HN 2018'!Q112</f>
        <v>2.2999999999999998</v>
      </c>
      <c r="P110" s="30">
        <f>'INFORM-HN 2018'!R112</f>
        <v>4.9000000000000004</v>
      </c>
      <c r="Q110" s="30">
        <f>'INFORM-HN 2018'!S112</f>
        <v>3.7</v>
      </c>
      <c r="R110" s="30">
        <f>'INFORM-HN 2018'!T112</f>
        <v>6.1</v>
      </c>
      <c r="S110" s="30">
        <f>'INFORM-HN 2018'!U112</f>
        <v>5</v>
      </c>
      <c r="T110" s="30">
        <f>'INFORM-HN 2018'!V112</f>
        <v>4.9000000000000004</v>
      </c>
      <c r="U110" s="30">
        <f>'INFORM-HN 2018'!W112</f>
        <v>5</v>
      </c>
      <c r="V110" s="30">
        <f>'INFORM-HN 2018'!X112</f>
        <v>9</v>
      </c>
      <c r="W110" s="30">
        <f>'INFORM-HN 2018'!Y112</f>
        <v>9.1999999999999993</v>
      </c>
      <c r="X110" s="30">
        <f>'INFORM-HN 2018'!Z112</f>
        <v>5.8</v>
      </c>
      <c r="Y110" s="30">
        <f>'INFORM-HN 2018'!AA112</f>
        <v>8</v>
      </c>
      <c r="Z110" s="30">
        <f>'INFORM-HN 2018'!AB112</f>
        <v>6.8</v>
      </c>
      <c r="AA110" s="30">
        <f>'INFORM-HN 2018'!AC112</f>
        <v>6.9</v>
      </c>
      <c r="AB110" s="30"/>
      <c r="AD110" s="101"/>
      <c r="AE110" s="4"/>
      <c r="AF110" s="210"/>
      <c r="AG110" s="30"/>
      <c r="AH110" s="30"/>
      <c r="AI110" s="30"/>
      <c r="AJ110" s="30"/>
      <c r="AK110" s="30"/>
      <c r="AL110" s="30"/>
      <c r="AO110" s="30"/>
      <c r="AP110" s="30"/>
      <c r="AQ110" s="30"/>
      <c r="AR110" s="30"/>
      <c r="AS110" s="30"/>
      <c r="AT110" s="30"/>
      <c r="AU110" s="30"/>
      <c r="AV110" s="30"/>
    </row>
    <row r="111" spans="1:48" x14ac:dyDescent="0.25">
      <c r="A111" s="100" t="s">
        <v>85</v>
      </c>
      <c r="B111" s="30">
        <f>'Peligro y Exposición'!D112</f>
        <v>0</v>
      </c>
      <c r="C111" s="30">
        <f>'Peligro y Exposición'!H112</f>
        <v>9.9</v>
      </c>
      <c r="D111" s="30">
        <f>'Peligro y Exposición'!Q112</f>
        <v>0</v>
      </c>
      <c r="E111" s="30">
        <f>'Peligro y Exposición'!U112</f>
        <v>7.7</v>
      </c>
      <c r="F111" s="30">
        <f>'Peligro y Exposición'!Y112</f>
        <v>6.3</v>
      </c>
      <c r="G111" s="30">
        <f>'Peligro y Exposición'!Z112</f>
        <v>6.3</v>
      </c>
      <c r="H111" s="30">
        <f>'Peligro y Exposición'!AD112</f>
        <v>10</v>
      </c>
      <c r="I111" s="30">
        <f>'Peligro y Exposición'!AE112</f>
        <v>10</v>
      </c>
      <c r="J111" s="30">
        <f>'INFORM-HN 2018'!L113</f>
        <v>8.8000000000000007</v>
      </c>
      <c r="K111" s="30">
        <f>'INFORM-HN 2018'!M113</f>
        <v>4.5999999999999996</v>
      </c>
      <c r="L111" s="30">
        <f>'INFORM-HN 2018'!N113</f>
        <v>4.8</v>
      </c>
      <c r="M111" s="30">
        <f>'INFORM-HN 2018'!O113</f>
        <v>4.5</v>
      </c>
      <c r="N111" s="30">
        <f>'INFORM-HN 2018'!P113</f>
        <v>4.5999999999999996</v>
      </c>
      <c r="O111" s="30">
        <f>'INFORM-HN 2018'!Q113</f>
        <v>8.1</v>
      </c>
      <c r="P111" s="30">
        <f>'INFORM-HN 2018'!R113</f>
        <v>3.2</v>
      </c>
      <c r="Q111" s="30">
        <f>'INFORM-HN 2018'!S113</f>
        <v>6.2</v>
      </c>
      <c r="R111" s="30">
        <f>'INFORM-HN 2018'!T113</f>
        <v>5.5</v>
      </c>
      <c r="S111" s="30">
        <f>'INFORM-HN 2018'!U113</f>
        <v>5</v>
      </c>
      <c r="T111" s="30">
        <f>'INFORM-HN 2018'!V113</f>
        <v>0.2</v>
      </c>
      <c r="U111" s="30">
        <f>'INFORM-HN 2018'!W113</f>
        <v>2.9</v>
      </c>
      <c r="V111" s="30">
        <f>'INFORM-HN 2018'!X113</f>
        <v>1.3</v>
      </c>
      <c r="W111" s="30">
        <f>'INFORM-HN 2018'!Y113</f>
        <v>5</v>
      </c>
      <c r="X111" s="30">
        <f>'INFORM-HN 2018'!Z113</f>
        <v>2.6</v>
      </c>
      <c r="Y111" s="30">
        <f>'INFORM-HN 2018'!AA113</f>
        <v>3</v>
      </c>
      <c r="Z111" s="30">
        <f>'INFORM-HN 2018'!AB113</f>
        <v>3</v>
      </c>
      <c r="AA111" s="30">
        <f>'INFORM-HN 2018'!AC113</f>
        <v>5.3</v>
      </c>
      <c r="AB111" s="30"/>
      <c r="AD111" s="101"/>
      <c r="AE111" s="4"/>
      <c r="AF111" s="210"/>
      <c r="AG111" s="30"/>
      <c r="AH111" s="30"/>
      <c r="AI111" s="30"/>
      <c r="AJ111" s="30"/>
      <c r="AK111" s="30"/>
      <c r="AL111" s="30"/>
      <c r="AO111" s="30"/>
      <c r="AP111" s="30"/>
      <c r="AQ111" s="30"/>
      <c r="AR111" s="30"/>
      <c r="AS111" s="30"/>
      <c r="AT111" s="30"/>
      <c r="AU111" s="30"/>
      <c r="AV111" s="30"/>
    </row>
    <row r="112" spans="1:48" x14ac:dyDescent="0.25">
      <c r="A112" s="105" t="s">
        <v>263</v>
      </c>
      <c r="B112" s="30">
        <f>'Peligro y Exposición'!D113</f>
        <v>6.5</v>
      </c>
      <c r="C112" s="30">
        <f>'Peligro y Exposición'!H113</f>
        <v>9</v>
      </c>
      <c r="D112" s="30">
        <f>'Peligro y Exposición'!Q113</f>
        <v>0</v>
      </c>
      <c r="E112" s="30">
        <f>'Peligro y Exposición'!U113</f>
        <v>9.5</v>
      </c>
      <c r="F112" s="30">
        <f>'Peligro y Exposición'!Y113</f>
        <v>9.6</v>
      </c>
      <c r="G112" s="30">
        <f>'Peligro y Exposición'!Z113</f>
        <v>8.1</v>
      </c>
      <c r="H112" s="30">
        <f>'Peligro y Exposición'!AD113</f>
        <v>1.6</v>
      </c>
      <c r="I112" s="30">
        <f>'Peligro y Exposición'!AE113</f>
        <v>1.6</v>
      </c>
      <c r="J112" s="30">
        <f>'INFORM-HN 2018'!L114</f>
        <v>5.8</v>
      </c>
      <c r="K112" s="30">
        <f>'INFORM-HN 2018'!M114</f>
        <v>8.1</v>
      </c>
      <c r="L112" s="30">
        <f>'INFORM-HN 2018'!N114</f>
        <v>7.8</v>
      </c>
      <c r="M112" s="30">
        <f>'INFORM-HN 2018'!O114</f>
        <v>7.8</v>
      </c>
      <c r="N112" s="30">
        <f>'INFORM-HN 2018'!P114</f>
        <v>7.9</v>
      </c>
      <c r="O112" s="30">
        <f>'INFORM-HN 2018'!Q114</f>
        <v>1.8</v>
      </c>
      <c r="P112" s="30">
        <f>'INFORM-HN 2018'!R114</f>
        <v>4.5999999999999996</v>
      </c>
      <c r="Q112" s="30">
        <f>'INFORM-HN 2018'!S114</f>
        <v>3.3</v>
      </c>
      <c r="R112" s="30">
        <f>'INFORM-HN 2018'!T114</f>
        <v>6.1</v>
      </c>
      <c r="S112" s="30">
        <f>'INFORM-HN 2018'!U114</f>
        <v>6.7</v>
      </c>
      <c r="T112" s="30">
        <f>'INFORM-HN 2018'!V114</f>
        <v>7.5</v>
      </c>
      <c r="U112" s="30">
        <f>'INFORM-HN 2018'!W114</f>
        <v>7.1</v>
      </c>
      <c r="V112" s="30">
        <f>'INFORM-HN 2018'!X114</f>
        <v>9.1</v>
      </c>
      <c r="W112" s="30">
        <f>'INFORM-HN 2018'!Y114</f>
        <v>7.5</v>
      </c>
      <c r="X112" s="30">
        <f>'INFORM-HN 2018'!Z114</f>
        <v>6</v>
      </c>
      <c r="Y112" s="30">
        <f>'INFORM-HN 2018'!AA114</f>
        <v>7.5</v>
      </c>
      <c r="Z112" s="30">
        <f>'INFORM-HN 2018'!AB114</f>
        <v>7.3</v>
      </c>
      <c r="AA112" s="30">
        <f>'INFORM-HN 2018'!AC114</f>
        <v>6.4</v>
      </c>
      <c r="AB112" s="30"/>
      <c r="AD112" s="101"/>
      <c r="AE112" s="4"/>
      <c r="AF112" s="210"/>
      <c r="AG112" s="30"/>
      <c r="AH112" s="30"/>
      <c r="AI112" s="30"/>
      <c r="AJ112" s="30"/>
      <c r="AK112" s="30"/>
      <c r="AL112" s="30"/>
      <c r="AO112" s="30"/>
      <c r="AP112" s="30"/>
      <c r="AQ112" s="30"/>
      <c r="AR112" s="30"/>
      <c r="AS112" s="30"/>
      <c r="AT112" s="30"/>
      <c r="AU112" s="30"/>
      <c r="AV112" s="30"/>
    </row>
    <row r="113" spans="1:48" x14ac:dyDescent="0.25">
      <c r="A113" s="105" t="s">
        <v>264</v>
      </c>
      <c r="B113" s="30">
        <f>'Peligro y Exposición'!D114</f>
        <v>0</v>
      </c>
      <c r="C113" s="30"/>
      <c r="D113" s="30">
        <f>'Peligro y Exposición'!Q114</f>
        <v>0</v>
      </c>
      <c r="E113" s="30">
        <f>'Peligro y Exposición'!U114</f>
        <v>6.7</v>
      </c>
      <c r="F113" s="30">
        <f>'Peligro y Exposición'!Y114</f>
        <v>4.9000000000000004</v>
      </c>
      <c r="G113" s="30">
        <f>'Peligro y Exposición'!Z114</f>
        <v>3.5</v>
      </c>
      <c r="H113" s="30">
        <f>'Peligro y Exposición'!AD114</f>
        <v>2.2000000000000002</v>
      </c>
      <c r="I113" s="30">
        <f>'Peligro y Exposición'!AE114</f>
        <v>2.2000000000000002</v>
      </c>
      <c r="J113" s="30">
        <f>'INFORM-HN 2018'!L115</f>
        <v>2.9</v>
      </c>
      <c r="K113" s="30">
        <f>'INFORM-HN 2018'!M115</f>
        <v>7.5</v>
      </c>
      <c r="L113" s="30">
        <f>'INFORM-HN 2018'!N115</f>
        <v>8.5</v>
      </c>
      <c r="M113" s="30">
        <f>'INFORM-HN 2018'!O115</f>
        <v>6.4</v>
      </c>
      <c r="N113" s="30">
        <f>'INFORM-HN 2018'!P115</f>
        <v>7.5</v>
      </c>
      <c r="O113" s="30">
        <f>'INFORM-HN 2018'!Q115</f>
        <v>9</v>
      </c>
      <c r="P113" s="30">
        <f>'INFORM-HN 2018'!R115</f>
        <v>4</v>
      </c>
      <c r="Q113" s="30">
        <f>'INFORM-HN 2018'!S115</f>
        <v>7.2</v>
      </c>
      <c r="R113" s="30">
        <f>'INFORM-HN 2018'!T115</f>
        <v>7.4</v>
      </c>
      <c r="S113" s="30">
        <f>'INFORM-HN 2018'!U115</f>
        <v>5</v>
      </c>
      <c r="T113" s="30">
        <f>'INFORM-HN 2018'!V115</f>
        <v>4.4000000000000004</v>
      </c>
      <c r="U113" s="30">
        <f>'INFORM-HN 2018'!W115</f>
        <v>4.7</v>
      </c>
      <c r="V113" s="30">
        <f>'INFORM-HN 2018'!X115</f>
        <v>6.2</v>
      </c>
      <c r="W113" s="30">
        <f>'INFORM-HN 2018'!Y115</f>
        <v>8.4</v>
      </c>
      <c r="X113" s="30">
        <f>'INFORM-HN 2018'!Z115</f>
        <v>5.5</v>
      </c>
      <c r="Y113" s="30">
        <f>'INFORM-HN 2018'!AA115</f>
        <v>6.7</v>
      </c>
      <c r="Z113" s="30">
        <f>'INFORM-HN 2018'!AB115</f>
        <v>5.8</v>
      </c>
      <c r="AA113" s="30">
        <f>'INFORM-HN 2018'!AC115</f>
        <v>5</v>
      </c>
      <c r="AB113" s="30"/>
      <c r="AD113" s="101"/>
      <c r="AE113" s="4"/>
      <c r="AF113" s="210"/>
      <c r="AG113" s="30"/>
      <c r="AH113" s="30"/>
      <c r="AI113" s="30"/>
      <c r="AJ113" s="30"/>
      <c r="AK113" s="30"/>
      <c r="AL113" s="30"/>
      <c r="AO113" s="30"/>
      <c r="AP113" s="30"/>
      <c r="AQ113" s="30"/>
      <c r="AR113" s="30"/>
      <c r="AS113" s="30"/>
      <c r="AT113" s="30"/>
      <c r="AU113" s="30"/>
      <c r="AV113" s="30"/>
    </row>
    <row r="114" spans="1:48" x14ac:dyDescent="0.25">
      <c r="A114" s="105" t="s">
        <v>265</v>
      </c>
      <c r="B114" s="30">
        <f>'Peligro y Exposición'!D115</f>
        <v>7.7</v>
      </c>
      <c r="C114" s="30">
        <f>'Peligro y Exposición'!H115</f>
        <v>0</v>
      </c>
      <c r="D114" s="30">
        <f>'Peligro y Exposición'!Q115</f>
        <v>0</v>
      </c>
      <c r="E114" s="30">
        <f>'Peligro y Exposición'!U115</f>
        <v>10</v>
      </c>
      <c r="F114" s="30">
        <f>'Peligro y Exposición'!Y115</f>
        <v>10</v>
      </c>
      <c r="G114" s="30">
        <f>'Peligro y Exposición'!Z115</f>
        <v>7.6</v>
      </c>
      <c r="H114" s="30">
        <f>'Peligro y Exposición'!AD115</f>
        <v>2.9</v>
      </c>
      <c r="I114" s="30">
        <f>'Peligro y Exposición'!AE115</f>
        <v>2.9</v>
      </c>
      <c r="J114" s="30">
        <f>'INFORM-HN 2018'!L116</f>
        <v>5.7</v>
      </c>
      <c r="K114" s="30">
        <f>'INFORM-HN 2018'!M116</f>
        <v>9.4</v>
      </c>
      <c r="L114" s="30">
        <f>'INFORM-HN 2018'!N116</f>
        <v>8</v>
      </c>
      <c r="M114" s="30">
        <f>'INFORM-HN 2018'!O116</f>
        <v>7.2</v>
      </c>
      <c r="N114" s="30">
        <f>'INFORM-HN 2018'!P116</f>
        <v>8.1999999999999993</v>
      </c>
      <c r="O114" s="30">
        <f>'INFORM-HN 2018'!Q116</f>
        <v>2</v>
      </c>
      <c r="P114" s="30">
        <f>'INFORM-HN 2018'!R116</f>
        <v>6.2</v>
      </c>
      <c r="Q114" s="30">
        <f>'INFORM-HN 2018'!S116</f>
        <v>4.4000000000000004</v>
      </c>
      <c r="R114" s="30">
        <f>'INFORM-HN 2018'!T116</f>
        <v>6.7</v>
      </c>
      <c r="S114" s="30">
        <f>'INFORM-HN 2018'!U116</f>
        <v>6.7</v>
      </c>
      <c r="T114" s="30">
        <f>'INFORM-HN 2018'!V116</f>
        <v>8.4</v>
      </c>
      <c r="U114" s="30">
        <f>'INFORM-HN 2018'!W116</f>
        <v>7.7</v>
      </c>
      <c r="V114" s="30">
        <f>'INFORM-HN 2018'!X116</f>
        <v>10</v>
      </c>
      <c r="W114" s="30">
        <f>'INFORM-HN 2018'!Y116</f>
        <v>9.8000000000000007</v>
      </c>
      <c r="X114" s="30">
        <f>'INFORM-HN 2018'!Z116</f>
        <v>7.7</v>
      </c>
      <c r="Y114" s="30">
        <f>'INFORM-HN 2018'!AA116</f>
        <v>9.1999999999999993</v>
      </c>
      <c r="Z114" s="30">
        <f>'INFORM-HN 2018'!AB116</f>
        <v>8.6</v>
      </c>
      <c r="AA114" s="30">
        <f>'INFORM-HN 2018'!AC116</f>
        <v>6.9</v>
      </c>
      <c r="AB114" s="30"/>
      <c r="AD114" s="101"/>
      <c r="AE114" s="4"/>
      <c r="AF114" s="210"/>
      <c r="AG114" s="30"/>
      <c r="AH114" s="30"/>
      <c r="AI114" s="30"/>
      <c r="AJ114" s="30"/>
      <c r="AK114" s="30"/>
      <c r="AL114" s="30"/>
      <c r="AO114" s="30"/>
      <c r="AP114" s="30"/>
      <c r="AQ114" s="30"/>
      <c r="AR114" s="30"/>
      <c r="AS114" s="30"/>
      <c r="AT114" s="30"/>
      <c r="AU114" s="30"/>
      <c r="AV114" s="30"/>
    </row>
    <row r="115" spans="1:48" x14ac:dyDescent="0.25">
      <c r="A115" s="105" t="s">
        <v>172</v>
      </c>
      <c r="B115" s="30">
        <f>'Peligro y Exposición'!D116</f>
        <v>0</v>
      </c>
      <c r="C115" s="30">
        <f>'Peligro y Exposición'!H116</f>
        <v>0</v>
      </c>
      <c r="D115" s="30">
        <f>'Peligro y Exposición'!Q116</f>
        <v>0</v>
      </c>
      <c r="E115" s="30">
        <f>'Peligro y Exposición'!U116</f>
        <v>4.0999999999999996</v>
      </c>
      <c r="F115" s="30">
        <f>'Peligro y Exposición'!Y116</f>
        <v>0</v>
      </c>
      <c r="G115" s="30">
        <f>'Peligro y Exposición'!Z116</f>
        <v>1</v>
      </c>
      <c r="H115" s="30">
        <f>'Peligro y Exposición'!AD116</f>
        <v>4.7</v>
      </c>
      <c r="I115" s="30">
        <f>'Peligro y Exposición'!AE116</f>
        <v>4.7</v>
      </c>
      <c r="J115" s="30">
        <f>'INFORM-HN 2018'!L117</f>
        <v>3.1</v>
      </c>
      <c r="K115" s="30">
        <f>'INFORM-HN 2018'!M117</f>
        <v>7.4</v>
      </c>
      <c r="L115" s="30">
        <f>'INFORM-HN 2018'!N117</f>
        <v>7.7</v>
      </c>
      <c r="M115" s="30">
        <f>'INFORM-HN 2018'!O117</f>
        <v>6.9</v>
      </c>
      <c r="N115" s="30">
        <f>'INFORM-HN 2018'!P117</f>
        <v>7.3</v>
      </c>
      <c r="O115" s="30">
        <f>'INFORM-HN 2018'!Q117</f>
        <v>10</v>
      </c>
      <c r="P115" s="30">
        <f>'INFORM-HN 2018'!R117</f>
        <v>2.5</v>
      </c>
      <c r="Q115" s="30">
        <f>'INFORM-HN 2018'!S117</f>
        <v>8</v>
      </c>
      <c r="R115" s="30">
        <f>'INFORM-HN 2018'!T117</f>
        <v>7.7</v>
      </c>
      <c r="S115" s="30">
        <f>'INFORM-HN 2018'!U117</f>
        <v>6.7</v>
      </c>
      <c r="T115" s="30">
        <f>'INFORM-HN 2018'!V117</f>
        <v>4.4000000000000004</v>
      </c>
      <c r="U115" s="30">
        <f>'INFORM-HN 2018'!W117</f>
        <v>5.7</v>
      </c>
      <c r="V115" s="30">
        <f>'INFORM-HN 2018'!X117</f>
        <v>5.3</v>
      </c>
      <c r="W115" s="30">
        <f>'INFORM-HN 2018'!Y117</f>
        <v>5.6</v>
      </c>
      <c r="X115" s="30">
        <f>'INFORM-HN 2018'!Z117</f>
        <v>7</v>
      </c>
      <c r="Y115" s="30">
        <f>'INFORM-HN 2018'!AA117</f>
        <v>6</v>
      </c>
      <c r="Z115" s="30">
        <f>'INFORM-HN 2018'!AB117</f>
        <v>5.9</v>
      </c>
      <c r="AA115" s="30">
        <f>'INFORM-HN 2018'!AC117</f>
        <v>5.2</v>
      </c>
      <c r="AB115" s="30"/>
      <c r="AD115" s="101"/>
      <c r="AE115" s="4"/>
      <c r="AF115" s="210"/>
      <c r="AG115" s="30"/>
      <c r="AH115" s="30"/>
      <c r="AI115" s="30"/>
      <c r="AJ115" s="30"/>
      <c r="AK115" s="30"/>
      <c r="AL115" s="30"/>
      <c r="AO115" s="30"/>
      <c r="AP115" s="30"/>
      <c r="AQ115" s="30"/>
      <c r="AR115" s="30"/>
      <c r="AS115" s="30"/>
      <c r="AT115" s="30"/>
      <c r="AU115" s="30"/>
      <c r="AV115" s="30"/>
    </row>
    <row r="116" spans="1:48" x14ac:dyDescent="0.25">
      <c r="A116" s="105" t="s">
        <v>266</v>
      </c>
      <c r="B116" s="30">
        <f>'Peligro y Exposición'!D117</f>
        <v>0</v>
      </c>
      <c r="C116" s="30">
        <f>'Peligro y Exposición'!H117</f>
        <v>2.8</v>
      </c>
      <c r="D116" s="30">
        <f>'Peligro y Exposición'!Q117</f>
        <v>0</v>
      </c>
      <c r="E116" s="30">
        <f>'Peligro y Exposición'!U117</f>
        <v>6.1</v>
      </c>
      <c r="F116" s="30">
        <f>'Peligro y Exposición'!Y117</f>
        <v>6.5</v>
      </c>
      <c r="G116" s="30">
        <f>'Peligro y Exposición'!Z117</f>
        <v>3.6</v>
      </c>
      <c r="H116" s="30">
        <f>'Peligro y Exposición'!AD117</f>
        <v>10</v>
      </c>
      <c r="I116" s="30">
        <f>'Peligro y Exposición'!AE117</f>
        <v>10</v>
      </c>
      <c r="J116" s="30">
        <f>'INFORM-HN 2018'!L118</f>
        <v>8.1999999999999993</v>
      </c>
      <c r="K116" s="30">
        <f>'INFORM-HN 2018'!M118</f>
        <v>6.8</v>
      </c>
      <c r="L116" s="30">
        <f>'INFORM-HN 2018'!N118</f>
        <v>7.5</v>
      </c>
      <c r="M116" s="30">
        <f>'INFORM-HN 2018'!O118</f>
        <v>6.3</v>
      </c>
      <c r="N116" s="30">
        <f>'INFORM-HN 2018'!P118</f>
        <v>6.9</v>
      </c>
      <c r="O116" s="30">
        <f>'INFORM-HN 2018'!Q118</f>
        <v>5</v>
      </c>
      <c r="P116" s="30">
        <f>'INFORM-HN 2018'!R118</f>
        <v>4.7</v>
      </c>
      <c r="Q116" s="30">
        <f>'INFORM-HN 2018'!S118</f>
        <v>4.9000000000000004</v>
      </c>
      <c r="R116" s="30">
        <f>'INFORM-HN 2018'!T118</f>
        <v>6</v>
      </c>
      <c r="S116" s="30">
        <f>'INFORM-HN 2018'!U118</f>
        <v>3.3</v>
      </c>
      <c r="T116" s="30">
        <f>'INFORM-HN 2018'!V118</f>
        <v>3.1</v>
      </c>
      <c r="U116" s="30">
        <f>'INFORM-HN 2018'!W118</f>
        <v>3.2</v>
      </c>
      <c r="V116" s="30">
        <f>'INFORM-HN 2018'!X118</f>
        <v>6.4</v>
      </c>
      <c r="W116" s="30">
        <f>'INFORM-HN 2018'!Y118</f>
        <v>7.2</v>
      </c>
      <c r="X116" s="30">
        <f>'INFORM-HN 2018'!Z118</f>
        <v>4.7</v>
      </c>
      <c r="Y116" s="30">
        <f>'INFORM-HN 2018'!AA118</f>
        <v>6.1</v>
      </c>
      <c r="Z116" s="30">
        <f>'INFORM-HN 2018'!AB118</f>
        <v>4.8</v>
      </c>
      <c r="AA116" s="30">
        <f>'INFORM-HN 2018'!AC118</f>
        <v>6.2</v>
      </c>
      <c r="AB116" s="30"/>
      <c r="AD116" s="101"/>
      <c r="AE116" s="4"/>
      <c r="AF116" s="210"/>
      <c r="AG116" s="30"/>
      <c r="AH116" s="30"/>
      <c r="AI116" s="30"/>
      <c r="AJ116" s="30"/>
      <c r="AK116" s="30"/>
      <c r="AL116" s="30"/>
      <c r="AO116" s="30"/>
      <c r="AP116" s="30"/>
      <c r="AQ116" s="30"/>
      <c r="AR116" s="30"/>
      <c r="AS116" s="30"/>
      <c r="AT116" s="30"/>
      <c r="AU116" s="30"/>
      <c r="AV116" s="30"/>
    </row>
    <row r="117" spans="1:48" x14ac:dyDescent="0.25">
      <c r="A117" s="105" t="s">
        <v>193</v>
      </c>
      <c r="B117" s="30">
        <f>'Peligro y Exposición'!D118</f>
        <v>5.9</v>
      </c>
      <c r="C117" s="30">
        <f>'Peligro y Exposición'!H118</f>
        <v>0</v>
      </c>
      <c r="D117" s="30">
        <f>'Peligro y Exposición'!Q118</f>
        <v>0</v>
      </c>
      <c r="E117" s="30">
        <f>'Peligro y Exposición'!U118</f>
        <v>6.1</v>
      </c>
      <c r="F117" s="30">
        <f>'Peligro y Exposición'!Y118</f>
        <v>9.6999999999999993</v>
      </c>
      <c r="G117" s="30">
        <f>'Peligro y Exposición'!Z118</f>
        <v>5.7</v>
      </c>
      <c r="H117" s="30">
        <f>'Peligro y Exposición'!AD118</f>
        <v>3.2</v>
      </c>
      <c r="I117" s="30">
        <f>'Peligro y Exposición'!AE118</f>
        <v>3.2</v>
      </c>
      <c r="J117" s="30">
        <f>'INFORM-HN 2018'!L119</f>
        <v>4.5999999999999996</v>
      </c>
      <c r="K117" s="30">
        <f>'INFORM-HN 2018'!M119</f>
        <v>7.5</v>
      </c>
      <c r="L117" s="30">
        <f>'INFORM-HN 2018'!N119</f>
        <v>7.7</v>
      </c>
      <c r="M117" s="30">
        <f>'INFORM-HN 2018'!O119</f>
        <v>5.9</v>
      </c>
      <c r="N117" s="30">
        <f>'INFORM-HN 2018'!P119</f>
        <v>7</v>
      </c>
      <c r="O117" s="30">
        <f>'INFORM-HN 2018'!Q119</f>
        <v>3.1</v>
      </c>
      <c r="P117" s="30">
        <f>'INFORM-HN 2018'!R119</f>
        <v>4.8</v>
      </c>
      <c r="Q117" s="30">
        <f>'INFORM-HN 2018'!S119</f>
        <v>4</v>
      </c>
      <c r="R117" s="30">
        <f>'INFORM-HN 2018'!T119</f>
        <v>5.7</v>
      </c>
      <c r="S117" s="30">
        <f>'INFORM-HN 2018'!U119</f>
        <v>6.7</v>
      </c>
      <c r="T117" s="30">
        <f>'INFORM-HN 2018'!V119</f>
        <v>8.8000000000000007</v>
      </c>
      <c r="U117" s="30">
        <f>'INFORM-HN 2018'!W119</f>
        <v>7.9</v>
      </c>
      <c r="V117" s="30">
        <f>'INFORM-HN 2018'!X119</f>
        <v>8.3000000000000007</v>
      </c>
      <c r="W117" s="30">
        <f>'INFORM-HN 2018'!Y119</f>
        <v>9.1999999999999993</v>
      </c>
      <c r="X117" s="30">
        <f>'INFORM-HN 2018'!Z119</f>
        <v>6.1</v>
      </c>
      <c r="Y117" s="30">
        <f>'INFORM-HN 2018'!AA119</f>
        <v>7.9</v>
      </c>
      <c r="Z117" s="30">
        <f>'INFORM-HN 2018'!AB119</f>
        <v>7.9</v>
      </c>
      <c r="AA117" s="30">
        <f>'INFORM-HN 2018'!AC119</f>
        <v>5.9</v>
      </c>
      <c r="AB117" s="30"/>
      <c r="AD117" s="101"/>
      <c r="AE117" s="4"/>
      <c r="AF117" s="210"/>
      <c r="AG117" s="30"/>
      <c r="AH117" s="30"/>
      <c r="AI117" s="30"/>
      <c r="AJ117" s="30"/>
      <c r="AK117" s="30"/>
      <c r="AL117" s="30"/>
      <c r="AO117" s="30"/>
      <c r="AP117" s="30"/>
      <c r="AQ117" s="30"/>
      <c r="AR117" s="30"/>
      <c r="AS117" s="30"/>
      <c r="AT117" s="30"/>
      <c r="AU117" s="30"/>
      <c r="AV117" s="30"/>
    </row>
    <row r="118" spans="1:48" x14ac:dyDescent="0.25">
      <c r="A118" s="105" t="s">
        <v>267</v>
      </c>
      <c r="B118" s="30">
        <f>'Peligro y Exposición'!D119</f>
        <v>6.6</v>
      </c>
      <c r="C118" s="30">
        <f>'Peligro y Exposición'!H119</f>
        <v>3.1</v>
      </c>
      <c r="D118" s="30">
        <f>'Peligro y Exposición'!Q119</f>
        <v>0</v>
      </c>
      <c r="E118" s="30">
        <f>'Peligro y Exposición'!U119</f>
        <v>7.1</v>
      </c>
      <c r="F118" s="30">
        <f>'Peligro y Exposición'!Y119</f>
        <v>9.5</v>
      </c>
      <c r="G118" s="30">
        <f>'Peligro y Exposición'!Z119</f>
        <v>6.3</v>
      </c>
      <c r="H118" s="30">
        <f>'Peligro y Exposición'!AD119</f>
        <v>0.2</v>
      </c>
      <c r="I118" s="30">
        <f>'Peligro y Exposición'!AE119</f>
        <v>0.2</v>
      </c>
      <c r="J118" s="30">
        <f>'INFORM-HN 2018'!L120</f>
        <v>3.9</v>
      </c>
      <c r="K118" s="30">
        <f>'INFORM-HN 2018'!M120</f>
        <v>7.4</v>
      </c>
      <c r="L118" s="30">
        <f>'INFORM-HN 2018'!N120</f>
        <v>8</v>
      </c>
      <c r="M118" s="30">
        <f>'INFORM-HN 2018'!O120</f>
        <v>6.6</v>
      </c>
      <c r="N118" s="30">
        <f>'INFORM-HN 2018'!P120</f>
        <v>7.3</v>
      </c>
      <c r="O118" s="30">
        <f>'INFORM-HN 2018'!Q120</f>
        <v>0.9</v>
      </c>
      <c r="P118" s="30">
        <f>'INFORM-HN 2018'!R120</f>
        <v>2.8</v>
      </c>
      <c r="Q118" s="30">
        <f>'INFORM-HN 2018'!S120</f>
        <v>1.9</v>
      </c>
      <c r="R118" s="30">
        <f>'INFORM-HN 2018'!T120</f>
        <v>5.2</v>
      </c>
      <c r="S118" s="30">
        <f>'INFORM-HN 2018'!U120</f>
        <v>10</v>
      </c>
      <c r="T118" s="30">
        <f>'INFORM-HN 2018'!V120</f>
        <v>5.7</v>
      </c>
      <c r="U118" s="30">
        <f>'INFORM-HN 2018'!W120</f>
        <v>8.6999999999999993</v>
      </c>
      <c r="V118" s="30">
        <f>'INFORM-HN 2018'!X120</f>
        <v>6.2</v>
      </c>
      <c r="W118" s="30">
        <f>'INFORM-HN 2018'!Y120</f>
        <v>7.5</v>
      </c>
      <c r="X118" s="30">
        <f>'INFORM-HN 2018'!Z120</f>
        <v>6</v>
      </c>
      <c r="Y118" s="30">
        <f>'INFORM-HN 2018'!AA120</f>
        <v>6.6</v>
      </c>
      <c r="Z118" s="30">
        <f>'INFORM-HN 2018'!AB120</f>
        <v>7.8</v>
      </c>
      <c r="AA118" s="30">
        <f>'INFORM-HN 2018'!AC120</f>
        <v>5.4</v>
      </c>
      <c r="AB118" s="30"/>
      <c r="AD118" s="101"/>
      <c r="AE118" s="4"/>
      <c r="AF118" s="210"/>
      <c r="AG118" s="30"/>
      <c r="AH118" s="30"/>
      <c r="AI118" s="30"/>
      <c r="AJ118" s="30"/>
      <c r="AK118" s="30"/>
      <c r="AL118" s="30"/>
      <c r="AO118" s="30"/>
      <c r="AP118" s="30"/>
      <c r="AQ118" s="30"/>
      <c r="AR118" s="30"/>
      <c r="AS118" s="30"/>
      <c r="AT118" s="30"/>
      <c r="AU118" s="30"/>
      <c r="AV118" s="30"/>
    </row>
    <row r="119" spans="1:48" x14ac:dyDescent="0.25">
      <c r="A119" s="105" t="s">
        <v>268</v>
      </c>
      <c r="B119" s="30">
        <f>'Peligro y Exposición'!D120</f>
        <v>7.3</v>
      </c>
      <c r="C119" s="30"/>
      <c r="D119" s="30">
        <f>'Peligro y Exposición'!Q120</f>
        <v>0</v>
      </c>
      <c r="E119" s="30">
        <f>'Peligro y Exposición'!U120</f>
        <v>7.4</v>
      </c>
      <c r="F119" s="30">
        <f>'Peligro y Exposición'!Y120</f>
        <v>5.2</v>
      </c>
      <c r="G119" s="30">
        <f>'Peligro y Exposición'!Z120</f>
        <v>5.6</v>
      </c>
      <c r="H119" s="30">
        <f>'Peligro y Exposición'!AD120</f>
        <v>8.1999999999999993</v>
      </c>
      <c r="I119" s="30">
        <f>'Peligro y Exposición'!AE120</f>
        <v>8.1999999999999993</v>
      </c>
      <c r="J119" s="30">
        <f>'INFORM-HN 2018'!L121</f>
        <v>7.1</v>
      </c>
      <c r="K119" s="30">
        <f>'INFORM-HN 2018'!M121</f>
        <v>8.3000000000000007</v>
      </c>
      <c r="L119" s="30">
        <f>'INFORM-HN 2018'!N121</f>
        <v>8.1</v>
      </c>
      <c r="M119" s="30">
        <f>'INFORM-HN 2018'!O121</f>
        <v>6.9</v>
      </c>
      <c r="N119" s="30">
        <f>'INFORM-HN 2018'!P121</f>
        <v>7.8</v>
      </c>
      <c r="O119" s="30">
        <f>'INFORM-HN 2018'!Q121</f>
        <v>1.7</v>
      </c>
      <c r="P119" s="30">
        <f>'INFORM-HN 2018'!R121</f>
        <v>6.6</v>
      </c>
      <c r="Q119" s="30">
        <f>'INFORM-HN 2018'!S121</f>
        <v>4.5999999999999996</v>
      </c>
      <c r="R119" s="30">
        <f>'INFORM-HN 2018'!T121</f>
        <v>6.5</v>
      </c>
      <c r="S119" s="30">
        <f>'INFORM-HN 2018'!U121</f>
        <v>10</v>
      </c>
      <c r="T119" s="30">
        <f>'INFORM-HN 2018'!V121</f>
        <v>6.4</v>
      </c>
      <c r="U119" s="30">
        <f>'INFORM-HN 2018'!W121</f>
        <v>8.8000000000000007</v>
      </c>
      <c r="V119" s="30">
        <f>'INFORM-HN 2018'!X121</f>
        <v>9.1</v>
      </c>
      <c r="W119" s="30">
        <f>'INFORM-HN 2018'!Y121</f>
        <v>9.6999999999999993</v>
      </c>
      <c r="X119" s="30">
        <f>'INFORM-HN 2018'!Z121</f>
        <v>6.2</v>
      </c>
      <c r="Y119" s="30">
        <f>'INFORM-HN 2018'!AA121</f>
        <v>8.3000000000000007</v>
      </c>
      <c r="Z119" s="30">
        <f>'INFORM-HN 2018'!AB121</f>
        <v>8.6</v>
      </c>
      <c r="AA119" s="30">
        <f>'INFORM-HN 2018'!AC121</f>
        <v>7.3</v>
      </c>
      <c r="AB119" s="30"/>
      <c r="AD119" s="101"/>
      <c r="AE119" s="4"/>
      <c r="AF119" s="210"/>
      <c r="AG119" s="30"/>
      <c r="AH119" s="30"/>
      <c r="AI119" s="30"/>
      <c r="AJ119" s="30"/>
      <c r="AK119" s="30"/>
      <c r="AL119" s="30"/>
      <c r="AO119" s="30"/>
      <c r="AP119" s="30"/>
      <c r="AQ119" s="30"/>
      <c r="AR119" s="30"/>
      <c r="AS119" s="30"/>
      <c r="AT119" s="30"/>
      <c r="AU119" s="30"/>
      <c r="AV119" s="30"/>
    </row>
    <row r="120" spans="1:48" x14ac:dyDescent="0.25">
      <c r="A120" s="105" t="s">
        <v>269</v>
      </c>
      <c r="B120" s="30">
        <f>'Peligro y Exposición'!D121</f>
        <v>0</v>
      </c>
      <c r="C120" s="30">
        <f>'Peligro y Exposición'!H121</f>
        <v>0</v>
      </c>
      <c r="D120" s="30">
        <f>'Peligro y Exposición'!Q121</f>
        <v>0</v>
      </c>
      <c r="E120" s="30">
        <f>'Peligro y Exposición'!U121</f>
        <v>7.4</v>
      </c>
      <c r="F120" s="30">
        <f>'Peligro y Exposición'!Y121</f>
        <v>5.7</v>
      </c>
      <c r="G120" s="30">
        <f>'Peligro y Exposición'!Z121</f>
        <v>3.4</v>
      </c>
      <c r="H120" s="30">
        <f>'Peligro y Exposición'!AD121</f>
        <v>0</v>
      </c>
      <c r="I120" s="30">
        <f>'Peligro y Exposición'!AE121</f>
        <v>0</v>
      </c>
      <c r="J120" s="30">
        <f>'INFORM-HN 2018'!L122</f>
        <v>1.9</v>
      </c>
      <c r="K120" s="30">
        <f>'INFORM-HN 2018'!M122</f>
        <v>6.9</v>
      </c>
      <c r="L120" s="30">
        <f>'INFORM-HN 2018'!N122</f>
        <v>8</v>
      </c>
      <c r="M120" s="30">
        <f>'INFORM-HN 2018'!O122</f>
        <v>6.1</v>
      </c>
      <c r="N120" s="30">
        <f>'INFORM-HN 2018'!P122</f>
        <v>7</v>
      </c>
      <c r="O120" s="30">
        <f>'INFORM-HN 2018'!Q122</f>
        <v>0.5</v>
      </c>
      <c r="P120" s="30">
        <f>'INFORM-HN 2018'!R122</f>
        <v>5.0999999999999996</v>
      </c>
      <c r="Q120" s="30">
        <f>'INFORM-HN 2018'!S122</f>
        <v>3.1</v>
      </c>
      <c r="R120" s="30">
        <f>'INFORM-HN 2018'!T122</f>
        <v>5.4</v>
      </c>
      <c r="S120" s="30">
        <f>'INFORM-HN 2018'!U122</f>
        <v>6.7</v>
      </c>
      <c r="T120" s="30">
        <f>'INFORM-HN 2018'!V122</f>
        <v>6.2</v>
      </c>
      <c r="U120" s="30">
        <f>'INFORM-HN 2018'!W122</f>
        <v>6.5</v>
      </c>
      <c r="V120" s="30">
        <f>'INFORM-HN 2018'!X122</f>
        <v>7.9</v>
      </c>
      <c r="W120" s="30">
        <f>'INFORM-HN 2018'!Y122</f>
        <v>7</v>
      </c>
      <c r="X120" s="30">
        <f>'INFORM-HN 2018'!Z122</f>
        <v>5.6</v>
      </c>
      <c r="Y120" s="30">
        <f>'INFORM-HN 2018'!AA122</f>
        <v>6.8</v>
      </c>
      <c r="Z120" s="30">
        <f>'INFORM-HN 2018'!AB122</f>
        <v>6.7</v>
      </c>
      <c r="AA120" s="30">
        <f>'INFORM-HN 2018'!AC122</f>
        <v>4.0999999999999996</v>
      </c>
      <c r="AB120" s="30"/>
      <c r="AD120" s="101"/>
      <c r="AE120" s="4"/>
      <c r="AF120" s="210"/>
      <c r="AG120" s="30"/>
      <c r="AH120" s="30"/>
      <c r="AI120" s="30"/>
      <c r="AJ120" s="30"/>
      <c r="AK120" s="30"/>
      <c r="AL120" s="30"/>
      <c r="AO120" s="30"/>
      <c r="AP120" s="30"/>
      <c r="AQ120" s="30"/>
      <c r="AR120" s="30"/>
      <c r="AS120" s="30"/>
      <c r="AT120" s="30"/>
      <c r="AU120" s="30"/>
      <c r="AV120" s="30"/>
    </row>
    <row r="121" spans="1:48" x14ac:dyDescent="0.25">
      <c r="A121" s="105" t="s">
        <v>270</v>
      </c>
      <c r="B121" s="30">
        <f>'Peligro y Exposición'!D122</f>
        <v>0</v>
      </c>
      <c r="C121" s="30">
        <f>'Peligro y Exposición'!H122</f>
        <v>4.0999999999999996</v>
      </c>
      <c r="D121" s="30">
        <f>'Peligro y Exposición'!Q122</f>
        <v>0</v>
      </c>
      <c r="E121" s="30">
        <f>'Peligro y Exposición'!U122</f>
        <v>9.6</v>
      </c>
      <c r="F121" s="30">
        <f>'Peligro y Exposición'!Y122</f>
        <v>5.9</v>
      </c>
      <c r="G121" s="30">
        <f>'Peligro y Exposición'!Z122</f>
        <v>5.3</v>
      </c>
      <c r="H121" s="30">
        <f>'Peligro y Exposición'!AD122</f>
        <v>1</v>
      </c>
      <c r="I121" s="30">
        <f>'Peligro y Exposición'!AE122</f>
        <v>1</v>
      </c>
      <c r="J121" s="30">
        <f>'INFORM-HN 2018'!L123</f>
        <v>3.4</v>
      </c>
      <c r="K121" s="30">
        <f>'INFORM-HN 2018'!M123</f>
        <v>9.4</v>
      </c>
      <c r="L121" s="30">
        <f>'INFORM-HN 2018'!N123</f>
        <v>8.3000000000000007</v>
      </c>
      <c r="M121" s="30">
        <f>'INFORM-HN 2018'!O123</f>
        <v>8.1999999999999993</v>
      </c>
      <c r="N121" s="30">
        <f>'INFORM-HN 2018'!P123</f>
        <v>8.6</v>
      </c>
      <c r="O121" s="30">
        <f>'INFORM-HN 2018'!Q123</f>
        <v>4.5</v>
      </c>
      <c r="P121" s="30">
        <f>'INFORM-HN 2018'!R123</f>
        <v>7.4</v>
      </c>
      <c r="Q121" s="30">
        <f>'INFORM-HN 2018'!S123</f>
        <v>6.2</v>
      </c>
      <c r="R121" s="30">
        <f>'INFORM-HN 2018'!T123</f>
        <v>7.6</v>
      </c>
      <c r="S121" s="30">
        <f>'INFORM-HN 2018'!U123</f>
        <v>5</v>
      </c>
      <c r="T121" s="30">
        <f>'INFORM-HN 2018'!V123</f>
        <v>7.4</v>
      </c>
      <c r="U121" s="30">
        <f>'INFORM-HN 2018'!W123</f>
        <v>6.3</v>
      </c>
      <c r="V121" s="30">
        <f>'INFORM-HN 2018'!X123</f>
        <v>9.5</v>
      </c>
      <c r="W121" s="30">
        <f>'INFORM-HN 2018'!Y123</f>
        <v>9.5</v>
      </c>
      <c r="X121" s="30">
        <f>'INFORM-HN 2018'!Z123</f>
        <v>8.4</v>
      </c>
      <c r="Y121" s="30">
        <f>'INFORM-HN 2018'!AA123</f>
        <v>9.1</v>
      </c>
      <c r="Z121" s="30">
        <f>'INFORM-HN 2018'!AB123</f>
        <v>8</v>
      </c>
      <c r="AA121" s="30">
        <f>'INFORM-HN 2018'!AC123</f>
        <v>5.9</v>
      </c>
      <c r="AB121" s="30"/>
      <c r="AD121" s="101"/>
      <c r="AE121" s="4"/>
      <c r="AF121" s="210"/>
      <c r="AG121" s="30"/>
      <c r="AH121" s="30"/>
      <c r="AI121" s="30"/>
      <c r="AJ121" s="30"/>
      <c r="AK121" s="30"/>
      <c r="AL121" s="30"/>
      <c r="AO121" s="30"/>
      <c r="AP121" s="30"/>
      <c r="AQ121" s="30"/>
      <c r="AR121" s="30"/>
      <c r="AS121" s="30"/>
      <c r="AT121" s="30"/>
      <c r="AU121" s="30"/>
      <c r="AV121" s="30"/>
    </row>
    <row r="122" spans="1:48" x14ac:dyDescent="0.25">
      <c r="A122" s="105" t="s">
        <v>271</v>
      </c>
      <c r="B122" s="30">
        <f>'Peligro y Exposición'!D123</f>
        <v>0</v>
      </c>
      <c r="C122" s="30">
        <f>'Peligro y Exposición'!H123</f>
        <v>0</v>
      </c>
      <c r="D122" s="30">
        <f>'Peligro y Exposición'!Q123</f>
        <v>0</v>
      </c>
      <c r="E122" s="30">
        <f>'Peligro y Exposición'!U123</f>
        <v>3.6</v>
      </c>
      <c r="F122" s="30">
        <f>'Peligro y Exposición'!Y123</f>
        <v>5.2</v>
      </c>
      <c r="G122" s="30">
        <f>'Peligro y Exposición'!Z123</f>
        <v>2.1</v>
      </c>
      <c r="H122" s="30">
        <f>'Peligro y Exposición'!AD123</f>
        <v>0</v>
      </c>
      <c r="I122" s="30">
        <f>'Peligro y Exposición'!AE123</f>
        <v>0</v>
      </c>
      <c r="J122" s="30">
        <f>'INFORM-HN 2018'!L124</f>
        <v>1.1000000000000001</v>
      </c>
      <c r="K122" s="30">
        <f>'INFORM-HN 2018'!M124</f>
        <v>6.3</v>
      </c>
      <c r="L122" s="30">
        <f>'INFORM-HN 2018'!N124</f>
        <v>7.7</v>
      </c>
      <c r="M122" s="30">
        <f>'INFORM-HN 2018'!O124</f>
        <v>6.5</v>
      </c>
      <c r="N122" s="30">
        <f>'INFORM-HN 2018'!P124</f>
        <v>6.8</v>
      </c>
      <c r="O122" s="30">
        <f>'INFORM-HN 2018'!Q124</f>
        <v>0.9</v>
      </c>
      <c r="P122" s="30">
        <f>'INFORM-HN 2018'!R124</f>
        <v>4.5</v>
      </c>
      <c r="Q122" s="30">
        <f>'INFORM-HN 2018'!S124</f>
        <v>2.9</v>
      </c>
      <c r="R122" s="30">
        <f>'INFORM-HN 2018'!T124</f>
        <v>5.2</v>
      </c>
      <c r="S122" s="30">
        <f>'INFORM-HN 2018'!U124</f>
        <v>8.3000000000000007</v>
      </c>
      <c r="T122" s="30">
        <f>'INFORM-HN 2018'!V124</f>
        <v>6.7</v>
      </c>
      <c r="U122" s="30">
        <f>'INFORM-HN 2018'!W124</f>
        <v>7.6</v>
      </c>
      <c r="V122" s="30">
        <f>'INFORM-HN 2018'!X124</f>
        <v>6.6</v>
      </c>
      <c r="W122" s="30">
        <f>'INFORM-HN 2018'!Y124</f>
        <v>4.3</v>
      </c>
      <c r="X122" s="30">
        <f>'INFORM-HN 2018'!Z124</f>
        <v>5.8</v>
      </c>
      <c r="Y122" s="30">
        <f>'INFORM-HN 2018'!AA124</f>
        <v>5.6</v>
      </c>
      <c r="Z122" s="30">
        <f>'INFORM-HN 2018'!AB124</f>
        <v>6.7</v>
      </c>
      <c r="AA122" s="30">
        <f>'INFORM-HN 2018'!AC124</f>
        <v>3.4</v>
      </c>
      <c r="AB122" s="30"/>
      <c r="AD122" s="101"/>
      <c r="AE122" s="4"/>
      <c r="AF122" s="210"/>
      <c r="AG122" s="30"/>
      <c r="AH122" s="30"/>
      <c r="AI122" s="30"/>
      <c r="AJ122" s="30"/>
      <c r="AK122" s="30"/>
      <c r="AL122" s="30"/>
      <c r="AO122" s="30"/>
      <c r="AP122" s="30"/>
      <c r="AQ122" s="30"/>
      <c r="AR122" s="30"/>
      <c r="AS122" s="30"/>
      <c r="AT122" s="30"/>
      <c r="AU122" s="30"/>
      <c r="AV122" s="30"/>
    </row>
    <row r="123" spans="1:48" x14ac:dyDescent="0.25">
      <c r="A123" s="105" t="s">
        <v>272</v>
      </c>
      <c r="B123" s="30">
        <f>'Peligro y Exposición'!D124</f>
        <v>5.3</v>
      </c>
      <c r="C123" s="30">
        <f>'Peligro y Exposición'!H124</f>
        <v>0</v>
      </c>
      <c r="D123" s="30">
        <f>'Peligro y Exposición'!Q124</f>
        <v>0</v>
      </c>
      <c r="E123" s="30">
        <f>'Peligro y Exposición'!U124</f>
        <v>6.2</v>
      </c>
      <c r="F123" s="30">
        <f>'Peligro y Exposición'!Y124</f>
        <v>5.8</v>
      </c>
      <c r="G123" s="30">
        <f>'Peligro y Exposición'!Z124</f>
        <v>4</v>
      </c>
      <c r="H123" s="30">
        <f>'Peligro y Exposición'!AD124</f>
        <v>4</v>
      </c>
      <c r="I123" s="30">
        <f>'Peligro y Exposición'!AE124</f>
        <v>4</v>
      </c>
      <c r="J123" s="30">
        <f>'INFORM-HN 2018'!L125</f>
        <v>4</v>
      </c>
      <c r="K123" s="30">
        <f>'INFORM-HN 2018'!M125</f>
        <v>8.1999999999999993</v>
      </c>
      <c r="L123" s="30">
        <f>'INFORM-HN 2018'!N125</f>
        <v>7.4</v>
      </c>
      <c r="M123" s="30">
        <f>'INFORM-HN 2018'!O125</f>
        <v>5.9</v>
      </c>
      <c r="N123" s="30">
        <f>'INFORM-HN 2018'!P125</f>
        <v>7.2</v>
      </c>
      <c r="O123" s="30">
        <f>'INFORM-HN 2018'!Q125</f>
        <v>0.4</v>
      </c>
      <c r="P123" s="30">
        <f>'INFORM-HN 2018'!R125</f>
        <v>4.5</v>
      </c>
      <c r="Q123" s="30">
        <f>'INFORM-HN 2018'!S125</f>
        <v>2.7</v>
      </c>
      <c r="R123" s="30">
        <f>'INFORM-HN 2018'!T125</f>
        <v>5.4</v>
      </c>
      <c r="S123" s="30">
        <f>'INFORM-HN 2018'!U125</f>
        <v>8.3000000000000007</v>
      </c>
      <c r="T123" s="30">
        <f>'INFORM-HN 2018'!V125</f>
        <v>6.1</v>
      </c>
      <c r="U123" s="30">
        <f>'INFORM-HN 2018'!W125</f>
        <v>7.4</v>
      </c>
      <c r="V123" s="30">
        <f>'INFORM-HN 2018'!X125</f>
        <v>7.6</v>
      </c>
      <c r="W123" s="30">
        <f>'INFORM-HN 2018'!Y125</f>
        <v>9.6</v>
      </c>
      <c r="X123" s="30">
        <f>'INFORM-HN 2018'!Z125</f>
        <v>5.0999999999999996</v>
      </c>
      <c r="Y123" s="30">
        <f>'INFORM-HN 2018'!AA125</f>
        <v>7.4</v>
      </c>
      <c r="Z123" s="30">
        <f>'INFORM-HN 2018'!AB125</f>
        <v>7.4</v>
      </c>
      <c r="AA123" s="30">
        <f>'INFORM-HN 2018'!AC125</f>
        <v>5.4</v>
      </c>
      <c r="AB123" s="30"/>
      <c r="AD123" s="101"/>
      <c r="AE123" s="4"/>
      <c r="AF123" s="210"/>
      <c r="AG123" s="30"/>
      <c r="AH123" s="30"/>
      <c r="AI123" s="30"/>
      <c r="AJ123" s="30"/>
      <c r="AK123" s="30"/>
      <c r="AL123" s="30"/>
      <c r="AO123" s="30"/>
      <c r="AP123" s="30"/>
      <c r="AQ123" s="30"/>
      <c r="AR123" s="30"/>
      <c r="AS123" s="30"/>
      <c r="AT123" s="30"/>
      <c r="AU123" s="30"/>
      <c r="AV123" s="30"/>
    </row>
    <row r="124" spans="1:48" x14ac:dyDescent="0.25">
      <c r="A124" s="105" t="s">
        <v>273</v>
      </c>
      <c r="B124" s="30">
        <f>'Peligro y Exposición'!D125</f>
        <v>0</v>
      </c>
      <c r="C124" s="30">
        <f>'Peligro y Exposición'!H125</f>
        <v>0</v>
      </c>
      <c r="D124" s="30">
        <f>'Peligro y Exposición'!Q125</f>
        <v>0</v>
      </c>
      <c r="E124" s="30">
        <f>'Peligro y Exposición'!U125</f>
        <v>5.3</v>
      </c>
      <c r="F124" s="30">
        <f>'Peligro y Exposición'!Y125</f>
        <v>6.3</v>
      </c>
      <c r="G124" s="30">
        <f>'Peligro y Exposición'!Z125</f>
        <v>2.9</v>
      </c>
      <c r="H124" s="30">
        <f>'Peligro y Exposición'!AD125</f>
        <v>2.4</v>
      </c>
      <c r="I124" s="30">
        <f>'Peligro y Exposición'!AE125</f>
        <v>2.4</v>
      </c>
      <c r="J124" s="30">
        <f>'INFORM-HN 2018'!L126</f>
        <v>2.7</v>
      </c>
      <c r="K124" s="30">
        <f>'INFORM-HN 2018'!M126</f>
        <v>8.1</v>
      </c>
      <c r="L124" s="30">
        <f>'INFORM-HN 2018'!N126</f>
        <v>8.1999999999999993</v>
      </c>
      <c r="M124" s="30">
        <f>'INFORM-HN 2018'!O126</f>
        <v>7.7</v>
      </c>
      <c r="N124" s="30">
        <f>'INFORM-HN 2018'!P126</f>
        <v>8</v>
      </c>
      <c r="O124" s="30">
        <f>'INFORM-HN 2018'!Q126</f>
        <v>6.1</v>
      </c>
      <c r="P124" s="30">
        <f>'INFORM-HN 2018'!R126</f>
        <v>5</v>
      </c>
      <c r="Q124" s="30">
        <f>'INFORM-HN 2018'!S126</f>
        <v>5.6</v>
      </c>
      <c r="R124" s="30">
        <f>'INFORM-HN 2018'!T126</f>
        <v>7</v>
      </c>
      <c r="S124" s="30">
        <f>'INFORM-HN 2018'!U126</f>
        <v>8.3000000000000007</v>
      </c>
      <c r="T124" s="30">
        <f>'INFORM-HN 2018'!V126</f>
        <v>6.2</v>
      </c>
      <c r="U124" s="30">
        <f>'INFORM-HN 2018'!W126</f>
        <v>7.4</v>
      </c>
      <c r="V124" s="30">
        <f>'INFORM-HN 2018'!X126</f>
        <v>6.7</v>
      </c>
      <c r="W124" s="30">
        <f>'INFORM-HN 2018'!Y126</f>
        <v>7.2</v>
      </c>
      <c r="X124" s="30">
        <f>'INFORM-HN 2018'!Z126</f>
        <v>6.3</v>
      </c>
      <c r="Y124" s="30">
        <f>'INFORM-HN 2018'!AA126</f>
        <v>6.7</v>
      </c>
      <c r="Z124" s="30">
        <f>'INFORM-HN 2018'!AB126</f>
        <v>7.1</v>
      </c>
      <c r="AA124" s="30">
        <f>'INFORM-HN 2018'!AC126</f>
        <v>5.0999999999999996</v>
      </c>
      <c r="AB124" s="30"/>
      <c r="AD124" s="101"/>
      <c r="AE124" s="4"/>
      <c r="AF124" s="210"/>
      <c r="AG124" s="30"/>
      <c r="AH124" s="30"/>
      <c r="AI124" s="30"/>
      <c r="AJ124" s="30"/>
      <c r="AK124" s="30"/>
      <c r="AL124" s="30"/>
      <c r="AO124" s="30"/>
      <c r="AP124" s="30"/>
      <c r="AQ124" s="30"/>
      <c r="AR124" s="30"/>
      <c r="AS124" s="30"/>
      <c r="AT124" s="30"/>
      <c r="AU124" s="30"/>
      <c r="AV124" s="30"/>
    </row>
    <row r="125" spans="1:48" x14ac:dyDescent="0.25">
      <c r="A125" s="105" t="s">
        <v>274</v>
      </c>
      <c r="B125" s="30">
        <f>'Peligro y Exposición'!D126</f>
        <v>7.1</v>
      </c>
      <c r="C125" s="30">
        <f>'Peligro y Exposición'!H126</f>
        <v>0</v>
      </c>
      <c r="D125" s="30">
        <f>'Peligro y Exposición'!Q126</f>
        <v>0</v>
      </c>
      <c r="E125" s="30">
        <f>'Peligro y Exposición'!U126</f>
        <v>9.8000000000000007</v>
      </c>
      <c r="F125" s="30">
        <f>'Peligro y Exposición'!Y126</f>
        <v>9.9</v>
      </c>
      <c r="G125" s="30">
        <f>'Peligro y Exposición'!Z126</f>
        <v>7.3</v>
      </c>
      <c r="H125" s="30">
        <f>'Peligro y Exposición'!AD126</f>
        <v>0</v>
      </c>
      <c r="I125" s="30">
        <f>'Peligro y Exposición'!AE126</f>
        <v>0</v>
      </c>
      <c r="J125" s="30">
        <f>'INFORM-HN 2018'!L127</f>
        <v>4.5999999999999996</v>
      </c>
      <c r="K125" s="30">
        <f>'INFORM-HN 2018'!M127</f>
        <v>9.1</v>
      </c>
      <c r="L125" s="30">
        <f>'INFORM-HN 2018'!N127</f>
        <v>8.1</v>
      </c>
      <c r="M125" s="30">
        <f>'INFORM-HN 2018'!O127</f>
        <v>7.3</v>
      </c>
      <c r="N125" s="30">
        <f>'INFORM-HN 2018'!P127</f>
        <v>8.1999999999999993</v>
      </c>
      <c r="O125" s="30">
        <f>'INFORM-HN 2018'!Q127</f>
        <v>2.2999999999999998</v>
      </c>
      <c r="P125" s="30">
        <f>'INFORM-HN 2018'!R127</f>
        <v>7.9</v>
      </c>
      <c r="Q125" s="30">
        <f>'INFORM-HN 2018'!S127</f>
        <v>5.8</v>
      </c>
      <c r="R125" s="30">
        <f>'INFORM-HN 2018'!T127</f>
        <v>7.2</v>
      </c>
      <c r="S125" s="30">
        <f>'INFORM-HN 2018'!U127</f>
        <v>10</v>
      </c>
      <c r="T125" s="30">
        <f>'INFORM-HN 2018'!V127</f>
        <v>7.7</v>
      </c>
      <c r="U125" s="30">
        <f>'INFORM-HN 2018'!W127</f>
        <v>9.1999999999999993</v>
      </c>
      <c r="V125" s="30">
        <f>'INFORM-HN 2018'!X127</f>
        <v>9.1999999999999993</v>
      </c>
      <c r="W125" s="30">
        <f>'INFORM-HN 2018'!Y127</f>
        <v>9.6</v>
      </c>
      <c r="X125" s="30">
        <f>'INFORM-HN 2018'!Z127</f>
        <v>7.4</v>
      </c>
      <c r="Y125" s="30">
        <f>'INFORM-HN 2018'!AA127</f>
        <v>8.6999999999999993</v>
      </c>
      <c r="Z125" s="30">
        <f>'INFORM-HN 2018'!AB127</f>
        <v>9</v>
      </c>
      <c r="AA125" s="30">
        <f>'INFORM-HN 2018'!AC127</f>
        <v>6.7</v>
      </c>
      <c r="AB125" s="30"/>
      <c r="AD125" s="101"/>
      <c r="AE125" s="4"/>
      <c r="AF125" s="210"/>
      <c r="AG125" s="30"/>
      <c r="AH125" s="30"/>
      <c r="AI125" s="30"/>
      <c r="AJ125" s="30"/>
      <c r="AK125" s="30"/>
      <c r="AL125" s="30"/>
      <c r="AO125" s="30"/>
      <c r="AP125" s="30"/>
      <c r="AQ125" s="30"/>
      <c r="AR125" s="30"/>
      <c r="AS125" s="30"/>
      <c r="AT125" s="30"/>
      <c r="AU125" s="30"/>
      <c r="AV125" s="30"/>
    </row>
    <row r="126" spans="1:48" x14ac:dyDescent="0.25">
      <c r="A126" s="105" t="s">
        <v>275</v>
      </c>
      <c r="B126" s="30">
        <f>'Peligro y Exposición'!D127</f>
        <v>6.6</v>
      </c>
      <c r="C126" s="30">
        <f>'Peligro y Exposición'!H127</f>
        <v>4.5</v>
      </c>
      <c r="D126" s="30">
        <f>'Peligro y Exposición'!Q127</f>
        <v>0</v>
      </c>
      <c r="E126" s="30">
        <f>'Peligro y Exposición'!U127</f>
        <v>7.5</v>
      </c>
      <c r="F126" s="30">
        <f>'Peligro y Exposición'!Y127</f>
        <v>8.6</v>
      </c>
      <c r="G126" s="30">
        <f>'Peligro y Exposición'!Z127</f>
        <v>6.2</v>
      </c>
      <c r="H126" s="30">
        <f>'Peligro y Exposición'!AD127</f>
        <v>1.7</v>
      </c>
      <c r="I126" s="30">
        <f>'Peligro y Exposición'!AE127</f>
        <v>1.7</v>
      </c>
      <c r="J126" s="30">
        <f>'INFORM-HN 2018'!L128</f>
        <v>4.3</v>
      </c>
      <c r="K126" s="30">
        <f>'INFORM-HN 2018'!M128</f>
        <v>6.7</v>
      </c>
      <c r="L126" s="30">
        <f>'INFORM-HN 2018'!N128</f>
        <v>7.4</v>
      </c>
      <c r="M126" s="30">
        <f>'INFORM-HN 2018'!O128</f>
        <v>6.1</v>
      </c>
      <c r="N126" s="30">
        <f>'INFORM-HN 2018'!P128</f>
        <v>6.7</v>
      </c>
      <c r="O126" s="30">
        <f>'INFORM-HN 2018'!Q128</f>
        <v>1.8</v>
      </c>
      <c r="P126" s="30">
        <f>'INFORM-HN 2018'!R128</f>
        <v>4.3</v>
      </c>
      <c r="Q126" s="30">
        <f>'INFORM-HN 2018'!S128</f>
        <v>3.1</v>
      </c>
      <c r="R126" s="30">
        <f>'INFORM-HN 2018'!T128</f>
        <v>5.2</v>
      </c>
      <c r="S126" s="30">
        <f>'INFORM-HN 2018'!U128</f>
        <v>5</v>
      </c>
      <c r="T126" s="30">
        <f>'INFORM-HN 2018'!V128</f>
        <v>4.3</v>
      </c>
      <c r="U126" s="30">
        <f>'INFORM-HN 2018'!W128</f>
        <v>4.7</v>
      </c>
      <c r="V126" s="30">
        <f>'INFORM-HN 2018'!X128</f>
        <v>6</v>
      </c>
      <c r="W126" s="30">
        <f>'INFORM-HN 2018'!Y128</f>
        <v>7.5</v>
      </c>
      <c r="X126" s="30">
        <f>'INFORM-HN 2018'!Z128</f>
        <v>4.2</v>
      </c>
      <c r="Y126" s="30">
        <f>'INFORM-HN 2018'!AA128</f>
        <v>5.9</v>
      </c>
      <c r="Z126" s="30">
        <f>'INFORM-HN 2018'!AB128</f>
        <v>5.3</v>
      </c>
      <c r="AA126" s="30">
        <f>'INFORM-HN 2018'!AC128</f>
        <v>4.9000000000000004</v>
      </c>
      <c r="AB126" s="30"/>
      <c r="AD126" s="101"/>
      <c r="AE126" s="4"/>
      <c r="AF126" s="210"/>
      <c r="AG126" s="30"/>
      <c r="AH126" s="30"/>
      <c r="AI126" s="30"/>
      <c r="AJ126" s="30"/>
      <c r="AK126" s="30"/>
      <c r="AL126" s="30"/>
      <c r="AO126" s="30"/>
      <c r="AP126" s="30"/>
      <c r="AQ126" s="30"/>
      <c r="AR126" s="30"/>
      <c r="AS126" s="30"/>
      <c r="AT126" s="30"/>
      <c r="AU126" s="30"/>
      <c r="AV126" s="30"/>
    </row>
    <row r="127" spans="1:48" x14ac:dyDescent="0.25">
      <c r="A127" s="105" t="s">
        <v>276</v>
      </c>
      <c r="B127" s="30">
        <f>'Peligro y Exposición'!D128</f>
        <v>0</v>
      </c>
      <c r="C127" s="30">
        <f>'Peligro y Exposición'!H128</f>
        <v>3.3</v>
      </c>
      <c r="D127" s="30">
        <f>'Peligro y Exposición'!Q128</f>
        <v>0</v>
      </c>
      <c r="E127" s="30">
        <f>'Peligro y Exposición'!U128</f>
        <v>5.6</v>
      </c>
      <c r="F127" s="30">
        <f>'Peligro y Exposición'!Y128</f>
        <v>0</v>
      </c>
      <c r="G127" s="30">
        <f>'Peligro y Exposición'!Z128</f>
        <v>2.1</v>
      </c>
      <c r="H127" s="30">
        <f>'Peligro y Exposición'!AD128</f>
        <v>2.2999999999999998</v>
      </c>
      <c r="I127" s="30">
        <f>'Peligro y Exposición'!AE128</f>
        <v>2.2999999999999998</v>
      </c>
      <c r="J127" s="30">
        <f>'INFORM-HN 2018'!L129</f>
        <v>2.2000000000000002</v>
      </c>
      <c r="K127" s="30">
        <f>'INFORM-HN 2018'!M129</f>
        <v>6.1</v>
      </c>
      <c r="L127" s="30">
        <f>'INFORM-HN 2018'!N129</f>
        <v>7.2</v>
      </c>
      <c r="M127" s="30">
        <f>'INFORM-HN 2018'!O129</f>
        <v>5.6</v>
      </c>
      <c r="N127" s="30">
        <f>'INFORM-HN 2018'!P129</f>
        <v>6.3</v>
      </c>
      <c r="O127" s="30">
        <f>'INFORM-HN 2018'!Q129</f>
        <v>0.3</v>
      </c>
      <c r="P127" s="30">
        <f>'INFORM-HN 2018'!R129</f>
        <v>2.6</v>
      </c>
      <c r="Q127" s="30">
        <f>'INFORM-HN 2018'!S129</f>
        <v>1.5</v>
      </c>
      <c r="R127" s="30">
        <f>'INFORM-HN 2018'!T129</f>
        <v>4.3</v>
      </c>
      <c r="S127" s="30">
        <f>'INFORM-HN 2018'!U129</f>
        <v>5</v>
      </c>
      <c r="T127" s="30">
        <f>'INFORM-HN 2018'!V129</f>
        <v>4</v>
      </c>
      <c r="U127" s="30">
        <f>'INFORM-HN 2018'!W129</f>
        <v>4.5</v>
      </c>
      <c r="V127" s="30">
        <f>'INFORM-HN 2018'!X129</f>
        <v>6</v>
      </c>
      <c r="W127" s="30">
        <f>'INFORM-HN 2018'!Y129</f>
        <v>6.8</v>
      </c>
      <c r="X127" s="30">
        <f>'INFORM-HN 2018'!Z129</f>
        <v>3.3</v>
      </c>
      <c r="Y127" s="30">
        <f>'INFORM-HN 2018'!AA129</f>
        <v>5.4</v>
      </c>
      <c r="Z127" s="30">
        <f>'INFORM-HN 2018'!AB129</f>
        <v>5</v>
      </c>
      <c r="AA127" s="30">
        <f>'INFORM-HN 2018'!AC129</f>
        <v>3.6</v>
      </c>
      <c r="AB127" s="30"/>
      <c r="AD127" s="101"/>
      <c r="AE127" s="4"/>
      <c r="AF127" s="210"/>
      <c r="AG127" s="30"/>
      <c r="AH127" s="30"/>
      <c r="AI127" s="30"/>
      <c r="AJ127" s="30"/>
      <c r="AK127" s="30"/>
      <c r="AL127" s="30"/>
      <c r="AO127" s="30"/>
      <c r="AP127" s="30"/>
      <c r="AQ127" s="30"/>
      <c r="AR127" s="30"/>
      <c r="AS127" s="30"/>
      <c r="AT127" s="30"/>
      <c r="AU127" s="30"/>
      <c r="AV127" s="30"/>
    </row>
    <row r="128" spans="1:48" x14ac:dyDescent="0.25">
      <c r="A128" s="105" t="s">
        <v>277</v>
      </c>
      <c r="B128" s="30">
        <f>'Peligro y Exposición'!D129</f>
        <v>0</v>
      </c>
      <c r="C128" s="30">
        <f>'Peligro y Exposición'!H129</f>
        <v>3</v>
      </c>
      <c r="D128" s="30">
        <f>'Peligro y Exposición'!Q129</f>
        <v>0</v>
      </c>
      <c r="E128" s="30">
        <f>'Peligro y Exposición'!U129</f>
        <v>9.3000000000000007</v>
      </c>
      <c r="F128" s="30">
        <f>'Peligro y Exposición'!Y129</f>
        <v>6.4</v>
      </c>
      <c r="G128" s="30">
        <f>'Peligro y Exposición'!Z129</f>
        <v>5</v>
      </c>
      <c r="H128" s="30">
        <f>'Peligro y Exposición'!AD129</f>
        <v>0</v>
      </c>
      <c r="I128" s="30">
        <f>'Peligro y Exposición'!AE129</f>
        <v>0</v>
      </c>
      <c r="J128" s="30">
        <f>'INFORM-HN 2018'!L130</f>
        <v>2.9</v>
      </c>
      <c r="K128" s="30">
        <f>'INFORM-HN 2018'!M130</f>
        <v>5.8</v>
      </c>
      <c r="L128" s="30">
        <f>'INFORM-HN 2018'!N130</f>
        <v>4.9000000000000004</v>
      </c>
      <c r="M128" s="30">
        <f>'INFORM-HN 2018'!O130</f>
        <v>5.0999999999999996</v>
      </c>
      <c r="N128" s="30">
        <f>'INFORM-HN 2018'!P130</f>
        <v>5.3</v>
      </c>
      <c r="O128" s="30">
        <f>'INFORM-HN 2018'!Q130</f>
        <v>0.2</v>
      </c>
      <c r="P128" s="30">
        <f>'INFORM-HN 2018'!R130</f>
        <v>3.7</v>
      </c>
      <c r="Q128" s="30">
        <f>'INFORM-HN 2018'!S130</f>
        <v>2.1</v>
      </c>
      <c r="R128" s="30">
        <f>'INFORM-HN 2018'!T130</f>
        <v>3.9</v>
      </c>
      <c r="S128" s="30">
        <f>'INFORM-HN 2018'!U130</f>
        <v>6.7</v>
      </c>
      <c r="T128" s="30">
        <f>'INFORM-HN 2018'!V130</f>
        <v>5.3</v>
      </c>
      <c r="U128" s="30">
        <f>'INFORM-HN 2018'!W130</f>
        <v>6</v>
      </c>
      <c r="V128" s="30">
        <f>'INFORM-HN 2018'!X130</f>
        <v>5.4</v>
      </c>
      <c r="W128" s="30">
        <f>'INFORM-HN 2018'!Y130</f>
        <v>3.9</v>
      </c>
      <c r="X128" s="30">
        <f>'INFORM-HN 2018'!Z130</f>
        <v>2.8</v>
      </c>
      <c r="Y128" s="30">
        <f>'INFORM-HN 2018'!AA130</f>
        <v>4</v>
      </c>
      <c r="Z128" s="30">
        <f>'INFORM-HN 2018'!AB130</f>
        <v>5.0999999999999996</v>
      </c>
      <c r="AA128" s="30">
        <f>'INFORM-HN 2018'!AC130</f>
        <v>3.9</v>
      </c>
      <c r="AB128" s="30"/>
      <c r="AD128" s="101"/>
      <c r="AE128" s="4"/>
      <c r="AF128" s="210"/>
      <c r="AG128" s="30"/>
      <c r="AH128" s="30"/>
      <c r="AI128" s="30"/>
      <c r="AJ128" s="30"/>
      <c r="AK128" s="30"/>
      <c r="AL128" s="30"/>
      <c r="AO128" s="30"/>
      <c r="AP128" s="30"/>
      <c r="AQ128" s="30"/>
      <c r="AR128" s="30"/>
      <c r="AS128" s="30"/>
      <c r="AT128" s="30"/>
      <c r="AU128" s="30"/>
      <c r="AV128" s="30"/>
    </row>
    <row r="129" spans="1:48" x14ac:dyDescent="0.25">
      <c r="A129" s="105" t="s">
        <v>278</v>
      </c>
      <c r="B129" s="30">
        <f>'Peligro y Exposición'!D130</f>
        <v>0</v>
      </c>
      <c r="C129" s="30"/>
      <c r="D129" s="30">
        <f>'Peligro y Exposición'!Q130</f>
        <v>0</v>
      </c>
      <c r="E129" s="30">
        <f>'Peligro y Exposición'!U130</f>
        <v>3.8</v>
      </c>
      <c r="F129" s="30">
        <f>'Peligro y Exposición'!Y130</f>
        <v>0</v>
      </c>
      <c r="G129" s="30">
        <f>'Peligro y Exposición'!Z130</f>
        <v>1.1000000000000001</v>
      </c>
      <c r="H129" s="30">
        <f>'Peligro y Exposición'!AD130</f>
        <v>4.0999999999999996</v>
      </c>
      <c r="I129" s="30">
        <f>'Peligro y Exposición'!AE130</f>
        <v>4.0999999999999996</v>
      </c>
      <c r="J129" s="30">
        <f>'INFORM-HN 2018'!L131</f>
        <v>2.7</v>
      </c>
      <c r="K129" s="30">
        <f>'INFORM-HN 2018'!M131</f>
        <v>6.8</v>
      </c>
      <c r="L129" s="30">
        <f>'INFORM-HN 2018'!N131</f>
        <v>8.1</v>
      </c>
      <c r="M129" s="30">
        <f>'INFORM-HN 2018'!O131</f>
        <v>6.8</v>
      </c>
      <c r="N129" s="30">
        <f>'INFORM-HN 2018'!P131</f>
        <v>7.2</v>
      </c>
      <c r="O129" s="30">
        <f>'INFORM-HN 2018'!Q131</f>
        <v>8.4</v>
      </c>
      <c r="P129" s="30">
        <f>'INFORM-HN 2018'!R131</f>
        <v>3.5</v>
      </c>
      <c r="Q129" s="30">
        <f>'INFORM-HN 2018'!S131</f>
        <v>6.6</v>
      </c>
      <c r="R129" s="30">
        <f>'INFORM-HN 2018'!T131</f>
        <v>6.9</v>
      </c>
      <c r="S129" s="30">
        <f>'INFORM-HN 2018'!U131</f>
        <v>8.3000000000000007</v>
      </c>
      <c r="T129" s="30">
        <f>'INFORM-HN 2018'!V131</f>
        <v>5</v>
      </c>
      <c r="U129" s="30">
        <f>'INFORM-HN 2018'!W131</f>
        <v>7</v>
      </c>
      <c r="V129" s="30">
        <f>'INFORM-HN 2018'!X131</f>
        <v>5</v>
      </c>
      <c r="W129" s="30">
        <f>'INFORM-HN 2018'!Y131</f>
        <v>5.2</v>
      </c>
      <c r="X129" s="30">
        <f>'INFORM-HN 2018'!Z131</f>
        <v>4.5</v>
      </c>
      <c r="Y129" s="30">
        <f>'INFORM-HN 2018'!AA131</f>
        <v>4.9000000000000004</v>
      </c>
      <c r="Z129" s="30">
        <f>'INFORM-HN 2018'!AB131</f>
        <v>6.1</v>
      </c>
      <c r="AA129" s="30">
        <f>'INFORM-HN 2018'!AC131</f>
        <v>4.8</v>
      </c>
      <c r="AB129" s="30"/>
      <c r="AD129" s="101"/>
      <c r="AE129" s="4"/>
      <c r="AF129" s="210"/>
      <c r="AG129" s="30"/>
      <c r="AH129" s="30"/>
      <c r="AI129" s="30"/>
      <c r="AJ129" s="30"/>
      <c r="AK129" s="30"/>
      <c r="AL129" s="30"/>
      <c r="AO129" s="30"/>
      <c r="AP129" s="30"/>
      <c r="AQ129" s="30"/>
      <c r="AR129" s="30"/>
      <c r="AS129" s="30"/>
      <c r="AT129" s="30"/>
      <c r="AU129" s="30"/>
      <c r="AV129" s="30"/>
    </row>
    <row r="130" spans="1:48" x14ac:dyDescent="0.25">
      <c r="A130" s="105" t="s">
        <v>279</v>
      </c>
      <c r="B130" s="30">
        <f>'Peligro y Exposición'!D131</f>
        <v>0</v>
      </c>
      <c r="C130" s="30">
        <f>'Peligro y Exposición'!H131</f>
        <v>4.4000000000000004</v>
      </c>
      <c r="D130" s="30">
        <f>'Peligro y Exposición'!Q131</f>
        <v>0</v>
      </c>
      <c r="E130" s="30">
        <f>'Peligro y Exposición'!U131</f>
        <v>8.6</v>
      </c>
      <c r="F130" s="30">
        <f>'Peligro y Exposición'!Y131</f>
        <v>5.8</v>
      </c>
      <c r="G130" s="30">
        <f>'Peligro y Exposición'!Z131</f>
        <v>4.7</v>
      </c>
      <c r="H130" s="30">
        <f>'Peligro y Exposición'!AD131</f>
        <v>5.6</v>
      </c>
      <c r="I130" s="30">
        <f>'Peligro y Exposición'!AE131</f>
        <v>5.6</v>
      </c>
      <c r="J130" s="30">
        <f>'INFORM-HN 2018'!L132</f>
        <v>5.2</v>
      </c>
      <c r="K130" s="30">
        <f>'INFORM-HN 2018'!M132</f>
        <v>7.4</v>
      </c>
      <c r="L130" s="30">
        <f>'INFORM-HN 2018'!N132</f>
        <v>8.1</v>
      </c>
      <c r="M130" s="30">
        <f>'INFORM-HN 2018'!O132</f>
        <v>7</v>
      </c>
      <c r="N130" s="30">
        <f>'INFORM-HN 2018'!P132</f>
        <v>7.5</v>
      </c>
      <c r="O130" s="30">
        <f>'INFORM-HN 2018'!Q132</f>
        <v>0.3</v>
      </c>
      <c r="P130" s="30">
        <f>'INFORM-HN 2018'!R132</f>
        <v>3.6</v>
      </c>
      <c r="Q130" s="30">
        <f>'INFORM-HN 2018'!S132</f>
        <v>2.1</v>
      </c>
      <c r="R130" s="30">
        <f>'INFORM-HN 2018'!T132</f>
        <v>5.4</v>
      </c>
      <c r="S130" s="30">
        <f>'INFORM-HN 2018'!U132</f>
        <v>8.3000000000000007</v>
      </c>
      <c r="T130" s="30">
        <f>'INFORM-HN 2018'!V132</f>
        <v>4</v>
      </c>
      <c r="U130" s="30">
        <f>'INFORM-HN 2018'!W132</f>
        <v>6.6</v>
      </c>
      <c r="V130" s="30">
        <f>'INFORM-HN 2018'!X132</f>
        <v>7.9</v>
      </c>
      <c r="W130" s="30">
        <f>'INFORM-HN 2018'!Y132</f>
        <v>7.1</v>
      </c>
      <c r="X130" s="30">
        <f>'INFORM-HN 2018'!Z132</f>
        <v>6.3</v>
      </c>
      <c r="Y130" s="30">
        <f>'INFORM-HN 2018'!AA132</f>
        <v>7.1</v>
      </c>
      <c r="Z130" s="30">
        <f>'INFORM-HN 2018'!AB132</f>
        <v>6.9</v>
      </c>
      <c r="AA130" s="30">
        <f>'INFORM-HN 2018'!AC132</f>
        <v>5.8</v>
      </c>
      <c r="AB130" s="30"/>
      <c r="AD130" s="101"/>
      <c r="AE130" s="4"/>
      <c r="AF130" s="210"/>
      <c r="AG130" s="30"/>
      <c r="AH130" s="30"/>
      <c r="AI130" s="30"/>
      <c r="AJ130" s="30"/>
      <c r="AK130" s="30"/>
      <c r="AL130" s="30"/>
      <c r="AO130" s="30"/>
      <c r="AP130" s="30"/>
      <c r="AQ130" s="30"/>
      <c r="AR130" s="30"/>
      <c r="AS130" s="30"/>
      <c r="AT130" s="30"/>
      <c r="AU130" s="30"/>
      <c r="AV130" s="30"/>
    </row>
    <row r="131" spans="1:48" x14ac:dyDescent="0.25">
      <c r="A131" s="105" t="s">
        <v>280</v>
      </c>
      <c r="B131" s="30">
        <f>'Peligro y Exposición'!D132</f>
        <v>5.5</v>
      </c>
      <c r="C131" s="30">
        <f>'Peligro y Exposición'!H132</f>
        <v>0</v>
      </c>
      <c r="D131" s="30">
        <f>'Peligro y Exposición'!Q132</f>
        <v>0</v>
      </c>
      <c r="E131" s="30">
        <f>'Peligro y Exposición'!U132</f>
        <v>5.6</v>
      </c>
      <c r="F131" s="30">
        <f>'Peligro y Exposición'!Y132</f>
        <v>9.5</v>
      </c>
      <c r="G131" s="30">
        <f>'Peligro y Exposición'!Z132</f>
        <v>5.4</v>
      </c>
      <c r="H131" s="30">
        <f>'Peligro y Exposición'!AD132</f>
        <v>0</v>
      </c>
      <c r="I131" s="30">
        <f>'Peligro y Exposición'!AE132</f>
        <v>0</v>
      </c>
      <c r="J131" s="30">
        <f>'INFORM-HN 2018'!L133</f>
        <v>3.1</v>
      </c>
      <c r="K131" s="30">
        <f>'INFORM-HN 2018'!M133</f>
        <v>7.9</v>
      </c>
      <c r="L131" s="30">
        <f>'INFORM-HN 2018'!N133</f>
        <v>7.4</v>
      </c>
      <c r="M131" s="30">
        <f>'INFORM-HN 2018'!O133</f>
        <v>7.7</v>
      </c>
      <c r="N131" s="30">
        <f>'INFORM-HN 2018'!P133</f>
        <v>7.7</v>
      </c>
      <c r="O131" s="30">
        <f>'INFORM-HN 2018'!Q133</f>
        <v>2.7</v>
      </c>
      <c r="P131" s="30">
        <f>'INFORM-HN 2018'!R133</f>
        <v>5.6</v>
      </c>
      <c r="Q131" s="30">
        <f>'INFORM-HN 2018'!S133</f>
        <v>4.3</v>
      </c>
      <c r="R131" s="30">
        <f>'INFORM-HN 2018'!T133</f>
        <v>6.3</v>
      </c>
      <c r="S131" s="30">
        <f>'INFORM-HN 2018'!U133</f>
        <v>10</v>
      </c>
      <c r="T131" s="30">
        <f>'INFORM-HN 2018'!V133</f>
        <v>8.9</v>
      </c>
      <c r="U131" s="30">
        <f>'INFORM-HN 2018'!W133</f>
        <v>9.5</v>
      </c>
      <c r="V131" s="30">
        <f>'INFORM-HN 2018'!X133</f>
        <v>7.5</v>
      </c>
      <c r="W131" s="30">
        <f>'INFORM-HN 2018'!Y133</f>
        <v>8.8000000000000007</v>
      </c>
      <c r="X131" s="30">
        <f>'INFORM-HN 2018'!Z133</f>
        <v>5.5</v>
      </c>
      <c r="Y131" s="30">
        <f>'INFORM-HN 2018'!AA133</f>
        <v>7.3</v>
      </c>
      <c r="Z131" s="30">
        <f>'INFORM-HN 2018'!AB133</f>
        <v>8.6</v>
      </c>
      <c r="AA131" s="30">
        <f>'INFORM-HN 2018'!AC133</f>
        <v>5.5</v>
      </c>
      <c r="AB131" s="30"/>
      <c r="AD131" s="101"/>
      <c r="AE131" s="4"/>
      <c r="AF131" s="210"/>
      <c r="AG131" s="30"/>
      <c r="AH131" s="30"/>
      <c r="AI131" s="30"/>
      <c r="AJ131" s="30"/>
      <c r="AK131" s="30"/>
      <c r="AL131" s="30"/>
      <c r="AO131" s="30"/>
      <c r="AP131" s="30"/>
      <c r="AQ131" s="30"/>
      <c r="AR131" s="30"/>
      <c r="AS131" s="30"/>
      <c r="AT131" s="30"/>
      <c r="AU131" s="30"/>
      <c r="AV131" s="30"/>
    </row>
    <row r="132" spans="1:48" x14ac:dyDescent="0.25">
      <c r="A132" s="105" t="s">
        <v>281</v>
      </c>
      <c r="B132" s="30">
        <f>'Peligro y Exposición'!D133</f>
        <v>0</v>
      </c>
      <c r="C132" s="30">
        <f>'Peligro y Exposición'!H133</f>
        <v>3.1</v>
      </c>
      <c r="D132" s="30">
        <f>'Peligro y Exposición'!Q133</f>
        <v>0</v>
      </c>
      <c r="E132" s="30">
        <f>'Peligro y Exposición'!U133</f>
        <v>6.5</v>
      </c>
      <c r="F132" s="30">
        <f>'Peligro y Exposición'!Y133</f>
        <v>0</v>
      </c>
      <c r="G132" s="30">
        <f>'Peligro y Exposición'!Z133</f>
        <v>2.4</v>
      </c>
      <c r="H132" s="30">
        <f>'Peligro y Exposición'!AD133</f>
        <v>0.9</v>
      </c>
      <c r="I132" s="30">
        <f>'Peligro y Exposición'!AE133</f>
        <v>0.9</v>
      </c>
      <c r="J132" s="30">
        <f>'INFORM-HN 2018'!L134</f>
        <v>1.7</v>
      </c>
      <c r="K132" s="30">
        <f>'INFORM-HN 2018'!M134</f>
        <v>5.4</v>
      </c>
      <c r="L132" s="30">
        <f>'INFORM-HN 2018'!N134</f>
        <v>5.3</v>
      </c>
      <c r="M132" s="30">
        <f>'INFORM-HN 2018'!O134</f>
        <v>4.9000000000000004</v>
      </c>
      <c r="N132" s="30">
        <f>'INFORM-HN 2018'!P134</f>
        <v>5.2</v>
      </c>
      <c r="O132" s="30">
        <f>'INFORM-HN 2018'!Q134</f>
        <v>0.3</v>
      </c>
      <c r="P132" s="30">
        <f>'INFORM-HN 2018'!R134</f>
        <v>2.5</v>
      </c>
      <c r="Q132" s="30">
        <f>'INFORM-HN 2018'!S134</f>
        <v>1.5</v>
      </c>
      <c r="R132" s="30">
        <f>'INFORM-HN 2018'!T134</f>
        <v>3.6</v>
      </c>
      <c r="S132" s="30">
        <f>'INFORM-HN 2018'!U134</f>
        <v>3.3</v>
      </c>
      <c r="T132" s="30">
        <f>'INFORM-HN 2018'!V134</f>
        <v>2.7</v>
      </c>
      <c r="U132" s="30">
        <f>'INFORM-HN 2018'!W134</f>
        <v>3</v>
      </c>
      <c r="V132" s="30">
        <f>'INFORM-HN 2018'!X134</f>
        <v>3.5</v>
      </c>
      <c r="W132" s="30">
        <f>'INFORM-HN 2018'!Y134</f>
        <v>4</v>
      </c>
      <c r="X132" s="30">
        <f>'INFORM-HN 2018'!Z134</f>
        <v>3.3</v>
      </c>
      <c r="Y132" s="30">
        <f>'INFORM-HN 2018'!AA134</f>
        <v>3.6</v>
      </c>
      <c r="Z132" s="30">
        <f>'INFORM-HN 2018'!AB134</f>
        <v>3.3</v>
      </c>
      <c r="AA132" s="30">
        <f>'INFORM-HN 2018'!AC134</f>
        <v>2.7</v>
      </c>
      <c r="AB132" s="30"/>
      <c r="AD132" s="101"/>
      <c r="AE132" s="4"/>
      <c r="AF132" s="210"/>
      <c r="AG132" s="30"/>
      <c r="AH132" s="30"/>
      <c r="AI132" s="30"/>
      <c r="AJ132" s="30"/>
      <c r="AK132" s="30"/>
      <c r="AL132" s="30"/>
      <c r="AO132" s="30"/>
      <c r="AP132" s="30"/>
      <c r="AQ132" s="30"/>
      <c r="AR132" s="30"/>
      <c r="AS132" s="30"/>
      <c r="AT132" s="30"/>
      <c r="AU132" s="30"/>
      <c r="AV132" s="30"/>
    </row>
    <row r="133" spans="1:48" x14ac:dyDescent="0.25">
      <c r="A133" s="105" t="s">
        <v>282</v>
      </c>
      <c r="B133" s="30">
        <f>'Peligro y Exposición'!D134</f>
        <v>0</v>
      </c>
      <c r="C133" s="30">
        <f>'Peligro y Exposición'!H134</f>
        <v>4.0999999999999996</v>
      </c>
      <c r="D133" s="30">
        <f>'Peligro y Exposición'!Q134</f>
        <v>0</v>
      </c>
      <c r="E133" s="30">
        <f>'Peligro y Exposición'!U134</f>
        <v>6.8</v>
      </c>
      <c r="F133" s="30">
        <f>'Peligro y Exposición'!Y134</f>
        <v>0</v>
      </c>
      <c r="G133" s="30">
        <f>'Peligro y Exposición'!Z134</f>
        <v>2.7</v>
      </c>
      <c r="H133" s="30">
        <f>'Peligro y Exposición'!AD134</f>
        <v>2.5</v>
      </c>
      <c r="I133" s="30">
        <f>'Peligro y Exposición'!AE134</f>
        <v>2.5</v>
      </c>
      <c r="J133" s="30">
        <f>'INFORM-HN 2018'!L135</f>
        <v>2.6</v>
      </c>
      <c r="K133" s="30">
        <f>'INFORM-HN 2018'!M135</f>
        <v>4.3</v>
      </c>
      <c r="L133" s="30">
        <f>'INFORM-HN 2018'!N135</f>
        <v>4.8</v>
      </c>
      <c r="M133" s="30">
        <f>'INFORM-HN 2018'!O135</f>
        <v>4.2</v>
      </c>
      <c r="N133" s="30">
        <f>'INFORM-HN 2018'!P135</f>
        <v>4.4000000000000004</v>
      </c>
      <c r="O133" s="30">
        <f>'INFORM-HN 2018'!Q135</f>
        <v>0.2</v>
      </c>
      <c r="P133" s="30">
        <f>'INFORM-HN 2018'!R135</f>
        <v>2.1</v>
      </c>
      <c r="Q133" s="30">
        <f>'INFORM-HN 2018'!S135</f>
        <v>1.2</v>
      </c>
      <c r="R133" s="30">
        <f>'INFORM-HN 2018'!T135</f>
        <v>3</v>
      </c>
      <c r="S133" s="30">
        <f>'INFORM-HN 2018'!U135</f>
        <v>6.7</v>
      </c>
      <c r="T133" s="30">
        <f>'INFORM-HN 2018'!V135</f>
        <v>2</v>
      </c>
      <c r="U133" s="30">
        <f>'INFORM-HN 2018'!W135</f>
        <v>4.8</v>
      </c>
      <c r="V133" s="30">
        <f>'INFORM-HN 2018'!X135</f>
        <v>2.2000000000000002</v>
      </c>
      <c r="W133" s="30">
        <f>'INFORM-HN 2018'!Y135</f>
        <v>3.3</v>
      </c>
      <c r="X133" s="30">
        <f>'INFORM-HN 2018'!Z135</f>
        <v>4.5</v>
      </c>
      <c r="Y133" s="30">
        <f>'INFORM-HN 2018'!AA135</f>
        <v>3.3</v>
      </c>
      <c r="Z133" s="30">
        <f>'INFORM-HN 2018'!AB135</f>
        <v>4.0999999999999996</v>
      </c>
      <c r="AA133" s="30">
        <f>'INFORM-HN 2018'!AC135</f>
        <v>3.2</v>
      </c>
      <c r="AB133" s="30"/>
      <c r="AD133" s="101"/>
      <c r="AE133" s="4"/>
      <c r="AF133" s="210"/>
      <c r="AG133" s="30"/>
      <c r="AH133" s="30"/>
      <c r="AI133" s="30"/>
      <c r="AJ133" s="30"/>
      <c r="AK133" s="30"/>
      <c r="AL133" s="30"/>
      <c r="AO133" s="30"/>
      <c r="AP133" s="30"/>
      <c r="AQ133" s="30"/>
      <c r="AR133" s="30"/>
      <c r="AS133" s="30"/>
      <c r="AT133" s="30"/>
      <c r="AU133" s="30"/>
      <c r="AV133" s="30"/>
    </row>
    <row r="134" spans="1:48" x14ac:dyDescent="0.25">
      <c r="A134" s="105" t="s">
        <v>283</v>
      </c>
      <c r="B134" s="30">
        <f>'Peligro y Exposición'!D135</f>
        <v>0</v>
      </c>
      <c r="C134" s="30">
        <f>'Peligro y Exposición'!H135</f>
        <v>3.6</v>
      </c>
      <c r="D134" s="30">
        <f>'Peligro y Exposición'!Q135</f>
        <v>0</v>
      </c>
      <c r="E134" s="30">
        <f>'Peligro y Exposición'!U135</f>
        <v>6.4</v>
      </c>
      <c r="F134" s="30">
        <f>'Peligro y Exposición'!Y135</f>
        <v>6.7</v>
      </c>
      <c r="G134" s="30">
        <f>'Peligro y Exposición'!Z135</f>
        <v>3.9</v>
      </c>
      <c r="H134" s="30">
        <f>'Peligro y Exposición'!AD135</f>
        <v>8.5</v>
      </c>
      <c r="I134" s="30">
        <f>'Peligro y Exposición'!AE135</f>
        <v>8.5</v>
      </c>
      <c r="J134" s="30">
        <f>'INFORM-HN 2018'!L136</f>
        <v>6.8</v>
      </c>
      <c r="K134" s="30">
        <f>'INFORM-HN 2018'!M136</f>
        <v>7.5</v>
      </c>
      <c r="L134" s="30">
        <f>'INFORM-HN 2018'!N136</f>
        <v>7.4</v>
      </c>
      <c r="M134" s="30">
        <f>'INFORM-HN 2018'!O136</f>
        <v>6.4</v>
      </c>
      <c r="N134" s="30">
        <f>'INFORM-HN 2018'!P136</f>
        <v>7.1</v>
      </c>
      <c r="O134" s="30">
        <f>'INFORM-HN 2018'!Q136</f>
        <v>6.1</v>
      </c>
      <c r="P134" s="30">
        <f>'INFORM-HN 2018'!R136</f>
        <v>3.7</v>
      </c>
      <c r="Q134" s="30">
        <f>'INFORM-HN 2018'!S136</f>
        <v>5</v>
      </c>
      <c r="R134" s="30">
        <f>'INFORM-HN 2018'!T136</f>
        <v>6.2</v>
      </c>
      <c r="S134" s="30">
        <f>'INFORM-HN 2018'!U136</f>
        <v>5</v>
      </c>
      <c r="T134" s="30">
        <f>'INFORM-HN 2018'!V136</f>
        <v>3.1</v>
      </c>
      <c r="U134" s="30">
        <f>'INFORM-HN 2018'!W136</f>
        <v>4.0999999999999996</v>
      </c>
      <c r="V134" s="30">
        <f>'INFORM-HN 2018'!X136</f>
        <v>4.8</v>
      </c>
      <c r="W134" s="30">
        <f>'INFORM-HN 2018'!Y136</f>
        <v>8.4</v>
      </c>
      <c r="X134" s="30">
        <f>'INFORM-HN 2018'!Z136</f>
        <v>3</v>
      </c>
      <c r="Y134" s="30">
        <f>'INFORM-HN 2018'!AA136</f>
        <v>5.4</v>
      </c>
      <c r="Z134" s="30">
        <f>'INFORM-HN 2018'!AB136</f>
        <v>4.8</v>
      </c>
      <c r="AA134" s="30">
        <f>'INFORM-HN 2018'!AC136</f>
        <v>5.9</v>
      </c>
      <c r="AB134" s="30"/>
      <c r="AD134" s="101"/>
      <c r="AE134" s="4"/>
      <c r="AF134" s="210"/>
      <c r="AG134" s="30"/>
      <c r="AH134" s="30"/>
      <c r="AI134" s="30"/>
      <c r="AJ134" s="30"/>
      <c r="AK134" s="30"/>
      <c r="AL134" s="30"/>
      <c r="AO134" s="30"/>
      <c r="AP134" s="30"/>
      <c r="AQ134" s="30"/>
      <c r="AR134" s="30"/>
      <c r="AS134" s="30"/>
      <c r="AT134" s="30"/>
      <c r="AU134" s="30"/>
      <c r="AV134" s="30"/>
    </row>
    <row r="135" spans="1:48" x14ac:dyDescent="0.25">
      <c r="A135" s="105" t="s">
        <v>284</v>
      </c>
      <c r="B135" s="30">
        <f>'Peligro y Exposición'!D136</f>
        <v>0</v>
      </c>
      <c r="C135" s="30">
        <f>'Peligro y Exposición'!H136</f>
        <v>3.7</v>
      </c>
      <c r="D135" s="30">
        <f>'Peligro y Exposición'!Q136</f>
        <v>0</v>
      </c>
      <c r="E135" s="30">
        <f>'Peligro y Exposición'!U136</f>
        <v>5</v>
      </c>
      <c r="F135" s="30">
        <f>'Peligro y Exposición'!Y136</f>
        <v>0</v>
      </c>
      <c r="G135" s="30">
        <f>'Peligro y Exposición'!Z136</f>
        <v>2</v>
      </c>
      <c r="H135" s="30">
        <f>'Peligro y Exposición'!AD136</f>
        <v>1.1000000000000001</v>
      </c>
      <c r="I135" s="30">
        <f>'Peligro y Exposición'!AE136</f>
        <v>1.1000000000000001</v>
      </c>
      <c r="J135" s="30">
        <f>'INFORM-HN 2018'!L137</f>
        <v>1.6</v>
      </c>
      <c r="K135" s="30">
        <f>'INFORM-HN 2018'!M137</f>
        <v>5.9</v>
      </c>
      <c r="L135" s="30">
        <f>'INFORM-HN 2018'!N137</f>
        <v>5.8</v>
      </c>
      <c r="M135" s="30">
        <f>'INFORM-HN 2018'!O137</f>
        <v>4.4000000000000004</v>
      </c>
      <c r="N135" s="30">
        <f>'INFORM-HN 2018'!P137</f>
        <v>5.4</v>
      </c>
      <c r="O135" s="30">
        <f>'INFORM-HN 2018'!Q137</f>
        <v>0.3</v>
      </c>
      <c r="P135" s="30">
        <f>'INFORM-HN 2018'!R137</f>
        <v>4.0999999999999996</v>
      </c>
      <c r="Q135" s="30">
        <f>'INFORM-HN 2018'!S137</f>
        <v>2.4</v>
      </c>
      <c r="R135" s="30">
        <f>'INFORM-HN 2018'!T137</f>
        <v>4.0999999999999996</v>
      </c>
      <c r="S135" s="30">
        <f>'INFORM-HN 2018'!U137</f>
        <v>8.3000000000000007</v>
      </c>
      <c r="T135" s="30">
        <f>'INFORM-HN 2018'!V137</f>
        <v>5.5</v>
      </c>
      <c r="U135" s="30">
        <f>'INFORM-HN 2018'!W137</f>
        <v>7.1</v>
      </c>
      <c r="V135" s="30">
        <f>'INFORM-HN 2018'!X137</f>
        <v>3.9</v>
      </c>
      <c r="W135" s="30">
        <f>'INFORM-HN 2018'!Y137</f>
        <v>4.9000000000000004</v>
      </c>
      <c r="X135" s="30">
        <f>'INFORM-HN 2018'!Z137</f>
        <v>5.3</v>
      </c>
      <c r="Y135" s="30">
        <f>'INFORM-HN 2018'!AA137</f>
        <v>4.7</v>
      </c>
      <c r="Z135" s="30">
        <f>'INFORM-HN 2018'!AB137</f>
        <v>6</v>
      </c>
      <c r="AA135" s="30">
        <f>'INFORM-HN 2018'!AC137</f>
        <v>3.4</v>
      </c>
      <c r="AB135" s="30"/>
      <c r="AD135" s="101"/>
      <c r="AE135" s="4"/>
      <c r="AF135" s="210"/>
      <c r="AG135" s="30"/>
      <c r="AH135" s="30"/>
      <c r="AI135" s="30"/>
      <c r="AJ135" s="30"/>
      <c r="AK135" s="30"/>
      <c r="AL135" s="30"/>
      <c r="AO135" s="30"/>
      <c r="AP135" s="30"/>
      <c r="AQ135" s="30"/>
      <c r="AR135" s="30"/>
      <c r="AS135" s="30"/>
      <c r="AT135" s="30"/>
      <c r="AU135" s="30"/>
      <c r="AV135" s="30"/>
    </row>
    <row r="136" spans="1:48" x14ac:dyDescent="0.25">
      <c r="A136" s="105" t="s">
        <v>285</v>
      </c>
      <c r="B136" s="30">
        <f>'Peligro y Exposición'!D137</f>
        <v>0</v>
      </c>
      <c r="C136" s="30">
        <f>'Peligro y Exposición'!H137</f>
        <v>0</v>
      </c>
      <c r="D136" s="30">
        <f>'Peligro y Exposición'!Q137</f>
        <v>0</v>
      </c>
      <c r="E136" s="30">
        <f>'Peligro y Exposición'!U137</f>
        <v>7.5</v>
      </c>
      <c r="F136" s="30">
        <f>'Peligro y Exposición'!Y137</f>
        <v>0</v>
      </c>
      <c r="G136" s="30">
        <f>'Peligro y Exposición'!Z137</f>
        <v>2.2000000000000002</v>
      </c>
      <c r="H136" s="30">
        <f>'Peligro y Exposición'!AD137</f>
        <v>5.0999999999999996</v>
      </c>
      <c r="I136" s="30">
        <f>'Peligro y Exposición'!AE137</f>
        <v>5.0999999999999996</v>
      </c>
      <c r="J136" s="30">
        <f>'INFORM-HN 2018'!L138</f>
        <v>3.8</v>
      </c>
      <c r="K136" s="30">
        <f>'INFORM-HN 2018'!M138</f>
        <v>5</v>
      </c>
      <c r="L136" s="30">
        <f>'INFORM-HN 2018'!N138</f>
        <v>5.2</v>
      </c>
      <c r="M136" s="30">
        <f>'INFORM-HN 2018'!O138</f>
        <v>5.4</v>
      </c>
      <c r="N136" s="30">
        <f>'INFORM-HN 2018'!P138</f>
        <v>5.2</v>
      </c>
      <c r="O136" s="30">
        <f>'INFORM-HN 2018'!Q138</f>
        <v>0.6</v>
      </c>
      <c r="P136" s="30">
        <f>'INFORM-HN 2018'!R138</f>
        <v>4.2</v>
      </c>
      <c r="Q136" s="30">
        <f>'INFORM-HN 2018'!S138</f>
        <v>2.6</v>
      </c>
      <c r="R136" s="30">
        <f>'INFORM-HN 2018'!T138</f>
        <v>4</v>
      </c>
      <c r="S136" s="30">
        <f>'INFORM-HN 2018'!U138</f>
        <v>3.3</v>
      </c>
      <c r="T136" s="30">
        <f>'INFORM-HN 2018'!V138</f>
        <v>2.5</v>
      </c>
      <c r="U136" s="30">
        <f>'INFORM-HN 2018'!W138</f>
        <v>2.9</v>
      </c>
      <c r="V136" s="30">
        <f>'INFORM-HN 2018'!X138</f>
        <v>3.6</v>
      </c>
      <c r="W136" s="30">
        <f>'INFORM-HN 2018'!Y138</f>
        <v>4.4000000000000004</v>
      </c>
      <c r="X136" s="30">
        <f>'INFORM-HN 2018'!Z138</f>
        <v>3</v>
      </c>
      <c r="Y136" s="30">
        <f>'INFORM-HN 2018'!AA138</f>
        <v>3.7</v>
      </c>
      <c r="Z136" s="30">
        <f>'INFORM-HN 2018'!AB138</f>
        <v>3.3</v>
      </c>
      <c r="AA136" s="30">
        <f>'INFORM-HN 2018'!AC138</f>
        <v>3.7</v>
      </c>
      <c r="AB136" s="30"/>
      <c r="AD136" s="101"/>
      <c r="AE136" s="4"/>
      <c r="AF136" s="210"/>
      <c r="AG136" s="30"/>
      <c r="AH136" s="30"/>
      <c r="AI136" s="30"/>
      <c r="AJ136" s="30"/>
      <c r="AK136" s="30"/>
      <c r="AL136" s="30"/>
      <c r="AO136" s="30"/>
      <c r="AP136" s="30"/>
      <c r="AQ136" s="30"/>
      <c r="AR136" s="30"/>
      <c r="AS136" s="30"/>
      <c r="AT136" s="30"/>
      <c r="AU136" s="30"/>
      <c r="AV136" s="30"/>
    </row>
    <row r="137" spans="1:48" x14ac:dyDescent="0.25">
      <c r="A137" s="105" t="s">
        <v>286</v>
      </c>
      <c r="B137" s="30">
        <f>'Peligro y Exposición'!D138</f>
        <v>0</v>
      </c>
      <c r="C137" s="30">
        <f>'Peligro y Exposición'!H138</f>
        <v>0</v>
      </c>
      <c r="D137" s="30">
        <f>'Peligro y Exposición'!Q138</f>
        <v>0</v>
      </c>
      <c r="E137" s="30">
        <f>'Peligro y Exposición'!U138</f>
        <v>7</v>
      </c>
      <c r="F137" s="30">
        <f>'Peligro y Exposición'!Y138</f>
        <v>0</v>
      </c>
      <c r="G137" s="30">
        <f>'Peligro y Exposición'!Z138</f>
        <v>2</v>
      </c>
      <c r="H137" s="30">
        <f>'Peligro y Exposición'!AD138</f>
        <v>3.3</v>
      </c>
      <c r="I137" s="30">
        <f>'Peligro y Exposición'!AE138</f>
        <v>3.3</v>
      </c>
      <c r="J137" s="30">
        <f>'INFORM-HN 2018'!L139</f>
        <v>2.7</v>
      </c>
      <c r="K137" s="30">
        <f>'INFORM-HN 2018'!M139</f>
        <v>6.2</v>
      </c>
      <c r="L137" s="30">
        <f>'INFORM-HN 2018'!N139</f>
        <v>6.9</v>
      </c>
      <c r="M137" s="30">
        <f>'INFORM-HN 2018'!O139</f>
        <v>6.5</v>
      </c>
      <c r="N137" s="30">
        <f>'INFORM-HN 2018'!P139</f>
        <v>6.5</v>
      </c>
      <c r="O137" s="30">
        <f>'INFORM-HN 2018'!Q139</f>
        <v>0.2</v>
      </c>
      <c r="P137" s="30">
        <f>'INFORM-HN 2018'!R139</f>
        <v>3.5</v>
      </c>
      <c r="Q137" s="30">
        <f>'INFORM-HN 2018'!S139</f>
        <v>2</v>
      </c>
      <c r="R137" s="30">
        <f>'INFORM-HN 2018'!T139</f>
        <v>4.5999999999999996</v>
      </c>
      <c r="S137" s="30">
        <f>'INFORM-HN 2018'!U139</f>
        <v>5</v>
      </c>
      <c r="T137" s="30">
        <f>'INFORM-HN 2018'!V139</f>
        <v>3.4</v>
      </c>
      <c r="U137" s="30">
        <f>'INFORM-HN 2018'!W139</f>
        <v>4.2</v>
      </c>
      <c r="V137" s="30">
        <f>'INFORM-HN 2018'!X139</f>
        <v>4.4000000000000004</v>
      </c>
      <c r="W137" s="30">
        <f>'INFORM-HN 2018'!Y139</f>
        <v>3.9</v>
      </c>
      <c r="X137" s="30">
        <f>'INFORM-HN 2018'!Z139</f>
        <v>4.4000000000000004</v>
      </c>
      <c r="Y137" s="30">
        <f>'INFORM-HN 2018'!AA139</f>
        <v>4.2</v>
      </c>
      <c r="Z137" s="30">
        <f>'INFORM-HN 2018'!AB139</f>
        <v>4.2</v>
      </c>
      <c r="AA137" s="30">
        <f>'INFORM-HN 2018'!AC139</f>
        <v>3.7</v>
      </c>
      <c r="AB137" s="30"/>
      <c r="AD137" s="101"/>
      <c r="AE137" s="4"/>
      <c r="AF137" s="210"/>
      <c r="AG137" s="30"/>
      <c r="AH137" s="30"/>
      <c r="AI137" s="30"/>
      <c r="AJ137" s="30"/>
      <c r="AK137" s="30"/>
      <c r="AL137" s="30"/>
      <c r="AO137" s="30"/>
      <c r="AP137" s="30"/>
      <c r="AQ137" s="30"/>
      <c r="AR137" s="30"/>
      <c r="AS137" s="30"/>
      <c r="AT137" s="30"/>
      <c r="AU137" s="30"/>
      <c r="AV137" s="30"/>
    </row>
    <row r="138" spans="1:48" x14ac:dyDescent="0.25">
      <c r="A138" s="105" t="s">
        <v>287</v>
      </c>
      <c r="B138" s="30">
        <f>'Peligro y Exposición'!D139</f>
        <v>0</v>
      </c>
      <c r="C138" s="30">
        <f>'Peligro y Exposición'!H139</f>
        <v>0</v>
      </c>
      <c r="D138" s="30">
        <f>'Peligro y Exposición'!Q139</f>
        <v>0</v>
      </c>
      <c r="E138" s="30">
        <f>'Peligro y Exposición'!U139</f>
        <v>7.8</v>
      </c>
      <c r="F138" s="30">
        <f>'Peligro y Exposición'!Y139</f>
        <v>5.3</v>
      </c>
      <c r="G138" s="30">
        <f>'Peligro y Exposición'!Z139</f>
        <v>3.4</v>
      </c>
      <c r="H138" s="30">
        <f>'Peligro y Exposición'!AD139</f>
        <v>2.4</v>
      </c>
      <c r="I138" s="30">
        <f>'Peligro y Exposición'!AE139</f>
        <v>2.4</v>
      </c>
      <c r="J138" s="30">
        <f>'INFORM-HN 2018'!L140</f>
        <v>2.9</v>
      </c>
      <c r="K138" s="30">
        <f>'INFORM-HN 2018'!M140</f>
        <v>7.9</v>
      </c>
      <c r="L138" s="30">
        <f>'INFORM-HN 2018'!N140</f>
        <v>8.5</v>
      </c>
      <c r="M138" s="30">
        <f>'INFORM-HN 2018'!O140</f>
        <v>6.4</v>
      </c>
      <c r="N138" s="30">
        <f>'INFORM-HN 2018'!P140</f>
        <v>7.6</v>
      </c>
      <c r="O138" s="30">
        <f>'INFORM-HN 2018'!Q140</f>
        <v>7.5</v>
      </c>
      <c r="P138" s="30">
        <f>'INFORM-HN 2018'!R140</f>
        <v>5.6</v>
      </c>
      <c r="Q138" s="30">
        <f>'INFORM-HN 2018'!S140</f>
        <v>6.7</v>
      </c>
      <c r="R138" s="30">
        <f>'INFORM-HN 2018'!T140</f>
        <v>7.2</v>
      </c>
      <c r="S138" s="30">
        <f>'INFORM-HN 2018'!U140</f>
        <v>8.3000000000000007</v>
      </c>
      <c r="T138" s="30">
        <f>'INFORM-HN 2018'!V140</f>
        <v>5</v>
      </c>
      <c r="U138" s="30">
        <f>'INFORM-HN 2018'!W140</f>
        <v>7</v>
      </c>
      <c r="V138" s="30">
        <f>'INFORM-HN 2018'!X140</f>
        <v>6.3</v>
      </c>
      <c r="W138" s="30">
        <f>'INFORM-HN 2018'!Y140</f>
        <v>7.6</v>
      </c>
      <c r="X138" s="30">
        <f>'INFORM-HN 2018'!Z140</f>
        <v>5.6</v>
      </c>
      <c r="Y138" s="30">
        <f>'INFORM-HN 2018'!AA140</f>
        <v>6.5</v>
      </c>
      <c r="Z138" s="30">
        <f>'INFORM-HN 2018'!AB140</f>
        <v>6.8</v>
      </c>
      <c r="AA138" s="30">
        <f>'INFORM-HN 2018'!AC140</f>
        <v>5.2</v>
      </c>
      <c r="AB138" s="30"/>
      <c r="AD138" s="101"/>
      <c r="AE138" s="4"/>
      <c r="AF138" s="210"/>
      <c r="AG138" s="30"/>
      <c r="AH138" s="30"/>
      <c r="AI138" s="30"/>
      <c r="AJ138" s="30"/>
      <c r="AK138" s="30"/>
      <c r="AL138" s="30"/>
      <c r="AO138" s="30"/>
      <c r="AP138" s="30"/>
      <c r="AQ138" s="30"/>
      <c r="AR138" s="30"/>
      <c r="AS138" s="30"/>
      <c r="AT138" s="30"/>
      <c r="AU138" s="30"/>
      <c r="AV138" s="30"/>
    </row>
    <row r="139" spans="1:48" x14ac:dyDescent="0.25">
      <c r="A139" s="105" t="s">
        <v>289</v>
      </c>
      <c r="B139" s="30">
        <f>'Peligro y Exposición'!D140</f>
        <v>0</v>
      </c>
      <c r="C139" s="30">
        <f>'Peligro y Exposición'!H140</f>
        <v>5.8</v>
      </c>
      <c r="D139" s="30">
        <f>'Peligro y Exposición'!Q140</f>
        <v>9.6999999999999993</v>
      </c>
      <c r="E139" s="30">
        <f>'Peligro y Exposición'!U140</f>
        <v>0</v>
      </c>
      <c r="F139" s="30">
        <f>'Peligro y Exposición'!Y140</f>
        <v>0</v>
      </c>
      <c r="G139" s="30">
        <f>'Peligro y Exposición'!Z140</f>
        <v>4.8</v>
      </c>
      <c r="H139" s="30">
        <f>'Peligro y Exposición'!AD140</f>
        <v>3.7</v>
      </c>
      <c r="I139" s="30">
        <f>'Peligro y Exposición'!AE140</f>
        <v>3.7</v>
      </c>
      <c r="J139" s="30">
        <f>'INFORM-HN 2018'!L141</f>
        <v>4.3</v>
      </c>
      <c r="K139" s="30">
        <f>'INFORM-HN 2018'!M141</f>
        <v>9.1</v>
      </c>
      <c r="L139" s="30">
        <f>'INFORM-HN 2018'!N141</f>
        <v>6.3</v>
      </c>
      <c r="M139" s="30">
        <f>'INFORM-HN 2018'!O141</f>
        <v>6.7</v>
      </c>
      <c r="N139" s="30">
        <f>'INFORM-HN 2018'!P141</f>
        <v>7.4</v>
      </c>
      <c r="O139" s="30">
        <f>'INFORM-HN 2018'!Q141</f>
        <v>0.9</v>
      </c>
      <c r="P139" s="30">
        <f>'INFORM-HN 2018'!R141</f>
        <v>3.2</v>
      </c>
      <c r="Q139" s="30">
        <f>'INFORM-HN 2018'!S141</f>
        <v>2.1</v>
      </c>
      <c r="R139" s="30">
        <f>'INFORM-HN 2018'!T141</f>
        <v>5.3</v>
      </c>
      <c r="S139" s="30">
        <f>'INFORM-HN 2018'!U141</f>
        <v>10</v>
      </c>
      <c r="T139" s="30">
        <f>'INFORM-HN 2018'!V141</f>
        <v>6.3</v>
      </c>
      <c r="U139" s="30">
        <f>'INFORM-HN 2018'!W141</f>
        <v>8.8000000000000007</v>
      </c>
      <c r="V139" s="30">
        <f>'INFORM-HN 2018'!X141</f>
        <v>9.5</v>
      </c>
      <c r="W139" s="30">
        <f>'INFORM-HN 2018'!Y141</f>
        <v>9.6999999999999993</v>
      </c>
      <c r="X139" s="30">
        <f>'INFORM-HN 2018'!Z141</f>
        <v>4.7</v>
      </c>
      <c r="Y139" s="30">
        <f>'INFORM-HN 2018'!AA141</f>
        <v>8</v>
      </c>
      <c r="Z139" s="30">
        <f>'INFORM-HN 2018'!AB141</f>
        <v>8.4</v>
      </c>
      <c r="AA139" s="30">
        <f>'INFORM-HN 2018'!AC141</f>
        <v>5.8</v>
      </c>
      <c r="AB139" s="30"/>
      <c r="AD139" s="101"/>
      <c r="AE139" s="4"/>
      <c r="AF139" s="210"/>
      <c r="AG139" s="30"/>
      <c r="AH139" s="30"/>
      <c r="AI139" s="30"/>
      <c r="AJ139" s="30"/>
      <c r="AK139" s="30"/>
      <c r="AL139" s="30"/>
      <c r="AO139" s="30"/>
      <c r="AP139" s="30"/>
      <c r="AQ139" s="30"/>
      <c r="AR139" s="30"/>
      <c r="AS139" s="30"/>
      <c r="AT139" s="30"/>
      <c r="AU139" s="30"/>
      <c r="AV139" s="30"/>
    </row>
    <row r="140" spans="1:48" x14ac:dyDescent="0.25">
      <c r="A140" s="105" t="s">
        <v>290</v>
      </c>
      <c r="B140" s="30">
        <f>'Peligro y Exposición'!D141</f>
        <v>0</v>
      </c>
      <c r="C140" s="30">
        <f>'Peligro y Exposición'!H141</f>
        <v>0</v>
      </c>
      <c r="D140" s="30">
        <f>'Peligro y Exposición'!Q141</f>
        <v>9.6999999999999993</v>
      </c>
      <c r="E140" s="30">
        <f>'Peligro y Exposición'!U141</f>
        <v>0</v>
      </c>
      <c r="F140" s="30">
        <f>'Peligro y Exposición'!Y141</f>
        <v>0</v>
      </c>
      <c r="G140" s="30">
        <f>'Peligro y Exposición'!Z141</f>
        <v>3.8</v>
      </c>
      <c r="H140" s="30">
        <f>'Peligro y Exposición'!AD141</f>
        <v>6.9</v>
      </c>
      <c r="I140" s="30">
        <f>'Peligro y Exposición'!AE141</f>
        <v>6.9</v>
      </c>
      <c r="J140" s="30">
        <f>'INFORM-HN 2018'!L142</f>
        <v>5.6</v>
      </c>
      <c r="K140" s="30">
        <f>'INFORM-HN 2018'!M142</f>
        <v>9.1</v>
      </c>
      <c r="L140" s="30">
        <f>'INFORM-HN 2018'!N142</f>
        <v>8.3000000000000007</v>
      </c>
      <c r="M140" s="30">
        <f>'INFORM-HN 2018'!O142</f>
        <v>8.9</v>
      </c>
      <c r="N140" s="30">
        <f>'INFORM-HN 2018'!P142</f>
        <v>8.8000000000000007</v>
      </c>
      <c r="O140" s="30">
        <f>'INFORM-HN 2018'!Q142</f>
        <v>0.5</v>
      </c>
      <c r="P140" s="30">
        <f>'INFORM-HN 2018'!R142</f>
        <v>3.5</v>
      </c>
      <c r="Q140" s="30">
        <f>'INFORM-HN 2018'!S142</f>
        <v>2.1</v>
      </c>
      <c r="R140" s="30">
        <f>'INFORM-HN 2018'!T142</f>
        <v>6.5</v>
      </c>
      <c r="S140" s="30">
        <f>'INFORM-HN 2018'!U142</f>
        <v>6.7</v>
      </c>
      <c r="T140" s="30">
        <f>'INFORM-HN 2018'!V142</f>
        <v>6.7</v>
      </c>
      <c r="U140" s="30">
        <f>'INFORM-HN 2018'!W142</f>
        <v>6.7</v>
      </c>
      <c r="V140" s="30">
        <f>'INFORM-HN 2018'!X142</f>
        <v>8.6</v>
      </c>
      <c r="W140" s="30">
        <f>'INFORM-HN 2018'!Y142</f>
        <v>10</v>
      </c>
      <c r="X140" s="30">
        <f>'INFORM-HN 2018'!Z142</f>
        <v>3.5</v>
      </c>
      <c r="Y140" s="30">
        <f>'INFORM-HN 2018'!AA142</f>
        <v>7.4</v>
      </c>
      <c r="Z140" s="30">
        <f>'INFORM-HN 2018'!AB142</f>
        <v>7.1</v>
      </c>
      <c r="AA140" s="30">
        <f>'INFORM-HN 2018'!AC142</f>
        <v>6.4</v>
      </c>
      <c r="AB140" s="30"/>
      <c r="AD140" s="101"/>
      <c r="AE140" s="4"/>
      <c r="AF140" s="210"/>
      <c r="AG140" s="30"/>
      <c r="AH140" s="30"/>
      <c r="AI140" s="30"/>
      <c r="AJ140" s="30"/>
      <c r="AK140" s="30"/>
      <c r="AL140" s="30"/>
      <c r="AO140" s="30"/>
      <c r="AP140" s="30"/>
      <c r="AQ140" s="30"/>
      <c r="AR140" s="30"/>
      <c r="AS140" s="30"/>
      <c r="AT140" s="30"/>
      <c r="AU140" s="30"/>
      <c r="AV140" s="30"/>
    </row>
    <row r="141" spans="1:48" x14ac:dyDescent="0.25">
      <c r="A141" s="105" t="s">
        <v>291</v>
      </c>
      <c r="B141" s="30">
        <f>'Peligro y Exposición'!D142</f>
        <v>0</v>
      </c>
      <c r="C141" s="30">
        <f>'Peligro y Exposición'!H142</f>
        <v>0</v>
      </c>
      <c r="D141" s="30">
        <f>'Peligro y Exposición'!Q142</f>
        <v>7.6</v>
      </c>
      <c r="E141" s="30">
        <f>'Peligro y Exposición'!U142</f>
        <v>0</v>
      </c>
      <c r="F141" s="30">
        <f>'Peligro y Exposición'!Y142</f>
        <v>0</v>
      </c>
      <c r="G141" s="30">
        <f>'Peligro y Exposición'!Z142</f>
        <v>2.2999999999999998</v>
      </c>
      <c r="H141" s="30">
        <f>'Peligro y Exposición'!AD142</f>
        <v>2.2000000000000002</v>
      </c>
      <c r="I141" s="30">
        <f>'Peligro y Exposición'!AE142</f>
        <v>2.2000000000000002</v>
      </c>
      <c r="J141" s="30">
        <f>'INFORM-HN 2018'!L143</f>
        <v>2.2999999999999998</v>
      </c>
      <c r="K141" s="30">
        <f>'INFORM-HN 2018'!M143</f>
        <v>9.1</v>
      </c>
      <c r="L141" s="30">
        <f>'INFORM-HN 2018'!N143</f>
        <v>6.7</v>
      </c>
      <c r="M141" s="30">
        <f>'INFORM-HN 2018'!O143</f>
        <v>8.4</v>
      </c>
      <c r="N141" s="30">
        <f>'INFORM-HN 2018'!P143</f>
        <v>8.1</v>
      </c>
      <c r="O141" s="30">
        <f>'INFORM-HN 2018'!Q143</f>
        <v>0.3</v>
      </c>
      <c r="P141" s="30">
        <f>'INFORM-HN 2018'!R143</f>
        <v>5.3</v>
      </c>
      <c r="Q141" s="30">
        <f>'INFORM-HN 2018'!S143</f>
        <v>3.2</v>
      </c>
      <c r="R141" s="30">
        <f>'INFORM-HN 2018'!T143</f>
        <v>6.2</v>
      </c>
      <c r="S141" s="30">
        <f>'INFORM-HN 2018'!U143</f>
        <v>0.7</v>
      </c>
      <c r="T141" s="30">
        <f>'INFORM-HN 2018'!V143</f>
        <v>8.6999999999999993</v>
      </c>
      <c r="U141" s="30">
        <f>'INFORM-HN 2018'!W143</f>
        <v>6.1</v>
      </c>
      <c r="V141" s="30">
        <f>'INFORM-HN 2018'!X143</f>
        <v>9.9</v>
      </c>
      <c r="W141" s="30">
        <f>'INFORM-HN 2018'!Y143</f>
        <v>10</v>
      </c>
      <c r="X141" s="30">
        <f>'INFORM-HN 2018'!Z143</f>
        <v>4.9000000000000004</v>
      </c>
      <c r="Y141" s="30">
        <f>'INFORM-HN 2018'!AA143</f>
        <v>8.3000000000000007</v>
      </c>
      <c r="Z141" s="30">
        <f>'INFORM-HN 2018'!AB143</f>
        <v>7.4</v>
      </c>
      <c r="AA141" s="30">
        <f>'INFORM-HN 2018'!AC143</f>
        <v>4.7</v>
      </c>
      <c r="AB141" s="30"/>
      <c r="AD141" s="101"/>
      <c r="AE141" s="4"/>
      <c r="AF141" s="210"/>
      <c r="AG141" s="30"/>
      <c r="AH141" s="30"/>
      <c r="AI141" s="30"/>
      <c r="AJ141" s="30"/>
      <c r="AK141" s="30"/>
      <c r="AL141" s="30"/>
      <c r="AO141" s="30"/>
      <c r="AP141" s="30"/>
      <c r="AQ141" s="30"/>
      <c r="AR141" s="30"/>
      <c r="AS141" s="30"/>
      <c r="AT141" s="30"/>
      <c r="AU141" s="30"/>
      <c r="AV141" s="30"/>
    </row>
    <row r="142" spans="1:48" x14ac:dyDescent="0.25">
      <c r="A142" s="105" t="s">
        <v>292</v>
      </c>
      <c r="B142" s="30">
        <f>'Peligro y Exposición'!D143</f>
        <v>0</v>
      </c>
      <c r="C142" s="30">
        <f>'Peligro y Exposición'!H143</f>
        <v>0</v>
      </c>
      <c r="D142" s="30">
        <f>'Peligro y Exposición'!Q143</f>
        <v>6.4</v>
      </c>
      <c r="E142" s="30">
        <f>'Peligro y Exposición'!U143</f>
        <v>0</v>
      </c>
      <c r="F142" s="30">
        <f>'Peligro y Exposición'!Y143</f>
        <v>0</v>
      </c>
      <c r="G142" s="30">
        <f>'Peligro y Exposición'!Z143</f>
        <v>1.8</v>
      </c>
      <c r="H142" s="30">
        <f>'Peligro y Exposición'!AD143</f>
        <v>1.4</v>
      </c>
      <c r="I142" s="30">
        <f>'Peligro y Exposición'!AE143</f>
        <v>1.4</v>
      </c>
      <c r="J142" s="30">
        <f>'INFORM-HN 2018'!L144</f>
        <v>1.6</v>
      </c>
      <c r="K142" s="30">
        <f>'INFORM-HN 2018'!M144</f>
        <v>7.7</v>
      </c>
      <c r="L142" s="30">
        <f>'INFORM-HN 2018'!N144</f>
        <v>6.5</v>
      </c>
      <c r="M142" s="30">
        <f>'INFORM-HN 2018'!O144</f>
        <v>8</v>
      </c>
      <c r="N142" s="30">
        <f>'INFORM-HN 2018'!P144</f>
        <v>7.4</v>
      </c>
      <c r="O142" s="30">
        <f>'INFORM-HN 2018'!Q144</f>
        <v>0.9</v>
      </c>
      <c r="P142" s="30">
        <f>'INFORM-HN 2018'!R144</f>
        <v>3.1</v>
      </c>
      <c r="Q142" s="30">
        <f>'INFORM-HN 2018'!S144</f>
        <v>2.1</v>
      </c>
      <c r="R142" s="30">
        <f>'INFORM-HN 2018'!T144</f>
        <v>5.3</v>
      </c>
      <c r="S142" s="30">
        <f>'INFORM-HN 2018'!U144</f>
        <v>10</v>
      </c>
      <c r="T142" s="30">
        <f>'INFORM-HN 2018'!V144</f>
        <v>6.7</v>
      </c>
      <c r="U142" s="30">
        <f>'INFORM-HN 2018'!W144</f>
        <v>8.9</v>
      </c>
      <c r="V142" s="30">
        <f>'INFORM-HN 2018'!X144</f>
        <v>8</v>
      </c>
      <c r="W142" s="30">
        <f>'INFORM-HN 2018'!Y144</f>
        <v>9.9</v>
      </c>
      <c r="X142" s="30">
        <f>'INFORM-HN 2018'!Z144</f>
        <v>4.0999999999999996</v>
      </c>
      <c r="Y142" s="30">
        <f>'INFORM-HN 2018'!AA144</f>
        <v>7.3</v>
      </c>
      <c r="Z142" s="30">
        <f>'INFORM-HN 2018'!AB144</f>
        <v>8.1999999999999993</v>
      </c>
      <c r="AA142" s="30">
        <f>'INFORM-HN 2018'!AC144</f>
        <v>4.0999999999999996</v>
      </c>
      <c r="AB142" s="30"/>
      <c r="AD142" s="101"/>
      <c r="AE142" s="4"/>
      <c r="AF142" s="210"/>
      <c r="AG142" s="30"/>
      <c r="AH142" s="30"/>
      <c r="AI142" s="30"/>
      <c r="AJ142" s="30"/>
      <c r="AK142" s="30"/>
      <c r="AL142" s="30"/>
      <c r="AO142" s="30"/>
      <c r="AP142" s="30"/>
      <c r="AQ142" s="30"/>
      <c r="AR142" s="30"/>
      <c r="AS142" s="30"/>
      <c r="AT142" s="30"/>
      <c r="AU142" s="30"/>
      <c r="AV142" s="30"/>
    </row>
    <row r="143" spans="1:48" x14ac:dyDescent="0.25">
      <c r="A143" s="105" t="s">
        <v>293</v>
      </c>
      <c r="B143" s="30">
        <f>'Peligro y Exposición'!D144</f>
        <v>0</v>
      </c>
      <c r="C143" s="30">
        <f>'Peligro y Exposición'!H144</f>
        <v>3.9</v>
      </c>
      <c r="D143" s="30">
        <f>'Peligro y Exposición'!Q144</f>
        <v>6.5</v>
      </c>
      <c r="E143" s="30">
        <f>'Peligro y Exposición'!U144</f>
        <v>0</v>
      </c>
      <c r="F143" s="30">
        <f>'Peligro y Exposición'!Y144</f>
        <v>0</v>
      </c>
      <c r="G143" s="30">
        <f>'Peligro y Exposición'!Z144</f>
        <v>2.6</v>
      </c>
      <c r="H143" s="30">
        <f>'Peligro y Exposición'!AD144</f>
        <v>0.9</v>
      </c>
      <c r="I143" s="30">
        <f>'Peligro y Exposición'!AE144</f>
        <v>0.9</v>
      </c>
      <c r="J143" s="30">
        <f>'INFORM-HN 2018'!L145</f>
        <v>1.8</v>
      </c>
      <c r="K143" s="30">
        <f>'INFORM-HN 2018'!M145</f>
        <v>9.1999999999999993</v>
      </c>
      <c r="L143" s="30">
        <f>'INFORM-HN 2018'!N145</f>
        <v>4</v>
      </c>
      <c r="M143" s="30">
        <f>'INFORM-HN 2018'!O145</f>
        <v>7.4</v>
      </c>
      <c r="N143" s="30">
        <f>'INFORM-HN 2018'!P145</f>
        <v>6.9</v>
      </c>
      <c r="O143" s="30">
        <f>'INFORM-HN 2018'!Q145</f>
        <v>0.1</v>
      </c>
      <c r="P143" s="30">
        <f>'INFORM-HN 2018'!R145</f>
        <v>3.1</v>
      </c>
      <c r="Q143" s="30">
        <f>'INFORM-HN 2018'!S145</f>
        <v>1.7</v>
      </c>
      <c r="R143" s="30">
        <f>'INFORM-HN 2018'!T145</f>
        <v>4.8</v>
      </c>
      <c r="S143" s="30">
        <f>'INFORM-HN 2018'!U145</f>
        <v>3.3</v>
      </c>
      <c r="T143" s="30">
        <f>'INFORM-HN 2018'!V145</f>
        <v>8.8000000000000007</v>
      </c>
      <c r="U143" s="30">
        <f>'INFORM-HN 2018'!W145</f>
        <v>6.9</v>
      </c>
      <c r="V143" s="30">
        <f>'INFORM-HN 2018'!X145</f>
        <v>9.6999999999999993</v>
      </c>
      <c r="W143" s="30">
        <f>'INFORM-HN 2018'!Y145</f>
        <v>9.1999999999999993</v>
      </c>
      <c r="X143" s="30">
        <f>'INFORM-HN 2018'!Z145</f>
        <v>4.5999999999999996</v>
      </c>
      <c r="Y143" s="30">
        <f>'INFORM-HN 2018'!AA145</f>
        <v>7.8</v>
      </c>
      <c r="Z143" s="30">
        <f>'INFORM-HN 2018'!AB145</f>
        <v>7.4</v>
      </c>
      <c r="AA143" s="30">
        <f>'INFORM-HN 2018'!AC145</f>
        <v>4</v>
      </c>
      <c r="AB143" s="30"/>
      <c r="AD143" s="101"/>
      <c r="AE143" s="4"/>
      <c r="AF143" s="210"/>
      <c r="AG143" s="30"/>
      <c r="AH143" s="30"/>
      <c r="AI143" s="30"/>
      <c r="AJ143" s="30"/>
      <c r="AK143" s="30"/>
      <c r="AL143" s="30"/>
      <c r="AO143" s="30"/>
      <c r="AP143" s="30"/>
      <c r="AQ143" s="30"/>
      <c r="AR143" s="30"/>
      <c r="AS143" s="30"/>
      <c r="AT143" s="30"/>
      <c r="AU143" s="30"/>
      <c r="AV143" s="30"/>
    </row>
    <row r="144" spans="1:48" x14ac:dyDescent="0.25">
      <c r="A144" s="105" t="s">
        <v>294</v>
      </c>
      <c r="B144" s="30">
        <f>'Peligro y Exposición'!D145</f>
        <v>0</v>
      </c>
      <c r="C144" s="30">
        <f>'Peligro y Exposición'!H145</f>
        <v>0</v>
      </c>
      <c r="D144" s="30">
        <f>'Peligro y Exposición'!Q145</f>
        <v>0</v>
      </c>
      <c r="E144" s="30">
        <f>'Peligro y Exposición'!U145</f>
        <v>0</v>
      </c>
      <c r="F144" s="30">
        <f>'Peligro y Exposición'!Y145</f>
        <v>0</v>
      </c>
      <c r="G144" s="30">
        <f>'Peligro y Exposición'!Z145</f>
        <v>0</v>
      </c>
      <c r="H144" s="30">
        <f>'Peligro y Exposición'!AD145</f>
        <v>1.5</v>
      </c>
      <c r="I144" s="30">
        <f>'Peligro y Exposición'!AE145</f>
        <v>1.5</v>
      </c>
      <c r="J144" s="30">
        <f>'INFORM-HN 2018'!L146</f>
        <v>0.8</v>
      </c>
      <c r="K144" s="30">
        <f>'INFORM-HN 2018'!M146</f>
        <v>9.1</v>
      </c>
      <c r="L144" s="30">
        <f>'INFORM-HN 2018'!N146</f>
        <v>8.5</v>
      </c>
      <c r="M144" s="30">
        <f>'INFORM-HN 2018'!O146</f>
        <v>8.9</v>
      </c>
      <c r="N144" s="30">
        <f>'INFORM-HN 2018'!P146</f>
        <v>8.8000000000000007</v>
      </c>
      <c r="O144" s="30">
        <f>'INFORM-HN 2018'!Q146</f>
        <v>0.1</v>
      </c>
      <c r="P144" s="30">
        <f>'INFORM-HN 2018'!R146</f>
        <v>4.0999999999999996</v>
      </c>
      <c r="Q144" s="30">
        <f>'INFORM-HN 2018'!S146</f>
        <v>2.2999999999999998</v>
      </c>
      <c r="R144" s="30">
        <f>'INFORM-HN 2018'!T146</f>
        <v>6.6</v>
      </c>
      <c r="S144" s="30">
        <f>'INFORM-HN 2018'!U146</f>
        <v>6.7</v>
      </c>
      <c r="T144" s="30">
        <f>'INFORM-HN 2018'!V146</f>
        <v>9.9</v>
      </c>
      <c r="U144" s="30">
        <f>'INFORM-HN 2018'!W146</f>
        <v>8.8000000000000007</v>
      </c>
      <c r="V144" s="30">
        <f>'INFORM-HN 2018'!X146</f>
        <v>9.9</v>
      </c>
      <c r="W144" s="30">
        <f>'INFORM-HN 2018'!Y146</f>
        <v>10</v>
      </c>
      <c r="X144" s="30">
        <f>'INFORM-HN 2018'!Z146</f>
        <v>5.0999999999999996</v>
      </c>
      <c r="Y144" s="30">
        <f>'INFORM-HN 2018'!AA146</f>
        <v>8.3000000000000007</v>
      </c>
      <c r="Z144" s="30">
        <f>'INFORM-HN 2018'!AB146</f>
        <v>8.6</v>
      </c>
      <c r="AA144" s="30">
        <f>'INFORM-HN 2018'!AC146</f>
        <v>3.6</v>
      </c>
      <c r="AB144" s="30"/>
      <c r="AD144" s="101"/>
      <c r="AE144" s="4"/>
      <c r="AF144" s="210"/>
      <c r="AG144" s="30"/>
      <c r="AH144" s="30"/>
      <c r="AI144" s="30"/>
      <c r="AJ144" s="30"/>
      <c r="AK144" s="30"/>
      <c r="AL144" s="30"/>
      <c r="AO144" s="30"/>
      <c r="AP144" s="30"/>
      <c r="AQ144" s="30"/>
      <c r="AR144" s="30"/>
      <c r="AS144" s="30"/>
      <c r="AT144" s="30"/>
      <c r="AU144" s="30"/>
      <c r="AV144" s="30"/>
    </row>
    <row r="145" spans="1:48" x14ac:dyDescent="0.25">
      <c r="A145" s="105" t="s">
        <v>296</v>
      </c>
      <c r="B145" s="30">
        <f>'Peligro y Exposición'!D146</f>
        <v>7.2</v>
      </c>
      <c r="C145" s="30">
        <f>'Peligro y Exposición'!H146</f>
        <v>4.5999999999999996</v>
      </c>
      <c r="D145" s="30">
        <f>'Peligro y Exposición'!Q146</f>
        <v>0</v>
      </c>
      <c r="E145" s="30">
        <f>'Peligro y Exposición'!U146</f>
        <v>6.3</v>
      </c>
      <c r="F145" s="30">
        <f>'Peligro y Exposición'!Y146</f>
        <v>0</v>
      </c>
      <c r="G145" s="30">
        <f>'Peligro y Exposición'!Z146</f>
        <v>4.3</v>
      </c>
      <c r="H145" s="30">
        <f>'Peligro y Exposición'!AD146</f>
        <v>8.8000000000000007</v>
      </c>
      <c r="I145" s="30">
        <f>'Peligro y Exposición'!AE146</f>
        <v>8.8000000000000007</v>
      </c>
      <c r="J145" s="30">
        <f>'INFORM-HN 2018'!L147</f>
        <v>7.1</v>
      </c>
      <c r="K145" s="30">
        <f>'INFORM-HN 2018'!M147</f>
        <v>5.2</v>
      </c>
      <c r="L145" s="30">
        <f>'INFORM-HN 2018'!N147</f>
        <v>4.8</v>
      </c>
      <c r="M145" s="30">
        <f>'INFORM-HN 2018'!O147</f>
        <v>5.0999999999999996</v>
      </c>
      <c r="N145" s="30">
        <f>'INFORM-HN 2018'!P147</f>
        <v>5</v>
      </c>
      <c r="O145" s="30">
        <f>'INFORM-HN 2018'!Q147</f>
        <v>10</v>
      </c>
      <c r="P145" s="30">
        <f>'INFORM-HN 2018'!R147</f>
        <v>4</v>
      </c>
      <c r="Q145" s="30">
        <f>'INFORM-HN 2018'!S147</f>
        <v>8.3000000000000007</v>
      </c>
      <c r="R145" s="30">
        <f>'INFORM-HN 2018'!T147</f>
        <v>7</v>
      </c>
      <c r="S145" s="30">
        <f>'INFORM-HN 2018'!U147</f>
        <v>6.7</v>
      </c>
      <c r="T145" s="30">
        <f>'INFORM-HN 2018'!V147</f>
        <v>2</v>
      </c>
      <c r="U145" s="30">
        <f>'INFORM-HN 2018'!W147</f>
        <v>4.8</v>
      </c>
      <c r="V145" s="30">
        <f>'INFORM-HN 2018'!X147</f>
        <v>4.7</v>
      </c>
      <c r="W145" s="30">
        <f>'INFORM-HN 2018'!Y147</f>
        <v>7.1</v>
      </c>
      <c r="X145" s="30">
        <f>'INFORM-HN 2018'!Z147</f>
        <v>1.1000000000000001</v>
      </c>
      <c r="Y145" s="30">
        <f>'INFORM-HN 2018'!AA147</f>
        <v>4.3</v>
      </c>
      <c r="Z145" s="30">
        <f>'INFORM-HN 2018'!AB147</f>
        <v>4.5999999999999996</v>
      </c>
      <c r="AA145" s="30">
        <f>'INFORM-HN 2018'!AC147</f>
        <v>6.1</v>
      </c>
      <c r="AB145" s="30"/>
      <c r="AD145" s="101"/>
      <c r="AE145" s="4"/>
      <c r="AF145" s="210"/>
      <c r="AG145" s="30"/>
      <c r="AH145" s="30"/>
      <c r="AI145" s="30"/>
      <c r="AJ145" s="30"/>
      <c r="AK145" s="30"/>
      <c r="AL145" s="30"/>
      <c r="AO145" s="30"/>
      <c r="AP145" s="30"/>
      <c r="AQ145" s="30"/>
      <c r="AR145" s="30"/>
      <c r="AS145" s="30"/>
      <c r="AT145" s="30"/>
      <c r="AU145" s="30"/>
      <c r="AV145" s="30"/>
    </row>
    <row r="146" spans="1:48" x14ac:dyDescent="0.25">
      <c r="A146" s="105" t="s">
        <v>297</v>
      </c>
      <c r="B146" s="30">
        <f>'Peligro y Exposición'!D147</f>
        <v>6.7</v>
      </c>
      <c r="C146" s="30">
        <f>'Peligro y Exposición'!H147</f>
        <v>0</v>
      </c>
      <c r="D146" s="30">
        <f>'Peligro y Exposición'!Q147</f>
        <v>0</v>
      </c>
      <c r="E146" s="30">
        <f>'Peligro y Exposición'!U147</f>
        <v>9.6999999999999993</v>
      </c>
      <c r="F146" s="30">
        <f>'Peligro y Exposición'!Y147</f>
        <v>9.6</v>
      </c>
      <c r="G146" s="30">
        <f>'Peligro y Exposición'!Z147</f>
        <v>7</v>
      </c>
      <c r="H146" s="30">
        <f>'Peligro y Exposición'!AD147</f>
        <v>0</v>
      </c>
      <c r="I146" s="30">
        <f>'Peligro y Exposición'!AE147</f>
        <v>0</v>
      </c>
      <c r="J146" s="30">
        <f>'INFORM-HN 2018'!L148</f>
        <v>4.4000000000000004</v>
      </c>
      <c r="K146" s="30">
        <f>'INFORM-HN 2018'!M148</f>
        <v>6.7</v>
      </c>
      <c r="L146" s="30">
        <f>'INFORM-HN 2018'!N148</f>
        <v>9</v>
      </c>
      <c r="M146" s="30">
        <f>'INFORM-HN 2018'!O148</f>
        <v>7.5</v>
      </c>
      <c r="N146" s="30">
        <f>'INFORM-HN 2018'!P148</f>
        <v>7.7</v>
      </c>
      <c r="O146" s="30">
        <f>'INFORM-HN 2018'!Q148</f>
        <v>3.8</v>
      </c>
      <c r="P146" s="30">
        <f>'INFORM-HN 2018'!R148</f>
        <v>6.9</v>
      </c>
      <c r="Q146" s="30">
        <f>'INFORM-HN 2018'!S148</f>
        <v>5.6</v>
      </c>
      <c r="R146" s="30">
        <f>'INFORM-HN 2018'!T148</f>
        <v>6.8</v>
      </c>
      <c r="S146" s="30">
        <f>'INFORM-HN 2018'!U148</f>
        <v>10</v>
      </c>
      <c r="T146" s="30">
        <f>'INFORM-HN 2018'!V148</f>
        <v>6.1</v>
      </c>
      <c r="U146" s="30">
        <f>'INFORM-HN 2018'!W148</f>
        <v>8.8000000000000007</v>
      </c>
      <c r="V146" s="30">
        <f>'INFORM-HN 2018'!X148</f>
        <v>7.3</v>
      </c>
      <c r="W146" s="30">
        <f>'INFORM-HN 2018'!Y148</f>
        <v>3</v>
      </c>
      <c r="X146" s="30">
        <f>'INFORM-HN 2018'!Z148</f>
        <v>3.8</v>
      </c>
      <c r="Y146" s="30">
        <f>'INFORM-HN 2018'!AA148</f>
        <v>4.7</v>
      </c>
      <c r="Z146" s="30">
        <f>'INFORM-HN 2018'!AB148</f>
        <v>7.3</v>
      </c>
      <c r="AA146" s="30">
        <f>'INFORM-HN 2018'!AC148</f>
        <v>6</v>
      </c>
      <c r="AB146" s="30"/>
      <c r="AD146" s="101"/>
      <c r="AE146" s="4"/>
      <c r="AF146" s="210"/>
      <c r="AG146" s="30"/>
      <c r="AH146" s="30"/>
      <c r="AI146" s="30"/>
      <c r="AJ146" s="30"/>
      <c r="AK146" s="30"/>
      <c r="AL146" s="30"/>
      <c r="AO146" s="30"/>
      <c r="AP146" s="30"/>
      <c r="AQ146" s="30"/>
      <c r="AR146" s="30"/>
      <c r="AS146" s="30"/>
      <c r="AT146" s="30"/>
      <c r="AU146" s="30"/>
      <c r="AV146" s="30"/>
    </row>
    <row r="147" spans="1:48" x14ac:dyDescent="0.25">
      <c r="A147" s="105" t="s">
        <v>298</v>
      </c>
      <c r="B147" s="30">
        <f>'Peligro y Exposición'!D148</f>
        <v>6.9</v>
      </c>
      <c r="C147" s="30">
        <f>'Peligro y Exposición'!H148</f>
        <v>4.2</v>
      </c>
      <c r="D147" s="30">
        <f>'Peligro y Exposición'!Q148</f>
        <v>0</v>
      </c>
      <c r="E147" s="30">
        <f>'Peligro y Exposición'!U148</f>
        <v>8.8000000000000007</v>
      </c>
      <c r="F147" s="30">
        <f>'Peligro y Exposición'!Y148</f>
        <v>9.9</v>
      </c>
      <c r="G147" s="30">
        <f>'Peligro y Exposición'!Z148</f>
        <v>7.2</v>
      </c>
      <c r="H147" s="30">
        <f>'Peligro y Exposición'!AD148</f>
        <v>5.6</v>
      </c>
      <c r="I147" s="30">
        <f>'Peligro y Exposición'!AE148</f>
        <v>5.6</v>
      </c>
      <c r="J147" s="30">
        <f>'INFORM-HN 2018'!L149</f>
        <v>6.5</v>
      </c>
      <c r="K147" s="30">
        <f>'INFORM-HN 2018'!M149</f>
        <v>8.4</v>
      </c>
      <c r="L147" s="30">
        <f>'INFORM-HN 2018'!N149</f>
        <v>8.1999999999999993</v>
      </c>
      <c r="M147" s="30">
        <f>'INFORM-HN 2018'!O149</f>
        <v>8.1999999999999993</v>
      </c>
      <c r="N147" s="30">
        <f>'INFORM-HN 2018'!P149</f>
        <v>8.3000000000000007</v>
      </c>
      <c r="O147" s="30">
        <f>'INFORM-HN 2018'!Q149</f>
        <v>6.3</v>
      </c>
      <c r="P147" s="30">
        <f>'INFORM-HN 2018'!R149</f>
        <v>7.3</v>
      </c>
      <c r="Q147" s="30">
        <f>'INFORM-HN 2018'!S149</f>
        <v>6.8</v>
      </c>
      <c r="R147" s="30">
        <f>'INFORM-HN 2018'!T149</f>
        <v>7.6</v>
      </c>
      <c r="S147" s="30">
        <f>'INFORM-HN 2018'!U149</f>
        <v>6.7</v>
      </c>
      <c r="T147" s="30">
        <f>'INFORM-HN 2018'!V149</f>
        <v>6.5</v>
      </c>
      <c r="U147" s="30">
        <f>'INFORM-HN 2018'!W149</f>
        <v>6.6</v>
      </c>
      <c r="V147" s="30">
        <f>'INFORM-HN 2018'!X149</f>
        <v>9</v>
      </c>
      <c r="W147" s="30">
        <f>'INFORM-HN 2018'!Y149</f>
        <v>9.6999999999999993</v>
      </c>
      <c r="X147" s="30">
        <f>'INFORM-HN 2018'!Z149</f>
        <v>5.2</v>
      </c>
      <c r="Y147" s="30">
        <f>'INFORM-HN 2018'!AA149</f>
        <v>8</v>
      </c>
      <c r="Z147" s="30">
        <f>'INFORM-HN 2018'!AB149</f>
        <v>7.4</v>
      </c>
      <c r="AA147" s="30">
        <f>'INFORM-HN 2018'!AC149</f>
        <v>7.2</v>
      </c>
      <c r="AB147" s="30"/>
      <c r="AD147" s="101"/>
      <c r="AE147" s="4"/>
      <c r="AF147" s="210"/>
      <c r="AG147" s="30"/>
      <c r="AH147" s="30"/>
      <c r="AI147" s="30"/>
      <c r="AJ147" s="30"/>
      <c r="AK147" s="30"/>
      <c r="AL147" s="30"/>
      <c r="AO147" s="30"/>
      <c r="AP147" s="30"/>
      <c r="AQ147" s="30"/>
      <c r="AR147" s="30"/>
      <c r="AS147" s="30"/>
      <c r="AT147" s="30"/>
      <c r="AU147" s="30"/>
      <c r="AV147" s="30"/>
    </row>
    <row r="148" spans="1:48" x14ac:dyDescent="0.25">
      <c r="A148" s="105" t="s">
        <v>210</v>
      </c>
      <c r="B148" s="30">
        <f>'Peligro y Exposición'!D149</f>
        <v>7</v>
      </c>
      <c r="C148" s="30">
        <f>'Peligro y Exposición'!H149</f>
        <v>0</v>
      </c>
      <c r="D148" s="30">
        <f>'Peligro y Exposición'!Q149</f>
        <v>0</v>
      </c>
      <c r="E148" s="30">
        <f>'Peligro y Exposición'!U149</f>
        <v>9.4</v>
      </c>
      <c r="F148" s="30">
        <f>'Peligro y Exposición'!Y149</f>
        <v>9.6</v>
      </c>
      <c r="G148" s="30">
        <f>'Peligro y Exposición'!Z149</f>
        <v>6.9</v>
      </c>
      <c r="H148" s="30">
        <f>'Peligro y Exposición'!AD149</f>
        <v>1.1000000000000001</v>
      </c>
      <c r="I148" s="30">
        <f>'Peligro y Exposición'!AE149</f>
        <v>1.1000000000000001</v>
      </c>
      <c r="J148" s="30">
        <f>'INFORM-HN 2018'!L150</f>
        <v>4.5999999999999996</v>
      </c>
      <c r="K148" s="30">
        <f>'INFORM-HN 2018'!M150</f>
        <v>7.6</v>
      </c>
      <c r="L148" s="30">
        <f>'INFORM-HN 2018'!N150</f>
        <v>8.5</v>
      </c>
      <c r="M148" s="30">
        <f>'INFORM-HN 2018'!O150</f>
        <v>7.6</v>
      </c>
      <c r="N148" s="30">
        <f>'INFORM-HN 2018'!P150</f>
        <v>7.9</v>
      </c>
      <c r="O148" s="30">
        <f>'INFORM-HN 2018'!Q150</f>
        <v>6.1</v>
      </c>
      <c r="P148" s="30">
        <f>'INFORM-HN 2018'!R150</f>
        <v>6.3</v>
      </c>
      <c r="Q148" s="30">
        <f>'INFORM-HN 2018'!S150</f>
        <v>6.2</v>
      </c>
      <c r="R148" s="30">
        <f>'INFORM-HN 2018'!T150</f>
        <v>7.1</v>
      </c>
      <c r="S148" s="30">
        <f>'INFORM-HN 2018'!U150</f>
        <v>6.7</v>
      </c>
      <c r="T148" s="30">
        <f>'INFORM-HN 2018'!V150</f>
        <v>6.5</v>
      </c>
      <c r="U148" s="30">
        <f>'INFORM-HN 2018'!W150</f>
        <v>6.6</v>
      </c>
      <c r="V148" s="30">
        <f>'INFORM-HN 2018'!X150</f>
        <v>6.9</v>
      </c>
      <c r="W148" s="30">
        <f>'INFORM-HN 2018'!Y150</f>
        <v>6.2</v>
      </c>
      <c r="X148" s="30">
        <f>'INFORM-HN 2018'!Z150</f>
        <v>5.4</v>
      </c>
      <c r="Y148" s="30">
        <f>'INFORM-HN 2018'!AA150</f>
        <v>6.2</v>
      </c>
      <c r="Z148" s="30">
        <f>'INFORM-HN 2018'!AB150</f>
        <v>6.4</v>
      </c>
      <c r="AA148" s="30">
        <f>'INFORM-HN 2018'!AC150</f>
        <v>5.9</v>
      </c>
      <c r="AB148" s="30"/>
      <c r="AD148" s="101"/>
      <c r="AE148" s="4"/>
      <c r="AF148" s="210"/>
      <c r="AG148" s="30"/>
      <c r="AH148" s="30"/>
      <c r="AI148" s="30"/>
      <c r="AJ148" s="30"/>
      <c r="AK148" s="30"/>
      <c r="AL148" s="30"/>
      <c r="AO148" s="30"/>
      <c r="AP148" s="30"/>
      <c r="AQ148" s="30"/>
      <c r="AR148" s="30"/>
      <c r="AS148" s="30"/>
      <c r="AT148" s="30"/>
      <c r="AU148" s="30"/>
      <c r="AV148" s="30"/>
    </row>
    <row r="149" spans="1:48" x14ac:dyDescent="0.25">
      <c r="A149" s="105" t="s">
        <v>214</v>
      </c>
      <c r="B149" s="30">
        <f>'Peligro y Exposición'!D150</f>
        <v>6.2</v>
      </c>
      <c r="C149" s="30">
        <f>'Peligro y Exposición'!H150</f>
        <v>0</v>
      </c>
      <c r="D149" s="30">
        <f>'Peligro y Exposición'!Q150</f>
        <v>0</v>
      </c>
      <c r="E149" s="30">
        <f>'Peligro y Exposición'!U150</f>
        <v>7.9</v>
      </c>
      <c r="F149" s="30">
        <f>'Peligro y Exposición'!Y150</f>
        <v>0</v>
      </c>
      <c r="G149" s="30">
        <f>'Peligro y Exposición'!Z150</f>
        <v>3.7</v>
      </c>
      <c r="H149" s="30">
        <f>'Peligro y Exposición'!AD150</f>
        <v>4.0999999999999996</v>
      </c>
      <c r="I149" s="30">
        <f>'Peligro y Exposición'!AE150</f>
        <v>4.0999999999999996</v>
      </c>
      <c r="J149" s="30">
        <f>'INFORM-HN 2018'!L151</f>
        <v>3.9</v>
      </c>
      <c r="K149" s="30">
        <f>'INFORM-HN 2018'!M151</f>
        <v>8.8000000000000007</v>
      </c>
      <c r="L149" s="30">
        <f>'INFORM-HN 2018'!N151</f>
        <v>6.9</v>
      </c>
      <c r="M149" s="30">
        <f>'INFORM-HN 2018'!O151</f>
        <v>7.5</v>
      </c>
      <c r="N149" s="30">
        <f>'INFORM-HN 2018'!P151</f>
        <v>7.7</v>
      </c>
      <c r="O149" s="30">
        <f>'INFORM-HN 2018'!Q151</f>
        <v>0.4</v>
      </c>
      <c r="P149" s="30">
        <f>'INFORM-HN 2018'!R151</f>
        <v>5.8</v>
      </c>
      <c r="Q149" s="30">
        <f>'INFORM-HN 2018'!S151</f>
        <v>3.6</v>
      </c>
      <c r="R149" s="30">
        <f>'INFORM-HN 2018'!T151</f>
        <v>6</v>
      </c>
      <c r="S149" s="30">
        <f>'INFORM-HN 2018'!U151</f>
        <v>6.7</v>
      </c>
      <c r="T149" s="30">
        <f>'INFORM-HN 2018'!V151</f>
        <v>8.1</v>
      </c>
      <c r="U149" s="30">
        <f>'INFORM-HN 2018'!W151</f>
        <v>7.5</v>
      </c>
      <c r="V149" s="30">
        <f>'INFORM-HN 2018'!X151</f>
        <v>6.5</v>
      </c>
      <c r="W149" s="30">
        <f>'INFORM-HN 2018'!Y151</f>
        <v>9.3000000000000007</v>
      </c>
      <c r="X149" s="30">
        <f>'INFORM-HN 2018'!Z151</f>
        <v>6.3</v>
      </c>
      <c r="Y149" s="30">
        <f>'INFORM-HN 2018'!AA151</f>
        <v>7.4</v>
      </c>
      <c r="Z149" s="30">
        <f>'INFORM-HN 2018'!AB151</f>
        <v>7.5</v>
      </c>
      <c r="AA149" s="30">
        <f>'INFORM-HN 2018'!AC151</f>
        <v>5.6</v>
      </c>
      <c r="AB149" s="30"/>
      <c r="AD149" s="101"/>
      <c r="AE149" s="4"/>
      <c r="AF149" s="210"/>
      <c r="AG149" s="30"/>
      <c r="AH149" s="30"/>
      <c r="AI149" s="30"/>
      <c r="AJ149" s="30"/>
      <c r="AK149" s="30"/>
      <c r="AL149" s="30"/>
      <c r="AO149" s="30"/>
      <c r="AP149" s="30"/>
      <c r="AQ149" s="30"/>
      <c r="AR149" s="30"/>
      <c r="AS149" s="30"/>
      <c r="AT149" s="30"/>
      <c r="AU149" s="30"/>
      <c r="AV149" s="30"/>
    </row>
    <row r="150" spans="1:48" x14ac:dyDescent="0.25">
      <c r="A150" s="105" t="s">
        <v>295</v>
      </c>
      <c r="B150" s="30">
        <f>'Peligro y Exposición'!D151</f>
        <v>7.7</v>
      </c>
      <c r="C150" s="30">
        <f>'Peligro y Exposición'!H151</f>
        <v>0</v>
      </c>
      <c r="D150" s="30">
        <f>'Peligro y Exposición'!Q151</f>
        <v>0</v>
      </c>
      <c r="E150" s="30">
        <f>'Peligro y Exposición'!U151</f>
        <v>8.1999999999999993</v>
      </c>
      <c r="F150" s="30">
        <f>'Peligro y Exposición'!Y151</f>
        <v>0</v>
      </c>
      <c r="G150" s="30">
        <f>'Peligro y Exposición'!Z151</f>
        <v>4.4000000000000004</v>
      </c>
      <c r="H150" s="30">
        <f>'Peligro y Exposición'!AD151</f>
        <v>4.2</v>
      </c>
      <c r="I150" s="30">
        <f>'Peligro y Exposición'!AE151</f>
        <v>4.2</v>
      </c>
      <c r="J150" s="30">
        <f>'INFORM-HN 2018'!L152</f>
        <v>4.3</v>
      </c>
      <c r="K150" s="30">
        <f>'INFORM-HN 2018'!M152</f>
        <v>6.9</v>
      </c>
      <c r="L150" s="30">
        <f>'INFORM-HN 2018'!N152</f>
        <v>5.7</v>
      </c>
      <c r="M150" s="30">
        <f>'INFORM-HN 2018'!O152</f>
        <v>7</v>
      </c>
      <c r="N150" s="30">
        <f>'INFORM-HN 2018'!P152</f>
        <v>6.5</v>
      </c>
      <c r="O150" s="30">
        <f>'INFORM-HN 2018'!Q152</f>
        <v>1.5</v>
      </c>
      <c r="P150" s="30">
        <f>'INFORM-HN 2018'!R152</f>
        <v>8.6999999999999993</v>
      </c>
      <c r="Q150" s="30">
        <f>'INFORM-HN 2018'!S152</f>
        <v>6.3</v>
      </c>
      <c r="R150" s="30">
        <f>'INFORM-HN 2018'!T152</f>
        <v>6.4</v>
      </c>
      <c r="S150" s="30">
        <f>'INFORM-HN 2018'!U152</f>
        <v>10</v>
      </c>
      <c r="T150" s="30">
        <f>'INFORM-HN 2018'!V152</f>
        <v>3.7</v>
      </c>
      <c r="U150" s="30">
        <f>'INFORM-HN 2018'!W152</f>
        <v>8.1999999999999993</v>
      </c>
      <c r="V150" s="30">
        <f>'INFORM-HN 2018'!X152</f>
        <v>7.9</v>
      </c>
      <c r="W150" s="30">
        <f>'INFORM-HN 2018'!Y152</f>
        <v>8.6</v>
      </c>
      <c r="X150" s="30">
        <f>'INFORM-HN 2018'!Z152</f>
        <v>4.8</v>
      </c>
      <c r="Y150" s="30">
        <f>'INFORM-HN 2018'!AA152</f>
        <v>7.1</v>
      </c>
      <c r="Z150" s="30">
        <f>'INFORM-HN 2018'!AB152</f>
        <v>7.7</v>
      </c>
      <c r="AA150" s="30">
        <f>'INFORM-HN 2018'!AC152</f>
        <v>6</v>
      </c>
      <c r="AB150" s="30"/>
      <c r="AD150" s="101"/>
      <c r="AE150" s="4"/>
      <c r="AF150" s="210"/>
      <c r="AG150" s="30"/>
      <c r="AH150" s="30"/>
      <c r="AI150" s="30"/>
      <c r="AJ150" s="30"/>
      <c r="AK150" s="30"/>
      <c r="AL150" s="30"/>
      <c r="AO150" s="30"/>
      <c r="AP150" s="30"/>
      <c r="AQ150" s="30"/>
      <c r="AR150" s="30"/>
      <c r="AS150" s="30"/>
      <c r="AT150" s="30"/>
      <c r="AU150" s="30"/>
      <c r="AV150" s="30"/>
    </row>
    <row r="151" spans="1:48" x14ac:dyDescent="0.25">
      <c r="A151" s="105" t="s">
        <v>299</v>
      </c>
      <c r="B151" s="30">
        <f>'Peligro y Exposición'!D152</f>
        <v>7.1</v>
      </c>
      <c r="C151" s="30">
        <f>'Peligro y Exposición'!H152</f>
        <v>0</v>
      </c>
      <c r="D151" s="30">
        <f>'Peligro y Exposición'!Q152</f>
        <v>0</v>
      </c>
      <c r="E151" s="30">
        <f>'Peligro y Exposición'!U152</f>
        <v>9.1999999999999993</v>
      </c>
      <c r="F151" s="30">
        <f>'Peligro y Exposición'!Y152</f>
        <v>0</v>
      </c>
      <c r="G151" s="30">
        <f>'Peligro y Exposición'!Z152</f>
        <v>4.7</v>
      </c>
      <c r="H151" s="30">
        <f>'Peligro y Exposición'!AD152</f>
        <v>9.5</v>
      </c>
      <c r="I151" s="30">
        <f>'Peligro y Exposición'!AE152</f>
        <v>9.5</v>
      </c>
      <c r="J151" s="30">
        <f>'INFORM-HN 2018'!L153</f>
        <v>7.9</v>
      </c>
      <c r="K151" s="30">
        <f>'INFORM-HN 2018'!M153</f>
        <v>6.8</v>
      </c>
      <c r="L151" s="30">
        <f>'INFORM-HN 2018'!N153</f>
        <v>6.8</v>
      </c>
      <c r="M151" s="30">
        <f>'INFORM-HN 2018'!O153</f>
        <v>6.5</v>
      </c>
      <c r="N151" s="30">
        <f>'INFORM-HN 2018'!P153</f>
        <v>6.7</v>
      </c>
      <c r="O151" s="30">
        <f>'INFORM-HN 2018'!Q153</f>
        <v>3.8</v>
      </c>
      <c r="P151" s="30">
        <f>'INFORM-HN 2018'!R153</f>
        <v>5.7</v>
      </c>
      <c r="Q151" s="30">
        <f>'INFORM-HN 2018'!S153</f>
        <v>4.8</v>
      </c>
      <c r="R151" s="30">
        <f>'INFORM-HN 2018'!T153</f>
        <v>5.8</v>
      </c>
      <c r="S151" s="30">
        <f>'INFORM-HN 2018'!U153</f>
        <v>6.7</v>
      </c>
      <c r="T151" s="30">
        <f>'INFORM-HN 2018'!V153</f>
        <v>3.7</v>
      </c>
      <c r="U151" s="30">
        <f>'INFORM-HN 2018'!W153</f>
        <v>5.4</v>
      </c>
      <c r="V151" s="30">
        <f>'INFORM-HN 2018'!X153</f>
        <v>7.7</v>
      </c>
      <c r="W151" s="30">
        <f>'INFORM-HN 2018'!Y153</f>
        <v>6.8</v>
      </c>
      <c r="X151" s="30">
        <f>'INFORM-HN 2018'!Z153</f>
        <v>4.2</v>
      </c>
      <c r="Y151" s="30">
        <f>'INFORM-HN 2018'!AA153</f>
        <v>6.2</v>
      </c>
      <c r="Z151" s="30">
        <f>'INFORM-HN 2018'!AB153</f>
        <v>5.8</v>
      </c>
      <c r="AA151" s="30">
        <f>'INFORM-HN 2018'!AC153</f>
        <v>6.4</v>
      </c>
      <c r="AB151" s="30"/>
      <c r="AD151" s="101"/>
      <c r="AE151" s="4"/>
      <c r="AF151" s="210"/>
      <c r="AG151" s="30"/>
      <c r="AH151" s="30"/>
      <c r="AI151" s="30"/>
      <c r="AJ151" s="30"/>
      <c r="AK151" s="30"/>
      <c r="AL151" s="30"/>
      <c r="AO151" s="30"/>
      <c r="AP151" s="30"/>
      <c r="AQ151" s="30"/>
      <c r="AR151" s="30"/>
      <c r="AS151" s="30"/>
      <c r="AT151" s="30"/>
      <c r="AU151" s="30"/>
      <c r="AV151" s="30"/>
    </row>
    <row r="152" spans="1:48" x14ac:dyDescent="0.25">
      <c r="A152" s="105" t="s">
        <v>300</v>
      </c>
      <c r="B152" s="30">
        <f>'Peligro y Exposición'!D153</f>
        <v>6.3</v>
      </c>
      <c r="C152" s="30">
        <f>'Peligro y Exposición'!H153</f>
        <v>0</v>
      </c>
      <c r="D152" s="30">
        <f>'Peligro y Exposición'!Q153</f>
        <v>0</v>
      </c>
      <c r="E152" s="30">
        <f>'Peligro y Exposición'!U153</f>
        <v>7</v>
      </c>
      <c r="F152" s="30">
        <f>'Peligro y Exposición'!Y153</f>
        <v>9.3000000000000007</v>
      </c>
      <c r="G152" s="30">
        <f>'Peligro y Exposición'!Z153</f>
        <v>5.8</v>
      </c>
      <c r="H152" s="30">
        <f>'Peligro y Exposición'!AD153</f>
        <v>6.5</v>
      </c>
      <c r="I152" s="30">
        <f>'Peligro y Exposición'!AE153</f>
        <v>6.5</v>
      </c>
      <c r="J152" s="30">
        <f>'INFORM-HN 2018'!L154</f>
        <v>6.2</v>
      </c>
      <c r="K152" s="30">
        <f>'INFORM-HN 2018'!M154</f>
        <v>7.9</v>
      </c>
      <c r="L152" s="30">
        <f>'INFORM-HN 2018'!N154</f>
        <v>7.2</v>
      </c>
      <c r="M152" s="30">
        <f>'INFORM-HN 2018'!O154</f>
        <v>7.1</v>
      </c>
      <c r="N152" s="30">
        <f>'INFORM-HN 2018'!P154</f>
        <v>7.4</v>
      </c>
      <c r="O152" s="30">
        <f>'INFORM-HN 2018'!Q154</f>
        <v>4.8</v>
      </c>
      <c r="P152" s="30">
        <f>'INFORM-HN 2018'!R154</f>
        <v>4.9000000000000004</v>
      </c>
      <c r="Q152" s="30">
        <f>'INFORM-HN 2018'!S154</f>
        <v>4.9000000000000004</v>
      </c>
      <c r="R152" s="30">
        <f>'INFORM-HN 2018'!T154</f>
        <v>6.3</v>
      </c>
      <c r="S152" s="30">
        <f>'INFORM-HN 2018'!U154</f>
        <v>10</v>
      </c>
      <c r="T152" s="30">
        <f>'INFORM-HN 2018'!V154</f>
        <v>6.5</v>
      </c>
      <c r="U152" s="30">
        <f>'INFORM-HN 2018'!W154</f>
        <v>8.8000000000000007</v>
      </c>
      <c r="V152" s="30">
        <f>'INFORM-HN 2018'!X154</f>
        <v>5.3</v>
      </c>
      <c r="W152" s="30">
        <f>'INFORM-HN 2018'!Y154</f>
        <v>7.2</v>
      </c>
      <c r="X152" s="30">
        <f>'INFORM-HN 2018'!Z154</f>
        <v>4.9000000000000004</v>
      </c>
      <c r="Y152" s="30">
        <f>'INFORM-HN 2018'!AA154</f>
        <v>5.8</v>
      </c>
      <c r="Z152" s="30">
        <f>'INFORM-HN 2018'!AB154</f>
        <v>7.6</v>
      </c>
      <c r="AA152" s="30">
        <f>'INFORM-HN 2018'!AC154</f>
        <v>6.7</v>
      </c>
      <c r="AB152" s="30"/>
      <c r="AD152" s="101"/>
      <c r="AE152" s="4"/>
      <c r="AF152" s="210"/>
      <c r="AG152" s="30"/>
      <c r="AH152" s="30"/>
      <c r="AI152" s="30"/>
      <c r="AJ152" s="30"/>
      <c r="AK152" s="30"/>
      <c r="AL152" s="30"/>
      <c r="AO152" s="30"/>
      <c r="AP152" s="30"/>
      <c r="AQ152" s="30"/>
      <c r="AR152" s="30"/>
      <c r="AS152" s="30"/>
      <c r="AT152" s="30"/>
      <c r="AU152" s="30"/>
      <c r="AV152" s="30"/>
    </row>
    <row r="153" spans="1:48" x14ac:dyDescent="0.25">
      <c r="A153" s="105" t="s">
        <v>301</v>
      </c>
      <c r="B153" s="30">
        <f>'Peligro y Exposición'!D154</f>
        <v>7.1</v>
      </c>
      <c r="C153" s="30">
        <f>'Peligro y Exposición'!H154</f>
        <v>3.2</v>
      </c>
      <c r="D153" s="30">
        <f>'Peligro y Exposición'!Q154</f>
        <v>0</v>
      </c>
      <c r="E153" s="30">
        <f>'Peligro y Exposición'!U154</f>
        <v>9.9</v>
      </c>
      <c r="F153" s="30">
        <f>'Peligro y Exposición'!Y154</f>
        <v>0</v>
      </c>
      <c r="G153" s="30">
        <f>'Peligro y Exposición'!Z154</f>
        <v>5.7</v>
      </c>
      <c r="H153" s="30">
        <f>'Peligro y Exposición'!AD154</f>
        <v>3.9</v>
      </c>
      <c r="I153" s="30">
        <f>'Peligro y Exposición'!AE154</f>
        <v>3.9</v>
      </c>
      <c r="J153" s="30">
        <f>'INFORM-HN 2018'!L155</f>
        <v>4.9000000000000004</v>
      </c>
      <c r="K153" s="30">
        <f>'INFORM-HN 2018'!M155</f>
        <v>9</v>
      </c>
      <c r="L153" s="30">
        <f>'INFORM-HN 2018'!N155</f>
        <v>7.7</v>
      </c>
      <c r="M153" s="30">
        <f>'INFORM-HN 2018'!O155</f>
        <v>7.5</v>
      </c>
      <c r="N153" s="30">
        <f>'INFORM-HN 2018'!P155</f>
        <v>8.1</v>
      </c>
      <c r="O153" s="30">
        <f>'INFORM-HN 2018'!Q155</f>
        <v>3.8</v>
      </c>
      <c r="P153" s="30">
        <f>'INFORM-HN 2018'!R155</f>
        <v>6</v>
      </c>
      <c r="Q153" s="30">
        <f>'INFORM-HN 2018'!S155</f>
        <v>5</v>
      </c>
      <c r="R153" s="30">
        <f>'INFORM-HN 2018'!T155</f>
        <v>6.8</v>
      </c>
      <c r="S153" s="30">
        <f>'INFORM-HN 2018'!U155</f>
        <v>10</v>
      </c>
      <c r="T153" s="30">
        <f>'INFORM-HN 2018'!V155</f>
        <v>7.2</v>
      </c>
      <c r="U153" s="30">
        <f>'INFORM-HN 2018'!W155</f>
        <v>9</v>
      </c>
      <c r="V153" s="30">
        <f>'INFORM-HN 2018'!X155</f>
        <v>8.5</v>
      </c>
      <c r="W153" s="30">
        <f>'INFORM-HN 2018'!Y155</f>
        <v>8.4</v>
      </c>
      <c r="X153" s="30">
        <f>'INFORM-HN 2018'!Z155</f>
        <v>8</v>
      </c>
      <c r="Y153" s="30">
        <f>'INFORM-HN 2018'!AA155</f>
        <v>8.3000000000000007</v>
      </c>
      <c r="Z153" s="30">
        <f>'INFORM-HN 2018'!AB155</f>
        <v>8.6999999999999993</v>
      </c>
      <c r="AA153" s="30">
        <f>'INFORM-HN 2018'!AC155</f>
        <v>6.6</v>
      </c>
      <c r="AB153" s="30"/>
      <c r="AD153" s="101"/>
      <c r="AE153" s="4"/>
      <c r="AF153" s="210"/>
      <c r="AG153" s="30"/>
      <c r="AH153" s="30"/>
      <c r="AI153" s="30"/>
      <c r="AJ153" s="30"/>
      <c r="AK153" s="30"/>
      <c r="AL153" s="30"/>
      <c r="AO153" s="30"/>
      <c r="AP153" s="30"/>
      <c r="AQ153" s="30"/>
      <c r="AR153" s="30"/>
      <c r="AS153" s="30"/>
      <c r="AT153" s="30"/>
      <c r="AU153" s="30"/>
      <c r="AV153" s="30"/>
    </row>
    <row r="154" spans="1:48" x14ac:dyDescent="0.25">
      <c r="A154" s="105" t="s">
        <v>221</v>
      </c>
      <c r="B154" s="30">
        <f>'Peligro y Exposición'!D155</f>
        <v>5.9</v>
      </c>
      <c r="C154" s="30">
        <f>'Peligro y Exposición'!H155</f>
        <v>3.7</v>
      </c>
      <c r="D154" s="30">
        <f>'Peligro y Exposición'!Q155</f>
        <v>0</v>
      </c>
      <c r="E154" s="30">
        <f>'Peligro y Exposición'!U155</f>
        <v>6.7</v>
      </c>
      <c r="F154" s="30">
        <f>'Peligro y Exposición'!Y155</f>
        <v>9.5</v>
      </c>
      <c r="G154" s="30">
        <f>'Peligro y Exposición'!Z155</f>
        <v>6.1</v>
      </c>
      <c r="H154" s="30">
        <f>'Peligro y Exposición'!AD155</f>
        <v>3.5</v>
      </c>
      <c r="I154" s="30">
        <f>'Peligro y Exposición'!AE155</f>
        <v>3.5</v>
      </c>
      <c r="J154" s="30">
        <f>'INFORM-HN 2018'!L156</f>
        <v>4.9000000000000004</v>
      </c>
      <c r="K154" s="30">
        <f>'INFORM-HN 2018'!M156</f>
        <v>8.1999999999999993</v>
      </c>
      <c r="L154" s="30">
        <f>'INFORM-HN 2018'!N156</f>
        <v>8.8000000000000007</v>
      </c>
      <c r="M154" s="30">
        <f>'INFORM-HN 2018'!O156</f>
        <v>7.7</v>
      </c>
      <c r="N154" s="30">
        <f>'INFORM-HN 2018'!P156</f>
        <v>8.1999999999999993</v>
      </c>
      <c r="O154" s="30">
        <f>'INFORM-HN 2018'!Q156</f>
        <v>8</v>
      </c>
      <c r="P154" s="30">
        <f>'INFORM-HN 2018'!R156</f>
        <v>6.5</v>
      </c>
      <c r="Q154" s="30">
        <f>'INFORM-HN 2018'!S156</f>
        <v>7.3</v>
      </c>
      <c r="R154" s="30">
        <f>'INFORM-HN 2018'!T156</f>
        <v>7.8</v>
      </c>
      <c r="S154" s="30">
        <f>'INFORM-HN 2018'!U156</f>
        <v>6.7</v>
      </c>
      <c r="T154" s="30">
        <f>'INFORM-HN 2018'!V156</f>
        <v>7.4</v>
      </c>
      <c r="U154" s="30">
        <f>'INFORM-HN 2018'!W156</f>
        <v>7.1</v>
      </c>
      <c r="V154" s="30">
        <f>'INFORM-HN 2018'!X156</f>
        <v>5.5</v>
      </c>
      <c r="W154" s="30">
        <f>'INFORM-HN 2018'!Y156</f>
        <v>8.4</v>
      </c>
      <c r="X154" s="30">
        <f>'INFORM-HN 2018'!Z156</f>
        <v>4.9000000000000004</v>
      </c>
      <c r="Y154" s="30">
        <f>'INFORM-HN 2018'!AA156</f>
        <v>6.3</v>
      </c>
      <c r="Z154" s="30">
        <f>'INFORM-HN 2018'!AB156</f>
        <v>6.7</v>
      </c>
      <c r="AA154" s="30">
        <f>'INFORM-HN 2018'!AC156</f>
        <v>6.4</v>
      </c>
      <c r="AB154" s="30"/>
      <c r="AD154" s="101"/>
      <c r="AE154" s="4"/>
      <c r="AF154" s="210"/>
      <c r="AG154" s="30"/>
      <c r="AH154" s="30"/>
      <c r="AI154" s="30"/>
      <c r="AJ154" s="30"/>
      <c r="AK154" s="30"/>
      <c r="AL154" s="30"/>
      <c r="AO154" s="30"/>
      <c r="AP154" s="30"/>
      <c r="AQ154" s="30"/>
      <c r="AR154" s="30"/>
      <c r="AS154" s="30"/>
      <c r="AT154" s="30"/>
      <c r="AU154" s="30"/>
      <c r="AV154" s="30"/>
    </row>
    <row r="155" spans="1:48" x14ac:dyDescent="0.25">
      <c r="A155" s="105" t="s">
        <v>244</v>
      </c>
      <c r="B155" s="30">
        <f>'Peligro y Exposición'!D156</f>
        <v>6.3</v>
      </c>
      <c r="C155" s="30">
        <f>'Peligro y Exposición'!H156</f>
        <v>0</v>
      </c>
      <c r="D155" s="30">
        <f>'Peligro y Exposición'!Q156</f>
        <v>0</v>
      </c>
      <c r="E155" s="30">
        <f>'Peligro y Exposición'!U156</f>
        <v>6.8</v>
      </c>
      <c r="F155" s="30">
        <f>'Peligro y Exposición'!Y156</f>
        <v>0</v>
      </c>
      <c r="G155" s="30">
        <f>'Peligro y Exposición'!Z156</f>
        <v>3.3</v>
      </c>
      <c r="H155" s="30">
        <f>'Peligro y Exposición'!AD156</f>
        <v>2.4</v>
      </c>
      <c r="I155" s="30">
        <f>'Peligro y Exposición'!AE156</f>
        <v>2.4</v>
      </c>
      <c r="J155" s="30">
        <f>'INFORM-HN 2018'!L157</f>
        <v>2.9</v>
      </c>
      <c r="K155" s="30">
        <f>'INFORM-HN 2018'!M157</f>
        <v>7.1</v>
      </c>
      <c r="L155" s="30">
        <f>'INFORM-HN 2018'!N157</f>
        <v>7.1</v>
      </c>
      <c r="M155" s="30">
        <f>'INFORM-HN 2018'!O157</f>
        <v>7.1</v>
      </c>
      <c r="N155" s="30">
        <f>'INFORM-HN 2018'!P157</f>
        <v>7.1</v>
      </c>
      <c r="O155" s="30">
        <f>'INFORM-HN 2018'!Q157</f>
        <v>0.7</v>
      </c>
      <c r="P155" s="30">
        <f>'INFORM-HN 2018'!R157</f>
        <v>7.5</v>
      </c>
      <c r="Q155" s="30">
        <f>'INFORM-HN 2018'!S157</f>
        <v>5</v>
      </c>
      <c r="R155" s="30">
        <f>'INFORM-HN 2018'!T157</f>
        <v>6.2</v>
      </c>
      <c r="S155" s="30">
        <f>'INFORM-HN 2018'!U157</f>
        <v>10</v>
      </c>
      <c r="T155" s="30">
        <f>'INFORM-HN 2018'!V157</f>
        <v>7.3</v>
      </c>
      <c r="U155" s="30">
        <f>'INFORM-HN 2018'!W157</f>
        <v>9.1</v>
      </c>
      <c r="V155" s="30">
        <f>'INFORM-HN 2018'!X157</f>
        <v>8</v>
      </c>
      <c r="W155" s="30">
        <f>'INFORM-HN 2018'!Y157</f>
        <v>7.8</v>
      </c>
      <c r="X155" s="30">
        <f>'INFORM-HN 2018'!Z157</f>
        <v>4.7</v>
      </c>
      <c r="Y155" s="30">
        <f>'INFORM-HN 2018'!AA157</f>
        <v>6.8</v>
      </c>
      <c r="Z155" s="30">
        <f>'INFORM-HN 2018'!AB157</f>
        <v>8.1999999999999993</v>
      </c>
      <c r="AA155" s="30">
        <f>'INFORM-HN 2018'!AC157</f>
        <v>5.3</v>
      </c>
      <c r="AB155" s="30"/>
      <c r="AD155" s="101"/>
      <c r="AE155" s="4"/>
      <c r="AF155" s="210"/>
      <c r="AG155" s="30"/>
      <c r="AH155" s="30"/>
      <c r="AI155" s="30"/>
      <c r="AJ155" s="30"/>
      <c r="AK155" s="30"/>
      <c r="AL155" s="30"/>
      <c r="AO155" s="30"/>
      <c r="AP155" s="30"/>
      <c r="AQ155" s="30"/>
      <c r="AR155" s="30"/>
      <c r="AS155" s="30"/>
      <c r="AT155" s="30"/>
      <c r="AU155" s="30"/>
      <c r="AV155" s="30"/>
    </row>
    <row r="156" spans="1:48" x14ac:dyDescent="0.25">
      <c r="A156" s="105" t="s">
        <v>302</v>
      </c>
      <c r="B156" s="30">
        <f>'Peligro y Exposición'!D157</f>
        <v>7.3</v>
      </c>
      <c r="C156" s="30">
        <f>'Peligro y Exposición'!H157</f>
        <v>0</v>
      </c>
      <c r="D156" s="30">
        <f>'Peligro y Exposición'!Q157</f>
        <v>0</v>
      </c>
      <c r="E156" s="30">
        <f>'Peligro y Exposición'!U157</f>
        <v>4.7</v>
      </c>
      <c r="F156" s="30">
        <f>'Peligro y Exposición'!Y157</f>
        <v>0</v>
      </c>
      <c r="G156" s="30">
        <f>'Peligro y Exposición'!Z157</f>
        <v>3.1</v>
      </c>
      <c r="H156" s="30">
        <f>'Peligro y Exposición'!AD157</f>
        <v>8.4</v>
      </c>
      <c r="I156" s="30">
        <f>'Peligro y Exposición'!AE157</f>
        <v>8.4</v>
      </c>
      <c r="J156" s="30">
        <f>'INFORM-HN 2018'!L158</f>
        <v>6.5</v>
      </c>
      <c r="K156" s="30">
        <f>'INFORM-HN 2018'!M158</f>
        <v>7.4</v>
      </c>
      <c r="L156" s="30">
        <f>'INFORM-HN 2018'!N158</f>
        <v>6.5</v>
      </c>
      <c r="M156" s="30">
        <f>'INFORM-HN 2018'!O158</f>
        <v>7.2</v>
      </c>
      <c r="N156" s="30">
        <f>'INFORM-HN 2018'!P158</f>
        <v>7</v>
      </c>
      <c r="O156" s="30">
        <f>'INFORM-HN 2018'!Q158</f>
        <v>3.7</v>
      </c>
      <c r="P156" s="30">
        <f>'INFORM-HN 2018'!R158</f>
        <v>6.2</v>
      </c>
      <c r="Q156" s="30">
        <f>'INFORM-HN 2018'!S158</f>
        <v>5.0999999999999996</v>
      </c>
      <c r="R156" s="30">
        <f>'INFORM-HN 2018'!T158</f>
        <v>6.1</v>
      </c>
      <c r="S156" s="30">
        <f>'INFORM-HN 2018'!U158</f>
        <v>8.3000000000000007</v>
      </c>
      <c r="T156" s="30">
        <f>'INFORM-HN 2018'!V158</f>
        <v>4.8</v>
      </c>
      <c r="U156" s="30">
        <f>'INFORM-HN 2018'!W158</f>
        <v>6.9</v>
      </c>
      <c r="V156" s="30">
        <f>'INFORM-HN 2018'!X158</f>
        <v>8.1999999999999993</v>
      </c>
      <c r="W156" s="30">
        <f>'INFORM-HN 2018'!Y158</f>
        <v>5.3</v>
      </c>
      <c r="X156" s="30">
        <f>'INFORM-HN 2018'!Z158</f>
        <v>5.9</v>
      </c>
      <c r="Y156" s="30">
        <f>'INFORM-HN 2018'!AA158</f>
        <v>6.5</v>
      </c>
      <c r="Z156" s="30">
        <f>'INFORM-HN 2018'!AB158</f>
        <v>6.7</v>
      </c>
      <c r="AA156" s="30">
        <f>'INFORM-HN 2018'!AC158</f>
        <v>6.4</v>
      </c>
      <c r="AB156" s="30"/>
      <c r="AD156" s="101"/>
      <c r="AE156" s="4"/>
      <c r="AF156" s="210"/>
      <c r="AG156" s="30"/>
      <c r="AH156" s="30"/>
      <c r="AI156" s="30"/>
      <c r="AJ156" s="30"/>
      <c r="AK156" s="30"/>
      <c r="AL156" s="30"/>
      <c r="AO156" s="30"/>
      <c r="AP156" s="30"/>
      <c r="AQ156" s="30"/>
      <c r="AR156" s="30"/>
      <c r="AS156" s="30"/>
      <c r="AT156" s="30"/>
      <c r="AU156" s="30"/>
      <c r="AV156" s="30"/>
    </row>
    <row r="157" spans="1:48" x14ac:dyDescent="0.25">
      <c r="A157" s="105" t="s">
        <v>303</v>
      </c>
      <c r="B157" s="30">
        <f>'Peligro y Exposición'!D158</f>
        <v>6.9</v>
      </c>
      <c r="C157" s="30">
        <f>'Peligro y Exposición'!H158</f>
        <v>3.6</v>
      </c>
      <c r="D157" s="30">
        <f>'Peligro y Exposición'!Q158</f>
        <v>0</v>
      </c>
      <c r="E157" s="30">
        <f>'Peligro y Exposición'!U158</f>
        <v>10</v>
      </c>
      <c r="F157" s="30">
        <f>'Peligro y Exposición'!Y158</f>
        <v>9.6999999999999993</v>
      </c>
      <c r="G157" s="30">
        <f>'Peligro y Exposición'!Z158</f>
        <v>7.6</v>
      </c>
      <c r="H157" s="30">
        <f>'Peligro y Exposición'!AD158</f>
        <v>1</v>
      </c>
      <c r="I157" s="30">
        <f>'Peligro y Exposición'!AE158</f>
        <v>1</v>
      </c>
      <c r="J157" s="30">
        <f>'INFORM-HN 2018'!L159</f>
        <v>5.2</v>
      </c>
      <c r="K157" s="30">
        <f>'INFORM-HN 2018'!M159</f>
        <v>9.6</v>
      </c>
      <c r="L157" s="30">
        <f>'INFORM-HN 2018'!N159</f>
        <v>3.6</v>
      </c>
      <c r="M157" s="30">
        <f>'INFORM-HN 2018'!O159</f>
        <v>7.1</v>
      </c>
      <c r="N157" s="30">
        <f>'INFORM-HN 2018'!P159</f>
        <v>6.8</v>
      </c>
      <c r="O157" s="30">
        <f>'INFORM-HN 2018'!Q159</f>
        <v>0.8</v>
      </c>
      <c r="P157" s="30">
        <f>'INFORM-HN 2018'!R159</f>
        <v>7.5</v>
      </c>
      <c r="Q157" s="30">
        <f>'INFORM-HN 2018'!S159</f>
        <v>5</v>
      </c>
      <c r="R157" s="30">
        <f>'INFORM-HN 2018'!T159</f>
        <v>6</v>
      </c>
      <c r="S157" s="30">
        <f>'INFORM-HN 2018'!U159</f>
        <v>8.3000000000000007</v>
      </c>
      <c r="T157" s="30">
        <f>'INFORM-HN 2018'!V159</f>
        <v>8.3000000000000007</v>
      </c>
      <c r="U157" s="30">
        <f>'INFORM-HN 2018'!W159</f>
        <v>8.3000000000000007</v>
      </c>
      <c r="V157" s="30">
        <f>'INFORM-HN 2018'!X159</f>
        <v>9.9</v>
      </c>
      <c r="W157" s="30">
        <f>'INFORM-HN 2018'!Y159</f>
        <v>9.1999999999999993</v>
      </c>
      <c r="X157" s="30">
        <f>'INFORM-HN 2018'!Z159</f>
        <v>6.5</v>
      </c>
      <c r="Y157" s="30">
        <f>'INFORM-HN 2018'!AA159</f>
        <v>8.5</v>
      </c>
      <c r="Z157" s="30">
        <f>'INFORM-HN 2018'!AB159</f>
        <v>8.4</v>
      </c>
      <c r="AA157" s="30">
        <f>'INFORM-HN 2018'!AC159</f>
        <v>6.4</v>
      </c>
      <c r="AB157" s="30"/>
      <c r="AD157" s="101"/>
      <c r="AE157" s="4"/>
      <c r="AF157" s="210"/>
      <c r="AG157" s="30"/>
      <c r="AH157" s="30"/>
      <c r="AI157" s="30"/>
      <c r="AJ157" s="30"/>
      <c r="AK157" s="30"/>
      <c r="AL157" s="30"/>
      <c r="AO157" s="30"/>
      <c r="AP157" s="30"/>
      <c r="AQ157" s="30"/>
      <c r="AR157" s="30"/>
      <c r="AS157" s="30"/>
      <c r="AT157" s="30"/>
      <c r="AU157" s="30"/>
      <c r="AV157" s="30"/>
    </row>
    <row r="158" spans="1:48" x14ac:dyDescent="0.25">
      <c r="A158" s="105" t="s">
        <v>280</v>
      </c>
      <c r="B158" s="30">
        <f>'Peligro y Exposición'!D159</f>
        <v>6.5</v>
      </c>
      <c r="C158" s="30">
        <f>'Peligro y Exposición'!H159</f>
        <v>9.1999999999999993</v>
      </c>
      <c r="D158" s="30">
        <f>'Peligro y Exposición'!Q159</f>
        <v>0</v>
      </c>
      <c r="E158" s="30">
        <f>'Peligro y Exposición'!U159</f>
        <v>9.5</v>
      </c>
      <c r="F158" s="30">
        <f>'Peligro y Exposición'!Y159</f>
        <v>0</v>
      </c>
      <c r="G158" s="30">
        <f>'Peligro y Exposición'!Z159</f>
        <v>6.7</v>
      </c>
      <c r="H158" s="30">
        <f>'Peligro y Exposición'!AD159</f>
        <v>6.9</v>
      </c>
      <c r="I158" s="30">
        <f>'Peligro y Exposición'!AE159</f>
        <v>6.9</v>
      </c>
      <c r="J158" s="30">
        <f>'INFORM-HN 2018'!L160</f>
        <v>6.8</v>
      </c>
      <c r="K158" s="30">
        <f>'INFORM-HN 2018'!M160</f>
        <v>8.8000000000000007</v>
      </c>
      <c r="L158" s="30">
        <f>'INFORM-HN 2018'!N160</f>
        <v>7</v>
      </c>
      <c r="M158" s="30">
        <f>'INFORM-HN 2018'!O160</f>
        <v>7.6</v>
      </c>
      <c r="N158" s="30">
        <f>'INFORM-HN 2018'!P160</f>
        <v>7.8</v>
      </c>
      <c r="O158" s="30">
        <f>'INFORM-HN 2018'!Q160</f>
        <v>0.6</v>
      </c>
      <c r="P158" s="30">
        <f>'INFORM-HN 2018'!R160</f>
        <v>8.8000000000000007</v>
      </c>
      <c r="Q158" s="30">
        <f>'INFORM-HN 2018'!S160</f>
        <v>6.2</v>
      </c>
      <c r="R158" s="30">
        <f>'INFORM-HN 2018'!T160</f>
        <v>7.1</v>
      </c>
      <c r="S158" s="30">
        <f>'INFORM-HN 2018'!U160</f>
        <v>8.3000000000000007</v>
      </c>
      <c r="T158" s="30">
        <f>'INFORM-HN 2018'!V160</f>
        <v>8</v>
      </c>
      <c r="U158" s="30">
        <f>'INFORM-HN 2018'!W160</f>
        <v>8.1999999999999993</v>
      </c>
      <c r="V158" s="30">
        <f>'INFORM-HN 2018'!X160</f>
        <v>8.6</v>
      </c>
      <c r="W158" s="30">
        <f>'INFORM-HN 2018'!Y160</f>
        <v>7.9</v>
      </c>
      <c r="X158" s="30">
        <f>'INFORM-HN 2018'!Z160</f>
        <v>7.2</v>
      </c>
      <c r="Y158" s="30">
        <f>'INFORM-HN 2018'!AA160</f>
        <v>7.9</v>
      </c>
      <c r="Z158" s="30">
        <f>'INFORM-HN 2018'!AB160</f>
        <v>8.1</v>
      </c>
      <c r="AA158" s="30">
        <f>'INFORM-HN 2018'!AC160</f>
        <v>7.3</v>
      </c>
      <c r="AB158" s="30"/>
      <c r="AD158" s="211"/>
      <c r="AE158" s="4"/>
      <c r="AF158" s="210"/>
      <c r="AG158" s="30"/>
      <c r="AH158" s="30"/>
      <c r="AI158" s="30"/>
      <c r="AJ158" s="30"/>
      <c r="AK158" s="30"/>
      <c r="AL158" s="30"/>
      <c r="AO158" s="30"/>
      <c r="AP158" s="30"/>
      <c r="AQ158" s="30"/>
      <c r="AR158" s="30"/>
      <c r="AS158" s="30"/>
      <c r="AT158" s="30"/>
      <c r="AU158" s="30"/>
      <c r="AV158" s="30"/>
    </row>
    <row r="159" spans="1:48" x14ac:dyDescent="0.25">
      <c r="A159" s="105" t="s">
        <v>282</v>
      </c>
      <c r="B159" s="30">
        <f>'Peligro y Exposición'!D160</f>
        <v>6.4</v>
      </c>
      <c r="C159" s="30">
        <f>'Peligro y Exposición'!H160</f>
        <v>0</v>
      </c>
      <c r="D159" s="30">
        <f>'Peligro y Exposición'!Q160</f>
        <v>0</v>
      </c>
      <c r="E159" s="30">
        <f>'Peligro y Exposición'!U160</f>
        <v>9.6</v>
      </c>
      <c r="F159" s="30">
        <f>'Peligro y Exposición'!Y160</f>
        <v>9.5</v>
      </c>
      <c r="G159" s="30">
        <f>'Peligro y Exposición'!Z160</f>
        <v>6.8</v>
      </c>
      <c r="H159" s="30">
        <f>'Peligro y Exposición'!AD160</f>
        <v>1.8</v>
      </c>
      <c r="I159" s="30">
        <f>'Peligro y Exposición'!AE160</f>
        <v>1.8</v>
      </c>
      <c r="J159" s="30">
        <f>'INFORM-HN 2018'!L161</f>
        <v>4.8</v>
      </c>
      <c r="K159" s="30">
        <f>'INFORM-HN 2018'!M161</f>
        <v>8.6999999999999993</v>
      </c>
      <c r="L159" s="30">
        <f>'INFORM-HN 2018'!N161</f>
        <v>7.7</v>
      </c>
      <c r="M159" s="30">
        <f>'INFORM-HN 2018'!O161</f>
        <v>7.8</v>
      </c>
      <c r="N159" s="30">
        <f>'INFORM-HN 2018'!P161</f>
        <v>8.1</v>
      </c>
      <c r="O159" s="30">
        <f>'INFORM-HN 2018'!Q161</f>
        <v>8.1</v>
      </c>
      <c r="P159" s="30">
        <f>'INFORM-HN 2018'!R161</f>
        <v>9.6999999999999993</v>
      </c>
      <c r="Q159" s="30">
        <f>'INFORM-HN 2018'!S161</f>
        <v>9</v>
      </c>
      <c r="R159" s="30">
        <f>'INFORM-HN 2018'!T161</f>
        <v>8.6</v>
      </c>
      <c r="S159" s="30">
        <f>'INFORM-HN 2018'!U161</f>
        <v>10</v>
      </c>
      <c r="T159" s="30">
        <f>'INFORM-HN 2018'!V161</f>
        <v>7.6</v>
      </c>
      <c r="U159" s="30">
        <f>'INFORM-HN 2018'!W161</f>
        <v>9.1</v>
      </c>
      <c r="V159" s="30">
        <f>'INFORM-HN 2018'!X161</f>
        <v>6.1</v>
      </c>
      <c r="W159" s="30">
        <f>'INFORM-HN 2018'!Y161</f>
        <v>8.3000000000000007</v>
      </c>
      <c r="X159" s="30">
        <f>'INFORM-HN 2018'!Z161</f>
        <v>5.7</v>
      </c>
      <c r="Y159" s="30">
        <f>'INFORM-HN 2018'!AA161</f>
        <v>6.7</v>
      </c>
      <c r="Z159" s="30">
        <f>'INFORM-HN 2018'!AB161</f>
        <v>8.1</v>
      </c>
      <c r="AA159" s="30">
        <f>'INFORM-HN 2018'!AC161</f>
        <v>6.9</v>
      </c>
      <c r="AB159" s="30"/>
      <c r="AD159" s="211"/>
      <c r="AE159" s="4"/>
      <c r="AF159" s="210"/>
      <c r="AG159" s="30"/>
      <c r="AH159" s="30"/>
      <c r="AI159" s="30"/>
      <c r="AJ159" s="30"/>
      <c r="AK159" s="30"/>
      <c r="AL159" s="30"/>
      <c r="AO159" s="30"/>
      <c r="AP159" s="30"/>
      <c r="AQ159" s="30"/>
      <c r="AR159" s="30"/>
      <c r="AS159" s="30"/>
      <c r="AT159" s="30"/>
      <c r="AU159" s="30"/>
      <c r="AV159" s="30"/>
    </row>
    <row r="160" spans="1:48" x14ac:dyDescent="0.25">
      <c r="A160" s="105" t="s">
        <v>304</v>
      </c>
      <c r="B160" s="30">
        <f>'Peligro y Exposición'!D161</f>
        <v>7.7</v>
      </c>
      <c r="C160" s="30">
        <f>'Peligro y Exposición'!H161</f>
        <v>3.8</v>
      </c>
      <c r="D160" s="30">
        <f>'Peligro y Exposición'!Q161</f>
        <v>0</v>
      </c>
      <c r="E160" s="30">
        <f>'Peligro y Exposición'!U161</f>
        <v>8</v>
      </c>
      <c r="F160" s="30">
        <f>'Peligro y Exposición'!Y161</f>
        <v>6.5</v>
      </c>
      <c r="G160" s="30">
        <f>'Peligro y Exposición'!Z161</f>
        <v>5.9</v>
      </c>
      <c r="H160" s="30">
        <f>'Peligro y Exposición'!AD161</f>
        <v>1.7</v>
      </c>
      <c r="I160" s="30">
        <f>'Peligro y Exposición'!AE161</f>
        <v>1.7</v>
      </c>
      <c r="J160" s="30">
        <f>'INFORM-HN 2018'!L162</f>
        <v>4.0999999999999996</v>
      </c>
      <c r="K160" s="30">
        <f>'INFORM-HN 2018'!M162</f>
        <v>8.1</v>
      </c>
      <c r="L160" s="30">
        <f>'INFORM-HN 2018'!N162</f>
        <v>7.2</v>
      </c>
      <c r="M160" s="30">
        <f>'INFORM-HN 2018'!O162</f>
        <v>7.3</v>
      </c>
      <c r="N160" s="30">
        <f>'INFORM-HN 2018'!P162</f>
        <v>7.5</v>
      </c>
      <c r="O160" s="30">
        <f>'INFORM-HN 2018'!Q162</f>
        <v>0.8</v>
      </c>
      <c r="P160" s="30">
        <f>'INFORM-HN 2018'!R162</f>
        <v>6.5</v>
      </c>
      <c r="Q160" s="30">
        <f>'INFORM-HN 2018'!S162</f>
        <v>4.2</v>
      </c>
      <c r="R160" s="30">
        <f>'INFORM-HN 2018'!T162</f>
        <v>6.1</v>
      </c>
      <c r="S160" s="30">
        <f>'INFORM-HN 2018'!U162</f>
        <v>6.7</v>
      </c>
      <c r="T160" s="30">
        <f>'INFORM-HN 2018'!V162</f>
        <v>6</v>
      </c>
      <c r="U160" s="30">
        <f>'INFORM-HN 2018'!W162</f>
        <v>6.4</v>
      </c>
      <c r="V160" s="30">
        <f>'INFORM-HN 2018'!X162</f>
        <v>9.1999999999999993</v>
      </c>
      <c r="W160" s="30">
        <f>'INFORM-HN 2018'!Y162</f>
        <v>8.1</v>
      </c>
      <c r="X160" s="30">
        <f>'INFORM-HN 2018'!Z162</f>
        <v>5</v>
      </c>
      <c r="Y160" s="30">
        <f>'INFORM-HN 2018'!AA162</f>
        <v>7.4</v>
      </c>
      <c r="Z160" s="30">
        <f>'INFORM-HN 2018'!AB162</f>
        <v>6.9</v>
      </c>
      <c r="AA160" s="30">
        <f>'INFORM-HN 2018'!AC162</f>
        <v>5.6</v>
      </c>
      <c r="AB160" s="30"/>
      <c r="AD160" s="211"/>
      <c r="AE160" s="4"/>
      <c r="AF160" s="210"/>
      <c r="AG160" s="30"/>
      <c r="AH160" s="30"/>
      <c r="AI160" s="30"/>
      <c r="AJ160" s="30"/>
      <c r="AK160" s="30"/>
      <c r="AL160" s="30"/>
      <c r="AO160" s="30"/>
      <c r="AP160" s="30"/>
      <c r="AQ160" s="30"/>
      <c r="AR160" s="30"/>
      <c r="AS160" s="30"/>
      <c r="AT160" s="30"/>
      <c r="AU160" s="30"/>
      <c r="AV160" s="30"/>
    </row>
    <row r="161" spans="1:48" x14ac:dyDescent="0.25">
      <c r="A161" s="105" t="s">
        <v>305</v>
      </c>
      <c r="B161" s="30">
        <f>'Peligro y Exposición'!D162</f>
        <v>6.2</v>
      </c>
      <c r="C161" s="30">
        <f>'Peligro y Exposición'!H162</f>
        <v>0</v>
      </c>
      <c r="D161" s="30">
        <f>'Peligro y Exposición'!Q162</f>
        <v>0</v>
      </c>
      <c r="E161" s="30">
        <f>'Peligro y Exposición'!U162</f>
        <v>9.6999999999999993</v>
      </c>
      <c r="F161" s="30">
        <f>'Peligro y Exposición'!Y162</f>
        <v>0</v>
      </c>
      <c r="G161" s="30">
        <f>'Peligro y Exposición'!Z162</f>
        <v>4.9000000000000004</v>
      </c>
      <c r="H161" s="30">
        <f>'Peligro y Exposición'!AD162</f>
        <v>1</v>
      </c>
      <c r="I161" s="30">
        <f>'Peligro y Exposición'!AE162</f>
        <v>1</v>
      </c>
      <c r="J161" s="30">
        <f>'INFORM-HN 2018'!L163</f>
        <v>3.2</v>
      </c>
      <c r="K161" s="30">
        <f>'INFORM-HN 2018'!M163</f>
        <v>9.3000000000000007</v>
      </c>
      <c r="L161" s="30">
        <f>'INFORM-HN 2018'!N163</f>
        <v>6.4</v>
      </c>
      <c r="M161" s="30">
        <f>'INFORM-HN 2018'!O163</f>
        <v>7.7</v>
      </c>
      <c r="N161" s="30">
        <f>'INFORM-HN 2018'!P163</f>
        <v>7.8</v>
      </c>
      <c r="O161" s="30">
        <f>'INFORM-HN 2018'!Q163</f>
        <v>0.2</v>
      </c>
      <c r="P161" s="30">
        <f>'INFORM-HN 2018'!R163</f>
        <v>8</v>
      </c>
      <c r="Q161" s="30">
        <f>'INFORM-HN 2018'!S163</f>
        <v>5.3</v>
      </c>
      <c r="R161" s="30">
        <f>'INFORM-HN 2018'!T163</f>
        <v>6.7</v>
      </c>
      <c r="S161" s="30">
        <f>'INFORM-HN 2018'!U163</f>
        <v>8.3000000000000007</v>
      </c>
      <c r="T161" s="30">
        <f>'INFORM-HN 2018'!V163</f>
        <v>9.9</v>
      </c>
      <c r="U161" s="30">
        <f>'INFORM-HN 2018'!W163</f>
        <v>9.3000000000000007</v>
      </c>
      <c r="V161" s="30">
        <f>'INFORM-HN 2018'!X163</f>
        <v>10</v>
      </c>
      <c r="W161" s="30">
        <f>'INFORM-HN 2018'!Y163</f>
        <v>9.5</v>
      </c>
      <c r="X161" s="30">
        <f>'INFORM-HN 2018'!Z163</f>
        <v>6.4</v>
      </c>
      <c r="Y161" s="30">
        <f>'INFORM-HN 2018'!AA163</f>
        <v>8.6</v>
      </c>
      <c r="Z161" s="30">
        <f>'INFORM-HN 2018'!AB163</f>
        <v>9</v>
      </c>
      <c r="AA161" s="30">
        <f>'INFORM-HN 2018'!AC163</f>
        <v>5.8</v>
      </c>
      <c r="AB161" s="30"/>
      <c r="AD161" s="211"/>
      <c r="AE161" s="4"/>
      <c r="AF161" s="210"/>
      <c r="AG161" s="30"/>
      <c r="AH161" s="30"/>
      <c r="AI161" s="30"/>
      <c r="AJ161" s="30"/>
      <c r="AK161" s="30"/>
      <c r="AL161" s="30"/>
      <c r="AO161" s="30"/>
      <c r="AP161" s="30"/>
      <c r="AQ161" s="30"/>
      <c r="AR161" s="30"/>
      <c r="AS161" s="30"/>
      <c r="AT161" s="30"/>
      <c r="AU161" s="30"/>
      <c r="AV161" s="30"/>
    </row>
    <row r="162" spans="1:48" x14ac:dyDescent="0.25">
      <c r="A162" s="105" t="s">
        <v>307</v>
      </c>
      <c r="B162" s="30">
        <f>'Peligro y Exposición'!D163</f>
        <v>0</v>
      </c>
      <c r="C162" s="30">
        <f>'Peligro y Exposición'!H163</f>
        <v>0</v>
      </c>
      <c r="D162" s="30">
        <f>'Peligro y Exposición'!Q163</f>
        <v>7.6</v>
      </c>
      <c r="E162" s="30">
        <f>'Peligro y Exposición'!U163</f>
        <v>0</v>
      </c>
      <c r="F162" s="30">
        <f>'Peligro y Exposición'!Y163</f>
        <v>0</v>
      </c>
      <c r="G162" s="30">
        <f>'Peligro y Exposición'!Z163</f>
        <v>2.2999999999999998</v>
      </c>
      <c r="H162" s="30">
        <f>'Peligro y Exposición'!AD163</f>
        <v>0</v>
      </c>
      <c r="I162" s="30">
        <f>'Peligro y Exposición'!AE163</f>
        <v>0</v>
      </c>
      <c r="J162" s="30">
        <f>'INFORM-HN 2018'!L164</f>
        <v>1.2</v>
      </c>
      <c r="K162" s="30">
        <f>'INFORM-HN 2018'!M164</f>
        <v>4.4000000000000004</v>
      </c>
      <c r="L162" s="30">
        <f>'INFORM-HN 2018'!N164</f>
        <v>5.3</v>
      </c>
      <c r="M162" s="30">
        <f>'INFORM-HN 2018'!O164</f>
        <v>5.3</v>
      </c>
      <c r="N162" s="30">
        <f>'INFORM-HN 2018'!P164</f>
        <v>5</v>
      </c>
      <c r="O162" s="30">
        <f>'INFORM-HN 2018'!Q164</f>
        <v>6.5</v>
      </c>
      <c r="P162" s="30">
        <f>'INFORM-HN 2018'!R164</f>
        <v>3</v>
      </c>
      <c r="Q162" s="30">
        <f>'INFORM-HN 2018'!S164</f>
        <v>5</v>
      </c>
      <c r="R162" s="30">
        <f>'INFORM-HN 2018'!T164</f>
        <v>5</v>
      </c>
      <c r="S162" s="30">
        <f>'INFORM-HN 2018'!U164</f>
        <v>6.7</v>
      </c>
      <c r="T162" s="30">
        <f>'INFORM-HN 2018'!V164</f>
        <v>0.6</v>
      </c>
      <c r="U162" s="30">
        <f>'INFORM-HN 2018'!W164</f>
        <v>4.3</v>
      </c>
      <c r="V162" s="30">
        <f>'INFORM-HN 2018'!X164</f>
        <v>2.2999999999999998</v>
      </c>
      <c r="W162" s="30">
        <f>'INFORM-HN 2018'!Y164</f>
        <v>2.2999999999999998</v>
      </c>
      <c r="X162" s="30">
        <f>'INFORM-HN 2018'!Z164</f>
        <v>2.6</v>
      </c>
      <c r="Y162" s="30">
        <f>'INFORM-HN 2018'!AA164</f>
        <v>2.4</v>
      </c>
      <c r="Z162" s="30">
        <f>'INFORM-HN 2018'!AB164</f>
        <v>3.4</v>
      </c>
      <c r="AA162" s="30">
        <f>'INFORM-HN 2018'!AC164</f>
        <v>2.7</v>
      </c>
      <c r="AB162" s="30"/>
      <c r="AD162" s="101"/>
      <c r="AE162" s="4"/>
      <c r="AF162" s="210"/>
      <c r="AG162" s="30"/>
      <c r="AH162" s="30"/>
      <c r="AI162" s="30"/>
      <c r="AJ162" s="30"/>
      <c r="AK162" s="30"/>
      <c r="AL162" s="30"/>
      <c r="AO162" s="30"/>
      <c r="AP162" s="30"/>
      <c r="AQ162" s="30"/>
      <c r="AR162" s="30"/>
      <c r="AS162" s="30"/>
      <c r="AT162" s="30"/>
      <c r="AU162" s="30"/>
      <c r="AV162" s="30"/>
    </row>
    <row r="163" spans="1:48" x14ac:dyDescent="0.25">
      <c r="A163" s="105" t="s">
        <v>308</v>
      </c>
      <c r="B163" s="30">
        <f>'Peligro y Exposición'!D164</f>
        <v>0</v>
      </c>
      <c r="C163" s="30">
        <f>'Peligro y Exposición'!H164</f>
        <v>0</v>
      </c>
      <c r="D163" s="30">
        <f>'Peligro y Exposición'!Q164</f>
        <v>8.8000000000000007</v>
      </c>
      <c r="E163" s="30">
        <f>'Peligro y Exposición'!U164</f>
        <v>0</v>
      </c>
      <c r="F163" s="30">
        <f>'Peligro y Exposición'!Y164</f>
        <v>0</v>
      </c>
      <c r="G163" s="30">
        <f>'Peligro y Exposición'!Z164</f>
        <v>3</v>
      </c>
      <c r="H163" s="30">
        <f>'Peligro y Exposición'!AD164</f>
        <v>3.5</v>
      </c>
      <c r="I163" s="30">
        <f>'Peligro y Exposición'!AE164</f>
        <v>3.5</v>
      </c>
      <c r="J163" s="30">
        <f>'INFORM-HN 2018'!L165</f>
        <v>3.3</v>
      </c>
      <c r="K163" s="30">
        <f>'INFORM-HN 2018'!M165</f>
        <v>4.5</v>
      </c>
      <c r="L163" s="30">
        <f>'INFORM-HN 2018'!N165</f>
        <v>5.0999999999999996</v>
      </c>
      <c r="M163" s="30">
        <f>'INFORM-HN 2018'!O165</f>
        <v>5.7</v>
      </c>
      <c r="N163" s="30">
        <f>'INFORM-HN 2018'!P165</f>
        <v>5.0999999999999996</v>
      </c>
      <c r="O163" s="30">
        <f>'INFORM-HN 2018'!Q165</f>
        <v>1.2</v>
      </c>
      <c r="P163" s="30">
        <f>'INFORM-HN 2018'!R165</f>
        <v>1.7</v>
      </c>
      <c r="Q163" s="30">
        <f>'INFORM-HN 2018'!S165</f>
        <v>1.5</v>
      </c>
      <c r="R163" s="30">
        <f>'INFORM-HN 2018'!T165</f>
        <v>3.5</v>
      </c>
      <c r="S163" s="30">
        <f>'INFORM-HN 2018'!U165</f>
        <v>3.3</v>
      </c>
      <c r="T163" s="30">
        <f>'INFORM-HN 2018'!V165</f>
        <v>2.7</v>
      </c>
      <c r="U163" s="30">
        <f>'INFORM-HN 2018'!W165</f>
        <v>3</v>
      </c>
      <c r="V163" s="30">
        <f>'INFORM-HN 2018'!X165</f>
        <v>0.9</v>
      </c>
      <c r="W163" s="30">
        <f>'INFORM-HN 2018'!Y165</f>
        <v>1.5</v>
      </c>
      <c r="X163" s="30">
        <f>'INFORM-HN 2018'!Z165</f>
        <v>3.4</v>
      </c>
      <c r="Y163" s="30">
        <f>'INFORM-HN 2018'!AA165</f>
        <v>1.9</v>
      </c>
      <c r="Z163" s="30">
        <f>'INFORM-HN 2018'!AB165</f>
        <v>2.5</v>
      </c>
      <c r="AA163" s="30">
        <f>'INFORM-HN 2018'!AC165</f>
        <v>3.1</v>
      </c>
      <c r="AB163" s="30"/>
      <c r="AD163" s="101"/>
      <c r="AE163" s="4"/>
      <c r="AF163" s="210"/>
      <c r="AG163" s="30"/>
      <c r="AH163" s="30"/>
      <c r="AI163" s="30"/>
      <c r="AJ163" s="30"/>
      <c r="AK163" s="30"/>
      <c r="AL163" s="30"/>
      <c r="AO163" s="30"/>
      <c r="AP163" s="30"/>
      <c r="AQ163" s="30"/>
      <c r="AR163" s="30"/>
      <c r="AS163" s="30"/>
      <c r="AT163" s="30"/>
      <c r="AU163" s="30"/>
      <c r="AV163" s="30"/>
    </row>
    <row r="164" spans="1:48" x14ac:dyDescent="0.25">
      <c r="A164" s="105" t="s">
        <v>309</v>
      </c>
      <c r="B164" s="30">
        <f>'Peligro y Exposición'!D165</f>
        <v>0</v>
      </c>
      <c r="C164" s="30">
        <f>'Peligro y Exposición'!H165</f>
        <v>0</v>
      </c>
      <c r="D164" s="30">
        <f>'Peligro y Exposición'!Q165</f>
        <v>7.6</v>
      </c>
      <c r="E164" s="30">
        <f>'Peligro y Exposición'!U165</f>
        <v>0</v>
      </c>
      <c r="F164" s="30">
        <f>'Peligro y Exposición'!Y165</f>
        <v>0</v>
      </c>
      <c r="G164" s="30">
        <f>'Peligro y Exposición'!Z165</f>
        <v>2.2999999999999998</v>
      </c>
      <c r="H164" s="30">
        <f>'Peligro y Exposición'!AD165</f>
        <v>5</v>
      </c>
      <c r="I164" s="30">
        <f>'Peligro y Exposición'!AE165</f>
        <v>5</v>
      </c>
      <c r="J164" s="30">
        <f>'INFORM-HN 2018'!L166</f>
        <v>3.8</v>
      </c>
      <c r="K164" s="30">
        <f>'INFORM-HN 2018'!M166</f>
        <v>5.2</v>
      </c>
      <c r="L164" s="30">
        <f>'INFORM-HN 2018'!N166</f>
        <v>6.6</v>
      </c>
      <c r="M164" s="30">
        <f>'INFORM-HN 2018'!O166</f>
        <v>6.8</v>
      </c>
      <c r="N164" s="30">
        <f>'INFORM-HN 2018'!P166</f>
        <v>6.2</v>
      </c>
      <c r="O164" s="30">
        <f>'INFORM-HN 2018'!Q166</f>
        <v>0.2</v>
      </c>
      <c r="P164" s="30">
        <f>'INFORM-HN 2018'!R166</f>
        <v>1.8</v>
      </c>
      <c r="Q164" s="30">
        <f>'INFORM-HN 2018'!S166</f>
        <v>1</v>
      </c>
      <c r="R164" s="30">
        <f>'INFORM-HN 2018'!T166</f>
        <v>4.0999999999999996</v>
      </c>
      <c r="S164" s="30">
        <f>'INFORM-HN 2018'!U166</f>
        <v>10</v>
      </c>
      <c r="T164" s="30">
        <f>'INFORM-HN 2018'!V166</f>
        <v>2.5</v>
      </c>
      <c r="U164" s="30">
        <f>'INFORM-HN 2018'!W166</f>
        <v>8</v>
      </c>
      <c r="V164" s="30">
        <f>'INFORM-HN 2018'!X166</f>
        <v>2.5</v>
      </c>
      <c r="W164" s="30">
        <f>'INFORM-HN 2018'!Y166</f>
        <v>2.7</v>
      </c>
      <c r="X164" s="30">
        <f>'INFORM-HN 2018'!Z166</f>
        <v>3.1</v>
      </c>
      <c r="Y164" s="30">
        <f>'INFORM-HN 2018'!AA166</f>
        <v>2.8</v>
      </c>
      <c r="Z164" s="30">
        <f>'INFORM-HN 2018'!AB166</f>
        <v>6</v>
      </c>
      <c r="AA164" s="30">
        <f>'INFORM-HN 2018'!AC166</f>
        <v>4.5</v>
      </c>
      <c r="AB164" s="30"/>
      <c r="AD164" s="101"/>
      <c r="AE164" s="4"/>
      <c r="AF164" s="210"/>
      <c r="AG164" s="30"/>
      <c r="AH164" s="30"/>
      <c r="AI164" s="30"/>
      <c r="AJ164" s="30"/>
      <c r="AK164" s="30"/>
      <c r="AL164" s="30"/>
      <c r="AO164" s="30"/>
      <c r="AP164" s="30"/>
      <c r="AQ164" s="30"/>
      <c r="AR164" s="30"/>
      <c r="AS164" s="30"/>
      <c r="AT164" s="30"/>
      <c r="AU164" s="30"/>
      <c r="AV164" s="30"/>
    </row>
    <row r="165" spans="1:48" x14ac:dyDescent="0.25">
      <c r="A165" s="105" t="s">
        <v>310</v>
      </c>
      <c r="B165" s="30">
        <f>'Peligro y Exposición'!D166</f>
        <v>0</v>
      </c>
      <c r="C165" s="30">
        <f>'Peligro y Exposición'!H166</f>
        <v>4.2</v>
      </c>
      <c r="D165" s="30">
        <f>'Peligro y Exposición'!Q166</f>
        <v>7.4</v>
      </c>
      <c r="E165" s="30">
        <f>'Peligro y Exposición'!U166</f>
        <v>0</v>
      </c>
      <c r="F165" s="30">
        <f>'Peligro y Exposición'!Y166</f>
        <v>0</v>
      </c>
      <c r="G165" s="30">
        <f>'Peligro y Exposición'!Z166</f>
        <v>3</v>
      </c>
      <c r="H165" s="30">
        <f>'Peligro y Exposición'!AD166</f>
        <v>0.5</v>
      </c>
      <c r="I165" s="30">
        <f>'Peligro y Exposición'!AE166</f>
        <v>0.5</v>
      </c>
      <c r="J165" s="30">
        <f>'INFORM-HN 2018'!L167</f>
        <v>1.8</v>
      </c>
      <c r="K165" s="30">
        <f>'INFORM-HN 2018'!M167</f>
        <v>4.5999999999999996</v>
      </c>
      <c r="L165" s="30">
        <f>'INFORM-HN 2018'!N167</f>
        <v>4.7</v>
      </c>
      <c r="M165" s="30">
        <f>'INFORM-HN 2018'!O167</f>
        <v>4.5999999999999996</v>
      </c>
      <c r="N165" s="30">
        <f>'INFORM-HN 2018'!P167</f>
        <v>4.5999999999999996</v>
      </c>
      <c r="O165" s="30">
        <f>'INFORM-HN 2018'!Q167</f>
        <v>0.8</v>
      </c>
      <c r="P165" s="30">
        <f>'INFORM-HN 2018'!R167</f>
        <v>1.3</v>
      </c>
      <c r="Q165" s="30">
        <f>'INFORM-HN 2018'!S167</f>
        <v>1.1000000000000001</v>
      </c>
      <c r="R165" s="30">
        <f>'INFORM-HN 2018'!T167</f>
        <v>3</v>
      </c>
      <c r="S165" s="30">
        <f>'INFORM-HN 2018'!U167</f>
        <v>3.3</v>
      </c>
      <c r="T165" s="30">
        <f>'INFORM-HN 2018'!V167</f>
        <v>1.6</v>
      </c>
      <c r="U165" s="30">
        <f>'INFORM-HN 2018'!W167</f>
        <v>2.5</v>
      </c>
      <c r="V165" s="30">
        <f>'INFORM-HN 2018'!X167</f>
        <v>0.4</v>
      </c>
      <c r="W165" s="30">
        <f>'INFORM-HN 2018'!Y167</f>
        <v>6</v>
      </c>
      <c r="X165" s="30">
        <f>'INFORM-HN 2018'!Z167</f>
        <v>3.3</v>
      </c>
      <c r="Y165" s="30">
        <f>'INFORM-HN 2018'!AA167</f>
        <v>3.2</v>
      </c>
      <c r="Z165" s="30">
        <f>'INFORM-HN 2018'!AB167</f>
        <v>2.9</v>
      </c>
      <c r="AA165" s="30">
        <f>'INFORM-HN 2018'!AC167</f>
        <v>2.5</v>
      </c>
      <c r="AB165" s="30"/>
      <c r="AD165" s="101"/>
      <c r="AE165" s="4"/>
      <c r="AF165" s="210"/>
      <c r="AG165" s="30"/>
      <c r="AH165" s="30"/>
      <c r="AI165" s="30"/>
      <c r="AJ165" s="30"/>
      <c r="AK165" s="30"/>
      <c r="AL165" s="30"/>
      <c r="AO165" s="30"/>
      <c r="AP165" s="30"/>
      <c r="AQ165" s="30"/>
      <c r="AR165" s="30"/>
      <c r="AS165" s="30"/>
      <c r="AT165" s="30"/>
      <c r="AU165" s="30"/>
      <c r="AV165" s="30"/>
    </row>
    <row r="166" spans="1:48" x14ac:dyDescent="0.25">
      <c r="A166" s="105" t="s">
        <v>311</v>
      </c>
      <c r="B166" s="30">
        <f>'Peligro y Exposición'!D167</f>
        <v>7.6</v>
      </c>
      <c r="C166" s="30">
        <f>'Peligro y Exposición'!H167</f>
        <v>4.5</v>
      </c>
      <c r="D166" s="30">
        <f>'Peligro y Exposición'!Q167</f>
        <v>0</v>
      </c>
      <c r="E166" s="30">
        <f>'Peligro y Exposición'!U167</f>
        <v>6.9</v>
      </c>
      <c r="F166" s="30">
        <f>'Peligro y Exposición'!Y167</f>
        <v>0</v>
      </c>
      <c r="G166" s="30">
        <f>'Peligro y Exposición'!Z167</f>
        <v>4.5999999999999996</v>
      </c>
      <c r="H166" s="30">
        <f>'Peligro y Exposición'!AD167</f>
        <v>9.1</v>
      </c>
      <c r="I166" s="30">
        <f>'Peligro y Exposición'!AE167</f>
        <v>9.1</v>
      </c>
      <c r="J166" s="30">
        <f>'INFORM-HN 2018'!L168</f>
        <v>7.5</v>
      </c>
      <c r="K166" s="30">
        <f>'INFORM-HN 2018'!M168</f>
        <v>6.4</v>
      </c>
      <c r="L166" s="30">
        <f>'INFORM-HN 2018'!N168</f>
        <v>6.7</v>
      </c>
      <c r="M166" s="30">
        <f>'INFORM-HN 2018'!O168</f>
        <v>5.8</v>
      </c>
      <c r="N166" s="30">
        <f>'INFORM-HN 2018'!P168</f>
        <v>6.3</v>
      </c>
      <c r="O166" s="30">
        <f>'INFORM-HN 2018'!Q168</f>
        <v>3</v>
      </c>
      <c r="P166" s="30">
        <f>'INFORM-HN 2018'!R168</f>
        <v>5.7</v>
      </c>
      <c r="Q166" s="30">
        <f>'INFORM-HN 2018'!S168</f>
        <v>4.5</v>
      </c>
      <c r="R166" s="30">
        <f>'INFORM-HN 2018'!T168</f>
        <v>5.5</v>
      </c>
      <c r="S166" s="30">
        <f>'INFORM-HN 2018'!U168</f>
        <v>6.7</v>
      </c>
      <c r="T166" s="30">
        <f>'INFORM-HN 2018'!V168</f>
        <v>2.7</v>
      </c>
      <c r="U166" s="30">
        <f>'INFORM-HN 2018'!W168</f>
        <v>5</v>
      </c>
      <c r="V166" s="30">
        <f>'INFORM-HN 2018'!X168</f>
        <v>4.5999999999999996</v>
      </c>
      <c r="W166" s="30">
        <f>'INFORM-HN 2018'!Y168</f>
        <v>6.3</v>
      </c>
      <c r="X166" s="30">
        <f>'INFORM-HN 2018'!Z168</f>
        <v>3.8</v>
      </c>
      <c r="Y166" s="30">
        <f>'INFORM-HN 2018'!AA168</f>
        <v>4.9000000000000004</v>
      </c>
      <c r="Z166" s="30">
        <f>'INFORM-HN 2018'!AB168</f>
        <v>5</v>
      </c>
      <c r="AA166" s="30">
        <f>'INFORM-HN 2018'!AC168</f>
        <v>5.9</v>
      </c>
      <c r="AB166" s="30"/>
      <c r="AD166" s="101"/>
      <c r="AE166" s="4"/>
      <c r="AF166" s="210"/>
      <c r="AG166" s="30"/>
      <c r="AH166" s="30"/>
      <c r="AI166" s="30"/>
      <c r="AJ166" s="30"/>
      <c r="AK166" s="30"/>
      <c r="AL166" s="30"/>
      <c r="AO166" s="30"/>
      <c r="AP166" s="30"/>
      <c r="AQ166" s="30"/>
      <c r="AR166" s="30"/>
      <c r="AS166" s="30"/>
      <c r="AT166" s="30"/>
      <c r="AU166" s="30"/>
      <c r="AV166" s="30"/>
    </row>
    <row r="167" spans="1:48" x14ac:dyDescent="0.25">
      <c r="A167" s="105" t="s">
        <v>312</v>
      </c>
      <c r="B167" s="30">
        <f>'Peligro y Exposición'!D168</f>
        <v>5.9</v>
      </c>
      <c r="C167" s="30">
        <f>'Peligro y Exposición'!H168</f>
        <v>0</v>
      </c>
      <c r="D167" s="30">
        <f>'Peligro y Exposición'!Q168</f>
        <v>0</v>
      </c>
      <c r="E167" s="30">
        <f>'Peligro y Exposición'!U168</f>
        <v>9.5</v>
      </c>
      <c r="F167" s="30">
        <f>'Peligro y Exposición'!Y168</f>
        <v>9.5</v>
      </c>
      <c r="G167" s="30">
        <f>'Peligro y Exposición'!Z168</f>
        <v>6.7</v>
      </c>
      <c r="H167" s="30">
        <f>'Peligro y Exposición'!AD168</f>
        <v>4.3</v>
      </c>
      <c r="I167" s="30">
        <f>'Peligro y Exposición'!AE168</f>
        <v>4.3</v>
      </c>
      <c r="J167" s="30">
        <f>'INFORM-HN 2018'!L169</f>
        <v>5.6</v>
      </c>
      <c r="K167" s="30">
        <f>'INFORM-HN 2018'!M169</f>
        <v>7.9</v>
      </c>
      <c r="L167" s="30">
        <f>'INFORM-HN 2018'!N169</f>
        <v>7.6</v>
      </c>
      <c r="M167" s="30">
        <f>'INFORM-HN 2018'!O169</f>
        <v>5.8</v>
      </c>
      <c r="N167" s="30">
        <f>'INFORM-HN 2018'!P169</f>
        <v>7.1</v>
      </c>
      <c r="O167" s="30">
        <f>'INFORM-HN 2018'!Q169</f>
        <v>2.4</v>
      </c>
      <c r="P167" s="30">
        <f>'INFORM-HN 2018'!R169</f>
        <v>6.4</v>
      </c>
      <c r="Q167" s="30">
        <f>'INFORM-HN 2018'!S169</f>
        <v>4.7</v>
      </c>
      <c r="R167" s="30">
        <f>'INFORM-HN 2018'!T169</f>
        <v>6</v>
      </c>
      <c r="S167" s="30">
        <f>'INFORM-HN 2018'!U169</f>
        <v>8.3000000000000007</v>
      </c>
      <c r="T167" s="30">
        <f>'INFORM-HN 2018'!V169</f>
        <v>7.2</v>
      </c>
      <c r="U167" s="30">
        <f>'INFORM-HN 2018'!W169</f>
        <v>7.8</v>
      </c>
      <c r="V167" s="30">
        <f>'INFORM-HN 2018'!X169</f>
        <v>8.5</v>
      </c>
      <c r="W167" s="30">
        <f>'INFORM-HN 2018'!Y169</f>
        <v>8.6999999999999993</v>
      </c>
      <c r="X167" s="30">
        <f>'INFORM-HN 2018'!Z169</f>
        <v>6.4</v>
      </c>
      <c r="Y167" s="30">
        <f>'INFORM-HN 2018'!AA169</f>
        <v>7.9</v>
      </c>
      <c r="Z167" s="30">
        <f>'INFORM-HN 2018'!AB169</f>
        <v>7.9</v>
      </c>
      <c r="AA167" s="30">
        <f>'INFORM-HN 2018'!AC169</f>
        <v>6.4</v>
      </c>
      <c r="AB167" s="30"/>
      <c r="AD167" s="101"/>
      <c r="AE167" s="4"/>
      <c r="AF167" s="210"/>
      <c r="AG167" s="30"/>
      <c r="AH167" s="30"/>
      <c r="AI167" s="30"/>
      <c r="AJ167" s="30"/>
      <c r="AK167" s="30"/>
      <c r="AL167" s="30"/>
      <c r="AO167" s="30"/>
      <c r="AP167" s="30"/>
      <c r="AQ167" s="30"/>
      <c r="AR167" s="30"/>
      <c r="AS167" s="30"/>
      <c r="AT167" s="30"/>
      <c r="AU167" s="30"/>
      <c r="AV167" s="30"/>
    </row>
    <row r="168" spans="1:48" x14ac:dyDescent="0.25">
      <c r="A168" s="105" t="s">
        <v>209</v>
      </c>
      <c r="B168" s="30">
        <f>'Peligro y Exposición'!D169</f>
        <v>6.1</v>
      </c>
      <c r="C168" s="30"/>
      <c r="D168" s="30">
        <f>'Peligro y Exposición'!Q169</f>
        <v>0</v>
      </c>
      <c r="E168" s="30">
        <f>'Peligro y Exposición'!U169</f>
        <v>7.1</v>
      </c>
      <c r="F168" s="30">
        <f>'Peligro y Exposición'!Y169</f>
        <v>8.5</v>
      </c>
      <c r="G168" s="30">
        <f>'Peligro y Exposición'!Z169</f>
        <v>6.2</v>
      </c>
      <c r="H168" s="30">
        <f>'Peligro y Exposición'!AD169</f>
        <v>2.5</v>
      </c>
      <c r="I168" s="30">
        <f>'Peligro y Exposición'!AE169</f>
        <v>2.5</v>
      </c>
      <c r="J168" s="30">
        <f>'INFORM-HN 2018'!L170</f>
        <v>4.5999999999999996</v>
      </c>
      <c r="K168" s="30">
        <f>'INFORM-HN 2018'!M170</f>
        <v>6.9</v>
      </c>
      <c r="L168" s="30">
        <f>'INFORM-HN 2018'!N170</f>
        <v>7.2</v>
      </c>
      <c r="M168" s="30">
        <f>'INFORM-HN 2018'!O170</f>
        <v>8.1</v>
      </c>
      <c r="N168" s="30">
        <f>'INFORM-HN 2018'!P170</f>
        <v>7.4</v>
      </c>
      <c r="O168" s="30">
        <f>'INFORM-HN 2018'!Q170</f>
        <v>3.3</v>
      </c>
      <c r="P168" s="30">
        <f>'INFORM-HN 2018'!R170</f>
        <v>7.5</v>
      </c>
      <c r="Q168" s="30">
        <f>'INFORM-HN 2018'!S170</f>
        <v>5.8</v>
      </c>
      <c r="R168" s="30">
        <f>'INFORM-HN 2018'!T170</f>
        <v>6.7</v>
      </c>
      <c r="S168" s="30">
        <f>'INFORM-HN 2018'!U170</f>
        <v>8.3000000000000007</v>
      </c>
      <c r="T168" s="30">
        <f>'INFORM-HN 2018'!V170</f>
        <v>7.8</v>
      </c>
      <c r="U168" s="30">
        <f>'INFORM-HN 2018'!W170</f>
        <v>8.1</v>
      </c>
      <c r="V168" s="30">
        <f>'INFORM-HN 2018'!X170</f>
        <v>8.1999999999999993</v>
      </c>
      <c r="W168" s="30">
        <f>'INFORM-HN 2018'!Y170</f>
        <v>8</v>
      </c>
      <c r="X168" s="30">
        <f>'INFORM-HN 2018'!Z170</f>
        <v>4.5999999999999996</v>
      </c>
      <c r="Y168" s="30">
        <f>'INFORM-HN 2018'!AA170</f>
        <v>6.9</v>
      </c>
      <c r="Z168" s="30">
        <f>'INFORM-HN 2018'!AB170</f>
        <v>7.6</v>
      </c>
      <c r="AA168" s="30">
        <f>'INFORM-HN 2018'!AC170</f>
        <v>6.2</v>
      </c>
      <c r="AB168" s="30"/>
      <c r="AD168" s="101"/>
      <c r="AE168" s="4"/>
      <c r="AF168" s="210"/>
      <c r="AG168" s="30"/>
      <c r="AH168" s="30"/>
      <c r="AI168" s="30"/>
      <c r="AJ168" s="30"/>
      <c r="AK168" s="30"/>
      <c r="AL168" s="30"/>
      <c r="AO168" s="30"/>
      <c r="AP168" s="30"/>
      <c r="AQ168" s="30"/>
      <c r="AR168" s="30"/>
      <c r="AS168" s="30"/>
      <c r="AT168" s="30"/>
      <c r="AU168" s="30"/>
      <c r="AV168" s="30"/>
    </row>
    <row r="169" spans="1:48" x14ac:dyDescent="0.25">
      <c r="A169" s="105" t="s">
        <v>313</v>
      </c>
      <c r="B169" s="30">
        <f>'Peligro y Exposición'!D170</f>
        <v>6.1</v>
      </c>
      <c r="C169" s="30">
        <f>'Peligro y Exposición'!H170</f>
        <v>0</v>
      </c>
      <c r="D169" s="30">
        <f>'Peligro y Exposición'!Q170</f>
        <v>0</v>
      </c>
      <c r="E169" s="30">
        <f>'Peligro y Exposición'!U170</f>
        <v>0</v>
      </c>
      <c r="F169" s="30">
        <f>'Peligro y Exposición'!Y170</f>
        <v>0</v>
      </c>
      <c r="G169" s="30">
        <f>'Peligro y Exposición'!Z170</f>
        <v>1.6</v>
      </c>
      <c r="H169" s="30">
        <f>'Peligro y Exposición'!AD170</f>
        <v>6.3</v>
      </c>
      <c r="I169" s="30">
        <f>'Peligro y Exposición'!AE170</f>
        <v>6.3</v>
      </c>
      <c r="J169" s="30">
        <f>'INFORM-HN 2018'!L171</f>
        <v>4.3</v>
      </c>
      <c r="K169" s="30">
        <f>'INFORM-HN 2018'!M171</f>
        <v>5.9</v>
      </c>
      <c r="L169" s="30">
        <f>'INFORM-HN 2018'!N171</f>
        <v>6.1</v>
      </c>
      <c r="M169" s="30">
        <f>'INFORM-HN 2018'!O171</f>
        <v>6.2</v>
      </c>
      <c r="N169" s="30">
        <f>'INFORM-HN 2018'!P171</f>
        <v>6.1</v>
      </c>
      <c r="O169" s="30">
        <f>'INFORM-HN 2018'!Q171</f>
        <v>0.5</v>
      </c>
      <c r="P169" s="30">
        <f>'INFORM-HN 2018'!R171</f>
        <v>4</v>
      </c>
      <c r="Q169" s="30">
        <f>'INFORM-HN 2018'!S171</f>
        <v>2.4</v>
      </c>
      <c r="R169" s="30">
        <f>'INFORM-HN 2018'!T171</f>
        <v>4.5</v>
      </c>
      <c r="S169" s="30">
        <f>'INFORM-HN 2018'!U171</f>
        <v>10</v>
      </c>
      <c r="T169" s="30">
        <f>'INFORM-HN 2018'!V171</f>
        <v>4.2</v>
      </c>
      <c r="U169" s="30">
        <f>'INFORM-HN 2018'!W171</f>
        <v>8.3000000000000007</v>
      </c>
      <c r="V169" s="30">
        <f>'INFORM-HN 2018'!X171</f>
        <v>4.2</v>
      </c>
      <c r="W169" s="30">
        <f>'INFORM-HN 2018'!Y171</f>
        <v>5.4</v>
      </c>
      <c r="X169" s="30">
        <f>'INFORM-HN 2018'!Z171</f>
        <v>3.4</v>
      </c>
      <c r="Y169" s="30">
        <f>'INFORM-HN 2018'!AA171</f>
        <v>4.3</v>
      </c>
      <c r="Z169" s="30">
        <f>'INFORM-HN 2018'!AB171</f>
        <v>6.7</v>
      </c>
      <c r="AA169" s="30">
        <f>'INFORM-HN 2018'!AC171</f>
        <v>5.0999999999999996</v>
      </c>
      <c r="AB169" s="30"/>
      <c r="AD169" s="101"/>
      <c r="AE169" s="4"/>
      <c r="AF169" s="210"/>
      <c r="AG169" s="30"/>
      <c r="AH169" s="30"/>
      <c r="AI169" s="30"/>
      <c r="AJ169" s="30"/>
      <c r="AK169" s="30"/>
      <c r="AL169" s="30"/>
      <c r="AO169" s="30"/>
      <c r="AP169" s="30"/>
      <c r="AQ169" s="30"/>
      <c r="AR169" s="30"/>
      <c r="AS169" s="30"/>
      <c r="AT169" s="30"/>
      <c r="AU169" s="30"/>
      <c r="AV169" s="30"/>
    </row>
    <row r="170" spans="1:48" x14ac:dyDescent="0.25">
      <c r="A170" s="105" t="s">
        <v>314</v>
      </c>
      <c r="B170" s="30">
        <f>'Peligro y Exposición'!D171</f>
        <v>6.8</v>
      </c>
      <c r="C170" s="30">
        <f>'Peligro y Exposición'!H171</f>
        <v>0</v>
      </c>
      <c r="D170" s="30">
        <f>'Peligro y Exposición'!Q171</f>
        <v>0</v>
      </c>
      <c r="E170" s="30">
        <f>'Peligro y Exposición'!U171</f>
        <v>9.1999999999999993</v>
      </c>
      <c r="F170" s="30">
        <f>'Peligro y Exposición'!Y171</f>
        <v>5.8</v>
      </c>
      <c r="G170" s="30">
        <f>'Peligro y Exposición'!Z171</f>
        <v>5.5</v>
      </c>
      <c r="H170" s="30">
        <f>'Peligro y Exposición'!AD171</f>
        <v>2.2999999999999998</v>
      </c>
      <c r="I170" s="30">
        <f>'Peligro y Exposición'!AE171</f>
        <v>2.2999999999999998</v>
      </c>
      <c r="J170" s="30">
        <f>'INFORM-HN 2018'!L172</f>
        <v>4.0999999999999996</v>
      </c>
      <c r="K170" s="30">
        <f>'INFORM-HN 2018'!M172</f>
        <v>8.1</v>
      </c>
      <c r="L170" s="30">
        <f>'INFORM-HN 2018'!N172</f>
        <v>7</v>
      </c>
      <c r="M170" s="30">
        <f>'INFORM-HN 2018'!O172</f>
        <v>7.5</v>
      </c>
      <c r="N170" s="30">
        <f>'INFORM-HN 2018'!P172</f>
        <v>7.5</v>
      </c>
      <c r="O170" s="30">
        <f>'INFORM-HN 2018'!Q172</f>
        <v>0.8</v>
      </c>
      <c r="P170" s="30">
        <f>'INFORM-HN 2018'!R172</f>
        <v>5.8</v>
      </c>
      <c r="Q170" s="30">
        <f>'INFORM-HN 2018'!S172</f>
        <v>3.7</v>
      </c>
      <c r="R170" s="30">
        <f>'INFORM-HN 2018'!T172</f>
        <v>5.9</v>
      </c>
      <c r="S170" s="30">
        <f>'INFORM-HN 2018'!U172</f>
        <v>8.3000000000000007</v>
      </c>
      <c r="T170" s="30">
        <f>'INFORM-HN 2018'!V172</f>
        <v>7.1</v>
      </c>
      <c r="U170" s="30">
        <f>'INFORM-HN 2018'!W172</f>
        <v>7.8</v>
      </c>
      <c r="V170" s="30">
        <f>'INFORM-HN 2018'!X172</f>
        <v>8.6</v>
      </c>
      <c r="W170" s="30">
        <f>'INFORM-HN 2018'!Y172</f>
        <v>8.3000000000000007</v>
      </c>
      <c r="X170" s="30">
        <f>'INFORM-HN 2018'!Z172</f>
        <v>5.4</v>
      </c>
      <c r="Y170" s="30">
        <f>'INFORM-HN 2018'!AA172</f>
        <v>7.4</v>
      </c>
      <c r="Z170" s="30">
        <f>'INFORM-HN 2018'!AB172</f>
        <v>7.6</v>
      </c>
      <c r="AA170" s="30">
        <f>'INFORM-HN 2018'!AC172</f>
        <v>5.7</v>
      </c>
      <c r="AB170" s="30"/>
      <c r="AD170" s="101"/>
      <c r="AE170" s="4"/>
      <c r="AF170" s="210"/>
      <c r="AG170" s="30"/>
      <c r="AH170" s="30"/>
      <c r="AI170" s="30"/>
      <c r="AJ170" s="30"/>
      <c r="AK170" s="30"/>
      <c r="AL170" s="30"/>
      <c r="AO170" s="30"/>
      <c r="AP170" s="30"/>
      <c r="AQ170" s="30"/>
      <c r="AR170" s="30"/>
      <c r="AS170" s="30"/>
      <c r="AT170" s="30"/>
      <c r="AU170" s="30"/>
      <c r="AV170" s="30"/>
    </row>
    <row r="171" spans="1:48" x14ac:dyDescent="0.25">
      <c r="A171" s="105" t="s">
        <v>315</v>
      </c>
      <c r="B171" s="30">
        <f>'Peligro y Exposición'!D172</f>
        <v>7</v>
      </c>
      <c r="C171" s="30">
        <f>'Peligro y Exposición'!H172</f>
        <v>5.0999999999999996</v>
      </c>
      <c r="D171" s="30">
        <f>'Peligro y Exposición'!Q172</f>
        <v>0</v>
      </c>
      <c r="E171" s="30">
        <f>'Peligro y Exposición'!U172</f>
        <v>9.8000000000000007</v>
      </c>
      <c r="F171" s="30">
        <f>'Peligro y Exposición'!Y172</f>
        <v>9.3000000000000007</v>
      </c>
      <c r="G171" s="30">
        <f>'Peligro y Exposición'!Z172</f>
        <v>7.5</v>
      </c>
      <c r="H171" s="30">
        <f>'Peligro y Exposición'!AD172</f>
        <v>1.4</v>
      </c>
      <c r="I171" s="30">
        <f>'Peligro y Exposición'!AE172</f>
        <v>1.4</v>
      </c>
      <c r="J171" s="30">
        <f>'INFORM-HN 2018'!L173</f>
        <v>5.2</v>
      </c>
      <c r="K171" s="30">
        <f>'INFORM-HN 2018'!M173</f>
        <v>8</v>
      </c>
      <c r="L171" s="30">
        <f>'INFORM-HN 2018'!N173</f>
        <v>4.5</v>
      </c>
      <c r="M171" s="30">
        <f>'INFORM-HN 2018'!O173</f>
        <v>6</v>
      </c>
      <c r="N171" s="30">
        <f>'INFORM-HN 2018'!P173</f>
        <v>6.2</v>
      </c>
      <c r="O171" s="30">
        <f>'INFORM-HN 2018'!Q173</f>
        <v>0</v>
      </c>
      <c r="P171" s="30">
        <f>'INFORM-HN 2018'!R173</f>
        <v>5.9</v>
      </c>
      <c r="Q171" s="30">
        <f>'INFORM-HN 2018'!S173</f>
        <v>3.5</v>
      </c>
      <c r="R171" s="30">
        <f>'INFORM-HN 2018'!T173</f>
        <v>5</v>
      </c>
      <c r="S171" s="30">
        <f>'INFORM-HN 2018'!U173</f>
        <v>5</v>
      </c>
      <c r="T171" s="30">
        <f>'INFORM-HN 2018'!V173</f>
        <v>8.5</v>
      </c>
      <c r="U171" s="30">
        <f>'INFORM-HN 2018'!W173</f>
        <v>7.1</v>
      </c>
      <c r="V171" s="30">
        <f>'INFORM-HN 2018'!X173</f>
        <v>8.6</v>
      </c>
      <c r="W171" s="30">
        <f>'INFORM-HN 2018'!Y173</f>
        <v>10</v>
      </c>
      <c r="X171" s="30">
        <f>'INFORM-HN 2018'!Z173</f>
        <v>4.2</v>
      </c>
      <c r="Y171" s="30">
        <f>'INFORM-HN 2018'!AA173</f>
        <v>7.6</v>
      </c>
      <c r="Z171" s="30">
        <f>'INFORM-HN 2018'!AB173</f>
        <v>7.4</v>
      </c>
      <c r="AA171" s="30">
        <f>'INFORM-HN 2018'!AC173</f>
        <v>5.8</v>
      </c>
      <c r="AB171" s="30"/>
      <c r="AD171" s="101"/>
      <c r="AE171" s="4"/>
      <c r="AF171" s="210"/>
      <c r="AG171" s="30"/>
      <c r="AH171" s="30"/>
      <c r="AI171" s="30"/>
      <c r="AJ171" s="30"/>
      <c r="AK171" s="30"/>
      <c r="AL171" s="30"/>
      <c r="AO171" s="30"/>
      <c r="AP171" s="30"/>
      <c r="AQ171" s="30"/>
      <c r="AR171" s="30"/>
      <c r="AS171" s="30"/>
      <c r="AT171" s="30"/>
      <c r="AU171" s="30"/>
      <c r="AV171" s="30"/>
    </row>
    <row r="172" spans="1:48" x14ac:dyDescent="0.25">
      <c r="A172" s="105" t="s">
        <v>316</v>
      </c>
      <c r="B172" s="30">
        <f>'Peligro y Exposición'!D173</f>
        <v>5.9</v>
      </c>
      <c r="C172" s="30">
        <f>'Peligro y Exposición'!H173</f>
        <v>0</v>
      </c>
      <c r="D172" s="30">
        <f>'Peligro y Exposición'!Q173</f>
        <v>0</v>
      </c>
      <c r="E172" s="30">
        <f>'Peligro y Exposición'!U173</f>
        <v>9.6</v>
      </c>
      <c r="F172" s="30">
        <f>'Peligro y Exposición'!Y173</f>
        <v>9.4</v>
      </c>
      <c r="G172" s="30">
        <f>'Peligro y Exposición'!Z173</f>
        <v>6.7</v>
      </c>
      <c r="H172" s="30">
        <f>'Peligro y Exposición'!AD173</f>
        <v>0</v>
      </c>
      <c r="I172" s="30">
        <f>'Peligro y Exposición'!AE173</f>
        <v>0</v>
      </c>
      <c r="J172" s="30">
        <f>'INFORM-HN 2018'!L174</f>
        <v>4.0999999999999996</v>
      </c>
      <c r="K172" s="30">
        <f>'INFORM-HN 2018'!M174</f>
        <v>8</v>
      </c>
      <c r="L172" s="30">
        <f>'INFORM-HN 2018'!N174</f>
        <v>7.4</v>
      </c>
      <c r="M172" s="30">
        <f>'INFORM-HN 2018'!O174</f>
        <v>6.3</v>
      </c>
      <c r="N172" s="30">
        <f>'INFORM-HN 2018'!P174</f>
        <v>7.2</v>
      </c>
      <c r="O172" s="30">
        <f>'INFORM-HN 2018'!Q174</f>
        <v>2.9</v>
      </c>
      <c r="P172" s="30">
        <f>'INFORM-HN 2018'!R174</f>
        <v>7.4</v>
      </c>
      <c r="Q172" s="30">
        <f>'INFORM-HN 2018'!S174</f>
        <v>5.6</v>
      </c>
      <c r="R172" s="30">
        <f>'INFORM-HN 2018'!T174</f>
        <v>6.5</v>
      </c>
      <c r="S172" s="30">
        <f>'INFORM-HN 2018'!U174</f>
        <v>3.3</v>
      </c>
      <c r="T172" s="30">
        <f>'INFORM-HN 2018'!V174</f>
        <v>8.8000000000000007</v>
      </c>
      <c r="U172" s="30">
        <f>'INFORM-HN 2018'!W174</f>
        <v>6.9</v>
      </c>
      <c r="V172" s="30">
        <f>'INFORM-HN 2018'!X174</f>
        <v>8.3000000000000007</v>
      </c>
      <c r="W172" s="30">
        <f>'INFORM-HN 2018'!Y174</f>
        <v>6.8</v>
      </c>
      <c r="X172" s="30">
        <f>'INFORM-HN 2018'!Z174</f>
        <v>6.5</v>
      </c>
      <c r="Y172" s="30">
        <f>'INFORM-HN 2018'!AA174</f>
        <v>7.2</v>
      </c>
      <c r="Z172" s="30">
        <f>'INFORM-HN 2018'!AB174</f>
        <v>7.1</v>
      </c>
      <c r="AA172" s="30">
        <f>'INFORM-HN 2018'!AC174</f>
        <v>5.7</v>
      </c>
      <c r="AB172" s="30"/>
      <c r="AD172" s="101"/>
      <c r="AE172" s="4"/>
      <c r="AF172" s="210"/>
      <c r="AG172" s="30"/>
      <c r="AH172" s="30"/>
      <c r="AI172" s="30"/>
      <c r="AJ172" s="30"/>
      <c r="AK172" s="30"/>
      <c r="AL172" s="30"/>
      <c r="AO172" s="30"/>
      <c r="AP172" s="30"/>
      <c r="AQ172" s="30"/>
      <c r="AR172" s="30"/>
      <c r="AS172" s="30"/>
      <c r="AT172" s="30"/>
      <c r="AU172" s="30"/>
      <c r="AV172" s="30"/>
    </row>
    <row r="173" spans="1:48" x14ac:dyDescent="0.25">
      <c r="A173" s="105" t="s">
        <v>317</v>
      </c>
      <c r="B173" s="30">
        <f>'Peligro y Exposición'!D174</f>
        <v>8</v>
      </c>
      <c r="C173" s="30">
        <f>'Peligro y Exposición'!H174</f>
        <v>0</v>
      </c>
      <c r="D173" s="30">
        <f>'Peligro y Exposición'!Q174</f>
        <v>0</v>
      </c>
      <c r="E173" s="30">
        <f>'Peligro y Exposición'!U174</f>
        <v>6.9</v>
      </c>
      <c r="F173" s="30">
        <f>'Peligro y Exposición'!Y174</f>
        <v>6.8</v>
      </c>
      <c r="G173" s="30">
        <f>'Peligro y Exposición'!Z174</f>
        <v>5.2</v>
      </c>
      <c r="H173" s="30">
        <f>'Peligro y Exposición'!AD174</f>
        <v>4.8</v>
      </c>
      <c r="I173" s="30">
        <f>'Peligro y Exposición'!AE174</f>
        <v>4.8</v>
      </c>
      <c r="J173" s="30">
        <f>'INFORM-HN 2018'!L175</f>
        <v>5</v>
      </c>
      <c r="K173" s="30">
        <f>'INFORM-HN 2018'!M175</f>
        <v>6</v>
      </c>
      <c r="L173" s="30">
        <f>'INFORM-HN 2018'!N175</f>
        <v>6</v>
      </c>
      <c r="M173" s="30">
        <f>'INFORM-HN 2018'!O175</f>
        <v>5.7</v>
      </c>
      <c r="N173" s="30">
        <f>'INFORM-HN 2018'!P175</f>
        <v>5.9</v>
      </c>
      <c r="O173" s="30">
        <f>'INFORM-HN 2018'!Q175</f>
        <v>4</v>
      </c>
      <c r="P173" s="30">
        <f>'INFORM-HN 2018'!R175</f>
        <v>7.3</v>
      </c>
      <c r="Q173" s="30">
        <f>'INFORM-HN 2018'!S175</f>
        <v>5.9</v>
      </c>
      <c r="R173" s="30">
        <f>'INFORM-HN 2018'!T175</f>
        <v>5.9</v>
      </c>
      <c r="S173" s="30">
        <f>'INFORM-HN 2018'!U175</f>
        <v>3.3</v>
      </c>
      <c r="T173" s="30">
        <f>'INFORM-HN 2018'!V175</f>
        <v>3</v>
      </c>
      <c r="U173" s="30">
        <f>'INFORM-HN 2018'!W175</f>
        <v>3.2</v>
      </c>
      <c r="V173" s="30">
        <f>'INFORM-HN 2018'!X175</f>
        <v>6.4</v>
      </c>
      <c r="W173" s="30">
        <f>'INFORM-HN 2018'!Y175</f>
        <v>4.5999999999999996</v>
      </c>
      <c r="X173" s="30">
        <f>'INFORM-HN 2018'!Z175</f>
        <v>3.3</v>
      </c>
      <c r="Y173" s="30">
        <f>'INFORM-HN 2018'!AA175</f>
        <v>4.8</v>
      </c>
      <c r="Z173" s="30">
        <f>'INFORM-HN 2018'!AB175</f>
        <v>4</v>
      </c>
      <c r="AA173" s="30">
        <f>'INFORM-HN 2018'!AC175</f>
        <v>4.9000000000000004</v>
      </c>
      <c r="AB173" s="30"/>
      <c r="AD173" s="101"/>
      <c r="AE173" s="4"/>
      <c r="AF173" s="210"/>
      <c r="AG173" s="30"/>
      <c r="AH173" s="30"/>
      <c r="AI173" s="30"/>
      <c r="AJ173" s="30"/>
      <c r="AK173" s="30"/>
      <c r="AL173" s="30"/>
      <c r="AO173" s="30"/>
      <c r="AP173" s="30"/>
      <c r="AQ173" s="30"/>
      <c r="AR173" s="30"/>
      <c r="AS173" s="30"/>
      <c r="AT173" s="30"/>
      <c r="AU173" s="30"/>
      <c r="AV173" s="30"/>
    </row>
    <row r="174" spans="1:48" x14ac:dyDescent="0.25">
      <c r="A174" s="105" t="s">
        <v>318</v>
      </c>
      <c r="B174" s="30">
        <f>'Peligro y Exposición'!D175</f>
        <v>4.9000000000000004</v>
      </c>
      <c r="C174" s="30"/>
      <c r="D174" s="30">
        <f>'Peligro y Exposición'!Q175</f>
        <v>0</v>
      </c>
      <c r="E174" s="30">
        <f>'Peligro y Exposición'!U175</f>
        <v>9.1</v>
      </c>
      <c r="F174" s="30">
        <f>'Peligro y Exposición'!Y175</f>
        <v>9.3000000000000007</v>
      </c>
      <c r="G174" s="30">
        <f>'Peligro y Exposición'!Z175</f>
        <v>7.1</v>
      </c>
      <c r="H174" s="30">
        <f>'Peligro y Exposición'!AD175</f>
        <v>0</v>
      </c>
      <c r="I174" s="30">
        <f>'Peligro y Exposición'!AE175</f>
        <v>0</v>
      </c>
      <c r="J174" s="30">
        <f>'INFORM-HN 2018'!L176</f>
        <v>4.4000000000000004</v>
      </c>
      <c r="K174" s="30">
        <f>'INFORM-HN 2018'!M176</f>
        <v>8.3000000000000007</v>
      </c>
      <c r="L174" s="30">
        <f>'INFORM-HN 2018'!N176</f>
        <v>7.2</v>
      </c>
      <c r="M174" s="30">
        <f>'INFORM-HN 2018'!O176</f>
        <v>8</v>
      </c>
      <c r="N174" s="30">
        <f>'INFORM-HN 2018'!P176</f>
        <v>7.8</v>
      </c>
      <c r="O174" s="30">
        <f>'INFORM-HN 2018'!Q176</f>
        <v>2</v>
      </c>
      <c r="P174" s="30">
        <f>'INFORM-HN 2018'!R176</f>
        <v>7.6</v>
      </c>
      <c r="Q174" s="30">
        <f>'INFORM-HN 2018'!S176</f>
        <v>5.5</v>
      </c>
      <c r="R174" s="30">
        <f>'INFORM-HN 2018'!T176</f>
        <v>6.8</v>
      </c>
      <c r="S174" s="30">
        <f>'INFORM-HN 2018'!U176</f>
        <v>8.3000000000000007</v>
      </c>
      <c r="T174" s="30">
        <f>'INFORM-HN 2018'!V176</f>
        <v>9.1999999999999993</v>
      </c>
      <c r="U174" s="30">
        <f>'INFORM-HN 2018'!W176</f>
        <v>8.8000000000000007</v>
      </c>
      <c r="V174" s="30">
        <f>'INFORM-HN 2018'!X176</f>
        <v>4.5</v>
      </c>
      <c r="W174" s="30">
        <f>'INFORM-HN 2018'!Y176</f>
        <v>8.9</v>
      </c>
      <c r="X174" s="30">
        <f>'INFORM-HN 2018'!Z176</f>
        <v>6.3</v>
      </c>
      <c r="Y174" s="30">
        <f>'INFORM-HN 2018'!AA176</f>
        <v>6.6</v>
      </c>
      <c r="Z174" s="30">
        <f>'INFORM-HN 2018'!AB176</f>
        <v>7.9</v>
      </c>
      <c r="AA174" s="30">
        <f>'INFORM-HN 2018'!AC176</f>
        <v>6.2</v>
      </c>
      <c r="AB174" s="30"/>
      <c r="AD174" s="101"/>
      <c r="AE174" s="4"/>
      <c r="AF174" s="210"/>
      <c r="AG174" s="30"/>
      <c r="AH174" s="30"/>
      <c r="AI174" s="30"/>
      <c r="AJ174" s="30"/>
      <c r="AK174" s="30"/>
      <c r="AL174" s="30"/>
      <c r="AO174" s="30"/>
      <c r="AP174" s="30"/>
      <c r="AQ174" s="30"/>
      <c r="AR174" s="30"/>
      <c r="AS174" s="30"/>
      <c r="AT174" s="30"/>
      <c r="AU174" s="30"/>
      <c r="AV174" s="30"/>
    </row>
    <row r="175" spans="1:48" x14ac:dyDescent="0.25">
      <c r="A175" s="105" t="s">
        <v>319</v>
      </c>
      <c r="B175" s="30">
        <f>'Peligro y Exposición'!D176</f>
        <v>6.8</v>
      </c>
      <c r="C175" s="30">
        <f>'Peligro y Exposición'!H176</f>
        <v>0</v>
      </c>
      <c r="D175" s="30">
        <f>'Peligro y Exposición'!Q176</f>
        <v>0</v>
      </c>
      <c r="E175" s="30">
        <f>'Peligro y Exposición'!U176</f>
        <v>4.2</v>
      </c>
      <c r="F175" s="30">
        <f>'Peligro y Exposición'!Y176</f>
        <v>9.1999999999999993</v>
      </c>
      <c r="G175" s="30">
        <f>'Peligro y Exposición'!Z176</f>
        <v>5.2</v>
      </c>
      <c r="H175" s="30">
        <f>'Peligro y Exposición'!AD176</f>
        <v>0</v>
      </c>
      <c r="I175" s="30">
        <f>'Peligro y Exposición'!AE176</f>
        <v>0</v>
      </c>
      <c r="J175" s="30">
        <f>'INFORM-HN 2018'!L177</f>
        <v>3</v>
      </c>
      <c r="K175" s="30">
        <f>'INFORM-HN 2018'!M177</f>
        <v>8.6</v>
      </c>
      <c r="L175" s="30">
        <f>'INFORM-HN 2018'!N177</f>
        <v>6.7</v>
      </c>
      <c r="M175" s="30">
        <f>'INFORM-HN 2018'!O177</f>
        <v>7</v>
      </c>
      <c r="N175" s="30">
        <f>'INFORM-HN 2018'!P177</f>
        <v>7.4</v>
      </c>
      <c r="O175" s="30">
        <f>'INFORM-HN 2018'!Q177</f>
        <v>0.2</v>
      </c>
      <c r="P175" s="30">
        <f>'INFORM-HN 2018'!R177</f>
        <v>7.5</v>
      </c>
      <c r="Q175" s="30">
        <f>'INFORM-HN 2018'!S177</f>
        <v>4.8</v>
      </c>
      <c r="R175" s="30">
        <f>'INFORM-HN 2018'!T177</f>
        <v>6.3</v>
      </c>
      <c r="S175" s="30">
        <f>'INFORM-HN 2018'!U177</f>
        <v>10</v>
      </c>
      <c r="T175" s="30">
        <f>'INFORM-HN 2018'!V177</f>
        <v>8.6</v>
      </c>
      <c r="U175" s="30">
        <f>'INFORM-HN 2018'!W177</f>
        <v>9.4</v>
      </c>
      <c r="V175" s="30">
        <f>'INFORM-HN 2018'!X177</f>
        <v>9.1</v>
      </c>
      <c r="W175" s="30">
        <f>'INFORM-HN 2018'!Y177</f>
        <v>7.3</v>
      </c>
      <c r="X175" s="30">
        <f>'INFORM-HN 2018'!Z177</f>
        <v>4.9000000000000004</v>
      </c>
      <c r="Y175" s="30">
        <f>'INFORM-HN 2018'!AA177</f>
        <v>7.1</v>
      </c>
      <c r="Z175" s="30">
        <f>'INFORM-HN 2018'!AB177</f>
        <v>8.5</v>
      </c>
      <c r="AA175" s="30">
        <f>'INFORM-HN 2018'!AC177</f>
        <v>5.4</v>
      </c>
      <c r="AB175" s="30"/>
      <c r="AD175" s="101"/>
      <c r="AE175" s="4"/>
      <c r="AF175" s="210"/>
      <c r="AG175" s="30"/>
      <c r="AH175" s="30"/>
      <c r="AI175" s="30"/>
      <c r="AJ175" s="30"/>
      <c r="AK175" s="30"/>
      <c r="AL175" s="30"/>
      <c r="AO175" s="30"/>
      <c r="AP175" s="30"/>
      <c r="AQ175" s="30"/>
      <c r="AR175" s="30"/>
      <c r="AS175" s="30"/>
      <c r="AT175" s="30"/>
      <c r="AU175" s="30"/>
      <c r="AV175" s="30"/>
    </row>
    <row r="176" spans="1:48" x14ac:dyDescent="0.25">
      <c r="A176" s="105" t="s">
        <v>320</v>
      </c>
      <c r="B176" s="30">
        <f>'Peligro y Exposición'!D177</f>
        <v>5.7</v>
      </c>
      <c r="C176" s="30">
        <f>'Peligro y Exposición'!H177</f>
        <v>0</v>
      </c>
      <c r="D176" s="30">
        <f>'Peligro y Exposición'!Q177</f>
        <v>0</v>
      </c>
      <c r="E176" s="30">
        <f>'Peligro y Exposición'!U177</f>
        <v>9.1999999999999993</v>
      </c>
      <c r="F176" s="30">
        <f>'Peligro y Exposición'!Y177</f>
        <v>9.3000000000000007</v>
      </c>
      <c r="G176" s="30">
        <f>'Peligro y Exposición'!Z177</f>
        <v>6.4</v>
      </c>
      <c r="H176" s="30">
        <f>'Peligro y Exposición'!AD177</f>
        <v>0</v>
      </c>
      <c r="I176" s="30">
        <f>'Peligro y Exposición'!AE177</f>
        <v>0</v>
      </c>
      <c r="J176" s="30">
        <f>'INFORM-HN 2018'!L178</f>
        <v>3.9</v>
      </c>
      <c r="K176" s="30">
        <f>'INFORM-HN 2018'!M178</f>
        <v>7.1</v>
      </c>
      <c r="L176" s="30">
        <f>'INFORM-HN 2018'!N178</f>
        <v>6.5</v>
      </c>
      <c r="M176" s="30">
        <f>'INFORM-HN 2018'!O178</f>
        <v>6.7</v>
      </c>
      <c r="N176" s="30">
        <f>'INFORM-HN 2018'!P178</f>
        <v>6.8</v>
      </c>
      <c r="O176" s="30">
        <f>'INFORM-HN 2018'!Q178</f>
        <v>5.8</v>
      </c>
      <c r="P176" s="30">
        <f>'INFORM-HN 2018'!R178</f>
        <v>6.1</v>
      </c>
      <c r="Q176" s="30">
        <f>'INFORM-HN 2018'!S178</f>
        <v>6</v>
      </c>
      <c r="R176" s="30">
        <f>'INFORM-HN 2018'!T178</f>
        <v>6.4</v>
      </c>
      <c r="S176" s="30">
        <f>'INFORM-HN 2018'!U178</f>
        <v>8.3000000000000007</v>
      </c>
      <c r="T176" s="30">
        <f>'INFORM-HN 2018'!V178</f>
        <v>7.3</v>
      </c>
      <c r="U176" s="30">
        <f>'INFORM-HN 2018'!W178</f>
        <v>7.8</v>
      </c>
      <c r="V176" s="30">
        <f>'INFORM-HN 2018'!X178</f>
        <v>6.1</v>
      </c>
      <c r="W176" s="30">
        <f>'INFORM-HN 2018'!Y178</f>
        <v>7.5</v>
      </c>
      <c r="X176" s="30">
        <f>'INFORM-HN 2018'!Z178</f>
        <v>5.4</v>
      </c>
      <c r="Y176" s="30">
        <f>'INFORM-HN 2018'!AA178</f>
        <v>6.3</v>
      </c>
      <c r="Z176" s="30">
        <f>'INFORM-HN 2018'!AB178</f>
        <v>7.1</v>
      </c>
      <c r="AA176" s="30">
        <f>'INFORM-HN 2018'!AC178</f>
        <v>5.6</v>
      </c>
      <c r="AB176" s="30"/>
      <c r="AD176" s="101"/>
      <c r="AE176" s="4"/>
      <c r="AF176" s="210"/>
      <c r="AG176" s="30"/>
      <c r="AH176" s="30"/>
      <c r="AI176" s="30"/>
      <c r="AJ176" s="30"/>
      <c r="AK176" s="30"/>
      <c r="AL176" s="30"/>
      <c r="AO176" s="30"/>
      <c r="AP176" s="30"/>
      <c r="AQ176" s="30"/>
      <c r="AR176" s="30"/>
      <c r="AS176" s="30"/>
      <c r="AT176" s="30"/>
      <c r="AU176" s="30"/>
      <c r="AV176" s="30"/>
    </row>
    <row r="177" spans="1:48" x14ac:dyDescent="0.25">
      <c r="A177" s="105" t="s">
        <v>222</v>
      </c>
      <c r="B177" s="30">
        <f>'Peligro y Exposición'!D178</f>
        <v>6.9</v>
      </c>
      <c r="C177" s="30"/>
      <c r="D177" s="30">
        <f>'Peligro y Exposición'!Q178</f>
        <v>0</v>
      </c>
      <c r="E177" s="30">
        <f>'Peligro y Exposición'!U178</f>
        <v>5.4</v>
      </c>
      <c r="F177" s="30">
        <f>'Peligro y Exposición'!Y178</f>
        <v>5.8</v>
      </c>
      <c r="G177" s="30">
        <f>'Peligro y Exposición'!Z178</f>
        <v>5</v>
      </c>
      <c r="H177" s="30">
        <f>'Peligro y Exposición'!AD178</f>
        <v>3.9</v>
      </c>
      <c r="I177" s="30">
        <f>'Peligro y Exposición'!AE178</f>
        <v>3.9</v>
      </c>
      <c r="J177" s="30">
        <f>'INFORM-HN 2018'!L179</f>
        <v>4.5</v>
      </c>
      <c r="K177" s="30">
        <f>'INFORM-HN 2018'!M179</f>
        <v>8.6</v>
      </c>
      <c r="L177" s="30">
        <f>'INFORM-HN 2018'!N179</f>
        <v>8</v>
      </c>
      <c r="M177" s="30">
        <f>'INFORM-HN 2018'!O179</f>
        <v>7.5</v>
      </c>
      <c r="N177" s="30">
        <f>'INFORM-HN 2018'!P179</f>
        <v>8</v>
      </c>
      <c r="O177" s="30">
        <f>'INFORM-HN 2018'!Q179</f>
        <v>0.7</v>
      </c>
      <c r="P177" s="30">
        <f>'INFORM-HN 2018'!R179</f>
        <v>5.7</v>
      </c>
      <c r="Q177" s="30">
        <f>'INFORM-HN 2018'!S179</f>
        <v>3.6</v>
      </c>
      <c r="R177" s="30">
        <f>'INFORM-HN 2018'!T179</f>
        <v>6.3</v>
      </c>
      <c r="S177" s="30">
        <f>'INFORM-HN 2018'!U179</f>
        <v>10</v>
      </c>
      <c r="T177" s="30">
        <f>'INFORM-HN 2018'!V179</f>
        <v>7.1</v>
      </c>
      <c r="U177" s="30">
        <f>'INFORM-HN 2018'!W179</f>
        <v>9</v>
      </c>
      <c r="V177" s="30">
        <f>'INFORM-HN 2018'!X179</f>
        <v>8.3000000000000007</v>
      </c>
      <c r="W177" s="30">
        <f>'INFORM-HN 2018'!Y179</f>
        <v>7.2</v>
      </c>
      <c r="X177" s="30">
        <f>'INFORM-HN 2018'!Z179</f>
        <v>3.8</v>
      </c>
      <c r="Y177" s="30">
        <f>'INFORM-HN 2018'!AA179</f>
        <v>6.4</v>
      </c>
      <c r="Z177" s="30">
        <f>'INFORM-HN 2018'!AB179</f>
        <v>8</v>
      </c>
      <c r="AA177" s="30">
        <f>'INFORM-HN 2018'!AC179</f>
        <v>6.1</v>
      </c>
      <c r="AB177" s="30"/>
      <c r="AD177" s="101"/>
      <c r="AE177" s="4"/>
      <c r="AF177" s="210"/>
      <c r="AG177" s="30"/>
      <c r="AH177" s="30"/>
      <c r="AI177" s="30"/>
      <c r="AJ177" s="30"/>
      <c r="AK177" s="30"/>
      <c r="AL177" s="30"/>
      <c r="AO177" s="30"/>
      <c r="AP177" s="30"/>
      <c r="AQ177" s="30"/>
      <c r="AR177" s="30"/>
      <c r="AS177" s="30"/>
      <c r="AT177" s="30"/>
      <c r="AU177" s="30"/>
      <c r="AV177" s="30"/>
    </row>
    <row r="178" spans="1:48" x14ac:dyDescent="0.25">
      <c r="A178" s="105" t="s">
        <v>302</v>
      </c>
      <c r="B178" s="30">
        <f>'Peligro y Exposición'!D179</f>
        <v>5.7</v>
      </c>
      <c r="C178" s="30"/>
      <c r="D178" s="30">
        <f>'Peligro y Exposición'!Q179</f>
        <v>0</v>
      </c>
      <c r="E178" s="30">
        <f>'Peligro y Exposición'!U179</f>
        <v>9.3000000000000007</v>
      </c>
      <c r="F178" s="30">
        <f>'Peligro y Exposición'!Y179</f>
        <v>7.3</v>
      </c>
      <c r="G178" s="30">
        <f>'Peligro y Exposición'!Z179</f>
        <v>6.6</v>
      </c>
      <c r="H178" s="30">
        <f>'Peligro y Exposición'!AD179</f>
        <v>4</v>
      </c>
      <c r="I178" s="30">
        <f>'Peligro y Exposición'!AE179</f>
        <v>4</v>
      </c>
      <c r="J178" s="30">
        <f>'INFORM-HN 2018'!L180</f>
        <v>5.4</v>
      </c>
      <c r="K178" s="30">
        <f>'INFORM-HN 2018'!M180</f>
        <v>7.8</v>
      </c>
      <c r="L178" s="30">
        <f>'INFORM-HN 2018'!N180</f>
        <v>7.6</v>
      </c>
      <c r="M178" s="30">
        <f>'INFORM-HN 2018'!O180</f>
        <v>7.6</v>
      </c>
      <c r="N178" s="30">
        <f>'INFORM-HN 2018'!P180</f>
        <v>7.7</v>
      </c>
      <c r="O178" s="30">
        <f>'INFORM-HN 2018'!Q180</f>
        <v>2.2999999999999998</v>
      </c>
      <c r="P178" s="30">
        <f>'INFORM-HN 2018'!R180</f>
        <v>4.0999999999999996</v>
      </c>
      <c r="Q178" s="30">
        <f>'INFORM-HN 2018'!S180</f>
        <v>3.3</v>
      </c>
      <c r="R178" s="30">
        <f>'INFORM-HN 2018'!T180</f>
        <v>5.9</v>
      </c>
      <c r="S178" s="30">
        <f>'INFORM-HN 2018'!U180</f>
        <v>10</v>
      </c>
      <c r="T178" s="30">
        <f>'INFORM-HN 2018'!V180</f>
        <v>9.1</v>
      </c>
      <c r="U178" s="30">
        <f>'INFORM-HN 2018'!W180</f>
        <v>9.6</v>
      </c>
      <c r="V178" s="30">
        <f>'INFORM-HN 2018'!X180</f>
        <v>7.2</v>
      </c>
      <c r="W178" s="30">
        <f>'INFORM-HN 2018'!Y180</f>
        <v>9.5</v>
      </c>
      <c r="X178" s="30">
        <f>'INFORM-HN 2018'!Z180</f>
        <v>6.8</v>
      </c>
      <c r="Y178" s="30">
        <f>'INFORM-HN 2018'!AA180</f>
        <v>7.8</v>
      </c>
      <c r="Z178" s="30">
        <f>'INFORM-HN 2018'!AB180</f>
        <v>8.9</v>
      </c>
      <c r="AA178" s="30">
        <f>'INFORM-HN 2018'!AC180</f>
        <v>6.6</v>
      </c>
      <c r="AB178" s="30"/>
      <c r="AD178" s="101"/>
      <c r="AE178" s="4"/>
      <c r="AF178" s="210"/>
      <c r="AG178" s="30"/>
      <c r="AH178" s="30"/>
      <c r="AI178" s="30"/>
      <c r="AJ178" s="30"/>
      <c r="AK178" s="30"/>
      <c r="AL178" s="30"/>
      <c r="AO178" s="30"/>
      <c r="AP178" s="30"/>
      <c r="AQ178" s="30"/>
      <c r="AR178" s="30"/>
      <c r="AS178" s="30"/>
      <c r="AT178" s="30"/>
      <c r="AU178" s="30"/>
      <c r="AV178" s="30"/>
    </row>
    <row r="179" spans="1:48" x14ac:dyDescent="0.25">
      <c r="A179" s="105" t="s">
        <v>321</v>
      </c>
      <c r="B179" s="30">
        <f>'Peligro y Exposición'!D180</f>
        <v>6.7</v>
      </c>
      <c r="C179" s="30">
        <f>'Peligro y Exposición'!H180</f>
        <v>0</v>
      </c>
      <c r="D179" s="30">
        <f>'Peligro y Exposición'!Q180</f>
        <v>0</v>
      </c>
      <c r="E179" s="30">
        <f>'Peligro y Exposición'!U180</f>
        <v>8.4</v>
      </c>
      <c r="F179" s="30">
        <f>'Peligro y Exposición'!Y180</f>
        <v>5.5</v>
      </c>
      <c r="G179" s="30">
        <f>'Peligro y Exposición'!Z180</f>
        <v>5</v>
      </c>
      <c r="H179" s="30">
        <f>'Peligro y Exposición'!AD180</f>
        <v>1.4</v>
      </c>
      <c r="I179" s="30">
        <f>'Peligro y Exposición'!AE180</f>
        <v>1.4</v>
      </c>
      <c r="J179" s="30">
        <f>'INFORM-HN 2018'!L181</f>
        <v>3.4</v>
      </c>
      <c r="K179" s="30">
        <f>'INFORM-HN 2018'!M181</f>
        <v>8</v>
      </c>
      <c r="L179" s="30">
        <f>'INFORM-HN 2018'!N181</f>
        <v>8.4</v>
      </c>
      <c r="M179" s="30">
        <f>'INFORM-HN 2018'!O181</f>
        <v>7.1</v>
      </c>
      <c r="N179" s="30">
        <f>'INFORM-HN 2018'!P181</f>
        <v>7.8</v>
      </c>
      <c r="O179" s="30">
        <f>'INFORM-HN 2018'!Q181</f>
        <v>1.2</v>
      </c>
      <c r="P179" s="30">
        <f>'INFORM-HN 2018'!R181</f>
        <v>5.2</v>
      </c>
      <c r="Q179" s="30">
        <f>'INFORM-HN 2018'!S181</f>
        <v>3.5</v>
      </c>
      <c r="R179" s="30">
        <f>'INFORM-HN 2018'!T181</f>
        <v>6.1</v>
      </c>
      <c r="S179" s="30">
        <f>'INFORM-HN 2018'!U181</f>
        <v>10</v>
      </c>
      <c r="T179" s="30">
        <f>'INFORM-HN 2018'!V181</f>
        <v>6.2</v>
      </c>
      <c r="U179" s="30">
        <f>'INFORM-HN 2018'!W181</f>
        <v>8.8000000000000007</v>
      </c>
      <c r="V179" s="30">
        <f>'INFORM-HN 2018'!X181</f>
        <v>7</v>
      </c>
      <c r="W179" s="30">
        <f>'INFORM-HN 2018'!Y181</f>
        <v>5.5</v>
      </c>
      <c r="X179" s="30">
        <f>'INFORM-HN 2018'!Z181</f>
        <v>4.2</v>
      </c>
      <c r="Y179" s="30">
        <f>'INFORM-HN 2018'!AA181</f>
        <v>5.6</v>
      </c>
      <c r="Z179" s="30">
        <f>'INFORM-HN 2018'!AB181</f>
        <v>7.5</v>
      </c>
      <c r="AA179" s="30">
        <f>'INFORM-HN 2018'!AC181</f>
        <v>5.4</v>
      </c>
      <c r="AB179" s="30"/>
      <c r="AD179" s="101"/>
      <c r="AE179" s="4"/>
      <c r="AF179" s="210"/>
      <c r="AG179" s="30"/>
      <c r="AH179" s="30"/>
      <c r="AI179" s="30"/>
      <c r="AJ179" s="30"/>
      <c r="AK179" s="30"/>
      <c r="AL179" s="30"/>
      <c r="AO179" s="30"/>
      <c r="AP179" s="30"/>
      <c r="AQ179" s="30"/>
      <c r="AR179" s="30"/>
      <c r="AS179" s="30"/>
      <c r="AT179" s="30"/>
      <c r="AU179" s="30"/>
      <c r="AV179" s="30"/>
    </row>
    <row r="180" spans="1:48" x14ac:dyDescent="0.25">
      <c r="A180" s="105" t="s">
        <v>281</v>
      </c>
      <c r="B180" s="30">
        <f>'Peligro y Exposición'!D181</f>
        <v>7.2</v>
      </c>
      <c r="C180" s="30">
        <f>'Peligro y Exposición'!H181</f>
        <v>0</v>
      </c>
      <c r="D180" s="30">
        <f>'Peligro y Exposición'!Q181</f>
        <v>0</v>
      </c>
      <c r="E180" s="30">
        <f>'Peligro y Exposición'!U181</f>
        <v>8.1</v>
      </c>
      <c r="F180" s="30">
        <f>'Peligro y Exposición'!Y181</f>
        <v>9.6999999999999993</v>
      </c>
      <c r="G180" s="30">
        <f>'Peligro y Exposición'!Z181</f>
        <v>6.5</v>
      </c>
      <c r="H180" s="30">
        <f>'Peligro y Exposición'!AD181</f>
        <v>0</v>
      </c>
      <c r="I180" s="30">
        <f>'Peligro y Exposición'!AE181</f>
        <v>0</v>
      </c>
      <c r="J180" s="30">
        <f>'INFORM-HN 2018'!L182</f>
        <v>4</v>
      </c>
      <c r="K180" s="30">
        <f>'INFORM-HN 2018'!M182</f>
        <v>8.6999999999999993</v>
      </c>
      <c r="L180" s="30">
        <f>'INFORM-HN 2018'!N182</f>
        <v>7.6</v>
      </c>
      <c r="M180" s="30">
        <f>'INFORM-HN 2018'!O182</f>
        <v>8.1</v>
      </c>
      <c r="N180" s="30">
        <f>'INFORM-HN 2018'!P182</f>
        <v>8.1</v>
      </c>
      <c r="O180" s="30">
        <f>'INFORM-HN 2018'!Q182</f>
        <v>2.2999999999999998</v>
      </c>
      <c r="P180" s="30">
        <f>'INFORM-HN 2018'!R182</f>
        <v>7.7</v>
      </c>
      <c r="Q180" s="30">
        <f>'INFORM-HN 2018'!S182</f>
        <v>5.6</v>
      </c>
      <c r="R180" s="30">
        <f>'INFORM-HN 2018'!T182</f>
        <v>7</v>
      </c>
      <c r="S180" s="30">
        <f>'INFORM-HN 2018'!U182</f>
        <v>10</v>
      </c>
      <c r="T180" s="30">
        <f>'INFORM-HN 2018'!V182</f>
        <v>7.8</v>
      </c>
      <c r="U180" s="30">
        <f>'INFORM-HN 2018'!W182</f>
        <v>9.1999999999999993</v>
      </c>
      <c r="V180" s="30">
        <f>'INFORM-HN 2018'!X182</f>
        <v>6.1</v>
      </c>
      <c r="W180" s="30">
        <f>'INFORM-HN 2018'!Y182</f>
        <v>8.3000000000000007</v>
      </c>
      <c r="X180" s="30">
        <f>'INFORM-HN 2018'!Z182</f>
        <v>6.3</v>
      </c>
      <c r="Y180" s="30">
        <f>'INFORM-HN 2018'!AA182</f>
        <v>6.9</v>
      </c>
      <c r="Z180" s="30">
        <f>'INFORM-HN 2018'!AB182</f>
        <v>8.3000000000000007</v>
      </c>
      <c r="AA180" s="30">
        <f>'INFORM-HN 2018'!AC182</f>
        <v>6.1</v>
      </c>
      <c r="AB180" s="30"/>
      <c r="AD180" s="101"/>
      <c r="AE180" s="4"/>
      <c r="AF180" s="210"/>
      <c r="AG180" s="30"/>
      <c r="AH180" s="30"/>
      <c r="AI180" s="30"/>
      <c r="AJ180" s="30"/>
      <c r="AK180" s="30"/>
      <c r="AL180" s="30"/>
      <c r="AO180" s="30"/>
      <c r="AP180" s="30"/>
      <c r="AQ180" s="30"/>
      <c r="AR180" s="30"/>
      <c r="AS180" s="30"/>
      <c r="AT180" s="30"/>
      <c r="AU180" s="30"/>
      <c r="AV180" s="30"/>
    </row>
    <row r="181" spans="1:48" x14ac:dyDescent="0.25">
      <c r="A181" s="105" t="s">
        <v>322</v>
      </c>
      <c r="B181" s="30">
        <f>'Peligro y Exposición'!D182</f>
        <v>6.8</v>
      </c>
      <c r="C181" s="30">
        <f>'Peligro y Exposición'!H182</f>
        <v>0</v>
      </c>
      <c r="D181" s="30">
        <f>'Peligro y Exposición'!Q182</f>
        <v>0</v>
      </c>
      <c r="E181" s="30">
        <f>'Peligro y Exposición'!U182</f>
        <v>9.6999999999999993</v>
      </c>
      <c r="F181" s="30">
        <f>'Peligro y Exposición'!Y182</f>
        <v>7.6</v>
      </c>
      <c r="G181" s="30">
        <f>'Peligro y Exposición'!Z182</f>
        <v>6.3</v>
      </c>
      <c r="H181" s="30">
        <f>'Peligro y Exposición'!AD182</f>
        <v>1.5</v>
      </c>
      <c r="I181" s="30">
        <f>'Peligro y Exposición'!AE182</f>
        <v>1.5</v>
      </c>
      <c r="J181" s="30">
        <f>'INFORM-HN 2018'!L183</f>
        <v>4.3</v>
      </c>
      <c r="K181" s="30">
        <f>'INFORM-HN 2018'!M183</f>
        <v>8.3000000000000007</v>
      </c>
      <c r="L181" s="30">
        <f>'INFORM-HN 2018'!N183</f>
        <v>7.8</v>
      </c>
      <c r="M181" s="30">
        <f>'INFORM-HN 2018'!O183</f>
        <v>8.1999999999999993</v>
      </c>
      <c r="N181" s="30">
        <f>'INFORM-HN 2018'!P183</f>
        <v>8.1</v>
      </c>
      <c r="O181" s="30">
        <f>'INFORM-HN 2018'!Q183</f>
        <v>0.5</v>
      </c>
      <c r="P181" s="30">
        <f>'INFORM-HN 2018'!R183</f>
        <v>7.5</v>
      </c>
      <c r="Q181" s="30">
        <f>'INFORM-HN 2018'!S183</f>
        <v>4.9000000000000004</v>
      </c>
      <c r="R181" s="30">
        <f>'INFORM-HN 2018'!T183</f>
        <v>6.8</v>
      </c>
      <c r="S181" s="30">
        <f>'INFORM-HN 2018'!U183</f>
        <v>8.3000000000000007</v>
      </c>
      <c r="T181" s="30">
        <f>'INFORM-HN 2018'!V183</f>
        <v>8.5</v>
      </c>
      <c r="U181" s="30">
        <f>'INFORM-HN 2018'!W183</f>
        <v>8.4</v>
      </c>
      <c r="V181" s="30">
        <f>'INFORM-HN 2018'!X183</f>
        <v>9.9</v>
      </c>
      <c r="W181" s="30">
        <f>'INFORM-HN 2018'!Y183</f>
        <v>9.6</v>
      </c>
      <c r="X181" s="30">
        <f>'INFORM-HN 2018'!Z183</f>
        <v>4.4000000000000004</v>
      </c>
      <c r="Y181" s="30">
        <f>'INFORM-HN 2018'!AA183</f>
        <v>8</v>
      </c>
      <c r="Z181" s="30">
        <f>'INFORM-HN 2018'!AB183</f>
        <v>8.1999999999999993</v>
      </c>
      <c r="AA181" s="30">
        <f>'INFORM-HN 2018'!AC183</f>
        <v>6.2</v>
      </c>
      <c r="AB181" s="30"/>
      <c r="AD181" s="101"/>
      <c r="AE181" s="4"/>
      <c r="AF181" s="210"/>
      <c r="AG181" s="30"/>
      <c r="AH181" s="30"/>
      <c r="AI181" s="30"/>
      <c r="AJ181" s="30"/>
      <c r="AK181" s="30"/>
      <c r="AL181" s="30"/>
      <c r="AO181" s="30"/>
      <c r="AP181" s="30"/>
      <c r="AQ181" s="30"/>
      <c r="AR181" s="30"/>
      <c r="AS181" s="30"/>
      <c r="AT181" s="30"/>
      <c r="AU181" s="30"/>
      <c r="AV181" s="30"/>
    </row>
    <row r="182" spans="1:48" x14ac:dyDescent="0.25">
      <c r="A182" s="105" t="s">
        <v>323</v>
      </c>
      <c r="B182" s="30">
        <f>'Peligro y Exposición'!D183</f>
        <v>7.1</v>
      </c>
      <c r="C182" s="30">
        <f>'Peligro y Exposición'!H183</f>
        <v>0</v>
      </c>
      <c r="D182" s="30">
        <f>'Peligro y Exposición'!Q183</f>
        <v>0</v>
      </c>
      <c r="E182" s="30">
        <f>'Peligro y Exposición'!U183</f>
        <v>9.6</v>
      </c>
      <c r="F182" s="30">
        <f>'Peligro y Exposición'!Y183</f>
        <v>5.8</v>
      </c>
      <c r="G182" s="30">
        <f>'Peligro y Exposición'!Z183</f>
        <v>5.9</v>
      </c>
      <c r="H182" s="30">
        <f>'Peligro y Exposición'!AD183</f>
        <v>1.7</v>
      </c>
      <c r="I182" s="30">
        <f>'Peligro y Exposición'!AE183</f>
        <v>1.7</v>
      </c>
      <c r="J182" s="30">
        <f>'INFORM-HN 2018'!L184</f>
        <v>4.0999999999999996</v>
      </c>
      <c r="K182" s="30">
        <f>'INFORM-HN 2018'!M184</f>
        <v>7.7</v>
      </c>
      <c r="L182" s="30">
        <f>'INFORM-HN 2018'!N184</f>
        <v>8.1</v>
      </c>
      <c r="M182" s="30">
        <f>'INFORM-HN 2018'!O184</f>
        <v>7.4</v>
      </c>
      <c r="N182" s="30">
        <f>'INFORM-HN 2018'!P184</f>
        <v>7.7</v>
      </c>
      <c r="O182" s="30">
        <f>'INFORM-HN 2018'!Q184</f>
        <v>0.7</v>
      </c>
      <c r="P182" s="30">
        <f>'INFORM-HN 2018'!R184</f>
        <v>6</v>
      </c>
      <c r="Q182" s="30">
        <f>'INFORM-HN 2018'!S184</f>
        <v>3.8</v>
      </c>
      <c r="R182" s="30">
        <f>'INFORM-HN 2018'!T184</f>
        <v>6.1</v>
      </c>
      <c r="S182" s="30">
        <f>'INFORM-HN 2018'!U184</f>
        <v>10</v>
      </c>
      <c r="T182" s="30">
        <f>'INFORM-HN 2018'!V184</f>
        <v>5.7</v>
      </c>
      <c r="U182" s="30">
        <f>'INFORM-HN 2018'!W184</f>
        <v>8.6999999999999993</v>
      </c>
      <c r="V182" s="30">
        <f>'INFORM-HN 2018'!X184</f>
        <v>8.8000000000000007</v>
      </c>
      <c r="W182" s="30">
        <f>'INFORM-HN 2018'!Y184</f>
        <v>6.8</v>
      </c>
      <c r="X182" s="30">
        <f>'INFORM-HN 2018'!Z184</f>
        <v>5.0999999999999996</v>
      </c>
      <c r="Y182" s="30">
        <f>'INFORM-HN 2018'!AA184</f>
        <v>6.9</v>
      </c>
      <c r="Z182" s="30">
        <f>'INFORM-HN 2018'!AB184</f>
        <v>7.9</v>
      </c>
      <c r="AA182" s="30">
        <f>'INFORM-HN 2018'!AC184</f>
        <v>5.8</v>
      </c>
      <c r="AB182" s="30"/>
      <c r="AD182" s="101"/>
      <c r="AE182" s="4"/>
      <c r="AF182" s="210"/>
      <c r="AG182" s="30"/>
      <c r="AH182" s="30"/>
      <c r="AI182" s="30"/>
      <c r="AJ182" s="30"/>
      <c r="AK182" s="30"/>
      <c r="AL182" s="30"/>
      <c r="AO182" s="30"/>
      <c r="AP182" s="30"/>
      <c r="AQ182" s="30"/>
      <c r="AR182" s="30"/>
      <c r="AS182" s="30"/>
      <c r="AT182" s="30"/>
      <c r="AU182" s="30"/>
      <c r="AV182" s="30"/>
    </row>
    <row r="183" spans="1:48" x14ac:dyDescent="0.25">
      <c r="A183" s="105" t="s">
        <v>324</v>
      </c>
      <c r="B183" s="30">
        <f>'Peligro y Exposición'!D184</f>
        <v>7.5</v>
      </c>
      <c r="C183" s="30">
        <f>'Peligro y Exposición'!H184</f>
        <v>0</v>
      </c>
      <c r="D183" s="30">
        <f>'Peligro y Exposición'!Q184</f>
        <v>0</v>
      </c>
      <c r="E183" s="30">
        <f>'Peligro y Exposición'!U184</f>
        <v>9.3000000000000007</v>
      </c>
      <c r="F183" s="30">
        <f>'Peligro y Exposición'!Y184</f>
        <v>6</v>
      </c>
      <c r="G183" s="30">
        <f>'Peligro y Exposición'!Z184</f>
        <v>5.8</v>
      </c>
      <c r="H183" s="30">
        <f>'Peligro y Exposición'!AD184</f>
        <v>2.2000000000000002</v>
      </c>
      <c r="I183" s="30">
        <f>'Peligro y Exposición'!AE184</f>
        <v>2.2000000000000002</v>
      </c>
      <c r="J183" s="30">
        <f>'INFORM-HN 2018'!L185</f>
        <v>4.2</v>
      </c>
      <c r="K183" s="30">
        <f>'INFORM-HN 2018'!M185</f>
        <v>7.8</v>
      </c>
      <c r="L183" s="30">
        <f>'INFORM-HN 2018'!N185</f>
        <v>7.6</v>
      </c>
      <c r="M183" s="30">
        <f>'INFORM-HN 2018'!O185</f>
        <v>6.9</v>
      </c>
      <c r="N183" s="30">
        <f>'INFORM-HN 2018'!P185</f>
        <v>7.4</v>
      </c>
      <c r="O183" s="30">
        <f>'INFORM-HN 2018'!Q185</f>
        <v>1.4</v>
      </c>
      <c r="P183" s="30">
        <f>'INFORM-HN 2018'!R185</f>
        <v>6.5</v>
      </c>
      <c r="Q183" s="30">
        <f>'INFORM-HN 2018'!S185</f>
        <v>4.4000000000000004</v>
      </c>
      <c r="R183" s="30">
        <f>'INFORM-HN 2018'!T185</f>
        <v>6.1</v>
      </c>
      <c r="S183" s="30">
        <f>'INFORM-HN 2018'!U185</f>
        <v>3.3</v>
      </c>
      <c r="T183" s="30">
        <f>'INFORM-HN 2018'!V185</f>
        <v>5.8</v>
      </c>
      <c r="U183" s="30">
        <f>'INFORM-HN 2018'!W185</f>
        <v>4.7</v>
      </c>
      <c r="V183" s="30">
        <f>'INFORM-HN 2018'!X185</f>
        <v>8.6</v>
      </c>
      <c r="W183" s="30">
        <f>'INFORM-HN 2018'!Y185</f>
        <v>6.1</v>
      </c>
      <c r="X183" s="30">
        <f>'INFORM-HN 2018'!Z185</f>
        <v>5.5</v>
      </c>
      <c r="Y183" s="30">
        <f>'INFORM-HN 2018'!AA185</f>
        <v>6.7</v>
      </c>
      <c r="Z183" s="30">
        <f>'INFORM-HN 2018'!AB185</f>
        <v>5.8</v>
      </c>
      <c r="AA183" s="30">
        <f>'INFORM-HN 2018'!AC185</f>
        <v>5.3</v>
      </c>
      <c r="AB183" s="30"/>
      <c r="AD183" s="101"/>
      <c r="AE183" s="4"/>
      <c r="AF183" s="210"/>
      <c r="AG183" s="30"/>
      <c r="AH183" s="30"/>
      <c r="AI183" s="30"/>
      <c r="AJ183" s="30"/>
      <c r="AK183" s="30"/>
      <c r="AL183" s="30"/>
      <c r="AO183" s="30"/>
      <c r="AP183" s="30"/>
      <c r="AQ183" s="30"/>
      <c r="AR183" s="30"/>
      <c r="AS183" s="30"/>
      <c r="AT183" s="30"/>
      <c r="AU183" s="30"/>
      <c r="AV183" s="30"/>
    </row>
    <row r="184" spans="1:48" x14ac:dyDescent="0.25">
      <c r="A184" s="105" t="s">
        <v>325</v>
      </c>
      <c r="B184" s="30">
        <f>'Peligro y Exposición'!D185</f>
        <v>6.8</v>
      </c>
      <c r="C184" s="30">
        <f>'Peligro y Exposición'!H185</f>
        <v>0</v>
      </c>
      <c r="D184" s="30">
        <f>'Peligro y Exposición'!Q185</f>
        <v>0</v>
      </c>
      <c r="E184" s="30">
        <f>'Peligro y Exposición'!U185</f>
        <v>8.6</v>
      </c>
      <c r="F184" s="30">
        <f>'Peligro y Exposición'!Y185</f>
        <v>8.5</v>
      </c>
      <c r="G184" s="30">
        <f>'Peligro y Exposición'!Z185</f>
        <v>6</v>
      </c>
      <c r="H184" s="30">
        <f>'Peligro y Exposición'!AD185</f>
        <v>1</v>
      </c>
      <c r="I184" s="30">
        <f>'Peligro y Exposición'!AE185</f>
        <v>1</v>
      </c>
      <c r="J184" s="30">
        <f>'INFORM-HN 2018'!L186</f>
        <v>3.9</v>
      </c>
      <c r="K184" s="30">
        <f>'INFORM-HN 2018'!M186</f>
        <v>8.9</v>
      </c>
      <c r="L184" s="30">
        <f>'INFORM-HN 2018'!N186</f>
        <v>7.4</v>
      </c>
      <c r="M184" s="30">
        <f>'INFORM-HN 2018'!O186</f>
        <v>8.1</v>
      </c>
      <c r="N184" s="30">
        <f>'INFORM-HN 2018'!P186</f>
        <v>8.1</v>
      </c>
      <c r="O184" s="30">
        <f>'INFORM-HN 2018'!Q186</f>
        <v>0.5</v>
      </c>
      <c r="P184" s="30">
        <f>'INFORM-HN 2018'!R186</f>
        <v>6.9</v>
      </c>
      <c r="Q184" s="30">
        <f>'INFORM-HN 2018'!S186</f>
        <v>4.4000000000000004</v>
      </c>
      <c r="R184" s="30">
        <f>'INFORM-HN 2018'!T186</f>
        <v>6.6</v>
      </c>
      <c r="S184" s="30">
        <f>'INFORM-HN 2018'!U186</f>
        <v>6.7</v>
      </c>
      <c r="T184" s="30">
        <f>'INFORM-HN 2018'!V186</f>
        <v>8.1999999999999993</v>
      </c>
      <c r="U184" s="30">
        <f>'INFORM-HN 2018'!W186</f>
        <v>7.5</v>
      </c>
      <c r="V184" s="30">
        <f>'INFORM-HN 2018'!X186</f>
        <v>9.6999999999999993</v>
      </c>
      <c r="W184" s="30">
        <f>'INFORM-HN 2018'!Y186</f>
        <v>8.8000000000000007</v>
      </c>
      <c r="X184" s="30">
        <f>'INFORM-HN 2018'!Z186</f>
        <v>3.9</v>
      </c>
      <c r="Y184" s="30">
        <f>'INFORM-HN 2018'!AA186</f>
        <v>7.5</v>
      </c>
      <c r="Z184" s="30">
        <f>'INFORM-HN 2018'!AB186</f>
        <v>7.5</v>
      </c>
      <c r="AA184" s="30">
        <f>'INFORM-HN 2018'!AC186</f>
        <v>5.8</v>
      </c>
      <c r="AB184" s="30"/>
      <c r="AD184" s="101"/>
      <c r="AE184" s="4"/>
      <c r="AF184" s="210"/>
      <c r="AG184" s="30"/>
      <c r="AH184" s="30"/>
      <c r="AI184" s="30"/>
      <c r="AJ184" s="30"/>
      <c r="AK184" s="30"/>
      <c r="AL184" s="30"/>
      <c r="AO184" s="30"/>
      <c r="AP184" s="30"/>
      <c r="AQ184" s="30"/>
      <c r="AR184" s="30"/>
      <c r="AS184" s="30"/>
      <c r="AT184" s="30"/>
      <c r="AU184" s="30"/>
      <c r="AV184" s="30"/>
    </row>
    <row r="185" spans="1:48" x14ac:dyDescent="0.25">
      <c r="A185" s="105" t="s">
        <v>57</v>
      </c>
      <c r="B185" s="30">
        <f>'Peligro y Exposición'!D186</f>
        <v>8.5</v>
      </c>
      <c r="C185" s="30">
        <f>'Peligro y Exposición'!H186</f>
        <v>0</v>
      </c>
      <c r="D185" s="30">
        <f>'Peligro y Exposición'!Q186</f>
        <v>0</v>
      </c>
      <c r="E185" s="30">
        <f>'Peligro y Exposición'!U186</f>
        <v>10</v>
      </c>
      <c r="F185" s="30">
        <f>'Peligro y Exposición'!Y186</f>
        <v>7.1</v>
      </c>
      <c r="G185" s="30">
        <f>'Peligro y Exposición'!Z186</f>
        <v>6.8</v>
      </c>
      <c r="H185" s="30">
        <f>'Peligro y Exposición'!AD186</f>
        <v>8.8000000000000007</v>
      </c>
      <c r="I185" s="30">
        <f>'Peligro y Exposición'!AE186</f>
        <v>8.8000000000000007</v>
      </c>
      <c r="J185" s="30">
        <f>'INFORM-HN 2018'!L187</f>
        <v>8</v>
      </c>
      <c r="K185" s="30">
        <f>'INFORM-HN 2018'!M187</f>
        <v>7.4</v>
      </c>
      <c r="L185" s="30">
        <f>'INFORM-HN 2018'!N187</f>
        <v>6.3</v>
      </c>
      <c r="M185" s="30">
        <f>'INFORM-HN 2018'!O187</f>
        <v>6.6</v>
      </c>
      <c r="N185" s="30">
        <f>'INFORM-HN 2018'!P187</f>
        <v>6.8</v>
      </c>
      <c r="O185" s="30">
        <f>'INFORM-HN 2018'!Q187</f>
        <v>5.7</v>
      </c>
      <c r="P185" s="30">
        <f>'INFORM-HN 2018'!R187</f>
        <v>8</v>
      </c>
      <c r="Q185" s="30">
        <f>'INFORM-HN 2018'!S187</f>
        <v>7</v>
      </c>
      <c r="R185" s="30">
        <f>'INFORM-HN 2018'!T187</f>
        <v>6.9</v>
      </c>
      <c r="S185" s="30">
        <f>'INFORM-HN 2018'!U187</f>
        <v>3.3</v>
      </c>
      <c r="T185" s="30">
        <f>'INFORM-HN 2018'!V187</f>
        <v>4.0999999999999996</v>
      </c>
      <c r="U185" s="30">
        <f>'INFORM-HN 2018'!W187</f>
        <v>3.7</v>
      </c>
      <c r="V185" s="30">
        <f>'INFORM-HN 2018'!X187</f>
        <v>7.2</v>
      </c>
      <c r="W185" s="30">
        <f>'INFORM-HN 2018'!Y187</f>
        <v>6.6</v>
      </c>
      <c r="X185" s="30">
        <f>'INFORM-HN 2018'!Z187</f>
        <v>4.7</v>
      </c>
      <c r="Y185" s="30">
        <f>'INFORM-HN 2018'!AA187</f>
        <v>6.2</v>
      </c>
      <c r="Z185" s="30">
        <f>'INFORM-HN 2018'!AB187</f>
        <v>5.0999999999999996</v>
      </c>
      <c r="AA185" s="30">
        <f>'INFORM-HN 2018'!AC187</f>
        <v>6.6</v>
      </c>
      <c r="AB185" s="30"/>
      <c r="AD185" s="101"/>
      <c r="AE185" s="4"/>
      <c r="AF185" s="210"/>
      <c r="AG185" s="30"/>
      <c r="AH185" s="30"/>
      <c r="AI185" s="30"/>
      <c r="AJ185" s="30"/>
      <c r="AK185" s="30"/>
      <c r="AL185" s="30"/>
      <c r="AO185" s="30"/>
      <c r="AP185" s="30"/>
      <c r="AQ185" s="30"/>
      <c r="AR185" s="30"/>
      <c r="AS185" s="30"/>
      <c r="AT185" s="30"/>
      <c r="AU185" s="30"/>
      <c r="AV185" s="30"/>
    </row>
    <row r="186" spans="1:48" x14ac:dyDescent="0.25">
      <c r="A186" s="105" t="s">
        <v>58</v>
      </c>
      <c r="B186" s="30">
        <f>'Peligro y Exposición'!D187</f>
        <v>6.6</v>
      </c>
      <c r="C186" s="30">
        <f>'Peligro y Exposición'!H187</f>
        <v>9.3000000000000007</v>
      </c>
      <c r="D186" s="30">
        <f>'Peligro y Exposición'!Q187</f>
        <v>0</v>
      </c>
      <c r="E186" s="30">
        <f>'Peligro y Exposición'!U187</f>
        <v>5.3</v>
      </c>
      <c r="F186" s="30">
        <f>'Peligro y Exposición'!Y187</f>
        <v>0</v>
      </c>
      <c r="G186" s="30">
        <f>'Peligro y Exposición'!Z187</f>
        <v>5.4</v>
      </c>
      <c r="H186" s="30">
        <f>'Peligro y Exposición'!AD187</f>
        <v>1.2</v>
      </c>
      <c r="I186" s="30">
        <f>'Peligro y Exposición'!AE187</f>
        <v>1.2</v>
      </c>
      <c r="J186" s="30">
        <f>'INFORM-HN 2018'!L188</f>
        <v>3.6</v>
      </c>
      <c r="K186" s="30">
        <f>'INFORM-HN 2018'!M188</f>
        <v>8.4</v>
      </c>
      <c r="L186" s="30">
        <f>'INFORM-HN 2018'!N188</f>
        <v>6.7</v>
      </c>
      <c r="M186" s="30">
        <f>'INFORM-HN 2018'!O188</f>
        <v>8.6</v>
      </c>
      <c r="N186" s="30">
        <f>'INFORM-HN 2018'!P188</f>
        <v>7.9</v>
      </c>
      <c r="O186" s="30">
        <f>'INFORM-HN 2018'!Q188</f>
        <v>1.6</v>
      </c>
      <c r="P186" s="30">
        <f>'INFORM-HN 2018'!R188</f>
        <v>5.8</v>
      </c>
      <c r="Q186" s="30">
        <f>'INFORM-HN 2018'!S188</f>
        <v>4</v>
      </c>
      <c r="R186" s="30">
        <f>'INFORM-HN 2018'!T188</f>
        <v>6.3</v>
      </c>
      <c r="S186" s="30">
        <f>'INFORM-HN 2018'!U188</f>
        <v>8.3000000000000007</v>
      </c>
      <c r="T186" s="30">
        <f>'INFORM-HN 2018'!V188</f>
        <v>7.1</v>
      </c>
      <c r="U186" s="30">
        <f>'INFORM-HN 2018'!W188</f>
        <v>7.8</v>
      </c>
      <c r="V186" s="30">
        <f>'INFORM-HN 2018'!X188</f>
        <v>8.9</v>
      </c>
      <c r="W186" s="30">
        <f>'INFORM-HN 2018'!Y188</f>
        <v>8.3000000000000007</v>
      </c>
      <c r="X186" s="30">
        <f>'INFORM-HN 2018'!Z188</f>
        <v>6</v>
      </c>
      <c r="Y186" s="30">
        <f>'INFORM-HN 2018'!AA188</f>
        <v>7.7</v>
      </c>
      <c r="Z186" s="30">
        <f>'INFORM-HN 2018'!AB188</f>
        <v>7.8</v>
      </c>
      <c r="AA186" s="30">
        <f>'INFORM-HN 2018'!AC188</f>
        <v>5.6</v>
      </c>
      <c r="AB186" s="30"/>
      <c r="AD186" s="101"/>
      <c r="AE186" s="4"/>
      <c r="AF186" s="210"/>
      <c r="AG186" s="30"/>
      <c r="AH186" s="30"/>
      <c r="AI186" s="30"/>
      <c r="AJ186" s="30"/>
      <c r="AK186" s="30"/>
      <c r="AL186" s="30"/>
      <c r="AO186" s="30"/>
      <c r="AP186" s="30"/>
      <c r="AQ186" s="30"/>
      <c r="AR186" s="30"/>
      <c r="AS186" s="30"/>
      <c r="AT186" s="30"/>
      <c r="AU186" s="30"/>
      <c r="AV186" s="30"/>
    </row>
    <row r="187" spans="1:48" x14ac:dyDescent="0.25">
      <c r="A187" s="105" t="s">
        <v>59</v>
      </c>
      <c r="B187" s="30">
        <f>'Peligro y Exposición'!D188</f>
        <v>6.7</v>
      </c>
      <c r="C187" s="30">
        <f>'Peligro y Exposición'!H188</f>
        <v>3.8</v>
      </c>
      <c r="D187" s="30">
        <f>'Peligro y Exposición'!Q188</f>
        <v>0</v>
      </c>
      <c r="E187" s="30">
        <f>'Peligro y Exposición'!U188</f>
        <v>9.6</v>
      </c>
      <c r="F187" s="30">
        <f>'Peligro y Exposición'!Y188</f>
        <v>6.9</v>
      </c>
      <c r="G187" s="30">
        <f>'Peligro y Exposición'!Z188</f>
        <v>6.4</v>
      </c>
      <c r="H187" s="30">
        <f>'Peligro y Exposición'!AD188</f>
        <v>0</v>
      </c>
      <c r="I187" s="30">
        <f>'Peligro y Exposición'!AE188</f>
        <v>0</v>
      </c>
      <c r="J187" s="30">
        <f>'INFORM-HN 2018'!L189</f>
        <v>3.9</v>
      </c>
      <c r="K187" s="30">
        <f>'INFORM-HN 2018'!M189</f>
        <v>8.9</v>
      </c>
      <c r="L187" s="30">
        <f>'INFORM-HN 2018'!N189</f>
        <v>8.1</v>
      </c>
      <c r="M187" s="30">
        <f>'INFORM-HN 2018'!O189</f>
        <v>7.5</v>
      </c>
      <c r="N187" s="30">
        <f>'INFORM-HN 2018'!P189</f>
        <v>8.1999999999999993</v>
      </c>
      <c r="O187" s="30">
        <f>'INFORM-HN 2018'!Q189</f>
        <v>2</v>
      </c>
      <c r="P187" s="30">
        <f>'INFORM-HN 2018'!R189</f>
        <v>9.3000000000000007</v>
      </c>
      <c r="Q187" s="30">
        <f>'INFORM-HN 2018'!S189</f>
        <v>7</v>
      </c>
      <c r="R187" s="30">
        <f>'INFORM-HN 2018'!T189</f>
        <v>7.7</v>
      </c>
      <c r="S187" s="30">
        <f>'INFORM-HN 2018'!U189</f>
        <v>10</v>
      </c>
      <c r="T187" s="30">
        <f>'INFORM-HN 2018'!V189</f>
        <v>7.7</v>
      </c>
      <c r="U187" s="30">
        <f>'INFORM-HN 2018'!W189</f>
        <v>9.1999999999999993</v>
      </c>
      <c r="V187" s="30">
        <f>'INFORM-HN 2018'!X189</f>
        <v>6.1</v>
      </c>
      <c r="W187" s="30">
        <f>'INFORM-HN 2018'!Y189</f>
        <v>8.1999999999999993</v>
      </c>
      <c r="X187" s="30">
        <f>'INFORM-HN 2018'!Z189</f>
        <v>5.6</v>
      </c>
      <c r="Y187" s="30">
        <f>'INFORM-HN 2018'!AA189</f>
        <v>6.6</v>
      </c>
      <c r="Z187" s="30">
        <f>'INFORM-HN 2018'!AB189</f>
        <v>8.1999999999999993</v>
      </c>
      <c r="AA187" s="30">
        <f>'INFORM-HN 2018'!AC189</f>
        <v>6.3</v>
      </c>
      <c r="AB187" s="30"/>
      <c r="AD187" s="101"/>
      <c r="AE187" s="4"/>
      <c r="AF187" s="210"/>
      <c r="AG187" s="30"/>
      <c r="AH187" s="30"/>
      <c r="AI187" s="30"/>
      <c r="AJ187" s="30"/>
      <c r="AK187" s="30"/>
      <c r="AL187" s="30"/>
      <c r="AO187" s="30"/>
      <c r="AP187" s="30"/>
      <c r="AQ187" s="30"/>
      <c r="AR187" s="30"/>
      <c r="AS187" s="30"/>
      <c r="AT187" s="30"/>
      <c r="AU187" s="30"/>
      <c r="AV187" s="30"/>
    </row>
    <row r="188" spans="1:48" x14ac:dyDescent="0.25">
      <c r="A188" s="105" t="s">
        <v>60</v>
      </c>
      <c r="B188" s="30">
        <f>'Peligro y Exposición'!D189</f>
        <v>6.9</v>
      </c>
      <c r="C188" s="30">
        <f>'Peligro y Exposición'!H189</f>
        <v>2.7</v>
      </c>
      <c r="D188" s="30">
        <f>'Peligro y Exposición'!Q189</f>
        <v>0</v>
      </c>
      <c r="E188" s="30">
        <f>'Peligro y Exposición'!U189</f>
        <v>9.5</v>
      </c>
      <c r="F188" s="30">
        <f>'Peligro y Exposición'!Y189</f>
        <v>6</v>
      </c>
      <c r="G188" s="30">
        <f>'Peligro y Exposición'!Z189</f>
        <v>6.1</v>
      </c>
      <c r="H188" s="30">
        <f>'Peligro y Exposición'!AD189</f>
        <v>0</v>
      </c>
      <c r="I188" s="30">
        <f>'Peligro y Exposición'!AE189</f>
        <v>0</v>
      </c>
      <c r="J188" s="30">
        <f>'INFORM-HN 2018'!L190</f>
        <v>3.6</v>
      </c>
      <c r="K188" s="30">
        <f>'INFORM-HN 2018'!M190</f>
        <v>8.3000000000000007</v>
      </c>
      <c r="L188" s="30">
        <f>'INFORM-HN 2018'!N190</f>
        <v>7</v>
      </c>
      <c r="M188" s="30">
        <f>'INFORM-HN 2018'!O190</f>
        <v>6.4</v>
      </c>
      <c r="N188" s="30">
        <f>'INFORM-HN 2018'!P190</f>
        <v>7.2</v>
      </c>
      <c r="O188" s="30">
        <f>'INFORM-HN 2018'!Q190</f>
        <v>4.0999999999999996</v>
      </c>
      <c r="P188" s="30">
        <f>'INFORM-HN 2018'!R190</f>
        <v>5.8</v>
      </c>
      <c r="Q188" s="30">
        <f>'INFORM-HN 2018'!S190</f>
        <v>5</v>
      </c>
      <c r="R188" s="30">
        <f>'INFORM-HN 2018'!T190</f>
        <v>6.2</v>
      </c>
      <c r="S188" s="30">
        <f>'INFORM-HN 2018'!U190</f>
        <v>10</v>
      </c>
      <c r="T188" s="30">
        <f>'INFORM-HN 2018'!V190</f>
        <v>7.6</v>
      </c>
      <c r="U188" s="30">
        <f>'INFORM-HN 2018'!W190</f>
        <v>9.1</v>
      </c>
      <c r="V188" s="30">
        <f>'INFORM-HN 2018'!X190</f>
        <v>7.6</v>
      </c>
      <c r="W188" s="30">
        <f>'INFORM-HN 2018'!Y190</f>
        <v>6.9</v>
      </c>
      <c r="X188" s="30">
        <f>'INFORM-HN 2018'!Z190</f>
        <v>7.7</v>
      </c>
      <c r="Y188" s="30">
        <f>'INFORM-HN 2018'!AA190</f>
        <v>7.4</v>
      </c>
      <c r="Z188" s="30">
        <f>'INFORM-HN 2018'!AB190</f>
        <v>8.4</v>
      </c>
      <c r="AA188" s="30">
        <f>'INFORM-HN 2018'!AC190</f>
        <v>5.7</v>
      </c>
      <c r="AB188" s="30"/>
      <c r="AD188" s="101"/>
      <c r="AE188" s="4"/>
      <c r="AF188" s="210"/>
      <c r="AG188" s="30"/>
      <c r="AH188" s="30"/>
      <c r="AI188" s="30"/>
      <c r="AJ188" s="30"/>
      <c r="AK188" s="30"/>
      <c r="AL188" s="30"/>
      <c r="AO188" s="30"/>
      <c r="AP188" s="30"/>
      <c r="AQ188" s="30"/>
      <c r="AR188" s="30"/>
      <c r="AS188" s="30"/>
      <c r="AT188" s="30"/>
      <c r="AU188" s="30"/>
      <c r="AV188" s="30"/>
    </row>
    <row r="189" spans="1:48" x14ac:dyDescent="0.25">
      <c r="A189" s="105" t="s">
        <v>61</v>
      </c>
      <c r="B189" s="30">
        <f>'Peligro y Exposición'!D190</f>
        <v>7.4</v>
      </c>
      <c r="C189" s="30">
        <f>'Peligro y Exposición'!H190</f>
        <v>0</v>
      </c>
      <c r="D189" s="30">
        <f>'Peligro y Exposición'!Q190</f>
        <v>0</v>
      </c>
      <c r="E189" s="30">
        <f>'Peligro y Exposición'!U190</f>
        <v>9.6999999999999993</v>
      </c>
      <c r="F189" s="30">
        <f>'Peligro y Exposición'!Y190</f>
        <v>6.1</v>
      </c>
      <c r="G189" s="30">
        <f>'Peligro y Exposición'!Z190</f>
        <v>6.1</v>
      </c>
      <c r="H189" s="30">
        <f>'Peligro y Exposición'!AD190</f>
        <v>2</v>
      </c>
      <c r="I189" s="30">
        <f>'Peligro y Exposición'!AE190</f>
        <v>2</v>
      </c>
      <c r="J189" s="30">
        <f>'INFORM-HN 2018'!L191</f>
        <v>4.4000000000000004</v>
      </c>
      <c r="K189" s="30">
        <f>'INFORM-HN 2018'!M191</f>
        <v>8.9</v>
      </c>
      <c r="L189" s="30">
        <f>'INFORM-HN 2018'!N191</f>
        <v>7.3</v>
      </c>
      <c r="M189" s="30">
        <f>'INFORM-HN 2018'!O191</f>
        <v>7.4</v>
      </c>
      <c r="N189" s="30">
        <f>'INFORM-HN 2018'!P191</f>
        <v>7.9</v>
      </c>
      <c r="O189" s="30">
        <f>'INFORM-HN 2018'!Q191</f>
        <v>2.2000000000000002</v>
      </c>
      <c r="P189" s="30">
        <f>'INFORM-HN 2018'!R191</f>
        <v>8.1999999999999993</v>
      </c>
      <c r="Q189" s="30">
        <f>'INFORM-HN 2018'!S191</f>
        <v>6</v>
      </c>
      <c r="R189" s="30">
        <f>'INFORM-HN 2018'!T191</f>
        <v>7.1</v>
      </c>
      <c r="S189" s="30">
        <f>'INFORM-HN 2018'!U191</f>
        <v>10</v>
      </c>
      <c r="T189" s="30">
        <f>'INFORM-HN 2018'!V191</f>
        <v>5.9</v>
      </c>
      <c r="U189" s="30">
        <f>'INFORM-HN 2018'!W191</f>
        <v>8.6999999999999993</v>
      </c>
      <c r="V189" s="30">
        <f>'INFORM-HN 2018'!X191</f>
        <v>8.6999999999999993</v>
      </c>
      <c r="W189" s="30">
        <f>'INFORM-HN 2018'!Y191</f>
        <v>8.1</v>
      </c>
      <c r="X189" s="30">
        <f>'INFORM-HN 2018'!Z191</f>
        <v>6.7</v>
      </c>
      <c r="Y189" s="30">
        <f>'INFORM-HN 2018'!AA191</f>
        <v>7.8</v>
      </c>
      <c r="Z189" s="30">
        <f>'INFORM-HN 2018'!AB191</f>
        <v>8.3000000000000007</v>
      </c>
      <c r="AA189" s="30">
        <f>'INFORM-HN 2018'!AC191</f>
        <v>6.4</v>
      </c>
      <c r="AB189" s="30"/>
      <c r="AD189" s="101"/>
      <c r="AE189" s="4"/>
      <c r="AF189" s="210"/>
      <c r="AG189" s="30"/>
      <c r="AH189" s="30"/>
      <c r="AI189" s="30"/>
      <c r="AJ189" s="30"/>
      <c r="AK189" s="30"/>
      <c r="AL189" s="30"/>
      <c r="AO189" s="30"/>
      <c r="AP189" s="30"/>
      <c r="AQ189" s="30"/>
      <c r="AR189" s="30"/>
      <c r="AS189" s="30"/>
      <c r="AT189" s="30"/>
      <c r="AU189" s="30"/>
      <c r="AV189" s="30"/>
    </row>
    <row r="190" spans="1:48" x14ac:dyDescent="0.25">
      <c r="A190" s="105" t="s">
        <v>62</v>
      </c>
      <c r="B190" s="30">
        <f>'Peligro y Exposición'!D191</f>
        <v>7.2</v>
      </c>
      <c r="C190" s="30">
        <f>'Peligro y Exposición'!H191</f>
        <v>0</v>
      </c>
      <c r="D190" s="30">
        <f>'Peligro y Exposición'!Q191</f>
        <v>0</v>
      </c>
      <c r="E190" s="30">
        <f>'Peligro y Exposición'!U191</f>
        <v>9.8000000000000007</v>
      </c>
      <c r="F190" s="30">
        <f>'Peligro y Exposición'!Y191</f>
        <v>7.9</v>
      </c>
      <c r="G190" s="30">
        <f>'Peligro y Exposición'!Z191</f>
        <v>6.5</v>
      </c>
      <c r="H190" s="30">
        <f>'Peligro y Exposición'!AD191</f>
        <v>6.6</v>
      </c>
      <c r="I190" s="30">
        <f>'Peligro y Exposición'!AE191</f>
        <v>6.6</v>
      </c>
      <c r="J190" s="30">
        <f>'INFORM-HN 2018'!L192</f>
        <v>6.6</v>
      </c>
      <c r="K190" s="30">
        <f>'INFORM-HN 2018'!M192</f>
        <v>9.5</v>
      </c>
      <c r="L190" s="30">
        <f>'INFORM-HN 2018'!N192</f>
        <v>7.1</v>
      </c>
      <c r="M190" s="30">
        <f>'INFORM-HN 2018'!O192</f>
        <v>7.7</v>
      </c>
      <c r="N190" s="30">
        <f>'INFORM-HN 2018'!P192</f>
        <v>8.1</v>
      </c>
      <c r="O190" s="30">
        <f>'INFORM-HN 2018'!Q192</f>
        <v>3.2</v>
      </c>
      <c r="P190" s="30">
        <f>'INFORM-HN 2018'!R192</f>
        <v>7.5</v>
      </c>
      <c r="Q190" s="30">
        <f>'INFORM-HN 2018'!S192</f>
        <v>5.8</v>
      </c>
      <c r="R190" s="30">
        <f>'INFORM-HN 2018'!T192</f>
        <v>7.1</v>
      </c>
      <c r="S190" s="30">
        <f>'INFORM-HN 2018'!U192</f>
        <v>10</v>
      </c>
      <c r="T190" s="30">
        <f>'INFORM-HN 2018'!V192</f>
        <v>7.8</v>
      </c>
      <c r="U190" s="30">
        <f>'INFORM-HN 2018'!W192</f>
        <v>9.1999999999999993</v>
      </c>
      <c r="V190" s="30">
        <f>'INFORM-HN 2018'!X192</f>
        <v>9.3000000000000007</v>
      </c>
      <c r="W190" s="30">
        <f>'INFORM-HN 2018'!Y192</f>
        <v>8</v>
      </c>
      <c r="X190" s="30">
        <f>'INFORM-HN 2018'!Z192</f>
        <v>6.8</v>
      </c>
      <c r="Y190" s="30">
        <f>'INFORM-HN 2018'!AA192</f>
        <v>8</v>
      </c>
      <c r="Z190" s="30">
        <f>'INFORM-HN 2018'!AB192</f>
        <v>8.6999999999999993</v>
      </c>
      <c r="AA190" s="30">
        <f>'INFORM-HN 2018'!AC192</f>
        <v>7.4</v>
      </c>
      <c r="AB190" s="30"/>
      <c r="AD190" s="101"/>
      <c r="AE190" s="4"/>
      <c r="AF190" s="210"/>
      <c r="AG190" s="30"/>
      <c r="AH190" s="30"/>
      <c r="AI190" s="30"/>
      <c r="AJ190" s="30"/>
      <c r="AK190" s="30"/>
      <c r="AL190" s="30"/>
      <c r="AO190" s="30"/>
      <c r="AP190" s="30"/>
      <c r="AQ190" s="30"/>
      <c r="AR190" s="30"/>
      <c r="AS190" s="30"/>
      <c r="AT190" s="30"/>
      <c r="AU190" s="30"/>
      <c r="AV190" s="30"/>
    </row>
    <row r="191" spans="1:48" x14ac:dyDescent="0.25">
      <c r="A191" s="105" t="s">
        <v>63</v>
      </c>
      <c r="B191" s="30">
        <f>'Peligro y Exposición'!D192</f>
        <v>6.9</v>
      </c>
      <c r="C191" s="30">
        <f>'Peligro y Exposición'!H192</f>
        <v>0</v>
      </c>
      <c r="D191" s="30">
        <f>'Peligro y Exposición'!Q192</f>
        <v>0</v>
      </c>
      <c r="E191" s="30">
        <f>'Peligro y Exposición'!U192</f>
        <v>9.5</v>
      </c>
      <c r="F191" s="30">
        <f>'Peligro y Exposición'!Y192</f>
        <v>9.6999999999999993</v>
      </c>
      <c r="G191" s="30">
        <f>'Peligro y Exposición'!Z192</f>
        <v>7</v>
      </c>
      <c r="H191" s="30">
        <f>'Peligro y Exposición'!AD192</f>
        <v>6.5</v>
      </c>
      <c r="I191" s="30">
        <f>'Peligro y Exposición'!AE192</f>
        <v>6.5</v>
      </c>
      <c r="J191" s="30">
        <f>'INFORM-HN 2018'!L193</f>
        <v>6.8</v>
      </c>
      <c r="K191" s="30">
        <f>'INFORM-HN 2018'!M193</f>
        <v>8.8000000000000007</v>
      </c>
      <c r="L191" s="30">
        <f>'INFORM-HN 2018'!N193</f>
        <v>6.9</v>
      </c>
      <c r="M191" s="30">
        <f>'INFORM-HN 2018'!O193</f>
        <v>6.6</v>
      </c>
      <c r="N191" s="30">
        <f>'INFORM-HN 2018'!P193</f>
        <v>7.4</v>
      </c>
      <c r="O191" s="30">
        <f>'INFORM-HN 2018'!Q193</f>
        <v>8.3000000000000007</v>
      </c>
      <c r="P191" s="30">
        <f>'INFORM-HN 2018'!R193</f>
        <v>6.4</v>
      </c>
      <c r="Q191" s="30">
        <f>'INFORM-HN 2018'!S193</f>
        <v>7.5</v>
      </c>
      <c r="R191" s="30">
        <f>'INFORM-HN 2018'!T193</f>
        <v>7.5</v>
      </c>
      <c r="S191" s="30">
        <f>'INFORM-HN 2018'!U193</f>
        <v>10</v>
      </c>
      <c r="T191" s="30">
        <f>'INFORM-HN 2018'!V193</f>
        <v>8.3000000000000007</v>
      </c>
      <c r="U191" s="30">
        <f>'INFORM-HN 2018'!W193</f>
        <v>9.3000000000000007</v>
      </c>
      <c r="V191" s="30">
        <f>'INFORM-HN 2018'!X193</f>
        <v>7.7</v>
      </c>
      <c r="W191" s="30">
        <f>'INFORM-HN 2018'!Y193</f>
        <v>7.1</v>
      </c>
      <c r="X191" s="30">
        <f>'INFORM-HN 2018'!Z193</f>
        <v>6.7</v>
      </c>
      <c r="Y191" s="30">
        <f>'INFORM-HN 2018'!AA193</f>
        <v>7.2</v>
      </c>
      <c r="Z191" s="30">
        <f>'INFORM-HN 2018'!AB193</f>
        <v>8.4</v>
      </c>
      <c r="AA191" s="30">
        <f>'INFORM-HN 2018'!AC193</f>
        <v>7.5</v>
      </c>
      <c r="AB191" s="30"/>
      <c r="AD191" s="101"/>
      <c r="AE191" s="4"/>
      <c r="AF191" s="210"/>
      <c r="AG191" s="30"/>
      <c r="AH191" s="30"/>
      <c r="AI191" s="30"/>
      <c r="AJ191" s="30"/>
      <c r="AK191" s="30"/>
      <c r="AL191" s="30"/>
      <c r="AO191" s="30"/>
      <c r="AP191" s="30"/>
      <c r="AQ191" s="30"/>
      <c r="AR191" s="30"/>
      <c r="AS191" s="30"/>
      <c r="AT191" s="30"/>
      <c r="AU191" s="30"/>
      <c r="AV191" s="30"/>
    </row>
    <row r="192" spans="1:48" x14ac:dyDescent="0.25">
      <c r="A192" s="105" t="s">
        <v>64</v>
      </c>
      <c r="B192" s="30">
        <f>'Peligro y Exposición'!D193</f>
        <v>6.6</v>
      </c>
      <c r="C192" s="30">
        <f>'Peligro y Exposición'!H193</f>
        <v>0</v>
      </c>
      <c r="D192" s="30">
        <f>'Peligro y Exposición'!Q193</f>
        <v>0</v>
      </c>
      <c r="E192" s="30">
        <f>'Peligro y Exposición'!U193</f>
        <v>7.2</v>
      </c>
      <c r="F192" s="30">
        <f>'Peligro y Exposición'!Y193</f>
        <v>0</v>
      </c>
      <c r="G192" s="30">
        <f>'Peligro y Exposición'!Z193</f>
        <v>3.6</v>
      </c>
      <c r="H192" s="30">
        <f>'Peligro y Exposición'!AD193</f>
        <v>0</v>
      </c>
      <c r="I192" s="30">
        <f>'Peligro y Exposición'!AE193</f>
        <v>0</v>
      </c>
      <c r="J192" s="30">
        <f>'INFORM-HN 2018'!L194</f>
        <v>2</v>
      </c>
      <c r="K192" s="30">
        <f>'INFORM-HN 2018'!M194</f>
        <v>8.6</v>
      </c>
      <c r="L192" s="30">
        <f>'INFORM-HN 2018'!N194</f>
        <v>6.6</v>
      </c>
      <c r="M192" s="30">
        <f>'INFORM-HN 2018'!O194</f>
        <v>8.6</v>
      </c>
      <c r="N192" s="30">
        <f>'INFORM-HN 2018'!P194</f>
        <v>7.9</v>
      </c>
      <c r="O192" s="30">
        <f>'INFORM-HN 2018'!Q194</f>
        <v>1.3</v>
      </c>
      <c r="P192" s="30">
        <f>'INFORM-HN 2018'!R194</f>
        <v>6.6</v>
      </c>
      <c r="Q192" s="30">
        <f>'INFORM-HN 2018'!S194</f>
        <v>4.5</v>
      </c>
      <c r="R192" s="30">
        <f>'INFORM-HN 2018'!T194</f>
        <v>6.5</v>
      </c>
      <c r="S192" s="30">
        <f>'INFORM-HN 2018'!U194</f>
        <v>10</v>
      </c>
      <c r="T192" s="30">
        <f>'INFORM-HN 2018'!V194</f>
        <v>6.2</v>
      </c>
      <c r="U192" s="30">
        <f>'INFORM-HN 2018'!W194</f>
        <v>8.8000000000000007</v>
      </c>
      <c r="V192" s="30">
        <f>'INFORM-HN 2018'!X194</f>
        <v>8.4</v>
      </c>
      <c r="W192" s="30">
        <f>'INFORM-HN 2018'!Y194</f>
        <v>7</v>
      </c>
      <c r="X192" s="30">
        <f>'INFORM-HN 2018'!Z194</f>
        <v>5.2</v>
      </c>
      <c r="Y192" s="30">
        <f>'INFORM-HN 2018'!AA194</f>
        <v>6.9</v>
      </c>
      <c r="Z192" s="30">
        <f>'INFORM-HN 2018'!AB194</f>
        <v>8</v>
      </c>
      <c r="AA192" s="30">
        <f>'INFORM-HN 2018'!AC194</f>
        <v>4.7</v>
      </c>
      <c r="AB192" s="30"/>
      <c r="AD192" s="101"/>
      <c r="AE192" s="4"/>
      <c r="AF192" s="210"/>
      <c r="AG192" s="30"/>
      <c r="AH192" s="30"/>
      <c r="AI192" s="30"/>
      <c r="AJ192" s="30"/>
      <c r="AK192" s="30"/>
      <c r="AL192" s="30"/>
      <c r="AO192" s="30"/>
      <c r="AP192" s="30"/>
      <c r="AQ192" s="30"/>
      <c r="AR192" s="30"/>
      <c r="AS192" s="30"/>
      <c r="AT192" s="30"/>
      <c r="AU192" s="30"/>
      <c r="AV192" s="30"/>
    </row>
    <row r="193" spans="1:48" x14ac:dyDescent="0.25">
      <c r="A193" s="105" t="s">
        <v>65</v>
      </c>
      <c r="B193" s="30">
        <f>'Peligro y Exposición'!D194</f>
        <v>7.9</v>
      </c>
      <c r="C193" s="30">
        <f>'Peligro y Exposición'!H194</f>
        <v>0</v>
      </c>
      <c r="D193" s="30">
        <f>'Peligro y Exposición'!Q194</f>
        <v>0</v>
      </c>
      <c r="E193" s="30">
        <f>'Peligro y Exposición'!U194</f>
        <v>9.9</v>
      </c>
      <c r="F193" s="30">
        <f>'Peligro y Exposición'!Y194</f>
        <v>0</v>
      </c>
      <c r="G193" s="30">
        <f>'Peligro y Exposición'!Z194</f>
        <v>5.5</v>
      </c>
      <c r="H193" s="30">
        <f>'Peligro y Exposición'!AD194</f>
        <v>8.3000000000000007</v>
      </c>
      <c r="I193" s="30">
        <f>'Peligro y Exposición'!AE194</f>
        <v>8.3000000000000007</v>
      </c>
      <c r="J193" s="30">
        <f>'INFORM-HN 2018'!L195</f>
        <v>7.1</v>
      </c>
      <c r="K193" s="30">
        <f>'INFORM-HN 2018'!M195</f>
        <v>9.4</v>
      </c>
      <c r="L193" s="30">
        <f>'INFORM-HN 2018'!N195</f>
        <v>6.8</v>
      </c>
      <c r="M193" s="30">
        <f>'INFORM-HN 2018'!O195</f>
        <v>7.9</v>
      </c>
      <c r="N193" s="30">
        <f>'INFORM-HN 2018'!P195</f>
        <v>8</v>
      </c>
      <c r="O193" s="30">
        <f>'INFORM-HN 2018'!Q195</f>
        <v>1.2</v>
      </c>
      <c r="P193" s="30">
        <f>'INFORM-HN 2018'!R195</f>
        <v>6.8</v>
      </c>
      <c r="Q193" s="30">
        <f>'INFORM-HN 2018'!S195</f>
        <v>4.5999999999999996</v>
      </c>
      <c r="R193" s="30">
        <f>'INFORM-HN 2018'!T195</f>
        <v>6.6</v>
      </c>
      <c r="S193" s="30">
        <f>'INFORM-HN 2018'!U195</f>
        <v>10</v>
      </c>
      <c r="T193" s="30">
        <f>'INFORM-HN 2018'!V195</f>
        <v>7.4</v>
      </c>
      <c r="U193" s="30">
        <f>'INFORM-HN 2018'!W195</f>
        <v>9.1</v>
      </c>
      <c r="V193" s="30">
        <f>'INFORM-HN 2018'!X195</f>
        <v>9.5</v>
      </c>
      <c r="W193" s="30">
        <f>'INFORM-HN 2018'!Y195</f>
        <v>8.5</v>
      </c>
      <c r="X193" s="30">
        <f>'INFORM-HN 2018'!Z195</f>
        <v>6.8</v>
      </c>
      <c r="Y193" s="30">
        <f>'INFORM-HN 2018'!AA195</f>
        <v>8.3000000000000007</v>
      </c>
      <c r="Z193" s="30">
        <f>'INFORM-HN 2018'!AB195</f>
        <v>8.6999999999999993</v>
      </c>
      <c r="AA193" s="30">
        <f>'INFORM-HN 2018'!AC195</f>
        <v>7.4</v>
      </c>
      <c r="AB193" s="30"/>
      <c r="AD193" s="101"/>
      <c r="AE193" s="4"/>
      <c r="AF193" s="210"/>
      <c r="AG193" s="30"/>
      <c r="AH193" s="30"/>
      <c r="AI193" s="30"/>
      <c r="AJ193" s="30"/>
      <c r="AK193" s="30"/>
      <c r="AL193" s="30"/>
      <c r="AO193" s="30"/>
      <c r="AP193" s="30"/>
      <c r="AQ193" s="30"/>
      <c r="AR193" s="30"/>
      <c r="AS193" s="30"/>
      <c r="AT193" s="30"/>
      <c r="AU193" s="30"/>
      <c r="AV193" s="30"/>
    </row>
    <row r="194" spans="1:48" x14ac:dyDescent="0.25">
      <c r="A194" s="105" t="s">
        <v>66</v>
      </c>
      <c r="B194" s="30">
        <f>'Peligro y Exposición'!D195</f>
        <v>7</v>
      </c>
      <c r="C194" s="30">
        <f>'Peligro y Exposición'!H195</f>
        <v>2.2000000000000002</v>
      </c>
      <c r="D194" s="30">
        <f>'Peligro y Exposición'!Q195</f>
        <v>0</v>
      </c>
      <c r="E194" s="30">
        <f>'Peligro y Exposición'!U195</f>
        <v>9.5</v>
      </c>
      <c r="F194" s="30">
        <f>'Peligro y Exposición'!Y195</f>
        <v>5.7</v>
      </c>
      <c r="G194" s="30">
        <f>'Peligro y Exposición'!Z195</f>
        <v>6</v>
      </c>
      <c r="H194" s="30">
        <f>'Peligro y Exposición'!AD195</f>
        <v>7.3</v>
      </c>
      <c r="I194" s="30">
        <f>'Peligro y Exposición'!AE195</f>
        <v>7.3</v>
      </c>
      <c r="J194" s="30">
        <f>'INFORM-HN 2018'!L196</f>
        <v>6.7</v>
      </c>
      <c r="K194" s="30">
        <f>'INFORM-HN 2018'!M196</f>
        <v>8.1</v>
      </c>
      <c r="L194" s="30">
        <f>'INFORM-HN 2018'!N196</f>
        <v>6.5</v>
      </c>
      <c r="M194" s="30">
        <f>'INFORM-HN 2018'!O196</f>
        <v>6.6</v>
      </c>
      <c r="N194" s="30">
        <f>'INFORM-HN 2018'!P196</f>
        <v>7.1</v>
      </c>
      <c r="O194" s="30">
        <f>'INFORM-HN 2018'!Q196</f>
        <v>0.9</v>
      </c>
      <c r="P194" s="30">
        <f>'INFORM-HN 2018'!R196</f>
        <v>6.6</v>
      </c>
      <c r="Q194" s="30">
        <f>'INFORM-HN 2018'!S196</f>
        <v>4.3</v>
      </c>
      <c r="R194" s="30">
        <f>'INFORM-HN 2018'!T196</f>
        <v>5.9</v>
      </c>
      <c r="S194" s="30">
        <f>'INFORM-HN 2018'!U196</f>
        <v>10</v>
      </c>
      <c r="T194" s="30">
        <f>'INFORM-HN 2018'!V196</f>
        <v>7.3</v>
      </c>
      <c r="U194" s="30">
        <f>'INFORM-HN 2018'!W196</f>
        <v>9.1</v>
      </c>
      <c r="V194" s="30">
        <f>'INFORM-HN 2018'!X196</f>
        <v>6.8</v>
      </c>
      <c r="W194" s="30">
        <f>'INFORM-HN 2018'!Y196</f>
        <v>5.8</v>
      </c>
      <c r="X194" s="30">
        <f>'INFORM-HN 2018'!Z196</f>
        <v>5.6</v>
      </c>
      <c r="Y194" s="30">
        <f>'INFORM-HN 2018'!AA196</f>
        <v>6.1</v>
      </c>
      <c r="Z194" s="30">
        <f>'INFORM-HN 2018'!AB196</f>
        <v>7.9</v>
      </c>
      <c r="AA194" s="30">
        <f>'INFORM-HN 2018'!AC196</f>
        <v>6.8</v>
      </c>
      <c r="AB194" s="30"/>
      <c r="AD194" s="101"/>
      <c r="AE194" s="4"/>
      <c r="AF194" s="210"/>
      <c r="AG194" s="30"/>
      <c r="AH194" s="30"/>
      <c r="AI194" s="30"/>
      <c r="AJ194" s="30"/>
      <c r="AK194" s="30"/>
      <c r="AL194" s="30"/>
      <c r="AO194" s="30"/>
      <c r="AP194" s="30"/>
      <c r="AQ194" s="30"/>
      <c r="AR194" s="30"/>
      <c r="AS194" s="30"/>
      <c r="AT194" s="30"/>
      <c r="AU194" s="30"/>
      <c r="AV194" s="30"/>
    </row>
    <row r="195" spans="1:48" x14ac:dyDescent="0.25">
      <c r="A195" s="105" t="s">
        <v>67</v>
      </c>
      <c r="B195" s="30">
        <f>'Peligro y Exposición'!D196</f>
        <v>7.2</v>
      </c>
      <c r="C195" s="30">
        <f>'Peligro y Exposición'!H196</f>
        <v>0</v>
      </c>
      <c r="D195" s="30">
        <f>'Peligro y Exposición'!Q196</f>
        <v>0</v>
      </c>
      <c r="E195" s="30">
        <f>'Peligro y Exposición'!U196</f>
        <v>8</v>
      </c>
      <c r="F195" s="30">
        <f>'Peligro y Exposición'!Y196</f>
        <v>3.9</v>
      </c>
      <c r="G195" s="30">
        <f>'Peligro y Exposición'!Z196</f>
        <v>4.7</v>
      </c>
      <c r="H195" s="30">
        <f>'Peligro y Exposición'!AD196</f>
        <v>3.2</v>
      </c>
      <c r="I195" s="30">
        <f>'Peligro y Exposición'!AE196</f>
        <v>3.2</v>
      </c>
      <c r="J195" s="30">
        <f>'INFORM-HN 2018'!L197</f>
        <v>4</v>
      </c>
      <c r="K195" s="30">
        <f>'INFORM-HN 2018'!M197</f>
        <v>9.4</v>
      </c>
      <c r="L195" s="30">
        <f>'INFORM-HN 2018'!N197</f>
        <v>8</v>
      </c>
      <c r="M195" s="30">
        <f>'INFORM-HN 2018'!O197</f>
        <v>6.8</v>
      </c>
      <c r="N195" s="30">
        <f>'INFORM-HN 2018'!P197</f>
        <v>8.1</v>
      </c>
      <c r="O195" s="30">
        <f>'INFORM-HN 2018'!Q197</f>
        <v>2.1</v>
      </c>
      <c r="P195" s="30">
        <f>'INFORM-HN 2018'!R197</f>
        <v>6.8</v>
      </c>
      <c r="Q195" s="30">
        <f>'INFORM-HN 2018'!S197</f>
        <v>4.9000000000000004</v>
      </c>
      <c r="R195" s="30">
        <f>'INFORM-HN 2018'!T197</f>
        <v>6.8</v>
      </c>
      <c r="S195" s="30">
        <f>'INFORM-HN 2018'!U197</f>
        <v>10</v>
      </c>
      <c r="T195" s="30">
        <f>'INFORM-HN 2018'!V197</f>
        <v>7.3</v>
      </c>
      <c r="U195" s="30">
        <f>'INFORM-HN 2018'!W197</f>
        <v>9.1</v>
      </c>
      <c r="V195" s="30">
        <f>'INFORM-HN 2018'!X197</f>
        <v>7.4</v>
      </c>
      <c r="W195" s="30">
        <f>'INFORM-HN 2018'!Y197</f>
        <v>4.5999999999999996</v>
      </c>
      <c r="X195" s="30">
        <f>'INFORM-HN 2018'!Z197</f>
        <v>6.8</v>
      </c>
      <c r="Y195" s="30">
        <f>'INFORM-HN 2018'!AA197</f>
        <v>6.3</v>
      </c>
      <c r="Z195" s="30">
        <f>'INFORM-HN 2018'!AB197</f>
        <v>8</v>
      </c>
      <c r="AA195" s="30">
        <f>'INFORM-HN 2018'!AC197</f>
        <v>6</v>
      </c>
      <c r="AB195" s="30"/>
      <c r="AD195" s="101"/>
      <c r="AE195" s="4"/>
      <c r="AF195" s="210"/>
      <c r="AG195" s="30"/>
      <c r="AH195" s="30"/>
      <c r="AI195" s="30"/>
      <c r="AJ195" s="30"/>
      <c r="AK195" s="30"/>
      <c r="AL195" s="30"/>
      <c r="AO195" s="30"/>
      <c r="AP195" s="30"/>
      <c r="AQ195" s="30"/>
      <c r="AR195" s="30"/>
      <c r="AS195" s="30"/>
      <c r="AT195" s="30"/>
      <c r="AU195" s="30"/>
      <c r="AV195" s="30"/>
    </row>
    <row r="196" spans="1:48" x14ac:dyDescent="0.25">
      <c r="A196" s="105" t="s">
        <v>68</v>
      </c>
      <c r="B196" s="30">
        <f>'Peligro y Exposición'!D197</f>
        <v>6.6</v>
      </c>
      <c r="C196" s="30">
        <f>'Peligro y Exposición'!H197</f>
        <v>2.2000000000000002</v>
      </c>
      <c r="D196" s="30">
        <f>'Peligro y Exposición'!Q197</f>
        <v>0</v>
      </c>
      <c r="E196" s="30">
        <f>'Peligro y Exposición'!U197</f>
        <v>5.0999999999999996</v>
      </c>
      <c r="F196" s="30">
        <f>'Peligro y Exposición'!Y197</f>
        <v>9.1999999999999993</v>
      </c>
      <c r="G196" s="30">
        <f>'Peligro y Exposición'!Z197</f>
        <v>5.6</v>
      </c>
      <c r="H196" s="30">
        <f>'Peligro y Exposición'!AD197</f>
        <v>5.0999999999999996</v>
      </c>
      <c r="I196" s="30">
        <f>'Peligro y Exposición'!AE197</f>
        <v>5.0999999999999996</v>
      </c>
      <c r="J196" s="30">
        <f>'INFORM-HN 2018'!L198</f>
        <v>5.4</v>
      </c>
      <c r="K196" s="30">
        <f>'INFORM-HN 2018'!M198</f>
        <v>8.1999999999999993</v>
      </c>
      <c r="L196" s="30">
        <f>'INFORM-HN 2018'!N198</f>
        <v>6.4</v>
      </c>
      <c r="M196" s="30">
        <f>'INFORM-HN 2018'!O198</f>
        <v>6.8</v>
      </c>
      <c r="N196" s="30">
        <f>'INFORM-HN 2018'!P198</f>
        <v>7.1</v>
      </c>
      <c r="O196" s="30">
        <f>'INFORM-HN 2018'!Q198</f>
        <v>8.1999999999999993</v>
      </c>
      <c r="P196" s="30">
        <f>'INFORM-HN 2018'!R198</f>
        <v>7.2</v>
      </c>
      <c r="Q196" s="30">
        <f>'INFORM-HN 2018'!S198</f>
        <v>7.7</v>
      </c>
      <c r="R196" s="30">
        <f>'INFORM-HN 2018'!T198</f>
        <v>7.4</v>
      </c>
      <c r="S196" s="30">
        <f>'INFORM-HN 2018'!U198</f>
        <v>6.7</v>
      </c>
      <c r="T196" s="30">
        <f>'INFORM-HN 2018'!V198</f>
        <v>7.7</v>
      </c>
      <c r="U196" s="30">
        <f>'INFORM-HN 2018'!W198</f>
        <v>7.2</v>
      </c>
      <c r="V196" s="30">
        <f>'INFORM-HN 2018'!X198</f>
        <v>5.2</v>
      </c>
      <c r="W196" s="30">
        <f>'INFORM-HN 2018'!Y198</f>
        <v>6.6</v>
      </c>
      <c r="X196" s="30">
        <f>'INFORM-HN 2018'!Z198</f>
        <v>7.7</v>
      </c>
      <c r="Y196" s="30">
        <f>'INFORM-HN 2018'!AA198</f>
        <v>6.5</v>
      </c>
      <c r="Z196" s="30">
        <f>'INFORM-HN 2018'!AB198</f>
        <v>6.9</v>
      </c>
      <c r="AA196" s="30">
        <f>'INFORM-HN 2018'!AC198</f>
        <v>6.5</v>
      </c>
      <c r="AB196" s="30"/>
      <c r="AD196" s="101"/>
      <c r="AE196" s="4"/>
      <c r="AF196" s="210"/>
      <c r="AG196" s="30"/>
      <c r="AH196" s="30"/>
      <c r="AI196" s="30"/>
      <c r="AJ196" s="30"/>
      <c r="AK196" s="30"/>
      <c r="AL196" s="30"/>
      <c r="AO196" s="30"/>
      <c r="AP196" s="30"/>
      <c r="AQ196" s="30"/>
      <c r="AR196" s="30"/>
      <c r="AS196" s="30"/>
      <c r="AT196" s="30"/>
      <c r="AU196" s="30"/>
      <c r="AV196" s="30"/>
    </row>
    <row r="197" spans="1:48" x14ac:dyDescent="0.25">
      <c r="A197" s="105" t="s">
        <v>69</v>
      </c>
      <c r="B197" s="30">
        <f>'Peligro y Exposición'!D198</f>
        <v>8.1999999999999993</v>
      </c>
      <c r="C197" s="30">
        <f>'Peligro y Exposición'!H198</f>
        <v>4.0999999999999996</v>
      </c>
      <c r="D197" s="30">
        <f>'Peligro y Exposición'!Q198</f>
        <v>0</v>
      </c>
      <c r="E197" s="30">
        <f>'Peligro y Exposición'!U198</f>
        <v>6.6</v>
      </c>
      <c r="F197" s="30">
        <f>'Peligro y Exposición'!Y198</f>
        <v>0</v>
      </c>
      <c r="G197" s="30">
        <f>'Peligro y Exposición'!Z198</f>
        <v>4.5999999999999996</v>
      </c>
      <c r="H197" s="30">
        <f>'Peligro y Exposición'!AD198</f>
        <v>3.9</v>
      </c>
      <c r="I197" s="30">
        <f>'Peligro y Exposición'!AE198</f>
        <v>3.9</v>
      </c>
      <c r="J197" s="30">
        <f>'INFORM-HN 2018'!L199</f>
        <v>4.3</v>
      </c>
      <c r="K197" s="30">
        <f>'INFORM-HN 2018'!M199</f>
        <v>8.3000000000000007</v>
      </c>
      <c r="L197" s="30">
        <f>'INFORM-HN 2018'!N199</f>
        <v>8.1999999999999993</v>
      </c>
      <c r="M197" s="30">
        <f>'INFORM-HN 2018'!O199</f>
        <v>7.4</v>
      </c>
      <c r="N197" s="30">
        <f>'INFORM-HN 2018'!P199</f>
        <v>8</v>
      </c>
      <c r="O197" s="30">
        <f>'INFORM-HN 2018'!Q199</f>
        <v>6.8</v>
      </c>
      <c r="P197" s="30">
        <f>'INFORM-HN 2018'!R199</f>
        <v>6.7</v>
      </c>
      <c r="Q197" s="30">
        <f>'INFORM-HN 2018'!S199</f>
        <v>6.8</v>
      </c>
      <c r="R197" s="30">
        <f>'INFORM-HN 2018'!T199</f>
        <v>7.4</v>
      </c>
      <c r="S197" s="30">
        <f>'INFORM-HN 2018'!U199</f>
        <v>3.3</v>
      </c>
      <c r="T197" s="30">
        <f>'INFORM-HN 2018'!V199</f>
        <v>4.5999999999999996</v>
      </c>
      <c r="U197" s="30">
        <f>'INFORM-HN 2018'!W199</f>
        <v>4</v>
      </c>
      <c r="V197" s="30">
        <f>'INFORM-HN 2018'!X199</f>
        <v>8.6999999999999993</v>
      </c>
      <c r="W197" s="30">
        <f>'INFORM-HN 2018'!Y199</f>
        <v>7.4</v>
      </c>
      <c r="X197" s="30">
        <f>'INFORM-HN 2018'!Z199</f>
        <v>5.7</v>
      </c>
      <c r="Y197" s="30">
        <f>'INFORM-HN 2018'!AA199</f>
        <v>7.3</v>
      </c>
      <c r="Z197" s="30">
        <f>'INFORM-HN 2018'!AB199</f>
        <v>5.9</v>
      </c>
      <c r="AA197" s="30">
        <f>'INFORM-HN 2018'!AC199</f>
        <v>5.7</v>
      </c>
      <c r="AB197" s="30"/>
      <c r="AD197" s="101"/>
      <c r="AE197" s="4"/>
      <c r="AF197" s="210"/>
      <c r="AG197" s="30"/>
      <c r="AH197" s="30"/>
      <c r="AI197" s="30"/>
      <c r="AJ197" s="30"/>
      <c r="AK197" s="30"/>
      <c r="AL197" s="30"/>
      <c r="AO197" s="30"/>
      <c r="AP197" s="30"/>
      <c r="AQ197" s="30"/>
      <c r="AR197" s="30"/>
      <c r="AS197" s="30"/>
      <c r="AT197" s="30"/>
      <c r="AU197" s="30"/>
      <c r="AV197" s="30"/>
    </row>
    <row r="198" spans="1:48" x14ac:dyDescent="0.25">
      <c r="A198" s="105" t="s">
        <v>70</v>
      </c>
      <c r="B198" s="30">
        <f>'Peligro y Exposición'!D199</f>
        <v>6.3</v>
      </c>
      <c r="C198" s="30">
        <f>'Peligro y Exposición'!H199</f>
        <v>0</v>
      </c>
      <c r="D198" s="30">
        <f>'Peligro y Exposición'!Q199</f>
        <v>0</v>
      </c>
      <c r="E198" s="30">
        <f>'Peligro y Exposición'!U199</f>
        <v>4.8</v>
      </c>
      <c r="F198" s="30">
        <f>'Peligro y Exposición'!Y199</f>
        <v>9.4</v>
      </c>
      <c r="G198" s="30">
        <f>'Peligro y Exposición'!Z199</f>
        <v>5.3</v>
      </c>
      <c r="H198" s="30">
        <f>'Peligro y Exposición'!AD199</f>
        <v>0</v>
      </c>
      <c r="I198" s="30">
        <f>'Peligro y Exposición'!AE199</f>
        <v>0</v>
      </c>
      <c r="J198" s="30">
        <f>'INFORM-HN 2018'!L200</f>
        <v>3.1</v>
      </c>
      <c r="K198" s="30">
        <f>'INFORM-HN 2018'!M200</f>
        <v>7.9</v>
      </c>
      <c r="L198" s="30">
        <f>'INFORM-HN 2018'!N200</f>
        <v>6.6</v>
      </c>
      <c r="M198" s="30">
        <f>'INFORM-HN 2018'!O200</f>
        <v>6.8</v>
      </c>
      <c r="N198" s="30">
        <f>'INFORM-HN 2018'!P200</f>
        <v>7.1</v>
      </c>
      <c r="O198" s="30">
        <f>'INFORM-HN 2018'!Q200</f>
        <v>7.9</v>
      </c>
      <c r="P198" s="30">
        <f>'INFORM-HN 2018'!R200</f>
        <v>6.7</v>
      </c>
      <c r="Q198" s="30">
        <f>'INFORM-HN 2018'!S200</f>
        <v>7.3</v>
      </c>
      <c r="R198" s="30">
        <f>'INFORM-HN 2018'!T200</f>
        <v>7.2</v>
      </c>
      <c r="S198" s="30">
        <f>'INFORM-HN 2018'!U200</f>
        <v>6.7</v>
      </c>
      <c r="T198" s="30">
        <f>'INFORM-HN 2018'!V200</f>
        <v>7</v>
      </c>
      <c r="U198" s="30">
        <f>'INFORM-HN 2018'!W200</f>
        <v>6.9</v>
      </c>
      <c r="V198" s="30">
        <f>'INFORM-HN 2018'!X200</f>
        <v>5.0999999999999996</v>
      </c>
      <c r="W198" s="30">
        <f>'INFORM-HN 2018'!Y200</f>
        <v>5.2</v>
      </c>
      <c r="X198" s="30">
        <f>'INFORM-HN 2018'!Z200</f>
        <v>6.7</v>
      </c>
      <c r="Y198" s="30">
        <f>'INFORM-HN 2018'!AA200</f>
        <v>5.7</v>
      </c>
      <c r="Z198" s="30">
        <f>'INFORM-HN 2018'!AB200</f>
        <v>6.3</v>
      </c>
      <c r="AA198" s="30">
        <f>'INFORM-HN 2018'!AC200</f>
        <v>5.2</v>
      </c>
      <c r="AB198" s="30"/>
      <c r="AD198" s="101"/>
      <c r="AE198" s="4"/>
      <c r="AF198" s="210"/>
      <c r="AG198" s="30"/>
      <c r="AH198" s="30"/>
      <c r="AI198" s="30"/>
      <c r="AJ198" s="30"/>
      <c r="AK198" s="30"/>
      <c r="AL198" s="30"/>
      <c r="AO198" s="30"/>
      <c r="AP198" s="30"/>
      <c r="AQ198" s="30"/>
      <c r="AR198" s="30"/>
      <c r="AS198" s="30"/>
      <c r="AT198" s="30"/>
      <c r="AU198" s="30"/>
      <c r="AV198" s="30"/>
    </row>
    <row r="199" spans="1:48" x14ac:dyDescent="0.25">
      <c r="A199" s="105" t="s">
        <v>71</v>
      </c>
      <c r="B199" s="30">
        <f>'Peligro y Exposición'!D200</f>
        <v>7.3</v>
      </c>
      <c r="C199" s="30">
        <f>'Peligro y Exposición'!H200</f>
        <v>0</v>
      </c>
      <c r="D199" s="30">
        <f>'Peligro y Exposición'!Q200</f>
        <v>0</v>
      </c>
      <c r="E199" s="30">
        <f>'Peligro y Exposición'!U200</f>
        <v>9.8000000000000007</v>
      </c>
      <c r="F199" s="30">
        <f>'Peligro y Exposición'!Y200</f>
        <v>7.8</v>
      </c>
      <c r="G199" s="30">
        <f>'Peligro y Exposición'!Z200</f>
        <v>6.5</v>
      </c>
      <c r="H199" s="30">
        <f>'Peligro y Exposición'!AD200</f>
        <v>1.4</v>
      </c>
      <c r="I199" s="30">
        <f>'Peligro y Exposición'!AE200</f>
        <v>1.4</v>
      </c>
      <c r="J199" s="30">
        <f>'INFORM-HN 2018'!L201</f>
        <v>4.4000000000000004</v>
      </c>
      <c r="K199" s="30">
        <f>'INFORM-HN 2018'!M201</f>
        <v>9.5</v>
      </c>
      <c r="L199" s="30">
        <f>'INFORM-HN 2018'!N201</f>
        <v>7.1</v>
      </c>
      <c r="M199" s="30">
        <f>'INFORM-HN 2018'!O201</f>
        <v>9.4</v>
      </c>
      <c r="N199" s="30">
        <f>'INFORM-HN 2018'!P201</f>
        <v>8.6999999999999993</v>
      </c>
      <c r="O199" s="30">
        <f>'INFORM-HN 2018'!Q201</f>
        <v>2.8</v>
      </c>
      <c r="P199" s="30">
        <f>'INFORM-HN 2018'!R201</f>
        <v>7.4</v>
      </c>
      <c r="Q199" s="30">
        <f>'INFORM-HN 2018'!S201</f>
        <v>5.6</v>
      </c>
      <c r="R199" s="30">
        <f>'INFORM-HN 2018'!T201</f>
        <v>7.5</v>
      </c>
      <c r="S199" s="30">
        <f>'INFORM-HN 2018'!U201</f>
        <v>10</v>
      </c>
      <c r="T199" s="30">
        <f>'INFORM-HN 2018'!V201</f>
        <v>8.4</v>
      </c>
      <c r="U199" s="30">
        <f>'INFORM-HN 2018'!W201</f>
        <v>9.4</v>
      </c>
      <c r="V199" s="30">
        <f>'INFORM-HN 2018'!X201</f>
        <v>9.5</v>
      </c>
      <c r="W199" s="30">
        <f>'INFORM-HN 2018'!Y201</f>
        <v>9.6999999999999993</v>
      </c>
      <c r="X199" s="30">
        <f>'INFORM-HN 2018'!Z201</f>
        <v>6.5</v>
      </c>
      <c r="Y199" s="30">
        <f>'INFORM-HN 2018'!AA201</f>
        <v>8.6</v>
      </c>
      <c r="Z199" s="30">
        <f>'INFORM-HN 2018'!AB201</f>
        <v>9</v>
      </c>
      <c r="AA199" s="30">
        <f>'INFORM-HN 2018'!AC201</f>
        <v>6.7</v>
      </c>
      <c r="AB199" s="30"/>
      <c r="AD199" s="101"/>
      <c r="AE199" s="4"/>
      <c r="AF199" s="210"/>
      <c r="AG199" s="30"/>
      <c r="AH199" s="30"/>
      <c r="AI199" s="30"/>
      <c r="AJ199" s="30"/>
      <c r="AK199" s="30"/>
      <c r="AL199" s="30"/>
      <c r="AO199" s="30"/>
      <c r="AP199" s="30"/>
      <c r="AQ199" s="30"/>
      <c r="AR199" s="30"/>
      <c r="AS199" s="30"/>
      <c r="AT199" s="30"/>
      <c r="AU199" s="30"/>
      <c r="AV199" s="30"/>
    </row>
    <row r="200" spans="1:48" x14ac:dyDescent="0.25">
      <c r="A200" s="105" t="s">
        <v>72</v>
      </c>
      <c r="B200" s="30">
        <f>'Peligro y Exposición'!D201</f>
        <v>7.3</v>
      </c>
      <c r="C200" s="30">
        <f>'Peligro y Exposición'!H201</f>
        <v>2.6</v>
      </c>
      <c r="D200" s="30">
        <f>'Peligro y Exposición'!Q201</f>
        <v>0</v>
      </c>
      <c r="E200" s="30">
        <f>'Peligro y Exposición'!U201</f>
        <v>9.6999999999999993</v>
      </c>
      <c r="F200" s="30">
        <f>'Peligro y Exposición'!Y201</f>
        <v>7.1</v>
      </c>
      <c r="G200" s="30">
        <f>'Peligro y Exposición'!Z201</f>
        <v>6.5</v>
      </c>
      <c r="H200" s="30">
        <f>'Peligro y Exposición'!AD201</f>
        <v>5.3</v>
      </c>
      <c r="I200" s="30">
        <f>'Peligro y Exposición'!AE201</f>
        <v>5.3</v>
      </c>
      <c r="J200" s="30">
        <f>'INFORM-HN 2018'!L202</f>
        <v>5.9</v>
      </c>
      <c r="K200" s="30">
        <f>'INFORM-HN 2018'!M202</f>
        <v>10</v>
      </c>
      <c r="L200" s="30">
        <f>'INFORM-HN 2018'!N202</f>
        <v>7</v>
      </c>
      <c r="M200" s="30">
        <f>'INFORM-HN 2018'!O202</f>
        <v>7.6</v>
      </c>
      <c r="N200" s="30">
        <f>'INFORM-HN 2018'!P202</f>
        <v>8.1999999999999993</v>
      </c>
      <c r="O200" s="30">
        <f>'INFORM-HN 2018'!Q202</f>
        <v>2.1</v>
      </c>
      <c r="P200" s="30">
        <f>'INFORM-HN 2018'!R202</f>
        <v>6</v>
      </c>
      <c r="Q200" s="30">
        <f>'INFORM-HN 2018'!S202</f>
        <v>4.3</v>
      </c>
      <c r="R200" s="30">
        <f>'INFORM-HN 2018'!T202</f>
        <v>6.7</v>
      </c>
      <c r="S200" s="30">
        <f>'INFORM-HN 2018'!U202</f>
        <v>8.3000000000000007</v>
      </c>
      <c r="T200" s="30">
        <f>'INFORM-HN 2018'!V202</f>
        <v>8</v>
      </c>
      <c r="U200" s="30">
        <f>'INFORM-HN 2018'!W202</f>
        <v>8.1999999999999993</v>
      </c>
      <c r="V200" s="30">
        <f>'INFORM-HN 2018'!X202</f>
        <v>9.9</v>
      </c>
      <c r="W200" s="30">
        <f>'INFORM-HN 2018'!Y202</f>
        <v>7.9</v>
      </c>
      <c r="X200" s="30">
        <f>'INFORM-HN 2018'!Z202</f>
        <v>8.8000000000000007</v>
      </c>
      <c r="Y200" s="30">
        <f>'INFORM-HN 2018'!AA202</f>
        <v>8.9</v>
      </c>
      <c r="Z200" s="30">
        <f>'INFORM-HN 2018'!AB202</f>
        <v>8.6</v>
      </c>
      <c r="AA200" s="30">
        <f>'INFORM-HN 2018'!AC202</f>
        <v>7</v>
      </c>
      <c r="AB200" s="30"/>
      <c r="AD200" s="101"/>
      <c r="AE200" s="4"/>
      <c r="AF200" s="210"/>
      <c r="AG200" s="30"/>
      <c r="AH200" s="30"/>
      <c r="AI200" s="30"/>
      <c r="AJ200" s="30"/>
      <c r="AK200" s="30"/>
      <c r="AL200" s="30"/>
      <c r="AO200" s="30"/>
      <c r="AP200" s="30"/>
      <c r="AQ200" s="30"/>
      <c r="AR200" s="30"/>
      <c r="AS200" s="30"/>
      <c r="AT200" s="30"/>
      <c r="AU200" s="30"/>
      <c r="AV200" s="30"/>
    </row>
    <row r="201" spans="1:48" x14ac:dyDescent="0.25">
      <c r="A201" s="105" t="s">
        <v>73</v>
      </c>
      <c r="B201" s="30">
        <f>'Peligro y Exposición'!D202</f>
        <v>6.9</v>
      </c>
      <c r="C201" s="30">
        <f>'Peligro y Exposición'!H202</f>
        <v>5.4</v>
      </c>
      <c r="D201" s="30">
        <f>'Peligro y Exposición'!Q202</f>
        <v>0</v>
      </c>
      <c r="E201" s="30">
        <f>'Peligro y Exposición'!U202</f>
        <v>9.6</v>
      </c>
      <c r="F201" s="30">
        <f>'Peligro y Exposición'!Y202</f>
        <v>9.6999999999999993</v>
      </c>
      <c r="G201" s="30">
        <f>'Peligro y Exposición'!Z202</f>
        <v>7.6</v>
      </c>
      <c r="H201" s="30">
        <f>'Peligro y Exposición'!AD202</f>
        <v>0.2</v>
      </c>
      <c r="I201" s="30">
        <f>'Peligro y Exposición'!AE202</f>
        <v>0.2</v>
      </c>
      <c r="J201" s="30">
        <f>'INFORM-HN 2018'!L203</f>
        <v>4.9000000000000004</v>
      </c>
      <c r="K201" s="30">
        <f>'INFORM-HN 2018'!M203</f>
        <v>9.1999999999999993</v>
      </c>
      <c r="L201" s="30">
        <f>'INFORM-HN 2018'!N203</f>
        <v>7</v>
      </c>
      <c r="M201" s="30">
        <f>'INFORM-HN 2018'!O203</f>
        <v>8.1999999999999993</v>
      </c>
      <c r="N201" s="30">
        <f>'INFORM-HN 2018'!P203</f>
        <v>8.1</v>
      </c>
      <c r="O201" s="30">
        <f>'INFORM-HN 2018'!Q203</f>
        <v>3.5</v>
      </c>
      <c r="P201" s="30">
        <f>'INFORM-HN 2018'!R203</f>
        <v>7.1</v>
      </c>
      <c r="Q201" s="30">
        <f>'INFORM-HN 2018'!S203</f>
        <v>5.6</v>
      </c>
      <c r="R201" s="30">
        <f>'INFORM-HN 2018'!T203</f>
        <v>7</v>
      </c>
      <c r="S201" s="30">
        <f>'INFORM-HN 2018'!U203</f>
        <v>3.3</v>
      </c>
      <c r="T201" s="30">
        <f>'INFORM-HN 2018'!V203</f>
        <v>9.6</v>
      </c>
      <c r="U201" s="30">
        <f>'INFORM-HN 2018'!W203</f>
        <v>7.7</v>
      </c>
      <c r="V201" s="30">
        <f>'INFORM-HN 2018'!X203</f>
        <v>9.3000000000000007</v>
      </c>
      <c r="W201" s="30">
        <f>'INFORM-HN 2018'!Y203</f>
        <v>9.1</v>
      </c>
      <c r="X201" s="30">
        <f>'INFORM-HN 2018'!Z203</f>
        <v>6.6</v>
      </c>
      <c r="Y201" s="30">
        <f>'INFORM-HN 2018'!AA203</f>
        <v>8.3000000000000007</v>
      </c>
      <c r="Z201" s="30">
        <f>'INFORM-HN 2018'!AB203</f>
        <v>8</v>
      </c>
      <c r="AA201" s="30">
        <f>'INFORM-HN 2018'!AC203</f>
        <v>6.5</v>
      </c>
      <c r="AB201" s="30"/>
      <c r="AD201" s="101"/>
      <c r="AE201" s="4"/>
      <c r="AF201" s="210"/>
      <c r="AG201" s="30"/>
      <c r="AH201" s="30"/>
      <c r="AI201" s="30"/>
      <c r="AJ201" s="30"/>
      <c r="AK201" s="30"/>
      <c r="AL201" s="30"/>
      <c r="AO201" s="30"/>
      <c r="AP201" s="30"/>
      <c r="AQ201" s="30"/>
      <c r="AR201" s="30"/>
      <c r="AS201" s="30"/>
      <c r="AT201" s="30"/>
      <c r="AU201" s="30"/>
      <c r="AV201" s="30"/>
    </row>
    <row r="202" spans="1:48" x14ac:dyDescent="0.25">
      <c r="A202" s="105" t="s">
        <v>74</v>
      </c>
      <c r="B202" s="30">
        <f>'Peligro y Exposición'!D203</f>
        <v>6.6</v>
      </c>
      <c r="C202" s="30"/>
      <c r="D202" s="30">
        <f>'Peligro y Exposición'!Q203</f>
        <v>0</v>
      </c>
      <c r="E202" s="30">
        <f>'Peligro y Exposición'!U203</f>
        <v>9.1999999999999993</v>
      </c>
      <c r="F202" s="30">
        <f>'Peligro y Exposición'!Y203</f>
        <v>9.4</v>
      </c>
      <c r="G202" s="30">
        <f>'Peligro y Exposición'!Z203</f>
        <v>7.5</v>
      </c>
      <c r="H202" s="30">
        <f>'Peligro y Exposición'!AD203</f>
        <v>6.2</v>
      </c>
      <c r="I202" s="30">
        <f>'Peligro y Exposición'!AE203</f>
        <v>6.2</v>
      </c>
      <c r="J202" s="30">
        <f>'INFORM-HN 2018'!L204</f>
        <v>6.9</v>
      </c>
      <c r="K202" s="30">
        <f>'INFORM-HN 2018'!M204</f>
        <v>7.4</v>
      </c>
      <c r="L202" s="30">
        <f>'INFORM-HN 2018'!N204</f>
        <v>6.9</v>
      </c>
      <c r="M202" s="30">
        <f>'INFORM-HN 2018'!O204</f>
        <v>6.3</v>
      </c>
      <c r="N202" s="30">
        <f>'INFORM-HN 2018'!P204</f>
        <v>6.9</v>
      </c>
      <c r="O202" s="30">
        <f>'INFORM-HN 2018'!Q204</f>
        <v>6.4</v>
      </c>
      <c r="P202" s="30">
        <f>'INFORM-HN 2018'!R204</f>
        <v>5.6</v>
      </c>
      <c r="Q202" s="30">
        <f>'INFORM-HN 2018'!S204</f>
        <v>6</v>
      </c>
      <c r="R202" s="30">
        <f>'INFORM-HN 2018'!T204</f>
        <v>6.5</v>
      </c>
      <c r="S202" s="30">
        <f>'INFORM-HN 2018'!U204</f>
        <v>6.7</v>
      </c>
      <c r="T202" s="30">
        <f>'INFORM-HN 2018'!V204</f>
        <v>8.1</v>
      </c>
      <c r="U202" s="30">
        <f>'INFORM-HN 2018'!W204</f>
        <v>7.5</v>
      </c>
      <c r="V202" s="30">
        <f>'INFORM-HN 2018'!X204</f>
        <v>6.7</v>
      </c>
      <c r="W202" s="30">
        <f>'INFORM-HN 2018'!Y204</f>
        <v>4.4000000000000004</v>
      </c>
      <c r="X202" s="30">
        <f>'INFORM-HN 2018'!Z204</f>
        <v>7.1</v>
      </c>
      <c r="Y202" s="30">
        <f>'INFORM-HN 2018'!AA204</f>
        <v>6.1</v>
      </c>
      <c r="Z202" s="30">
        <f>'INFORM-HN 2018'!AB204</f>
        <v>6.9</v>
      </c>
      <c r="AA202" s="30">
        <f>'INFORM-HN 2018'!AC204</f>
        <v>6.8</v>
      </c>
      <c r="AB202" s="30"/>
      <c r="AD202" s="101"/>
      <c r="AE202" s="4"/>
      <c r="AF202" s="210"/>
      <c r="AG202" s="30"/>
      <c r="AH202" s="30"/>
      <c r="AI202" s="30"/>
      <c r="AJ202" s="30"/>
      <c r="AK202" s="30"/>
      <c r="AL202" s="30"/>
      <c r="AO202" s="30"/>
      <c r="AP202" s="30"/>
      <c r="AQ202" s="30"/>
      <c r="AR202" s="30"/>
      <c r="AS202" s="30"/>
      <c r="AT202" s="30"/>
      <c r="AU202" s="30"/>
      <c r="AV202" s="30"/>
    </row>
    <row r="203" spans="1:48" x14ac:dyDescent="0.25">
      <c r="A203" s="105" t="s">
        <v>75</v>
      </c>
      <c r="B203" s="30">
        <f>'Peligro y Exposición'!D204</f>
        <v>7</v>
      </c>
      <c r="C203" s="30">
        <f>'Peligro y Exposición'!H204</f>
        <v>0</v>
      </c>
      <c r="D203" s="30">
        <f>'Peligro y Exposición'!Q204</f>
        <v>0</v>
      </c>
      <c r="E203" s="30">
        <f>'Peligro y Exposición'!U204</f>
        <v>9.6999999999999993</v>
      </c>
      <c r="F203" s="30">
        <f>'Peligro y Exposición'!Y204</f>
        <v>6.4</v>
      </c>
      <c r="G203" s="30">
        <f>'Peligro y Exposición'!Z204</f>
        <v>6</v>
      </c>
      <c r="H203" s="30">
        <f>'Peligro y Exposición'!AD204</f>
        <v>1.8</v>
      </c>
      <c r="I203" s="30">
        <f>'Peligro y Exposición'!AE204</f>
        <v>1.8</v>
      </c>
      <c r="J203" s="30">
        <f>'INFORM-HN 2018'!L205</f>
        <v>4.2</v>
      </c>
      <c r="K203" s="30">
        <f>'INFORM-HN 2018'!M205</f>
        <v>8.9</v>
      </c>
      <c r="L203" s="30">
        <f>'INFORM-HN 2018'!N205</f>
        <v>7.1</v>
      </c>
      <c r="M203" s="30">
        <f>'INFORM-HN 2018'!O205</f>
        <v>8</v>
      </c>
      <c r="N203" s="30">
        <f>'INFORM-HN 2018'!P205</f>
        <v>8</v>
      </c>
      <c r="O203" s="30">
        <f>'INFORM-HN 2018'!Q205</f>
        <v>0.5</v>
      </c>
      <c r="P203" s="30">
        <f>'INFORM-HN 2018'!R205</f>
        <v>7.3</v>
      </c>
      <c r="Q203" s="30">
        <f>'INFORM-HN 2018'!S205</f>
        <v>4.8</v>
      </c>
      <c r="R203" s="30">
        <f>'INFORM-HN 2018'!T205</f>
        <v>6.7</v>
      </c>
      <c r="S203" s="30">
        <f>'INFORM-HN 2018'!U205</f>
        <v>6.7</v>
      </c>
      <c r="T203" s="30">
        <f>'INFORM-HN 2018'!V205</f>
        <v>8.8000000000000007</v>
      </c>
      <c r="U203" s="30">
        <f>'INFORM-HN 2018'!W205</f>
        <v>7.9</v>
      </c>
      <c r="V203" s="30">
        <f>'INFORM-HN 2018'!X205</f>
        <v>9.5</v>
      </c>
      <c r="W203" s="30">
        <f>'INFORM-HN 2018'!Y205</f>
        <v>7</v>
      </c>
      <c r="X203" s="30">
        <f>'INFORM-HN 2018'!Z205</f>
        <v>6.6</v>
      </c>
      <c r="Y203" s="30">
        <f>'INFORM-HN 2018'!AA205</f>
        <v>7.7</v>
      </c>
      <c r="Z203" s="30">
        <f>'INFORM-HN 2018'!AB205</f>
        <v>7.8</v>
      </c>
      <c r="AA203" s="30">
        <f>'INFORM-HN 2018'!AC205</f>
        <v>6</v>
      </c>
      <c r="AB203" s="30"/>
      <c r="AD203" s="101"/>
      <c r="AE203" s="4"/>
      <c r="AF203" s="210"/>
      <c r="AG203" s="30"/>
      <c r="AH203" s="30"/>
      <c r="AI203" s="30"/>
      <c r="AJ203" s="30"/>
      <c r="AK203" s="30"/>
      <c r="AL203" s="30"/>
      <c r="AO203" s="30"/>
      <c r="AP203" s="30"/>
      <c r="AQ203" s="30"/>
      <c r="AR203" s="30"/>
      <c r="AS203" s="30"/>
      <c r="AT203" s="30"/>
      <c r="AU203" s="30"/>
      <c r="AV203" s="30"/>
    </row>
    <row r="204" spans="1:48" x14ac:dyDescent="0.25">
      <c r="A204" s="105" t="s">
        <v>76</v>
      </c>
      <c r="B204" s="30">
        <f>'Peligro y Exposición'!D205</f>
        <v>7.3</v>
      </c>
      <c r="C204" s="30">
        <f>'Peligro y Exposición'!H205</f>
        <v>0</v>
      </c>
      <c r="D204" s="30">
        <f>'Peligro y Exposición'!Q205</f>
        <v>0</v>
      </c>
      <c r="E204" s="30">
        <f>'Peligro y Exposición'!U205</f>
        <v>9.1</v>
      </c>
      <c r="F204" s="30">
        <f>'Peligro y Exposición'!Y205</f>
        <v>0</v>
      </c>
      <c r="G204" s="30">
        <f>'Peligro y Exposición'!Z205</f>
        <v>4.7</v>
      </c>
      <c r="H204" s="30">
        <f>'Peligro y Exposición'!AD205</f>
        <v>5.4</v>
      </c>
      <c r="I204" s="30">
        <f>'Peligro y Exposición'!AE205</f>
        <v>5.4</v>
      </c>
      <c r="J204" s="30">
        <f>'INFORM-HN 2018'!L206</f>
        <v>5.0999999999999996</v>
      </c>
      <c r="K204" s="30">
        <f>'INFORM-HN 2018'!M206</f>
        <v>8.6999999999999993</v>
      </c>
      <c r="L204" s="30">
        <f>'INFORM-HN 2018'!N206</f>
        <v>8.1</v>
      </c>
      <c r="M204" s="30">
        <f>'INFORM-HN 2018'!O206</f>
        <v>7</v>
      </c>
      <c r="N204" s="30">
        <f>'INFORM-HN 2018'!P206</f>
        <v>7.9</v>
      </c>
      <c r="O204" s="30">
        <f>'INFORM-HN 2018'!Q206</f>
        <v>3.1</v>
      </c>
      <c r="P204" s="30">
        <f>'INFORM-HN 2018'!R206</f>
        <v>7.3</v>
      </c>
      <c r="Q204" s="30">
        <f>'INFORM-HN 2018'!S206</f>
        <v>5.6</v>
      </c>
      <c r="R204" s="30">
        <f>'INFORM-HN 2018'!T206</f>
        <v>6.9</v>
      </c>
      <c r="S204" s="30">
        <f>'INFORM-HN 2018'!U206</f>
        <v>6.7</v>
      </c>
      <c r="T204" s="30">
        <f>'INFORM-HN 2018'!V206</f>
        <v>7.9</v>
      </c>
      <c r="U204" s="30">
        <f>'INFORM-HN 2018'!W206</f>
        <v>7.3</v>
      </c>
      <c r="V204" s="30">
        <f>'INFORM-HN 2018'!X206</f>
        <v>8.4</v>
      </c>
      <c r="W204" s="30">
        <f>'INFORM-HN 2018'!Y206</f>
        <v>7.2</v>
      </c>
      <c r="X204" s="30">
        <f>'INFORM-HN 2018'!Z206</f>
        <v>5.7</v>
      </c>
      <c r="Y204" s="30">
        <f>'INFORM-HN 2018'!AA206</f>
        <v>7.1</v>
      </c>
      <c r="Z204" s="30">
        <f>'INFORM-HN 2018'!AB206</f>
        <v>7.2</v>
      </c>
      <c r="AA204" s="30">
        <f>'INFORM-HN 2018'!AC206</f>
        <v>6.3</v>
      </c>
      <c r="AB204" s="30"/>
      <c r="AD204" s="101"/>
      <c r="AE204" s="4"/>
      <c r="AF204" s="210"/>
      <c r="AG204" s="30"/>
      <c r="AH204" s="30"/>
      <c r="AI204" s="30"/>
      <c r="AJ204" s="30"/>
      <c r="AK204" s="30"/>
      <c r="AL204" s="30"/>
      <c r="AO204" s="30"/>
      <c r="AP204" s="30"/>
      <c r="AQ204" s="30"/>
      <c r="AR204" s="30"/>
      <c r="AS204" s="30"/>
      <c r="AT204" s="30"/>
      <c r="AU204" s="30"/>
      <c r="AV204" s="30"/>
    </row>
    <row r="205" spans="1:48" x14ac:dyDescent="0.25">
      <c r="A205" s="105" t="s">
        <v>77</v>
      </c>
      <c r="B205" s="30">
        <f>'Peligro y Exposición'!D206</f>
        <v>7.1</v>
      </c>
      <c r="C205" s="30">
        <f>'Peligro y Exposición'!H206</f>
        <v>0</v>
      </c>
      <c r="D205" s="30">
        <f>'Peligro y Exposición'!Q206</f>
        <v>0</v>
      </c>
      <c r="E205" s="30">
        <f>'Peligro y Exposición'!U206</f>
        <v>9.8000000000000007</v>
      </c>
      <c r="F205" s="30">
        <f>'Peligro y Exposición'!Y206</f>
        <v>5</v>
      </c>
      <c r="G205" s="30">
        <f>'Peligro y Exposición'!Z206</f>
        <v>5.9</v>
      </c>
      <c r="H205" s="30">
        <f>'Peligro y Exposición'!AD206</f>
        <v>7</v>
      </c>
      <c r="I205" s="30">
        <f>'Peligro y Exposición'!AE206</f>
        <v>7</v>
      </c>
      <c r="J205" s="30">
        <f>'INFORM-HN 2018'!L207</f>
        <v>6.5</v>
      </c>
      <c r="K205" s="30">
        <f>'INFORM-HN 2018'!M207</f>
        <v>9.4</v>
      </c>
      <c r="L205" s="30">
        <f>'INFORM-HN 2018'!N207</f>
        <v>7</v>
      </c>
      <c r="M205" s="30">
        <f>'INFORM-HN 2018'!O207</f>
        <v>7.8</v>
      </c>
      <c r="N205" s="30">
        <f>'INFORM-HN 2018'!P207</f>
        <v>8.1</v>
      </c>
      <c r="O205" s="30">
        <f>'INFORM-HN 2018'!Q207</f>
        <v>1.6</v>
      </c>
      <c r="P205" s="30">
        <f>'INFORM-HN 2018'!R207</f>
        <v>6</v>
      </c>
      <c r="Q205" s="30">
        <f>'INFORM-HN 2018'!S207</f>
        <v>4.0999999999999996</v>
      </c>
      <c r="R205" s="30">
        <f>'INFORM-HN 2018'!T207</f>
        <v>6.5</v>
      </c>
      <c r="S205" s="30">
        <f>'INFORM-HN 2018'!U207</f>
        <v>10</v>
      </c>
      <c r="T205" s="30">
        <f>'INFORM-HN 2018'!V207</f>
        <v>9.3000000000000007</v>
      </c>
      <c r="U205" s="30">
        <f>'INFORM-HN 2018'!W207</f>
        <v>9.6999999999999993</v>
      </c>
      <c r="V205" s="30">
        <f>'INFORM-HN 2018'!X207</f>
        <v>9.3000000000000007</v>
      </c>
      <c r="W205" s="30">
        <f>'INFORM-HN 2018'!Y207</f>
        <v>7.3</v>
      </c>
      <c r="X205" s="30">
        <f>'INFORM-HN 2018'!Z207</f>
        <v>7.8</v>
      </c>
      <c r="Y205" s="30">
        <f>'INFORM-HN 2018'!AA207</f>
        <v>8.1</v>
      </c>
      <c r="Z205" s="30">
        <f>'INFORM-HN 2018'!AB207</f>
        <v>9</v>
      </c>
      <c r="AA205" s="30">
        <f>'INFORM-HN 2018'!AC207</f>
        <v>7.2</v>
      </c>
      <c r="AB205" s="30"/>
      <c r="AD205" s="101"/>
      <c r="AE205" s="4"/>
      <c r="AF205" s="210"/>
      <c r="AG205" s="30"/>
      <c r="AH205" s="30"/>
      <c r="AI205" s="30"/>
      <c r="AJ205" s="30"/>
      <c r="AK205" s="30"/>
      <c r="AL205" s="30"/>
      <c r="AO205" s="30"/>
      <c r="AP205" s="30"/>
      <c r="AQ205" s="30"/>
      <c r="AR205" s="30"/>
      <c r="AS205" s="30"/>
      <c r="AT205" s="30"/>
      <c r="AU205" s="30"/>
      <c r="AV205" s="30"/>
    </row>
    <row r="206" spans="1:48" x14ac:dyDescent="0.25">
      <c r="A206" s="105" t="s">
        <v>78</v>
      </c>
      <c r="B206" s="30">
        <f>'Peligro y Exposición'!D207</f>
        <v>6.7</v>
      </c>
      <c r="C206" s="30">
        <f>'Peligro y Exposición'!H207</f>
        <v>0</v>
      </c>
      <c r="D206" s="30">
        <f>'Peligro y Exposición'!Q207</f>
        <v>0</v>
      </c>
      <c r="E206" s="30">
        <f>'Peligro y Exposición'!U207</f>
        <v>7.7</v>
      </c>
      <c r="F206" s="30">
        <f>'Peligro y Exposición'!Y207</f>
        <v>5.9</v>
      </c>
      <c r="G206" s="30">
        <f>'Peligro y Exposición'!Z207</f>
        <v>4.8</v>
      </c>
      <c r="H206" s="30">
        <f>'Peligro y Exposición'!AD207</f>
        <v>4.4000000000000004</v>
      </c>
      <c r="I206" s="30">
        <f>'Peligro y Exposición'!AE207</f>
        <v>4.4000000000000004</v>
      </c>
      <c r="J206" s="30">
        <f>'INFORM-HN 2018'!L208</f>
        <v>4.5999999999999996</v>
      </c>
      <c r="K206" s="30">
        <f>'INFORM-HN 2018'!M208</f>
        <v>9.6</v>
      </c>
      <c r="L206" s="30">
        <f>'INFORM-HN 2018'!N208</f>
        <v>6.7</v>
      </c>
      <c r="M206" s="30">
        <f>'INFORM-HN 2018'!O208</f>
        <v>8.6999999999999993</v>
      </c>
      <c r="N206" s="30">
        <f>'INFORM-HN 2018'!P208</f>
        <v>8.3000000000000007</v>
      </c>
      <c r="O206" s="30">
        <f>'INFORM-HN 2018'!Q208</f>
        <v>0.4</v>
      </c>
      <c r="P206" s="30">
        <f>'INFORM-HN 2018'!R208</f>
        <v>7.6</v>
      </c>
      <c r="Q206" s="30">
        <f>'INFORM-HN 2018'!S208</f>
        <v>5</v>
      </c>
      <c r="R206" s="30">
        <f>'INFORM-HN 2018'!T208</f>
        <v>7</v>
      </c>
      <c r="S206" s="30">
        <f>'INFORM-HN 2018'!U208</f>
        <v>6.7</v>
      </c>
      <c r="T206" s="30">
        <f>'INFORM-HN 2018'!V208</f>
        <v>8.9</v>
      </c>
      <c r="U206" s="30">
        <f>'INFORM-HN 2018'!W208</f>
        <v>8</v>
      </c>
      <c r="V206" s="30">
        <f>'INFORM-HN 2018'!X208</f>
        <v>9.3000000000000007</v>
      </c>
      <c r="W206" s="30">
        <f>'INFORM-HN 2018'!Y208</f>
        <v>9.1999999999999993</v>
      </c>
      <c r="X206" s="30">
        <f>'INFORM-HN 2018'!Z208</f>
        <v>8.1</v>
      </c>
      <c r="Y206" s="30">
        <f>'INFORM-HN 2018'!AA208</f>
        <v>8.9</v>
      </c>
      <c r="Z206" s="30">
        <f>'INFORM-HN 2018'!AB208</f>
        <v>8.5</v>
      </c>
      <c r="AA206" s="30">
        <f>'INFORM-HN 2018'!AC208</f>
        <v>6.5</v>
      </c>
      <c r="AB206" s="30"/>
      <c r="AD206" s="101"/>
      <c r="AE206" s="4"/>
      <c r="AF206" s="210"/>
      <c r="AG206" s="30"/>
      <c r="AH206" s="30"/>
      <c r="AI206" s="30"/>
      <c r="AJ206" s="30"/>
      <c r="AK206" s="30"/>
      <c r="AL206" s="30"/>
      <c r="AO206" s="30"/>
      <c r="AP206" s="30"/>
      <c r="AQ206" s="30"/>
      <c r="AR206" s="30"/>
      <c r="AS206" s="30"/>
      <c r="AT206" s="30"/>
      <c r="AU206" s="30"/>
      <c r="AV206" s="30"/>
    </row>
    <row r="207" spans="1:48" x14ac:dyDescent="0.25">
      <c r="A207" s="105" t="s">
        <v>79</v>
      </c>
      <c r="B207" s="30">
        <f>'Peligro y Exposición'!D208</f>
        <v>7.1</v>
      </c>
      <c r="C207" s="30">
        <f>'Peligro y Exposición'!H208</f>
        <v>0</v>
      </c>
      <c r="D207" s="30">
        <f>'Peligro y Exposición'!Q208</f>
        <v>0</v>
      </c>
      <c r="E207" s="30">
        <f>'Peligro y Exposición'!U208</f>
        <v>6.7</v>
      </c>
      <c r="F207" s="30">
        <f>'Peligro y Exposición'!Y208</f>
        <v>5.6</v>
      </c>
      <c r="G207" s="30">
        <f>'Peligro y Exposición'!Z208</f>
        <v>4.5999999999999996</v>
      </c>
      <c r="H207" s="30">
        <f>'Peligro y Exposición'!AD208</f>
        <v>1.3</v>
      </c>
      <c r="I207" s="30">
        <f>'Peligro y Exposición'!AE208</f>
        <v>1.3</v>
      </c>
      <c r="J207" s="30">
        <f>'INFORM-HN 2018'!L209</f>
        <v>3.1</v>
      </c>
      <c r="K207" s="30">
        <f>'INFORM-HN 2018'!M209</f>
        <v>8.3000000000000007</v>
      </c>
      <c r="L207" s="30">
        <f>'INFORM-HN 2018'!N209</f>
        <v>6.9</v>
      </c>
      <c r="M207" s="30">
        <f>'INFORM-HN 2018'!O209</f>
        <v>6.8</v>
      </c>
      <c r="N207" s="30">
        <f>'INFORM-HN 2018'!P209</f>
        <v>7.3</v>
      </c>
      <c r="O207" s="30">
        <f>'INFORM-HN 2018'!Q209</f>
        <v>3.8</v>
      </c>
      <c r="P207" s="30">
        <f>'INFORM-HN 2018'!R209</f>
        <v>7.6</v>
      </c>
      <c r="Q207" s="30">
        <f>'INFORM-HN 2018'!S209</f>
        <v>6</v>
      </c>
      <c r="R207" s="30">
        <f>'INFORM-HN 2018'!T209</f>
        <v>6.7</v>
      </c>
      <c r="S207" s="30">
        <f>'INFORM-HN 2018'!U209</f>
        <v>8.3000000000000007</v>
      </c>
      <c r="T207" s="30">
        <f>'INFORM-HN 2018'!V209</f>
        <v>7.6</v>
      </c>
      <c r="U207" s="30">
        <f>'INFORM-HN 2018'!W209</f>
        <v>8</v>
      </c>
      <c r="V207" s="30">
        <f>'INFORM-HN 2018'!X209</f>
        <v>7.8</v>
      </c>
      <c r="W207" s="30">
        <f>'INFORM-HN 2018'!Y209</f>
        <v>5.8</v>
      </c>
      <c r="X207" s="30">
        <f>'INFORM-HN 2018'!Z209</f>
        <v>5.6</v>
      </c>
      <c r="Y207" s="30">
        <f>'INFORM-HN 2018'!AA209</f>
        <v>6.4</v>
      </c>
      <c r="Z207" s="30">
        <f>'INFORM-HN 2018'!AB209</f>
        <v>7.3</v>
      </c>
      <c r="AA207" s="30">
        <f>'INFORM-HN 2018'!AC209</f>
        <v>5.3</v>
      </c>
      <c r="AB207" s="30"/>
      <c r="AD207" s="101"/>
      <c r="AE207" s="4"/>
      <c r="AF207" s="210"/>
      <c r="AG207" s="30"/>
      <c r="AH207" s="30"/>
      <c r="AI207" s="30"/>
      <c r="AJ207" s="30"/>
      <c r="AK207" s="30"/>
      <c r="AL207" s="30"/>
      <c r="AO207" s="30"/>
      <c r="AP207" s="30"/>
      <c r="AQ207" s="30"/>
      <c r="AR207" s="30"/>
      <c r="AS207" s="30"/>
      <c r="AT207" s="30"/>
      <c r="AU207" s="30"/>
      <c r="AV207" s="30"/>
    </row>
    <row r="208" spans="1:48" x14ac:dyDescent="0.25">
      <c r="A208" s="105" t="s">
        <v>80</v>
      </c>
      <c r="B208" s="30">
        <f>'Peligro y Exposición'!D209</f>
        <v>5.9</v>
      </c>
      <c r="C208" s="30">
        <f>'Peligro y Exposición'!H209</f>
        <v>5.4</v>
      </c>
      <c r="D208" s="30">
        <f>'Peligro y Exposición'!Q209</f>
        <v>0</v>
      </c>
      <c r="E208" s="30">
        <f>'Peligro y Exposición'!U209</f>
        <v>9.3000000000000007</v>
      </c>
      <c r="F208" s="30">
        <f>'Peligro y Exposición'!Y209</f>
        <v>9.6</v>
      </c>
      <c r="G208" s="30">
        <f>'Peligro y Exposición'!Z209</f>
        <v>7.2</v>
      </c>
      <c r="H208" s="30">
        <f>'Peligro y Exposición'!AD209</f>
        <v>2.7</v>
      </c>
      <c r="I208" s="30">
        <f>'Peligro y Exposición'!AE209</f>
        <v>2.7</v>
      </c>
      <c r="J208" s="30">
        <f>'INFORM-HN 2018'!L210</f>
        <v>5.4</v>
      </c>
      <c r="K208" s="30">
        <f>'INFORM-HN 2018'!M210</f>
        <v>6.7</v>
      </c>
      <c r="L208" s="30">
        <f>'INFORM-HN 2018'!N210</f>
        <v>6.4</v>
      </c>
      <c r="M208" s="30">
        <f>'INFORM-HN 2018'!O210</f>
        <v>6.8</v>
      </c>
      <c r="N208" s="30">
        <f>'INFORM-HN 2018'!P210</f>
        <v>6.6</v>
      </c>
      <c r="O208" s="30">
        <f>'INFORM-HN 2018'!Q210</f>
        <v>2.6</v>
      </c>
      <c r="P208" s="30">
        <f>'INFORM-HN 2018'!R210</f>
        <v>9.4</v>
      </c>
      <c r="Q208" s="30">
        <f>'INFORM-HN 2018'!S210</f>
        <v>7.3</v>
      </c>
      <c r="R208" s="30">
        <f>'INFORM-HN 2018'!T210</f>
        <v>7</v>
      </c>
      <c r="S208" s="30">
        <f>'INFORM-HN 2018'!U210</f>
        <v>10</v>
      </c>
      <c r="T208" s="30">
        <f>'INFORM-HN 2018'!V210</f>
        <v>7.2</v>
      </c>
      <c r="U208" s="30">
        <f>'INFORM-HN 2018'!W210</f>
        <v>9</v>
      </c>
      <c r="V208" s="30">
        <f>'INFORM-HN 2018'!X210</f>
        <v>7.1</v>
      </c>
      <c r="W208" s="30">
        <f>'INFORM-HN 2018'!Y210</f>
        <v>4.9000000000000004</v>
      </c>
      <c r="X208" s="30">
        <f>'INFORM-HN 2018'!Z210</f>
        <v>5.3</v>
      </c>
      <c r="Y208" s="30">
        <f>'INFORM-HN 2018'!AA210</f>
        <v>5.8</v>
      </c>
      <c r="Z208" s="30">
        <f>'INFORM-HN 2018'!AB210</f>
        <v>7.8</v>
      </c>
      <c r="AA208" s="30">
        <f>'INFORM-HN 2018'!AC210</f>
        <v>6.7</v>
      </c>
      <c r="AB208" s="30"/>
      <c r="AD208" s="101"/>
      <c r="AE208" s="4"/>
      <c r="AF208" s="210"/>
      <c r="AG208" s="30"/>
      <c r="AH208" s="30"/>
      <c r="AI208" s="30"/>
      <c r="AJ208" s="30"/>
      <c r="AK208" s="30"/>
      <c r="AL208" s="30"/>
      <c r="AO208" s="30"/>
      <c r="AP208" s="30"/>
      <c r="AQ208" s="30"/>
      <c r="AR208" s="30"/>
      <c r="AS208" s="30"/>
      <c r="AT208" s="30"/>
      <c r="AU208" s="30"/>
      <c r="AV208" s="30"/>
    </row>
    <row r="209" spans="1:48" x14ac:dyDescent="0.25">
      <c r="A209" s="105" t="s">
        <v>81</v>
      </c>
      <c r="B209" s="30">
        <f>'Peligro y Exposición'!D210</f>
        <v>6.6</v>
      </c>
      <c r="C209" s="30">
        <f>'Peligro y Exposición'!H210</f>
        <v>0</v>
      </c>
      <c r="D209" s="30">
        <f>'Peligro y Exposición'!Q210</f>
        <v>0</v>
      </c>
      <c r="E209" s="30">
        <f>'Peligro y Exposición'!U210</f>
        <v>9.4</v>
      </c>
      <c r="F209" s="30">
        <f>'Peligro y Exposición'!Y210</f>
        <v>9.6999999999999993</v>
      </c>
      <c r="G209" s="30">
        <f>'Peligro y Exposición'!Z210</f>
        <v>6.9</v>
      </c>
      <c r="H209" s="30">
        <f>'Peligro y Exposición'!AD210</f>
        <v>1.3</v>
      </c>
      <c r="I209" s="30">
        <f>'Peligro y Exposición'!AE210</f>
        <v>1.3</v>
      </c>
      <c r="J209" s="30">
        <f>'INFORM-HN 2018'!L211</f>
        <v>4.7</v>
      </c>
      <c r="K209" s="30">
        <f>'INFORM-HN 2018'!M211</f>
        <v>7.5</v>
      </c>
      <c r="L209" s="30">
        <f>'INFORM-HN 2018'!N211</f>
        <v>7.2</v>
      </c>
      <c r="M209" s="30">
        <f>'INFORM-HN 2018'!O211</f>
        <v>7.3</v>
      </c>
      <c r="N209" s="30">
        <f>'INFORM-HN 2018'!P211</f>
        <v>7.3</v>
      </c>
      <c r="O209" s="30">
        <f>'INFORM-HN 2018'!Q211</f>
        <v>2</v>
      </c>
      <c r="P209" s="30">
        <f>'INFORM-HN 2018'!R211</f>
        <v>6.8</v>
      </c>
      <c r="Q209" s="30">
        <f>'INFORM-HN 2018'!S211</f>
        <v>4.8</v>
      </c>
      <c r="R209" s="30">
        <f>'INFORM-HN 2018'!T211</f>
        <v>6.2</v>
      </c>
      <c r="S209" s="30">
        <f>'INFORM-HN 2018'!U211</f>
        <v>10</v>
      </c>
      <c r="T209" s="30">
        <f>'INFORM-HN 2018'!V211</f>
        <v>7.6</v>
      </c>
      <c r="U209" s="30">
        <f>'INFORM-HN 2018'!W211</f>
        <v>9.1</v>
      </c>
      <c r="V209" s="30">
        <f>'INFORM-HN 2018'!X211</f>
        <v>6.8</v>
      </c>
      <c r="W209" s="30">
        <f>'INFORM-HN 2018'!Y211</f>
        <v>5.5</v>
      </c>
      <c r="X209" s="30">
        <f>'INFORM-HN 2018'!Z211</f>
        <v>4.2</v>
      </c>
      <c r="Y209" s="30">
        <f>'INFORM-HN 2018'!AA211</f>
        <v>5.5</v>
      </c>
      <c r="Z209" s="30">
        <f>'INFORM-HN 2018'!AB211</f>
        <v>7.8</v>
      </c>
      <c r="AA209" s="30">
        <f>'INFORM-HN 2018'!AC211</f>
        <v>6.1</v>
      </c>
      <c r="AB209" s="30"/>
      <c r="AD209" s="101"/>
      <c r="AE209" s="4"/>
      <c r="AF209" s="210"/>
      <c r="AG209" s="30"/>
      <c r="AH209" s="30"/>
      <c r="AI209" s="30"/>
      <c r="AJ209" s="30"/>
      <c r="AK209" s="30"/>
      <c r="AL209" s="30"/>
      <c r="AO209" s="30"/>
      <c r="AP209" s="30"/>
      <c r="AQ209" s="30"/>
      <c r="AR209" s="30"/>
      <c r="AS209" s="30"/>
      <c r="AT209" s="30"/>
      <c r="AU209" s="30"/>
      <c r="AV209" s="30"/>
    </row>
    <row r="210" spans="1:48" x14ac:dyDescent="0.25">
      <c r="A210" s="105" t="s">
        <v>82</v>
      </c>
      <c r="B210" s="30">
        <f>'Peligro y Exposición'!D211</f>
        <v>6.1</v>
      </c>
      <c r="C210" s="30">
        <f>'Peligro y Exposición'!H211</f>
        <v>0</v>
      </c>
      <c r="D210" s="30">
        <f>'Peligro y Exposición'!Q211</f>
        <v>0</v>
      </c>
      <c r="E210" s="30">
        <f>'Peligro y Exposición'!U211</f>
        <v>9.4</v>
      </c>
      <c r="F210" s="30">
        <f>'Peligro y Exposición'!Y211</f>
        <v>9.5</v>
      </c>
      <c r="G210" s="30">
        <f>'Peligro y Exposición'!Z211</f>
        <v>6.7</v>
      </c>
      <c r="H210" s="30">
        <f>'Peligro y Exposición'!AD211</f>
        <v>2.5</v>
      </c>
      <c r="I210" s="30">
        <f>'Peligro y Exposición'!AE211</f>
        <v>2.5</v>
      </c>
      <c r="J210" s="30">
        <f>'INFORM-HN 2018'!L212</f>
        <v>4.9000000000000004</v>
      </c>
      <c r="K210" s="30">
        <f>'INFORM-HN 2018'!M212</f>
        <v>9</v>
      </c>
      <c r="L210" s="30">
        <f>'INFORM-HN 2018'!N212</f>
        <v>6.2</v>
      </c>
      <c r="M210" s="30">
        <f>'INFORM-HN 2018'!O212</f>
        <v>5.9</v>
      </c>
      <c r="N210" s="30">
        <f>'INFORM-HN 2018'!P212</f>
        <v>7</v>
      </c>
      <c r="O210" s="30">
        <f>'INFORM-HN 2018'!Q212</f>
        <v>7.8</v>
      </c>
      <c r="P210" s="30">
        <f>'INFORM-HN 2018'!R212</f>
        <v>8.4</v>
      </c>
      <c r="Q210" s="30">
        <f>'INFORM-HN 2018'!S212</f>
        <v>8.1</v>
      </c>
      <c r="R210" s="30">
        <f>'INFORM-HN 2018'!T212</f>
        <v>7.6</v>
      </c>
      <c r="S210" s="30">
        <f>'INFORM-HN 2018'!U212</f>
        <v>10</v>
      </c>
      <c r="T210" s="30">
        <f>'INFORM-HN 2018'!V212</f>
        <v>8.8000000000000007</v>
      </c>
      <c r="U210" s="30">
        <f>'INFORM-HN 2018'!W212</f>
        <v>9.5</v>
      </c>
      <c r="V210" s="30">
        <f>'INFORM-HN 2018'!X212</f>
        <v>5.7</v>
      </c>
      <c r="W210" s="30">
        <f>'INFORM-HN 2018'!Y212</f>
        <v>7.2</v>
      </c>
      <c r="X210" s="30">
        <f>'INFORM-HN 2018'!Z212</f>
        <v>6</v>
      </c>
      <c r="Y210" s="30">
        <f>'INFORM-HN 2018'!AA212</f>
        <v>6.3</v>
      </c>
      <c r="Z210" s="30">
        <f>'INFORM-HN 2018'!AB212</f>
        <v>8.3000000000000007</v>
      </c>
      <c r="AA210" s="30">
        <f>'INFORM-HN 2018'!AC212</f>
        <v>6.8</v>
      </c>
      <c r="AB210" s="30"/>
      <c r="AD210" s="101"/>
      <c r="AE210" s="4"/>
      <c r="AF210" s="210"/>
      <c r="AG210" s="30"/>
      <c r="AH210" s="30"/>
      <c r="AI210" s="30"/>
      <c r="AJ210" s="30"/>
      <c r="AK210" s="30"/>
      <c r="AL210" s="30"/>
      <c r="AO210" s="30"/>
      <c r="AP210" s="30"/>
      <c r="AQ210" s="30"/>
      <c r="AR210" s="30"/>
      <c r="AS210" s="30"/>
      <c r="AT210" s="30"/>
      <c r="AU210" s="30"/>
      <c r="AV210" s="30"/>
    </row>
    <row r="211" spans="1:48" x14ac:dyDescent="0.25">
      <c r="A211" s="105" t="s">
        <v>83</v>
      </c>
      <c r="B211" s="30">
        <f>'Peligro y Exposición'!D212</f>
        <v>5.7</v>
      </c>
      <c r="C211" s="30">
        <f>'Peligro y Exposición'!H212</f>
        <v>9.3000000000000007</v>
      </c>
      <c r="D211" s="30">
        <f>'Peligro y Exposición'!Q212</f>
        <v>0</v>
      </c>
      <c r="E211" s="30">
        <f>'Peligro y Exposición'!U212</f>
        <v>5.7</v>
      </c>
      <c r="F211" s="30">
        <f>'Peligro y Exposición'!Y212</f>
        <v>9.4</v>
      </c>
      <c r="G211" s="30">
        <f>'Peligro y Exposición'!Z212</f>
        <v>7.1</v>
      </c>
      <c r="H211" s="30">
        <f>'Peligro y Exposición'!AD212</f>
        <v>0</v>
      </c>
      <c r="I211" s="30">
        <f>'Peligro y Exposición'!AE212</f>
        <v>0</v>
      </c>
      <c r="J211" s="30">
        <f>'INFORM-HN 2018'!L213</f>
        <v>4.4000000000000004</v>
      </c>
      <c r="K211" s="30">
        <f>'INFORM-HN 2018'!M213</f>
        <v>9.1999999999999993</v>
      </c>
      <c r="L211" s="30">
        <f>'INFORM-HN 2018'!N213</f>
        <v>6.7</v>
      </c>
      <c r="M211" s="30">
        <f>'INFORM-HN 2018'!O213</f>
        <v>7.6</v>
      </c>
      <c r="N211" s="30">
        <f>'INFORM-HN 2018'!P213</f>
        <v>7.8</v>
      </c>
      <c r="O211" s="30">
        <f>'INFORM-HN 2018'!Q213</f>
        <v>6.8</v>
      </c>
      <c r="P211" s="30">
        <f>'INFORM-HN 2018'!R213</f>
        <v>7.8</v>
      </c>
      <c r="Q211" s="30">
        <f>'INFORM-HN 2018'!S213</f>
        <v>7.3</v>
      </c>
      <c r="R211" s="30">
        <f>'INFORM-HN 2018'!T213</f>
        <v>7.6</v>
      </c>
      <c r="S211" s="30">
        <f>'INFORM-HN 2018'!U213</f>
        <v>6.7</v>
      </c>
      <c r="T211" s="30">
        <f>'INFORM-HN 2018'!V213</f>
        <v>8.8000000000000007</v>
      </c>
      <c r="U211" s="30">
        <f>'INFORM-HN 2018'!W213</f>
        <v>7.9</v>
      </c>
      <c r="V211" s="30">
        <f>'INFORM-HN 2018'!X213</f>
        <v>5.5</v>
      </c>
      <c r="W211" s="30">
        <f>'INFORM-HN 2018'!Y213</f>
        <v>7.7</v>
      </c>
      <c r="X211" s="30">
        <f>'INFORM-HN 2018'!Z213</f>
        <v>6.5</v>
      </c>
      <c r="Y211" s="30">
        <f>'INFORM-HN 2018'!AA213</f>
        <v>6.6</v>
      </c>
      <c r="Z211" s="30">
        <f>'INFORM-HN 2018'!AB213</f>
        <v>7.3</v>
      </c>
      <c r="AA211" s="30">
        <f>'INFORM-HN 2018'!AC213</f>
        <v>6.2</v>
      </c>
      <c r="AB211" s="30"/>
      <c r="AD211" s="101"/>
      <c r="AE211" s="4"/>
      <c r="AF211" s="210"/>
      <c r="AG211" s="30"/>
      <c r="AH211" s="30"/>
      <c r="AI211" s="30"/>
      <c r="AJ211" s="30"/>
      <c r="AK211" s="30"/>
      <c r="AL211" s="30"/>
      <c r="AO211" s="30"/>
      <c r="AP211" s="30"/>
      <c r="AQ211" s="30"/>
      <c r="AR211" s="30"/>
      <c r="AS211" s="30"/>
      <c r="AT211" s="30"/>
      <c r="AU211" s="30"/>
      <c r="AV211" s="30"/>
    </row>
    <row r="212" spans="1:48" x14ac:dyDescent="0.25">
      <c r="A212" s="105" t="s">
        <v>84</v>
      </c>
      <c r="B212" s="30">
        <f>'Peligro y Exposición'!D213</f>
        <v>6.5</v>
      </c>
      <c r="C212" s="30">
        <f>'Peligro y Exposición'!H213</f>
        <v>0</v>
      </c>
      <c r="D212" s="30">
        <f>'Peligro y Exposición'!Q213</f>
        <v>0</v>
      </c>
      <c r="E212" s="30">
        <f>'Peligro y Exposición'!U213</f>
        <v>7.9</v>
      </c>
      <c r="F212" s="30">
        <f>'Peligro y Exposición'!Y213</f>
        <v>5.9</v>
      </c>
      <c r="G212" s="30">
        <f>'Peligro y Exposición'!Z213</f>
        <v>4.9000000000000004</v>
      </c>
      <c r="H212" s="30">
        <f>'Peligro y Exposición'!AD213</f>
        <v>6.4</v>
      </c>
      <c r="I212" s="30">
        <f>'Peligro y Exposición'!AE213</f>
        <v>6.4</v>
      </c>
      <c r="J212" s="30">
        <f>'INFORM-HN 2018'!L214</f>
        <v>5.7</v>
      </c>
      <c r="K212" s="30">
        <f>'INFORM-HN 2018'!M214</f>
        <v>8.1999999999999993</v>
      </c>
      <c r="L212" s="30">
        <f>'INFORM-HN 2018'!N214</f>
        <v>7.4</v>
      </c>
      <c r="M212" s="30">
        <f>'INFORM-HN 2018'!O214</f>
        <v>7.7</v>
      </c>
      <c r="N212" s="30">
        <f>'INFORM-HN 2018'!P214</f>
        <v>7.8</v>
      </c>
      <c r="O212" s="30">
        <f>'INFORM-HN 2018'!Q214</f>
        <v>0.3</v>
      </c>
      <c r="P212" s="30">
        <f>'INFORM-HN 2018'!R214</f>
        <v>5.7</v>
      </c>
      <c r="Q212" s="30">
        <f>'INFORM-HN 2018'!S214</f>
        <v>3.5</v>
      </c>
      <c r="R212" s="30">
        <f>'INFORM-HN 2018'!T214</f>
        <v>6.1</v>
      </c>
      <c r="S212" s="30">
        <f>'INFORM-HN 2018'!U214</f>
        <v>6.7</v>
      </c>
      <c r="T212" s="30">
        <f>'INFORM-HN 2018'!V214</f>
        <v>9</v>
      </c>
      <c r="U212" s="30">
        <f>'INFORM-HN 2018'!W214</f>
        <v>8.1</v>
      </c>
      <c r="V212" s="30">
        <f>'INFORM-HN 2018'!X214</f>
        <v>8.9</v>
      </c>
      <c r="W212" s="30">
        <f>'INFORM-HN 2018'!Y214</f>
        <v>8</v>
      </c>
      <c r="X212" s="30">
        <f>'INFORM-HN 2018'!Z214</f>
        <v>4.2</v>
      </c>
      <c r="Y212" s="30">
        <f>'INFORM-HN 2018'!AA214</f>
        <v>7</v>
      </c>
      <c r="Z212" s="30">
        <f>'INFORM-HN 2018'!AB214</f>
        <v>7.6</v>
      </c>
      <c r="AA212" s="30">
        <f>'INFORM-HN 2018'!AC214</f>
        <v>6.4</v>
      </c>
      <c r="AB212" s="30"/>
      <c r="AD212" s="101"/>
      <c r="AE212" s="4"/>
      <c r="AF212" s="210"/>
      <c r="AG212" s="30"/>
      <c r="AH212" s="30"/>
      <c r="AI212" s="30"/>
      <c r="AJ212" s="30"/>
      <c r="AK212" s="30"/>
      <c r="AL212" s="30"/>
      <c r="AO212" s="30"/>
      <c r="AP212" s="30"/>
      <c r="AQ212" s="30"/>
      <c r="AR212" s="30"/>
      <c r="AS212" s="30"/>
      <c r="AT212" s="30"/>
      <c r="AU212" s="30"/>
      <c r="AV212" s="30"/>
    </row>
    <row r="213" spans="1:48" x14ac:dyDescent="0.25">
      <c r="A213" s="105" t="s">
        <v>326</v>
      </c>
      <c r="B213" s="30">
        <f>'Peligro y Exposición'!D214</f>
        <v>5.9</v>
      </c>
      <c r="C213" s="30">
        <f>'Peligro y Exposición'!H214</f>
        <v>0</v>
      </c>
      <c r="D213" s="30">
        <f>'Peligro y Exposición'!Q214</f>
        <v>0</v>
      </c>
      <c r="E213" s="30">
        <f>'Peligro y Exposición'!U214</f>
        <v>7.8</v>
      </c>
      <c r="F213" s="30">
        <f>'Peligro y Exposición'!Y214</f>
        <v>0</v>
      </c>
      <c r="G213" s="30">
        <f>'Peligro y Exposición'!Z214</f>
        <v>3.6</v>
      </c>
      <c r="H213" s="30">
        <f>'Peligro y Exposición'!AD214</f>
        <v>4.7</v>
      </c>
      <c r="I213" s="30">
        <f>'Peligro y Exposición'!AE214</f>
        <v>4.7</v>
      </c>
      <c r="J213" s="30">
        <f>'INFORM-HN 2018'!L215</f>
        <v>4.2</v>
      </c>
      <c r="K213" s="30">
        <f>'INFORM-HN 2018'!M215</f>
        <v>5.4</v>
      </c>
      <c r="L213" s="30">
        <f>'INFORM-HN 2018'!N215</f>
        <v>5.3</v>
      </c>
      <c r="M213" s="30">
        <f>'INFORM-HN 2018'!O215</f>
        <v>5.2</v>
      </c>
      <c r="N213" s="30">
        <f>'INFORM-HN 2018'!P215</f>
        <v>5.3</v>
      </c>
      <c r="O213" s="30">
        <f>'INFORM-HN 2018'!Q215</f>
        <v>9.6</v>
      </c>
      <c r="P213" s="30">
        <f>'INFORM-HN 2018'!R215</f>
        <v>3.1</v>
      </c>
      <c r="Q213" s="30">
        <f>'INFORM-HN 2018'!S215</f>
        <v>7.6</v>
      </c>
      <c r="R213" s="30">
        <f>'INFORM-HN 2018'!T215</f>
        <v>6.6</v>
      </c>
      <c r="S213" s="30">
        <f>'INFORM-HN 2018'!U215</f>
        <v>6.7</v>
      </c>
      <c r="T213" s="30">
        <f>'INFORM-HN 2018'!V215</f>
        <v>2.2000000000000002</v>
      </c>
      <c r="U213" s="30">
        <f>'INFORM-HN 2018'!W215</f>
        <v>4.8</v>
      </c>
      <c r="V213" s="30">
        <f>'INFORM-HN 2018'!X215</f>
        <v>3.2</v>
      </c>
      <c r="W213" s="30">
        <f>'INFORM-HN 2018'!Y215</f>
        <v>5.8</v>
      </c>
      <c r="X213" s="30">
        <f>'INFORM-HN 2018'!Z215</f>
        <v>3.3</v>
      </c>
      <c r="Y213" s="30">
        <f>'INFORM-HN 2018'!AA215</f>
        <v>4.0999999999999996</v>
      </c>
      <c r="Z213" s="30">
        <f>'INFORM-HN 2018'!AB215</f>
        <v>4.5</v>
      </c>
      <c r="AA213" s="30">
        <f>'INFORM-HN 2018'!AC215</f>
        <v>5</v>
      </c>
      <c r="AB213" s="30"/>
      <c r="AD213" s="101"/>
      <c r="AE213" s="4"/>
      <c r="AF213" s="210"/>
      <c r="AG213" s="30"/>
      <c r="AH213" s="30"/>
      <c r="AI213" s="30"/>
      <c r="AJ213" s="30"/>
      <c r="AK213" s="30"/>
      <c r="AL213" s="30"/>
      <c r="AO213" s="30"/>
      <c r="AP213" s="30"/>
      <c r="AQ213" s="30"/>
      <c r="AR213" s="30"/>
      <c r="AS213" s="30"/>
      <c r="AT213" s="30"/>
      <c r="AU213" s="30"/>
      <c r="AV213" s="30"/>
    </row>
    <row r="214" spans="1:48" x14ac:dyDescent="0.25">
      <c r="A214" s="105" t="s">
        <v>327</v>
      </c>
      <c r="B214" s="30">
        <f>'Peligro y Exposición'!D215</f>
        <v>7.4</v>
      </c>
      <c r="C214" s="30">
        <f>'Peligro y Exposición'!H215</f>
        <v>0</v>
      </c>
      <c r="D214" s="30">
        <f>'Peligro y Exposición'!Q215</f>
        <v>0</v>
      </c>
      <c r="E214" s="30">
        <f>'Peligro y Exposición'!U215</f>
        <v>7.3</v>
      </c>
      <c r="F214" s="30">
        <f>'Peligro y Exposición'!Y215</f>
        <v>6</v>
      </c>
      <c r="G214" s="30">
        <f>'Peligro y Exposición'!Z215</f>
        <v>4.9000000000000004</v>
      </c>
      <c r="H214" s="30">
        <f>'Peligro y Exposición'!AD215</f>
        <v>0.5</v>
      </c>
      <c r="I214" s="30">
        <f>'Peligro y Exposición'!AE215</f>
        <v>0.5</v>
      </c>
      <c r="J214" s="30">
        <f>'INFORM-HN 2018'!L216</f>
        <v>3</v>
      </c>
      <c r="K214" s="30">
        <f>'INFORM-HN 2018'!M216</f>
        <v>8.6</v>
      </c>
      <c r="L214" s="30">
        <f>'INFORM-HN 2018'!N216</f>
        <v>8.6999999999999993</v>
      </c>
      <c r="M214" s="30">
        <f>'INFORM-HN 2018'!O216</f>
        <v>7.3</v>
      </c>
      <c r="N214" s="30">
        <f>'INFORM-HN 2018'!P216</f>
        <v>8.1999999999999993</v>
      </c>
      <c r="O214" s="30">
        <f>'INFORM-HN 2018'!Q216</f>
        <v>1.3</v>
      </c>
      <c r="P214" s="30">
        <f>'INFORM-HN 2018'!R216</f>
        <v>7.4</v>
      </c>
      <c r="Q214" s="30">
        <f>'INFORM-HN 2018'!S216</f>
        <v>5.0999999999999996</v>
      </c>
      <c r="R214" s="30">
        <f>'INFORM-HN 2018'!T216</f>
        <v>6.9</v>
      </c>
      <c r="S214" s="30">
        <f>'INFORM-HN 2018'!U216</f>
        <v>6.7</v>
      </c>
      <c r="T214" s="30">
        <f>'INFORM-HN 2018'!V216</f>
        <v>7.5</v>
      </c>
      <c r="U214" s="30">
        <f>'INFORM-HN 2018'!W216</f>
        <v>7.1</v>
      </c>
      <c r="V214" s="30">
        <f>'INFORM-HN 2018'!X216</f>
        <v>8.4</v>
      </c>
      <c r="W214" s="30">
        <f>'INFORM-HN 2018'!Y216</f>
        <v>7</v>
      </c>
      <c r="X214" s="30">
        <f>'INFORM-HN 2018'!Z216</f>
        <v>6.7</v>
      </c>
      <c r="Y214" s="30">
        <f>'INFORM-HN 2018'!AA216</f>
        <v>7.4</v>
      </c>
      <c r="Z214" s="30">
        <f>'INFORM-HN 2018'!AB216</f>
        <v>7.3</v>
      </c>
      <c r="AA214" s="30">
        <f>'INFORM-HN 2018'!AC216</f>
        <v>5.3</v>
      </c>
      <c r="AB214" s="30"/>
      <c r="AD214" s="101"/>
      <c r="AE214" s="4"/>
      <c r="AF214" s="210"/>
      <c r="AG214" s="30"/>
      <c r="AH214" s="30"/>
      <c r="AI214" s="30"/>
      <c r="AJ214" s="30"/>
      <c r="AK214" s="30"/>
      <c r="AL214" s="30"/>
      <c r="AO214" s="30"/>
      <c r="AP214" s="30"/>
      <c r="AQ214" s="30"/>
      <c r="AR214" s="30"/>
      <c r="AS214" s="30"/>
      <c r="AT214" s="30"/>
      <c r="AU214" s="30"/>
      <c r="AV214" s="30"/>
    </row>
    <row r="215" spans="1:48" x14ac:dyDescent="0.25">
      <c r="A215" s="105" t="s">
        <v>210</v>
      </c>
      <c r="B215" s="30">
        <f>'Peligro y Exposición'!D216</f>
        <v>6.4</v>
      </c>
      <c r="C215" s="30"/>
      <c r="D215" s="30">
        <f>'Peligro y Exposición'!Q216</f>
        <v>0</v>
      </c>
      <c r="E215" s="30">
        <f>'Peligro y Exposición'!U216</f>
        <v>9.4</v>
      </c>
      <c r="F215" s="30">
        <f>'Peligro y Exposición'!Y216</f>
        <v>0</v>
      </c>
      <c r="G215" s="30">
        <f>'Peligro y Exposición'!Z216</f>
        <v>5.5</v>
      </c>
      <c r="H215" s="30">
        <f>'Peligro y Exposición'!AD216</f>
        <v>6.5</v>
      </c>
      <c r="I215" s="30">
        <f>'Peligro y Exposición'!AE216</f>
        <v>6.5</v>
      </c>
      <c r="J215" s="30">
        <f>'INFORM-HN 2018'!L217</f>
        <v>6</v>
      </c>
      <c r="K215" s="30">
        <f>'INFORM-HN 2018'!M217</f>
        <v>7.3</v>
      </c>
      <c r="L215" s="30">
        <f>'INFORM-HN 2018'!N217</f>
        <v>7.2</v>
      </c>
      <c r="M215" s="30">
        <f>'INFORM-HN 2018'!O217</f>
        <v>5.7</v>
      </c>
      <c r="N215" s="30">
        <f>'INFORM-HN 2018'!P217</f>
        <v>6.7</v>
      </c>
      <c r="O215" s="30">
        <f>'INFORM-HN 2018'!Q217</f>
        <v>2.5</v>
      </c>
      <c r="P215" s="30">
        <f>'INFORM-HN 2018'!R217</f>
        <v>4.9000000000000004</v>
      </c>
      <c r="Q215" s="30">
        <f>'INFORM-HN 2018'!S217</f>
        <v>3.8</v>
      </c>
      <c r="R215" s="30">
        <f>'INFORM-HN 2018'!T217</f>
        <v>5.4</v>
      </c>
      <c r="S215" s="30">
        <f>'INFORM-HN 2018'!U217</f>
        <v>8.3000000000000007</v>
      </c>
      <c r="T215" s="30">
        <f>'INFORM-HN 2018'!V217</f>
        <v>7.4</v>
      </c>
      <c r="U215" s="30">
        <f>'INFORM-HN 2018'!W217</f>
        <v>7.9</v>
      </c>
      <c r="V215" s="30">
        <f>'INFORM-HN 2018'!X217</f>
        <v>6.6</v>
      </c>
      <c r="W215" s="30">
        <f>'INFORM-HN 2018'!Y217</f>
        <v>9.3000000000000007</v>
      </c>
      <c r="X215" s="30">
        <f>'INFORM-HN 2018'!Z217</f>
        <v>7.1</v>
      </c>
      <c r="Y215" s="30">
        <f>'INFORM-HN 2018'!AA217</f>
        <v>7.7</v>
      </c>
      <c r="Z215" s="30">
        <f>'INFORM-HN 2018'!AB217</f>
        <v>7.8</v>
      </c>
      <c r="AA215" s="30">
        <f>'INFORM-HN 2018'!AC217</f>
        <v>6.3</v>
      </c>
      <c r="AB215" s="30"/>
      <c r="AD215" s="101"/>
      <c r="AE215" s="4"/>
      <c r="AF215" s="210"/>
      <c r="AG215" s="30"/>
      <c r="AH215" s="30"/>
      <c r="AI215" s="30"/>
      <c r="AJ215" s="30"/>
      <c r="AK215" s="30"/>
      <c r="AL215" s="30"/>
      <c r="AO215" s="30"/>
      <c r="AP215" s="30"/>
      <c r="AQ215" s="30"/>
      <c r="AR215" s="30"/>
      <c r="AS215" s="30"/>
      <c r="AT215" s="30"/>
      <c r="AU215" s="30"/>
      <c r="AV215" s="30"/>
    </row>
    <row r="216" spans="1:48" x14ac:dyDescent="0.25">
      <c r="A216" s="105" t="s">
        <v>328</v>
      </c>
      <c r="B216" s="30">
        <f>'Peligro y Exposición'!D217</f>
        <v>6.1</v>
      </c>
      <c r="C216" s="30">
        <f>'Peligro y Exposición'!H217</f>
        <v>0</v>
      </c>
      <c r="D216" s="30">
        <f>'Peligro y Exposición'!Q217</f>
        <v>0</v>
      </c>
      <c r="E216" s="30">
        <f>'Peligro y Exposición'!U217</f>
        <v>3.1</v>
      </c>
      <c r="F216" s="30">
        <f>'Peligro y Exposición'!Y217</f>
        <v>5.2</v>
      </c>
      <c r="G216" s="30">
        <f>'Peligro y Exposición'!Z217</f>
        <v>3.3</v>
      </c>
      <c r="H216" s="30">
        <f>'Peligro y Exposición'!AD217</f>
        <v>0</v>
      </c>
      <c r="I216" s="30">
        <f>'Peligro y Exposición'!AE217</f>
        <v>0</v>
      </c>
      <c r="J216" s="30">
        <f>'INFORM-HN 2018'!L218</f>
        <v>1.8</v>
      </c>
      <c r="K216" s="30">
        <f>'INFORM-HN 2018'!M218</f>
        <v>9.3000000000000007</v>
      </c>
      <c r="L216" s="30">
        <f>'INFORM-HN 2018'!N218</f>
        <v>8.1999999999999993</v>
      </c>
      <c r="M216" s="30">
        <f>'INFORM-HN 2018'!O218</f>
        <v>7.3</v>
      </c>
      <c r="N216" s="30">
        <f>'INFORM-HN 2018'!P218</f>
        <v>8.3000000000000007</v>
      </c>
      <c r="O216" s="30">
        <f>'INFORM-HN 2018'!Q218</f>
        <v>1.5</v>
      </c>
      <c r="P216" s="30">
        <f>'INFORM-HN 2018'!R218</f>
        <v>6.3</v>
      </c>
      <c r="Q216" s="30">
        <f>'INFORM-HN 2018'!S218</f>
        <v>4.3</v>
      </c>
      <c r="R216" s="30">
        <f>'INFORM-HN 2018'!T218</f>
        <v>6.7</v>
      </c>
      <c r="S216" s="30">
        <f>'INFORM-HN 2018'!U218</f>
        <v>10</v>
      </c>
      <c r="T216" s="30">
        <f>'INFORM-HN 2018'!V218</f>
        <v>9.3000000000000007</v>
      </c>
      <c r="U216" s="30">
        <f>'INFORM-HN 2018'!W218</f>
        <v>9.6999999999999993</v>
      </c>
      <c r="V216" s="30">
        <f>'INFORM-HN 2018'!X218</f>
        <v>4.5</v>
      </c>
      <c r="W216" s="30">
        <f>'INFORM-HN 2018'!Y218</f>
        <v>7.7</v>
      </c>
      <c r="X216" s="30">
        <f>'INFORM-HN 2018'!Z218</f>
        <v>9.3000000000000007</v>
      </c>
      <c r="Y216" s="30">
        <f>'INFORM-HN 2018'!AA218</f>
        <v>7.2</v>
      </c>
      <c r="Z216" s="30">
        <f>'INFORM-HN 2018'!AB218</f>
        <v>8.8000000000000007</v>
      </c>
      <c r="AA216" s="30">
        <f>'INFORM-HN 2018'!AC218</f>
        <v>4.7</v>
      </c>
      <c r="AB216" s="30"/>
      <c r="AD216" s="101"/>
      <c r="AE216" s="4"/>
      <c r="AF216" s="210"/>
      <c r="AG216" s="30"/>
      <c r="AH216" s="30"/>
      <c r="AI216" s="30"/>
      <c r="AJ216" s="30"/>
      <c r="AK216" s="30"/>
      <c r="AL216" s="30"/>
      <c r="AO216" s="30"/>
      <c r="AP216" s="30"/>
      <c r="AQ216" s="30"/>
      <c r="AR216" s="30"/>
      <c r="AS216" s="30"/>
      <c r="AT216" s="30"/>
      <c r="AU216" s="30"/>
      <c r="AV216" s="30"/>
    </row>
    <row r="217" spans="1:48" x14ac:dyDescent="0.25">
      <c r="A217" s="105" t="s">
        <v>329</v>
      </c>
      <c r="B217" s="30">
        <f>'Peligro y Exposición'!D218</f>
        <v>6.4</v>
      </c>
      <c r="C217" s="30">
        <f>'Peligro y Exposición'!H218</f>
        <v>8.9</v>
      </c>
      <c r="D217" s="30">
        <f>'Peligro y Exposición'!Q218</f>
        <v>0</v>
      </c>
      <c r="E217" s="30">
        <f>'Peligro y Exposición'!U218</f>
        <v>6</v>
      </c>
      <c r="F217" s="30">
        <f>'Peligro y Exposición'!Y218</f>
        <v>5</v>
      </c>
      <c r="G217" s="30">
        <f>'Peligro y Exposición'!Z218</f>
        <v>6</v>
      </c>
      <c r="H217" s="30">
        <f>'Peligro y Exposición'!AD218</f>
        <v>6.6</v>
      </c>
      <c r="I217" s="30">
        <f>'Peligro y Exposición'!AE218</f>
        <v>6.6</v>
      </c>
      <c r="J217" s="30">
        <f>'INFORM-HN 2018'!L219</f>
        <v>6.3</v>
      </c>
      <c r="K217" s="30">
        <f>'INFORM-HN 2018'!M219</f>
        <v>8.8000000000000007</v>
      </c>
      <c r="L217" s="30">
        <f>'INFORM-HN 2018'!N219</f>
        <v>7.6</v>
      </c>
      <c r="M217" s="30">
        <f>'INFORM-HN 2018'!O219</f>
        <v>7.4</v>
      </c>
      <c r="N217" s="30">
        <f>'INFORM-HN 2018'!P219</f>
        <v>7.9</v>
      </c>
      <c r="O217" s="30">
        <f>'INFORM-HN 2018'!Q219</f>
        <v>3.2</v>
      </c>
      <c r="P217" s="30">
        <f>'INFORM-HN 2018'!R219</f>
        <v>5.6</v>
      </c>
      <c r="Q217" s="30">
        <f>'INFORM-HN 2018'!S219</f>
        <v>4.5</v>
      </c>
      <c r="R217" s="30">
        <f>'INFORM-HN 2018'!T219</f>
        <v>6.5</v>
      </c>
      <c r="S217" s="30">
        <f>'INFORM-HN 2018'!U219</f>
        <v>10</v>
      </c>
      <c r="T217" s="30">
        <f>'INFORM-HN 2018'!V219</f>
        <v>9.1999999999999993</v>
      </c>
      <c r="U217" s="30">
        <f>'INFORM-HN 2018'!W219</f>
        <v>9.6999999999999993</v>
      </c>
      <c r="V217" s="30">
        <f>'INFORM-HN 2018'!X219</f>
        <v>7.7</v>
      </c>
      <c r="W217" s="30">
        <f>'INFORM-HN 2018'!Y219</f>
        <v>6.9</v>
      </c>
      <c r="X217" s="30">
        <f>'INFORM-HN 2018'!Z219</f>
        <v>6.7</v>
      </c>
      <c r="Y217" s="30">
        <f>'INFORM-HN 2018'!AA219</f>
        <v>7.1</v>
      </c>
      <c r="Z217" s="30">
        <f>'INFORM-HN 2018'!AB219</f>
        <v>8.6999999999999993</v>
      </c>
      <c r="AA217" s="30">
        <f>'INFORM-HN 2018'!AC219</f>
        <v>7.1</v>
      </c>
      <c r="AB217" s="30"/>
      <c r="AD217" s="101"/>
      <c r="AE217" s="4"/>
      <c r="AF217" s="210"/>
      <c r="AG217" s="30"/>
      <c r="AH217" s="30"/>
      <c r="AI217" s="30"/>
      <c r="AJ217" s="30"/>
      <c r="AK217" s="30"/>
      <c r="AL217" s="30"/>
      <c r="AO217" s="30"/>
      <c r="AP217" s="30"/>
      <c r="AQ217" s="30"/>
      <c r="AR217" s="30"/>
      <c r="AS217" s="30"/>
      <c r="AT217" s="30"/>
      <c r="AU217" s="30"/>
      <c r="AV217" s="30"/>
    </row>
    <row r="218" spans="1:48" x14ac:dyDescent="0.25">
      <c r="A218" s="105" t="s">
        <v>330</v>
      </c>
      <c r="B218" s="30">
        <f>'Peligro y Exposición'!D219</f>
        <v>6.4</v>
      </c>
      <c r="C218" s="30">
        <f>'Peligro y Exposición'!H219</f>
        <v>0</v>
      </c>
      <c r="D218" s="30">
        <f>'Peligro y Exposición'!Q219</f>
        <v>0</v>
      </c>
      <c r="E218" s="30">
        <f>'Peligro y Exposición'!U219</f>
        <v>9.5</v>
      </c>
      <c r="F218" s="30">
        <f>'Peligro y Exposición'!Y219</f>
        <v>5.0999999999999996</v>
      </c>
      <c r="G218" s="30">
        <f>'Peligro y Exposición'!Z219</f>
        <v>5.5</v>
      </c>
      <c r="H218" s="30">
        <f>'Peligro y Exposición'!AD219</f>
        <v>6.4</v>
      </c>
      <c r="I218" s="30">
        <f>'Peligro y Exposición'!AE219</f>
        <v>6.4</v>
      </c>
      <c r="J218" s="30">
        <f>'INFORM-HN 2018'!L220</f>
        <v>6</v>
      </c>
      <c r="K218" s="30">
        <f>'INFORM-HN 2018'!M220</f>
        <v>6.5</v>
      </c>
      <c r="L218" s="30">
        <f>'INFORM-HN 2018'!N220</f>
        <v>7.9</v>
      </c>
      <c r="M218" s="30">
        <f>'INFORM-HN 2018'!O220</f>
        <v>5.3</v>
      </c>
      <c r="N218" s="30">
        <f>'INFORM-HN 2018'!P220</f>
        <v>6.6</v>
      </c>
      <c r="O218" s="30">
        <f>'INFORM-HN 2018'!Q220</f>
        <v>4.7</v>
      </c>
      <c r="P218" s="30">
        <f>'INFORM-HN 2018'!R220</f>
        <v>7.1</v>
      </c>
      <c r="Q218" s="30">
        <f>'INFORM-HN 2018'!S220</f>
        <v>6</v>
      </c>
      <c r="R218" s="30">
        <f>'INFORM-HN 2018'!T220</f>
        <v>6.3</v>
      </c>
      <c r="S218" s="30">
        <f>'INFORM-HN 2018'!U220</f>
        <v>10</v>
      </c>
      <c r="T218" s="30">
        <f>'INFORM-HN 2018'!V220</f>
        <v>6.8</v>
      </c>
      <c r="U218" s="30">
        <f>'INFORM-HN 2018'!W220</f>
        <v>8.9</v>
      </c>
      <c r="V218" s="30">
        <f>'INFORM-HN 2018'!X220</f>
        <v>5.0999999999999996</v>
      </c>
      <c r="W218" s="30">
        <f>'INFORM-HN 2018'!Y220</f>
        <v>4.4000000000000004</v>
      </c>
      <c r="X218" s="30">
        <f>'INFORM-HN 2018'!Z220</f>
        <v>6.1</v>
      </c>
      <c r="Y218" s="30">
        <f>'INFORM-HN 2018'!AA220</f>
        <v>5.2</v>
      </c>
      <c r="Z218" s="30">
        <f>'INFORM-HN 2018'!AB220</f>
        <v>7.5</v>
      </c>
      <c r="AA218" s="30">
        <f>'INFORM-HN 2018'!AC220</f>
        <v>6.6</v>
      </c>
      <c r="AB218" s="30"/>
      <c r="AD218" s="101"/>
      <c r="AE218" s="4"/>
      <c r="AF218" s="210"/>
      <c r="AG218" s="30"/>
      <c r="AH218" s="30"/>
      <c r="AI218" s="30"/>
      <c r="AJ218" s="30"/>
      <c r="AK218" s="30"/>
      <c r="AL218" s="30"/>
      <c r="AO218" s="30"/>
      <c r="AP218" s="30"/>
      <c r="AQ218" s="30"/>
      <c r="AR218" s="30"/>
      <c r="AS218" s="30"/>
      <c r="AT218" s="30"/>
      <c r="AU218" s="30"/>
      <c r="AV218" s="30"/>
    </row>
    <row r="219" spans="1:48" x14ac:dyDescent="0.25">
      <c r="A219" s="105" t="s">
        <v>331</v>
      </c>
      <c r="B219" s="30">
        <f>'Peligro y Exposición'!D220</f>
        <v>7</v>
      </c>
      <c r="C219" s="30">
        <f>'Peligro y Exposición'!H220</f>
        <v>0</v>
      </c>
      <c r="D219" s="30">
        <f>'Peligro y Exposición'!Q220</f>
        <v>0</v>
      </c>
      <c r="E219" s="30">
        <f>'Peligro y Exposición'!U220</f>
        <v>7.1</v>
      </c>
      <c r="F219" s="30">
        <f>'Peligro y Exposición'!Y220</f>
        <v>5.5</v>
      </c>
      <c r="G219" s="30">
        <f>'Peligro y Exposición'!Z220</f>
        <v>4.5999999999999996</v>
      </c>
      <c r="H219" s="30">
        <f>'Peligro y Exposición'!AD220</f>
        <v>4.7</v>
      </c>
      <c r="I219" s="30">
        <f>'Peligro y Exposición'!AE220</f>
        <v>4.7</v>
      </c>
      <c r="J219" s="30">
        <f>'INFORM-HN 2018'!L221</f>
        <v>4.7</v>
      </c>
      <c r="K219" s="30">
        <f>'INFORM-HN 2018'!M221</f>
        <v>6.5</v>
      </c>
      <c r="L219" s="30">
        <f>'INFORM-HN 2018'!N221</f>
        <v>6.9</v>
      </c>
      <c r="M219" s="30">
        <f>'INFORM-HN 2018'!O221</f>
        <v>5.6</v>
      </c>
      <c r="N219" s="30">
        <f>'INFORM-HN 2018'!P221</f>
        <v>6.3</v>
      </c>
      <c r="O219" s="30">
        <f>'INFORM-HN 2018'!Q221</f>
        <v>4</v>
      </c>
      <c r="P219" s="30">
        <f>'INFORM-HN 2018'!R221</f>
        <v>3.3</v>
      </c>
      <c r="Q219" s="30">
        <f>'INFORM-HN 2018'!S221</f>
        <v>3.7</v>
      </c>
      <c r="R219" s="30">
        <f>'INFORM-HN 2018'!T221</f>
        <v>5.0999999999999996</v>
      </c>
      <c r="S219" s="30">
        <f>'INFORM-HN 2018'!U221</f>
        <v>6.7</v>
      </c>
      <c r="T219" s="30">
        <f>'INFORM-HN 2018'!V221</f>
        <v>5.2</v>
      </c>
      <c r="U219" s="30">
        <f>'INFORM-HN 2018'!W221</f>
        <v>6</v>
      </c>
      <c r="V219" s="30">
        <f>'INFORM-HN 2018'!X221</f>
        <v>4.9000000000000004</v>
      </c>
      <c r="W219" s="30">
        <f>'INFORM-HN 2018'!Y221</f>
        <v>4.3</v>
      </c>
      <c r="X219" s="30">
        <f>'INFORM-HN 2018'!Z221</f>
        <v>5.5</v>
      </c>
      <c r="Y219" s="30">
        <f>'INFORM-HN 2018'!AA221</f>
        <v>4.9000000000000004</v>
      </c>
      <c r="Z219" s="30">
        <f>'INFORM-HN 2018'!AB221</f>
        <v>5.5</v>
      </c>
      <c r="AA219" s="30">
        <f>'INFORM-HN 2018'!AC221</f>
        <v>5.0999999999999996</v>
      </c>
      <c r="AB219" s="30"/>
      <c r="AD219" s="101"/>
      <c r="AE219" s="4"/>
      <c r="AF219" s="210"/>
      <c r="AG219" s="30"/>
      <c r="AH219" s="30"/>
      <c r="AI219" s="30"/>
      <c r="AJ219" s="30"/>
      <c r="AK219" s="30"/>
      <c r="AL219" s="30"/>
      <c r="AO219" s="30"/>
      <c r="AP219" s="30"/>
      <c r="AQ219" s="30"/>
      <c r="AR219" s="30"/>
      <c r="AS219" s="30"/>
      <c r="AT219" s="30"/>
      <c r="AU219" s="30"/>
      <c r="AV219" s="30"/>
    </row>
    <row r="220" spans="1:48" x14ac:dyDescent="0.25">
      <c r="A220" s="105" t="s">
        <v>332</v>
      </c>
      <c r="B220" s="30">
        <f>'Peligro y Exposición'!D221</f>
        <v>6.6</v>
      </c>
      <c r="C220" s="30">
        <f>'Peligro y Exposición'!H221</f>
        <v>0</v>
      </c>
      <c r="D220" s="30">
        <f>'Peligro y Exposición'!Q221</f>
        <v>0</v>
      </c>
      <c r="E220" s="30">
        <f>'Peligro y Exposición'!U221</f>
        <v>9.4</v>
      </c>
      <c r="F220" s="30">
        <f>'Peligro y Exposición'!Y221</f>
        <v>5.0999999999999996</v>
      </c>
      <c r="G220" s="30">
        <f>'Peligro y Exposición'!Z221</f>
        <v>5.5</v>
      </c>
      <c r="H220" s="30">
        <f>'Peligro y Exposición'!AD221</f>
        <v>0.2</v>
      </c>
      <c r="I220" s="30">
        <f>'Peligro y Exposición'!AE221</f>
        <v>0.2</v>
      </c>
      <c r="J220" s="30">
        <f>'INFORM-HN 2018'!L222</f>
        <v>3.3</v>
      </c>
      <c r="K220" s="30">
        <f>'INFORM-HN 2018'!M222</f>
        <v>7.7</v>
      </c>
      <c r="L220" s="30">
        <f>'INFORM-HN 2018'!N222</f>
        <v>8.1</v>
      </c>
      <c r="M220" s="30">
        <f>'INFORM-HN 2018'!O222</f>
        <v>6.4</v>
      </c>
      <c r="N220" s="30">
        <f>'INFORM-HN 2018'!P222</f>
        <v>7.4</v>
      </c>
      <c r="O220" s="30">
        <f>'INFORM-HN 2018'!Q222</f>
        <v>2.9</v>
      </c>
      <c r="P220" s="30">
        <f>'INFORM-HN 2018'!R222</f>
        <v>6.8</v>
      </c>
      <c r="Q220" s="30">
        <f>'INFORM-HN 2018'!S222</f>
        <v>5.2</v>
      </c>
      <c r="R220" s="30">
        <f>'INFORM-HN 2018'!T222</f>
        <v>6.4</v>
      </c>
      <c r="S220" s="30">
        <f>'INFORM-HN 2018'!U222</f>
        <v>10</v>
      </c>
      <c r="T220" s="30">
        <f>'INFORM-HN 2018'!V222</f>
        <v>7</v>
      </c>
      <c r="U220" s="30">
        <f>'INFORM-HN 2018'!W222</f>
        <v>9</v>
      </c>
      <c r="V220" s="30">
        <f>'INFORM-HN 2018'!X222</f>
        <v>7.3</v>
      </c>
      <c r="W220" s="30">
        <f>'INFORM-HN 2018'!Y222</f>
        <v>6.2</v>
      </c>
      <c r="X220" s="30">
        <f>'INFORM-HN 2018'!Z222</f>
        <v>8.1</v>
      </c>
      <c r="Y220" s="30">
        <f>'INFORM-HN 2018'!AA222</f>
        <v>7.2</v>
      </c>
      <c r="Z220" s="30">
        <f>'INFORM-HN 2018'!AB222</f>
        <v>8.1999999999999993</v>
      </c>
      <c r="AA220" s="30">
        <f>'INFORM-HN 2018'!AC222</f>
        <v>5.6</v>
      </c>
      <c r="AB220" s="30"/>
      <c r="AD220" s="101"/>
      <c r="AE220" s="4"/>
      <c r="AF220" s="210"/>
      <c r="AG220" s="30"/>
      <c r="AH220" s="30"/>
      <c r="AI220" s="30"/>
      <c r="AJ220" s="30"/>
      <c r="AK220" s="30"/>
      <c r="AL220" s="30"/>
      <c r="AO220" s="30"/>
      <c r="AP220" s="30"/>
      <c r="AQ220" s="30"/>
      <c r="AR220" s="30"/>
      <c r="AS220" s="30"/>
      <c r="AT220" s="30"/>
      <c r="AU220" s="30"/>
      <c r="AV220" s="30"/>
    </row>
    <row r="221" spans="1:48" x14ac:dyDescent="0.25">
      <c r="A221" s="105" t="s">
        <v>333</v>
      </c>
      <c r="B221" s="30">
        <f>'Peligro y Exposición'!D222</f>
        <v>6.7</v>
      </c>
      <c r="C221" s="30"/>
      <c r="D221" s="30">
        <f>'Peligro y Exposición'!Q222</f>
        <v>0</v>
      </c>
      <c r="E221" s="30">
        <f>'Peligro y Exposición'!U222</f>
        <v>9.5</v>
      </c>
      <c r="F221" s="30">
        <f>'Peligro y Exposición'!Y222</f>
        <v>6.3</v>
      </c>
      <c r="G221" s="30">
        <f>'Peligro y Exposición'!Z222</f>
        <v>6.7</v>
      </c>
      <c r="H221" s="30">
        <f>'Peligro y Exposición'!AD222</f>
        <v>0</v>
      </c>
      <c r="I221" s="30">
        <f>'Peligro y Exposición'!AE222</f>
        <v>0</v>
      </c>
      <c r="J221" s="30">
        <f>'INFORM-HN 2018'!L223</f>
        <v>4.0999999999999996</v>
      </c>
      <c r="K221" s="30">
        <f>'INFORM-HN 2018'!M223</f>
        <v>7.3</v>
      </c>
      <c r="L221" s="30">
        <f>'INFORM-HN 2018'!N223</f>
        <v>7.6</v>
      </c>
      <c r="M221" s="30">
        <f>'INFORM-HN 2018'!O223</f>
        <v>5.9</v>
      </c>
      <c r="N221" s="30">
        <f>'INFORM-HN 2018'!P223</f>
        <v>6.9</v>
      </c>
      <c r="O221" s="30">
        <f>'INFORM-HN 2018'!Q223</f>
        <v>3.2</v>
      </c>
      <c r="P221" s="30">
        <f>'INFORM-HN 2018'!R223</f>
        <v>7.1</v>
      </c>
      <c r="Q221" s="30">
        <f>'INFORM-HN 2018'!S223</f>
        <v>5.5</v>
      </c>
      <c r="R221" s="30">
        <f>'INFORM-HN 2018'!T223</f>
        <v>6.3</v>
      </c>
      <c r="S221" s="30">
        <f>'INFORM-HN 2018'!U223</f>
        <v>10</v>
      </c>
      <c r="T221" s="30">
        <f>'INFORM-HN 2018'!V223</f>
        <v>6.5</v>
      </c>
      <c r="U221" s="30">
        <f>'INFORM-HN 2018'!W223</f>
        <v>8.8000000000000007</v>
      </c>
      <c r="V221" s="30">
        <f>'INFORM-HN 2018'!X223</f>
        <v>5.6</v>
      </c>
      <c r="W221" s="30">
        <f>'INFORM-HN 2018'!Y223</f>
        <v>5.7</v>
      </c>
      <c r="X221" s="30">
        <f>'INFORM-HN 2018'!Z223</f>
        <v>5.7</v>
      </c>
      <c r="Y221" s="30">
        <f>'INFORM-HN 2018'!AA223</f>
        <v>5.7</v>
      </c>
      <c r="Z221" s="30">
        <f>'INFORM-HN 2018'!AB223</f>
        <v>7.6</v>
      </c>
      <c r="AA221" s="30">
        <f>'INFORM-HN 2018'!AC223</f>
        <v>5.8</v>
      </c>
      <c r="AB221" s="30"/>
      <c r="AD221" s="101"/>
      <c r="AE221" s="4"/>
      <c r="AF221" s="210"/>
      <c r="AG221" s="30"/>
      <c r="AH221" s="30"/>
      <c r="AI221" s="30"/>
      <c r="AJ221" s="30"/>
      <c r="AK221" s="30"/>
      <c r="AL221" s="30"/>
      <c r="AO221" s="30"/>
      <c r="AP221" s="30"/>
      <c r="AQ221" s="30"/>
      <c r="AR221" s="30"/>
      <c r="AS221" s="30"/>
      <c r="AT221" s="30"/>
      <c r="AU221" s="30"/>
      <c r="AV221" s="30"/>
    </row>
    <row r="222" spans="1:48" x14ac:dyDescent="0.25">
      <c r="A222" s="105" t="s">
        <v>334</v>
      </c>
      <c r="B222" s="30">
        <f>'Peligro y Exposición'!D223</f>
        <v>6.7</v>
      </c>
      <c r="C222" s="30">
        <f>'Peligro y Exposición'!H223</f>
        <v>0</v>
      </c>
      <c r="D222" s="30">
        <f>'Peligro y Exposición'!Q223</f>
        <v>0</v>
      </c>
      <c r="E222" s="30">
        <f>'Peligro y Exposición'!U223</f>
        <v>4.2</v>
      </c>
      <c r="F222" s="30">
        <f>'Peligro y Exposición'!Y223</f>
        <v>5.4</v>
      </c>
      <c r="G222" s="30">
        <f>'Peligro y Exposición'!Z223</f>
        <v>3.8</v>
      </c>
      <c r="H222" s="30">
        <f>'Peligro y Exposición'!AD223</f>
        <v>4.5</v>
      </c>
      <c r="I222" s="30">
        <f>'Peligro y Exposición'!AE223</f>
        <v>4.5</v>
      </c>
      <c r="J222" s="30">
        <f>'INFORM-HN 2018'!L224</f>
        <v>4.2</v>
      </c>
      <c r="K222" s="30">
        <f>'INFORM-HN 2018'!M224</f>
        <v>7.6</v>
      </c>
      <c r="L222" s="30">
        <f>'INFORM-HN 2018'!N224</f>
        <v>8.4</v>
      </c>
      <c r="M222" s="30">
        <f>'INFORM-HN 2018'!O224</f>
        <v>5.7</v>
      </c>
      <c r="N222" s="30">
        <f>'INFORM-HN 2018'!P224</f>
        <v>7.2</v>
      </c>
      <c r="O222" s="30">
        <f>'INFORM-HN 2018'!Q224</f>
        <v>5.3</v>
      </c>
      <c r="P222" s="30">
        <f>'INFORM-HN 2018'!R224</f>
        <v>5.8</v>
      </c>
      <c r="Q222" s="30">
        <f>'INFORM-HN 2018'!S224</f>
        <v>5.6</v>
      </c>
      <c r="R222" s="30">
        <f>'INFORM-HN 2018'!T224</f>
        <v>6.5</v>
      </c>
      <c r="S222" s="30">
        <f>'INFORM-HN 2018'!U224</f>
        <v>10</v>
      </c>
      <c r="T222" s="30">
        <f>'INFORM-HN 2018'!V224</f>
        <v>6.9</v>
      </c>
      <c r="U222" s="30">
        <f>'INFORM-HN 2018'!W224</f>
        <v>8.9</v>
      </c>
      <c r="V222" s="30">
        <f>'INFORM-HN 2018'!X224</f>
        <v>6.2</v>
      </c>
      <c r="W222" s="30">
        <f>'INFORM-HN 2018'!Y224</f>
        <v>6.2</v>
      </c>
      <c r="X222" s="30">
        <f>'INFORM-HN 2018'!Z224</f>
        <v>7.1</v>
      </c>
      <c r="Y222" s="30">
        <f>'INFORM-HN 2018'!AA224</f>
        <v>6.5</v>
      </c>
      <c r="Z222" s="30">
        <f>'INFORM-HN 2018'!AB224</f>
        <v>7.9</v>
      </c>
      <c r="AA222" s="30">
        <f>'INFORM-HN 2018'!AC224</f>
        <v>6</v>
      </c>
      <c r="AB222" s="30"/>
      <c r="AD222" s="101"/>
      <c r="AE222" s="4"/>
      <c r="AF222" s="210"/>
      <c r="AG222" s="30"/>
      <c r="AH222" s="30"/>
      <c r="AI222" s="30"/>
      <c r="AJ222" s="30"/>
      <c r="AK222" s="30"/>
      <c r="AL222" s="30"/>
      <c r="AO222" s="30"/>
      <c r="AP222" s="30"/>
      <c r="AQ222" s="30"/>
      <c r="AR222" s="30"/>
      <c r="AS222" s="30"/>
      <c r="AT222" s="30"/>
      <c r="AU222" s="30"/>
      <c r="AV222" s="30"/>
    </row>
    <row r="223" spans="1:48" x14ac:dyDescent="0.25">
      <c r="A223" s="105" t="s">
        <v>335</v>
      </c>
      <c r="B223" s="30">
        <f>'Peligro y Exposición'!D224</f>
        <v>7</v>
      </c>
      <c r="C223" s="30"/>
      <c r="D223" s="30">
        <f>'Peligro y Exposición'!Q224</f>
        <v>0</v>
      </c>
      <c r="E223" s="30">
        <f>'Peligro y Exposición'!U224</f>
        <v>4</v>
      </c>
      <c r="F223" s="30">
        <f>'Peligro y Exposición'!Y224</f>
        <v>5.5</v>
      </c>
      <c r="G223" s="30">
        <f>'Peligro y Exposición'!Z224</f>
        <v>4.5999999999999996</v>
      </c>
      <c r="H223" s="30">
        <f>'Peligro y Exposición'!AD224</f>
        <v>4.5</v>
      </c>
      <c r="I223" s="30">
        <f>'Peligro y Exposición'!AE224</f>
        <v>4.5</v>
      </c>
      <c r="J223" s="30">
        <f>'INFORM-HN 2018'!L225</f>
        <v>4.5999999999999996</v>
      </c>
      <c r="K223" s="30">
        <f>'INFORM-HN 2018'!M225</f>
        <v>7.1</v>
      </c>
      <c r="L223" s="30">
        <f>'INFORM-HN 2018'!N225</f>
        <v>7.5</v>
      </c>
      <c r="M223" s="30">
        <f>'INFORM-HN 2018'!O225</f>
        <v>5.9</v>
      </c>
      <c r="N223" s="30">
        <f>'INFORM-HN 2018'!P225</f>
        <v>6.8</v>
      </c>
      <c r="O223" s="30">
        <f>'INFORM-HN 2018'!Q225</f>
        <v>1.7</v>
      </c>
      <c r="P223" s="30">
        <f>'INFORM-HN 2018'!R225</f>
        <v>5.0999999999999996</v>
      </c>
      <c r="Q223" s="30">
        <f>'INFORM-HN 2018'!S225</f>
        <v>3.6</v>
      </c>
      <c r="R223" s="30">
        <f>'INFORM-HN 2018'!T225</f>
        <v>5.4</v>
      </c>
      <c r="S223" s="30">
        <f>'INFORM-HN 2018'!U225</f>
        <v>6.7</v>
      </c>
      <c r="T223" s="30">
        <f>'INFORM-HN 2018'!V225</f>
        <v>5.0999999999999996</v>
      </c>
      <c r="U223" s="30">
        <f>'INFORM-HN 2018'!W225</f>
        <v>6</v>
      </c>
      <c r="V223" s="30">
        <f>'INFORM-HN 2018'!X225</f>
        <v>5.8</v>
      </c>
      <c r="W223" s="30">
        <f>'INFORM-HN 2018'!Y225</f>
        <v>6</v>
      </c>
      <c r="X223" s="30">
        <f>'INFORM-HN 2018'!Z225</f>
        <v>6.9</v>
      </c>
      <c r="Y223" s="30">
        <f>'INFORM-HN 2018'!AA225</f>
        <v>6.2</v>
      </c>
      <c r="Z223" s="30">
        <f>'INFORM-HN 2018'!AB225</f>
        <v>6.1</v>
      </c>
      <c r="AA223" s="30">
        <f>'INFORM-HN 2018'!AC225</f>
        <v>5.3</v>
      </c>
      <c r="AB223" s="30"/>
      <c r="AD223" s="101"/>
      <c r="AE223" s="4"/>
      <c r="AF223" s="210"/>
      <c r="AG223" s="30"/>
      <c r="AH223" s="30"/>
      <c r="AI223" s="30"/>
      <c r="AJ223" s="30"/>
      <c r="AK223" s="30"/>
      <c r="AL223" s="30"/>
      <c r="AO223" s="30"/>
      <c r="AP223" s="30"/>
      <c r="AQ223" s="30"/>
      <c r="AR223" s="30"/>
      <c r="AS223" s="30"/>
      <c r="AT223" s="30"/>
      <c r="AU223" s="30"/>
      <c r="AV223" s="30"/>
    </row>
    <row r="224" spans="1:48" x14ac:dyDescent="0.25">
      <c r="A224" s="105" t="s">
        <v>336</v>
      </c>
      <c r="B224" s="30">
        <f>'Peligro y Exposición'!D225</f>
        <v>6.4</v>
      </c>
      <c r="C224" s="30">
        <f>'Peligro y Exposición'!H225</f>
        <v>0</v>
      </c>
      <c r="D224" s="30">
        <f>'Peligro y Exposición'!Q225</f>
        <v>0</v>
      </c>
      <c r="E224" s="30">
        <f>'Peligro y Exposición'!U225</f>
        <v>9.4</v>
      </c>
      <c r="F224" s="30">
        <f>'Peligro y Exposición'!Y225</f>
        <v>5.3</v>
      </c>
      <c r="G224" s="30">
        <f>'Peligro y Exposición'!Z225</f>
        <v>5.5</v>
      </c>
      <c r="H224" s="30">
        <f>'Peligro y Exposición'!AD225</f>
        <v>0</v>
      </c>
      <c r="I224" s="30">
        <f>'Peligro y Exposición'!AE225</f>
        <v>0</v>
      </c>
      <c r="J224" s="30">
        <f>'INFORM-HN 2018'!L226</f>
        <v>3.2</v>
      </c>
      <c r="K224" s="30">
        <f>'INFORM-HN 2018'!M226</f>
        <v>8.4</v>
      </c>
      <c r="L224" s="30">
        <f>'INFORM-HN 2018'!N226</f>
        <v>8.1999999999999993</v>
      </c>
      <c r="M224" s="30">
        <f>'INFORM-HN 2018'!O226</f>
        <v>5.7</v>
      </c>
      <c r="N224" s="30">
        <f>'INFORM-HN 2018'!P226</f>
        <v>7.4</v>
      </c>
      <c r="O224" s="30">
        <f>'INFORM-HN 2018'!Q226</f>
        <v>1.9</v>
      </c>
      <c r="P224" s="30">
        <f>'INFORM-HN 2018'!R226</f>
        <v>6.4</v>
      </c>
      <c r="Q224" s="30">
        <f>'INFORM-HN 2018'!S226</f>
        <v>4.5</v>
      </c>
      <c r="R224" s="30">
        <f>'INFORM-HN 2018'!T226</f>
        <v>6.2</v>
      </c>
      <c r="S224" s="30">
        <f>'INFORM-HN 2018'!U226</f>
        <v>10</v>
      </c>
      <c r="T224" s="30">
        <f>'INFORM-HN 2018'!V226</f>
        <v>9.1999999999999993</v>
      </c>
      <c r="U224" s="30">
        <f>'INFORM-HN 2018'!W226</f>
        <v>9.6999999999999993</v>
      </c>
      <c r="V224" s="30">
        <f>'INFORM-HN 2018'!X226</f>
        <v>6.9</v>
      </c>
      <c r="W224" s="30">
        <f>'INFORM-HN 2018'!Y226</f>
        <v>6.6</v>
      </c>
      <c r="X224" s="30">
        <f>'INFORM-HN 2018'!Z226</f>
        <v>7.5</v>
      </c>
      <c r="Y224" s="30">
        <f>'INFORM-HN 2018'!AA226</f>
        <v>7</v>
      </c>
      <c r="Z224" s="30">
        <f>'INFORM-HN 2018'!AB226</f>
        <v>8.6999999999999993</v>
      </c>
      <c r="AA224" s="30">
        <f>'INFORM-HN 2018'!AC226</f>
        <v>5.6</v>
      </c>
      <c r="AB224" s="30"/>
      <c r="AD224" s="101"/>
      <c r="AE224" s="4"/>
      <c r="AF224" s="210"/>
      <c r="AG224" s="30"/>
      <c r="AH224" s="30"/>
      <c r="AI224" s="30"/>
      <c r="AJ224" s="30"/>
      <c r="AK224" s="30"/>
      <c r="AL224" s="30"/>
      <c r="AO224" s="30"/>
      <c r="AP224" s="30"/>
      <c r="AQ224" s="30"/>
      <c r="AR224" s="30"/>
      <c r="AS224" s="30"/>
      <c r="AT224" s="30"/>
      <c r="AU224" s="30"/>
      <c r="AV224" s="30"/>
    </row>
    <row r="225" spans="1:48" x14ac:dyDescent="0.25">
      <c r="A225" s="105" t="s">
        <v>337</v>
      </c>
      <c r="B225" s="30">
        <f>'Peligro y Exposición'!D226</f>
        <v>7</v>
      </c>
      <c r="C225" s="30">
        <f>'Peligro y Exposición'!H226</f>
        <v>0</v>
      </c>
      <c r="D225" s="30">
        <f>'Peligro y Exposición'!Q226</f>
        <v>0</v>
      </c>
      <c r="E225" s="30">
        <f>'Peligro y Exposición'!U226</f>
        <v>5.3</v>
      </c>
      <c r="F225" s="30">
        <f>'Peligro y Exposición'!Y226</f>
        <v>6.2</v>
      </c>
      <c r="G225" s="30">
        <f>'Peligro y Exposición'!Z226</f>
        <v>4.3</v>
      </c>
      <c r="H225" s="30">
        <f>'Peligro y Exposición'!AD226</f>
        <v>5.3</v>
      </c>
      <c r="I225" s="30">
        <f>'Peligro y Exposición'!AE226</f>
        <v>5.3</v>
      </c>
      <c r="J225" s="30">
        <f>'INFORM-HN 2018'!L227</f>
        <v>4.8</v>
      </c>
      <c r="K225" s="30">
        <f>'INFORM-HN 2018'!M227</f>
        <v>6.1</v>
      </c>
      <c r="L225" s="30">
        <f>'INFORM-HN 2018'!N227</f>
        <v>5.4</v>
      </c>
      <c r="M225" s="30">
        <f>'INFORM-HN 2018'!O227</f>
        <v>5.2</v>
      </c>
      <c r="N225" s="30">
        <f>'INFORM-HN 2018'!P227</f>
        <v>5.6</v>
      </c>
      <c r="O225" s="30">
        <f>'INFORM-HN 2018'!Q227</f>
        <v>8.6999999999999993</v>
      </c>
      <c r="P225" s="30">
        <f>'INFORM-HN 2018'!R227</f>
        <v>7.1</v>
      </c>
      <c r="Q225" s="30">
        <f>'INFORM-HN 2018'!S227</f>
        <v>8</v>
      </c>
      <c r="R225" s="30">
        <f>'INFORM-HN 2018'!T227</f>
        <v>7</v>
      </c>
      <c r="S225" s="30">
        <f>'INFORM-HN 2018'!U227</f>
        <v>6.7</v>
      </c>
      <c r="T225" s="30">
        <f>'INFORM-HN 2018'!V227</f>
        <v>3.1</v>
      </c>
      <c r="U225" s="30">
        <f>'INFORM-HN 2018'!W227</f>
        <v>5.2</v>
      </c>
      <c r="V225" s="30">
        <f>'INFORM-HN 2018'!X227</f>
        <v>4.5999999999999996</v>
      </c>
      <c r="W225" s="30">
        <f>'INFORM-HN 2018'!Y227</f>
        <v>3.6</v>
      </c>
      <c r="X225" s="30">
        <f>'INFORM-HN 2018'!Z227</f>
        <v>3.8</v>
      </c>
      <c r="Y225" s="30">
        <f>'INFORM-HN 2018'!AA227</f>
        <v>4</v>
      </c>
      <c r="Z225" s="30">
        <f>'INFORM-HN 2018'!AB227</f>
        <v>4.5999999999999996</v>
      </c>
      <c r="AA225" s="30">
        <f>'INFORM-HN 2018'!AC227</f>
        <v>5.4</v>
      </c>
      <c r="AB225" s="30"/>
      <c r="AD225" s="101"/>
      <c r="AE225" s="4"/>
      <c r="AF225" s="210"/>
      <c r="AG225" s="30"/>
      <c r="AH225" s="30"/>
      <c r="AI225" s="30"/>
      <c r="AJ225" s="30"/>
      <c r="AK225" s="30"/>
      <c r="AL225" s="30"/>
      <c r="AO225" s="30"/>
      <c r="AP225" s="30"/>
      <c r="AQ225" s="30"/>
      <c r="AR225" s="30"/>
      <c r="AS225" s="30"/>
      <c r="AT225" s="30"/>
      <c r="AU225" s="30"/>
      <c r="AV225" s="30"/>
    </row>
    <row r="226" spans="1:48" x14ac:dyDescent="0.25">
      <c r="A226" s="105" t="s">
        <v>183</v>
      </c>
      <c r="B226" s="30">
        <f>'Peligro y Exposición'!D227</f>
        <v>6.4</v>
      </c>
      <c r="C226" s="30">
        <f>'Peligro y Exposición'!H227</f>
        <v>0</v>
      </c>
      <c r="D226" s="30">
        <f>'Peligro y Exposición'!Q227</f>
        <v>0</v>
      </c>
      <c r="E226" s="30">
        <f>'Peligro y Exposición'!U227</f>
        <v>9.4</v>
      </c>
      <c r="F226" s="30">
        <f>'Peligro y Exposición'!Y227</f>
        <v>0</v>
      </c>
      <c r="G226" s="30">
        <f>'Peligro y Exposición'!Z227</f>
        <v>4.7</v>
      </c>
      <c r="H226" s="30">
        <f>'Peligro y Exposición'!AD227</f>
        <v>6.3</v>
      </c>
      <c r="I226" s="30">
        <f>'Peligro y Exposición'!AE227</f>
        <v>6.3</v>
      </c>
      <c r="J226" s="30">
        <f>'INFORM-HN 2018'!L228</f>
        <v>5.6</v>
      </c>
      <c r="K226" s="30">
        <f>'INFORM-HN 2018'!M228</f>
        <v>6.6</v>
      </c>
      <c r="L226" s="30">
        <f>'INFORM-HN 2018'!N228</f>
        <v>7.4</v>
      </c>
      <c r="M226" s="30">
        <f>'INFORM-HN 2018'!O228</f>
        <v>5.9</v>
      </c>
      <c r="N226" s="30">
        <f>'INFORM-HN 2018'!P228</f>
        <v>6.6</v>
      </c>
      <c r="O226" s="30">
        <f>'INFORM-HN 2018'!Q228</f>
        <v>4.9000000000000004</v>
      </c>
      <c r="P226" s="30">
        <f>'INFORM-HN 2018'!R228</f>
        <v>3.9</v>
      </c>
      <c r="Q226" s="30">
        <f>'INFORM-HN 2018'!S228</f>
        <v>4.4000000000000004</v>
      </c>
      <c r="R226" s="30">
        <f>'INFORM-HN 2018'!T228</f>
        <v>5.6</v>
      </c>
      <c r="S226" s="30">
        <f>'INFORM-HN 2018'!U228</f>
        <v>10</v>
      </c>
      <c r="T226" s="30">
        <f>'INFORM-HN 2018'!V228</f>
        <v>5.8</v>
      </c>
      <c r="U226" s="30">
        <f>'INFORM-HN 2018'!W228</f>
        <v>8.6999999999999993</v>
      </c>
      <c r="V226" s="30">
        <f>'INFORM-HN 2018'!X228</f>
        <v>5.4</v>
      </c>
      <c r="W226" s="30">
        <f>'INFORM-HN 2018'!Y228</f>
        <v>6.4</v>
      </c>
      <c r="X226" s="30">
        <f>'INFORM-HN 2018'!Z228</f>
        <v>6.3</v>
      </c>
      <c r="Y226" s="30">
        <f>'INFORM-HN 2018'!AA228</f>
        <v>6</v>
      </c>
      <c r="Z226" s="30">
        <f>'INFORM-HN 2018'!AB228</f>
        <v>7.6</v>
      </c>
      <c r="AA226" s="30">
        <f>'INFORM-HN 2018'!AC228</f>
        <v>6.2</v>
      </c>
      <c r="AB226" s="30"/>
      <c r="AD226" s="101"/>
      <c r="AE226" s="4"/>
      <c r="AF226" s="210"/>
      <c r="AG226" s="30"/>
      <c r="AH226" s="30"/>
      <c r="AI226" s="30"/>
      <c r="AJ226" s="30"/>
      <c r="AK226" s="30"/>
      <c r="AL226" s="30"/>
      <c r="AO226" s="30"/>
      <c r="AP226" s="30"/>
      <c r="AQ226" s="30"/>
      <c r="AR226" s="30"/>
      <c r="AS226" s="30"/>
      <c r="AT226" s="30"/>
      <c r="AU226" s="30"/>
      <c r="AV226" s="30"/>
    </row>
    <row r="227" spans="1:48" x14ac:dyDescent="0.25">
      <c r="A227" s="105" t="s">
        <v>338</v>
      </c>
      <c r="B227" s="30">
        <f>'Peligro y Exposición'!D228</f>
        <v>6.9</v>
      </c>
      <c r="C227" s="30">
        <f>'Peligro y Exposición'!H228</f>
        <v>0</v>
      </c>
      <c r="D227" s="30">
        <f>'Peligro y Exposición'!Q228</f>
        <v>0</v>
      </c>
      <c r="E227" s="30">
        <f>'Peligro y Exposición'!U228</f>
        <v>4.7</v>
      </c>
      <c r="F227" s="30">
        <f>'Peligro y Exposición'!Y228</f>
        <v>5.6</v>
      </c>
      <c r="G227" s="30">
        <f>'Peligro y Exposición'!Z228</f>
        <v>4</v>
      </c>
      <c r="H227" s="30">
        <f>'Peligro y Exposición'!AD228</f>
        <v>1.9</v>
      </c>
      <c r="I227" s="30">
        <f>'Peligro y Exposición'!AE228</f>
        <v>1.9</v>
      </c>
      <c r="J227" s="30">
        <f>'INFORM-HN 2018'!L229</f>
        <v>3</v>
      </c>
      <c r="K227" s="30">
        <f>'INFORM-HN 2018'!M229</f>
        <v>7</v>
      </c>
      <c r="L227" s="30">
        <f>'INFORM-HN 2018'!N229</f>
        <v>8.4</v>
      </c>
      <c r="M227" s="30">
        <f>'INFORM-HN 2018'!O229</f>
        <v>5.7</v>
      </c>
      <c r="N227" s="30">
        <f>'INFORM-HN 2018'!P229</f>
        <v>7</v>
      </c>
      <c r="O227" s="30">
        <f>'INFORM-HN 2018'!Q229</f>
        <v>3.7</v>
      </c>
      <c r="P227" s="30">
        <f>'INFORM-HN 2018'!R229</f>
        <v>4.7</v>
      </c>
      <c r="Q227" s="30">
        <f>'INFORM-HN 2018'!S229</f>
        <v>4.2</v>
      </c>
      <c r="R227" s="30">
        <f>'INFORM-HN 2018'!T229</f>
        <v>5.8</v>
      </c>
      <c r="S227" s="30">
        <f>'INFORM-HN 2018'!U229</f>
        <v>3.3</v>
      </c>
      <c r="T227" s="30">
        <f>'INFORM-HN 2018'!V229</f>
        <v>5.5</v>
      </c>
      <c r="U227" s="30">
        <f>'INFORM-HN 2018'!W229</f>
        <v>4.5</v>
      </c>
      <c r="V227" s="30">
        <f>'INFORM-HN 2018'!X229</f>
        <v>5.3</v>
      </c>
      <c r="W227" s="30">
        <f>'INFORM-HN 2018'!Y229</f>
        <v>6.2</v>
      </c>
      <c r="X227" s="30">
        <f>'INFORM-HN 2018'!Z229</f>
        <v>5.4</v>
      </c>
      <c r="Y227" s="30">
        <f>'INFORM-HN 2018'!AA229</f>
        <v>5.6</v>
      </c>
      <c r="Z227" s="30">
        <f>'INFORM-HN 2018'!AB229</f>
        <v>5.0999999999999996</v>
      </c>
      <c r="AA227" s="30">
        <f>'INFORM-HN 2018'!AC229</f>
        <v>4.5</v>
      </c>
      <c r="AB227" s="30"/>
      <c r="AD227" s="101"/>
      <c r="AE227" s="4"/>
      <c r="AF227" s="210"/>
      <c r="AG227" s="30"/>
      <c r="AH227" s="30"/>
      <c r="AI227" s="30"/>
      <c r="AJ227" s="30"/>
      <c r="AK227" s="30"/>
      <c r="AL227" s="30"/>
      <c r="AO227" s="30"/>
      <c r="AP227" s="30"/>
      <c r="AQ227" s="30"/>
      <c r="AR227" s="30"/>
      <c r="AS227" s="30"/>
      <c r="AT227" s="30"/>
      <c r="AU227" s="30"/>
      <c r="AV227" s="30"/>
    </row>
    <row r="228" spans="1:48" x14ac:dyDescent="0.25">
      <c r="A228" s="105" t="s">
        <v>339</v>
      </c>
      <c r="B228" s="30">
        <f>'Peligro y Exposición'!D229</f>
        <v>6.2</v>
      </c>
      <c r="C228" s="30">
        <f>'Peligro y Exposición'!H229</f>
        <v>4.9000000000000004</v>
      </c>
      <c r="D228" s="30">
        <f>'Peligro y Exposición'!Q229</f>
        <v>0</v>
      </c>
      <c r="E228" s="30">
        <f>'Peligro y Exposición'!U229</f>
        <v>7</v>
      </c>
      <c r="F228" s="30">
        <f>'Peligro y Exposición'!Y229</f>
        <v>5.2</v>
      </c>
      <c r="G228" s="30">
        <f>'Peligro y Exposición'!Z229</f>
        <v>5</v>
      </c>
      <c r="H228" s="30">
        <f>'Peligro y Exposición'!AD229</f>
        <v>3.7</v>
      </c>
      <c r="I228" s="30">
        <f>'Peligro y Exposición'!AE229</f>
        <v>3.7</v>
      </c>
      <c r="J228" s="30">
        <f>'INFORM-HN 2018'!L230</f>
        <v>4.4000000000000004</v>
      </c>
      <c r="K228" s="30">
        <f>'INFORM-HN 2018'!M230</f>
        <v>6.4</v>
      </c>
      <c r="L228" s="30">
        <f>'INFORM-HN 2018'!N230</f>
        <v>6.4</v>
      </c>
      <c r="M228" s="30">
        <f>'INFORM-HN 2018'!O230</f>
        <v>5.5</v>
      </c>
      <c r="N228" s="30">
        <f>'INFORM-HN 2018'!P230</f>
        <v>6.1</v>
      </c>
      <c r="O228" s="30">
        <f>'INFORM-HN 2018'!Q230</f>
        <v>2.6</v>
      </c>
      <c r="P228" s="30">
        <f>'INFORM-HN 2018'!R230</f>
        <v>4.2</v>
      </c>
      <c r="Q228" s="30">
        <f>'INFORM-HN 2018'!S230</f>
        <v>3.4</v>
      </c>
      <c r="R228" s="30">
        <f>'INFORM-HN 2018'!T230</f>
        <v>4.9000000000000004</v>
      </c>
      <c r="S228" s="30">
        <f>'INFORM-HN 2018'!U230</f>
        <v>8.3000000000000007</v>
      </c>
      <c r="T228" s="30">
        <f>'INFORM-HN 2018'!V230</f>
        <v>4.2</v>
      </c>
      <c r="U228" s="30">
        <f>'INFORM-HN 2018'!W230</f>
        <v>6.7</v>
      </c>
      <c r="V228" s="30">
        <f>'INFORM-HN 2018'!X230</f>
        <v>5</v>
      </c>
      <c r="W228" s="30">
        <f>'INFORM-HN 2018'!Y230</f>
        <v>4.5</v>
      </c>
      <c r="X228" s="30">
        <f>'INFORM-HN 2018'!Z230</f>
        <v>6.9</v>
      </c>
      <c r="Y228" s="30">
        <f>'INFORM-HN 2018'!AA230</f>
        <v>5.5</v>
      </c>
      <c r="Z228" s="30">
        <f>'INFORM-HN 2018'!AB230</f>
        <v>6.1</v>
      </c>
      <c r="AA228" s="30">
        <f>'INFORM-HN 2018'!AC230</f>
        <v>5.0999999999999996</v>
      </c>
      <c r="AB228" s="30"/>
      <c r="AD228" s="101"/>
      <c r="AE228" s="4"/>
      <c r="AF228" s="210"/>
      <c r="AG228" s="30"/>
      <c r="AH228" s="30"/>
      <c r="AI228" s="30"/>
      <c r="AJ228" s="30"/>
      <c r="AK228" s="30"/>
      <c r="AL228" s="30"/>
      <c r="AO228" s="30"/>
      <c r="AP228" s="30"/>
      <c r="AQ228" s="30"/>
      <c r="AR228" s="30"/>
      <c r="AS228" s="30"/>
      <c r="AT228" s="30"/>
      <c r="AU228" s="30"/>
      <c r="AV228" s="30"/>
    </row>
    <row r="229" spans="1:48" x14ac:dyDescent="0.25">
      <c r="A229" s="105" t="s">
        <v>341</v>
      </c>
      <c r="B229" s="30">
        <f>'Peligro y Exposición'!D230</f>
        <v>0</v>
      </c>
      <c r="C229" s="30">
        <f>'Peligro y Exposición'!H230</f>
        <v>5.7</v>
      </c>
      <c r="D229" s="30">
        <f>'Peligro y Exposición'!Q230</f>
        <v>0</v>
      </c>
      <c r="E229" s="30">
        <f>'Peligro y Exposición'!U230</f>
        <v>8.5</v>
      </c>
      <c r="F229" s="30">
        <f>'Peligro y Exposición'!Y230</f>
        <v>0</v>
      </c>
      <c r="G229" s="30">
        <f>'Peligro y Exposición'!Z230</f>
        <v>3.9</v>
      </c>
      <c r="H229" s="30">
        <f>'Peligro y Exposición'!AD230</f>
        <v>9.1999999999999993</v>
      </c>
      <c r="I229" s="30">
        <f>'Peligro y Exposición'!AE230</f>
        <v>9.1999999999999993</v>
      </c>
      <c r="J229" s="30">
        <f>'INFORM-HN 2018'!L231</f>
        <v>7.4</v>
      </c>
      <c r="K229" s="30">
        <f>'INFORM-HN 2018'!M231</f>
        <v>6.4</v>
      </c>
      <c r="L229" s="30">
        <f>'INFORM-HN 2018'!N231</f>
        <v>6.5</v>
      </c>
      <c r="M229" s="30">
        <f>'INFORM-HN 2018'!O231</f>
        <v>6</v>
      </c>
      <c r="N229" s="30">
        <f>'INFORM-HN 2018'!P231</f>
        <v>6.3</v>
      </c>
      <c r="O229" s="30">
        <f>'INFORM-HN 2018'!Q231</f>
        <v>9.1</v>
      </c>
      <c r="P229" s="30">
        <f>'INFORM-HN 2018'!R231</f>
        <v>4.4000000000000004</v>
      </c>
      <c r="Q229" s="30">
        <f>'INFORM-HN 2018'!S231</f>
        <v>7.4</v>
      </c>
      <c r="R229" s="30">
        <f>'INFORM-HN 2018'!T231</f>
        <v>6.9</v>
      </c>
      <c r="S229" s="30">
        <f>'INFORM-HN 2018'!U231</f>
        <v>3.3</v>
      </c>
      <c r="T229" s="30">
        <f>'INFORM-HN 2018'!V231</f>
        <v>2.4</v>
      </c>
      <c r="U229" s="30">
        <f>'INFORM-HN 2018'!W231</f>
        <v>2.9</v>
      </c>
      <c r="V229" s="30">
        <f>'INFORM-HN 2018'!X231</f>
        <v>5.9</v>
      </c>
      <c r="W229" s="30">
        <f>'INFORM-HN 2018'!Y231</f>
        <v>7.5</v>
      </c>
      <c r="X229" s="30">
        <f>'INFORM-HN 2018'!Z231</f>
        <v>5.4</v>
      </c>
      <c r="Y229" s="30">
        <f>'INFORM-HN 2018'!AA231</f>
        <v>6.3</v>
      </c>
      <c r="Z229" s="30">
        <f>'INFORM-HN 2018'!AB231</f>
        <v>4.8</v>
      </c>
      <c r="AA229" s="30">
        <f>'INFORM-HN 2018'!AC231</f>
        <v>6.3</v>
      </c>
      <c r="AB229" s="30"/>
      <c r="AD229" s="101"/>
      <c r="AE229" s="4"/>
      <c r="AF229" s="210"/>
      <c r="AG229" s="30"/>
      <c r="AH229" s="30"/>
      <c r="AI229" s="30"/>
      <c r="AJ229" s="30"/>
      <c r="AK229" s="30"/>
      <c r="AL229" s="30"/>
      <c r="AO229" s="30"/>
      <c r="AP229" s="30"/>
      <c r="AQ229" s="30"/>
      <c r="AR229" s="30"/>
      <c r="AS229" s="30"/>
      <c r="AT229" s="30"/>
      <c r="AU229" s="30"/>
      <c r="AV229" s="30"/>
    </row>
    <row r="230" spans="1:48" x14ac:dyDescent="0.25">
      <c r="A230" s="105" t="s">
        <v>342</v>
      </c>
      <c r="B230" s="30">
        <f>'Peligro y Exposición'!D231</f>
        <v>0</v>
      </c>
      <c r="C230" s="30">
        <f>'Peligro y Exposición'!H231</f>
        <v>6.2</v>
      </c>
      <c r="D230" s="30">
        <f>'Peligro y Exposición'!Q231</f>
        <v>0</v>
      </c>
      <c r="E230" s="30">
        <f>'Peligro y Exposición'!U231</f>
        <v>8.1</v>
      </c>
      <c r="F230" s="30">
        <f>'Peligro y Exposición'!Y231</f>
        <v>3.9</v>
      </c>
      <c r="G230" s="30">
        <f>'Peligro y Exposición'!Z231</f>
        <v>4.4000000000000004</v>
      </c>
      <c r="H230" s="30">
        <f>'Peligro y Exposición'!AD231</f>
        <v>4.2</v>
      </c>
      <c r="I230" s="30">
        <f>'Peligro y Exposición'!AE231</f>
        <v>4.2</v>
      </c>
      <c r="J230" s="30">
        <f>'INFORM-HN 2018'!L232</f>
        <v>4.3</v>
      </c>
      <c r="K230" s="30">
        <f>'INFORM-HN 2018'!M232</f>
        <v>7.3</v>
      </c>
      <c r="L230" s="30">
        <f>'INFORM-HN 2018'!N232</f>
        <v>7.8</v>
      </c>
      <c r="M230" s="30">
        <f>'INFORM-HN 2018'!O232</f>
        <v>6.7</v>
      </c>
      <c r="N230" s="30">
        <f>'INFORM-HN 2018'!P232</f>
        <v>7.3</v>
      </c>
      <c r="O230" s="30">
        <f>'INFORM-HN 2018'!Q232</f>
        <v>6.1</v>
      </c>
      <c r="P230" s="30">
        <f>'INFORM-HN 2018'!R232</f>
        <v>4.5999999999999996</v>
      </c>
      <c r="Q230" s="30">
        <f>'INFORM-HN 2018'!S232</f>
        <v>5.4</v>
      </c>
      <c r="R230" s="30">
        <f>'INFORM-HN 2018'!T232</f>
        <v>6.4</v>
      </c>
      <c r="S230" s="30">
        <f>'INFORM-HN 2018'!U232</f>
        <v>3.3</v>
      </c>
      <c r="T230" s="30">
        <f>'INFORM-HN 2018'!V232</f>
        <v>3.9</v>
      </c>
      <c r="U230" s="30">
        <f>'INFORM-HN 2018'!W232</f>
        <v>3.6</v>
      </c>
      <c r="V230" s="30">
        <f>'INFORM-HN 2018'!X232</f>
        <v>7.4</v>
      </c>
      <c r="W230" s="30">
        <f>'INFORM-HN 2018'!Y232</f>
        <v>8.9</v>
      </c>
      <c r="X230" s="30">
        <f>'INFORM-HN 2018'!Z232</f>
        <v>3.6</v>
      </c>
      <c r="Y230" s="30">
        <f>'INFORM-HN 2018'!AA232</f>
        <v>6.6</v>
      </c>
      <c r="Z230" s="30">
        <f>'INFORM-HN 2018'!AB232</f>
        <v>5.3</v>
      </c>
      <c r="AA230" s="30">
        <f>'INFORM-HN 2018'!AC232</f>
        <v>5.3</v>
      </c>
      <c r="AB230" s="30"/>
      <c r="AD230" s="101"/>
      <c r="AE230" s="4"/>
      <c r="AF230" s="210"/>
      <c r="AG230" s="30"/>
      <c r="AH230" s="30"/>
      <c r="AI230" s="30"/>
      <c r="AJ230" s="30"/>
      <c r="AK230" s="30"/>
      <c r="AL230" s="30"/>
      <c r="AO230" s="30"/>
      <c r="AP230" s="30"/>
      <c r="AQ230" s="30"/>
      <c r="AR230" s="30"/>
      <c r="AS230" s="30"/>
      <c r="AT230" s="30"/>
      <c r="AU230" s="30"/>
      <c r="AV230" s="30"/>
    </row>
    <row r="231" spans="1:48" x14ac:dyDescent="0.25">
      <c r="A231" s="105" t="s">
        <v>343</v>
      </c>
      <c r="B231" s="30">
        <f>'Peligro y Exposición'!D232</f>
        <v>0</v>
      </c>
      <c r="C231" s="30">
        <f>'Peligro y Exposición'!H232</f>
        <v>3.3</v>
      </c>
      <c r="D231" s="30">
        <f>'Peligro y Exposición'!Q232</f>
        <v>0</v>
      </c>
      <c r="E231" s="30">
        <f>'Peligro y Exposición'!U232</f>
        <v>8.5</v>
      </c>
      <c r="F231" s="30">
        <f>'Peligro y Exposición'!Y232</f>
        <v>0</v>
      </c>
      <c r="G231" s="30">
        <f>'Peligro y Exposición'!Z232</f>
        <v>3.4</v>
      </c>
      <c r="H231" s="30">
        <f>'Peligro y Exposición'!AD232</f>
        <v>8.9</v>
      </c>
      <c r="I231" s="30">
        <f>'Peligro y Exposición'!AE232</f>
        <v>8.9</v>
      </c>
      <c r="J231" s="30">
        <f>'INFORM-HN 2018'!L233</f>
        <v>7</v>
      </c>
      <c r="K231" s="30">
        <f>'INFORM-HN 2018'!M233</f>
        <v>7.2</v>
      </c>
      <c r="L231" s="30">
        <f>'INFORM-HN 2018'!N233</f>
        <v>7.5</v>
      </c>
      <c r="M231" s="30">
        <f>'INFORM-HN 2018'!O233</f>
        <v>6.9</v>
      </c>
      <c r="N231" s="30">
        <f>'INFORM-HN 2018'!P233</f>
        <v>7.2</v>
      </c>
      <c r="O231" s="30">
        <f>'INFORM-HN 2018'!Q233</f>
        <v>9.5</v>
      </c>
      <c r="P231" s="30">
        <f>'INFORM-HN 2018'!R233</f>
        <v>2.9</v>
      </c>
      <c r="Q231" s="30">
        <f>'INFORM-HN 2018'!S233</f>
        <v>7.5</v>
      </c>
      <c r="R231" s="30">
        <f>'INFORM-HN 2018'!T233</f>
        <v>7.4</v>
      </c>
      <c r="S231" s="30">
        <f>'INFORM-HN 2018'!U233</f>
        <v>6.7</v>
      </c>
      <c r="T231" s="30">
        <f>'INFORM-HN 2018'!V233</f>
        <v>2.9</v>
      </c>
      <c r="U231" s="30">
        <f>'INFORM-HN 2018'!W233</f>
        <v>5.0999999999999996</v>
      </c>
      <c r="V231" s="30">
        <f>'INFORM-HN 2018'!X233</f>
        <v>7.4</v>
      </c>
      <c r="W231" s="30">
        <f>'INFORM-HN 2018'!Y233</f>
        <v>9.3000000000000007</v>
      </c>
      <c r="X231" s="30">
        <f>'INFORM-HN 2018'!Z233</f>
        <v>6</v>
      </c>
      <c r="Y231" s="30">
        <f>'INFORM-HN 2018'!AA233</f>
        <v>7.6</v>
      </c>
      <c r="Z231" s="30">
        <f>'INFORM-HN 2018'!AB233</f>
        <v>6.5</v>
      </c>
      <c r="AA231" s="30">
        <f>'INFORM-HN 2018'!AC233</f>
        <v>7</v>
      </c>
      <c r="AB231" s="30"/>
      <c r="AD231" s="101"/>
      <c r="AE231" s="4"/>
      <c r="AF231" s="210"/>
      <c r="AG231" s="30"/>
      <c r="AH231" s="30"/>
      <c r="AI231" s="30"/>
      <c r="AJ231" s="30"/>
      <c r="AK231" s="30"/>
      <c r="AL231" s="30"/>
      <c r="AO231" s="30"/>
      <c r="AP231" s="30"/>
      <c r="AQ231" s="30"/>
      <c r="AR231" s="30"/>
      <c r="AS231" s="30"/>
      <c r="AT231" s="30"/>
      <c r="AU231" s="30"/>
      <c r="AV231" s="30"/>
    </row>
    <row r="232" spans="1:48" x14ac:dyDescent="0.25">
      <c r="A232" s="105" t="s">
        <v>344</v>
      </c>
      <c r="B232" s="30">
        <f>'Peligro y Exposición'!D233</f>
        <v>0</v>
      </c>
      <c r="C232" s="30">
        <f>'Peligro y Exposición'!H233</f>
        <v>3.3</v>
      </c>
      <c r="D232" s="30">
        <f>'Peligro y Exposición'!Q233</f>
        <v>0</v>
      </c>
      <c r="E232" s="30">
        <f>'Peligro y Exposición'!U233</f>
        <v>5.9</v>
      </c>
      <c r="F232" s="30">
        <f>'Peligro y Exposición'!Y233</f>
        <v>3.8</v>
      </c>
      <c r="G232" s="30">
        <f>'Peligro y Exposición'!Z233</f>
        <v>2.9</v>
      </c>
      <c r="H232" s="30">
        <f>'Peligro y Exposición'!AD233</f>
        <v>1.3</v>
      </c>
      <c r="I232" s="30">
        <f>'Peligro y Exposición'!AE233</f>
        <v>1.3</v>
      </c>
      <c r="J232" s="30">
        <f>'INFORM-HN 2018'!L234</f>
        <v>2.1</v>
      </c>
      <c r="K232" s="30">
        <f>'INFORM-HN 2018'!M234</f>
        <v>7.6</v>
      </c>
      <c r="L232" s="30">
        <f>'INFORM-HN 2018'!N234</f>
        <v>8.4</v>
      </c>
      <c r="M232" s="30">
        <f>'INFORM-HN 2018'!O234</f>
        <v>6.8</v>
      </c>
      <c r="N232" s="30">
        <f>'INFORM-HN 2018'!P234</f>
        <v>7.6</v>
      </c>
      <c r="O232" s="30">
        <f>'INFORM-HN 2018'!Q234</f>
        <v>3.5</v>
      </c>
      <c r="P232" s="30">
        <f>'INFORM-HN 2018'!R234</f>
        <v>4.0999999999999996</v>
      </c>
      <c r="Q232" s="30">
        <f>'INFORM-HN 2018'!S234</f>
        <v>3.8</v>
      </c>
      <c r="R232" s="30">
        <f>'INFORM-HN 2018'!T234</f>
        <v>6</v>
      </c>
      <c r="S232" s="30">
        <f>'INFORM-HN 2018'!U234</f>
        <v>8.3000000000000007</v>
      </c>
      <c r="T232" s="30">
        <f>'INFORM-HN 2018'!V234</f>
        <v>7.5</v>
      </c>
      <c r="U232" s="30">
        <f>'INFORM-HN 2018'!W234</f>
        <v>7.9</v>
      </c>
      <c r="V232" s="30">
        <f>'INFORM-HN 2018'!X234</f>
        <v>6.6</v>
      </c>
      <c r="W232" s="30">
        <f>'INFORM-HN 2018'!Y234</f>
        <v>7.2</v>
      </c>
      <c r="X232" s="30">
        <f>'INFORM-HN 2018'!Z234</f>
        <v>6.3</v>
      </c>
      <c r="Y232" s="30">
        <f>'INFORM-HN 2018'!AA234</f>
        <v>6.7</v>
      </c>
      <c r="Z232" s="30">
        <f>'INFORM-HN 2018'!AB234</f>
        <v>7.3</v>
      </c>
      <c r="AA232" s="30">
        <f>'INFORM-HN 2018'!AC234</f>
        <v>4.5</v>
      </c>
      <c r="AB232" s="30"/>
      <c r="AD232" s="101"/>
      <c r="AE232" s="4"/>
      <c r="AF232" s="210"/>
      <c r="AG232" s="30"/>
      <c r="AH232" s="30"/>
      <c r="AI232" s="30"/>
      <c r="AJ232" s="30"/>
      <c r="AK232" s="30"/>
      <c r="AL232" s="30"/>
      <c r="AO232" s="30"/>
      <c r="AP232" s="30"/>
      <c r="AQ232" s="30"/>
      <c r="AR232" s="30"/>
      <c r="AS232" s="30"/>
      <c r="AT232" s="30"/>
      <c r="AU232" s="30"/>
      <c r="AV232" s="30"/>
    </row>
    <row r="233" spans="1:48" x14ac:dyDescent="0.25">
      <c r="A233" s="105" t="s">
        <v>345</v>
      </c>
      <c r="B233" s="30">
        <f>'Peligro y Exposición'!D234</f>
        <v>0</v>
      </c>
      <c r="C233" s="30">
        <f>'Peligro y Exposición'!H234</f>
        <v>2.8</v>
      </c>
      <c r="D233" s="30">
        <f>'Peligro y Exposición'!Q234</f>
        <v>0</v>
      </c>
      <c r="E233" s="30">
        <f>'Peligro y Exposición'!U234</f>
        <v>6.1</v>
      </c>
      <c r="F233" s="30">
        <f>'Peligro y Exposición'!Y234</f>
        <v>0</v>
      </c>
      <c r="G233" s="30">
        <f>'Peligro y Exposición'!Z234</f>
        <v>2.2000000000000002</v>
      </c>
      <c r="H233" s="30">
        <f>'Peligro y Exposición'!AD234</f>
        <v>2.2999999999999998</v>
      </c>
      <c r="I233" s="30">
        <f>'Peligro y Exposición'!AE234</f>
        <v>2.2999999999999998</v>
      </c>
      <c r="J233" s="30">
        <f>'INFORM-HN 2018'!L235</f>
        <v>2.2999999999999998</v>
      </c>
      <c r="K233" s="30">
        <f>'INFORM-HN 2018'!M235</f>
        <v>8.5</v>
      </c>
      <c r="L233" s="30">
        <f>'INFORM-HN 2018'!N235</f>
        <v>8.4</v>
      </c>
      <c r="M233" s="30">
        <f>'INFORM-HN 2018'!O235</f>
        <v>7.6</v>
      </c>
      <c r="N233" s="30">
        <f>'INFORM-HN 2018'!P235</f>
        <v>8.1999999999999993</v>
      </c>
      <c r="O233" s="30">
        <f>'INFORM-HN 2018'!Q235</f>
        <v>7.8</v>
      </c>
      <c r="P233" s="30">
        <f>'INFORM-HN 2018'!R235</f>
        <v>5.2</v>
      </c>
      <c r="Q233" s="30">
        <f>'INFORM-HN 2018'!S235</f>
        <v>6.7</v>
      </c>
      <c r="R233" s="30">
        <f>'INFORM-HN 2018'!T235</f>
        <v>7.5</v>
      </c>
      <c r="S233" s="30">
        <f>'INFORM-HN 2018'!U235</f>
        <v>10</v>
      </c>
      <c r="T233" s="30">
        <f>'INFORM-HN 2018'!V235</f>
        <v>6.1</v>
      </c>
      <c r="U233" s="30">
        <f>'INFORM-HN 2018'!W235</f>
        <v>8.8000000000000007</v>
      </c>
      <c r="V233" s="30">
        <f>'INFORM-HN 2018'!X235</f>
        <v>8.5</v>
      </c>
      <c r="W233" s="30">
        <f>'INFORM-HN 2018'!Y235</f>
        <v>9.9</v>
      </c>
      <c r="X233" s="30">
        <f>'INFORM-HN 2018'!Z235</f>
        <v>6.7</v>
      </c>
      <c r="Y233" s="30">
        <f>'INFORM-HN 2018'!AA235</f>
        <v>8.4</v>
      </c>
      <c r="Z233" s="30">
        <f>'INFORM-HN 2018'!AB235</f>
        <v>8.6</v>
      </c>
      <c r="AA233" s="30">
        <f>'INFORM-HN 2018'!AC235</f>
        <v>5.3</v>
      </c>
      <c r="AB233" s="30"/>
      <c r="AD233" s="101"/>
      <c r="AE233" s="4"/>
      <c r="AF233" s="210"/>
      <c r="AG233" s="30"/>
      <c r="AH233" s="30"/>
      <c r="AI233" s="30"/>
      <c r="AJ233" s="30"/>
      <c r="AK233" s="30"/>
      <c r="AL233" s="30"/>
      <c r="AO233" s="30"/>
      <c r="AP233" s="30"/>
      <c r="AQ233" s="30"/>
      <c r="AR233" s="30"/>
      <c r="AS233" s="30"/>
      <c r="AT233" s="30"/>
      <c r="AU233" s="30"/>
      <c r="AV233" s="30"/>
    </row>
    <row r="234" spans="1:48" x14ac:dyDescent="0.25">
      <c r="A234" s="105" t="s">
        <v>190</v>
      </c>
      <c r="B234" s="30">
        <f>'Peligro y Exposición'!D235</f>
        <v>0</v>
      </c>
      <c r="C234" s="30">
        <f>'Peligro y Exposición'!H235</f>
        <v>2.8</v>
      </c>
      <c r="D234" s="30">
        <f>'Peligro y Exposición'!Q235</f>
        <v>0</v>
      </c>
      <c r="E234" s="30">
        <f>'Peligro y Exposición'!U235</f>
        <v>0</v>
      </c>
      <c r="F234" s="30">
        <f>'Peligro y Exposición'!Y235</f>
        <v>5.4</v>
      </c>
      <c r="G234" s="30">
        <f>'Peligro y Exposición'!Z235</f>
        <v>1.9</v>
      </c>
      <c r="H234" s="30">
        <f>'Peligro y Exposición'!AD235</f>
        <v>0</v>
      </c>
      <c r="I234" s="30">
        <f>'Peligro y Exposición'!AE235</f>
        <v>0</v>
      </c>
      <c r="J234" s="30">
        <f>'INFORM-HN 2018'!L236</f>
        <v>1</v>
      </c>
      <c r="K234" s="30">
        <f>'INFORM-HN 2018'!M236</f>
        <v>8.1999999999999993</v>
      </c>
      <c r="L234" s="30">
        <f>'INFORM-HN 2018'!N236</f>
        <v>7.4</v>
      </c>
      <c r="M234" s="30">
        <f>'INFORM-HN 2018'!O236</f>
        <v>8.6</v>
      </c>
      <c r="N234" s="30">
        <f>'INFORM-HN 2018'!P236</f>
        <v>8.1</v>
      </c>
      <c r="O234" s="30">
        <f>'INFORM-HN 2018'!Q236</f>
        <v>4.7</v>
      </c>
      <c r="P234" s="30">
        <f>'INFORM-HN 2018'!R236</f>
        <v>5.2</v>
      </c>
      <c r="Q234" s="30">
        <f>'INFORM-HN 2018'!S236</f>
        <v>5</v>
      </c>
      <c r="R234" s="30">
        <f>'INFORM-HN 2018'!T236</f>
        <v>6.8</v>
      </c>
      <c r="S234" s="30">
        <f>'INFORM-HN 2018'!U236</f>
        <v>6.7</v>
      </c>
      <c r="T234" s="30">
        <f>'INFORM-HN 2018'!V236</f>
        <v>8.6</v>
      </c>
      <c r="U234" s="30">
        <f>'INFORM-HN 2018'!W236</f>
        <v>7.8</v>
      </c>
      <c r="V234" s="30">
        <f>'INFORM-HN 2018'!X236</f>
        <v>7.6</v>
      </c>
      <c r="W234" s="30">
        <f>'INFORM-HN 2018'!Y236</f>
        <v>6.9</v>
      </c>
      <c r="X234" s="30">
        <f>'INFORM-HN 2018'!Z236</f>
        <v>5.6</v>
      </c>
      <c r="Y234" s="30">
        <f>'INFORM-HN 2018'!AA236</f>
        <v>6.7</v>
      </c>
      <c r="Z234" s="30">
        <f>'INFORM-HN 2018'!AB236</f>
        <v>7.3</v>
      </c>
      <c r="AA234" s="30">
        <f>'INFORM-HN 2018'!AC236</f>
        <v>3.7</v>
      </c>
      <c r="AB234" s="30"/>
      <c r="AD234" s="101"/>
      <c r="AE234" s="4"/>
      <c r="AF234" s="210"/>
      <c r="AG234" s="30"/>
      <c r="AH234" s="30"/>
      <c r="AI234" s="30"/>
      <c r="AJ234" s="30"/>
      <c r="AK234" s="30"/>
      <c r="AL234" s="30"/>
      <c r="AO234" s="30"/>
      <c r="AP234" s="30"/>
      <c r="AQ234" s="30"/>
      <c r="AR234" s="30"/>
      <c r="AS234" s="30"/>
      <c r="AT234" s="30"/>
      <c r="AU234" s="30"/>
      <c r="AV234" s="30"/>
    </row>
    <row r="235" spans="1:48" x14ac:dyDescent="0.25">
      <c r="A235" s="105" t="s">
        <v>346</v>
      </c>
      <c r="B235" s="30">
        <f>'Peligro y Exposición'!D236</f>
        <v>0</v>
      </c>
      <c r="C235" s="30">
        <f>'Peligro y Exposición'!H236</f>
        <v>9.4</v>
      </c>
      <c r="D235" s="30">
        <f>'Peligro y Exposición'!Q236</f>
        <v>0</v>
      </c>
      <c r="E235" s="30">
        <f>'Peligro y Exposición'!U236</f>
        <v>9.6999999999999993</v>
      </c>
      <c r="F235" s="30">
        <f>'Peligro y Exposición'!Y236</f>
        <v>0</v>
      </c>
      <c r="G235" s="30">
        <f>'Peligro y Exposición'!Z236</f>
        <v>6.1</v>
      </c>
      <c r="H235" s="30">
        <f>'Peligro y Exposición'!AD236</f>
        <v>0</v>
      </c>
      <c r="I235" s="30">
        <f>'Peligro y Exposición'!AE236</f>
        <v>0</v>
      </c>
      <c r="J235" s="30">
        <f>'INFORM-HN 2018'!L237</f>
        <v>3.6</v>
      </c>
      <c r="K235" s="30">
        <f>'INFORM-HN 2018'!M237</f>
        <v>8.8000000000000007</v>
      </c>
      <c r="L235" s="30">
        <f>'INFORM-HN 2018'!N237</f>
        <v>7</v>
      </c>
      <c r="M235" s="30">
        <f>'INFORM-HN 2018'!O237</f>
        <v>7.8</v>
      </c>
      <c r="N235" s="30">
        <f>'INFORM-HN 2018'!P237</f>
        <v>7.9</v>
      </c>
      <c r="O235" s="30">
        <f>'INFORM-HN 2018'!Q237</f>
        <v>1.6</v>
      </c>
      <c r="P235" s="30">
        <f>'INFORM-HN 2018'!R237</f>
        <v>6.3</v>
      </c>
      <c r="Q235" s="30">
        <f>'INFORM-HN 2018'!S237</f>
        <v>4.3</v>
      </c>
      <c r="R235" s="30">
        <f>'INFORM-HN 2018'!T237</f>
        <v>6.4</v>
      </c>
      <c r="S235" s="30">
        <f>'INFORM-HN 2018'!U237</f>
        <v>8.3000000000000007</v>
      </c>
      <c r="T235" s="30">
        <f>'INFORM-HN 2018'!V237</f>
        <v>8.6</v>
      </c>
      <c r="U235" s="30">
        <f>'INFORM-HN 2018'!W237</f>
        <v>8.5</v>
      </c>
      <c r="V235" s="30">
        <f>'INFORM-HN 2018'!X237</f>
        <v>8.5</v>
      </c>
      <c r="W235" s="30">
        <f>'INFORM-HN 2018'!Y237</f>
        <v>8.4</v>
      </c>
      <c r="X235" s="30">
        <f>'INFORM-HN 2018'!Z237</f>
        <v>8.1999999999999993</v>
      </c>
      <c r="Y235" s="30">
        <f>'INFORM-HN 2018'!AA237</f>
        <v>8.4</v>
      </c>
      <c r="Z235" s="30">
        <f>'INFORM-HN 2018'!AB237</f>
        <v>8.5</v>
      </c>
      <c r="AA235" s="30">
        <f>'INFORM-HN 2018'!AC237</f>
        <v>5.8</v>
      </c>
      <c r="AB235" s="30"/>
      <c r="AD235" s="101"/>
      <c r="AE235" s="4"/>
      <c r="AF235" s="210"/>
      <c r="AG235" s="30"/>
      <c r="AH235" s="30"/>
      <c r="AI235" s="30"/>
      <c r="AJ235" s="30"/>
      <c r="AK235" s="30"/>
      <c r="AL235" s="30"/>
      <c r="AO235" s="30"/>
      <c r="AP235" s="30"/>
      <c r="AQ235" s="30"/>
      <c r="AR235" s="30"/>
      <c r="AS235" s="30"/>
      <c r="AT235" s="30"/>
      <c r="AU235" s="30"/>
      <c r="AV235" s="30"/>
    </row>
    <row r="236" spans="1:48" x14ac:dyDescent="0.25">
      <c r="A236" s="105" t="s">
        <v>347</v>
      </c>
      <c r="B236" s="30">
        <f>'Peligro y Exposición'!D237</f>
        <v>0</v>
      </c>
      <c r="C236" s="30">
        <f>'Peligro y Exposición'!H237</f>
        <v>2.1</v>
      </c>
      <c r="D236" s="30">
        <f>'Peligro y Exposición'!Q237</f>
        <v>0</v>
      </c>
      <c r="E236" s="30">
        <f>'Peligro y Exposición'!U237</f>
        <v>7.8</v>
      </c>
      <c r="F236" s="30">
        <f>'Peligro y Exposición'!Y237</f>
        <v>0</v>
      </c>
      <c r="G236" s="30">
        <f>'Peligro y Exposición'!Z237</f>
        <v>2.7</v>
      </c>
      <c r="H236" s="30">
        <f>'Peligro y Exposición'!AD237</f>
        <v>2.8</v>
      </c>
      <c r="I236" s="30">
        <f>'Peligro y Exposición'!AE237</f>
        <v>2.8</v>
      </c>
      <c r="J236" s="30">
        <f>'INFORM-HN 2018'!L238</f>
        <v>2.8</v>
      </c>
      <c r="K236" s="30">
        <f>'INFORM-HN 2018'!M238</f>
        <v>8.4</v>
      </c>
      <c r="L236" s="30">
        <f>'INFORM-HN 2018'!N238</f>
        <v>8.1999999999999993</v>
      </c>
      <c r="M236" s="30">
        <f>'INFORM-HN 2018'!O238</f>
        <v>7.7</v>
      </c>
      <c r="N236" s="30">
        <f>'INFORM-HN 2018'!P238</f>
        <v>8.1</v>
      </c>
      <c r="O236" s="30">
        <f>'INFORM-HN 2018'!Q238</f>
        <v>4.0999999999999996</v>
      </c>
      <c r="P236" s="30">
        <f>'INFORM-HN 2018'!R238</f>
        <v>4</v>
      </c>
      <c r="Q236" s="30">
        <f>'INFORM-HN 2018'!S238</f>
        <v>4.0999999999999996</v>
      </c>
      <c r="R236" s="30">
        <f>'INFORM-HN 2018'!T238</f>
        <v>6.5</v>
      </c>
      <c r="S236" s="30">
        <f>'INFORM-HN 2018'!U238</f>
        <v>10</v>
      </c>
      <c r="T236" s="30">
        <f>'INFORM-HN 2018'!V238</f>
        <v>5.3</v>
      </c>
      <c r="U236" s="30">
        <f>'INFORM-HN 2018'!W238</f>
        <v>8.6</v>
      </c>
      <c r="V236" s="30">
        <f>'INFORM-HN 2018'!X238</f>
        <v>7.9</v>
      </c>
      <c r="W236" s="30">
        <f>'INFORM-HN 2018'!Y238</f>
        <v>9.6</v>
      </c>
      <c r="X236" s="30">
        <f>'INFORM-HN 2018'!Z238</f>
        <v>6.4</v>
      </c>
      <c r="Y236" s="30">
        <f>'INFORM-HN 2018'!AA238</f>
        <v>8</v>
      </c>
      <c r="Z236" s="30">
        <f>'INFORM-HN 2018'!AB238</f>
        <v>8.3000000000000007</v>
      </c>
      <c r="AA236" s="30">
        <f>'INFORM-HN 2018'!AC238</f>
        <v>5.3</v>
      </c>
      <c r="AB236" s="30"/>
      <c r="AD236" s="101"/>
      <c r="AE236" s="4"/>
      <c r="AF236" s="210"/>
      <c r="AG236" s="30"/>
      <c r="AH236" s="30"/>
      <c r="AI236" s="30"/>
      <c r="AJ236" s="30"/>
      <c r="AK236" s="30"/>
      <c r="AL236" s="30"/>
      <c r="AO236" s="30"/>
      <c r="AP236" s="30"/>
      <c r="AQ236" s="30"/>
      <c r="AR236" s="30"/>
      <c r="AS236" s="30"/>
      <c r="AT236" s="30"/>
      <c r="AU236" s="30"/>
      <c r="AV236" s="30"/>
    </row>
    <row r="237" spans="1:48" x14ac:dyDescent="0.25">
      <c r="A237" s="105" t="s">
        <v>348</v>
      </c>
      <c r="B237" s="30">
        <f>'Peligro y Exposición'!D238</f>
        <v>0</v>
      </c>
      <c r="C237" s="30">
        <f>'Peligro y Exposición'!H238</f>
        <v>2.2000000000000002</v>
      </c>
      <c r="D237" s="30">
        <f>'Peligro y Exposición'!Q238</f>
        <v>0</v>
      </c>
      <c r="E237" s="30">
        <f>'Peligro y Exposición'!U238</f>
        <v>6.3</v>
      </c>
      <c r="F237" s="30">
        <f>'Peligro y Exposición'!Y238</f>
        <v>0</v>
      </c>
      <c r="G237" s="30">
        <f>'Peligro y Exposición'!Z238</f>
        <v>2.1</v>
      </c>
      <c r="H237" s="30">
        <f>'Peligro y Exposición'!AD238</f>
        <v>1.1000000000000001</v>
      </c>
      <c r="I237" s="30">
        <f>'Peligro y Exposición'!AE238</f>
        <v>1.1000000000000001</v>
      </c>
      <c r="J237" s="30">
        <f>'INFORM-HN 2018'!L239</f>
        <v>1.6</v>
      </c>
      <c r="K237" s="30">
        <f>'INFORM-HN 2018'!M239</f>
        <v>7.1</v>
      </c>
      <c r="L237" s="30">
        <f>'INFORM-HN 2018'!N239</f>
        <v>8.1999999999999993</v>
      </c>
      <c r="M237" s="30">
        <f>'INFORM-HN 2018'!O239</f>
        <v>6.9</v>
      </c>
      <c r="N237" s="30">
        <f>'INFORM-HN 2018'!P239</f>
        <v>7.4</v>
      </c>
      <c r="O237" s="30">
        <f>'INFORM-HN 2018'!Q239</f>
        <v>5.8</v>
      </c>
      <c r="P237" s="30">
        <f>'INFORM-HN 2018'!R239</f>
        <v>3.9</v>
      </c>
      <c r="Q237" s="30">
        <f>'INFORM-HN 2018'!S239</f>
        <v>4.9000000000000004</v>
      </c>
      <c r="R237" s="30">
        <f>'INFORM-HN 2018'!T239</f>
        <v>6.3</v>
      </c>
      <c r="S237" s="30">
        <f>'INFORM-HN 2018'!U239</f>
        <v>6.7</v>
      </c>
      <c r="T237" s="30">
        <f>'INFORM-HN 2018'!V239</f>
        <v>6.9</v>
      </c>
      <c r="U237" s="30">
        <f>'INFORM-HN 2018'!W239</f>
        <v>6.8</v>
      </c>
      <c r="V237" s="30">
        <f>'INFORM-HN 2018'!X239</f>
        <v>6.3</v>
      </c>
      <c r="W237" s="30">
        <f>'INFORM-HN 2018'!Y239</f>
        <v>5.6</v>
      </c>
      <c r="X237" s="30">
        <f>'INFORM-HN 2018'!Z239</f>
        <v>6.1</v>
      </c>
      <c r="Y237" s="30">
        <f>'INFORM-HN 2018'!AA239</f>
        <v>6</v>
      </c>
      <c r="Z237" s="30">
        <f>'INFORM-HN 2018'!AB239</f>
        <v>6.4</v>
      </c>
      <c r="AA237" s="30">
        <f>'INFORM-HN 2018'!AC239</f>
        <v>4</v>
      </c>
      <c r="AB237" s="30"/>
      <c r="AD237" s="101"/>
      <c r="AE237" s="4"/>
      <c r="AF237" s="210"/>
      <c r="AG237" s="30"/>
      <c r="AH237" s="30"/>
      <c r="AI237" s="30"/>
      <c r="AJ237" s="30"/>
      <c r="AK237" s="30"/>
      <c r="AL237" s="30"/>
      <c r="AO237" s="30"/>
      <c r="AP237" s="30"/>
      <c r="AQ237" s="30"/>
      <c r="AR237" s="30"/>
      <c r="AS237" s="30"/>
      <c r="AT237" s="30"/>
      <c r="AU237" s="30"/>
      <c r="AV237" s="30"/>
    </row>
    <row r="238" spans="1:48" x14ac:dyDescent="0.25">
      <c r="A238" s="105" t="s">
        <v>349</v>
      </c>
      <c r="B238" s="30">
        <f>'Peligro y Exposición'!D239</f>
        <v>0</v>
      </c>
      <c r="C238" s="30">
        <f>'Peligro y Exposición'!H239</f>
        <v>6.9</v>
      </c>
      <c r="D238" s="30">
        <f>'Peligro y Exposición'!Q239</f>
        <v>0</v>
      </c>
      <c r="E238" s="30">
        <f>'Peligro y Exposición'!U239</f>
        <v>8.6</v>
      </c>
      <c r="F238" s="30">
        <f>'Peligro y Exposición'!Y239</f>
        <v>0</v>
      </c>
      <c r="G238" s="30">
        <f>'Peligro y Exposición'!Z239</f>
        <v>4.3</v>
      </c>
      <c r="H238" s="30">
        <f>'Peligro y Exposición'!AD239</f>
        <v>0.8</v>
      </c>
      <c r="I238" s="30">
        <f>'Peligro y Exposición'!AE239</f>
        <v>0.8</v>
      </c>
      <c r="J238" s="30">
        <f>'INFORM-HN 2018'!L240</f>
        <v>2.7</v>
      </c>
      <c r="K238" s="30">
        <f>'INFORM-HN 2018'!M240</f>
        <v>9.6</v>
      </c>
      <c r="L238" s="30">
        <f>'INFORM-HN 2018'!N240</f>
        <v>7.6</v>
      </c>
      <c r="M238" s="30">
        <f>'INFORM-HN 2018'!O240</f>
        <v>8</v>
      </c>
      <c r="N238" s="30">
        <f>'INFORM-HN 2018'!P240</f>
        <v>8.4</v>
      </c>
      <c r="O238" s="30">
        <f>'INFORM-HN 2018'!Q240</f>
        <v>0.7</v>
      </c>
      <c r="P238" s="30">
        <f>'INFORM-HN 2018'!R240</f>
        <v>7.4</v>
      </c>
      <c r="Q238" s="30">
        <f>'INFORM-HN 2018'!S240</f>
        <v>4.9000000000000004</v>
      </c>
      <c r="R238" s="30">
        <f>'INFORM-HN 2018'!T240</f>
        <v>7</v>
      </c>
      <c r="S238" s="30">
        <f>'INFORM-HN 2018'!U240</f>
        <v>8.3000000000000007</v>
      </c>
      <c r="T238" s="30">
        <f>'INFORM-HN 2018'!V240</f>
        <v>7.9</v>
      </c>
      <c r="U238" s="30">
        <f>'INFORM-HN 2018'!W240</f>
        <v>8.1</v>
      </c>
      <c r="V238" s="30">
        <f>'INFORM-HN 2018'!X240</f>
        <v>10</v>
      </c>
      <c r="W238" s="30">
        <f>'INFORM-HN 2018'!Y240</f>
        <v>9.9</v>
      </c>
      <c r="X238" s="30">
        <f>'INFORM-HN 2018'!Z240</f>
        <v>8.9</v>
      </c>
      <c r="Y238" s="30">
        <f>'INFORM-HN 2018'!AA240</f>
        <v>9.6</v>
      </c>
      <c r="Z238" s="30">
        <f>'INFORM-HN 2018'!AB240</f>
        <v>9</v>
      </c>
      <c r="AA238" s="30">
        <f>'INFORM-HN 2018'!AC240</f>
        <v>5.5</v>
      </c>
      <c r="AB238" s="30"/>
      <c r="AD238" s="101"/>
      <c r="AE238" s="4"/>
      <c r="AF238" s="210"/>
      <c r="AG238" s="30"/>
      <c r="AH238" s="30"/>
      <c r="AI238" s="30"/>
      <c r="AJ238" s="30"/>
      <c r="AK238" s="30"/>
      <c r="AL238" s="30"/>
      <c r="AO238" s="30"/>
      <c r="AP238" s="30"/>
      <c r="AQ238" s="30"/>
      <c r="AR238" s="30"/>
      <c r="AS238" s="30"/>
      <c r="AT238" s="30"/>
      <c r="AU238" s="30"/>
      <c r="AV238" s="30"/>
    </row>
    <row r="239" spans="1:48" x14ac:dyDescent="0.25">
      <c r="A239" s="105" t="s">
        <v>350</v>
      </c>
      <c r="B239" s="30">
        <f>'Peligro y Exposición'!D240</f>
        <v>0</v>
      </c>
      <c r="C239" s="30">
        <f>'Peligro y Exposición'!H240</f>
        <v>10</v>
      </c>
      <c r="D239" s="30">
        <f>'Peligro y Exposición'!Q240</f>
        <v>0</v>
      </c>
      <c r="E239" s="30">
        <f>'Peligro y Exposición'!U240</f>
        <v>5.6</v>
      </c>
      <c r="F239" s="30">
        <f>'Peligro y Exposición'!Y240</f>
        <v>5.2</v>
      </c>
      <c r="G239" s="30">
        <f>'Peligro y Exposición'!Z240</f>
        <v>5.7</v>
      </c>
      <c r="H239" s="30">
        <f>'Peligro y Exposición'!AD240</f>
        <v>2.6</v>
      </c>
      <c r="I239" s="30">
        <f>'Peligro y Exposición'!AE240</f>
        <v>2.6</v>
      </c>
      <c r="J239" s="30">
        <f>'INFORM-HN 2018'!L241</f>
        <v>4.3</v>
      </c>
      <c r="K239" s="30">
        <f>'INFORM-HN 2018'!M241</f>
        <v>7.8</v>
      </c>
      <c r="L239" s="30">
        <f>'INFORM-HN 2018'!N241</f>
        <v>7.9</v>
      </c>
      <c r="M239" s="30">
        <f>'INFORM-HN 2018'!O241</f>
        <v>7.7</v>
      </c>
      <c r="N239" s="30">
        <f>'INFORM-HN 2018'!P241</f>
        <v>7.8</v>
      </c>
      <c r="O239" s="30">
        <f>'INFORM-HN 2018'!Q241</f>
        <v>4.0999999999999996</v>
      </c>
      <c r="P239" s="30">
        <f>'INFORM-HN 2018'!R241</f>
        <v>6.8</v>
      </c>
      <c r="Q239" s="30">
        <f>'INFORM-HN 2018'!S241</f>
        <v>5.6</v>
      </c>
      <c r="R239" s="30">
        <f>'INFORM-HN 2018'!T241</f>
        <v>6.8</v>
      </c>
      <c r="S239" s="30">
        <f>'INFORM-HN 2018'!U241</f>
        <v>10</v>
      </c>
      <c r="T239" s="30">
        <f>'INFORM-HN 2018'!V241</f>
        <v>7.8</v>
      </c>
      <c r="U239" s="30">
        <f>'INFORM-HN 2018'!W241</f>
        <v>9.1999999999999993</v>
      </c>
      <c r="V239" s="30">
        <f>'INFORM-HN 2018'!X241</f>
        <v>9</v>
      </c>
      <c r="W239" s="30">
        <f>'INFORM-HN 2018'!Y241</f>
        <v>7.9</v>
      </c>
      <c r="X239" s="30">
        <f>'INFORM-HN 2018'!Z241</f>
        <v>6.4</v>
      </c>
      <c r="Y239" s="30">
        <f>'INFORM-HN 2018'!AA241</f>
        <v>7.8</v>
      </c>
      <c r="Z239" s="30">
        <f>'INFORM-HN 2018'!AB241</f>
        <v>8.6</v>
      </c>
      <c r="AA239" s="30">
        <f>'INFORM-HN 2018'!AC241</f>
        <v>6.3</v>
      </c>
      <c r="AB239" s="30"/>
      <c r="AD239" s="101"/>
      <c r="AE239" s="4"/>
      <c r="AF239" s="210"/>
      <c r="AG239" s="30"/>
      <c r="AH239" s="30"/>
      <c r="AI239" s="30"/>
      <c r="AJ239" s="30"/>
      <c r="AK239" s="30"/>
      <c r="AL239" s="30"/>
      <c r="AO239" s="30"/>
      <c r="AP239" s="30"/>
      <c r="AQ239" s="30"/>
      <c r="AR239" s="30"/>
      <c r="AS239" s="30"/>
      <c r="AT239" s="30"/>
      <c r="AU239" s="30"/>
      <c r="AV239" s="30"/>
    </row>
    <row r="240" spans="1:48" x14ac:dyDescent="0.25">
      <c r="A240" s="105" t="s">
        <v>351</v>
      </c>
      <c r="B240" s="30">
        <f>'Peligro y Exposición'!D241</f>
        <v>0</v>
      </c>
      <c r="C240" s="30">
        <f>'Peligro y Exposición'!H241</f>
        <v>2.8</v>
      </c>
      <c r="D240" s="30">
        <f>'Peligro y Exposición'!Q241</f>
        <v>0</v>
      </c>
      <c r="E240" s="30">
        <f>'Peligro y Exposición'!U241</f>
        <v>5.2</v>
      </c>
      <c r="F240" s="30">
        <f>'Peligro y Exposición'!Y241</f>
        <v>0</v>
      </c>
      <c r="G240" s="30">
        <f>'Peligro y Exposición'!Z241</f>
        <v>1.9</v>
      </c>
      <c r="H240" s="30">
        <f>'Peligro y Exposición'!AD241</f>
        <v>0</v>
      </c>
      <c r="I240" s="30">
        <f>'Peligro y Exposición'!AE241</f>
        <v>0</v>
      </c>
      <c r="J240" s="30">
        <f>'INFORM-HN 2018'!L242</f>
        <v>1</v>
      </c>
      <c r="K240" s="30">
        <f>'INFORM-HN 2018'!M242</f>
        <v>8.1</v>
      </c>
      <c r="L240" s="30">
        <f>'INFORM-HN 2018'!N242</f>
        <v>7.1</v>
      </c>
      <c r="M240" s="30">
        <f>'INFORM-HN 2018'!O242</f>
        <v>8.5</v>
      </c>
      <c r="N240" s="30">
        <f>'INFORM-HN 2018'!P242</f>
        <v>7.9</v>
      </c>
      <c r="O240" s="30">
        <f>'INFORM-HN 2018'!Q242</f>
        <v>1.4</v>
      </c>
      <c r="P240" s="30">
        <f>'INFORM-HN 2018'!R242</f>
        <v>6.2</v>
      </c>
      <c r="Q240" s="30">
        <f>'INFORM-HN 2018'!S242</f>
        <v>4.2</v>
      </c>
      <c r="R240" s="30">
        <f>'INFORM-HN 2018'!T242</f>
        <v>6.4</v>
      </c>
      <c r="S240" s="30">
        <f>'INFORM-HN 2018'!U242</f>
        <v>5</v>
      </c>
      <c r="T240" s="30">
        <f>'INFORM-HN 2018'!V242</f>
        <v>7.3</v>
      </c>
      <c r="U240" s="30">
        <f>'INFORM-HN 2018'!W242</f>
        <v>6.3</v>
      </c>
      <c r="V240" s="30">
        <f>'INFORM-HN 2018'!X242</f>
        <v>8.6999999999999993</v>
      </c>
      <c r="W240" s="30">
        <f>'INFORM-HN 2018'!Y242</f>
        <v>5.4</v>
      </c>
      <c r="X240" s="30">
        <f>'INFORM-HN 2018'!Z242</f>
        <v>7</v>
      </c>
      <c r="Y240" s="30">
        <f>'INFORM-HN 2018'!AA242</f>
        <v>7</v>
      </c>
      <c r="Z240" s="30">
        <f>'INFORM-HN 2018'!AB242</f>
        <v>6.7</v>
      </c>
      <c r="AA240" s="30">
        <f>'INFORM-HN 2018'!AC242</f>
        <v>3.5</v>
      </c>
      <c r="AB240" s="30"/>
      <c r="AD240" s="101"/>
      <c r="AE240" s="4"/>
      <c r="AF240" s="210"/>
      <c r="AG240" s="30"/>
      <c r="AH240" s="30"/>
      <c r="AI240" s="30"/>
      <c r="AJ240" s="30"/>
      <c r="AK240" s="30"/>
      <c r="AL240" s="30"/>
      <c r="AO240" s="30"/>
      <c r="AP240" s="30"/>
      <c r="AQ240" s="30"/>
      <c r="AR240" s="30"/>
      <c r="AS240" s="30"/>
      <c r="AT240" s="30"/>
      <c r="AU240" s="30"/>
      <c r="AV240" s="30"/>
    </row>
    <row r="241" spans="1:48" x14ac:dyDescent="0.25">
      <c r="A241" s="105" t="s">
        <v>67</v>
      </c>
      <c r="B241" s="30">
        <f>'Peligro y Exposición'!D242</f>
        <v>0</v>
      </c>
      <c r="C241" s="30">
        <f>'Peligro y Exposición'!H242</f>
        <v>9</v>
      </c>
      <c r="D241" s="30">
        <f>'Peligro y Exposición'!Q242</f>
        <v>0</v>
      </c>
      <c r="E241" s="30">
        <f>'Peligro y Exposición'!U242</f>
        <v>5.2</v>
      </c>
      <c r="F241" s="30">
        <f>'Peligro y Exposición'!Y242</f>
        <v>0</v>
      </c>
      <c r="G241" s="30">
        <f>'Peligro y Exposición'!Z242</f>
        <v>4.0999999999999996</v>
      </c>
      <c r="H241" s="30">
        <f>'Peligro y Exposición'!AD242</f>
        <v>2.4</v>
      </c>
      <c r="I241" s="30">
        <f>'Peligro y Exposición'!AE242</f>
        <v>2.4</v>
      </c>
      <c r="J241" s="30">
        <f>'INFORM-HN 2018'!L243</f>
        <v>3.3</v>
      </c>
      <c r="K241" s="30">
        <f>'INFORM-HN 2018'!M243</f>
        <v>6.9</v>
      </c>
      <c r="L241" s="30">
        <f>'INFORM-HN 2018'!N243</f>
        <v>8</v>
      </c>
      <c r="M241" s="30">
        <f>'INFORM-HN 2018'!O243</f>
        <v>7.7</v>
      </c>
      <c r="N241" s="30">
        <f>'INFORM-HN 2018'!P243</f>
        <v>7.5</v>
      </c>
      <c r="O241" s="30">
        <f>'INFORM-HN 2018'!Q243</f>
        <v>6.5</v>
      </c>
      <c r="P241" s="30">
        <f>'INFORM-HN 2018'!R243</f>
        <v>3.3</v>
      </c>
      <c r="Q241" s="30">
        <f>'INFORM-HN 2018'!S243</f>
        <v>5.0999999999999996</v>
      </c>
      <c r="R241" s="30">
        <f>'INFORM-HN 2018'!T243</f>
        <v>6.5</v>
      </c>
      <c r="S241" s="30">
        <f>'INFORM-HN 2018'!U243</f>
        <v>8.3000000000000007</v>
      </c>
      <c r="T241" s="30">
        <f>'INFORM-HN 2018'!V243</f>
        <v>5.7</v>
      </c>
      <c r="U241" s="30">
        <f>'INFORM-HN 2018'!W243</f>
        <v>7.2</v>
      </c>
      <c r="V241" s="30">
        <f>'INFORM-HN 2018'!X243</f>
        <v>7.1</v>
      </c>
      <c r="W241" s="30">
        <f>'INFORM-HN 2018'!Y243</f>
        <v>6.8</v>
      </c>
      <c r="X241" s="30">
        <f>'INFORM-HN 2018'!Z243</f>
        <v>4.4000000000000004</v>
      </c>
      <c r="Y241" s="30">
        <f>'INFORM-HN 2018'!AA243</f>
        <v>6.1</v>
      </c>
      <c r="Z241" s="30">
        <f>'INFORM-HN 2018'!AB243</f>
        <v>6.7</v>
      </c>
      <c r="AA241" s="30">
        <f>'INFORM-HN 2018'!AC243</f>
        <v>5.2</v>
      </c>
      <c r="AB241" s="30"/>
      <c r="AD241" s="101"/>
      <c r="AE241" s="4"/>
      <c r="AF241" s="210"/>
      <c r="AG241" s="30"/>
      <c r="AH241" s="30"/>
      <c r="AI241" s="30"/>
      <c r="AJ241" s="30"/>
      <c r="AK241" s="30"/>
      <c r="AL241" s="30"/>
      <c r="AO241" s="30"/>
      <c r="AP241" s="30"/>
      <c r="AQ241" s="30"/>
      <c r="AR241" s="30"/>
      <c r="AS241" s="30"/>
      <c r="AT241" s="30"/>
      <c r="AU241" s="30"/>
      <c r="AV241" s="30"/>
    </row>
    <row r="242" spans="1:48" x14ac:dyDescent="0.25">
      <c r="A242" s="105" t="s">
        <v>352</v>
      </c>
      <c r="B242" s="30">
        <f>'Peligro y Exposición'!D243</f>
        <v>0</v>
      </c>
      <c r="C242" s="30">
        <f>'Peligro y Exposición'!H243</f>
        <v>2.2000000000000002</v>
      </c>
      <c r="D242" s="30">
        <f>'Peligro y Exposición'!Q243</f>
        <v>0</v>
      </c>
      <c r="E242" s="30">
        <f>'Peligro y Exposición'!U243</f>
        <v>9.8000000000000007</v>
      </c>
      <c r="F242" s="30">
        <f>'Peligro y Exposición'!Y243</f>
        <v>4</v>
      </c>
      <c r="G242" s="30">
        <f>'Peligro y Exposición'!Z243</f>
        <v>4.8</v>
      </c>
      <c r="H242" s="30">
        <f>'Peligro y Exposición'!AD243</f>
        <v>0</v>
      </c>
      <c r="I242" s="30">
        <f>'Peligro y Exposición'!AE243</f>
        <v>0</v>
      </c>
      <c r="J242" s="30">
        <f>'INFORM-HN 2018'!L244</f>
        <v>2.7</v>
      </c>
      <c r="K242" s="30">
        <f>'INFORM-HN 2018'!M244</f>
        <v>8.9</v>
      </c>
      <c r="L242" s="30">
        <f>'INFORM-HN 2018'!N244</f>
        <v>8.3000000000000007</v>
      </c>
      <c r="M242" s="30">
        <f>'INFORM-HN 2018'!O244</f>
        <v>8.4</v>
      </c>
      <c r="N242" s="30">
        <f>'INFORM-HN 2018'!P244</f>
        <v>8.5</v>
      </c>
      <c r="O242" s="30">
        <f>'INFORM-HN 2018'!Q244</f>
        <v>3.2</v>
      </c>
      <c r="P242" s="30">
        <f>'INFORM-HN 2018'!R244</f>
        <v>6.4</v>
      </c>
      <c r="Q242" s="30">
        <f>'INFORM-HN 2018'!S244</f>
        <v>5</v>
      </c>
      <c r="R242" s="30">
        <f>'INFORM-HN 2018'!T244</f>
        <v>7.1</v>
      </c>
      <c r="S242" s="30">
        <f>'INFORM-HN 2018'!U244</f>
        <v>6.7</v>
      </c>
      <c r="T242" s="30">
        <f>'INFORM-HN 2018'!V244</f>
        <v>8</v>
      </c>
      <c r="U242" s="30">
        <f>'INFORM-HN 2018'!W244</f>
        <v>7.4</v>
      </c>
      <c r="V242" s="30">
        <f>'INFORM-HN 2018'!X244</f>
        <v>9.5</v>
      </c>
      <c r="W242" s="30">
        <f>'INFORM-HN 2018'!Y244</f>
        <v>9.5</v>
      </c>
      <c r="X242" s="30">
        <f>'INFORM-HN 2018'!Z244</f>
        <v>8.6</v>
      </c>
      <c r="Y242" s="30">
        <f>'INFORM-HN 2018'!AA244</f>
        <v>9.1999999999999993</v>
      </c>
      <c r="Z242" s="30">
        <f>'INFORM-HN 2018'!AB244</f>
        <v>8.4</v>
      </c>
      <c r="AA242" s="30">
        <f>'INFORM-HN 2018'!AC244</f>
        <v>5.4</v>
      </c>
      <c r="AB242" s="30"/>
      <c r="AD242" s="101"/>
      <c r="AE242" s="4"/>
      <c r="AF242" s="210"/>
      <c r="AG242" s="30"/>
      <c r="AH242" s="30"/>
      <c r="AI242" s="30"/>
      <c r="AJ242" s="30"/>
      <c r="AK242" s="30"/>
      <c r="AL242" s="30"/>
      <c r="AO242" s="30"/>
      <c r="AP242" s="30"/>
      <c r="AQ242" s="30"/>
      <c r="AR242" s="30"/>
      <c r="AS242" s="30"/>
      <c r="AT242" s="30"/>
      <c r="AU242" s="30"/>
      <c r="AV242" s="30"/>
    </row>
    <row r="243" spans="1:48" x14ac:dyDescent="0.25">
      <c r="A243" s="105" t="s">
        <v>353</v>
      </c>
      <c r="B243" s="30">
        <f>'Peligro y Exposición'!D244</f>
        <v>0</v>
      </c>
      <c r="C243" s="30">
        <f>'Peligro y Exposición'!H244</f>
        <v>3.7</v>
      </c>
      <c r="D243" s="30">
        <f>'Peligro y Exposición'!Q244</f>
        <v>0</v>
      </c>
      <c r="E243" s="30">
        <f>'Peligro y Exposición'!U244</f>
        <v>5.7</v>
      </c>
      <c r="F243" s="30">
        <f>'Peligro y Exposición'!Y244</f>
        <v>0</v>
      </c>
      <c r="G243" s="30">
        <f>'Peligro y Exposición'!Z244</f>
        <v>2.2000000000000002</v>
      </c>
      <c r="H243" s="30">
        <f>'Peligro y Exposición'!AD244</f>
        <v>0</v>
      </c>
      <c r="I243" s="30">
        <f>'Peligro y Exposición'!AE244</f>
        <v>0</v>
      </c>
      <c r="J243" s="30">
        <f>'INFORM-HN 2018'!L245</f>
        <v>1.2</v>
      </c>
      <c r="K243" s="30">
        <f>'INFORM-HN 2018'!M245</f>
        <v>6.6</v>
      </c>
      <c r="L243" s="30">
        <f>'INFORM-HN 2018'!N245</f>
        <v>7.4</v>
      </c>
      <c r="M243" s="30">
        <f>'INFORM-HN 2018'!O245</f>
        <v>6.9</v>
      </c>
      <c r="N243" s="30">
        <f>'INFORM-HN 2018'!P245</f>
        <v>7</v>
      </c>
      <c r="O243" s="30">
        <f>'INFORM-HN 2018'!Q245</f>
        <v>5.9</v>
      </c>
      <c r="P243" s="30">
        <f>'INFORM-HN 2018'!R245</f>
        <v>4.3</v>
      </c>
      <c r="Q243" s="30">
        <f>'INFORM-HN 2018'!S245</f>
        <v>5.2</v>
      </c>
      <c r="R243" s="30">
        <f>'INFORM-HN 2018'!T245</f>
        <v>6.2</v>
      </c>
      <c r="S243" s="30">
        <f>'INFORM-HN 2018'!U245</f>
        <v>6.7</v>
      </c>
      <c r="T243" s="30">
        <f>'INFORM-HN 2018'!V245</f>
        <v>6.8</v>
      </c>
      <c r="U243" s="30">
        <f>'INFORM-HN 2018'!W245</f>
        <v>6.8</v>
      </c>
      <c r="V243" s="30">
        <f>'INFORM-HN 2018'!X245</f>
        <v>6.5</v>
      </c>
      <c r="W243" s="30">
        <f>'INFORM-HN 2018'!Y245</f>
        <v>5</v>
      </c>
      <c r="X243" s="30">
        <f>'INFORM-HN 2018'!Z245</f>
        <v>6.2</v>
      </c>
      <c r="Y243" s="30">
        <f>'INFORM-HN 2018'!AA245</f>
        <v>5.9</v>
      </c>
      <c r="Z243" s="30">
        <f>'INFORM-HN 2018'!AB245</f>
        <v>6.4</v>
      </c>
      <c r="AA243" s="30">
        <f>'INFORM-HN 2018'!AC245</f>
        <v>3.6</v>
      </c>
      <c r="AB243" s="30"/>
      <c r="AD243" s="101"/>
      <c r="AE243" s="4"/>
      <c r="AF243" s="210"/>
      <c r="AG243" s="30"/>
      <c r="AH243" s="30"/>
      <c r="AI243" s="30"/>
      <c r="AJ243" s="30"/>
      <c r="AK243" s="30"/>
      <c r="AL243" s="30"/>
      <c r="AO243" s="30"/>
      <c r="AP243" s="30"/>
      <c r="AQ243" s="30"/>
      <c r="AR243" s="30"/>
      <c r="AS243" s="30"/>
      <c r="AT243" s="30"/>
      <c r="AU243" s="30"/>
      <c r="AV243" s="30"/>
    </row>
    <row r="244" spans="1:48" x14ac:dyDescent="0.25">
      <c r="A244" s="105" t="s">
        <v>354</v>
      </c>
      <c r="B244" s="30">
        <f>'Peligro y Exposición'!D245</f>
        <v>0</v>
      </c>
      <c r="C244" s="30">
        <f>'Peligro y Exposición'!H245</f>
        <v>2.2000000000000002</v>
      </c>
      <c r="D244" s="30">
        <f>'Peligro y Exposición'!Q245</f>
        <v>0</v>
      </c>
      <c r="E244" s="30">
        <f>'Peligro y Exposición'!U245</f>
        <v>5.6</v>
      </c>
      <c r="F244" s="30">
        <f>'Peligro y Exposición'!Y245</f>
        <v>4.5999999999999996</v>
      </c>
      <c r="G244" s="30">
        <f>'Peligro y Exposición'!Z245</f>
        <v>2.8</v>
      </c>
      <c r="H244" s="30">
        <f>'Peligro y Exposición'!AD245</f>
        <v>4</v>
      </c>
      <c r="I244" s="30">
        <f>'Peligro y Exposición'!AE245</f>
        <v>4</v>
      </c>
      <c r="J244" s="30">
        <f>'INFORM-HN 2018'!L246</f>
        <v>3.4</v>
      </c>
      <c r="K244" s="30">
        <f>'INFORM-HN 2018'!M246</f>
        <v>6.4</v>
      </c>
      <c r="L244" s="30">
        <f>'INFORM-HN 2018'!N246</f>
        <v>7.3</v>
      </c>
      <c r="M244" s="30">
        <f>'INFORM-HN 2018'!O246</f>
        <v>7.2</v>
      </c>
      <c r="N244" s="30">
        <f>'INFORM-HN 2018'!P246</f>
        <v>7</v>
      </c>
      <c r="O244" s="30">
        <f>'INFORM-HN 2018'!Q246</f>
        <v>5.3</v>
      </c>
      <c r="P244" s="30">
        <f>'INFORM-HN 2018'!R246</f>
        <v>6.8</v>
      </c>
      <c r="Q244" s="30">
        <f>'INFORM-HN 2018'!S246</f>
        <v>6.1</v>
      </c>
      <c r="R244" s="30">
        <f>'INFORM-HN 2018'!T246</f>
        <v>6.6</v>
      </c>
      <c r="S244" s="30">
        <f>'INFORM-HN 2018'!U246</f>
        <v>3.3</v>
      </c>
      <c r="T244" s="30">
        <f>'INFORM-HN 2018'!V246</f>
        <v>6.4</v>
      </c>
      <c r="U244" s="30">
        <f>'INFORM-HN 2018'!W246</f>
        <v>5</v>
      </c>
      <c r="V244" s="30">
        <f>'INFORM-HN 2018'!X246</f>
        <v>5.6</v>
      </c>
      <c r="W244" s="30">
        <f>'INFORM-HN 2018'!Y246</f>
        <v>4.7</v>
      </c>
      <c r="X244" s="30">
        <f>'INFORM-HN 2018'!Z246</f>
        <v>3.5</v>
      </c>
      <c r="Y244" s="30">
        <f>'INFORM-HN 2018'!AA246</f>
        <v>4.5999999999999996</v>
      </c>
      <c r="Z244" s="30">
        <f>'INFORM-HN 2018'!AB246</f>
        <v>4.8</v>
      </c>
      <c r="AA244" s="30">
        <f>'INFORM-HN 2018'!AC246</f>
        <v>4.8</v>
      </c>
      <c r="AB244" s="30"/>
      <c r="AD244" s="101"/>
      <c r="AE244" s="4"/>
      <c r="AF244" s="210"/>
      <c r="AG244" s="30"/>
      <c r="AH244" s="30"/>
      <c r="AI244" s="30"/>
      <c r="AJ244" s="30"/>
      <c r="AK244" s="30"/>
      <c r="AL244" s="30"/>
      <c r="AO244" s="30"/>
      <c r="AP244" s="30"/>
      <c r="AQ244" s="30"/>
      <c r="AR244" s="30"/>
      <c r="AS244" s="30"/>
      <c r="AT244" s="30"/>
      <c r="AU244" s="30"/>
      <c r="AV244" s="30"/>
    </row>
    <row r="245" spans="1:48" x14ac:dyDescent="0.25">
      <c r="A245" s="105" t="s">
        <v>355</v>
      </c>
      <c r="B245" s="30">
        <f>'Peligro y Exposición'!D246</f>
        <v>0</v>
      </c>
      <c r="C245" s="30">
        <f>'Peligro y Exposición'!H246</f>
        <v>5.3</v>
      </c>
      <c r="D245" s="30">
        <f>'Peligro y Exposición'!Q246</f>
        <v>0</v>
      </c>
      <c r="E245" s="30">
        <f>'Peligro y Exposición'!U246</f>
        <v>4.7</v>
      </c>
      <c r="F245" s="30">
        <f>'Peligro y Exposición'!Y246</f>
        <v>0</v>
      </c>
      <c r="G245" s="30">
        <f>'Peligro y Exposición'!Z246</f>
        <v>2.4</v>
      </c>
      <c r="H245" s="30">
        <f>'Peligro y Exposición'!AD246</f>
        <v>0</v>
      </c>
      <c r="I245" s="30">
        <f>'Peligro y Exposición'!AE246</f>
        <v>0</v>
      </c>
      <c r="J245" s="30">
        <f>'INFORM-HN 2018'!L247</f>
        <v>1.3</v>
      </c>
      <c r="K245" s="30">
        <f>'INFORM-HN 2018'!M247</f>
        <v>6.8</v>
      </c>
      <c r="L245" s="30">
        <f>'INFORM-HN 2018'!N247</f>
        <v>7</v>
      </c>
      <c r="M245" s="30">
        <f>'INFORM-HN 2018'!O247</f>
        <v>6.9</v>
      </c>
      <c r="N245" s="30">
        <f>'INFORM-HN 2018'!P247</f>
        <v>6.9</v>
      </c>
      <c r="O245" s="30">
        <f>'INFORM-HN 2018'!Q247</f>
        <v>6.4</v>
      </c>
      <c r="P245" s="30">
        <f>'INFORM-HN 2018'!R247</f>
        <v>5.2</v>
      </c>
      <c r="Q245" s="30">
        <f>'INFORM-HN 2018'!S247</f>
        <v>5.8</v>
      </c>
      <c r="R245" s="30">
        <f>'INFORM-HN 2018'!T247</f>
        <v>6.4</v>
      </c>
      <c r="S245" s="30">
        <f>'INFORM-HN 2018'!U247</f>
        <v>6.7</v>
      </c>
      <c r="T245" s="30">
        <f>'INFORM-HN 2018'!V247</f>
        <v>4.5999999999999996</v>
      </c>
      <c r="U245" s="30">
        <f>'INFORM-HN 2018'!W247</f>
        <v>5.8</v>
      </c>
      <c r="V245" s="30">
        <f>'INFORM-HN 2018'!X247</f>
        <v>7.7</v>
      </c>
      <c r="W245" s="30">
        <f>'INFORM-HN 2018'!Y247</f>
        <v>7.3</v>
      </c>
      <c r="X245" s="30">
        <f>'INFORM-HN 2018'!Z247</f>
        <v>4.7</v>
      </c>
      <c r="Y245" s="30">
        <f>'INFORM-HN 2018'!AA247</f>
        <v>6.6</v>
      </c>
      <c r="Z245" s="30">
        <f>'INFORM-HN 2018'!AB247</f>
        <v>6.2</v>
      </c>
      <c r="AA245" s="30">
        <f>'INFORM-HN 2018'!AC247</f>
        <v>3.7</v>
      </c>
      <c r="AB245" s="30"/>
      <c r="AD245" s="101"/>
      <c r="AE245" s="4"/>
      <c r="AF245" s="210"/>
      <c r="AG245" s="30"/>
      <c r="AH245" s="30"/>
      <c r="AI245" s="30"/>
      <c r="AJ245" s="30"/>
      <c r="AK245" s="30"/>
      <c r="AL245" s="30"/>
      <c r="AO245" s="30"/>
      <c r="AP245" s="30"/>
      <c r="AQ245" s="30"/>
      <c r="AR245" s="30"/>
      <c r="AS245" s="30"/>
      <c r="AT245" s="30"/>
      <c r="AU245" s="30"/>
      <c r="AV245" s="30"/>
    </row>
    <row r="246" spans="1:48" x14ac:dyDescent="0.25">
      <c r="A246" s="105" t="s">
        <v>356</v>
      </c>
      <c r="B246" s="30">
        <f>'Peligro y Exposición'!D247</f>
        <v>0</v>
      </c>
      <c r="C246" s="30">
        <f>'Peligro y Exposición'!H247</f>
        <v>3.4</v>
      </c>
      <c r="D246" s="30">
        <f>'Peligro y Exposición'!Q247</f>
        <v>0</v>
      </c>
      <c r="E246" s="30">
        <f>'Peligro y Exposición'!U247</f>
        <v>6</v>
      </c>
      <c r="F246" s="30">
        <f>'Peligro y Exposición'!Y247</f>
        <v>0</v>
      </c>
      <c r="G246" s="30">
        <f>'Peligro y Exposición'!Z247</f>
        <v>2.2999999999999998</v>
      </c>
      <c r="H246" s="30">
        <f>'Peligro y Exposición'!AD247</f>
        <v>1.9</v>
      </c>
      <c r="I246" s="30">
        <f>'Peligro y Exposición'!AE247</f>
        <v>1.9</v>
      </c>
      <c r="J246" s="30">
        <f>'INFORM-HN 2018'!L248</f>
        <v>2.1</v>
      </c>
      <c r="K246" s="30">
        <f>'INFORM-HN 2018'!M248</f>
        <v>7.3</v>
      </c>
      <c r="L246" s="30">
        <f>'INFORM-HN 2018'!N248</f>
        <v>8.1</v>
      </c>
      <c r="M246" s="30">
        <f>'INFORM-HN 2018'!O248</f>
        <v>6.7</v>
      </c>
      <c r="N246" s="30">
        <f>'INFORM-HN 2018'!P248</f>
        <v>7.4</v>
      </c>
      <c r="O246" s="30">
        <f>'INFORM-HN 2018'!Q248</f>
        <v>3</v>
      </c>
      <c r="P246" s="30">
        <f>'INFORM-HN 2018'!R248</f>
        <v>1.6</v>
      </c>
      <c r="Q246" s="30">
        <f>'INFORM-HN 2018'!S248</f>
        <v>2.2999999999999998</v>
      </c>
      <c r="R246" s="30">
        <f>'INFORM-HN 2018'!T248</f>
        <v>5.4</v>
      </c>
      <c r="S246" s="30">
        <f>'INFORM-HN 2018'!U248</f>
        <v>5</v>
      </c>
      <c r="T246" s="30">
        <f>'INFORM-HN 2018'!V248</f>
        <v>5.6</v>
      </c>
      <c r="U246" s="30">
        <f>'INFORM-HN 2018'!W248</f>
        <v>5.3</v>
      </c>
      <c r="V246" s="30">
        <f>'INFORM-HN 2018'!X248</f>
        <v>6</v>
      </c>
      <c r="W246" s="30">
        <f>'INFORM-HN 2018'!Y248</f>
        <v>7.7</v>
      </c>
      <c r="X246" s="30">
        <f>'INFORM-HN 2018'!Z248</f>
        <v>5.8</v>
      </c>
      <c r="Y246" s="30">
        <f>'INFORM-HN 2018'!AA248</f>
        <v>6.5</v>
      </c>
      <c r="Z246" s="30">
        <f>'INFORM-HN 2018'!AB248</f>
        <v>5.9</v>
      </c>
      <c r="AA246" s="30">
        <f>'INFORM-HN 2018'!AC248</f>
        <v>4.0999999999999996</v>
      </c>
      <c r="AB246" s="30"/>
      <c r="AD246" s="101"/>
      <c r="AE246" s="4"/>
      <c r="AF246" s="210"/>
      <c r="AG246" s="30"/>
      <c r="AH246" s="30"/>
      <c r="AI246" s="30"/>
      <c r="AJ246" s="30"/>
      <c r="AK246" s="30"/>
      <c r="AL246" s="30"/>
      <c r="AO246" s="30"/>
      <c r="AP246" s="30"/>
      <c r="AQ246" s="30"/>
      <c r="AR246" s="30"/>
      <c r="AS246" s="30"/>
      <c r="AT246" s="30"/>
      <c r="AU246" s="30"/>
      <c r="AV246" s="30"/>
    </row>
    <row r="247" spans="1:48" x14ac:dyDescent="0.25">
      <c r="A247" s="105" t="s">
        <v>357</v>
      </c>
      <c r="B247" s="30">
        <f>'Peligro y Exposición'!D248</f>
        <v>0</v>
      </c>
      <c r="C247" s="30">
        <f>'Peligro y Exposición'!H248</f>
        <v>3.2</v>
      </c>
      <c r="D247" s="30">
        <f>'Peligro y Exposición'!Q248</f>
        <v>0</v>
      </c>
      <c r="E247" s="30">
        <f>'Peligro y Exposición'!U248</f>
        <v>9.6999999999999993</v>
      </c>
      <c r="F247" s="30">
        <f>'Peligro y Exposición'!Y248</f>
        <v>0</v>
      </c>
      <c r="G247" s="30">
        <f>'Peligro y Exposición'!Z248</f>
        <v>4.2</v>
      </c>
      <c r="H247" s="30">
        <f>'Peligro y Exposición'!AD248</f>
        <v>6.1</v>
      </c>
      <c r="I247" s="30">
        <f>'Peligro y Exposición'!AE248</f>
        <v>6.1</v>
      </c>
      <c r="J247" s="30">
        <f>'INFORM-HN 2018'!L249</f>
        <v>5.2</v>
      </c>
      <c r="K247" s="30">
        <f>'INFORM-HN 2018'!M249</f>
        <v>7.3</v>
      </c>
      <c r="L247" s="30">
        <f>'INFORM-HN 2018'!N249</f>
        <v>8.1999999999999993</v>
      </c>
      <c r="M247" s="30">
        <f>'INFORM-HN 2018'!O249</f>
        <v>6.9</v>
      </c>
      <c r="N247" s="30">
        <f>'INFORM-HN 2018'!P249</f>
        <v>7.5</v>
      </c>
      <c r="O247" s="30">
        <f>'INFORM-HN 2018'!Q249</f>
        <v>4.3</v>
      </c>
      <c r="P247" s="30">
        <f>'INFORM-HN 2018'!R249</f>
        <v>2.7</v>
      </c>
      <c r="Q247" s="30">
        <f>'INFORM-HN 2018'!S249</f>
        <v>3.5</v>
      </c>
      <c r="R247" s="30">
        <f>'INFORM-HN 2018'!T249</f>
        <v>5.9</v>
      </c>
      <c r="S247" s="30">
        <f>'INFORM-HN 2018'!U249</f>
        <v>10</v>
      </c>
      <c r="T247" s="30">
        <f>'INFORM-HN 2018'!V249</f>
        <v>5.7</v>
      </c>
      <c r="U247" s="30">
        <f>'INFORM-HN 2018'!W249</f>
        <v>8.6999999999999993</v>
      </c>
      <c r="V247" s="30">
        <f>'INFORM-HN 2018'!X249</f>
        <v>7.1</v>
      </c>
      <c r="W247" s="30">
        <f>'INFORM-HN 2018'!Y249</f>
        <v>6.6</v>
      </c>
      <c r="X247" s="30">
        <f>'INFORM-HN 2018'!Z249</f>
        <v>5.5</v>
      </c>
      <c r="Y247" s="30">
        <f>'INFORM-HN 2018'!AA249</f>
        <v>6.4</v>
      </c>
      <c r="Z247" s="30">
        <f>'INFORM-HN 2018'!AB249</f>
        <v>7.7</v>
      </c>
      <c r="AA247" s="30">
        <f>'INFORM-HN 2018'!AC249</f>
        <v>6.2</v>
      </c>
      <c r="AB247" s="30"/>
      <c r="AD247" s="101"/>
      <c r="AE247" s="4"/>
      <c r="AF247" s="210"/>
      <c r="AG247" s="30"/>
      <c r="AH247" s="30"/>
      <c r="AI247" s="30"/>
      <c r="AJ247" s="30"/>
      <c r="AK247" s="30"/>
      <c r="AL247" s="30"/>
      <c r="AO247" s="30"/>
      <c r="AP247" s="30"/>
      <c r="AQ247" s="30"/>
      <c r="AR247" s="30"/>
      <c r="AS247" s="30"/>
      <c r="AT247" s="30"/>
      <c r="AU247" s="30"/>
      <c r="AV247" s="30"/>
    </row>
    <row r="248" spans="1:48" x14ac:dyDescent="0.25">
      <c r="A248" s="105" t="s">
        <v>358</v>
      </c>
      <c r="B248" s="30">
        <f>'Peligro y Exposición'!D249</f>
        <v>0</v>
      </c>
      <c r="C248" s="30">
        <f>'Peligro y Exposición'!H249</f>
        <v>3</v>
      </c>
      <c r="D248" s="30">
        <f>'Peligro y Exposición'!Q249</f>
        <v>0</v>
      </c>
      <c r="E248" s="30">
        <f>'Peligro y Exposición'!U249</f>
        <v>5.3</v>
      </c>
      <c r="F248" s="30">
        <f>'Peligro y Exposición'!Y249</f>
        <v>0</v>
      </c>
      <c r="G248" s="30">
        <f>'Peligro y Exposición'!Z249</f>
        <v>1.9</v>
      </c>
      <c r="H248" s="30">
        <f>'Peligro y Exposición'!AD249</f>
        <v>7</v>
      </c>
      <c r="I248" s="30">
        <f>'Peligro y Exposición'!AE249</f>
        <v>7</v>
      </c>
      <c r="J248" s="30">
        <f>'INFORM-HN 2018'!L250</f>
        <v>5</v>
      </c>
      <c r="K248" s="30">
        <f>'INFORM-HN 2018'!M250</f>
        <v>6.9</v>
      </c>
      <c r="L248" s="30">
        <f>'INFORM-HN 2018'!N250</f>
        <v>7.6</v>
      </c>
      <c r="M248" s="30">
        <f>'INFORM-HN 2018'!O250</f>
        <v>6.7</v>
      </c>
      <c r="N248" s="30">
        <f>'INFORM-HN 2018'!P250</f>
        <v>7.1</v>
      </c>
      <c r="O248" s="30">
        <f>'INFORM-HN 2018'!Q250</f>
        <v>4.2</v>
      </c>
      <c r="P248" s="30">
        <f>'INFORM-HN 2018'!R250</f>
        <v>3.1</v>
      </c>
      <c r="Q248" s="30">
        <f>'INFORM-HN 2018'!S250</f>
        <v>3.7</v>
      </c>
      <c r="R248" s="30">
        <f>'INFORM-HN 2018'!T250</f>
        <v>5.7</v>
      </c>
      <c r="S248" s="30">
        <f>'INFORM-HN 2018'!U250</f>
        <v>8.3000000000000007</v>
      </c>
      <c r="T248" s="30">
        <f>'INFORM-HN 2018'!V250</f>
        <v>4.3</v>
      </c>
      <c r="U248" s="30">
        <f>'INFORM-HN 2018'!W250</f>
        <v>6.7</v>
      </c>
      <c r="V248" s="30">
        <f>'INFORM-HN 2018'!X250</f>
        <v>4.5</v>
      </c>
      <c r="W248" s="30">
        <f>'INFORM-HN 2018'!Y250</f>
        <v>6.8</v>
      </c>
      <c r="X248" s="30">
        <f>'INFORM-HN 2018'!Z250</f>
        <v>5.4</v>
      </c>
      <c r="Y248" s="30">
        <f>'INFORM-HN 2018'!AA250</f>
        <v>5.6</v>
      </c>
      <c r="Z248" s="30">
        <f>'INFORM-HN 2018'!AB250</f>
        <v>6.2</v>
      </c>
      <c r="AA248" s="30">
        <f>'INFORM-HN 2018'!AC250</f>
        <v>5.6</v>
      </c>
      <c r="AB248" s="30"/>
      <c r="AD248" s="101"/>
      <c r="AE248" s="4"/>
      <c r="AF248" s="210"/>
      <c r="AG248" s="30"/>
      <c r="AH248" s="30"/>
      <c r="AI248" s="30"/>
      <c r="AJ248" s="30"/>
      <c r="AK248" s="30"/>
      <c r="AL248" s="30"/>
      <c r="AO248" s="30"/>
      <c r="AP248" s="30"/>
      <c r="AQ248" s="30"/>
      <c r="AR248" s="30"/>
      <c r="AS248" s="30"/>
      <c r="AT248" s="30"/>
      <c r="AU248" s="30"/>
      <c r="AV248" s="30"/>
    </row>
    <row r="249" spans="1:48" x14ac:dyDescent="0.25">
      <c r="A249" s="105" t="s">
        <v>359</v>
      </c>
      <c r="B249" s="30">
        <f>'Peligro y Exposición'!D250</f>
        <v>0</v>
      </c>
      <c r="C249" s="30">
        <f>'Peligro y Exposición'!H250</f>
        <v>2.2000000000000002</v>
      </c>
      <c r="D249" s="30">
        <f>'Peligro y Exposición'!Q250</f>
        <v>0</v>
      </c>
      <c r="E249" s="30">
        <f>'Peligro y Exposición'!U250</f>
        <v>5.0999999999999996</v>
      </c>
      <c r="F249" s="30">
        <f>'Peligro y Exposición'!Y250</f>
        <v>0</v>
      </c>
      <c r="G249" s="30">
        <f>'Peligro y Exposición'!Z250</f>
        <v>1.7</v>
      </c>
      <c r="H249" s="30">
        <f>'Peligro y Exposición'!AD250</f>
        <v>2.2999999999999998</v>
      </c>
      <c r="I249" s="30">
        <f>'Peligro y Exposición'!AE250</f>
        <v>2.2999999999999998</v>
      </c>
      <c r="J249" s="30">
        <f>'INFORM-HN 2018'!L251</f>
        <v>2</v>
      </c>
      <c r="K249" s="30">
        <f>'INFORM-HN 2018'!M251</f>
        <v>6.6</v>
      </c>
      <c r="L249" s="30">
        <f>'INFORM-HN 2018'!N251</f>
        <v>7.1</v>
      </c>
      <c r="M249" s="30">
        <f>'INFORM-HN 2018'!O251</f>
        <v>7.6</v>
      </c>
      <c r="N249" s="30">
        <f>'INFORM-HN 2018'!P251</f>
        <v>7.1</v>
      </c>
      <c r="O249" s="30">
        <f>'INFORM-HN 2018'!Q251</f>
        <v>8.1</v>
      </c>
      <c r="P249" s="30">
        <f>'INFORM-HN 2018'!R251</f>
        <v>3.3</v>
      </c>
      <c r="Q249" s="30">
        <f>'INFORM-HN 2018'!S251</f>
        <v>6.3</v>
      </c>
      <c r="R249" s="30">
        <f>'INFORM-HN 2018'!T251</f>
        <v>6.7</v>
      </c>
      <c r="S249" s="30">
        <f>'INFORM-HN 2018'!U251</f>
        <v>5</v>
      </c>
      <c r="T249" s="30">
        <f>'INFORM-HN 2018'!V251</f>
        <v>8.1</v>
      </c>
      <c r="U249" s="30">
        <f>'INFORM-HN 2018'!W251</f>
        <v>6.8</v>
      </c>
      <c r="V249" s="30">
        <f>'INFORM-HN 2018'!X251</f>
        <v>6</v>
      </c>
      <c r="W249" s="30">
        <f>'INFORM-HN 2018'!Y251</f>
        <v>4.2</v>
      </c>
      <c r="X249" s="30">
        <f>'INFORM-HN 2018'!Z251</f>
        <v>5.8</v>
      </c>
      <c r="Y249" s="30">
        <f>'INFORM-HN 2018'!AA251</f>
        <v>5.3</v>
      </c>
      <c r="Z249" s="30">
        <f>'INFORM-HN 2018'!AB251</f>
        <v>6.1</v>
      </c>
      <c r="AA249" s="30">
        <f>'INFORM-HN 2018'!AC251</f>
        <v>4.3</v>
      </c>
      <c r="AB249" s="30"/>
      <c r="AD249" s="101"/>
      <c r="AE249" s="4"/>
      <c r="AF249" s="210"/>
      <c r="AG249" s="30"/>
      <c r="AH249" s="30"/>
      <c r="AI249" s="30"/>
      <c r="AJ249" s="30"/>
      <c r="AK249" s="30"/>
      <c r="AL249" s="30"/>
      <c r="AO249" s="30"/>
      <c r="AP249" s="30"/>
      <c r="AQ249" s="30"/>
      <c r="AR249" s="30"/>
      <c r="AS249" s="30"/>
      <c r="AT249" s="30"/>
      <c r="AU249" s="30"/>
      <c r="AV249" s="30"/>
    </row>
    <row r="250" spans="1:48" x14ac:dyDescent="0.25">
      <c r="A250" s="105" t="s">
        <v>360</v>
      </c>
      <c r="B250" s="30">
        <f>'Peligro y Exposición'!D251</f>
        <v>0</v>
      </c>
      <c r="C250" s="30">
        <f>'Peligro y Exposición'!H251</f>
        <v>2.2000000000000002</v>
      </c>
      <c r="D250" s="30">
        <f>'Peligro y Exposición'!Q251</f>
        <v>0</v>
      </c>
      <c r="E250" s="30">
        <f>'Peligro y Exposición'!U251</f>
        <v>6.4</v>
      </c>
      <c r="F250" s="30">
        <f>'Peligro y Exposición'!Y251</f>
        <v>4</v>
      </c>
      <c r="G250" s="30">
        <f>'Peligro y Exposición'!Z251</f>
        <v>2.9</v>
      </c>
      <c r="H250" s="30">
        <f>'Peligro y Exposición'!AD251</f>
        <v>0.8</v>
      </c>
      <c r="I250" s="30">
        <f>'Peligro y Exposición'!AE251</f>
        <v>0.8</v>
      </c>
      <c r="J250" s="30">
        <f>'INFORM-HN 2018'!L252</f>
        <v>1.9</v>
      </c>
      <c r="K250" s="30">
        <f>'INFORM-HN 2018'!M252</f>
        <v>9.4</v>
      </c>
      <c r="L250" s="30">
        <f>'INFORM-HN 2018'!N252</f>
        <v>7.9</v>
      </c>
      <c r="M250" s="30">
        <f>'INFORM-HN 2018'!O252</f>
        <v>8.6</v>
      </c>
      <c r="N250" s="30">
        <f>'INFORM-HN 2018'!P252</f>
        <v>8.6</v>
      </c>
      <c r="O250" s="30">
        <f>'INFORM-HN 2018'!Q252</f>
        <v>5.8</v>
      </c>
      <c r="P250" s="30">
        <f>'INFORM-HN 2018'!R252</f>
        <v>6</v>
      </c>
      <c r="Q250" s="30">
        <f>'INFORM-HN 2018'!S252</f>
        <v>5.9</v>
      </c>
      <c r="R250" s="30">
        <f>'INFORM-HN 2018'!T252</f>
        <v>7.5</v>
      </c>
      <c r="S250" s="30">
        <f>'INFORM-HN 2018'!U252</f>
        <v>10</v>
      </c>
      <c r="T250" s="30">
        <f>'INFORM-HN 2018'!V252</f>
        <v>8.9</v>
      </c>
      <c r="U250" s="30">
        <f>'INFORM-HN 2018'!W252</f>
        <v>9.5</v>
      </c>
      <c r="V250" s="30">
        <f>'INFORM-HN 2018'!X252</f>
        <v>9.5</v>
      </c>
      <c r="W250" s="30">
        <f>'INFORM-HN 2018'!Y252</f>
        <v>8.8000000000000007</v>
      </c>
      <c r="X250" s="30">
        <f>'INFORM-HN 2018'!Z252</f>
        <v>8.1999999999999993</v>
      </c>
      <c r="Y250" s="30">
        <f>'INFORM-HN 2018'!AA252</f>
        <v>8.8000000000000007</v>
      </c>
      <c r="Z250" s="30">
        <f>'INFORM-HN 2018'!AB252</f>
        <v>9.1999999999999993</v>
      </c>
      <c r="AA250" s="30">
        <f>'INFORM-HN 2018'!AC252</f>
        <v>5.0999999999999996</v>
      </c>
      <c r="AB250" s="30"/>
      <c r="AD250" s="101"/>
      <c r="AE250" s="4"/>
      <c r="AF250" s="210"/>
      <c r="AG250" s="30"/>
      <c r="AH250" s="30"/>
      <c r="AI250" s="30"/>
      <c r="AJ250" s="30"/>
      <c r="AK250" s="30"/>
      <c r="AL250" s="30"/>
      <c r="AO250" s="30"/>
      <c r="AP250" s="30"/>
      <c r="AQ250" s="30"/>
      <c r="AR250" s="30"/>
      <c r="AS250" s="30"/>
      <c r="AT250" s="30"/>
      <c r="AU250" s="30"/>
      <c r="AV250" s="30"/>
    </row>
    <row r="251" spans="1:48" x14ac:dyDescent="0.25">
      <c r="A251" s="105" t="s">
        <v>361</v>
      </c>
      <c r="B251" s="30">
        <f>'Peligro y Exposición'!D252</f>
        <v>0</v>
      </c>
      <c r="C251" s="30">
        <f>'Peligro y Exposición'!H252</f>
        <v>3</v>
      </c>
      <c r="D251" s="30">
        <f>'Peligro y Exposición'!Q252</f>
        <v>0</v>
      </c>
      <c r="E251" s="30">
        <f>'Peligro y Exposición'!U252</f>
        <v>8.4</v>
      </c>
      <c r="F251" s="30">
        <f>'Peligro y Exposición'!Y252</f>
        <v>0</v>
      </c>
      <c r="G251" s="30">
        <f>'Peligro y Exposición'!Z252</f>
        <v>3.2</v>
      </c>
      <c r="H251" s="30">
        <f>'Peligro y Exposición'!AD252</f>
        <v>3.7</v>
      </c>
      <c r="I251" s="30">
        <f>'Peligro y Exposición'!AE252</f>
        <v>3.7</v>
      </c>
      <c r="J251" s="30">
        <f>'INFORM-HN 2018'!L253</f>
        <v>3.5</v>
      </c>
      <c r="K251" s="30">
        <f>'INFORM-HN 2018'!M253</f>
        <v>8.1</v>
      </c>
      <c r="L251" s="30">
        <f>'INFORM-HN 2018'!N253</f>
        <v>8.1999999999999993</v>
      </c>
      <c r="M251" s="30">
        <f>'INFORM-HN 2018'!O253</f>
        <v>7.7</v>
      </c>
      <c r="N251" s="30">
        <f>'INFORM-HN 2018'!P253</f>
        <v>8</v>
      </c>
      <c r="O251" s="30">
        <f>'INFORM-HN 2018'!Q253</f>
        <v>4</v>
      </c>
      <c r="P251" s="30">
        <f>'INFORM-HN 2018'!R253</f>
        <v>5.4</v>
      </c>
      <c r="Q251" s="30">
        <f>'INFORM-HN 2018'!S253</f>
        <v>4.7</v>
      </c>
      <c r="R251" s="30">
        <f>'INFORM-HN 2018'!T253</f>
        <v>6.6</v>
      </c>
      <c r="S251" s="30">
        <f>'INFORM-HN 2018'!U253</f>
        <v>5</v>
      </c>
      <c r="T251" s="30">
        <f>'INFORM-HN 2018'!V253</f>
        <v>5.8</v>
      </c>
      <c r="U251" s="30">
        <f>'INFORM-HN 2018'!W253</f>
        <v>5.4</v>
      </c>
      <c r="V251" s="30">
        <f>'INFORM-HN 2018'!X253</f>
        <v>8.4</v>
      </c>
      <c r="W251" s="30">
        <f>'INFORM-HN 2018'!Y253</f>
        <v>9.1999999999999993</v>
      </c>
      <c r="X251" s="30">
        <f>'INFORM-HN 2018'!Z253</f>
        <v>5.4</v>
      </c>
      <c r="Y251" s="30">
        <f>'INFORM-HN 2018'!AA253</f>
        <v>7.7</v>
      </c>
      <c r="Z251" s="30">
        <f>'INFORM-HN 2018'!AB253</f>
        <v>6.7</v>
      </c>
      <c r="AA251" s="30">
        <f>'INFORM-HN 2018'!AC253</f>
        <v>5.4</v>
      </c>
      <c r="AB251" s="30"/>
      <c r="AD251" s="101"/>
      <c r="AE251" s="4"/>
      <c r="AF251" s="210"/>
      <c r="AG251" s="30"/>
      <c r="AH251" s="30"/>
      <c r="AI251" s="30"/>
      <c r="AJ251" s="30"/>
      <c r="AK251" s="30"/>
      <c r="AL251" s="30"/>
      <c r="AO251" s="30"/>
      <c r="AP251" s="30"/>
      <c r="AQ251" s="30"/>
      <c r="AR251" s="30"/>
      <c r="AS251" s="30"/>
      <c r="AT251" s="30"/>
      <c r="AU251" s="30"/>
      <c r="AV251" s="30"/>
    </row>
    <row r="252" spans="1:48" x14ac:dyDescent="0.25">
      <c r="A252" s="105" t="s">
        <v>363</v>
      </c>
      <c r="B252" s="30">
        <f>'Peligro y Exposición'!D253</f>
        <v>8.3000000000000007</v>
      </c>
      <c r="C252" s="30">
        <f>'Peligro y Exposición'!H253</f>
        <v>4.0999999999999996</v>
      </c>
      <c r="D252" s="30">
        <f>'Peligro y Exposición'!Q253</f>
        <v>0</v>
      </c>
      <c r="E252" s="30">
        <f>'Peligro y Exposición'!U253</f>
        <v>7.1</v>
      </c>
      <c r="F252" s="30">
        <f>'Peligro y Exposición'!Y253</f>
        <v>0</v>
      </c>
      <c r="G252" s="30">
        <f>'Peligro y Exposición'!Z253</f>
        <v>4.8</v>
      </c>
      <c r="H252" s="30">
        <f>'Peligro y Exposición'!AD253</f>
        <v>7.9</v>
      </c>
      <c r="I252" s="30">
        <f>'Peligro y Exposición'!AE253</f>
        <v>7.9</v>
      </c>
      <c r="J252" s="30">
        <f>'INFORM-HN 2018'!L254</f>
        <v>6.6</v>
      </c>
      <c r="K252" s="30">
        <f>'INFORM-HN 2018'!M254</f>
        <v>5.7</v>
      </c>
      <c r="L252" s="30">
        <f>'INFORM-HN 2018'!N254</f>
        <v>6.4</v>
      </c>
      <c r="M252" s="30">
        <f>'INFORM-HN 2018'!O254</f>
        <v>5.7</v>
      </c>
      <c r="N252" s="30">
        <f>'INFORM-HN 2018'!P254</f>
        <v>5.9</v>
      </c>
      <c r="O252" s="30">
        <f>'INFORM-HN 2018'!Q254</f>
        <v>8.8000000000000007</v>
      </c>
      <c r="P252" s="30">
        <f>'INFORM-HN 2018'!R254</f>
        <v>6.3</v>
      </c>
      <c r="Q252" s="30">
        <f>'INFORM-HN 2018'!S254</f>
        <v>7.8</v>
      </c>
      <c r="R252" s="30">
        <f>'INFORM-HN 2018'!T254</f>
        <v>7</v>
      </c>
      <c r="S252" s="30">
        <f>'INFORM-HN 2018'!U254</f>
        <v>6.7</v>
      </c>
      <c r="T252" s="30">
        <f>'INFORM-HN 2018'!V254</f>
        <v>1.8</v>
      </c>
      <c r="U252" s="30">
        <f>'INFORM-HN 2018'!W254</f>
        <v>4.7</v>
      </c>
      <c r="V252" s="30">
        <f>'INFORM-HN 2018'!X254</f>
        <v>4.5</v>
      </c>
      <c r="W252" s="30">
        <f>'INFORM-HN 2018'!Y254</f>
        <v>3.8</v>
      </c>
      <c r="X252" s="30">
        <f>'INFORM-HN 2018'!Z254</f>
        <v>2.8</v>
      </c>
      <c r="Y252" s="30">
        <f>'INFORM-HN 2018'!AA254</f>
        <v>3.7</v>
      </c>
      <c r="Z252" s="30">
        <f>'INFORM-HN 2018'!AB254</f>
        <v>4.2</v>
      </c>
      <c r="AA252" s="30">
        <f>'INFORM-HN 2018'!AC254</f>
        <v>5.8</v>
      </c>
      <c r="AB252" s="30"/>
      <c r="AD252" s="101"/>
      <c r="AE252" s="4"/>
      <c r="AF252" s="210"/>
      <c r="AG252" s="30"/>
      <c r="AH252" s="30"/>
      <c r="AI252" s="30"/>
      <c r="AJ252" s="30"/>
      <c r="AK252" s="30"/>
      <c r="AL252" s="30"/>
      <c r="AO252" s="30"/>
      <c r="AP252" s="30"/>
      <c r="AQ252" s="30"/>
      <c r="AR252" s="30"/>
      <c r="AS252" s="30"/>
      <c r="AT252" s="30"/>
      <c r="AU252" s="30"/>
      <c r="AV252" s="30"/>
    </row>
    <row r="253" spans="1:48" x14ac:dyDescent="0.25">
      <c r="A253" s="105" t="s">
        <v>364</v>
      </c>
      <c r="B253" s="30">
        <f>'Peligro y Exposición'!D254</f>
        <v>7</v>
      </c>
      <c r="C253" s="30">
        <f>'Peligro y Exposición'!H254</f>
        <v>9.4</v>
      </c>
      <c r="D253" s="30">
        <f>'Peligro y Exposición'!Q254</f>
        <v>0</v>
      </c>
      <c r="E253" s="30">
        <f>'Peligro y Exposición'!U254</f>
        <v>9.5</v>
      </c>
      <c r="F253" s="30">
        <f>'Peligro y Exposición'!Y254</f>
        <v>0</v>
      </c>
      <c r="G253" s="30">
        <f>'Peligro y Exposición'!Z254</f>
        <v>6.9</v>
      </c>
      <c r="H253" s="30">
        <f>'Peligro y Exposición'!AD254</f>
        <v>4.7</v>
      </c>
      <c r="I253" s="30">
        <f>'Peligro y Exposición'!AE254</f>
        <v>4.7</v>
      </c>
      <c r="J253" s="30">
        <f>'INFORM-HN 2018'!L255</f>
        <v>5.9</v>
      </c>
      <c r="K253" s="30">
        <f>'INFORM-HN 2018'!M255</f>
        <v>7.1</v>
      </c>
      <c r="L253" s="30">
        <f>'INFORM-HN 2018'!N255</f>
        <v>7.9</v>
      </c>
      <c r="M253" s="30">
        <f>'INFORM-HN 2018'!O255</f>
        <v>6.6</v>
      </c>
      <c r="N253" s="30">
        <f>'INFORM-HN 2018'!P255</f>
        <v>7.2</v>
      </c>
      <c r="O253" s="30">
        <f>'INFORM-HN 2018'!Q255</f>
        <v>2</v>
      </c>
      <c r="P253" s="30">
        <f>'INFORM-HN 2018'!R255</f>
        <v>5.3</v>
      </c>
      <c r="Q253" s="30">
        <f>'INFORM-HN 2018'!S255</f>
        <v>3.8</v>
      </c>
      <c r="R253" s="30">
        <f>'INFORM-HN 2018'!T255</f>
        <v>5.8</v>
      </c>
      <c r="S253" s="30">
        <f>'INFORM-HN 2018'!U255</f>
        <v>10</v>
      </c>
      <c r="T253" s="30">
        <f>'INFORM-HN 2018'!V255</f>
        <v>6.2</v>
      </c>
      <c r="U253" s="30">
        <f>'INFORM-HN 2018'!W255</f>
        <v>8.8000000000000007</v>
      </c>
      <c r="V253" s="30">
        <f>'INFORM-HN 2018'!X255</f>
        <v>5.7</v>
      </c>
      <c r="W253" s="30">
        <f>'INFORM-HN 2018'!Y255</f>
        <v>4.0999999999999996</v>
      </c>
      <c r="X253" s="30">
        <f>'INFORM-HN 2018'!Z255</f>
        <v>5.6</v>
      </c>
      <c r="Y253" s="30">
        <f>'INFORM-HN 2018'!AA255</f>
        <v>5.0999999999999996</v>
      </c>
      <c r="Z253" s="30">
        <f>'INFORM-HN 2018'!AB255</f>
        <v>7.4</v>
      </c>
      <c r="AA253" s="30">
        <f>'INFORM-HN 2018'!AC255</f>
        <v>6.3</v>
      </c>
      <c r="AB253" s="30"/>
      <c r="AD253" s="101"/>
      <c r="AE253" s="4"/>
      <c r="AF253" s="210"/>
      <c r="AG253" s="30"/>
      <c r="AH253" s="30"/>
      <c r="AI253" s="30"/>
      <c r="AJ253" s="30"/>
      <c r="AK253" s="30"/>
      <c r="AL253" s="30"/>
      <c r="AO253" s="30"/>
      <c r="AP253" s="30"/>
      <c r="AQ253" s="30"/>
      <c r="AR253" s="30"/>
      <c r="AS253" s="30"/>
      <c r="AT253" s="30"/>
      <c r="AU253" s="30"/>
      <c r="AV253" s="30"/>
    </row>
    <row r="254" spans="1:48" x14ac:dyDescent="0.25">
      <c r="A254" s="105" t="s">
        <v>365</v>
      </c>
      <c r="B254" s="30">
        <f>'Peligro y Exposición'!D255</f>
        <v>7.5</v>
      </c>
      <c r="C254" s="30">
        <f>'Peligro y Exposición'!H255</f>
        <v>0</v>
      </c>
      <c r="D254" s="30">
        <f>'Peligro y Exposición'!Q255</f>
        <v>0</v>
      </c>
      <c r="E254" s="30">
        <f>'Peligro y Exposición'!U255</f>
        <v>7.2</v>
      </c>
      <c r="F254" s="30">
        <f>'Peligro y Exposición'!Y255</f>
        <v>0</v>
      </c>
      <c r="G254" s="30">
        <f>'Peligro y Exposición'!Z255</f>
        <v>3.9</v>
      </c>
      <c r="H254" s="30">
        <f>'Peligro y Exposición'!AD255</f>
        <v>5.5</v>
      </c>
      <c r="I254" s="30">
        <f>'Peligro y Exposición'!AE255</f>
        <v>5.5</v>
      </c>
      <c r="J254" s="30">
        <f>'INFORM-HN 2018'!L256</f>
        <v>4.8</v>
      </c>
      <c r="K254" s="30">
        <f>'INFORM-HN 2018'!M256</f>
        <v>8.1</v>
      </c>
      <c r="L254" s="30">
        <f>'INFORM-HN 2018'!N256</f>
        <v>7.8</v>
      </c>
      <c r="M254" s="30">
        <f>'INFORM-HN 2018'!O256</f>
        <v>6.6</v>
      </c>
      <c r="N254" s="30">
        <f>'INFORM-HN 2018'!P256</f>
        <v>7.5</v>
      </c>
      <c r="O254" s="30">
        <f>'INFORM-HN 2018'!Q256</f>
        <v>4</v>
      </c>
      <c r="P254" s="30">
        <f>'INFORM-HN 2018'!R256</f>
        <v>6.4</v>
      </c>
      <c r="Q254" s="30">
        <f>'INFORM-HN 2018'!S256</f>
        <v>5.3</v>
      </c>
      <c r="R254" s="30">
        <f>'INFORM-HN 2018'!T256</f>
        <v>6.5</v>
      </c>
      <c r="S254" s="30">
        <f>'INFORM-HN 2018'!U256</f>
        <v>3.3</v>
      </c>
      <c r="T254" s="30">
        <f>'INFORM-HN 2018'!V256</f>
        <v>6.8</v>
      </c>
      <c r="U254" s="30">
        <f>'INFORM-HN 2018'!W256</f>
        <v>5.3</v>
      </c>
      <c r="V254" s="30">
        <f>'INFORM-HN 2018'!X256</f>
        <v>7.6</v>
      </c>
      <c r="W254" s="30">
        <f>'INFORM-HN 2018'!Y256</f>
        <v>7.2</v>
      </c>
      <c r="X254" s="30">
        <f>'INFORM-HN 2018'!Z256</f>
        <v>5.0999999999999996</v>
      </c>
      <c r="Y254" s="30">
        <f>'INFORM-HN 2018'!AA256</f>
        <v>6.6</v>
      </c>
      <c r="Z254" s="30">
        <f>'INFORM-HN 2018'!AB256</f>
        <v>6</v>
      </c>
      <c r="AA254" s="30">
        <f>'INFORM-HN 2018'!AC256</f>
        <v>5.7</v>
      </c>
      <c r="AB254" s="30"/>
      <c r="AD254" s="101"/>
      <c r="AE254" s="4"/>
      <c r="AF254" s="210"/>
      <c r="AG254" s="30"/>
      <c r="AH254" s="30"/>
      <c r="AI254" s="30"/>
      <c r="AJ254" s="30"/>
      <c r="AK254" s="30"/>
      <c r="AL254" s="30"/>
      <c r="AO254" s="30"/>
      <c r="AP254" s="30"/>
      <c r="AQ254" s="30"/>
      <c r="AR254" s="30"/>
      <c r="AS254" s="30"/>
      <c r="AT254" s="30"/>
      <c r="AU254" s="30"/>
      <c r="AV254" s="30"/>
    </row>
    <row r="255" spans="1:48" x14ac:dyDescent="0.25">
      <c r="A255" s="105" t="s">
        <v>366</v>
      </c>
      <c r="B255" s="30">
        <f>'Peligro y Exposición'!D256</f>
        <v>7.7</v>
      </c>
      <c r="C255" s="30"/>
      <c r="D255" s="30">
        <f>'Peligro y Exposición'!Q256</f>
        <v>0</v>
      </c>
      <c r="E255" s="30">
        <f>'Peligro y Exposición'!U256</f>
        <v>6.2</v>
      </c>
      <c r="F255" s="30">
        <f>'Peligro y Exposición'!Y256</f>
        <v>0</v>
      </c>
      <c r="G255" s="30">
        <f>'Peligro y Exposición'!Z256</f>
        <v>4.4000000000000004</v>
      </c>
      <c r="H255" s="30">
        <f>'Peligro y Exposición'!AD256</f>
        <v>4.3</v>
      </c>
      <c r="I255" s="30">
        <f>'Peligro y Exposición'!AE256</f>
        <v>4.3</v>
      </c>
      <c r="J255" s="30">
        <f>'INFORM-HN 2018'!L257</f>
        <v>4.4000000000000004</v>
      </c>
      <c r="K255" s="30">
        <f>'INFORM-HN 2018'!M257</f>
        <v>7.3</v>
      </c>
      <c r="L255" s="30">
        <f>'INFORM-HN 2018'!N257</f>
        <v>7.8</v>
      </c>
      <c r="M255" s="30">
        <f>'INFORM-HN 2018'!O257</f>
        <v>6.5</v>
      </c>
      <c r="N255" s="30">
        <f>'INFORM-HN 2018'!P257</f>
        <v>7.2</v>
      </c>
      <c r="O255" s="30">
        <f>'INFORM-HN 2018'!Q257</f>
        <v>7.2</v>
      </c>
      <c r="P255" s="30">
        <f>'INFORM-HN 2018'!R257</f>
        <v>4.7</v>
      </c>
      <c r="Q255" s="30">
        <f>'INFORM-HN 2018'!S257</f>
        <v>6.1</v>
      </c>
      <c r="R255" s="30">
        <f>'INFORM-HN 2018'!T257</f>
        <v>6.7</v>
      </c>
      <c r="S255" s="30">
        <f>'INFORM-HN 2018'!U257</f>
        <v>6.7</v>
      </c>
      <c r="T255" s="30">
        <f>'INFORM-HN 2018'!V257</f>
        <v>3.7</v>
      </c>
      <c r="U255" s="30">
        <f>'INFORM-HN 2018'!W257</f>
        <v>5.4</v>
      </c>
      <c r="V255" s="30">
        <f>'INFORM-HN 2018'!X257</f>
        <v>6.2</v>
      </c>
      <c r="W255" s="30">
        <f>'INFORM-HN 2018'!Y257</f>
        <v>6.1</v>
      </c>
      <c r="X255" s="30">
        <f>'INFORM-HN 2018'!Z257</f>
        <v>4.8</v>
      </c>
      <c r="Y255" s="30">
        <f>'INFORM-HN 2018'!AA257</f>
        <v>5.7</v>
      </c>
      <c r="Z255" s="30">
        <f>'INFORM-HN 2018'!AB257</f>
        <v>5.6</v>
      </c>
      <c r="AA255" s="30">
        <f>'INFORM-HN 2018'!AC257</f>
        <v>5.5</v>
      </c>
      <c r="AB255" s="30"/>
      <c r="AD255" s="101"/>
      <c r="AE255" s="4"/>
      <c r="AF255" s="210"/>
      <c r="AG255" s="30"/>
      <c r="AH255" s="30"/>
      <c r="AI255" s="30"/>
      <c r="AJ255" s="30"/>
      <c r="AK255" s="30"/>
      <c r="AL255" s="30"/>
      <c r="AO255" s="30"/>
      <c r="AP255" s="30"/>
      <c r="AQ255" s="30"/>
      <c r="AR255" s="30"/>
      <c r="AS255" s="30"/>
      <c r="AT255" s="30"/>
      <c r="AU255" s="30"/>
      <c r="AV255" s="30"/>
    </row>
    <row r="256" spans="1:48" x14ac:dyDescent="0.25">
      <c r="A256" s="105" t="s">
        <v>367</v>
      </c>
      <c r="B256" s="30">
        <f>'Peligro y Exposición'!D257</f>
        <v>6.4</v>
      </c>
      <c r="C256" s="30">
        <f>'Peligro y Exposición'!H257</f>
        <v>0</v>
      </c>
      <c r="D256" s="30">
        <f>'Peligro y Exposición'!Q257</f>
        <v>0</v>
      </c>
      <c r="E256" s="30">
        <f>'Peligro y Exposición'!U257</f>
        <v>4.0999999999999996</v>
      </c>
      <c r="F256" s="30">
        <f>'Peligro y Exposición'!Y257</f>
        <v>0</v>
      </c>
      <c r="G256" s="30">
        <f>'Peligro y Exposición'!Z257</f>
        <v>2.6</v>
      </c>
      <c r="H256" s="30">
        <f>'Peligro y Exposición'!AD257</f>
        <v>6.3</v>
      </c>
      <c r="I256" s="30">
        <f>'Peligro y Exposición'!AE257</f>
        <v>6.3</v>
      </c>
      <c r="J256" s="30">
        <f>'INFORM-HN 2018'!L258</f>
        <v>4.7</v>
      </c>
      <c r="K256" s="30">
        <f>'INFORM-HN 2018'!M258</f>
        <v>6.7</v>
      </c>
      <c r="L256" s="30">
        <f>'INFORM-HN 2018'!N258</f>
        <v>5.8</v>
      </c>
      <c r="M256" s="30">
        <f>'INFORM-HN 2018'!O258</f>
        <v>5.5</v>
      </c>
      <c r="N256" s="30">
        <f>'INFORM-HN 2018'!P258</f>
        <v>6</v>
      </c>
      <c r="O256" s="30">
        <f>'INFORM-HN 2018'!Q258</f>
        <v>0.9</v>
      </c>
      <c r="P256" s="30">
        <f>'INFORM-HN 2018'!R258</f>
        <v>5.9</v>
      </c>
      <c r="Q256" s="30">
        <f>'INFORM-HN 2018'!S258</f>
        <v>3.8</v>
      </c>
      <c r="R256" s="30">
        <f>'INFORM-HN 2018'!T258</f>
        <v>5</v>
      </c>
      <c r="S256" s="30">
        <f>'INFORM-HN 2018'!U258</f>
        <v>10</v>
      </c>
      <c r="T256" s="30">
        <f>'INFORM-HN 2018'!V258</f>
        <v>7.3</v>
      </c>
      <c r="U256" s="30">
        <f>'INFORM-HN 2018'!W258</f>
        <v>9.1</v>
      </c>
      <c r="V256" s="30">
        <f>'INFORM-HN 2018'!X258</f>
        <v>5.9</v>
      </c>
      <c r="W256" s="30">
        <f>'INFORM-HN 2018'!Y258</f>
        <v>5.5</v>
      </c>
      <c r="X256" s="30">
        <f>'INFORM-HN 2018'!Z258</f>
        <v>6</v>
      </c>
      <c r="Y256" s="30">
        <f>'INFORM-HN 2018'!AA258</f>
        <v>5.8</v>
      </c>
      <c r="Z256" s="30">
        <f>'INFORM-HN 2018'!AB258</f>
        <v>7.8</v>
      </c>
      <c r="AA256" s="30">
        <f>'INFORM-HN 2018'!AC258</f>
        <v>5.7</v>
      </c>
      <c r="AB256" s="30"/>
      <c r="AD256" s="101"/>
      <c r="AE256" s="4"/>
      <c r="AF256" s="210"/>
      <c r="AG256" s="30"/>
      <c r="AH256" s="30"/>
      <c r="AI256" s="30"/>
      <c r="AJ256" s="30"/>
      <c r="AK256" s="30"/>
      <c r="AL256" s="30"/>
      <c r="AO256" s="30"/>
      <c r="AP256" s="30"/>
      <c r="AQ256" s="30"/>
      <c r="AR256" s="30"/>
      <c r="AS256" s="30"/>
      <c r="AT256" s="30"/>
      <c r="AU256" s="30"/>
      <c r="AV256" s="30"/>
    </row>
    <row r="257" spans="1:48" x14ac:dyDescent="0.25">
      <c r="A257" s="105" t="s">
        <v>368</v>
      </c>
      <c r="B257" s="30">
        <f>'Peligro y Exposición'!D258</f>
        <v>6.9</v>
      </c>
      <c r="C257" s="30">
        <f>'Peligro y Exposición'!H258</f>
        <v>0</v>
      </c>
      <c r="D257" s="30">
        <f>'Peligro y Exposición'!Q258</f>
        <v>0</v>
      </c>
      <c r="E257" s="30">
        <f>'Peligro y Exposición'!U258</f>
        <v>8.8000000000000007</v>
      </c>
      <c r="F257" s="30">
        <f>'Peligro y Exposición'!Y258</f>
        <v>0</v>
      </c>
      <c r="G257" s="30">
        <f>'Peligro y Exposición'!Z258</f>
        <v>4.4000000000000004</v>
      </c>
      <c r="H257" s="30">
        <f>'Peligro y Exposición'!AD258</f>
        <v>4.9000000000000004</v>
      </c>
      <c r="I257" s="30">
        <f>'Peligro y Exposición'!AE258</f>
        <v>4.9000000000000004</v>
      </c>
      <c r="J257" s="30">
        <f>'INFORM-HN 2018'!L259</f>
        <v>3.8</v>
      </c>
      <c r="K257" s="30">
        <f>'INFORM-HN 2018'!M259</f>
        <v>6.5</v>
      </c>
      <c r="L257" s="30">
        <f>'INFORM-HN 2018'!N259</f>
        <v>6.9</v>
      </c>
      <c r="M257" s="30">
        <f>'INFORM-HN 2018'!O259</f>
        <v>6</v>
      </c>
      <c r="N257" s="30">
        <f>'INFORM-HN 2018'!P259</f>
        <v>6.5</v>
      </c>
      <c r="O257" s="30">
        <f>'INFORM-HN 2018'!Q259</f>
        <v>0.7</v>
      </c>
      <c r="P257" s="30">
        <f>'INFORM-HN 2018'!R259</f>
        <v>6</v>
      </c>
      <c r="Q257" s="30">
        <f>'INFORM-HN 2018'!S259</f>
        <v>3.8</v>
      </c>
      <c r="R257" s="30">
        <f>'INFORM-HN 2018'!T259</f>
        <v>5.3</v>
      </c>
      <c r="S257" s="30">
        <f>'INFORM-HN 2018'!U259</f>
        <v>6.7</v>
      </c>
      <c r="T257" s="30">
        <f>'INFORM-HN 2018'!V259</f>
        <v>4.5</v>
      </c>
      <c r="U257" s="30">
        <f>'INFORM-HN 2018'!W259</f>
        <v>5.7</v>
      </c>
      <c r="V257" s="30">
        <f>'INFORM-HN 2018'!X259</f>
        <v>6.3</v>
      </c>
      <c r="W257" s="30">
        <f>'INFORM-HN 2018'!Y259</f>
        <v>2.9</v>
      </c>
      <c r="X257" s="30">
        <f>'INFORM-HN 2018'!Z259</f>
        <v>5.8</v>
      </c>
      <c r="Y257" s="30">
        <f>'INFORM-HN 2018'!AA259</f>
        <v>5</v>
      </c>
      <c r="Z257" s="30">
        <f>'INFORM-HN 2018'!AB259</f>
        <v>5.4</v>
      </c>
      <c r="AA257" s="30">
        <f>'INFORM-HN 2018'!AC259</f>
        <v>4.8</v>
      </c>
      <c r="AB257" s="30"/>
      <c r="AD257" s="101"/>
      <c r="AE257" s="4"/>
      <c r="AF257" s="210"/>
      <c r="AG257" s="30"/>
      <c r="AH257" s="30"/>
      <c r="AI257" s="30"/>
      <c r="AJ257" s="30"/>
      <c r="AK257" s="30"/>
      <c r="AL257" s="30"/>
      <c r="AO257" s="30"/>
      <c r="AP257" s="30"/>
      <c r="AQ257" s="30"/>
      <c r="AR257" s="30"/>
      <c r="AS257" s="30"/>
      <c r="AT257" s="30"/>
      <c r="AU257" s="30"/>
      <c r="AV257" s="30"/>
    </row>
    <row r="258" spans="1:48" x14ac:dyDescent="0.25">
      <c r="A258" s="105" t="s">
        <v>369</v>
      </c>
      <c r="B258" s="30">
        <f>'Peligro y Exposición'!D259</f>
        <v>6.5</v>
      </c>
      <c r="C258" s="30">
        <f>'Peligro y Exposición'!H259</f>
        <v>0</v>
      </c>
      <c r="D258" s="30">
        <f>'Peligro y Exposición'!Q259</f>
        <v>0</v>
      </c>
      <c r="E258" s="30">
        <f>'Peligro y Exposición'!U259</f>
        <v>9.5</v>
      </c>
      <c r="F258" s="30">
        <f>'Peligro y Exposición'!Y259</f>
        <v>0</v>
      </c>
      <c r="G258" s="30">
        <f>'Peligro y Exposición'!Z259</f>
        <v>4.8</v>
      </c>
      <c r="H258" s="30">
        <f>'Peligro y Exposición'!AD259</f>
        <v>3.6</v>
      </c>
      <c r="I258" s="30">
        <f>'Peligro y Exposición'!AE259</f>
        <v>3.6</v>
      </c>
      <c r="J258" s="30">
        <f>'INFORM-HN 2018'!L260</f>
        <v>4.7</v>
      </c>
      <c r="K258" s="30">
        <f>'INFORM-HN 2018'!M260</f>
        <v>8.1</v>
      </c>
      <c r="L258" s="30">
        <f>'INFORM-HN 2018'!N260</f>
        <v>8.1999999999999993</v>
      </c>
      <c r="M258" s="30">
        <f>'INFORM-HN 2018'!O260</f>
        <v>7.3</v>
      </c>
      <c r="N258" s="30">
        <f>'INFORM-HN 2018'!P260</f>
        <v>7.9</v>
      </c>
      <c r="O258" s="30">
        <f>'INFORM-HN 2018'!Q260</f>
        <v>1.4</v>
      </c>
      <c r="P258" s="30">
        <f>'INFORM-HN 2018'!R260</f>
        <v>5.8</v>
      </c>
      <c r="Q258" s="30">
        <f>'INFORM-HN 2018'!S260</f>
        <v>3.9</v>
      </c>
      <c r="R258" s="30">
        <f>'INFORM-HN 2018'!T260</f>
        <v>6.3</v>
      </c>
      <c r="S258" s="30">
        <f>'INFORM-HN 2018'!U260</f>
        <v>10</v>
      </c>
      <c r="T258" s="30">
        <f>'INFORM-HN 2018'!V260</f>
        <v>8.1999999999999993</v>
      </c>
      <c r="U258" s="30">
        <f>'INFORM-HN 2018'!W260</f>
        <v>9.3000000000000007</v>
      </c>
      <c r="V258" s="30">
        <f>'INFORM-HN 2018'!X260</f>
        <v>7</v>
      </c>
      <c r="W258" s="30">
        <f>'INFORM-HN 2018'!Y260</f>
        <v>6.4</v>
      </c>
      <c r="X258" s="30">
        <f>'INFORM-HN 2018'!Z260</f>
        <v>5.4</v>
      </c>
      <c r="Y258" s="30">
        <f>'INFORM-HN 2018'!AA260</f>
        <v>6.3</v>
      </c>
      <c r="Z258" s="30">
        <f>'INFORM-HN 2018'!AB260</f>
        <v>8.1999999999999993</v>
      </c>
      <c r="AA258" s="30">
        <f>'INFORM-HN 2018'!AC260</f>
        <v>6.2</v>
      </c>
      <c r="AB258" s="30"/>
      <c r="AD258" s="101"/>
      <c r="AE258" s="4"/>
      <c r="AF258" s="210"/>
      <c r="AG258" s="30"/>
      <c r="AH258" s="30"/>
      <c r="AI258" s="30"/>
      <c r="AJ258" s="30"/>
      <c r="AK258" s="30"/>
      <c r="AL258" s="30"/>
      <c r="AO258" s="30"/>
      <c r="AP258" s="30"/>
      <c r="AQ258" s="30"/>
      <c r="AR258" s="30"/>
      <c r="AS258" s="30"/>
      <c r="AT258" s="30"/>
      <c r="AU258" s="30"/>
      <c r="AV258" s="30"/>
    </row>
    <row r="259" spans="1:48" x14ac:dyDescent="0.25">
      <c r="A259" s="105" t="s">
        <v>370</v>
      </c>
      <c r="B259" s="30">
        <f>'Peligro y Exposición'!D260</f>
        <v>6.3</v>
      </c>
      <c r="C259" s="30">
        <f>'Peligro y Exposición'!H260</f>
        <v>0</v>
      </c>
      <c r="D259" s="30">
        <f>'Peligro y Exposición'!Q260</f>
        <v>0</v>
      </c>
      <c r="E259" s="30">
        <f>'Peligro y Exposición'!U260</f>
        <v>6.3</v>
      </c>
      <c r="F259" s="30">
        <f>'Peligro y Exposición'!Y260</f>
        <v>0</v>
      </c>
      <c r="G259" s="30">
        <f>'Peligro y Exposición'!Z260</f>
        <v>3.2</v>
      </c>
      <c r="H259" s="30">
        <f>'Peligro y Exposición'!AD260</f>
        <v>1.9</v>
      </c>
      <c r="I259" s="30">
        <f>'Peligro y Exposición'!AE260</f>
        <v>1.9</v>
      </c>
      <c r="J259" s="30">
        <f>'INFORM-HN 2018'!L261</f>
        <v>4.2</v>
      </c>
      <c r="K259" s="30">
        <f>'INFORM-HN 2018'!M261</f>
        <v>7.2</v>
      </c>
      <c r="L259" s="30">
        <f>'INFORM-HN 2018'!N261</f>
        <v>7.4</v>
      </c>
      <c r="M259" s="30">
        <f>'INFORM-HN 2018'!O261</f>
        <v>6.4</v>
      </c>
      <c r="N259" s="30">
        <f>'INFORM-HN 2018'!P261</f>
        <v>7</v>
      </c>
      <c r="O259" s="30">
        <f>'INFORM-HN 2018'!Q261</f>
        <v>4.4000000000000004</v>
      </c>
      <c r="P259" s="30">
        <f>'INFORM-HN 2018'!R261</f>
        <v>6.6</v>
      </c>
      <c r="Q259" s="30">
        <f>'INFORM-HN 2018'!S261</f>
        <v>5.6</v>
      </c>
      <c r="R259" s="30">
        <f>'INFORM-HN 2018'!T261</f>
        <v>6.4</v>
      </c>
      <c r="S259" s="30">
        <f>'INFORM-HN 2018'!U261</f>
        <v>6.7</v>
      </c>
      <c r="T259" s="30">
        <f>'INFORM-HN 2018'!V261</f>
        <v>6.4</v>
      </c>
      <c r="U259" s="30">
        <f>'INFORM-HN 2018'!W261</f>
        <v>6.6</v>
      </c>
      <c r="V259" s="30">
        <f>'INFORM-HN 2018'!X261</f>
        <v>6.3</v>
      </c>
      <c r="W259" s="30">
        <f>'INFORM-HN 2018'!Y261</f>
        <v>4.5</v>
      </c>
      <c r="X259" s="30">
        <f>'INFORM-HN 2018'!Z261</f>
        <v>5.3</v>
      </c>
      <c r="Y259" s="30">
        <f>'INFORM-HN 2018'!AA261</f>
        <v>5.4</v>
      </c>
      <c r="Z259" s="30">
        <f>'INFORM-HN 2018'!AB261</f>
        <v>6</v>
      </c>
      <c r="AA259" s="30">
        <f>'INFORM-HN 2018'!AC261</f>
        <v>5.4</v>
      </c>
      <c r="AB259" s="30"/>
      <c r="AD259" s="101"/>
      <c r="AE259" s="4"/>
      <c r="AF259" s="210"/>
      <c r="AG259" s="30"/>
      <c r="AH259" s="30"/>
      <c r="AI259" s="30"/>
      <c r="AJ259" s="30"/>
      <c r="AK259" s="30"/>
      <c r="AL259" s="30"/>
      <c r="AO259" s="30"/>
      <c r="AP259" s="30"/>
      <c r="AQ259" s="30"/>
      <c r="AR259" s="30"/>
      <c r="AS259" s="30"/>
      <c r="AT259" s="30"/>
      <c r="AU259" s="30"/>
      <c r="AV259" s="30"/>
    </row>
    <row r="260" spans="1:48" x14ac:dyDescent="0.25">
      <c r="A260" s="105" t="s">
        <v>371</v>
      </c>
      <c r="B260" s="30">
        <f>'Peligro y Exposición'!D261</f>
        <v>6.8</v>
      </c>
      <c r="C260" s="30">
        <f>'Peligro y Exposición'!H261</f>
        <v>0</v>
      </c>
      <c r="D260" s="30">
        <f>'Peligro y Exposición'!Q261</f>
        <v>0</v>
      </c>
      <c r="E260" s="30">
        <f>'Peligro y Exposición'!U261</f>
        <v>9.1999999999999993</v>
      </c>
      <c r="F260" s="30">
        <f>'Peligro y Exposición'!Y261</f>
        <v>0</v>
      </c>
      <c r="G260" s="30">
        <f>'Peligro y Exposición'!Z261</f>
        <v>4.5999999999999996</v>
      </c>
      <c r="H260" s="30">
        <f>'Peligro y Exposición'!AD261</f>
        <v>3.6</v>
      </c>
      <c r="I260" s="30">
        <f>'Peligro y Exposición'!AE261</f>
        <v>3.6</v>
      </c>
      <c r="J260" s="30">
        <f>'INFORM-HN 2018'!L262</f>
        <v>2.6</v>
      </c>
      <c r="K260" s="30">
        <f>'INFORM-HN 2018'!M262</f>
        <v>7.8</v>
      </c>
      <c r="L260" s="30">
        <f>'INFORM-HN 2018'!N262</f>
        <v>7.4</v>
      </c>
      <c r="M260" s="30">
        <f>'INFORM-HN 2018'!O262</f>
        <v>7.8</v>
      </c>
      <c r="N260" s="30">
        <f>'INFORM-HN 2018'!P262</f>
        <v>7.7</v>
      </c>
      <c r="O260" s="30">
        <f>'INFORM-HN 2018'!Q262</f>
        <v>2.2999999999999998</v>
      </c>
      <c r="P260" s="30">
        <f>'INFORM-HN 2018'!R262</f>
        <v>7.6</v>
      </c>
      <c r="Q260" s="30">
        <f>'INFORM-HN 2018'!S262</f>
        <v>5.5</v>
      </c>
      <c r="R260" s="30">
        <f>'INFORM-HN 2018'!T262</f>
        <v>6.7</v>
      </c>
      <c r="S260" s="30">
        <f>'INFORM-HN 2018'!U262</f>
        <v>10</v>
      </c>
      <c r="T260" s="30">
        <f>'INFORM-HN 2018'!V262</f>
        <v>8</v>
      </c>
      <c r="U260" s="30">
        <f>'INFORM-HN 2018'!W262</f>
        <v>9.3000000000000007</v>
      </c>
      <c r="V260" s="30">
        <f>'INFORM-HN 2018'!X262</f>
        <v>7</v>
      </c>
      <c r="W260" s="30">
        <f>'INFORM-HN 2018'!Y262</f>
        <v>4.9000000000000004</v>
      </c>
      <c r="X260" s="30">
        <f>'INFORM-HN 2018'!Z262</f>
        <v>7.1</v>
      </c>
      <c r="Y260" s="30">
        <f>'INFORM-HN 2018'!AA262</f>
        <v>6.3</v>
      </c>
      <c r="Z260" s="30">
        <f>'INFORM-HN 2018'!AB262</f>
        <v>8.1999999999999993</v>
      </c>
      <c r="AA260" s="30">
        <f>'INFORM-HN 2018'!AC262</f>
        <v>5.2</v>
      </c>
      <c r="AB260" s="30"/>
      <c r="AD260" s="101"/>
      <c r="AE260" s="4"/>
      <c r="AF260" s="210"/>
      <c r="AG260" s="30"/>
      <c r="AH260" s="30"/>
      <c r="AI260" s="30"/>
      <c r="AJ260" s="30"/>
      <c r="AK260" s="30"/>
      <c r="AL260" s="30"/>
      <c r="AO260" s="30"/>
      <c r="AP260" s="30"/>
      <c r="AQ260" s="30"/>
      <c r="AR260" s="30"/>
      <c r="AS260" s="30"/>
      <c r="AT260" s="30"/>
      <c r="AU260" s="30"/>
      <c r="AV260" s="30"/>
    </row>
    <row r="261" spans="1:48" x14ac:dyDescent="0.25">
      <c r="A261" s="105" t="s">
        <v>372</v>
      </c>
      <c r="B261" s="30">
        <f>'Peligro y Exposición'!D262</f>
        <v>6.4</v>
      </c>
      <c r="C261" s="30">
        <f>'Peligro y Exposición'!H262</f>
        <v>0</v>
      </c>
      <c r="D261" s="30">
        <f>'Peligro y Exposición'!Q262</f>
        <v>0</v>
      </c>
      <c r="E261" s="30">
        <f>'Peligro y Exposición'!U262</f>
        <v>5.7</v>
      </c>
      <c r="F261" s="30">
        <f>'Peligro y Exposición'!Y262</f>
        <v>0</v>
      </c>
      <c r="G261" s="30">
        <f>'Peligro y Exposición'!Z262</f>
        <v>3</v>
      </c>
      <c r="H261" s="30">
        <f>'Peligro y Exposición'!AD262</f>
        <v>1.6</v>
      </c>
      <c r="I261" s="30">
        <f>'Peligro y Exposición'!AE262</f>
        <v>1.6</v>
      </c>
      <c r="J261" s="30">
        <f>'INFORM-HN 2018'!L263</f>
        <v>4.0999999999999996</v>
      </c>
      <c r="K261" s="30">
        <f>'INFORM-HN 2018'!M263</f>
        <v>6.7</v>
      </c>
      <c r="L261" s="30">
        <f>'INFORM-HN 2018'!N263</f>
        <v>6.8</v>
      </c>
      <c r="M261" s="30">
        <f>'INFORM-HN 2018'!O263</f>
        <v>6</v>
      </c>
      <c r="N261" s="30">
        <f>'INFORM-HN 2018'!P263</f>
        <v>6.5</v>
      </c>
      <c r="O261" s="30">
        <f>'INFORM-HN 2018'!Q263</f>
        <v>1</v>
      </c>
      <c r="P261" s="30">
        <f>'INFORM-HN 2018'!R263</f>
        <v>5</v>
      </c>
      <c r="Q261" s="30">
        <f>'INFORM-HN 2018'!S263</f>
        <v>3.3</v>
      </c>
      <c r="R261" s="30">
        <f>'INFORM-HN 2018'!T263</f>
        <v>5.0999999999999996</v>
      </c>
      <c r="S261" s="30">
        <f>'INFORM-HN 2018'!U263</f>
        <v>10</v>
      </c>
      <c r="T261" s="30">
        <f>'INFORM-HN 2018'!V263</f>
        <v>4.4000000000000004</v>
      </c>
      <c r="U261" s="30">
        <f>'INFORM-HN 2018'!W263</f>
        <v>8.4</v>
      </c>
      <c r="V261" s="30">
        <f>'INFORM-HN 2018'!X263</f>
        <v>5.6</v>
      </c>
      <c r="W261" s="30">
        <f>'INFORM-HN 2018'!Y263</f>
        <v>5.5</v>
      </c>
      <c r="X261" s="30">
        <f>'INFORM-HN 2018'!Z263</f>
        <v>5.3</v>
      </c>
      <c r="Y261" s="30">
        <f>'INFORM-HN 2018'!AA263</f>
        <v>5.5</v>
      </c>
      <c r="Z261" s="30">
        <f>'INFORM-HN 2018'!AB263</f>
        <v>7.2</v>
      </c>
      <c r="AA261" s="30">
        <f>'INFORM-HN 2018'!AC263</f>
        <v>5.3</v>
      </c>
      <c r="AB261" s="30"/>
      <c r="AD261" s="101"/>
      <c r="AE261" s="4"/>
      <c r="AF261" s="210"/>
      <c r="AG261" s="30"/>
      <c r="AH261" s="30"/>
      <c r="AI261" s="30"/>
      <c r="AJ261" s="30"/>
      <c r="AK261" s="30"/>
      <c r="AL261" s="30"/>
      <c r="AO261" s="30"/>
      <c r="AP261" s="30"/>
      <c r="AQ261" s="30"/>
      <c r="AR261" s="30"/>
      <c r="AS261" s="30"/>
      <c r="AT261" s="30"/>
      <c r="AU261" s="30"/>
      <c r="AV261" s="30"/>
    </row>
    <row r="262" spans="1:48" x14ac:dyDescent="0.25">
      <c r="A262" s="105" t="s">
        <v>373</v>
      </c>
      <c r="B262" s="30">
        <f>'Peligro y Exposición'!D263</f>
        <v>6.9</v>
      </c>
      <c r="C262" s="30"/>
      <c r="D262" s="30">
        <f>'Peligro y Exposición'!Q263</f>
        <v>0</v>
      </c>
      <c r="E262" s="30">
        <f>'Peligro y Exposición'!U263</f>
        <v>6.6</v>
      </c>
      <c r="F262" s="30">
        <f>'Peligro y Exposición'!Y263</f>
        <v>0</v>
      </c>
      <c r="G262" s="30">
        <f>'Peligro y Exposición'!Z263</f>
        <v>4.2</v>
      </c>
      <c r="H262" s="30">
        <f>'Peligro y Exposición'!AD263</f>
        <v>5</v>
      </c>
      <c r="I262" s="30">
        <f>'Peligro y Exposición'!AE263</f>
        <v>5</v>
      </c>
      <c r="J262" s="30">
        <f>'INFORM-HN 2018'!L264</f>
        <v>2.2999999999999998</v>
      </c>
      <c r="K262" s="30">
        <f>'INFORM-HN 2018'!M264</f>
        <v>6.7</v>
      </c>
      <c r="L262" s="30">
        <f>'INFORM-HN 2018'!N264</f>
        <v>7.5</v>
      </c>
      <c r="M262" s="30">
        <f>'INFORM-HN 2018'!O264</f>
        <v>6.1</v>
      </c>
      <c r="N262" s="30">
        <f>'INFORM-HN 2018'!P264</f>
        <v>6.8</v>
      </c>
      <c r="O262" s="30">
        <f>'INFORM-HN 2018'!Q264</f>
        <v>2.2999999999999998</v>
      </c>
      <c r="P262" s="30">
        <f>'INFORM-HN 2018'!R264</f>
        <v>6</v>
      </c>
      <c r="Q262" s="30">
        <f>'INFORM-HN 2018'!S264</f>
        <v>4.4000000000000004</v>
      </c>
      <c r="R262" s="30">
        <f>'INFORM-HN 2018'!T264</f>
        <v>5.7</v>
      </c>
      <c r="S262" s="30">
        <f>'INFORM-HN 2018'!U264</f>
        <v>10</v>
      </c>
      <c r="T262" s="30">
        <f>'INFORM-HN 2018'!V264</f>
        <v>6.1</v>
      </c>
      <c r="U262" s="30">
        <f>'INFORM-HN 2018'!W264</f>
        <v>8.8000000000000007</v>
      </c>
      <c r="V262" s="30">
        <f>'INFORM-HN 2018'!X264</f>
        <v>6.7</v>
      </c>
      <c r="W262" s="30">
        <f>'INFORM-HN 2018'!Y264</f>
        <v>3.6</v>
      </c>
      <c r="X262" s="30">
        <f>'INFORM-HN 2018'!Z264</f>
        <v>6.2</v>
      </c>
      <c r="Y262" s="30">
        <f>'INFORM-HN 2018'!AA264</f>
        <v>5.5</v>
      </c>
      <c r="Z262" s="30">
        <f>'INFORM-HN 2018'!AB264</f>
        <v>7.5</v>
      </c>
      <c r="AA262" s="30">
        <f>'INFORM-HN 2018'!AC264</f>
        <v>4.5999999999999996</v>
      </c>
      <c r="AB262" s="30"/>
      <c r="AD262" s="101"/>
      <c r="AE262" s="4"/>
      <c r="AF262" s="210"/>
      <c r="AG262" s="30"/>
      <c r="AH262" s="30"/>
      <c r="AI262" s="30"/>
      <c r="AJ262" s="30"/>
      <c r="AK262" s="30"/>
      <c r="AL262" s="30"/>
      <c r="AO262" s="30"/>
      <c r="AP262" s="30"/>
      <c r="AQ262" s="30"/>
      <c r="AR262" s="30"/>
      <c r="AS262" s="30"/>
      <c r="AT262" s="30"/>
      <c r="AU262" s="30"/>
      <c r="AV262" s="30"/>
    </row>
    <row r="263" spans="1:48" x14ac:dyDescent="0.25">
      <c r="A263" s="105" t="s">
        <v>374</v>
      </c>
      <c r="B263" s="30">
        <f>'Peligro y Exposición'!D264</f>
        <v>6.9</v>
      </c>
      <c r="C263" s="30">
        <f>'Peligro y Exposición'!H264</f>
        <v>0</v>
      </c>
      <c r="D263" s="30">
        <f>'Peligro y Exposición'!Q264</f>
        <v>0</v>
      </c>
      <c r="E263" s="30">
        <f>'Peligro y Exposición'!U264</f>
        <v>7</v>
      </c>
      <c r="F263" s="30">
        <f>'Peligro y Exposición'!Y264</f>
        <v>0</v>
      </c>
      <c r="G263" s="30">
        <f>'Peligro y Exposición'!Z264</f>
        <v>3.6</v>
      </c>
      <c r="H263" s="30">
        <f>'Peligro y Exposición'!AD264</f>
        <v>8.8000000000000007</v>
      </c>
      <c r="I263" s="30">
        <f>'Peligro y Exposición'!AE264</f>
        <v>8.8000000000000007</v>
      </c>
      <c r="J263" s="30">
        <f>'INFORM-HN 2018'!L265</f>
        <v>4.5999999999999996</v>
      </c>
      <c r="K263" s="30">
        <f>'INFORM-HN 2018'!M265</f>
        <v>6.9</v>
      </c>
      <c r="L263" s="30">
        <f>'INFORM-HN 2018'!N265</f>
        <v>7.5</v>
      </c>
      <c r="M263" s="30">
        <f>'INFORM-HN 2018'!O265</f>
        <v>6.2</v>
      </c>
      <c r="N263" s="30">
        <f>'INFORM-HN 2018'!P265</f>
        <v>6.9</v>
      </c>
      <c r="O263" s="30">
        <f>'INFORM-HN 2018'!Q265</f>
        <v>0.5</v>
      </c>
      <c r="P263" s="30">
        <f>'INFORM-HN 2018'!R265</f>
        <v>6.3</v>
      </c>
      <c r="Q263" s="30">
        <f>'INFORM-HN 2018'!S265</f>
        <v>4</v>
      </c>
      <c r="R263" s="30">
        <f>'INFORM-HN 2018'!T265</f>
        <v>5.6</v>
      </c>
      <c r="S263" s="30">
        <f>'INFORM-HN 2018'!U265</f>
        <v>10</v>
      </c>
      <c r="T263" s="30">
        <f>'INFORM-HN 2018'!V265</f>
        <v>6.2</v>
      </c>
      <c r="U263" s="30">
        <f>'INFORM-HN 2018'!W265</f>
        <v>8.8000000000000007</v>
      </c>
      <c r="V263" s="30">
        <f>'INFORM-HN 2018'!X265</f>
        <v>8</v>
      </c>
      <c r="W263" s="30">
        <f>'INFORM-HN 2018'!Y265</f>
        <v>4.8</v>
      </c>
      <c r="X263" s="30">
        <f>'INFORM-HN 2018'!Z265</f>
        <v>6.4</v>
      </c>
      <c r="Y263" s="30">
        <f>'INFORM-HN 2018'!AA265</f>
        <v>6.4</v>
      </c>
      <c r="Z263" s="30">
        <f>'INFORM-HN 2018'!AB265</f>
        <v>7.8</v>
      </c>
      <c r="AA263" s="30">
        <f>'INFORM-HN 2018'!AC265</f>
        <v>5.9</v>
      </c>
      <c r="AB263" s="30"/>
      <c r="AD263" s="101"/>
      <c r="AE263" s="4"/>
      <c r="AF263" s="210"/>
      <c r="AG263" s="30"/>
      <c r="AH263" s="30"/>
      <c r="AI263" s="30"/>
      <c r="AJ263" s="30"/>
      <c r="AK263" s="30"/>
      <c r="AL263" s="30"/>
      <c r="AO263" s="30"/>
      <c r="AP263" s="30"/>
      <c r="AQ263" s="30"/>
      <c r="AR263" s="30"/>
      <c r="AS263" s="30"/>
      <c r="AT263" s="30"/>
      <c r="AU263" s="30"/>
      <c r="AV263" s="30"/>
    </row>
    <row r="264" spans="1:48" x14ac:dyDescent="0.25">
      <c r="A264" s="105" t="s">
        <v>375</v>
      </c>
      <c r="B264" s="30">
        <f>'Peligro y Exposición'!D265</f>
        <v>7.2</v>
      </c>
      <c r="C264" s="30">
        <f>'Peligro y Exposición'!H265</f>
        <v>0</v>
      </c>
      <c r="D264" s="30">
        <f>'Peligro y Exposición'!Q265</f>
        <v>0</v>
      </c>
      <c r="E264" s="30">
        <f>'Peligro y Exposición'!U265</f>
        <v>6.3</v>
      </c>
      <c r="F264" s="30">
        <f>'Peligro y Exposición'!Y265</f>
        <v>0</v>
      </c>
      <c r="G264" s="30">
        <f>'Peligro y Exposición'!Z265</f>
        <v>3.5</v>
      </c>
      <c r="H264" s="30">
        <f>'Peligro y Exposición'!AD265</f>
        <v>7.1</v>
      </c>
      <c r="I264" s="30">
        <f>'Peligro y Exposición'!AE265</f>
        <v>7.1</v>
      </c>
      <c r="J264" s="30">
        <f>'INFORM-HN 2018'!L266</f>
        <v>6.9</v>
      </c>
      <c r="K264" s="30">
        <f>'INFORM-HN 2018'!M266</f>
        <v>7.1</v>
      </c>
      <c r="L264" s="30">
        <f>'INFORM-HN 2018'!N266</f>
        <v>7.8</v>
      </c>
      <c r="M264" s="30">
        <f>'INFORM-HN 2018'!O266</f>
        <v>6.7</v>
      </c>
      <c r="N264" s="30">
        <f>'INFORM-HN 2018'!P266</f>
        <v>7.2</v>
      </c>
      <c r="O264" s="30">
        <f>'INFORM-HN 2018'!Q266</f>
        <v>0.7</v>
      </c>
      <c r="P264" s="30">
        <f>'INFORM-HN 2018'!R266</f>
        <v>6.9</v>
      </c>
      <c r="Q264" s="30">
        <f>'INFORM-HN 2018'!S266</f>
        <v>4.5</v>
      </c>
      <c r="R264" s="30">
        <f>'INFORM-HN 2018'!T266</f>
        <v>6</v>
      </c>
      <c r="S264" s="30">
        <f>'INFORM-HN 2018'!U266</f>
        <v>3.3</v>
      </c>
      <c r="T264" s="30">
        <f>'INFORM-HN 2018'!V266</f>
        <v>4.2</v>
      </c>
      <c r="U264" s="30">
        <f>'INFORM-HN 2018'!W266</f>
        <v>3.8</v>
      </c>
      <c r="V264" s="30">
        <f>'INFORM-HN 2018'!X266</f>
        <v>5.2</v>
      </c>
      <c r="W264" s="30">
        <f>'INFORM-HN 2018'!Y266</f>
        <v>4.2</v>
      </c>
      <c r="X264" s="30">
        <f>'INFORM-HN 2018'!Z266</f>
        <v>4.7</v>
      </c>
      <c r="Y264" s="30">
        <f>'INFORM-HN 2018'!AA266</f>
        <v>4.7</v>
      </c>
      <c r="Z264" s="30">
        <f>'INFORM-HN 2018'!AB266</f>
        <v>4.3</v>
      </c>
      <c r="AA264" s="30">
        <f>'INFORM-HN 2018'!AC266</f>
        <v>5.6</v>
      </c>
      <c r="AB264" s="30"/>
      <c r="AD264" s="101"/>
      <c r="AE264" s="4"/>
      <c r="AF264" s="210"/>
      <c r="AG264" s="30"/>
      <c r="AH264" s="30"/>
      <c r="AI264" s="30"/>
      <c r="AJ264" s="30"/>
      <c r="AK264" s="30"/>
      <c r="AL264" s="30"/>
      <c r="AO264" s="30"/>
      <c r="AP264" s="30"/>
      <c r="AQ264" s="30"/>
      <c r="AR264" s="30"/>
      <c r="AS264" s="30"/>
      <c r="AT264" s="30"/>
      <c r="AU264" s="30"/>
      <c r="AV264" s="30"/>
    </row>
    <row r="265" spans="1:48" x14ac:dyDescent="0.25">
      <c r="A265" s="105" t="s">
        <v>376</v>
      </c>
      <c r="B265" s="30">
        <f>'Peligro y Exposición'!D266</f>
        <v>6.8</v>
      </c>
      <c r="C265" s="30"/>
      <c r="D265" s="30">
        <f>'Peligro y Exposición'!Q266</f>
        <v>0</v>
      </c>
      <c r="E265" s="30">
        <f>'Peligro y Exposición'!U266</f>
        <v>7.9</v>
      </c>
      <c r="F265" s="30">
        <f>'Peligro y Exposición'!Y266</f>
        <v>0</v>
      </c>
      <c r="G265" s="30">
        <f>'Peligro y Exposición'!Z266</f>
        <v>4.7</v>
      </c>
      <c r="H265" s="30">
        <f>'Peligro y Exposición'!AD266</f>
        <v>6.1</v>
      </c>
      <c r="I265" s="30">
        <f>'Peligro y Exposición'!AE266</f>
        <v>6.1</v>
      </c>
      <c r="J265" s="30">
        <f>'INFORM-HN 2018'!L267</f>
        <v>5.6</v>
      </c>
      <c r="K265" s="30">
        <f>'INFORM-HN 2018'!M267</f>
        <v>7.9</v>
      </c>
      <c r="L265" s="30">
        <f>'INFORM-HN 2018'!N267</f>
        <v>7.7</v>
      </c>
      <c r="M265" s="30">
        <f>'INFORM-HN 2018'!O267</f>
        <v>6.1</v>
      </c>
      <c r="N265" s="30">
        <f>'INFORM-HN 2018'!P267</f>
        <v>7.2</v>
      </c>
      <c r="O265" s="30">
        <f>'INFORM-HN 2018'!Q267</f>
        <v>9.3000000000000007</v>
      </c>
      <c r="P265" s="30">
        <f>'INFORM-HN 2018'!R267</f>
        <v>6.4</v>
      </c>
      <c r="Q265" s="30">
        <f>'INFORM-HN 2018'!S267</f>
        <v>8.1999999999999993</v>
      </c>
      <c r="R265" s="30">
        <f>'INFORM-HN 2018'!T267</f>
        <v>7.7</v>
      </c>
      <c r="S265" s="30">
        <f>'INFORM-HN 2018'!U267</f>
        <v>3.3</v>
      </c>
      <c r="T265" s="30">
        <f>'INFORM-HN 2018'!V267</f>
        <v>6.8</v>
      </c>
      <c r="U265" s="30">
        <f>'INFORM-HN 2018'!W267</f>
        <v>5.3</v>
      </c>
      <c r="V265" s="30">
        <f>'INFORM-HN 2018'!X267</f>
        <v>9.1999999999999993</v>
      </c>
      <c r="W265" s="30">
        <f>'INFORM-HN 2018'!Y267</f>
        <v>7.5</v>
      </c>
      <c r="X265" s="30">
        <f>'INFORM-HN 2018'!Z267</f>
        <v>6.5</v>
      </c>
      <c r="Y265" s="30">
        <f>'INFORM-HN 2018'!AA267</f>
        <v>7.7</v>
      </c>
      <c r="Z265" s="30">
        <f>'INFORM-HN 2018'!AB267</f>
        <v>6.7</v>
      </c>
      <c r="AA265" s="30">
        <f>'INFORM-HN 2018'!AC267</f>
        <v>6.6</v>
      </c>
      <c r="AB265" s="30"/>
      <c r="AD265" s="101"/>
      <c r="AE265" s="4"/>
      <c r="AF265" s="210"/>
      <c r="AG265" s="30"/>
      <c r="AH265" s="30"/>
      <c r="AI265" s="30"/>
      <c r="AJ265" s="30"/>
      <c r="AK265" s="30"/>
      <c r="AL265" s="30"/>
      <c r="AO265" s="30"/>
      <c r="AP265" s="30"/>
      <c r="AQ265" s="30"/>
      <c r="AR265" s="30"/>
      <c r="AS265" s="30"/>
      <c r="AT265" s="30"/>
      <c r="AU265" s="30"/>
      <c r="AV265" s="30"/>
    </row>
    <row r="266" spans="1:48" x14ac:dyDescent="0.25">
      <c r="A266" s="105" t="s">
        <v>377</v>
      </c>
      <c r="B266" s="30">
        <f>'Peligro y Exposición'!D267</f>
        <v>6.2</v>
      </c>
      <c r="C266" s="30"/>
      <c r="D266" s="30">
        <f>'Peligro y Exposición'!Q267</f>
        <v>0</v>
      </c>
      <c r="E266" s="30">
        <f>'Peligro y Exposición'!U267</f>
        <v>9.3000000000000007</v>
      </c>
      <c r="F266" s="30">
        <f>'Peligro y Exposición'!Y267</f>
        <v>0</v>
      </c>
      <c r="G266" s="30">
        <f>'Peligro y Exposición'!Z267</f>
        <v>5.4</v>
      </c>
      <c r="H266" s="30">
        <f>'Peligro y Exposición'!AD267</f>
        <v>7.4</v>
      </c>
      <c r="I266" s="30">
        <f>'Peligro y Exposición'!AE267</f>
        <v>7.4</v>
      </c>
      <c r="J266" s="30">
        <f>'INFORM-HN 2018'!L268</f>
        <v>5.4</v>
      </c>
      <c r="K266" s="30">
        <f>'INFORM-HN 2018'!M268</f>
        <v>7.4</v>
      </c>
      <c r="L266" s="30">
        <f>'INFORM-HN 2018'!N268</f>
        <v>8.6</v>
      </c>
      <c r="M266" s="30">
        <f>'INFORM-HN 2018'!O268</f>
        <v>7</v>
      </c>
      <c r="N266" s="30">
        <f>'INFORM-HN 2018'!P268</f>
        <v>7.7</v>
      </c>
      <c r="O266" s="30">
        <f>'INFORM-HN 2018'!Q268</f>
        <v>6.1</v>
      </c>
      <c r="P266" s="30">
        <f>'INFORM-HN 2018'!R268</f>
        <v>5.7</v>
      </c>
      <c r="Q266" s="30">
        <f>'INFORM-HN 2018'!S268</f>
        <v>5.9</v>
      </c>
      <c r="R266" s="30">
        <f>'INFORM-HN 2018'!T268</f>
        <v>6.9</v>
      </c>
      <c r="S266" s="30">
        <f>'INFORM-HN 2018'!U268</f>
        <v>6.7</v>
      </c>
      <c r="T266" s="30">
        <f>'INFORM-HN 2018'!V268</f>
        <v>7.6</v>
      </c>
      <c r="U266" s="30">
        <f>'INFORM-HN 2018'!W268</f>
        <v>7.2</v>
      </c>
      <c r="V266" s="30">
        <f>'INFORM-HN 2018'!X268</f>
        <v>7.2</v>
      </c>
      <c r="W266" s="30">
        <f>'INFORM-HN 2018'!Y268</f>
        <v>6.7</v>
      </c>
      <c r="X266" s="30">
        <f>'INFORM-HN 2018'!Z268</f>
        <v>6</v>
      </c>
      <c r="Y266" s="30">
        <f>'INFORM-HN 2018'!AA268</f>
        <v>6.6</v>
      </c>
      <c r="Z266" s="30">
        <f>'INFORM-HN 2018'!AB268</f>
        <v>6.9</v>
      </c>
      <c r="AA266" s="30">
        <f>'INFORM-HN 2018'!AC268</f>
        <v>6.4</v>
      </c>
      <c r="AB266" s="30"/>
      <c r="AD266" s="101"/>
      <c r="AE266" s="4"/>
      <c r="AF266" s="210"/>
      <c r="AG266" s="30"/>
      <c r="AH266" s="30"/>
      <c r="AI266" s="30"/>
      <c r="AJ266" s="30"/>
      <c r="AK266" s="30"/>
      <c r="AL266" s="30"/>
      <c r="AO266" s="30"/>
      <c r="AP266" s="30"/>
      <c r="AQ266" s="30"/>
      <c r="AR266" s="30"/>
      <c r="AS266" s="30"/>
      <c r="AT266" s="30"/>
      <c r="AU266" s="30"/>
      <c r="AV266" s="30"/>
    </row>
    <row r="267" spans="1:48" x14ac:dyDescent="0.25">
      <c r="A267" s="105" t="s">
        <v>378</v>
      </c>
      <c r="B267" s="30">
        <f>'Peligro y Exposición'!D268</f>
        <v>6.8</v>
      </c>
      <c r="C267" s="30">
        <f>'Peligro y Exposición'!H268</f>
        <v>0</v>
      </c>
      <c r="D267" s="30">
        <f>'Peligro y Exposición'!Q268</f>
        <v>0</v>
      </c>
      <c r="E267" s="30">
        <f>'Peligro y Exposición'!U268</f>
        <v>9.6999999999999993</v>
      </c>
      <c r="F267" s="30">
        <f>'Peligro y Exposición'!Y268</f>
        <v>0</v>
      </c>
      <c r="G267" s="30">
        <f>'Peligro y Exposición'!Z268</f>
        <v>5</v>
      </c>
      <c r="H267" s="30">
        <f>'Peligro y Exposición'!AD268</f>
        <v>8.4</v>
      </c>
      <c r="I267" s="30">
        <f>'Peligro y Exposición'!AE268</f>
        <v>8.4</v>
      </c>
      <c r="J267" s="30">
        <f>'INFORM-HN 2018'!L269</f>
        <v>6.5</v>
      </c>
      <c r="K267" s="30">
        <f>'INFORM-HN 2018'!M269</f>
        <v>7</v>
      </c>
      <c r="L267" s="30">
        <f>'INFORM-HN 2018'!N269</f>
        <v>8.1</v>
      </c>
      <c r="M267" s="30">
        <f>'INFORM-HN 2018'!O269</f>
        <v>6.7</v>
      </c>
      <c r="N267" s="30">
        <f>'INFORM-HN 2018'!P269</f>
        <v>7.3</v>
      </c>
      <c r="O267" s="30">
        <f>'INFORM-HN 2018'!Q269</f>
        <v>0.9</v>
      </c>
      <c r="P267" s="30">
        <f>'INFORM-HN 2018'!R269</f>
        <v>6.5</v>
      </c>
      <c r="Q267" s="30">
        <f>'INFORM-HN 2018'!S269</f>
        <v>4.2</v>
      </c>
      <c r="R267" s="30">
        <f>'INFORM-HN 2018'!T269</f>
        <v>6</v>
      </c>
      <c r="S267" s="30">
        <f>'INFORM-HN 2018'!U269</f>
        <v>3.3</v>
      </c>
      <c r="T267" s="30">
        <f>'INFORM-HN 2018'!V269</f>
        <v>5.4</v>
      </c>
      <c r="U267" s="30">
        <f>'INFORM-HN 2018'!W269</f>
        <v>4.4000000000000004</v>
      </c>
      <c r="V267" s="30">
        <f>'INFORM-HN 2018'!X269</f>
        <v>5.5</v>
      </c>
      <c r="W267" s="30">
        <f>'INFORM-HN 2018'!Y269</f>
        <v>4.5</v>
      </c>
      <c r="X267" s="30">
        <f>'INFORM-HN 2018'!Z269</f>
        <v>4.9000000000000004</v>
      </c>
      <c r="Y267" s="30">
        <f>'INFORM-HN 2018'!AA269</f>
        <v>5</v>
      </c>
      <c r="Z267" s="30">
        <f>'INFORM-HN 2018'!AB269</f>
        <v>4.7</v>
      </c>
      <c r="AA267" s="30">
        <f>'INFORM-HN 2018'!AC269</f>
        <v>5.7</v>
      </c>
      <c r="AB267" s="30"/>
      <c r="AD267" s="101"/>
      <c r="AE267" s="4"/>
      <c r="AF267" s="210"/>
      <c r="AG267" s="30"/>
      <c r="AH267" s="30"/>
      <c r="AI267" s="30"/>
      <c r="AJ267" s="30"/>
      <c r="AK267" s="30"/>
      <c r="AL267" s="30"/>
      <c r="AO267" s="30"/>
      <c r="AP267" s="30"/>
      <c r="AQ267" s="30"/>
      <c r="AR267" s="30"/>
      <c r="AS267" s="30"/>
      <c r="AT267" s="30"/>
      <c r="AU267" s="30"/>
      <c r="AV267" s="30"/>
    </row>
    <row r="268" spans="1:48" x14ac:dyDescent="0.25">
      <c r="A268" s="105" t="s">
        <v>379</v>
      </c>
      <c r="B268" s="30">
        <f>'Peligro y Exposición'!D269</f>
        <v>8</v>
      </c>
      <c r="C268" s="30">
        <f>'Peligro y Exposición'!H269</f>
        <v>4.3</v>
      </c>
      <c r="D268" s="30">
        <f>'Peligro y Exposición'!Q269</f>
        <v>0</v>
      </c>
      <c r="E268" s="30">
        <f>'Peligro y Exposición'!U269</f>
        <v>7.6</v>
      </c>
      <c r="F268" s="30">
        <f>'Peligro y Exposición'!Y269</f>
        <v>0</v>
      </c>
      <c r="G268" s="30">
        <f>'Peligro y Exposición'!Z269</f>
        <v>4.9000000000000004</v>
      </c>
      <c r="H268" s="30">
        <f>'Peligro y Exposición'!AD269</f>
        <v>8.9</v>
      </c>
      <c r="I268" s="30">
        <f>'Peligro y Exposición'!AE269</f>
        <v>8.9</v>
      </c>
      <c r="J268" s="30">
        <f>'INFORM-HN 2018'!L270</f>
        <v>7</v>
      </c>
      <c r="K268" s="30">
        <f>'INFORM-HN 2018'!M270</f>
        <v>9</v>
      </c>
      <c r="L268" s="30">
        <f>'INFORM-HN 2018'!N270</f>
        <v>8.5</v>
      </c>
      <c r="M268" s="30">
        <f>'INFORM-HN 2018'!O270</f>
        <v>8</v>
      </c>
      <c r="N268" s="30">
        <f>'INFORM-HN 2018'!P270</f>
        <v>8.5</v>
      </c>
      <c r="O268" s="30">
        <f>'INFORM-HN 2018'!Q270</f>
        <v>1.8</v>
      </c>
      <c r="P268" s="30">
        <f>'INFORM-HN 2018'!R270</f>
        <v>6.4</v>
      </c>
      <c r="Q268" s="30">
        <f>'INFORM-HN 2018'!S270</f>
        <v>4.5</v>
      </c>
      <c r="R268" s="30">
        <f>'INFORM-HN 2018'!T270</f>
        <v>7</v>
      </c>
      <c r="S268" s="30">
        <f>'INFORM-HN 2018'!U270</f>
        <v>6.7</v>
      </c>
      <c r="T268" s="30">
        <f>'INFORM-HN 2018'!V270</f>
        <v>6.4</v>
      </c>
      <c r="U268" s="30">
        <f>'INFORM-HN 2018'!W270</f>
        <v>6.6</v>
      </c>
      <c r="V268" s="30">
        <f>'INFORM-HN 2018'!X270</f>
        <v>9</v>
      </c>
      <c r="W268" s="30">
        <f>'INFORM-HN 2018'!Y270</f>
        <v>9.1</v>
      </c>
      <c r="X268" s="30">
        <f>'INFORM-HN 2018'!Z270</f>
        <v>7.3</v>
      </c>
      <c r="Y268" s="30">
        <f>'INFORM-HN 2018'!AA270</f>
        <v>8.5</v>
      </c>
      <c r="Z268" s="30">
        <f>'INFORM-HN 2018'!AB270</f>
        <v>7.7</v>
      </c>
      <c r="AA268" s="30">
        <f>'INFORM-HN 2018'!AC270</f>
        <v>7.2</v>
      </c>
      <c r="AB268" s="30"/>
      <c r="AD268" s="101"/>
      <c r="AE268" s="4"/>
      <c r="AF268" s="210"/>
      <c r="AG268" s="30"/>
      <c r="AH268" s="30"/>
      <c r="AI268" s="30"/>
      <c r="AJ268" s="30"/>
      <c r="AK268" s="30"/>
      <c r="AL268" s="30"/>
      <c r="AO268" s="30"/>
      <c r="AP268" s="30"/>
      <c r="AQ268" s="30"/>
      <c r="AR268" s="30"/>
      <c r="AS268" s="30"/>
      <c r="AT268" s="30"/>
      <c r="AU268" s="30"/>
      <c r="AV268" s="30"/>
    </row>
    <row r="269" spans="1:48" x14ac:dyDescent="0.25">
      <c r="A269" s="105" t="s">
        <v>380</v>
      </c>
      <c r="B269" s="30">
        <f>'Peligro y Exposición'!D270</f>
        <v>6.7</v>
      </c>
      <c r="C269" s="30"/>
      <c r="D269" s="30">
        <f>'Peligro y Exposición'!Q270</f>
        <v>0</v>
      </c>
      <c r="E269" s="30">
        <f>'Peligro y Exposición'!U270</f>
        <v>9.4</v>
      </c>
      <c r="F269" s="30">
        <f>'Peligro y Exposición'!Y270</f>
        <v>0</v>
      </c>
      <c r="G269" s="30">
        <f>'Peligro y Exposición'!Z270</f>
        <v>5.6</v>
      </c>
      <c r="H269" s="30">
        <f>'Peligro y Exposición'!AD270</f>
        <v>0</v>
      </c>
      <c r="I269" s="30">
        <f>'Peligro y Exposición'!AE270</f>
        <v>0</v>
      </c>
      <c r="J269" s="30">
        <f>'INFORM-HN 2018'!L271</f>
        <v>7.4</v>
      </c>
      <c r="K269" s="30">
        <f>'INFORM-HN 2018'!M271</f>
        <v>6.6</v>
      </c>
      <c r="L269" s="30">
        <f>'INFORM-HN 2018'!N271</f>
        <v>7</v>
      </c>
      <c r="M269" s="30">
        <f>'INFORM-HN 2018'!O271</f>
        <v>6.4</v>
      </c>
      <c r="N269" s="30">
        <f>'INFORM-HN 2018'!P271</f>
        <v>6.7</v>
      </c>
      <c r="O269" s="30">
        <f>'INFORM-HN 2018'!Q271</f>
        <v>2.5</v>
      </c>
      <c r="P269" s="30">
        <f>'INFORM-HN 2018'!R271</f>
        <v>4.0999999999999996</v>
      </c>
      <c r="Q269" s="30">
        <f>'INFORM-HN 2018'!S271</f>
        <v>3.3</v>
      </c>
      <c r="R269" s="30">
        <f>'INFORM-HN 2018'!T271</f>
        <v>5.2</v>
      </c>
      <c r="S269" s="30">
        <f>'INFORM-HN 2018'!U271</f>
        <v>8.3000000000000007</v>
      </c>
      <c r="T269" s="30">
        <f>'INFORM-HN 2018'!V271</f>
        <v>3.2</v>
      </c>
      <c r="U269" s="30">
        <f>'INFORM-HN 2018'!W271</f>
        <v>6.4</v>
      </c>
      <c r="V269" s="30">
        <f>'INFORM-HN 2018'!X271</f>
        <v>6.9</v>
      </c>
      <c r="W269" s="30">
        <f>'INFORM-HN 2018'!Y271</f>
        <v>5.4</v>
      </c>
      <c r="X269" s="30">
        <f>'INFORM-HN 2018'!Z271</f>
        <v>5.0999999999999996</v>
      </c>
      <c r="Y269" s="30">
        <f>'INFORM-HN 2018'!AA271</f>
        <v>5.8</v>
      </c>
      <c r="Z269" s="30">
        <f>'INFORM-HN 2018'!AB271</f>
        <v>6.1</v>
      </c>
      <c r="AA269" s="30">
        <f>'INFORM-HN 2018'!AC271</f>
        <v>6.2</v>
      </c>
      <c r="AB269" s="30"/>
      <c r="AD269" s="101"/>
      <c r="AE269" s="4"/>
      <c r="AF269" s="210"/>
      <c r="AG269" s="30"/>
      <c r="AH269" s="30"/>
      <c r="AI269" s="30"/>
      <c r="AJ269" s="30"/>
      <c r="AK269" s="30"/>
      <c r="AL269" s="30"/>
      <c r="AO269" s="30"/>
      <c r="AP269" s="30"/>
      <c r="AQ269" s="30"/>
      <c r="AR269" s="30"/>
      <c r="AS269" s="30"/>
      <c r="AT269" s="30"/>
      <c r="AU269" s="30"/>
      <c r="AV269" s="30"/>
    </row>
    <row r="270" spans="1:48" x14ac:dyDescent="0.25">
      <c r="A270" s="109" t="s">
        <v>381</v>
      </c>
      <c r="B270" s="30">
        <f>'Peligro y Exposición'!D271</f>
        <v>7.6</v>
      </c>
      <c r="C270" s="30"/>
      <c r="D270" s="30">
        <f>'Peligro y Exposición'!Q271</f>
        <v>0</v>
      </c>
      <c r="E270" s="30">
        <f>'Peligro y Exposición'!U271</f>
        <v>8.5</v>
      </c>
      <c r="F270" s="30">
        <f>'Peligro y Exposición'!Y271</f>
        <v>0</v>
      </c>
      <c r="G270" s="30">
        <f>'Peligro y Exposición'!Z271</f>
        <v>5.3</v>
      </c>
      <c r="H270" s="30">
        <f>'Peligro y Exposición'!AD271</f>
        <v>1.8</v>
      </c>
      <c r="I270" s="30">
        <f>'Peligro y Exposición'!AE271</f>
        <v>1.8</v>
      </c>
      <c r="J270" s="30">
        <f>'INFORM-HN 2018'!L272</f>
        <v>3.3</v>
      </c>
      <c r="K270" s="30">
        <f>'INFORM-HN 2018'!M272</f>
        <v>7.3</v>
      </c>
      <c r="L270" s="30">
        <f>'INFORM-HN 2018'!N272</f>
        <v>7</v>
      </c>
      <c r="M270" s="30">
        <f>'INFORM-HN 2018'!O272</f>
        <v>7.1</v>
      </c>
      <c r="N270" s="30">
        <f>'INFORM-HN 2018'!P272</f>
        <v>7.1</v>
      </c>
      <c r="O270" s="30">
        <f>'INFORM-HN 2018'!Q272</f>
        <v>8.8000000000000007</v>
      </c>
      <c r="P270" s="30">
        <f>'INFORM-HN 2018'!R272</f>
        <v>7.5</v>
      </c>
      <c r="Q270" s="30">
        <f>'INFORM-HN 2018'!S272</f>
        <v>8.1999999999999993</v>
      </c>
      <c r="R270" s="30">
        <f>'INFORM-HN 2018'!T272</f>
        <v>7.7</v>
      </c>
      <c r="S270" s="30">
        <f>'INFORM-HN 2018'!U272</f>
        <v>10</v>
      </c>
      <c r="T270" s="30">
        <f>'INFORM-HN 2018'!V272</f>
        <v>8.4</v>
      </c>
      <c r="U270" s="30">
        <f>'INFORM-HN 2018'!W272</f>
        <v>9.4</v>
      </c>
      <c r="V270" s="30">
        <f>'INFORM-HN 2018'!X272</f>
        <v>8.3000000000000007</v>
      </c>
      <c r="W270" s="30">
        <f>'INFORM-HN 2018'!Y272</f>
        <v>7.5</v>
      </c>
      <c r="X270" s="30">
        <f>'INFORM-HN 2018'!Z272</f>
        <v>5</v>
      </c>
      <c r="Y270" s="30">
        <f>'INFORM-HN 2018'!AA272</f>
        <v>6.9</v>
      </c>
      <c r="Z270" s="30">
        <f>'INFORM-HN 2018'!AB272</f>
        <v>8.4</v>
      </c>
      <c r="AA270" s="30">
        <f>'INFORM-HN 2018'!AC272</f>
        <v>6</v>
      </c>
      <c r="AB270" s="30"/>
      <c r="AD270" s="101"/>
      <c r="AE270" s="4"/>
      <c r="AF270" s="210"/>
      <c r="AG270" s="30"/>
      <c r="AH270" s="30"/>
      <c r="AI270" s="30"/>
      <c r="AJ270" s="30"/>
      <c r="AK270" s="30"/>
      <c r="AL270" s="30"/>
      <c r="AO270" s="30"/>
      <c r="AP270" s="30"/>
      <c r="AQ270" s="30"/>
      <c r="AR270" s="30"/>
      <c r="AS270" s="30"/>
      <c r="AT270" s="30"/>
      <c r="AU270" s="30"/>
      <c r="AV270" s="30"/>
    </row>
    <row r="271" spans="1:48" x14ac:dyDescent="0.25">
      <c r="A271" s="105" t="s">
        <v>203</v>
      </c>
      <c r="B271" s="30">
        <f>'Peligro y Exposición'!D272</f>
        <v>7.9</v>
      </c>
      <c r="C271" s="30"/>
      <c r="D271" s="30">
        <f>'Peligro y Exposición'!Q272</f>
        <v>0</v>
      </c>
      <c r="E271" s="30">
        <f>'Peligro y Exposición'!U272</f>
        <v>9.3000000000000007</v>
      </c>
      <c r="F271" s="30">
        <f>'Peligro y Exposición'!Y272</f>
        <v>0</v>
      </c>
      <c r="G271" s="30">
        <f>'Peligro y Exposición'!Z272</f>
        <v>5.9</v>
      </c>
      <c r="H271" s="30">
        <f>'Peligro y Exposición'!AD272</f>
        <v>4.4000000000000004</v>
      </c>
      <c r="I271" s="30">
        <f>'Peligro y Exposición'!AE272</f>
        <v>4.4000000000000004</v>
      </c>
      <c r="J271" s="30">
        <f>'INFORM-HN 2018'!L273</f>
        <v>5.2</v>
      </c>
      <c r="K271" s="30">
        <f>'INFORM-HN 2018'!M273</f>
        <v>8</v>
      </c>
      <c r="L271" s="30">
        <f>'INFORM-HN 2018'!N273</f>
        <v>7.6</v>
      </c>
      <c r="M271" s="30">
        <f>'INFORM-HN 2018'!O273</f>
        <v>6.7</v>
      </c>
      <c r="N271" s="30">
        <f>'INFORM-HN 2018'!P273</f>
        <v>7.4</v>
      </c>
      <c r="O271" s="30">
        <f>'INFORM-HN 2018'!Q273</f>
        <v>3.1</v>
      </c>
      <c r="P271" s="30">
        <f>'INFORM-HN 2018'!R273</f>
        <v>7</v>
      </c>
      <c r="Q271" s="30">
        <f>'INFORM-HN 2018'!S273</f>
        <v>5.4</v>
      </c>
      <c r="R271" s="30">
        <f>'INFORM-HN 2018'!T273</f>
        <v>6.5</v>
      </c>
      <c r="S271" s="30">
        <f>'INFORM-HN 2018'!U273</f>
        <v>3.3</v>
      </c>
      <c r="T271" s="30">
        <f>'INFORM-HN 2018'!V273</f>
        <v>4.9000000000000004</v>
      </c>
      <c r="U271" s="30">
        <f>'INFORM-HN 2018'!W273</f>
        <v>4.0999999999999996</v>
      </c>
      <c r="V271" s="30">
        <f>'INFORM-HN 2018'!X273</f>
        <v>8.8000000000000007</v>
      </c>
      <c r="W271" s="30">
        <f>'INFORM-HN 2018'!Y273</f>
        <v>6.4</v>
      </c>
      <c r="X271" s="30">
        <f>'INFORM-HN 2018'!Z273</f>
        <v>6.3</v>
      </c>
      <c r="Y271" s="30">
        <f>'INFORM-HN 2018'!AA273</f>
        <v>7.2</v>
      </c>
      <c r="Z271" s="30">
        <f>'INFORM-HN 2018'!AB273</f>
        <v>5.9</v>
      </c>
      <c r="AA271" s="30">
        <f>'INFORM-HN 2018'!AC273</f>
        <v>5.8</v>
      </c>
      <c r="AB271" s="30"/>
      <c r="AD271" s="101"/>
      <c r="AE271" s="4"/>
      <c r="AF271" s="210"/>
      <c r="AG271" s="30"/>
      <c r="AH271" s="30"/>
      <c r="AI271" s="30"/>
      <c r="AJ271" s="30"/>
      <c r="AK271" s="30"/>
      <c r="AL271" s="30"/>
      <c r="AO271" s="30"/>
      <c r="AP271" s="30"/>
      <c r="AQ271" s="30"/>
      <c r="AR271" s="30"/>
      <c r="AS271" s="30"/>
      <c r="AT271" s="30"/>
      <c r="AU271" s="30"/>
      <c r="AV271" s="30"/>
    </row>
    <row r="272" spans="1:48" x14ac:dyDescent="0.25">
      <c r="A272" s="105" t="s">
        <v>337</v>
      </c>
      <c r="B272" s="30">
        <f>'Peligro y Exposición'!D273</f>
        <v>7.4</v>
      </c>
      <c r="C272" s="30">
        <f>'Peligro y Exposición'!H273</f>
        <v>2.9</v>
      </c>
      <c r="D272" s="30">
        <f>'Peligro y Exposición'!Q273</f>
        <v>0</v>
      </c>
      <c r="E272" s="30">
        <f>'Peligro y Exposición'!U273</f>
        <v>6.1</v>
      </c>
      <c r="F272" s="30">
        <f>'Peligro y Exposición'!Y273</f>
        <v>0</v>
      </c>
      <c r="G272" s="30">
        <f>'Peligro y Exposición'!Z273</f>
        <v>3.9</v>
      </c>
      <c r="H272" s="30">
        <f>'Peligro y Exposición'!AD273</f>
        <v>7.1</v>
      </c>
      <c r="I272" s="30">
        <f>'Peligro y Exposición'!AE273</f>
        <v>7.1</v>
      </c>
      <c r="J272" s="30">
        <f>'INFORM-HN 2018'!L274</f>
        <v>5.7</v>
      </c>
      <c r="K272" s="30">
        <f>'INFORM-HN 2018'!M274</f>
        <v>7</v>
      </c>
      <c r="L272" s="30">
        <f>'INFORM-HN 2018'!N274</f>
        <v>7.4</v>
      </c>
      <c r="M272" s="30">
        <f>'INFORM-HN 2018'!O274</f>
        <v>6.7</v>
      </c>
      <c r="N272" s="30">
        <f>'INFORM-HN 2018'!P274</f>
        <v>7</v>
      </c>
      <c r="O272" s="30">
        <f>'INFORM-HN 2018'!Q274</f>
        <v>3</v>
      </c>
      <c r="P272" s="30">
        <f>'INFORM-HN 2018'!R274</f>
        <v>7</v>
      </c>
      <c r="Q272" s="30">
        <f>'INFORM-HN 2018'!S274</f>
        <v>5.3</v>
      </c>
      <c r="R272" s="30">
        <f>'INFORM-HN 2018'!T274</f>
        <v>6.2</v>
      </c>
      <c r="S272" s="30">
        <f>'INFORM-HN 2018'!U274</f>
        <v>6.7</v>
      </c>
      <c r="T272" s="30">
        <f>'INFORM-HN 2018'!V274</f>
        <v>4.2</v>
      </c>
      <c r="U272" s="30">
        <f>'INFORM-HN 2018'!W274</f>
        <v>5.6</v>
      </c>
      <c r="V272" s="30">
        <f>'INFORM-HN 2018'!X274</f>
        <v>6.1</v>
      </c>
      <c r="W272" s="30">
        <f>'INFORM-HN 2018'!Y274</f>
        <v>5.3</v>
      </c>
      <c r="X272" s="30">
        <f>'INFORM-HN 2018'!Z274</f>
        <v>5</v>
      </c>
      <c r="Y272" s="30">
        <f>'INFORM-HN 2018'!AA274</f>
        <v>5.5</v>
      </c>
      <c r="Z272" s="30">
        <f>'INFORM-HN 2018'!AB274</f>
        <v>5.6</v>
      </c>
      <c r="AA272" s="30">
        <f>'INFORM-HN 2018'!AC274</f>
        <v>5.8</v>
      </c>
      <c r="AB272" s="30"/>
      <c r="AD272" s="101"/>
      <c r="AE272" s="4"/>
      <c r="AF272" s="210"/>
      <c r="AG272" s="30"/>
      <c r="AH272" s="30"/>
      <c r="AI272" s="30"/>
      <c r="AJ272" s="30"/>
      <c r="AK272" s="30"/>
      <c r="AL272" s="30"/>
      <c r="AO272" s="30"/>
      <c r="AP272" s="30"/>
      <c r="AQ272" s="30"/>
      <c r="AR272" s="30"/>
      <c r="AS272" s="30"/>
      <c r="AT272" s="30"/>
      <c r="AU272" s="30"/>
      <c r="AV272" s="30"/>
    </row>
    <row r="273" spans="1:48" x14ac:dyDescent="0.25">
      <c r="A273" s="105" t="s">
        <v>224</v>
      </c>
      <c r="B273" s="30">
        <f>'Peligro y Exposición'!D274</f>
        <v>7.4</v>
      </c>
      <c r="C273" s="30"/>
      <c r="D273" s="30">
        <f>'Peligro y Exposición'!Q274</f>
        <v>0</v>
      </c>
      <c r="E273" s="30">
        <f>'Peligro y Exposición'!U274</f>
        <v>8.3000000000000007</v>
      </c>
      <c r="F273" s="30">
        <f>'Peligro y Exposición'!Y274</f>
        <v>0</v>
      </c>
      <c r="G273" s="30">
        <f>'Peligro y Exposición'!Z274</f>
        <v>5.0999999999999996</v>
      </c>
      <c r="H273" s="30">
        <f>'Peligro y Exposición'!AD274</f>
        <v>1.4</v>
      </c>
      <c r="I273" s="30">
        <f>'Peligro y Exposición'!AE274</f>
        <v>1.4</v>
      </c>
      <c r="J273" s="30">
        <f>'INFORM-HN 2018'!L275</f>
        <v>3.5</v>
      </c>
      <c r="K273" s="30">
        <f>'INFORM-HN 2018'!M275</f>
        <v>7.2</v>
      </c>
      <c r="L273" s="30">
        <f>'INFORM-HN 2018'!N275</f>
        <v>8</v>
      </c>
      <c r="M273" s="30">
        <f>'INFORM-HN 2018'!O275</f>
        <v>6.6</v>
      </c>
      <c r="N273" s="30">
        <f>'INFORM-HN 2018'!P275</f>
        <v>7.3</v>
      </c>
      <c r="O273" s="30">
        <f>'INFORM-HN 2018'!Q275</f>
        <v>2.4</v>
      </c>
      <c r="P273" s="30">
        <f>'INFORM-HN 2018'!R275</f>
        <v>6.3</v>
      </c>
      <c r="Q273" s="30">
        <f>'INFORM-HN 2018'!S275</f>
        <v>4.5999999999999996</v>
      </c>
      <c r="R273" s="30">
        <f>'INFORM-HN 2018'!T275</f>
        <v>6.1</v>
      </c>
      <c r="S273" s="30">
        <f>'INFORM-HN 2018'!U275</f>
        <v>6.7</v>
      </c>
      <c r="T273" s="30">
        <f>'INFORM-HN 2018'!V275</f>
        <v>4.4000000000000004</v>
      </c>
      <c r="U273" s="30">
        <f>'INFORM-HN 2018'!W275</f>
        <v>5.7</v>
      </c>
      <c r="V273" s="30">
        <f>'INFORM-HN 2018'!X275</f>
        <v>6.8</v>
      </c>
      <c r="W273" s="30">
        <f>'INFORM-HN 2018'!Y275</f>
        <v>4.7</v>
      </c>
      <c r="X273" s="30">
        <f>'INFORM-HN 2018'!Z275</f>
        <v>4.9000000000000004</v>
      </c>
      <c r="Y273" s="30">
        <f>'INFORM-HN 2018'!AA275</f>
        <v>5.5</v>
      </c>
      <c r="Z273" s="30">
        <f>'INFORM-HN 2018'!AB275</f>
        <v>5.6</v>
      </c>
      <c r="AA273" s="30">
        <f>'INFORM-HN 2018'!AC275</f>
        <v>4.9000000000000004</v>
      </c>
      <c r="AB273" s="30"/>
      <c r="AD273" s="101"/>
      <c r="AE273" s="4"/>
      <c r="AF273" s="210"/>
      <c r="AG273" s="30"/>
      <c r="AH273" s="30"/>
      <c r="AI273" s="30"/>
      <c r="AJ273" s="30"/>
      <c r="AK273" s="30"/>
      <c r="AL273" s="30"/>
      <c r="AO273" s="30"/>
      <c r="AP273" s="30"/>
      <c r="AQ273" s="30"/>
      <c r="AR273" s="30"/>
      <c r="AS273" s="30"/>
      <c r="AT273" s="30"/>
      <c r="AU273" s="30"/>
      <c r="AV273" s="30"/>
    </row>
    <row r="274" spans="1:48" x14ac:dyDescent="0.25">
      <c r="A274" s="105" t="s">
        <v>382</v>
      </c>
      <c r="B274" s="30">
        <f>'Peligro y Exposición'!D275</f>
        <v>6.6</v>
      </c>
      <c r="C274" s="30">
        <f>'Peligro y Exposición'!H275</f>
        <v>0</v>
      </c>
      <c r="D274" s="30">
        <f>'Peligro y Exposición'!Q275</f>
        <v>0</v>
      </c>
      <c r="E274" s="30">
        <f>'Peligro y Exposición'!U275</f>
        <v>6</v>
      </c>
      <c r="F274" s="30">
        <f>'Peligro y Exposición'!Y275</f>
        <v>0</v>
      </c>
      <c r="G274" s="30">
        <f>'Peligro y Exposición'!Z275</f>
        <v>3.2</v>
      </c>
      <c r="H274" s="30">
        <f>'Peligro y Exposición'!AD275</f>
        <v>5.6</v>
      </c>
      <c r="I274" s="30">
        <f>'Peligro y Exposición'!AE275</f>
        <v>5.6</v>
      </c>
      <c r="J274" s="30">
        <f>'INFORM-HN 2018'!L276</f>
        <v>4.5</v>
      </c>
      <c r="K274" s="30">
        <f>'INFORM-HN 2018'!M276</f>
        <v>6.5</v>
      </c>
      <c r="L274" s="30">
        <f>'INFORM-HN 2018'!N276</f>
        <v>8.1999999999999993</v>
      </c>
      <c r="M274" s="30">
        <f>'INFORM-HN 2018'!O276</f>
        <v>6.8</v>
      </c>
      <c r="N274" s="30">
        <f>'INFORM-HN 2018'!P276</f>
        <v>7.2</v>
      </c>
      <c r="O274" s="30">
        <f>'INFORM-HN 2018'!Q276</f>
        <v>1.6</v>
      </c>
      <c r="P274" s="30">
        <f>'INFORM-HN 2018'!R276</f>
        <v>5.2</v>
      </c>
      <c r="Q274" s="30">
        <f>'INFORM-HN 2018'!S276</f>
        <v>3.6</v>
      </c>
      <c r="R274" s="30">
        <f>'INFORM-HN 2018'!T276</f>
        <v>5.7</v>
      </c>
      <c r="S274" s="30">
        <f>'INFORM-HN 2018'!U276</f>
        <v>10</v>
      </c>
      <c r="T274" s="30">
        <f>'INFORM-HN 2018'!V276</f>
        <v>5.3</v>
      </c>
      <c r="U274" s="30">
        <f>'INFORM-HN 2018'!W276</f>
        <v>8.6</v>
      </c>
      <c r="V274" s="30">
        <f>'INFORM-HN 2018'!X276</f>
        <v>6.1</v>
      </c>
      <c r="W274" s="30">
        <f>'INFORM-HN 2018'!Y276</f>
        <v>4.8</v>
      </c>
      <c r="X274" s="30">
        <f>'INFORM-HN 2018'!Z276</f>
        <v>2.9</v>
      </c>
      <c r="Y274" s="30">
        <f>'INFORM-HN 2018'!AA276</f>
        <v>4.5999999999999996</v>
      </c>
      <c r="Z274" s="30">
        <f>'INFORM-HN 2018'!AB276</f>
        <v>7.1</v>
      </c>
      <c r="AA274" s="30">
        <f>'INFORM-HN 2018'!AC276</f>
        <v>5.7</v>
      </c>
      <c r="AB274" s="30"/>
      <c r="AD274" s="101"/>
      <c r="AE274" s="4"/>
      <c r="AF274" s="210"/>
      <c r="AG274" s="30"/>
      <c r="AH274" s="30"/>
      <c r="AI274" s="30"/>
      <c r="AJ274" s="30"/>
      <c r="AK274" s="30"/>
      <c r="AL274" s="30"/>
      <c r="AO274" s="30"/>
      <c r="AP274" s="30"/>
      <c r="AQ274" s="30"/>
      <c r="AR274" s="30"/>
      <c r="AS274" s="30"/>
      <c r="AT274" s="30"/>
      <c r="AU274" s="30"/>
      <c r="AV274" s="30"/>
    </row>
    <row r="275" spans="1:48" x14ac:dyDescent="0.25">
      <c r="A275" s="105" t="s">
        <v>383</v>
      </c>
      <c r="B275" s="30">
        <f>'Peligro y Exposición'!D276</f>
        <v>6.1</v>
      </c>
      <c r="C275" s="30"/>
      <c r="D275" s="30">
        <f>'Peligro y Exposición'!Q276</f>
        <v>0</v>
      </c>
      <c r="E275" s="30">
        <f>'Peligro y Exposición'!U276</f>
        <v>0</v>
      </c>
      <c r="F275" s="30">
        <f>'Peligro y Exposición'!Y276</f>
        <v>0</v>
      </c>
      <c r="G275" s="30">
        <f>'Peligro y Exposición'!Z276</f>
        <v>2</v>
      </c>
      <c r="H275" s="30">
        <f>'Peligro y Exposición'!AD276</f>
        <v>2.5</v>
      </c>
      <c r="I275" s="30">
        <f>'Peligro y Exposición'!AE276</f>
        <v>2.5</v>
      </c>
      <c r="J275" s="30">
        <f>'INFORM-HN 2018'!L277</f>
        <v>5.0999999999999996</v>
      </c>
      <c r="K275" s="30">
        <f>'INFORM-HN 2018'!M277</f>
        <v>7.9</v>
      </c>
      <c r="L275" s="30">
        <f>'INFORM-HN 2018'!N277</f>
        <v>8.1999999999999993</v>
      </c>
      <c r="M275" s="30">
        <f>'INFORM-HN 2018'!O277</f>
        <v>7.3</v>
      </c>
      <c r="N275" s="30">
        <f>'INFORM-HN 2018'!P277</f>
        <v>7.8</v>
      </c>
      <c r="O275" s="30">
        <f>'INFORM-HN 2018'!Q277</f>
        <v>2.2000000000000002</v>
      </c>
      <c r="P275" s="30">
        <f>'INFORM-HN 2018'!R277</f>
        <v>5.8</v>
      </c>
      <c r="Q275" s="30">
        <f>'INFORM-HN 2018'!S277</f>
        <v>4.2</v>
      </c>
      <c r="R275" s="30">
        <f>'INFORM-HN 2018'!T277</f>
        <v>6.3</v>
      </c>
      <c r="S275" s="30">
        <f>'INFORM-HN 2018'!U277</f>
        <v>10</v>
      </c>
      <c r="T275" s="30">
        <f>'INFORM-HN 2018'!V277</f>
        <v>7.6</v>
      </c>
      <c r="U275" s="30">
        <f>'INFORM-HN 2018'!W277</f>
        <v>9.1</v>
      </c>
      <c r="V275" s="30">
        <f>'INFORM-HN 2018'!X277</f>
        <v>8</v>
      </c>
      <c r="W275" s="30">
        <f>'INFORM-HN 2018'!Y277</f>
        <v>5.4</v>
      </c>
      <c r="X275" s="30">
        <f>'INFORM-HN 2018'!Z277</f>
        <v>5.9</v>
      </c>
      <c r="Y275" s="30">
        <f>'INFORM-HN 2018'!AA277</f>
        <v>6.4</v>
      </c>
      <c r="Z275" s="30">
        <f>'INFORM-HN 2018'!AB277</f>
        <v>8</v>
      </c>
      <c r="AA275" s="30">
        <f>'INFORM-HN 2018'!AC277</f>
        <v>6.4</v>
      </c>
      <c r="AB275" s="30"/>
      <c r="AD275" s="101"/>
      <c r="AE275" s="4"/>
      <c r="AF275" s="210"/>
      <c r="AG275" s="30"/>
      <c r="AH275" s="30"/>
      <c r="AI275" s="30"/>
      <c r="AJ275" s="30"/>
      <c r="AK275" s="30"/>
      <c r="AL275" s="30"/>
      <c r="AO275" s="30"/>
      <c r="AP275" s="30"/>
      <c r="AQ275" s="30"/>
      <c r="AR275" s="30"/>
      <c r="AS275" s="30"/>
      <c r="AT275" s="30"/>
      <c r="AU275" s="30"/>
      <c r="AV275" s="30"/>
    </row>
    <row r="276" spans="1:48" x14ac:dyDescent="0.25">
      <c r="A276" s="105" t="s">
        <v>226</v>
      </c>
      <c r="B276" s="30">
        <f>'Peligro y Exposición'!D277</f>
        <v>6.2</v>
      </c>
      <c r="C276" s="30">
        <f>'Peligro y Exposición'!H277</f>
        <v>0</v>
      </c>
      <c r="D276" s="30">
        <f>'Peligro y Exposición'!Q277</f>
        <v>0</v>
      </c>
      <c r="E276" s="30">
        <f>'Peligro y Exposición'!U277</f>
        <v>8</v>
      </c>
      <c r="F276" s="30">
        <f>'Peligro y Exposición'!Y277</f>
        <v>0</v>
      </c>
      <c r="G276" s="30">
        <f>'Peligro y Exposición'!Z277</f>
        <v>3.8</v>
      </c>
      <c r="H276" s="30">
        <f>'Peligro y Exposición'!AD277</f>
        <v>6.2</v>
      </c>
      <c r="I276" s="30">
        <f>'Peligro y Exposición'!AE277</f>
        <v>6.2</v>
      </c>
      <c r="J276" s="30">
        <f>'INFORM-HN 2018'!L278</f>
        <v>2.2999999999999998</v>
      </c>
      <c r="K276" s="30">
        <f>'INFORM-HN 2018'!M278</f>
        <v>6.9</v>
      </c>
      <c r="L276" s="30">
        <f>'INFORM-HN 2018'!N278</f>
        <v>6.7</v>
      </c>
      <c r="M276" s="30">
        <f>'INFORM-HN 2018'!O278</f>
        <v>5.9</v>
      </c>
      <c r="N276" s="30">
        <f>'INFORM-HN 2018'!P278</f>
        <v>6.5</v>
      </c>
      <c r="O276" s="30">
        <f>'INFORM-HN 2018'!Q278</f>
        <v>2.4</v>
      </c>
      <c r="P276" s="30">
        <f>'INFORM-HN 2018'!R278</f>
        <v>6.6</v>
      </c>
      <c r="Q276" s="30">
        <f>'INFORM-HN 2018'!S278</f>
        <v>4.8</v>
      </c>
      <c r="R276" s="30">
        <f>'INFORM-HN 2018'!T278</f>
        <v>5.7</v>
      </c>
      <c r="S276" s="30">
        <f>'INFORM-HN 2018'!U278</f>
        <v>10</v>
      </c>
      <c r="T276" s="30">
        <f>'INFORM-HN 2018'!V278</f>
        <v>4.9000000000000004</v>
      </c>
      <c r="U276" s="30">
        <f>'INFORM-HN 2018'!W278</f>
        <v>8.5</v>
      </c>
      <c r="V276" s="30">
        <f>'INFORM-HN 2018'!X278</f>
        <v>4.5999999999999996</v>
      </c>
      <c r="W276" s="30">
        <f>'INFORM-HN 2018'!Y278</f>
        <v>3.3</v>
      </c>
      <c r="X276" s="30">
        <f>'INFORM-HN 2018'!Z278</f>
        <v>6.6</v>
      </c>
      <c r="Y276" s="30">
        <f>'INFORM-HN 2018'!AA278</f>
        <v>4.8</v>
      </c>
      <c r="Z276" s="30">
        <f>'INFORM-HN 2018'!AB278</f>
        <v>7.1</v>
      </c>
      <c r="AA276" s="30">
        <f>'INFORM-HN 2018'!AC278</f>
        <v>4.5</v>
      </c>
      <c r="AB276" s="30"/>
      <c r="AD276" s="101"/>
      <c r="AE276" s="4"/>
      <c r="AF276" s="210"/>
      <c r="AG276" s="30"/>
      <c r="AH276" s="30"/>
      <c r="AI276" s="30"/>
      <c r="AJ276" s="30"/>
      <c r="AK276" s="30"/>
      <c r="AL276" s="30"/>
      <c r="AO276" s="30"/>
      <c r="AP276" s="30"/>
      <c r="AQ276" s="30"/>
      <c r="AR276" s="30"/>
      <c r="AS276" s="30"/>
      <c r="AT276" s="30"/>
      <c r="AU276" s="30"/>
      <c r="AV276" s="30"/>
    </row>
    <row r="277" spans="1:48" x14ac:dyDescent="0.25">
      <c r="A277" s="105" t="s">
        <v>384</v>
      </c>
      <c r="B277" s="30">
        <f>'Peligro y Exposición'!D278</f>
        <v>6.8</v>
      </c>
      <c r="C277" s="30">
        <f>'Peligro y Exposición'!H278</f>
        <v>0</v>
      </c>
      <c r="D277" s="30">
        <f>'Peligro y Exposición'!Q278</f>
        <v>0</v>
      </c>
      <c r="E277" s="30">
        <f>'Peligro y Exposición'!U278</f>
        <v>8.1999999999999993</v>
      </c>
      <c r="F277" s="30">
        <f>'Peligro y Exposición'!Y278</f>
        <v>0</v>
      </c>
      <c r="G277" s="30">
        <f>'Peligro y Exposición'!Z278</f>
        <v>4.0999999999999996</v>
      </c>
      <c r="H277" s="30">
        <f>'Peligro y Exposición'!AD278</f>
        <v>7.7</v>
      </c>
      <c r="I277" s="30">
        <f>'Peligro y Exposición'!AE278</f>
        <v>7.7</v>
      </c>
      <c r="J277" s="30">
        <f>'INFORM-HN 2018'!L279</f>
        <v>6.2</v>
      </c>
      <c r="K277" s="30">
        <f>'INFORM-HN 2018'!M279</f>
        <v>6.4</v>
      </c>
      <c r="L277" s="30">
        <f>'INFORM-HN 2018'!N279</f>
        <v>6.9</v>
      </c>
      <c r="M277" s="30">
        <f>'INFORM-HN 2018'!O279</f>
        <v>5.9</v>
      </c>
      <c r="N277" s="30">
        <f>'INFORM-HN 2018'!P279</f>
        <v>6.4</v>
      </c>
      <c r="O277" s="30">
        <f>'INFORM-HN 2018'!Q279</f>
        <v>1.3</v>
      </c>
      <c r="P277" s="30">
        <f>'INFORM-HN 2018'!R279</f>
        <v>5.8</v>
      </c>
      <c r="Q277" s="30">
        <f>'INFORM-HN 2018'!S279</f>
        <v>3.9</v>
      </c>
      <c r="R277" s="30">
        <f>'INFORM-HN 2018'!T279</f>
        <v>5.3</v>
      </c>
      <c r="S277" s="30">
        <f>'INFORM-HN 2018'!U279</f>
        <v>3.3</v>
      </c>
      <c r="T277" s="30">
        <f>'INFORM-HN 2018'!V279</f>
        <v>4.2</v>
      </c>
      <c r="U277" s="30">
        <f>'INFORM-HN 2018'!W279</f>
        <v>3.8</v>
      </c>
      <c r="V277" s="30">
        <f>'INFORM-HN 2018'!X279</f>
        <v>5.3</v>
      </c>
      <c r="W277" s="30">
        <f>'INFORM-HN 2018'!Y279</f>
        <v>2.7</v>
      </c>
      <c r="X277" s="30">
        <f>'INFORM-HN 2018'!Z279</f>
        <v>4.8</v>
      </c>
      <c r="Y277" s="30">
        <f>'INFORM-HN 2018'!AA279</f>
        <v>4.3</v>
      </c>
      <c r="Z277" s="30">
        <f>'INFORM-HN 2018'!AB279</f>
        <v>4.0999999999999996</v>
      </c>
      <c r="AA277" s="30">
        <f>'INFORM-HN 2018'!AC279</f>
        <v>5.0999999999999996</v>
      </c>
      <c r="AB277" s="30"/>
      <c r="AD277" s="101"/>
      <c r="AE277" s="4"/>
      <c r="AF277" s="210"/>
      <c r="AG277" s="30"/>
      <c r="AH277" s="30"/>
      <c r="AI277" s="30"/>
      <c r="AJ277" s="30"/>
      <c r="AK277" s="30"/>
      <c r="AL277" s="30"/>
      <c r="AO277" s="30"/>
      <c r="AP277" s="30"/>
      <c r="AQ277" s="30"/>
      <c r="AR277" s="30"/>
      <c r="AS277" s="30"/>
      <c r="AT277" s="30"/>
      <c r="AU277" s="30"/>
      <c r="AV277" s="30"/>
    </row>
    <row r="278" spans="1:48" x14ac:dyDescent="0.25">
      <c r="A278" s="105" t="s">
        <v>385</v>
      </c>
      <c r="B278" s="30">
        <f>'Peligro y Exposición'!D279</f>
        <v>7.3</v>
      </c>
      <c r="C278" s="30">
        <f>'Peligro y Exposición'!H279</f>
        <v>0</v>
      </c>
      <c r="D278" s="30">
        <f>'Peligro y Exposición'!Q279</f>
        <v>0</v>
      </c>
      <c r="E278" s="30">
        <f>'Peligro y Exposición'!U279</f>
        <v>6.3</v>
      </c>
      <c r="F278" s="30">
        <f>'Peligro y Exposición'!Y279</f>
        <v>0</v>
      </c>
      <c r="G278" s="30">
        <f>'Peligro y Exposición'!Z279</f>
        <v>3.5</v>
      </c>
      <c r="H278" s="30">
        <f>'Peligro y Exposición'!AD279</f>
        <v>8.6999999999999993</v>
      </c>
      <c r="I278" s="30">
        <f>'Peligro y Exposición'!AE279</f>
        <v>8.6999999999999993</v>
      </c>
      <c r="J278" s="30">
        <f>'INFORM-HN 2018'!L280</f>
        <v>6.8</v>
      </c>
      <c r="K278" s="30">
        <f>'INFORM-HN 2018'!M280</f>
        <v>5.8</v>
      </c>
      <c r="L278" s="30">
        <f>'INFORM-HN 2018'!N280</f>
        <v>7.3</v>
      </c>
      <c r="M278" s="30">
        <f>'INFORM-HN 2018'!O280</f>
        <v>6.8</v>
      </c>
      <c r="N278" s="30">
        <f>'INFORM-HN 2018'!P280</f>
        <v>6.6</v>
      </c>
      <c r="O278" s="30">
        <f>'INFORM-HN 2018'!Q280</f>
        <v>3.5</v>
      </c>
      <c r="P278" s="30">
        <f>'INFORM-HN 2018'!R280</f>
        <v>4</v>
      </c>
      <c r="Q278" s="30">
        <f>'INFORM-HN 2018'!S280</f>
        <v>3.8</v>
      </c>
      <c r="R278" s="30">
        <f>'INFORM-HN 2018'!T280</f>
        <v>5.4</v>
      </c>
      <c r="S278" s="30">
        <f>'INFORM-HN 2018'!U280</f>
        <v>3.3</v>
      </c>
      <c r="T278" s="30">
        <f>'INFORM-HN 2018'!V280</f>
        <v>1.8</v>
      </c>
      <c r="U278" s="30">
        <f>'INFORM-HN 2018'!W280</f>
        <v>2.6</v>
      </c>
      <c r="V278" s="30">
        <f>'INFORM-HN 2018'!X280</f>
        <v>5.0999999999999996</v>
      </c>
      <c r="W278" s="30">
        <f>'INFORM-HN 2018'!Y280</f>
        <v>4</v>
      </c>
      <c r="X278" s="30">
        <f>'INFORM-HN 2018'!Z280</f>
        <v>4.5</v>
      </c>
      <c r="Y278" s="30">
        <f>'INFORM-HN 2018'!AA280</f>
        <v>4.5</v>
      </c>
      <c r="Z278" s="30">
        <f>'INFORM-HN 2018'!AB280</f>
        <v>3.6</v>
      </c>
      <c r="AA278" s="30">
        <f>'INFORM-HN 2018'!AC280</f>
        <v>5.0999999999999996</v>
      </c>
      <c r="AB278" s="30"/>
      <c r="AD278" s="101"/>
      <c r="AE278" s="4"/>
      <c r="AF278" s="210"/>
      <c r="AG278" s="30"/>
      <c r="AH278" s="30"/>
      <c r="AI278" s="30"/>
      <c r="AJ278" s="30"/>
      <c r="AK278" s="30"/>
      <c r="AL278" s="30"/>
      <c r="AO278" s="30"/>
      <c r="AP278" s="30"/>
      <c r="AQ278" s="30"/>
      <c r="AR278" s="30"/>
      <c r="AS278" s="30"/>
      <c r="AT278" s="30"/>
      <c r="AU278" s="30"/>
      <c r="AV278" s="30"/>
    </row>
    <row r="279" spans="1:48" x14ac:dyDescent="0.25">
      <c r="A279" s="105" t="s">
        <v>386</v>
      </c>
      <c r="B279" s="30">
        <f>'Peligro y Exposición'!D280</f>
        <v>6.4</v>
      </c>
      <c r="C279" s="30"/>
      <c r="D279" s="30">
        <f>'Peligro y Exposición'!Q280</f>
        <v>0</v>
      </c>
      <c r="E279" s="30">
        <f>'Peligro y Exposición'!U280</f>
        <v>7.9</v>
      </c>
      <c r="F279" s="30">
        <f>'Peligro y Exposición'!Y280</f>
        <v>0</v>
      </c>
      <c r="G279" s="30">
        <f>'Peligro y Exposición'!Z280</f>
        <v>4.5</v>
      </c>
      <c r="H279" s="30">
        <f>'Peligro y Exposición'!AD280</f>
        <v>7.1</v>
      </c>
      <c r="I279" s="30">
        <f>'Peligro y Exposición'!AE280</f>
        <v>7.1</v>
      </c>
      <c r="J279" s="30">
        <f>'INFORM-HN 2018'!L281</f>
        <v>6</v>
      </c>
      <c r="K279" s="30">
        <f>'INFORM-HN 2018'!M281</f>
        <v>8.4</v>
      </c>
      <c r="L279" s="30">
        <f>'INFORM-HN 2018'!N281</f>
        <v>8.6999999999999993</v>
      </c>
      <c r="M279" s="30">
        <f>'INFORM-HN 2018'!O281</f>
        <v>7.8</v>
      </c>
      <c r="N279" s="30">
        <f>'INFORM-HN 2018'!P281</f>
        <v>8.3000000000000007</v>
      </c>
      <c r="O279" s="30">
        <f>'INFORM-HN 2018'!Q281</f>
        <v>3.8</v>
      </c>
      <c r="P279" s="30">
        <f>'INFORM-HN 2018'!R281</f>
        <v>6</v>
      </c>
      <c r="Q279" s="30">
        <f>'INFORM-HN 2018'!S281</f>
        <v>5</v>
      </c>
      <c r="R279" s="30">
        <f>'INFORM-HN 2018'!T281</f>
        <v>7</v>
      </c>
      <c r="S279" s="30">
        <f>'INFORM-HN 2018'!U281</f>
        <v>3.3</v>
      </c>
      <c r="T279" s="30">
        <f>'INFORM-HN 2018'!V281</f>
        <v>5.4</v>
      </c>
      <c r="U279" s="30">
        <f>'INFORM-HN 2018'!W281</f>
        <v>4.4000000000000004</v>
      </c>
      <c r="V279" s="30">
        <f>'INFORM-HN 2018'!X281</f>
        <v>7.4</v>
      </c>
      <c r="W279" s="30">
        <f>'INFORM-HN 2018'!Y281</f>
        <v>6.2</v>
      </c>
      <c r="X279" s="30">
        <f>'INFORM-HN 2018'!Z281</f>
        <v>6.8</v>
      </c>
      <c r="Y279" s="30">
        <f>'INFORM-HN 2018'!AA281</f>
        <v>6.8</v>
      </c>
      <c r="Z279" s="30">
        <f>'INFORM-HN 2018'!AB281</f>
        <v>5.7</v>
      </c>
      <c r="AA279" s="30">
        <f>'INFORM-HN 2018'!AC281</f>
        <v>6.2</v>
      </c>
      <c r="AB279" s="30"/>
      <c r="AD279" s="101"/>
      <c r="AE279" s="4"/>
      <c r="AF279" s="210"/>
      <c r="AG279" s="30"/>
      <c r="AH279" s="30"/>
      <c r="AI279" s="30"/>
      <c r="AJ279" s="30"/>
      <c r="AK279" s="30"/>
      <c r="AL279" s="30"/>
      <c r="AO279" s="30"/>
      <c r="AP279" s="30"/>
      <c r="AQ279" s="30"/>
      <c r="AR279" s="30"/>
      <c r="AS279" s="30"/>
      <c r="AT279" s="30"/>
      <c r="AU279" s="30"/>
      <c r="AV279" s="30"/>
    </row>
    <row r="280" spans="1:48" x14ac:dyDescent="0.25">
      <c r="A280" s="105" t="s">
        <v>388</v>
      </c>
      <c r="B280" s="30">
        <f>'Peligro y Exposición'!D281</f>
        <v>8.6</v>
      </c>
      <c r="C280" s="30">
        <f>'Peligro y Exposición'!H281</f>
        <v>5.4</v>
      </c>
      <c r="D280" s="30">
        <f>'Peligro y Exposición'!Q281</f>
        <v>7.6</v>
      </c>
      <c r="E280" s="30">
        <f>'Peligro y Exposición'!U281</f>
        <v>4.7</v>
      </c>
      <c r="F280" s="30">
        <f>'Peligro y Exposición'!Y281</f>
        <v>6.8</v>
      </c>
      <c r="G280" s="30">
        <f>'Peligro y Exposición'!Z281</f>
        <v>6.9</v>
      </c>
      <c r="H280" s="30">
        <f>'Peligro y Exposición'!AD281</f>
        <v>1.3</v>
      </c>
      <c r="I280" s="30">
        <f>'Peligro y Exposición'!AE281</f>
        <v>1.3</v>
      </c>
      <c r="J280" s="30">
        <f>'INFORM-HN 2018'!L282</f>
        <v>4.7</v>
      </c>
      <c r="K280" s="30">
        <f>'INFORM-HN 2018'!M282</f>
        <v>7.6</v>
      </c>
      <c r="L280" s="30">
        <f>'INFORM-HN 2018'!N282</f>
        <v>8</v>
      </c>
      <c r="M280" s="30">
        <f>'INFORM-HN 2018'!O282</f>
        <v>6.8</v>
      </c>
      <c r="N280" s="30">
        <f>'INFORM-HN 2018'!P282</f>
        <v>7.5</v>
      </c>
      <c r="O280" s="30">
        <f>'INFORM-HN 2018'!Q282</f>
        <v>9.1</v>
      </c>
      <c r="P280" s="30">
        <f>'INFORM-HN 2018'!R282</f>
        <v>3.5</v>
      </c>
      <c r="Q280" s="30">
        <f>'INFORM-HN 2018'!S282</f>
        <v>7.2</v>
      </c>
      <c r="R280" s="30">
        <f>'INFORM-HN 2018'!T282</f>
        <v>7.4</v>
      </c>
      <c r="S280" s="30">
        <f>'INFORM-HN 2018'!U282</f>
        <v>3.3</v>
      </c>
      <c r="T280" s="30">
        <f>'INFORM-HN 2018'!V282</f>
        <v>3.7</v>
      </c>
      <c r="U280" s="30">
        <f>'INFORM-HN 2018'!W282</f>
        <v>3.5</v>
      </c>
      <c r="V280" s="30">
        <f>'INFORM-HN 2018'!X282</f>
        <v>6.5</v>
      </c>
      <c r="W280" s="30">
        <f>'INFORM-HN 2018'!Y282</f>
        <v>5.9</v>
      </c>
      <c r="X280" s="30">
        <f>'INFORM-HN 2018'!Z282</f>
        <v>4.9000000000000004</v>
      </c>
      <c r="Y280" s="30">
        <f>'INFORM-HN 2018'!AA282</f>
        <v>5.8</v>
      </c>
      <c r="Z280" s="30">
        <f>'INFORM-HN 2018'!AB282</f>
        <v>4.8</v>
      </c>
      <c r="AA280" s="30">
        <f>'INFORM-HN 2018'!AC282</f>
        <v>5.5</v>
      </c>
      <c r="AB280" s="30"/>
      <c r="AD280" s="101"/>
      <c r="AE280" s="4"/>
      <c r="AF280" s="210"/>
      <c r="AG280" s="30"/>
      <c r="AH280" s="30"/>
      <c r="AI280" s="30"/>
      <c r="AJ280" s="30"/>
      <c r="AK280" s="30"/>
      <c r="AL280" s="30"/>
      <c r="AO280" s="30"/>
      <c r="AP280" s="30"/>
      <c r="AQ280" s="30"/>
      <c r="AR280" s="30"/>
      <c r="AS280" s="30"/>
      <c r="AT280" s="30"/>
      <c r="AU280" s="30"/>
      <c r="AV280" s="30"/>
    </row>
    <row r="281" spans="1:48" x14ac:dyDescent="0.25">
      <c r="A281" s="105" t="s">
        <v>389</v>
      </c>
      <c r="B281" s="30">
        <f>'Peligro y Exposición'!D282</f>
        <v>6.8</v>
      </c>
      <c r="C281" s="30">
        <f>'Peligro y Exposición'!H282</f>
        <v>10</v>
      </c>
      <c r="D281" s="30">
        <f>'Peligro y Exposición'!Q282</f>
        <v>7.3</v>
      </c>
      <c r="E281" s="30">
        <f>'Peligro y Exposición'!U282</f>
        <v>0</v>
      </c>
      <c r="F281" s="30">
        <f>'Peligro y Exposición'!Y282</f>
        <v>0</v>
      </c>
      <c r="G281" s="30">
        <f>'Peligro y Exposición'!Z282</f>
        <v>6.4</v>
      </c>
      <c r="H281" s="30">
        <f>'Peligro y Exposición'!AD282</f>
        <v>4.2</v>
      </c>
      <c r="I281" s="30">
        <f>'Peligro y Exposición'!AE282</f>
        <v>4.2</v>
      </c>
      <c r="J281" s="30">
        <f>'INFORM-HN 2018'!L283</f>
        <v>5.4</v>
      </c>
      <c r="K281" s="30">
        <f>'INFORM-HN 2018'!M283</f>
        <v>7.4</v>
      </c>
      <c r="L281" s="30">
        <f>'INFORM-HN 2018'!N283</f>
        <v>6.8</v>
      </c>
      <c r="M281" s="30">
        <f>'INFORM-HN 2018'!O283</f>
        <v>7.3</v>
      </c>
      <c r="N281" s="30">
        <f>'INFORM-HN 2018'!P283</f>
        <v>7.2</v>
      </c>
      <c r="O281" s="30">
        <f>'INFORM-HN 2018'!Q283</f>
        <v>5.8</v>
      </c>
      <c r="P281" s="30">
        <f>'INFORM-HN 2018'!R283</f>
        <v>3</v>
      </c>
      <c r="Q281" s="30">
        <f>'INFORM-HN 2018'!S283</f>
        <v>4.5</v>
      </c>
      <c r="R281" s="30">
        <f>'INFORM-HN 2018'!T283</f>
        <v>6</v>
      </c>
      <c r="S281" s="30">
        <f>'INFORM-HN 2018'!U283</f>
        <v>10</v>
      </c>
      <c r="T281" s="30">
        <f>'INFORM-HN 2018'!V283</f>
        <v>7.3</v>
      </c>
      <c r="U281" s="30">
        <f>'INFORM-HN 2018'!W283</f>
        <v>9.1</v>
      </c>
      <c r="V281" s="30">
        <f>'INFORM-HN 2018'!X283</f>
        <v>4.4000000000000004</v>
      </c>
      <c r="W281" s="30">
        <f>'INFORM-HN 2018'!Y283</f>
        <v>5.4</v>
      </c>
      <c r="X281" s="30">
        <f>'INFORM-HN 2018'!Z283</f>
        <v>5.6</v>
      </c>
      <c r="Y281" s="30">
        <f>'INFORM-HN 2018'!AA283</f>
        <v>5.0999999999999996</v>
      </c>
      <c r="Z281" s="30">
        <f>'INFORM-HN 2018'!AB283</f>
        <v>7.6</v>
      </c>
      <c r="AA281" s="30">
        <f>'INFORM-HN 2018'!AC283</f>
        <v>6.3</v>
      </c>
      <c r="AB281" s="30"/>
      <c r="AD281" s="101"/>
      <c r="AE281" s="4"/>
      <c r="AF281" s="210"/>
      <c r="AG281" s="30"/>
      <c r="AH281" s="30"/>
      <c r="AI281" s="30"/>
      <c r="AJ281" s="30"/>
      <c r="AK281" s="30"/>
      <c r="AL281" s="30"/>
      <c r="AO281" s="30"/>
      <c r="AP281" s="30"/>
      <c r="AQ281" s="30"/>
      <c r="AR281" s="30"/>
      <c r="AS281" s="30"/>
      <c r="AT281" s="30"/>
      <c r="AU281" s="30"/>
      <c r="AV281" s="30"/>
    </row>
    <row r="282" spans="1:48" x14ac:dyDescent="0.25">
      <c r="A282" s="105" t="s">
        <v>390</v>
      </c>
      <c r="B282" s="30">
        <f>'Peligro y Exposición'!D283</f>
        <v>7.2</v>
      </c>
      <c r="C282" s="30">
        <f>'Peligro y Exposición'!H283</f>
        <v>6.3</v>
      </c>
      <c r="D282" s="30">
        <f>'Peligro y Exposición'!Q283</f>
        <v>7.6</v>
      </c>
      <c r="E282" s="30">
        <f>'Peligro y Exposición'!U283</f>
        <v>3.6</v>
      </c>
      <c r="F282" s="30">
        <f>'Peligro y Exposición'!Y283</f>
        <v>5.8</v>
      </c>
      <c r="G282" s="30">
        <f>'Peligro y Exposición'!Z283</f>
        <v>6.3</v>
      </c>
      <c r="H282" s="30">
        <f>'Peligro y Exposición'!AD283</f>
        <v>3.3</v>
      </c>
      <c r="I282" s="30">
        <f>'Peligro y Exposición'!AE283</f>
        <v>3.3</v>
      </c>
      <c r="J282" s="30">
        <f>'INFORM-HN 2018'!L284</f>
        <v>5</v>
      </c>
      <c r="K282" s="30">
        <f>'INFORM-HN 2018'!M284</f>
        <v>7.3</v>
      </c>
      <c r="L282" s="30">
        <f>'INFORM-HN 2018'!N284</f>
        <v>8.1</v>
      </c>
      <c r="M282" s="30">
        <f>'INFORM-HN 2018'!O284</f>
        <v>6.6</v>
      </c>
      <c r="N282" s="30">
        <f>'INFORM-HN 2018'!P284</f>
        <v>7.3</v>
      </c>
      <c r="O282" s="30">
        <f>'INFORM-HN 2018'!Q284</f>
        <v>4.0999999999999996</v>
      </c>
      <c r="P282" s="30">
        <f>'INFORM-HN 2018'!R284</f>
        <v>4.5</v>
      </c>
      <c r="Q282" s="30">
        <f>'INFORM-HN 2018'!S284</f>
        <v>4.3</v>
      </c>
      <c r="R282" s="30">
        <f>'INFORM-HN 2018'!T284</f>
        <v>6</v>
      </c>
      <c r="S282" s="30">
        <f>'INFORM-HN 2018'!U284</f>
        <v>10</v>
      </c>
      <c r="T282" s="30">
        <f>'INFORM-HN 2018'!V284</f>
        <v>4.4000000000000004</v>
      </c>
      <c r="U282" s="30">
        <f>'INFORM-HN 2018'!W284</f>
        <v>8.4</v>
      </c>
      <c r="V282" s="30">
        <f>'INFORM-HN 2018'!X284</f>
        <v>5.5</v>
      </c>
      <c r="W282" s="30">
        <f>'INFORM-HN 2018'!Y284</f>
        <v>5</v>
      </c>
      <c r="X282" s="30">
        <f>'INFORM-HN 2018'!Z284</f>
        <v>4.5</v>
      </c>
      <c r="Y282" s="30">
        <f>'INFORM-HN 2018'!AA284</f>
        <v>5</v>
      </c>
      <c r="Z282" s="30">
        <f>'INFORM-HN 2018'!AB284</f>
        <v>7</v>
      </c>
      <c r="AA282" s="30">
        <f>'INFORM-HN 2018'!AC284</f>
        <v>5.9</v>
      </c>
      <c r="AB282" s="30"/>
      <c r="AD282" s="101"/>
      <c r="AE282" s="4"/>
      <c r="AF282" s="210"/>
      <c r="AG282" s="30"/>
      <c r="AH282" s="30"/>
      <c r="AI282" s="30"/>
      <c r="AJ282" s="30"/>
      <c r="AK282" s="30"/>
      <c r="AL282" s="30"/>
      <c r="AO282" s="30"/>
      <c r="AP282" s="30"/>
      <c r="AQ282" s="30"/>
      <c r="AR282" s="30"/>
      <c r="AS282" s="30"/>
      <c r="AT282" s="30"/>
      <c r="AU282" s="30"/>
      <c r="AV282" s="30"/>
    </row>
    <row r="283" spans="1:48" x14ac:dyDescent="0.25">
      <c r="A283" s="105" t="s">
        <v>391</v>
      </c>
      <c r="B283" s="30">
        <f>'Peligro y Exposición'!D284</f>
        <v>6.7</v>
      </c>
      <c r="C283" s="30">
        <f>'Peligro y Exposición'!H284</f>
        <v>3.3</v>
      </c>
      <c r="D283" s="30">
        <f>'Peligro y Exposición'!Q284</f>
        <v>0</v>
      </c>
      <c r="E283" s="30">
        <f>'Peligro y Exposición'!U284</f>
        <v>7.5</v>
      </c>
      <c r="F283" s="30">
        <f>'Peligro y Exposición'!Y284</f>
        <v>9.4</v>
      </c>
      <c r="G283" s="30">
        <f>'Peligro y Exposición'!Z284</f>
        <v>6.4</v>
      </c>
      <c r="H283" s="30">
        <f>'Peligro y Exposición'!AD284</f>
        <v>2.6</v>
      </c>
      <c r="I283" s="30">
        <f>'Peligro y Exposición'!AE284</f>
        <v>2.6</v>
      </c>
      <c r="J283" s="30">
        <f>'INFORM-HN 2018'!L285</f>
        <v>4.8</v>
      </c>
      <c r="K283" s="30">
        <f>'INFORM-HN 2018'!M285</f>
        <v>8</v>
      </c>
      <c r="L283" s="30">
        <f>'INFORM-HN 2018'!N285</f>
        <v>8.5</v>
      </c>
      <c r="M283" s="30">
        <f>'INFORM-HN 2018'!O285</f>
        <v>7.2</v>
      </c>
      <c r="N283" s="30">
        <f>'INFORM-HN 2018'!P285</f>
        <v>7.9</v>
      </c>
      <c r="O283" s="30">
        <f>'INFORM-HN 2018'!Q285</f>
        <v>4.0999999999999996</v>
      </c>
      <c r="P283" s="30">
        <f>'INFORM-HN 2018'!R285</f>
        <v>4.2</v>
      </c>
      <c r="Q283" s="30">
        <f>'INFORM-HN 2018'!S285</f>
        <v>4.2</v>
      </c>
      <c r="R283" s="30">
        <f>'INFORM-HN 2018'!T285</f>
        <v>6.4</v>
      </c>
      <c r="S283" s="30">
        <f>'INFORM-HN 2018'!U285</f>
        <v>10</v>
      </c>
      <c r="T283" s="30">
        <f>'INFORM-HN 2018'!V285</f>
        <v>7.1</v>
      </c>
      <c r="U283" s="30">
        <f>'INFORM-HN 2018'!W285</f>
        <v>9</v>
      </c>
      <c r="V283" s="30">
        <f>'INFORM-HN 2018'!X285</f>
        <v>6.6</v>
      </c>
      <c r="W283" s="30">
        <f>'INFORM-HN 2018'!Y285</f>
        <v>7.9</v>
      </c>
      <c r="X283" s="30">
        <f>'INFORM-HN 2018'!Z285</f>
        <v>6.4</v>
      </c>
      <c r="Y283" s="30">
        <f>'INFORM-HN 2018'!AA285</f>
        <v>7</v>
      </c>
      <c r="Z283" s="30">
        <f>'INFORM-HN 2018'!AB285</f>
        <v>8.1999999999999993</v>
      </c>
      <c r="AA283" s="30">
        <f>'INFORM-HN 2018'!AC285</f>
        <v>6.3</v>
      </c>
      <c r="AB283" s="30"/>
      <c r="AD283" s="101"/>
      <c r="AE283" s="4"/>
      <c r="AF283" s="210"/>
      <c r="AG283" s="30"/>
      <c r="AH283" s="30"/>
      <c r="AI283" s="30"/>
      <c r="AJ283" s="30"/>
      <c r="AK283" s="30"/>
      <c r="AL283" s="30"/>
      <c r="AO283" s="30"/>
      <c r="AP283" s="30"/>
      <c r="AQ283" s="30"/>
      <c r="AR283" s="30"/>
      <c r="AS283" s="30"/>
      <c r="AT283" s="30"/>
      <c r="AU283" s="30"/>
      <c r="AV283" s="30"/>
    </row>
    <row r="284" spans="1:48" x14ac:dyDescent="0.25">
      <c r="A284" s="105" t="s">
        <v>392</v>
      </c>
      <c r="B284" s="30">
        <f>'Peligro y Exposición'!D285</f>
        <v>6.2</v>
      </c>
      <c r="C284" s="30">
        <f>'Peligro y Exposición'!H285</f>
        <v>0</v>
      </c>
      <c r="D284" s="30">
        <f>'Peligro y Exposición'!Q285</f>
        <v>0</v>
      </c>
      <c r="E284" s="30">
        <f>'Peligro y Exposición'!U285</f>
        <v>6.7</v>
      </c>
      <c r="F284" s="30">
        <f>'Peligro y Exposición'!Y285</f>
        <v>9.5</v>
      </c>
      <c r="G284" s="30">
        <f>'Peligro y Exposición'!Z285</f>
        <v>5.8</v>
      </c>
      <c r="H284" s="30">
        <f>'Peligro y Exposición'!AD285</f>
        <v>0</v>
      </c>
      <c r="I284" s="30">
        <f>'Peligro y Exposición'!AE285</f>
        <v>0</v>
      </c>
      <c r="J284" s="30">
        <f>'INFORM-HN 2018'!L286</f>
        <v>3.4</v>
      </c>
      <c r="K284" s="30">
        <f>'INFORM-HN 2018'!M286</f>
        <v>7.5</v>
      </c>
      <c r="L284" s="30">
        <f>'INFORM-HN 2018'!N286</f>
        <v>8.4</v>
      </c>
      <c r="M284" s="30">
        <f>'INFORM-HN 2018'!O286</f>
        <v>6.6</v>
      </c>
      <c r="N284" s="30">
        <f>'INFORM-HN 2018'!P286</f>
        <v>7.5</v>
      </c>
      <c r="O284" s="30">
        <f>'INFORM-HN 2018'!Q286</f>
        <v>6.8</v>
      </c>
      <c r="P284" s="30">
        <f>'INFORM-HN 2018'!R286</f>
        <v>4</v>
      </c>
      <c r="Q284" s="30">
        <f>'INFORM-HN 2018'!S286</f>
        <v>5.6</v>
      </c>
      <c r="R284" s="30">
        <f>'INFORM-HN 2018'!T286</f>
        <v>6.7</v>
      </c>
      <c r="S284" s="30">
        <f>'INFORM-HN 2018'!U286</f>
        <v>10</v>
      </c>
      <c r="T284" s="30">
        <f>'INFORM-HN 2018'!V286</f>
        <v>7.4</v>
      </c>
      <c r="U284" s="30">
        <f>'INFORM-HN 2018'!W286</f>
        <v>9.1</v>
      </c>
      <c r="V284" s="30">
        <f>'INFORM-HN 2018'!X286</f>
        <v>7.6</v>
      </c>
      <c r="W284" s="30">
        <f>'INFORM-HN 2018'!Y286</f>
        <v>8.1</v>
      </c>
      <c r="X284" s="30">
        <f>'INFORM-HN 2018'!Z286</f>
        <v>5.0999999999999996</v>
      </c>
      <c r="Y284" s="30">
        <f>'INFORM-HN 2018'!AA286</f>
        <v>6.9</v>
      </c>
      <c r="Z284" s="30">
        <f>'INFORM-HN 2018'!AB286</f>
        <v>8.1999999999999993</v>
      </c>
      <c r="AA284" s="30">
        <f>'INFORM-HN 2018'!AC286</f>
        <v>5.7</v>
      </c>
      <c r="AB284" s="30"/>
      <c r="AD284" s="101"/>
      <c r="AE284" s="4"/>
      <c r="AF284" s="210"/>
      <c r="AG284" s="30"/>
      <c r="AH284" s="30"/>
      <c r="AI284" s="30"/>
      <c r="AJ284" s="30"/>
      <c r="AK284" s="30"/>
      <c r="AL284" s="30"/>
      <c r="AO284" s="30"/>
      <c r="AP284" s="30"/>
      <c r="AQ284" s="30"/>
      <c r="AR284" s="30"/>
      <c r="AS284" s="30"/>
      <c r="AT284" s="30"/>
      <c r="AU284" s="30"/>
      <c r="AV284" s="30"/>
    </row>
    <row r="285" spans="1:48" x14ac:dyDescent="0.25">
      <c r="A285" s="105" t="s">
        <v>393</v>
      </c>
      <c r="B285" s="30">
        <f>'Peligro y Exposición'!D286</f>
        <v>7.4</v>
      </c>
      <c r="C285" s="30">
        <f>'Peligro y Exposición'!H286</f>
        <v>9</v>
      </c>
      <c r="D285" s="30">
        <f>'Peligro y Exposición'!Q286</f>
        <v>0</v>
      </c>
      <c r="E285" s="30">
        <f>'Peligro y Exposición'!U286</f>
        <v>0</v>
      </c>
      <c r="F285" s="30">
        <f>'Peligro y Exposición'!Y286</f>
        <v>9.3000000000000007</v>
      </c>
      <c r="G285" s="30">
        <f>'Peligro y Exposición'!Z286</f>
        <v>6.7</v>
      </c>
      <c r="H285" s="30">
        <f>'Peligro y Exposición'!AD286</f>
        <v>0</v>
      </c>
      <c r="I285" s="30">
        <f>'Peligro y Exposición'!AE286</f>
        <v>0</v>
      </c>
      <c r="J285" s="30">
        <f>'INFORM-HN 2018'!L287</f>
        <v>4.0999999999999996</v>
      </c>
      <c r="K285" s="30">
        <f>'INFORM-HN 2018'!M287</f>
        <v>7.3</v>
      </c>
      <c r="L285" s="30">
        <f>'INFORM-HN 2018'!N287</f>
        <v>7.4</v>
      </c>
      <c r="M285" s="30">
        <f>'INFORM-HN 2018'!O287</f>
        <v>6.5</v>
      </c>
      <c r="N285" s="30">
        <f>'INFORM-HN 2018'!P287</f>
        <v>7.1</v>
      </c>
      <c r="O285" s="30">
        <f>'INFORM-HN 2018'!Q287</f>
        <v>4.0999999999999996</v>
      </c>
      <c r="P285" s="30">
        <f>'INFORM-HN 2018'!R287</f>
        <v>5</v>
      </c>
      <c r="Q285" s="30">
        <f>'INFORM-HN 2018'!S287</f>
        <v>4.5999999999999996</v>
      </c>
      <c r="R285" s="30">
        <f>'INFORM-HN 2018'!T287</f>
        <v>6</v>
      </c>
      <c r="S285" s="30">
        <f>'INFORM-HN 2018'!U287</f>
        <v>3.3</v>
      </c>
      <c r="T285" s="30">
        <f>'INFORM-HN 2018'!V287</f>
        <v>4.5</v>
      </c>
      <c r="U285" s="30">
        <f>'INFORM-HN 2018'!W287</f>
        <v>3.9</v>
      </c>
      <c r="V285" s="30">
        <f>'INFORM-HN 2018'!X287</f>
        <v>5.3</v>
      </c>
      <c r="W285" s="30">
        <f>'INFORM-HN 2018'!Y287</f>
        <v>7.3</v>
      </c>
      <c r="X285" s="30">
        <f>'INFORM-HN 2018'!Z287</f>
        <v>4.7</v>
      </c>
      <c r="Y285" s="30">
        <f>'INFORM-HN 2018'!AA287</f>
        <v>5.8</v>
      </c>
      <c r="Z285" s="30">
        <f>'INFORM-HN 2018'!AB287</f>
        <v>4.9000000000000004</v>
      </c>
      <c r="AA285" s="30">
        <f>'INFORM-HN 2018'!AC287</f>
        <v>4.9000000000000004</v>
      </c>
      <c r="AB285" s="30"/>
      <c r="AD285" s="101"/>
      <c r="AE285" s="4"/>
      <c r="AF285" s="210"/>
      <c r="AG285" s="30"/>
      <c r="AH285" s="30"/>
      <c r="AI285" s="30"/>
      <c r="AJ285" s="30"/>
      <c r="AK285" s="30"/>
      <c r="AL285" s="30"/>
      <c r="AO285" s="30"/>
      <c r="AP285" s="30"/>
      <c r="AQ285" s="30"/>
      <c r="AR285" s="30"/>
      <c r="AS285" s="30"/>
      <c r="AT285" s="30"/>
      <c r="AU285" s="30"/>
      <c r="AV285" s="30"/>
    </row>
    <row r="286" spans="1:48" x14ac:dyDescent="0.25">
      <c r="A286" s="105" t="s">
        <v>394</v>
      </c>
      <c r="B286" s="30">
        <f>'Peligro y Exposición'!D287</f>
        <v>7.7</v>
      </c>
      <c r="C286" s="30">
        <f>'Peligro y Exposición'!H287</f>
        <v>9.3000000000000007</v>
      </c>
      <c r="D286" s="30">
        <f>'Peligro y Exposición'!Q287</f>
        <v>0</v>
      </c>
      <c r="E286" s="30">
        <f>'Peligro y Exposición'!U287</f>
        <v>3.5</v>
      </c>
      <c r="F286" s="30">
        <f>'Peligro y Exposición'!Y287</f>
        <v>9.6999999999999993</v>
      </c>
      <c r="G286" s="30">
        <f>'Peligro y Exposición'!Z287</f>
        <v>7.4</v>
      </c>
      <c r="H286" s="30">
        <f>'Peligro y Exposición'!AD287</f>
        <v>0</v>
      </c>
      <c r="I286" s="30">
        <f>'Peligro y Exposición'!AE287</f>
        <v>0</v>
      </c>
      <c r="J286" s="30">
        <f>'INFORM-HN 2018'!L288</f>
        <v>4.7</v>
      </c>
      <c r="K286" s="30">
        <f>'INFORM-HN 2018'!M288</f>
        <v>8.1</v>
      </c>
      <c r="L286" s="30">
        <f>'INFORM-HN 2018'!N288</f>
        <v>8.8000000000000007</v>
      </c>
      <c r="M286" s="30">
        <f>'INFORM-HN 2018'!O288</f>
        <v>7</v>
      </c>
      <c r="N286" s="30">
        <f>'INFORM-HN 2018'!P288</f>
        <v>8</v>
      </c>
      <c r="O286" s="30">
        <f>'INFORM-HN 2018'!Q288</f>
        <v>5.3</v>
      </c>
      <c r="P286" s="30">
        <f>'INFORM-HN 2018'!R288</f>
        <v>5.3</v>
      </c>
      <c r="Q286" s="30">
        <f>'INFORM-HN 2018'!S288</f>
        <v>5.3</v>
      </c>
      <c r="R286" s="30">
        <f>'INFORM-HN 2018'!T288</f>
        <v>6.9</v>
      </c>
      <c r="S286" s="30">
        <f>'INFORM-HN 2018'!U288</f>
        <v>6.7</v>
      </c>
      <c r="T286" s="30">
        <f>'INFORM-HN 2018'!V288</f>
        <v>6.4</v>
      </c>
      <c r="U286" s="30">
        <f>'INFORM-HN 2018'!W288</f>
        <v>6.6</v>
      </c>
      <c r="V286" s="30">
        <f>'INFORM-HN 2018'!X288</f>
        <v>8.8000000000000007</v>
      </c>
      <c r="W286" s="30">
        <f>'INFORM-HN 2018'!Y288</f>
        <v>9</v>
      </c>
      <c r="X286" s="30">
        <f>'INFORM-HN 2018'!Z288</f>
        <v>4.7</v>
      </c>
      <c r="Y286" s="30">
        <f>'INFORM-HN 2018'!AA288</f>
        <v>7.5</v>
      </c>
      <c r="Z286" s="30">
        <f>'INFORM-HN 2018'!AB288</f>
        <v>7.1</v>
      </c>
      <c r="AA286" s="30">
        <f>'INFORM-HN 2018'!AC288</f>
        <v>6.1</v>
      </c>
      <c r="AB286" s="30"/>
      <c r="AD286" s="101"/>
      <c r="AE286" s="4"/>
      <c r="AF286" s="210"/>
      <c r="AG286" s="30"/>
      <c r="AH286" s="30"/>
      <c r="AI286" s="30"/>
      <c r="AJ286" s="30"/>
      <c r="AK286" s="30"/>
      <c r="AL286" s="30"/>
      <c r="AO286" s="30"/>
      <c r="AP286" s="30"/>
      <c r="AQ286" s="30"/>
      <c r="AR286" s="30"/>
      <c r="AS286" s="30"/>
      <c r="AT286" s="30"/>
      <c r="AU286" s="30"/>
      <c r="AV286" s="30"/>
    </row>
    <row r="287" spans="1:48" x14ac:dyDescent="0.25">
      <c r="A287" s="105" t="s">
        <v>395</v>
      </c>
      <c r="B287" s="30">
        <f>'Peligro y Exposición'!D288</f>
        <v>7</v>
      </c>
      <c r="C287" s="30">
        <f>'Peligro y Exposición'!H288</f>
        <v>0</v>
      </c>
      <c r="D287" s="30">
        <f>'Peligro y Exposición'!Q288</f>
        <v>0</v>
      </c>
      <c r="E287" s="30">
        <f>'Peligro y Exposición'!U288</f>
        <v>3.4</v>
      </c>
      <c r="F287" s="30">
        <f>'Peligro y Exposición'!Y288</f>
        <v>9.6999999999999993</v>
      </c>
      <c r="G287" s="30">
        <f>'Peligro y Exposición'!Z288</f>
        <v>5.5</v>
      </c>
      <c r="H287" s="30">
        <f>'Peligro y Exposición'!AD288</f>
        <v>3.5</v>
      </c>
      <c r="I287" s="30">
        <f>'Peligro y Exposición'!AE288</f>
        <v>3.5</v>
      </c>
      <c r="J287" s="30">
        <f>'INFORM-HN 2018'!L289</f>
        <v>4.5999999999999996</v>
      </c>
      <c r="K287" s="30">
        <f>'INFORM-HN 2018'!M289</f>
        <v>9.1999999999999993</v>
      </c>
      <c r="L287" s="30">
        <f>'INFORM-HN 2018'!N289</f>
        <v>9.1</v>
      </c>
      <c r="M287" s="30">
        <f>'INFORM-HN 2018'!O289</f>
        <v>7</v>
      </c>
      <c r="N287" s="30">
        <f>'INFORM-HN 2018'!P289</f>
        <v>8.4</v>
      </c>
      <c r="O287" s="30">
        <f>'INFORM-HN 2018'!Q289</f>
        <v>2.7</v>
      </c>
      <c r="P287" s="30">
        <f>'INFORM-HN 2018'!R289</f>
        <v>5.8</v>
      </c>
      <c r="Q287" s="30">
        <f>'INFORM-HN 2018'!S289</f>
        <v>4.4000000000000004</v>
      </c>
      <c r="R287" s="30">
        <f>'INFORM-HN 2018'!T289</f>
        <v>6.8</v>
      </c>
      <c r="S287" s="30">
        <f>'INFORM-HN 2018'!U289</f>
        <v>8.3000000000000007</v>
      </c>
      <c r="T287" s="30">
        <f>'INFORM-HN 2018'!V289</f>
        <v>8</v>
      </c>
      <c r="U287" s="30">
        <f>'INFORM-HN 2018'!W289</f>
        <v>8.1999999999999993</v>
      </c>
      <c r="V287" s="30">
        <f>'INFORM-HN 2018'!X289</f>
        <v>9.3000000000000007</v>
      </c>
      <c r="W287" s="30">
        <f>'INFORM-HN 2018'!Y289</f>
        <v>9.3000000000000007</v>
      </c>
      <c r="X287" s="30">
        <f>'INFORM-HN 2018'!Z289</f>
        <v>7.3</v>
      </c>
      <c r="Y287" s="30">
        <f>'INFORM-HN 2018'!AA289</f>
        <v>8.6</v>
      </c>
      <c r="Z287" s="30">
        <f>'INFORM-HN 2018'!AB289</f>
        <v>8.4</v>
      </c>
      <c r="AA287" s="30">
        <f>'INFORM-HN 2018'!AC289</f>
        <v>6.4</v>
      </c>
      <c r="AB287" s="30"/>
      <c r="AD287" s="101"/>
      <c r="AE287" s="4"/>
      <c r="AF287" s="210"/>
      <c r="AG287" s="30"/>
      <c r="AH287" s="30"/>
      <c r="AI287" s="30"/>
      <c r="AJ287" s="30"/>
      <c r="AK287" s="30"/>
      <c r="AL287" s="30"/>
      <c r="AO287" s="30"/>
      <c r="AP287" s="30"/>
      <c r="AQ287" s="30"/>
      <c r="AR287" s="30"/>
      <c r="AS287" s="30"/>
      <c r="AT287" s="30"/>
      <c r="AU287" s="30"/>
      <c r="AV287" s="30"/>
    </row>
    <row r="288" spans="1:48" x14ac:dyDescent="0.25">
      <c r="A288" s="105" t="s">
        <v>396</v>
      </c>
      <c r="B288" s="30">
        <f>'Peligro y Exposición'!D289</f>
        <v>8.3000000000000007</v>
      </c>
      <c r="C288" s="30">
        <f>'Peligro y Exposición'!H289</f>
        <v>9.3000000000000007</v>
      </c>
      <c r="D288" s="30">
        <f>'Peligro y Exposición'!Q289</f>
        <v>3.6</v>
      </c>
      <c r="E288" s="30">
        <f>'Peligro y Exposición'!U289</f>
        <v>0</v>
      </c>
      <c r="F288" s="30">
        <f>'Peligro y Exposición'!Y289</f>
        <v>0</v>
      </c>
      <c r="G288" s="30">
        <f>'Peligro y Exposición'!Z289</f>
        <v>5.7</v>
      </c>
      <c r="H288" s="30">
        <f>'Peligro y Exposición'!AD289</f>
        <v>1.3</v>
      </c>
      <c r="I288" s="30">
        <f>'Peligro y Exposición'!AE289</f>
        <v>1.3</v>
      </c>
      <c r="J288" s="30">
        <f>'INFORM-HN 2018'!L290</f>
        <v>3.8</v>
      </c>
      <c r="K288" s="30">
        <f>'INFORM-HN 2018'!M290</f>
        <v>6.5</v>
      </c>
      <c r="L288" s="30">
        <f>'INFORM-HN 2018'!N290</f>
        <v>7</v>
      </c>
      <c r="M288" s="30">
        <f>'INFORM-HN 2018'!O290</f>
        <v>6.1</v>
      </c>
      <c r="N288" s="30">
        <f>'INFORM-HN 2018'!P290</f>
        <v>6.5</v>
      </c>
      <c r="O288" s="30">
        <f>'INFORM-HN 2018'!Q290</f>
        <v>7.3</v>
      </c>
      <c r="P288" s="30">
        <f>'INFORM-HN 2018'!R290</f>
        <v>4.5999999999999996</v>
      </c>
      <c r="Q288" s="30">
        <f>'INFORM-HN 2018'!S290</f>
        <v>6.1</v>
      </c>
      <c r="R288" s="30">
        <f>'INFORM-HN 2018'!T290</f>
        <v>6.3</v>
      </c>
      <c r="S288" s="30">
        <f>'INFORM-HN 2018'!U290</f>
        <v>8.3000000000000007</v>
      </c>
      <c r="T288" s="30">
        <f>'INFORM-HN 2018'!V290</f>
        <v>2.5</v>
      </c>
      <c r="U288" s="30">
        <f>'INFORM-HN 2018'!W290</f>
        <v>6.2</v>
      </c>
      <c r="V288" s="30">
        <f>'INFORM-HN 2018'!X290</f>
        <v>4.2</v>
      </c>
      <c r="W288" s="30">
        <f>'INFORM-HN 2018'!Y290</f>
        <v>6.7</v>
      </c>
      <c r="X288" s="30">
        <f>'INFORM-HN 2018'!Z290</f>
        <v>4</v>
      </c>
      <c r="Y288" s="30">
        <f>'INFORM-HN 2018'!AA290</f>
        <v>5</v>
      </c>
      <c r="Z288" s="30">
        <f>'INFORM-HN 2018'!AB290</f>
        <v>5.6</v>
      </c>
      <c r="AA288" s="30">
        <f>'INFORM-HN 2018'!AC290</f>
        <v>5.0999999999999996</v>
      </c>
      <c r="AB288" s="30"/>
      <c r="AD288" s="101"/>
      <c r="AE288" s="4"/>
      <c r="AF288" s="210"/>
      <c r="AG288" s="30"/>
      <c r="AH288" s="30"/>
      <c r="AI288" s="30"/>
      <c r="AJ288" s="30"/>
      <c r="AK288" s="30"/>
      <c r="AL288" s="30"/>
      <c r="AO288" s="30"/>
      <c r="AP288" s="30"/>
      <c r="AQ288" s="30"/>
      <c r="AR288" s="30"/>
      <c r="AS288" s="30"/>
      <c r="AT288" s="30"/>
      <c r="AU288" s="30"/>
      <c r="AV288" s="30"/>
    </row>
    <row r="289" spans="1:48" x14ac:dyDescent="0.25">
      <c r="A289" s="105" t="s">
        <v>397</v>
      </c>
      <c r="B289" s="30">
        <f>'Peligro y Exposición'!D290</f>
        <v>0</v>
      </c>
      <c r="C289" s="30">
        <f>'Peligro y Exposición'!H290</f>
        <v>0</v>
      </c>
      <c r="D289" s="30">
        <f>'Peligro y Exposición'!Q290</f>
        <v>0</v>
      </c>
      <c r="E289" s="30">
        <f>'Peligro y Exposición'!U290</f>
        <v>9.1999999999999993</v>
      </c>
      <c r="F289" s="30">
        <f>'Peligro y Exposición'!Y290</f>
        <v>5</v>
      </c>
      <c r="G289" s="30">
        <f>'Peligro y Exposición'!Z290</f>
        <v>4.2</v>
      </c>
      <c r="H289" s="30">
        <f>'Peligro y Exposición'!AD290</f>
        <v>0</v>
      </c>
      <c r="I289" s="30">
        <f>'Peligro y Exposición'!AE290</f>
        <v>0</v>
      </c>
      <c r="J289" s="30">
        <f>'INFORM-HN 2018'!L291</f>
        <v>2.2999999999999998</v>
      </c>
      <c r="K289" s="30">
        <f>'INFORM-HN 2018'!M291</f>
        <v>7.4</v>
      </c>
      <c r="L289" s="30">
        <f>'INFORM-HN 2018'!N291</f>
        <v>7.6</v>
      </c>
      <c r="M289" s="30">
        <f>'INFORM-HN 2018'!O291</f>
        <v>7.4</v>
      </c>
      <c r="N289" s="30">
        <f>'INFORM-HN 2018'!P291</f>
        <v>7.5</v>
      </c>
      <c r="O289" s="30">
        <f>'INFORM-HN 2018'!Q291</f>
        <v>8.6</v>
      </c>
      <c r="P289" s="30">
        <f>'INFORM-HN 2018'!R291</f>
        <v>6.7</v>
      </c>
      <c r="Q289" s="30">
        <f>'INFORM-HN 2018'!S291</f>
        <v>7.8</v>
      </c>
      <c r="R289" s="30">
        <f>'INFORM-HN 2018'!T291</f>
        <v>7.7</v>
      </c>
      <c r="S289" s="30">
        <f>'INFORM-HN 2018'!U291</f>
        <v>3.3</v>
      </c>
      <c r="T289" s="30">
        <f>'INFORM-HN 2018'!V291</f>
        <v>3.4</v>
      </c>
      <c r="U289" s="30">
        <f>'INFORM-HN 2018'!W291</f>
        <v>3.4</v>
      </c>
      <c r="V289" s="30">
        <f>'INFORM-HN 2018'!X291</f>
        <v>8.1999999999999993</v>
      </c>
      <c r="W289" s="30">
        <f>'INFORM-HN 2018'!Y291</f>
        <v>8.6</v>
      </c>
      <c r="X289" s="30">
        <f>'INFORM-HN 2018'!Z291</f>
        <v>5.3</v>
      </c>
      <c r="Y289" s="30">
        <f>'INFORM-HN 2018'!AA291</f>
        <v>7.4</v>
      </c>
      <c r="Z289" s="30">
        <f>'INFORM-HN 2018'!AB291</f>
        <v>5.8</v>
      </c>
      <c r="AA289" s="30">
        <f>'INFORM-HN 2018'!AC291</f>
        <v>4.7</v>
      </c>
      <c r="AB289" s="30"/>
      <c r="AD289" s="101"/>
      <c r="AE289" s="4"/>
      <c r="AF289" s="210"/>
      <c r="AG289" s="30"/>
      <c r="AH289" s="30"/>
      <c r="AI289" s="30"/>
      <c r="AJ289" s="30"/>
      <c r="AK289" s="30"/>
      <c r="AL289" s="30"/>
      <c r="AO289" s="30"/>
      <c r="AP289" s="30"/>
      <c r="AQ289" s="30"/>
      <c r="AR289" s="30"/>
      <c r="AS289" s="30"/>
      <c r="AT289" s="30"/>
      <c r="AU289" s="30"/>
      <c r="AV289" s="30"/>
    </row>
    <row r="290" spans="1:48" x14ac:dyDescent="0.25">
      <c r="A290" s="105" t="s">
        <v>398</v>
      </c>
      <c r="B290" s="30">
        <f>'Peligro y Exposición'!D291</f>
        <v>0</v>
      </c>
      <c r="C290" s="30">
        <f>'Peligro y Exposición'!H291</f>
        <v>0</v>
      </c>
      <c r="D290" s="30">
        <f>'Peligro y Exposición'!Q291</f>
        <v>0</v>
      </c>
      <c r="E290" s="30">
        <f>'Peligro y Exposición'!U291</f>
        <v>4.0999999999999996</v>
      </c>
      <c r="F290" s="30">
        <f>'Peligro y Exposición'!Y291</f>
        <v>0</v>
      </c>
      <c r="G290" s="30">
        <f>'Peligro y Exposición'!Z291</f>
        <v>1</v>
      </c>
      <c r="H290" s="30">
        <f>'Peligro y Exposición'!AD291</f>
        <v>6.4</v>
      </c>
      <c r="I290" s="30">
        <f>'Peligro y Exposición'!AE291</f>
        <v>6.4</v>
      </c>
      <c r="J290" s="30">
        <f>'INFORM-HN 2018'!L292</f>
        <v>4.2</v>
      </c>
      <c r="K290" s="30">
        <f>'INFORM-HN 2018'!M292</f>
        <v>6.8</v>
      </c>
      <c r="L290" s="30">
        <f>'INFORM-HN 2018'!N292</f>
        <v>7.7</v>
      </c>
      <c r="M290" s="30">
        <f>'INFORM-HN 2018'!O292</f>
        <v>7.5</v>
      </c>
      <c r="N290" s="30">
        <f>'INFORM-HN 2018'!P292</f>
        <v>7.3</v>
      </c>
      <c r="O290" s="30">
        <f>'INFORM-HN 2018'!Q292</f>
        <v>1.6</v>
      </c>
      <c r="P290" s="30">
        <f>'INFORM-HN 2018'!R292</f>
        <v>5.9</v>
      </c>
      <c r="Q290" s="30">
        <f>'INFORM-HN 2018'!S292</f>
        <v>4.0999999999999996</v>
      </c>
      <c r="R290" s="30">
        <f>'INFORM-HN 2018'!T292</f>
        <v>5.9</v>
      </c>
      <c r="S290" s="30">
        <f>'INFORM-HN 2018'!U292</f>
        <v>10</v>
      </c>
      <c r="T290" s="30">
        <f>'INFORM-HN 2018'!V292</f>
        <v>5.8</v>
      </c>
      <c r="U290" s="30">
        <f>'INFORM-HN 2018'!W292</f>
        <v>8.6999999999999993</v>
      </c>
      <c r="V290" s="30">
        <f>'INFORM-HN 2018'!X292</f>
        <v>5.9</v>
      </c>
      <c r="W290" s="30">
        <f>'INFORM-HN 2018'!Y292</f>
        <v>6.1</v>
      </c>
      <c r="X290" s="30">
        <f>'INFORM-HN 2018'!Z292</f>
        <v>3.5</v>
      </c>
      <c r="Y290" s="30">
        <f>'INFORM-HN 2018'!AA292</f>
        <v>5.2</v>
      </c>
      <c r="Z290" s="30">
        <f>'INFORM-HN 2018'!AB292</f>
        <v>7.3</v>
      </c>
      <c r="AA290" s="30">
        <f>'INFORM-HN 2018'!AC292</f>
        <v>5.7</v>
      </c>
      <c r="AB290" s="30"/>
      <c r="AD290" s="101"/>
      <c r="AE290" s="4"/>
      <c r="AF290" s="210"/>
      <c r="AG290" s="30"/>
      <c r="AH290" s="30"/>
      <c r="AI290" s="30"/>
      <c r="AJ290" s="30"/>
      <c r="AK290" s="30"/>
      <c r="AL290" s="30"/>
      <c r="AO290" s="30"/>
      <c r="AP290" s="30"/>
      <c r="AQ290" s="30"/>
      <c r="AR290" s="30"/>
      <c r="AS290" s="30"/>
      <c r="AT290" s="30"/>
      <c r="AU290" s="30"/>
      <c r="AV290" s="30"/>
    </row>
    <row r="291" spans="1:48" x14ac:dyDescent="0.25">
      <c r="A291" s="105" t="s">
        <v>399</v>
      </c>
      <c r="B291" s="30">
        <f>'Peligro y Exposición'!D292</f>
        <v>7.4</v>
      </c>
      <c r="C291" s="30">
        <f>'Peligro y Exposición'!H292</f>
        <v>0</v>
      </c>
      <c r="D291" s="30">
        <f>'Peligro y Exposición'!Q292</f>
        <v>0</v>
      </c>
      <c r="E291" s="30">
        <f>'Peligro y Exposición'!U292</f>
        <v>9</v>
      </c>
      <c r="F291" s="30">
        <f>'Peligro y Exposición'!Y292</f>
        <v>0</v>
      </c>
      <c r="G291" s="30">
        <f>'Peligro y Exposición'!Z292</f>
        <v>4.7</v>
      </c>
      <c r="H291" s="30">
        <f>'Peligro y Exposición'!AD292</f>
        <v>5.2</v>
      </c>
      <c r="I291" s="30">
        <f>'Peligro y Exposición'!AE292</f>
        <v>5.2</v>
      </c>
      <c r="J291" s="30">
        <f>'INFORM-HN 2018'!L293</f>
        <v>5</v>
      </c>
      <c r="K291" s="30">
        <f>'INFORM-HN 2018'!M293</f>
        <v>6.9</v>
      </c>
      <c r="L291" s="30">
        <f>'INFORM-HN 2018'!N293</f>
        <v>7.6</v>
      </c>
      <c r="M291" s="30">
        <f>'INFORM-HN 2018'!O293</f>
        <v>7</v>
      </c>
      <c r="N291" s="30">
        <f>'INFORM-HN 2018'!P293</f>
        <v>7.2</v>
      </c>
      <c r="O291" s="30">
        <f>'INFORM-HN 2018'!Q293</f>
        <v>8</v>
      </c>
      <c r="P291" s="30">
        <f>'INFORM-HN 2018'!R293</f>
        <v>4.5999999999999996</v>
      </c>
      <c r="Q291" s="30">
        <f>'INFORM-HN 2018'!S293</f>
        <v>6.6</v>
      </c>
      <c r="R291" s="30">
        <f>'INFORM-HN 2018'!T293</f>
        <v>6.9</v>
      </c>
      <c r="S291" s="30">
        <f>'INFORM-HN 2018'!U293</f>
        <v>3.3</v>
      </c>
      <c r="T291" s="30">
        <f>'INFORM-HN 2018'!V293</f>
        <v>3.5</v>
      </c>
      <c r="U291" s="30">
        <f>'INFORM-HN 2018'!W293</f>
        <v>3.4</v>
      </c>
      <c r="V291" s="30">
        <f>'INFORM-HN 2018'!X293</f>
        <v>6.4</v>
      </c>
      <c r="W291" s="30">
        <f>'INFORM-HN 2018'!Y293</f>
        <v>6.5</v>
      </c>
      <c r="X291" s="30">
        <f>'INFORM-HN 2018'!Z293</f>
        <v>5.0999999999999996</v>
      </c>
      <c r="Y291" s="30">
        <f>'INFORM-HN 2018'!AA293</f>
        <v>6</v>
      </c>
      <c r="Z291" s="30">
        <f>'INFORM-HN 2018'!AB293</f>
        <v>4.8</v>
      </c>
      <c r="AA291" s="30">
        <f>'INFORM-HN 2018'!AC293</f>
        <v>5.5</v>
      </c>
      <c r="AB291" s="30"/>
      <c r="AD291" s="101"/>
      <c r="AE291" s="4"/>
      <c r="AF291" s="210"/>
      <c r="AG291" s="30"/>
      <c r="AH291" s="30"/>
      <c r="AI291" s="30"/>
      <c r="AJ291" s="30"/>
      <c r="AK291" s="30"/>
      <c r="AL291" s="30"/>
      <c r="AO291" s="30"/>
      <c r="AP291" s="30"/>
      <c r="AQ291" s="30"/>
      <c r="AR291" s="30"/>
      <c r="AS291" s="30"/>
      <c r="AT291" s="30"/>
      <c r="AU291" s="30"/>
      <c r="AV291" s="30"/>
    </row>
    <row r="292" spans="1:48" x14ac:dyDescent="0.25">
      <c r="A292" s="105" t="s">
        <v>400</v>
      </c>
      <c r="B292" s="30">
        <f>'Peligro y Exposición'!D293</f>
        <v>7.7</v>
      </c>
      <c r="C292" s="30">
        <f>'Peligro y Exposición'!H293</f>
        <v>10</v>
      </c>
      <c r="D292" s="30">
        <f>'Peligro y Exposición'!Q293</f>
        <v>0</v>
      </c>
      <c r="E292" s="30">
        <f>'Peligro y Exposición'!U293</f>
        <v>6.4</v>
      </c>
      <c r="F292" s="30">
        <f>'Peligro y Exposición'!Y293</f>
        <v>0</v>
      </c>
      <c r="G292" s="30">
        <f>'Peligro y Exposición'!Z293</f>
        <v>6.4</v>
      </c>
      <c r="H292" s="30">
        <f>'Peligro y Exposición'!AD293</f>
        <v>10</v>
      </c>
      <c r="I292" s="30">
        <f>'Peligro y Exposición'!AE293</f>
        <v>10</v>
      </c>
      <c r="J292" s="30">
        <f>'INFORM-HN 2018'!L294</f>
        <v>8.8000000000000007</v>
      </c>
      <c r="K292" s="30">
        <f>'INFORM-HN 2018'!M294</f>
        <v>5.2</v>
      </c>
      <c r="L292" s="30">
        <f>'INFORM-HN 2018'!N294</f>
        <v>5.4</v>
      </c>
      <c r="M292" s="30">
        <f>'INFORM-HN 2018'!O294</f>
        <v>6</v>
      </c>
      <c r="N292" s="30">
        <f>'INFORM-HN 2018'!P294</f>
        <v>5.5</v>
      </c>
      <c r="O292" s="30">
        <f>'INFORM-HN 2018'!Q294</f>
        <v>9</v>
      </c>
      <c r="P292" s="30">
        <f>'INFORM-HN 2018'!R294</f>
        <v>3.8</v>
      </c>
      <c r="Q292" s="30">
        <f>'INFORM-HN 2018'!S294</f>
        <v>7.2</v>
      </c>
      <c r="R292" s="30">
        <f>'INFORM-HN 2018'!T294</f>
        <v>6.4</v>
      </c>
      <c r="S292" s="30">
        <f>'INFORM-HN 2018'!U294</f>
        <v>3.3</v>
      </c>
      <c r="T292" s="30">
        <f>'INFORM-HN 2018'!V294</f>
        <v>0.8</v>
      </c>
      <c r="U292" s="30">
        <f>'INFORM-HN 2018'!W294</f>
        <v>2.1</v>
      </c>
      <c r="V292" s="30">
        <f>'INFORM-HN 2018'!X294</f>
        <v>3.3</v>
      </c>
      <c r="W292" s="30">
        <f>'INFORM-HN 2018'!Y294</f>
        <v>3.9</v>
      </c>
      <c r="X292" s="30">
        <f>'INFORM-HN 2018'!Z294</f>
        <v>2.9</v>
      </c>
      <c r="Y292" s="30">
        <f>'INFORM-HN 2018'!AA294</f>
        <v>3.4</v>
      </c>
      <c r="Z292" s="30">
        <f>'INFORM-HN 2018'!AB294</f>
        <v>2.8</v>
      </c>
      <c r="AA292" s="30">
        <f>'INFORM-HN 2018'!AC294</f>
        <v>5.4</v>
      </c>
      <c r="AB292" s="30"/>
      <c r="AD292" s="101"/>
      <c r="AE292" s="4"/>
      <c r="AF292" s="210"/>
      <c r="AG292" s="30"/>
      <c r="AH292" s="30"/>
      <c r="AI292" s="30"/>
      <c r="AJ292" s="30"/>
      <c r="AK292" s="30"/>
      <c r="AL292" s="30"/>
      <c r="AO292" s="30"/>
      <c r="AP292" s="30"/>
      <c r="AQ292" s="30"/>
      <c r="AR292" s="30"/>
      <c r="AS292" s="30"/>
      <c r="AT292" s="30"/>
      <c r="AU292" s="30"/>
      <c r="AV292" s="30"/>
    </row>
    <row r="293" spans="1:48" x14ac:dyDescent="0.25">
      <c r="A293" s="105" t="s">
        <v>401</v>
      </c>
      <c r="B293" s="30">
        <f>'Peligro y Exposición'!D294</f>
        <v>0</v>
      </c>
      <c r="C293" s="30">
        <f>'Peligro y Exposición'!H294</f>
        <v>7.4</v>
      </c>
      <c r="D293" s="30">
        <f>'Peligro y Exposición'!Q294</f>
        <v>0</v>
      </c>
      <c r="E293" s="30">
        <f>'Peligro y Exposición'!U294</f>
        <v>7.5</v>
      </c>
      <c r="F293" s="30">
        <f>'Peligro y Exposición'!Y294</f>
        <v>5.6</v>
      </c>
      <c r="G293" s="30">
        <f>'Peligro y Exposición'!Z294</f>
        <v>4.9000000000000004</v>
      </c>
      <c r="H293" s="30">
        <f>'Peligro y Exposición'!AD294</f>
        <v>1</v>
      </c>
      <c r="I293" s="30">
        <f>'Peligro y Exposición'!AE294</f>
        <v>1</v>
      </c>
      <c r="J293" s="30">
        <f>'INFORM-HN 2018'!L295</f>
        <v>3.2</v>
      </c>
      <c r="K293" s="30">
        <f>'INFORM-HN 2018'!M295</f>
        <v>8.1</v>
      </c>
      <c r="L293" s="30">
        <f>'INFORM-HN 2018'!N295</f>
        <v>8.6999999999999993</v>
      </c>
      <c r="M293" s="30">
        <f>'INFORM-HN 2018'!O295</f>
        <v>8.1</v>
      </c>
      <c r="N293" s="30">
        <f>'INFORM-HN 2018'!P295</f>
        <v>8.3000000000000007</v>
      </c>
      <c r="O293" s="30">
        <f>'INFORM-HN 2018'!Q295</f>
        <v>1.5</v>
      </c>
      <c r="P293" s="30">
        <f>'INFORM-HN 2018'!R295</f>
        <v>6</v>
      </c>
      <c r="Q293" s="30">
        <f>'INFORM-HN 2018'!S295</f>
        <v>4.0999999999999996</v>
      </c>
      <c r="R293" s="30">
        <f>'INFORM-HN 2018'!T295</f>
        <v>6.7</v>
      </c>
      <c r="S293" s="30">
        <f>'INFORM-HN 2018'!U295</f>
        <v>6.7</v>
      </c>
      <c r="T293" s="30">
        <f>'INFORM-HN 2018'!V295</f>
        <v>6.7</v>
      </c>
      <c r="U293" s="30">
        <f>'INFORM-HN 2018'!W295</f>
        <v>6.7</v>
      </c>
      <c r="V293" s="30">
        <f>'INFORM-HN 2018'!X295</f>
        <v>8.9</v>
      </c>
      <c r="W293" s="30">
        <f>'INFORM-HN 2018'!Y295</f>
        <v>7.5</v>
      </c>
      <c r="X293" s="30">
        <f>'INFORM-HN 2018'!Z295</f>
        <v>5.6</v>
      </c>
      <c r="Y293" s="30">
        <f>'INFORM-HN 2018'!AA295</f>
        <v>7.3</v>
      </c>
      <c r="Z293" s="30">
        <f>'INFORM-HN 2018'!AB295</f>
        <v>7</v>
      </c>
      <c r="AA293" s="30">
        <f>'INFORM-HN 2018'!AC295</f>
        <v>5.3</v>
      </c>
      <c r="AB293" s="30"/>
      <c r="AD293" s="101"/>
      <c r="AE293" s="4"/>
      <c r="AF293" s="210"/>
      <c r="AG293" s="30"/>
      <c r="AH293" s="30"/>
      <c r="AI293" s="30"/>
      <c r="AJ293" s="30"/>
      <c r="AK293" s="30"/>
      <c r="AL293" s="30"/>
      <c r="AO293" s="30"/>
      <c r="AP293" s="30"/>
      <c r="AQ293" s="30"/>
      <c r="AR293" s="30"/>
      <c r="AS293" s="30"/>
      <c r="AT293" s="30"/>
      <c r="AU293" s="30"/>
      <c r="AV293" s="30"/>
    </row>
    <row r="294" spans="1:48" x14ac:dyDescent="0.25">
      <c r="A294" s="105" t="s">
        <v>402</v>
      </c>
      <c r="B294" s="30">
        <f>'Peligro y Exposición'!D295</f>
        <v>6.6</v>
      </c>
      <c r="C294" s="30">
        <f>'Peligro y Exposición'!H295</f>
        <v>0</v>
      </c>
      <c r="D294" s="30">
        <f>'Peligro y Exposición'!Q295</f>
        <v>0</v>
      </c>
      <c r="E294" s="30">
        <f>'Peligro y Exposición'!U295</f>
        <v>7.5</v>
      </c>
      <c r="F294" s="30">
        <f>'Peligro y Exposición'!Y295</f>
        <v>0</v>
      </c>
      <c r="G294" s="30">
        <f>'Peligro y Exposición'!Z295</f>
        <v>3.7</v>
      </c>
      <c r="H294" s="30">
        <f>'Peligro y Exposición'!AD295</f>
        <v>7.8</v>
      </c>
      <c r="I294" s="30">
        <f>'Peligro y Exposición'!AE295</f>
        <v>7.8</v>
      </c>
      <c r="J294" s="30">
        <f>'INFORM-HN 2018'!L296</f>
        <v>6.2</v>
      </c>
      <c r="K294" s="30">
        <f>'INFORM-HN 2018'!M296</f>
        <v>7.6</v>
      </c>
      <c r="L294" s="30">
        <f>'INFORM-HN 2018'!N296</f>
        <v>8</v>
      </c>
      <c r="M294" s="30">
        <f>'INFORM-HN 2018'!O296</f>
        <v>7.3</v>
      </c>
      <c r="N294" s="30">
        <f>'INFORM-HN 2018'!P296</f>
        <v>7.6</v>
      </c>
      <c r="O294" s="30">
        <f>'INFORM-HN 2018'!Q296</f>
        <v>10</v>
      </c>
      <c r="P294" s="30">
        <f>'INFORM-HN 2018'!R296</f>
        <v>6.4</v>
      </c>
      <c r="Q294" s="30">
        <f>'INFORM-HN 2018'!S296</f>
        <v>8.8000000000000007</v>
      </c>
      <c r="R294" s="30">
        <f>'INFORM-HN 2018'!T296</f>
        <v>8.3000000000000007</v>
      </c>
      <c r="S294" s="30">
        <f>'INFORM-HN 2018'!U296</f>
        <v>0.7</v>
      </c>
      <c r="T294" s="30">
        <f>'INFORM-HN 2018'!V296</f>
        <v>3.6</v>
      </c>
      <c r="U294" s="30">
        <f>'INFORM-HN 2018'!W296</f>
        <v>2.2999999999999998</v>
      </c>
      <c r="V294" s="30">
        <f>'INFORM-HN 2018'!X296</f>
        <v>6.1</v>
      </c>
      <c r="W294" s="30">
        <f>'INFORM-HN 2018'!Y296</f>
        <v>6.8</v>
      </c>
      <c r="X294" s="30">
        <f>'INFORM-HN 2018'!Z296</f>
        <v>4.5999999999999996</v>
      </c>
      <c r="Y294" s="30">
        <f>'INFORM-HN 2018'!AA296</f>
        <v>5.8</v>
      </c>
      <c r="Z294" s="30">
        <f>'INFORM-HN 2018'!AB296</f>
        <v>4.3</v>
      </c>
      <c r="AA294" s="30">
        <f>'INFORM-HN 2018'!AC296</f>
        <v>6</v>
      </c>
      <c r="AB294" s="30"/>
      <c r="AD294" s="101"/>
      <c r="AE294" s="4"/>
      <c r="AF294" s="210"/>
      <c r="AG294" s="30"/>
      <c r="AH294" s="30"/>
      <c r="AI294" s="30"/>
      <c r="AJ294" s="30"/>
      <c r="AK294" s="30"/>
      <c r="AL294" s="30"/>
      <c r="AO294" s="30"/>
      <c r="AP294" s="30"/>
      <c r="AQ294" s="30"/>
      <c r="AR294" s="30"/>
      <c r="AS294" s="30"/>
      <c r="AT294" s="30"/>
      <c r="AU294" s="30"/>
      <c r="AV294" s="30"/>
    </row>
    <row r="295" spans="1:48" x14ac:dyDescent="0.25">
      <c r="A295" s="105" t="s">
        <v>403</v>
      </c>
      <c r="B295" s="30">
        <f>'Peligro y Exposición'!D296</f>
        <v>0</v>
      </c>
      <c r="C295" s="30">
        <f>'Peligro y Exposición'!H296</f>
        <v>4.9000000000000004</v>
      </c>
      <c r="D295" s="30">
        <f>'Peligro y Exposición'!Q296</f>
        <v>0</v>
      </c>
      <c r="E295" s="30">
        <f>'Peligro y Exposición'!U296</f>
        <v>7</v>
      </c>
      <c r="F295" s="30">
        <f>'Peligro y Exposición'!Y296</f>
        <v>0</v>
      </c>
      <c r="G295" s="30">
        <f>'Peligro y Exposición'!Z296</f>
        <v>3</v>
      </c>
      <c r="H295" s="30">
        <f>'Peligro y Exposición'!AD296</f>
        <v>10</v>
      </c>
      <c r="I295" s="30">
        <f>'Peligro y Exposición'!AE296</f>
        <v>10</v>
      </c>
      <c r="J295" s="30">
        <f>'INFORM-HN 2018'!L297</f>
        <v>8.1</v>
      </c>
      <c r="K295" s="30">
        <f>'INFORM-HN 2018'!M297</f>
        <v>6.2</v>
      </c>
      <c r="L295" s="30">
        <f>'INFORM-HN 2018'!N297</f>
        <v>6.9</v>
      </c>
      <c r="M295" s="30">
        <f>'INFORM-HN 2018'!O297</f>
        <v>6.8</v>
      </c>
      <c r="N295" s="30">
        <f>'INFORM-HN 2018'!P297</f>
        <v>6.6</v>
      </c>
      <c r="O295" s="30">
        <f>'INFORM-HN 2018'!Q297</f>
        <v>8.6999999999999993</v>
      </c>
      <c r="P295" s="30">
        <f>'INFORM-HN 2018'!R297</f>
        <v>4.2</v>
      </c>
      <c r="Q295" s="30">
        <f>'INFORM-HN 2018'!S297</f>
        <v>7</v>
      </c>
      <c r="R295" s="30">
        <f>'INFORM-HN 2018'!T297</f>
        <v>6.8</v>
      </c>
      <c r="S295" s="30">
        <f>'INFORM-HN 2018'!U297</f>
        <v>6.7</v>
      </c>
      <c r="T295" s="30">
        <f>'INFORM-HN 2018'!V297</f>
        <v>2.2000000000000002</v>
      </c>
      <c r="U295" s="30">
        <f>'INFORM-HN 2018'!W297</f>
        <v>4.8</v>
      </c>
      <c r="V295" s="30">
        <f>'INFORM-HN 2018'!X297</f>
        <v>4.9000000000000004</v>
      </c>
      <c r="W295" s="30">
        <f>'INFORM-HN 2018'!Y297</f>
        <v>5.8</v>
      </c>
      <c r="X295" s="30">
        <f>'INFORM-HN 2018'!Z297</f>
        <v>3.8</v>
      </c>
      <c r="Y295" s="30">
        <f>'INFORM-HN 2018'!AA297</f>
        <v>4.8</v>
      </c>
      <c r="Z295" s="30">
        <f>'INFORM-HN 2018'!AB297</f>
        <v>4.8</v>
      </c>
      <c r="AA295" s="30">
        <f>'INFORM-HN 2018'!AC297</f>
        <v>6.4</v>
      </c>
      <c r="AB295" s="30"/>
      <c r="AD295" s="101"/>
      <c r="AE295" s="4"/>
      <c r="AF295" s="210"/>
      <c r="AG295" s="30"/>
      <c r="AH295" s="30"/>
      <c r="AI295" s="30"/>
      <c r="AJ295" s="30"/>
      <c r="AK295" s="30"/>
      <c r="AL295" s="30"/>
      <c r="AO295" s="30"/>
      <c r="AP295" s="30"/>
      <c r="AQ295" s="30"/>
      <c r="AR295" s="30"/>
      <c r="AS295" s="30"/>
      <c r="AT295" s="30"/>
      <c r="AU295" s="30"/>
      <c r="AV295" s="30"/>
    </row>
    <row r="296" spans="1:48" x14ac:dyDescent="0.25">
      <c r="A296" s="105" t="s">
        <v>226</v>
      </c>
      <c r="B296" s="30">
        <f>'Peligro y Exposición'!D297</f>
        <v>7.7</v>
      </c>
      <c r="C296" s="30">
        <f>'Peligro y Exposición'!H297</f>
        <v>4.7</v>
      </c>
      <c r="D296" s="30">
        <f>'Peligro y Exposición'!Q297</f>
        <v>0</v>
      </c>
      <c r="E296" s="30">
        <f>'Peligro y Exposición'!U297</f>
        <v>5</v>
      </c>
      <c r="F296" s="30">
        <f>'Peligro y Exposición'!Y297</f>
        <v>0</v>
      </c>
      <c r="G296" s="30">
        <f>'Peligro y Exposición'!Z297</f>
        <v>4.0999999999999996</v>
      </c>
      <c r="H296" s="30">
        <f>'Peligro y Exposición'!AD297</f>
        <v>5.0999999999999996</v>
      </c>
      <c r="I296" s="30">
        <f>'Peligro y Exposición'!AE297</f>
        <v>5.0999999999999996</v>
      </c>
      <c r="J296" s="30">
        <f>'INFORM-HN 2018'!L298</f>
        <v>4.5999999999999996</v>
      </c>
      <c r="K296" s="30">
        <f>'INFORM-HN 2018'!M298</f>
        <v>6.1</v>
      </c>
      <c r="L296" s="30">
        <f>'INFORM-HN 2018'!N298</f>
        <v>6.6</v>
      </c>
      <c r="M296" s="30">
        <f>'INFORM-HN 2018'!O298</f>
        <v>6.5</v>
      </c>
      <c r="N296" s="30">
        <f>'INFORM-HN 2018'!P298</f>
        <v>6.4</v>
      </c>
      <c r="O296" s="30">
        <f>'INFORM-HN 2018'!Q298</f>
        <v>10</v>
      </c>
      <c r="P296" s="30">
        <f>'INFORM-HN 2018'!R298</f>
        <v>4.4000000000000004</v>
      </c>
      <c r="Q296" s="30">
        <f>'INFORM-HN 2018'!S298</f>
        <v>8.4</v>
      </c>
      <c r="R296" s="30">
        <f>'INFORM-HN 2018'!T298</f>
        <v>7.5</v>
      </c>
      <c r="S296" s="30">
        <f>'INFORM-HN 2018'!U298</f>
        <v>8.3000000000000007</v>
      </c>
      <c r="T296" s="30">
        <f>'INFORM-HN 2018'!V298</f>
        <v>2.8</v>
      </c>
      <c r="U296" s="30">
        <f>'INFORM-HN 2018'!W298</f>
        <v>6.3</v>
      </c>
      <c r="V296" s="30">
        <f>'INFORM-HN 2018'!X298</f>
        <v>4.5999999999999996</v>
      </c>
      <c r="W296" s="30">
        <f>'INFORM-HN 2018'!Y298</f>
        <v>5.4</v>
      </c>
      <c r="X296" s="30">
        <f>'INFORM-HN 2018'!Z298</f>
        <v>3</v>
      </c>
      <c r="Y296" s="30">
        <f>'INFORM-HN 2018'!AA298</f>
        <v>4.3</v>
      </c>
      <c r="Z296" s="30">
        <f>'INFORM-HN 2018'!AB298</f>
        <v>5.4</v>
      </c>
      <c r="AA296" s="30">
        <f>'INFORM-HN 2018'!AC298</f>
        <v>5.7</v>
      </c>
      <c r="AB296" s="30"/>
      <c r="AD296" s="59"/>
      <c r="AO296" s="30"/>
      <c r="AP296" s="30"/>
      <c r="AQ296" s="30"/>
      <c r="AR296" s="30"/>
      <c r="AS296" s="30"/>
      <c r="AT296" s="30"/>
      <c r="AU296" s="30"/>
      <c r="AV296" s="30"/>
    </row>
    <row r="297" spans="1:48" x14ac:dyDescent="0.25">
      <c r="A297" s="105" t="s">
        <v>404</v>
      </c>
      <c r="B297" s="30">
        <f>'Peligro y Exposición'!D298</f>
        <v>0</v>
      </c>
      <c r="C297" s="30">
        <f>'Peligro y Exposición'!H298</f>
        <v>0</v>
      </c>
      <c r="D297" s="30">
        <f>'Peligro y Exposición'!Q298</f>
        <v>0</v>
      </c>
      <c r="E297" s="30">
        <f>'Peligro y Exposición'!U298</f>
        <v>5.2</v>
      </c>
      <c r="F297" s="30">
        <f>'Peligro y Exposición'!Y298</f>
        <v>4.4000000000000004</v>
      </c>
      <c r="G297" s="30">
        <f>'Peligro y Exposición'!Z298</f>
        <v>2.2999999999999998</v>
      </c>
      <c r="H297" s="30">
        <f>'Peligro y Exposición'!AD298</f>
        <v>4.7</v>
      </c>
      <c r="I297" s="30">
        <f>'Peligro y Exposición'!AE298</f>
        <v>4.7</v>
      </c>
      <c r="J297" s="30">
        <f>'INFORM-HN 2018'!L299</f>
        <v>3.6</v>
      </c>
      <c r="K297" s="30">
        <f>'INFORM-HN 2018'!M299</f>
        <v>7.8</v>
      </c>
      <c r="L297" s="30">
        <f>'INFORM-HN 2018'!N299</f>
        <v>8.3000000000000007</v>
      </c>
      <c r="M297" s="30">
        <f>'INFORM-HN 2018'!O299</f>
        <v>8.1</v>
      </c>
      <c r="N297" s="30">
        <f>'INFORM-HN 2018'!P299</f>
        <v>8.1</v>
      </c>
      <c r="O297" s="30">
        <f>'INFORM-HN 2018'!Q299</f>
        <v>6.8</v>
      </c>
      <c r="P297" s="30">
        <f>'INFORM-HN 2018'!R299</f>
        <v>6</v>
      </c>
      <c r="Q297" s="30">
        <f>'INFORM-HN 2018'!S299</f>
        <v>6.4</v>
      </c>
      <c r="R297" s="30">
        <f>'INFORM-HN 2018'!T299</f>
        <v>7.3</v>
      </c>
      <c r="S297" s="30">
        <f>'INFORM-HN 2018'!U299</f>
        <v>3.3</v>
      </c>
      <c r="T297" s="30">
        <f>'INFORM-HN 2018'!V299</f>
        <v>6.2</v>
      </c>
      <c r="U297" s="30">
        <f>'INFORM-HN 2018'!W299</f>
        <v>4.9000000000000004</v>
      </c>
      <c r="V297" s="30">
        <f>'INFORM-HN 2018'!X299</f>
        <v>7.8</v>
      </c>
      <c r="W297" s="30">
        <f>'INFORM-HN 2018'!Y299</f>
        <v>6.9</v>
      </c>
      <c r="X297" s="30">
        <f>'INFORM-HN 2018'!Z299</f>
        <v>4.9000000000000004</v>
      </c>
      <c r="Y297" s="30">
        <f>'INFORM-HN 2018'!AA299</f>
        <v>6.5</v>
      </c>
      <c r="Z297" s="30">
        <f>'INFORM-HN 2018'!AB299</f>
        <v>5.8</v>
      </c>
      <c r="AA297" s="30">
        <f>'INFORM-HN 2018'!AC299</f>
        <v>5.3</v>
      </c>
      <c r="AB297" s="30"/>
      <c r="AD297" s="59"/>
      <c r="AO297" s="30"/>
      <c r="AP297" s="30"/>
      <c r="AQ297" s="30"/>
      <c r="AR297" s="30"/>
      <c r="AS297" s="30"/>
      <c r="AT297" s="30"/>
      <c r="AU297" s="30"/>
      <c r="AV297" s="30"/>
    </row>
    <row r="298" spans="1:48" x14ac:dyDescent="0.25">
      <c r="A298" s="105" t="s">
        <v>405</v>
      </c>
      <c r="B298" s="30">
        <f>'Peligro y Exposición'!D299</f>
        <v>5.5</v>
      </c>
      <c r="C298" s="30">
        <f>'Peligro y Exposición'!H299</f>
        <v>0</v>
      </c>
      <c r="D298" s="30">
        <f>'Peligro y Exposición'!Q299</f>
        <v>0</v>
      </c>
      <c r="E298" s="30">
        <f>'Peligro y Exposición'!U299</f>
        <v>9.9</v>
      </c>
      <c r="F298" s="30">
        <f>'Peligro y Exposición'!Y299</f>
        <v>4.5</v>
      </c>
      <c r="G298" s="30">
        <f>'Peligro y Exposición'!Z299</f>
        <v>5.5</v>
      </c>
      <c r="H298" s="30">
        <f>'Peligro y Exposición'!AD299</f>
        <v>8.8000000000000007</v>
      </c>
      <c r="I298" s="30">
        <f>'Peligro y Exposición'!AE299</f>
        <v>8.8000000000000007</v>
      </c>
      <c r="J298" s="30">
        <f>'INFORM-HN 2018'!L300</f>
        <v>7.5</v>
      </c>
      <c r="K298" s="30">
        <f>'INFORM-HN 2018'!M300</f>
        <v>7.8</v>
      </c>
      <c r="L298" s="30">
        <f>'INFORM-HN 2018'!N300</f>
        <v>7.8</v>
      </c>
      <c r="M298" s="30">
        <f>'INFORM-HN 2018'!O300</f>
        <v>7.6</v>
      </c>
      <c r="N298" s="30">
        <f>'INFORM-HN 2018'!P300</f>
        <v>7.7</v>
      </c>
      <c r="O298" s="30">
        <f>'INFORM-HN 2018'!Q300</f>
        <v>4.3</v>
      </c>
      <c r="P298" s="30">
        <f>'INFORM-HN 2018'!R300</f>
        <v>6.2</v>
      </c>
      <c r="Q298" s="30">
        <f>'INFORM-HN 2018'!S300</f>
        <v>5.3</v>
      </c>
      <c r="R298" s="30">
        <f>'INFORM-HN 2018'!T300</f>
        <v>6.7</v>
      </c>
      <c r="S298" s="30">
        <f>'INFORM-HN 2018'!U300</f>
        <v>5</v>
      </c>
      <c r="T298" s="30">
        <f>'INFORM-HN 2018'!V300</f>
        <v>6.6</v>
      </c>
      <c r="U298" s="30">
        <f>'INFORM-HN 2018'!W300</f>
        <v>5.9</v>
      </c>
      <c r="V298" s="30">
        <f>'INFORM-HN 2018'!X300</f>
        <v>8.8000000000000007</v>
      </c>
      <c r="W298" s="30">
        <f>'INFORM-HN 2018'!Y300</f>
        <v>8.6</v>
      </c>
      <c r="X298" s="30">
        <f>'INFORM-HN 2018'!Z300</f>
        <v>5.7</v>
      </c>
      <c r="Y298" s="30">
        <f>'INFORM-HN 2018'!AA300</f>
        <v>7.7</v>
      </c>
      <c r="Z298" s="30">
        <f>'INFORM-HN 2018'!AB300</f>
        <v>6.9</v>
      </c>
      <c r="AA298" s="30">
        <f>'INFORM-HN 2018'!AC300</f>
        <v>7</v>
      </c>
      <c r="AB298" s="30"/>
      <c r="AO298" s="30"/>
      <c r="AP298" s="30"/>
      <c r="AQ298" s="30"/>
      <c r="AR298" s="30"/>
      <c r="AS298" s="30"/>
      <c r="AT298" s="30"/>
      <c r="AU298" s="30"/>
      <c r="AV298" s="30"/>
    </row>
    <row r="299" spans="1:48" x14ac:dyDescent="0.25">
      <c r="A299" s="111" t="s">
        <v>406</v>
      </c>
      <c r="B299" s="30">
        <f>'Peligro y Exposición'!D300</f>
        <v>0</v>
      </c>
      <c r="C299" s="30">
        <f>'Peligro y Exposición'!H300</f>
        <v>0</v>
      </c>
      <c r="D299" s="30">
        <f>'Peligro y Exposición'!Q300</f>
        <v>0</v>
      </c>
      <c r="E299" s="30">
        <f>'Peligro y Exposición'!U300</f>
        <v>9.9</v>
      </c>
      <c r="F299" s="30">
        <f>'Peligro y Exposición'!Y300</f>
        <v>6.4</v>
      </c>
      <c r="G299" s="30">
        <f>'Peligro y Exposición'!Z300</f>
        <v>5.0999999999999996</v>
      </c>
      <c r="H299" s="30">
        <f>'Peligro y Exposición'!AD300</f>
        <v>5.0999999999999996</v>
      </c>
      <c r="I299" s="30">
        <f>'Peligro y Exposición'!AE300</f>
        <v>5.0999999999999996</v>
      </c>
      <c r="J299" s="30">
        <f>'INFORM-HN 2018'!L301</f>
        <v>5.0999999999999996</v>
      </c>
      <c r="K299" s="30">
        <f>'INFORM-HN 2018'!M301</f>
        <v>8.6999999999999993</v>
      </c>
      <c r="L299" s="30">
        <f>'INFORM-HN 2018'!N301</f>
        <v>8.3000000000000007</v>
      </c>
      <c r="M299" s="30">
        <f>'INFORM-HN 2018'!O301</f>
        <v>7.6</v>
      </c>
      <c r="N299" s="30">
        <f>'INFORM-HN 2018'!P301</f>
        <v>8.1999999999999993</v>
      </c>
      <c r="O299" s="30">
        <f>'INFORM-HN 2018'!Q301</f>
        <v>2.2999999999999998</v>
      </c>
      <c r="P299" s="30">
        <f>'INFORM-HN 2018'!R301</f>
        <v>6.3</v>
      </c>
      <c r="Q299" s="30">
        <f>'INFORM-HN 2018'!S301</f>
        <v>4.5999999999999996</v>
      </c>
      <c r="R299" s="30">
        <f>'INFORM-HN 2018'!T301</f>
        <v>6.8</v>
      </c>
      <c r="S299" s="30">
        <f>'INFORM-HN 2018'!U301</f>
        <v>3.3</v>
      </c>
      <c r="T299" s="30">
        <f>'INFORM-HN 2018'!V301</f>
        <v>7.2</v>
      </c>
      <c r="U299" s="30">
        <f>'INFORM-HN 2018'!W301</f>
        <v>5.6</v>
      </c>
      <c r="V299" s="30">
        <f>'INFORM-HN 2018'!X301</f>
        <v>8.8000000000000007</v>
      </c>
      <c r="W299" s="30">
        <f>'INFORM-HN 2018'!Y301</f>
        <v>7.4</v>
      </c>
      <c r="X299" s="30">
        <f>'INFORM-HN 2018'!Z301</f>
        <v>5.8</v>
      </c>
      <c r="Y299" s="30">
        <f>'INFORM-HN 2018'!AA301</f>
        <v>7.3</v>
      </c>
      <c r="Z299" s="30">
        <f>'INFORM-HN 2018'!AB301</f>
        <v>6.5</v>
      </c>
      <c r="AA299" s="30">
        <f>'INFORM-HN 2018'!AC301</f>
        <v>6.1</v>
      </c>
      <c r="AB299" s="30"/>
      <c r="AO299" s="30"/>
      <c r="AP299" s="30"/>
      <c r="AQ299" s="30"/>
      <c r="AR299" s="30"/>
      <c r="AS299" s="30"/>
      <c r="AT299" s="30"/>
      <c r="AU299" s="30"/>
      <c r="AV299" s="30"/>
    </row>
    <row r="300" spans="1:48" x14ac:dyDescent="0.25">
      <c r="AO300" s="30"/>
    </row>
    <row r="301" spans="1:48" x14ac:dyDescent="0.25">
      <c r="AO301" s="30"/>
    </row>
    <row r="306" spans="1:26" ht="176.25" x14ac:dyDescent="0.25">
      <c r="A306" s="195" t="s">
        <v>41</v>
      </c>
      <c r="B306" s="467" t="str">
        <f>G1</f>
        <v>INFORM Peligro Natural</v>
      </c>
      <c r="C306" s="467" t="str">
        <f>I1</f>
        <v>INFORM Peligro Humano</v>
      </c>
      <c r="D306" s="467" t="str">
        <f>J1</f>
        <v xml:space="preserve"> PELIGRO Y EXPOSICION INFORM</v>
      </c>
      <c r="E306" s="467" t="str">
        <f>N1</f>
        <v>Vulnerabilidad Socioeconómica</v>
      </c>
      <c r="F306" s="467" t="str">
        <f>Q1</f>
        <v>Grupos Vulnerables</v>
      </c>
      <c r="G306" s="467" t="str">
        <f>R1</f>
        <v>VULNERABILIDAD</v>
      </c>
      <c r="H306" s="467" t="str">
        <f>U1</f>
        <v>Institutional</v>
      </c>
      <c r="I306" s="467" t="str">
        <f t="shared" ref="I306:K307" si="4">Y1</f>
        <v>Infraestructura</v>
      </c>
      <c r="J306" s="467" t="str">
        <f t="shared" si="4"/>
        <v>FALTA DE CAPACIDAD DE RESPUESTA</v>
      </c>
      <c r="K306" s="467" t="str">
        <f t="shared" si="4"/>
        <v>INFORM RISK</v>
      </c>
      <c r="O306" s="71" t="s">
        <v>483</v>
      </c>
      <c r="P306" s="195" t="s">
        <v>41</v>
      </c>
      <c r="Q306" s="467" t="s">
        <v>1028</v>
      </c>
      <c r="R306" s="467" t="s">
        <v>1029</v>
      </c>
      <c r="S306" s="467" t="s">
        <v>1030</v>
      </c>
      <c r="T306" s="467" t="s">
        <v>1031</v>
      </c>
      <c r="U306" s="467" t="s">
        <v>1032</v>
      </c>
      <c r="V306" s="467" t="s">
        <v>1033</v>
      </c>
      <c r="W306" s="467" t="s">
        <v>1034</v>
      </c>
      <c r="X306" s="467" t="s">
        <v>1035</v>
      </c>
      <c r="Y306" s="467" t="s">
        <v>1036</v>
      </c>
      <c r="Z306" s="467" t="s">
        <v>1037</v>
      </c>
    </row>
    <row r="307" spans="1:26" x14ac:dyDescent="0.25">
      <c r="A307" s="103" t="s">
        <v>171</v>
      </c>
      <c r="B307" s="30">
        <f>G2</f>
        <v>3.7</v>
      </c>
      <c r="C307" s="30">
        <f>I2</f>
        <v>10</v>
      </c>
      <c r="D307" s="30">
        <f>J2</f>
        <v>8.1999999999999993</v>
      </c>
      <c r="E307" s="30">
        <f>N2</f>
        <v>5.5</v>
      </c>
      <c r="F307" s="30">
        <f>Q2</f>
        <v>7</v>
      </c>
      <c r="G307" s="30">
        <f>R2</f>
        <v>6.3</v>
      </c>
      <c r="H307" s="30">
        <f>U2</f>
        <v>1.9</v>
      </c>
      <c r="I307" s="30">
        <f t="shared" si="4"/>
        <v>3.9</v>
      </c>
      <c r="J307" s="30">
        <f t="shared" si="4"/>
        <v>3</v>
      </c>
      <c r="K307" s="30">
        <f t="shared" si="4"/>
        <v>5.4</v>
      </c>
      <c r="O307" s="264">
        <v>404</v>
      </c>
      <c r="P307" s="237" t="s">
        <v>211</v>
      </c>
      <c r="Q307" s="30">
        <v>6.9</v>
      </c>
      <c r="R307" s="30">
        <v>7.8</v>
      </c>
      <c r="S307" s="30">
        <v>7.4</v>
      </c>
      <c r="T307" s="30">
        <v>7.7</v>
      </c>
      <c r="U307" s="30">
        <v>6.3</v>
      </c>
      <c r="V307" s="30">
        <v>7.1</v>
      </c>
      <c r="W307" s="30">
        <v>8.3000000000000007</v>
      </c>
      <c r="X307" s="30">
        <v>7.5</v>
      </c>
      <c r="Y307" s="30">
        <v>7.9</v>
      </c>
      <c r="Z307" s="30">
        <v>7.5</v>
      </c>
    </row>
    <row r="308" spans="1:26" x14ac:dyDescent="0.25">
      <c r="A308" s="105" t="s">
        <v>172</v>
      </c>
      <c r="B308" s="30">
        <f t="shared" ref="B308:B371" si="5">G3</f>
        <v>0</v>
      </c>
      <c r="C308" s="30">
        <f t="shared" ref="C308:D308" si="6">I3</f>
        <v>9.1999999999999993</v>
      </c>
      <c r="D308" s="30">
        <f t="shared" si="6"/>
        <v>6.5</v>
      </c>
      <c r="E308" s="30">
        <f t="shared" ref="E308:E371" si="7">N3</f>
        <v>6.1</v>
      </c>
      <c r="F308" s="30">
        <f t="shared" ref="F308:G308" si="8">Q3</f>
        <v>2.7</v>
      </c>
      <c r="G308" s="30">
        <f t="shared" si="8"/>
        <v>4.5999999999999996</v>
      </c>
      <c r="H308" s="30">
        <f t="shared" ref="H308:H371" si="9">U3</f>
        <v>1.9</v>
      </c>
      <c r="I308" s="30">
        <f t="shared" ref="I308:K308" si="10">Y3</f>
        <v>3.6</v>
      </c>
      <c r="J308" s="30">
        <f t="shared" si="10"/>
        <v>2.8</v>
      </c>
      <c r="K308" s="30">
        <f t="shared" si="10"/>
        <v>4.4000000000000004</v>
      </c>
      <c r="O308" s="280">
        <v>1307</v>
      </c>
      <c r="P308" s="101" t="s">
        <v>63</v>
      </c>
      <c r="Q308" s="30">
        <v>7</v>
      </c>
      <c r="R308" s="30">
        <v>6.5</v>
      </c>
      <c r="S308" s="30">
        <v>6.8</v>
      </c>
      <c r="T308" s="30">
        <v>7.4</v>
      </c>
      <c r="U308" s="30">
        <v>7.5</v>
      </c>
      <c r="V308" s="30">
        <v>7.5</v>
      </c>
      <c r="W308" s="30">
        <v>9.3000000000000007</v>
      </c>
      <c r="X308" s="30">
        <v>7.2</v>
      </c>
      <c r="Y308" s="30">
        <v>8.4</v>
      </c>
      <c r="Z308" s="30">
        <v>7.5</v>
      </c>
    </row>
    <row r="309" spans="1:26" x14ac:dyDescent="0.25">
      <c r="A309" s="105" t="s">
        <v>173</v>
      </c>
      <c r="B309" s="30">
        <f t="shared" si="5"/>
        <v>2.5</v>
      </c>
      <c r="C309" s="30">
        <f t="shared" ref="C309:D309" si="11">I4</f>
        <v>8</v>
      </c>
      <c r="D309" s="30">
        <f t="shared" si="11"/>
        <v>5.9</v>
      </c>
      <c r="E309" s="30">
        <f t="shared" si="7"/>
        <v>6.7</v>
      </c>
      <c r="F309" s="30">
        <f t="shared" ref="F309:G309" si="12">Q4</f>
        <v>3.9</v>
      </c>
      <c r="G309" s="30">
        <f t="shared" si="12"/>
        <v>5.5</v>
      </c>
      <c r="H309" s="30">
        <f t="shared" si="9"/>
        <v>3.7</v>
      </c>
      <c r="I309" s="30">
        <f t="shared" ref="I309:K309" si="13">Y4</f>
        <v>5</v>
      </c>
      <c r="J309" s="30">
        <f t="shared" si="13"/>
        <v>4.4000000000000004</v>
      </c>
      <c r="K309" s="30">
        <f t="shared" si="13"/>
        <v>5.2</v>
      </c>
      <c r="O309" s="280">
        <v>303</v>
      </c>
      <c r="P309" s="101" t="s">
        <v>190</v>
      </c>
      <c r="Q309" s="30">
        <v>5.6</v>
      </c>
      <c r="R309" s="30">
        <v>9</v>
      </c>
      <c r="S309" s="30">
        <v>7.7</v>
      </c>
      <c r="T309" s="30">
        <v>7.9</v>
      </c>
      <c r="U309" s="30">
        <v>5</v>
      </c>
      <c r="V309" s="30">
        <v>6.7</v>
      </c>
      <c r="W309" s="30">
        <v>8.6</v>
      </c>
      <c r="X309" s="30">
        <v>6.7</v>
      </c>
      <c r="Y309" s="30">
        <v>7.8</v>
      </c>
      <c r="Z309" s="30">
        <v>7.4</v>
      </c>
    </row>
    <row r="310" spans="1:26" x14ac:dyDescent="0.25">
      <c r="A310" s="105" t="s">
        <v>174</v>
      </c>
      <c r="B310" s="30">
        <f t="shared" si="5"/>
        <v>2.4</v>
      </c>
      <c r="C310" s="30">
        <f t="shared" ref="C310:D310" si="14">I5</f>
        <v>8.9</v>
      </c>
      <c r="D310" s="30">
        <f t="shared" si="14"/>
        <v>6.7</v>
      </c>
      <c r="E310" s="30">
        <f t="shared" si="7"/>
        <v>7</v>
      </c>
      <c r="F310" s="30">
        <f t="shared" ref="F310:G310" si="15">Q5</f>
        <v>5.9</v>
      </c>
      <c r="G310" s="30">
        <f t="shared" si="15"/>
        <v>6.5</v>
      </c>
      <c r="H310" s="30">
        <f t="shared" si="9"/>
        <v>3.8</v>
      </c>
      <c r="I310" s="30">
        <f t="shared" ref="I310:K310" si="16">Y5</f>
        <v>5.8</v>
      </c>
      <c r="J310" s="30">
        <f t="shared" si="16"/>
        <v>4.9000000000000004</v>
      </c>
      <c r="K310" s="30">
        <f t="shared" si="16"/>
        <v>6</v>
      </c>
      <c r="O310" s="280">
        <v>1306</v>
      </c>
      <c r="P310" s="101" t="s">
        <v>62</v>
      </c>
      <c r="Q310" s="30">
        <v>6.5</v>
      </c>
      <c r="R310" s="30">
        <v>6.6</v>
      </c>
      <c r="S310" s="30">
        <v>6.6</v>
      </c>
      <c r="T310" s="30">
        <v>8.1</v>
      </c>
      <c r="U310" s="30">
        <v>5.8</v>
      </c>
      <c r="V310" s="30">
        <v>7.1</v>
      </c>
      <c r="W310" s="30">
        <v>9.1999999999999993</v>
      </c>
      <c r="X310" s="30">
        <v>8</v>
      </c>
      <c r="Y310" s="30">
        <v>8.6999999999999993</v>
      </c>
      <c r="Z310" s="30">
        <v>7.4</v>
      </c>
    </row>
    <row r="311" spans="1:26" x14ac:dyDescent="0.25">
      <c r="A311" s="105" t="s">
        <v>175</v>
      </c>
      <c r="B311" s="30">
        <f t="shared" si="5"/>
        <v>2.8</v>
      </c>
      <c r="C311" s="30">
        <f t="shared" ref="C311:D311" si="17">I6</f>
        <v>8.8000000000000007</v>
      </c>
      <c r="D311" s="30">
        <f t="shared" si="17"/>
        <v>6.7</v>
      </c>
      <c r="E311" s="30">
        <f t="shared" si="7"/>
        <v>6.5</v>
      </c>
      <c r="F311" s="30">
        <f t="shared" ref="F311:G311" si="18">Q6</f>
        <v>4.7</v>
      </c>
      <c r="G311" s="30">
        <f t="shared" si="18"/>
        <v>5.7</v>
      </c>
      <c r="H311" s="30">
        <f t="shared" si="9"/>
        <v>2</v>
      </c>
      <c r="I311" s="30">
        <f t="shared" ref="I311:K311" si="19">Y6</f>
        <v>4.8</v>
      </c>
      <c r="J311" s="30">
        <f t="shared" si="19"/>
        <v>3.5</v>
      </c>
      <c r="K311" s="30">
        <f t="shared" si="19"/>
        <v>5.0999999999999996</v>
      </c>
      <c r="O311" s="280">
        <v>1309</v>
      </c>
      <c r="P311" s="101" t="s">
        <v>65</v>
      </c>
      <c r="Q311" s="30">
        <v>5.5</v>
      </c>
      <c r="R311" s="30">
        <v>8.3000000000000007</v>
      </c>
      <c r="S311" s="30">
        <v>7.1</v>
      </c>
      <c r="T311" s="30">
        <v>8</v>
      </c>
      <c r="U311" s="30">
        <v>4.5999999999999996</v>
      </c>
      <c r="V311" s="30">
        <v>6.6</v>
      </c>
      <c r="W311" s="30">
        <v>9.1</v>
      </c>
      <c r="X311" s="30">
        <v>8.3000000000000007</v>
      </c>
      <c r="Y311" s="30">
        <v>8.6999999999999993</v>
      </c>
      <c r="Z311" s="30">
        <v>7.4</v>
      </c>
    </row>
    <row r="312" spans="1:26" x14ac:dyDescent="0.25">
      <c r="A312" s="105" t="s">
        <v>73</v>
      </c>
      <c r="B312" s="30">
        <f t="shared" si="5"/>
        <v>1.4</v>
      </c>
      <c r="C312" s="30">
        <f t="shared" ref="C312:D312" si="20">I7</f>
        <v>7.4</v>
      </c>
      <c r="D312" s="30">
        <f t="shared" si="20"/>
        <v>5.0999999999999996</v>
      </c>
      <c r="E312" s="30">
        <f t="shared" si="7"/>
        <v>5.7</v>
      </c>
      <c r="F312" s="30">
        <f t="shared" ref="F312:G312" si="21">Q7</f>
        <v>3.3</v>
      </c>
      <c r="G312" s="30">
        <f t="shared" si="21"/>
        <v>4.5999999999999996</v>
      </c>
      <c r="H312" s="30">
        <f t="shared" si="9"/>
        <v>4.0999999999999996</v>
      </c>
      <c r="I312" s="30">
        <f t="shared" ref="I312:K312" si="22">Y7</f>
        <v>4.5</v>
      </c>
      <c r="J312" s="30">
        <f t="shared" si="22"/>
        <v>4.3</v>
      </c>
      <c r="K312" s="30">
        <f t="shared" si="22"/>
        <v>4.7</v>
      </c>
      <c r="O312" s="280">
        <v>421</v>
      </c>
      <c r="P312" s="101" t="s">
        <v>226</v>
      </c>
      <c r="Q312" s="30">
        <v>6.1</v>
      </c>
      <c r="R312" s="30">
        <v>8.8000000000000007</v>
      </c>
      <c r="S312" s="30">
        <v>7.7</v>
      </c>
      <c r="T312" s="30">
        <v>7.9</v>
      </c>
      <c r="U312" s="30">
        <v>6.6</v>
      </c>
      <c r="V312" s="30">
        <v>7.3</v>
      </c>
      <c r="W312" s="30">
        <v>6</v>
      </c>
      <c r="X312" s="30">
        <v>7.5</v>
      </c>
      <c r="Y312" s="30">
        <v>6.8</v>
      </c>
      <c r="Z312" s="30">
        <v>7.3</v>
      </c>
    </row>
    <row r="313" spans="1:26" x14ac:dyDescent="0.25">
      <c r="A313" s="106" t="s">
        <v>176</v>
      </c>
      <c r="B313" s="30">
        <f t="shared" si="5"/>
        <v>5.0999999999999996</v>
      </c>
      <c r="C313" s="30">
        <f t="shared" ref="C313:D313" si="23">I8</f>
        <v>9.6999999999999993</v>
      </c>
      <c r="D313" s="30">
        <f t="shared" si="23"/>
        <v>8.1999999999999993</v>
      </c>
      <c r="E313" s="30">
        <f t="shared" si="7"/>
        <v>6.4</v>
      </c>
      <c r="F313" s="30">
        <f t="shared" ref="F313:G313" si="24">Q8</f>
        <v>7.4</v>
      </c>
      <c r="G313" s="30">
        <f t="shared" si="24"/>
        <v>6.9</v>
      </c>
      <c r="H313" s="30">
        <f t="shared" si="9"/>
        <v>2.6</v>
      </c>
      <c r="I313" s="30">
        <f t="shared" ref="I313:K313" si="25">Y8</f>
        <v>5</v>
      </c>
      <c r="J313" s="30">
        <f t="shared" si="25"/>
        <v>3.9</v>
      </c>
      <c r="K313" s="30">
        <f t="shared" si="25"/>
        <v>6</v>
      </c>
      <c r="O313" s="280">
        <v>809</v>
      </c>
      <c r="P313" s="101" t="s">
        <v>268</v>
      </c>
      <c r="Q313" s="30">
        <v>5.6</v>
      </c>
      <c r="R313" s="30">
        <v>8.1999999999999993</v>
      </c>
      <c r="S313" s="30">
        <v>7.1</v>
      </c>
      <c r="T313" s="30">
        <v>7.8</v>
      </c>
      <c r="U313" s="30">
        <v>4.5999999999999996</v>
      </c>
      <c r="V313" s="30">
        <v>6.5</v>
      </c>
      <c r="W313" s="30">
        <v>8.8000000000000007</v>
      </c>
      <c r="X313" s="30">
        <v>8.3000000000000007</v>
      </c>
      <c r="Y313" s="30">
        <v>8.6</v>
      </c>
      <c r="Z313" s="30">
        <v>7.3</v>
      </c>
    </row>
    <row r="314" spans="1:26" x14ac:dyDescent="0.25">
      <c r="A314" s="105" t="s">
        <v>177</v>
      </c>
      <c r="B314" s="30">
        <f t="shared" si="5"/>
        <v>4.2</v>
      </c>
      <c r="C314" s="30">
        <f t="shared" ref="C314:D314" si="26">I9</f>
        <v>8.9</v>
      </c>
      <c r="D314" s="30">
        <f t="shared" si="26"/>
        <v>7.2</v>
      </c>
      <c r="E314" s="30">
        <f t="shared" si="7"/>
        <v>6.6</v>
      </c>
      <c r="F314" s="30">
        <f t="shared" ref="F314:G314" si="27">Q9</f>
        <v>4.0999999999999996</v>
      </c>
      <c r="G314" s="30">
        <f t="shared" si="27"/>
        <v>5.5</v>
      </c>
      <c r="H314" s="30">
        <f t="shared" si="9"/>
        <v>4.3</v>
      </c>
      <c r="I314" s="30">
        <f t="shared" ref="I314:K314" si="28">Y9</f>
        <v>4.5</v>
      </c>
      <c r="J314" s="30">
        <f t="shared" si="28"/>
        <v>4.4000000000000004</v>
      </c>
      <c r="K314" s="30">
        <f t="shared" si="28"/>
        <v>5.6</v>
      </c>
      <c r="O314" s="280">
        <v>1014</v>
      </c>
      <c r="P314" s="101" t="s">
        <v>280</v>
      </c>
      <c r="Q314" s="30">
        <v>6.7</v>
      </c>
      <c r="R314" s="30">
        <v>6.9</v>
      </c>
      <c r="S314" s="30">
        <v>6.8</v>
      </c>
      <c r="T314" s="30">
        <v>7.8</v>
      </c>
      <c r="U314" s="30">
        <v>6.2</v>
      </c>
      <c r="V314" s="30">
        <v>7.1</v>
      </c>
      <c r="W314" s="30">
        <v>8.1999999999999993</v>
      </c>
      <c r="X314" s="30">
        <v>7.9</v>
      </c>
      <c r="Y314" s="30">
        <v>8.1</v>
      </c>
      <c r="Z314" s="30">
        <v>7.3</v>
      </c>
    </row>
    <row r="315" spans="1:26" x14ac:dyDescent="0.25">
      <c r="A315" s="105" t="s">
        <v>178</v>
      </c>
      <c r="B315" s="30">
        <f t="shared" si="5"/>
        <v>4.2</v>
      </c>
      <c r="C315" s="30">
        <f t="shared" ref="C315:D315" si="29">I10</f>
        <v>0.9</v>
      </c>
      <c r="D315" s="30">
        <f t="shared" si="29"/>
        <v>2.7</v>
      </c>
      <c r="E315" s="30">
        <f t="shared" si="7"/>
        <v>6.8</v>
      </c>
      <c r="F315" s="30">
        <f t="shared" ref="F315:G315" si="30">Q10</f>
        <v>8.1</v>
      </c>
      <c r="G315" s="30">
        <f t="shared" si="30"/>
        <v>7.5</v>
      </c>
      <c r="H315" s="30">
        <f t="shared" si="9"/>
        <v>3</v>
      </c>
      <c r="I315" s="30">
        <f t="shared" ref="I315:K315" si="31">Y10</f>
        <v>4.9000000000000004</v>
      </c>
      <c r="J315" s="30">
        <f t="shared" si="31"/>
        <v>4</v>
      </c>
      <c r="K315" s="30">
        <f t="shared" si="31"/>
        <v>4.3</v>
      </c>
      <c r="O315" s="280">
        <v>1003</v>
      </c>
      <c r="P315" s="101" t="s">
        <v>298</v>
      </c>
      <c r="Q315" s="30">
        <v>7.2</v>
      </c>
      <c r="R315" s="30">
        <v>5.6</v>
      </c>
      <c r="S315" s="30">
        <v>6.5</v>
      </c>
      <c r="T315" s="30">
        <v>8.3000000000000007</v>
      </c>
      <c r="U315" s="30">
        <v>6.8</v>
      </c>
      <c r="V315" s="30">
        <v>7.6</v>
      </c>
      <c r="W315" s="30">
        <v>6.6</v>
      </c>
      <c r="X315" s="30">
        <v>8</v>
      </c>
      <c r="Y315" s="30">
        <v>7.4</v>
      </c>
      <c r="Z315" s="30">
        <v>7.2</v>
      </c>
    </row>
    <row r="316" spans="1:26" x14ac:dyDescent="0.25">
      <c r="A316" s="105" t="s">
        <v>179</v>
      </c>
      <c r="B316" s="30">
        <f t="shared" si="5"/>
        <v>2.7</v>
      </c>
      <c r="C316" s="30">
        <f t="shared" ref="C316:D316" si="32">I11</f>
        <v>2.9</v>
      </c>
      <c r="D316" s="30">
        <f t="shared" si="32"/>
        <v>2.8</v>
      </c>
      <c r="E316" s="30">
        <f t="shared" si="7"/>
        <v>8.1</v>
      </c>
      <c r="F316" s="30">
        <f t="shared" ref="F316:G316" si="33">Q11</f>
        <v>5.2</v>
      </c>
      <c r="G316" s="30">
        <f t="shared" si="33"/>
        <v>6.9</v>
      </c>
      <c r="H316" s="30">
        <f t="shared" si="9"/>
        <v>5.9</v>
      </c>
      <c r="I316" s="30">
        <f t="shared" ref="I316:K316" si="34">Y11</f>
        <v>8</v>
      </c>
      <c r="J316" s="30">
        <f t="shared" si="34"/>
        <v>7.1</v>
      </c>
      <c r="K316" s="30">
        <f t="shared" si="34"/>
        <v>5.2</v>
      </c>
      <c r="O316" s="280">
        <v>1321</v>
      </c>
      <c r="P316" s="101" t="s">
        <v>77</v>
      </c>
      <c r="Q316" s="30">
        <v>5.9</v>
      </c>
      <c r="R316" s="30">
        <v>7</v>
      </c>
      <c r="S316" s="30">
        <v>6.5</v>
      </c>
      <c r="T316" s="30">
        <v>8.1</v>
      </c>
      <c r="U316" s="30">
        <v>4.0999999999999996</v>
      </c>
      <c r="V316" s="30">
        <v>6.5</v>
      </c>
      <c r="W316" s="30">
        <v>9.6999999999999993</v>
      </c>
      <c r="X316" s="30">
        <v>8.1</v>
      </c>
      <c r="Y316" s="30">
        <v>9</v>
      </c>
      <c r="Z316" s="30">
        <v>7.2</v>
      </c>
    </row>
    <row r="317" spans="1:26" x14ac:dyDescent="0.25">
      <c r="A317" s="105" t="s">
        <v>180</v>
      </c>
      <c r="B317" s="30">
        <f t="shared" si="5"/>
        <v>4.5999999999999996</v>
      </c>
      <c r="C317" s="30">
        <f t="shared" ref="C317:D317" si="35">I12</f>
        <v>6.6</v>
      </c>
      <c r="D317" s="30">
        <f t="shared" si="35"/>
        <v>5.7</v>
      </c>
      <c r="E317" s="30">
        <f t="shared" si="7"/>
        <v>6.8</v>
      </c>
      <c r="F317" s="30">
        <f t="shared" ref="F317:G317" si="36">Q12</f>
        <v>3.5</v>
      </c>
      <c r="G317" s="30">
        <f t="shared" si="36"/>
        <v>5.4</v>
      </c>
      <c r="H317" s="30">
        <f t="shared" si="9"/>
        <v>5.2</v>
      </c>
      <c r="I317" s="30">
        <f t="shared" ref="I317:K317" si="37">Y12</f>
        <v>7.4</v>
      </c>
      <c r="J317" s="30">
        <f t="shared" si="37"/>
        <v>6.4</v>
      </c>
      <c r="K317" s="30">
        <f t="shared" si="37"/>
        <v>5.8</v>
      </c>
      <c r="O317" s="280">
        <v>1616</v>
      </c>
      <c r="P317" s="101" t="s">
        <v>378</v>
      </c>
      <c r="Q317" s="30">
        <v>5</v>
      </c>
      <c r="R317" s="30">
        <v>8.4</v>
      </c>
      <c r="S317" s="30">
        <v>7</v>
      </c>
      <c r="T317" s="30">
        <v>8.5</v>
      </c>
      <c r="U317" s="30">
        <v>4.5</v>
      </c>
      <c r="V317" s="30">
        <v>7</v>
      </c>
      <c r="W317" s="30">
        <v>6.6</v>
      </c>
      <c r="X317" s="30">
        <v>8.5</v>
      </c>
      <c r="Y317" s="30">
        <v>7.7</v>
      </c>
      <c r="Z317" s="30">
        <v>7.2</v>
      </c>
    </row>
    <row r="318" spans="1:26" x14ac:dyDescent="0.25">
      <c r="A318" s="105" t="s">
        <v>181</v>
      </c>
      <c r="B318" s="30">
        <f t="shared" si="5"/>
        <v>3.7</v>
      </c>
      <c r="C318" s="30">
        <f t="shared" ref="C318:D318" si="38">I13</f>
        <v>7</v>
      </c>
      <c r="D318" s="30">
        <f t="shared" si="38"/>
        <v>5.6</v>
      </c>
      <c r="E318" s="30">
        <f t="shared" si="7"/>
        <v>8.3000000000000007</v>
      </c>
      <c r="F318" s="30">
        <f t="shared" ref="F318:G318" si="39">Q13</f>
        <v>3.6</v>
      </c>
      <c r="G318" s="30">
        <f t="shared" si="39"/>
        <v>6.5</v>
      </c>
      <c r="H318" s="30">
        <f t="shared" si="9"/>
        <v>8.6999999999999993</v>
      </c>
      <c r="I318" s="30">
        <f t="shared" ref="I318:K318" si="40">Y13</f>
        <v>7.9</v>
      </c>
      <c r="J318" s="30">
        <f t="shared" si="40"/>
        <v>8.3000000000000007</v>
      </c>
      <c r="K318" s="30">
        <f t="shared" si="40"/>
        <v>6.7</v>
      </c>
      <c r="O318" s="280">
        <v>210</v>
      </c>
      <c r="P318" s="101" t="s">
        <v>187</v>
      </c>
      <c r="Q318" s="30">
        <v>3.2</v>
      </c>
      <c r="R318" s="30">
        <v>8.6999999999999993</v>
      </c>
      <c r="S318" s="30">
        <v>6.7</v>
      </c>
      <c r="T318" s="30">
        <v>7.6</v>
      </c>
      <c r="U318" s="30">
        <v>6.7</v>
      </c>
      <c r="V318" s="30">
        <v>7.2</v>
      </c>
      <c r="W318" s="30">
        <v>8.1999999999999993</v>
      </c>
      <c r="X318" s="30">
        <v>6.4</v>
      </c>
      <c r="Y318" s="30">
        <v>7.4</v>
      </c>
      <c r="Z318" s="30">
        <v>7.1</v>
      </c>
    </row>
    <row r="319" spans="1:26" x14ac:dyDescent="0.25">
      <c r="A319" s="105" t="s">
        <v>182</v>
      </c>
      <c r="B319" s="30">
        <f t="shared" si="5"/>
        <v>2.2999999999999998</v>
      </c>
      <c r="C319" s="30">
        <f t="shared" ref="C319:D319" si="41">I14</f>
        <v>7.7</v>
      </c>
      <c r="D319" s="30">
        <f t="shared" si="41"/>
        <v>5.6</v>
      </c>
      <c r="E319" s="30">
        <f t="shared" si="7"/>
        <v>6.6</v>
      </c>
      <c r="F319" s="30">
        <f t="shared" ref="F319:G319" si="42">Q14</f>
        <v>8.1</v>
      </c>
      <c r="G319" s="30">
        <f t="shared" si="42"/>
        <v>7.4</v>
      </c>
      <c r="H319" s="30">
        <f t="shared" si="9"/>
        <v>5</v>
      </c>
      <c r="I319" s="30">
        <f t="shared" ref="I319:K319" si="43">Y14</f>
        <v>3.8</v>
      </c>
      <c r="J319" s="30">
        <f t="shared" si="43"/>
        <v>4.4000000000000004</v>
      </c>
      <c r="K319" s="30">
        <f t="shared" si="43"/>
        <v>5.7</v>
      </c>
      <c r="O319" s="280">
        <v>410</v>
      </c>
      <c r="P319" s="101" t="s">
        <v>217</v>
      </c>
      <c r="Q319" s="30">
        <v>4.5</v>
      </c>
      <c r="R319" s="30">
        <v>8.6999999999999993</v>
      </c>
      <c r="S319" s="30">
        <v>7.1</v>
      </c>
      <c r="T319" s="30">
        <v>8</v>
      </c>
      <c r="U319" s="30">
        <v>6.4</v>
      </c>
      <c r="V319" s="30">
        <v>7.3</v>
      </c>
      <c r="W319" s="30">
        <v>6.1</v>
      </c>
      <c r="X319" s="30">
        <v>7.4</v>
      </c>
      <c r="Y319" s="30">
        <v>6.8</v>
      </c>
      <c r="Z319" s="30">
        <v>7.1</v>
      </c>
    </row>
    <row r="320" spans="1:26" x14ac:dyDescent="0.25">
      <c r="A320" s="105" t="s">
        <v>183</v>
      </c>
      <c r="B320" s="30">
        <f t="shared" si="5"/>
        <v>4</v>
      </c>
      <c r="C320" s="30">
        <f t="shared" ref="C320:D320" si="44">I15</f>
        <v>3.7</v>
      </c>
      <c r="D320" s="30">
        <f t="shared" si="44"/>
        <v>3.9</v>
      </c>
      <c r="E320" s="30">
        <f t="shared" si="7"/>
        <v>7.3</v>
      </c>
      <c r="F320" s="30">
        <f t="shared" ref="F320:G320" si="45">Q15</f>
        <v>6.8</v>
      </c>
      <c r="G320" s="30">
        <f t="shared" si="45"/>
        <v>7.1</v>
      </c>
      <c r="H320" s="30">
        <f t="shared" si="9"/>
        <v>8.6999999999999993</v>
      </c>
      <c r="I320" s="30">
        <f t="shared" ref="I320:K320" si="46">Y15</f>
        <v>5.5</v>
      </c>
      <c r="J320" s="30">
        <f t="shared" si="46"/>
        <v>7.4</v>
      </c>
      <c r="K320" s="30">
        <f t="shared" si="46"/>
        <v>5.9</v>
      </c>
      <c r="O320" s="280">
        <v>602</v>
      </c>
      <c r="P320" s="101" t="s">
        <v>233</v>
      </c>
      <c r="Q320" s="30">
        <v>7.8</v>
      </c>
      <c r="R320" s="30">
        <v>6.8</v>
      </c>
      <c r="S320" s="30">
        <v>7.3</v>
      </c>
      <c r="T320" s="30">
        <v>7.9</v>
      </c>
      <c r="U320" s="30">
        <v>4.3</v>
      </c>
      <c r="V320" s="30">
        <v>6.4</v>
      </c>
      <c r="W320" s="30">
        <v>7.1</v>
      </c>
      <c r="X320" s="30">
        <v>8.3000000000000007</v>
      </c>
      <c r="Y320" s="30">
        <v>7.8</v>
      </c>
      <c r="Z320" s="30">
        <v>7.1</v>
      </c>
    </row>
    <row r="321" spans="1:26" x14ac:dyDescent="0.25">
      <c r="A321" s="105" t="s">
        <v>184</v>
      </c>
      <c r="B321" s="30">
        <f t="shared" si="5"/>
        <v>3.6</v>
      </c>
      <c r="C321" s="30">
        <f t="shared" ref="C321:D321" si="47">I16</f>
        <v>0.7</v>
      </c>
      <c r="D321" s="30">
        <f t="shared" si="47"/>
        <v>2.2999999999999998</v>
      </c>
      <c r="E321" s="30">
        <f t="shared" si="7"/>
        <v>7.4</v>
      </c>
      <c r="F321" s="30">
        <f t="shared" ref="F321:G321" si="48">Q16</f>
        <v>3.1</v>
      </c>
      <c r="G321" s="30">
        <f t="shared" si="48"/>
        <v>5.7</v>
      </c>
      <c r="H321" s="30">
        <f t="shared" si="9"/>
        <v>8.4</v>
      </c>
      <c r="I321" s="30">
        <f t="shared" ref="I321:K321" si="49">Y16</f>
        <v>6.7</v>
      </c>
      <c r="J321" s="30">
        <f t="shared" si="49"/>
        <v>7.7</v>
      </c>
      <c r="K321" s="30">
        <f t="shared" si="49"/>
        <v>4.7</v>
      </c>
      <c r="O321" s="280">
        <v>1405</v>
      </c>
      <c r="P321" s="101" t="s">
        <v>329</v>
      </c>
      <c r="Q321" s="30">
        <v>6</v>
      </c>
      <c r="R321" s="30">
        <v>6.6</v>
      </c>
      <c r="S321" s="30">
        <v>6.3</v>
      </c>
      <c r="T321" s="30">
        <v>7.9</v>
      </c>
      <c r="U321" s="30">
        <v>4.5</v>
      </c>
      <c r="V321" s="30">
        <v>6.5</v>
      </c>
      <c r="W321" s="30">
        <v>9.6999999999999993</v>
      </c>
      <c r="X321" s="30">
        <v>7.1</v>
      </c>
      <c r="Y321" s="30">
        <v>8.6999999999999993</v>
      </c>
      <c r="Z321" s="30">
        <v>7.1</v>
      </c>
    </row>
    <row r="322" spans="1:26" x14ac:dyDescent="0.25">
      <c r="A322" s="105" t="s">
        <v>185</v>
      </c>
      <c r="B322" s="30">
        <f t="shared" si="5"/>
        <v>1.8</v>
      </c>
      <c r="C322" s="30">
        <f t="shared" ref="C322:D322" si="50">I17</f>
        <v>5.3</v>
      </c>
      <c r="D322" s="30">
        <f t="shared" si="50"/>
        <v>3.8</v>
      </c>
      <c r="E322" s="30">
        <f t="shared" si="7"/>
        <v>6.9</v>
      </c>
      <c r="F322" s="30">
        <f t="shared" ref="F322:G322" si="51">Q17</f>
        <v>8.3000000000000007</v>
      </c>
      <c r="G322" s="30">
        <f t="shared" si="51"/>
        <v>7.7</v>
      </c>
      <c r="H322" s="30">
        <f t="shared" si="9"/>
        <v>5.2</v>
      </c>
      <c r="I322" s="30">
        <f t="shared" ref="I322:K322" si="52">Y17</f>
        <v>4.5</v>
      </c>
      <c r="J322" s="30">
        <f t="shared" si="52"/>
        <v>4.9000000000000004</v>
      </c>
      <c r="K322" s="30">
        <f t="shared" si="52"/>
        <v>5.2</v>
      </c>
      <c r="O322" s="280">
        <v>321</v>
      </c>
      <c r="P322" s="101" t="s">
        <v>207</v>
      </c>
      <c r="Q322" s="30">
        <v>5.5</v>
      </c>
      <c r="R322" s="30">
        <v>8.9</v>
      </c>
      <c r="S322" s="30">
        <v>7.6</v>
      </c>
      <c r="T322" s="30">
        <v>6.4</v>
      </c>
      <c r="U322" s="30">
        <v>6.5</v>
      </c>
      <c r="V322" s="30">
        <v>6.5</v>
      </c>
      <c r="W322" s="30">
        <v>8.1999999999999993</v>
      </c>
      <c r="X322" s="30">
        <v>5.2</v>
      </c>
      <c r="Y322" s="30">
        <v>7</v>
      </c>
      <c r="Z322" s="30">
        <v>7</v>
      </c>
    </row>
    <row r="323" spans="1:26" x14ac:dyDescent="0.25">
      <c r="A323" s="105" t="s">
        <v>186</v>
      </c>
      <c r="B323" s="30">
        <f t="shared" si="5"/>
        <v>5.3</v>
      </c>
      <c r="C323" s="30">
        <f t="shared" ref="C323:D323" si="53">I18</f>
        <v>9.1999999999999993</v>
      </c>
      <c r="D323" s="30">
        <f t="shared" si="53"/>
        <v>7.8</v>
      </c>
      <c r="E323" s="30">
        <f t="shared" si="7"/>
        <v>6.5</v>
      </c>
      <c r="F323" s="30">
        <f t="shared" ref="F323:G323" si="54">Q18</f>
        <v>8.6</v>
      </c>
      <c r="G323" s="30">
        <f t="shared" si="54"/>
        <v>7.7</v>
      </c>
      <c r="H323" s="30">
        <f t="shared" si="9"/>
        <v>4.7</v>
      </c>
      <c r="I323" s="30">
        <f t="shared" ref="I323:K323" si="55">Y18</f>
        <v>4.8</v>
      </c>
      <c r="J323" s="30">
        <f t="shared" si="55"/>
        <v>4.8</v>
      </c>
      <c r="K323" s="30">
        <f t="shared" si="55"/>
        <v>6.6</v>
      </c>
      <c r="O323" s="280">
        <v>1316</v>
      </c>
      <c r="P323" s="101" t="s">
        <v>72</v>
      </c>
      <c r="Q323" s="30">
        <v>6.5</v>
      </c>
      <c r="R323" s="30">
        <v>5.3</v>
      </c>
      <c r="S323" s="30">
        <v>5.9</v>
      </c>
      <c r="T323" s="30">
        <v>8.1999999999999993</v>
      </c>
      <c r="U323" s="30">
        <v>4.3</v>
      </c>
      <c r="V323" s="30">
        <v>6.7</v>
      </c>
      <c r="W323" s="30">
        <v>8.1999999999999993</v>
      </c>
      <c r="X323" s="30">
        <v>8.9</v>
      </c>
      <c r="Y323" s="30">
        <v>8.6</v>
      </c>
      <c r="Z323" s="30">
        <v>7</v>
      </c>
    </row>
    <row r="324" spans="1:26" x14ac:dyDescent="0.25">
      <c r="A324" s="105" t="s">
        <v>187</v>
      </c>
      <c r="B324" s="30">
        <f t="shared" si="5"/>
        <v>3.2</v>
      </c>
      <c r="C324" s="30">
        <f t="shared" ref="C324:D324" si="56">I19</f>
        <v>8.6999999999999993</v>
      </c>
      <c r="D324" s="30">
        <f t="shared" si="56"/>
        <v>6.7</v>
      </c>
      <c r="E324" s="30">
        <f t="shared" si="7"/>
        <v>7.6</v>
      </c>
      <c r="F324" s="30">
        <f t="shared" ref="F324:G324" si="57">Q19</f>
        <v>6.7</v>
      </c>
      <c r="G324" s="30">
        <f t="shared" si="57"/>
        <v>7.2</v>
      </c>
      <c r="H324" s="30">
        <f t="shared" si="9"/>
        <v>8.1999999999999993</v>
      </c>
      <c r="I324" s="30">
        <f t="shared" ref="I324:K324" si="58">Y19</f>
        <v>6.4</v>
      </c>
      <c r="J324" s="30">
        <f t="shared" si="58"/>
        <v>7.4</v>
      </c>
      <c r="K324" s="30">
        <f t="shared" si="58"/>
        <v>7.1</v>
      </c>
      <c r="O324" s="280">
        <v>1503</v>
      </c>
      <c r="P324" s="101" t="s">
        <v>343</v>
      </c>
      <c r="Q324" s="30">
        <v>3.4</v>
      </c>
      <c r="R324" s="30">
        <v>8.9</v>
      </c>
      <c r="S324" s="30">
        <v>7</v>
      </c>
      <c r="T324" s="30">
        <v>7.2</v>
      </c>
      <c r="U324" s="30">
        <v>7.5</v>
      </c>
      <c r="V324" s="30">
        <v>7.4</v>
      </c>
      <c r="W324" s="30">
        <v>5.0999999999999996</v>
      </c>
      <c r="X324" s="30">
        <v>7.6</v>
      </c>
      <c r="Y324" s="30">
        <v>6.5</v>
      </c>
      <c r="Z324" s="30">
        <v>7</v>
      </c>
    </row>
    <row r="325" spans="1:26" x14ac:dyDescent="0.25">
      <c r="A325" s="105" t="s">
        <v>188</v>
      </c>
      <c r="B325" s="30">
        <f t="shared" si="5"/>
        <v>6</v>
      </c>
      <c r="C325" s="30">
        <f t="shared" ref="C325:D325" si="59">I20</f>
        <v>10</v>
      </c>
      <c r="D325" s="30">
        <f t="shared" si="59"/>
        <v>8.6999999999999993</v>
      </c>
      <c r="E325" s="30">
        <f t="shared" si="7"/>
        <v>6.2</v>
      </c>
      <c r="F325" s="30">
        <f t="shared" ref="F325:G325" si="60">Q20</f>
        <v>7.1</v>
      </c>
      <c r="G325" s="30">
        <f t="shared" si="60"/>
        <v>6.7</v>
      </c>
      <c r="H325" s="30">
        <f t="shared" si="9"/>
        <v>1.3</v>
      </c>
      <c r="I325" s="30">
        <f t="shared" ref="I325:K325" si="61">Y20</f>
        <v>5</v>
      </c>
      <c r="J325" s="30">
        <f t="shared" si="61"/>
        <v>3.4</v>
      </c>
      <c r="K325" s="30">
        <f t="shared" si="61"/>
        <v>5.8</v>
      </c>
      <c r="O325" s="280">
        <v>1810</v>
      </c>
      <c r="P325" s="101" t="s">
        <v>405</v>
      </c>
      <c r="Q325" s="30">
        <v>5.5</v>
      </c>
      <c r="R325" s="30">
        <v>8.8000000000000007</v>
      </c>
      <c r="S325" s="30">
        <v>7.5</v>
      </c>
      <c r="T325" s="30">
        <v>7.7</v>
      </c>
      <c r="U325" s="30">
        <v>5.3</v>
      </c>
      <c r="V325" s="30">
        <v>6.7</v>
      </c>
      <c r="W325" s="30">
        <v>5.9</v>
      </c>
      <c r="X325" s="30">
        <v>7.7</v>
      </c>
      <c r="Y325" s="30">
        <v>6.9</v>
      </c>
      <c r="Z325" s="30">
        <v>7</v>
      </c>
    </row>
    <row r="326" spans="1:26" x14ac:dyDescent="0.25">
      <c r="A326" s="105" t="s">
        <v>189</v>
      </c>
      <c r="B326" s="30">
        <f t="shared" si="5"/>
        <v>3.5</v>
      </c>
      <c r="C326" s="30">
        <f t="shared" ref="C326:D326" si="62">I21</f>
        <v>8.3000000000000007</v>
      </c>
      <c r="D326" s="30">
        <f t="shared" si="62"/>
        <v>6.5</v>
      </c>
      <c r="E326" s="30">
        <f t="shared" si="7"/>
        <v>6.2</v>
      </c>
      <c r="F326" s="30">
        <f t="shared" ref="F326:G326" si="63">Q21</f>
        <v>2.4</v>
      </c>
      <c r="G326" s="30">
        <f t="shared" si="63"/>
        <v>4.5999999999999996</v>
      </c>
      <c r="H326" s="30">
        <f t="shared" si="9"/>
        <v>6.3</v>
      </c>
      <c r="I326" s="30">
        <f t="shared" ref="I326:K326" si="64">Y21</f>
        <v>4.2</v>
      </c>
      <c r="J326" s="30">
        <f t="shared" si="64"/>
        <v>5.3</v>
      </c>
      <c r="K326" s="30">
        <f t="shared" si="64"/>
        <v>5.4</v>
      </c>
      <c r="O326" s="280">
        <v>414</v>
      </c>
      <c r="P326" s="101" t="s">
        <v>220</v>
      </c>
      <c r="Q326" s="30">
        <v>3.6</v>
      </c>
      <c r="R326" s="30">
        <v>7</v>
      </c>
      <c r="S326" s="30">
        <v>5.6</v>
      </c>
      <c r="T326" s="30">
        <v>8.1999999999999993</v>
      </c>
      <c r="U326" s="30">
        <v>5.0999999999999996</v>
      </c>
      <c r="V326" s="30">
        <v>6.9</v>
      </c>
      <c r="W326" s="30">
        <v>8.9</v>
      </c>
      <c r="X326" s="30">
        <v>8.1999999999999993</v>
      </c>
      <c r="Y326" s="30">
        <v>8.6</v>
      </c>
      <c r="Z326" s="30">
        <v>6.9</v>
      </c>
    </row>
    <row r="327" spans="1:26" x14ac:dyDescent="0.25">
      <c r="A327" s="105" t="s">
        <v>190</v>
      </c>
      <c r="B327" s="30">
        <f t="shared" si="5"/>
        <v>5.6</v>
      </c>
      <c r="C327" s="30">
        <f t="shared" ref="C327:D327" si="65">I22</f>
        <v>9</v>
      </c>
      <c r="D327" s="30">
        <f t="shared" si="65"/>
        <v>7.7</v>
      </c>
      <c r="E327" s="30">
        <f t="shared" si="7"/>
        <v>7.9</v>
      </c>
      <c r="F327" s="30">
        <f t="shared" ref="F327:G327" si="66">Q22</f>
        <v>5</v>
      </c>
      <c r="G327" s="30">
        <f t="shared" si="66"/>
        <v>6.7</v>
      </c>
      <c r="H327" s="30">
        <f t="shared" si="9"/>
        <v>8.6</v>
      </c>
      <c r="I327" s="30">
        <f t="shared" ref="I327:K327" si="67">Y22</f>
        <v>6.7</v>
      </c>
      <c r="J327" s="30">
        <f t="shared" si="67"/>
        <v>7.8</v>
      </c>
      <c r="K327" s="30">
        <f t="shared" si="67"/>
        <v>7.4</v>
      </c>
      <c r="O327" s="280">
        <v>719</v>
      </c>
      <c r="P327" s="101" t="s">
        <v>262</v>
      </c>
      <c r="Q327" s="30">
        <v>7.5</v>
      </c>
      <c r="R327" s="30">
        <v>8.5</v>
      </c>
      <c r="S327" s="30">
        <v>8</v>
      </c>
      <c r="T327" s="30">
        <v>7.7</v>
      </c>
      <c r="U327" s="30">
        <v>3.7</v>
      </c>
      <c r="V327" s="30">
        <v>6.1</v>
      </c>
      <c r="W327" s="30">
        <v>5</v>
      </c>
      <c r="X327" s="30">
        <v>8</v>
      </c>
      <c r="Y327" s="30">
        <v>6.8</v>
      </c>
      <c r="Z327" s="30">
        <v>6.9</v>
      </c>
    </row>
    <row r="328" spans="1:26" x14ac:dyDescent="0.25">
      <c r="A328" s="105" t="s">
        <v>191</v>
      </c>
      <c r="B328" s="30">
        <f t="shared" si="5"/>
        <v>3.2</v>
      </c>
      <c r="C328" s="30">
        <f t="shared" ref="C328:D328" si="68">I23</f>
        <v>8.6999999999999993</v>
      </c>
      <c r="D328" s="30">
        <f t="shared" si="68"/>
        <v>6.7</v>
      </c>
      <c r="E328" s="30">
        <f t="shared" si="7"/>
        <v>7.7</v>
      </c>
      <c r="F328" s="30">
        <f t="shared" ref="F328:G328" si="69">Q23</f>
        <v>5.5</v>
      </c>
      <c r="G328" s="30">
        <f t="shared" si="69"/>
        <v>6.7</v>
      </c>
      <c r="H328" s="30">
        <f t="shared" si="9"/>
        <v>7.4</v>
      </c>
      <c r="I328" s="30">
        <f t="shared" ref="I328:K328" si="70">Y23</f>
        <v>6.8</v>
      </c>
      <c r="J328" s="30">
        <f t="shared" si="70"/>
        <v>7.1</v>
      </c>
      <c r="K328" s="30">
        <f t="shared" si="70"/>
        <v>6.8</v>
      </c>
      <c r="O328" s="280">
        <v>804</v>
      </c>
      <c r="P328" s="101" t="s">
        <v>265</v>
      </c>
      <c r="Q328" s="30">
        <v>7.6</v>
      </c>
      <c r="R328" s="30">
        <v>2.9</v>
      </c>
      <c r="S328" s="30">
        <v>5.7</v>
      </c>
      <c r="T328" s="30">
        <v>8.1999999999999993</v>
      </c>
      <c r="U328" s="30">
        <v>4.4000000000000004</v>
      </c>
      <c r="V328" s="30">
        <v>6.7</v>
      </c>
      <c r="W328" s="30">
        <v>7.7</v>
      </c>
      <c r="X328" s="30">
        <v>9.1999999999999993</v>
      </c>
      <c r="Y328" s="30">
        <v>8.6</v>
      </c>
      <c r="Z328" s="30">
        <v>6.9</v>
      </c>
    </row>
    <row r="329" spans="1:26" x14ac:dyDescent="0.25">
      <c r="A329" s="105" t="s">
        <v>192</v>
      </c>
      <c r="B329" s="30">
        <f t="shared" si="5"/>
        <v>3.6</v>
      </c>
      <c r="C329" s="30">
        <f t="shared" ref="C329:D329" si="71">I24</f>
        <v>6.1</v>
      </c>
      <c r="D329" s="30">
        <f t="shared" si="71"/>
        <v>5</v>
      </c>
      <c r="E329" s="30">
        <f t="shared" si="7"/>
        <v>6.5</v>
      </c>
      <c r="F329" s="30">
        <f t="shared" ref="F329:G329" si="72">Q24</f>
        <v>2.6</v>
      </c>
      <c r="G329" s="30">
        <f t="shared" si="72"/>
        <v>4.8</v>
      </c>
      <c r="H329" s="30">
        <f t="shared" si="9"/>
        <v>9.4</v>
      </c>
      <c r="I329" s="30">
        <f t="shared" ref="I329:K329" si="73">Y24</f>
        <v>6.4</v>
      </c>
      <c r="J329" s="30">
        <f t="shared" si="73"/>
        <v>8.3000000000000007</v>
      </c>
      <c r="K329" s="30">
        <f t="shared" si="73"/>
        <v>5.8</v>
      </c>
      <c r="O329" s="280">
        <v>1015</v>
      </c>
      <c r="P329" s="101" t="s">
        <v>282</v>
      </c>
      <c r="Q329" s="30">
        <v>6.8</v>
      </c>
      <c r="R329" s="30">
        <v>1.8</v>
      </c>
      <c r="S329" s="30">
        <v>4.8</v>
      </c>
      <c r="T329" s="30">
        <v>8.1</v>
      </c>
      <c r="U329" s="30">
        <v>9</v>
      </c>
      <c r="V329" s="30">
        <v>8.6</v>
      </c>
      <c r="W329" s="30">
        <v>9.1</v>
      </c>
      <c r="X329" s="30">
        <v>6.7</v>
      </c>
      <c r="Y329" s="30">
        <v>8.1</v>
      </c>
      <c r="Z329" s="30">
        <v>6.9</v>
      </c>
    </row>
    <row r="330" spans="1:26" x14ac:dyDescent="0.25">
      <c r="A330" s="105" t="s">
        <v>193</v>
      </c>
      <c r="B330" s="30">
        <f t="shared" si="5"/>
        <v>4.4000000000000004</v>
      </c>
      <c r="C330" s="30">
        <f t="shared" ref="C330:D330" si="74">I25</f>
        <v>9.1</v>
      </c>
      <c r="D330" s="30">
        <f t="shared" si="74"/>
        <v>7.4</v>
      </c>
      <c r="E330" s="30">
        <f t="shared" si="7"/>
        <v>7.2</v>
      </c>
      <c r="F330" s="30">
        <f t="shared" ref="F330:G330" si="75">Q25</f>
        <v>7.2</v>
      </c>
      <c r="G330" s="30">
        <f t="shared" si="75"/>
        <v>7.2</v>
      </c>
      <c r="H330" s="30">
        <f t="shared" si="9"/>
        <v>3.7</v>
      </c>
      <c r="I330" s="30">
        <f t="shared" ref="I330:K330" si="76">Y25</f>
        <v>6.7</v>
      </c>
      <c r="J330" s="30">
        <f t="shared" si="76"/>
        <v>5.4</v>
      </c>
      <c r="K330" s="30">
        <f t="shared" si="76"/>
        <v>6.6</v>
      </c>
      <c r="O330" s="280">
        <v>304</v>
      </c>
      <c r="P330" s="101" t="s">
        <v>191</v>
      </c>
      <c r="Q330" s="30">
        <v>3.2</v>
      </c>
      <c r="R330" s="30">
        <v>8.6999999999999993</v>
      </c>
      <c r="S330" s="30">
        <v>6.7</v>
      </c>
      <c r="T330" s="30">
        <v>7.7</v>
      </c>
      <c r="U330" s="30">
        <v>5.5</v>
      </c>
      <c r="V330" s="30">
        <v>6.7</v>
      </c>
      <c r="W330" s="30">
        <v>7.4</v>
      </c>
      <c r="X330" s="30">
        <v>6.8</v>
      </c>
      <c r="Y330" s="30">
        <v>7.1</v>
      </c>
      <c r="Z330" s="30">
        <v>6.8</v>
      </c>
    </row>
    <row r="331" spans="1:26" x14ac:dyDescent="0.25">
      <c r="A331" s="105" t="s">
        <v>194</v>
      </c>
      <c r="B331" s="30">
        <f t="shared" si="5"/>
        <v>2.5</v>
      </c>
      <c r="C331" s="30">
        <f t="shared" ref="C331:D331" si="77">I26</f>
        <v>4.8</v>
      </c>
      <c r="D331" s="30">
        <f t="shared" si="77"/>
        <v>3.7</v>
      </c>
      <c r="E331" s="30">
        <f t="shared" si="7"/>
        <v>7.7</v>
      </c>
      <c r="F331" s="30">
        <f t="shared" ref="F331:G331" si="78">Q26</f>
        <v>2.9</v>
      </c>
      <c r="G331" s="30">
        <f t="shared" si="78"/>
        <v>5.8</v>
      </c>
      <c r="H331" s="30">
        <f t="shared" si="9"/>
        <v>7</v>
      </c>
      <c r="I331" s="30">
        <f t="shared" ref="I331:K331" si="79">Y26</f>
        <v>6.3</v>
      </c>
      <c r="J331" s="30">
        <f t="shared" si="79"/>
        <v>6.7</v>
      </c>
      <c r="K331" s="30">
        <f t="shared" si="79"/>
        <v>5.2</v>
      </c>
      <c r="O331" s="280">
        <v>402</v>
      </c>
      <c r="P331" s="101" t="s">
        <v>209</v>
      </c>
      <c r="Q331" s="30">
        <v>4.7</v>
      </c>
      <c r="R331" s="30">
        <v>7.2</v>
      </c>
      <c r="S331" s="30">
        <v>6.1</v>
      </c>
      <c r="T331" s="30">
        <v>8.1</v>
      </c>
      <c r="U331" s="30">
        <v>4.8</v>
      </c>
      <c r="V331" s="30">
        <v>6.8</v>
      </c>
      <c r="W331" s="30">
        <v>7.3</v>
      </c>
      <c r="X331" s="30">
        <v>7.9</v>
      </c>
      <c r="Y331" s="30">
        <v>7.6</v>
      </c>
      <c r="Z331" s="30">
        <v>6.8</v>
      </c>
    </row>
    <row r="332" spans="1:26" x14ac:dyDescent="0.25">
      <c r="A332" s="105" t="s">
        <v>195</v>
      </c>
      <c r="B332" s="30">
        <f t="shared" si="5"/>
        <v>1.7</v>
      </c>
      <c r="C332" s="30">
        <f t="shared" ref="C332:D332" si="80">I27</f>
        <v>6.4</v>
      </c>
      <c r="D332" s="30">
        <f t="shared" si="80"/>
        <v>4.5</v>
      </c>
      <c r="E332" s="30">
        <f t="shared" si="7"/>
        <v>7.9</v>
      </c>
      <c r="F332" s="30">
        <f t="shared" ref="F332:G332" si="81">Q27</f>
        <v>4.0999999999999996</v>
      </c>
      <c r="G332" s="30">
        <f t="shared" si="81"/>
        <v>6.4</v>
      </c>
      <c r="H332" s="30">
        <f t="shared" si="9"/>
        <v>8</v>
      </c>
      <c r="I332" s="30">
        <f t="shared" ref="I332:K332" si="82">Y27</f>
        <v>6.8</v>
      </c>
      <c r="J332" s="30">
        <f t="shared" si="82"/>
        <v>7.4</v>
      </c>
      <c r="K332" s="30">
        <f t="shared" si="82"/>
        <v>6</v>
      </c>
      <c r="O332" s="280">
        <v>716</v>
      </c>
      <c r="P332" s="101" t="s">
        <v>259</v>
      </c>
      <c r="Q332" s="30">
        <v>8</v>
      </c>
      <c r="R332" s="30">
        <v>1.3</v>
      </c>
      <c r="S332" s="30">
        <v>5.6</v>
      </c>
      <c r="T332" s="30">
        <v>8.3000000000000007</v>
      </c>
      <c r="U332" s="30">
        <v>5.2</v>
      </c>
      <c r="V332" s="30">
        <v>7</v>
      </c>
      <c r="W332" s="30">
        <v>7.9</v>
      </c>
      <c r="X332" s="30">
        <v>7.9</v>
      </c>
      <c r="Y332" s="30">
        <v>7.9</v>
      </c>
      <c r="Z332" s="30">
        <v>6.8</v>
      </c>
    </row>
    <row r="333" spans="1:26" x14ac:dyDescent="0.25">
      <c r="A333" s="105" t="s">
        <v>196</v>
      </c>
      <c r="B333" s="30">
        <f t="shared" si="5"/>
        <v>1.8</v>
      </c>
      <c r="C333" s="30">
        <f t="shared" ref="C333:D333" si="83">I28</f>
        <v>1.7</v>
      </c>
      <c r="D333" s="30">
        <f t="shared" si="83"/>
        <v>1.8</v>
      </c>
      <c r="E333" s="30">
        <f t="shared" si="7"/>
        <v>5.6</v>
      </c>
      <c r="F333" s="30">
        <f t="shared" ref="F333:G333" si="84">Q28</f>
        <v>1.6</v>
      </c>
      <c r="G333" s="30">
        <f t="shared" si="84"/>
        <v>3.9</v>
      </c>
      <c r="H333" s="30">
        <f t="shared" si="9"/>
        <v>4.0999999999999996</v>
      </c>
      <c r="I333" s="30">
        <f t="shared" ref="I333:K333" si="85">Y28</f>
        <v>4</v>
      </c>
      <c r="J333" s="30">
        <f t="shared" si="85"/>
        <v>4.0999999999999996</v>
      </c>
      <c r="K333" s="30">
        <f t="shared" si="85"/>
        <v>3.1</v>
      </c>
      <c r="O333" s="280">
        <v>1310</v>
      </c>
      <c r="P333" s="101" t="s">
        <v>66</v>
      </c>
      <c r="Q333" s="30">
        <v>6</v>
      </c>
      <c r="R333" s="30">
        <v>7.3</v>
      </c>
      <c r="S333" s="30">
        <v>6.7</v>
      </c>
      <c r="T333" s="30">
        <v>7.1</v>
      </c>
      <c r="U333" s="30">
        <v>4.3</v>
      </c>
      <c r="V333" s="30">
        <v>5.9</v>
      </c>
      <c r="W333" s="30">
        <v>9.1</v>
      </c>
      <c r="X333" s="30">
        <v>6.1</v>
      </c>
      <c r="Y333" s="30">
        <v>7.9</v>
      </c>
      <c r="Z333" s="30">
        <v>6.8</v>
      </c>
    </row>
    <row r="334" spans="1:26" x14ac:dyDescent="0.25">
      <c r="A334" s="105" t="s">
        <v>197</v>
      </c>
      <c r="B334" s="30">
        <f t="shared" si="5"/>
        <v>4.4000000000000004</v>
      </c>
      <c r="C334" s="30">
        <f t="shared" ref="C334:D334" si="86">I29</f>
        <v>7.7</v>
      </c>
      <c r="D334" s="30">
        <f t="shared" si="86"/>
        <v>6.3</v>
      </c>
      <c r="E334" s="30">
        <f t="shared" si="7"/>
        <v>7.8</v>
      </c>
      <c r="F334" s="30">
        <f t="shared" ref="F334:G334" si="87">Q29</f>
        <v>4.3</v>
      </c>
      <c r="G334" s="30">
        <f t="shared" si="87"/>
        <v>6.4</v>
      </c>
      <c r="H334" s="30">
        <f t="shared" si="9"/>
        <v>6.2</v>
      </c>
      <c r="I334" s="30">
        <f t="shared" ref="I334:K334" si="88">Y29</f>
        <v>8.1999999999999993</v>
      </c>
      <c r="J334" s="30">
        <f t="shared" si="88"/>
        <v>7.3</v>
      </c>
      <c r="K334" s="30">
        <f t="shared" si="88"/>
        <v>6.7</v>
      </c>
      <c r="O334" s="280">
        <v>1318</v>
      </c>
      <c r="P334" s="101" t="s">
        <v>74</v>
      </c>
      <c r="Q334" s="30">
        <v>7.5</v>
      </c>
      <c r="R334" s="30">
        <v>6.2</v>
      </c>
      <c r="S334" s="30">
        <v>6.9</v>
      </c>
      <c r="T334" s="30">
        <v>6.9</v>
      </c>
      <c r="U334" s="30">
        <v>6</v>
      </c>
      <c r="V334" s="30">
        <v>6.5</v>
      </c>
      <c r="W334" s="30">
        <v>7.5</v>
      </c>
      <c r="X334" s="30">
        <v>6.1</v>
      </c>
      <c r="Y334" s="30">
        <v>6.9</v>
      </c>
      <c r="Z334" s="30">
        <v>6.8</v>
      </c>
    </row>
    <row r="335" spans="1:26" x14ac:dyDescent="0.25">
      <c r="A335" s="105" t="s">
        <v>198</v>
      </c>
      <c r="B335" s="30">
        <f t="shared" si="5"/>
        <v>2.7</v>
      </c>
      <c r="C335" s="30">
        <f t="shared" ref="C335:D335" si="89">I30</f>
        <v>2.5</v>
      </c>
      <c r="D335" s="30">
        <f t="shared" si="89"/>
        <v>2.6</v>
      </c>
      <c r="E335" s="30">
        <f t="shared" si="7"/>
        <v>7.6</v>
      </c>
      <c r="F335" s="30">
        <f t="shared" ref="F335:G335" si="90">Q30</f>
        <v>4.2</v>
      </c>
      <c r="G335" s="30">
        <f t="shared" si="90"/>
        <v>6.2</v>
      </c>
      <c r="H335" s="30">
        <f t="shared" si="9"/>
        <v>4</v>
      </c>
      <c r="I335" s="30">
        <f t="shared" ref="I335:K335" si="91">Y30</f>
        <v>6.7</v>
      </c>
      <c r="J335" s="30">
        <f t="shared" si="91"/>
        <v>5.5</v>
      </c>
      <c r="K335" s="30">
        <f t="shared" si="91"/>
        <v>4.5</v>
      </c>
      <c r="O335" s="280">
        <v>1326</v>
      </c>
      <c r="P335" s="101" t="s">
        <v>82</v>
      </c>
      <c r="Q335" s="30">
        <v>6.7</v>
      </c>
      <c r="R335" s="30">
        <v>2.5</v>
      </c>
      <c r="S335" s="30">
        <v>4.9000000000000004</v>
      </c>
      <c r="T335" s="30">
        <v>7</v>
      </c>
      <c r="U335" s="30">
        <v>8.1</v>
      </c>
      <c r="V335" s="30">
        <v>7.6</v>
      </c>
      <c r="W335" s="30">
        <v>9.5</v>
      </c>
      <c r="X335" s="30">
        <v>6.3</v>
      </c>
      <c r="Y335" s="30">
        <v>8.3000000000000007</v>
      </c>
      <c r="Z335" s="30">
        <v>6.8</v>
      </c>
    </row>
    <row r="336" spans="1:26" x14ac:dyDescent="0.25">
      <c r="A336" s="105" t="s">
        <v>199</v>
      </c>
      <c r="B336" s="30">
        <f t="shared" si="5"/>
        <v>4.0999999999999996</v>
      </c>
      <c r="C336" s="30">
        <f t="shared" ref="C336:D336" si="92">I31</f>
        <v>4.2</v>
      </c>
      <c r="D336" s="30">
        <f t="shared" si="92"/>
        <v>4.2</v>
      </c>
      <c r="E336" s="30">
        <f t="shared" si="7"/>
        <v>7.1</v>
      </c>
      <c r="F336" s="30">
        <f t="shared" ref="F336:G336" si="93">Q31</f>
        <v>3.4</v>
      </c>
      <c r="G336" s="30">
        <f t="shared" si="93"/>
        <v>5.5</v>
      </c>
      <c r="H336" s="30">
        <f t="shared" si="9"/>
        <v>4.5</v>
      </c>
      <c r="I336" s="30">
        <f t="shared" ref="I336:K336" si="94">Y31</f>
        <v>6.2</v>
      </c>
      <c r="J336" s="30">
        <f t="shared" si="94"/>
        <v>5.4</v>
      </c>
      <c r="K336" s="30">
        <f t="shared" si="94"/>
        <v>5</v>
      </c>
      <c r="O336" s="280">
        <v>204</v>
      </c>
      <c r="P336" s="101" t="s">
        <v>181</v>
      </c>
      <c r="Q336" s="30">
        <v>3.7</v>
      </c>
      <c r="R336" s="30">
        <v>7</v>
      </c>
      <c r="S336" s="30">
        <v>5.6</v>
      </c>
      <c r="T336" s="30">
        <v>8.3000000000000007</v>
      </c>
      <c r="U336" s="30">
        <v>3.6</v>
      </c>
      <c r="V336" s="30">
        <v>6.5</v>
      </c>
      <c r="W336" s="30">
        <v>8.6999999999999993</v>
      </c>
      <c r="X336" s="30">
        <v>7.9</v>
      </c>
      <c r="Y336" s="30">
        <v>8.3000000000000007</v>
      </c>
      <c r="Z336" s="30">
        <v>6.7</v>
      </c>
    </row>
    <row r="337" spans="1:26" x14ac:dyDescent="0.25">
      <c r="A337" s="105" t="s">
        <v>200</v>
      </c>
      <c r="B337" s="30">
        <f t="shared" si="5"/>
        <v>4.8</v>
      </c>
      <c r="C337" s="30">
        <f t="shared" ref="C337:D337" si="95">I32</f>
        <v>4.9000000000000004</v>
      </c>
      <c r="D337" s="30">
        <f t="shared" si="95"/>
        <v>4.9000000000000004</v>
      </c>
      <c r="E337" s="30">
        <f t="shared" si="7"/>
        <v>7.2</v>
      </c>
      <c r="F337" s="30">
        <f t="shared" ref="F337:G337" si="96">Q32</f>
        <v>6.3</v>
      </c>
      <c r="G337" s="30">
        <f t="shared" si="96"/>
        <v>6.8</v>
      </c>
      <c r="H337" s="30">
        <f t="shared" si="9"/>
        <v>6</v>
      </c>
      <c r="I337" s="30">
        <f t="shared" ref="I337:K337" si="97">Y32</f>
        <v>7.1</v>
      </c>
      <c r="J337" s="30">
        <f t="shared" si="97"/>
        <v>6.6</v>
      </c>
      <c r="K337" s="30">
        <f t="shared" si="97"/>
        <v>6</v>
      </c>
      <c r="O337" s="280">
        <v>310</v>
      </c>
      <c r="P337" s="101" t="s">
        <v>197</v>
      </c>
      <c r="Q337" s="30">
        <v>4.4000000000000004</v>
      </c>
      <c r="R337" s="30">
        <v>7.7</v>
      </c>
      <c r="S337" s="30">
        <v>6.3</v>
      </c>
      <c r="T337" s="30">
        <v>7.8</v>
      </c>
      <c r="U337" s="30">
        <v>4.3</v>
      </c>
      <c r="V337" s="30">
        <v>6.4</v>
      </c>
      <c r="W337" s="30">
        <v>6.2</v>
      </c>
      <c r="X337" s="30">
        <v>8.1999999999999993</v>
      </c>
      <c r="Y337" s="30">
        <v>7.3</v>
      </c>
      <c r="Z337" s="30">
        <v>6.7</v>
      </c>
    </row>
    <row r="338" spans="1:26" x14ac:dyDescent="0.25">
      <c r="A338" s="105" t="s">
        <v>201</v>
      </c>
      <c r="B338" s="30">
        <f t="shared" si="5"/>
        <v>4.5</v>
      </c>
      <c r="C338" s="30">
        <f t="shared" ref="C338:D338" si="98">I33</f>
        <v>6.4</v>
      </c>
      <c r="D338" s="30">
        <f t="shared" si="98"/>
        <v>5.5</v>
      </c>
      <c r="E338" s="30">
        <f t="shared" si="7"/>
        <v>7.8</v>
      </c>
      <c r="F338" s="30">
        <f t="shared" ref="F338:G338" si="99">Q33</f>
        <v>4.3</v>
      </c>
      <c r="G338" s="30">
        <f t="shared" si="99"/>
        <v>6.4</v>
      </c>
      <c r="H338" s="30">
        <f t="shared" si="9"/>
        <v>8.6</v>
      </c>
      <c r="I338" s="30">
        <f t="shared" ref="I338:K338" si="100">Y33</f>
        <v>7</v>
      </c>
      <c r="J338" s="30">
        <f t="shared" si="100"/>
        <v>7.9</v>
      </c>
      <c r="K338" s="30">
        <f t="shared" si="100"/>
        <v>6.5</v>
      </c>
      <c r="O338" s="280">
        <v>403</v>
      </c>
      <c r="P338" s="101" t="s">
        <v>210</v>
      </c>
      <c r="Q338" s="30">
        <v>4.8</v>
      </c>
      <c r="R338" s="30">
        <v>5.7</v>
      </c>
      <c r="S338" s="30">
        <v>5.3</v>
      </c>
      <c r="T338" s="30">
        <v>8.1</v>
      </c>
      <c r="U338" s="30">
        <v>4.8</v>
      </c>
      <c r="V338" s="30">
        <v>6.8</v>
      </c>
      <c r="W338" s="30">
        <v>9.1</v>
      </c>
      <c r="X338" s="30">
        <v>7.7</v>
      </c>
      <c r="Y338" s="30">
        <v>8.5</v>
      </c>
      <c r="Z338" s="30">
        <v>6.7</v>
      </c>
    </row>
    <row r="339" spans="1:26" x14ac:dyDescent="0.25">
      <c r="A339" s="105" t="s">
        <v>202</v>
      </c>
      <c r="B339" s="30">
        <f t="shared" si="5"/>
        <v>1.4</v>
      </c>
      <c r="C339" s="30">
        <f t="shared" ref="C339:D339" si="101">I34</f>
        <v>1.2</v>
      </c>
      <c r="D339" s="30">
        <f t="shared" si="101"/>
        <v>1.3</v>
      </c>
      <c r="E339" s="30">
        <f t="shared" si="7"/>
        <v>7.5</v>
      </c>
      <c r="F339" s="30">
        <f t="shared" ref="F339:G339" si="102">Q34</f>
        <v>3.1</v>
      </c>
      <c r="G339" s="30">
        <f t="shared" si="102"/>
        <v>5.7</v>
      </c>
      <c r="H339" s="30">
        <f t="shared" si="9"/>
        <v>8.8000000000000007</v>
      </c>
      <c r="I339" s="30">
        <f t="shared" ref="I339:K339" si="103">Y34</f>
        <v>6.9</v>
      </c>
      <c r="J339" s="30">
        <f t="shared" si="103"/>
        <v>8</v>
      </c>
      <c r="K339" s="30">
        <f t="shared" si="103"/>
        <v>3.9</v>
      </c>
      <c r="O339" s="280">
        <v>503</v>
      </c>
      <c r="P339" s="101" t="s">
        <v>46</v>
      </c>
      <c r="Q339" s="30">
        <v>6.4</v>
      </c>
      <c r="R339" s="30">
        <v>9.5</v>
      </c>
      <c r="S339" s="30">
        <v>8.4</v>
      </c>
      <c r="T339" s="30">
        <v>6.8</v>
      </c>
      <c r="U339" s="30">
        <v>8.1</v>
      </c>
      <c r="V339" s="30">
        <v>7.5</v>
      </c>
      <c r="W339" s="30">
        <v>5</v>
      </c>
      <c r="X339" s="30">
        <v>4.5999999999999996</v>
      </c>
      <c r="Y339" s="30">
        <v>4.8</v>
      </c>
      <c r="Z339" s="30">
        <v>6.7</v>
      </c>
    </row>
    <row r="340" spans="1:26" x14ac:dyDescent="0.25">
      <c r="A340" s="105" t="s">
        <v>203</v>
      </c>
      <c r="B340" s="30">
        <f t="shared" si="5"/>
        <v>2.7</v>
      </c>
      <c r="C340" s="30">
        <f t="shared" ref="C340:D340" si="104">I35</f>
        <v>7.2</v>
      </c>
      <c r="D340" s="30">
        <f t="shared" si="104"/>
        <v>5.4</v>
      </c>
      <c r="E340" s="30">
        <f t="shared" si="7"/>
        <v>7.4</v>
      </c>
      <c r="F340" s="30">
        <f t="shared" ref="F340:G340" si="105">Q35</f>
        <v>3.7</v>
      </c>
      <c r="G340" s="30">
        <f t="shared" si="105"/>
        <v>5.9</v>
      </c>
      <c r="H340" s="30">
        <f t="shared" si="9"/>
        <v>8.6</v>
      </c>
      <c r="I340" s="30">
        <f t="shared" ref="I340:K340" si="106">Y35</f>
        <v>6.7</v>
      </c>
      <c r="J340" s="30">
        <f t="shared" si="106"/>
        <v>7.8</v>
      </c>
      <c r="K340" s="30">
        <f t="shared" si="106"/>
        <v>6.3</v>
      </c>
      <c r="O340" s="280">
        <v>815</v>
      </c>
      <c r="P340" s="101" t="s">
        <v>274</v>
      </c>
      <c r="Q340" s="30">
        <v>7.3</v>
      </c>
      <c r="R340" s="30">
        <v>0</v>
      </c>
      <c r="S340" s="30">
        <v>4.5999999999999996</v>
      </c>
      <c r="T340" s="30">
        <v>8.1999999999999993</v>
      </c>
      <c r="U340" s="30">
        <v>5.8</v>
      </c>
      <c r="V340" s="30">
        <v>7.2</v>
      </c>
      <c r="W340" s="30">
        <v>9.1999999999999993</v>
      </c>
      <c r="X340" s="30">
        <v>8.6999999999999993</v>
      </c>
      <c r="Y340" s="30">
        <v>9</v>
      </c>
      <c r="Z340" s="30">
        <v>6.7</v>
      </c>
    </row>
    <row r="341" spans="1:26" x14ac:dyDescent="0.25">
      <c r="A341" s="105" t="s">
        <v>77</v>
      </c>
      <c r="B341" s="30">
        <f t="shared" si="5"/>
        <v>2.7</v>
      </c>
      <c r="C341" s="30">
        <f t="shared" ref="C341:D341" si="107">I36</f>
        <v>6.5</v>
      </c>
      <c r="D341" s="30">
        <f t="shared" si="107"/>
        <v>4.9000000000000004</v>
      </c>
      <c r="E341" s="30">
        <f t="shared" si="7"/>
        <v>7</v>
      </c>
      <c r="F341" s="30">
        <f t="shared" ref="F341:G341" si="108">Q36</f>
        <v>3.8</v>
      </c>
      <c r="G341" s="30">
        <f t="shared" si="108"/>
        <v>5.6</v>
      </c>
      <c r="H341" s="30">
        <f t="shared" si="9"/>
        <v>8.5</v>
      </c>
      <c r="I341" s="30">
        <f t="shared" ref="I341:K341" si="109">Y36</f>
        <v>6.6</v>
      </c>
      <c r="J341" s="30">
        <f t="shared" si="109"/>
        <v>7.7</v>
      </c>
      <c r="K341" s="30">
        <f t="shared" si="109"/>
        <v>6</v>
      </c>
      <c r="O341" s="280">
        <v>1008</v>
      </c>
      <c r="P341" s="101" t="s">
        <v>300</v>
      </c>
      <c r="Q341" s="30">
        <v>5.8</v>
      </c>
      <c r="R341" s="30">
        <v>6.5</v>
      </c>
      <c r="S341" s="30">
        <v>6.2</v>
      </c>
      <c r="T341" s="30">
        <v>7.4</v>
      </c>
      <c r="U341" s="30">
        <v>4.9000000000000004</v>
      </c>
      <c r="V341" s="30">
        <v>6.3</v>
      </c>
      <c r="W341" s="30">
        <v>8.8000000000000007</v>
      </c>
      <c r="X341" s="30">
        <v>5.8</v>
      </c>
      <c r="Y341" s="30">
        <v>7.6</v>
      </c>
      <c r="Z341" s="30">
        <v>6.7</v>
      </c>
    </row>
    <row r="342" spans="1:26" x14ac:dyDescent="0.25">
      <c r="A342" s="105" t="s">
        <v>204</v>
      </c>
      <c r="B342" s="30">
        <f t="shared" si="5"/>
        <v>5.3</v>
      </c>
      <c r="C342" s="30">
        <f t="shared" ref="C342:D342" si="110">I37</f>
        <v>7.8</v>
      </c>
      <c r="D342" s="30">
        <f t="shared" si="110"/>
        <v>6.7</v>
      </c>
      <c r="E342" s="30">
        <f t="shared" si="7"/>
        <v>6.1</v>
      </c>
      <c r="F342" s="30">
        <f t="shared" ref="F342:G342" si="111">Q37</f>
        <v>6.7</v>
      </c>
      <c r="G342" s="30">
        <f t="shared" si="111"/>
        <v>6.4</v>
      </c>
      <c r="H342" s="30">
        <f t="shared" si="9"/>
        <v>3.4</v>
      </c>
      <c r="I342" s="30">
        <f t="shared" ref="I342:K342" si="112">Y37</f>
        <v>4.8</v>
      </c>
      <c r="J342" s="30">
        <f t="shared" si="112"/>
        <v>4.0999999999999996</v>
      </c>
      <c r="K342" s="30">
        <f t="shared" si="112"/>
        <v>5.6</v>
      </c>
      <c r="O342" s="280">
        <v>1315</v>
      </c>
      <c r="P342" s="101" t="s">
        <v>71</v>
      </c>
      <c r="Q342" s="30">
        <v>6.5</v>
      </c>
      <c r="R342" s="30">
        <v>1.4</v>
      </c>
      <c r="S342" s="30">
        <v>4.4000000000000004</v>
      </c>
      <c r="T342" s="30">
        <v>8.6999999999999993</v>
      </c>
      <c r="U342" s="30">
        <v>5.6</v>
      </c>
      <c r="V342" s="30">
        <v>7.5</v>
      </c>
      <c r="W342" s="30">
        <v>9.4</v>
      </c>
      <c r="X342" s="30">
        <v>8.6</v>
      </c>
      <c r="Y342" s="30">
        <v>9</v>
      </c>
      <c r="Z342" s="30">
        <v>6.7</v>
      </c>
    </row>
    <row r="343" spans="1:26" x14ac:dyDescent="0.25">
      <c r="A343" s="105" t="s">
        <v>205</v>
      </c>
      <c r="B343" s="30">
        <f t="shared" si="5"/>
        <v>5</v>
      </c>
      <c r="C343" s="30">
        <f t="shared" ref="C343:D343" si="113">I38</f>
        <v>7.3</v>
      </c>
      <c r="D343" s="30">
        <f t="shared" si="113"/>
        <v>6.3</v>
      </c>
      <c r="E343" s="30">
        <f t="shared" si="7"/>
        <v>6.4</v>
      </c>
      <c r="F343" s="30">
        <f t="shared" ref="F343:G343" si="114">Q38</f>
        <v>2.4</v>
      </c>
      <c r="G343" s="30">
        <f t="shared" si="114"/>
        <v>4.7</v>
      </c>
      <c r="H343" s="30">
        <f t="shared" si="9"/>
        <v>8.1999999999999993</v>
      </c>
      <c r="I343" s="30">
        <f t="shared" ref="I343:K343" si="115">Y38</f>
        <v>5.3</v>
      </c>
      <c r="J343" s="30">
        <f t="shared" si="115"/>
        <v>7</v>
      </c>
      <c r="K343" s="30">
        <f t="shared" si="115"/>
        <v>5.9</v>
      </c>
      <c r="O343" s="280">
        <v>1324</v>
      </c>
      <c r="P343" s="101" t="s">
        <v>80</v>
      </c>
      <c r="Q343" s="30">
        <v>7.2</v>
      </c>
      <c r="R343" s="30">
        <v>2.7</v>
      </c>
      <c r="S343" s="30">
        <v>5.4</v>
      </c>
      <c r="T343" s="30">
        <v>6.6</v>
      </c>
      <c r="U343" s="30">
        <v>7.3</v>
      </c>
      <c r="V343" s="30">
        <v>7</v>
      </c>
      <c r="W343" s="30">
        <v>9</v>
      </c>
      <c r="X343" s="30">
        <v>5.8</v>
      </c>
      <c r="Y343" s="30">
        <v>7.8</v>
      </c>
      <c r="Z343" s="30">
        <v>6.7</v>
      </c>
    </row>
    <row r="344" spans="1:26" x14ac:dyDescent="0.25">
      <c r="A344" s="105" t="s">
        <v>206</v>
      </c>
      <c r="B344" s="30">
        <f t="shared" si="5"/>
        <v>1.5</v>
      </c>
      <c r="C344" s="30">
        <f t="shared" ref="C344:D344" si="116">I39</f>
        <v>0.9</v>
      </c>
      <c r="D344" s="30">
        <f t="shared" si="116"/>
        <v>1.2</v>
      </c>
      <c r="E344" s="30">
        <f t="shared" si="7"/>
        <v>7.7</v>
      </c>
      <c r="F344" s="30">
        <f t="shared" ref="F344:G344" si="117">Q39</f>
        <v>5.7</v>
      </c>
      <c r="G344" s="30">
        <f t="shared" si="117"/>
        <v>6.8</v>
      </c>
      <c r="H344" s="30">
        <f t="shared" si="9"/>
        <v>7.1</v>
      </c>
      <c r="I344" s="30">
        <f t="shared" ref="I344:K344" si="118">Y39</f>
        <v>6.6</v>
      </c>
      <c r="J344" s="30">
        <f t="shared" si="118"/>
        <v>6.9</v>
      </c>
      <c r="K344" s="30">
        <f t="shared" si="118"/>
        <v>3.8</v>
      </c>
      <c r="O344" s="280">
        <v>209</v>
      </c>
      <c r="P344" s="101" t="s">
        <v>186</v>
      </c>
      <c r="Q344" s="30">
        <v>5.3</v>
      </c>
      <c r="R344" s="30">
        <v>9.1999999999999993</v>
      </c>
      <c r="S344" s="30">
        <v>7.8</v>
      </c>
      <c r="T344" s="30">
        <v>6.5</v>
      </c>
      <c r="U344" s="30">
        <v>8.6</v>
      </c>
      <c r="V344" s="30">
        <v>7.7</v>
      </c>
      <c r="W344" s="30">
        <v>4.7</v>
      </c>
      <c r="X344" s="30">
        <v>4.8</v>
      </c>
      <c r="Y344" s="30">
        <v>4.8</v>
      </c>
      <c r="Z344" s="30">
        <v>6.6</v>
      </c>
    </row>
    <row r="345" spans="1:26" x14ac:dyDescent="0.25">
      <c r="A345" s="105" t="s">
        <v>207</v>
      </c>
      <c r="B345" s="30">
        <f t="shared" si="5"/>
        <v>5.5</v>
      </c>
      <c r="C345" s="30">
        <f t="shared" ref="C345:D345" si="119">I40</f>
        <v>8.9</v>
      </c>
      <c r="D345" s="30">
        <f t="shared" si="119"/>
        <v>7.6</v>
      </c>
      <c r="E345" s="30">
        <f t="shared" si="7"/>
        <v>6.4</v>
      </c>
      <c r="F345" s="30">
        <f t="shared" ref="F345:G345" si="120">Q40</f>
        <v>6.5</v>
      </c>
      <c r="G345" s="30">
        <f t="shared" si="120"/>
        <v>6.5</v>
      </c>
      <c r="H345" s="30">
        <f t="shared" si="9"/>
        <v>8.1999999999999993</v>
      </c>
      <c r="I345" s="30">
        <f t="shared" ref="I345:K345" si="121">Y40</f>
        <v>5.2</v>
      </c>
      <c r="J345" s="30">
        <f t="shared" si="121"/>
        <v>7</v>
      </c>
      <c r="K345" s="30">
        <f t="shared" si="121"/>
        <v>7</v>
      </c>
      <c r="O345" s="280">
        <v>306</v>
      </c>
      <c r="P345" s="101" t="s">
        <v>193</v>
      </c>
      <c r="Q345" s="30">
        <v>4.4000000000000004</v>
      </c>
      <c r="R345" s="30">
        <v>9.1</v>
      </c>
      <c r="S345" s="30">
        <v>7.4</v>
      </c>
      <c r="T345" s="30">
        <v>7.2</v>
      </c>
      <c r="U345" s="30">
        <v>7.2</v>
      </c>
      <c r="V345" s="30">
        <v>7.2</v>
      </c>
      <c r="W345" s="30">
        <v>3.7</v>
      </c>
      <c r="X345" s="30">
        <v>6.7</v>
      </c>
      <c r="Y345" s="30">
        <v>5.4</v>
      </c>
      <c r="Z345" s="30">
        <v>6.6</v>
      </c>
    </row>
    <row r="346" spans="1:26" x14ac:dyDescent="0.25">
      <c r="A346" s="105" t="s">
        <v>208</v>
      </c>
      <c r="B346" s="30">
        <f t="shared" si="5"/>
        <v>5.0999999999999996</v>
      </c>
      <c r="C346" s="30">
        <f t="shared" ref="C346:D346" si="122">I41</f>
        <v>7.8</v>
      </c>
      <c r="D346" s="30">
        <f t="shared" si="122"/>
        <v>6.6</v>
      </c>
      <c r="E346" s="30">
        <f t="shared" si="7"/>
        <v>5</v>
      </c>
      <c r="F346" s="30">
        <f t="shared" ref="F346:G346" si="123">Q41</f>
        <v>8.5</v>
      </c>
      <c r="G346" s="30">
        <f t="shared" si="123"/>
        <v>7.1</v>
      </c>
      <c r="H346" s="30">
        <f t="shared" si="9"/>
        <v>4.5</v>
      </c>
      <c r="I346" s="30">
        <f t="shared" ref="I346:K346" si="124">Y41</f>
        <v>3.9</v>
      </c>
      <c r="J346" s="30">
        <f t="shared" si="124"/>
        <v>4.2</v>
      </c>
      <c r="K346" s="30">
        <f t="shared" si="124"/>
        <v>5.8</v>
      </c>
      <c r="O346" s="280">
        <v>703</v>
      </c>
      <c r="P346" s="101" t="s">
        <v>249</v>
      </c>
      <c r="Q346" s="30">
        <v>6.7</v>
      </c>
      <c r="R346" s="30">
        <v>9.1999999999999993</v>
      </c>
      <c r="S346" s="30">
        <v>8.1999999999999993</v>
      </c>
      <c r="T346" s="30">
        <v>6.5</v>
      </c>
      <c r="U346" s="30">
        <v>6.5</v>
      </c>
      <c r="V346" s="30">
        <v>6.5</v>
      </c>
      <c r="W346" s="30">
        <v>4.9000000000000004</v>
      </c>
      <c r="X346" s="30">
        <v>6.1</v>
      </c>
      <c r="Y346" s="30">
        <v>5.5</v>
      </c>
      <c r="Z346" s="30">
        <v>6.6</v>
      </c>
    </row>
    <row r="347" spans="1:26" x14ac:dyDescent="0.25">
      <c r="A347" s="105" t="s">
        <v>209</v>
      </c>
      <c r="B347" s="30">
        <f t="shared" si="5"/>
        <v>4.7</v>
      </c>
      <c r="C347" s="30">
        <f t="shared" ref="C347:D347" si="125">I42</f>
        <v>7.2</v>
      </c>
      <c r="D347" s="30">
        <f t="shared" si="125"/>
        <v>6.1</v>
      </c>
      <c r="E347" s="30">
        <f t="shared" si="7"/>
        <v>8.1</v>
      </c>
      <c r="F347" s="30">
        <f t="shared" ref="F347:G347" si="126">Q42</f>
        <v>4.8</v>
      </c>
      <c r="G347" s="30">
        <f t="shared" si="126"/>
        <v>6.8</v>
      </c>
      <c r="H347" s="30">
        <f t="shared" si="9"/>
        <v>7.3</v>
      </c>
      <c r="I347" s="30">
        <f t="shared" ref="I347:K347" si="127">Y42</f>
        <v>7.9</v>
      </c>
      <c r="J347" s="30">
        <f t="shared" si="127"/>
        <v>7.6</v>
      </c>
      <c r="K347" s="30">
        <f t="shared" si="127"/>
        <v>6.8</v>
      </c>
      <c r="O347" s="280">
        <v>1009</v>
      </c>
      <c r="P347" s="101" t="s">
        <v>301</v>
      </c>
      <c r="Q347" s="30">
        <v>5.7</v>
      </c>
      <c r="R347" s="30">
        <v>3.9</v>
      </c>
      <c r="S347" s="30">
        <v>4.9000000000000004</v>
      </c>
      <c r="T347" s="30">
        <v>8.1</v>
      </c>
      <c r="U347" s="30">
        <v>5</v>
      </c>
      <c r="V347" s="30">
        <v>6.8</v>
      </c>
      <c r="W347" s="30">
        <v>9</v>
      </c>
      <c r="X347" s="30">
        <v>8.3000000000000007</v>
      </c>
      <c r="Y347" s="30">
        <v>8.6999999999999993</v>
      </c>
      <c r="Z347" s="30">
        <v>6.6</v>
      </c>
    </row>
    <row r="348" spans="1:26" x14ac:dyDescent="0.25">
      <c r="A348" s="105" t="s">
        <v>210</v>
      </c>
      <c r="B348" s="30">
        <f t="shared" si="5"/>
        <v>4.8</v>
      </c>
      <c r="C348" s="30">
        <f t="shared" ref="C348:D348" si="128">I43</f>
        <v>5.7</v>
      </c>
      <c r="D348" s="30">
        <f t="shared" si="128"/>
        <v>5.3</v>
      </c>
      <c r="E348" s="30">
        <f t="shared" si="7"/>
        <v>8.1</v>
      </c>
      <c r="F348" s="30">
        <f t="shared" ref="F348:G348" si="129">Q43</f>
        <v>4.8</v>
      </c>
      <c r="G348" s="30">
        <f t="shared" si="129"/>
        <v>6.8</v>
      </c>
      <c r="H348" s="30">
        <f t="shared" si="9"/>
        <v>9.1</v>
      </c>
      <c r="I348" s="30">
        <f t="shared" ref="I348:K348" si="130">Y43</f>
        <v>7.7</v>
      </c>
      <c r="J348" s="30">
        <f t="shared" si="130"/>
        <v>8.5</v>
      </c>
      <c r="K348" s="30">
        <f t="shared" si="130"/>
        <v>6.7</v>
      </c>
      <c r="O348" s="280">
        <v>1213</v>
      </c>
      <c r="P348" s="101" t="s">
        <v>302</v>
      </c>
      <c r="Q348" s="30">
        <v>6.6</v>
      </c>
      <c r="R348" s="30">
        <v>4</v>
      </c>
      <c r="S348" s="30">
        <v>5.4</v>
      </c>
      <c r="T348" s="30">
        <v>7.7</v>
      </c>
      <c r="U348" s="30">
        <v>3.3</v>
      </c>
      <c r="V348" s="30">
        <v>5.9</v>
      </c>
      <c r="W348" s="30">
        <v>9.6</v>
      </c>
      <c r="X348" s="30">
        <v>7.8</v>
      </c>
      <c r="Y348" s="30">
        <v>8.9</v>
      </c>
      <c r="Z348" s="30">
        <v>6.6</v>
      </c>
    </row>
    <row r="349" spans="1:26" x14ac:dyDescent="0.25">
      <c r="A349" s="105" t="s">
        <v>211</v>
      </c>
      <c r="B349" s="30">
        <f t="shared" si="5"/>
        <v>6.9</v>
      </c>
      <c r="C349" s="30">
        <f t="shared" ref="C349:D349" si="131">I44</f>
        <v>7.8</v>
      </c>
      <c r="D349" s="30">
        <f t="shared" si="131"/>
        <v>7.4</v>
      </c>
      <c r="E349" s="30">
        <f t="shared" si="7"/>
        <v>7.7</v>
      </c>
      <c r="F349" s="30">
        <f t="shared" ref="F349:G349" si="132">Q44</f>
        <v>6.3</v>
      </c>
      <c r="G349" s="30">
        <f t="shared" si="132"/>
        <v>7.1</v>
      </c>
      <c r="H349" s="30">
        <f t="shared" si="9"/>
        <v>8.3000000000000007</v>
      </c>
      <c r="I349" s="30">
        <f t="shared" ref="I349:K349" si="133">Y44</f>
        <v>7.5</v>
      </c>
      <c r="J349" s="30">
        <f t="shared" si="133"/>
        <v>7.9</v>
      </c>
      <c r="K349" s="30">
        <f t="shared" si="133"/>
        <v>7.5</v>
      </c>
      <c r="O349" s="280">
        <v>1301</v>
      </c>
      <c r="P349" s="101" t="s">
        <v>57</v>
      </c>
      <c r="Q349" s="30">
        <v>6.8</v>
      </c>
      <c r="R349" s="30">
        <v>8.8000000000000007</v>
      </c>
      <c r="S349" s="30">
        <v>8</v>
      </c>
      <c r="T349" s="30">
        <v>6.8</v>
      </c>
      <c r="U349" s="30">
        <v>7</v>
      </c>
      <c r="V349" s="30">
        <v>6.9</v>
      </c>
      <c r="W349" s="30">
        <v>3.7</v>
      </c>
      <c r="X349" s="30">
        <v>6.2</v>
      </c>
      <c r="Y349" s="30">
        <v>5.0999999999999996</v>
      </c>
      <c r="Z349" s="30">
        <v>6.6</v>
      </c>
    </row>
    <row r="350" spans="1:26" x14ac:dyDescent="0.25">
      <c r="A350" s="105" t="s">
        <v>212</v>
      </c>
      <c r="B350" s="30">
        <f t="shared" si="5"/>
        <v>4.7</v>
      </c>
      <c r="C350" s="30">
        <f t="shared" ref="C350:D350" si="134">I45</f>
        <v>0.6</v>
      </c>
      <c r="D350" s="30">
        <f t="shared" si="134"/>
        <v>2.9</v>
      </c>
      <c r="E350" s="30">
        <f t="shared" si="7"/>
        <v>6.6</v>
      </c>
      <c r="F350" s="30">
        <f t="shared" ref="F350:G350" si="135">Q45</f>
        <v>6.2</v>
      </c>
      <c r="G350" s="30">
        <f t="shared" si="135"/>
        <v>6.4</v>
      </c>
      <c r="H350" s="30">
        <f t="shared" si="9"/>
        <v>5.3</v>
      </c>
      <c r="I350" s="30">
        <f t="shared" ref="I350:K350" si="136">Y45</f>
        <v>5.8</v>
      </c>
      <c r="J350" s="30">
        <f t="shared" si="136"/>
        <v>5.6</v>
      </c>
      <c r="K350" s="30">
        <f t="shared" si="136"/>
        <v>4.7</v>
      </c>
      <c r="O350" s="280">
        <v>1406</v>
      </c>
      <c r="P350" s="101" t="s">
        <v>330</v>
      </c>
      <c r="Q350" s="30">
        <v>5.5</v>
      </c>
      <c r="R350" s="30">
        <v>6.4</v>
      </c>
      <c r="S350" s="30">
        <v>6</v>
      </c>
      <c r="T350" s="30">
        <v>6.6</v>
      </c>
      <c r="U350" s="30">
        <v>6</v>
      </c>
      <c r="V350" s="30">
        <v>6.3</v>
      </c>
      <c r="W350" s="30">
        <v>8.9</v>
      </c>
      <c r="X350" s="30">
        <v>5.2</v>
      </c>
      <c r="Y350" s="30">
        <v>7.5</v>
      </c>
      <c r="Z350" s="30">
        <v>6.6</v>
      </c>
    </row>
    <row r="351" spans="1:26" x14ac:dyDescent="0.25">
      <c r="A351" s="105" t="s">
        <v>213</v>
      </c>
      <c r="B351" s="30">
        <f t="shared" si="5"/>
        <v>5.5</v>
      </c>
      <c r="C351" s="30">
        <f t="shared" ref="C351:D351" si="137">I46</f>
        <v>6.6</v>
      </c>
      <c r="D351" s="30">
        <f t="shared" si="137"/>
        <v>6.1</v>
      </c>
      <c r="E351" s="30">
        <f t="shared" si="7"/>
        <v>7.1</v>
      </c>
      <c r="F351" s="30">
        <f t="shared" ref="F351:G351" si="138">Q46</f>
        <v>5.9</v>
      </c>
      <c r="G351" s="30">
        <f t="shared" si="138"/>
        <v>6.5</v>
      </c>
      <c r="H351" s="30">
        <f t="shared" si="9"/>
        <v>5.5</v>
      </c>
      <c r="I351" s="30">
        <f t="shared" ref="I351:K351" si="139">Y46</f>
        <v>6</v>
      </c>
      <c r="J351" s="30">
        <f t="shared" si="139"/>
        <v>5.8</v>
      </c>
      <c r="K351" s="30">
        <f t="shared" si="139"/>
        <v>6.1</v>
      </c>
      <c r="O351" s="280">
        <v>1613</v>
      </c>
      <c r="P351" s="101" t="s">
        <v>375</v>
      </c>
      <c r="Q351" s="30">
        <v>3.5</v>
      </c>
      <c r="R351" s="30">
        <v>7.1</v>
      </c>
      <c r="S351" s="30">
        <v>5.6</v>
      </c>
      <c r="T351" s="30">
        <v>7.2</v>
      </c>
      <c r="U351" s="30">
        <v>8.1999999999999993</v>
      </c>
      <c r="V351" s="30">
        <v>7.7</v>
      </c>
      <c r="W351" s="30">
        <v>5.3</v>
      </c>
      <c r="X351" s="30">
        <v>7.7</v>
      </c>
      <c r="Y351" s="30">
        <v>6.7</v>
      </c>
      <c r="Z351" s="30">
        <v>6.6</v>
      </c>
    </row>
    <row r="352" spans="1:26" x14ac:dyDescent="0.25">
      <c r="A352" s="105" t="s">
        <v>214</v>
      </c>
      <c r="B352" s="30">
        <f t="shared" si="5"/>
        <v>3.7</v>
      </c>
      <c r="C352" s="30">
        <f t="shared" ref="C352:D352" si="140">I47</f>
        <v>0.2</v>
      </c>
      <c r="D352" s="30">
        <f t="shared" si="140"/>
        <v>2.1</v>
      </c>
      <c r="E352" s="30">
        <f t="shared" si="7"/>
        <v>7.2</v>
      </c>
      <c r="F352" s="30">
        <f t="shared" ref="F352:G352" si="141">Q47</f>
        <v>5</v>
      </c>
      <c r="G352" s="30">
        <f t="shared" si="141"/>
        <v>6.2</v>
      </c>
      <c r="H352" s="30">
        <f t="shared" si="9"/>
        <v>7.1</v>
      </c>
      <c r="I352" s="30">
        <f t="shared" ref="I352:K352" si="142">Y47</f>
        <v>6.8</v>
      </c>
      <c r="J352" s="30">
        <f t="shared" si="142"/>
        <v>7</v>
      </c>
      <c r="K352" s="30">
        <f t="shared" si="142"/>
        <v>4.5</v>
      </c>
      <c r="O352" s="280">
        <v>314</v>
      </c>
      <c r="P352" s="101" t="s">
        <v>201</v>
      </c>
      <c r="Q352" s="30">
        <v>4.5</v>
      </c>
      <c r="R352" s="30">
        <v>6.4</v>
      </c>
      <c r="S352" s="30">
        <v>5.5</v>
      </c>
      <c r="T352" s="30">
        <v>7.8</v>
      </c>
      <c r="U352" s="30">
        <v>4.3</v>
      </c>
      <c r="V352" s="30">
        <v>6.4</v>
      </c>
      <c r="W352" s="30">
        <v>8.6</v>
      </c>
      <c r="X352" s="30">
        <v>7</v>
      </c>
      <c r="Y352" s="30">
        <v>7.9</v>
      </c>
      <c r="Z352" s="30">
        <v>6.5</v>
      </c>
    </row>
    <row r="353" spans="1:26" x14ac:dyDescent="0.25">
      <c r="A353" s="105" t="s">
        <v>215</v>
      </c>
      <c r="B353" s="30">
        <f t="shared" si="5"/>
        <v>3</v>
      </c>
      <c r="C353" s="30">
        <f t="shared" ref="C353:D353" si="143">I48</f>
        <v>3.4</v>
      </c>
      <c r="D353" s="30">
        <f t="shared" si="143"/>
        <v>3.2</v>
      </c>
      <c r="E353" s="30">
        <f t="shared" si="7"/>
        <v>6.4</v>
      </c>
      <c r="F353" s="30">
        <f t="shared" ref="F353:G353" si="144">Q48</f>
        <v>4.2</v>
      </c>
      <c r="G353" s="30">
        <f t="shared" si="144"/>
        <v>5.4</v>
      </c>
      <c r="H353" s="30">
        <f t="shared" si="9"/>
        <v>5.9</v>
      </c>
      <c r="I353" s="30">
        <f t="shared" ref="I353:K353" si="145">Y48</f>
        <v>4.5999999999999996</v>
      </c>
      <c r="J353" s="30">
        <f t="shared" si="145"/>
        <v>5.3</v>
      </c>
      <c r="K353" s="30">
        <f t="shared" si="145"/>
        <v>4.5</v>
      </c>
      <c r="O353" s="280">
        <v>707</v>
      </c>
      <c r="P353" s="101" t="s">
        <v>252</v>
      </c>
      <c r="Q353" s="30">
        <v>7.3</v>
      </c>
      <c r="R353" s="30">
        <v>0.9</v>
      </c>
      <c r="S353" s="30">
        <v>4.9000000000000004</v>
      </c>
      <c r="T353" s="30">
        <v>8.1999999999999993</v>
      </c>
      <c r="U353" s="30">
        <v>4.0999999999999996</v>
      </c>
      <c r="V353" s="30">
        <v>6.6</v>
      </c>
      <c r="W353" s="30">
        <v>8.1</v>
      </c>
      <c r="X353" s="30">
        <v>8.8000000000000007</v>
      </c>
      <c r="Y353" s="30">
        <v>8.5</v>
      </c>
      <c r="Z353" s="30">
        <v>6.5</v>
      </c>
    </row>
    <row r="354" spans="1:26" x14ac:dyDescent="0.25">
      <c r="A354" s="105" t="s">
        <v>216</v>
      </c>
      <c r="B354" s="30">
        <f t="shared" si="5"/>
        <v>4.3</v>
      </c>
      <c r="C354" s="30">
        <f t="shared" ref="C354:D354" si="146">I49</f>
        <v>2.4</v>
      </c>
      <c r="D354" s="30">
        <f t="shared" si="146"/>
        <v>3.4</v>
      </c>
      <c r="E354" s="30">
        <f t="shared" si="7"/>
        <v>7.8</v>
      </c>
      <c r="F354" s="30">
        <f t="shared" ref="F354:G354" si="147">Q49</f>
        <v>6.7</v>
      </c>
      <c r="G354" s="30">
        <f t="shared" si="147"/>
        <v>7.3</v>
      </c>
      <c r="H354" s="30">
        <f t="shared" si="9"/>
        <v>5.6</v>
      </c>
      <c r="I354" s="30">
        <f t="shared" ref="I354:K354" si="148">Y49</f>
        <v>7.2</v>
      </c>
      <c r="J354" s="30">
        <f t="shared" si="148"/>
        <v>6.5</v>
      </c>
      <c r="K354" s="30">
        <f t="shared" si="148"/>
        <v>5.4</v>
      </c>
      <c r="O354" s="280">
        <v>1312</v>
      </c>
      <c r="P354" s="101" t="s">
        <v>68</v>
      </c>
      <c r="Q354" s="30">
        <v>5.6</v>
      </c>
      <c r="R354" s="30">
        <v>5.0999999999999996</v>
      </c>
      <c r="S354" s="30">
        <v>5.4</v>
      </c>
      <c r="T354" s="30">
        <v>7.1</v>
      </c>
      <c r="U354" s="30">
        <v>7.7</v>
      </c>
      <c r="V354" s="30">
        <v>7.4</v>
      </c>
      <c r="W354" s="30">
        <v>7.2</v>
      </c>
      <c r="X354" s="30">
        <v>6.5</v>
      </c>
      <c r="Y354" s="30">
        <v>6.9</v>
      </c>
      <c r="Z354" s="30">
        <v>6.5</v>
      </c>
    </row>
    <row r="355" spans="1:26" x14ac:dyDescent="0.25">
      <c r="A355" s="105" t="s">
        <v>217</v>
      </c>
      <c r="B355" s="30">
        <f t="shared" si="5"/>
        <v>4.5</v>
      </c>
      <c r="C355" s="30">
        <f t="shared" ref="C355:D355" si="149">I50</f>
        <v>8.6999999999999993</v>
      </c>
      <c r="D355" s="30">
        <f t="shared" si="149"/>
        <v>7.1</v>
      </c>
      <c r="E355" s="30">
        <f t="shared" si="7"/>
        <v>8</v>
      </c>
      <c r="F355" s="30">
        <f t="shared" ref="F355:G355" si="150">Q50</f>
        <v>6.4</v>
      </c>
      <c r="G355" s="30">
        <f t="shared" si="150"/>
        <v>7.3</v>
      </c>
      <c r="H355" s="30">
        <f t="shared" si="9"/>
        <v>6.1</v>
      </c>
      <c r="I355" s="30">
        <f t="shared" ref="I355:K355" si="151">Y50</f>
        <v>7.4</v>
      </c>
      <c r="J355" s="30">
        <f t="shared" si="151"/>
        <v>6.8</v>
      </c>
      <c r="K355" s="30">
        <f t="shared" si="151"/>
        <v>7.1</v>
      </c>
      <c r="O355" s="280">
        <v>1317</v>
      </c>
      <c r="P355" s="101" t="s">
        <v>73</v>
      </c>
      <c r="Q355" s="30">
        <v>7.6</v>
      </c>
      <c r="R355" s="30">
        <v>0.2</v>
      </c>
      <c r="S355" s="30">
        <v>4.9000000000000004</v>
      </c>
      <c r="T355" s="30">
        <v>8.1</v>
      </c>
      <c r="U355" s="30">
        <v>5.6</v>
      </c>
      <c r="V355" s="30">
        <v>7</v>
      </c>
      <c r="W355" s="30">
        <v>7.7</v>
      </c>
      <c r="X355" s="30">
        <v>8.3000000000000007</v>
      </c>
      <c r="Y355" s="30">
        <v>8</v>
      </c>
      <c r="Z355" s="30">
        <v>6.5</v>
      </c>
    </row>
    <row r="356" spans="1:26" x14ac:dyDescent="0.25">
      <c r="A356" s="105" t="s">
        <v>218</v>
      </c>
      <c r="B356" s="30">
        <f t="shared" si="5"/>
        <v>3.1</v>
      </c>
      <c r="C356" s="30">
        <f t="shared" ref="C356:D356" si="152">I51</f>
        <v>0</v>
      </c>
      <c r="D356" s="30">
        <f t="shared" si="152"/>
        <v>1.7</v>
      </c>
      <c r="E356" s="30">
        <f t="shared" si="7"/>
        <v>7.9</v>
      </c>
      <c r="F356" s="30">
        <f t="shared" ref="F356:G356" si="153">Q51</f>
        <v>4.5999999999999996</v>
      </c>
      <c r="G356" s="30">
        <f t="shared" si="153"/>
        <v>6.5</v>
      </c>
      <c r="H356" s="30">
        <f t="shared" si="9"/>
        <v>6.9</v>
      </c>
      <c r="I356" s="30">
        <f t="shared" ref="I356:K356" si="154">Y51</f>
        <v>6.6</v>
      </c>
      <c r="J356" s="30">
        <f t="shared" si="154"/>
        <v>6.8</v>
      </c>
      <c r="K356" s="30">
        <f t="shared" si="154"/>
        <v>4.2</v>
      </c>
      <c r="O356" s="280">
        <v>1322</v>
      </c>
      <c r="P356" s="101" t="s">
        <v>78</v>
      </c>
      <c r="Q356" s="30">
        <v>4.8</v>
      </c>
      <c r="R356" s="30">
        <v>4.4000000000000004</v>
      </c>
      <c r="S356" s="30">
        <v>4.5999999999999996</v>
      </c>
      <c r="T356" s="30">
        <v>8.3000000000000007</v>
      </c>
      <c r="U356" s="30">
        <v>5</v>
      </c>
      <c r="V356" s="30">
        <v>7</v>
      </c>
      <c r="W356" s="30">
        <v>8</v>
      </c>
      <c r="X356" s="30">
        <v>8.9</v>
      </c>
      <c r="Y356" s="30">
        <v>8.5</v>
      </c>
      <c r="Z356" s="30">
        <v>6.5</v>
      </c>
    </row>
    <row r="357" spans="1:26" x14ac:dyDescent="0.25">
      <c r="A357" s="105" t="s">
        <v>67</v>
      </c>
      <c r="B357" s="30">
        <f t="shared" si="5"/>
        <v>4.7</v>
      </c>
      <c r="C357" s="30">
        <f t="shared" ref="C357:D357" si="155">I52</f>
        <v>7.5</v>
      </c>
      <c r="D357" s="30">
        <f t="shared" si="155"/>
        <v>6.3</v>
      </c>
      <c r="E357" s="30">
        <f t="shared" si="7"/>
        <v>7.5</v>
      </c>
      <c r="F357" s="30">
        <f t="shared" ref="F357:G357" si="156">Q52</f>
        <v>4.5999999999999996</v>
      </c>
      <c r="G357" s="30">
        <f t="shared" si="156"/>
        <v>6.3</v>
      </c>
      <c r="H357" s="30">
        <f t="shared" si="9"/>
        <v>4</v>
      </c>
      <c r="I357" s="30">
        <f t="shared" ref="I357:K357" si="157">Y52</f>
        <v>6.6</v>
      </c>
      <c r="J357" s="30">
        <f t="shared" si="157"/>
        <v>5.4</v>
      </c>
      <c r="K357" s="30">
        <f t="shared" si="157"/>
        <v>6</v>
      </c>
      <c r="O357" s="280">
        <v>606</v>
      </c>
      <c r="P357" s="101" t="s">
        <v>237</v>
      </c>
      <c r="Q357" s="30">
        <v>7.1</v>
      </c>
      <c r="R357" s="30">
        <v>5.3</v>
      </c>
      <c r="S357" s="30">
        <v>6.3</v>
      </c>
      <c r="T357" s="30">
        <v>7.7</v>
      </c>
      <c r="U357" s="30">
        <v>4.9000000000000004</v>
      </c>
      <c r="V357" s="30">
        <v>6.5</v>
      </c>
      <c r="W357" s="30">
        <v>5.5</v>
      </c>
      <c r="X357" s="30">
        <v>7.2</v>
      </c>
      <c r="Y357" s="30">
        <v>6.4</v>
      </c>
      <c r="Z357" s="30">
        <v>6.4</v>
      </c>
    </row>
    <row r="358" spans="1:26" x14ac:dyDescent="0.25">
      <c r="A358" s="105" t="s">
        <v>219</v>
      </c>
      <c r="B358" s="30">
        <f t="shared" si="5"/>
        <v>4</v>
      </c>
      <c r="C358" s="30">
        <f t="shared" ref="C358:D358" si="158">I53</f>
        <v>8.8000000000000007</v>
      </c>
      <c r="D358" s="30">
        <f t="shared" si="158"/>
        <v>7.1</v>
      </c>
      <c r="E358" s="30">
        <f t="shared" si="7"/>
        <v>6</v>
      </c>
      <c r="F358" s="30">
        <f t="shared" ref="F358:G358" si="159">Q53</f>
        <v>5</v>
      </c>
      <c r="G358" s="30">
        <f t="shared" si="159"/>
        <v>5.5</v>
      </c>
      <c r="H358" s="30">
        <f t="shared" si="9"/>
        <v>3</v>
      </c>
      <c r="I358" s="30">
        <f t="shared" ref="I358:K358" si="160">Y53</f>
        <v>4.4000000000000004</v>
      </c>
      <c r="J358" s="30">
        <f t="shared" si="160"/>
        <v>3.7</v>
      </c>
      <c r="K358" s="30">
        <f t="shared" si="160"/>
        <v>5.2</v>
      </c>
      <c r="O358" s="280">
        <v>608</v>
      </c>
      <c r="P358" s="101" t="s">
        <v>239</v>
      </c>
      <c r="Q358" s="30">
        <v>6.8</v>
      </c>
      <c r="R358" s="30">
        <v>1.7</v>
      </c>
      <c r="S358" s="30">
        <v>4.7</v>
      </c>
      <c r="T358" s="30">
        <v>8.1999999999999993</v>
      </c>
      <c r="U358" s="30">
        <v>5.2</v>
      </c>
      <c r="V358" s="30">
        <v>7</v>
      </c>
      <c r="W358" s="30">
        <v>7.4</v>
      </c>
      <c r="X358" s="30">
        <v>8.5</v>
      </c>
      <c r="Y358" s="30">
        <v>8</v>
      </c>
      <c r="Z358" s="30">
        <v>6.4</v>
      </c>
    </row>
    <row r="359" spans="1:26" x14ac:dyDescent="0.25">
      <c r="A359" s="105" t="s">
        <v>220</v>
      </c>
      <c r="B359" s="30">
        <f t="shared" si="5"/>
        <v>3.6</v>
      </c>
      <c r="C359" s="30">
        <f t="shared" ref="C359:D359" si="161">I54</f>
        <v>7</v>
      </c>
      <c r="D359" s="30">
        <f t="shared" si="161"/>
        <v>5.6</v>
      </c>
      <c r="E359" s="30">
        <f t="shared" si="7"/>
        <v>8.1999999999999993</v>
      </c>
      <c r="F359" s="30">
        <f t="shared" ref="F359:G359" si="162">Q54</f>
        <v>5.0999999999999996</v>
      </c>
      <c r="G359" s="30">
        <f t="shared" si="162"/>
        <v>6.9</v>
      </c>
      <c r="H359" s="30">
        <f t="shared" si="9"/>
        <v>8.9</v>
      </c>
      <c r="I359" s="30">
        <f t="shared" ref="I359:K359" si="163">Y54</f>
        <v>8.1999999999999993</v>
      </c>
      <c r="J359" s="30">
        <f t="shared" si="163"/>
        <v>8.6</v>
      </c>
      <c r="K359" s="30">
        <f t="shared" si="163"/>
        <v>6.9</v>
      </c>
      <c r="O359" s="280">
        <v>614</v>
      </c>
      <c r="P359" s="101" t="s">
        <v>222</v>
      </c>
      <c r="Q359" s="30">
        <v>6.2</v>
      </c>
      <c r="R359" s="30">
        <v>2.1</v>
      </c>
      <c r="S359" s="30">
        <v>4.5</v>
      </c>
      <c r="T359" s="30">
        <v>8.6</v>
      </c>
      <c r="U359" s="30">
        <v>4.0999999999999996</v>
      </c>
      <c r="V359" s="30">
        <v>6.9</v>
      </c>
      <c r="W359" s="30">
        <v>9.1999999999999993</v>
      </c>
      <c r="X359" s="30">
        <v>7.2</v>
      </c>
      <c r="Y359" s="30">
        <v>8.4</v>
      </c>
      <c r="Z359" s="30">
        <v>6.4</v>
      </c>
    </row>
    <row r="360" spans="1:26" x14ac:dyDescent="0.25">
      <c r="A360" s="105" t="s">
        <v>221</v>
      </c>
      <c r="B360" s="30">
        <f t="shared" si="5"/>
        <v>4.9000000000000004</v>
      </c>
      <c r="C360" s="30">
        <f t="shared" ref="C360:D360" si="164">I55</f>
        <v>1.9</v>
      </c>
      <c r="D360" s="30">
        <f t="shared" si="164"/>
        <v>3.5</v>
      </c>
      <c r="E360" s="30">
        <f t="shared" si="7"/>
        <v>7.8</v>
      </c>
      <c r="F360" s="30">
        <f t="shared" ref="F360:G360" si="165">Q55</f>
        <v>5</v>
      </c>
      <c r="G360" s="30">
        <f t="shared" si="165"/>
        <v>6.6</v>
      </c>
      <c r="H360" s="30">
        <f t="shared" si="9"/>
        <v>6.4</v>
      </c>
      <c r="I360" s="30">
        <f t="shared" ref="I360:K360" si="166">Y55</f>
        <v>7.2</v>
      </c>
      <c r="J360" s="30">
        <f t="shared" si="166"/>
        <v>6.8</v>
      </c>
      <c r="K360" s="30">
        <f t="shared" si="166"/>
        <v>5.4</v>
      </c>
      <c r="O360" s="280">
        <v>802</v>
      </c>
      <c r="P360" s="101" t="s">
        <v>263</v>
      </c>
      <c r="Q360" s="30">
        <v>8.1</v>
      </c>
      <c r="R360" s="30">
        <v>1.6</v>
      </c>
      <c r="S360" s="30">
        <v>5.8</v>
      </c>
      <c r="T360" s="30">
        <v>7.9</v>
      </c>
      <c r="U360" s="30">
        <v>3.3</v>
      </c>
      <c r="V360" s="30">
        <v>6.1</v>
      </c>
      <c r="W360" s="30">
        <v>7.1</v>
      </c>
      <c r="X360" s="30">
        <v>7.5</v>
      </c>
      <c r="Y360" s="30">
        <v>7.3</v>
      </c>
      <c r="Z360" s="30">
        <v>6.4</v>
      </c>
    </row>
    <row r="361" spans="1:26" x14ac:dyDescent="0.25">
      <c r="A361" s="105" t="s">
        <v>200</v>
      </c>
      <c r="B361" s="30">
        <f t="shared" si="5"/>
        <v>4.7</v>
      </c>
      <c r="C361" s="30">
        <f t="shared" ref="C361:D361" si="167">I56</f>
        <v>4</v>
      </c>
      <c r="D361" s="30">
        <f t="shared" si="167"/>
        <v>4.4000000000000004</v>
      </c>
      <c r="E361" s="30">
        <f t="shared" si="7"/>
        <v>7.1</v>
      </c>
      <c r="F361" s="30">
        <f t="shared" ref="F361:G361" si="168">Q56</f>
        <v>5.5</v>
      </c>
      <c r="G361" s="30">
        <f t="shared" si="168"/>
        <v>6.4</v>
      </c>
      <c r="H361" s="30">
        <f t="shared" si="9"/>
        <v>8.9</v>
      </c>
      <c r="I361" s="30">
        <f t="shared" ref="I361:K361" si="169">Y56</f>
        <v>6.2</v>
      </c>
      <c r="J361" s="30">
        <f t="shared" si="169"/>
        <v>7.8</v>
      </c>
      <c r="K361" s="30">
        <f t="shared" si="169"/>
        <v>6</v>
      </c>
      <c r="O361" s="280">
        <v>902</v>
      </c>
      <c r="P361" s="101" t="s">
        <v>290</v>
      </c>
      <c r="Q361" s="30">
        <v>3.8</v>
      </c>
      <c r="R361" s="30">
        <v>6.9</v>
      </c>
      <c r="S361" s="30">
        <v>5.6</v>
      </c>
      <c r="T361" s="30">
        <v>8.8000000000000007</v>
      </c>
      <c r="U361" s="30">
        <v>2.1</v>
      </c>
      <c r="V361" s="30">
        <v>6.5</v>
      </c>
      <c r="W361" s="30">
        <v>6.7</v>
      </c>
      <c r="X361" s="30">
        <v>7.4</v>
      </c>
      <c r="Y361" s="30">
        <v>7.1</v>
      </c>
      <c r="Z361" s="30">
        <v>6.4</v>
      </c>
    </row>
    <row r="362" spans="1:26" x14ac:dyDescent="0.25">
      <c r="A362" s="105" t="s">
        <v>222</v>
      </c>
      <c r="B362" s="30">
        <f t="shared" si="5"/>
        <v>2.6</v>
      </c>
      <c r="C362" s="30">
        <f t="shared" ref="C362:D362" si="170">I57</f>
        <v>4.5</v>
      </c>
      <c r="D362" s="30">
        <f t="shared" si="170"/>
        <v>3.6</v>
      </c>
      <c r="E362" s="30">
        <f t="shared" si="7"/>
        <v>6.8</v>
      </c>
      <c r="F362" s="30">
        <f t="shared" ref="F362:G362" si="171">Q57</f>
        <v>4.9000000000000004</v>
      </c>
      <c r="G362" s="30">
        <f t="shared" si="171"/>
        <v>5.9</v>
      </c>
      <c r="H362" s="30">
        <f t="shared" si="9"/>
        <v>8.8000000000000007</v>
      </c>
      <c r="I362" s="30">
        <f t="shared" ref="I362:K362" si="172">Y57</f>
        <v>5.5</v>
      </c>
      <c r="J362" s="30">
        <f t="shared" si="172"/>
        <v>7.5</v>
      </c>
      <c r="K362" s="30">
        <f t="shared" si="172"/>
        <v>5.4</v>
      </c>
      <c r="O362" s="280">
        <v>1007</v>
      </c>
      <c r="P362" s="101" t="s">
        <v>299</v>
      </c>
      <c r="Q362" s="30">
        <v>4.7</v>
      </c>
      <c r="R362" s="30">
        <v>9.5</v>
      </c>
      <c r="S362" s="30">
        <v>7.9</v>
      </c>
      <c r="T362" s="30">
        <v>6.7</v>
      </c>
      <c r="U362" s="30">
        <v>4.8</v>
      </c>
      <c r="V362" s="30">
        <v>5.8</v>
      </c>
      <c r="W362" s="30">
        <v>5.4</v>
      </c>
      <c r="X362" s="30">
        <v>6.2</v>
      </c>
      <c r="Y362" s="30">
        <v>5.8</v>
      </c>
      <c r="Z362" s="30">
        <v>6.4</v>
      </c>
    </row>
    <row r="363" spans="1:26" x14ac:dyDescent="0.25">
      <c r="A363" s="105" t="s">
        <v>223</v>
      </c>
      <c r="B363" s="30">
        <f t="shared" si="5"/>
        <v>3.4</v>
      </c>
      <c r="C363" s="30">
        <f t="shared" ref="C363:D363" si="173">I58</f>
        <v>6.7</v>
      </c>
      <c r="D363" s="30">
        <f t="shared" si="173"/>
        <v>5.3</v>
      </c>
      <c r="E363" s="30">
        <f t="shared" si="7"/>
        <v>7.5</v>
      </c>
      <c r="F363" s="30">
        <f t="shared" ref="F363:G363" si="174">Q58</f>
        <v>3.6</v>
      </c>
      <c r="G363" s="30">
        <f t="shared" si="174"/>
        <v>5.9</v>
      </c>
      <c r="H363" s="30">
        <f t="shared" si="9"/>
        <v>8.9</v>
      </c>
      <c r="I363" s="30">
        <f t="shared" ref="I363:K363" si="175">Y58</f>
        <v>7</v>
      </c>
      <c r="J363" s="30">
        <f t="shared" si="175"/>
        <v>8.1</v>
      </c>
      <c r="K363" s="30">
        <f t="shared" si="175"/>
        <v>6.3</v>
      </c>
      <c r="O363" s="280">
        <v>1010</v>
      </c>
      <c r="P363" s="101" t="s">
        <v>221</v>
      </c>
      <c r="Q363" s="30">
        <v>6.1</v>
      </c>
      <c r="R363" s="30">
        <v>3.5</v>
      </c>
      <c r="S363" s="30">
        <v>4.9000000000000004</v>
      </c>
      <c r="T363" s="30">
        <v>8.1999999999999993</v>
      </c>
      <c r="U363" s="30">
        <v>7.3</v>
      </c>
      <c r="V363" s="30">
        <v>7.8</v>
      </c>
      <c r="W363" s="30">
        <v>7.1</v>
      </c>
      <c r="X363" s="30">
        <v>6.3</v>
      </c>
      <c r="Y363" s="30">
        <v>6.7</v>
      </c>
      <c r="Z363" s="30">
        <v>6.4</v>
      </c>
    </row>
    <row r="364" spans="1:26" x14ac:dyDescent="0.25">
      <c r="A364" s="105" t="s">
        <v>224</v>
      </c>
      <c r="B364" s="30">
        <f t="shared" si="5"/>
        <v>2.6</v>
      </c>
      <c r="C364" s="30">
        <f t="shared" ref="C364:D364" si="176">I59</f>
        <v>2.7</v>
      </c>
      <c r="D364" s="30">
        <f t="shared" si="176"/>
        <v>2.7</v>
      </c>
      <c r="E364" s="30">
        <f t="shared" si="7"/>
        <v>6.7</v>
      </c>
      <c r="F364" s="30">
        <f t="shared" ref="F364:G364" si="177">Q59</f>
        <v>3.8</v>
      </c>
      <c r="G364" s="30">
        <f t="shared" si="177"/>
        <v>5.4</v>
      </c>
      <c r="H364" s="30">
        <f t="shared" si="9"/>
        <v>5.0999999999999996</v>
      </c>
      <c r="I364" s="30">
        <f t="shared" ref="I364:K364" si="178">Y59</f>
        <v>6.4</v>
      </c>
      <c r="J364" s="30">
        <f t="shared" si="178"/>
        <v>5.8</v>
      </c>
      <c r="K364" s="30">
        <f t="shared" si="178"/>
        <v>4.4000000000000004</v>
      </c>
      <c r="O364" s="280">
        <v>1012</v>
      </c>
      <c r="P364" s="101" t="s">
        <v>302</v>
      </c>
      <c r="Q364" s="30">
        <v>3.1</v>
      </c>
      <c r="R364" s="30">
        <v>8.4</v>
      </c>
      <c r="S364" s="30">
        <v>6.5</v>
      </c>
      <c r="T364" s="30">
        <v>7</v>
      </c>
      <c r="U364" s="30">
        <v>5.0999999999999996</v>
      </c>
      <c r="V364" s="30">
        <v>6.1</v>
      </c>
      <c r="W364" s="30">
        <v>6.9</v>
      </c>
      <c r="X364" s="30">
        <v>6.5</v>
      </c>
      <c r="Y364" s="30">
        <v>6.7</v>
      </c>
      <c r="Z364" s="30">
        <v>6.4</v>
      </c>
    </row>
    <row r="365" spans="1:26" x14ac:dyDescent="0.25">
      <c r="A365" s="105" t="s">
        <v>225</v>
      </c>
      <c r="B365" s="30">
        <f t="shared" si="5"/>
        <v>4.3</v>
      </c>
      <c r="C365" s="30">
        <f t="shared" ref="C365:D365" si="179">I60</f>
        <v>6.8</v>
      </c>
      <c r="D365" s="30">
        <f t="shared" si="179"/>
        <v>5.7</v>
      </c>
      <c r="E365" s="30">
        <f t="shared" si="7"/>
        <v>6.2</v>
      </c>
      <c r="F365" s="30">
        <f t="shared" ref="F365:G365" si="180">Q60</f>
        <v>4.5</v>
      </c>
      <c r="G365" s="30">
        <f t="shared" si="180"/>
        <v>5.4</v>
      </c>
      <c r="H365" s="30">
        <f t="shared" si="9"/>
        <v>8.4</v>
      </c>
      <c r="I365" s="30">
        <f t="shared" ref="I365:K365" si="181">Y60</f>
        <v>5.0999999999999996</v>
      </c>
      <c r="J365" s="30">
        <f t="shared" si="181"/>
        <v>7.1</v>
      </c>
      <c r="K365" s="30">
        <f t="shared" si="181"/>
        <v>6</v>
      </c>
      <c r="O365" s="280">
        <v>1013</v>
      </c>
      <c r="P365" s="101" t="s">
        <v>303</v>
      </c>
      <c r="Q365" s="30">
        <v>7.6</v>
      </c>
      <c r="R365" s="30">
        <v>1</v>
      </c>
      <c r="S365" s="30">
        <v>5.2</v>
      </c>
      <c r="T365" s="30">
        <v>6.8</v>
      </c>
      <c r="U365" s="30">
        <v>5</v>
      </c>
      <c r="V365" s="30">
        <v>6</v>
      </c>
      <c r="W365" s="30">
        <v>8.3000000000000007</v>
      </c>
      <c r="X365" s="30">
        <v>8.5</v>
      </c>
      <c r="Y365" s="30">
        <v>8.4</v>
      </c>
      <c r="Z365" s="30">
        <v>6.4</v>
      </c>
    </row>
    <row r="366" spans="1:26" x14ac:dyDescent="0.25">
      <c r="A366" s="105" t="s">
        <v>226</v>
      </c>
      <c r="B366" s="30">
        <f t="shared" si="5"/>
        <v>6.1</v>
      </c>
      <c r="C366" s="30">
        <f t="shared" ref="C366:D366" si="182">I61</f>
        <v>8.8000000000000007</v>
      </c>
      <c r="D366" s="30">
        <f t="shared" si="182"/>
        <v>7.7</v>
      </c>
      <c r="E366" s="30">
        <f t="shared" si="7"/>
        <v>7.9</v>
      </c>
      <c r="F366" s="30">
        <f t="shared" ref="F366:G366" si="183">Q61</f>
        <v>6.6</v>
      </c>
      <c r="G366" s="30">
        <f t="shared" si="183"/>
        <v>7.3</v>
      </c>
      <c r="H366" s="30">
        <f t="shared" si="9"/>
        <v>6</v>
      </c>
      <c r="I366" s="30">
        <f t="shared" ref="I366:K366" si="184">Y61</f>
        <v>7.5</v>
      </c>
      <c r="J366" s="30">
        <f t="shared" si="184"/>
        <v>6.8</v>
      </c>
      <c r="K366" s="30">
        <f t="shared" si="184"/>
        <v>7.3</v>
      </c>
      <c r="O366" s="280">
        <v>1202</v>
      </c>
      <c r="P366" s="101" t="s">
        <v>312</v>
      </c>
      <c r="Q366" s="30">
        <v>6.7</v>
      </c>
      <c r="R366" s="30">
        <v>4.3</v>
      </c>
      <c r="S366" s="30">
        <v>5.6</v>
      </c>
      <c r="T366" s="30">
        <v>7.1</v>
      </c>
      <c r="U366" s="30">
        <v>4.7</v>
      </c>
      <c r="V366" s="30">
        <v>6</v>
      </c>
      <c r="W366" s="30">
        <v>7.8</v>
      </c>
      <c r="X366" s="30">
        <v>7.9</v>
      </c>
      <c r="Y366" s="30">
        <v>7.9</v>
      </c>
      <c r="Z366" s="30">
        <v>6.4</v>
      </c>
    </row>
    <row r="367" spans="1:26" x14ac:dyDescent="0.25">
      <c r="A367" s="105" t="s">
        <v>227</v>
      </c>
      <c r="B367" s="30">
        <f t="shared" si="5"/>
        <v>3.2</v>
      </c>
      <c r="C367" s="30">
        <f t="shared" ref="C367:D367" si="185">I62</f>
        <v>0.5</v>
      </c>
      <c r="D367" s="30">
        <f t="shared" si="185"/>
        <v>1.9</v>
      </c>
      <c r="E367" s="30">
        <f t="shared" si="7"/>
        <v>7.4</v>
      </c>
      <c r="F367" s="30">
        <f t="shared" ref="F367:G367" si="186">Q62</f>
        <v>4</v>
      </c>
      <c r="G367" s="30">
        <f t="shared" si="186"/>
        <v>6</v>
      </c>
      <c r="H367" s="30">
        <f t="shared" si="9"/>
        <v>5.3</v>
      </c>
      <c r="I367" s="30">
        <f t="shared" ref="I367:K367" si="187">Y62</f>
        <v>6.7</v>
      </c>
      <c r="J367" s="30">
        <f t="shared" si="187"/>
        <v>6</v>
      </c>
      <c r="K367" s="30">
        <f t="shared" si="187"/>
        <v>4.0999999999999996</v>
      </c>
      <c r="O367" s="280">
        <v>1305</v>
      </c>
      <c r="P367" s="101" t="s">
        <v>61</v>
      </c>
      <c r="Q367" s="30">
        <v>6.1</v>
      </c>
      <c r="R367" s="30">
        <v>2</v>
      </c>
      <c r="S367" s="30">
        <v>4.4000000000000004</v>
      </c>
      <c r="T367" s="30">
        <v>7.9</v>
      </c>
      <c r="U367" s="30">
        <v>6</v>
      </c>
      <c r="V367" s="30">
        <v>7.1</v>
      </c>
      <c r="W367" s="30">
        <v>8.6999999999999993</v>
      </c>
      <c r="X367" s="30">
        <v>7.8</v>
      </c>
      <c r="Y367" s="30">
        <v>8.3000000000000007</v>
      </c>
      <c r="Z367" s="30">
        <v>6.4</v>
      </c>
    </row>
    <row r="368" spans="1:26" x14ac:dyDescent="0.25">
      <c r="A368" s="105" t="s">
        <v>228</v>
      </c>
      <c r="B368" s="30">
        <f t="shared" si="5"/>
        <v>2.8</v>
      </c>
      <c r="C368" s="30">
        <f t="shared" ref="C368:D368" si="188">I63</f>
        <v>6.2</v>
      </c>
      <c r="D368" s="30">
        <f t="shared" si="188"/>
        <v>4.7</v>
      </c>
      <c r="E368" s="30">
        <f t="shared" si="7"/>
        <v>7.6</v>
      </c>
      <c r="F368" s="30">
        <f t="shared" ref="F368:G368" si="189">Q63</f>
        <v>4</v>
      </c>
      <c r="G368" s="30">
        <f t="shared" si="189"/>
        <v>6.1</v>
      </c>
      <c r="H368" s="30">
        <f t="shared" si="9"/>
        <v>9.1</v>
      </c>
      <c r="I368" s="30">
        <f t="shared" ref="I368:K368" si="190">Y63</f>
        <v>5.3</v>
      </c>
      <c r="J368" s="30">
        <f t="shared" si="190"/>
        <v>7.7</v>
      </c>
      <c r="K368" s="30">
        <f t="shared" si="190"/>
        <v>6</v>
      </c>
      <c r="O368" s="280">
        <v>1328</v>
      </c>
      <c r="P368" s="101" t="s">
        <v>84</v>
      </c>
      <c r="Q368" s="30">
        <v>4.9000000000000004</v>
      </c>
      <c r="R368" s="30">
        <v>6.4</v>
      </c>
      <c r="S368" s="30">
        <v>5.7</v>
      </c>
      <c r="T368" s="30">
        <v>7.8</v>
      </c>
      <c r="U368" s="30">
        <v>3.5</v>
      </c>
      <c r="V368" s="30">
        <v>6.1</v>
      </c>
      <c r="W368" s="30">
        <v>8.1</v>
      </c>
      <c r="X368" s="30">
        <v>7</v>
      </c>
      <c r="Y368" s="30">
        <v>7.6</v>
      </c>
      <c r="Z368" s="30">
        <v>6.4</v>
      </c>
    </row>
    <row r="369" spans="1:26" x14ac:dyDescent="0.25">
      <c r="A369" s="105" t="s">
        <v>44</v>
      </c>
      <c r="B369" s="30">
        <f t="shared" si="5"/>
        <v>6.6</v>
      </c>
      <c r="C369" s="30">
        <f t="shared" ref="C369:D369" si="191">I64</f>
        <v>10</v>
      </c>
      <c r="D369" s="30">
        <f t="shared" si="191"/>
        <v>8.9</v>
      </c>
      <c r="E369" s="30">
        <f t="shared" si="7"/>
        <v>4.7</v>
      </c>
      <c r="F369" s="30">
        <f t="shared" ref="F369:G369" si="192">Q64</f>
        <v>6.6</v>
      </c>
      <c r="G369" s="30">
        <f t="shared" si="192"/>
        <v>5.7</v>
      </c>
      <c r="H369" s="30">
        <f t="shared" si="9"/>
        <v>2.2000000000000002</v>
      </c>
      <c r="I369" s="30">
        <f t="shared" ref="I369:K369" si="193">Y64</f>
        <v>3.1</v>
      </c>
      <c r="J369" s="30">
        <f t="shared" si="193"/>
        <v>2.7</v>
      </c>
      <c r="K369" s="30">
        <f t="shared" si="193"/>
        <v>5.2</v>
      </c>
      <c r="O369" s="280">
        <v>1614</v>
      </c>
      <c r="P369" s="101" t="s">
        <v>376</v>
      </c>
      <c r="Q369" s="30">
        <v>4.7</v>
      </c>
      <c r="R369" s="30">
        <v>6.1</v>
      </c>
      <c r="S369" s="30">
        <v>5.4</v>
      </c>
      <c r="T369" s="30">
        <v>7.7</v>
      </c>
      <c r="U369" s="30">
        <v>5.9</v>
      </c>
      <c r="V369" s="30">
        <v>6.9</v>
      </c>
      <c r="W369" s="30">
        <v>7.2</v>
      </c>
      <c r="X369" s="30">
        <v>6.6</v>
      </c>
      <c r="Y369" s="30">
        <v>6.9</v>
      </c>
      <c r="Z369" s="30">
        <v>6.4</v>
      </c>
    </row>
    <row r="370" spans="1:26" x14ac:dyDescent="0.25">
      <c r="A370" s="105" t="s">
        <v>45</v>
      </c>
      <c r="B370" s="30">
        <f t="shared" si="5"/>
        <v>6.4</v>
      </c>
      <c r="C370" s="30">
        <f t="shared" ref="C370:D370" si="194">I65</f>
        <v>10</v>
      </c>
      <c r="D370" s="30">
        <f t="shared" si="194"/>
        <v>8.8000000000000007</v>
      </c>
      <c r="E370" s="30">
        <f t="shared" si="7"/>
        <v>5.0999999999999996</v>
      </c>
      <c r="F370" s="30">
        <f t="shared" ref="F370:G370" si="195">Q65</f>
        <v>6.4</v>
      </c>
      <c r="G370" s="30">
        <f t="shared" si="195"/>
        <v>5.8</v>
      </c>
      <c r="H370" s="30">
        <f t="shared" si="9"/>
        <v>2.1</v>
      </c>
      <c r="I370" s="30">
        <f t="shared" ref="I370:K370" si="196">Y65</f>
        <v>3.7</v>
      </c>
      <c r="J370" s="30">
        <f t="shared" si="196"/>
        <v>2.9</v>
      </c>
      <c r="K370" s="30">
        <f t="shared" si="196"/>
        <v>5.3</v>
      </c>
      <c r="O370" s="280">
        <v>1625</v>
      </c>
      <c r="P370" s="101" t="s">
        <v>226</v>
      </c>
      <c r="Q370" s="30">
        <v>3.8</v>
      </c>
      <c r="R370" s="30">
        <v>6.2</v>
      </c>
      <c r="S370" s="30">
        <v>5.0999999999999996</v>
      </c>
      <c r="T370" s="30">
        <v>7.8</v>
      </c>
      <c r="U370" s="30">
        <v>4.2</v>
      </c>
      <c r="V370" s="30">
        <v>6.3</v>
      </c>
      <c r="W370" s="30">
        <v>9.1</v>
      </c>
      <c r="X370" s="30">
        <v>6.4</v>
      </c>
      <c r="Y370" s="30">
        <v>8</v>
      </c>
      <c r="Z370" s="30">
        <v>6.4</v>
      </c>
    </row>
    <row r="371" spans="1:26" x14ac:dyDescent="0.25">
      <c r="A371" s="105" t="s">
        <v>46</v>
      </c>
      <c r="B371" s="30">
        <f t="shared" si="5"/>
        <v>6.4</v>
      </c>
      <c r="C371" s="30">
        <f t="shared" ref="C371:D371" si="197">I66</f>
        <v>9.5</v>
      </c>
      <c r="D371" s="30">
        <f t="shared" si="197"/>
        <v>8.4</v>
      </c>
      <c r="E371" s="30">
        <f t="shared" si="7"/>
        <v>6.8</v>
      </c>
      <c r="F371" s="30">
        <f t="shared" ref="F371:G371" si="198">Q66</f>
        <v>8.1</v>
      </c>
      <c r="G371" s="30">
        <f t="shared" si="198"/>
        <v>7.5</v>
      </c>
      <c r="H371" s="30">
        <f t="shared" si="9"/>
        <v>5</v>
      </c>
      <c r="I371" s="30">
        <f t="shared" ref="I371:K371" si="199">Y66</f>
        <v>4.5999999999999996</v>
      </c>
      <c r="J371" s="30">
        <f t="shared" si="199"/>
        <v>4.8</v>
      </c>
      <c r="K371" s="30">
        <f t="shared" si="199"/>
        <v>6.7</v>
      </c>
      <c r="O371" s="280">
        <v>1708</v>
      </c>
      <c r="P371" s="101" t="s">
        <v>395</v>
      </c>
      <c r="Q371" s="30">
        <v>5.5</v>
      </c>
      <c r="R371" s="30">
        <v>3.5</v>
      </c>
      <c r="S371" s="30">
        <v>4.5999999999999996</v>
      </c>
      <c r="T371" s="30">
        <v>8.4</v>
      </c>
      <c r="U371" s="30">
        <v>4.4000000000000004</v>
      </c>
      <c r="V371" s="30">
        <v>6.8</v>
      </c>
      <c r="W371" s="30">
        <v>8.1999999999999993</v>
      </c>
      <c r="X371" s="30">
        <v>8.6</v>
      </c>
      <c r="Y371" s="30">
        <v>8.4</v>
      </c>
      <c r="Z371" s="30">
        <v>6.4</v>
      </c>
    </row>
    <row r="372" spans="1:26" x14ac:dyDescent="0.25">
      <c r="A372" s="105" t="s">
        <v>47</v>
      </c>
      <c r="B372" s="30">
        <f t="shared" ref="B372:B435" si="200">G67</f>
        <v>4.7</v>
      </c>
      <c r="C372" s="30">
        <f t="shared" ref="C372:D372" si="201">I67</f>
        <v>4.5999999999999996</v>
      </c>
      <c r="D372" s="30">
        <f t="shared" si="201"/>
        <v>4.7</v>
      </c>
      <c r="E372" s="30">
        <f t="shared" ref="E372:E435" si="202">N67</f>
        <v>6</v>
      </c>
      <c r="F372" s="30">
        <f t="shared" ref="F372:G372" si="203">Q67</f>
        <v>3</v>
      </c>
      <c r="G372" s="30">
        <f t="shared" si="203"/>
        <v>4.7</v>
      </c>
      <c r="H372" s="30">
        <f t="shared" ref="H372:H435" si="204">U67</f>
        <v>3</v>
      </c>
      <c r="I372" s="30">
        <f t="shared" ref="I372:K372" si="205">Y67</f>
        <v>4.7</v>
      </c>
      <c r="J372" s="30">
        <f t="shared" si="205"/>
        <v>3.9</v>
      </c>
      <c r="K372" s="30">
        <f t="shared" si="205"/>
        <v>4.4000000000000004</v>
      </c>
      <c r="O372" s="280">
        <v>1807</v>
      </c>
      <c r="P372" s="101" t="s">
        <v>403</v>
      </c>
      <c r="Q372" s="30">
        <v>3</v>
      </c>
      <c r="R372" s="30">
        <v>10</v>
      </c>
      <c r="S372" s="30">
        <v>8.1</v>
      </c>
      <c r="T372" s="30">
        <v>6.6</v>
      </c>
      <c r="U372" s="30">
        <v>7</v>
      </c>
      <c r="V372" s="30">
        <v>6.8</v>
      </c>
      <c r="W372" s="30">
        <v>4.8</v>
      </c>
      <c r="X372" s="30">
        <v>4.8</v>
      </c>
      <c r="Y372" s="30">
        <v>4.8</v>
      </c>
      <c r="Z372" s="30">
        <v>6.4</v>
      </c>
    </row>
    <row r="373" spans="1:26" x14ac:dyDescent="0.25">
      <c r="A373" s="105" t="s">
        <v>48</v>
      </c>
      <c r="B373" s="30">
        <f t="shared" si="200"/>
        <v>5</v>
      </c>
      <c r="C373" s="30">
        <f t="shared" ref="C373:D373" si="206">I68</f>
        <v>5.9</v>
      </c>
      <c r="D373" s="30">
        <f t="shared" si="206"/>
        <v>5.5</v>
      </c>
      <c r="E373" s="30">
        <f t="shared" si="202"/>
        <v>6.4</v>
      </c>
      <c r="F373" s="30">
        <f t="shared" ref="F373:G373" si="207">Q68</f>
        <v>4.8</v>
      </c>
      <c r="G373" s="30">
        <f t="shared" si="207"/>
        <v>5.7</v>
      </c>
      <c r="H373" s="30">
        <f t="shared" si="204"/>
        <v>5</v>
      </c>
      <c r="I373" s="30">
        <f t="shared" ref="I373:K373" si="208">Y68</f>
        <v>4.9000000000000004</v>
      </c>
      <c r="J373" s="30">
        <f t="shared" si="208"/>
        <v>5</v>
      </c>
      <c r="K373" s="30">
        <f t="shared" si="208"/>
        <v>5.4</v>
      </c>
      <c r="O373" s="280">
        <v>316</v>
      </c>
      <c r="P373" s="101" t="s">
        <v>203</v>
      </c>
      <c r="Q373" s="30">
        <v>2.7</v>
      </c>
      <c r="R373" s="30">
        <v>7.2</v>
      </c>
      <c r="S373" s="30">
        <v>5.4</v>
      </c>
      <c r="T373" s="30">
        <v>7.4</v>
      </c>
      <c r="U373" s="30">
        <v>3.7</v>
      </c>
      <c r="V373" s="30">
        <v>5.9</v>
      </c>
      <c r="W373" s="30">
        <v>8.6</v>
      </c>
      <c r="X373" s="30">
        <v>6.7</v>
      </c>
      <c r="Y373" s="30">
        <v>7.8</v>
      </c>
      <c r="Z373" s="30">
        <v>6.3</v>
      </c>
    </row>
    <row r="374" spans="1:26" x14ac:dyDescent="0.25">
      <c r="A374" s="105" t="s">
        <v>49</v>
      </c>
      <c r="B374" s="30">
        <f t="shared" si="200"/>
        <v>4.2</v>
      </c>
      <c r="C374" s="30">
        <f t="shared" ref="C374:D374" si="209">I69</f>
        <v>10</v>
      </c>
      <c r="D374" s="30">
        <f t="shared" si="209"/>
        <v>8.3000000000000007</v>
      </c>
      <c r="E374" s="30">
        <f t="shared" si="202"/>
        <v>5.6</v>
      </c>
      <c r="F374" s="30">
        <f t="shared" ref="F374:G374" si="210">Q69</f>
        <v>6.9</v>
      </c>
      <c r="G374" s="30">
        <f t="shared" si="210"/>
        <v>6.3</v>
      </c>
      <c r="H374" s="30">
        <f t="shared" si="204"/>
        <v>2.8</v>
      </c>
      <c r="I374" s="30">
        <f t="shared" ref="I374:K374" si="211">Y69</f>
        <v>3.4</v>
      </c>
      <c r="J374" s="30">
        <f t="shared" si="211"/>
        <v>3.1</v>
      </c>
      <c r="K374" s="30">
        <f t="shared" si="211"/>
        <v>5.5</v>
      </c>
      <c r="O374" s="280">
        <v>418</v>
      </c>
      <c r="P374" s="101" t="s">
        <v>223</v>
      </c>
      <c r="Q374" s="30">
        <v>3.4</v>
      </c>
      <c r="R374" s="30">
        <v>6.7</v>
      </c>
      <c r="S374" s="30">
        <v>5.3</v>
      </c>
      <c r="T374" s="30">
        <v>7.5</v>
      </c>
      <c r="U374" s="30">
        <v>3.6</v>
      </c>
      <c r="V374" s="30">
        <v>5.9</v>
      </c>
      <c r="W374" s="30">
        <v>8.9</v>
      </c>
      <c r="X374" s="30">
        <v>7</v>
      </c>
      <c r="Y374" s="30">
        <v>8.1</v>
      </c>
      <c r="Z374" s="30">
        <v>6.3</v>
      </c>
    </row>
    <row r="375" spans="1:26" x14ac:dyDescent="0.25">
      <c r="A375" s="105" t="s">
        <v>50</v>
      </c>
      <c r="B375" s="30">
        <f t="shared" si="200"/>
        <v>3.8</v>
      </c>
      <c r="C375" s="30">
        <f t="shared" ref="C375:D375" si="212">I70</f>
        <v>2.2000000000000002</v>
      </c>
      <c r="D375" s="30">
        <f t="shared" si="212"/>
        <v>3</v>
      </c>
      <c r="E375" s="30">
        <f t="shared" si="202"/>
        <v>7.4</v>
      </c>
      <c r="F375" s="30">
        <f t="shared" ref="F375:G375" si="213">Q70</f>
        <v>5</v>
      </c>
      <c r="G375" s="30">
        <f t="shared" si="213"/>
        <v>6.3</v>
      </c>
      <c r="H375" s="30">
        <f t="shared" si="204"/>
        <v>5.7</v>
      </c>
      <c r="I375" s="30">
        <f t="shared" ref="I375:K375" si="214">Y70</f>
        <v>6.1</v>
      </c>
      <c r="J375" s="30">
        <f t="shared" si="214"/>
        <v>5.9</v>
      </c>
      <c r="K375" s="30">
        <f t="shared" si="214"/>
        <v>4.8</v>
      </c>
      <c r="O375" s="280">
        <v>714</v>
      </c>
      <c r="P375" s="101" t="s">
        <v>257</v>
      </c>
      <c r="Q375" s="30">
        <v>7.5</v>
      </c>
      <c r="R375" s="30">
        <v>1</v>
      </c>
      <c r="S375" s="30">
        <v>5.0999999999999996</v>
      </c>
      <c r="T375" s="30">
        <v>7.9</v>
      </c>
      <c r="U375" s="30">
        <v>4.4000000000000004</v>
      </c>
      <c r="V375" s="30">
        <v>6.5</v>
      </c>
      <c r="W375" s="30">
        <v>7.3</v>
      </c>
      <c r="X375" s="30">
        <v>7.8</v>
      </c>
      <c r="Y375" s="30">
        <v>7.6</v>
      </c>
      <c r="Z375" s="30">
        <v>6.3</v>
      </c>
    </row>
    <row r="376" spans="1:26" x14ac:dyDescent="0.25">
      <c r="A376" s="105" t="s">
        <v>51</v>
      </c>
      <c r="B376" s="30">
        <f t="shared" si="200"/>
        <v>3.7</v>
      </c>
      <c r="C376" s="30">
        <f t="shared" ref="C376:D376" si="215">I71</f>
        <v>4</v>
      </c>
      <c r="D376" s="30">
        <f t="shared" si="215"/>
        <v>3.9</v>
      </c>
      <c r="E376" s="30">
        <f t="shared" si="202"/>
        <v>6.3</v>
      </c>
      <c r="F376" s="30">
        <f t="shared" ref="F376:G376" si="216">Q71</f>
        <v>3.2</v>
      </c>
      <c r="G376" s="30">
        <f t="shared" si="216"/>
        <v>4.9000000000000004</v>
      </c>
      <c r="H376" s="30">
        <f t="shared" si="204"/>
        <v>4.9000000000000004</v>
      </c>
      <c r="I376" s="30">
        <f t="shared" ref="I376:K376" si="217">Y71</f>
        <v>2.7</v>
      </c>
      <c r="J376" s="30">
        <f t="shared" si="217"/>
        <v>3.9</v>
      </c>
      <c r="K376" s="30">
        <f t="shared" si="217"/>
        <v>4.2</v>
      </c>
      <c r="O376" s="280">
        <v>715</v>
      </c>
      <c r="P376" s="101" t="s">
        <v>258</v>
      </c>
      <c r="Q376" s="30">
        <v>5.3</v>
      </c>
      <c r="R376" s="30">
        <v>6.4</v>
      </c>
      <c r="S376" s="30">
        <v>5.9</v>
      </c>
      <c r="T376" s="30">
        <v>8.1</v>
      </c>
      <c r="U376" s="30">
        <v>3.4</v>
      </c>
      <c r="V376" s="30">
        <v>6.3</v>
      </c>
      <c r="W376" s="30">
        <v>4.5999999999999996</v>
      </c>
      <c r="X376" s="30">
        <v>8.1999999999999993</v>
      </c>
      <c r="Y376" s="30">
        <v>6.8</v>
      </c>
      <c r="Z376" s="30">
        <v>6.3</v>
      </c>
    </row>
    <row r="377" spans="1:26" x14ac:dyDescent="0.25">
      <c r="A377" s="105" t="s">
        <v>52</v>
      </c>
      <c r="B377" s="30">
        <f t="shared" si="200"/>
        <v>5.6</v>
      </c>
      <c r="C377" s="30">
        <f t="shared" ref="C377:D377" si="218">I72</f>
        <v>8.1999999999999993</v>
      </c>
      <c r="D377" s="30">
        <f t="shared" si="218"/>
        <v>7.1</v>
      </c>
      <c r="E377" s="30">
        <f t="shared" si="202"/>
        <v>5.9</v>
      </c>
      <c r="F377" s="30">
        <f t="shared" ref="F377:G377" si="219">Q72</f>
        <v>2.9</v>
      </c>
      <c r="G377" s="30">
        <f t="shared" si="219"/>
        <v>4.5999999999999996</v>
      </c>
      <c r="H377" s="30">
        <f t="shared" si="204"/>
        <v>2.8</v>
      </c>
      <c r="I377" s="30">
        <f t="shared" ref="I377:K377" si="220">Y72</f>
        <v>3.8</v>
      </c>
      <c r="J377" s="30">
        <f t="shared" si="220"/>
        <v>3.3</v>
      </c>
      <c r="K377" s="30">
        <f t="shared" si="220"/>
        <v>4.8</v>
      </c>
      <c r="O377" s="280">
        <v>1303</v>
      </c>
      <c r="P377" s="101" t="s">
        <v>59</v>
      </c>
      <c r="Q377" s="30">
        <v>6.4</v>
      </c>
      <c r="R377" s="30">
        <v>0</v>
      </c>
      <c r="S377" s="30">
        <v>3.9</v>
      </c>
      <c r="T377" s="30">
        <v>8.1999999999999993</v>
      </c>
      <c r="U377" s="30">
        <v>7</v>
      </c>
      <c r="V377" s="30">
        <v>7.7</v>
      </c>
      <c r="W377" s="30">
        <v>9.1999999999999993</v>
      </c>
      <c r="X377" s="30">
        <v>6.6</v>
      </c>
      <c r="Y377" s="30">
        <v>8.1999999999999993</v>
      </c>
      <c r="Z377" s="30">
        <v>6.3</v>
      </c>
    </row>
    <row r="378" spans="1:26" x14ac:dyDescent="0.25">
      <c r="A378" s="105" t="s">
        <v>53</v>
      </c>
      <c r="B378" s="30">
        <f t="shared" si="200"/>
        <v>4.7</v>
      </c>
      <c r="C378" s="30">
        <f t="shared" ref="C378:D378" si="221">I73</f>
        <v>8.9</v>
      </c>
      <c r="D378" s="30">
        <f t="shared" si="221"/>
        <v>7.3</v>
      </c>
      <c r="E378" s="30">
        <f t="shared" si="202"/>
        <v>6.3</v>
      </c>
      <c r="F378" s="30">
        <f t="shared" ref="F378:G378" si="222">Q73</f>
        <v>6.6</v>
      </c>
      <c r="G378" s="30">
        <f t="shared" si="222"/>
        <v>6.5</v>
      </c>
      <c r="H378" s="30">
        <f t="shared" si="204"/>
        <v>2.8</v>
      </c>
      <c r="I378" s="30">
        <f t="shared" ref="I378:K378" si="223">Y73</f>
        <v>3.9</v>
      </c>
      <c r="J378" s="30">
        <f t="shared" si="223"/>
        <v>3.4</v>
      </c>
      <c r="K378" s="30">
        <f t="shared" si="223"/>
        <v>5.4</v>
      </c>
      <c r="O378" s="280">
        <v>1320</v>
      </c>
      <c r="P378" s="101" t="s">
        <v>76</v>
      </c>
      <c r="Q378" s="30">
        <v>4.7</v>
      </c>
      <c r="R378" s="30">
        <v>5.4</v>
      </c>
      <c r="S378" s="30">
        <v>5.0999999999999996</v>
      </c>
      <c r="T378" s="30">
        <v>7.9</v>
      </c>
      <c r="U378" s="30">
        <v>5.6</v>
      </c>
      <c r="V378" s="30">
        <v>6.9</v>
      </c>
      <c r="W378" s="30">
        <v>7.3</v>
      </c>
      <c r="X378" s="30">
        <v>7.1</v>
      </c>
      <c r="Y378" s="30">
        <v>7.2</v>
      </c>
      <c r="Z378" s="30">
        <v>6.3</v>
      </c>
    </row>
    <row r="379" spans="1:26" x14ac:dyDescent="0.25">
      <c r="A379" s="105" t="s">
        <v>54</v>
      </c>
      <c r="B379" s="30">
        <f t="shared" si="200"/>
        <v>5.6</v>
      </c>
      <c r="C379" s="30">
        <f t="shared" ref="C379:D379" si="224">I74</f>
        <v>8.1999999999999993</v>
      </c>
      <c r="D379" s="30">
        <f t="shared" si="224"/>
        <v>7.1</v>
      </c>
      <c r="E379" s="30">
        <f t="shared" si="202"/>
        <v>5.5</v>
      </c>
      <c r="F379" s="30">
        <f t="shared" ref="F379:G379" si="225">Q74</f>
        <v>6.5</v>
      </c>
      <c r="G379" s="30">
        <f t="shared" si="225"/>
        <v>6</v>
      </c>
      <c r="H379" s="30">
        <f t="shared" si="204"/>
        <v>2.2000000000000002</v>
      </c>
      <c r="I379" s="30">
        <f t="shared" ref="I379:K379" si="226">Y74</f>
        <v>3.5</v>
      </c>
      <c r="J379" s="30">
        <f t="shared" si="226"/>
        <v>2.9</v>
      </c>
      <c r="K379" s="30">
        <f t="shared" si="226"/>
        <v>5</v>
      </c>
      <c r="O379" s="280">
        <v>1403</v>
      </c>
      <c r="P379" s="101" t="s">
        <v>210</v>
      </c>
      <c r="Q379" s="30">
        <v>5.5</v>
      </c>
      <c r="R379" s="30">
        <v>6.5</v>
      </c>
      <c r="S379" s="30">
        <v>6</v>
      </c>
      <c r="T379" s="30">
        <v>6.7</v>
      </c>
      <c r="U379" s="30">
        <v>3.8</v>
      </c>
      <c r="V379" s="30">
        <v>5.4</v>
      </c>
      <c r="W379" s="30">
        <v>7.9</v>
      </c>
      <c r="X379" s="30">
        <v>7.7</v>
      </c>
      <c r="Y379" s="30">
        <v>7.8</v>
      </c>
      <c r="Z379" s="30">
        <v>6.3</v>
      </c>
    </row>
    <row r="380" spans="1:26" x14ac:dyDescent="0.25">
      <c r="A380" s="105" t="s">
        <v>55</v>
      </c>
      <c r="B380" s="30">
        <f t="shared" si="200"/>
        <v>4.0999999999999996</v>
      </c>
      <c r="C380" s="30">
        <f t="shared" ref="C380:D380" si="227">I75</f>
        <v>8.9</v>
      </c>
      <c r="D380" s="30">
        <f t="shared" si="227"/>
        <v>7.2</v>
      </c>
      <c r="E380" s="30">
        <f t="shared" si="202"/>
        <v>5.2</v>
      </c>
      <c r="F380" s="30">
        <f t="shared" ref="F380:G380" si="228">Q75</f>
        <v>6.2</v>
      </c>
      <c r="G380" s="30">
        <f t="shared" si="228"/>
        <v>5.7</v>
      </c>
      <c r="H380" s="30">
        <f t="shared" si="204"/>
        <v>2.2999999999999998</v>
      </c>
      <c r="I380" s="30">
        <f t="shared" ref="I380:K380" si="229">Y75</f>
        <v>3.1</v>
      </c>
      <c r="J380" s="30">
        <f t="shared" si="229"/>
        <v>2.7</v>
      </c>
      <c r="K380" s="30">
        <f t="shared" si="229"/>
        <v>4.8</v>
      </c>
      <c r="O380" s="280">
        <v>1501</v>
      </c>
      <c r="P380" s="101" t="s">
        <v>341</v>
      </c>
      <c r="Q380" s="30">
        <v>3.9</v>
      </c>
      <c r="R380" s="30">
        <v>9.1999999999999993</v>
      </c>
      <c r="S380" s="30">
        <v>7.4</v>
      </c>
      <c r="T380" s="30">
        <v>6.3</v>
      </c>
      <c r="U380" s="30">
        <v>7.4</v>
      </c>
      <c r="V380" s="30">
        <v>6.9</v>
      </c>
      <c r="W380" s="30">
        <v>2.9</v>
      </c>
      <c r="X380" s="30">
        <v>6.3</v>
      </c>
      <c r="Y380" s="30">
        <v>4.8</v>
      </c>
      <c r="Z380" s="30">
        <v>6.3</v>
      </c>
    </row>
    <row r="381" spans="1:26" x14ac:dyDescent="0.25">
      <c r="A381" s="105" t="s">
        <v>232</v>
      </c>
      <c r="B381" s="30">
        <f t="shared" si="200"/>
        <v>7.4</v>
      </c>
      <c r="C381" s="30">
        <f t="shared" ref="C381:D381" si="230">I76</f>
        <v>9.3000000000000007</v>
      </c>
      <c r="D381" s="30">
        <f t="shared" si="230"/>
        <v>8.5</v>
      </c>
      <c r="E381" s="30">
        <f t="shared" si="202"/>
        <v>6.4</v>
      </c>
      <c r="F381" s="30">
        <f t="shared" ref="F381:G381" si="231">Q76</f>
        <v>6.9</v>
      </c>
      <c r="G381" s="30">
        <f t="shared" si="231"/>
        <v>6.7</v>
      </c>
      <c r="H381" s="30">
        <f t="shared" si="204"/>
        <v>2.6</v>
      </c>
      <c r="I381" s="30">
        <f t="shared" ref="I381:K381" si="232">Y76</f>
        <v>4.7</v>
      </c>
      <c r="J381" s="30">
        <f t="shared" si="232"/>
        <v>3.7</v>
      </c>
      <c r="K381" s="30">
        <f t="shared" si="232"/>
        <v>6</v>
      </c>
      <c r="O381" s="280">
        <v>1511</v>
      </c>
      <c r="P381" s="101" t="s">
        <v>350</v>
      </c>
      <c r="Q381" s="30">
        <v>5.7</v>
      </c>
      <c r="R381" s="30">
        <v>2.6</v>
      </c>
      <c r="S381" s="30">
        <v>4.3</v>
      </c>
      <c r="T381" s="30">
        <v>7.8</v>
      </c>
      <c r="U381" s="30">
        <v>5.6</v>
      </c>
      <c r="V381" s="30">
        <v>6.8</v>
      </c>
      <c r="W381" s="30">
        <v>9.1999999999999993</v>
      </c>
      <c r="X381" s="30">
        <v>7.8</v>
      </c>
      <c r="Y381" s="30">
        <v>8.6</v>
      </c>
      <c r="Z381" s="30">
        <v>6.3</v>
      </c>
    </row>
    <row r="382" spans="1:26" x14ac:dyDescent="0.25">
      <c r="A382" s="105" t="s">
        <v>233</v>
      </c>
      <c r="B382" s="30">
        <f t="shared" si="200"/>
        <v>7.8</v>
      </c>
      <c r="C382" s="30">
        <f t="shared" ref="C382:D382" si="233">I77</f>
        <v>6.8</v>
      </c>
      <c r="D382" s="30">
        <f t="shared" si="233"/>
        <v>7.3</v>
      </c>
      <c r="E382" s="30">
        <f t="shared" si="202"/>
        <v>7.9</v>
      </c>
      <c r="F382" s="30">
        <f t="shared" ref="F382:G382" si="234">Q77</f>
        <v>4.3</v>
      </c>
      <c r="G382" s="30">
        <f t="shared" si="234"/>
        <v>6.4</v>
      </c>
      <c r="H382" s="30">
        <f t="shared" si="204"/>
        <v>7.1</v>
      </c>
      <c r="I382" s="30">
        <f t="shared" ref="I382:K382" si="235">Y77</f>
        <v>8.3000000000000007</v>
      </c>
      <c r="J382" s="30">
        <f t="shared" si="235"/>
        <v>7.8</v>
      </c>
      <c r="K382" s="30">
        <f t="shared" si="235"/>
        <v>7.1</v>
      </c>
      <c r="O382" s="280">
        <v>1602</v>
      </c>
      <c r="P382" s="101" t="s">
        <v>364</v>
      </c>
      <c r="Q382" s="30">
        <v>6.9</v>
      </c>
      <c r="R382" s="30">
        <v>4.7</v>
      </c>
      <c r="S382" s="30">
        <v>5.9</v>
      </c>
      <c r="T382" s="30">
        <v>7.2</v>
      </c>
      <c r="U382" s="30">
        <v>3.8</v>
      </c>
      <c r="V382" s="30">
        <v>5.8</v>
      </c>
      <c r="W382" s="30">
        <v>8.8000000000000007</v>
      </c>
      <c r="X382" s="30">
        <v>5.0999999999999996</v>
      </c>
      <c r="Y382" s="30">
        <v>7.4</v>
      </c>
      <c r="Z382" s="30">
        <v>6.3</v>
      </c>
    </row>
    <row r="383" spans="1:26" x14ac:dyDescent="0.25">
      <c r="A383" s="105" t="s">
        <v>234</v>
      </c>
      <c r="B383" s="30">
        <f t="shared" si="200"/>
        <v>6.4</v>
      </c>
      <c r="C383" s="30">
        <f t="shared" ref="C383:D383" si="236">I78</f>
        <v>0.9</v>
      </c>
      <c r="D383" s="30">
        <f t="shared" si="236"/>
        <v>4.2</v>
      </c>
      <c r="E383" s="30">
        <f t="shared" si="202"/>
        <v>8.1</v>
      </c>
      <c r="F383" s="30">
        <f t="shared" ref="F383:G383" si="237">Q78</f>
        <v>4.4000000000000004</v>
      </c>
      <c r="G383" s="30">
        <f t="shared" si="237"/>
        <v>6.6</v>
      </c>
      <c r="H383" s="30">
        <f t="shared" si="204"/>
        <v>6.8</v>
      </c>
      <c r="I383" s="30">
        <f t="shared" ref="I383:K383" si="238">Y78</f>
        <v>7.5</v>
      </c>
      <c r="J383" s="30">
        <f t="shared" si="238"/>
        <v>7.2</v>
      </c>
      <c r="K383" s="30">
        <f t="shared" si="238"/>
        <v>5.8</v>
      </c>
      <c r="O383" s="280">
        <v>1702</v>
      </c>
      <c r="P383" s="101" t="s">
        <v>389</v>
      </c>
      <c r="Q383" s="30">
        <v>6.4</v>
      </c>
      <c r="R383" s="30">
        <v>4.2</v>
      </c>
      <c r="S383" s="30">
        <v>5.4</v>
      </c>
      <c r="T383" s="30">
        <v>7.2</v>
      </c>
      <c r="U383" s="30">
        <v>4.5</v>
      </c>
      <c r="V383" s="30">
        <v>6</v>
      </c>
      <c r="W383" s="30">
        <v>9.1</v>
      </c>
      <c r="X383" s="30">
        <v>5.0999999999999996</v>
      </c>
      <c r="Y383" s="30">
        <v>7.6</v>
      </c>
      <c r="Z383" s="30">
        <v>6.3</v>
      </c>
    </row>
    <row r="384" spans="1:26" x14ac:dyDescent="0.25">
      <c r="A384" s="105" t="s">
        <v>235</v>
      </c>
      <c r="B384" s="30">
        <f t="shared" si="200"/>
        <v>6.1</v>
      </c>
      <c r="C384" s="30">
        <f t="shared" ref="C384:D384" si="239">I79</f>
        <v>0</v>
      </c>
      <c r="D384" s="30">
        <f t="shared" si="239"/>
        <v>3.6</v>
      </c>
      <c r="E384" s="30">
        <f t="shared" si="202"/>
        <v>7.5</v>
      </c>
      <c r="F384" s="30">
        <f t="shared" ref="F384:G384" si="240">Q79</f>
        <v>2.5</v>
      </c>
      <c r="G384" s="30">
        <f t="shared" si="240"/>
        <v>5.5</v>
      </c>
      <c r="H384" s="30">
        <f t="shared" si="204"/>
        <v>9</v>
      </c>
      <c r="I384" s="30">
        <f t="shared" ref="I384:K384" si="241">Y79</f>
        <v>6.8</v>
      </c>
      <c r="J384" s="30">
        <f t="shared" si="241"/>
        <v>8.1</v>
      </c>
      <c r="K384" s="30">
        <f t="shared" si="241"/>
        <v>5.4</v>
      </c>
      <c r="O384" s="280">
        <v>1704</v>
      </c>
      <c r="P384" s="101" t="s">
        <v>391</v>
      </c>
      <c r="Q384" s="30">
        <v>6.4</v>
      </c>
      <c r="R384" s="30">
        <v>2.6</v>
      </c>
      <c r="S384" s="30">
        <v>4.8</v>
      </c>
      <c r="T384" s="30">
        <v>7.9</v>
      </c>
      <c r="U384" s="30">
        <v>4.2</v>
      </c>
      <c r="V384" s="30">
        <v>6.4</v>
      </c>
      <c r="W384" s="30">
        <v>9</v>
      </c>
      <c r="X384" s="30">
        <v>7</v>
      </c>
      <c r="Y384" s="30">
        <v>8.1999999999999993</v>
      </c>
      <c r="Z384" s="30">
        <v>6.3</v>
      </c>
    </row>
    <row r="385" spans="1:26" x14ac:dyDescent="0.25">
      <c r="A385" s="105" t="s">
        <v>236</v>
      </c>
      <c r="B385" s="30">
        <f t="shared" si="200"/>
        <v>5.5</v>
      </c>
      <c r="C385" s="30">
        <f t="shared" ref="C385:D385" si="242">I80</f>
        <v>3.3</v>
      </c>
      <c r="D385" s="30">
        <f t="shared" si="242"/>
        <v>4.5</v>
      </c>
      <c r="E385" s="30">
        <f t="shared" si="202"/>
        <v>7.9</v>
      </c>
      <c r="F385" s="30">
        <f t="shared" ref="F385:G385" si="243">Q80</f>
        <v>4</v>
      </c>
      <c r="G385" s="30">
        <f t="shared" si="243"/>
        <v>6.3</v>
      </c>
      <c r="H385" s="30">
        <f t="shared" si="204"/>
        <v>6.2</v>
      </c>
      <c r="I385" s="30">
        <f t="shared" ref="I385:K385" si="244">Y80</f>
        <v>7.3</v>
      </c>
      <c r="J385" s="30">
        <f t="shared" si="244"/>
        <v>6.8</v>
      </c>
      <c r="K385" s="30">
        <f t="shared" si="244"/>
        <v>5.8</v>
      </c>
      <c r="O385" s="280">
        <v>611</v>
      </c>
      <c r="P385" s="101" t="s">
        <v>242</v>
      </c>
      <c r="Q385" s="30">
        <v>7.8</v>
      </c>
      <c r="R385" s="30">
        <v>4.2</v>
      </c>
      <c r="S385" s="30">
        <v>6.3</v>
      </c>
      <c r="T385" s="30">
        <v>7.2</v>
      </c>
      <c r="U385" s="30">
        <v>4.9000000000000004</v>
      </c>
      <c r="V385" s="30">
        <v>6.2</v>
      </c>
      <c r="W385" s="30">
        <v>6.4</v>
      </c>
      <c r="X385" s="30">
        <v>5.8</v>
      </c>
      <c r="Y385" s="30">
        <v>6.1</v>
      </c>
      <c r="Z385" s="30">
        <v>6.2</v>
      </c>
    </row>
    <row r="386" spans="1:26" x14ac:dyDescent="0.25">
      <c r="A386" s="105" t="s">
        <v>237</v>
      </c>
      <c r="B386" s="30">
        <f t="shared" si="200"/>
        <v>7.1</v>
      </c>
      <c r="C386" s="30">
        <f t="shared" ref="C386:D386" si="245">I81</f>
        <v>5.3</v>
      </c>
      <c r="D386" s="30">
        <f t="shared" si="245"/>
        <v>6.3</v>
      </c>
      <c r="E386" s="30">
        <f t="shared" si="202"/>
        <v>7.7</v>
      </c>
      <c r="F386" s="30">
        <f t="shared" ref="F386:G386" si="246">Q81</f>
        <v>4.9000000000000004</v>
      </c>
      <c r="G386" s="30">
        <f t="shared" si="246"/>
        <v>6.5</v>
      </c>
      <c r="H386" s="30">
        <f t="shared" si="204"/>
        <v>5.5</v>
      </c>
      <c r="I386" s="30">
        <f t="shared" ref="I386:K386" si="247">Y81</f>
        <v>7.2</v>
      </c>
      <c r="J386" s="30">
        <f t="shared" si="247"/>
        <v>6.4</v>
      </c>
      <c r="K386" s="30">
        <f t="shared" si="247"/>
        <v>6.4</v>
      </c>
      <c r="O386" s="280">
        <v>613</v>
      </c>
      <c r="P386" s="101" t="s">
        <v>244</v>
      </c>
      <c r="Q386" s="30">
        <v>7.1</v>
      </c>
      <c r="R386" s="30">
        <v>0</v>
      </c>
      <c r="S386" s="30">
        <v>4.4000000000000004</v>
      </c>
      <c r="T386" s="30">
        <v>8.1</v>
      </c>
      <c r="U386" s="30">
        <v>3.7</v>
      </c>
      <c r="V386" s="30">
        <v>6.4</v>
      </c>
      <c r="W386" s="30">
        <v>9.3000000000000007</v>
      </c>
      <c r="X386" s="30">
        <v>7</v>
      </c>
      <c r="Y386" s="30">
        <v>8.4</v>
      </c>
      <c r="Z386" s="30">
        <v>6.2</v>
      </c>
    </row>
    <row r="387" spans="1:26" x14ac:dyDescent="0.25">
      <c r="A387" s="105" t="s">
        <v>238</v>
      </c>
      <c r="B387" s="30">
        <f t="shared" si="200"/>
        <v>7.6</v>
      </c>
      <c r="C387" s="30">
        <f t="shared" ref="C387:D387" si="248">I82</f>
        <v>4.9000000000000004</v>
      </c>
      <c r="D387" s="30">
        <f t="shared" si="248"/>
        <v>6.4</v>
      </c>
      <c r="E387" s="30">
        <f t="shared" si="202"/>
        <v>7.7</v>
      </c>
      <c r="F387" s="30">
        <f t="shared" ref="F387:G387" si="249">Q82</f>
        <v>6.5</v>
      </c>
      <c r="G387" s="30">
        <f t="shared" si="249"/>
        <v>7.1</v>
      </c>
      <c r="H387" s="30">
        <f t="shared" si="204"/>
        <v>3.3</v>
      </c>
      <c r="I387" s="30">
        <f t="shared" ref="I387:K387" si="250">Y82</f>
        <v>6</v>
      </c>
      <c r="J387" s="30">
        <f t="shared" si="250"/>
        <v>4.8</v>
      </c>
      <c r="K387" s="30">
        <f t="shared" si="250"/>
        <v>6</v>
      </c>
      <c r="O387" s="280">
        <v>717</v>
      </c>
      <c r="P387" s="101" t="s">
        <v>260</v>
      </c>
      <c r="Q387" s="30">
        <v>6.3</v>
      </c>
      <c r="R387" s="30">
        <v>0</v>
      </c>
      <c r="S387" s="30">
        <v>3.8</v>
      </c>
      <c r="T387" s="30">
        <v>8.6</v>
      </c>
      <c r="U387" s="30">
        <v>4.7</v>
      </c>
      <c r="V387" s="30">
        <v>7.1</v>
      </c>
      <c r="W387" s="30">
        <v>9.6</v>
      </c>
      <c r="X387" s="30">
        <v>7.5</v>
      </c>
      <c r="Y387" s="30">
        <v>8.8000000000000007</v>
      </c>
      <c r="Z387" s="30">
        <v>6.2</v>
      </c>
    </row>
    <row r="388" spans="1:26" x14ac:dyDescent="0.25">
      <c r="A388" s="105" t="s">
        <v>239</v>
      </c>
      <c r="B388" s="30">
        <f t="shared" si="200"/>
        <v>6.8</v>
      </c>
      <c r="C388" s="30">
        <f t="shared" ref="C388:D388" si="251">I83</f>
        <v>1.7</v>
      </c>
      <c r="D388" s="30">
        <f t="shared" si="251"/>
        <v>4.7</v>
      </c>
      <c r="E388" s="30">
        <f t="shared" si="202"/>
        <v>8.1999999999999993</v>
      </c>
      <c r="F388" s="30">
        <f t="shared" ref="F388:G388" si="252">Q83</f>
        <v>5.2</v>
      </c>
      <c r="G388" s="30">
        <f t="shared" si="252"/>
        <v>7</v>
      </c>
      <c r="H388" s="30">
        <f t="shared" si="204"/>
        <v>7.4</v>
      </c>
      <c r="I388" s="30">
        <f t="shared" ref="I388:K388" si="253">Y83</f>
        <v>8.5</v>
      </c>
      <c r="J388" s="30">
        <f t="shared" si="253"/>
        <v>8</v>
      </c>
      <c r="K388" s="30">
        <f t="shared" si="253"/>
        <v>6.4</v>
      </c>
      <c r="O388" s="280">
        <v>806</v>
      </c>
      <c r="P388" s="101" t="s">
        <v>266</v>
      </c>
      <c r="Q388" s="30">
        <v>3.6</v>
      </c>
      <c r="R388" s="30">
        <v>10</v>
      </c>
      <c r="S388" s="30">
        <v>8.1999999999999993</v>
      </c>
      <c r="T388" s="30">
        <v>6.9</v>
      </c>
      <c r="U388" s="30">
        <v>4.9000000000000004</v>
      </c>
      <c r="V388" s="30">
        <v>6</v>
      </c>
      <c r="W388" s="30">
        <v>3.2</v>
      </c>
      <c r="X388" s="30">
        <v>6.1</v>
      </c>
      <c r="Y388" s="30">
        <v>4.8</v>
      </c>
      <c r="Z388" s="30">
        <v>6.2</v>
      </c>
    </row>
    <row r="389" spans="1:26" x14ac:dyDescent="0.25">
      <c r="A389" s="105" t="s">
        <v>240</v>
      </c>
      <c r="B389" s="30">
        <f t="shared" si="200"/>
        <v>5.6</v>
      </c>
      <c r="C389" s="30">
        <f t="shared" ref="C389:D389" si="254">I84</f>
        <v>1.5</v>
      </c>
      <c r="D389" s="30">
        <f t="shared" si="254"/>
        <v>3.8</v>
      </c>
      <c r="E389" s="30">
        <f t="shared" si="202"/>
        <v>7.9</v>
      </c>
      <c r="F389" s="30">
        <f t="shared" ref="F389:G389" si="255">Q84</f>
        <v>3.7</v>
      </c>
      <c r="G389" s="30">
        <f t="shared" si="255"/>
        <v>6.2</v>
      </c>
      <c r="H389" s="30">
        <f t="shared" si="204"/>
        <v>3.7</v>
      </c>
      <c r="I389" s="30">
        <f t="shared" ref="I389:K389" si="256">Y84</f>
        <v>7.1</v>
      </c>
      <c r="J389" s="30">
        <f t="shared" si="256"/>
        <v>5.7</v>
      </c>
      <c r="K389" s="30">
        <f t="shared" si="256"/>
        <v>5.0999999999999996</v>
      </c>
      <c r="O389" s="280">
        <v>1203</v>
      </c>
      <c r="P389" s="101" t="s">
        <v>209</v>
      </c>
      <c r="Q389" s="30">
        <v>6.2</v>
      </c>
      <c r="R389" s="30">
        <v>2.5</v>
      </c>
      <c r="S389" s="30">
        <v>4.5999999999999996</v>
      </c>
      <c r="T389" s="30">
        <v>7.4</v>
      </c>
      <c r="U389" s="30">
        <v>5.8</v>
      </c>
      <c r="V389" s="30">
        <v>6.7</v>
      </c>
      <c r="W389" s="30">
        <v>8.1</v>
      </c>
      <c r="X389" s="30">
        <v>6.9</v>
      </c>
      <c r="Y389" s="30">
        <v>7.6</v>
      </c>
      <c r="Z389" s="30">
        <v>6.2</v>
      </c>
    </row>
    <row r="390" spans="1:26" x14ac:dyDescent="0.25">
      <c r="A390" s="105" t="s">
        <v>241</v>
      </c>
      <c r="B390" s="30">
        <f t="shared" si="200"/>
        <v>6.8</v>
      </c>
      <c r="C390" s="30">
        <f t="shared" ref="C390:D390" si="257">I85</f>
        <v>3.9</v>
      </c>
      <c r="D390" s="30">
        <f t="shared" si="257"/>
        <v>5.5</v>
      </c>
      <c r="E390" s="30">
        <f t="shared" si="202"/>
        <v>7.8</v>
      </c>
      <c r="F390" s="30">
        <f t="shared" ref="F390:G390" si="258">Q85</f>
        <v>4.3</v>
      </c>
      <c r="G390" s="30">
        <f t="shared" si="258"/>
        <v>6.4</v>
      </c>
      <c r="H390" s="30">
        <f t="shared" si="204"/>
        <v>6.4</v>
      </c>
      <c r="I390" s="30">
        <f t="shared" ref="I390:K390" si="259">Y85</f>
        <v>6.6</v>
      </c>
      <c r="J390" s="30">
        <f t="shared" si="259"/>
        <v>6.5</v>
      </c>
      <c r="K390" s="30">
        <f t="shared" si="259"/>
        <v>6.1</v>
      </c>
      <c r="O390" s="280">
        <v>1209</v>
      </c>
      <c r="P390" s="101" t="s">
        <v>318</v>
      </c>
      <c r="Q390" s="30">
        <v>7.1</v>
      </c>
      <c r="R390" s="30">
        <v>0</v>
      </c>
      <c r="S390" s="30">
        <v>4.4000000000000004</v>
      </c>
      <c r="T390" s="30">
        <v>7.8</v>
      </c>
      <c r="U390" s="30">
        <v>5.5</v>
      </c>
      <c r="V390" s="30">
        <v>6.8</v>
      </c>
      <c r="W390" s="30">
        <v>8.8000000000000007</v>
      </c>
      <c r="X390" s="30">
        <v>6.6</v>
      </c>
      <c r="Y390" s="30">
        <v>7.9</v>
      </c>
      <c r="Z390" s="30">
        <v>6.2</v>
      </c>
    </row>
    <row r="391" spans="1:26" x14ac:dyDescent="0.25">
      <c r="A391" s="105" t="s">
        <v>242</v>
      </c>
      <c r="B391" s="30">
        <f t="shared" si="200"/>
        <v>7.8</v>
      </c>
      <c r="C391" s="30">
        <f t="shared" ref="C391:D391" si="260">I86</f>
        <v>4.2</v>
      </c>
      <c r="D391" s="30">
        <f t="shared" si="260"/>
        <v>6.3</v>
      </c>
      <c r="E391" s="30">
        <f t="shared" si="202"/>
        <v>7.2</v>
      </c>
      <c r="F391" s="30">
        <f t="shared" ref="F391:G391" si="261">Q86</f>
        <v>4.9000000000000004</v>
      </c>
      <c r="G391" s="30">
        <f t="shared" si="261"/>
        <v>6.2</v>
      </c>
      <c r="H391" s="30">
        <f t="shared" si="204"/>
        <v>6.4</v>
      </c>
      <c r="I391" s="30">
        <f t="shared" ref="I391:K391" si="262">Y86</f>
        <v>5.8</v>
      </c>
      <c r="J391" s="30">
        <f t="shared" si="262"/>
        <v>6.1</v>
      </c>
      <c r="K391" s="30">
        <f t="shared" si="262"/>
        <v>6.2</v>
      </c>
      <c r="O391" s="280">
        <v>1216</v>
      </c>
      <c r="P391" s="101" t="s">
        <v>322</v>
      </c>
      <c r="Q391" s="30">
        <v>6.3</v>
      </c>
      <c r="R391" s="30">
        <v>1.5</v>
      </c>
      <c r="S391" s="30">
        <v>4.3</v>
      </c>
      <c r="T391" s="30">
        <v>8.1</v>
      </c>
      <c r="U391" s="30">
        <v>4.9000000000000004</v>
      </c>
      <c r="V391" s="30">
        <v>6.8</v>
      </c>
      <c r="W391" s="30">
        <v>8.4</v>
      </c>
      <c r="X391" s="30">
        <v>8</v>
      </c>
      <c r="Y391" s="30">
        <v>8.1999999999999993</v>
      </c>
      <c r="Z391" s="30">
        <v>6.2</v>
      </c>
    </row>
    <row r="392" spans="1:26" x14ac:dyDescent="0.25">
      <c r="A392" s="105" t="s">
        <v>243</v>
      </c>
      <c r="B392" s="30">
        <f t="shared" si="200"/>
        <v>5.8</v>
      </c>
      <c r="C392" s="30">
        <f t="shared" ref="C392:D392" si="263">I87</f>
        <v>0</v>
      </c>
      <c r="D392" s="30">
        <f t="shared" si="263"/>
        <v>3.4</v>
      </c>
      <c r="E392" s="30">
        <f t="shared" si="202"/>
        <v>7.8</v>
      </c>
      <c r="F392" s="30">
        <f t="shared" ref="F392:G392" si="264">Q87</f>
        <v>3.7</v>
      </c>
      <c r="G392" s="30">
        <f t="shared" si="264"/>
        <v>6.2</v>
      </c>
      <c r="H392" s="30">
        <f t="shared" si="204"/>
        <v>9</v>
      </c>
      <c r="I392" s="30">
        <f t="shared" ref="I392:K392" si="265">Y87</f>
        <v>6</v>
      </c>
      <c r="J392" s="30">
        <f t="shared" si="265"/>
        <v>7.8</v>
      </c>
      <c r="K392" s="30">
        <f t="shared" si="265"/>
        <v>5.5</v>
      </c>
      <c r="O392" s="280">
        <v>1327</v>
      </c>
      <c r="P392" s="101" t="s">
        <v>83</v>
      </c>
      <c r="Q392" s="30">
        <v>7.1</v>
      </c>
      <c r="R392" s="30">
        <v>0</v>
      </c>
      <c r="S392" s="30">
        <v>4.4000000000000004</v>
      </c>
      <c r="T392" s="30">
        <v>7.8</v>
      </c>
      <c r="U392" s="30">
        <v>7.3</v>
      </c>
      <c r="V392" s="30">
        <v>7.6</v>
      </c>
      <c r="W392" s="30">
        <v>7.9</v>
      </c>
      <c r="X392" s="30">
        <v>6.6</v>
      </c>
      <c r="Y392" s="30">
        <v>7.3</v>
      </c>
      <c r="Z392" s="30">
        <v>6.2</v>
      </c>
    </row>
    <row r="393" spans="1:26" x14ac:dyDescent="0.25">
      <c r="A393" s="105" t="s">
        <v>244</v>
      </c>
      <c r="B393" s="30">
        <f t="shared" si="200"/>
        <v>7.1</v>
      </c>
      <c r="C393" s="30">
        <f t="shared" ref="C393:D393" si="266">I88</f>
        <v>0</v>
      </c>
      <c r="D393" s="30">
        <f t="shared" si="266"/>
        <v>4.4000000000000004</v>
      </c>
      <c r="E393" s="30">
        <f t="shared" si="202"/>
        <v>8.1</v>
      </c>
      <c r="F393" s="30">
        <f t="shared" ref="F393:G393" si="267">Q88</f>
        <v>3.7</v>
      </c>
      <c r="G393" s="30">
        <f t="shared" si="267"/>
        <v>6.4</v>
      </c>
      <c r="H393" s="30">
        <f t="shared" si="204"/>
        <v>9.3000000000000007</v>
      </c>
      <c r="I393" s="30">
        <f t="shared" ref="I393:K393" si="268">Y88</f>
        <v>7</v>
      </c>
      <c r="J393" s="30">
        <f t="shared" si="268"/>
        <v>8.4</v>
      </c>
      <c r="K393" s="30">
        <f t="shared" si="268"/>
        <v>6.2</v>
      </c>
      <c r="O393" s="280">
        <v>1414</v>
      </c>
      <c r="P393" s="101" t="s">
        <v>183</v>
      </c>
      <c r="Q393" s="30">
        <v>4.7</v>
      </c>
      <c r="R393" s="30">
        <v>6.3</v>
      </c>
      <c r="S393" s="30">
        <v>5.6</v>
      </c>
      <c r="T393" s="30">
        <v>6.6</v>
      </c>
      <c r="U393" s="30">
        <v>4.4000000000000004</v>
      </c>
      <c r="V393" s="30">
        <v>5.6</v>
      </c>
      <c r="W393" s="30">
        <v>8.6999999999999993</v>
      </c>
      <c r="X393" s="30">
        <v>6</v>
      </c>
      <c r="Y393" s="30">
        <v>7.6</v>
      </c>
      <c r="Z393" s="30">
        <v>6.2</v>
      </c>
    </row>
    <row r="394" spans="1:26" x14ac:dyDescent="0.25">
      <c r="A394" s="105" t="s">
        <v>222</v>
      </c>
      <c r="B394" s="30">
        <f t="shared" si="200"/>
        <v>6.2</v>
      </c>
      <c r="C394" s="30">
        <f t="shared" ref="C394:D394" si="269">I89</f>
        <v>2.1</v>
      </c>
      <c r="D394" s="30">
        <f t="shared" si="269"/>
        <v>4.5</v>
      </c>
      <c r="E394" s="30">
        <f t="shared" si="202"/>
        <v>8.6</v>
      </c>
      <c r="F394" s="30">
        <f t="shared" ref="F394:G394" si="270">Q89</f>
        <v>4.0999999999999996</v>
      </c>
      <c r="G394" s="30">
        <f t="shared" si="270"/>
        <v>6.9</v>
      </c>
      <c r="H394" s="30">
        <f t="shared" si="204"/>
        <v>9.1999999999999993</v>
      </c>
      <c r="I394" s="30">
        <f t="shared" ref="I394:K394" si="271">Y89</f>
        <v>7.2</v>
      </c>
      <c r="J394" s="30">
        <f t="shared" si="271"/>
        <v>8.4</v>
      </c>
      <c r="K394" s="30">
        <f t="shared" si="271"/>
        <v>6.4</v>
      </c>
      <c r="O394" s="280">
        <v>1519</v>
      </c>
      <c r="P394" s="101" t="s">
        <v>357</v>
      </c>
      <c r="Q394" s="30">
        <v>4.2</v>
      </c>
      <c r="R394" s="30">
        <v>6.1</v>
      </c>
      <c r="S394" s="30">
        <v>5.2</v>
      </c>
      <c r="T394" s="30">
        <v>7.5</v>
      </c>
      <c r="U394" s="30">
        <v>3.5</v>
      </c>
      <c r="V394" s="30">
        <v>5.9</v>
      </c>
      <c r="W394" s="30">
        <v>8.6999999999999993</v>
      </c>
      <c r="X394" s="30">
        <v>6.4</v>
      </c>
      <c r="Y394" s="30">
        <v>7.7</v>
      </c>
      <c r="Z394" s="30">
        <v>6.2</v>
      </c>
    </row>
    <row r="395" spans="1:26" x14ac:dyDescent="0.25">
      <c r="A395" s="105" t="s">
        <v>245</v>
      </c>
      <c r="B395" s="30">
        <f t="shared" si="200"/>
        <v>4.9000000000000004</v>
      </c>
      <c r="C395" s="30">
        <f t="shared" ref="C395:D395" si="272">I90</f>
        <v>1.9</v>
      </c>
      <c r="D395" s="30">
        <f t="shared" si="272"/>
        <v>3.5</v>
      </c>
      <c r="E395" s="30">
        <f t="shared" si="202"/>
        <v>7.1</v>
      </c>
      <c r="F395" s="30">
        <f t="shared" ref="F395:G395" si="273">Q90</f>
        <v>3.9</v>
      </c>
      <c r="G395" s="30">
        <f t="shared" si="273"/>
        <v>5.7</v>
      </c>
      <c r="H395" s="30">
        <f t="shared" si="204"/>
        <v>8.1999999999999993</v>
      </c>
      <c r="I395" s="30">
        <f t="shared" ref="I395:K395" si="274">Y90</f>
        <v>6.4</v>
      </c>
      <c r="J395" s="30">
        <f t="shared" si="274"/>
        <v>7.4</v>
      </c>
      <c r="K395" s="30">
        <f t="shared" si="274"/>
        <v>5.3</v>
      </c>
      <c r="O395" s="280">
        <v>1606</v>
      </c>
      <c r="P395" s="101" t="s">
        <v>368</v>
      </c>
      <c r="Q395" s="30">
        <v>4.4000000000000004</v>
      </c>
      <c r="R395" s="30">
        <v>4.9000000000000004</v>
      </c>
      <c r="S395" s="30">
        <v>4.7</v>
      </c>
      <c r="T395" s="30">
        <v>7.9</v>
      </c>
      <c r="U395" s="30">
        <v>3.9</v>
      </c>
      <c r="V395" s="30">
        <v>6.3</v>
      </c>
      <c r="W395" s="30">
        <v>9.3000000000000007</v>
      </c>
      <c r="X395" s="30">
        <v>6.3</v>
      </c>
      <c r="Y395" s="30">
        <v>8.1999999999999993</v>
      </c>
      <c r="Z395" s="30">
        <v>6.2</v>
      </c>
    </row>
    <row r="396" spans="1:26" x14ac:dyDescent="0.25">
      <c r="A396" s="105" t="s">
        <v>246</v>
      </c>
      <c r="B396" s="30">
        <f t="shared" si="200"/>
        <v>5.4</v>
      </c>
      <c r="C396" s="30">
        <f t="shared" ref="C396:D396" si="275">I91</f>
        <v>2.6</v>
      </c>
      <c r="D396" s="30">
        <f t="shared" si="275"/>
        <v>4.0999999999999996</v>
      </c>
      <c r="E396" s="30">
        <f t="shared" si="202"/>
        <v>7.5</v>
      </c>
      <c r="F396" s="30">
        <f t="shared" ref="F396:G396" si="276">Q91</f>
        <v>2.8</v>
      </c>
      <c r="G396" s="30">
        <f t="shared" si="276"/>
        <v>5.6</v>
      </c>
      <c r="H396" s="30">
        <f t="shared" si="204"/>
        <v>5.8</v>
      </c>
      <c r="I396" s="30">
        <f t="shared" ref="I396:K396" si="277">Y91</f>
        <v>5.5</v>
      </c>
      <c r="J396" s="30">
        <f t="shared" si="277"/>
        <v>5.7</v>
      </c>
      <c r="K396" s="30">
        <f t="shared" si="277"/>
        <v>5.0999999999999996</v>
      </c>
      <c r="O396" s="280">
        <v>1617</v>
      </c>
      <c r="P396" s="101" t="s">
        <v>379</v>
      </c>
      <c r="Q396" s="30">
        <v>4.9000000000000004</v>
      </c>
      <c r="R396" s="30">
        <v>8.9</v>
      </c>
      <c r="S396" s="30">
        <v>7.4</v>
      </c>
      <c r="T396" s="30">
        <v>6.7</v>
      </c>
      <c r="U396" s="30">
        <v>3.3</v>
      </c>
      <c r="V396" s="30">
        <v>5.2</v>
      </c>
      <c r="W396" s="30">
        <v>6.4</v>
      </c>
      <c r="X396" s="30">
        <v>5.8</v>
      </c>
      <c r="Y396" s="30">
        <v>6.1</v>
      </c>
      <c r="Z396" s="30">
        <v>6.2</v>
      </c>
    </row>
    <row r="397" spans="1:26" x14ac:dyDescent="0.25">
      <c r="A397" s="105" t="s">
        <v>247</v>
      </c>
      <c r="B397" s="30">
        <f t="shared" si="200"/>
        <v>2.8</v>
      </c>
      <c r="C397" s="30">
        <f t="shared" ref="C397:D397" si="278">I92</f>
        <v>3.2</v>
      </c>
      <c r="D397" s="30">
        <f t="shared" si="278"/>
        <v>3</v>
      </c>
      <c r="E397" s="30">
        <f t="shared" si="202"/>
        <v>6.7</v>
      </c>
      <c r="F397" s="30">
        <f t="shared" ref="F397:G397" si="279">Q92</f>
        <v>2</v>
      </c>
      <c r="G397" s="30">
        <f t="shared" si="279"/>
        <v>4.8</v>
      </c>
      <c r="H397" s="30">
        <f t="shared" si="204"/>
        <v>3.8</v>
      </c>
      <c r="I397" s="30">
        <f t="shared" ref="I397:K397" si="280">Y92</f>
        <v>6.1</v>
      </c>
      <c r="J397" s="30">
        <f t="shared" si="280"/>
        <v>5.0999999999999996</v>
      </c>
      <c r="K397" s="30">
        <f t="shared" si="280"/>
        <v>4.2</v>
      </c>
      <c r="O397" s="280">
        <v>1628</v>
      </c>
      <c r="P397" s="101" t="s">
        <v>386</v>
      </c>
      <c r="Q397" s="30">
        <v>4.5</v>
      </c>
      <c r="R397" s="30">
        <v>7.1</v>
      </c>
      <c r="S397" s="30">
        <v>6</v>
      </c>
      <c r="T397" s="30">
        <v>8.3000000000000007</v>
      </c>
      <c r="U397" s="30">
        <v>5</v>
      </c>
      <c r="V397" s="30">
        <v>7</v>
      </c>
      <c r="W397" s="30">
        <v>4.4000000000000004</v>
      </c>
      <c r="X397" s="30">
        <v>6.8</v>
      </c>
      <c r="Y397" s="30">
        <v>5.7</v>
      </c>
      <c r="Z397" s="30">
        <v>6.2</v>
      </c>
    </row>
    <row r="398" spans="1:26" x14ac:dyDescent="0.25">
      <c r="A398" s="105" t="s">
        <v>248</v>
      </c>
      <c r="B398" s="30">
        <f t="shared" si="200"/>
        <v>5.5</v>
      </c>
      <c r="C398" s="30">
        <f t="shared" ref="C398:D398" si="281">I93</f>
        <v>2.4</v>
      </c>
      <c r="D398" s="30">
        <f t="shared" si="281"/>
        <v>4.0999999999999996</v>
      </c>
      <c r="E398" s="30">
        <f t="shared" si="202"/>
        <v>7.4</v>
      </c>
      <c r="F398" s="30">
        <f t="shared" ref="F398:G398" si="282">Q93</f>
        <v>2.8</v>
      </c>
      <c r="G398" s="30">
        <f t="shared" si="282"/>
        <v>5.6</v>
      </c>
      <c r="H398" s="30">
        <f t="shared" si="204"/>
        <v>7.7</v>
      </c>
      <c r="I398" s="30">
        <f t="shared" ref="I398:K398" si="283">Y93</f>
        <v>6.8</v>
      </c>
      <c r="J398" s="30">
        <f t="shared" si="283"/>
        <v>7.3</v>
      </c>
      <c r="K398" s="30">
        <f t="shared" si="283"/>
        <v>5.5</v>
      </c>
      <c r="O398" s="280">
        <v>406</v>
      </c>
      <c r="P398" s="101" t="s">
        <v>213</v>
      </c>
      <c r="Q398" s="30">
        <v>5.5</v>
      </c>
      <c r="R398" s="30">
        <v>6.6</v>
      </c>
      <c r="S398" s="30">
        <v>6.1</v>
      </c>
      <c r="T398" s="30">
        <v>7.1</v>
      </c>
      <c r="U398" s="30">
        <v>5.9</v>
      </c>
      <c r="V398" s="30">
        <v>6.5</v>
      </c>
      <c r="W398" s="30">
        <v>5.5</v>
      </c>
      <c r="X398" s="30">
        <v>6</v>
      </c>
      <c r="Y398" s="30">
        <v>5.8</v>
      </c>
      <c r="Z398" s="30">
        <v>6.1</v>
      </c>
    </row>
    <row r="399" spans="1:26" x14ac:dyDescent="0.25">
      <c r="A399" s="105" t="s">
        <v>249</v>
      </c>
      <c r="B399" s="30">
        <f t="shared" si="200"/>
        <v>6.7</v>
      </c>
      <c r="C399" s="30">
        <f t="shared" ref="C399:D399" si="284">I94</f>
        <v>9.1999999999999993</v>
      </c>
      <c r="D399" s="30">
        <f t="shared" si="284"/>
        <v>8.1999999999999993</v>
      </c>
      <c r="E399" s="30">
        <f t="shared" si="202"/>
        <v>6.5</v>
      </c>
      <c r="F399" s="30">
        <f t="shared" ref="F399:G399" si="285">Q94</f>
        <v>6.5</v>
      </c>
      <c r="G399" s="30">
        <f t="shared" si="285"/>
        <v>6.5</v>
      </c>
      <c r="H399" s="30">
        <f t="shared" si="204"/>
        <v>4.9000000000000004</v>
      </c>
      <c r="I399" s="30">
        <f t="shared" ref="I399:K399" si="286">Y94</f>
        <v>6.1</v>
      </c>
      <c r="J399" s="30">
        <f t="shared" si="286"/>
        <v>5.5</v>
      </c>
      <c r="K399" s="30">
        <f t="shared" si="286"/>
        <v>6.6</v>
      </c>
      <c r="O399" s="280">
        <v>610</v>
      </c>
      <c r="P399" s="101" t="s">
        <v>241</v>
      </c>
      <c r="Q399" s="30">
        <v>6.8</v>
      </c>
      <c r="R399" s="30">
        <v>3.9</v>
      </c>
      <c r="S399" s="30">
        <v>5.5</v>
      </c>
      <c r="T399" s="30">
        <v>7.8</v>
      </c>
      <c r="U399" s="30">
        <v>4.3</v>
      </c>
      <c r="V399" s="30">
        <v>6.4</v>
      </c>
      <c r="W399" s="30">
        <v>6.4</v>
      </c>
      <c r="X399" s="30">
        <v>6.6</v>
      </c>
      <c r="Y399" s="30">
        <v>6.5</v>
      </c>
      <c r="Z399" s="30">
        <v>6.1</v>
      </c>
    </row>
    <row r="400" spans="1:26" x14ac:dyDescent="0.25">
      <c r="A400" s="105" t="s">
        <v>216</v>
      </c>
      <c r="B400" s="30">
        <f t="shared" si="200"/>
        <v>3.7</v>
      </c>
      <c r="C400" s="30">
        <f t="shared" ref="C400:D400" si="287">I95</f>
        <v>7.7</v>
      </c>
      <c r="D400" s="30">
        <f t="shared" si="287"/>
        <v>6.1</v>
      </c>
      <c r="E400" s="30">
        <f t="shared" si="202"/>
        <v>6.2</v>
      </c>
      <c r="F400" s="30">
        <f t="shared" ref="F400:G400" si="288">Q95</f>
        <v>2.5</v>
      </c>
      <c r="G400" s="30">
        <f t="shared" si="288"/>
        <v>4.5999999999999996</v>
      </c>
      <c r="H400" s="30">
        <f t="shared" si="204"/>
        <v>2.9</v>
      </c>
      <c r="I400" s="30">
        <f t="shared" ref="I400:K400" si="289">Y95</f>
        <v>5.4</v>
      </c>
      <c r="J400" s="30">
        <f t="shared" si="289"/>
        <v>4.3</v>
      </c>
      <c r="K400" s="30">
        <f t="shared" si="289"/>
        <v>4.9000000000000004</v>
      </c>
      <c r="O400" s="280">
        <v>1001</v>
      </c>
      <c r="P400" s="101" t="s">
        <v>296</v>
      </c>
      <c r="Q400" s="30">
        <v>4.3</v>
      </c>
      <c r="R400" s="30">
        <v>8.8000000000000007</v>
      </c>
      <c r="S400" s="30">
        <v>7.1</v>
      </c>
      <c r="T400" s="30">
        <v>5</v>
      </c>
      <c r="U400" s="30">
        <v>8.3000000000000007</v>
      </c>
      <c r="V400" s="30">
        <v>7</v>
      </c>
      <c r="W400" s="30">
        <v>4.8</v>
      </c>
      <c r="X400" s="30">
        <v>4.3</v>
      </c>
      <c r="Y400" s="30">
        <v>4.5999999999999996</v>
      </c>
      <c r="Z400" s="30">
        <v>6.1</v>
      </c>
    </row>
    <row r="401" spans="1:26" x14ac:dyDescent="0.25">
      <c r="A401" s="105" t="s">
        <v>250</v>
      </c>
      <c r="B401" s="30">
        <f t="shared" si="200"/>
        <v>0.9</v>
      </c>
      <c r="C401" s="30">
        <f t="shared" ref="C401:D401" si="290">I96</f>
        <v>2.1</v>
      </c>
      <c r="D401" s="30">
        <f t="shared" si="290"/>
        <v>1.5</v>
      </c>
      <c r="E401" s="30">
        <f t="shared" si="202"/>
        <v>6.3</v>
      </c>
      <c r="F401" s="30">
        <f t="shared" ref="F401:G401" si="291">Q96</f>
        <v>2</v>
      </c>
      <c r="G401" s="30">
        <f t="shared" si="291"/>
        <v>4.5</v>
      </c>
      <c r="H401" s="30">
        <f t="shared" si="204"/>
        <v>5.7</v>
      </c>
      <c r="I401" s="30">
        <f t="shared" ref="I401:K401" si="292">Y96</f>
        <v>5.2</v>
      </c>
      <c r="J401" s="30">
        <f t="shared" si="292"/>
        <v>5.5</v>
      </c>
      <c r="K401" s="30">
        <f t="shared" si="292"/>
        <v>3.3</v>
      </c>
      <c r="O401" s="280">
        <v>1212</v>
      </c>
      <c r="P401" s="101" t="s">
        <v>222</v>
      </c>
      <c r="Q401" s="30">
        <v>5</v>
      </c>
      <c r="R401" s="30">
        <v>3.9</v>
      </c>
      <c r="S401" s="30">
        <v>4.5</v>
      </c>
      <c r="T401" s="30">
        <v>8</v>
      </c>
      <c r="U401" s="30">
        <v>3.6</v>
      </c>
      <c r="V401" s="30">
        <v>6.3</v>
      </c>
      <c r="W401" s="30">
        <v>9</v>
      </c>
      <c r="X401" s="30">
        <v>6.4</v>
      </c>
      <c r="Y401" s="30">
        <v>8</v>
      </c>
      <c r="Z401" s="30">
        <v>6.1</v>
      </c>
    </row>
    <row r="402" spans="1:26" x14ac:dyDescent="0.25">
      <c r="A402" s="105" t="s">
        <v>251</v>
      </c>
      <c r="B402" s="30">
        <f t="shared" si="200"/>
        <v>1.1000000000000001</v>
      </c>
      <c r="C402" s="30">
        <f t="shared" ref="C402:D402" si="293">I97</f>
        <v>5.6</v>
      </c>
      <c r="D402" s="30">
        <f t="shared" si="293"/>
        <v>3.7</v>
      </c>
      <c r="E402" s="30">
        <f t="shared" si="202"/>
        <v>5.9</v>
      </c>
      <c r="F402" s="30">
        <f t="shared" ref="F402:G402" si="294">Q97</f>
        <v>2</v>
      </c>
      <c r="G402" s="30">
        <f t="shared" si="294"/>
        <v>4.2</v>
      </c>
      <c r="H402" s="30">
        <f t="shared" si="204"/>
        <v>6.7</v>
      </c>
      <c r="I402" s="30">
        <f t="shared" ref="I402:K402" si="295">Y97</f>
        <v>4.8</v>
      </c>
      <c r="J402" s="30">
        <f t="shared" si="295"/>
        <v>5.8</v>
      </c>
      <c r="K402" s="30">
        <f t="shared" si="295"/>
        <v>4.5</v>
      </c>
      <c r="O402" s="280">
        <v>1215</v>
      </c>
      <c r="P402" s="101" t="s">
        <v>281</v>
      </c>
      <c r="Q402" s="30">
        <v>6.5</v>
      </c>
      <c r="R402" s="30">
        <v>0</v>
      </c>
      <c r="S402" s="30">
        <v>4</v>
      </c>
      <c r="T402" s="30">
        <v>8.1</v>
      </c>
      <c r="U402" s="30">
        <v>5.6</v>
      </c>
      <c r="V402" s="30">
        <v>7</v>
      </c>
      <c r="W402" s="30">
        <v>9.1999999999999993</v>
      </c>
      <c r="X402" s="30">
        <v>6.9</v>
      </c>
      <c r="Y402" s="30">
        <v>8.3000000000000007</v>
      </c>
      <c r="Z402" s="30">
        <v>6.1</v>
      </c>
    </row>
    <row r="403" spans="1:26" x14ac:dyDescent="0.25">
      <c r="A403" s="105" t="s">
        <v>252</v>
      </c>
      <c r="B403" s="30">
        <f t="shared" si="200"/>
        <v>7.3</v>
      </c>
      <c r="C403" s="30">
        <f t="shared" ref="C403:D403" si="296">I98</f>
        <v>0.9</v>
      </c>
      <c r="D403" s="30">
        <f t="shared" si="296"/>
        <v>4.9000000000000004</v>
      </c>
      <c r="E403" s="30">
        <f t="shared" si="202"/>
        <v>8.1999999999999993</v>
      </c>
      <c r="F403" s="30">
        <f t="shared" ref="F403:G403" si="297">Q98</f>
        <v>4.0999999999999996</v>
      </c>
      <c r="G403" s="30">
        <f t="shared" si="297"/>
        <v>6.6</v>
      </c>
      <c r="H403" s="30">
        <f t="shared" si="204"/>
        <v>8.1</v>
      </c>
      <c r="I403" s="30">
        <f t="shared" ref="I403:K403" si="298">Y98</f>
        <v>8.8000000000000007</v>
      </c>
      <c r="J403" s="30">
        <f t="shared" si="298"/>
        <v>8.5</v>
      </c>
      <c r="K403" s="30">
        <f t="shared" si="298"/>
        <v>6.5</v>
      </c>
      <c r="O403" s="280">
        <v>1325</v>
      </c>
      <c r="P403" s="101" t="s">
        <v>81</v>
      </c>
      <c r="Q403" s="30">
        <v>6.9</v>
      </c>
      <c r="R403" s="30">
        <v>1.3</v>
      </c>
      <c r="S403" s="30">
        <v>4.7</v>
      </c>
      <c r="T403" s="30">
        <v>7.3</v>
      </c>
      <c r="U403" s="30">
        <v>4.8</v>
      </c>
      <c r="V403" s="30">
        <v>6.2</v>
      </c>
      <c r="W403" s="30">
        <v>9.1</v>
      </c>
      <c r="X403" s="30">
        <v>5.5</v>
      </c>
      <c r="Y403" s="30">
        <v>7.8</v>
      </c>
      <c r="Z403" s="30">
        <v>6.1</v>
      </c>
    </row>
    <row r="404" spans="1:26" x14ac:dyDescent="0.25">
      <c r="A404" s="105" t="s">
        <v>253</v>
      </c>
      <c r="B404" s="30">
        <f t="shared" si="200"/>
        <v>4.2</v>
      </c>
      <c r="C404" s="30">
        <f t="shared" ref="C404:D404" si="299">I99</f>
        <v>7.7</v>
      </c>
      <c r="D404" s="30">
        <f t="shared" si="299"/>
        <v>6.3</v>
      </c>
      <c r="E404" s="30">
        <f t="shared" si="202"/>
        <v>7.3</v>
      </c>
      <c r="F404" s="30">
        <f t="shared" ref="F404:G404" si="300">Q99</f>
        <v>2.2999999999999998</v>
      </c>
      <c r="G404" s="30">
        <f t="shared" si="300"/>
        <v>5.3</v>
      </c>
      <c r="H404" s="30">
        <f t="shared" si="204"/>
        <v>5.8</v>
      </c>
      <c r="I404" s="30">
        <f t="shared" ref="I404:K404" si="301">Y99</f>
        <v>6.4</v>
      </c>
      <c r="J404" s="30">
        <f t="shared" si="301"/>
        <v>6.1</v>
      </c>
      <c r="K404" s="30">
        <f t="shared" si="301"/>
        <v>5.9</v>
      </c>
      <c r="O404" s="280">
        <v>1707</v>
      </c>
      <c r="P404" s="101" t="s">
        <v>394</v>
      </c>
      <c r="Q404" s="30">
        <v>7.4</v>
      </c>
      <c r="R404" s="30">
        <v>0</v>
      </c>
      <c r="S404" s="30">
        <v>4.7</v>
      </c>
      <c r="T404" s="30">
        <v>8</v>
      </c>
      <c r="U404" s="30">
        <v>5.3</v>
      </c>
      <c r="V404" s="30">
        <v>6.9</v>
      </c>
      <c r="W404" s="30">
        <v>6.6</v>
      </c>
      <c r="X404" s="30">
        <v>7.5</v>
      </c>
      <c r="Y404" s="30">
        <v>7.1</v>
      </c>
      <c r="Z404" s="30">
        <v>6.1</v>
      </c>
    </row>
    <row r="405" spans="1:26" x14ac:dyDescent="0.25">
      <c r="A405" s="105" t="s">
        <v>254</v>
      </c>
      <c r="B405" s="30">
        <f t="shared" si="200"/>
        <v>6.3</v>
      </c>
      <c r="C405" s="30">
        <f t="shared" ref="C405:D405" si="302">I100</f>
        <v>0.2</v>
      </c>
      <c r="D405" s="30">
        <f t="shared" si="302"/>
        <v>3.9</v>
      </c>
      <c r="E405" s="30">
        <f t="shared" si="202"/>
        <v>7</v>
      </c>
      <c r="F405" s="30">
        <f t="shared" ref="F405:G405" si="303">Q100</f>
        <v>3.6</v>
      </c>
      <c r="G405" s="30">
        <f t="shared" si="303"/>
        <v>5.6</v>
      </c>
      <c r="H405" s="30">
        <f t="shared" si="204"/>
        <v>6.2</v>
      </c>
      <c r="I405" s="30">
        <f t="shared" ref="I405:K405" si="304">Y100</f>
        <v>5.8</v>
      </c>
      <c r="J405" s="30">
        <f t="shared" si="304"/>
        <v>6</v>
      </c>
      <c r="K405" s="30">
        <f t="shared" si="304"/>
        <v>5.0999999999999996</v>
      </c>
      <c r="O405" s="280">
        <v>1811</v>
      </c>
      <c r="P405" s="101" t="s">
        <v>406</v>
      </c>
      <c r="Q405" s="30">
        <v>5.0999999999999996</v>
      </c>
      <c r="R405" s="30">
        <v>5.0999999999999996</v>
      </c>
      <c r="S405" s="30">
        <v>5.0999999999999996</v>
      </c>
      <c r="T405" s="30">
        <v>8.1999999999999993</v>
      </c>
      <c r="U405" s="30">
        <v>4.5999999999999996</v>
      </c>
      <c r="V405" s="30">
        <v>6.8</v>
      </c>
      <c r="W405" s="30">
        <v>5.6</v>
      </c>
      <c r="X405" s="30">
        <v>7.3</v>
      </c>
      <c r="Y405" s="30">
        <v>6.5</v>
      </c>
      <c r="Z405" s="30">
        <v>6.1</v>
      </c>
    </row>
    <row r="406" spans="1:26" x14ac:dyDescent="0.25">
      <c r="A406" s="105" t="s">
        <v>48</v>
      </c>
      <c r="B406" s="30">
        <f t="shared" si="200"/>
        <v>0.9</v>
      </c>
      <c r="C406" s="30">
        <f t="shared" ref="C406:D406" si="305">I101</f>
        <v>0</v>
      </c>
      <c r="D406" s="30">
        <f t="shared" si="305"/>
        <v>0.5</v>
      </c>
      <c r="E406" s="30">
        <f t="shared" si="202"/>
        <v>7.3</v>
      </c>
      <c r="F406" s="30">
        <f t="shared" ref="F406:G406" si="306">Q101</f>
        <v>2.4</v>
      </c>
      <c r="G406" s="30">
        <f t="shared" si="306"/>
        <v>5.3</v>
      </c>
      <c r="H406" s="30">
        <f t="shared" si="204"/>
        <v>7.2</v>
      </c>
      <c r="I406" s="30">
        <f t="shared" ref="I406:K406" si="307">Y101</f>
        <v>5.3</v>
      </c>
      <c r="J406" s="30">
        <f t="shared" si="307"/>
        <v>6.3</v>
      </c>
      <c r="K406" s="30">
        <f t="shared" si="307"/>
        <v>2.6</v>
      </c>
      <c r="O406" s="280">
        <v>104</v>
      </c>
      <c r="P406" s="101" t="s">
        <v>174</v>
      </c>
      <c r="Q406" s="30">
        <v>2.4</v>
      </c>
      <c r="R406" s="30">
        <v>8.9</v>
      </c>
      <c r="S406" s="30">
        <v>6.7</v>
      </c>
      <c r="T406" s="30">
        <v>7</v>
      </c>
      <c r="U406" s="30">
        <v>5.9</v>
      </c>
      <c r="V406" s="30">
        <v>6.5</v>
      </c>
      <c r="W406" s="30">
        <v>3.8</v>
      </c>
      <c r="X406" s="30">
        <v>5.8</v>
      </c>
      <c r="Y406" s="30">
        <v>4.9000000000000004</v>
      </c>
      <c r="Z406" s="30">
        <v>6</v>
      </c>
    </row>
    <row r="407" spans="1:26" x14ac:dyDescent="0.25">
      <c r="A407" s="105" t="s">
        <v>243</v>
      </c>
      <c r="B407" s="30">
        <f t="shared" si="200"/>
        <v>4.8</v>
      </c>
      <c r="C407" s="30">
        <f t="shared" ref="C407:D407" si="308">I102</f>
        <v>1.7</v>
      </c>
      <c r="D407" s="30">
        <f t="shared" si="308"/>
        <v>3.4</v>
      </c>
      <c r="E407" s="30">
        <f t="shared" si="202"/>
        <v>7.2</v>
      </c>
      <c r="F407" s="30">
        <f t="shared" ref="F407:G407" si="309">Q102</f>
        <v>4.0999999999999996</v>
      </c>
      <c r="G407" s="30">
        <f t="shared" si="309"/>
        <v>5.9</v>
      </c>
      <c r="H407" s="30">
        <f t="shared" si="204"/>
        <v>9.1</v>
      </c>
      <c r="I407" s="30">
        <f t="shared" ref="I407:K407" si="310">Y102</f>
        <v>7.5</v>
      </c>
      <c r="J407" s="30">
        <f t="shared" si="310"/>
        <v>8.4</v>
      </c>
      <c r="K407" s="30">
        <f t="shared" si="310"/>
        <v>5.5</v>
      </c>
      <c r="O407" s="281">
        <v>107</v>
      </c>
      <c r="P407" s="179" t="s">
        <v>176</v>
      </c>
      <c r="Q407" s="30">
        <v>5.0999999999999996</v>
      </c>
      <c r="R407" s="30">
        <v>9.6999999999999993</v>
      </c>
      <c r="S407" s="30">
        <v>8.1999999999999993</v>
      </c>
      <c r="T407" s="30">
        <v>6.4</v>
      </c>
      <c r="U407" s="30">
        <v>7.4</v>
      </c>
      <c r="V407" s="30">
        <v>6.9</v>
      </c>
      <c r="W407" s="30">
        <v>2.6</v>
      </c>
      <c r="X407" s="30">
        <v>5</v>
      </c>
      <c r="Y407" s="30">
        <v>3.9</v>
      </c>
      <c r="Z407" s="30">
        <v>6</v>
      </c>
    </row>
    <row r="408" spans="1:26" x14ac:dyDescent="0.25">
      <c r="A408" s="105" t="s">
        <v>255</v>
      </c>
      <c r="B408" s="30">
        <f t="shared" si="200"/>
        <v>4.8</v>
      </c>
      <c r="C408" s="30">
        <f t="shared" ref="C408:D408" si="311">I103</f>
        <v>1.1000000000000001</v>
      </c>
      <c r="D408" s="30">
        <f t="shared" si="311"/>
        <v>3.2</v>
      </c>
      <c r="E408" s="30">
        <f t="shared" si="202"/>
        <v>8</v>
      </c>
      <c r="F408" s="30">
        <f t="shared" ref="F408:G408" si="312">Q103</f>
        <v>4.9000000000000004</v>
      </c>
      <c r="G408" s="30">
        <f t="shared" si="312"/>
        <v>6.7</v>
      </c>
      <c r="H408" s="30">
        <f t="shared" si="204"/>
        <v>8.4</v>
      </c>
      <c r="I408" s="30">
        <f t="shared" ref="I408:K408" si="313">Y103</f>
        <v>8.4</v>
      </c>
      <c r="J408" s="30">
        <f t="shared" si="313"/>
        <v>8.4</v>
      </c>
      <c r="K408" s="30">
        <f t="shared" si="313"/>
        <v>5.6</v>
      </c>
      <c r="O408" s="280">
        <v>308</v>
      </c>
      <c r="P408" s="101" t="s">
        <v>195</v>
      </c>
      <c r="Q408" s="30">
        <v>1.7</v>
      </c>
      <c r="R408" s="30">
        <v>6.4</v>
      </c>
      <c r="S408" s="30">
        <v>4.5</v>
      </c>
      <c r="T408" s="30">
        <v>7.9</v>
      </c>
      <c r="U408" s="30">
        <v>4.0999999999999996</v>
      </c>
      <c r="V408" s="30">
        <v>6.4</v>
      </c>
      <c r="W408" s="30">
        <v>8</v>
      </c>
      <c r="X408" s="30">
        <v>6.8</v>
      </c>
      <c r="Y408" s="30">
        <v>7.4</v>
      </c>
      <c r="Z408" s="30">
        <v>6</v>
      </c>
    </row>
    <row r="409" spans="1:26" x14ac:dyDescent="0.25">
      <c r="A409" s="105" t="s">
        <v>256</v>
      </c>
      <c r="B409" s="30">
        <f t="shared" si="200"/>
        <v>0.9</v>
      </c>
      <c r="C409" s="30">
        <f t="shared" ref="C409:D409" si="314">I104</f>
        <v>0</v>
      </c>
      <c r="D409" s="30">
        <f t="shared" si="314"/>
        <v>0.5</v>
      </c>
      <c r="E409" s="30">
        <f t="shared" si="202"/>
        <v>6</v>
      </c>
      <c r="F409" s="30">
        <f t="shared" ref="F409:G409" si="315">Q104</f>
        <v>1.8</v>
      </c>
      <c r="G409" s="30">
        <f t="shared" si="315"/>
        <v>4.2</v>
      </c>
      <c r="H409" s="30">
        <f t="shared" si="204"/>
        <v>7.2</v>
      </c>
      <c r="I409" s="30">
        <f t="shared" ref="I409:K409" si="316">Y104</f>
        <v>5.3</v>
      </c>
      <c r="J409" s="30">
        <f t="shared" si="316"/>
        <v>6.3</v>
      </c>
      <c r="K409" s="30">
        <f t="shared" si="316"/>
        <v>2.4</v>
      </c>
      <c r="O409" s="280">
        <v>313</v>
      </c>
      <c r="P409" s="101" t="s">
        <v>200</v>
      </c>
      <c r="Q409" s="30">
        <v>4.8</v>
      </c>
      <c r="R409" s="30">
        <v>4.9000000000000004</v>
      </c>
      <c r="S409" s="30">
        <v>4.9000000000000004</v>
      </c>
      <c r="T409" s="30">
        <v>7.2</v>
      </c>
      <c r="U409" s="30">
        <v>6.3</v>
      </c>
      <c r="V409" s="30">
        <v>6.8</v>
      </c>
      <c r="W409" s="30">
        <v>6</v>
      </c>
      <c r="X409" s="30">
        <v>7.1</v>
      </c>
      <c r="Y409" s="30">
        <v>6.6</v>
      </c>
      <c r="Z409" s="30">
        <v>6</v>
      </c>
    </row>
    <row r="410" spans="1:26" x14ac:dyDescent="0.25">
      <c r="A410" s="105" t="s">
        <v>257</v>
      </c>
      <c r="B410" s="30">
        <f t="shared" si="200"/>
        <v>7.5</v>
      </c>
      <c r="C410" s="30">
        <f t="shared" ref="C410:D410" si="317">I105</f>
        <v>1</v>
      </c>
      <c r="D410" s="30">
        <f t="shared" si="317"/>
        <v>5.0999999999999996</v>
      </c>
      <c r="E410" s="30">
        <f t="shared" si="202"/>
        <v>7.9</v>
      </c>
      <c r="F410" s="30">
        <f t="shared" ref="F410:G410" si="318">Q105</f>
        <v>4.4000000000000004</v>
      </c>
      <c r="G410" s="30">
        <f t="shared" si="318"/>
        <v>6.5</v>
      </c>
      <c r="H410" s="30">
        <f t="shared" si="204"/>
        <v>7.3</v>
      </c>
      <c r="I410" s="30">
        <f t="shared" ref="I410:K410" si="319">Y105</f>
        <v>7.8</v>
      </c>
      <c r="J410" s="30">
        <f t="shared" si="319"/>
        <v>7.6</v>
      </c>
      <c r="K410" s="30">
        <f t="shared" si="319"/>
        <v>6.3</v>
      </c>
      <c r="O410" s="280">
        <v>317</v>
      </c>
      <c r="P410" s="101" t="s">
        <v>77</v>
      </c>
      <c r="Q410" s="30">
        <v>2.7</v>
      </c>
      <c r="R410" s="30">
        <v>6.5</v>
      </c>
      <c r="S410" s="30">
        <v>4.9000000000000004</v>
      </c>
      <c r="T410" s="30">
        <v>7</v>
      </c>
      <c r="U410" s="30">
        <v>3.8</v>
      </c>
      <c r="V410" s="30">
        <v>5.6</v>
      </c>
      <c r="W410" s="30">
        <v>8.5</v>
      </c>
      <c r="X410" s="30">
        <v>6.6</v>
      </c>
      <c r="Y410" s="30">
        <v>7.7</v>
      </c>
      <c r="Z410" s="30">
        <v>6</v>
      </c>
    </row>
    <row r="411" spans="1:26" x14ac:dyDescent="0.25">
      <c r="A411" s="105" t="s">
        <v>258</v>
      </c>
      <c r="B411" s="30">
        <f t="shared" si="200"/>
        <v>5.3</v>
      </c>
      <c r="C411" s="30">
        <f t="shared" ref="C411:D411" si="320">I106</f>
        <v>6.4</v>
      </c>
      <c r="D411" s="30">
        <f t="shared" si="320"/>
        <v>5.9</v>
      </c>
      <c r="E411" s="30">
        <f t="shared" si="202"/>
        <v>8.1</v>
      </c>
      <c r="F411" s="30">
        <f t="shared" ref="F411:G411" si="321">Q106</f>
        <v>3.4</v>
      </c>
      <c r="G411" s="30">
        <f t="shared" si="321"/>
        <v>6.3</v>
      </c>
      <c r="H411" s="30">
        <f t="shared" si="204"/>
        <v>4.5999999999999996</v>
      </c>
      <c r="I411" s="30">
        <f t="shared" ref="I411:K411" si="322">Y106</f>
        <v>8.1999999999999993</v>
      </c>
      <c r="J411" s="30">
        <f t="shared" si="322"/>
        <v>6.8</v>
      </c>
      <c r="K411" s="30">
        <f t="shared" si="322"/>
        <v>6.3</v>
      </c>
      <c r="O411" s="280">
        <v>412</v>
      </c>
      <c r="P411" s="101" t="s">
        <v>67</v>
      </c>
      <c r="Q411" s="30">
        <v>4.7</v>
      </c>
      <c r="R411" s="30">
        <v>7.5</v>
      </c>
      <c r="S411" s="30">
        <v>6.3</v>
      </c>
      <c r="T411" s="30">
        <v>7.5</v>
      </c>
      <c r="U411" s="30">
        <v>4.5999999999999996</v>
      </c>
      <c r="V411" s="30">
        <v>6.3</v>
      </c>
      <c r="W411" s="30">
        <v>4</v>
      </c>
      <c r="X411" s="30">
        <v>6.6</v>
      </c>
      <c r="Y411" s="30">
        <v>5.4</v>
      </c>
      <c r="Z411" s="30">
        <v>6</v>
      </c>
    </row>
    <row r="412" spans="1:26" x14ac:dyDescent="0.25">
      <c r="A412" s="105" t="s">
        <v>259</v>
      </c>
      <c r="B412" s="30">
        <f t="shared" si="200"/>
        <v>8</v>
      </c>
      <c r="C412" s="30">
        <f t="shared" ref="C412:D412" si="323">I107</f>
        <v>1.3</v>
      </c>
      <c r="D412" s="30">
        <f t="shared" si="323"/>
        <v>5.6</v>
      </c>
      <c r="E412" s="30">
        <f t="shared" si="202"/>
        <v>8.3000000000000007</v>
      </c>
      <c r="F412" s="30">
        <f t="shared" ref="F412:G412" si="324">Q107</f>
        <v>5.2</v>
      </c>
      <c r="G412" s="30">
        <f t="shared" si="324"/>
        <v>7</v>
      </c>
      <c r="H412" s="30">
        <f t="shared" si="204"/>
        <v>7.9</v>
      </c>
      <c r="I412" s="30">
        <f t="shared" ref="I412:K412" si="325">Y107</f>
        <v>7.9</v>
      </c>
      <c r="J412" s="30">
        <f t="shared" si="325"/>
        <v>7.9</v>
      </c>
      <c r="K412" s="30">
        <f t="shared" si="325"/>
        <v>6.8</v>
      </c>
      <c r="O412" s="280">
        <v>416</v>
      </c>
      <c r="P412" s="101" t="s">
        <v>200</v>
      </c>
      <c r="Q412" s="30">
        <v>4.7</v>
      </c>
      <c r="R412" s="30">
        <v>4</v>
      </c>
      <c r="S412" s="30">
        <v>4.4000000000000004</v>
      </c>
      <c r="T412" s="30">
        <v>7.1</v>
      </c>
      <c r="U412" s="30">
        <v>5.5</v>
      </c>
      <c r="V412" s="30">
        <v>6.4</v>
      </c>
      <c r="W412" s="30">
        <v>8.9</v>
      </c>
      <c r="X412" s="30">
        <v>6.2</v>
      </c>
      <c r="Y412" s="30">
        <v>7.8</v>
      </c>
      <c r="Z412" s="30">
        <v>6</v>
      </c>
    </row>
    <row r="413" spans="1:26" x14ac:dyDescent="0.25">
      <c r="A413" s="105" t="s">
        <v>260</v>
      </c>
      <c r="B413" s="30">
        <f t="shared" si="200"/>
        <v>6.3</v>
      </c>
      <c r="C413" s="30">
        <f t="shared" ref="C413:D413" si="326">I108</f>
        <v>0</v>
      </c>
      <c r="D413" s="30">
        <f t="shared" si="326"/>
        <v>3.8</v>
      </c>
      <c r="E413" s="30">
        <f t="shared" si="202"/>
        <v>8.6</v>
      </c>
      <c r="F413" s="30">
        <f t="shared" ref="F413:G413" si="327">Q108</f>
        <v>4.7</v>
      </c>
      <c r="G413" s="30">
        <f t="shared" si="327"/>
        <v>7.1</v>
      </c>
      <c r="H413" s="30">
        <f t="shared" si="204"/>
        <v>9.6</v>
      </c>
      <c r="I413" s="30">
        <f t="shared" ref="I413:K413" si="328">Y108</f>
        <v>7.5</v>
      </c>
      <c r="J413" s="30">
        <f t="shared" si="328"/>
        <v>8.8000000000000007</v>
      </c>
      <c r="K413" s="30">
        <f t="shared" si="328"/>
        <v>6.2</v>
      </c>
      <c r="O413" s="280">
        <v>420</v>
      </c>
      <c r="P413" s="101" t="s">
        <v>225</v>
      </c>
      <c r="Q413" s="30">
        <v>4.3</v>
      </c>
      <c r="R413" s="30">
        <v>6.8</v>
      </c>
      <c r="S413" s="30">
        <v>5.7</v>
      </c>
      <c r="T413" s="30">
        <v>6.2</v>
      </c>
      <c r="U413" s="30">
        <v>4.5</v>
      </c>
      <c r="V413" s="30">
        <v>5.4</v>
      </c>
      <c r="W413" s="30">
        <v>8.4</v>
      </c>
      <c r="X413" s="30">
        <v>5.0999999999999996</v>
      </c>
      <c r="Y413" s="30">
        <v>7.1</v>
      </c>
      <c r="Z413" s="30">
        <v>6</v>
      </c>
    </row>
    <row r="414" spans="1:26" x14ac:dyDescent="0.25">
      <c r="A414" s="105" t="s">
        <v>261</v>
      </c>
      <c r="B414" s="30">
        <f t="shared" si="200"/>
        <v>4.5999999999999996</v>
      </c>
      <c r="C414" s="30">
        <f t="shared" ref="C414:D414" si="329">I109</f>
        <v>0</v>
      </c>
      <c r="D414" s="30">
        <f t="shared" si="329"/>
        <v>2.6</v>
      </c>
      <c r="E414" s="30">
        <f t="shared" si="202"/>
        <v>7.5</v>
      </c>
      <c r="F414" s="30">
        <f t="shared" ref="F414:G414" si="330">Q109</f>
        <v>4.2</v>
      </c>
      <c r="G414" s="30">
        <f t="shared" si="330"/>
        <v>6.1</v>
      </c>
      <c r="H414" s="30">
        <f t="shared" si="204"/>
        <v>8.5</v>
      </c>
      <c r="I414" s="30">
        <f t="shared" ref="I414:K414" si="331">Y109</f>
        <v>6</v>
      </c>
      <c r="J414" s="30">
        <f t="shared" si="331"/>
        <v>7.5</v>
      </c>
      <c r="K414" s="30">
        <f t="shared" si="331"/>
        <v>4.9000000000000004</v>
      </c>
      <c r="O414" s="280">
        <v>423</v>
      </c>
      <c r="P414" s="101" t="s">
        <v>228</v>
      </c>
      <c r="Q414" s="30">
        <v>2.8</v>
      </c>
      <c r="R414" s="30">
        <v>6.2</v>
      </c>
      <c r="S414" s="30">
        <v>4.7</v>
      </c>
      <c r="T414" s="30">
        <v>7.6</v>
      </c>
      <c r="U414" s="30">
        <v>4</v>
      </c>
      <c r="V414" s="30">
        <v>6.1</v>
      </c>
      <c r="W414" s="30">
        <v>9.1</v>
      </c>
      <c r="X414" s="30">
        <v>5.3</v>
      </c>
      <c r="Y414" s="30">
        <v>7.7</v>
      </c>
      <c r="Z414" s="30">
        <v>6</v>
      </c>
    </row>
    <row r="415" spans="1:26" x14ac:dyDescent="0.25">
      <c r="A415" s="105" t="s">
        <v>262</v>
      </c>
      <c r="B415" s="30">
        <f t="shared" si="200"/>
        <v>7.5</v>
      </c>
      <c r="C415" s="30">
        <f t="shared" ref="C415:D415" si="332">I110</f>
        <v>8.5</v>
      </c>
      <c r="D415" s="30">
        <f t="shared" si="332"/>
        <v>8</v>
      </c>
      <c r="E415" s="30">
        <f t="shared" si="202"/>
        <v>7.7</v>
      </c>
      <c r="F415" s="30">
        <f t="shared" ref="F415:G415" si="333">Q110</f>
        <v>3.7</v>
      </c>
      <c r="G415" s="30">
        <f t="shared" si="333"/>
        <v>6.1</v>
      </c>
      <c r="H415" s="30">
        <f t="shared" si="204"/>
        <v>5</v>
      </c>
      <c r="I415" s="30">
        <f t="shared" ref="I415:K415" si="334">Y110</f>
        <v>8</v>
      </c>
      <c r="J415" s="30">
        <f t="shared" si="334"/>
        <v>6.8</v>
      </c>
      <c r="K415" s="30">
        <f t="shared" si="334"/>
        <v>6.9</v>
      </c>
      <c r="O415" s="280">
        <v>601</v>
      </c>
      <c r="P415" s="101" t="s">
        <v>232</v>
      </c>
      <c r="Q415" s="30">
        <v>7.4</v>
      </c>
      <c r="R415" s="30">
        <v>9.3000000000000007</v>
      </c>
      <c r="S415" s="30">
        <v>8.5</v>
      </c>
      <c r="T415" s="30">
        <v>6.4</v>
      </c>
      <c r="U415" s="30">
        <v>6.9</v>
      </c>
      <c r="V415" s="30">
        <v>6.7</v>
      </c>
      <c r="W415" s="30">
        <v>2.6</v>
      </c>
      <c r="X415" s="30">
        <v>4.7</v>
      </c>
      <c r="Y415" s="30">
        <v>3.7</v>
      </c>
      <c r="Z415" s="30">
        <v>6</v>
      </c>
    </row>
    <row r="416" spans="1:26" x14ac:dyDescent="0.25">
      <c r="A416" s="100" t="s">
        <v>85</v>
      </c>
      <c r="B416" s="30">
        <f t="shared" si="200"/>
        <v>6.3</v>
      </c>
      <c r="C416" s="30">
        <f t="shared" ref="C416:D416" si="335">I111</f>
        <v>10</v>
      </c>
      <c r="D416" s="30">
        <f t="shared" si="335"/>
        <v>8.8000000000000007</v>
      </c>
      <c r="E416" s="30">
        <f t="shared" si="202"/>
        <v>4.5999999999999996</v>
      </c>
      <c r="F416" s="30">
        <f t="shared" ref="F416:G416" si="336">Q111</f>
        <v>6.2</v>
      </c>
      <c r="G416" s="30">
        <f t="shared" si="336"/>
        <v>5.5</v>
      </c>
      <c r="H416" s="30">
        <f t="shared" si="204"/>
        <v>2.9</v>
      </c>
      <c r="I416" s="30">
        <f t="shared" ref="I416:K416" si="337">Y111</f>
        <v>3</v>
      </c>
      <c r="J416" s="30">
        <f t="shared" si="337"/>
        <v>3</v>
      </c>
      <c r="K416" s="30">
        <f t="shared" si="337"/>
        <v>5.3</v>
      </c>
      <c r="O416" s="280">
        <v>607</v>
      </c>
      <c r="P416" s="101" t="s">
        <v>238</v>
      </c>
      <c r="Q416" s="30">
        <v>7.6</v>
      </c>
      <c r="R416" s="30">
        <v>4.9000000000000004</v>
      </c>
      <c r="S416" s="30">
        <v>6.4</v>
      </c>
      <c r="T416" s="30">
        <v>7.7</v>
      </c>
      <c r="U416" s="30">
        <v>6.5</v>
      </c>
      <c r="V416" s="30">
        <v>7.1</v>
      </c>
      <c r="W416" s="30">
        <v>3.3</v>
      </c>
      <c r="X416" s="30">
        <v>6</v>
      </c>
      <c r="Y416" s="30">
        <v>4.8</v>
      </c>
      <c r="Z416" s="30">
        <v>6</v>
      </c>
    </row>
    <row r="417" spans="1:26" x14ac:dyDescent="0.25">
      <c r="A417" s="105" t="s">
        <v>263</v>
      </c>
      <c r="B417" s="30">
        <f t="shared" si="200"/>
        <v>8.1</v>
      </c>
      <c r="C417" s="30">
        <f t="shared" ref="C417:D417" si="338">I112</f>
        <v>1.6</v>
      </c>
      <c r="D417" s="30">
        <f t="shared" si="338"/>
        <v>5.8</v>
      </c>
      <c r="E417" s="30">
        <f t="shared" si="202"/>
        <v>7.9</v>
      </c>
      <c r="F417" s="30">
        <f t="shared" ref="F417:G417" si="339">Q112</f>
        <v>3.3</v>
      </c>
      <c r="G417" s="30">
        <f t="shared" si="339"/>
        <v>6.1</v>
      </c>
      <c r="H417" s="30">
        <f t="shared" si="204"/>
        <v>7.1</v>
      </c>
      <c r="I417" s="30">
        <f t="shared" ref="I417:K417" si="340">Y112</f>
        <v>7.5</v>
      </c>
      <c r="J417" s="30">
        <f t="shared" si="340"/>
        <v>7.3</v>
      </c>
      <c r="K417" s="30">
        <f t="shared" si="340"/>
        <v>6.4</v>
      </c>
      <c r="O417" s="280">
        <v>1002</v>
      </c>
      <c r="P417" s="101" t="s">
        <v>297</v>
      </c>
      <c r="Q417" s="30">
        <v>7</v>
      </c>
      <c r="R417" s="30">
        <v>0</v>
      </c>
      <c r="S417" s="30">
        <v>4.4000000000000004</v>
      </c>
      <c r="T417" s="30">
        <v>7.7</v>
      </c>
      <c r="U417" s="30">
        <v>5.6</v>
      </c>
      <c r="V417" s="30">
        <v>6.8</v>
      </c>
      <c r="W417" s="30">
        <v>8.8000000000000007</v>
      </c>
      <c r="X417" s="30">
        <v>4.7</v>
      </c>
      <c r="Y417" s="30">
        <v>7.3</v>
      </c>
      <c r="Z417" s="30">
        <v>6</v>
      </c>
    </row>
    <row r="418" spans="1:26" x14ac:dyDescent="0.25">
      <c r="A418" s="105" t="s">
        <v>264</v>
      </c>
      <c r="B418" s="30">
        <f t="shared" si="200"/>
        <v>3.5</v>
      </c>
      <c r="C418" s="30">
        <f t="shared" ref="C418:D418" si="341">I113</f>
        <v>2.2000000000000002</v>
      </c>
      <c r="D418" s="30">
        <f t="shared" si="341"/>
        <v>2.9</v>
      </c>
      <c r="E418" s="30">
        <f t="shared" si="202"/>
        <v>7.5</v>
      </c>
      <c r="F418" s="30">
        <f t="shared" ref="F418:G418" si="342">Q113</f>
        <v>7.2</v>
      </c>
      <c r="G418" s="30">
        <f t="shared" si="342"/>
        <v>7.4</v>
      </c>
      <c r="H418" s="30">
        <f t="shared" si="204"/>
        <v>4.7</v>
      </c>
      <c r="I418" s="30">
        <f t="shared" ref="I418:K418" si="343">Y113</f>
        <v>6.7</v>
      </c>
      <c r="J418" s="30">
        <f t="shared" si="343"/>
        <v>5.8</v>
      </c>
      <c r="K418" s="30">
        <f t="shared" si="343"/>
        <v>5</v>
      </c>
      <c r="O418" s="280">
        <v>1006</v>
      </c>
      <c r="P418" s="101" t="s">
        <v>295</v>
      </c>
      <c r="Q418" s="30">
        <v>4.4000000000000004</v>
      </c>
      <c r="R418" s="30">
        <v>4.2</v>
      </c>
      <c r="S418" s="30">
        <v>4.3</v>
      </c>
      <c r="T418" s="30">
        <v>6.5</v>
      </c>
      <c r="U418" s="30">
        <v>6.3</v>
      </c>
      <c r="V418" s="30">
        <v>6.4</v>
      </c>
      <c r="W418" s="30">
        <v>8.1999999999999993</v>
      </c>
      <c r="X418" s="30">
        <v>7.1</v>
      </c>
      <c r="Y418" s="30">
        <v>7.7</v>
      </c>
      <c r="Z418" s="30">
        <v>6</v>
      </c>
    </row>
    <row r="419" spans="1:26" x14ac:dyDescent="0.25">
      <c r="A419" s="105" t="s">
        <v>265</v>
      </c>
      <c r="B419" s="30">
        <f t="shared" si="200"/>
        <v>7.6</v>
      </c>
      <c r="C419" s="30">
        <f t="shared" ref="C419:D419" si="344">I114</f>
        <v>2.9</v>
      </c>
      <c r="D419" s="30">
        <f t="shared" si="344"/>
        <v>5.7</v>
      </c>
      <c r="E419" s="30">
        <f t="shared" si="202"/>
        <v>8.1999999999999993</v>
      </c>
      <c r="F419" s="30">
        <f t="shared" ref="F419:G419" si="345">Q114</f>
        <v>4.4000000000000004</v>
      </c>
      <c r="G419" s="30">
        <f t="shared" si="345"/>
        <v>6.7</v>
      </c>
      <c r="H419" s="30">
        <f t="shared" si="204"/>
        <v>7.7</v>
      </c>
      <c r="I419" s="30">
        <f t="shared" ref="I419:K419" si="346">Y114</f>
        <v>9.1999999999999993</v>
      </c>
      <c r="J419" s="30">
        <f t="shared" si="346"/>
        <v>8.6</v>
      </c>
      <c r="K419" s="30">
        <f t="shared" si="346"/>
        <v>6.9</v>
      </c>
      <c r="O419" s="280">
        <v>1311</v>
      </c>
      <c r="P419" s="101" t="s">
        <v>67</v>
      </c>
      <c r="Q419" s="30">
        <v>4.7</v>
      </c>
      <c r="R419" s="30">
        <v>3.2</v>
      </c>
      <c r="S419" s="30">
        <v>4</v>
      </c>
      <c r="T419" s="30">
        <v>8.1</v>
      </c>
      <c r="U419" s="30">
        <v>4.9000000000000004</v>
      </c>
      <c r="V419" s="30">
        <v>6.8</v>
      </c>
      <c r="W419" s="30">
        <v>9.1</v>
      </c>
      <c r="X419" s="30">
        <v>6.3</v>
      </c>
      <c r="Y419" s="30">
        <v>8</v>
      </c>
      <c r="Z419" s="30">
        <v>6</v>
      </c>
    </row>
    <row r="420" spans="1:26" x14ac:dyDescent="0.25">
      <c r="A420" s="105" t="s">
        <v>172</v>
      </c>
      <c r="B420" s="30">
        <f t="shared" si="200"/>
        <v>1</v>
      </c>
      <c r="C420" s="30">
        <f t="shared" ref="C420:D420" si="347">I115</f>
        <v>4.7</v>
      </c>
      <c r="D420" s="30">
        <f t="shared" si="347"/>
        <v>3.1</v>
      </c>
      <c r="E420" s="30">
        <f t="shared" si="202"/>
        <v>7.3</v>
      </c>
      <c r="F420" s="30">
        <f t="shared" ref="F420:G420" si="348">Q115</f>
        <v>8</v>
      </c>
      <c r="G420" s="30">
        <f t="shared" si="348"/>
        <v>7.7</v>
      </c>
      <c r="H420" s="30">
        <f t="shared" si="204"/>
        <v>5.7</v>
      </c>
      <c r="I420" s="30">
        <f t="shared" ref="I420:K420" si="349">Y115</f>
        <v>6</v>
      </c>
      <c r="J420" s="30">
        <f t="shared" si="349"/>
        <v>5.9</v>
      </c>
      <c r="K420" s="30">
        <f t="shared" si="349"/>
        <v>5.2</v>
      </c>
      <c r="O420" s="280">
        <v>1319</v>
      </c>
      <c r="P420" s="101" t="s">
        <v>75</v>
      </c>
      <c r="Q420" s="30">
        <v>6</v>
      </c>
      <c r="R420" s="30">
        <v>1.8</v>
      </c>
      <c r="S420" s="30">
        <v>4.2</v>
      </c>
      <c r="T420" s="30">
        <v>8</v>
      </c>
      <c r="U420" s="30">
        <v>4.8</v>
      </c>
      <c r="V420" s="30">
        <v>6.7</v>
      </c>
      <c r="W420" s="30">
        <v>7.9</v>
      </c>
      <c r="X420" s="30">
        <v>7.7</v>
      </c>
      <c r="Y420" s="30">
        <v>7.8</v>
      </c>
      <c r="Z420" s="30">
        <v>6</v>
      </c>
    </row>
    <row r="421" spans="1:26" x14ac:dyDescent="0.25">
      <c r="A421" s="105" t="s">
        <v>266</v>
      </c>
      <c r="B421" s="30">
        <f t="shared" si="200"/>
        <v>3.6</v>
      </c>
      <c r="C421" s="30">
        <f t="shared" ref="C421:D421" si="350">I116</f>
        <v>10</v>
      </c>
      <c r="D421" s="30">
        <f t="shared" si="350"/>
        <v>8.1999999999999993</v>
      </c>
      <c r="E421" s="30">
        <f t="shared" si="202"/>
        <v>6.9</v>
      </c>
      <c r="F421" s="30">
        <f t="shared" ref="F421:G421" si="351">Q116</f>
        <v>4.9000000000000004</v>
      </c>
      <c r="G421" s="30">
        <f t="shared" si="351"/>
        <v>6</v>
      </c>
      <c r="H421" s="30">
        <f t="shared" si="204"/>
        <v>3.2</v>
      </c>
      <c r="I421" s="30">
        <f t="shared" ref="I421:K421" si="352">Y116</f>
        <v>6.1</v>
      </c>
      <c r="J421" s="30">
        <f t="shared" si="352"/>
        <v>4.8</v>
      </c>
      <c r="K421" s="30">
        <f t="shared" si="352"/>
        <v>6.2</v>
      </c>
      <c r="O421" s="280">
        <v>1410</v>
      </c>
      <c r="P421" s="101" t="s">
        <v>334</v>
      </c>
      <c r="Q421" s="30">
        <v>3.8</v>
      </c>
      <c r="R421" s="30">
        <v>4.5</v>
      </c>
      <c r="S421" s="30">
        <v>4.2</v>
      </c>
      <c r="T421" s="30">
        <v>7.2</v>
      </c>
      <c r="U421" s="30">
        <v>5.6</v>
      </c>
      <c r="V421" s="30">
        <v>6.5</v>
      </c>
      <c r="W421" s="30">
        <v>8.9</v>
      </c>
      <c r="X421" s="30">
        <v>6.5</v>
      </c>
      <c r="Y421" s="30">
        <v>7.9</v>
      </c>
      <c r="Z421" s="30">
        <v>6</v>
      </c>
    </row>
    <row r="422" spans="1:26" x14ac:dyDescent="0.25">
      <c r="A422" s="105" t="s">
        <v>193</v>
      </c>
      <c r="B422" s="30">
        <f t="shared" si="200"/>
        <v>5.7</v>
      </c>
      <c r="C422" s="30">
        <f t="shared" ref="C422:D422" si="353">I117</f>
        <v>3.2</v>
      </c>
      <c r="D422" s="30">
        <f t="shared" si="353"/>
        <v>4.5999999999999996</v>
      </c>
      <c r="E422" s="30">
        <f t="shared" si="202"/>
        <v>7</v>
      </c>
      <c r="F422" s="30">
        <f t="shared" ref="F422:G422" si="354">Q117</f>
        <v>4</v>
      </c>
      <c r="G422" s="30">
        <f t="shared" si="354"/>
        <v>5.7</v>
      </c>
      <c r="H422" s="30">
        <f t="shared" si="204"/>
        <v>7.9</v>
      </c>
      <c r="I422" s="30">
        <f t="shared" ref="I422:K422" si="355">Y117</f>
        <v>7.9</v>
      </c>
      <c r="J422" s="30">
        <f t="shared" si="355"/>
        <v>7.9</v>
      </c>
      <c r="K422" s="30">
        <f t="shared" si="355"/>
        <v>5.9</v>
      </c>
      <c r="O422" s="280">
        <v>1618</v>
      </c>
      <c r="P422" s="101" t="s">
        <v>380</v>
      </c>
      <c r="Q422" s="30">
        <v>5.6</v>
      </c>
      <c r="R422" s="30">
        <v>0</v>
      </c>
      <c r="S422" s="30">
        <v>3.3</v>
      </c>
      <c r="T422" s="30">
        <v>7.1</v>
      </c>
      <c r="U422" s="30">
        <v>8.1999999999999993</v>
      </c>
      <c r="V422" s="30">
        <v>7.7</v>
      </c>
      <c r="W422" s="30">
        <v>9.4</v>
      </c>
      <c r="X422" s="30">
        <v>6.9</v>
      </c>
      <c r="Y422" s="30">
        <v>8.4</v>
      </c>
      <c r="Z422" s="30">
        <v>6</v>
      </c>
    </row>
    <row r="423" spans="1:26" x14ac:dyDescent="0.25">
      <c r="A423" s="105" t="s">
        <v>267</v>
      </c>
      <c r="B423" s="30">
        <f t="shared" si="200"/>
        <v>6.3</v>
      </c>
      <c r="C423" s="30">
        <f t="shared" ref="C423:D423" si="356">I118</f>
        <v>0.2</v>
      </c>
      <c r="D423" s="30">
        <f t="shared" si="356"/>
        <v>3.9</v>
      </c>
      <c r="E423" s="30">
        <f t="shared" si="202"/>
        <v>7.3</v>
      </c>
      <c r="F423" s="30">
        <f t="shared" ref="F423:G423" si="357">Q118</f>
        <v>1.9</v>
      </c>
      <c r="G423" s="30">
        <f t="shared" si="357"/>
        <v>5.2</v>
      </c>
      <c r="H423" s="30">
        <f t="shared" si="204"/>
        <v>8.6999999999999993</v>
      </c>
      <c r="I423" s="30">
        <f t="shared" ref="I423:K423" si="358">Y118</f>
        <v>6.6</v>
      </c>
      <c r="J423" s="30">
        <f t="shared" si="358"/>
        <v>7.8</v>
      </c>
      <c r="K423" s="30">
        <f t="shared" si="358"/>
        <v>5.4</v>
      </c>
      <c r="O423" s="280">
        <v>1806</v>
      </c>
      <c r="P423" s="101" t="s">
        <v>402</v>
      </c>
      <c r="Q423" s="30">
        <v>3.7</v>
      </c>
      <c r="R423" s="30">
        <v>7.8</v>
      </c>
      <c r="S423" s="30">
        <v>6.2</v>
      </c>
      <c r="T423" s="30">
        <v>7.6</v>
      </c>
      <c r="U423" s="30">
        <v>8.8000000000000007</v>
      </c>
      <c r="V423" s="30">
        <v>8.3000000000000007</v>
      </c>
      <c r="W423" s="30">
        <v>2.2999999999999998</v>
      </c>
      <c r="X423" s="30">
        <v>5.8</v>
      </c>
      <c r="Y423" s="30">
        <v>4.3</v>
      </c>
      <c r="Z423" s="30">
        <v>6</v>
      </c>
    </row>
    <row r="424" spans="1:26" x14ac:dyDescent="0.25">
      <c r="A424" s="105" t="s">
        <v>268</v>
      </c>
      <c r="B424" s="30">
        <f t="shared" si="200"/>
        <v>5.6</v>
      </c>
      <c r="C424" s="30">
        <f t="shared" ref="C424:D424" si="359">I119</f>
        <v>8.1999999999999993</v>
      </c>
      <c r="D424" s="30">
        <f t="shared" si="359"/>
        <v>7.1</v>
      </c>
      <c r="E424" s="30">
        <f t="shared" si="202"/>
        <v>7.8</v>
      </c>
      <c r="F424" s="30">
        <f t="shared" ref="F424:G424" si="360">Q119</f>
        <v>4.5999999999999996</v>
      </c>
      <c r="G424" s="30">
        <f t="shared" si="360"/>
        <v>6.5</v>
      </c>
      <c r="H424" s="30">
        <f t="shared" si="204"/>
        <v>8.8000000000000007</v>
      </c>
      <c r="I424" s="30">
        <f t="shared" ref="I424:K424" si="361">Y119</f>
        <v>8.3000000000000007</v>
      </c>
      <c r="J424" s="30">
        <f t="shared" si="361"/>
        <v>8.6</v>
      </c>
      <c r="K424" s="30">
        <f t="shared" si="361"/>
        <v>7.3</v>
      </c>
      <c r="O424" s="280">
        <v>206</v>
      </c>
      <c r="P424" s="101" t="s">
        <v>183</v>
      </c>
      <c r="Q424" s="30">
        <v>4</v>
      </c>
      <c r="R424" s="30">
        <v>3.7</v>
      </c>
      <c r="S424" s="30">
        <v>3.9</v>
      </c>
      <c r="T424" s="30">
        <v>7.3</v>
      </c>
      <c r="U424" s="30">
        <v>6.8</v>
      </c>
      <c r="V424" s="30">
        <v>7.1</v>
      </c>
      <c r="W424" s="30">
        <v>8.6999999999999993</v>
      </c>
      <c r="X424" s="30">
        <v>5.5</v>
      </c>
      <c r="Y424" s="30">
        <v>7.4</v>
      </c>
      <c r="Z424" s="30">
        <v>5.9</v>
      </c>
    </row>
    <row r="425" spans="1:26" x14ac:dyDescent="0.25">
      <c r="A425" s="105" t="s">
        <v>269</v>
      </c>
      <c r="B425" s="30">
        <f t="shared" si="200"/>
        <v>3.4</v>
      </c>
      <c r="C425" s="30">
        <f t="shared" ref="C425:D425" si="362">I120</f>
        <v>0</v>
      </c>
      <c r="D425" s="30">
        <f t="shared" si="362"/>
        <v>1.9</v>
      </c>
      <c r="E425" s="30">
        <f t="shared" si="202"/>
        <v>7</v>
      </c>
      <c r="F425" s="30">
        <f t="shared" ref="F425:G425" si="363">Q120</f>
        <v>3.1</v>
      </c>
      <c r="G425" s="30">
        <f t="shared" si="363"/>
        <v>5.4</v>
      </c>
      <c r="H425" s="30">
        <f t="shared" si="204"/>
        <v>6.5</v>
      </c>
      <c r="I425" s="30">
        <f t="shared" ref="I425:K425" si="364">Y120</f>
        <v>6.8</v>
      </c>
      <c r="J425" s="30">
        <f t="shared" si="364"/>
        <v>6.7</v>
      </c>
      <c r="K425" s="30">
        <f t="shared" si="364"/>
        <v>4.0999999999999996</v>
      </c>
      <c r="O425" s="280">
        <v>319</v>
      </c>
      <c r="P425" s="101" t="s">
        <v>205</v>
      </c>
      <c r="Q425" s="30">
        <v>5</v>
      </c>
      <c r="R425" s="30">
        <v>7.3</v>
      </c>
      <c r="S425" s="30">
        <v>6.3</v>
      </c>
      <c r="T425" s="30">
        <v>6.4</v>
      </c>
      <c r="U425" s="30">
        <v>2.4</v>
      </c>
      <c r="V425" s="30">
        <v>4.7</v>
      </c>
      <c r="W425" s="30">
        <v>8.1999999999999993</v>
      </c>
      <c r="X425" s="30">
        <v>5.3</v>
      </c>
      <c r="Y425" s="30">
        <v>7</v>
      </c>
      <c r="Z425" s="30">
        <v>5.9</v>
      </c>
    </row>
    <row r="426" spans="1:26" x14ac:dyDescent="0.25">
      <c r="A426" s="105" t="s">
        <v>270</v>
      </c>
      <c r="B426" s="30">
        <f t="shared" si="200"/>
        <v>5.3</v>
      </c>
      <c r="C426" s="30">
        <f t="shared" ref="C426:D426" si="365">I121</f>
        <v>1</v>
      </c>
      <c r="D426" s="30">
        <f t="shared" si="365"/>
        <v>3.4</v>
      </c>
      <c r="E426" s="30">
        <f t="shared" si="202"/>
        <v>8.6</v>
      </c>
      <c r="F426" s="30">
        <f t="shared" ref="F426:G426" si="366">Q121</f>
        <v>6.2</v>
      </c>
      <c r="G426" s="30">
        <f t="shared" si="366"/>
        <v>7.6</v>
      </c>
      <c r="H426" s="30">
        <f t="shared" si="204"/>
        <v>6.3</v>
      </c>
      <c r="I426" s="30">
        <f t="shared" ref="I426:K426" si="367">Y121</f>
        <v>9.1</v>
      </c>
      <c r="J426" s="30">
        <f t="shared" si="367"/>
        <v>8</v>
      </c>
      <c r="K426" s="30">
        <f t="shared" si="367"/>
        <v>5.9</v>
      </c>
      <c r="O426" s="280">
        <v>708</v>
      </c>
      <c r="P426" s="101" t="s">
        <v>253</v>
      </c>
      <c r="Q426" s="30">
        <v>4.2</v>
      </c>
      <c r="R426" s="30">
        <v>7.7</v>
      </c>
      <c r="S426" s="30">
        <v>6.3</v>
      </c>
      <c r="T426" s="30">
        <v>7.3</v>
      </c>
      <c r="U426" s="30">
        <v>2.2999999999999998</v>
      </c>
      <c r="V426" s="30">
        <v>5.3</v>
      </c>
      <c r="W426" s="30">
        <v>5.8</v>
      </c>
      <c r="X426" s="30">
        <v>6.4</v>
      </c>
      <c r="Y426" s="30">
        <v>6.1</v>
      </c>
      <c r="Z426" s="30">
        <v>5.9</v>
      </c>
    </row>
    <row r="427" spans="1:26" x14ac:dyDescent="0.25">
      <c r="A427" s="105" t="s">
        <v>271</v>
      </c>
      <c r="B427" s="30">
        <f t="shared" si="200"/>
        <v>2.1</v>
      </c>
      <c r="C427" s="30">
        <f t="shared" ref="C427:D427" si="368">I122</f>
        <v>0</v>
      </c>
      <c r="D427" s="30">
        <f t="shared" si="368"/>
        <v>1.1000000000000001</v>
      </c>
      <c r="E427" s="30">
        <f t="shared" si="202"/>
        <v>6.8</v>
      </c>
      <c r="F427" s="30">
        <f t="shared" ref="F427:G427" si="369">Q122</f>
        <v>2.9</v>
      </c>
      <c r="G427" s="30">
        <f t="shared" si="369"/>
        <v>5.2</v>
      </c>
      <c r="H427" s="30">
        <f t="shared" si="204"/>
        <v>7.6</v>
      </c>
      <c r="I427" s="30">
        <f t="shared" ref="I427:K427" si="370">Y122</f>
        <v>5.6</v>
      </c>
      <c r="J427" s="30">
        <f t="shared" si="370"/>
        <v>6.7</v>
      </c>
      <c r="K427" s="30">
        <f t="shared" si="370"/>
        <v>3.4</v>
      </c>
      <c r="O427" s="280">
        <v>807</v>
      </c>
      <c r="P427" s="101" t="s">
        <v>193</v>
      </c>
      <c r="Q427" s="30">
        <v>5.7</v>
      </c>
      <c r="R427" s="30">
        <v>3.2</v>
      </c>
      <c r="S427" s="30">
        <v>4.5999999999999996</v>
      </c>
      <c r="T427" s="30">
        <v>7</v>
      </c>
      <c r="U427" s="30">
        <v>4</v>
      </c>
      <c r="V427" s="30">
        <v>5.7</v>
      </c>
      <c r="W427" s="30">
        <v>7.9</v>
      </c>
      <c r="X427" s="30">
        <v>7.9</v>
      </c>
      <c r="Y427" s="30">
        <v>7.9</v>
      </c>
      <c r="Z427" s="30">
        <v>5.9</v>
      </c>
    </row>
    <row r="428" spans="1:26" x14ac:dyDescent="0.25">
      <c r="A428" s="105" t="s">
        <v>272</v>
      </c>
      <c r="B428" s="30">
        <f t="shared" si="200"/>
        <v>4</v>
      </c>
      <c r="C428" s="30">
        <f t="shared" ref="C428:D428" si="371">I123</f>
        <v>4</v>
      </c>
      <c r="D428" s="30">
        <f t="shared" si="371"/>
        <v>4</v>
      </c>
      <c r="E428" s="30">
        <f t="shared" si="202"/>
        <v>7.2</v>
      </c>
      <c r="F428" s="30">
        <f t="shared" ref="F428:G428" si="372">Q123</f>
        <v>2.7</v>
      </c>
      <c r="G428" s="30">
        <f t="shared" si="372"/>
        <v>5.4</v>
      </c>
      <c r="H428" s="30">
        <f t="shared" si="204"/>
        <v>7.4</v>
      </c>
      <c r="I428" s="30">
        <f t="shared" ref="I428:K428" si="373">Y123</f>
        <v>7.4</v>
      </c>
      <c r="J428" s="30">
        <f t="shared" si="373"/>
        <v>7.4</v>
      </c>
      <c r="K428" s="30">
        <f t="shared" si="373"/>
        <v>5.4</v>
      </c>
      <c r="O428" s="280">
        <v>811</v>
      </c>
      <c r="P428" s="101" t="s">
        <v>270</v>
      </c>
      <c r="Q428" s="30">
        <v>5.3</v>
      </c>
      <c r="R428" s="30">
        <v>1</v>
      </c>
      <c r="S428" s="30">
        <v>3.4</v>
      </c>
      <c r="T428" s="30">
        <v>8.6</v>
      </c>
      <c r="U428" s="30">
        <v>6.2</v>
      </c>
      <c r="V428" s="30">
        <v>7.6</v>
      </c>
      <c r="W428" s="30">
        <v>6.3</v>
      </c>
      <c r="X428" s="30">
        <v>9.1</v>
      </c>
      <c r="Y428" s="30">
        <v>8</v>
      </c>
      <c r="Z428" s="30">
        <v>5.9</v>
      </c>
    </row>
    <row r="429" spans="1:26" x14ac:dyDescent="0.25">
      <c r="A429" s="105" t="s">
        <v>273</v>
      </c>
      <c r="B429" s="30">
        <f t="shared" si="200"/>
        <v>2.9</v>
      </c>
      <c r="C429" s="30">
        <f t="shared" ref="C429:D429" si="374">I124</f>
        <v>2.4</v>
      </c>
      <c r="D429" s="30">
        <f t="shared" si="374"/>
        <v>2.7</v>
      </c>
      <c r="E429" s="30">
        <f t="shared" si="202"/>
        <v>8</v>
      </c>
      <c r="F429" s="30">
        <f t="shared" ref="F429:G429" si="375">Q124</f>
        <v>5.6</v>
      </c>
      <c r="G429" s="30">
        <f t="shared" si="375"/>
        <v>7</v>
      </c>
      <c r="H429" s="30">
        <f t="shared" si="204"/>
        <v>7.4</v>
      </c>
      <c r="I429" s="30">
        <f t="shared" ref="I429:K429" si="376">Y124</f>
        <v>6.7</v>
      </c>
      <c r="J429" s="30">
        <f t="shared" si="376"/>
        <v>7.1</v>
      </c>
      <c r="K429" s="30">
        <f t="shared" si="376"/>
        <v>5.0999999999999996</v>
      </c>
      <c r="O429" s="280">
        <v>824</v>
      </c>
      <c r="P429" s="101" t="s">
        <v>283</v>
      </c>
      <c r="Q429" s="30">
        <v>3.9</v>
      </c>
      <c r="R429" s="30">
        <v>8.5</v>
      </c>
      <c r="S429" s="30">
        <v>6.8</v>
      </c>
      <c r="T429" s="30">
        <v>7.1</v>
      </c>
      <c r="U429" s="30">
        <v>5</v>
      </c>
      <c r="V429" s="30">
        <v>6.2</v>
      </c>
      <c r="W429" s="30">
        <v>4.0999999999999996</v>
      </c>
      <c r="X429" s="30">
        <v>5.4</v>
      </c>
      <c r="Y429" s="30">
        <v>4.8</v>
      </c>
      <c r="Z429" s="30">
        <v>5.9</v>
      </c>
    </row>
    <row r="430" spans="1:26" x14ac:dyDescent="0.25">
      <c r="A430" s="105" t="s">
        <v>274</v>
      </c>
      <c r="B430" s="30">
        <f t="shared" si="200"/>
        <v>7.3</v>
      </c>
      <c r="C430" s="30">
        <f t="shared" ref="C430:D430" si="377">I125</f>
        <v>0</v>
      </c>
      <c r="D430" s="30">
        <f t="shared" si="377"/>
        <v>4.5999999999999996</v>
      </c>
      <c r="E430" s="30">
        <f t="shared" si="202"/>
        <v>8.1999999999999993</v>
      </c>
      <c r="F430" s="30">
        <f t="shared" ref="F430:G430" si="378">Q125</f>
        <v>5.8</v>
      </c>
      <c r="G430" s="30">
        <f t="shared" si="378"/>
        <v>7.2</v>
      </c>
      <c r="H430" s="30">
        <f t="shared" si="204"/>
        <v>9.1999999999999993</v>
      </c>
      <c r="I430" s="30">
        <f t="shared" ref="I430:K430" si="379">Y125</f>
        <v>8.6999999999999993</v>
      </c>
      <c r="J430" s="30">
        <f t="shared" si="379"/>
        <v>9</v>
      </c>
      <c r="K430" s="30">
        <f t="shared" si="379"/>
        <v>6.7</v>
      </c>
      <c r="O430" s="280">
        <v>1004</v>
      </c>
      <c r="P430" s="101" t="s">
        <v>210</v>
      </c>
      <c r="Q430" s="30">
        <v>6.9</v>
      </c>
      <c r="R430" s="30">
        <v>1.1000000000000001</v>
      </c>
      <c r="S430" s="30">
        <v>4.5999999999999996</v>
      </c>
      <c r="T430" s="30">
        <v>7.9</v>
      </c>
      <c r="U430" s="30">
        <v>6.2</v>
      </c>
      <c r="V430" s="30">
        <v>7.1</v>
      </c>
      <c r="W430" s="30">
        <v>6.6</v>
      </c>
      <c r="X430" s="30">
        <v>6.2</v>
      </c>
      <c r="Y430" s="30">
        <v>6.4</v>
      </c>
      <c r="Z430" s="30">
        <v>5.9</v>
      </c>
    </row>
    <row r="431" spans="1:26" x14ac:dyDescent="0.25">
      <c r="A431" s="105" t="s">
        <v>275</v>
      </c>
      <c r="B431" s="30">
        <f t="shared" si="200"/>
        <v>6.2</v>
      </c>
      <c r="C431" s="30">
        <f t="shared" ref="C431:D431" si="380">I126</f>
        <v>1.7</v>
      </c>
      <c r="D431" s="30">
        <f t="shared" si="380"/>
        <v>4.3</v>
      </c>
      <c r="E431" s="30">
        <f t="shared" si="202"/>
        <v>6.7</v>
      </c>
      <c r="F431" s="30">
        <f t="shared" ref="F431:G431" si="381">Q126</f>
        <v>3.1</v>
      </c>
      <c r="G431" s="30">
        <f t="shared" si="381"/>
        <v>5.2</v>
      </c>
      <c r="H431" s="30">
        <f t="shared" si="204"/>
        <v>4.7</v>
      </c>
      <c r="I431" s="30">
        <f t="shared" ref="I431:K431" si="382">Y126</f>
        <v>5.9</v>
      </c>
      <c r="J431" s="30">
        <f t="shared" si="382"/>
        <v>5.3</v>
      </c>
      <c r="K431" s="30">
        <f t="shared" si="382"/>
        <v>4.9000000000000004</v>
      </c>
      <c r="O431" s="280">
        <v>1201</v>
      </c>
      <c r="P431" s="101" t="s">
        <v>311</v>
      </c>
      <c r="Q431" s="30">
        <v>4.5999999999999996</v>
      </c>
      <c r="R431" s="30">
        <v>9.1</v>
      </c>
      <c r="S431" s="30">
        <v>7.5</v>
      </c>
      <c r="T431" s="30">
        <v>6.3</v>
      </c>
      <c r="U431" s="30">
        <v>4.5</v>
      </c>
      <c r="V431" s="30">
        <v>5.5</v>
      </c>
      <c r="W431" s="30">
        <v>5</v>
      </c>
      <c r="X431" s="30">
        <v>4.9000000000000004</v>
      </c>
      <c r="Y431" s="30">
        <v>5</v>
      </c>
      <c r="Z431" s="30">
        <v>5.9</v>
      </c>
    </row>
    <row r="432" spans="1:26" x14ac:dyDescent="0.25">
      <c r="A432" s="105" t="s">
        <v>276</v>
      </c>
      <c r="B432" s="30">
        <f t="shared" si="200"/>
        <v>2.1</v>
      </c>
      <c r="C432" s="30">
        <f t="shared" ref="C432:D432" si="383">I127</f>
        <v>2.2999999999999998</v>
      </c>
      <c r="D432" s="30">
        <f t="shared" si="383"/>
        <v>2.2000000000000002</v>
      </c>
      <c r="E432" s="30">
        <f t="shared" si="202"/>
        <v>6.3</v>
      </c>
      <c r="F432" s="30">
        <f t="shared" ref="F432:G432" si="384">Q127</f>
        <v>1.5</v>
      </c>
      <c r="G432" s="30">
        <f t="shared" si="384"/>
        <v>4.3</v>
      </c>
      <c r="H432" s="30">
        <f t="shared" si="204"/>
        <v>4.5</v>
      </c>
      <c r="I432" s="30">
        <f t="shared" ref="I432:K432" si="385">Y127</f>
        <v>5.4</v>
      </c>
      <c r="J432" s="30">
        <f t="shared" si="385"/>
        <v>5</v>
      </c>
      <c r="K432" s="30">
        <f t="shared" si="385"/>
        <v>3.6</v>
      </c>
      <c r="O432" s="280">
        <v>1611</v>
      </c>
      <c r="P432" s="101" t="s">
        <v>373</v>
      </c>
      <c r="Q432" s="30">
        <v>4.2</v>
      </c>
      <c r="R432" s="30">
        <v>5</v>
      </c>
      <c r="S432" s="30">
        <v>4.5999999999999996</v>
      </c>
      <c r="T432" s="30">
        <v>6.9</v>
      </c>
      <c r="U432" s="30">
        <v>4</v>
      </c>
      <c r="V432" s="30">
        <v>5.6</v>
      </c>
      <c r="W432" s="30">
        <v>8.8000000000000007</v>
      </c>
      <c r="X432" s="30">
        <v>6.4</v>
      </c>
      <c r="Y432" s="30">
        <v>7.8</v>
      </c>
      <c r="Z432" s="30">
        <v>5.9</v>
      </c>
    </row>
    <row r="433" spans="1:26" x14ac:dyDescent="0.25">
      <c r="A433" s="105" t="s">
        <v>277</v>
      </c>
      <c r="B433" s="30">
        <f t="shared" si="200"/>
        <v>5</v>
      </c>
      <c r="C433" s="30">
        <f t="shared" ref="C433:D433" si="386">I128</f>
        <v>0</v>
      </c>
      <c r="D433" s="30">
        <f t="shared" si="386"/>
        <v>2.9</v>
      </c>
      <c r="E433" s="30">
        <f t="shared" si="202"/>
        <v>5.3</v>
      </c>
      <c r="F433" s="30">
        <f t="shared" ref="F433:G433" si="387">Q128</f>
        <v>2.1</v>
      </c>
      <c r="G433" s="30">
        <f t="shared" si="387"/>
        <v>3.9</v>
      </c>
      <c r="H433" s="30">
        <f t="shared" si="204"/>
        <v>6</v>
      </c>
      <c r="I433" s="30">
        <f t="shared" ref="I433:K433" si="388">Y128</f>
        <v>4</v>
      </c>
      <c r="J433" s="30">
        <f t="shared" si="388"/>
        <v>5.0999999999999996</v>
      </c>
      <c r="K433" s="30">
        <f t="shared" si="388"/>
        <v>3.9</v>
      </c>
      <c r="O433" s="280">
        <v>1703</v>
      </c>
      <c r="P433" s="101" t="s">
        <v>390</v>
      </c>
      <c r="Q433" s="30">
        <v>6.3</v>
      </c>
      <c r="R433" s="30">
        <v>3.3</v>
      </c>
      <c r="S433" s="30">
        <v>5</v>
      </c>
      <c r="T433" s="30">
        <v>7.3</v>
      </c>
      <c r="U433" s="30">
        <v>4.3</v>
      </c>
      <c r="V433" s="30">
        <v>6</v>
      </c>
      <c r="W433" s="30">
        <v>8.4</v>
      </c>
      <c r="X433" s="30">
        <v>5</v>
      </c>
      <c r="Y433" s="30">
        <v>7</v>
      </c>
      <c r="Z433" s="30">
        <v>5.9</v>
      </c>
    </row>
    <row r="434" spans="1:26" x14ac:dyDescent="0.25">
      <c r="A434" s="105" t="s">
        <v>278</v>
      </c>
      <c r="B434" s="30">
        <f t="shared" si="200"/>
        <v>1.1000000000000001</v>
      </c>
      <c r="C434" s="30">
        <f t="shared" ref="C434:D434" si="389">I129</f>
        <v>4.0999999999999996</v>
      </c>
      <c r="D434" s="30">
        <f t="shared" si="389"/>
        <v>2.7</v>
      </c>
      <c r="E434" s="30">
        <f t="shared" si="202"/>
        <v>7.2</v>
      </c>
      <c r="F434" s="30">
        <f t="shared" ref="F434:G434" si="390">Q129</f>
        <v>6.6</v>
      </c>
      <c r="G434" s="30">
        <f t="shared" si="390"/>
        <v>6.9</v>
      </c>
      <c r="H434" s="30">
        <f t="shared" si="204"/>
        <v>7</v>
      </c>
      <c r="I434" s="30">
        <f t="shared" ref="I434:K434" si="391">Y129</f>
        <v>4.9000000000000004</v>
      </c>
      <c r="J434" s="30">
        <f t="shared" si="391"/>
        <v>6.1</v>
      </c>
      <c r="K434" s="30">
        <f t="shared" si="391"/>
        <v>4.8</v>
      </c>
      <c r="O434" s="280">
        <v>203</v>
      </c>
      <c r="P434" s="101" t="s">
        <v>180</v>
      </c>
      <c r="Q434" s="30">
        <v>4.5999999999999996</v>
      </c>
      <c r="R434" s="30">
        <v>6.6</v>
      </c>
      <c r="S434" s="30">
        <v>5.7</v>
      </c>
      <c r="T434" s="30">
        <v>6.8</v>
      </c>
      <c r="U434" s="30">
        <v>3.5</v>
      </c>
      <c r="V434" s="30">
        <v>5.4</v>
      </c>
      <c r="W434" s="30">
        <v>5.2</v>
      </c>
      <c r="X434" s="30">
        <v>7.4</v>
      </c>
      <c r="Y434" s="30">
        <v>6.4</v>
      </c>
      <c r="Z434" s="30">
        <v>5.8</v>
      </c>
    </row>
    <row r="435" spans="1:26" x14ac:dyDescent="0.25">
      <c r="A435" s="105" t="s">
        <v>279</v>
      </c>
      <c r="B435" s="30">
        <f t="shared" si="200"/>
        <v>4.7</v>
      </c>
      <c r="C435" s="30">
        <f t="shared" ref="C435:D435" si="392">I130</f>
        <v>5.6</v>
      </c>
      <c r="D435" s="30">
        <f t="shared" si="392"/>
        <v>5.2</v>
      </c>
      <c r="E435" s="30">
        <f t="shared" si="202"/>
        <v>7.5</v>
      </c>
      <c r="F435" s="30">
        <f t="shared" ref="F435:G435" si="393">Q130</f>
        <v>2.1</v>
      </c>
      <c r="G435" s="30">
        <f t="shared" si="393"/>
        <v>5.4</v>
      </c>
      <c r="H435" s="30">
        <f t="shared" si="204"/>
        <v>6.6</v>
      </c>
      <c r="I435" s="30">
        <f t="shared" ref="I435:K435" si="394">Y130</f>
        <v>7.1</v>
      </c>
      <c r="J435" s="30">
        <f t="shared" si="394"/>
        <v>6.9</v>
      </c>
      <c r="K435" s="30">
        <f t="shared" si="394"/>
        <v>5.8</v>
      </c>
      <c r="O435" s="280">
        <v>301</v>
      </c>
      <c r="P435" s="101" t="s">
        <v>188</v>
      </c>
      <c r="Q435" s="30">
        <v>6</v>
      </c>
      <c r="R435" s="30">
        <v>10</v>
      </c>
      <c r="S435" s="30">
        <v>8.6999999999999993</v>
      </c>
      <c r="T435" s="30">
        <v>6.2</v>
      </c>
      <c r="U435" s="30">
        <v>7.1</v>
      </c>
      <c r="V435" s="30">
        <v>6.7</v>
      </c>
      <c r="W435" s="30">
        <v>1.3</v>
      </c>
      <c r="X435" s="30">
        <v>5</v>
      </c>
      <c r="Y435" s="30">
        <v>3.4</v>
      </c>
      <c r="Z435" s="30">
        <v>5.8</v>
      </c>
    </row>
    <row r="436" spans="1:26" x14ac:dyDescent="0.25">
      <c r="A436" s="105" t="s">
        <v>280</v>
      </c>
      <c r="B436" s="30">
        <f t="shared" ref="B436:B499" si="395">G131</f>
        <v>5.4</v>
      </c>
      <c r="C436" s="30">
        <f t="shared" ref="C436:D436" si="396">I131</f>
        <v>0</v>
      </c>
      <c r="D436" s="30">
        <f t="shared" si="396"/>
        <v>3.1</v>
      </c>
      <c r="E436" s="30">
        <f t="shared" ref="E436:E499" si="397">N131</f>
        <v>7.7</v>
      </c>
      <c r="F436" s="30">
        <f t="shared" ref="F436:G436" si="398">Q131</f>
        <v>4.3</v>
      </c>
      <c r="G436" s="30">
        <f t="shared" si="398"/>
        <v>6.3</v>
      </c>
      <c r="H436" s="30">
        <f t="shared" ref="H436:H499" si="399">U131</f>
        <v>9.5</v>
      </c>
      <c r="I436" s="30">
        <f t="shared" ref="I436:K436" si="400">Y131</f>
        <v>7.3</v>
      </c>
      <c r="J436" s="30">
        <f t="shared" si="400"/>
        <v>8.6</v>
      </c>
      <c r="K436" s="30">
        <f t="shared" si="400"/>
        <v>5.5</v>
      </c>
      <c r="O436" s="280">
        <v>305</v>
      </c>
      <c r="P436" s="101" t="s">
        <v>192</v>
      </c>
      <c r="Q436" s="30">
        <v>3.6</v>
      </c>
      <c r="R436" s="30">
        <v>6.1</v>
      </c>
      <c r="S436" s="30">
        <v>5</v>
      </c>
      <c r="T436" s="30">
        <v>6.5</v>
      </c>
      <c r="U436" s="30">
        <v>2.6</v>
      </c>
      <c r="V436" s="30">
        <v>4.8</v>
      </c>
      <c r="W436" s="30">
        <v>9.4</v>
      </c>
      <c r="X436" s="30">
        <v>6.4</v>
      </c>
      <c r="Y436" s="30">
        <v>8.3000000000000007</v>
      </c>
      <c r="Z436" s="30">
        <v>5.8</v>
      </c>
    </row>
    <row r="437" spans="1:26" x14ac:dyDescent="0.25">
      <c r="A437" s="105" t="s">
        <v>281</v>
      </c>
      <c r="B437" s="30">
        <f t="shared" si="395"/>
        <v>2.4</v>
      </c>
      <c r="C437" s="30">
        <f t="shared" ref="C437:D437" si="401">I132</f>
        <v>0.9</v>
      </c>
      <c r="D437" s="30">
        <f t="shared" si="401"/>
        <v>1.7</v>
      </c>
      <c r="E437" s="30">
        <f t="shared" si="397"/>
        <v>5.2</v>
      </c>
      <c r="F437" s="30">
        <f t="shared" ref="F437:G437" si="402">Q132</f>
        <v>1.5</v>
      </c>
      <c r="G437" s="30">
        <f t="shared" si="402"/>
        <v>3.6</v>
      </c>
      <c r="H437" s="30">
        <f t="shared" si="399"/>
        <v>3</v>
      </c>
      <c r="I437" s="30">
        <f t="shared" ref="I437:K437" si="403">Y132</f>
        <v>3.6</v>
      </c>
      <c r="J437" s="30">
        <f t="shared" si="403"/>
        <v>3.3</v>
      </c>
      <c r="K437" s="30">
        <f t="shared" si="403"/>
        <v>2.7</v>
      </c>
      <c r="O437" s="280">
        <v>401</v>
      </c>
      <c r="P437" s="101" t="s">
        <v>208</v>
      </c>
      <c r="Q437" s="30">
        <v>5.0999999999999996</v>
      </c>
      <c r="R437" s="30">
        <v>7.8</v>
      </c>
      <c r="S437" s="30">
        <v>6.6</v>
      </c>
      <c r="T437" s="30">
        <v>5</v>
      </c>
      <c r="U437" s="30">
        <v>8.5</v>
      </c>
      <c r="V437" s="30">
        <v>7.1</v>
      </c>
      <c r="W437" s="30">
        <v>4.5</v>
      </c>
      <c r="X437" s="30">
        <v>3.9</v>
      </c>
      <c r="Y437" s="30">
        <v>4.2</v>
      </c>
      <c r="Z437" s="30">
        <v>5.8</v>
      </c>
    </row>
    <row r="438" spans="1:26" x14ac:dyDescent="0.25">
      <c r="A438" s="105" t="s">
        <v>282</v>
      </c>
      <c r="B438" s="30">
        <f t="shared" si="395"/>
        <v>2.7</v>
      </c>
      <c r="C438" s="30">
        <f t="shared" ref="C438:D438" si="404">I133</f>
        <v>2.5</v>
      </c>
      <c r="D438" s="30">
        <f t="shared" si="404"/>
        <v>2.6</v>
      </c>
      <c r="E438" s="30">
        <f t="shared" si="397"/>
        <v>4.4000000000000004</v>
      </c>
      <c r="F438" s="30">
        <f t="shared" ref="F438:G438" si="405">Q133</f>
        <v>1.2</v>
      </c>
      <c r="G438" s="30">
        <f t="shared" si="405"/>
        <v>3</v>
      </c>
      <c r="H438" s="30">
        <f t="shared" si="399"/>
        <v>4.8</v>
      </c>
      <c r="I438" s="30">
        <f t="shared" ref="I438:K438" si="406">Y133</f>
        <v>3.3</v>
      </c>
      <c r="J438" s="30">
        <f t="shared" si="406"/>
        <v>4.0999999999999996</v>
      </c>
      <c r="K438" s="30">
        <f t="shared" si="406"/>
        <v>3.2</v>
      </c>
      <c r="O438" s="280">
        <v>603</v>
      </c>
      <c r="P438" s="101" t="s">
        <v>234</v>
      </c>
      <c r="Q438" s="30">
        <v>6.4</v>
      </c>
      <c r="R438" s="30">
        <v>0.9</v>
      </c>
      <c r="S438" s="30">
        <v>4.2</v>
      </c>
      <c r="T438" s="30">
        <v>8.1</v>
      </c>
      <c r="U438" s="30">
        <v>4.4000000000000004</v>
      </c>
      <c r="V438" s="30">
        <v>6.6</v>
      </c>
      <c r="W438" s="30">
        <v>6.8</v>
      </c>
      <c r="X438" s="30">
        <v>7.5</v>
      </c>
      <c r="Y438" s="30">
        <v>7.2</v>
      </c>
      <c r="Z438" s="30">
        <v>5.8</v>
      </c>
    </row>
    <row r="439" spans="1:26" x14ac:dyDescent="0.25">
      <c r="A439" s="105" t="s">
        <v>283</v>
      </c>
      <c r="B439" s="30">
        <f t="shared" si="395"/>
        <v>3.9</v>
      </c>
      <c r="C439" s="30">
        <f t="shared" ref="C439:D439" si="407">I134</f>
        <v>8.5</v>
      </c>
      <c r="D439" s="30">
        <f t="shared" si="407"/>
        <v>6.8</v>
      </c>
      <c r="E439" s="30">
        <f t="shared" si="397"/>
        <v>7.1</v>
      </c>
      <c r="F439" s="30">
        <f t="shared" ref="F439:G439" si="408">Q134</f>
        <v>5</v>
      </c>
      <c r="G439" s="30">
        <f t="shared" si="408"/>
        <v>6.2</v>
      </c>
      <c r="H439" s="30">
        <f t="shared" si="399"/>
        <v>4.0999999999999996</v>
      </c>
      <c r="I439" s="30">
        <f t="shared" ref="I439:K439" si="409">Y134</f>
        <v>5.4</v>
      </c>
      <c r="J439" s="30">
        <f t="shared" si="409"/>
        <v>4.8</v>
      </c>
      <c r="K439" s="30">
        <f t="shared" si="409"/>
        <v>5.9</v>
      </c>
      <c r="O439" s="280">
        <v>605</v>
      </c>
      <c r="P439" s="101" t="s">
        <v>236</v>
      </c>
      <c r="Q439" s="30">
        <v>5.5</v>
      </c>
      <c r="R439" s="30">
        <v>3.3</v>
      </c>
      <c r="S439" s="30">
        <v>4.5</v>
      </c>
      <c r="T439" s="30">
        <v>7.9</v>
      </c>
      <c r="U439" s="30">
        <v>4</v>
      </c>
      <c r="V439" s="30">
        <v>6.3</v>
      </c>
      <c r="W439" s="30">
        <v>6.2</v>
      </c>
      <c r="X439" s="30">
        <v>7.3</v>
      </c>
      <c r="Y439" s="30">
        <v>6.8</v>
      </c>
      <c r="Z439" s="30">
        <v>5.8</v>
      </c>
    </row>
    <row r="440" spans="1:26" x14ac:dyDescent="0.25">
      <c r="A440" s="105" t="s">
        <v>284</v>
      </c>
      <c r="B440" s="30">
        <f t="shared" si="395"/>
        <v>2</v>
      </c>
      <c r="C440" s="30">
        <f t="shared" ref="C440:D440" si="410">I135</f>
        <v>1.1000000000000001</v>
      </c>
      <c r="D440" s="30">
        <f t="shared" si="410"/>
        <v>1.6</v>
      </c>
      <c r="E440" s="30">
        <f t="shared" si="397"/>
        <v>5.4</v>
      </c>
      <c r="F440" s="30">
        <f t="shared" ref="F440:G440" si="411">Q135</f>
        <v>2.4</v>
      </c>
      <c r="G440" s="30">
        <f t="shared" si="411"/>
        <v>4.0999999999999996</v>
      </c>
      <c r="H440" s="30">
        <f t="shared" si="399"/>
        <v>7.1</v>
      </c>
      <c r="I440" s="30">
        <f t="shared" ref="I440:K440" si="412">Y135</f>
        <v>4.7</v>
      </c>
      <c r="J440" s="30">
        <f t="shared" si="412"/>
        <v>6</v>
      </c>
      <c r="K440" s="30">
        <f t="shared" si="412"/>
        <v>3.4</v>
      </c>
      <c r="O440" s="280">
        <v>820</v>
      </c>
      <c r="P440" s="101" t="s">
        <v>279</v>
      </c>
      <c r="Q440" s="30">
        <v>4.7</v>
      </c>
      <c r="R440" s="30">
        <v>5.6</v>
      </c>
      <c r="S440" s="30">
        <v>5.2</v>
      </c>
      <c r="T440" s="30">
        <v>7.5</v>
      </c>
      <c r="U440" s="30">
        <v>2.1</v>
      </c>
      <c r="V440" s="30">
        <v>5.4</v>
      </c>
      <c r="W440" s="30">
        <v>6.6</v>
      </c>
      <c r="X440" s="30">
        <v>7.1</v>
      </c>
      <c r="Y440" s="30">
        <v>6.9</v>
      </c>
      <c r="Z440" s="30">
        <v>5.8</v>
      </c>
    </row>
    <row r="441" spans="1:26" x14ac:dyDescent="0.25">
      <c r="A441" s="105" t="s">
        <v>285</v>
      </c>
      <c r="B441" s="30">
        <f t="shared" si="395"/>
        <v>2.2000000000000002</v>
      </c>
      <c r="C441" s="30">
        <f t="shared" ref="C441:D441" si="413">I136</f>
        <v>5.0999999999999996</v>
      </c>
      <c r="D441" s="30">
        <f t="shared" si="413"/>
        <v>3.8</v>
      </c>
      <c r="E441" s="30">
        <f t="shared" si="397"/>
        <v>5.2</v>
      </c>
      <c r="F441" s="30">
        <f t="shared" ref="F441:G441" si="414">Q136</f>
        <v>2.6</v>
      </c>
      <c r="G441" s="30">
        <f t="shared" si="414"/>
        <v>4</v>
      </c>
      <c r="H441" s="30">
        <f t="shared" si="399"/>
        <v>2.9</v>
      </c>
      <c r="I441" s="30">
        <f t="shared" ref="I441:K441" si="415">Y136</f>
        <v>3.7</v>
      </c>
      <c r="J441" s="30">
        <f t="shared" si="415"/>
        <v>3.3</v>
      </c>
      <c r="K441" s="30">
        <f t="shared" si="415"/>
        <v>3.7</v>
      </c>
      <c r="O441" s="280">
        <v>901</v>
      </c>
      <c r="P441" s="101" t="s">
        <v>289</v>
      </c>
      <c r="Q441" s="30">
        <v>4.8</v>
      </c>
      <c r="R441" s="30">
        <v>3.7</v>
      </c>
      <c r="S441" s="30">
        <v>4.3</v>
      </c>
      <c r="T441" s="30">
        <v>7.4</v>
      </c>
      <c r="U441" s="30">
        <v>2.1</v>
      </c>
      <c r="V441" s="30">
        <v>5.3</v>
      </c>
      <c r="W441" s="30">
        <v>8.8000000000000007</v>
      </c>
      <c r="X441" s="30">
        <v>8</v>
      </c>
      <c r="Y441" s="30">
        <v>8.4</v>
      </c>
      <c r="Z441" s="30">
        <v>5.8</v>
      </c>
    </row>
    <row r="442" spans="1:26" x14ac:dyDescent="0.25">
      <c r="A442" s="105" t="s">
        <v>286</v>
      </c>
      <c r="B442" s="30">
        <f t="shared" si="395"/>
        <v>2</v>
      </c>
      <c r="C442" s="30">
        <f t="shared" ref="C442:D442" si="416">I137</f>
        <v>3.3</v>
      </c>
      <c r="D442" s="30">
        <f t="shared" si="416"/>
        <v>2.7</v>
      </c>
      <c r="E442" s="30">
        <f t="shared" si="397"/>
        <v>6.5</v>
      </c>
      <c r="F442" s="30">
        <f t="shared" ref="F442:G442" si="417">Q137</f>
        <v>2</v>
      </c>
      <c r="G442" s="30">
        <f t="shared" si="417"/>
        <v>4.5999999999999996</v>
      </c>
      <c r="H442" s="30">
        <f t="shared" si="399"/>
        <v>4.2</v>
      </c>
      <c r="I442" s="30">
        <f t="shared" ref="I442:K442" si="418">Y137</f>
        <v>4.2</v>
      </c>
      <c r="J442" s="30">
        <f t="shared" si="418"/>
        <v>4.2</v>
      </c>
      <c r="K442" s="30">
        <f t="shared" si="418"/>
        <v>3.7</v>
      </c>
      <c r="O442" s="280">
        <v>1017</v>
      </c>
      <c r="P442" s="101" t="s">
        <v>305</v>
      </c>
      <c r="Q442" s="30">
        <v>4.9000000000000004</v>
      </c>
      <c r="R442" s="30">
        <v>1</v>
      </c>
      <c r="S442" s="30">
        <v>3.2</v>
      </c>
      <c r="T442" s="30">
        <v>7.8</v>
      </c>
      <c r="U442" s="30">
        <v>5.3</v>
      </c>
      <c r="V442" s="30">
        <v>6.7</v>
      </c>
      <c r="W442" s="30">
        <v>9.3000000000000007</v>
      </c>
      <c r="X442" s="30">
        <v>8.6</v>
      </c>
      <c r="Y442" s="30">
        <v>9</v>
      </c>
      <c r="Z442" s="30">
        <v>5.8</v>
      </c>
    </row>
    <row r="443" spans="1:26" x14ac:dyDescent="0.25">
      <c r="A443" s="105" t="s">
        <v>287</v>
      </c>
      <c r="B443" s="30">
        <f t="shared" si="395"/>
        <v>3.4</v>
      </c>
      <c r="C443" s="30">
        <f t="shared" ref="C443:D443" si="419">I138</f>
        <v>2.4</v>
      </c>
      <c r="D443" s="30">
        <f t="shared" si="419"/>
        <v>2.9</v>
      </c>
      <c r="E443" s="30">
        <f t="shared" si="397"/>
        <v>7.6</v>
      </c>
      <c r="F443" s="30">
        <f t="shared" ref="F443:G443" si="420">Q138</f>
        <v>6.7</v>
      </c>
      <c r="G443" s="30">
        <f t="shared" si="420"/>
        <v>7.2</v>
      </c>
      <c r="H443" s="30">
        <f t="shared" si="399"/>
        <v>7</v>
      </c>
      <c r="I443" s="30">
        <f t="shared" ref="I443:K443" si="421">Y138</f>
        <v>6.5</v>
      </c>
      <c r="J443" s="30">
        <f t="shared" si="421"/>
        <v>6.8</v>
      </c>
      <c r="K443" s="30">
        <f t="shared" si="421"/>
        <v>5.2</v>
      </c>
      <c r="O443" s="283">
        <v>1206</v>
      </c>
      <c r="P443" s="101" t="s">
        <v>315</v>
      </c>
      <c r="Q443" s="30">
        <v>7.5</v>
      </c>
      <c r="R443" s="30">
        <v>1.4</v>
      </c>
      <c r="S443" s="30">
        <v>5.2</v>
      </c>
      <c r="T443" s="30">
        <v>6.2</v>
      </c>
      <c r="U443" s="30">
        <v>3.5</v>
      </c>
      <c r="V443" s="30">
        <v>5</v>
      </c>
      <c r="W443" s="30">
        <v>7.1</v>
      </c>
      <c r="X443" s="30">
        <v>7.6</v>
      </c>
      <c r="Y443" s="30">
        <v>7.4</v>
      </c>
      <c r="Z443" s="30">
        <v>5.8</v>
      </c>
    </row>
    <row r="444" spans="1:26" x14ac:dyDescent="0.25">
      <c r="A444" s="105" t="s">
        <v>289</v>
      </c>
      <c r="B444" s="30">
        <f t="shared" si="395"/>
        <v>4.8</v>
      </c>
      <c r="C444" s="30">
        <f t="shared" ref="C444:D444" si="422">I139</f>
        <v>3.7</v>
      </c>
      <c r="D444" s="30">
        <f t="shared" si="422"/>
        <v>4.3</v>
      </c>
      <c r="E444" s="30">
        <f t="shared" si="397"/>
        <v>7.4</v>
      </c>
      <c r="F444" s="30">
        <f t="shared" ref="F444:G444" si="423">Q139</f>
        <v>2.1</v>
      </c>
      <c r="G444" s="30">
        <f t="shared" si="423"/>
        <v>5.3</v>
      </c>
      <c r="H444" s="30">
        <f t="shared" si="399"/>
        <v>8.8000000000000007</v>
      </c>
      <c r="I444" s="30">
        <f t="shared" ref="I444:K444" si="424">Y139</f>
        <v>8</v>
      </c>
      <c r="J444" s="30">
        <f t="shared" si="424"/>
        <v>8.4</v>
      </c>
      <c r="K444" s="30">
        <f t="shared" si="424"/>
        <v>5.8</v>
      </c>
      <c r="O444" s="280">
        <v>1217</v>
      </c>
      <c r="P444" s="101" t="s">
        <v>323</v>
      </c>
      <c r="Q444" s="30">
        <v>5.9</v>
      </c>
      <c r="R444" s="30">
        <v>1.7</v>
      </c>
      <c r="S444" s="30">
        <v>4.0999999999999996</v>
      </c>
      <c r="T444" s="30">
        <v>7.7</v>
      </c>
      <c r="U444" s="30">
        <v>3.8</v>
      </c>
      <c r="V444" s="30">
        <v>6.1</v>
      </c>
      <c r="W444" s="30">
        <v>8.6999999999999993</v>
      </c>
      <c r="X444" s="30">
        <v>6.9</v>
      </c>
      <c r="Y444" s="30">
        <v>7.9</v>
      </c>
      <c r="Z444" s="30">
        <v>5.8</v>
      </c>
    </row>
    <row r="445" spans="1:26" x14ac:dyDescent="0.25">
      <c r="A445" s="105" t="s">
        <v>290</v>
      </c>
      <c r="B445" s="30">
        <f t="shared" si="395"/>
        <v>3.8</v>
      </c>
      <c r="C445" s="30">
        <f t="shared" ref="C445:D445" si="425">I140</f>
        <v>6.9</v>
      </c>
      <c r="D445" s="30">
        <f t="shared" si="425"/>
        <v>5.6</v>
      </c>
      <c r="E445" s="30">
        <f t="shared" si="397"/>
        <v>8.8000000000000007</v>
      </c>
      <c r="F445" s="30">
        <f t="shared" ref="F445:G445" si="426">Q140</f>
        <v>2.1</v>
      </c>
      <c r="G445" s="30">
        <f t="shared" si="426"/>
        <v>6.5</v>
      </c>
      <c r="H445" s="30">
        <f t="shared" si="399"/>
        <v>6.7</v>
      </c>
      <c r="I445" s="30">
        <f t="shared" ref="I445:K445" si="427">Y140</f>
        <v>7.4</v>
      </c>
      <c r="J445" s="30">
        <f t="shared" si="427"/>
        <v>7.1</v>
      </c>
      <c r="K445" s="30">
        <f t="shared" si="427"/>
        <v>6.4</v>
      </c>
      <c r="O445" s="280">
        <v>1219</v>
      </c>
      <c r="P445" s="101" t="s">
        <v>325</v>
      </c>
      <c r="Q445" s="30">
        <v>6</v>
      </c>
      <c r="R445" s="30">
        <v>1</v>
      </c>
      <c r="S445" s="30">
        <v>3.9</v>
      </c>
      <c r="T445" s="30">
        <v>8.1</v>
      </c>
      <c r="U445" s="30">
        <v>4.4000000000000004</v>
      </c>
      <c r="V445" s="30">
        <v>6.6</v>
      </c>
      <c r="W445" s="30">
        <v>7.5</v>
      </c>
      <c r="X445" s="30">
        <v>7.5</v>
      </c>
      <c r="Y445" s="30">
        <v>7.5</v>
      </c>
      <c r="Z445" s="30">
        <v>5.8</v>
      </c>
    </row>
    <row r="446" spans="1:26" x14ac:dyDescent="0.25">
      <c r="A446" s="105" t="s">
        <v>291</v>
      </c>
      <c r="B446" s="30">
        <f t="shared" si="395"/>
        <v>2.2999999999999998</v>
      </c>
      <c r="C446" s="30">
        <f t="shared" ref="C446:D446" si="428">I141</f>
        <v>2.2000000000000002</v>
      </c>
      <c r="D446" s="30">
        <f t="shared" si="428"/>
        <v>2.2999999999999998</v>
      </c>
      <c r="E446" s="30">
        <f t="shared" si="397"/>
        <v>8.1</v>
      </c>
      <c r="F446" s="30">
        <f t="shared" ref="F446:G446" si="429">Q141</f>
        <v>3.2</v>
      </c>
      <c r="G446" s="30">
        <f t="shared" si="429"/>
        <v>6.2</v>
      </c>
      <c r="H446" s="30">
        <f t="shared" si="399"/>
        <v>6.1</v>
      </c>
      <c r="I446" s="30">
        <f t="shared" ref="I446:K446" si="430">Y141</f>
        <v>8.3000000000000007</v>
      </c>
      <c r="J446" s="30">
        <f t="shared" si="430"/>
        <v>7.4</v>
      </c>
      <c r="K446" s="30">
        <f t="shared" si="430"/>
        <v>4.7</v>
      </c>
      <c r="O446" s="280">
        <v>1409</v>
      </c>
      <c r="P446" s="101" t="s">
        <v>333</v>
      </c>
      <c r="Q446" s="30">
        <v>6.7</v>
      </c>
      <c r="R446" s="30">
        <v>0</v>
      </c>
      <c r="S446" s="30">
        <v>4.0999999999999996</v>
      </c>
      <c r="T446" s="30">
        <v>6.9</v>
      </c>
      <c r="U446" s="30">
        <v>5.5</v>
      </c>
      <c r="V446" s="30">
        <v>6.3</v>
      </c>
      <c r="W446" s="30">
        <v>8.8000000000000007</v>
      </c>
      <c r="X446" s="30">
        <v>5.7</v>
      </c>
      <c r="Y446" s="30">
        <v>7.6</v>
      </c>
      <c r="Z446" s="30">
        <v>5.8</v>
      </c>
    </row>
    <row r="447" spans="1:26" x14ac:dyDescent="0.25">
      <c r="A447" s="105" t="s">
        <v>292</v>
      </c>
      <c r="B447" s="30">
        <f t="shared" si="395"/>
        <v>1.8</v>
      </c>
      <c r="C447" s="30">
        <f t="shared" ref="C447:D447" si="431">I142</f>
        <v>1.4</v>
      </c>
      <c r="D447" s="30">
        <f t="shared" si="431"/>
        <v>1.6</v>
      </c>
      <c r="E447" s="30">
        <f t="shared" si="397"/>
        <v>7.4</v>
      </c>
      <c r="F447" s="30">
        <f t="shared" ref="F447:G447" si="432">Q142</f>
        <v>2.1</v>
      </c>
      <c r="G447" s="30">
        <f t="shared" si="432"/>
        <v>5.3</v>
      </c>
      <c r="H447" s="30">
        <f t="shared" si="399"/>
        <v>8.9</v>
      </c>
      <c r="I447" s="30">
        <f t="shared" ref="I447:K447" si="433">Y142</f>
        <v>7.3</v>
      </c>
      <c r="J447" s="30">
        <f t="shared" si="433"/>
        <v>8.1999999999999993</v>
      </c>
      <c r="K447" s="30">
        <f t="shared" si="433"/>
        <v>4.0999999999999996</v>
      </c>
      <c r="O447" s="280">
        <v>1507</v>
      </c>
      <c r="P447" s="101" t="s">
        <v>346</v>
      </c>
      <c r="Q447" s="30">
        <v>6.1</v>
      </c>
      <c r="R447" s="30">
        <v>0</v>
      </c>
      <c r="S447" s="30">
        <v>3.6</v>
      </c>
      <c r="T447" s="30">
        <v>7.9</v>
      </c>
      <c r="U447" s="30">
        <v>4.3</v>
      </c>
      <c r="V447" s="30">
        <v>6.4</v>
      </c>
      <c r="W447" s="30">
        <v>8.5</v>
      </c>
      <c r="X447" s="30">
        <v>8.4</v>
      </c>
      <c r="Y447" s="30">
        <v>8.5</v>
      </c>
      <c r="Z447" s="30">
        <v>5.8</v>
      </c>
    </row>
    <row r="448" spans="1:26" x14ac:dyDescent="0.25">
      <c r="A448" s="105" t="s">
        <v>293</v>
      </c>
      <c r="B448" s="30">
        <f t="shared" si="395"/>
        <v>2.6</v>
      </c>
      <c r="C448" s="30">
        <f t="shared" ref="C448:D448" si="434">I143</f>
        <v>0.9</v>
      </c>
      <c r="D448" s="30">
        <f t="shared" si="434"/>
        <v>1.8</v>
      </c>
      <c r="E448" s="30">
        <f t="shared" si="397"/>
        <v>6.9</v>
      </c>
      <c r="F448" s="30">
        <f t="shared" ref="F448:G448" si="435">Q143</f>
        <v>1.7</v>
      </c>
      <c r="G448" s="30">
        <f t="shared" si="435"/>
        <v>4.8</v>
      </c>
      <c r="H448" s="30">
        <f t="shared" si="399"/>
        <v>6.9</v>
      </c>
      <c r="I448" s="30">
        <f t="shared" ref="I448:K448" si="436">Y143</f>
        <v>7.8</v>
      </c>
      <c r="J448" s="30">
        <f t="shared" si="436"/>
        <v>7.4</v>
      </c>
      <c r="K448" s="30">
        <f t="shared" si="436"/>
        <v>4</v>
      </c>
      <c r="O448" s="280">
        <v>1601</v>
      </c>
      <c r="P448" s="101" t="s">
        <v>363</v>
      </c>
      <c r="Q448" s="30">
        <v>4.8</v>
      </c>
      <c r="R448" s="30">
        <v>7.9</v>
      </c>
      <c r="S448" s="30">
        <v>6.6</v>
      </c>
      <c r="T448" s="30">
        <v>5.9</v>
      </c>
      <c r="U448" s="30">
        <v>7.8</v>
      </c>
      <c r="V448" s="30">
        <v>7</v>
      </c>
      <c r="W448" s="30">
        <v>4.7</v>
      </c>
      <c r="X448" s="30">
        <v>3.7</v>
      </c>
      <c r="Y448" s="30">
        <v>4.2</v>
      </c>
      <c r="Z448" s="30">
        <v>5.8</v>
      </c>
    </row>
    <row r="449" spans="1:26" x14ac:dyDescent="0.25">
      <c r="A449" s="105" t="s">
        <v>294</v>
      </c>
      <c r="B449" s="30">
        <f t="shared" si="395"/>
        <v>0</v>
      </c>
      <c r="C449" s="30">
        <f t="shared" ref="C449:D449" si="437">I144</f>
        <v>1.5</v>
      </c>
      <c r="D449" s="30">
        <f t="shared" si="437"/>
        <v>0.8</v>
      </c>
      <c r="E449" s="30">
        <f t="shared" si="397"/>
        <v>8.8000000000000007</v>
      </c>
      <c r="F449" s="30">
        <f t="shared" ref="F449:G449" si="438">Q144</f>
        <v>2.2999999999999998</v>
      </c>
      <c r="G449" s="30">
        <f t="shared" si="438"/>
        <v>6.6</v>
      </c>
      <c r="H449" s="30">
        <f t="shared" si="399"/>
        <v>8.8000000000000007</v>
      </c>
      <c r="I449" s="30">
        <f t="shared" ref="I449:K449" si="439">Y144</f>
        <v>8.3000000000000007</v>
      </c>
      <c r="J449" s="30">
        <f t="shared" si="439"/>
        <v>8.6</v>
      </c>
      <c r="K449" s="30">
        <f t="shared" si="439"/>
        <v>3.6</v>
      </c>
      <c r="O449" s="280">
        <v>1620</v>
      </c>
      <c r="P449" s="101" t="s">
        <v>203</v>
      </c>
      <c r="Q449" s="30">
        <v>5.9</v>
      </c>
      <c r="R449" s="30">
        <v>4.4000000000000004</v>
      </c>
      <c r="S449" s="30">
        <v>5.2</v>
      </c>
      <c r="T449" s="30">
        <v>7.4</v>
      </c>
      <c r="U449" s="30">
        <v>5.4</v>
      </c>
      <c r="V449" s="30">
        <v>6.5</v>
      </c>
      <c r="W449" s="30">
        <v>4.0999999999999996</v>
      </c>
      <c r="X449" s="30">
        <v>7.2</v>
      </c>
      <c r="Y449" s="30">
        <v>5.9</v>
      </c>
      <c r="Z449" s="30">
        <v>5.8</v>
      </c>
    </row>
    <row r="450" spans="1:26" x14ac:dyDescent="0.25">
      <c r="A450" s="105" t="s">
        <v>296</v>
      </c>
      <c r="B450" s="30">
        <f t="shared" si="395"/>
        <v>4.3</v>
      </c>
      <c r="C450" s="30">
        <f t="shared" ref="C450:D450" si="440">I145</f>
        <v>8.8000000000000007</v>
      </c>
      <c r="D450" s="30">
        <f t="shared" si="440"/>
        <v>7.1</v>
      </c>
      <c r="E450" s="30">
        <f t="shared" si="397"/>
        <v>5</v>
      </c>
      <c r="F450" s="30">
        <f t="shared" ref="F450:G450" si="441">Q145</f>
        <v>8.3000000000000007</v>
      </c>
      <c r="G450" s="30">
        <f t="shared" si="441"/>
        <v>7</v>
      </c>
      <c r="H450" s="30">
        <f t="shared" si="399"/>
        <v>4.8</v>
      </c>
      <c r="I450" s="30">
        <f t="shared" ref="I450:K450" si="442">Y145</f>
        <v>4.3</v>
      </c>
      <c r="J450" s="30">
        <f t="shared" si="442"/>
        <v>4.5999999999999996</v>
      </c>
      <c r="K450" s="30">
        <f t="shared" si="442"/>
        <v>6.1</v>
      </c>
      <c r="O450" s="280">
        <v>1621</v>
      </c>
      <c r="P450" s="101" t="s">
        <v>337</v>
      </c>
      <c r="Q450" s="30">
        <v>3.9</v>
      </c>
      <c r="R450" s="30">
        <v>7.1</v>
      </c>
      <c r="S450" s="30">
        <v>5.7</v>
      </c>
      <c r="T450" s="30">
        <v>7</v>
      </c>
      <c r="U450" s="30">
        <v>5.3</v>
      </c>
      <c r="V450" s="30">
        <v>6.2</v>
      </c>
      <c r="W450" s="30">
        <v>5.6</v>
      </c>
      <c r="X450" s="30">
        <v>5.5</v>
      </c>
      <c r="Y450" s="30">
        <v>5.6</v>
      </c>
      <c r="Z450" s="30">
        <v>5.8</v>
      </c>
    </row>
    <row r="451" spans="1:26" x14ac:dyDescent="0.25">
      <c r="A451" s="105" t="s">
        <v>297</v>
      </c>
      <c r="B451" s="30">
        <f t="shared" si="395"/>
        <v>7</v>
      </c>
      <c r="C451" s="30">
        <f t="shared" ref="C451:D451" si="443">I146</f>
        <v>0</v>
      </c>
      <c r="D451" s="30">
        <f t="shared" si="443"/>
        <v>4.4000000000000004</v>
      </c>
      <c r="E451" s="30">
        <f t="shared" si="397"/>
        <v>7.7</v>
      </c>
      <c r="F451" s="30">
        <f t="shared" ref="F451:G451" si="444">Q146</f>
        <v>5.6</v>
      </c>
      <c r="G451" s="30">
        <f t="shared" si="444"/>
        <v>6.8</v>
      </c>
      <c r="H451" s="30">
        <f t="shared" si="399"/>
        <v>8.8000000000000007</v>
      </c>
      <c r="I451" s="30">
        <f t="shared" ref="I451:K451" si="445">Y146</f>
        <v>4.7</v>
      </c>
      <c r="J451" s="30">
        <f t="shared" si="445"/>
        <v>7.3</v>
      </c>
      <c r="K451" s="30">
        <f t="shared" si="445"/>
        <v>6</v>
      </c>
      <c r="O451" s="280">
        <v>205</v>
      </c>
      <c r="P451" s="101" t="s">
        <v>182</v>
      </c>
      <c r="Q451" s="30">
        <v>2.2999999999999998</v>
      </c>
      <c r="R451" s="30">
        <v>7.7</v>
      </c>
      <c r="S451" s="30">
        <v>5.6</v>
      </c>
      <c r="T451" s="30">
        <v>6.6</v>
      </c>
      <c r="U451" s="30">
        <v>8.1</v>
      </c>
      <c r="V451" s="30">
        <v>7.4</v>
      </c>
      <c r="W451" s="30">
        <v>5</v>
      </c>
      <c r="X451" s="30">
        <v>3.8</v>
      </c>
      <c r="Y451" s="30">
        <v>4.4000000000000004</v>
      </c>
      <c r="Z451" s="30">
        <v>5.7</v>
      </c>
    </row>
    <row r="452" spans="1:26" x14ac:dyDescent="0.25">
      <c r="A452" s="105" t="s">
        <v>298</v>
      </c>
      <c r="B452" s="30">
        <f t="shared" si="395"/>
        <v>7.2</v>
      </c>
      <c r="C452" s="30">
        <f t="shared" ref="C452:D452" si="446">I147</f>
        <v>5.6</v>
      </c>
      <c r="D452" s="30">
        <f t="shared" si="446"/>
        <v>6.5</v>
      </c>
      <c r="E452" s="30">
        <f t="shared" si="397"/>
        <v>8.3000000000000007</v>
      </c>
      <c r="F452" s="30">
        <f t="shared" ref="F452:G452" si="447">Q147</f>
        <v>6.8</v>
      </c>
      <c r="G452" s="30">
        <f t="shared" si="447"/>
        <v>7.6</v>
      </c>
      <c r="H452" s="30">
        <f t="shared" si="399"/>
        <v>6.6</v>
      </c>
      <c r="I452" s="30">
        <f t="shared" ref="I452:K452" si="448">Y147</f>
        <v>8</v>
      </c>
      <c r="J452" s="30">
        <f t="shared" si="448"/>
        <v>7.4</v>
      </c>
      <c r="K452" s="30">
        <f t="shared" si="448"/>
        <v>7.2</v>
      </c>
      <c r="O452" s="280">
        <v>1205</v>
      </c>
      <c r="P452" s="101" t="s">
        <v>314</v>
      </c>
      <c r="Q452" s="30">
        <v>5.5</v>
      </c>
      <c r="R452" s="30">
        <v>2.2999999999999998</v>
      </c>
      <c r="S452" s="30">
        <v>4.0999999999999996</v>
      </c>
      <c r="T452" s="30">
        <v>7.5</v>
      </c>
      <c r="U452" s="30">
        <v>3.7</v>
      </c>
      <c r="V452" s="30">
        <v>5.9</v>
      </c>
      <c r="W452" s="30">
        <v>7.8</v>
      </c>
      <c r="X452" s="30">
        <v>7.4</v>
      </c>
      <c r="Y452" s="30">
        <v>7.6</v>
      </c>
      <c r="Z452" s="30">
        <v>5.7</v>
      </c>
    </row>
    <row r="453" spans="1:26" x14ac:dyDescent="0.25">
      <c r="A453" s="105" t="s">
        <v>210</v>
      </c>
      <c r="B453" s="30">
        <f t="shared" si="395"/>
        <v>6.9</v>
      </c>
      <c r="C453" s="30">
        <f t="shared" ref="C453:D453" si="449">I148</f>
        <v>1.1000000000000001</v>
      </c>
      <c r="D453" s="30">
        <f t="shared" si="449"/>
        <v>4.5999999999999996</v>
      </c>
      <c r="E453" s="30">
        <f t="shared" si="397"/>
        <v>7.9</v>
      </c>
      <c r="F453" s="30">
        <f t="shared" ref="F453:G453" si="450">Q148</f>
        <v>6.2</v>
      </c>
      <c r="G453" s="30">
        <f t="shared" si="450"/>
        <v>7.1</v>
      </c>
      <c r="H453" s="30">
        <f t="shared" si="399"/>
        <v>6.6</v>
      </c>
      <c r="I453" s="30">
        <f t="shared" ref="I453:K453" si="451">Y148</f>
        <v>6.2</v>
      </c>
      <c r="J453" s="30">
        <f t="shared" si="451"/>
        <v>6.4</v>
      </c>
      <c r="K453" s="30">
        <f t="shared" si="451"/>
        <v>5.9</v>
      </c>
      <c r="O453" s="280">
        <v>1207</v>
      </c>
      <c r="P453" s="101" t="s">
        <v>316</v>
      </c>
      <c r="Q453" s="30">
        <v>6.7</v>
      </c>
      <c r="R453" s="30">
        <v>0</v>
      </c>
      <c r="S453" s="30">
        <v>4.0999999999999996</v>
      </c>
      <c r="T453" s="30">
        <v>7.2</v>
      </c>
      <c r="U453" s="30">
        <v>5.6</v>
      </c>
      <c r="V453" s="30">
        <v>6.5</v>
      </c>
      <c r="W453" s="30">
        <v>6.9</v>
      </c>
      <c r="X453" s="30">
        <v>7.2</v>
      </c>
      <c r="Y453" s="30">
        <v>7.1</v>
      </c>
      <c r="Z453" s="30">
        <v>5.7</v>
      </c>
    </row>
    <row r="454" spans="1:26" x14ac:dyDescent="0.25">
      <c r="A454" s="105" t="s">
        <v>214</v>
      </c>
      <c r="B454" s="30">
        <f t="shared" si="395"/>
        <v>3.7</v>
      </c>
      <c r="C454" s="30">
        <f t="shared" ref="C454:D454" si="452">I149</f>
        <v>4.0999999999999996</v>
      </c>
      <c r="D454" s="30">
        <f t="shared" si="452"/>
        <v>3.9</v>
      </c>
      <c r="E454" s="30">
        <f t="shared" si="397"/>
        <v>7.7</v>
      </c>
      <c r="F454" s="30">
        <f t="shared" ref="F454:G454" si="453">Q149</f>
        <v>3.6</v>
      </c>
      <c r="G454" s="30">
        <f t="shared" si="453"/>
        <v>6</v>
      </c>
      <c r="H454" s="30">
        <f t="shared" si="399"/>
        <v>7.5</v>
      </c>
      <c r="I454" s="30">
        <f t="shared" ref="I454:K454" si="454">Y149</f>
        <v>7.4</v>
      </c>
      <c r="J454" s="30">
        <f t="shared" si="454"/>
        <v>7.5</v>
      </c>
      <c r="K454" s="30">
        <f t="shared" si="454"/>
        <v>5.6</v>
      </c>
      <c r="O454" s="280">
        <v>1304</v>
      </c>
      <c r="P454" s="101" t="s">
        <v>60</v>
      </c>
      <c r="Q454" s="30">
        <v>6.1</v>
      </c>
      <c r="R454" s="30">
        <v>0</v>
      </c>
      <c r="S454" s="30">
        <v>3.6</v>
      </c>
      <c r="T454" s="30">
        <v>7.2</v>
      </c>
      <c r="U454" s="30">
        <v>5</v>
      </c>
      <c r="V454" s="30">
        <v>6.2</v>
      </c>
      <c r="W454" s="30">
        <v>9.1</v>
      </c>
      <c r="X454" s="30">
        <v>7.4</v>
      </c>
      <c r="Y454" s="30">
        <v>8.4</v>
      </c>
      <c r="Z454" s="30">
        <v>5.7</v>
      </c>
    </row>
    <row r="455" spans="1:26" x14ac:dyDescent="0.25">
      <c r="A455" s="105" t="s">
        <v>295</v>
      </c>
      <c r="B455" s="30">
        <f t="shared" si="395"/>
        <v>4.4000000000000004</v>
      </c>
      <c r="C455" s="30">
        <f t="shared" ref="C455:D455" si="455">I150</f>
        <v>4.2</v>
      </c>
      <c r="D455" s="30">
        <f t="shared" si="455"/>
        <v>4.3</v>
      </c>
      <c r="E455" s="30">
        <f t="shared" si="397"/>
        <v>6.5</v>
      </c>
      <c r="F455" s="30">
        <f t="shared" ref="F455:G455" si="456">Q150</f>
        <v>6.3</v>
      </c>
      <c r="G455" s="30">
        <f t="shared" si="456"/>
        <v>6.4</v>
      </c>
      <c r="H455" s="30">
        <f t="shared" si="399"/>
        <v>8.1999999999999993</v>
      </c>
      <c r="I455" s="30">
        <f t="shared" ref="I455:K455" si="457">Y150</f>
        <v>7.1</v>
      </c>
      <c r="J455" s="30">
        <f t="shared" si="457"/>
        <v>7.7</v>
      </c>
      <c r="K455" s="30">
        <f t="shared" si="457"/>
        <v>6</v>
      </c>
      <c r="O455" s="280">
        <v>1313</v>
      </c>
      <c r="P455" s="101" t="s">
        <v>69</v>
      </c>
      <c r="Q455" s="30">
        <v>4.5999999999999996</v>
      </c>
      <c r="R455" s="30">
        <v>3.9</v>
      </c>
      <c r="S455" s="30">
        <v>4.3</v>
      </c>
      <c r="T455" s="30">
        <v>8</v>
      </c>
      <c r="U455" s="30">
        <v>6.8</v>
      </c>
      <c r="V455" s="30">
        <v>7.4</v>
      </c>
      <c r="W455" s="30">
        <v>4</v>
      </c>
      <c r="X455" s="30">
        <v>7.3</v>
      </c>
      <c r="Y455" s="30">
        <v>5.9</v>
      </c>
      <c r="Z455" s="30">
        <v>5.7</v>
      </c>
    </row>
    <row r="456" spans="1:26" x14ac:dyDescent="0.25">
      <c r="A456" s="105" t="s">
        <v>299</v>
      </c>
      <c r="B456" s="30">
        <f t="shared" si="395"/>
        <v>4.7</v>
      </c>
      <c r="C456" s="30">
        <f t="shared" ref="C456:D456" si="458">I151</f>
        <v>9.5</v>
      </c>
      <c r="D456" s="30">
        <f t="shared" si="458"/>
        <v>7.9</v>
      </c>
      <c r="E456" s="30">
        <f t="shared" si="397"/>
        <v>6.7</v>
      </c>
      <c r="F456" s="30">
        <f t="shared" ref="F456:G456" si="459">Q151</f>
        <v>4.8</v>
      </c>
      <c r="G456" s="30">
        <f t="shared" si="459"/>
        <v>5.8</v>
      </c>
      <c r="H456" s="30">
        <f t="shared" si="399"/>
        <v>5.4</v>
      </c>
      <c r="I456" s="30">
        <f t="shared" ref="I456:K456" si="460">Y151</f>
        <v>6.2</v>
      </c>
      <c r="J456" s="30">
        <f t="shared" si="460"/>
        <v>5.8</v>
      </c>
      <c r="K456" s="30">
        <f t="shared" si="460"/>
        <v>6.4</v>
      </c>
      <c r="O456" s="280">
        <v>1603</v>
      </c>
      <c r="P456" s="101" t="s">
        <v>365</v>
      </c>
      <c r="Q456" s="30">
        <v>3.9</v>
      </c>
      <c r="R456" s="30">
        <v>5.5</v>
      </c>
      <c r="S456" s="30">
        <v>4.8</v>
      </c>
      <c r="T456" s="30">
        <v>7.5</v>
      </c>
      <c r="U456" s="30">
        <v>5.3</v>
      </c>
      <c r="V456" s="30">
        <v>6.5</v>
      </c>
      <c r="W456" s="30">
        <v>5.3</v>
      </c>
      <c r="X456" s="30">
        <v>6.6</v>
      </c>
      <c r="Y456" s="30">
        <v>6</v>
      </c>
      <c r="Z456" s="30">
        <v>5.7</v>
      </c>
    </row>
    <row r="457" spans="1:26" x14ac:dyDescent="0.25">
      <c r="A457" s="105" t="s">
        <v>300</v>
      </c>
      <c r="B457" s="30">
        <f t="shared" si="395"/>
        <v>5.8</v>
      </c>
      <c r="C457" s="30">
        <f t="shared" ref="C457:D457" si="461">I152</f>
        <v>6.5</v>
      </c>
      <c r="D457" s="30">
        <f t="shared" si="461"/>
        <v>6.2</v>
      </c>
      <c r="E457" s="30">
        <f t="shared" si="397"/>
        <v>7.4</v>
      </c>
      <c r="F457" s="30">
        <f t="shared" ref="F457:G457" si="462">Q152</f>
        <v>4.9000000000000004</v>
      </c>
      <c r="G457" s="30">
        <f t="shared" si="462"/>
        <v>6.3</v>
      </c>
      <c r="H457" s="30">
        <f t="shared" si="399"/>
        <v>8.8000000000000007</v>
      </c>
      <c r="I457" s="30">
        <f t="shared" ref="I457:K457" si="463">Y152</f>
        <v>5.8</v>
      </c>
      <c r="J457" s="30">
        <f t="shared" si="463"/>
        <v>7.6</v>
      </c>
      <c r="K457" s="30">
        <f t="shared" si="463"/>
        <v>6.7</v>
      </c>
      <c r="O457" s="280">
        <v>1605</v>
      </c>
      <c r="P457" s="101" t="s">
        <v>367</v>
      </c>
      <c r="Q457" s="30">
        <v>2.6</v>
      </c>
      <c r="R457" s="30">
        <v>6.3</v>
      </c>
      <c r="S457" s="30">
        <v>4.7</v>
      </c>
      <c r="T457" s="30">
        <v>6</v>
      </c>
      <c r="U457" s="30">
        <v>3.8</v>
      </c>
      <c r="V457" s="30">
        <v>5</v>
      </c>
      <c r="W457" s="30">
        <v>9.1</v>
      </c>
      <c r="X457" s="30">
        <v>5.8</v>
      </c>
      <c r="Y457" s="30">
        <v>7.8</v>
      </c>
      <c r="Z457" s="30">
        <v>5.7</v>
      </c>
    </row>
    <row r="458" spans="1:26" x14ac:dyDescent="0.25">
      <c r="A458" s="105" t="s">
        <v>301</v>
      </c>
      <c r="B458" s="30">
        <f t="shared" si="395"/>
        <v>5.7</v>
      </c>
      <c r="C458" s="30">
        <f t="shared" ref="C458:D458" si="464">I153</f>
        <v>3.9</v>
      </c>
      <c r="D458" s="30">
        <f t="shared" si="464"/>
        <v>4.9000000000000004</v>
      </c>
      <c r="E458" s="30">
        <f t="shared" si="397"/>
        <v>8.1</v>
      </c>
      <c r="F458" s="30">
        <f t="shared" ref="F458:G458" si="465">Q153</f>
        <v>5</v>
      </c>
      <c r="G458" s="30">
        <f t="shared" si="465"/>
        <v>6.8</v>
      </c>
      <c r="H458" s="30">
        <f t="shared" si="399"/>
        <v>9</v>
      </c>
      <c r="I458" s="30">
        <f t="shared" ref="I458:K458" si="466">Y153</f>
        <v>8.3000000000000007</v>
      </c>
      <c r="J458" s="30">
        <f t="shared" si="466"/>
        <v>8.6999999999999993</v>
      </c>
      <c r="K458" s="30">
        <f t="shared" si="466"/>
        <v>6.6</v>
      </c>
      <c r="O458" s="280">
        <v>1615</v>
      </c>
      <c r="P458" s="101" t="s">
        <v>377</v>
      </c>
      <c r="Q458" s="30">
        <v>5.4</v>
      </c>
      <c r="R458" s="30">
        <v>7.4</v>
      </c>
      <c r="S458" s="30">
        <v>6.5</v>
      </c>
      <c r="T458" s="30">
        <v>7.3</v>
      </c>
      <c r="U458" s="30">
        <v>4.2</v>
      </c>
      <c r="V458" s="30">
        <v>6</v>
      </c>
      <c r="W458" s="30">
        <v>4.4000000000000004</v>
      </c>
      <c r="X458" s="30">
        <v>5</v>
      </c>
      <c r="Y458" s="30">
        <v>4.7</v>
      </c>
      <c r="Z458" s="30">
        <v>5.7</v>
      </c>
    </row>
    <row r="459" spans="1:26" x14ac:dyDescent="0.25">
      <c r="A459" s="105" t="s">
        <v>221</v>
      </c>
      <c r="B459" s="30">
        <f t="shared" si="395"/>
        <v>6.1</v>
      </c>
      <c r="C459" s="30">
        <f t="shared" ref="C459:D459" si="467">I154</f>
        <v>3.5</v>
      </c>
      <c r="D459" s="30">
        <f t="shared" si="467"/>
        <v>4.9000000000000004</v>
      </c>
      <c r="E459" s="30">
        <f t="shared" si="397"/>
        <v>8.1999999999999993</v>
      </c>
      <c r="F459" s="30">
        <f t="shared" ref="F459:G459" si="468">Q154</f>
        <v>7.3</v>
      </c>
      <c r="G459" s="30">
        <f t="shared" si="468"/>
        <v>7.8</v>
      </c>
      <c r="H459" s="30">
        <f t="shared" si="399"/>
        <v>7.1</v>
      </c>
      <c r="I459" s="30">
        <f t="shared" ref="I459:K459" si="469">Y154</f>
        <v>6.3</v>
      </c>
      <c r="J459" s="30">
        <f t="shared" si="469"/>
        <v>6.7</v>
      </c>
      <c r="K459" s="30">
        <f t="shared" si="469"/>
        <v>6.4</v>
      </c>
      <c r="O459" s="280">
        <v>1623</v>
      </c>
      <c r="P459" s="101" t="s">
        <v>382</v>
      </c>
      <c r="Q459" s="30">
        <v>3.2</v>
      </c>
      <c r="R459" s="30">
        <v>5.6</v>
      </c>
      <c r="S459" s="30">
        <v>4.5</v>
      </c>
      <c r="T459" s="30">
        <v>7.2</v>
      </c>
      <c r="U459" s="30">
        <v>3.6</v>
      </c>
      <c r="V459" s="30">
        <v>5.7</v>
      </c>
      <c r="W459" s="30">
        <v>8.6</v>
      </c>
      <c r="X459" s="30">
        <v>4.5999999999999996</v>
      </c>
      <c r="Y459" s="30">
        <v>7.1</v>
      </c>
      <c r="Z459" s="30">
        <v>5.7</v>
      </c>
    </row>
    <row r="460" spans="1:26" x14ac:dyDescent="0.25">
      <c r="A460" s="105" t="s">
        <v>244</v>
      </c>
      <c r="B460" s="30">
        <f t="shared" si="395"/>
        <v>3.3</v>
      </c>
      <c r="C460" s="30">
        <f t="shared" ref="C460:D460" si="470">I155</f>
        <v>2.4</v>
      </c>
      <c r="D460" s="30">
        <f t="shared" si="470"/>
        <v>2.9</v>
      </c>
      <c r="E460" s="30">
        <f t="shared" si="397"/>
        <v>7.1</v>
      </c>
      <c r="F460" s="30">
        <f t="shared" ref="F460:G460" si="471">Q155</f>
        <v>5</v>
      </c>
      <c r="G460" s="30">
        <f t="shared" si="471"/>
        <v>6.2</v>
      </c>
      <c r="H460" s="30">
        <f t="shared" si="399"/>
        <v>9.1</v>
      </c>
      <c r="I460" s="30">
        <f t="shared" ref="I460:K460" si="472">Y155</f>
        <v>6.8</v>
      </c>
      <c r="J460" s="30">
        <f t="shared" si="472"/>
        <v>8.1999999999999993</v>
      </c>
      <c r="K460" s="30">
        <f t="shared" si="472"/>
        <v>5.3</v>
      </c>
      <c r="O460" s="280">
        <v>1705</v>
      </c>
      <c r="P460" s="101" t="s">
        <v>392</v>
      </c>
      <c r="Q460" s="30">
        <v>5.8</v>
      </c>
      <c r="R460" s="30">
        <v>0</v>
      </c>
      <c r="S460" s="30">
        <v>3.4</v>
      </c>
      <c r="T460" s="30">
        <v>7.5</v>
      </c>
      <c r="U460" s="30">
        <v>5.6</v>
      </c>
      <c r="V460" s="30">
        <v>6.7</v>
      </c>
      <c r="W460" s="30">
        <v>9.1</v>
      </c>
      <c r="X460" s="30">
        <v>6.9</v>
      </c>
      <c r="Y460" s="30">
        <v>8.1999999999999993</v>
      </c>
      <c r="Z460" s="30">
        <v>5.7</v>
      </c>
    </row>
    <row r="461" spans="1:26" x14ac:dyDescent="0.25">
      <c r="A461" s="105" t="s">
        <v>302</v>
      </c>
      <c r="B461" s="30">
        <f t="shared" si="395"/>
        <v>3.1</v>
      </c>
      <c r="C461" s="30">
        <f t="shared" ref="C461:D461" si="473">I156</f>
        <v>8.4</v>
      </c>
      <c r="D461" s="30">
        <f t="shared" si="473"/>
        <v>6.5</v>
      </c>
      <c r="E461" s="30">
        <f t="shared" si="397"/>
        <v>7</v>
      </c>
      <c r="F461" s="30">
        <f t="shared" ref="F461:G461" si="474">Q156</f>
        <v>5.0999999999999996</v>
      </c>
      <c r="G461" s="30">
        <f t="shared" si="474"/>
        <v>6.1</v>
      </c>
      <c r="H461" s="30">
        <f t="shared" si="399"/>
        <v>6.9</v>
      </c>
      <c r="I461" s="30">
        <f t="shared" ref="I461:K461" si="475">Y156</f>
        <v>6.5</v>
      </c>
      <c r="J461" s="30">
        <f t="shared" si="475"/>
        <v>6.7</v>
      </c>
      <c r="K461" s="30">
        <f t="shared" si="475"/>
        <v>6.4</v>
      </c>
      <c r="O461" s="280">
        <v>1802</v>
      </c>
      <c r="P461" s="101" t="s">
        <v>398</v>
      </c>
      <c r="Q461" s="30">
        <v>1</v>
      </c>
      <c r="R461" s="30">
        <v>6.4</v>
      </c>
      <c r="S461" s="30">
        <v>4.2</v>
      </c>
      <c r="T461" s="30">
        <v>7.3</v>
      </c>
      <c r="U461" s="30">
        <v>4.0999999999999996</v>
      </c>
      <c r="V461" s="30">
        <v>5.9</v>
      </c>
      <c r="W461" s="30">
        <v>8.6999999999999993</v>
      </c>
      <c r="X461" s="30">
        <v>5.2</v>
      </c>
      <c r="Y461" s="30">
        <v>7.3</v>
      </c>
      <c r="Z461" s="30">
        <v>5.7</v>
      </c>
    </row>
    <row r="462" spans="1:26" x14ac:dyDescent="0.25">
      <c r="A462" s="105" t="s">
        <v>303</v>
      </c>
      <c r="B462" s="30">
        <f t="shared" si="395"/>
        <v>7.6</v>
      </c>
      <c r="C462" s="30">
        <f t="shared" ref="C462:D462" si="476">I157</f>
        <v>1</v>
      </c>
      <c r="D462" s="30">
        <f t="shared" si="476"/>
        <v>5.2</v>
      </c>
      <c r="E462" s="30">
        <f t="shared" si="397"/>
        <v>6.8</v>
      </c>
      <c r="F462" s="30">
        <f t="shared" ref="F462:G462" si="477">Q157</f>
        <v>5</v>
      </c>
      <c r="G462" s="30">
        <f t="shared" si="477"/>
        <v>6</v>
      </c>
      <c r="H462" s="30">
        <f t="shared" si="399"/>
        <v>8.3000000000000007</v>
      </c>
      <c r="I462" s="30">
        <f t="shared" ref="I462:K462" si="478">Y157</f>
        <v>8.5</v>
      </c>
      <c r="J462" s="30">
        <f t="shared" si="478"/>
        <v>8.4</v>
      </c>
      <c r="K462" s="30">
        <f t="shared" si="478"/>
        <v>6.4</v>
      </c>
      <c r="O462" s="280">
        <v>1808</v>
      </c>
      <c r="P462" s="101" t="s">
        <v>226</v>
      </c>
      <c r="Q462" s="30">
        <v>4.0999999999999996</v>
      </c>
      <c r="R462" s="30">
        <v>5.0999999999999996</v>
      </c>
      <c r="S462" s="30">
        <v>4.5999999999999996</v>
      </c>
      <c r="T462" s="30">
        <v>6.4</v>
      </c>
      <c r="U462" s="30">
        <v>8.4</v>
      </c>
      <c r="V462" s="30">
        <v>7.5</v>
      </c>
      <c r="W462" s="30">
        <v>6.3</v>
      </c>
      <c r="X462" s="30">
        <v>4.3</v>
      </c>
      <c r="Y462" s="30">
        <v>5.4</v>
      </c>
      <c r="Z462" s="30">
        <v>5.7</v>
      </c>
    </row>
    <row r="463" spans="1:26" x14ac:dyDescent="0.25">
      <c r="A463" s="105" t="s">
        <v>280</v>
      </c>
      <c r="B463" s="30">
        <f t="shared" si="395"/>
        <v>6.7</v>
      </c>
      <c r="C463" s="30">
        <f t="shared" ref="C463:D463" si="479">I158</f>
        <v>6.9</v>
      </c>
      <c r="D463" s="30">
        <f t="shared" si="479"/>
        <v>6.8</v>
      </c>
      <c r="E463" s="30">
        <f t="shared" si="397"/>
        <v>7.8</v>
      </c>
      <c r="F463" s="30">
        <f t="shared" ref="F463:G463" si="480">Q158</f>
        <v>6.2</v>
      </c>
      <c r="G463" s="30">
        <f t="shared" si="480"/>
        <v>7.1</v>
      </c>
      <c r="H463" s="30">
        <f t="shared" si="399"/>
        <v>8.1999999999999993</v>
      </c>
      <c r="I463" s="30">
        <f t="shared" ref="I463:K463" si="481">Y158</f>
        <v>7.9</v>
      </c>
      <c r="J463" s="30">
        <f t="shared" si="481"/>
        <v>8.1</v>
      </c>
      <c r="K463" s="30">
        <f t="shared" si="481"/>
        <v>7.3</v>
      </c>
      <c r="O463" s="280">
        <v>108</v>
      </c>
      <c r="P463" s="101" t="s">
        <v>177</v>
      </c>
      <c r="Q463" s="30">
        <v>4.2</v>
      </c>
      <c r="R463" s="30">
        <v>8.9</v>
      </c>
      <c r="S463" s="30">
        <v>7.2</v>
      </c>
      <c r="T463" s="30">
        <v>6.6</v>
      </c>
      <c r="U463" s="30">
        <v>4.0999999999999996</v>
      </c>
      <c r="V463" s="30">
        <v>5.5</v>
      </c>
      <c r="W463" s="30">
        <v>4.3</v>
      </c>
      <c r="X463" s="30">
        <v>4.5</v>
      </c>
      <c r="Y463" s="30">
        <v>4.4000000000000004</v>
      </c>
      <c r="Z463" s="30">
        <v>5.6</v>
      </c>
    </row>
    <row r="464" spans="1:26" x14ac:dyDescent="0.25">
      <c r="A464" s="105" t="s">
        <v>282</v>
      </c>
      <c r="B464" s="30">
        <f t="shared" si="395"/>
        <v>6.8</v>
      </c>
      <c r="C464" s="30">
        <f t="shared" ref="C464:D464" si="482">I159</f>
        <v>1.8</v>
      </c>
      <c r="D464" s="30">
        <f t="shared" si="482"/>
        <v>4.8</v>
      </c>
      <c r="E464" s="30">
        <f t="shared" si="397"/>
        <v>8.1</v>
      </c>
      <c r="F464" s="30">
        <f t="shared" ref="F464:G464" si="483">Q159</f>
        <v>9</v>
      </c>
      <c r="G464" s="30">
        <f t="shared" si="483"/>
        <v>8.6</v>
      </c>
      <c r="H464" s="30">
        <f t="shared" si="399"/>
        <v>9.1</v>
      </c>
      <c r="I464" s="30">
        <f t="shared" ref="I464:K464" si="484">Y159</f>
        <v>6.7</v>
      </c>
      <c r="J464" s="30">
        <f t="shared" si="484"/>
        <v>8.1</v>
      </c>
      <c r="K464" s="30">
        <f t="shared" si="484"/>
        <v>6.9</v>
      </c>
      <c r="O464" s="280">
        <v>318</v>
      </c>
      <c r="P464" s="101" t="s">
        <v>204</v>
      </c>
      <c r="Q464" s="30">
        <v>5.3</v>
      </c>
      <c r="R464" s="30">
        <v>7.8</v>
      </c>
      <c r="S464" s="30">
        <v>6.7</v>
      </c>
      <c r="T464" s="30">
        <v>6.1</v>
      </c>
      <c r="U464" s="30">
        <v>6.7</v>
      </c>
      <c r="V464" s="30">
        <v>6.4</v>
      </c>
      <c r="W464" s="30">
        <v>3.4</v>
      </c>
      <c r="X464" s="30">
        <v>4.8</v>
      </c>
      <c r="Y464" s="30">
        <v>4.0999999999999996</v>
      </c>
      <c r="Z464" s="30">
        <v>5.6</v>
      </c>
    </row>
    <row r="465" spans="1:26" x14ac:dyDescent="0.25">
      <c r="A465" s="105" t="s">
        <v>304</v>
      </c>
      <c r="B465" s="30">
        <f t="shared" si="395"/>
        <v>5.9</v>
      </c>
      <c r="C465" s="30">
        <f t="shared" ref="C465:D465" si="485">I160</f>
        <v>1.7</v>
      </c>
      <c r="D465" s="30">
        <f t="shared" si="485"/>
        <v>4.0999999999999996</v>
      </c>
      <c r="E465" s="30">
        <f t="shared" si="397"/>
        <v>7.5</v>
      </c>
      <c r="F465" s="30">
        <f t="shared" ref="F465:G465" si="486">Q160</f>
        <v>4.2</v>
      </c>
      <c r="G465" s="30">
        <f t="shared" si="486"/>
        <v>6.1</v>
      </c>
      <c r="H465" s="30">
        <f t="shared" si="399"/>
        <v>6.4</v>
      </c>
      <c r="I465" s="30">
        <f t="shared" ref="I465:K465" si="487">Y160</f>
        <v>7.4</v>
      </c>
      <c r="J465" s="30">
        <f t="shared" si="487"/>
        <v>6.9</v>
      </c>
      <c r="K465" s="30">
        <f t="shared" si="487"/>
        <v>5.6</v>
      </c>
      <c r="O465" s="280">
        <v>712</v>
      </c>
      <c r="P465" s="101" t="s">
        <v>255</v>
      </c>
      <c r="Q465" s="30">
        <v>4.8</v>
      </c>
      <c r="R465" s="30">
        <v>1.1000000000000001</v>
      </c>
      <c r="S465" s="30">
        <v>3.2</v>
      </c>
      <c r="T465" s="30">
        <v>8</v>
      </c>
      <c r="U465" s="30">
        <v>4.9000000000000004</v>
      </c>
      <c r="V465" s="30">
        <v>6.7</v>
      </c>
      <c r="W465" s="30">
        <v>8.4</v>
      </c>
      <c r="X465" s="30">
        <v>8.4</v>
      </c>
      <c r="Y465" s="30">
        <v>8.4</v>
      </c>
      <c r="Z465" s="30">
        <v>5.6</v>
      </c>
    </row>
    <row r="466" spans="1:26" x14ac:dyDescent="0.25">
      <c r="A466" s="105" t="s">
        <v>305</v>
      </c>
      <c r="B466" s="30">
        <f t="shared" si="395"/>
        <v>4.9000000000000004</v>
      </c>
      <c r="C466" s="30">
        <f t="shared" ref="C466:D466" si="488">I161</f>
        <v>1</v>
      </c>
      <c r="D466" s="30">
        <f t="shared" si="488"/>
        <v>3.2</v>
      </c>
      <c r="E466" s="30">
        <f t="shared" si="397"/>
        <v>7.8</v>
      </c>
      <c r="F466" s="30">
        <f t="shared" ref="F466:G466" si="489">Q161</f>
        <v>5.3</v>
      </c>
      <c r="G466" s="30">
        <f t="shared" si="489"/>
        <v>6.7</v>
      </c>
      <c r="H466" s="30">
        <f t="shared" si="399"/>
        <v>9.3000000000000007</v>
      </c>
      <c r="I466" s="30">
        <f t="shared" ref="I466:K466" si="490">Y161</f>
        <v>8.6</v>
      </c>
      <c r="J466" s="30">
        <f t="shared" si="490"/>
        <v>9</v>
      </c>
      <c r="K466" s="30">
        <f t="shared" si="490"/>
        <v>5.8</v>
      </c>
      <c r="O466" s="280">
        <v>1005</v>
      </c>
      <c r="P466" s="101" t="s">
        <v>214</v>
      </c>
      <c r="Q466" s="30">
        <v>3.7</v>
      </c>
      <c r="R466" s="30">
        <v>4.0999999999999996</v>
      </c>
      <c r="S466" s="30">
        <v>3.9</v>
      </c>
      <c r="T466" s="30">
        <v>7.7</v>
      </c>
      <c r="U466" s="30">
        <v>3.6</v>
      </c>
      <c r="V466" s="30">
        <v>6</v>
      </c>
      <c r="W466" s="30">
        <v>7.5</v>
      </c>
      <c r="X466" s="30">
        <v>7.4</v>
      </c>
      <c r="Y466" s="30">
        <v>7.5</v>
      </c>
      <c r="Z466" s="30">
        <v>5.6</v>
      </c>
    </row>
    <row r="467" spans="1:26" x14ac:dyDescent="0.25">
      <c r="A467" s="105" t="s">
        <v>307</v>
      </c>
      <c r="B467" s="30">
        <f t="shared" si="395"/>
        <v>2.2999999999999998</v>
      </c>
      <c r="C467" s="30">
        <f t="shared" ref="C467:D467" si="491">I162</f>
        <v>0</v>
      </c>
      <c r="D467" s="30">
        <f t="shared" si="491"/>
        <v>1.2</v>
      </c>
      <c r="E467" s="30">
        <f t="shared" si="397"/>
        <v>5</v>
      </c>
      <c r="F467" s="30">
        <f t="shared" ref="F467:G467" si="492">Q162</f>
        <v>5</v>
      </c>
      <c r="G467" s="30">
        <f t="shared" si="492"/>
        <v>5</v>
      </c>
      <c r="H467" s="30">
        <f t="shared" si="399"/>
        <v>4.3</v>
      </c>
      <c r="I467" s="30">
        <f t="shared" ref="I467:K467" si="493">Y162</f>
        <v>2.4</v>
      </c>
      <c r="J467" s="30">
        <f t="shared" si="493"/>
        <v>3.4</v>
      </c>
      <c r="K467" s="30">
        <f t="shared" si="493"/>
        <v>2.7</v>
      </c>
      <c r="O467" s="280">
        <v>1016</v>
      </c>
      <c r="P467" s="101" t="s">
        <v>304</v>
      </c>
      <c r="Q467" s="30">
        <v>5.9</v>
      </c>
      <c r="R467" s="30">
        <v>1.7</v>
      </c>
      <c r="S467" s="30">
        <v>4.0999999999999996</v>
      </c>
      <c r="T467" s="30">
        <v>7.5</v>
      </c>
      <c r="U467" s="30">
        <v>4.2</v>
      </c>
      <c r="V467" s="30">
        <v>6.1</v>
      </c>
      <c r="W467" s="30">
        <v>6.4</v>
      </c>
      <c r="X467" s="30">
        <v>7.4</v>
      </c>
      <c r="Y467" s="30">
        <v>6.9</v>
      </c>
      <c r="Z467" s="30">
        <v>5.6</v>
      </c>
    </row>
    <row r="468" spans="1:26" x14ac:dyDescent="0.25">
      <c r="A468" s="105" t="s">
        <v>308</v>
      </c>
      <c r="B468" s="30">
        <f t="shared" si="395"/>
        <v>3</v>
      </c>
      <c r="C468" s="30">
        <f t="shared" ref="C468:D468" si="494">I163</f>
        <v>3.5</v>
      </c>
      <c r="D468" s="30">
        <f t="shared" si="494"/>
        <v>3.3</v>
      </c>
      <c r="E468" s="30">
        <f t="shared" si="397"/>
        <v>5.0999999999999996</v>
      </c>
      <c r="F468" s="30">
        <f t="shared" ref="F468:G468" si="495">Q163</f>
        <v>1.5</v>
      </c>
      <c r="G468" s="30">
        <f t="shared" si="495"/>
        <v>3.5</v>
      </c>
      <c r="H468" s="30">
        <f t="shared" si="399"/>
        <v>3</v>
      </c>
      <c r="I468" s="30">
        <f t="shared" ref="I468:K468" si="496">Y163</f>
        <v>1.9</v>
      </c>
      <c r="J468" s="30">
        <f t="shared" si="496"/>
        <v>2.5</v>
      </c>
      <c r="K468" s="30">
        <f t="shared" si="496"/>
        <v>3.1</v>
      </c>
      <c r="O468" s="280">
        <v>1211</v>
      </c>
      <c r="P468" s="101" t="s">
        <v>320</v>
      </c>
      <c r="Q468" s="30">
        <v>6.4</v>
      </c>
      <c r="R468" s="30">
        <v>0</v>
      </c>
      <c r="S468" s="30">
        <v>3.9</v>
      </c>
      <c r="T468" s="30">
        <v>6.8</v>
      </c>
      <c r="U468" s="30">
        <v>6</v>
      </c>
      <c r="V468" s="30">
        <v>6.4</v>
      </c>
      <c r="W468" s="30">
        <v>7.8</v>
      </c>
      <c r="X468" s="30">
        <v>6.3</v>
      </c>
      <c r="Y468" s="30">
        <v>7.1</v>
      </c>
      <c r="Z468" s="30">
        <v>5.6</v>
      </c>
    </row>
    <row r="469" spans="1:26" x14ac:dyDescent="0.25">
      <c r="A469" s="105" t="s">
        <v>309</v>
      </c>
      <c r="B469" s="30">
        <f t="shared" si="395"/>
        <v>2.2999999999999998</v>
      </c>
      <c r="C469" s="30">
        <f t="shared" ref="C469:D469" si="497">I164</f>
        <v>5</v>
      </c>
      <c r="D469" s="30">
        <f t="shared" si="497"/>
        <v>3.8</v>
      </c>
      <c r="E469" s="30">
        <f t="shared" si="397"/>
        <v>6.2</v>
      </c>
      <c r="F469" s="30">
        <f t="shared" ref="F469:G469" si="498">Q164</f>
        <v>1</v>
      </c>
      <c r="G469" s="30">
        <f t="shared" si="498"/>
        <v>4.0999999999999996</v>
      </c>
      <c r="H469" s="30">
        <f t="shared" si="399"/>
        <v>8</v>
      </c>
      <c r="I469" s="30">
        <f t="shared" ref="I469:K469" si="499">Y164</f>
        <v>2.8</v>
      </c>
      <c r="J469" s="30">
        <f t="shared" si="499"/>
        <v>6</v>
      </c>
      <c r="K469" s="30">
        <f t="shared" si="499"/>
        <v>4.5</v>
      </c>
      <c r="O469" s="280">
        <v>1302</v>
      </c>
      <c r="P469" s="101" t="s">
        <v>58</v>
      </c>
      <c r="Q469" s="30">
        <v>5.4</v>
      </c>
      <c r="R469" s="30">
        <v>1.2</v>
      </c>
      <c r="S469" s="30">
        <v>3.6</v>
      </c>
      <c r="T469" s="30">
        <v>7.9</v>
      </c>
      <c r="U469" s="30">
        <v>4</v>
      </c>
      <c r="V469" s="30">
        <v>6.3</v>
      </c>
      <c r="W469" s="30">
        <v>7.8</v>
      </c>
      <c r="X469" s="30">
        <v>7.7</v>
      </c>
      <c r="Y469" s="30">
        <v>7.8</v>
      </c>
      <c r="Z469" s="30">
        <v>5.6</v>
      </c>
    </row>
    <row r="470" spans="1:26" x14ac:dyDescent="0.25">
      <c r="A470" s="105" t="s">
        <v>310</v>
      </c>
      <c r="B470" s="30">
        <f t="shared" si="395"/>
        <v>3</v>
      </c>
      <c r="C470" s="30">
        <f t="shared" ref="C470:D470" si="500">I165</f>
        <v>0.5</v>
      </c>
      <c r="D470" s="30">
        <f t="shared" si="500"/>
        <v>1.8</v>
      </c>
      <c r="E470" s="30">
        <f t="shared" si="397"/>
        <v>4.5999999999999996</v>
      </c>
      <c r="F470" s="30">
        <f t="shared" ref="F470:G470" si="501">Q165</f>
        <v>1.1000000000000001</v>
      </c>
      <c r="G470" s="30">
        <f t="shared" si="501"/>
        <v>3</v>
      </c>
      <c r="H470" s="30">
        <f t="shared" si="399"/>
        <v>2.5</v>
      </c>
      <c r="I470" s="30">
        <f t="shared" ref="I470:K470" si="502">Y165</f>
        <v>3.2</v>
      </c>
      <c r="J470" s="30">
        <f t="shared" si="502"/>
        <v>2.9</v>
      </c>
      <c r="K470" s="30">
        <f t="shared" si="502"/>
        <v>2.5</v>
      </c>
      <c r="O470" s="280">
        <v>1408</v>
      </c>
      <c r="P470" s="101" t="s">
        <v>332</v>
      </c>
      <c r="Q470" s="30">
        <v>5.5</v>
      </c>
      <c r="R470" s="30">
        <v>0.2</v>
      </c>
      <c r="S470" s="30">
        <v>3.3</v>
      </c>
      <c r="T470" s="30">
        <v>7.4</v>
      </c>
      <c r="U470" s="30">
        <v>5.2</v>
      </c>
      <c r="V470" s="30">
        <v>6.4</v>
      </c>
      <c r="W470" s="30">
        <v>9</v>
      </c>
      <c r="X470" s="30">
        <v>7.2</v>
      </c>
      <c r="Y470" s="30">
        <v>8.1999999999999993</v>
      </c>
      <c r="Z470" s="30">
        <v>5.6</v>
      </c>
    </row>
    <row r="471" spans="1:26" x14ac:dyDescent="0.25">
      <c r="A471" s="105" t="s">
        <v>311</v>
      </c>
      <c r="B471" s="30">
        <f t="shared" si="395"/>
        <v>4.5999999999999996</v>
      </c>
      <c r="C471" s="30">
        <f t="shared" ref="C471:D471" si="503">I166</f>
        <v>9.1</v>
      </c>
      <c r="D471" s="30">
        <f t="shared" si="503"/>
        <v>7.5</v>
      </c>
      <c r="E471" s="30">
        <f t="shared" si="397"/>
        <v>6.3</v>
      </c>
      <c r="F471" s="30">
        <f t="shared" ref="F471:G471" si="504">Q166</f>
        <v>4.5</v>
      </c>
      <c r="G471" s="30">
        <f t="shared" si="504"/>
        <v>5.5</v>
      </c>
      <c r="H471" s="30">
        <f t="shared" si="399"/>
        <v>5</v>
      </c>
      <c r="I471" s="30">
        <f t="shared" ref="I471:K471" si="505">Y166</f>
        <v>4.9000000000000004</v>
      </c>
      <c r="J471" s="30">
        <f t="shared" si="505"/>
        <v>5</v>
      </c>
      <c r="K471" s="30">
        <f t="shared" si="505"/>
        <v>5.9</v>
      </c>
      <c r="O471" s="280">
        <v>1412</v>
      </c>
      <c r="P471" s="101" t="s">
        <v>336</v>
      </c>
      <c r="Q471" s="30">
        <v>5.5</v>
      </c>
      <c r="R471" s="30">
        <v>0</v>
      </c>
      <c r="S471" s="30">
        <v>3.2</v>
      </c>
      <c r="T471" s="30">
        <v>7.4</v>
      </c>
      <c r="U471" s="30">
        <v>4.5</v>
      </c>
      <c r="V471" s="30">
        <v>6.2</v>
      </c>
      <c r="W471" s="30">
        <v>9.6999999999999993</v>
      </c>
      <c r="X471" s="30">
        <v>7</v>
      </c>
      <c r="Y471" s="30">
        <v>8.6999999999999993</v>
      </c>
      <c r="Z471" s="30">
        <v>5.6</v>
      </c>
    </row>
    <row r="472" spans="1:26" x14ac:dyDescent="0.25">
      <c r="A472" s="105" t="s">
        <v>312</v>
      </c>
      <c r="B472" s="30">
        <f t="shared" si="395"/>
        <v>6.7</v>
      </c>
      <c r="C472" s="30">
        <f t="shared" ref="C472:D472" si="506">I167</f>
        <v>4.3</v>
      </c>
      <c r="D472" s="30">
        <f t="shared" si="506"/>
        <v>5.6</v>
      </c>
      <c r="E472" s="30">
        <f t="shared" si="397"/>
        <v>7.1</v>
      </c>
      <c r="F472" s="30">
        <f t="shared" ref="F472:G472" si="507">Q167</f>
        <v>4.7</v>
      </c>
      <c r="G472" s="30">
        <f t="shared" si="507"/>
        <v>6</v>
      </c>
      <c r="H472" s="30">
        <f t="shared" si="399"/>
        <v>7.8</v>
      </c>
      <c r="I472" s="30">
        <f t="shared" ref="I472:K472" si="508">Y167</f>
        <v>7.9</v>
      </c>
      <c r="J472" s="30">
        <f t="shared" si="508"/>
        <v>7.9</v>
      </c>
      <c r="K472" s="30">
        <f t="shared" si="508"/>
        <v>6.4</v>
      </c>
      <c r="O472" s="280">
        <v>1520</v>
      </c>
      <c r="P472" s="101" t="s">
        <v>358</v>
      </c>
      <c r="Q472" s="30">
        <v>1.9</v>
      </c>
      <c r="R472" s="30">
        <v>7</v>
      </c>
      <c r="S472" s="30">
        <v>5</v>
      </c>
      <c r="T472" s="30">
        <v>7.1</v>
      </c>
      <c r="U472" s="30">
        <v>3.7</v>
      </c>
      <c r="V472" s="30">
        <v>5.7</v>
      </c>
      <c r="W472" s="30">
        <v>6.7</v>
      </c>
      <c r="X472" s="30">
        <v>5.6</v>
      </c>
      <c r="Y472" s="30">
        <v>6.2</v>
      </c>
      <c r="Z472" s="30">
        <v>5.6</v>
      </c>
    </row>
    <row r="473" spans="1:26" x14ac:dyDescent="0.25">
      <c r="A473" s="105" t="s">
        <v>209</v>
      </c>
      <c r="B473" s="30">
        <f t="shared" si="395"/>
        <v>6.2</v>
      </c>
      <c r="C473" s="30">
        <f t="shared" ref="C473:D473" si="509">I168</f>
        <v>2.5</v>
      </c>
      <c r="D473" s="30">
        <f t="shared" si="509"/>
        <v>4.5999999999999996</v>
      </c>
      <c r="E473" s="30">
        <f t="shared" si="397"/>
        <v>7.4</v>
      </c>
      <c r="F473" s="30">
        <f t="shared" ref="F473:G473" si="510">Q168</f>
        <v>5.8</v>
      </c>
      <c r="G473" s="30">
        <f t="shared" si="510"/>
        <v>6.7</v>
      </c>
      <c r="H473" s="30">
        <f t="shared" si="399"/>
        <v>8.1</v>
      </c>
      <c r="I473" s="30">
        <f t="shared" ref="I473:K473" si="511">Y168</f>
        <v>6.9</v>
      </c>
      <c r="J473" s="30">
        <f t="shared" si="511"/>
        <v>7.6</v>
      </c>
      <c r="K473" s="30">
        <f t="shared" si="511"/>
        <v>6.2</v>
      </c>
      <c r="O473" s="280">
        <v>1612</v>
      </c>
      <c r="P473" s="101" t="s">
        <v>374</v>
      </c>
      <c r="Q473" s="30">
        <v>3.6</v>
      </c>
      <c r="R473" s="30">
        <v>8.8000000000000007</v>
      </c>
      <c r="S473" s="30">
        <v>6.9</v>
      </c>
      <c r="T473" s="30">
        <v>7.2</v>
      </c>
      <c r="U473" s="30">
        <v>4.5</v>
      </c>
      <c r="V473" s="30">
        <v>6</v>
      </c>
      <c r="W473" s="30">
        <v>3.8</v>
      </c>
      <c r="X473" s="30">
        <v>4.7</v>
      </c>
      <c r="Y473" s="30">
        <v>4.3</v>
      </c>
      <c r="Z473" s="30">
        <v>5.6</v>
      </c>
    </row>
    <row r="474" spans="1:26" x14ac:dyDescent="0.25">
      <c r="A474" s="105" t="s">
        <v>313</v>
      </c>
      <c r="B474" s="30">
        <f t="shared" si="395"/>
        <v>1.6</v>
      </c>
      <c r="C474" s="30">
        <f t="shared" ref="C474:D474" si="512">I169</f>
        <v>6.3</v>
      </c>
      <c r="D474" s="30">
        <f t="shared" si="512"/>
        <v>4.3</v>
      </c>
      <c r="E474" s="30">
        <f t="shared" si="397"/>
        <v>6.1</v>
      </c>
      <c r="F474" s="30">
        <f t="shared" ref="F474:G474" si="513">Q169</f>
        <v>2.4</v>
      </c>
      <c r="G474" s="30">
        <f t="shared" si="513"/>
        <v>4.5</v>
      </c>
      <c r="H474" s="30">
        <f t="shared" si="399"/>
        <v>8.3000000000000007</v>
      </c>
      <c r="I474" s="30">
        <f t="shared" ref="I474:K474" si="514">Y169</f>
        <v>4.3</v>
      </c>
      <c r="J474" s="30">
        <f t="shared" si="514"/>
        <v>6.7</v>
      </c>
      <c r="K474" s="30">
        <f t="shared" si="514"/>
        <v>5.0999999999999996</v>
      </c>
      <c r="O474" s="280">
        <v>506</v>
      </c>
      <c r="P474" s="101" t="s">
        <v>49</v>
      </c>
      <c r="Q474" s="30">
        <v>4.2</v>
      </c>
      <c r="R474" s="30">
        <v>10</v>
      </c>
      <c r="S474" s="30">
        <v>8.3000000000000007</v>
      </c>
      <c r="T474" s="30">
        <v>5.6</v>
      </c>
      <c r="U474" s="30">
        <v>6.9</v>
      </c>
      <c r="V474" s="30">
        <v>6.3</v>
      </c>
      <c r="W474" s="30">
        <v>2.8</v>
      </c>
      <c r="X474" s="30">
        <v>3.4</v>
      </c>
      <c r="Y474" s="30">
        <v>3.1</v>
      </c>
      <c r="Z474" s="30">
        <v>5.5</v>
      </c>
    </row>
    <row r="475" spans="1:26" x14ac:dyDescent="0.25">
      <c r="A475" s="105" t="s">
        <v>314</v>
      </c>
      <c r="B475" s="30">
        <f t="shared" si="395"/>
        <v>5.5</v>
      </c>
      <c r="C475" s="30">
        <f t="shared" ref="C475:D475" si="515">I170</f>
        <v>2.2999999999999998</v>
      </c>
      <c r="D475" s="30">
        <f t="shared" si="515"/>
        <v>4.0999999999999996</v>
      </c>
      <c r="E475" s="30">
        <f t="shared" si="397"/>
        <v>7.5</v>
      </c>
      <c r="F475" s="30">
        <f t="shared" ref="F475:G475" si="516">Q170</f>
        <v>3.7</v>
      </c>
      <c r="G475" s="30">
        <f t="shared" si="516"/>
        <v>5.9</v>
      </c>
      <c r="H475" s="30">
        <f t="shared" si="399"/>
        <v>7.8</v>
      </c>
      <c r="I475" s="30">
        <f t="shared" ref="I475:K475" si="517">Y170</f>
        <v>7.4</v>
      </c>
      <c r="J475" s="30">
        <f t="shared" si="517"/>
        <v>7.6</v>
      </c>
      <c r="K475" s="30">
        <f t="shared" si="517"/>
        <v>5.7</v>
      </c>
      <c r="O475" s="280">
        <v>612</v>
      </c>
      <c r="P475" s="101" t="s">
        <v>243</v>
      </c>
      <c r="Q475" s="30">
        <v>5.8</v>
      </c>
      <c r="R475" s="30">
        <v>0</v>
      </c>
      <c r="S475" s="30">
        <v>3.4</v>
      </c>
      <c r="T475" s="30">
        <v>7.8</v>
      </c>
      <c r="U475" s="30">
        <v>3.7</v>
      </c>
      <c r="V475" s="30">
        <v>6.2</v>
      </c>
      <c r="W475" s="30">
        <v>9</v>
      </c>
      <c r="X475" s="30">
        <v>6</v>
      </c>
      <c r="Y475" s="30">
        <v>7.8</v>
      </c>
      <c r="Z475" s="30">
        <v>5.5</v>
      </c>
    </row>
    <row r="476" spans="1:26" x14ac:dyDescent="0.25">
      <c r="A476" s="105" t="s">
        <v>315</v>
      </c>
      <c r="B476" s="30">
        <f t="shared" si="395"/>
        <v>7.5</v>
      </c>
      <c r="C476" s="30">
        <f t="shared" ref="C476:D476" si="518">I171</f>
        <v>1.4</v>
      </c>
      <c r="D476" s="30">
        <f t="shared" si="518"/>
        <v>5.2</v>
      </c>
      <c r="E476" s="30">
        <f t="shared" si="397"/>
        <v>6.2</v>
      </c>
      <c r="F476" s="30">
        <f t="shared" ref="F476:G476" si="519">Q171</f>
        <v>3.5</v>
      </c>
      <c r="G476" s="30">
        <f t="shared" si="519"/>
        <v>5</v>
      </c>
      <c r="H476" s="30">
        <f t="shared" si="399"/>
        <v>7.1</v>
      </c>
      <c r="I476" s="30">
        <f t="shared" ref="I476:K476" si="520">Y171</f>
        <v>7.6</v>
      </c>
      <c r="J476" s="30">
        <f t="shared" si="520"/>
        <v>7.4</v>
      </c>
      <c r="K476" s="30">
        <f t="shared" si="520"/>
        <v>5.8</v>
      </c>
      <c r="O476" s="280">
        <v>702</v>
      </c>
      <c r="P476" s="101" t="s">
        <v>248</v>
      </c>
      <c r="Q476" s="30">
        <v>5.5</v>
      </c>
      <c r="R476" s="30">
        <v>2.4</v>
      </c>
      <c r="S476" s="30">
        <v>4.0999999999999996</v>
      </c>
      <c r="T476" s="30">
        <v>7.4</v>
      </c>
      <c r="U476" s="30">
        <v>2.8</v>
      </c>
      <c r="V476" s="30">
        <v>5.6</v>
      </c>
      <c r="W476" s="30">
        <v>7.7</v>
      </c>
      <c r="X476" s="30">
        <v>6.8</v>
      </c>
      <c r="Y476" s="30">
        <v>7.3</v>
      </c>
      <c r="Z476" s="30">
        <v>5.5</v>
      </c>
    </row>
    <row r="477" spans="1:26" x14ac:dyDescent="0.25">
      <c r="A477" s="105" t="s">
        <v>316</v>
      </c>
      <c r="B477" s="30">
        <f t="shared" si="395"/>
        <v>6.7</v>
      </c>
      <c r="C477" s="30">
        <f t="shared" ref="C477:D477" si="521">I172</f>
        <v>0</v>
      </c>
      <c r="D477" s="30">
        <f t="shared" si="521"/>
        <v>4.0999999999999996</v>
      </c>
      <c r="E477" s="30">
        <f t="shared" si="397"/>
        <v>7.2</v>
      </c>
      <c r="F477" s="30">
        <f t="shared" ref="F477:G477" si="522">Q172</f>
        <v>5.6</v>
      </c>
      <c r="G477" s="30">
        <f t="shared" si="522"/>
        <v>6.5</v>
      </c>
      <c r="H477" s="30">
        <f t="shared" si="399"/>
        <v>6.9</v>
      </c>
      <c r="I477" s="30">
        <f t="shared" ref="I477:K477" si="523">Y172</f>
        <v>7.2</v>
      </c>
      <c r="J477" s="30">
        <f t="shared" si="523"/>
        <v>7.1</v>
      </c>
      <c r="K477" s="30">
        <f t="shared" si="523"/>
        <v>5.7</v>
      </c>
      <c r="O477" s="280">
        <v>711</v>
      </c>
      <c r="P477" s="101" t="s">
        <v>243</v>
      </c>
      <c r="Q477" s="30">
        <v>4.8</v>
      </c>
      <c r="R477" s="30">
        <v>1.7</v>
      </c>
      <c r="S477" s="30">
        <v>3.4</v>
      </c>
      <c r="T477" s="30">
        <v>7.2</v>
      </c>
      <c r="U477" s="30">
        <v>4.0999999999999996</v>
      </c>
      <c r="V477" s="30">
        <v>5.9</v>
      </c>
      <c r="W477" s="30">
        <v>9.1</v>
      </c>
      <c r="X477" s="30">
        <v>7.5</v>
      </c>
      <c r="Y477" s="30">
        <v>8.4</v>
      </c>
      <c r="Z477" s="30">
        <v>5.5</v>
      </c>
    </row>
    <row r="478" spans="1:26" x14ac:dyDescent="0.25">
      <c r="A478" s="105" t="s">
        <v>317</v>
      </c>
      <c r="B478" s="30">
        <f t="shared" si="395"/>
        <v>5.2</v>
      </c>
      <c r="C478" s="30">
        <f t="shared" ref="C478:D478" si="524">I173</f>
        <v>4.8</v>
      </c>
      <c r="D478" s="30">
        <f t="shared" si="524"/>
        <v>5</v>
      </c>
      <c r="E478" s="30">
        <f t="shared" si="397"/>
        <v>5.9</v>
      </c>
      <c r="F478" s="30">
        <f t="shared" ref="F478:G478" si="525">Q173</f>
        <v>5.9</v>
      </c>
      <c r="G478" s="30">
        <f t="shared" si="525"/>
        <v>5.9</v>
      </c>
      <c r="H478" s="30">
        <f t="shared" si="399"/>
        <v>3.2</v>
      </c>
      <c r="I478" s="30">
        <f t="shared" ref="I478:K478" si="526">Y173</f>
        <v>4.8</v>
      </c>
      <c r="J478" s="30">
        <f t="shared" si="526"/>
        <v>4</v>
      </c>
      <c r="K478" s="30">
        <f t="shared" si="526"/>
        <v>4.9000000000000004</v>
      </c>
      <c r="O478" s="280">
        <v>821</v>
      </c>
      <c r="P478" s="101" t="s">
        <v>280</v>
      </c>
      <c r="Q478" s="30">
        <v>5.4</v>
      </c>
      <c r="R478" s="30">
        <v>0</v>
      </c>
      <c r="S478" s="30">
        <v>3.1</v>
      </c>
      <c r="T478" s="30">
        <v>7.7</v>
      </c>
      <c r="U478" s="30">
        <v>4.3</v>
      </c>
      <c r="V478" s="30">
        <v>6.3</v>
      </c>
      <c r="W478" s="30">
        <v>9.5</v>
      </c>
      <c r="X478" s="30">
        <v>7.3</v>
      </c>
      <c r="Y478" s="30">
        <v>8.6</v>
      </c>
      <c r="Z478" s="30">
        <v>5.5</v>
      </c>
    </row>
    <row r="479" spans="1:26" x14ac:dyDescent="0.25">
      <c r="A479" s="105" t="s">
        <v>318</v>
      </c>
      <c r="B479" s="30">
        <f t="shared" si="395"/>
        <v>7.1</v>
      </c>
      <c r="C479" s="30">
        <f t="shared" ref="C479:D479" si="527">I174</f>
        <v>0</v>
      </c>
      <c r="D479" s="30">
        <f t="shared" si="527"/>
        <v>4.4000000000000004</v>
      </c>
      <c r="E479" s="30">
        <f t="shared" si="397"/>
        <v>7.8</v>
      </c>
      <c r="F479" s="30">
        <f t="shared" ref="F479:G479" si="528">Q174</f>
        <v>5.5</v>
      </c>
      <c r="G479" s="30">
        <f t="shared" si="528"/>
        <v>6.8</v>
      </c>
      <c r="H479" s="30">
        <f t="shared" si="399"/>
        <v>8.8000000000000007</v>
      </c>
      <c r="I479" s="30">
        <f t="shared" ref="I479:K479" si="529">Y174</f>
        <v>6.6</v>
      </c>
      <c r="J479" s="30">
        <f t="shared" si="529"/>
        <v>7.9</v>
      </c>
      <c r="K479" s="30">
        <f t="shared" si="529"/>
        <v>6.2</v>
      </c>
      <c r="O479" s="280">
        <v>1510</v>
      </c>
      <c r="P479" s="101" t="s">
        <v>349</v>
      </c>
      <c r="Q479" s="30">
        <v>4.3</v>
      </c>
      <c r="R479" s="30">
        <v>0.8</v>
      </c>
      <c r="S479" s="30">
        <v>2.7</v>
      </c>
      <c r="T479" s="30">
        <v>8.4</v>
      </c>
      <c r="U479" s="30">
        <v>4.9000000000000004</v>
      </c>
      <c r="V479" s="30">
        <v>7</v>
      </c>
      <c r="W479" s="30">
        <v>8.1</v>
      </c>
      <c r="X479" s="30">
        <v>9.6</v>
      </c>
      <c r="Y479" s="30">
        <v>9</v>
      </c>
      <c r="Z479" s="30">
        <v>5.5</v>
      </c>
    </row>
    <row r="480" spans="1:26" x14ac:dyDescent="0.25">
      <c r="A480" s="105" t="s">
        <v>319</v>
      </c>
      <c r="B480" s="30">
        <f t="shared" si="395"/>
        <v>5.2</v>
      </c>
      <c r="C480" s="30">
        <f t="shared" ref="C480:D480" si="530">I175</f>
        <v>0</v>
      </c>
      <c r="D480" s="30">
        <f t="shared" si="530"/>
        <v>3</v>
      </c>
      <c r="E480" s="30">
        <f t="shared" si="397"/>
        <v>7.4</v>
      </c>
      <c r="F480" s="30">
        <f t="shared" ref="F480:G480" si="531">Q175</f>
        <v>4.8</v>
      </c>
      <c r="G480" s="30">
        <f t="shared" si="531"/>
        <v>6.3</v>
      </c>
      <c r="H480" s="30">
        <f t="shared" si="399"/>
        <v>9.4</v>
      </c>
      <c r="I480" s="30">
        <f t="shared" ref="I480:K480" si="532">Y175</f>
        <v>7.1</v>
      </c>
      <c r="J480" s="30">
        <f t="shared" si="532"/>
        <v>8.5</v>
      </c>
      <c r="K480" s="30">
        <f t="shared" si="532"/>
        <v>5.4</v>
      </c>
      <c r="O480" s="280">
        <v>1604</v>
      </c>
      <c r="P480" s="101" t="s">
        <v>366</v>
      </c>
      <c r="Q480" s="30">
        <v>4.4000000000000004</v>
      </c>
      <c r="R480" s="30">
        <v>4.3</v>
      </c>
      <c r="S480" s="30">
        <v>4.4000000000000004</v>
      </c>
      <c r="T480" s="30">
        <v>7.2</v>
      </c>
      <c r="U480" s="30">
        <v>6.1</v>
      </c>
      <c r="V480" s="30">
        <v>6.7</v>
      </c>
      <c r="W480" s="30">
        <v>5.4</v>
      </c>
      <c r="X480" s="30">
        <v>5.7</v>
      </c>
      <c r="Y480" s="30">
        <v>5.6</v>
      </c>
      <c r="Z480" s="30">
        <v>5.5</v>
      </c>
    </row>
    <row r="481" spans="1:26" x14ac:dyDescent="0.25">
      <c r="A481" s="105" t="s">
        <v>320</v>
      </c>
      <c r="B481" s="30">
        <f t="shared" si="395"/>
        <v>6.4</v>
      </c>
      <c r="C481" s="30">
        <f t="shared" ref="C481:D481" si="533">I176</f>
        <v>0</v>
      </c>
      <c r="D481" s="30">
        <f t="shared" si="533"/>
        <v>3.9</v>
      </c>
      <c r="E481" s="30">
        <f t="shared" si="397"/>
        <v>6.8</v>
      </c>
      <c r="F481" s="30">
        <f t="shared" ref="F481:G481" si="534">Q176</f>
        <v>6</v>
      </c>
      <c r="G481" s="30">
        <f t="shared" si="534"/>
        <v>6.4</v>
      </c>
      <c r="H481" s="30">
        <f t="shared" si="399"/>
        <v>7.8</v>
      </c>
      <c r="I481" s="30">
        <f t="shared" ref="I481:K481" si="535">Y176</f>
        <v>6.3</v>
      </c>
      <c r="J481" s="30">
        <f t="shared" si="535"/>
        <v>7.1</v>
      </c>
      <c r="K481" s="30">
        <f t="shared" si="535"/>
        <v>5.6</v>
      </c>
      <c r="O481" s="280">
        <v>1701</v>
      </c>
      <c r="P481" s="101" t="s">
        <v>388</v>
      </c>
      <c r="Q481" s="30">
        <v>6.9</v>
      </c>
      <c r="R481" s="30">
        <v>1.3</v>
      </c>
      <c r="S481" s="30">
        <v>4.7</v>
      </c>
      <c r="T481" s="30">
        <v>7.5</v>
      </c>
      <c r="U481" s="30">
        <v>7.2</v>
      </c>
      <c r="V481" s="30">
        <v>7.4</v>
      </c>
      <c r="W481" s="30">
        <v>3.5</v>
      </c>
      <c r="X481" s="30">
        <v>5.8</v>
      </c>
      <c r="Y481" s="30">
        <v>4.8</v>
      </c>
      <c r="Z481" s="30">
        <v>5.5</v>
      </c>
    </row>
    <row r="482" spans="1:26" x14ac:dyDescent="0.25">
      <c r="A482" s="105" t="s">
        <v>222</v>
      </c>
      <c r="B482" s="30">
        <f t="shared" si="395"/>
        <v>5</v>
      </c>
      <c r="C482" s="30">
        <f t="shared" ref="C482:D482" si="536">I177</f>
        <v>3.9</v>
      </c>
      <c r="D482" s="30">
        <f t="shared" si="536"/>
        <v>4.5</v>
      </c>
      <c r="E482" s="30">
        <f t="shared" si="397"/>
        <v>8</v>
      </c>
      <c r="F482" s="30">
        <f t="shared" ref="F482:G482" si="537">Q177</f>
        <v>3.6</v>
      </c>
      <c r="G482" s="30">
        <f t="shared" si="537"/>
        <v>6.3</v>
      </c>
      <c r="H482" s="30">
        <f t="shared" si="399"/>
        <v>9</v>
      </c>
      <c r="I482" s="30">
        <f t="shared" ref="I482:K482" si="538">Y177</f>
        <v>6.4</v>
      </c>
      <c r="J482" s="30">
        <f t="shared" si="538"/>
        <v>8</v>
      </c>
      <c r="K482" s="30">
        <f t="shared" si="538"/>
        <v>6.1</v>
      </c>
      <c r="O482" s="280">
        <v>1803</v>
      </c>
      <c r="P482" s="101" t="s">
        <v>399</v>
      </c>
      <c r="Q482" s="30">
        <v>4.7</v>
      </c>
      <c r="R482" s="30">
        <v>5.2</v>
      </c>
      <c r="S482" s="30">
        <v>5</v>
      </c>
      <c r="T482" s="30">
        <v>7.2</v>
      </c>
      <c r="U482" s="30">
        <v>6.6</v>
      </c>
      <c r="V482" s="30">
        <v>6.9</v>
      </c>
      <c r="W482" s="30">
        <v>3.4</v>
      </c>
      <c r="X482" s="30">
        <v>6</v>
      </c>
      <c r="Y482" s="30">
        <v>4.8</v>
      </c>
      <c r="Z482" s="30">
        <v>5.5</v>
      </c>
    </row>
    <row r="483" spans="1:26" x14ac:dyDescent="0.25">
      <c r="A483" s="105" t="s">
        <v>302</v>
      </c>
      <c r="B483" s="30">
        <f t="shared" si="395"/>
        <v>6.6</v>
      </c>
      <c r="C483" s="30">
        <f t="shared" ref="C483:D483" si="539">I178</f>
        <v>4</v>
      </c>
      <c r="D483" s="30">
        <f t="shared" si="539"/>
        <v>5.4</v>
      </c>
      <c r="E483" s="30">
        <f t="shared" si="397"/>
        <v>7.7</v>
      </c>
      <c r="F483" s="30">
        <f t="shared" ref="F483:G483" si="540">Q178</f>
        <v>3.3</v>
      </c>
      <c r="G483" s="30">
        <f t="shared" si="540"/>
        <v>5.9</v>
      </c>
      <c r="H483" s="30">
        <f t="shared" si="399"/>
        <v>9.6</v>
      </c>
      <c r="I483" s="30">
        <f t="shared" ref="I483:K483" si="541">Y178</f>
        <v>7.8</v>
      </c>
      <c r="J483" s="30">
        <f t="shared" si="541"/>
        <v>8.9</v>
      </c>
      <c r="K483" s="30">
        <f t="shared" si="541"/>
        <v>6.6</v>
      </c>
      <c r="O483" s="280">
        <v>101</v>
      </c>
      <c r="P483" s="101" t="s">
        <v>171</v>
      </c>
      <c r="Q483" s="30">
        <v>3.7</v>
      </c>
      <c r="R483" s="30">
        <v>10</v>
      </c>
      <c r="S483" s="30">
        <v>8.1999999999999993</v>
      </c>
      <c r="T483" s="30">
        <v>5.5</v>
      </c>
      <c r="U483" s="30">
        <v>7</v>
      </c>
      <c r="V483" s="30">
        <v>6.3</v>
      </c>
      <c r="W483" s="30">
        <v>1.9</v>
      </c>
      <c r="X483" s="30">
        <v>3.9</v>
      </c>
      <c r="Y483" s="30">
        <v>3</v>
      </c>
      <c r="Z483" s="30">
        <v>5.4</v>
      </c>
    </row>
    <row r="484" spans="1:26" x14ac:dyDescent="0.25">
      <c r="A484" s="105" t="s">
        <v>321</v>
      </c>
      <c r="B484" s="30">
        <f t="shared" si="395"/>
        <v>5</v>
      </c>
      <c r="C484" s="30">
        <f t="shared" ref="C484:D484" si="542">I179</f>
        <v>1.4</v>
      </c>
      <c r="D484" s="30">
        <f t="shared" si="542"/>
        <v>3.4</v>
      </c>
      <c r="E484" s="30">
        <f t="shared" si="397"/>
        <v>7.8</v>
      </c>
      <c r="F484" s="30">
        <f t="shared" ref="F484:G484" si="543">Q179</f>
        <v>3.5</v>
      </c>
      <c r="G484" s="30">
        <f t="shared" si="543"/>
        <v>6.1</v>
      </c>
      <c r="H484" s="30">
        <f t="shared" si="399"/>
        <v>8.8000000000000007</v>
      </c>
      <c r="I484" s="30">
        <f t="shared" ref="I484:K484" si="544">Y179</f>
        <v>5.6</v>
      </c>
      <c r="J484" s="30">
        <f t="shared" si="544"/>
        <v>7.5</v>
      </c>
      <c r="K484" s="30">
        <f t="shared" si="544"/>
        <v>5.4</v>
      </c>
      <c r="O484" s="280">
        <v>302</v>
      </c>
      <c r="P484" s="101" t="s">
        <v>189</v>
      </c>
      <c r="Q484" s="30">
        <v>3.5</v>
      </c>
      <c r="R484" s="30">
        <v>8.3000000000000007</v>
      </c>
      <c r="S484" s="30">
        <v>6.5</v>
      </c>
      <c r="T484" s="30">
        <v>6.2</v>
      </c>
      <c r="U484" s="30">
        <v>2.4</v>
      </c>
      <c r="V484" s="30">
        <v>4.5999999999999996</v>
      </c>
      <c r="W484" s="30">
        <v>6.3</v>
      </c>
      <c r="X484" s="30">
        <v>4.2</v>
      </c>
      <c r="Y484" s="30">
        <v>5.3</v>
      </c>
      <c r="Z484" s="30">
        <v>5.4</v>
      </c>
    </row>
    <row r="485" spans="1:26" x14ac:dyDescent="0.25">
      <c r="A485" s="105" t="s">
        <v>281</v>
      </c>
      <c r="B485" s="30">
        <f t="shared" si="395"/>
        <v>6.5</v>
      </c>
      <c r="C485" s="30">
        <f t="shared" ref="C485:D485" si="545">I180</f>
        <v>0</v>
      </c>
      <c r="D485" s="30">
        <f t="shared" si="545"/>
        <v>4</v>
      </c>
      <c r="E485" s="30">
        <f t="shared" si="397"/>
        <v>8.1</v>
      </c>
      <c r="F485" s="30">
        <f t="shared" ref="F485:G485" si="546">Q180</f>
        <v>5.6</v>
      </c>
      <c r="G485" s="30">
        <f t="shared" si="546"/>
        <v>7</v>
      </c>
      <c r="H485" s="30">
        <f t="shared" si="399"/>
        <v>9.1999999999999993</v>
      </c>
      <c r="I485" s="30">
        <f t="shared" ref="I485:K485" si="547">Y180</f>
        <v>6.9</v>
      </c>
      <c r="J485" s="30">
        <f t="shared" si="547"/>
        <v>8.3000000000000007</v>
      </c>
      <c r="K485" s="30">
        <f t="shared" si="547"/>
        <v>6.1</v>
      </c>
      <c r="O485" s="280">
        <v>409</v>
      </c>
      <c r="P485" s="101" t="s">
        <v>216</v>
      </c>
      <c r="Q485" s="30">
        <v>4.3</v>
      </c>
      <c r="R485" s="30">
        <v>2.4</v>
      </c>
      <c r="S485" s="30">
        <v>3.4</v>
      </c>
      <c r="T485" s="30">
        <v>7.8</v>
      </c>
      <c r="U485" s="30">
        <v>6.7</v>
      </c>
      <c r="V485" s="30">
        <v>7.3</v>
      </c>
      <c r="W485" s="30">
        <v>5.6</v>
      </c>
      <c r="X485" s="30">
        <v>7.2</v>
      </c>
      <c r="Y485" s="30">
        <v>6.5</v>
      </c>
      <c r="Z485" s="30">
        <v>5.4</v>
      </c>
    </row>
    <row r="486" spans="1:26" x14ac:dyDescent="0.25">
      <c r="A486" s="105" t="s">
        <v>322</v>
      </c>
      <c r="B486" s="30">
        <f t="shared" si="395"/>
        <v>6.3</v>
      </c>
      <c r="C486" s="30">
        <f t="shared" ref="C486:D486" si="548">I181</f>
        <v>1.5</v>
      </c>
      <c r="D486" s="30">
        <f t="shared" si="548"/>
        <v>4.3</v>
      </c>
      <c r="E486" s="30">
        <f t="shared" si="397"/>
        <v>8.1</v>
      </c>
      <c r="F486" s="30">
        <f t="shared" ref="F486:G486" si="549">Q181</f>
        <v>4.9000000000000004</v>
      </c>
      <c r="G486" s="30">
        <f t="shared" si="549"/>
        <v>6.8</v>
      </c>
      <c r="H486" s="30">
        <f t="shared" si="399"/>
        <v>8.4</v>
      </c>
      <c r="I486" s="30">
        <f t="shared" ref="I486:K486" si="550">Y181</f>
        <v>8</v>
      </c>
      <c r="J486" s="30">
        <f t="shared" si="550"/>
        <v>8.1999999999999993</v>
      </c>
      <c r="K486" s="30">
        <f t="shared" si="550"/>
        <v>6.2</v>
      </c>
      <c r="O486" s="280">
        <v>415</v>
      </c>
      <c r="P486" s="101" t="s">
        <v>221</v>
      </c>
      <c r="Q486" s="30">
        <v>4.9000000000000004</v>
      </c>
      <c r="R486" s="30">
        <v>1.9</v>
      </c>
      <c r="S486" s="30">
        <v>3.5</v>
      </c>
      <c r="T486" s="30">
        <v>7.8</v>
      </c>
      <c r="U486" s="30">
        <v>5</v>
      </c>
      <c r="V486" s="30">
        <v>6.6</v>
      </c>
      <c r="W486" s="30">
        <v>6.4</v>
      </c>
      <c r="X486" s="30">
        <v>7.2</v>
      </c>
      <c r="Y486" s="30">
        <v>6.8</v>
      </c>
      <c r="Z486" s="30">
        <v>5.4</v>
      </c>
    </row>
    <row r="487" spans="1:26" x14ac:dyDescent="0.25">
      <c r="A487" s="105" t="s">
        <v>323</v>
      </c>
      <c r="B487" s="30">
        <f t="shared" si="395"/>
        <v>5.9</v>
      </c>
      <c r="C487" s="30">
        <f t="shared" ref="C487:D487" si="551">I182</f>
        <v>1.7</v>
      </c>
      <c r="D487" s="30">
        <f t="shared" si="551"/>
        <v>4.0999999999999996</v>
      </c>
      <c r="E487" s="30">
        <f t="shared" si="397"/>
        <v>7.7</v>
      </c>
      <c r="F487" s="30">
        <f t="shared" ref="F487:G487" si="552">Q182</f>
        <v>3.8</v>
      </c>
      <c r="G487" s="30">
        <f t="shared" si="552"/>
        <v>6.1</v>
      </c>
      <c r="H487" s="30">
        <f t="shared" si="399"/>
        <v>8.6999999999999993</v>
      </c>
      <c r="I487" s="30">
        <f t="shared" ref="I487:K487" si="553">Y182</f>
        <v>6.9</v>
      </c>
      <c r="J487" s="30">
        <f t="shared" si="553"/>
        <v>7.9</v>
      </c>
      <c r="K487" s="30">
        <f t="shared" si="553"/>
        <v>5.8</v>
      </c>
      <c r="O487" s="280">
        <v>417</v>
      </c>
      <c r="P487" s="101" t="s">
        <v>222</v>
      </c>
      <c r="Q487" s="30">
        <v>2.6</v>
      </c>
      <c r="R487" s="30">
        <v>4.5</v>
      </c>
      <c r="S487" s="30">
        <v>3.6</v>
      </c>
      <c r="T487" s="30">
        <v>6.8</v>
      </c>
      <c r="U487" s="30">
        <v>4.9000000000000004</v>
      </c>
      <c r="V487" s="30">
        <v>5.9</v>
      </c>
      <c r="W487" s="30">
        <v>8.8000000000000007</v>
      </c>
      <c r="X487" s="30">
        <v>5.5</v>
      </c>
      <c r="Y487" s="30">
        <v>7.5</v>
      </c>
      <c r="Z487" s="30">
        <v>5.4</v>
      </c>
    </row>
    <row r="488" spans="1:26" x14ac:dyDescent="0.25">
      <c r="A488" s="105" t="s">
        <v>324</v>
      </c>
      <c r="B488" s="30">
        <f t="shared" si="395"/>
        <v>5.8</v>
      </c>
      <c r="C488" s="30">
        <f t="shared" ref="C488:D488" si="554">I183</f>
        <v>2.2000000000000002</v>
      </c>
      <c r="D488" s="30">
        <f t="shared" si="554"/>
        <v>4.2</v>
      </c>
      <c r="E488" s="30">
        <f t="shared" si="397"/>
        <v>7.4</v>
      </c>
      <c r="F488" s="30">
        <f t="shared" ref="F488:G488" si="555">Q183</f>
        <v>4.4000000000000004</v>
      </c>
      <c r="G488" s="30">
        <f t="shared" si="555"/>
        <v>6.1</v>
      </c>
      <c r="H488" s="30">
        <f t="shared" si="399"/>
        <v>4.7</v>
      </c>
      <c r="I488" s="30">
        <f t="shared" ref="I488:K488" si="556">Y183</f>
        <v>6.7</v>
      </c>
      <c r="J488" s="30">
        <f t="shared" si="556"/>
        <v>5.8</v>
      </c>
      <c r="K488" s="30">
        <f t="shared" si="556"/>
        <v>5.3</v>
      </c>
      <c r="O488" s="280">
        <v>505</v>
      </c>
      <c r="P488" s="101" t="s">
        <v>48</v>
      </c>
      <c r="Q488" s="30">
        <v>5</v>
      </c>
      <c r="R488" s="30">
        <v>5.9</v>
      </c>
      <c r="S488" s="30">
        <v>5.5</v>
      </c>
      <c r="T488" s="30">
        <v>6.4</v>
      </c>
      <c r="U488" s="30">
        <v>4.8</v>
      </c>
      <c r="V488" s="30">
        <v>5.7</v>
      </c>
      <c r="W488" s="30">
        <v>5</v>
      </c>
      <c r="X488" s="30">
        <v>4.9000000000000004</v>
      </c>
      <c r="Y488" s="30">
        <v>5</v>
      </c>
      <c r="Z488" s="30">
        <v>5.4</v>
      </c>
    </row>
    <row r="489" spans="1:26" x14ac:dyDescent="0.25">
      <c r="A489" s="105" t="s">
        <v>325</v>
      </c>
      <c r="B489" s="30">
        <f t="shared" si="395"/>
        <v>6</v>
      </c>
      <c r="C489" s="30">
        <f t="shared" ref="C489:D489" si="557">I184</f>
        <v>1</v>
      </c>
      <c r="D489" s="30">
        <f t="shared" si="557"/>
        <v>3.9</v>
      </c>
      <c r="E489" s="30">
        <f t="shared" si="397"/>
        <v>8.1</v>
      </c>
      <c r="F489" s="30">
        <f t="shared" ref="F489:G489" si="558">Q184</f>
        <v>4.4000000000000004</v>
      </c>
      <c r="G489" s="30">
        <f t="shared" si="558"/>
        <v>6.6</v>
      </c>
      <c r="H489" s="30">
        <f t="shared" si="399"/>
        <v>7.5</v>
      </c>
      <c r="I489" s="30">
        <f t="shared" ref="I489:K489" si="559">Y184</f>
        <v>7.5</v>
      </c>
      <c r="J489" s="30">
        <f t="shared" si="559"/>
        <v>7.5</v>
      </c>
      <c r="K489" s="30">
        <f t="shared" si="559"/>
        <v>5.8</v>
      </c>
      <c r="O489" s="280">
        <v>510</v>
      </c>
      <c r="P489" s="101" t="s">
        <v>53</v>
      </c>
      <c r="Q489" s="30">
        <v>4.7</v>
      </c>
      <c r="R489" s="30">
        <v>8.9</v>
      </c>
      <c r="S489" s="30">
        <v>7.3</v>
      </c>
      <c r="T489" s="30">
        <v>6.3</v>
      </c>
      <c r="U489" s="30">
        <v>6.6</v>
      </c>
      <c r="V489" s="30">
        <v>6.5</v>
      </c>
      <c r="W489" s="30">
        <v>2.8</v>
      </c>
      <c r="X489" s="30">
        <v>3.9</v>
      </c>
      <c r="Y489" s="30">
        <v>3.4</v>
      </c>
      <c r="Z489" s="30">
        <v>5.4</v>
      </c>
    </row>
    <row r="490" spans="1:26" x14ac:dyDescent="0.25">
      <c r="A490" s="105" t="s">
        <v>57</v>
      </c>
      <c r="B490" s="30">
        <f t="shared" si="395"/>
        <v>6.8</v>
      </c>
      <c r="C490" s="30">
        <f t="shared" ref="C490:D490" si="560">I185</f>
        <v>8.8000000000000007</v>
      </c>
      <c r="D490" s="30">
        <f t="shared" si="560"/>
        <v>8</v>
      </c>
      <c r="E490" s="30">
        <f t="shared" si="397"/>
        <v>6.8</v>
      </c>
      <c r="F490" s="30">
        <f t="shared" ref="F490:G490" si="561">Q185</f>
        <v>7</v>
      </c>
      <c r="G490" s="30">
        <f t="shared" si="561"/>
        <v>6.9</v>
      </c>
      <c r="H490" s="30">
        <f t="shared" si="399"/>
        <v>3.7</v>
      </c>
      <c r="I490" s="30">
        <f t="shared" ref="I490:K490" si="562">Y185</f>
        <v>6.2</v>
      </c>
      <c r="J490" s="30">
        <f t="shared" si="562"/>
        <v>5.0999999999999996</v>
      </c>
      <c r="K490" s="30">
        <f t="shared" si="562"/>
        <v>6.6</v>
      </c>
      <c r="O490" s="280">
        <v>604</v>
      </c>
      <c r="P490" s="101" t="s">
        <v>235</v>
      </c>
      <c r="Q490" s="30">
        <v>6.1</v>
      </c>
      <c r="R490" s="30">
        <v>0</v>
      </c>
      <c r="S490" s="30">
        <v>3.6</v>
      </c>
      <c r="T490" s="30">
        <v>7.5</v>
      </c>
      <c r="U490" s="30">
        <v>2.5</v>
      </c>
      <c r="V490" s="30">
        <v>5.5</v>
      </c>
      <c r="W490" s="30">
        <v>9</v>
      </c>
      <c r="X490" s="30">
        <v>6.8</v>
      </c>
      <c r="Y490" s="30">
        <v>8.1</v>
      </c>
      <c r="Z490" s="30">
        <v>5.4</v>
      </c>
    </row>
    <row r="491" spans="1:26" x14ac:dyDescent="0.25">
      <c r="A491" s="105" t="s">
        <v>58</v>
      </c>
      <c r="B491" s="30">
        <f t="shared" si="395"/>
        <v>5.4</v>
      </c>
      <c r="C491" s="30">
        <f t="shared" ref="C491:D491" si="563">I186</f>
        <v>1.2</v>
      </c>
      <c r="D491" s="30">
        <f t="shared" si="563"/>
        <v>3.6</v>
      </c>
      <c r="E491" s="30">
        <f t="shared" si="397"/>
        <v>7.9</v>
      </c>
      <c r="F491" s="30">
        <f t="shared" ref="F491:G491" si="564">Q186</f>
        <v>4</v>
      </c>
      <c r="G491" s="30">
        <f t="shared" si="564"/>
        <v>6.3</v>
      </c>
      <c r="H491" s="30">
        <f t="shared" si="399"/>
        <v>7.8</v>
      </c>
      <c r="I491" s="30">
        <f t="shared" ref="I491:K491" si="565">Y186</f>
        <v>7.7</v>
      </c>
      <c r="J491" s="30">
        <f t="shared" si="565"/>
        <v>7.8</v>
      </c>
      <c r="K491" s="30">
        <f t="shared" si="565"/>
        <v>5.6</v>
      </c>
      <c r="O491" s="280">
        <v>808</v>
      </c>
      <c r="P491" s="101" t="s">
        <v>267</v>
      </c>
      <c r="Q491" s="30">
        <v>6.3</v>
      </c>
      <c r="R491" s="30">
        <v>0.2</v>
      </c>
      <c r="S491" s="30">
        <v>3.9</v>
      </c>
      <c r="T491" s="30">
        <v>7.3</v>
      </c>
      <c r="U491" s="30">
        <v>1.9</v>
      </c>
      <c r="V491" s="30">
        <v>5.2</v>
      </c>
      <c r="W491" s="30">
        <v>8.6999999999999993</v>
      </c>
      <c r="X491" s="30">
        <v>6.6</v>
      </c>
      <c r="Y491" s="30">
        <v>7.8</v>
      </c>
      <c r="Z491" s="30">
        <v>5.4</v>
      </c>
    </row>
    <row r="492" spans="1:26" x14ac:dyDescent="0.25">
      <c r="A492" s="105" t="s">
        <v>59</v>
      </c>
      <c r="B492" s="30">
        <f t="shared" si="395"/>
        <v>6.4</v>
      </c>
      <c r="C492" s="30">
        <f t="shared" ref="C492:D492" si="566">I187</f>
        <v>0</v>
      </c>
      <c r="D492" s="30">
        <f t="shared" si="566"/>
        <v>3.9</v>
      </c>
      <c r="E492" s="30">
        <f t="shared" si="397"/>
        <v>8.1999999999999993</v>
      </c>
      <c r="F492" s="30">
        <f t="shared" ref="F492:G492" si="567">Q187</f>
        <v>7</v>
      </c>
      <c r="G492" s="30">
        <f t="shared" si="567"/>
        <v>7.7</v>
      </c>
      <c r="H492" s="30">
        <f t="shared" si="399"/>
        <v>9.1999999999999993</v>
      </c>
      <c r="I492" s="30">
        <f t="shared" ref="I492:K492" si="568">Y187</f>
        <v>6.6</v>
      </c>
      <c r="J492" s="30">
        <f t="shared" si="568"/>
        <v>8.1999999999999993</v>
      </c>
      <c r="K492" s="30">
        <f t="shared" si="568"/>
        <v>6.3</v>
      </c>
      <c r="O492" s="280">
        <v>813</v>
      </c>
      <c r="P492" s="101" t="s">
        <v>272</v>
      </c>
      <c r="Q492" s="30">
        <v>4</v>
      </c>
      <c r="R492" s="30">
        <v>4</v>
      </c>
      <c r="S492" s="30">
        <v>4</v>
      </c>
      <c r="T492" s="30">
        <v>7.2</v>
      </c>
      <c r="U492" s="30">
        <v>2.7</v>
      </c>
      <c r="V492" s="30">
        <v>5.4</v>
      </c>
      <c r="W492" s="30">
        <v>7.4</v>
      </c>
      <c r="X492" s="30">
        <v>7.4</v>
      </c>
      <c r="Y492" s="30">
        <v>7.4</v>
      </c>
      <c r="Z492" s="30">
        <v>5.4</v>
      </c>
    </row>
    <row r="493" spans="1:26" x14ac:dyDescent="0.25">
      <c r="A493" s="105" t="s">
        <v>60</v>
      </c>
      <c r="B493" s="30">
        <f t="shared" si="395"/>
        <v>6.1</v>
      </c>
      <c r="C493" s="30">
        <f t="shared" ref="C493:D493" si="569">I188</f>
        <v>0</v>
      </c>
      <c r="D493" s="30">
        <f t="shared" si="569"/>
        <v>3.6</v>
      </c>
      <c r="E493" s="30">
        <f t="shared" si="397"/>
        <v>7.2</v>
      </c>
      <c r="F493" s="30">
        <f t="shared" ref="F493:G493" si="570">Q188</f>
        <v>5</v>
      </c>
      <c r="G493" s="30">
        <f t="shared" si="570"/>
        <v>6.2</v>
      </c>
      <c r="H493" s="30">
        <f t="shared" si="399"/>
        <v>9.1</v>
      </c>
      <c r="I493" s="30">
        <f t="shared" ref="I493:K493" si="571">Y188</f>
        <v>7.4</v>
      </c>
      <c r="J493" s="30">
        <f t="shared" si="571"/>
        <v>8.4</v>
      </c>
      <c r="K493" s="30">
        <f t="shared" si="571"/>
        <v>5.7</v>
      </c>
      <c r="O493" s="280">
        <v>1210</v>
      </c>
      <c r="P493" s="101" t="s">
        <v>319</v>
      </c>
      <c r="Q493" s="30">
        <v>5.2</v>
      </c>
      <c r="R493" s="30">
        <v>0</v>
      </c>
      <c r="S493" s="30">
        <v>3</v>
      </c>
      <c r="T493" s="30">
        <v>7.4</v>
      </c>
      <c r="U493" s="30">
        <v>4.8</v>
      </c>
      <c r="V493" s="30">
        <v>6.3</v>
      </c>
      <c r="W493" s="30">
        <v>9.4</v>
      </c>
      <c r="X493" s="30">
        <v>7.1</v>
      </c>
      <c r="Y493" s="30">
        <v>8.5</v>
      </c>
      <c r="Z493" s="30">
        <v>5.4</v>
      </c>
    </row>
    <row r="494" spans="1:26" x14ac:dyDescent="0.25">
      <c r="A494" s="105" t="s">
        <v>61</v>
      </c>
      <c r="B494" s="30">
        <f t="shared" si="395"/>
        <v>6.1</v>
      </c>
      <c r="C494" s="30">
        <f t="shared" ref="C494:D494" si="572">I189</f>
        <v>2</v>
      </c>
      <c r="D494" s="30">
        <f t="shared" si="572"/>
        <v>4.4000000000000004</v>
      </c>
      <c r="E494" s="30">
        <f t="shared" si="397"/>
        <v>7.9</v>
      </c>
      <c r="F494" s="30">
        <f t="shared" ref="F494:G494" si="573">Q189</f>
        <v>6</v>
      </c>
      <c r="G494" s="30">
        <f t="shared" si="573"/>
        <v>7.1</v>
      </c>
      <c r="H494" s="30">
        <f t="shared" si="399"/>
        <v>8.6999999999999993</v>
      </c>
      <c r="I494" s="30">
        <f t="shared" ref="I494:K494" si="574">Y189</f>
        <v>7.8</v>
      </c>
      <c r="J494" s="30">
        <f t="shared" si="574"/>
        <v>8.3000000000000007</v>
      </c>
      <c r="K494" s="30">
        <f t="shared" si="574"/>
        <v>6.4</v>
      </c>
      <c r="O494" s="280">
        <v>1214</v>
      </c>
      <c r="P494" s="101" t="s">
        <v>321</v>
      </c>
      <c r="Q494" s="30">
        <v>5</v>
      </c>
      <c r="R494" s="30">
        <v>1.4</v>
      </c>
      <c r="S494" s="30">
        <v>3.4</v>
      </c>
      <c r="T494" s="30">
        <v>7.8</v>
      </c>
      <c r="U494" s="30">
        <v>3.5</v>
      </c>
      <c r="V494" s="30">
        <v>6.1</v>
      </c>
      <c r="W494" s="30">
        <v>8.8000000000000007</v>
      </c>
      <c r="X494" s="30">
        <v>5.6</v>
      </c>
      <c r="Y494" s="30">
        <v>7.5</v>
      </c>
      <c r="Z494" s="30">
        <v>5.4</v>
      </c>
    </row>
    <row r="495" spans="1:26" x14ac:dyDescent="0.25">
      <c r="A495" s="105" t="s">
        <v>62</v>
      </c>
      <c r="B495" s="30">
        <f t="shared" si="395"/>
        <v>6.5</v>
      </c>
      <c r="C495" s="30">
        <f t="shared" ref="C495:D495" si="575">I190</f>
        <v>6.6</v>
      </c>
      <c r="D495" s="30">
        <f t="shared" si="575"/>
        <v>6.6</v>
      </c>
      <c r="E495" s="30">
        <f t="shared" si="397"/>
        <v>8.1</v>
      </c>
      <c r="F495" s="30">
        <f t="shared" ref="F495:G495" si="576">Q190</f>
        <v>5.8</v>
      </c>
      <c r="G495" s="30">
        <f t="shared" si="576"/>
        <v>7.1</v>
      </c>
      <c r="H495" s="30">
        <f t="shared" si="399"/>
        <v>9.1999999999999993</v>
      </c>
      <c r="I495" s="30">
        <f t="shared" ref="I495:K495" si="577">Y190</f>
        <v>8</v>
      </c>
      <c r="J495" s="30">
        <f t="shared" si="577"/>
        <v>8.6999999999999993</v>
      </c>
      <c r="K495" s="30">
        <f t="shared" si="577"/>
        <v>7.4</v>
      </c>
      <c r="O495" s="280">
        <v>1413</v>
      </c>
      <c r="P495" s="101" t="s">
        <v>337</v>
      </c>
      <c r="Q495" s="30">
        <v>4.3</v>
      </c>
      <c r="R495" s="30">
        <v>5.3</v>
      </c>
      <c r="S495" s="30">
        <v>4.8</v>
      </c>
      <c r="T495" s="30">
        <v>5.6</v>
      </c>
      <c r="U495" s="30">
        <v>8</v>
      </c>
      <c r="V495" s="30">
        <v>7</v>
      </c>
      <c r="W495" s="30">
        <v>5.2</v>
      </c>
      <c r="X495" s="30">
        <v>4</v>
      </c>
      <c r="Y495" s="30">
        <v>4.5999999999999996</v>
      </c>
      <c r="Z495" s="30">
        <v>5.4</v>
      </c>
    </row>
    <row r="496" spans="1:26" x14ac:dyDescent="0.25">
      <c r="A496" s="105" t="s">
        <v>63</v>
      </c>
      <c r="B496" s="30">
        <f t="shared" si="395"/>
        <v>7</v>
      </c>
      <c r="C496" s="30">
        <f t="shared" ref="C496:D496" si="578">I191</f>
        <v>6.5</v>
      </c>
      <c r="D496" s="30">
        <f t="shared" si="578"/>
        <v>6.8</v>
      </c>
      <c r="E496" s="30">
        <f t="shared" si="397"/>
        <v>7.4</v>
      </c>
      <c r="F496" s="30">
        <f t="shared" ref="F496:G496" si="579">Q191</f>
        <v>7.5</v>
      </c>
      <c r="G496" s="30">
        <f t="shared" si="579"/>
        <v>7.5</v>
      </c>
      <c r="H496" s="30">
        <f t="shared" si="399"/>
        <v>9.3000000000000007</v>
      </c>
      <c r="I496" s="30">
        <f t="shared" ref="I496:K496" si="580">Y191</f>
        <v>7.2</v>
      </c>
      <c r="J496" s="30">
        <f t="shared" si="580"/>
        <v>8.4</v>
      </c>
      <c r="K496" s="30">
        <f t="shared" si="580"/>
        <v>7.5</v>
      </c>
      <c r="O496" s="280">
        <v>1514</v>
      </c>
      <c r="P496" s="101" t="s">
        <v>352</v>
      </c>
      <c r="Q496" s="30">
        <v>4.8</v>
      </c>
      <c r="R496" s="30">
        <v>0</v>
      </c>
      <c r="S496" s="30">
        <v>2.7</v>
      </c>
      <c r="T496" s="30">
        <v>8.5</v>
      </c>
      <c r="U496" s="30">
        <v>5</v>
      </c>
      <c r="V496" s="30">
        <v>7.1</v>
      </c>
      <c r="W496" s="30">
        <v>7.4</v>
      </c>
      <c r="X496" s="30">
        <v>9.1999999999999993</v>
      </c>
      <c r="Y496" s="30">
        <v>8.4</v>
      </c>
      <c r="Z496" s="30">
        <v>5.4</v>
      </c>
    </row>
    <row r="497" spans="1:26" x14ac:dyDescent="0.25">
      <c r="A497" s="105" t="s">
        <v>64</v>
      </c>
      <c r="B497" s="30">
        <f t="shared" si="395"/>
        <v>3.6</v>
      </c>
      <c r="C497" s="30">
        <f t="shared" ref="C497:D497" si="581">I192</f>
        <v>0</v>
      </c>
      <c r="D497" s="30">
        <f t="shared" si="581"/>
        <v>2</v>
      </c>
      <c r="E497" s="30">
        <f t="shared" si="397"/>
        <v>7.9</v>
      </c>
      <c r="F497" s="30">
        <f t="shared" ref="F497:G497" si="582">Q192</f>
        <v>4.5</v>
      </c>
      <c r="G497" s="30">
        <f t="shared" si="582"/>
        <v>6.5</v>
      </c>
      <c r="H497" s="30">
        <f t="shared" si="399"/>
        <v>8.8000000000000007</v>
      </c>
      <c r="I497" s="30">
        <f t="shared" ref="I497:K497" si="583">Y192</f>
        <v>6.9</v>
      </c>
      <c r="J497" s="30">
        <f t="shared" si="583"/>
        <v>8</v>
      </c>
      <c r="K497" s="30">
        <f t="shared" si="583"/>
        <v>4.7</v>
      </c>
      <c r="O497" s="280">
        <v>1523</v>
      </c>
      <c r="P497" s="101" t="s">
        <v>361</v>
      </c>
      <c r="Q497" s="30">
        <v>3.2</v>
      </c>
      <c r="R497" s="30">
        <v>3.7</v>
      </c>
      <c r="S497" s="30">
        <v>3.5</v>
      </c>
      <c r="T497" s="30">
        <v>8</v>
      </c>
      <c r="U497" s="30">
        <v>4.7</v>
      </c>
      <c r="V497" s="30">
        <v>6.6</v>
      </c>
      <c r="W497" s="30">
        <v>5.4</v>
      </c>
      <c r="X497" s="30">
        <v>7.7</v>
      </c>
      <c r="Y497" s="30">
        <v>6.7</v>
      </c>
      <c r="Z497" s="30">
        <v>5.4</v>
      </c>
    </row>
    <row r="498" spans="1:26" x14ac:dyDescent="0.25">
      <c r="A498" s="105" t="s">
        <v>65</v>
      </c>
      <c r="B498" s="30">
        <f t="shared" si="395"/>
        <v>5.5</v>
      </c>
      <c r="C498" s="30">
        <f t="shared" ref="C498:D498" si="584">I193</f>
        <v>8.3000000000000007</v>
      </c>
      <c r="D498" s="30">
        <f t="shared" si="584"/>
        <v>7.1</v>
      </c>
      <c r="E498" s="30">
        <f t="shared" si="397"/>
        <v>8</v>
      </c>
      <c r="F498" s="30">
        <f t="shared" ref="F498:G498" si="585">Q193</f>
        <v>4.5999999999999996</v>
      </c>
      <c r="G498" s="30">
        <f t="shared" si="585"/>
        <v>6.6</v>
      </c>
      <c r="H498" s="30">
        <f t="shared" si="399"/>
        <v>9.1</v>
      </c>
      <c r="I498" s="30">
        <f t="shared" ref="I498:K498" si="586">Y193</f>
        <v>8.3000000000000007</v>
      </c>
      <c r="J498" s="30">
        <f t="shared" si="586"/>
        <v>8.6999999999999993</v>
      </c>
      <c r="K498" s="30">
        <f t="shared" si="586"/>
        <v>7.4</v>
      </c>
      <c r="O498" s="280">
        <v>1607</v>
      </c>
      <c r="P498" s="101" t="s">
        <v>369</v>
      </c>
      <c r="Q498" s="30">
        <v>4.8</v>
      </c>
      <c r="R498" s="30">
        <v>3.6</v>
      </c>
      <c r="S498" s="30">
        <v>4.2</v>
      </c>
      <c r="T498" s="30">
        <v>7</v>
      </c>
      <c r="U498" s="30">
        <v>5.6</v>
      </c>
      <c r="V498" s="30">
        <v>6.4</v>
      </c>
      <c r="W498" s="30">
        <v>6.6</v>
      </c>
      <c r="X498" s="30">
        <v>5.4</v>
      </c>
      <c r="Y498" s="30">
        <v>6</v>
      </c>
      <c r="Z498" s="30">
        <v>5.4</v>
      </c>
    </row>
    <row r="499" spans="1:26" x14ac:dyDescent="0.25">
      <c r="A499" s="105" t="s">
        <v>66</v>
      </c>
      <c r="B499" s="30">
        <f t="shared" si="395"/>
        <v>6</v>
      </c>
      <c r="C499" s="30">
        <f t="shared" ref="C499:D499" si="587">I194</f>
        <v>7.3</v>
      </c>
      <c r="D499" s="30">
        <f t="shared" si="587"/>
        <v>6.7</v>
      </c>
      <c r="E499" s="30">
        <f t="shared" si="397"/>
        <v>7.1</v>
      </c>
      <c r="F499" s="30">
        <f t="shared" ref="F499:G499" si="588">Q194</f>
        <v>4.3</v>
      </c>
      <c r="G499" s="30">
        <f t="shared" si="588"/>
        <v>5.9</v>
      </c>
      <c r="H499" s="30">
        <f t="shared" si="399"/>
        <v>9.1</v>
      </c>
      <c r="I499" s="30">
        <f t="shared" ref="I499:K499" si="589">Y194</f>
        <v>6.1</v>
      </c>
      <c r="J499" s="30">
        <f t="shared" si="589"/>
        <v>7.9</v>
      </c>
      <c r="K499" s="30">
        <f t="shared" si="589"/>
        <v>6.8</v>
      </c>
      <c r="O499" s="280">
        <v>1804</v>
      </c>
      <c r="P499" s="101" t="s">
        <v>400</v>
      </c>
      <c r="Q499" s="30">
        <v>6.4</v>
      </c>
      <c r="R499" s="30">
        <v>10</v>
      </c>
      <c r="S499" s="30">
        <v>8.8000000000000007</v>
      </c>
      <c r="T499" s="30">
        <v>5.5</v>
      </c>
      <c r="U499" s="30">
        <v>7.2</v>
      </c>
      <c r="V499" s="30">
        <v>6.4</v>
      </c>
      <c r="W499" s="30">
        <v>2.1</v>
      </c>
      <c r="X499" s="30">
        <v>3.4</v>
      </c>
      <c r="Y499" s="30">
        <v>2.8</v>
      </c>
      <c r="Z499" s="30">
        <v>5.4</v>
      </c>
    </row>
    <row r="500" spans="1:26" x14ac:dyDescent="0.25">
      <c r="A500" s="105" t="s">
        <v>67</v>
      </c>
      <c r="B500" s="30">
        <f t="shared" ref="B500:B563" si="590">G195</f>
        <v>4.7</v>
      </c>
      <c r="C500" s="30">
        <f t="shared" ref="C500:D500" si="591">I195</f>
        <v>3.2</v>
      </c>
      <c r="D500" s="30">
        <f t="shared" si="591"/>
        <v>4</v>
      </c>
      <c r="E500" s="30">
        <f t="shared" ref="E500:E563" si="592">N195</f>
        <v>8.1</v>
      </c>
      <c r="F500" s="30">
        <f t="shared" ref="F500:G500" si="593">Q195</f>
        <v>4.9000000000000004</v>
      </c>
      <c r="G500" s="30">
        <f t="shared" si="593"/>
        <v>6.8</v>
      </c>
      <c r="H500" s="30">
        <f t="shared" ref="H500:H563" si="594">U195</f>
        <v>9.1</v>
      </c>
      <c r="I500" s="30">
        <f t="shared" ref="I500:K500" si="595">Y195</f>
        <v>6.3</v>
      </c>
      <c r="J500" s="30">
        <f t="shared" si="595"/>
        <v>8</v>
      </c>
      <c r="K500" s="30">
        <f t="shared" si="595"/>
        <v>6</v>
      </c>
      <c r="O500" s="280">
        <v>502</v>
      </c>
      <c r="P500" s="101" t="s">
        <v>45</v>
      </c>
      <c r="Q500" s="30">
        <v>6.4</v>
      </c>
      <c r="R500" s="30">
        <v>10</v>
      </c>
      <c r="S500" s="30">
        <v>8.8000000000000007</v>
      </c>
      <c r="T500" s="30">
        <v>5.0999999999999996</v>
      </c>
      <c r="U500" s="30">
        <v>6.4</v>
      </c>
      <c r="V500" s="30">
        <v>5.8</v>
      </c>
      <c r="W500" s="30">
        <v>2.1</v>
      </c>
      <c r="X500" s="30">
        <v>3.7</v>
      </c>
      <c r="Y500" s="30">
        <v>2.9</v>
      </c>
      <c r="Z500" s="30">
        <v>5.3</v>
      </c>
    </row>
    <row r="501" spans="1:26" x14ac:dyDescent="0.25">
      <c r="A501" s="105" t="s">
        <v>68</v>
      </c>
      <c r="B501" s="30">
        <f t="shared" si="590"/>
        <v>5.6</v>
      </c>
      <c r="C501" s="30">
        <f t="shared" ref="C501:D501" si="596">I196</f>
        <v>5.0999999999999996</v>
      </c>
      <c r="D501" s="30">
        <f t="shared" si="596"/>
        <v>5.4</v>
      </c>
      <c r="E501" s="30">
        <f t="shared" si="592"/>
        <v>7.1</v>
      </c>
      <c r="F501" s="30">
        <f t="shared" ref="F501:G501" si="597">Q196</f>
        <v>7.7</v>
      </c>
      <c r="G501" s="30">
        <f t="shared" si="597"/>
        <v>7.4</v>
      </c>
      <c r="H501" s="30">
        <f t="shared" si="594"/>
        <v>7.2</v>
      </c>
      <c r="I501" s="30">
        <f t="shared" ref="I501:K501" si="598">Y196</f>
        <v>6.5</v>
      </c>
      <c r="J501" s="30">
        <f t="shared" si="598"/>
        <v>6.9</v>
      </c>
      <c r="K501" s="30">
        <f t="shared" si="598"/>
        <v>6.5</v>
      </c>
      <c r="O501" s="280">
        <v>615</v>
      </c>
      <c r="P501" s="101" t="s">
        <v>245</v>
      </c>
      <c r="Q501" s="30">
        <v>4.9000000000000004</v>
      </c>
      <c r="R501" s="30">
        <v>1.9</v>
      </c>
      <c r="S501" s="30">
        <v>3.5</v>
      </c>
      <c r="T501" s="30">
        <v>7.1</v>
      </c>
      <c r="U501" s="30">
        <v>3.9</v>
      </c>
      <c r="V501" s="30">
        <v>5.7</v>
      </c>
      <c r="W501" s="30">
        <v>8.1999999999999993</v>
      </c>
      <c r="X501" s="30">
        <v>6.4</v>
      </c>
      <c r="Y501" s="30">
        <v>7.4</v>
      </c>
      <c r="Z501" s="30">
        <v>5.3</v>
      </c>
    </row>
    <row r="502" spans="1:26" x14ac:dyDescent="0.25">
      <c r="A502" s="105" t="s">
        <v>69</v>
      </c>
      <c r="B502" s="30">
        <f t="shared" si="590"/>
        <v>4.5999999999999996</v>
      </c>
      <c r="C502" s="30">
        <f t="shared" ref="C502:D502" si="599">I197</f>
        <v>3.9</v>
      </c>
      <c r="D502" s="30">
        <f t="shared" si="599"/>
        <v>4.3</v>
      </c>
      <c r="E502" s="30">
        <f t="shared" si="592"/>
        <v>8</v>
      </c>
      <c r="F502" s="30">
        <f t="shared" ref="F502:G502" si="600">Q197</f>
        <v>6.8</v>
      </c>
      <c r="G502" s="30">
        <f t="shared" si="600"/>
        <v>7.4</v>
      </c>
      <c r="H502" s="30">
        <f t="shared" si="594"/>
        <v>4</v>
      </c>
      <c r="I502" s="30">
        <f t="shared" ref="I502:K502" si="601">Y197</f>
        <v>7.3</v>
      </c>
      <c r="J502" s="30">
        <f t="shared" si="601"/>
        <v>5.9</v>
      </c>
      <c r="K502" s="30">
        <f t="shared" si="601"/>
        <v>5.7</v>
      </c>
      <c r="O502" s="282">
        <v>801</v>
      </c>
      <c r="P502" s="236" t="s">
        <v>85</v>
      </c>
      <c r="Q502" s="30">
        <v>6.3</v>
      </c>
      <c r="R502" s="30">
        <v>10</v>
      </c>
      <c r="S502" s="30">
        <v>8.8000000000000007</v>
      </c>
      <c r="T502" s="30">
        <v>4.5999999999999996</v>
      </c>
      <c r="U502" s="30">
        <v>6.2</v>
      </c>
      <c r="V502" s="30">
        <v>5.5</v>
      </c>
      <c r="W502" s="30">
        <v>2.9</v>
      </c>
      <c r="X502" s="30">
        <v>3</v>
      </c>
      <c r="Y502" s="30">
        <v>3</v>
      </c>
      <c r="Z502" s="30">
        <v>5.3</v>
      </c>
    </row>
    <row r="503" spans="1:26" x14ac:dyDescent="0.25">
      <c r="A503" s="105" t="s">
        <v>70</v>
      </c>
      <c r="B503" s="30">
        <f t="shared" si="590"/>
        <v>5.3</v>
      </c>
      <c r="C503" s="30">
        <f t="shared" ref="C503:D503" si="602">I198</f>
        <v>0</v>
      </c>
      <c r="D503" s="30">
        <f t="shared" si="602"/>
        <v>3.1</v>
      </c>
      <c r="E503" s="30">
        <f t="shared" si="592"/>
        <v>7.1</v>
      </c>
      <c r="F503" s="30">
        <f t="shared" ref="F503:G503" si="603">Q198</f>
        <v>7.3</v>
      </c>
      <c r="G503" s="30">
        <f t="shared" si="603"/>
        <v>7.2</v>
      </c>
      <c r="H503" s="30">
        <f t="shared" si="594"/>
        <v>6.9</v>
      </c>
      <c r="I503" s="30">
        <f t="shared" ref="I503:K503" si="604">Y198</f>
        <v>5.7</v>
      </c>
      <c r="J503" s="30">
        <f t="shared" si="604"/>
        <v>6.3</v>
      </c>
      <c r="K503" s="30">
        <f t="shared" si="604"/>
        <v>5.2</v>
      </c>
      <c r="O503" s="280">
        <v>1011</v>
      </c>
      <c r="P503" s="101" t="s">
        <v>244</v>
      </c>
      <c r="Q503" s="30">
        <v>3.3</v>
      </c>
      <c r="R503" s="30">
        <v>2.4</v>
      </c>
      <c r="S503" s="30">
        <v>2.9</v>
      </c>
      <c r="T503" s="30">
        <v>7.1</v>
      </c>
      <c r="U503" s="30">
        <v>5</v>
      </c>
      <c r="V503" s="30">
        <v>6.2</v>
      </c>
      <c r="W503" s="30">
        <v>9.1</v>
      </c>
      <c r="X503" s="30">
        <v>6.8</v>
      </c>
      <c r="Y503" s="30">
        <v>8.1999999999999993</v>
      </c>
      <c r="Z503" s="30">
        <v>5.3</v>
      </c>
    </row>
    <row r="504" spans="1:26" x14ac:dyDescent="0.25">
      <c r="A504" s="105" t="s">
        <v>71</v>
      </c>
      <c r="B504" s="30">
        <f t="shared" si="590"/>
        <v>6.5</v>
      </c>
      <c r="C504" s="30">
        <f t="shared" ref="C504:D504" si="605">I199</f>
        <v>1.4</v>
      </c>
      <c r="D504" s="30">
        <f t="shared" si="605"/>
        <v>4.4000000000000004</v>
      </c>
      <c r="E504" s="30">
        <f t="shared" si="592"/>
        <v>8.6999999999999993</v>
      </c>
      <c r="F504" s="30">
        <f t="shared" ref="F504:G504" si="606">Q199</f>
        <v>5.6</v>
      </c>
      <c r="G504" s="30">
        <f t="shared" si="606"/>
        <v>7.5</v>
      </c>
      <c r="H504" s="30">
        <f t="shared" si="594"/>
        <v>9.4</v>
      </c>
      <c r="I504" s="30">
        <f t="shared" ref="I504:K504" si="607">Y199</f>
        <v>8.6</v>
      </c>
      <c r="J504" s="30">
        <f t="shared" si="607"/>
        <v>9</v>
      </c>
      <c r="K504" s="30">
        <f t="shared" si="607"/>
        <v>6.7</v>
      </c>
      <c r="O504" s="280">
        <v>1218</v>
      </c>
      <c r="P504" s="101" t="s">
        <v>324</v>
      </c>
      <c r="Q504" s="30">
        <v>5.8</v>
      </c>
      <c r="R504" s="30">
        <v>2.2000000000000002</v>
      </c>
      <c r="S504" s="30">
        <v>4.2</v>
      </c>
      <c r="T504" s="30">
        <v>7.4</v>
      </c>
      <c r="U504" s="30">
        <v>4.4000000000000004</v>
      </c>
      <c r="V504" s="30">
        <v>6.1</v>
      </c>
      <c r="W504" s="30">
        <v>4.7</v>
      </c>
      <c r="X504" s="30">
        <v>6.7</v>
      </c>
      <c r="Y504" s="30">
        <v>5.8</v>
      </c>
      <c r="Z504" s="30">
        <v>5.3</v>
      </c>
    </row>
    <row r="505" spans="1:26" x14ac:dyDescent="0.25">
      <c r="A505" s="105" t="s">
        <v>72</v>
      </c>
      <c r="B505" s="30">
        <f t="shared" si="590"/>
        <v>6.5</v>
      </c>
      <c r="C505" s="30">
        <f t="shared" ref="C505:D505" si="608">I200</f>
        <v>5.3</v>
      </c>
      <c r="D505" s="30">
        <f t="shared" si="608"/>
        <v>5.9</v>
      </c>
      <c r="E505" s="30">
        <f t="shared" si="592"/>
        <v>8.1999999999999993</v>
      </c>
      <c r="F505" s="30">
        <f t="shared" ref="F505:G505" si="609">Q200</f>
        <v>4.3</v>
      </c>
      <c r="G505" s="30">
        <f t="shared" si="609"/>
        <v>6.7</v>
      </c>
      <c r="H505" s="30">
        <f t="shared" si="594"/>
        <v>8.1999999999999993</v>
      </c>
      <c r="I505" s="30">
        <f t="shared" ref="I505:K505" si="610">Y200</f>
        <v>8.9</v>
      </c>
      <c r="J505" s="30">
        <f t="shared" si="610"/>
        <v>8.6</v>
      </c>
      <c r="K505" s="30">
        <f t="shared" si="610"/>
        <v>7</v>
      </c>
      <c r="O505" s="280">
        <v>1323</v>
      </c>
      <c r="P505" s="101" t="s">
        <v>79</v>
      </c>
      <c r="Q505" s="30">
        <v>4.5999999999999996</v>
      </c>
      <c r="R505" s="30">
        <v>1.3</v>
      </c>
      <c r="S505" s="30">
        <v>3.1</v>
      </c>
      <c r="T505" s="30">
        <v>7.3</v>
      </c>
      <c r="U505" s="30">
        <v>6</v>
      </c>
      <c r="V505" s="30">
        <v>6.7</v>
      </c>
      <c r="W505" s="30">
        <v>8</v>
      </c>
      <c r="X505" s="30">
        <v>6.4</v>
      </c>
      <c r="Y505" s="30">
        <v>7.3</v>
      </c>
      <c r="Z505" s="30">
        <v>5.3</v>
      </c>
    </row>
    <row r="506" spans="1:26" x14ac:dyDescent="0.25">
      <c r="A506" s="105" t="s">
        <v>73</v>
      </c>
      <c r="B506" s="30">
        <f t="shared" si="590"/>
        <v>7.6</v>
      </c>
      <c r="C506" s="30">
        <f t="shared" ref="C506:D506" si="611">I201</f>
        <v>0.2</v>
      </c>
      <c r="D506" s="30">
        <f t="shared" si="611"/>
        <v>4.9000000000000004</v>
      </c>
      <c r="E506" s="30">
        <f t="shared" si="592"/>
        <v>8.1</v>
      </c>
      <c r="F506" s="30">
        <f t="shared" ref="F506:G506" si="612">Q201</f>
        <v>5.6</v>
      </c>
      <c r="G506" s="30">
        <f t="shared" si="612"/>
        <v>7</v>
      </c>
      <c r="H506" s="30">
        <f t="shared" si="594"/>
        <v>7.7</v>
      </c>
      <c r="I506" s="30">
        <f t="shared" ref="I506:K506" si="613">Y201</f>
        <v>8.3000000000000007</v>
      </c>
      <c r="J506" s="30">
        <f t="shared" si="613"/>
        <v>8</v>
      </c>
      <c r="K506" s="30">
        <f t="shared" si="613"/>
        <v>6.5</v>
      </c>
      <c r="O506" s="280">
        <v>1402</v>
      </c>
      <c r="P506" s="101" t="s">
        <v>327</v>
      </c>
      <c r="Q506" s="30">
        <v>4.9000000000000004</v>
      </c>
      <c r="R506" s="30">
        <v>0.5</v>
      </c>
      <c r="S506" s="30">
        <v>3</v>
      </c>
      <c r="T506" s="30">
        <v>8.1999999999999993</v>
      </c>
      <c r="U506" s="30">
        <v>5.0999999999999996</v>
      </c>
      <c r="V506" s="30">
        <v>6.9</v>
      </c>
      <c r="W506" s="30">
        <v>7.1</v>
      </c>
      <c r="X506" s="30">
        <v>7.4</v>
      </c>
      <c r="Y506" s="30">
        <v>7.3</v>
      </c>
      <c r="Z506" s="30">
        <v>5.3</v>
      </c>
    </row>
    <row r="507" spans="1:26" x14ac:dyDescent="0.25">
      <c r="A507" s="105" t="s">
        <v>74</v>
      </c>
      <c r="B507" s="30">
        <f t="shared" si="590"/>
        <v>7.5</v>
      </c>
      <c r="C507" s="30">
        <f t="shared" ref="C507:D507" si="614">I202</f>
        <v>6.2</v>
      </c>
      <c r="D507" s="30">
        <f t="shared" si="614"/>
        <v>6.9</v>
      </c>
      <c r="E507" s="30">
        <f t="shared" si="592"/>
        <v>6.9</v>
      </c>
      <c r="F507" s="30">
        <f t="shared" ref="F507:G507" si="615">Q202</f>
        <v>6</v>
      </c>
      <c r="G507" s="30">
        <f t="shared" si="615"/>
        <v>6.5</v>
      </c>
      <c r="H507" s="30">
        <f t="shared" si="594"/>
        <v>7.5</v>
      </c>
      <c r="I507" s="30">
        <f t="shared" ref="I507:K507" si="616">Y202</f>
        <v>6.1</v>
      </c>
      <c r="J507" s="30">
        <f t="shared" si="616"/>
        <v>6.9</v>
      </c>
      <c r="K507" s="30">
        <f t="shared" si="616"/>
        <v>6.8</v>
      </c>
      <c r="O507" s="280">
        <v>1411</v>
      </c>
      <c r="P507" s="101" t="s">
        <v>335</v>
      </c>
      <c r="Q507" s="30">
        <v>4.5999999999999996</v>
      </c>
      <c r="R507" s="30">
        <v>4.5</v>
      </c>
      <c r="S507" s="30">
        <v>4.5999999999999996</v>
      </c>
      <c r="T507" s="30">
        <v>6.8</v>
      </c>
      <c r="U507" s="30">
        <v>3.6</v>
      </c>
      <c r="V507" s="30">
        <v>5.4</v>
      </c>
      <c r="W507" s="30">
        <v>6</v>
      </c>
      <c r="X507" s="30">
        <v>6.2</v>
      </c>
      <c r="Y507" s="30">
        <v>6.1</v>
      </c>
      <c r="Z507" s="30">
        <v>5.3</v>
      </c>
    </row>
    <row r="508" spans="1:26" x14ac:dyDescent="0.25">
      <c r="A508" s="105" t="s">
        <v>75</v>
      </c>
      <c r="B508" s="30">
        <f t="shared" si="590"/>
        <v>6</v>
      </c>
      <c r="C508" s="30">
        <f t="shared" ref="C508:D508" si="617">I203</f>
        <v>1.8</v>
      </c>
      <c r="D508" s="30">
        <f t="shared" si="617"/>
        <v>4.2</v>
      </c>
      <c r="E508" s="30">
        <f t="shared" si="592"/>
        <v>8</v>
      </c>
      <c r="F508" s="30">
        <f t="shared" ref="F508:G508" si="618">Q203</f>
        <v>4.8</v>
      </c>
      <c r="G508" s="30">
        <f t="shared" si="618"/>
        <v>6.7</v>
      </c>
      <c r="H508" s="30">
        <f t="shared" si="594"/>
        <v>7.9</v>
      </c>
      <c r="I508" s="30">
        <f t="shared" ref="I508:K508" si="619">Y203</f>
        <v>7.7</v>
      </c>
      <c r="J508" s="30">
        <f t="shared" si="619"/>
        <v>7.8</v>
      </c>
      <c r="K508" s="30">
        <f t="shared" si="619"/>
        <v>6</v>
      </c>
      <c r="O508" s="280">
        <v>1502</v>
      </c>
      <c r="P508" s="101" t="s">
        <v>342</v>
      </c>
      <c r="Q508" s="30">
        <v>4.4000000000000004</v>
      </c>
      <c r="R508" s="30">
        <v>4.2</v>
      </c>
      <c r="S508" s="30">
        <v>4.3</v>
      </c>
      <c r="T508" s="30">
        <v>7.3</v>
      </c>
      <c r="U508" s="30">
        <v>5.4</v>
      </c>
      <c r="V508" s="30">
        <v>6.4</v>
      </c>
      <c r="W508" s="30">
        <v>3.6</v>
      </c>
      <c r="X508" s="30">
        <v>6.6</v>
      </c>
      <c r="Y508" s="30">
        <v>5.3</v>
      </c>
      <c r="Z508" s="30">
        <v>5.3</v>
      </c>
    </row>
    <row r="509" spans="1:26" x14ac:dyDescent="0.25">
      <c r="A509" s="105" t="s">
        <v>76</v>
      </c>
      <c r="B509" s="30">
        <f t="shared" si="590"/>
        <v>4.7</v>
      </c>
      <c r="C509" s="30">
        <f t="shared" ref="C509:D509" si="620">I204</f>
        <v>5.4</v>
      </c>
      <c r="D509" s="30">
        <f t="shared" si="620"/>
        <v>5.0999999999999996</v>
      </c>
      <c r="E509" s="30">
        <f t="shared" si="592"/>
        <v>7.9</v>
      </c>
      <c r="F509" s="30">
        <f t="shared" ref="F509:G509" si="621">Q204</f>
        <v>5.6</v>
      </c>
      <c r="G509" s="30">
        <f t="shared" si="621"/>
        <v>6.9</v>
      </c>
      <c r="H509" s="30">
        <f t="shared" si="594"/>
        <v>7.3</v>
      </c>
      <c r="I509" s="30">
        <f t="shared" ref="I509:K509" si="622">Y204</f>
        <v>7.1</v>
      </c>
      <c r="J509" s="30">
        <f t="shared" si="622"/>
        <v>7.2</v>
      </c>
      <c r="K509" s="30">
        <f t="shared" si="622"/>
        <v>6.3</v>
      </c>
      <c r="O509" s="280">
        <v>1505</v>
      </c>
      <c r="P509" s="101" t="s">
        <v>345</v>
      </c>
      <c r="Q509" s="30">
        <v>2.2000000000000002</v>
      </c>
      <c r="R509" s="30">
        <v>2.2999999999999998</v>
      </c>
      <c r="S509" s="30">
        <v>2.2999999999999998</v>
      </c>
      <c r="T509" s="30">
        <v>8.1999999999999993</v>
      </c>
      <c r="U509" s="30">
        <v>6.7</v>
      </c>
      <c r="V509" s="30">
        <v>7.5</v>
      </c>
      <c r="W509" s="30">
        <v>8.8000000000000007</v>
      </c>
      <c r="X509" s="30">
        <v>8.4</v>
      </c>
      <c r="Y509" s="30">
        <v>8.6</v>
      </c>
      <c r="Z509" s="30">
        <v>5.3</v>
      </c>
    </row>
    <row r="510" spans="1:26" x14ac:dyDescent="0.25">
      <c r="A510" s="105" t="s">
        <v>77</v>
      </c>
      <c r="B510" s="30">
        <f t="shared" si="590"/>
        <v>5.9</v>
      </c>
      <c r="C510" s="30">
        <f t="shared" ref="C510:D510" si="623">I205</f>
        <v>7</v>
      </c>
      <c r="D510" s="30">
        <f t="shared" si="623"/>
        <v>6.5</v>
      </c>
      <c r="E510" s="30">
        <f t="shared" si="592"/>
        <v>8.1</v>
      </c>
      <c r="F510" s="30">
        <f t="shared" ref="F510:G510" si="624">Q205</f>
        <v>4.0999999999999996</v>
      </c>
      <c r="G510" s="30">
        <f t="shared" si="624"/>
        <v>6.5</v>
      </c>
      <c r="H510" s="30">
        <f t="shared" si="594"/>
        <v>9.6999999999999993</v>
      </c>
      <c r="I510" s="30">
        <f t="shared" ref="I510:K510" si="625">Y205</f>
        <v>8.1</v>
      </c>
      <c r="J510" s="30">
        <f t="shared" si="625"/>
        <v>9</v>
      </c>
      <c r="K510" s="30">
        <f t="shared" si="625"/>
        <v>7.2</v>
      </c>
      <c r="O510" s="280">
        <v>1508</v>
      </c>
      <c r="P510" s="101" t="s">
        <v>347</v>
      </c>
      <c r="Q510" s="30">
        <v>2.7</v>
      </c>
      <c r="R510" s="30">
        <v>2.8</v>
      </c>
      <c r="S510" s="30">
        <v>2.8</v>
      </c>
      <c r="T510" s="30">
        <v>8.1</v>
      </c>
      <c r="U510" s="30">
        <v>4.0999999999999996</v>
      </c>
      <c r="V510" s="30">
        <v>6.5</v>
      </c>
      <c r="W510" s="30">
        <v>8.6</v>
      </c>
      <c r="X510" s="30">
        <v>8</v>
      </c>
      <c r="Y510" s="30">
        <v>8.3000000000000007</v>
      </c>
      <c r="Z510" s="30">
        <v>5.3</v>
      </c>
    </row>
    <row r="511" spans="1:26" x14ac:dyDescent="0.25">
      <c r="A511" s="105" t="s">
        <v>78</v>
      </c>
      <c r="B511" s="30">
        <f t="shared" si="590"/>
        <v>4.8</v>
      </c>
      <c r="C511" s="30">
        <f t="shared" ref="C511:D511" si="626">I206</f>
        <v>4.4000000000000004</v>
      </c>
      <c r="D511" s="30">
        <f t="shared" si="626"/>
        <v>4.5999999999999996</v>
      </c>
      <c r="E511" s="30">
        <f t="shared" si="592"/>
        <v>8.3000000000000007</v>
      </c>
      <c r="F511" s="30">
        <f t="shared" ref="F511:G511" si="627">Q206</f>
        <v>5</v>
      </c>
      <c r="G511" s="30">
        <f t="shared" si="627"/>
        <v>7</v>
      </c>
      <c r="H511" s="30">
        <f t="shared" si="594"/>
        <v>8</v>
      </c>
      <c r="I511" s="30">
        <f t="shared" ref="I511:K511" si="628">Y206</f>
        <v>8.9</v>
      </c>
      <c r="J511" s="30">
        <f t="shared" si="628"/>
        <v>8.5</v>
      </c>
      <c r="K511" s="30">
        <f t="shared" si="628"/>
        <v>6.5</v>
      </c>
      <c r="O511" s="280">
        <v>1609</v>
      </c>
      <c r="P511" s="101" t="s">
        <v>371</v>
      </c>
      <c r="Q511" s="30">
        <v>4.5999999999999996</v>
      </c>
      <c r="R511" s="30">
        <v>3.6</v>
      </c>
      <c r="S511" s="30">
        <v>4.0999999999999996</v>
      </c>
      <c r="T511" s="30">
        <v>6.5</v>
      </c>
      <c r="U511" s="30">
        <v>3.3</v>
      </c>
      <c r="V511" s="30">
        <v>5.0999999999999996</v>
      </c>
      <c r="W511" s="30">
        <v>8.4</v>
      </c>
      <c r="X511" s="30">
        <v>5.5</v>
      </c>
      <c r="Y511" s="30">
        <v>7.2</v>
      </c>
      <c r="Z511" s="30">
        <v>5.3</v>
      </c>
    </row>
    <row r="512" spans="1:26" x14ac:dyDescent="0.25">
      <c r="A512" s="105" t="s">
        <v>79</v>
      </c>
      <c r="B512" s="30">
        <f t="shared" si="590"/>
        <v>4.5999999999999996</v>
      </c>
      <c r="C512" s="30">
        <f t="shared" ref="C512:D512" si="629">I207</f>
        <v>1.3</v>
      </c>
      <c r="D512" s="30">
        <f t="shared" si="629"/>
        <v>3.1</v>
      </c>
      <c r="E512" s="30">
        <f t="shared" si="592"/>
        <v>7.3</v>
      </c>
      <c r="F512" s="30">
        <f t="shared" ref="F512:G512" si="630">Q207</f>
        <v>6</v>
      </c>
      <c r="G512" s="30">
        <f t="shared" si="630"/>
        <v>6.7</v>
      </c>
      <c r="H512" s="30">
        <f t="shared" si="594"/>
        <v>8</v>
      </c>
      <c r="I512" s="30">
        <f t="shared" ref="I512:K512" si="631">Y207</f>
        <v>6.4</v>
      </c>
      <c r="J512" s="30">
        <f t="shared" si="631"/>
        <v>7.3</v>
      </c>
      <c r="K512" s="30">
        <f t="shared" si="631"/>
        <v>5.3</v>
      </c>
      <c r="O512" s="280">
        <v>1805</v>
      </c>
      <c r="P512" s="101" t="s">
        <v>401</v>
      </c>
      <c r="Q512" s="30">
        <v>4.9000000000000004</v>
      </c>
      <c r="R512" s="30">
        <v>1</v>
      </c>
      <c r="S512" s="30">
        <v>3.2</v>
      </c>
      <c r="T512" s="30">
        <v>8.3000000000000007</v>
      </c>
      <c r="U512" s="30">
        <v>4.0999999999999996</v>
      </c>
      <c r="V512" s="30">
        <v>6.7</v>
      </c>
      <c r="W512" s="30">
        <v>6.7</v>
      </c>
      <c r="X512" s="30">
        <v>7.3</v>
      </c>
      <c r="Y512" s="30">
        <v>7</v>
      </c>
      <c r="Z512" s="30">
        <v>5.3</v>
      </c>
    </row>
    <row r="513" spans="1:26" x14ac:dyDescent="0.25">
      <c r="A513" s="105" t="s">
        <v>80</v>
      </c>
      <c r="B513" s="30">
        <f t="shared" si="590"/>
        <v>7.2</v>
      </c>
      <c r="C513" s="30">
        <f t="shared" ref="C513:D513" si="632">I208</f>
        <v>2.7</v>
      </c>
      <c r="D513" s="30">
        <f t="shared" si="632"/>
        <v>5.4</v>
      </c>
      <c r="E513" s="30">
        <f t="shared" si="592"/>
        <v>6.6</v>
      </c>
      <c r="F513" s="30">
        <f t="shared" ref="F513:G513" si="633">Q208</f>
        <v>7.3</v>
      </c>
      <c r="G513" s="30">
        <f t="shared" si="633"/>
        <v>7</v>
      </c>
      <c r="H513" s="30">
        <f t="shared" si="594"/>
        <v>9</v>
      </c>
      <c r="I513" s="30">
        <f t="shared" ref="I513:K513" si="634">Y208</f>
        <v>5.8</v>
      </c>
      <c r="J513" s="30">
        <f t="shared" si="634"/>
        <v>7.8</v>
      </c>
      <c r="K513" s="30">
        <f t="shared" si="634"/>
        <v>6.7</v>
      </c>
      <c r="O513" s="280">
        <v>1809</v>
      </c>
      <c r="P513" s="101" t="s">
        <v>404</v>
      </c>
      <c r="Q513" s="30">
        <v>2.2999999999999998</v>
      </c>
      <c r="R513" s="30">
        <v>4.7</v>
      </c>
      <c r="S513" s="30">
        <v>3.6</v>
      </c>
      <c r="T513" s="30">
        <v>8.1</v>
      </c>
      <c r="U513" s="30">
        <v>6.4</v>
      </c>
      <c r="V513" s="30">
        <v>7.3</v>
      </c>
      <c r="W513" s="30">
        <v>4.9000000000000004</v>
      </c>
      <c r="X513" s="30">
        <v>6.5</v>
      </c>
      <c r="Y513" s="30">
        <v>5.8</v>
      </c>
      <c r="Z513" s="30">
        <v>5.3</v>
      </c>
    </row>
    <row r="514" spans="1:26" x14ac:dyDescent="0.25">
      <c r="A514" s="105" t="s">
        <v>81</v>
      </c>
      <c r="B514" s="30">
        <f t="shared" si="590"/>
        <v>6.9</v>
      </c>
      <c r="C514" s="30">
        <f t="shared" ref="C514:D514" si="635">I209</f>
        <v>1.3</v>
      </c>
      <c r="D514" s="30">
        <f t="shared" si="635"/>
        <v>4.7</v>
      </c>
      <c r="E514" s="30">
        <f t="shared" si="592"/>
        <v>7.3</v>
      </c>
      <c r="F514" s="30">
        <f t="shared" ref="F514:G514" si="636">Q209</f>
        <v>4.8</v>
      </c>
      <c r="G514" s="30">
        <f t="shared" si="636"/>
        <v>6.2</v>
      </c>
      <c r="H514" s="30">
        <f t="shared" si="594"/>
        <v>9.1</v>
      </c>
      <c r="I514" s="30">
        <f t="shared" ref="I514:K514" si="637">Y209</f>
        <v>5.5</v>
      </c>
      <c r="J514" s="30">
        <f t="shared" si="637"/>
        <v>7.8</v>
      </c>
      <c r="K514" s="30">
        <f t="shared" si="637"/>
        <v>6.1</v>
      </c>
      <c r="O514" s="280">
        <v>103</v>
      </c>
      <c r="P514" s="101" t="s">
        <v>173</v>
      </c>
      <c r="Q514" s="30">
        <v>2.5</v>
      </c>
      <c r="R514" s="30">
        <v>8</v>
      </c>
      <c r="S514" s="30">
        <v>5.9</v>
      </c>
      <c r="T514" s="30">
        <v>6.7</v>
      </c>
      <c r="U514" s="30">
        <v>3.9</v>
      </c>
      <c r="V514" s="30">
        <v>5.5</v>
      </c>
      <c r="W514" s="30">
        <v>3.7</v>
      </c>
      <c r="X514" s="30">
        <v>5</v>
      </c>
      <c r="Y514" s="30">
        <v>4.4000000000000004</v>
      </c>
      <c r="Z514" s="30">
        <v>5.2</v>
      </c>
    </row>
    <row r="515" spans="1:26" x14ac:dyDescent="0.25">
      <c r="A515" s="105" t="s">
        <v>82</v>
      </c>
      <c r="B515" s="30">
        <f t="shared" si="590"/>
        <v>6.7</v>
      </c>
      <c r="C515" s="30">
        <f t="shared" ref="C515:D515" si="638">I210</f>
        <v>2.5</v>
      </c>
      <c r="D515" s="30">
        <f t="shared" si="638"/>
        <v>4.9000000000000004</v>
      </c>
      <c r="E515" s="30">
        <f t="shared" si="592"/>
        <v>7</v>
      </c>
      <c r="F515" s="30">
        <f t="shared" ref="F515:G515" si="639">Q210</f>
        <v>8.1</v>
      </c>
      <c r="G515" s="30">
        <f t="shared" si="639"/>
        <v>7.6</v>
      </c>
      <c r="H515" s="30">
        <f t="shared" si="594"/>
        <v>9.5</v>
      </c>
      <c r="I515" s="30">
        <f t="shared" ref="I515:K515" si="640">Y210</f>
        <v>6.3</v>
      </c>
      <c r="J515" s="30">
        <f t="shared" si="640"/>
        <v>8.3000000000000007</v>
      </c>
      <c r="K515" s="30">
        <f t="shared" si="640"/>
        <v>6.8</v>
      </c>
      <c r="O515" s="280">
        <v>202</v>
      </c>
      <c r="P515" s="101" t="s">
        <v>179</v>
      </c>
      <c r="Q515" s="30">
        <v>2.7</v>
      </c>
      <c r="R515" s="30">
        <v>2.9</v>
      </c>
      <c r="S515" s="30">
        <v>2.8</v>
      </c>
      <c r="T515" s="30">
        <v>8.1</v>
      </c>
      <c r="U515" s="30">
        <v>5.2</v>
      </c>
      <c r="V515" s="30">
        <v>6.9</v>
      </c>
      <c r="W515" s="30">
        <v>5.9</v>
      </c>
      <c r="X515" s="30">
        <v>8</v>
      </c>
      <c r="Y515" s="30">
        <v>7.1</v>
      </c>
      <c r="Z515" s="30">
        <v>5.2</v>
      </c>
    </row>
    <row r="516" spans="1:26" x14ac:dyDescent="0.25">
      <c r="A516" s="105" t="s">
        <v>83</v>
      </c>
      <c r="B516" s="30">
        <f t="shared" si="590"/>
        <v>7.1</v>
      </c>
      <c r="C516" s="30">
        <f t="shared" ref="C516:D516" si="641">I211</f>
        <v>0</v>
      </c>
      <c r="D516" s="30">
        <f t="shared" si="641"/>
        <v>4.4000000000000004</v>
      </c>
      <c r="E516" s="30">
        <f t="shared" si="592"/>
        <v>7.8</v>
      </c>
      <c r="F516" s="30">
        <f t="shared" ref="F516:G516" si="642">Q211</f>
        <v>7.3</v>
      </c>
      <c r="G516" s="30">
        <f t="shared" si="642"/>
        <v>7.6</v>
      </c>
      <c r="H516" s="30">
        <f t="shared" si="594"/>
        <v>7.9</v>
      </c>
      <c r="I516" s="30">
        <f t="shared" ref="I516:K516" si="643">Y211</f>
        <v>6.6</v>
      </c>
      <c r="J516" s="30">
        <f t="shared" si="643"/>
        <v>7.3</v>
      </c>
      <c r="K516" s="30">
        <f t="shared" si="643"/>
        <v>6.2</v>
      </c>
      <c r="O516" s="280">
        <v>208</v>
      </c>
      <c r="P516" s="101" t="s">
        <v>185</v>
      </c>
      <c r="Q516" s="30">
        <v>1.8</v>
      </c>
      <c r="R516" s="30">
        <v>5.3</v>
      </c>
      <c r="S516" s="30">
        <v>3.8</v>
      </c>
      <c r="T516" s="30">
        <v>6.9</v>
      </c>
      <c r="U516" s="30">
        <v>8.3000000000000007</v>
      </c>
      <c r="V516" s="30">
        <v>7.7</v>
      </c>
      <c r="W516" s="30">
        <v>5.2</v>
      </c>
      <c r="X516" s="30">
        <v>4.5</v>
      </c>
      <c r="Y516" s="30">
        <v>4.9000000000000004</v>
      </c>
      <c r="Z516" s="30">
        <v>5.2</v>
      </c>
    </row>
    <row r="517" spans="1:26" x14ac:dyDescent="0.25">
      <c r="A517" s="105" t="s">
        <v>84</v>
      </c>
      <c r="B517" s="30">
        <f t="shared" si="590"/>
        <v>4.9000000000000004</v>
      </c>
      <c r="C517" s="30">
        <f t="shared" ref="C517:D517" si="644">I212</f>
        <v>6.4</v>
      </c>
      <c r="D517" s="30">
        <f t="shared" si="644"/>
        <v>5.7</v>
      </c>
      <c r="E517" s="30">
        <f t="shared" si="592"/>
        <v>7.8</v>
      </c>
      <c r="F517" s="30">
        <f t="shared" ref="F517:G517" si="645">Q212</f>
        <v>3.5</v>
      </c>
      <c r="G517" s="30">
        <f t="shared" si="645"/>
        <v>6.1</v>
      </c>
      <c r="H517" s="30">
        <f t="shared" si="594"/>
        <v>8.1</v>
      </c>
      <c r="I517" s="30">
        <f t="shared" ref="I517:K517" si="646">Y212</f>
        <v>7</v>
      </c>
      <c r="J517" s="30">
        <f t="shared" si="646"/>
        <v>7.6</v>
      </c>
      <c r="K517" s="30">
        <f t="shared" si="646"/>
        <v>6.4</v>
      </c>
      <c r="O517" s="280">
        <v>307</v>
      </c>
      <c r="P517" s="101" t="s">
        <v>194</v>
      </c>
      <c r="Q517" s="30">
        <v>2.5</v>
      </c>
      <c r="R517" s="30">
        <v>4.8</v>
      </c>
      <c r="S517" s="30">
        <v>3.7</v>
      </c>
      <c r="T517" s="30">
        <v>7.7</v>
      </c>
      <c r="U517" s="30">
        <v>2.9</v>
      </c>
      <c r="V517" s="30">
        <v>5.8</v>
      </c>
      <c r="W517" s="30">
        <v>7</v>
      </c>
      <c r="X517" s="30">
        <v>6.3</v>
      </c>
      <c r="Y517" s="30">
        <v>6.7</v>
      </c>
      <c r="Z517" s="30">
        <v>5.2</v>
      </c>
    </row>
    <row r="518" spans="1:26" x14ac:dyDescent="0.25">
      <c r="A518" s="105" t="s">
        <v>326</v>
      </c>
      <c r="B518" s="30">
        <f t="shared" si="590"/>
        <v>3.6</v>
      </c>
      <c r="C518" s="30">
        <f t="shared" ref="C518:D518" si="647">I213</f>
        <v>4.7</v>
      </c>
      <c r="D518" s="30">
        <f t="shared" si="647"/>
        <v>4.2</v>
      </c>
      <c r="E518" s="30">
        <f t="shared" si="592"/>
        <v>5.3</v>
      </c>
      <c r="F518" s="30">
        <f t="shared" ref="F518:G518" si="648">Q213</f>
        <v>7.6</v>
      </c>
      <c r="G518" s="30">
        <f t="shared" si="648"/>
        <v>6.6</v>
      </c>
      <c r="H518" s="30">
        <f t="shared" si="594"/>
        <v>4.8</v>
      </c>
      <c r="I518" s="30">
        <f t="shared" ref="I518:K518" si="649">Y213</f>
        <v>4.0999999999999996</v>
      </c>
      <c r="J518" s="30">
        <f t="shared" si="649"/>
        <v>4.5</v>
      </c>
      <c r="K518" s="30">
        <f t="shared" si="649"/>
        <v>5</v>
      </c>
      <c r="O518" s="280">
        <v>413</v>
      </c>
      <c r="P518" s="101" t="s">
        <v>219</v>
      </c>
      <c r="Q518" s="30">
        <v>4</v>
      </c>
      <c r="R518" s="30">
        <v>8.8000000000000007</v>
      </c>
      <c r="S518" s="30">
        <v>7.1</v>
      </c>
      <c r="T518" s="30">
        <v>6</v>
      </c>
      <c r="U518" s="30">
        <v>5</v>
      </c>
      <c r="V518" s="30">
        <v>5.5</v>
      </c>
      <c r="W518" s="30">
        <v>3</v>
      </c>
      <c r="X518" s="30">
        <v>4.4000000000000004</v>
      </c>
      <c r="Y518" s="30">
        <v>3.7</v>
      </c>
      <c r="Z518" s="30">
        <v>5.2</v>
      </c>
    </row>
    <row r="519" spans="1:26" x14ac:dyDescent="0.25">
      <c r="A519" s="105" t="s">
        <v>327</v>
      </c>
      <c r="B519" s="30">
        <f t="shared" si="590"/>
        <v>4.9000000000000004</v>
      </c>
      <c r="C519" s="30">
        <f t="shared" ref="C519:D519" si="650">I214</f>
        <v>0.5</v>
      </c>
      <c r="D519" s="30">
        <f t="shared" si="650"/>
        <v>3</v>
      </c>
      <c r="E519" s="30">
        <f t="shared" si="592"/>
        <v>8.1999999999999993</v>
      </c>
      <c r="F519" s="30">
        <f t="shared" ref="F519:G519" si="651">Q214</f>
        <v>5.0999999999999996</v>
      </c>
      <c r="G519" s="30">
        <f t="shared" si="651"/>
        <v>6.9</v>
      </c>
      <c r="H519" s="30">
        <f t="shared" si="594"/>
        <v>7.1</v>
      </c>
      <c r="I519" s="30">
        <f t="shared" ref="I519:K519" si="652">Y214</f>
        <v>7.4</v>
      </c>
      <c r="J519" s="30">
        <f t="shared" si="652"/>
        <v>7.3</v>
      </c>
      <c r="K519" s="30">
        <f t="shared" si="652"/>
        <v>5.3</v>
      </c>
      <c r="O519" s="280">
        <v>501</v>
      </c>
      <c r="P519" s="101" t="s">
        <v>44</v>
      </c>
      <c r="Q519" s="30">
        <v>6.6</v>
      </c>
      <c r="R519" s="30">
        <v>10</v>
      </c>
      <c r="S519" s="30">
        <v>8.9</v>
      </c>
      <c r="T519" s="30">
        <v>4.7</v>
      </c>
      <c r="U519" s="30">
        <v>6.6</v>
      </c>
      <c r="V519" s="30">
        <v>5.7</v>
      </c>
      <c r="W519" s="30">
        <v>2.2000000000000002</v>
      </c>
      <c r="X519" s="30">
        <v>3.1</v>
      </c>
      <c r="Y519" s="30">
        <v>2.7</v>
      </c>
      <c r="Z519" s="30">
        <v>5.2</v>
      </c>
    </row>
    <row r="520" spans="1:26" x14ac:dyDescent="0.25">
      <c r="A520" s="105" t="s">
        <v>210</v>
      </c>
      <c r="B520" s="30">
        <f t="shared" si="590"/>
        <v>5.5</v>
      </c>
      <c r="C520" s="30">
        <f t="shared" ref="C520:D520" si="653">I215</f>
        <v>6.5</v>
      </c>
      <c r="D520" s="30">
        <f t="shared" si="653"/>
        <v>6</v>
      </c>
      <c r="E520" s="30">
        <f t="shared" si="592"/>
        <v>6.7</v>
      </c>
      <c r="F520" s="30">
        <f t="shared" ref="F520:G520" si="654">Q215</f>
        <v>3.8</v>
      </c>
      <c r="G520" s="30">
        <f t="shared" si="654"/>
        <v>5.4</v>
      </c>
      <c r="H520" s="30">
        <f t="shared" si="594"/>
        <v>7.9</v>
      </c>
      <c r="I520" s="30">
        <f t="shared" ref="I520:K520" si="655">Y215</f>
        <v>7.7</v>
      </c>
      <c r="J520" s="30">
        <f t="shared" si="655"/>
        <v>7.8</v>
      </c>
      <c r="K520" s="30">
        <f t="shared" si="655"/>
        <v>6.3</v>
      </c>
      <c r="O520" s="280">
        <v>805</v>
      </c>
      <c r="P520" s="101" t="s">
        <v>172</v>
      </c>
      <c r="Q520" s="30">
        <v>1</v>
      </c>
      <c r="R520" s="30">
        <v>4.7</v>
      </c>
      <c r="S520" s="30">
        <v>3.1</v>
      </c>
      <c r="T520" s="30">
        <v>7.3</v>
      </c>
      <c r="U520" s="30">
        <v>8</v>
      </c>
      <c r="V520" s="30">
        <v>7.7</v>
      </c>
      <c r="W520" s="30">
        <v>5.7</v>
      </c>
      <c r="X520" s="30">
        <v>6</v>
      </c>
      <c r="Y520" s="30">
        <v>5.9</v>
      </c>
      <c r="Z520" s="30">
        <v>5.2</v>
      </c>
    </row>
    <row r="521" spans="1:26" x14ac:dyDescent="0.25">
      <c r="A521" s="105" t="s">
        <v>328</v>
      </c>
      <c r="B521" s="30">
        <f t="shared" si="590"/>
        <v>3.3</v>
      </c>
      <c r="C521" s="30">
        <f t="shared" ref="C521:D521" si="656">I216</f>
        <v>0</v>
      </c>
      <c r="D521" s="30">
        <f t="shared" si="656"/>
        <v>1.8</v>
      </c>
      <c r="E521" s="30">
        <f t="shared" si="592"/>
        <v>8.3000000000000007</v>
      </c>
      <c r="F521" s="30">
        <f t="shared" ref="F521:G521" si="657">Q216</f>
        <v>4.3</v>
      </c>
      <c r="G521" s="30">
        <f t="shared" si="657"/>
        <v>6.7</v>
      </c>
      <c r="H521" s="30">
        <f t="shared" si="594"/>
        <v>9.6999999999999993</v>
      </c>
      <c r="I521" s="30">
        <f t="shared" ref="I521:K521" si="658">Y216</f>
        <v>7.2</v>
      </c>
      <c r="J521" s="30">
        <f t="shared" si="658"/>
        <v>8.8000000000000007</v>
      </c>
      <c r="K521" s="30">
        <f t="shared" si="658"/>
        <v>4.7</v>
      </c>
      <c r="O521" s="280">
        <v>828</v>
      </c>
      <c r="P521" s="101" t="s">
        <v>287</v>
      </c>
      <c r="Q521" s="30">
        <v>3.4</v>
      </c>
      <c r="R521" s="30">
        <v>2.4</v>
      </c>
      <c r="S521" s="30">
        <v>2.9</v>
      </c>
      <c r="T521" s="30">
        <v>7.6</v>
      </c>
      <c r="U521" s="30">
        <v>6.7</v>
      </c>
      <c r="V521" s="30">
        <v>7.2</v>
      </c>
      <c r="W521" s="30">
        <v>7</v>
      </c>
      <c r="X521" s="30">
        <v>6.5</v>
      </c>
      <c r="Y521" s="30">
        <v>6.8</v>
      </c>
      <c r="Z521" s="30">
        <v>5.2</v>
      </c>
    </row>
    <row r="522" spans="1:26" x14ac:dyDescent="0.25">
      <c r="A522" s="105" t="s">
        <v>329</v>
      </c>
      <c r="B522" s="30">
        <f t="shared" si="590"/>
        <v>6</v>
      </c>
      <c r="C522" s="30">
        <f t="shared" ref="C522:D522" si="659">I217</f>
        <v>6.6</v>
      </c>
      <c r="D522" s="30">
        <f t="shared" si="659"/>
        <v>6.3</v>
      </c>
      <c r="E522" s="30">
        <f t="shared" si="592"/>
        <v>7.9</v>
      </c>
      <c r="F522" s="30">
        <f t="shared" ref="F522:G522" si="660">Q217</f>
        <v>4.5</v>
      </c>
      <c r="G522" s="30">
        <f t="shared" si="660"/>
        <v>6.5</v>
      </c>
      <c r="H522" s="30">
        <f t="shared" si="594"/>
        <v>9.6999999999999993</v>
      </c>
      <c r="I522" s="30">
        <f t="shared" ref="I522:K522" si="661">Y217</f>
        <v>7.1</v>
      </c>
      <c r="J522" s="30">
        <f t="shared" si="661"/>
        <v>8.6999999999999993</v>
      </c>
      <c r="K522" s="30">
        <f t="shared" si="661"/>
        <v>7.1</v>
      </c>
      <c r="O522" s="280">
        <v>1314</v>
      </c>
      <c r="P522" s="101" t="s">
        <v>70</v>
      </c>
      <c r="Q522" s="30">
        <v>5.3</v>
      </c>
      <c r="R522" s="30">
        <v>0</v>
      </c>
      <c r="S522" s="30">
        <v>3.1</v>
      </c>
      <c r="T522" s="30">
        <v>7.1</v>
      </c>
      <c r="U522" s="30">
        <v>7.3</v>
      </c>
      <c r="V522" s="30">
        <v>7.2</v>
      </c>
      <c r="W522" s="30">
        <v>6.9</v>
      </c>
      <c r="X522" s="30">
        <v>5.7</v>
      </c>
      <c r="Y522" s="30">
        <v>6.3</v>
      </c>
      <c r="Z522" s="30">
        <v>5.2</v>
      </c>
    </row>
    <row r="523" spans="1:26" x14ac:dyDescent="0.25">
      <c r="A523" s="105" t="s">
        <v>330</v>
      </c>
      <c r="B523" s="30">
        <f t="shared" si="590"/>
        <v>5.5</v>
      </c>
      <c r="C523" s="30">
        <f t="shared" ref="C523:D523" si="662">I218</f>
        <v>6.4</v>
      </c>
      <c r="D523" s="30">
        <f t="shared" si="662"/>
        <v>6</v>
      </c>
      <c r="E523" s="30">
        <f t="shared" si="592"/>
        <v>6.6</v>
      </c>
      <c r="F523" s="30">
        <f t="shared" ref="F523:G523" si="663">Q218</f>
        <v>6</v>
      </c>
      <c r="G523" s="30">
        <f t="shared" si="663"/>
        <v>6.3</v>
      </c>
      <c r="H523" s="30">
        <f t="shared" si="594"/>
        <v>8.9</v>
      </c>
      <c r="I523" s="30">
        <f t="shared" ref="I523:K523" si="664">Y218</f>
        <v>5.2</v>
      </c>
      <c r="J523" s="30">
        <f t="shared" si="664"/>
        <v>7.5</v>
      </c>
      <c r="K523" s="30">
        <f t="shared" si="664"/>
        <v>6.6</v>
      </c>
      <c r="O523" s="280">
        <v>1513</v>
      </c>
      <c r="P523" s="101" t="s">
        <v>67</v>
      </c>
      <c r="Q523" s="30">
        <v>4.0999999999999996</v>
      </c>
      <c r="R523" s="30">
        <v>2.4</v>
      </c>
      <c r="S523" s="30">
        <v>3.3</v>
      </c>
      <c r="T523" s="30">
        <v>7.5</v>
      </c>
      <c r="U523" s="30">
        <v>5.0999999999999996</v>
      </c>
      <c r="V523" s="30">
        <v>6.5</v>
      </c>
      <c r="W523" s="30">
        <v>7.2</v>
      </c>
      <c r="X523" s="30">
        <v>6.1</v>
      </c>
      <c r="Y523" s="30">
        <v>6.7</v>
      </c>
      <c r="Z523" s="30">
        <v>5.2</v>
      </c>
    </row>
    <row r="524" spans="1:26" x14ac:dyDescent="0.25">
      <c r="A524" s="105" t="s">
        <v>331</v>
      </c>
      <c r="B524" s="30">
        <f t="shared" si="590"/>
        <v>4.5999999999999996</v>
      </c>
      <c r="C524" s="30">
        <f t="shared" ref="C524:D524" si="665">I219</f>
        <v>4.7</v>
      </c>
      <c r="D524" s="30">
        <f t="shared" si="665"/>
        <v>4.7</v>
      </c>
      <c r="E524" s="30">
        <f t="shared" si="592"/>
        <v>6.3</v>
      </c>
      <c r="F524" s="30">
        <f t="shared" ref="F524:G524" si="666">Q219</f>
        <v>3.7</v>
      </c>
      <c r="G524" s="30">
        <f t="shared" si="666"/>
        <v>5.0999999999999996</v>
      </c>
      <c r="H524" s="30">
        <f t="shared" si="594"/>
        <v>6</v>
      </c>
      <c r="I524" s="30">
        <f t="shared" ref="I524:K524" si="667">Y219</f>
        <v>4.9000000000000004</v>
      </c>
      <c r="J524" s="30">
        <f t="shared" si="667"/>
        <v>5.5</v>
      </c>
      <c r="K524" s="30">
        <f t="shared" si="667"/>
        <v>5.0999999999999996</v>
      </c>
      <c r="O524" s="280">
        <v>1608</v>
      </c>
      <c r="P524" s="101" t="s">
        <v>370</v>
      </c>
      <c r="Q524" s="30">
        <v>3.2</v>
      </c>
      <c r="R524" s="30">
        <v>1.9</v>
      </c>
      <c r="S524" s="30">
        <v>2.6</v>
      </c>
      <c r="T524" s="30">
        <v>7.7</v>
      </c>
      <c r="U524" s="30">
        <v>5.5</v>
      </c>
      <c r="V524" s="30">
        <v>6.7</v>
      </c>
      <c r="W524" s="30">
        <v>9.3000000000000007</v>
      </c>
      <c r="X524" s="30">
        <v>6.3</v>
      </c>
      <c r="Y524" s="30">
        <v>8.1999999999999993</v>
      </c>
      <c r="Z524" s="30">
        <v>5.2</v>
      </c>
    </row>
    <row r="525" spans="1:26" x14ac:dyDescent="0.25">
      <c r="A525" s="105" t="s">
        <v>332</v>
      </c>
      <c r="B525" s="30">
        <f t="shared" si="590"/>
        <v>5.5</v>
      </c>
      <c r="C525" s="30">
        <f t="shared" ref="C525:D525" si="668">I220</f>
        <v>0.2</v>
      </c>
      <c r="D525" s="30">
        <f t="shared" si="668"/>
        <v>3.3</v>
      </c>
      <c r="E525" s="30">
        <f t="shared" si="592"/>
        <v>7.4</v>
      </c>
      <c r="F525" s="30">
        <f t="shared" ref="F525:G525" si="669">Q220</f>
        <v>5.2</v>
      </c>
      <c r="G525" s="30">
        <f t="shared" si="669"/>
        <v>6.4</v>
      </c>
      <c r="H525" s="30">
        <f t="shared" si="594"/>
        <v>9</v>
      </c>
      <c r="I525" s="30">
        <f t="shared" ref="I525:K525" si="670">Y220</f>
        <v>7.2</v>
      </c>
      <c r="J525" s="30">
        <f t="shared" si="670"/>
        <v>8.1999999999999993</v>
      </c>
      <c r="K525" s="30">
        <f t="shared" si="670"/>
        <v>5.6</v>
      </c>
      <c r="O525" s="280">
        <v>105</v>
      </c>
      <c r="P525" s="101" t="s">
        <v>175</v>
      </c>
      <c r="Q525" s="30">
        <v>2.8</v>
      </c>
      <c r="R525" s="30">
        <v>8.8000000000000007</v>
      </c>
      <c r="S525" s="30">
        <v>6.7</v>
      </c>
      <c r="T525" s="30">
        <v>6.5</v>
      </c>
      <c r="U525" s="30">
        <v>4.7</v>
      </c>
      <c r="V525" s="30">
        <v>5.7</v>
      </c>
      <c r="W525" s="30">
        <v>2</v>
      </c>
      <c r="X525" s="30">
        <v>4.8</v>
      </c>
      <c r="Y525" s="30">
        <v>3.5</v>
      </c>
      <c r="Z525" s="30">
        <v>5.0999999999999996</v>
      </c>
    </row>
    <row r="526" spans="1:26" x14ac:dyDescent="0.25">
      <c r="A526" s="105" t="s">
        <v>333</v>
      </c>
      <c r="B526" s="30">
        <f t="shared" si="590"/>
        <v>6.7</v>
      </c>
      <c r="C526" s="30">
        <f t="shared" ref="C526:D526" si="671">I221</f>
        <v>0</v>
      </c>
      <c r="D526" s="30">
        <f t="shared" si="671"/>
        <v>4.0999999999999996</v>
      </c>
      <c r="E526" s="30">
        <f t="shared" si="592"/>
        <v>6.9</v>
      </c>
      <c r="F526" s="30">
        <f t="shared" ref="F526:G526" si="672">Q221</f>
        <v>5.5</v>
      </c>
      <c r="G526" s="30">
        <f t="shared" si="672"/>
        <v>6.3</v>
      </c>
      <c r="H526" s="30">
        <f t="shared" si="594"/>
        <v>8.8000000000000007</v>
      </c>
      <c r="I526" s="30">
        <f t="shared" ref="I526:K526" si="673">Y221</f>
        <v>5.7</v>
      </c>
      <c r="J526" s="30">
        <f t="shared" si="673"/>
        <v>7.6</v>
      </c>
      <c r="K526" s="30">
        <f t="shared" si="673"/>
        <v>5.8</v>
      </c>
      <c r="O526" s="280">
        <v>609</v>
      </c>
      <c r="P526" s="101" t="s">
        <v>240</v>
      </c>
      <c r="Q526" s="30">
        <v>5.6</v>
      </c>
      <c r="R526" s="30">
        <v>1.5</v>
      </c>
      <c r="S526" s="30">
        <v>3.8</v>
      </c>
      <c r="T526" s="30">
        <v>7.9</v>
      </c>
      <c r="U526" s="30">
        <v>3.7</v>
      </c>
      <c r="V526" s="30">
        <v>6.2</v>
      </c>
      <c r="W526" s="30">
        <v>3.7</v>
      </c>
      <c r="X526" s="30">
        <v>7.1</v>
      </c>
      <c r="Y526" s="30">
        <v>5.7</v>
      </c>
      <c r="Z526" s="30">
        <v>5.0999999999999996</v>
      </c>
    </row>
    <row r="527" spans="1:26" x14ac:dyDescent="0.25">
      <c r="A527" s="105" t="s">
        <v>334</v>
      </c>
      <c r="B527" s="30">
        <f t="shared" si="590"/>
        <v>3.8</v>
      </c>
      <c r="C527" s="30">
        <f t="shared" ref="C527:D527" si="674">I222</f>
        <v>4.5</v>
      </c>
      <c r="D527" s="30">
        <f t="shared" si="674"/>
        <v>4.2</v>
      </c>
      <c r="E527" s="30">
        <f t="shared" si="592"/>
        <v>7.2</v>
      </c>
      <c r="F527" s="30">
        <f t="shared" ref="F527:G527" si="675">Q222</f>
        <v>5.6</v>
      </c>
      <c r="G527" s="30">
        <f t="shared" si="675"/>
        <v>6.5</v>
      </c>
      <c r="H527" s="30">
        <f t="shared" si="594"/>
        <v>8.9</v>
      </c>
      <c r="I527" s="30">
        <f t="shared" ref="I527:K527" si="676">Y222</f>
        <v>6.5</v>
      </c>
      <c r="J527" s="30">
        <f t="shared" si="676"/>
        <v>7.9</v>
      </c>
      <c r="K527" s="30">
        <f t="shared" si="676"/>
        <v>6</v>
      </c>
      <c r="O527" s="280">
        <v>616</v>
      </c>
      <c r="P527" s="101" t="s">
        <v>246</v>
      </c>
      <c r="Q527" s="30">
        <v>5.4</v>
      </c>
      <c r="R527" s="30">
        <v>2.6</v>
      </c>
      <c r="S527" s="30">
        <v>4.0999999999999996</v>
      </c>
      <c r="T527" s="30">
        <v>7.5</v>
      </c>
      <c r="U527" s="30">
        <v>2.8</v>
      </c>
      <c r="V527" s="30">
        <v>5.6</v>
      </c>
      <c r="W527" s="30">
        <v>5.8</v>
      </c>
      <c r="X527" s="30">
        <v>5.5</v>
      </c>
      <c r="Y527" s="30">
        <v>5.7</v>
      </c>
      <c r="Z527" s="30">
        <v>5.0999999999999996</v>
      </c>
    </row>
    <row r="528" spans="1:26" x14ac:dyDescent="0.25">
      <c r="A528" s="105" t="s">
        <v>335</v>
      </c>
      <c r="B528" s="30">
        <f t="shared" si="590"/>
        <v>4.5999999999999996</v>
      </c>
      <c r="C528" s="30">
        <f t="shared" ref="C528:D528" si="677">I223</f>
        <v>4.5</v>
      </c>
      <c r="D528" s="30">
        <f t="shared" si="677"/>
        <v>4.5999999999999996</v>
      </c>
      <c r="E528" s="30">
        <f t="shared" si="592"/>
        <v>6.8</v>
      </c>
      <c r="F528" s="30">
        <f t="shared" ref="F528:G528" si="678">Q223</f>
        <v>3.6</v>
      </c>
      <c r="G528" s="30">
        <f t="shared" si="678"/>
        <v>5.4</v>
      </c>
      <c r="H528" s="30">
        <f t="shared" si="594"/>
        <v>6</v>
      </c>
      <c r="I528" s="30">
        <f t="shared" ref="I528:K528" si="679">Y223</f>
        <v>6.2</v>
      </c>
      <c r="J528" s="30">
        <f t="shared" si="679"/>
        <v>6.1</v>
      </c>
      <c r="K528" s="30">
        <f t="shared" si="679"/>
        <v>5.3</v>
      </c>
      <c r="O528" s="280">
        <v>709</v>
      </c>
      <c r="P528" s="101" t="s">
        <v>254</v>
      </c>
      <c r="Q528" s="30">
        <v>6.3</v>
      </c>
      <c r="R528" s="30">
        <v>0.2</v>
      </c>
      <c r="S528" s="30">
        <v>3.9</v>
      </c>
      <c r="T528" s="30">
        <v>7</v>
      </c>
      <c r="U528" s="30">
        <v>3.6</v>
      </c>
      <c r="V528" s="30">
        <v>5.6</v>
      </c>
      <c r="W528" s="30">
        <v>6.2</v>
      </c>
      <c r="X528" s="30">
        <v>5.8</v>
      </c>
      <c r="Y528" s="30">
        <v>6</v>
      </c>
      <c r="Z528" s="30">
        <v>5.0999999999999996</v>
      </c>
    </row>
    <row r="529" spans="1:26" x14ac:dyDescent="0.25">
      <c r="A529" s="105" t="s">
        <v>336</v>
      </c>
      <c r="B529" s="30">
        <f t="shared" si="590"/>
        <v>5.5</v>
      </c>
      <c r="C529" s="30">
        <f t="shared" ref="C529:D529" si="680">I224</f>
        <v>0</v>
      </c>
      <c r="D529" s="30">
        <f t="shared" si="680"/>
        <v>3.2</v>
      </c>
      <c r="E529" s="30">
        <f t="shared" si="592"/>
        <v>7.4</v>
      </c>
      <c r="F529" s="30">
        <f t="shared" ref="F529:G529" si="681">Q224</f>
        <v>4.5</v>
      </c>
      <c r="G529" s="30">
        <f t="shared" si="681"/>
        <v>6.2</v>
      </c>
      <c r="H529" s="30">
        <f t="shared" si="594"/>
        <v>9.6999999999999993</v>
      </c>
      <c r="I529" s="30">
        <f t="shared" ref="I529:K529" si="682">Y224</f>
        <v>7</v>
      </c>
      <c r="J529" s="30">
        <f t="shared" si="682"/>
        <v>8.6999999999999993</v>
      </c>
      <c r="K529" s="30">
        <f t="shared" si="682"/>
        <v>5.6</v>
      </c>
      <c r="O529" s="280">
        <v>814</v>
      </c>
      <c r="P529" s="101" t="s">
        <v>273</v>
      </c>
      <c r="Q529" s="30">
        <v>2.9</v>
      </c>
      <c r="R529" s="30">
        <v>2.4</v>
      </c>
      <c r="S529" s="30">
        <v>2.7</v>
      </c>
      <c r="T529" s="30">
        <v>8</v>
      </c>
      <c r="U529" s="30">
        <v>5.6</v>
      </c>
      <c r="V529" s="30">
        <v>7</v>
      </c>
      <c r="W529" s="30">
        <v>7.4</v>
      </c>
      <c r="X529" s="30">
        <v>6.7</v>
      </c>
      <c r="Y529" s="30">
        <v>7.1</v>
      </c>
      <c r="Z529" s="30">
        <v>5.0999999999999996</v>
      </c>
    </row>
    <row r="530" spans="1:26" x14ac:dyDescent="0.25">
      <c r="A530" s="105" t="s">
        <v>337</v>
      </c>
      <c r="B530" s="30">
        <f t="shared" si="590"/>
        <v>4.3</v>
      </c>
      <c r="C530" s="30">
        <f t="shared" ref="C530:D530" si="683">I225</f>
        <v>5.3</v>
      </c>
      <c r="D530" s="30">
        <f t="shared" si="683"/>
        <v>4.8</v>
      </c>
      <c r="E530" s="30">
        <f t="shared" si="592"/>
        <v>5.6</v>
      </c>
      <c r="F530" s="30">
        <f t="shared" ref="F530:G530" si="684">Q225</f>
        <v>8</v>
      </c>
      <c r="G530" s="30">
        <f t="shared" si="684"/>
        <v>7</v>
      </c>
      <c r="H530" s="30">
        <f t="shared" si="594"/>
        <v>5.2</v>
      </c>
      <c r="I530" s="30">
        <f t="shared" ref="I530:K530" si="685">Y225</f>
        <v>4</v>
      </c>
      <c r="J530" s="30">
        <f t="shared" si="685"/>
        <v>4.5999999999999996</v>
      </c>
      <c r="K530" s="30">
        <f t="shared" si="685"/>
        <v>5.4</v>
      </c>
      <c r="O530" s="280">
        <v>1204</v>
      </c>
      <c r="P530" s="101" t="s">
        <v>313</v>
      </c>
      <c r="Q530" s="30">
        <v>1.6</v>
      </c>
      <c r="R530" s="30">
        <v>6.3</v>
      </c>
      <c r="S530" s="30">
        <v>4.3</v>
      </c>
      <c r="T530" s="30">
        <v>6.1</v>
      </c>
      <c r="U530" s="30">
        <v>2.4</v>
      </c>
      <c r="V530" s="30">
        <v>4.5</v>
      </c>
      <c r="W530" s="30">
        <v>8.3000000000000007</v>
      </c>
      <c r="X530" s="30">
        <v>4.3</v>
      </c>
      <c r="Y530" s="30">
        <v>6.7</v>
      </c>
      <c r="Z530" s="30">
        <v>5.0999999999999996</v>
      </c>
    </row>
    <row r="531" spans="1:26" x14ac:dyDescent="0.25">
      <c r="A531" s="105" t="s">
        <v>183</v>
      </c>
      <c r="B531" s="30">
        <f t="shared" si="590"/>
        <v>4.7</v>
      </c>
      <c r="C531" s="30">
        <f t="shared" ref="C531:D531" si="686">I226</f>
        <v>6.3</v>
      </c>
      <c r="D531" s="30">
        <f t="shared" si="686"/>
        <v>5.6</v>
      </c>
      <c r="E531" s="30">
        <f t="shared" si="592"/>
        <v>6.6</v>
      </c>
      <c r="F531" s="30">
        <f t="shared" ref="F531:G531" si="687">Q226</f>
        <v>4.4000000000000004</v>
      </c>
      <c r="G531" s="30">
        <f t="shared" si="687"/>
        <v>5.6</v>
      </c>
      <c r="H531" s="30">
        <f t="shared" si="594"/>
        <v>8.6999999999999993</v>
      </c>
      <c r="I531" s="30">
        <f t="shared" ref="I531:K531" si="688">Y226</f>
        <v>6</v>
      </c>
      <c r="J531" s="30">
        <f t="shared" si="688"/>
        <v>7.6</v>
      </c>
      <c r="K531" s="30">
        <f t="shared" si="688"/>
        <v>6.2</v>
      </c>
      <c r="O531" s="280">
        <v>1407</v>
      </c>
      <c r="P531" s="101" t="s">
        <v>331</v>
      </c>
      <c r="Q531" s="30">
        <v>4.5999999999999996</v>
      </c>
      <c r="R531" s="30">
        <v>4.7</v>
      </c>
      <c r="S531" s="30">
        <v>4.7</v>
      </c>
      <c r="T531" s="30">
        <v>6.3</v>
      </c>
      <c r="U531" s="30">
        <v>3.7</v>
      </c>
      <c r="V531" s="30">
        <v>5.0999999999999996</v>
      </c>
      <c r="W531" s="30">
        <v>6</v>
      </c>
      <c r="X531" s="30">
        <v>4.9000000000000004</v>
      </c>
      <c r="Y531" s="30">
        <v>5.5</v>
      </c>
      <c r="Z531" s="30">
        <v>5.0999999999999996</v>
      </c>
    </row>
    <row r="532" spans="1:26" x14ac:dyDescent="0.25">
      <c r="A532" s="105" t="s">
        <v>338</v>
      </c>
      <c r="B532" s="30">
        <f t="shared" si="590"/>
        <v>4</v>
      </c>
      <c r="C532" s="30">
        <f t="shared" ref="C532:D532" si="689">I227</f>
        <v>1.9</v>
      </c>
      <c r="D532" s="30">
        <f t="shared" si="689"/>
        <v>3</v>
      </c>
      <c r="E532" s="30">
        <f t="shared" si="592"/>
        <v>7</v>
      </c>
      <c r="F532" s="30">
        <f t="shared" ref="F532:G532" si="690">Q227</f>
        <v>4.2</v>
      </c>
      <c r="G532" s="30">
        <f t="shared" si="690"/>
        <v>5.8</v>
      </c>
      <c r="H532" s="30">
        <f t="shared" si="594"/>
        <v>4.5</v>
      </c>
      <c r="I532" s="30">
        <f t="shared" ref="I532:K532" si="691">Y227</f>
        <v>5.6</v>
      </c>
      <c r="J532" s="30">
        <f t="shared" si="691"/>
        <v>5.0999999999999996</v>
      </c>
      <c r="K532" s="30">
        <f t="shared" si="691"/>
        <v>4.5</v>
      </c>
      <c r="O532" s="280">
        <v>1416</v>
      </c>
      <c r="P532" s="101" t="s">
        <v>339</v>
      </c>
      <c r="Q532" s="30">
        <v>5</v>
      </c>
      <c r="R532" s="30">
        <v>3.7</v>
      </c>
      <c r="S532" s="30">
        <v>4.4000000000000004</v>
      </c>
      <c r="T532" s="30">
        <v>6.1</v>
      </c>
      <c r="U532" s="30">
        <v>3.4</v>
      </c>
      <c r="V532" s="30">
        <v>4.9000000000000004</v>
      </c>
      <c r="W532" s="30">
        <v>6.7</v>
      </c>
      <c r="X532" s="30">
        <v>5.5</v>
      </c>
      <c r="Y532" s="30">
        <v>6.1</v>
      </c>
      <c r="Z532" s="30">
        <v>5.0999999999999996</v>
      </c>
    </row>
    <row r="533" spans="1:26" x14ac:dyDescent="0.25">
      <c r="A533" s="105" t="s">
        <v>339</v>
      </c>
      <c r="B533" s="30">
        <f t="shared" si="590"/>
        <v>5</v>
      </c>
      <c r="C533" s="30">
        <f t="shared" ref="C533:D533" si="692">I228</f>
        <v>3.7</v>
      </c>
      <c r="D533" s="30">
        <f t="shared" si="692"/>
        <v>4.4000000000000004</v>
      </c>
      <c r="E533" s="30">
        <f t="shared" si="592"/>
        <v>6.1</v>
      </c>
      <c r="F533" s="30">
        <f t="shared" ref="F533:G533" si="693">Q228</f>
        <v>3.4</v>
      </c>
      <c r="G533" s="30">
        <f t="shared" si="693"/>
        <v>4.9000000000000004</v>
      </c>
      <c r="H533" s="30">
        <f t="shared" si="594"/>
        <v>6.7</v>
      </c>
      <c r="I533" s="30">
        <f t="shared" ref="I533:K533" si="694">Y228</f>
        <v>5.5</v>
      </c>
      <c r="J533" s="30">
        <f t="shared" si="694"/>
        <v>6.1</v>
      </c>
      <c r="K533" s="30">
        <f t="shared" si="694"/>
        <v>5.0999999999999996</v>
      </c>
      <c r="O533" s="280">
        <v>1522</v>
      </c>
      <c r="P533" s="101" t="s">
        <v>360</v>
      </c>
      <c r="Q533" s="30">
        <v>2.9</v>
      </c>
      <c r="R533" s="30">
        <v>0.8</v>
      </c>
      <c r="S533" s="30">
        <v>1.9</v>
      </c>
      <c r="T533" s="30">
        <v>8.6</v>
      </c>
      <c r="U533" s="30">
        <v>5.9</v>
      </c>
      <c r="V533" s="30">
        <v>7.5</v>
      </c>
      <c r="W533" s="30">
        <v>9.5</v>
      </c>
      <c r="X533" s="30">
        <v>8.8000000000000007</v>
      </c>
      <c r="Y533" s="30">
        <v>9.1999999999999993</v>
      </c>
      <c r="Z533" s="30">
        <v>5.0999999999999996</v>
      </c>
    </row>
    <row r="534" spans="1:26" x14ac:dyDescent="0.25">
      <c r="A534" s="105" t="s">
        <v>341</v>
      </c>
      <c r="B534" s="30">
        <f t="shared" si="590"/>
        <v>3.9</v>
      </c>
      <c r="C534" s="30">
        <f t="shared" ref="C534:D534" si="695">I229</f>
        <v>9.1999999999999993</v>
      </c>
      <c r="D534" s="30">
        <f t="shared" si="695"/>
        <v>7.4</v>
      </c>
      <c r="E534" s="30">
        <f t="shared" si="592"/>
        <v>6.3</v>
      </c>
      <c r="F534" s="30">
        <f t="shared" ref="F534:G534" si="696">Q229</f>
        <v>7.4</v>
      </c>
      <c r="G534" s="30">
        <f t="shared" si="696"/>
        <v>6.9</v>
      </c>
      <c r="H534" s="30">
        <f t="shared" si="594"/>
        <v>2.9</v>
      </c>
      <c r="I534" s="30">
        <f t="shared" ref="I534:K534" si="697">Y229</f>
        <v>6.3</v>
      </c>
      <c r="J534" s="30">
        <f t="shared" si="697"/>
        <v>4.8</v>
      </c>
      <c r="K534" s="30">
        <f t="shared" si="697"/>
        <v>6.3</v>
      </c>
      <c r="O534" s="280">
        <v>1626</v>
      </c>
      <c r="P534" s="101" t="s">
        <v>384</v>
      </c>
      <c r="Q534" s="30">
        <v>4.0999999999999996</v>
      </c>
      <c r="R534" s="30">
        <v>7.7</v>
      </c>
      <c r="S534" s="30">
        <v>6.2</v>
      </c>
      <c r="T534" s="30">
        <v>6.4</v>
      </c>
      <c r="U534" s="30">
        <v>3.9</v>
      </c>
      <c r="V534" s="30">
        <v>5.3</v>
      </c>
      <c r="W534" s="30">
        <v>3.8</v>
      </c>
      <c r="X534" s="30">
        <v>4.3</v>
      </c>
      <c r="Y534" s="30">
        <v>4.0999999999999996</v>
      </c>
      <c r="Z534" s="30">
        <v>5.0999999999999996</v>
      </c>
    </row>
    <row r="535" spans="1:26" x14ac:dyDescent="0.25">
      <c r="A535" s="105" t="s">
        <v>342</v>
      </c>
      <c r="B535" s="30">
        <f t="shared" si="590"/>
        <v>4.4000000000000004</v>
      </c>
      <c r="C535" s="30">
        <f t="shared" ref="C535:D535" si="698">I230</f>
        <v>4.2</v>
      </c>
      <c r="D535" s="30">
        <f t="shared" si="698"/>
        <v>4.3</v>
      </c>
      <c r="E535" s="30">
        <f t="shared" si="592"/>
        <v>7.3</v>
      </c>
      <c r="F535" s="30">
        <f t="shared" ref="F535:G535" si="699">Q230</f>
        <v>5.4</v>
      </c>
      <c r="G535" s="30">
        <f t="shared" si="699"/>
        <v>6.4</v>
      </c>
      <c r="H535" s="30">
        <f t="shared" si="594"/>
        <v>3.6</v>
      </c>
      <c r="I535" s="30">
        <f t="shared" ref="I535:K535" si="700">Y230</f>
        <v>6.6</v>
      </c>
      <c r="J535" s="30">
        <f t="shared" si="700"/>
        <v>5.3</v>
      </c>
      <c r="K535" s="30">
        <f t="shared" si="700"/>
        <v>5.3</v>
      </c>
      <c r="O535" s="280">
        <v>1627</v>
      </c>
      <c r="P535" s="101" t="s">
        <v>385</v>
      </c>
      <c r="Q535" s="30">
        <v>3.5</v>
      </c>
      <c r="R535" s="30">
        <v>8.6999999999999993</v>
      </c>
      <c r="S535" s="30">
        <v>6.8</v>
      </c>
      <c r="T535" s="30">
        <v>6.6</v>
      </c>
      <c r="U535" s="30">
        <v>3.8</v>
      </c>
      <c r="V535" s="30">
        <v>5.4</v>
      </c>
      <c r="W535" s="30">
        <v>2.6</v>
      </c>
      <c r="X535" s="30">
        <v>4.5</v>
      </c>
      <c r="Y535" s="30">
        <v>3.6</v>
      </c>
      <c r="Z535" s="30">
        <v>5.0999999999999996</v>
      </c>
    </row>
    <row r="536" spans="1:26" x14ac:dyDescent="0.25">
      <c r="A536" s="105" t="s">
        <v>343</v>
      </c>
      <c r="B536" s="30">
        <f t="shared" si="590"/>
        <v>3.4</v>
      </c>
      <c r="C536" s="30">
        <f t="shared" ref="C536:D536" si="701">I231</f>
        <v>8.9</v>
      </c>
      <c r="D536" s="30">
        <f t="shared" si="701"/>
        <v>7</v>
      </c>
      <c r="E536" s="30">
        <f t="shared" si="592"/>
        <v>7.2</v>
      </c>
      <c r="F536" s="30">
        <f t="shared" ref="F536:G536" si="702">Q231</f>
        <v>7.5</v>
      </c>
      <c r="G536" s="30">
        <f t="shared" si="702"/>
        <v>7.4</v>
      </c>
      <c r="H536" s="30">
        <f t="shared" si="594"/>
        <v>5.0999999999999996</v>
      </c>
      <c r="I536" s="30">
        <f t="shared" ref="I536:K536" si="703">Y231</f>
        <v>7.6</v>
      </c>
      <c r="J536" s="30">
        <f t="shared" si="703"/>
        <v>6.5</v>
      </c>
      <c r="K536" s="30">
        <f t="shared" si="703"/>
        <v>7</v>
      </c>
      <c r="O536" s="280">
        <v>1709</v>
      </c>
      <c r="P536" s="101" t="s">
        <v>396</v>
      </c>
      <c r="Q536" s="30">
        <v>5.7</v>
      </c>
      <c r="R536" s="30">
        <v>1.3</v>
      </c>
      <c r="S536" s="30">
        <v>3.8</v>
      </c>
      <c r="T536" s="30">
        <v>6.5</v>
      </c>
      <c r="U536" s="30">
        <v>6.1</v>
      </c>
      <c r="V536" s="30">
        <v>6.3</v>
      </c>
      <c r="W536" s="30">
        <v>6.2</v>
      </c>
      <c r="X536" s="30">
        <v>5</v>
      </c>
      <c r="Y536" s="30">
        <v>5.6</v>
      </c>
      <c r="Z536" s="30">
        <v>5.0999999999999996</v>
      </c>
    </row>
    <row r="537" spans="1:26" x14ac:dyDescent="0.25">
      <c r="A537" s="105" t="s">
        <v>344</v>
      </c>
      <c r="B537" s="30">
        <f t="shared" si="590"/>
        <v>2.9</v>
      </c>
      <c r="C537" s="30">
        <f t="shared" ref="C537:D537" si="704">I232</f>
        <v>1.3</v>
      </c>
      <c r="D537" s="30">
        <f t="shared" si="704"/>
        <v>2.1</v>
      </c>
      <c r="E537" s="30">
        <f t="shared" si="592"/>
        <v>7.6</v>
      </c>
      <c r="F537" s="30">
        <f t="shared" ref="F537:G537" si="705">Q232</f>
        <v>3.8</v>
      </c>
      <c r="G537" s="30">
        <f t="shared" si="705"/>
        <v>6</v>
      </c>
      <c r="H537" s="30">
        <f t="shared" si="594"/>
        <v>7.9</v>
      </c>
      <c r="I537" s="30">
        <f t="shared" ref="I537:K537" si="706">Y232</f>
        <v>6.7</v>
      </c>
      <c r="J537" s="30">
        <f t="shared" si="706"/>
        <v>7.3</v>
      </c>
      <c r="K537" s="30">
        <f t="shared" si="706"/>
        <v>4.5</v>
      </c>
      <c r="O537" s="280">
        <v>312</v>
      </c>
      <c r="P537" s="101" t="s">
        <v>199</v>
      </c>
      <c r="Q537" s="30">
        <v>4.0999999999999996</v>
      </c>
      <c r="R537" s="30">
        <v>4.2</v>
      </c>
      <c r="S537" s="30">
        <v>4.2</v>
      </c>
      <c r="T537" s="30">
        <v>7.1</v>
      </c>
      <c r="U537" s="30">
        <v>3.4</v>
      </c>
      <c r="V537" s="30">
        <v>5.5</v>
      </c>
      <c r="W537" s="30">
        <v>4.5</v>
      </c>
      <c r="X537" s="30">
        <v>6.2</v>
      </c>
      <c r="Y537" s="30">
        <v>5.4</v>
      </c>
      <c r="Z537" s="30">
        <v>5</v>
      </c>
    </row>
    <row r="538" spans="1:26" x14ac:dyDescent="0.25">
      <c r="A538" s="105" t="s">
        <v>345</v>
      </c>
      <c r="B538" s="30">
        <f t="shared" si="590"/>
        <v>2.2000000000000002</v>
      </c>
      <c r="C538" s="30">
        <f t="shared" ref="C538:D538" si="707">I233</f>
        <v>2.2999999999999998</v>
      </c>
      <c r="D538" s="30">
        <f t="shared" si="707"/>
        <v>2.2999999999999998</v>
      </c>
      <c r="E538" s="30">
        <f t="shared" si="592"/>
        <v>8.1999999999999993</v>
      </c>
      <c r="F538" s="30">
        <f t="shared" ref="F538:G538" si="708">Q233</f>
        <v>6.7</v>
      </c>
      <c r="G538" s="30">
        <f t="shared" si="708"/>
        <v>7.5</v>
      </c>
      <c r="H538" s="30">
        <f t="shared" si="594"/>
        <v>8.8000000000000007</v>
      </c>
      <c r="I538" s="30">
        <f t="shared" ref="I538:K538" si="709">Y233</f>
        <v>8.4</v>
      </c>
      <c r="J538" s="30">
        <f t="shared" si="709"/>
        <v>8.6</v>
      </c>
      <c r="K538" s="30">
        <f t="shared" si="709"/>
        <v>5.3</v>
      </c>
      <c r="O538" s="280">
        <v>511</v>
      </c>
      <c r="P538" s="101" t="s">
        <v>54</v>
      </c>
      <c r="Q538" s="30">
        <v>5.6</v>
      </c>
      <c r="R538" s="30">
        <v>8.1999999999999993</v>
      </c>
      <c r="S538" s="30">
        <v>7.1</v>
      </c>
      <c r="T538" s="30">
        <v>5.5</v>
      </c>
      <c r="U538" s="30">
        <v>6.5</v>
      </c>
      <c r="V538" s="30">
        <v>6</v>
      </c>
      <c r="W538" s="30">
        <v>2.2000000000000002</v>
      </c>
      <c r="X538" s="30">
        <v>3.5</v>
      </c>
      <c r="Y538" s="30">
        <v>2.9</v>
      </c>
      <c r="Z538" s="30">
        <v>5</v>
      </c>
    </row>
    <row r="539" spans="1:26" x14ac:dyDescent="0.25">
      <c r="A539" s="105" t="s">
        <v>190</v>
      </c>
      <c r="B539" s="30">
        <f t="shared" si="590"/>
        <v>1.9</v>
      </c>
      <c r="C539" s="30">
        <f t="shared" ref="C539:D539" si="710">I234</f>
        <v>0</v>
      </c>
      <c r="D539" s="30">
        <f t="shared" si="710"/>
        <v>1</v>
      </c>
      <c r="E539" s="30">
        <f t="shared" si="592"/>
        <v>8.1</v>
      </c>
      <c r="F539" s="30">
        <f t="shared" ref="F539:G539" si="711">Q234</f>
        <v>5</v>
      </c>
      <c r="G539" s="30">
        <f t="shared" si="711"/>
        <v>6.8</v>
      </c>
      <c r="H539" s="30">
        <f t="shared" si="594"/>
        <v>7.8</v>
      </c>
      <c r="I539" s="30">
        <f t="shared" ref="I539:K539" si="712">Y234</f>
        <v>6.7</v>
      </c>
      <c r="J539" s="30">
        <f t="shared" si="712"/>
        <v>7.3</v>
      </c>
      <c r="K539" s="30">
        <f t="shared" si="712"/>
        <v>3.7</v>
      </c>
      <c r="O539" s="280">
        <v>803</v>
      </c>
      <c r="P539" s="101" t="s">
        <v>264</v>
      </c>
      <c r="Q539" s="30">
        <v>3.5</v>
      </c>
      <c r="R539" s="30">
        <v>2.2000000000000002</v>
      </c>
      <c r="S539" s="30">
        <v>2.9</v>
      </c>
      <c r="T539" s="30">
        <v>7.5</v>
      </c>
      <c r="U539" s="30">
        <v>7.2</v>
      </c>
      <c r="V539" s="30">
        <v>7.4</v>
      </c>
      <c r="W539" s="30">
        <v>4.7</v>
      </c>
      <c r="X539" s="30">
        <v>6.7</v>
      </c>
      <c r="Y539" s="30">
        <v>5.8</v>
      </c>
      <c r="Z539" s="30">
        <v>5</v>
      </c>
    </row>
    <row r="540" spans="1:26" x14ac:dyDescent="0.25">
      <c r="A540" s="105" t="s">
        <v>346</v>
      </c>
      <c r="B540" s="30">
        <f t="shared" si="590"/>
        <v>6.1</v>
      </c>
      <c r="C540" s="30">
        <f t="shared" ref="C540:D540" si="713">I235</f>
        <v>0</v>
      </c>
      <c r="D540" s="30">
        <f t="shared" si="713"/>
        <v>3.6</v>
      </c>
      <c r="E540" s="30">
        <f t="shared" si="592"/>
        <v>7.9</v>
      </c>
      <c r="F540" s="30">
        <f t="shared" ref="F540:G540" si="714">Q235</f>
        <v>4.3</v>
      </c>
      <c r="G540" s="30">
        <f t="shared" si="714"/>
        <v>6.4</v>
      </c>
      <c r="H540" s="30">
        <f t="shared" si="594"/>
        <v>8.5</v>
      </c>
      <c r="I540" s="30">
        <f t="shared" ref="I540:K540" si="715">Y235</f>
        <v>8.4</v>
      </c>
      <c r="J540" s="30">
        <f t="shared" si="715"/>
        <v>8.5</v>
      </c>
      <c r="K540" s="30">
        <f t="shared" si="715"/>
        <v>5.8</v>
      </c>
      <c r="O540" s="280">
        <v>1401</v>
      </c>
      <c r="P540" s="101" t="s">
        <v>326</v>
      </c>
      <c r="Q540" s="30">
        <v>3.6</v>
      </c>
      <c r="R540" s="30">
        <v>4.7</v>
      </c>
      <c r="S540" s="30">
        <v>4.2</v>
      </c>
      <c r="T540" s="30">
        <v>5.3</v>
      </c>
      <c r="U540" s="30">
        <v>7.6</v>
      </c>
      <c r="V540" s="30">
        <v>6.6</v>
      </c>
      <c r="W540" s="30">
        <v>4.8</v>
      </c>
      <c r="X540" s="30">
        <v>4.0999999999999996</v>
      </c>
      <c r="Y540" s="30">
        <v>4.5</v>
      </c>
      <c r="Z540" s="30">
        <v>5</v>
      </c>
    </row>
    <row r="541" spans="1:26" x14ac:dyDescent="0.25">
      <c r="A541" s="105" t="s">
        <v>347</v>
      </c>
      <c r="B541" s="30">
        <f t="shared" si="590"/>
        <v>2.7</v>
      </c>
      <c r="C541" s="30">
        <f t="shared" ref="C541:D541" si="716">I236</f>
        <v>2.8</v>
      </c>
      <c r="D541" s="30">
        <f t="shared" si="716"/>
        <v>2.8</v>
      </c>
      <c r="E541" s="30">
        <f t="shared" si="592"/>
        <v>8.1</v>
      </c>
      <c r="F541" s="30">
        <f t="shared" ref="F541:G541" si="717">Q236</f>
        <v>4.0999999999999996</v>
      </c>
      <c r="G541" s="30">
        <f t="shared" si="717"/>
        <v>6.5</v>
      </c>
      <c r="H541" s="30">
        <f t="shared" si="594"/>
        <v>8.6</v>
      </c>
      <c r="I541" s="30">
        <f t="shared" ref="I541:K541" si="718">Y236</f>
        <v>8</v>
      </c>
      <c r="J541" s="30">
        <f t="shared" si="718"/>
        <v>8.3000000000000007</v>
      </c>
      <c r="K541" s="30">
        <f t="shared" si="718"/>
        <v>5.3</v>
      </c>
      <c r="O541" s="280">
        <v>704</v>
      </c>
      <c r="P541" s="101" t="s">
        <v>216</v>
      </c>
      <c r="Q541" s="30">
        <v>3.7</v>
      </c>
      <c r="R541" s="30">
        <v>7.7</v>
      </c>
      <c r="S541" s="30">
        <v>6.1</v>
      </c>
      <c r="T541" s="30">
        <v>6.2</v>
      </c>
      <c r="U541" s="30">
        <v>2.5</v>
      </c>
      <c r="V541" s="30">
        <v>4.5999999999999996</v>
      </c>
      <c r="W541" s="30">
        <v>2.9</v>
      </c>
      <c r="X541" s="30">
        <v>5.4</v>
      </c>
      <c r="Y541" s="30">
        <v>4.3</v>
      </c>
      <c r="Z541" s="30">
        <v>4.9000000000000004</v>
      </c>
    </row>
    <row r="542" spans="1:26" x14ac:dyDescent="0.25">
      <c r="A542" s="105" t="s">
        <v>348</v>
      </c>
      <c r="B542" s="30">
        <f t="shared" si="590"/>
        <v>2.1</v>
      </c>
      <c r="C542" s="30">
        <f t="shared" ref="C542:D542" si="719">I237</f>
        <v>1.1000000000000001</v>
      </c>
      <c r="D542" s="30">
        <f t="shared" si="719"/>
        <v>1.6</v>
      </c>
      <c r="E542" s="30">
        <f t="shared" si="592"/>
        <v>7.4</v>
      </c>
      <c r="F542" s="30">
        <f t="shared" ref="F542:G542" si="720">Q237</f>
        <v>4.9000000000000004</v>
      </c>
      <c r="G542" s="30">
        <f t="shared" si="720"/>
        <v>6.3</v>
      </c>
      <c r="H542" s="30">
        <f t="shared" si="594"/>
        <v>6.8</v>
      </c>
      <c r="I542" s="30">
        <f t="shared" ref="I542:K542" si="721">Y237</f>
        <v>6</v>
      </c>
      <c r="J542" s="30">
        <f t="shared" si="721"/>
        <v>6.4</v>
      </c>
      <c r="K542" s="30">
        <f t="shared" si="721"/>
        <v>4</v>
      </c>
      <c r="O542" s="280">
        <v>718</v>
      </c>
      <c r="P542" s="101" t="s">
        <v>261</v>
      </c>
      <c r="Q542" s="30">
        <v>4.5999999999999996</v>
      </c>
      <c r="R542" s="30">
        <v>0</v>
      </c>
      <c r="S542" s="30">
        <v>2.6</v>
      </c>
      <c r="T542" s="30">
        <v>7.5</v>
      </c>
      <c r="U542" s="30">
        <v>4.2</v>
      </c>
      <c r="V542" s="30">
        <v>6.1</v>
      </c>
      <c r="W542" s="30">
        <v>8.5</v>
      </c>
      <c r="X542" s="30">
        <v>6</v>
      </c>
      <c r="Y542" s="30">
        <v>7.5</v>
      </c>
      <c r="Z542" s="30">
        <v>4.9000000000000004</v>
      </c>
    </row>
    <row r="543" spans="1:26" x14ac:dyDescent="0.25">
      <c r="A543" s="105" t="s">
        <v>349</v>
      </c>
      <c r="B543" s="30">
        <f t="shared" si="590"/>
        <v>4.3</v>
      </c>
      <c r="C543" s="30">
        <f t="shared" ref="C543:D543" si="722">I238</f>
        <v>0.8</v>
      </c>
      <c r="D543" s="30">
        <f t="shared" si="722"/>
        <v>2.7</v>
      </c>
      <c r="E543" s="30">
        <f t="shared" si="592"/>
        <v>8.4</v>
      </c>
      <c r="F543" s="30">
        <f t="shared" ref="F543:G543" si="723">Q238</f>
        <v>4.9000000000000004</v>
      </c>
      <c r="G543" s="30">
        <f t="shared" si="723"/>
        <v>7</v>
      </c>
      <c r="H543" s="30">
        <f t="shared" si="594"/>
        <v>8.1</v>
      </c>
      <c r="I543" s="30">
        <f t="shared" ref="I543:K543" si="724">Y238</f>
        <v>9.6</v>
      </c>
      <c r="J543" s="30">
        <f t="shared" si="724"/>
        <v>9</v>
      </c>
      <c r="K543" s="30">
        <f t="shared" si="724"/>
        <v>5.5</v>
      </c>
      <c r="O543" s="280">
        <v>816</v>
      </c>
      <c r="P543" s="101" t="s">
        <v>275</v>
      </c>
      <c r="Q543" s="30">
        <v>6.2</v>
      </c>
      <c r="R543" s="30">
        <v>1.7</v>
      </c>
      <c r="S543" s="30">
        <v>4.3</v>
      </c>
      <c r="T543" s="30">
        <v>6.7</v>
      </c>
      <c r="U543" s="30">
        <v>3.1</v>
      </c>
      <c r="V543" s="30">
        <v>5.2</v>
      </c>
      <c r="W543" s="30">
        <v>4.7</v>
      </c>
      <c r="X543" s="30">
        <v>5.9</v>
      </c>
      <c r="Y543" s="30">
        <v>5.3</v>
      </c>
      <c r="Z543" s="30">
        <v>4.9000000000000004</v>
      </c>
    </row>
    <row r="544" spans="1:26" x14ac:dyDescent="0.25">
      <c r="A544" s="105" t="s">
        <v>350</v>
      </c>
      <c r="B544" s="30">
        <f t="shared" si="590"/>
        <v>5.7</v>
      </c>
      <c r="C544" s="30">
        <f t="shared" ref="C544:D544" si="725">I239</f>
        <v>2.6</v>
      </c>
      <c r="D544" s="30">
        <f t="shared" si="725"/>
        <v>4.3</v>
      </c>
      <c r="E544" s="30">
        <f t="shared" si="592"/>
        <v>7.8</v>
      </c>
      <c r="F544" s="30">
        <f t="shared" ref="F544:G544" si="726">Q239</f>
        <v>5.6</v>
      </c>
      <c r="G544" s="30">
        <f t="shared" si="726"/>
        <v>6.8</v>
      </c>
      <c r="H544" s="30">
        <f t="shared" si="594"/>
        <v>9.1999999999999993</v>
      </c>
      <c r="I544" s="30">
        <f t="shared" ref="I544:K544" si="727">Y239</f>
        <v>7.8</v>
      </c>
      <c r="J544" s="30">
        <f t="shared" si="727"/>
        <v>8.6</v>
      </c>
      <c r="K544" s="30">
        <f t="shared" si="727"/>
        <v>6.3</v>
      </c>
      <c r="O544" s="280">
        <v>1208</v>
      </c>
      <c r="P544" s="101" t="s">
        <v>317</v>
      </c>
      <c r="Q544" s="30">
        <v>5.2</v>
      </c>
      <c r="R544" s="30">
        <v>4.8</v>
      </c>
      <c r="S544" s="30">
        <v>5</v>
      </c>
      <c r="T544" s="30">
        <v>5.9</v>
      </c>
      <c r="U544" s="30">
        <v>5.9</v>
      </c>
      <c r="V544" s="30">
        <v>5.9</v>
      </c>
      <c r="W544" s="30">
        <v>3.2</v>
      </c>
      <c r="X544" s="30">
        <v>4.8</v>
      </c>
      <c r="Y544" s="30">
        <v>4</v>
      </c>
      <c r="Z544" s="30">
        <v>4.9000000000000004</v>
      </c>
    </row>
    <row r="545" spans="1:26" x14ac:dyDescent="0.25">
      <c r="A545" s="105" t="s">
        <v>351</v>
      </c>
      <c r="B545" s="30">
        <f t="shared" si="590"/>
        <v>1.9</v>
      </c>
      <c r="C545" s="30">
        <f t="shared" ref="C545:D545" si="728">I240</f>
        <v>0</v>
      </c>
      <c r="D545" s="30">
        <f t="shared" si="728"/>
        <v>1</v>
      </c>
      <c r="E545" s="30">
        <f t="shared" si="592"/>
        <v>7.9</v>
      </c>
      <c r="F545" s="30">
        <f t="shared" ref="F545:G545" si="729">Q240</f>
        <v>4.2</v>
      </c>
      <c r="G545" s="30">
        <f t="shared" si="729"/>
        <v>6.4</v>
      </c>
      <c r="H545" s="30">
        <f t="shared" si="594"/>
        <v>6.3</v>
      </c>
      <c r="I545" s="30">
        <f t="shared" ref="I545:K545" si="730">Y240</f>
        <v>7</v>
      </c>
      <c r="J545" s="30">
        <f t="shared" si="730"/>
        <v>6.7</v>
      </c>
      <c r="K545" s="30">
        <f t="shared" si="730"/>
        <v>3.5</v>
      </c>
      <c r="O545" s="280">
        <v>1622</v>
      </c>
      <c r="P545" s="101" t="s">
        <v>224</v>
      </c>
      <c r="Q545" s="30">
        <v>5.0999999999999996</v>
      </c>
      <c r="R545" s="30">
        <v>1.4</v>
      </c>
      <c r="S545" s="30">
        <v>3.5</v>
      </c>
      <c r="T545" s="30">
        <v>7.3</v>
      </c>
      <c r="U545" s="30">
        <v>4.5999999999999996</v>
      </c>
      <c r="V545" s="30">
        <v>6.1</v>
      </c>
      <c r="W545" s="30">
        <v>5.7</v>
      </c>
      <c r="X545" s="30">
        <v>5.5</v>
      </c>
      <c r="Y545" s="30">
        <v>5.6</v>
      </c>
      <c r="Z545" s="30">
        <v>4.9000000000000004</v>
      </c>
    </row>
    <row r="546" spans="1:26" x14ac:dyDescent="0.25">
      <c r="A546" s="105" t="s">
        <v>67</v>
      </c>
      <c r="B546" s="30">
        <f t="shared" si="590"/>
        <v>4.0999999999999996</v>
      </c>
      <c r="C546" s="30">
        <f t="shared" ref="C546:D546" si="731">I241</f>
        <v>2.4</v>
      </c>
      <c r="D546" s="30">
        <f t="shared" si="731"/>
        <v>3.3</v>
      </c>
      <c r="E546" s="30">
        <f t="shared" si="592"/>
        <v>7.5</v>
      </c>
      <c r="F546" s="30">
        <f t="shared" ref="F546:G546" si="732">Q241</f>
        <v>5.0999999999999996</v>
      </c>
      <c r="G546" s="30">
        <f t="shared" si="732"/>
        <v>6.5</v>
      </c>
      <c r="H546" s="30">
        <f t="shared" si="594"/>
        <v>7.2</v>
      </c>
      <c r="I546" s="30">
        <f t="shared" ref="I546:K546" si="733">Y241</f>
        <v>6.1</v>
      </c>
      <c r="J546" s="30">
        <f t="shared" si="733"/>
        <v>6.7</v>
      </c>
      <c r="K546" s="30">
        <f t="shared" si="733"/>
        <v>5.2</v>
      </c>
      <c r="O546" s="280">
        <v>1706</v>
      </c>
      <c r="P546" s="101" t="s">
        <v>393</v>
      </c>
      <c r="Q546" s="30">
        <v>6.7</v>
      </c>
      <c r="R546" s="30">
        <v>0</v>
      </c>
      <c r="S546" s="30">
        <v>4.0999999999999996</v>
      </c>
      <c r="T546" s="30">
        <v>7.1</v>
      </c>
      <c r="U546" s="30">
        <v>4.5999999999999996</v>
      </c>
      <c r="V546" s="30">
        <v>6</v>
      </c>
      <c r="W546" s="30">
        <v>3.9</v>
      </c>
      <c r="X546" s="30">
        <v>5.8</v>
      </c>
      <c r="Y546" s="30">
        <v>4.9000000000000004</v>
      </c>
      <c r="Z546" s="30">
        <v>4.9000000000000004</v>
      </c>
    </row>
    <row r="547" spans="1:26" x14ac:dyDescent="0.25">
      <c r="A547" s="105" t="s">
        <v>352</v>
      </c>
      <c r="B547" s="30">
        <f t="shared" si="590"/>
        <v>4.8</v>
      </c>
      <c r="C547" s="30">
        <f t="shared" ref="C547:D547" si="734">I242</f>
        <v>0</v>
      </c>
      <c r="D547" s="30">
        <f t="shared" si="734"/>
        <v>2.7</v>
      </c>
      <c r="E547" s="30">
        <f t="shared" si="592"/>
        <v>8.5</v>
      </c>
      <c r="F547" s="30">
        <f t="shared" ref="F547:G547" si="735">Q242</f>
        <v>5</v>
      </c>
      <c r="G547" s="30">
        <f t="shared" si="735"/>
        <v>7.1</v>
      </c>
      <c r="H547" s="30">
        <f t="shared" si="594"/>
        <v>7.4</v>
      </c>
      <c r="I547" s="30">
        <f t="shared" ref="I547:K547" si="736">Y242</f>
        <v>9.1999999999999993</v>
      </c>
      <c r="J547" s="30">
        <f t="shared" si="736"/>
        <v>8.4</v>
      </c>
      <c r="K547" s="30">
        <f t="shared" si="736"/>
        <v>5.4</v>
      </c>
      <c r="O547" s="280">
        <v>507</v>
      </c>
      <c r="P547" s="101" t="s">
        <v>50</v>
      </c>
      <c r="Q547" s="30">
        <v>3.8</v>
      </c>
      <c r="R547" s="30">
        <v>2.2000000000000002</v>
      </c>
      <c r="S547" s="30">
        <v>3</v>
      </c>
      <c r="T547" s="30">
        <v>7.4</v>
      </c>
      <c r="U547" s="30">
        <v>5</v>
      </c>
      <c r="V547" s="30">
        <v>6.3</v>
      </c>
      <c r="W547" s="30">
        <v>5.7</v>
      </c>
      <c r="X547" s="30">
        <v>6.1</v>
      </c>
      <c r="Y547" s="30">
        <v>5.9</v>
      </c>
      <c r="Z547" s="30">
        <v>4.8</v>
      </c>
    </row>
    <row r="548" spans="1:26" x14ac:dyDescent="0.25">
      <c r="A548" s="105" t="s">
        <v>353</v>
      </c>
      <c r="B548" s="30">
        <f t="shared" si="590"/>
        <v>2.2000000000000002</v>
      </c>
      <c r="C548" s="30">
        <f t="shared" ref="C548:D548" si="737">I243</f>
        <v>0</v>
      </c>
      <c r="D548" s="30">
        <f t="shared" si="737"/>
        <v>1.2</v>
      </c>
      <c r="E548" s="30">
        <f t="shared" si="592"/>
        <v>7</v>
      </c>
      <c r="F548" s="30">
        <f t="shared" ref="F548:G548" si="738">Q243</f>
        <v>5.2</v>
      </c>
      <c r="G548" s="30">
        <f t="shared" si="738"/>
        <v>6.2</v>
      </c>
      <c r="H548" s="30">
        <f t="shared" si="594"/>
        <v>6.8</v>
      </c>
      <c r="I548" s="30">
        <f t="shared" ref="I548:K548" si="739">Y243</f>
        <v>5.9</v>
      </c>
      <c r="J548" s="30">
        <f t="shared" si="739"/>
        <v>6.4</v>
      </c>
      <c r="K548" s="30">
        <f t="shared" si="739"/>
        <v>3.6</v>
      </c>
      <c r="O548" s="280">
        <v>509</v>
      </c>
      <c r="P548" s="101" t="s">
        <v>52</v>
      </c>
      <c r="Q548" s="30">
        <v>5.6</v>
      </c>
      <c r="R548" s="30">
        <v>8.1999999999999993</v>
      </c>
      <c r="S548" s="30">
        <v>7.1</v>
      </c>
      <c r="T548" s="30">
        <v>5.9</v>
      </c>
      <c r="U548" s="30">
        <v>2.9</v>
      </c>
      <c r="V548" s="30">
        <v>4.5999999999999996</v>
      </c>
      <c r="W548" s="30">
        <v>2.8</v>
      </c>
      <c r="X548" s="30">
        <v>3.8</v>
      </c>
      <c r="Y548" s="30">
        <v>3.3</v>
      </c>
      <c r="Z548" s="30">
        <v>4.8</v>
      </c>
    </row>
    <row r="549" spans="1:26" x14ac:dyDescent="0.25">
      <c r="A549" s="105" t="s">
        <v>354</v>
      </c>
      <c r="B549" s="30">
        <f t="shared" si="590"/>
        <v>2.8</v>
      </c>
      <c r="C549" s="30">
        <f t="shared" ref="C549:D549" si="740">I244</f>
        <v>4</v>
      </c>
      <c r="D549" s="30">
        <f t="shared" si="740"/>
        <v>3.4</v>
      </c>
      <c r="E549" s="30">
        <f t="shared" si="592"/>
        <v>7</v>
      </c>
      <c r="F549" s="30">
        <f t="shared" ref="F549:G549" si="741">Q244</f>
        <v>6.1</v>
      </c>
      <c r="G549" s="30">
        <f t="shared" si="741"/>
        <v>6.6</v>
      </c>
      <c r="H549" s="30">
        <f t="shared" si="594"/>
        <v>5</v>
      </c>
      <c r="I549" s="30">
        <f t="shared" ref="I549:K549" si="742">Y244</f>
        <v>4.5999999999999996</v>
      </c>
      <c r="J549" s="30">
        <f t="shared" si="742"/>
        <v>4.8</v>
      </c>
      <c r="K549" s="30">
        <f t="shared" si="742"/>
        <v>4.8</v>
      </c>
      <c r="O549" s="280">
        <v>512</v>
      </c>
      <c r="P549" s="101" t="s">
        <v>55</v>
      </c>
      <c r="Q549" s="30">
        <v>4.0999999999999996</v>
      </c>
      <c r="R549" s="30">
        <v>8.9</v>
      </c>
      <c r="S549" s="30">
        <v>7.2</v>
      </c>
      <c r="T549" s="30">
        <v>5.2</v>
      </c>
      <c r="U549" s="30">
        <v>6.2</v>
      </c>
      <c r="V549" s="30">
        <v>5.7</v>
      </c>
      <c r="W549" s="30">
        <v>2.2999999999999998</v>
      </c>
      <c r="X549" s="30">
        <v>3.1</v>
      </c>
      <c r="Y549" s="30">
        <v>2.7</v>
      </c>
      <c r="Z549" s="30">
        <v>4.8</v>
      </c>
    </row>
    <row r="550" spans="1:26" x14ac:dyDescent="0.25">
      <c r="A550" s="105" t="s">
        <v>355</v>
      </c>
      <c r="B550" s="30">
        <f t="shared" si="590"/>
        <v>2.4</v>
      </c>
      <c r="C550" s="30">
        <f t="shared" ref="C550:D550" si="743">I245</f>
        <v>0</v>
      </c>
      <c r="D550" s="30">
        <f t="shared" si="743"/>
        <v>1.3</v>
      </c>
      <c r="E550" s="30">
        <f t="shared" si="592"/>
        <v>6.9</v>
      </c>
      <c r="F550" s="30">
        <f t="shared" ref="F550:G550" si="744">Q245</f>
        <v>5.8</v>
      </c>
      <c r="G550" s="30">
        <f t="shared" si="744"/>
        <v>6.4</v>
      </c>
      <c r="H550" s="30">
        <f t="shared" si="594"/>
        <v>5.8</v>
      </c>
      <c r="I550" s="30">
        <f t="shared" ref="I550:K550" si="745">Y245</f>
        <v>6.6</v>
      </c>
      <c r="J550" s="30">
        <f t="shared" si="745"/>
        <v>6.2</v>
      </c>
      <c r="K550" s="30">
        <f t="shared" si="745"/>
        <v>3.7</v>
      </c>
      <c r="O550" s="280">
        <v>819</v>
      </c>
      <c r="P550" s="101" t="s">
        <v>278</v>
      </c>
      <c r="Q550" s="30">
        <v>1.1000000000000001</v>
      </c>
      <c r="R550" s="30">
        <v>4.0999999999999996</v>
      </c>
      <c r="S550" s="30">
        <v>2.7</v>
      </c>
      <c r="T550" s="30">
        <v>7.2</v>
      </c>
      <c r="U550" s="30">
        <v>6.6</v>
      </c>
      <c r="V550" s="30">
        <v>6.9</v>
      </c>
      <c r="W550" s="30">
        <v>7</v>
      </c>
      <c r="X550" s="30">
        <v>4.9000000000000004</v>
      </c>
      <c r="Y550" s="30">
        <v>6.1</v>
      </c>
      <c r="Z550" s="30">
        <v>4.8</v>
      </c>
    </row>
    <row r="551" spans="1:26" x14ac:dyDescent="0.25">
      <c r="A551" s="105" t="s">
        <v>356</v>
      </c>
      <c r="B551" s="30">
        <f t="shared" si="590"/>
        <v>2.2999999999999998</v>
      </c>
      <c r="C551" s="30">
        <f t="shared" ref="C551:D551" si="746">I246</f>
        <v>1.9</v>
      </c>
      <c r="D551" s="30">
        <f t="shared" si="746"/>
        <v>2.1</v>
      </c>
      <c r="E551" s="30">
        <f t="shared" si="592"/>
        <v>7.4</v>
      </c>
      <c r="F551" s="30">
        <f t="shared" ref="F551:G551" si="747">Q246</f>
        <v>2.2999999999999998</v>
      </c>
      <c r="G551" s="30">
        <f t="shared" si="747"/>
        <v>5.4</v>
      </c>
      <c r="H551" s="30">
        <f t="shared" si="594"/>
        <v>5.3</v>
      </c>
      <c r="I551" s="30">
        <f t="shared" ref="I551:K551" si="748">Y246</f>
        <v>6.5</v>
      </c>
      <c r="J551" s="30">
        <f t="shared" si="748"/>
        <v>5.9</v>
      </c>
      <c r="K551" s="30">
        <f t="shared" si="748"/>
        <v>4.0999999999999996</v>
      </c>
      <c r="O551" s="280">
        <v>1516</v>
      </c>
      <c r="P551" s="101" t="s">
        <v>354</v>
      </c>
      <c r="Q551" s="30">
        <v>2.8</v>
      </c>
      <c r="R551" s="30">
        <v>4</v>
      </c>
      <c r="S551" s="30">
        <v>3.4</v>
      </c>
      <c r="T551" s="30">
        <v>7</v>
      </c>
      <c r="U551" s="30">
        <v>6.1</v>
      </c>
      <c r="V551" s="30">
        <v>6.6</v>
      </c>
      <c r="W551" s="30">
        <v>5</v>
      </c>
      <c r="X551" s="30">
        <v>4.5999999999999996</v>
      </c>
      <c r="Y551" s="30">
        <v>4.8</v>
      </c>
      <c r="Z551" s="30">
        <v>4.8</v>
      </c>
    </row>
    <row r="552" spans="1:26" x14ac:dyDescent="0.25">
      <c r="A552" s="105" t="s">
        <v>357</v>
      </c>
      <c r="B552" s="30">
        <f t="shared" si="590"/>
        <v>4.2</v>
      </c>
      <c r="C552" s="30">
        <f t="shared" ref="C552:D552" si="749">I247</f>
        <v>6.1</v>
      </c>
      <c r="D552" s="30">
        <f t="shared" si="749"/>
        <v>5.2</v>
      </c>
      <c r="E552" s="30">
        <f t="shared" si="592"/>
        <v>7.5</v>
      </c>
      <c r="F552" s="30">
        <f t="shared" ref="F552:G552" si="750">Q247</f>
        <v>3.5</v>
      </c>
      <c r="G552" s="30">
        <f t="shared" si="750"/>
        <v>5.9</v>
      </c>
      <c r="H552" s="30">
        <f t="shared" si="594"/>
        <v>8.6999999999999993</v>
      </c>
      <c r="I552" s="30">
        <f t="shared" ref="I552:K552" si="751">Y247</f>
        <v>6.4</v>
      </c>
      <c r="J552" s="30">
        <f t="shared" si="751"/>
        <v>7.7</v>
      </c>
      <c r="K552" s="30">
        <f t="shared" si="751"/>
        <v>6.2</v>
      </c>
      <c r="O552" s="280">
        <v>1619</v>
      </c>
      <c r="P552" s="101" t="s">
        <v>381</v>
      </c>
      <c r="Q552" s="30">
        <v>5.3</v>
      </c>
      <c r="R552" s="30">
        <v>1.8</v>
      </c>
      <c r="S552" s="30">
        <v>3.8</v>
      </c>
      <c r="T552" s="30">
        <v>6.5</v>
      </c>
      <c r="U552" s="30">
        <v>3.8</v>
      </c>
      <c r="V552" s="30">
        <v>5.3</v>
      </c>
      <c r="W552" s="30">
        <v>5.7</v>
      </c>
      <c r="X552" s="30">
        <v>5</v>
      </c>
      <c r="Y552" s="30">
        <v>5.4</v>
      </c>
      <c r="Z552" s="30">
        <v>4.8</v>
      </c>
    </row>
    <row r="553" spans="1:26" x14ac:dyDescent="0.25">
      <c r="A553" s="105" t="s">
        <v>358</v>
      </c>
      <c r="B553" s="30">
        <f t="shared" si="590"/>
        <v>1.9</v>
      </c>
      <c r="C553" s="30">
        <f t="shared" ref="C553:D553" si="752">I248</f>
        <v>7</v>
      </c>
      <c r="D553" s="30">
        <f t="shared" si="752"/>
        <v>5</v>
      </c>
      <c r="E553" s="30">
        <f t="shared" si="592"/>
        <v>7.1</v>
      </c>
      <c r="F553" s="30">
        <f t="shared" ref="F553:G553" si="753">Q248</f>
        <v>3.7</v>
      </c>
      <c r="G553" s="30">
        <f t="shared" si="753"/>
        <v>5.7</v>
      </c>
      <c r="H553" s="30">
        <f t="shared" si="594"/>
        <v>6.7</v>
      </c>
      <c r="I553" s="30">
        <f t="shared" ref="I553:K553" si="754">Y248</f>
        <v>5.6</v>
      </c>
      <c r="J553" s="30">
        <f t="shared" si="754"/>
        <v>6.2</v>
      </c>
      <c r="K553" s="30">
        <f t="shared" si="754"/>
        <v>5.6</v>
      </c>
      <c r="O553" s="280">
        <v>106</v>
      </c>
      <c r="P553" s="101" t="s">
        <v>73</v>
      </c>
      <c r="Q553" s="30">
        <v>1.4</v>
      </c>
      <c r="R553" s="30">
        <v>7.4</v>
      </c>
      <c r="S553" s="30">
        <v>5.0999999999999996</v>
      </c>
      <c r="T553" s="30">
        <v>5.7</v>
      </c>
      <c r="U553" s="30">
        <v>3.3</v>
      </c>
      <c r="V553" s="30">
        <v>4.5999999999999996</v>
      </c>
      <c r="W553" s="30">
        <v>4.0999999999999996</v>
      </c>
      <c r="X553" s="30">
        <v>4.5</v>
      </c>
      <c r="Y553" s="30">
        <v>4.3</v>
      </c>
      <c r="Z553" s="30">
        <v>4.7</v>
      </c>
    </row>
    <row r="554" spans="1:26" x14ac:dyDescent="0.25">
      <c r="A554" s="105" t="s">
        <v>359</v>
      </c>
      <c r="B554" s="30">
        <f t="shared" si="590"/>
        <v>1.7</v>
      </c>
      <c r="C554" s="30">
        <f t="shared" ref="C554:D554" si="755">I249</f>
        <v>2.2999999999999998</v>
      </c>
      <c r="D554" s="30">
        <f t="shared" si="755"/>
        <v>2</v>
      </c>
      <c r="E554" s="30">
        <f t="shared" si="592"/>
        <v>7.1</v>
      </c>
      <c r="F554" s="30">
        <f t="shared" ref="F554:G554" si="756">Q249</f>
        <v>6.3</v>
      </c>
      <c r="G554" s="30">
        <f t="shared" si="756"/>
        <v>6.7</v>
      </c>
      <c r="H554" s="30">
        <f t="shared" si="594"/>
        <v>6.8</v>
      </c>
      <c r="I554" s="30">
        <f t="shared" ref="I554:K554" si="757">Y249</f>
        <v>5.3</v>
      </c>
      <c r="J554" s="30">
        <f t="shared" si="757"/>
        <v>6.1</v>
      </c>
      <c r="K554" s="30">
        <f t="shared" si="757"/>
        <v>4.3</v>
      </c>
      <c r="O554" s="280">
        <v>207</v>
      </c>
      <c r="P554" s="101" t="s">
        <v>184</v>
      </c>
      <c r="Q554" s="30">
        <v>3.6</v>
      </c>
      <c r="R554" s="30">
        <v>0.7</v>
      </c>
      <c r="S554" s="30">
        <v>2.2999999999999998</v>
      </c>
      <c r="T554" s="30">
        <v>7.4</v>
      </c>
      <c r="U554" s="30">
        <v>3.1</v>
      </c>
      <c r="V554" s="30">
        <v>5.7</v>
      </c>
      <c r="W554" s="30">
        <v>8.4</v>
      </c>
      <c r="X554" s="30">
        <v>6.7</v>
      </c>
      <c r="Y554" s="30">
        <v>7.7</v>
      </c>
      <c r="Z554" s="30">
        <v>4.7</v>
      </c>
    </row>
    <row r="555" spans="1:26" x14ac:dyDescent="0.25">
      <c r="A555" s="105" t="s">
        <v>360</v>
      </c>
      <c r="B555" s="30">
        <f t="shared" si="590"/>
        <v>2.9</v>
      </c>
      <c r="C555" s="30">
        <f t="shared" ref="C555:D555" si="758">I250</f>
        <v>0.8</v>
      </c>
      <c r="D555" s="30">
        <f t="shared" si="758"/>
        <v>1.9</v>
      </c>
      <c r="E555" s="30">
        <f t="shared" si="592"/>
        <v>8.6</v>
      </c>
      <c r="F555" s="30">
        <f t="shared" ref="F555:G555" si="759">Q250</f>
        <v>5.9</v>
      </c>
      <c r="G555" s="30">
        <f t="shared" si="759"/>
        <v>7.5</v>
      </c>
      <c r="H555" s="30">
        <f t="shared" si="594"/>
        <v>9.5</v>
      </c>
      <c r="I555" s="30">
        <f t="shared" ref="I555:K555" si="760">Y250</f>
        <v>8.8000000000000007</v>
      </c>
      <c r="J555" s="30">
        <f t="shared" si="760"/>
        <v>9.1999999999999993</v>
      </c>
      <c r="K555" s="30">
        <f t="shared" si="760"/>
        <v>5.0999999999999996</v>
      </c>
      <c r="O555" s="280">
        <v>405</v>
      </c>
      <c r="P555" s="101" t="s">
        <v>212</v>
      </c>
      <c r="Q555" s="30">
        <v>4.7</v>
      </c>
      <c r="R555" s="30">
        <v>0.6</v>
      </c>
      <c r="S555" s="30">
        <v>2.9</v>
      </c>
      <c r="T555" s="30">
        <v>6.6</v>
      </c>
      <c r="U555" s="30">
        <v>6.2</v>
      </c>
      <c r="V555" s="30">
        <v>6.4</v>
      </c>
      <c r="W555" s="30">
        <v>5.3</v>
      </c>
      <c r="X555" s="30">
        <v>5.8</v>
      </c>
      <c r="Y555" s="30">
        <v>5.6</v>
      </c>
      <c r="Z555" s="30">
        <v>4.7</v>
      </c>
    </row>
    <row r="556" spans="1:26" x14ac:dyDescent="0.25">
      <c r="A556" s="105" t="s">
        <v>361</v>
      </c>
      <c r="B556" s="30">
        <f t="shared" si="590"/>
        <v>3.2</v>
      </c>
      <c r="C556" s="30">
        <f t="shared" ref="C556:D556" si="761">I251</f>
        <v>3.7</v>
      </c>
      <c r="D556" s="30">
        <f t="shared" si="761"/>
        <v>3.5</v>
      </c>
      <c r="E556" s="30">
        <f t="shared" si="592"/>
        <v>8</v>
      </c>
      <c r="F556" s="30">
        <f t="shared" ref="F556:G556" si="762">Q251</f>
        <v>4.7</v>
      </c>
      <c r="G556" s="30">
        <f t="shared" si="762"/>
        <v>6.6</v>
      </c>
      <c r="H556" s="30">
        <f t="shared" si="594"/>
        <v>5.4</v>
      </c>
      <c r="I556" s="30">
        <f t="shared" ref="I556:K556" si="763">Y251</f>
        <v>7.7</v>
      </c>
      <c r="J556" s="30">
        <f t="shared" si="763"/>
        <v>6.7</v>
      </c>
      <c r="K556" s="30">
        <f t="shared" si="763"/>
        <v>5.4</v>
      </c>
      <c r="O556" s="280">
        <v>903</v>
      </c>
      <c r="P556" s="101" t="s">
        <v>291</v>
      </c>
      <c r="Q556" s="30">
        <v>2.2999999999999998</v>
      </c>
      <c r="R556" s="30">
        <v>2.2000000000000002</v>
      </c>
      <c r="S556" s="30">
        <v>2.2999999999999998</v>
      </c>
      <c r="T556" s="30">
        <v>8.1</v>
      </c>
      <c r="U556" s="30">
        <v>3.2</v>
      </c>
      <c r="V556" s="30">
        <v>6.2</v>
      </c>
      <c r="W556" s="30">
        <v>6.1</v>
      </c>
      <c r="X556" s="30">
        <v>8.3000000000000007</v>
      </c>
      <c r="Y556" s="30">
        <v>7.4</v>
      </c>
      <c r="Z556" s="30">
        <v>4.7</v>
      </c>
    </row>
    <row r="557" spans="1:26" x14ac:dyDescent="0.25">
      <c r="A557" s="105" t="s">
        <v>363</v>
      </c>
      <c r="B557" s="30">
        <f t="shared" si="590"/>
        <v>4.8</v>
      </c>
      <c r="C557" s="30">
        <f t="shared" ref="C557:D557" si="764">I252</f>
        <v>7.9</v>
      </c>
      <c r="D557" s="30">
        <f t="shared" si="764"/>
        <v>6.6</v>
      </c>
      <c r="E557" s="30">
        <f t="shared" si="592"/>
        <v>5.9</v>
      </c>
      <c r="F557" s="30">
        <f t="shared" ref="F557:G557" si="765">Q252</f>
        <v>7.8</v>
      </c>
      <c r="G557" s="30">
        <f t="shared" si="765"/>
        <v>7</v>
      </c>
      <c r="H557" s="30">
        <f t="shared" si="594"/>
        <v>4.7</v>
      </c>
      <c r="I557" s="30">
        <f t="shared" ref="I557:K557" si="766">Y252</f>
        <v>3.7</v>
      </c>
      <c r="J557" s="30">
        <f t="shared" si="766"/>
        <v>4.2</v>
      </c>
      <c r="K557" s="30">
        <f t="shared" si="766"/>
        <v>5.8</v>
      </c>
      <c r="O557" s="280">
        <v>1308</v>
      </c>
      <c r="P557" s="101" t="s">
        <v>64</v>
      </c>
      <c r="Q557" s="30">
        <v>3.6</v>
      </c>
      <c r="R557" s="30">
        <v>0</v>
      </c>
      <c r="S557" s="30">
        <v>2</v>
      </c>
      <c r="T557" s="30">
        <v>7.9</v>
      </c>
      <c r="U557" s="30">
        <v>4.5</v>
      </c>
      <c r="V557" s="30">
        <v>6.5</v>
      </c>
      <c r="W557" s="30">
        <v>8.8000000000000007</v>
      </c>
      <c r="X557" s="30">
        <v>6.9</v>
      </c>
      <c r="Y557" s="30">
        <v>8</v>
      </c>
      <c r="Z557" s="30">
        <v>4.7</v>
      </c>
    </row>
    <row r="558" spans="1:26" x14ac:dyDescent="0.25">
      <c r="A558" s="105" t="s">
        <v>364</v>
      </c>
      <c r="B558" s="30">
        <f t="shared" si="590"/>
        <v>6.9</v>
      </c>
      <c r="C558" s="30">
        <f t="shared" ref="C558:D558" si="767">I253</f>
        <v>4.7</v>
      </c>
      <c r="D558" s="30">
        <f t="shared" si="767"/>
        <v>5.9</v>
      </c>
      <c r="E558" s="30">
        <f t="shared" si="592"/>
        <v>7.2</v>
      </c>
      <c r="F558" s="30">
        <f t="shared" ref="F558:G558" si="768">Q253</f>
        <v>3.8</v>
      </c>
      <c r="G558" s="30">
        <f t="shared" si="768"/>
        <v>5.8</v>
      </c>
      <c r="H558" s="30">
        <f t="shared" si="594"/>
        <v>8.8000000000000007</v>
      </c>
      <c r="I558" s="30">
        <f t="shared" ref="I558:K558" si="769">Y253</f>
        <v>5.0999999999999996</v>
      </c>
      <c r="J558" s="30">
        <f t="shared" si="769"/>
        <v>7.4</v>
      </c>
      <c r="K558" s="30">
        <f t="shared" si="769"/>
        <v>6.3</v>
      </c>
      <c r="O558" s="280">
        <v>1404</v>
      </c>
      <c r="P558" s="101" t="s">
        <v>328</v>
      </c>
      <c r="Q558" s="30">
        <v>3.3</v>
      </c>
      <c r="R558" s="30">
        <v>0</v>
      </c>
      <c r="S558" s="30">
        <v>1.8</v>
      </c>
      <c r="T558" s="30">
        <v>8.3000000000000007</v>
      </c>
      <c r="U558" s="30">
        <v>4.3</v>
      </c>
      <c r="V558" s="30">
        <v>6.7</v>
      </c>
      <c r="W558" s="30">
        <v>9.6999999999999993</v>
      </c>
      <c r="X558" s="30">
        <v>7.2</v>
      </c>
      <c r="Y558" s="30">
        <v>8.8000000000000007</v>
      </c>
      <c r="Z558" s="30">
        <v>4.7</v>
      </c>
    </row>
    <row r="559" spans="1:26" x14ac:dyDescent="0.25">
      <c r="A559" s="105" t="s">
        <v>365</v>
      </c>
      <c r="B559" s="30">
        <f t="shared" si="590"/>
        <v>3.9</v>
      </c>
      <c r="C559" s="30">
        <f t="shared" ref="C559:D559" si="770">I254</f>
        <v>5.5</v>
      </c>
      <c r="D559" s="30">
        <f t="shared" si="770"/>
        <v>4.8</v>
      </c>
      <c r="E559" s="30">
        <f t="shared" si="592"/>
        <v>7.5</v>
      </c>
      <c r="F559" s="30">
        <f t="shared" ref="F559:G559" si="771">Q254</f>
        <v>5.3</v>
      </c>
      <c r="G559" s="30">
        <f t="shared" si="771"/>
        <v>6.5</v>
      </c>
      <c r="H559" s="30">
        <f t="shared" si="594"/>
        <v>5.3</v>
      </c>
      <c r="I559" s="30">
        <f t="shared" ref="I559:K559" si="772">Y254</f>
        <v>6.6</v>
      </c>
      <c r="J559" s="30">
        <f t="shared" si="772"/>
        <v>6</v>
      </c>
      <c r="K559" s="30">
        <f t="shared" si="772"/>
        <v>5.7</v>
      </c>
      <c r="O559" s="280">
        <v>1801</v>
      </c>
      <c r="P559" s="101" t="s">
        <v>397</v>
      </c>
      <c r="Q559" s="30">
        <v>4.2</v>
      </c>
      <c r="R559" s="30">
        <v>0</v>
      </c>
      <c r="S559" s="30">
        <v>2.2999999999999998</v>
      </c>
      <c r="T559" s="30">
        <v>7.5</v>
      </c>
      <c r="U559" s="30">
        <v>7.8</v>
      </c>
      <c r="V559" s="30">
        <v>7.7</v>
      </c>
      <c r="W559" s="30">
        <v>3.4</v>
      </c>
      <c r="X559" s="30">
        <v>7.4</v>
      </c>
      <c r="Y559" s="30">
        <v>5.8</v>
      </c>
      <c r="Z559" s="30">
        <v>4.7</v>
      </c>
    </row>
    <row r="560" spans="1:26" x14ac:dyDescent="0.25">
      <c r="A560" s="105" t="s">
        <v>366</v>
      </c>
      <c r="B560" s="30">
        <f t="shared" si="590"/>
        <v>4.4000000000000004</v>
      </c>
      <c r="C560" s="30">
        <f t="shared" ref="C560:D560" si="773">I255</f>
        <v>4.3</v>
      </c>
      <c r="D560" s="30">
        <f t="shared" si="773"/>
        <v>4.4000000000000004</v>
      </c>
      <c r="E560" s="30">
        <f t="shared" si="592"/>
        <v>7.2</v>
      </c>
      <c r="F560" s="30">
        <f t="shared" ref="F560:G560" si="774">Q255</f>
        <v>6.1</v>
      </c>
      <c r="G560" s="30">
        <f t="shared" si="774"/>
        <v>6.7</v>
      </c>
      <c r="H560" s="30">
        <f t="shared" si="594"/>
        <v>5.4</v>
      </c>
      <c r="I560" s="30">
        <f t="shared" ref="I560:K560" si="775">Y255</f>
        <v>5.7</v>
      </c>
      <c r="J560" s="30">
        <f t="shared" si="775"/>
        <v>5.6</v>
      </c>
      <c r="K560" s="30">
        <f t="shared" si="775"/>
        <v>5.5</v>
      </c>
      <c r="O560" s="280">
        <v>1610</v>
      </c>
      <c r="P560" s="101" t="s">
        <v>372</v>
      </c>
      <c r="Q560" s="30">
        <v>3</v>
      </c>
      <c r="R560" s="30">
        <v>1.6</v>
      </c>
      <c r="S560" s="30">
        <v>2.2999999999999998</v>
      </c>
      <c r="T560" s="30">
        <v>6.8</v>
      </c>
      <c r="U560" s="30">
        <v>4.4000000000000004</v>
      </c>
      <c r="V560" s="30">
        <v>5.7</v>
      </c>
      <c r="W560" s="30">
        <v>8.8000000000000007</v>
      </c>
      <c r="X560" s="30">
        <v>5.5</v>
      </c>
      <c r="Y560" s="30">
        <v>7.5</v>
      </c>
      <c r="Z560" s="30">
        <v>4.5999999999999996</v>
      </c>
    </row>
    <row r="561" spans="1:26" x14ac:dyDescent="0.25">
      <c r="A561" s="105" t="s">
        <v>367</v>
      </c>
      <c r="B561" s="30">
        <f t="shared" si="590"/>
        <v>2.6</v>
      </c>
      <c r="C561" s="30">
        <f t="shared" ref="C561:D561" si="776">I256</f>
        <v>6.3</v>
      </c>
      <c r="D561" s="30">
        <f t="shared" si="776"/>
        <v>4.7</v>
      </c>
      <c r="E561" s="30">
        <f t="shared" si="592"/>
        <v>6</v>
      </c>
      <c r="F561" s="30">
        <f t="shared" ref="F561:G561" si="777">Q256</f>
        <v>3.8</v>
      </c>
      <c r="G561" s="30">
        <f t="shared" si="777"/>
        <v>5</v>
      </c>
      <c r="H561" s="30">
        <f t="shared" si="594"/>
        <v>9.1</v>
      </c>
      <c r="I561" s="30">
        <f t="shared" ref="I561:K561" si="778">Y256</f>
        <v>5.8</v>
      </c>
      <c r="J561" s="30">
        <f t="shared" si="778"/>
        <v>7.8</v>
      </c>
      <c r="K561" s="30">
        <f t="shared" si="778"/>
        <v>5.7</v>
      </c>
      <c r="O561" s="280">
        <v>311</v>
      </c>
      <c r="P561" s="101" t="s">
        <v>198</v>
      </c>
      <c r="Q561" s="30">
        <v>2.7</v>
      </c>
      <c r="R561" s="30">
        <v>2.5</v>
      </c>
      <c r="S561" s="30">
        <v>2.6</v>
      </c>
      <c r="T561" s="30">
        <v>7.6</v>
      </c>
      <c r="U561" s="30">
        <v>4.2</v>
      </c>
      <c r="V561" s="30">
        <v>6.2</v>
      </c>
      <c r="W561" s="30">
        <v>4</v>
      </c>
      <c r="X561" s="30">
        <v>6.7</v>
      </c>
      <c r="Y561" s="30">
        <v>5.5</v>
      </c>
      <c r="Z561" s="30">
        <v>4.5</v>
      </c>
    </row>
    <row r="562" spans="1:26" x14ac:dyDescent="0.25">
      <c r="A562" s="105" t="s">
        <v>368</v>
      </c>
      <c r="B562" s="30">
        <f t="shared" si="590"/>
        <v>4.4000000000000004</v>
      </c>
      <c r="C562" s="30">
        <f t="shared" ref="C562:D562" si="779">I257</f>
        <v>4.9000000000000004</v>
      </c>
      <c r="D562" s="30">
        <f t="shared" si="779"/>
        <v>3.8</v>
      </c>
      <c r="E562" s="30">
        <f t="shared" si="592"/>
        <v>6.5</v>
      </c>
      <c r="F562" s="30">
        <f t="shared" ref="F562:G562" si="780">Q257</f>
        <v>3.8</v>
      </c>
      <c r="G562" s="30">
        <f t="shared" si="780"/>
        <v>5.3</v>
      </c>
      <c r="H562" s="30">
        <f t="shared" si="594"/>
        <v>5.7</v>
      </c>
      <c r="I562" s="30">
        <f t="shared" ref="I562:K562" si="781">Y257</f>
        <v>5</v>
      </c>
      <c r="J562" s="30">
        <f t="shared" si="781"/>
        <v>5.4</v>
      </c>
      <c r="K562" s="30">
        <f t="shared" si="781"/>
        <v>4.8</v>
      </c>
      <c r="O562" s="280">
        <v>407</v>
      </c>
      <c r="P562" s="101" t="s">
        <v>214</v>
      </c>
      <c r="Q562" s="30">
        <v>3.7</v>
      </c>
      <c r="R562" s="30">
        <v>0.2</v>
      </c>
      <c r="S562" s="30">
        <v>2.1</v>
      </c>
      <c r="T562" s="30">
        <v>7.2</v>
      </c>
      <c r="U562" s="30">
        <v>5</v>
      </c>
      <c r="V562" s="30">
        <v>6.2</v>
      </c>
      <c r="W562" s="30">
        <v>7.1</v>
      </c>
      <c r="X562" s="30">
        <v>6.8</v>
      </c>
      <c r="Y562" s="30">
        <v>7</v>
      </c>
      <c r="Z562" s="30">
        <v>4.5</v>
      </c>
    </row>
    <row r="563" spans="1:26" x14ac:dyDescent="0.25">
      <c r="A563" s="105" t="s">
        <v>369</v>
      </c>
      <c r="B563" s="30">
        <f t="shared" si="590"/>
        <v>4.8</v>
      </c>
      <c r="C563" s="30">
        <f t="shared" ref="C563:D563" si="782">I258</f>
        <v>3.6</v>
      </c>
      <c r="D563" s="30">
        <f t="shared" si="782"/>
        <v>4.7</v>
      </c>
      <c r="E563" s="30">
        <f t="shared" si="592"/>
        <v>7.9</v>
      </c>
      <c r="F563" s="30">
        <f t="shared" ref="F563:G563" si="783">Q258</f>
        <v>3.9</v>
      </c>
      <c r="G563" s="30">
        <f t="shared" si="783"/>
        <v>6.3</v>
      </c>
      <c r="H563" s="30">
        <f t="shared" si="594"/>
        <v>9.3000000000000007</v>
      </c>
      <c r="I563" s="30">
        <f t="shared" ref="I563:K563" si="784">Y258</f>
        <v>6.3</v>
      </c>
      <c r="J563" s="30">
        <f t="shared" si="784"/>
        <v>8.1999999999999993</v>
      </c>
      <c r="K563" s="30">
        <f t="shared" si="784"/>
        <v>6.2</v>
      </c>
      <c r="O563" s="280">
        <v>408</v>
      </c>
      <c r="P563" s="101" t="s">
        <v>215</v>
      </c>
      <c r="Q563" s="30">
        <v>3</v>
      </c>
      <c r="R563" s="30">
        <v>3.4</v>
      </c>
      <c r="S563" s="30">
        <v>3.2</v>
      </c>
      <c r="T563" s="30">
        <v>6.4</v>
      </c>
      <c r="U563" s="30">
        <v>4.2</v>
      </c>
      <c r="V563" s="30">
        <v>5.4</v>
      </c>
      <c r="W563" s="30">
        <v>5.9</v>
      </c>
      <c r="X563" s="30">
        <v>4.5999999999999996</v>
      </c>
      <c r="Y563" s="30">
        <v>5.3</v>
      </c>
      <c r="Z563" s="30">
        <v>4.5</v>
      </c>
    </row>
    <row r="564" spans="1:26" x14ac:dyDescent="0.25">
      <c r="A564" s="105" t="s">
        <v>370</v>
      </c>
      <c r="B564" s="30">
        <f t="shared" ref="B564:B604" si="785">G259</f>
        <v>3.2</v>
      </c>
      <c r="C564" s="30">
        <f t="shared" ref="C564:D564" si="786">I259</f>
        <v>1.9</v>
      </c>
      <c r="D564" s="30">
        <f t="shared" si="786"/>
        <v>4.2</v>
      </c>
      <c r="E564" s="30">
        <f t="shared" ref="E564:E604" si="787">N259</f>
        <v>7</v>
      </c>
      <c r="F564" s="30">
        <f t="shared" ref="F564:G564" si="788">Q259</f>
        <v>5.6</v>
      </c>
      <c r="G564" s="30">
        <f t="shared" si="788"/>
        <v>6.4</v>
      </c>
      <c r="H564" s="30">
        <f t="shared" ref="H564:H604" si="789">U259</f>
        <v>6.6</v>
      </c>
      <c r="I564" s="30">
        <f t="shared" ref="I564:K564" si="790">Y259</f>
        <v>5.4</v>
      </c>
      <c r="J564" s="30">
        <f t="shared" si="790"/>
        <v>6</v>
      </c>
      <c r="K564" s="30">
        <f t="shared" si="790"/>
        <v>5.4</v>
      </c>
      <c r="O564" s="280">
        <v>706</v>
      </c>
      <c r="P564" s="101" t="s">
        <v>251</v>
      </c>
      <c r="Q564" s="30">
        <v>1.1000000000000001</v>
      </c>
      <c r="R564" s="30">
        <v>5.6</v>
      </c>
      <c r="S564" s="30">
        <v>3.7</v>
      </c>
      <c r="T564" s="30">
        <v>5.9</v>
      </c>
      <c r="U564" s="30">
        <v>2</v>
      </c>
      <c r="V564" s="30">
        <v>4.2</v>
      </c>
      <c r="W564" s="30">
        <v>6.7</v>
      </c>
      <c r="X564" s="30">
        <v>4.8</v>
      </c>
      <c r="Y564" s="30">
        <v>5.8</v>
      </c>
      <c r="Z564" s="30">
        <v>4.5</v>
      </c>
    </row>
    <row r="565" spans="1:26" x14ac:dyDescent="0.25">
      <c r="A565" s="105" t="s">
        <v>371</v>
      </c>
      <c r="B565" s="30">
        <f t="shared" si="785"/>
        <v>4.5999999999999996</v>
      </c>
      <c r="C565" s="30">
        <f t="shared" ref="C565:D565" si="791">I260</f>
        <v>3.6</v>
      </c>
      <c r="D565" s="30">
        <f t="shared" si="791"/>
        <v>2.6</v>
      </c>
      <c r="E565" s="30">
        <f t="shared" si="787"/>
        <v>7.7</v>
      </c>
      <c r="F565" s="30">
        <f t="shared" ref="F565:G565" si="792">Q260</f>
        <v>5.5</v>
      </c>
      <c r="G565" s="30">
        <f t="shared" si="792"/>
        <v>6.7</v>
      </c>
      <c r="H565" s="30">
        <f t="shared" si="789"/>
        <v>9.3000000000000007</v>
      </c>
      <c r="I565" s="30">
        <f t="shared" ref="I565:K565" si="793">Y260</f>
        <v>6.3</v>
      </c>
      <c r="J565" s="30">
        <f t="shared" si="793"/>
        <v>8.1999999999999993</v>
      </c>
      <c r="K565" s="30">
        <f t="shared" si="793"/>
        <v>5.2</v>
      </c>
      <c r="O565" s="280">
        <v>1103</v>
      </c>
      <c r="P565" s="101" t="s">
        <v>309</v>
      </c>
      <c r="Q565" s="30">
        <v>2.2999999999999998</v>
      </c>
      <c r="R565" s="30">
        <v>5</v>
      </c>
      <c r="S565" s="30">
        <v>3.8</v>
      </c>
      <c r="T565" s="30">
        <v>6.2</v>
      </c>
      <c r="U565" s="30">
        <v>1</v>
      </c>
      <c r="V565" s="30">
        <v>4.0999999999999996</v>
      </c>
      <c r="W565" s="30">
        <v>8</v>
      </c>
      <c r="X565" s="30">
        <v>2.8</v>
      </c>
      <c r="Y565" s="30">
        <v>6</v>
      </c>
      <c r="Z565" s="30">
        <v>4.5</v>
      </c>
    </row>
    <row r="566" spans="1:26" x14ac:dyDescent="0.25">
      <c r="A566" s="105" t="s">
        <v>372</v>
      </c>
      <c r="B566" s="30">
        <f t="shared" si="785"/>
        <v>3</v>
      </c>
      <c r="C566" s="30">
        <f t="shared" ref="C566:D566" si="794">I261</f>
        <v>1.6</v>
      </c>
      <c r="D566" s="30">
        <f t="shared" si="794"/>
        <v>4.0999999999999996</v>
      </c>
      <c r="E566" s="30">
        <f t="shared" si="787"/>
        <v>6.5</v>
      </c>
      <c r="F566" s="30">
        <f t="shared" ref="F566:G566" si="795">Q261</f>
        <v>3.3</v>
      </c>
      <c r="G566" s="30">
        <f t="shared" si="795"/>
        <v>5.0999999999999996</v>
      </c>
      <c r="H566" s="30">
        <f t="shared" si="789"/>
        <v>8.4</v>
      </c>
      <c r="I566" s="30">
        <f t="shared" ref="I566:K566" si="796">Y261</f>
        <v>5.5</v>
      </c>
      <c r="J566" s="30">
        <f t="shared" si="796"/>
        <v>7.2</v>
      </c>
      <c r="K566" s="30">
        <f t="shared" si="796"/>
        <v>5.3</v>
      </c>
      <c r="O566" s="280">
        <v>1415</v>
      </c>
      <c r="P566" s="101" t="s">
        <v>338</v>
      </c>
      <c r="Q566" s="30">
        <v>4</v>
      </c>
      <c r="R566" s="30">
        <v>1.9</v>
      </c>
      <c r="S566" s="30">
        <v>3</v>
      </c>
      <c r="T566" s="30">
        <v>7</v>
      </c>
      <c r="U566" s="30">
        <v>4.2</v>
      </c>
      <c r="V566" s="30">
        <v>5.8</v>
      </c>
      <c r="W566" s="30">
        <v>4.5</v>
      </c>
      <c r="X566" s="30">
        <v>5.6</v>
      </c>
      <c r="Y566" s="30">
        <v>5.0999999999999996</v>
      </c>
      <c r="Z566" s="30">
        <v>4.5</v>
      </c>
    </row>
    <row r="567" spans="1:26" x14ac:dyDescent="0.25">
      <c r="A567" s="105" t="s">
        <v>373</v>
      </c>
      <c r="B567" s="30">
        <f t="shared" si="785"/>
        <v>4.2</v>
      </c>
      <c r="C567" s="30">
        <f t="shared" ref="C567:D567" si="797">I262</f>
        <v>5</v>
      </c>
      <c r="D567" s="30">
        <f t="shared" si="797"/>
        <v>2.2999999999999998</v>
      </c>
      <c r="E567" s="30">
        <f t="shared" si="787"/>
        <v>6.8</v>
      </c>
      <c r="F567" s="30">
        <f t="shared" ref="F567:G567" si="798">Q262</f>
        <v>4.4000000000000004</v>
      </c>
      <c r="G567" s="30">
        <f t="shared" si="798"/>
        <v>5.7</v>
      </c>
      <c r="H567" s="30">
        <f t="shared" si="789"/>
        <v>8.8000000000000007</v>
      </c>
      <c r="I567" s="30">
        <f t="shared" ref="I567:K567" si="799">Y262</f>
        <v>5.5</v>
      </c>
      <c r="J567" s="30">
        <f t="shared" si="799"/>
        <v>7.5</v>
      </c>
      <c r="K567" s="30">
        <f t="shared" si="799"/>
        <v>4.5999999999999996</v>
      </c>
      <c r="O567" s="280">
        <v>1504</v>
      </c>
      <c r="P567" s="101" t="s">
        <v>344</v>
      </c>
      <c r="Q567" s="30">
        <v>2.9</v>
      </c>
      <c r="R567" s="30">
        <v>1.3</v>
      </c>
      <c r="S567" s="30">
        <v>2.1</v>
      </c>
      <c r="T567" s="30">
        <v>7.6</v>
      </c>
      <c r="U567" s="30">
        <v>3.8</v>
      </c>
      <c r="V567" s="30">
        <v>6</v>
      </c>
      <c r="W567" s="30">
        <v>7.9</v>
      </c>
      <c r="X567" s="30">
        <v>6.7</v>
      </c>
      <c r="Y567" s="30">
        <v>7.3</v>
      </c>
      <c r="Z567" s="30">
        <v>4.5</v>
      </c>
    </row>
    <row r="568" spans="1:26" x14ac:dyDescent="0.25">
      <c r="A568" s="105" t="s">
        <v>374</v>
      </c>
      <c r="B568" s="30">
        <f t="shared" si="785"/>
        <v>3.6</v>
      </c>
      <c r="C568" s="30">
        <f t="shared" ref="C568:D568" si="800">I263</f>
        <v>8.8000000000000007</v>
      </c>
      <c r="D568" s="30">
        <f t="shared" si="800"/>
        <v>4.5999999999999996</v>
      </c>
      <c r="E568" s="30">
        <f t="shared" si="787"/>
        <v>6.9</v>
      </c>
      <c r="F568" s="30">
        <f t="shared" ref="F568:G568" si="801">Q263</f>
        <v>4</v>
      </c>
      <c r="G568" s="30">
        <f t="shared" si="801"/>
        <v>5.6</v>
      </c>
      <c r="H568" s="30">
        <f t="shared" si="789"/>
        <v>8.8000000000000007</v>
      </c>
      <c r="I568" s="30">
        <f t="shared" ref="I568:K568" si="802">Y263</f>
        <v>6.4</v>
      </c>
      <c r="J568" s="30">
        <f t="shared" si="802"/>
        <v>7.8</v>
      </c>
      <c r="K568" s="30">
        <f t="shared" si="802"/>
        <v>5.9</v>
      </c>
      <c r="O568" s="280">
        <v>1624</v>
      </c>
      <c r="P568" s="101" t="s">
        <v>383</v>
      </c>
      <c r="Q568" s="30">
        <v>2</v>
      </c>
      <c r="R568" s="30">
        <v>2.5</v>
      </c>
      <c r="S568" s="30">
        <v>2.2999999999999998</v>
      </c>
      <c r="T568" s="30">
        <v>6.5</v>
      </c>
      <c r="U568" s="30">
        <v>4.8</v>
      </c>
      <c r="V568" s="30">
        <v>5.7</v>
      </c>
      <c r="W568" s="30">
        <v>8.5</v>
      </c>
      <c r="X568" s="30">
        <v>4.8</v>
      </c>
      <c r="Y568" s="30">
        <v>7.1</v>
      </c>
      <c r="Z568" s="30">
        <v>4.5</v>
      </c>
    </row>
    <row r="569" spans="1:26" x14ac:dyDescent="0.25">
      <c r="A569" s="105" t="s">
        <v>375</v>
      </c>
      <c r="B569" s="30">
        <f t="shared" si="785"/>
        <v>3.5</v>
      </c>
      <c r="C569" s="30">
        <f t="shared" ref="C569:D569" si="803">I264</f>
        <v>7.1</v>
      </c>
      <c r="D569" s="30">
        <f t="shared" si="803"/>
        <v>6.9</v>
      </c>
      <c r="E569" s="30">
        <f t="shared" si="787"/>
        <v>7.2</v>
      </c>
      <c r="F569" s="30">
        <f t="shared" ref="F569:G569" si="804">Q264</f>
        <v>4.5</v>
      </c>
      <c r="G569" s="30">
        <f t="shared" si="804"/>
        <v>6</v>
      </c>
      <c r="H569" s="30">
        <f t="shared" si="789"/>
        <v>3.8</v>
      </c>
      <c r="I569" s="30">
        <f t="shared" ref="I569:K569" si="805">Y264</f>
        <v>4.7</v>
      </c>
      <c r="J569" s="30">
        <f t="shared" si="805"/>
        <v>4.3</v>
      </c>
      <c r="K569" s="30">
        <f t="shared" si="805"/>
        <v>5.6</v>
      </c>
      <c r="O569" s="280">
        <v>102</v>
      </c>
      <c r="P569" s="101" t="s">
        <v>172</v>
      </c>
      <c r="Q569" s="30">
        <v>0</v>
      </c>
      <c r="R569" s="30">
        <v>9.1999999999999993</v>
      </c>
      <c r="S569" s="30">
        <v>6.5</v>
      </c>
      <c r="T569" s="30">
        <v>6.1</v>
      </c>
      <c r="U569" s="30">
        <v>2.7</v>
      </c>
      <c r="V569" s="30">
        <v>4.5999999999999996</v>
      </c>
      <c r="W569" s="30">
        <v>1.9</v>
      </c>
      <c r="X569" s="30">
        <v>3.6</v>
      </c>
      <c r="Y569" s="30">
        <v>2.8</v>
      </c>
      <c r="Z569" s="30">
        <v>4.4000000000000004</v>
      </c>
    </row>
    <row r="570" spans="1:26" x14ac:dyDescent="0.25">
      <c r="A570" s="105" t="s">
        <v>376</v>
      </c>
      <c r="B570" s="30">
        <f t="shared" si="785"/>
        <v>4.7</v>
      </c>
      <c r="C570" s="30">
        <f t="shared" ref="C570:D570" si="806">I265</f>
        <v>6.1</v>
      </c>
      <c r="D570" s="30">
        <f t="shared" si="806"/>
        <v>5.6</v>
      </c>
      <c r="E570" s="30">
        <f t="shared" si="787"/>
        <v>7.2</v>
      </c>
      <c r="F570" s="30">
        <f t="shared" ref="F570:G570" si="807">Q265</f>
        <v>8.1999999999999993</v>
      </c>
      <c r="G570" s="30">
        <f t="shared" si="807"/>
        <v>7.7</v>
      </c>
      <c r="H570" s="30">
        <f t="shared" si="789"/>
        <v>5.3</v>
      </c>
      <c r="I570" s="30">
        <f t="shared" ref="I570:K570" si="808">Y265</f>
        <v>7.7</v>
      </c>
      <c r="J570" s="30">
        <f t="shared" si="808"/>
        <v>6.7</v>
      </c>
      <c r="K570" s="30">
        <f t="shared" si="808"/>
        <v>6.6</v>
      </c>
      <c r="O570" s="280">
        <v>419</v>
      </c>
      <c r="P570" s="101" t="s">
        <v>224</v>
      </c>
      <c r="Q570" s="30">
        <v>2.6</v>
      </c>
      <c r="R570" s="30">
        <v>2.7</v>
      </c>
      <c r="S570" s="30">
        <v>2.7</v>
      </c>
      <c r="T570" s="30">
        <v>6.7</v>
      </c>
      <c r="U570" s="30">
        <v>3.8</v>
      </c>
      <c r="V570" s="30">
        <v>5.4</v>
      </c>
      <c r="W570" s="30">
        <v>5.0999999999999996</v>
      </c>
      <c r="X570" s="30">
        <v>6.4</v>
      </c>
      <c r="Y570" s="30">
        <v>5.8</v>
      </c>
      <c r="Z570" s="30">
        <v>4.4000000000000004</v>
      </c>
    </row>
    <row r="571" spans="1:26" x14ac:dyDescent="0.25">
      <c r="A571" s="105" t="s">
        <v>377</v>
      </c>
      <c r="B571" s="30">
        <f t="shared" si="785"/>
        <v>5.4</v>
      </c>
      <c r="C571" s="30">
        <f t="shared" ref="C571:D571" si="809">I266</f>
        <v>7.4</v>
      </c>
      <c r="D571" s="30">
        <f t="shared" si="809"/>
        <v>5.4</v>
      </c>
      <c r="E571" s="30">
        <f t="shared" si="787"/>
        <v>7.7</v>
      </c>
      <c r="F571" s="30">
        <f t="shared" ref="F571:G571" si="810">Q266</f>
        <v>5.9</v>
      </c>
      <c r="G571" s="30">
        <f t="shared" si="810"/>
        <v>6.9</v>
      </c>
      <c r="H571" s="30">
        <f t="shared" si="789"/>
        <v>7.2</v>
      </c>
      <c r="I571" s="30">
        <f t="shared" ref="I571:K571" si="811">Y266</f>
        <v>6.6</v>
      </c>
      <c r="J571" s="30">
        <f t="shared" si="811"/>
        <v>6.9</v>
      </c>
      <c r="K571" s="30">
        <f t="shared" si="811"/>
        <v>6.4</v>
      </c>
      <c r="O571" s="280">
        <v>504</v>
      </c>
      <c r="P571" s="101" t="s">
        <v>47</v>
      </c>
      <c r="Q571" s="30">
        <v>4.7</v>
      </c>
      <c r="R571" s="30">
        <v>4.5999999999999996</v>
      </c>
      <c r="S571" s="30">
        <v>4.7</v>
      </c>
      <c r="T571" s="30">
        <v>6</v>
      </c>
      <c r="U571" s="30">
        <v>3</v>
      </c>
      <c r="V571" s="30">
        <v>4.7</v>
      </c>
      <c r="W571" s="30">
        <v>3</v>
      </c>
      <c r="X571" s="30">
        <v>4.7</v>
      </c>
      <c r="Y571" s="30">
        <v>3.9</v>
      </c>
      <c r="Z571" s="30">
        <v>4.4000000000000004</v>
      </c>
    </row>
    <row r="572" spans="1:26" x14ac:dyDescent="0.25">
      <c r="A572" s="105" t="s">
        <v>378</v>
      </c>
      <c r="B572" s="30">
        <f t="shared" si="785"/>
        <v>5</v>
      </c>
      <c r="C572" s="30">
        <f t="shared" ref="C572:D572" si="812">I267</f>
        <v>8.4</v>
      </c>
      <c r="D572" s="30">
        <f t="shared" si="812"/>
        <v>6.5</v>
      </c>
      <c r="E572" s="30">
        <f t="shared" si="787"/>
        <v>7.3</v>
      </c>
      <c r="F572" s="30">
        <f t="shared" ref="F572:G572" si="813">Q267</f>
        <v>4.2</v>
      </c>
      <c r="G572" s="30">
        <f t="shared" si="813"/>
        <v>6</v>
      </c>
      <c r="H572" s="30">
        <f t="shared" si="789"/>
        <v>4.4000000000000004</v>
      </c>
      <c r="I572" s="30">
        <f t="shared" ref="I572:K572" si="814">Y267</f>
        <v>5</v>
      </c>
      <c r="J572" s="30">
        <f t="shared" si="814"/>
        <v>4.7</v>
      </c>
      <c r="K572" s="30">
        <f t="shared" si="814"/>
        <v>5.7</v>
      </c>
      <c r="O572" s="280">
        <v>201</v>
      </c>
      <c r="P572" s="101" t="s">
        <v>178</v>
      </c>
      <c r="Q572" s="30">
        <v>4.2</v>
      </c>
      <c r="R572" s="30">
        <v>0.9</v>
      </c>
      <c r="S572" s="30">
        <v>2.7</v>
      </c>
      <c r="T572" s="30">
        <v>6.8</v>
      </c>
      <c r="U572" s="30">
        <v>8.1</v>
      </c>
      <c r="V572" s="30">
        <v>7.5</v>
      </c>
      <c r="W572" s="30">
        <v>3</v>
      </c>
      <c r="X572" s="30">
        <v>4.9000000000000004</v>
      </c>
      <c r="Y572" s="30">
        <v>4</v>
      </c>
      <c r="Z572" s="30">
        <v>4.3</v>
      </c>
    </row>
    <row r="573" spans="1:26" x14ac:dyDescent="0.25">
      <c r="A573" s="105" t="s">
        <v>379</v>
      </c>
      <c r="B573" s="30">
        <f t="shared" si="785"/>
        <v>4.9000000000000004</v>
      </c>
      <c r="C573" s="30">
        <f t="shared" ref="C573:D573" si="815">I268</f>
        <v>8.9</v>
      </c>
      <c r="D573" s="30">
        <f t="shared" si="815"/>
        <v>7</v>
      </c>
      <c r="E573" s="30">
        <f t="shared" si="787"/>
        <v>8.5</v>
      </c>
      <c r="F573" s="30">
        <f t="shared" ref="F573:G573" si="816">Q268</f>
        <v>4.5</v>
      </c>
      <c r="G573" s="30">
        <f t="shared" si="816"/>
        <v>7</v>
      </c>
      <c r="H573" s="30">
        <f t="shared" si="789"/>
        <v>6.6</v>
      </c>
      <c r="I573" s="30">
        <f t="shared" ref="I573:K573" si="817">Y268</f>
        <v>8.5</v>
      </c>
      <c r="J573" s="30">
        <f t="shared" si="817"/>
        <v>7.7</v>
      </c>
      <c r="K573" s="30">
        <f t="shared" si="817"/>
        <v>7.2</v>
      </c>
      <c r="O573" s="280">
        <v>1521</v>
      </c>
      <c r="P573" s="101" t="s">
        <v>359</v>
      </c>
      <c r="Q573" s="30">
        <v>1.7</v>
      </c>
      <c r="R573" s="30">
        <v>2.2999999999999998</v>
      </c>
      <c r="S573" s="30">
        <v>2</v>
      </c>
      <c r="T573" s="30">
        <v>7.1</v>
      </c>
      <c r="U573" s="30">
        <v>6.3</v>
      </c>
      <c r="V573" s="30">
        <v>6.7</v>
      </c>
      <c r="W573" s="30">
        <v>6.8</v>
      </c>
      <c r="X573" s="30">
        <v>5.3</v>
      </c>
      <c r="Y573" s="30">
        <v>6.1</v>
      </c>
      <c r="Z573" s="30">
        <v>4.3</v>
      </c>
    </row>
    <row r="574" spans="1:26" x14ac:dyDescent="0.25">
      <c r="A574" s="105" t="s">
        <v>380</v>
      </c>
      <c r="B574" s="30">
        <f t="shared" si="785"/>
        <v>5.6</v>
      </c>
      <c r="C574" s="30">
        <f t="shared" ref="C574:D574" si="818">I269</f>
        <v>0</v>
      </c>
      <c r="D574" s="30">
        <f t="shared" si="818"/>
        <v>7.4</v>
      </c>
      <c r="E574" s="30">
        <f t="shared" si="787"/>
        <v>6.7</v>
      </c>
      <c r="F574" s="30">
        <f t="shared" ref="F574:G574" si="819">Q269</f>
        <v>3.3</v>
      </c>
      <c r="G574" s="30">
        <f t="shared" si="819"/>
        <v>5.2</v>
      </c>
      <c r="H574" s="30">
        <f t="shared" si="789"/>
        <v>6.4</v>
      </c>
      <c r="I574" s="30">
        <f t="shared" ref="I574:K574" si="820">Y269</f>
        <v>5.8</v>
      </c>
      <c r="J574" s="30">
        <f t="shared" si="820"/>
        <v>6.1</v>
      </c>
      <c r="K574" s="30">
        <f t="shared" si="820"/>
        <v>6.2</v>
      </c>
      <c r="O574" s="280">
        <v>411</v>
      </c>
      <c r="P574" s="101" t="s">
        <v>218</v>
      </c>
      <c r="Q574" s="30">
        <v>3.1</v>
      </c>
      <c r="R574" s="30">
        <v>0</v>
      </c>
      <c r="S574" s="30">
        <v>1.7</v>
      </c>
      <c r="T574" s="30">
        <v>7.9</v>
      </c>
      <c r="U574" s="30">
        <v>4.5999999999999996</v>
      </c>
      <c r="V574" s="30">
        <v>6.5</v>
      </c>
      <c r="W574" s="30">
        <v>6.9</v>
      </c>
      <c r="X574" s="30">
        <v>6.6</v>
      </c>
      <c r="Y574" s="30">
        <v>6.8</v>
      </c>
      <c r="Z574" s="30">
        <v>4.2</v>
      </c>
    </row>
    <row r="575" spans="1:26" x14ac:dyDescent="0.25">
      <c r="A575" s="109" t="s">
        <v>381</v>
      </c>
      <c r="B575" s="30">
        <f t="shared" si="785"/>
        <v>5.3</v>
      </c>
      <c r="C575" s="30">
        <f t="shared" ref="C575:D575" si="821">I270</f>
        <v>1.8</v>
      </c>
      <c r="D575" s="30">
        <f t="shared" si="821"/>
        <v>3.3</v>
      </c>
      <c r="E575" s="30">
        <f t="shared" si="787"/>
        <v>7.1</v>
      </c>
      <c r="F575" s="30">
        <f t="shared" ref="F575:G575" si="822">Q270</f>
        <v>8.1999999999999993</v>
      </c>
      <c r="G575" s="30">
        <f t="shared" si="822"/>
        <v>7.7</v>
      </c>
      <c r="H575" s="30">
        <f t="shared" si="789"/>
        <v>9.4</v>
      </c>
      <c r="I575" s="30">
        <f t="shared" ref="I575:K575" si="823">Y270</f>
        <v>6.9</v>
      </c>
      <c r="J575" s="30">
        <f t="shared" si="823"/>
        <v>8.4</v>
      </c>
      <c r="K575" s="30">
        <f t="shared" si="823"/>
        <v>6</v>
      </c>
      <c r="O575" s="280">
        <v>508</v>
      </c>
      <c r="P575" s="101" t="s">
        <v>51</v>
      </c>
      <c r="Q575" s="30">
        <v>3.7</v>
      </c>
      <c r="R575" s="30">
        <v>4</v>
      </c>
      <c r="S575" s="30">
        <v>3.9</v>
      </c>
      <c r="T575" s="30">
        <v>6.3</v>
      </c>
      <c r="U575" s="30">
        <v>3.2</v>
      </c>
      <c r="V575" s="30">
        <v>4.9000000000000004</v>
      </c>
      <c r="W575" s="30">
        <v>4.9000000000000004</v>
      </c>
      <c r="X575" s="30">
        <v>2.7</v>
      </c>
      <c r="Y575" s="30">
        <v>3.9</v>
      </c>
      <c r="Z575" s="30">
        <v>4.2</v>
      </c>
    </row>
    <row r="576" spans="1:26" x14ac:dyDescent="0.25">
      <c r="A576" s="105" t="s">
        <v>203</v>
      </c>
      <c r="B576" s="30">
        <f t="shared" si="785"/>
        <v>5.9</v>
      </c>
      <c r="C576" s="30">
        <f t="shared" ref="C576:D576" si="824">I271</f>
        <v>4.4000000000000004</v>
      </c>
      <c r="D576" s="30">
        <f t="shared" si="824"/>
        <v>5.2</v>
      </c>
      <c r="E576" s="30">
        <f t="shared" si="787"/>
        <v>7.4</v>
      </c>
      <c r="F576" s="30">
        <f t="shared" ref="F576:G576" si="825">Q271</f>
        <v>5.4</v>
      </c>
      <c r="G576" s="30">
        <f t="shared" si="825"/>
        <v>6.5</v>
      </c>
      <c r="H576" s="30">
        <f t="shared" si="789"/>
        <v>4.0999999999999996</v>
      </c>
      <c r="I576" s="30">
        <f t="shared" ref="I576:K576" si="826">Y271</f>
        <v>7.2</v>
      </c>
      <c r="J576" s="30">
        <f t="shared" si="826"/>
        <v>5.9</v>
      </c>
      <c r="K576" s="30">
        <f t="shared" si="826"/>
        <v>5.8</v>
      </c>
      <c r="O576" s="280">
        <v>701</v>
      </c>
      <c r="P576" s="101" t="s">
        <v>247</v>
      </c>
      <c r="Q576" s="30">
        <v>2.8</v>
      </c>
      <c r="R576" s="30">
        <v>3.2</v>
      </c>
      <c r="S576" s="30">
        <v>3</v>
      </c>
      <c r="T576" s="30">
        <v>6.7</v>
      </c>
      <c r="U576" s="30">
        <v>2</v>
      </c>
      <c r="V576" s="30">
        <v>4.8</v>
      </c>
      <c r="W576" s="30">
        <v>3.8</v>
      </c>
      <c r="X576" s="30">
        <v>6.1</v>
      </c>
      <c r="Y576" s="30">
        <v>5.0999999999999996</v>
      </c>
      <c r="Z576" s="30">
        <v>4.2</v>
      </c>
    </row>
    <row r="577" spans="1:26" x14ac:dyDescent="0.25">
      <c r="A577" s="105" t="s">
        <v>337</v>
      </c>
      <c r="B577" s="30">
        <f t="shared" si="785"/>
        <v>3.9</v>
      </c>
      <c r="C577" s="30">
        <f t="shared" ref="C577:D577" si="827">I272</f>
        <v>7.1</v>
      </c>
      <c r="D577" s="30">
        <f t="shared" si="827"/>
        <v>5.7</v>
      </c>
      <c r="E577" s="30">
        <f t="shared" si="787"/>
        <v>7</v>
      </c>
      <c r="F577" s="30">
        <f t="shared" ref="F577:G577" si="828">Q272</f>
        <v>5.3</v>
      </c>
      <c r="G577" s="30">
        <f t="shared" si="828"/>
        <v>6.2</v>
      </c>
      <c r="H577" s="30">
        <f t="shared" si="789"/>
        <v>5.6</v>
      </c>
      <c r="I577" s="30">
        <f t="shared" ref="I577:K577" si="829">Y272</f>
        <v>5.5</v>
      </c>
      <c r="J577" s="30">
        <f t="shared" si="829"/>
        <v>5.6</v>
      </c>
      <c r="K577" s="30">
        <f t="shared" si="829"/>
        <v>5.8</v>
      </c>
      <c r="O577" s="280">
        <v>422</v>
      </c>
      <c r="P577" s="101" t="s">
        <v>227</v>
      </c>
      <c r="Q577" s="30">
        <v>3.2</v>
      </c>
      <c r="R577" s="30">
        <v>0.5</v>
      </c>
      <c r="S577" s="30">
        <v>1.9</v>
      </c>
      <c r="T577" s="30">
        <v>7.4</v>
      </c>
      <c r="U577" s="30">
        <v>4</v>
      </c>
      <c r="V577" s="30">
        <v>6</v>
      </c>
      <c r="W577" s="30">
        <v>5.3</v>
      </c>
      <c r="X577" s="30">
        <v>6.7</v>
      </c>
      <c r="Y577" s="30">
        <v>6</v>
      </c>
      <c r="Z577" s="30">
        <v>4.0999999999999996</v>
      </c>
    </row>
    <row r="578" spans="1:26" x14ac:dyDescent="0.25">
      <c r="A578" s="105" t="s">
        <v>224</v>
      </c>
      <c r="B578" s="30">
        <f t="shared" si="785"/>
        <v>5.0999999999999996</v>
      </c>
      <c r="C578" s="30">
        <f t="shared" ref="C578:D578" si="830">I273</f>
        <v>1.4</v>
      </c>
      <c r="D578" s="30">
        <f t="shared" si="830"/>
        <v>3.5</v>
      </c>
      <c r="E578" s="30">
        <f t="shared" si="787"/>
        <v>7.3</v>
      </c>
      <c r="F578" s="30">
        <f t="shared" ref="F578:G578" si="831">Q273</f>
        <v>4.5999999999999996</v>
      </c>
      <c r="G578" s="30">
        <f t="shared" si="831"/>
        <v>6.1</v>
      </c>
      <c r="H578" s="30">
        <f t="shared" si="789"/>
        <v>5.7</v>
      </c>
      <c r="I578" s="30">
        <f t="shared" ref="I578:K578" si="832">Y273</f>
        <v>5.5</v>
      </c>
      <c r="J578" s="30">
        <f t="shared" si="832"/>
        <v>5.6</v>
      </c>
      <c r="K578" s="30">
        <f t="shared" si="832"/>
        <v>4.9000000000000004</v>
      </c>
      <c r="O578" s="280">
        <v>810</v>
      </c>
      <c r="P578" s="101" t="s">
        <v>269</v>
      </c>
      <c r="Q578" s="30">
        <v>3.4</v>
      </c>
      <c r="R578" s="30">
        <v>0</v>
      </c>
      <c r="S578" s="30">
        <v>1.9</v>
      </c>
      <c r="T578" s="30">
        <v>7</v>
      </c>
      <c r="U578" s="30">
        <v>3.1</v>
      </c>
      <c r="V578" s="30">
        <v>5.4</v>
      </c>
      <c r="W578" s="30">
        <v>6.5</v>
      </c>
      <c r="X578" s="30">
        <v>6.8</v>
      </c>
      <c r="Y578" s="30">
        <v>6.7</v>
      </c>
      <c r="Z578" s="30">
        <v>4.0999999999999996</v>
      </c>
    </row>
    <row r="579" spans="1:26" x14ac:dyDescent="0.25">
      <c r="A579" s="105" t="s">
        <v>382</v>
      </c>
      <c r="B579" s="30">
        <f t="shared" si="785"/>
        <v>3.2</v>
      </c>
      <c r="C579" s="30">
        <f t="shared" ref="C579:D579" si="833">I274</f>
        <v>5.6</v>
      </c>
      <c r="D579" s="30">
        <f t="shared" si="833"/>
        <v>4.5</v>
      </c>
      <c r="E579" s="30">
        <f t="shared" si="787"/>
        <v>7.2</v>
      </c>
      <c r="F579" s="30">
        <f t="shared" ref="F579:G579" si="834">Q274</f>
        <v>3.6</v>
      </c>
      <c r="G579" s="30">
        <f t="shared" si="834"/>
        <v>5.7</v>
      </c>
      <c r="H579" s="30">
        <f t="shared" si="789"/>
        <v>8.6</v>
      </c>
      <c r="I579" s="30">
        <f t="shared" ref="I579:K579" si="835">Y274</f>
        <v>4.5999999999999996</v>
      </c>
      <c r="J579" s="30">
        <f t="shared" si="835"/>
        <v>7.1</v>
      </c>
      <c r="K579" s="30">
        <f t="shared" si="835"/>
        <v>5.7</v>
      </c>
      <c r="O579" s="280">
        <v>904</v>
      </c>
      <c r="P579" s="101" t="s">
        <v>292</v>
      </c>
      <c r="Q579" s="30">
        <v>1.8</v>
      </c>
      <c r="R579" s="30">
        <v>1.4</v>
      </c>
      <c r="S579" s="30">
        <v>1.6</v>
      </c>
      <c r="T579" s="30">
        <v>7.4</v>
      </c>
      <c r="U579" s="30">
        <v>2.1</v>
      </c>
      <c r="V579" s="30">
        <v>5.3</v>
      </c>
      <c r="W579" s="30">
        <v>8.9</v>
      </c>
      <c r="X579" s="30">
        <v>7.3</v>
      </c>
      <c r="Y579" s="30">
        <v>8.1999999999999993</v>
      </c>
      <c r="Z579" s="30">
        <v>4.0999999999999996</v>
      </c>
    </row>
    <row r="580" spans="1:26" x14ac:dyDescent="0.25">
      <c r="A580" s="105" t="s">
        <v>383</v>
      </c>
      <c r="B580" s="30">
        <f t="shared" si="785"/>
        <v>2</v>
      </c>
      <c r="C580" s="30">
        <f t="shared" ref="C580:D580" si="836">I275</f>
        <v>2.5</v>
      </c>
      <c r="D580" s="30">
        <f t="shared" si="836"/>
        <v>5.0999999999999996</v>
      </c>
      <c r="E580" s="30">
        <f t="shared" si="787"/>
        <v>7.8</v>
      </c>
      <c r="F580" s="30">
        <f t="shared" ref="F580:G580" si="837">Q275</f>
        <v>4.2</v>
      </c>
      <c r="G580" s="30">
        <f t="shared" si="837"/>
        <v>6.3</v>
      </c>
      <c r="H580" s="30">
        <f t="shared" si="789"/>
        <v>9.1</v>
      </c>
      <c r="I580" s="30">
        <f t="shared" ref="I580:K580" si="838">Y275</f>
        <v>6.4</v>
      </c>
      <c r="J580" s="30">
        <f t="shared" si="838"/>
        <v>8</v>
      </c>
      <c r="K580" s="30">
        <f t="shared" si="838"/>
        <v>6.4</v>
      </c>
      <c r="O580" s="280">
        <v>1518</v>
      </c>
      <c r="P580" s="101" t="s">
        <v>356</v>
      </c>
      <c r="Q580" s="30">
        <v>2.2999999999999998</v>
      </c>
      <c r="R580" s="30">
        <v>1.9</v>
      </c>
      <c r="S580" s="30">
        <v>2.1</v>
      </c>
      <c r="T580" s="30">
        <v>7.4</v>
      </c>
      <c r="U580" s="30">
        <v>2.2999999999999998</v>
      </c>
      <c r="V580" s="30">
        <v>5.4</v>
      </c>
      <c r="W580" s="30">
        <v>5.3</v>
      </c>
      <c r="X580" s="30">
        <v>6.5</v>
      </c>
      <c r="Y580" s="30">
        <v>5.9</v>
      </c>
      <c r="Z580" s="30">
        <v>4.0999999999999996</v>
      </c>
    </row>
    <row r="581" spans="1:26" x14ac:dyDescent="0.25">
      <c r="A581" s="105" t="s">
        <v>226</v>
      </c>
      <c r="B581" s="30">
        <f t="shared" si="785"/>
        <v>3.8</v>
      </c>
      <c r="C581" s="30">
        <f t="shared" ref="C581:D581" si="839">I276</f>
        <v>6.2</v>
      </c>
      <c r="D581" s="30">
        <f t="shared" si="839"/>
        <v>2.2999999999999998</v>
      </c>
      <c r="E581" s="30">
        <f t="shared" si="787"/>
        <v>6.5</v>
      </c>
      <c r="F581" s="30">
        <f t="shared" ref="F581:G581" si="840">Q276</f>
        <v>4.8</v>
      </c>
      <c r="G581" s="30">
        <f t="shared" si="840"/>
        <v>5.7</v>
      </c>
      <c r="H581" s="30">
        <f t="shared" si="789"/>
        <v>8.5</v>
      </c>
      <c r="I581" s="30">
        <f t="shared" ref="I581:K581" si="841">Y276</f>
        <v>4.8</v>
      </c>
      <c r="J581" s="30">
        <f t="shared" si="841"/>
        <v>7.1</v>
      </c>
      <c r="K581" s="30">
        <f t="shared" si="841"/>
        <v>4.5</v>
      </c>
      <c r="O581" s="280">
        <v>905</v>
      </c>
      <c r="P581" s="101" t="s">
        <v>293</v>
      </c>
      <c r="Q581" s="30">
        <v>2.6</v>
      </c>
      <c r="R581" s="30">
        <v>0.9</v>
      </c>
      <c r="S581" s="30">
        <v>1.8</v>
      </c>
      <c r="T581" s="30">
        <v>6.9</v>
      </c>
      <c r="U581" s="30">
        <v>1.7</v>
      </c>
      <c r="V581" s="30">
        <v>4.8</v>
      </c>
      <c r="W581" s="30">
        <v>6.9</v>
      </c>
      <c r="X581" s="30">
        <v>7.8</v>
      </c>
      <c r="Y581" s="30">
        <v>7.4</v>
      </c>
      <c r="Z581" s="30">
        <v>4</v>
      </c>
    </row>
    <row r="582" spans="1:26" x14ac:dyDescent="0.25">
      <c r="A582" s="105" t="s">
        <v>384</v>
      </c>
      <c r="B582" s="30">
        <f t="shared" si="785"/>
        <v>4.0999999999999996</v>
      </c>
      <c r="C582" s="30">
        <f t="shared" ref="C582:D582" si="842">I277</f>
        <v>7.7</v>
      </c>
      <c r="D582" s="30">
        <f t="shared" si="842"/>
        <v>6.2</v>
      </c>
      <c r="E582" s="30">
        <f t="shared" si="787"/>
        <v>6.4</v>
      </c>
      <c r="F582" s="30">
        <f t="shared" ref="F582:G582" si="843">Q277</f>
        <v>3.9</v>
      </c>
      <c r="G582" s="30">
        <f t="shared" si="843"/>
        <v>5.3</v>
      </c>
      <c r="H582" s="30">
        <f t="shared" si="789"/>
        <v>3.8</v>
      </c>
      <c r="I582" s="30">
        <f t="shared" ref="I582:K582" si="844">Y277</f>
        <v>4.3</v>
      </c>
      <c r="J582" s="30">
        <f t="shared" si="844"/>
        <v>4.0999999999999996</v>
      </c>
      <c r="K582" s="30">
        <f t="shared" si="844"/>
        <v>5.0999999999999996</v>
      </c>
      <c r="O582" s="280">
        <v>1509</v>
      </c>
      <c r="P582" s="101" t="s">
        <v>348</v>
      </c>
      <c r="Q582" s="30">
        <v>2.1</v>
      </c>
      <c r="R582" s="30">
        <v>1.1000000000000001</v>
      </c>
      <c r="S582" s="30">
        <v>1.6</v>
      </c>
      <c r="T582" s="30">
        <v>7.4</v>
      </c>
      <c r="U582" s="30">
        <v>4.9000000000000004</v>
      </c>
      <c r="V582" s="30">
        <v>6.3</v>
      </c>
      <c r="W582" s="30">
        <v>6.8</v>
      </c>
      <c r="X582" s="30">
        <v>6</v>
      </c>
      <c r="Y582" s="30">
        <v>6.4</v>
      </c>
      <c r="Z582" s="30">
        <v>4</v>
      </c>
    </row>
    <row r="583" spans="1:26" x14ac:dyDescent="0.25">
      <c r="A583" s="105" t="s">
        <v>385</v>
      </c>
      <c r="B583" s="30">
        <f t="shared" si="785"/>
        <v>3.5</v>
      </c>
      <c r="C583" s="30">
        <f t="shared" ref="C583:D583" si="845">I278</f>
        <v>8.6999999999999993</v>
      </c>
      <c r="D583" s="30">
        <f t="shared" si="845"/>
        <v>6.8</v>
      </c>
      <c r="E583" s="30">
        <f t="shared" si="787"/>
        <v>6.6</v>
      </c>
      <c r="F583" s="30">
        <f t="shared" ref="F583:G583" si="846">Q278</f>
        <v>3.8</v>
      </c>
      <c r="G583" s="30">
        <f t="shared" si="846"/>
        <v>5.4</v>
      </c>
      <c r="H583" s="30">
        <f t="shared" si="789"/>
        <v>2.6</v>
      </c>
      <c r="I583" s="30">
        <f t="shared" ref="I583:K583" si="847">Y278</f>
        <v>4.5</v>
      </c>
      <c r="J583" s="30">
        <f t="shared" si="847"/>
        <v>3.6</v>
      </c>
      <c r="K583" s="30">
        <f t="shared" si="847"/>
        <v>5.0999999999999996</v>
      </c>
      <c r="O583" s="280">
        <v>315</v>
      </c>
      <c r="P583" s="101" t="s">
        <v>202</v>
      </c>
      <c r="Q583" s="30">
        <v>1.4</v>
      </c>
      <c r="R583" s="30">
        <v>1.2</v>
      </c>
      <c r="S583" s="30">
        <v>1.3</v>
      </c>
      <c r="T583" s="30">
        <v>7.5</v>
      </c>
      <c r="U583" s="30">
        <v>3.1</v>
      </c>
      <c r="V583" s="30">
        <v>5.7</v>
      </c>
      <c r="W583" s="30">
        <v>8.8000000000000007</v>
      </c>
      <c r="X583" s="30">
        <v>6.9</v>
      </c>
      <c r="Y583" s="30">
        <v>8</v>
      </c>
      <c r="Z583" s="30">
        <v>3.9</v>
      </c>
    </row>
    <row r="584" spans="1:26" x14ac:dyDescent="0.25">
      <c r="A584" s="105" t="s">
        <v>386</v>
      </c>
      <c r="B584" s="30">
        <f t="shared" si="785"/>
        <v>4.5</v>
      </c>
      <c r="C584" s="30">
        <f t="shared" ref="C584:D584" si="848">I279</f>
        <v>7.1</v>
      </c>
      <c r="D584" s="30">
        <f t="shared" si="848"/>
        <v>6</v>
      </c>
      <c r="E584" s="30">
        <f t="shared" si="787"/>
        <v>8.3000000000000007</v>
      </c>
      <c r="F584" s="30">
        <f t="shared" ref="F584:G584" si="849">Q279</f>
        <v>5</v>
      </c>
      <c r="G584" s="30">
        <f t="shared" si="849"/>
        <v>7</v>
      </c>
      <c r="H584" s="30">
        <f t="shared" si="789"/>
        <v>4.4000000000000004</v>
      </c>
      <c r="I584" s="30">
        <f t="shared" ref="I584:K584" si="850">Y279</f>
        <v>6.8</v>
      </c>
      <c r="J584" s="30">
        <f t="shared" si="850"/>
        <v>5.7</v>
      </c>
      <c r="K584" s="30">
        <f t="shared" si="850"/>
        <v>6.2</v>
      </c>
      <c r="O584" s="280">
        <v>818</v>
      </c>
      <c r="P584" s="101" t="s">
        <v>277</v>
      </c>
      <c r="Q584" s="30">
        <v>5</v>
      </c>
      <c r="R584" s="30">
        <v>0</v>
      </c>
      <c r="S584" s="30">
        <v>2.9</v>
      </c>
      <c r="T584" s="30">
        <v>5.3</v>
      </c>
      <c r="U584" s="30">
        <v>2.1</v>
      </c>
      <c r="V584" s="30">
        <v>3.9</v>
      </c>
      <c r="W584" s="30">
        <v>6</v>
      </c>
      <c r="X584" s="30">
        <v>4</v>
      </c>
      <c r="Y584" s="30">
        <v>5.0999999999999996</v>
      </c>
      <c r="Z584" s="30">
        <v>3.9</v>
      </c>
    </row>
    <row r="585" spans="1:26" x14ac:dyDescent="0.25">
      <c r="A585" s="105" t="s">
        <v>388</v>
      </c>
      <c r="B585" s="30">
        <f t="shared" si="785"/>
        <v>6.9</v>
      </c>
      <c r="C585" s="30">
        <f t="shared" ref="C585:D585" si="851">I280</f>
        <v>1.3</v>
      </c>
      <c r="D585" s="30">
        <f t="shared" si="851"/>
        <v>4.7</v>
      </c>
      <c r="E585" s="30">
        <f t="shared" si="787"/>
        <v>7.5</v>
      </c>
      <c r="F585" s="30">
        <f t="shared" ref="F585:G585" si="852">Q280</f>
        <v>7.2</v>
      </c>
      <c r="G585" s="30">
        <f t="shared" si="852"/>
        <v>7.4</v>
      </c>
      <c r="H585" s="30">
        <f t="shared" si="789"/>
        <v>3.5</v>
      </c>
      <c r="I585" s="30">
        <f t="shared" ref="I585:K585" si="853">Y280</f>
        <v>5.8</v>
      </c>
      <c r="J585" s="30">
        <f t="shared" si="853"/>
        <v>4.8</v>
      </c>
      <c r="K585" s="30">
        <f t="shared" si="853"/>
        <v>5.5</v>
      </c>
      <c r="O585" s="280">
        <v>320</v>
      </c>
      <c r="P585" s="101" t="s">
        <v>206</v>
      </c>
      <c r="Q585" s="30">
        <v>1.5</v>
      </c>
      <c r="R585" s="30">
        <v>0.9</v>
      </c>
      <c r="S585" s="30">
        <v>1.2</v>
      </c>
      <c r="T585" s="30">
        <v>7.7</v>
      </c>
      <c r="U585" s="30">
        <v>5.7</v>
      </c>
      <c r="V585" s="30">
        <v>6.8</v>
      </c>
      <c r="W585" s="30">
        <v>7.1</v>
      </c>
      <c r="X585" s="30">
        <v>6.6</v>
      </c>
      <c r="Y585" s="30">
        <v>6.9</v>
      </c>
      <c r="Z585" s="30">
        <v>3.8</v>
      </c>
    </row>
    <row r="586" spans="1:26" x14ac:dyDescent="0.25">
      <c r="A586" s="105" t="s">
        <v>389</v>
      </c>
      <c r="B586" s="30">
        <f t="shared" si="785"/>
        <v>6.4</v>
      </c>
      <c r="C586" s="30">
        <f t="shared" ref="C586:D586" si="854">I281</f>
        <v>4.2</v>
      </c>
      <c r="D586" s="30">
        <f t="shared" si="854"/>
        <v>5.4</v>
      </c>
      <c r="E586" s="30">
        <f t="shared" si="787"/>
        <v>7.2</v>
      </c>
      <c r="F586" s="30">
        <f t="shared" ref="F586:G586" si="855">Q281</f>
        <v>4.5</v>
      </c>
      <c r="G586" s="30">
        <f t="shared" si="855"/>
        <v>6</v>
      </c>
      <c r="H586" s="30">
        <f t="shared" si="789"/>
        <v>9.1</v>
      </c>
      <c r="I586" s="30">
        <f t="shared" ref="I586:K586" si="856">Y281</f>
        <v>5.0999999999999996</v>
      </c>
      <c r="J586" s="30">
        <f t="shared" si="856"/>
        <v>7.6</v>
      </c>
      <c r="K586" s="30">
        <f t="shared" si="856"/>
        <v>6.3</v>
      </c>
      <c r="O586" s="280">
        <v>826</v>
      </c>
      <c r="P586" s="101" t="s">
        <v>285</v>
      </c>
      <c r="Q586" s="30">
        <v>2.2000000000000002</v>
      </c>
      <c r="R586" s="30">
        <v>5.0999999999999996</v>
      </c>
      <c r="S586" s="30">
        <v>3.8</v>
      </c>
      <c r="T586" s="30">
        <v>5.2</v>
      </c>
      <c r="U586" s="30">
        <v>2.6</v>
      </c>
      <c r="V586" s="30">
        <v>4</v>
      </c>
      <c r="W586" s="30">
        <v>2.9</v>
      </c>
      <c r="X586" s="30">
        <v>3.7</v>
      </c>
      <c r="Y586" s="30">
        <v>3.3</v>
      </c>
      <c r="Z586" s="30">
        <v>3.7</v>
      </c>
    </row>
    <row r="587" spans="1:26" x14ac:dyDescent="0.25">
      <c r="A587" s="105" t="s">
        <v>390</v>
      </c>
      <c r="B587" s="30">
        <f t="shared" si="785"/>
        <v>6.3</v>
      </c>
      <c r="C587" s="30">
        <f t="shared" ref="C587:D587" si="857">I282</f>
        <v>3.3</v>
      </c>
      <c r="D587" s="30">
        <f t="shared" si="857"/>
        <v>5</v>
      </c>
      <c r="E587" s="30">
        <f t="shared" si="787"/>
        <v>7.3</v>
      </c>
      <c r="F587" s="30">
        <f t="shared" ref="F587:G587" si="858">Q282</f>
        <v>4.3</v>
      </c>
      <c r="G587" s="30">
        <f t="shared" si="858"/>
        <v>6</v>
      </c>
      <c r="H587" s="30">
        <f t="shared" si="789"/>
        <v>8.4</v>
      </c>
      <c r="I587" s="30">
        <f t="shared" ref="I587:K587" si="859">Y282</f>
        <v>5</v>
      </c>
      <c r="J587" s="30">
        <f t="shared" si="859"/>
        <v>7</v>
      </c>
      <c r="K587" s="30">
        <f t="shared" si="859"/>
        <v>5.9</v>
      </c>
      <c r="O587" s="280">
        <v>827</v>
      </c>
      <c r="P587" s="101" t="s">
        <v>286</v>
      </c>
      <c r="Q587" s="30">
        <v>2</v>
      </c>
      <c r="R587" s="30">
        <v>3.3</v>
      </c>
      <c r="S587" s="30">
        <v>2.7</v>
      </c>
      <c r="T587" s="30">
        <v>6.5</v>
      </c>
      <c r="U587" s="30">
        <v>2</v>
      </c>
      <c r="V587" s="30">
        <v>4.5999999999999996</v>
      </c>
      <c r="W587" s="30">
        <v>4.2</v>
      </c>
      <c r="X587" s="30">
        <v>4.2</v>
      </c>
      <c r="Y587" s="30">
        <v>4.2</v>
      </c>
      <c r="Z587" s="30">
        <v>3.7</v>
      </c>
    </row>
    <row r="588" spans="1:26" x14ac:dyDescent="0.25">
      <c r="A588" s="105" t="s">
        <v>391</v>
      </c>
      <c r="B588" s="30">
        <f t="shared" si="785"/>
        <v>6.4</v>
      </c>
      <c r="C588" s="30">
        <f t="shared" ref="C588:D588" si="860">I283</f>
        <v>2.6</v>
      </c>
      <c r="D588" s="30">
        <f t="shared" si="860"/>
        <v>4.8</v>
      </c>
      <c r="E588" s="30">
        <f t="shared" si="787"/>
        <v>7.9</v>
      </c>
      <c r="F588" s="30">
        <f t="shared" ref="F588:G588" si="861">Q283</f>
        <v>4.2</v>
      </c>
      <c r="G588" s="30">
        <f t="shared" si="861"/>
        <v>6.4</v>
      </c>
      <c r="H588" s="30">
        <f t="shared" si="789"/>
        <v>9</v>
      </c>
      <c r="I588" s="30">
        <f t="shared" ref="I588:K588" si="862">Y283</f>
        <v>7</v>
      </c>
      <c r="J588" s="30">
        <f t="shared" si="862"/>
        <v>8.1999999999999993</v>
      </c>
      <c r="K588" s="30">
        <f t="shared" si="862"/>
        <v>6.3</v>
      </c>
      <c r="O588" s="280">
        <v>1506</v>
      </c>
      <c r="P588" s="101" t="s">
        <v>190</v>
      </c>
      <c r="Q588" s="30">
        <v>1.9</v>
      </c>
      <c r="R588" s="30">
        <v>0</v>
      </c>
      <c r="S588" s="30">
        <v>1</v>
      </c>
      <c r="T588" s="30">
        <v>8.1</v>
      </c>
      <c r="U588" s="30">
        <v>5</v>
      </c>
      <c r="V588" s="30">
        <v>6.8</v>
      </c>
      <c r="W588" s="30">
        <v>7.8</v>
      </c>
      <c r="X588" s="30">
        <v>6.7</v>
      </c>
      <c r="Y588" s="30">
        <v>7.3</v>
      </c>
      <c r="Z588" s="30">
        <v>3.7</v>
      </c>
    </row>
    <row r="589" spans="1:26" x14ac:dyDescent="0.25">
      <c r="A589" s="105" t="s">
        <v>392</v>
      </c>
      <c r="B589" s="30">
        <f t="shared" si="785"/>
        <v>5.8</v>
      </c>
      <c r="C589" s="30">
        <f t="shared" ref="C589:D589" si="863">I284</f>
        <v>0</v>
      </c>
      <c r="D589" s="30">
        <f t="shared" si="863"/>
        <v>3.4</v>
      </c>
      <c r="E589" s="30">
        <f t="shared" si="787"/>
        <v>7.5</v>
      </c>
      <c r="F589" s="30">
        <f t="shared" ref="F589:G589" si="864">Q284</f>
        <v>5.6</v>
      </c>
      <c r="G589" s="30">
        <f t="shared" si="864"/>
        <v>6.7</v>
      </c>
      <c r="H589" s="30">
        <f t="shared" si="789"/>
        <v>9.1</v>
      </c>
      <c r="I589" s="30">
        <f t="shared" ref="I589:K589" si="865">Y284</f>
        <v>6.9</v>
      </c>
      <c r="J589" s="30">
        <f t="shared" si="865"/>
        <v>8.1999999999999993</v>
      </c>
      <c r="K589" s="30">
        <f t="shared" si="865"/>
        <v>5.7</v>
      </c>
      <c r="O589" s="280">
        <v>1517</v>
      </c>
      <c r="P589" s="101" t="s">
        <v>355</v>
      </c>
      <c r="Q589" s="30">
        <v>2.4</v>
      </c>
      <c r="R589" s="30">
        <v>0</v>
      </c>
      <c r="S589" s="30">
        <v>1.3</v>
      </c>
      <c r="T589" s="30">
        <v>6.9</v>
      </c>
      <c r="U589" s="30">
        <v>5.8</v>
      </c>
      <c r="V589" s="30">
        <v>6.4</v>
      </c>
      <c r="W589" s="30">
        <v>5.8</v>
      </c>
      <c r="X589" s="30">
        <v>6.6</v>
      </c>
      <c r="Y589" s="30">
        <v>6.2</v>
      </c>
      <c r="Z589" s="30">
        <v>3.7</v>
      </c>
    </row>
    <row r="590" spans="1:26" x14ac:dyDescent="0.25">
      <c r="A590" s="105" t="s">
        <v>393</v>
      </c>
      <c r="B590" s="30">
        <f t="shared" si="785"/>
        <v>6.7</v>
      </c>
      <c r="C590" s="30">
        <f t="shared" ref="C590:D590" si="866">I285</f>
        <v>0</v>
      </c>
      <c r="D590" s="30">
        <f t="shared" si="866"/>
        <v>4.0999999999999996</v>
      </c>
      <c r="E590" s="30">
        <f t="shared" si="787"/>
        <v>7.1</v>
      </c>
      <c r="F590" s="30">
        <f t="shared" ref="F590:G590" si="867">Q285</f>
        <v>4.5999999999999996</v>
      </c>
      <c r="G590" s="30">
        <f t="shared" si="867"/>
        <v>6</v>
      </c>
      <c r="H590" s="30">
        <f t="shared" si="789"/>
        <v>3.9</v>
      </c>
      <c r="I590" s="30">
        <f t="shared" ref="I590:K590" si="868">Y285</f>
        <v>5.8</v>
      </c>
      <c r="J590" s="30">
        <f t="shared" si="868"/>
        <v>4.9000000000000004</v>
      </c>
      <c r="K590" s="30">
        <f t="shared" si="868"/>
        <v>4.9000000000000004</v>
      </c>
      <c r="O590" s="280">
        <v>817</v>
      </c>
      <c r="P590" s="101" t="s">
        <v>276</v>
      </c>
      <c r="Q590" s="30">
        <v>2.1</v>
      </c>
      <c r="R590" s="30">
        <v>2.2999999999999998</v>
      </c>
      <c r="S590" s="30">
        <v>2.2000000000000002</v>
      </c>
      <c r="T590" s="30">
        <v>6.3</v>
      </c>
      <c r="U590" s="30">
        <v>1.5</v>
      </c>
      <c r="V590" s="30">
        <v>4.3</v>
      </c>
      <c r="W590" s="30">
        <v>4.5</v>
      </c>
      <c r="X590" s="30">
        <v>5.4</v>
      </c>
      <c r="Y590" s="30">
        <v>5</v>
      </c>
      <c r="Z590" s="30">
        <v>3.6</v>
      </c>
    </row>
    <row r="591" spans="1:26" x14ac:dyDescent="0.25">
      <c r="A591" s="105" t="s">
        <v>394</v>
      </c>
      <c r="B591" s="30">
        <f t="shared" si="785"/>
        <v>7.4</v>
      </c>
      <c r="C591" s="30">
        <f t="shared" ref="C591:D591" si="869">I286</f>
        <v>0</v>
      </c>
      <c r="D591" s="30">
        <f t="shared" si="869"/>
        <v>4.7</v>
      </c>
      <c r="E591" s="30">
        <f t="shared" si="787"/>
        <v>8</v>
      </c>
      <c r="F591" s="30">
        <f t="shared" ref="F591:G591" si="870">Q286</f>
        <v>5.3</v>
      </c>
      <c r="G591" s="30">
        <f t="shared" si="870"/>
        <v>6.9</v>
      </c>
      <c r="H591" s="30">
        <f t="shared" si="789"/>
        <v>6.6</v>
      </c>
      <c r="I591" s="30">
        <f t="shared" ref="I591:K591" si="871">Y286</f>
        <v>7.5</v>
      </c>
      <c r="J591" s="30">
        <f t="shared" si="871"/>
        <v>7.1</v>
      </c>
      <c r="K591" s="30">
        <f t="shared" si="871"/>
        <v>6.1</v>
      </c>
      <c r="O591" s="280">
        <v>906</v>
      </c>
      <c r="P591" s="101" t="s">
        <v>294</v>
      </c>
      <c r="Q591" s="30">
        <v>0</v>
      </c>
      <c r="R591" s="30">
        <v>1.5</v>
      </c>
      <c r="S591" s="30">
        <v>0.8</v>
      </c>
      <c r="T591" s="30">
        <v>8.8000000000000007</v>
      </c>
      <c r="U591" s="30">
        <v>2.2999999999999998</v>
      </c>
      <c r="V591" s="30">
        <v>6.6</v>
      </c>
      <c r="W591" s="30">
        <v>8.8000000000000007</v>
      </c>
      <c r="X591" s="30">
        <v>8.3000000000000007</v>
      </c>
      <c r="Y591" s="30">
        <v>8.6</v>
      </c>
      <c r="Z591" s="30">
        <v>3.6</v>
      </c>
    </row>
    <row r="592" spans="1:26" x14ac:dyDescent="0.25">
      <c r="A592" s="105" t="s">
        <v>395</v>
      </c>
      <c r="B592" s="30">
        <f t="shared" si="785"/>
        <v>5.5</v>
      </c>
      <c r="C592" s="30">
        <f t="shared" ref="C592:D592" si="872">I287</f>
        <v>3.5</v>
      </c>
      <c r="D592" s="30">
        <f t="shared" si="872"/>
        <v>4.5999999999999996</v>
      </c>
      <c r="E592" s="30">
        <f t="shared" si="787"/>
        <v>8.4</v>
      </c>
      <c r="F592" s="30">
        <f t="shared" ref="F592:G592" si="873">Q287</f>
        <v>4.4000000000000004</v>
      </c>
      <c r="G592" s="30">
        <f t="shared" si="873"/>
        <v>6.8</v>
      </c>
      <c r="H592" s="30">
        <f t="shared" si="789"/>
        <v>8.1999999999999993</v>
      </c>
      <c r="I592" s="30">
        <f t="shared" ref="I592:K592" si="874">Y287</f>
        <v>8.6</v>
      </c>
      <c r="J592" s="30">
        <f t="shared" si="874"/>
        <v>8.4</v>
      </c>
      <c r="K592" s="30">
        <f t="shared" si="874"/>
        <v>6.4</v>
      </c>
      <c r="O592" s="280">
        <v>1515</v>
      </c>
      <c r="P592" s="101" t="s">
        <v>353</v>
      </c>
      <c r="Q592" s="30">
        <v>2.2000000000000002</v>
      </c>
      <c r="R592" s="30">
        <v>0</v>
      </c>
      <c r="S592" s="30">
        <v>1.2</v>
      </c>
      <c r="T592" s="30">
        <v>7</v>
      </c>
      <c r="U592" s="30">
        <v>5.2</v>
      </c>
      <c r="V592" s="30">
        <v>6.2</v>
      </c>
      <c r="W592" s="30">
        <v>6.8</v>
      </c>
      <c r="X592" s="30">
        <v>5.9</v>
      </c>
      <c r="Y592" s="30">
        <v>6.4</v>
      </c>
      <c r="Z592" s="30">
        <v>3.6</v>
      </c>
    </row>
    <row r="593" spans="1:26" x14ac:dyDescent="0.25">
      <c r="A593" s="105" t="s">
        <v>396</v>
      </c>
      <c r="B593" s="30">
        <f t="shared" si="785"/>
        <v>5.7</v>
      </c>
      <c r="C593" s="30">
        <f t="shared" ref="C593:D593" si="875">I288</f>
        <v>1.3</v>
      </c>
      <c r="D593" s="30">
        <f t="shared" si="875"/>
        <v>3.8</v>
      </c>
      <c r="E593" s="30">
        <f t="shared" si="787"/>
        <v>6.5</v>
      </c>
      <c r="F593" s="30">
        <f t="shared" ref="F593:G593" si="876">Q288</f>
        <v>6.1</v>
      </c>
      <c r="G593" s="30">
        <f t="shared" si="876"/>
        <v>6.3</v>
      </c>
      <c r="H593" s="30">
        <f t="shared" si="789"/>
        <v>6.2</v>
      </c>
      <c r="I593" s="30">
        <f t="shared" ref="I593:K593" si="877">Y288</f>
        <v>5</v>
      </c>
      <c r="J593" s="30">
        <f t="shared" si="877"/>
        <v>5.6</v>
      </c>
      <c r="K593" s="30">
        <f t="shared" si="877"/>
        <v>5.0999999999999996</v>
      </c>
      <c r="O593" s="280">
        <v>1512</v>
      </c>
      <c r="P593" s="101" t="s">
        <v>351</v>
      </c>
      <c r="Q593" s="30">
        <v>1.9</v>
      </c>
      <c r="R593" s="30">
        <v>0</v>
      </c>
      <c r="S593" s="30">
        <v>1</v>
      </c>
      <c r="T593" s="30">
        <v>7.9</v>
      </c>
      <c r="U593" s="30">
        <v>4.2</v>
      </c>
      <c r="V593" s="30">
        <v>6.4</v>
      </c>
      <c r="W593" s="30">
        <v>6.3</v>
      </c>
      <c r="X593" s="30">
        <v>7</v>
      </c>
      <c r="Y593" s="30">
        <v>6.7</v>
      </c>
      <c r="Z593" s="30">
        <v>3.5</v>
      </c>
    </row>
    <row r="594" spans="1:26" x14ac:dyDescent="0.25">
      <c r="A594" s="105" t="s">
        <v>397</v>
      </c>
      <c r="B594" s="30">
        <f t="shared" si="785"/>
        <v>4.2</v>
      </c>
      <c r="C594" s="30">
        <f t="shared" ref="C594:D594" si="878">I289</f>
        <v>0</v>
      </c>
      <c r="D594" s="30">
        <f t="shared" si="878"/>
        <v>2.2999999999999998</v>
      </c>
      <c r="E594" s="30">
        <f t="shared" si="787"/>
        <v>7.5</v>
      </c>
      <c r="F594" s="30">
        <f t="shared" ref="F594:G594" si="879">Q289</f>
        <v>7.8</v>
      </c>
      <c r="G594" s="30">
        <f t="shared" si="879"/>
        <v>7.7</v>
      </c>
      <c r="H594" s="30">
        <f t="shared" si="789"/>
        <v>3.4</v>
      </c>
      <c r="I594" s="30">
        <f t="shared" ref="I594:K594" si="880">Y289</f>
        <v>7.4</v>
      </c>
      <c r="J594" s="30">
        <f t="shared" si="880"/>
        <v>5.8</v>
      </c>
      <c r="K594" s="30">
        <f t="shared" si="880"/>
        <v>4.7</v>
      </c>
      <c r="O594" s="280">
        <v>812</v>
      </c>
      <c r="P594" s="101" t="s">
        <v>271</v>
      </c>
      <c r="Q594" s="30">
        <v>2.1</v>
      </c>
      <c r="R594" s="30">
        <v>0</v>
      </c>
      <c r="S594" s="30">
        <v>1.1000000000000001</v>
      </c>
      <c r="T594" s="30">
        <v>6.8</v>
      </c>
      <c r="U594" s="30">
        <v>2.9</v>
      </c>
      <c r="V594" s="30">
        <v>5.2</v>
      </c>
      <c r="W594" s="30">
        <v>7.6</v>
      </c>
      <c r="X594" s="30">
        <v>5.6</v>
      </c>
      <c r="Y594" s="30">
        <v>6.7</v>
      </c>
      <c r="Z594" s="30">
        <v>3.4</v>
      </c>
    </row>
    <row r="595" spans="1:26" x14ac:dyDescent="0.25">
      <c r="A595" s="105" t="s">
        <v>398</v>
      </c>
      <c r="B595" s="30">
        <f t="shared" si="785"/>
        <v>1</v>
      </c>
      <c r="C595" s="30">
        <f t="shared" ref="C595:D595" si="881">I290</f>
        <v>6.4</v>
      </c>
      <c r="D595" s="30">
        <f t="shared" si="881"/>
        <v>4.2</v>
      </c>
      <c r="E595" s="30">
        <f t="shared" si="787"/>
        <v>7.3</v>
      </c>
      <c r="F595" s="30">
        <f t="shared" ref="F595:G595" si="882">Q290</f>
        <v>4.0999999999999996</v>
      </c>
      <c r="G595" s="30">
        <f t="shared" si="882"/>
        <v>5.9</v>
      </c>
      <c r="H595" s="30">
        <f t="shared" si="789"/>
        <v>8.6999999999999993</v>
      </c>
      <c r="I595" s="30">
        <f t="shared" ref="I595:K595" si="883">Y290</f>
        <v>5.2</v>
      </c>
      <c r="J595" s="30">
        <f t="shared" si="883"/>
        <v>7.3</v>
      </c>
      <c r="K595" s="30">
        <f t="shared" si="883"/>
        <v>5.7</v>
      </c>
      <c r="O595" s="280">
        <v>825</v>
      </c>
      <c r="P595" s="101" t="s">
        <v>284</v>
      </c>
      <c r="Q595" s="30">
        <v>2</v>
      </c>
      <c r="R595" s="30">
        <v>1.1000000000000001</v>
      </c>
      <c r="S595" s="30">
        <v>1.6</v>
      </c>
      <c r="T595" s="30">
        <v>5.4</v>
      </c>
      <c r="U595" s="30">
        <v>2.4</v>
      </c>
      <c r="V595" s="30">
        <v>4.0999999999999996</v>
      </c>
      <c r="W595" s="30">
        <v>7.1</v>
      </c>
      <c r="X595" s="30">
        <v>4.7</v>
      </c>
      <c r="Y595" s="30">
        <v>6</v>
      </c>
      <c r="Z595" s="30">
        <v>3.4</v>
      </c>
    </row>
    <row r="596" spans="1:26" x14ac:dyDescent="0.25">
      <c r="A596" s="105" t="s">
        <v>399</v>
      </c>
      <c r="B596" s="30">
        <f t="shared" si="785"/>
        <v>4.7</v>
      </c>
      <c r="C596" s="30">
        <f t="shared" ref="C596:D596" si="884">I291</f>
        <v>5.2</v>
      </c>
      <c r="D596" s="30">
        <f t="shared" si="884"/>
        <v>5</v>
      </c>
      <c r="E596" s="30">
        <f t="shared" si="787"/>
        <v>7.2</v>
      </c>
      <c r="F596" s="30">
        <f t="shared" ref="F596:G596" si="885">Q291</f>
        <v>6.6</v>
      </c>
      <c r="G596" s="30">
        <f t="shared" si="885"/>
        <v>6.9</v>
      </c>
      <c r="H596" s="30">
        <f t="shared" si="789"/>
        <v>3.4</v>
      </c>
      <c r="I596" s="30">
        <f t="shared" ref="I596:K596" si="886">Y291</f>
        <v>6</v>
      </c>
      <c r="J596" s="30">
        <f t="shared" si="886"/>
        <v>4.8</v>
      </c>
      <c r="K596" s="30">
        <f t="shared" si="886"/>
        <v>5.5</v>
      </c>
      <c r="O596" s="280">
        <v>705</v>
      </c>
      <c r="P596" s="101" t="s">
        <v>250</v>
      </c>
      <c r="Q596" s="30">
        <v>0.9</v>
      </c>
      <c r="R596" s="30">
        <v>2.1</v>
      </c>
      <c r="S596" s="30">
        <v>1.5</v>
      </c>
      <c r="T596" s="30">
        <v>6.3</v>
      </c>
      <c r="U596" s="30">
        <v>2</v>
      </c>
      <c r="V596" s="30">
        <v>4.5</v>
      </c>
      <c r="W596" s="30">
        <v>5.7</v>
      </c>
      <c r="X596" s="30">
        <v>5.2</v>
      </c>
      <c r="Y596" s="30">
        <v>5.5</v>
      </c>
      <c r="Z596" s="30">
        <v>3.3</v>
      </c>
    </row>
    <row r="597" spans="1:26" x14ac:dyDescent="0.25">
      <c r="A597" s="105" t="s">
        <v>400</v>
      </c>
      <c r="B597" s="30">
        <f t="shared" si="785"/>
        <v>6.4</v>
      </c>
      <c r="C597" s="30">
        <f t="shared" ref="C597:D597" si="887">I292</f>
        <v>10</v>
      </c>
      <c r="D597" s="30">
        <f t="shared" si="887"/>
        <v>8.8000000000000007</v>
      </c>
      <c r="E597" s="30">
        <f t="shared" si="787"/>
        <v>5.5</v>
      </c>
      <c r="F597" s="30">
        <f t="shared" ref="F597:G597" si="888">Q292</f>
        <v>7.2</v>
      </c>
      <c r="G597" s="30">
        <f t="shared" si="888"/>
        <v>6.4</v>
      </c>
      <c r="H597" s="30">
        <f t="shared" si="789"/>
        <v>2.1</v>
      </c>
      <c r="I597" s="30">
        <f t="shared" ref="I597:K597" si="889">Y292</f>
        <v>3.4</v>
      </c>
      <c r="J597" s="30">
        <f t="shared" si="889"/>
        <v>2.8</v>
      </c>
      <c r="K597" s="30">
        <f t="shared" si="889"/>
        <v>5.4</v>
      </c>
      <c r="O597" s="280">
        <v>823</v>
      </c>
      <c r="P597" s="101" t="s">
        <v>282</v>
      </c>
      <c r="Q597" s="30">
        <v>2.7</v>
      </c>
      <c r="R597" s="30">
        <v>2.5</v>
      </c>
      <c r="S597" s="30">
        <v>2.6</v>
      </c>
      <c r="T597" s="30">
        <v>4.4000000000000004</v>
      </c>
      <c r="U597" s="30">
        <v>1.2</v>
      </c>
      <c r="V597" s="30">
        <v>3</v>
      </c>
      <c r="W597" s="30">
        <v>4.8</v>
      </c>
      <c r="X597" s="30">
        <v>3.3</v>
      </c>
      <c r="Y597" s="30">
        <v>4.0999999999999996</v>
      </c>
      <c r="Z597" s="30">
        <v>3.2</v>
      </c>
    </row>
    <row r="598" spans="1:26" x14ac:dyDescent="0.25">
      <c r="A598" s="105" t="s">
        <v>401</v>
      </c>
      <c r="B598" s="30">
        <f t="shared" si="785"/>
        <v>4.9000000000000004</v>
      </c>
      <c r="C598" s="30">
        <f t="shared" ref="C598:D598" si="890">I293</f>
        <v>1</v>
      </c>
      <c r="D598" s="30">
        <f t="shared" si="890"/>
        <v>3.2</v>
      </c>
      <c r="E598" s="30">
        <f t="shared" si="787"/>
        <v>8.3000000000000007</v>
      </c>
      <c r="F598" s="30">
        <f t="shared" ref="F598:G598" si="891">Q293</f>
        <v>4.0999999999999996</v>
      </c>
      <c r="G598" s="30">
        <f t="shared" si="891"/>
        <v>6.7</v>
      </c>
      <c r="H598" s="30">
        <f t="shared" si="789"/>
        <v>6.7</v>
      </c>
      <c r="I598" s="30">
        <f t="shared" ref="I598:K598" si="892">Y293</f>
        <v>7.3</v>
      </c>
      <c r="J598" s="30">
        <f t="shared" si="892"/>
        <v>7</v>
      </c>
      <c r="K598" s="30">
        <f t="shared" si="892"/>
        <v>5.3</v>
      </c>
      <c r="O598" s="280">
        <v>309</v>
      </c>
      <c r="P598" s="101" t="s">
        <v>196</v>
      </c>
      <c r="Q598" s="30">
        <v>1.8</v>
      </c>
      <c r="R598" s="30">
        <v>1.7</v>
      </c>
      <c r="S598" s="30">
        <v>1.8</v>
      </c>
      <c r="T598" s="30">
        <v>5.6</v>
      </c>
      <c r="U598" s="30">
        <v>1.6</v>
      </c>
      <c r="V598" s="30">
        <v>3.9</v>
      </c>
      <c r="W598" s="30">
        <v>4.0999999999999996</v>
      </c>
      <c r="X598" s="30">
        <v>4</v>
      </c>
      <c r="Y598" s="30">
        <v>4.0999999999999996</v>
      </c>
      <c r="Z598" s="30">
        <v>3.1</v>
      </c>
    </row>
    <row r="599" spans="1:26" x14ac:dyDescent="0.25">
      <c r="A599" s="105" t="s">
        <v>402</v>
      </c>
      <c r="B599" s="30">
        <f t="shared" si="785"/>
        <v>3.7</v>
      </c>
      <c r="C599" s="30">
        <f t="shared" ref="C599:D599" si="893">I294</f>
        <v>7.8</v>
      </c>
      <c r="D599" s="30">
        <f t="shared" si="893"/>
        <v>6.2</v>
      </c>
      <c r="E599" s="30">
        <f t="shared" si="787"/>
        <v>7.6</v>
      </c>
      <c r="F599" s="30">
        <f t="shared" ref="F599:G599" si="894">Q294</f>
        <v>8.8000000000000007</v>
      </c>
      <c r="G599" s="30">
        <f t="shared" si="894"/>
        <v>8.3000000000000007</v>
      </c>
      <c r="H599" s="30">
        <f t="shared" si="789"/>
        <v>2.2999999999999998</v>
      </c>
      <c r="I599" s="30">
        <f t="shared" ref="I599:K599" si="895">Y294</f>
        <v>5.8</v>
      </c>
      <c r="J599" s="30">
        <f t="shared" si="895"/>
        <v>4.3</v>
      </c>
      <c r="K599" s="30">
        <f t="shared" si="895"/>
        <v>6</v>
      </c>
      <c r="O599" s="280">
        <v>1102</v>
      </c>
      <c r="P599" s="101" t="s">
        <v>308</v>
      </c>
      <c r="Q599" s="30">
        <v>3</v>
      </c>
      <c r="R599" s="30">
        <v>3.5</v>
      </c>
      <c r="S599" s="30">
        <v>3.3</v>
      </c>
      <c r="T599" s="30">
        <v>5.0999999999999996</v>
      </c>
      <c r="U599" s="30">
        <v>1.5</v>
      </c>
      <c r="V599" s="30">
        <v>3.5</v>
      </c>
      <c r="W599" s="30">
        <v>3</v>
      </c>
      <c r="X599" s="30">
        <v>1.9</v>
      </c>
      <c r="Y599" s="30">
        <v>2.5</v>
      </c>
      <c r="Z599" s="30">
        <v>3.1</v>
      </c>
    </row>
    <row r="600" spans="1:26" x14ac:dyDescent="0.25">
      <c r="A600" s="105" t="s">
        <v>403</v>
      </c>
      <c r="B600" s="30">
        <f t="shared" si="785"/>
        <v>3</v>
      </c>
      <c r="C600" s="30">
        <f t="shared" ref="C600:D600" si="896">I295</f>
        <v>10</v>
      </c>
      <c r="D600" s="30">
        <f t="shared" si="896"/>
        <v>8.1</v>
      </c>
      <c r="E600" s="30">
        <f t="shared" si="787"/>
        <v>6.6</v>
      </c>
      <c r="F600" s="30">
        <f t="shared" ref="F600:G600" si="897">Q295</f>
        <v>7</v>
      </c>
      <c r="G600" s="30">
        <f t="shared" si="897"/>
        <v>6.8</v>
      </c>
      <c r="H600" s="30">
        <f t="shared" si="789"/>
        <v>4.8</v>
      </c>
      <c r="I600" s="30">
        <f t="shared" ref="I600:K600" si="898">Y295</f>
        <v>4.8</v>
      </c>
      <c r="J600" s="30">
        <f t="shared" si="898"/>
        <v>4.8</v>
      </c>
      <c r="K600" s="30">
        <f t="shared" si="898"/>
        <v>6.4</v>
      </c>
      <c r="O600" s="280">
        <v>822</v>
      </c>
      <c r="P600" s="101" t="s">
        <v>281</v>
      </c>
      <c r="Q600" s="30">
        <v>2.4</v>
      </c>
      <c r="R600" s="30">
        <v>0.9</v>
      </c>
      <c r="S600" s="30">
        <v>1.7</v>
      </c>
      <c r="T600" s="30">
        <v>5.2</v>
      </c>
      <c r="U600" s="30">
        <v>1.5</v>
      </c>
      <c r="V600" s="30">
        <v>3.6</v>
      </c>
      <c r="W600" s="30">
        <v>3</v>
      </c>
      <c r="X600" s="30">
        <v>3.6</v>
      </c>
      <c r="Y600" s="30">
        <v>3.3</v>
      </c>
      <c r="Z600" s="30">
        <v>2.7</v>
      </c>
    </row>
    <row r="601" spans="1:26" x14ac:dyDescent="0.25">
      <c r="A601" s="105" t="s">
        <v>226</v>
      </c>
      <c r="B601" s="30">
        <f t="shared" si="785"/>
        <v>4.0999999999999996</v>
      </c>
      <c r="C601" s="30">
        <f t="shared" ref="C601:D601" si="899">I296</f>
        <v>5.0999999999999996</v>
      </c>
      <c r="D601" s="30">
        <f t="shared" si="899"/>
        <v>4.5999999999999996</v>
      </c>
      <c r="E601" s="30">
        <f t="shared" si="787"/>
        <v>6.4</v>
      </c>
      <c r="F601" s="30">
        <f t="shared" ref="F601:G601" si="900">Q296</f>
        <v>8.4</v>
      </c>
      <c r="G601" s="30">
        <f t="shared" si="900"/>
        <v>7.5</v>
      </c>
      <c r="H601" s="30">
        <f t="shared" si="789"/>
        <v>6.3</v>
      </c>
      <c r="I601" s="30">
        <f t="shared" ref="I601:K601" si="901">Y296</f>
        <v>4.3</v>
      </c>
      <c r="J601" s="30">
        <f t="shared" si="901"/>
        <v>5.4</v>
      </c>
      <c r="K601" s="30">
        <f t="shared" si="901"/>
        <v>5.7</v>
      </c>
      <c r="O601" s="280">
        <v>1101</v>
      </c>
      <c r="P601" s="101" t="s">
        <v>307</v>
      </c>
      <c r="Q601" s="30">
        <v>2.2999999999999998</v>
      </c>
      <c r="R601" s="30">
        <v>0</v>
      </c>
      <c r="S601" s="30">
        <v>1.2</v>
      </c>
      <c r="T601" s="30">
        <v>5</v>
      </c>
      <c r="U601" s="30">
        <v>5</v>
      </c>
      <c r="V601" s="30">
        <v>5</v>
      </c>
      <c r="W601" s="30">
        <v>4.3</v>
      </c>
      <c r="X601" s="30">
        <v>2.4</v>
      </c>
      <c r="Y601" s="30">
        <v>3.4</v>
      </c>
      <c r="Z601" s="30">
        <v>2.7</v>
      </c>
    </row>
    <row r="602" spans="1:26" x14ac:dyDescent="0.25">
      <c r="A602" s="105" t="s">
        <v>404</v>
      </c>
      <c r="B602" s="30">
        <f t="shared" si="785"/>
        <v>2.2999999999999998</v>
      </c>
      <c r="C602" s="30">
        <f t="shared" ref="C602:D602" si="902">I297</f>
        <v>4.7</v>
      </c>
      <c r="D602" s="30">
        <f t="shared" si="902"/>
        <v>3.6</v>
      </c>
      <c r="E602" s="30">
        <f t="shared" si="787"/>
        <v>8.1</v>
      </c>
      <c r="F602" s="30">
        <f t="shared" ref="F602:G602" si="903">Q297</f>
        <v>6.4</v>
      </c>
      <c r="G602" s="30">
        <f t="shared" si="903"/>
        <v>7.3</v>
      </c>
      <c r="H602" s="30">
        <f t="shared" si="789"/>
        <v>4.9000000000000004</v>
      </c>
      <c r="I602" s="30">
        <f t="shared" ref="I602:K602" si="904">Y297</f>
        <v>6.5</v>
      </c>
      <c r="J602" s="30">
        <f t="shared" si="904"/>
        <v>5.8</v>
      </c>
      <c r="K602" s="30">
        <f t="shared" si="904"/>
        <v>5.3</v>
      </c>
      <c r="O602" s="280">
        <v>710</v>
      </c>
      <c r="P602" s="101" t="s">
        <v>48</v>
      </c>
      <c r="Q602" s="30">
        <v>0.9</v>
      </c>
      <c r="R602" s="30">
        <v>0</v>
      </c>
      <c r="S602" s="30">
        <v>0.5</v>
      </c>
      <c r="T602" s="30">
        <v>7.3</v>
      </c>
      <c r="U602" s="30">
        <v>2.4</v>
      </c>
      <c r="V602" s="30">
        <v>5.3</v>
      </c>
      <c r="W602" s="30">
        <v>7.2</v>
      </c>
      <c r="X602" s="30">
        <v>5.3</v>
      </c>
      <c r="Y602" s="30">
        <v>6.3</v>
      </c>
      <c r="Z602" s="30">
        <v>2.6</v>
      </c>
    </row>
    <row r="603" spans="1:26" x14ac:dyDescent="0.25">
      <c r="A603" s="105" t="s">
        <v>405</v>
      </c>
      <c r="B603" s="30">
        <f t="shared" si="785"/>
        <v>5.5</v>
      </c>
      <c r="C603" s="30">
        <f t="shared" ref="C603:D603" si="905">I298</f>
        <v>8.8000000000000007</v>
      </c>
      <c r="D603" s="30">
        <f t="shared" si="905"/>
        <v>7.5</v>
      </c>
      <c r="E603" s="30">
        <f t="shared" si="787"/>
        <v>7.7</v>
      </c>
      <c r="F603" s="30">
        <f t="shared" ref="F603:G603" si="906">Q298</f>
        <v>5.3</v>
      </c>
      <c r="G603" s="30">
        <f t="shared" si="906"/>
        <v>6.7</v>
      </c>
      <c r="H603" s="30">
        <f t="shared" si="789"/>
        <v>5.9</v>
      </c>
      <c r="I603" s="30">
        <f t="shared" ref="I603:K603" si="907">Y298</f>
        <v>7.7</v>
      </c>
      <c r="J603" s="30">
        <f t="shared" si="907"/>
        <v>6.9</v>
      </c>
      <c r="K603" s="30">
        <f t="shared" si="907"/>
        <v>7</v>
      </c>
      <c r="O603" s="280">
        <v>1104</v>
      </c>
      <c r="P603" s="101" t="s">
        <v>310</v>
      </c>
      <c r="Q603" s="30">
        <v>3</v>
      </c>
      <c r="R603" s="30">
        <v>0.5</v>
      </c>
      <c r="S603" s="30">
        <v>1.8</v>
      </c>
      <c r="T603" s="30">
        <v>4.5999999999999996</v>
      </c>
      <c r="U603" s="30">
        <v>1.1000000000000001</v>
      </c>
      <c r="V603" s="30">
        <v>3</v>
      </c>
      <c r="W603" s="30">
        <v>2.5</v>
      </c>
      <c r="X603" s="30">
        <v>3.2</v>
      </c>
      <c r="Y603" s="30">
        <v>2.9</v>
      </c>
      <c r="Z603" s="30">
        <v>2.5</v>
      </c>
    </row>
    <row r="604" spans="1:26" x14ac:dyDescent="0.25">
      <c r="A604" s="111" t="s">
        <v>406</v>
      </c>
      <c r="B604" s="30">
        <f t="shared" si="785"/>
        <v>5.0999999999999996</v>
      </c>
      <c r="C604" s="30">
        <f t="shared" ref="C604:D604" si="908">I299</f>
        <v>5.0999999999999996</v>
      </c>
      <c r="D604" s="30">
        <f t="shared" si="908"/>
        <v>5.0999999999999996</v>
      </c>
      <c r="E604" s="30">
        <f t="shared" si="787"/>
        <v>8.1999999999999993</v>
      </c>
      <c r="F604" s="30">
        <f t="shared" ref="F604:G604" si="909">Q299</f>
        <v>4.5999999999999996</v>
      </c>
      <c r="G604" s="30">
        <f t="shared" si="909"/>
        <v>6.8</v>
      </c>
      <c r="H604" s="30">
        <f t="shared" si="789"/>
        <v>5.6</v>
      </c>
      <c r="I604" s="30">
        <f t="shared" ref="I604:K604" si="910">Y299</f>
        <v>7.3</v>
      </c>
      <c r="J604" s="30">
        <f t="shared" si="910"/>
        <v>6.5</v>
      </c>
      <c r="K604" s="30">
        <f t="shared" si="910"/>
        <v>6.1</v>
      </c>
      <c r="O604" s="284">
        <v>713</v>
      </c>
      <c r="P604" s="238" t="s">
        <v>256</v>
      </c>
      <c r="Q604" s="30">
        <v>0.9</v>
      </c>
      <c r="R604" s="30">
        <v>0</v>
      </c>
      <c r="S604" s="30">
        <v>0.5</v>
      </c>
      <c r="T604" s="30">
        <v>6</v>
      </c>
      <c r="U604" s="30">
        <v>1.8</v>
      </c>
      <c r="V604" s="30">
        <v>4.2</v>
      </c>
      <c r="W604" s="30">
        <v>7.2</v>
      </c>
      <c r="X604" s="30">
        <v>5.3</v>
      </c>
      <c r="Y604" s="30">
        <v>6.3</v>
      </c>
      <c r="Z604" s="30">
        <v>2.4</v>
      </c>
    </row>
  </sheetData>
  <sortState ref="O307:Z604">
    <sortCondition descending="1" ref="Z307:Z604"/>
  </sortState>
  <mergeCells count="8">
    <mergeCell ref="AK12:AK15"/>
    <mergeCell ref="AL12:AL15"/>
    <mergeCell ref="AE12:AE15"/>
    <mergeCell ref="AF12:AF15"/>
    <mergeCell ref="AG12:AG15"/>
    <mergeCell ref="AH12:AH15"/>
    <mergeCell ref="AI12:AI15"/>
    <mergeCell ref="AJ12:AJ15"/>
  </mergeCells>
  <pageMargins left="0.7" right="0.7" top="0.75" bottom="0.75" header="0.3" footer="0.3"/>
  <pageSetup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305"/>
  <sheetViews>
    <sheetView showGridLines="0" zoomScale="60" zoomScaleNormal="60" workbookViewId="0">
      <pane xSplit="3" ySplit="5" topLeftCell="D6" activePane="bottomRight" state="frozen"/>
      <selection activeCell="A3" sqref="A3"/>
      <selection pane="topRight" activeCell="A3" sqref="A3"/>
      <selection pane="bottomLeft" activeCell="A3" sqref="A3"/>
      <selection pane="bottomRight" activeCell="D8" sqref="D8"/>
    </sheetView>
  </sheetViews>
  <sheetFormatPr baseColWidth="10" defaultColWidth="9.140625" defaultRowHeight="15" x14ac:dyDescent="0.25"/>
  <cols>
    <col min="1" max="1" width="15.140625" style="3" customWidth="1"/>
    <col min="2" max="2" width="29.42578125" style="3" customWidth="1"/>
    <col min="3" max="3" width="7" style="3" customWidth="1"/>
    <col min="4" max="40" width="11.42578125" style="3" customWidth="1"/>
    <col min="41" max="16384" width="9.140625" style="3"/>
  </cols>
  <sheetData>
    <row r="1" spans="1:88" s="14" customFormat="1" ht="15" customHeight="1" x14ac:dyDescent="0.2">
      <c r="A1" s="509"/>
      <c r="B1" s="509"/>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c r="AD1" s="509"/>
      <c r="AE1" s="509"/>
      <c r="AF1" s="509"/>
      <c r="AG1" s="509"/>
      <c r="AH1" s="509"/>
      <c r="AI1" s="509"/>
      <c r="AJ1" s="509"/>
      <c r="AK1" s="509"/>
      <c r="AL1" s="509"/>
      <c r="AM1" s="509"/>
      <c r="AN1" s="509"/>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37"/>
      <c r="BN1" s="137"/>
      <c r="BO1" s="137"/>
      <c r="BP1" s="137"/>
      <c r="BQ1" s="137"/>
      <c r="BR1" s="137"/>
      <c r="BS1" s="137"/>
      <c r="BT1" s="137"/>
      <c r="BU1" s="137"/>
      <c r="BV1" s="137"/>
      <c r="BW1" s="137"/>
      <c r="BX1" s="137"/>
      <c r="BY1" s="137"/>
      <c r="BZ1" s="137"/>
      <c r="CA1" s="137"/>
      <c r="CB1" s="137"/>
      <c r="CC1" s="137"/>
      <c r="CD1" s="137"/>
      <c r="CE1" s="137"/>
      <c r="CF1" s="137"/>
      <c r="CG1" s="137"/>
      <c r="CH1" s="137"/>
      <c r="CI1" s="137"/>
      <c r="CJ1" s="137"/>
    </row>
    <row r="2" spans="1:88" s="94" customFormat="1" ht="15" customHeight="1" x14ac:dyDescent="0.2">
      <c r="A2" s="205"/>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row>
    <row r="3" spans="1:88" s="14" customFormat="1" ht="122.25" customHeight="1" x14ac:dyDescent="0.2">
      <c r="A3" s="184" t="s">
        <v>42</v>
      </c>
      <c r="B3" s="148" t="s">
        <v>41</v>
      </c>
      <c r="C3" s="150" t="s">
        <v>419</v>
      </c>
      <c r="D3" s="163" t="s">
        <v>129</v>
      </c>
      <c r="E3" s="163" t="s">
        <v>130</v>
      </c>
      <c r="F3" s="163" t="s">
        <v>131</v>
      </c>
      <c r="G3" s="163" t="s">
        <v>132</v>
      </c>
      <c r="H3" s="163" t="s">
        <v>133</v>
      </c>
      <c r="I3" s="163" t="s">
        <v>424</v>
      </c>
      <c r="J3" s="163" t="s">
        <v>100</v>
      </c>
      <c r="K3" s="163" t="s">
        <v>1041</v>
      </c>
      <c r="L3" s="163" t="s">
        <v>1042</v>
      </c>
      <c r="M3" s="163" t="s">
        <v>137</v>
      </c>
      <c r="N3" s="163" t="s">
        <v>138</v>
      </c>
      <c r="O3" s="163" t="s">
        <v>472</v>
      </c>
      <c r="P3" s="163" t="s">
        <v>139</v>
      </c>
      <c r="Q3" s="163" t="s">
        <v>140</v>
      </c>
      <c r="R3" s="163" t="s">
        <v>417</v>
      </c>
      <c r="S3" s="163" t="s">
        <v>473</v>
      </c>
      <c r="T3" s="163" t="s">
        <v>475</v>
      </c>
      <c r="U3" s="163" t="s">
        <v>1051</v>
      </c>
      <c r="V3" s="163" t="s">
        <v>143</v>
      </c>
      <c r="W3" s="163" t="s">
        <v>144</v>
      </c>
      <c r="X3" s="163" t="s">
        <v>142</v>
      </c>
      <c r="Y3" s="163" t="s">
        <v>161</v>
      </c>
      <c r="Z3" s="163" t="s">
        <v>476</v>
      </c>
      <c r="AA3" s="163" t="s">
        <v>117</v>
      </c>
      <c r="AB3" s="163" t="s">
        <v>148</v>
      </c>
      <c r="AC3" s="163" t="s">
        <v>477</v>
      </c>
      <c r="AD3" s="163" t="s">
        <v>149</v>
      </c>
      <c r="AE3" s="163" t="s">
        <v>150</v>
      </c>
      <c r="AF3" s="163" t="s">
        <v>151</v>
      </c>
      <c r="AG3" s="163" t="s">
        <v>152</v>
      </c>
      <c r="AH3" s="163" t="s">
        <v>411</v>
      </c>
      <c r="AI3" s="163" t="s">
        <v>415</v>
      </c>
      <c r="AJ3" s="163" t="s">
        <v>416</v>
      </c>
      <c r="AK3" s="163" t="s">
        <v>414</v>
      </c>
      <c r="AL3" s="163" t="s">
        <v>153</v>
      </c>
      <c r="AM3" s="154"/>
      <c r="AN3" s="154"/>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row>
    <row r="4" spans="1:88" ht="15.75" x14ac:dyDescent="0.25">
      <c r="A4" s="184"/>
      <c r="B4" s="148"/>
      <c r="C4" s="150"/>
      <c r="D4" s="165">
        <v>1</v>
      </c>
      <c r="E4" s="165">
        <v>2</v>
      </c>
      <c r="F4" s="165">
        <v>3</v>
      </c>
      <c r="G4" s="165">
        <v>4</v>
      </c>
      <c r="H4" s="165">
        <v>5</v>
      </c>
      <c r="I4" s="165">
        <v>6</v>
      </c>
      <c r="J4" s="165">
        <v>7</v>
      </c>
      <c r="K4" s="165">
        <v>8</v>
      </c>
      <c r="L4" s="165">
        <v>9</v>
      </c>
      <c r="M4" s="166">
        <v>1</v>
      </c>
      <c r="N4" s="166">
        <v>2</v>
      </c>
      <c r="O4" s="166">
        <v>3</v>
      </c>
      <c r="P4" s="166">
        <v>4</v>
      </c>
      <c r="Q4" s="166">
        <v>5</v>
      </c>
      <c r="R4" s="166">
        <v>6</v>
      </c>
      <c r="S4" s="166">
        <v>7</v>
      </c>
      <c r="T4" s="166">
        <v>8</v>
      </c>
      <c r="U4" s="166">
        <v>9</v>
      </c>
      <c r="V4" s="166">
        <v>10</v>
      </c>
      <c r="W4" s="166">
        <v>11</v>
      </c>
      <c r="X4" s="166">
        <v>12</v>
      </c>
      <c r="Y4" s="167">
        <v>1</v>
      </c>
      <c r="Z4" s="167">
        <v>2</v>
      </c>
      <c r="AA4" s="167">
        <v>3</v>
      </c>
      <c r="AB4" s="167">
        <v>4</v>
      </c>
      <c r="AC4" s="167">
        <v>5</v>
      </c>
      <c r="AD4" s="167">
        <v>6</v>
      </c>
      <c r="AE4" s="167">
        <v>7</v>
      </c>
      <c r="AF4" s="167">
        <v>8</v>
      </c>
      <c r="AG4" s="167">
        <v>9</v>
      </c>
      <c r="AH4" s="167">
        <v>10</v>
      </c>
      <c r="AI4" s="167">
        <v>11</v>
      </c>
      <c r="AJ4" s="167">
        <v>12</v>
      </c>
      <c r="AK4" s="167">
        <v>13</v>
      </c>
      <c r="AL4" s="167">
        <v>14</v>
      </c>
      <c r="AM4" s="154"/>
      <c r="AN4" s="154"/>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row>
    <row r="5" spans="1:88" ht="25.5" x14ac:dyDescent="0.25">
      <c r="A5" s="16"/>
      <c r="B5" s="151" t="s">
        <v>87</v>
      </c>
      <c r="C5" s="183"/>
      <c r="D5" s="168">
        <v>2012</v>
      </c>
      <c r="E5" s="168" t="s">
        <v>423</v>
      </c>
      <c r="F5" s="168" t="s">
        <v>541</v>
      </c>
      <c r="G5" s="84" t="s">
        <v>409</v>
      </c>
      <c r="H5" s="198" t="s">
        <v>410</v>
      </c>
      <c r="I5" s="85" t="s">
        <v>422</v>
      </c>
      <c r="J5" s="85">
        <v>2017</v>
      </c>
      <c r="K5" s="85">
        <v>2017</v>
      </c>
      <c r="L5" s="85">
        <v>2017</v>
      </c>
      <c r="M5" s="86">
        <v>2009</v>
      </c>
      <c r="N5" s="86">
        <v>2013</v>
      </c>
      <c r="O5" s="86">
        <v>2013</v>
      </c>
      <c r="P5" s="86">
        <v>2003</v>
      </c>
      <c r="Q5" s="86">
        <v>2013</v>
      </c>
      <c r="R5" s="86">
        <v>2013</v>
      </c>
      <c r="S5" s="86">
        <v>2013</v>
      </c>
      <c r="T5" s="86" t="s">
        <v>408</v>
      </c>
      <c r="U5" s="86">
        <v>2013</v>
      </c>
      <c r="V5" s="86">
        <v>2002</v>
      </c>
      <c r="W5" s="88">
        <v>2013</v>
      </c>
      <c r="X5" s="86">
        <v>2017</v>
      </c>
      <c r="Y5" s="89">
        <v>2012</v>
      </c>
      <c r="Z5" s="89">
        <v>2015</v>
      </c>
      <c r="AA5" s="89">
        <v>2015</v>
      </c>
      <c r="AB5" s="89">
        <v>2013</v>
      </c>
      <c r="AC5" s="89">
        <v>2013</v>
      </c>
      <c r="AD5" s="89">
        <v>2013</v>
      </c>
      <c r="AE5" s="89">
        <v>2013</v>
      </c>
      <c r="AF5" s="89">
        <v>2013</v>
      </c>
      <c r="AG5" s="89">
        <v>2013</v>
      </c>
      <c r="AH5" s="89">
        <v>2016</v>
      </c>
      <c r="AI5" s="89">
        <v>2016</v>
      </c>
      <c r="AJ5" s="89">
        <v>2016</v>
      </c>
      <c r="AK5" s="89">
        <v>2016</v>
      </c>
      <c r="AL5" s="89">
        <v>2013</v>
      </c>
      <c r="AM5" s="87"/>
      <c r="AN5" s="87"/>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row>
    <row r="6" spans="1:88" x14ac:dyDescent="0.25">
      <c r="A6" s="138" t="s">
        <v>229</v>
      </c>
      <c r="B6" s="139" t="s">
        <v>171</v>
      </c>
      <c r="C6" s="140">
        <v>101</v>
      </c>
      <c r="D6" s="135"/>
      <c r="E6" s="87"/>
      <c r="F6" s="135"/>
      <c r="G6" s="135"/>
      <c r="H6" s="135"/>
      <c r="I6" s="129"/>
      <c r="J6" s="135"/>
      <c r="K6" s="135"/>
      <c r="L6" s="135"/>
      <c r="M6" s="87"/>
      <c r="N6" s="87"/>
      <c r="O6" s="87"/>
      <c r="P6" s="87"/>
      <c r="Q6" s="87"/>
      <c r="R6" s="87"/>
      <c r="S6" s="87"/>
      <c r="T6" s="87"/>
      <c r="U6" s="87"/>
      <c r="V6" s="87"/>
      <c r="W6" s="129"/>
      <c r="X6" s="87"/>
      <c r="Y6" s="87"/>
      <c r="Z6" s="87"/>
      <c r="AA6" s="87"/>
      <c r="AB6" s="87"/>
      <c r="AC6" s="87"/>
      <c r="AD6" s="87"/>
      <c r="AE6" s="87"/>
      <c r="AF6" s="87"/>
      <c r="AG6" s="87"/>
      <c r="AH6" s="87"/>
      <c r="AI6" s="87"/>
      <c r="AJ6" s="87"/>
      <c r="AK6" s="87"/>
      <c r="AL6" s="87"/>
      <c r="AM6" s="185"/>
      <c r="AN6" s="185"/>
      <c r="AO6" s="18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row>
    <row r="7" spans="1:88" x14ac:dyDescent="0.25">
      <c r="A7" s="138" t="s">
        <v>229</v>
      </c>
      <c r="B7" s="139" t="s">
        <v>172</v>
      </c>
      <c r="C7" s="140">
        <v>102</v>
      </c>
      <c r="D7" s="135"/>
      <c r="E7" s="87"/>
      <c r="F7" s="135"/>
      <c r="G7" s="135"/>
      <c r="H7" s="135"/>
      <c r="I7" s="136"/>
      <c r="J7" s="135"/>
      <c r="K7" s="135"/>
      <c r="L7" s="135"/>
      <c r="M7" s="87"/>
      <c r="N7" s="87"/>
      <c r="O7" s="87"/>
      <c r="P7" s="87"/>
      <c r="Q7" s="87"/>
      <c r="R7" s="87"/>
      <c r="S7" s="87"/>
      <c r="T7" s="87"/>
      <c r="U7" s="87"/>
      <c r="V7" s="87"/>
      <c r="W7" s="129"/>
      <c r="X7" s="87"/>
      <c r="Y7" s="87"/>
      <c r="Z7" s="87"/>
      <c r="AA7" s="87"/>
      <c r="AB7" s="87"/>
      <c r="AC7" s="87"/>
      <c r="AD7" s="87"/>
      <c r="AE7" s="87"/>
      <c r="AF7" s="87"/>
      <c r="AG7" s="87"/>
      <c r="AH7" s="87"/>
      <c r="AI7" s="87"/>
      <c r="AJ7" s="87"/>
      <c r="AK7" s="87"/>
      <c r="AL7" s="87"/>
      <c r="AM7" s="185"/>
      <c r="AN7" s="185"/>
      <c r="AO7" s="18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row>
    <row r="8" spans="1:88" x14ac:dyDescent="0.25">
      <c r="A8" s="138" t="s">
        <v>229</v>
      </c>
      <c r="B8" s="139" t="s">
        <v>173</v>
      </c>
      <c r="C8" s="140">
        <v>103</v>
      </c>
      <c r="D8" s="135"/>
      <c r="E8" s="87"/>
      <c r="F8" s="135"/>
      <c r="G8" s="135"/>
      <c r="H8" s="135"/>
      <c r="I8" s="136"/>
      <c r="J8" s="135"/>
      <c r="K8" s="135"/>
      <c r="L8" s="135"/>
      <c r="M8" s="87"/>
      <c r="N8" s="87"/>
      <c r="O8" s="87"/>
      <c r="P8" s="87"/>
      <c r="Q8" s="87"/>
      <c r="R8" s="87"/>
      <c r="S8" s="87"/>
      <c r="T8" s="87"/>
      <c r="U8" s="87"/>
      <c r="V8" s="87"/>
      <c r="W8" s="129"/>
      <c r="X8" s="87"/>
      <c r="Y8" s="87"/>
      <c r="Z8" s="87"/>
      <c r="AA8" s="87"/>
      <c r="AB8" s="87"/>
      <c r="AC8" s="87"/>
      <c r="AD8" s="87"/>
      <c r="AE8" s="87"/>
      <c r="AF8" s="87"/>
      <c r="AG8" s="87"/>
      <c r="AH8" s="87"/>
      <c r="AI8" s="87"/>
      <c r="AJ8" s="87"/>
      <c r="AK8" s="87"/>
      <c r="AL8" s="87"/>
      <c r="AM8" s="185"/>
      <c r="AN8" s="185"/>
      <c r="AO8" s="18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row>
    <row r="9" spans="1:88" x14ac:dyDescent="0.25">
      <c r="A9" s="138" t="s">
        <v>229</v>
      </c>
      <c r="B9" s="139" t="s">
        <v>174</v>
      </c>
      <c r="C9" s="140">
        <v>104</v>
      </c>
      <c r="D9" s="135"/>
      <c r="E9" s="87"/>
      <c r="F9" s="135"/>
      <c r="G9" s="135"/>
      <c r="H9" s="135"/>
      <c r="I9" s="136"/>
      <c r="J9" s="135"/>
      <c r="K9" s="135"/>
      <c r="L9" s="135"/>
      <c r="M9" s="87"/>
      <c r="N9" s="87"/>
      <c r="O9" s="87"/>
      <c r="P9" s="87"/>
      <c r="Q9" s="87"/>
      <c r="R9" s="87"/>
      <c r="S9" s="87"/>
      <c r="T9" s="87"/>
      <c r="U9" s="87"/>
      <c r="V9" s="87"/>
      <c r="W9" s="129"/>
      <c r="X9" s="87"/>
      <c r="Y9" s="87"/>
      <c r="Z9" s="87"/>
      <c r="AA9" s="87"/>
      <c r="AB9" s="87"/>
      <c r="AC9" s="87"/>
      <c r="AD9" s="87"/>
      <c r="AE9" s="87"/>
      <c r="AF9" s="87"/>
      <c r="AG9" s="87"/>
      <c r="AH9" s="87"/>
      <c r="AI9" s="87"/>
      <c r="AJ9" s="87"/>
      <c r="AK9" s="87"/>
      <c r="AL9" s="87"/>
      <c r="AM9" s="185"/>
      <c r="AN9" s="185"/>
      <c r="AO9" s="18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row>
    <row r="10" spans="1:88" x14ac:dyDescent="0.25">
      <c r="A10" s="138" t="s">
        <v>229</v>
      </c>
      <c r="B10" s="139" t="s">
        <v>175</v>
      </c>
      <c r="C10" s="140">
        <v>105</v>
      </c>
      <c r="D10" s="135"/>
      <c r="E10" s="87"/>
      <c r="F10" s="135"/>
      <c r="G10" s="135"/>
      <c r="H10" s="135"/>
      <c r="I10" s="136"/>
      <c r="J10" s="135"/>
      <c r="K10" s="135"/>
      <c r="L10" s="135"/>
      <c r="M10" s="87"/>
      <c r="N10" s="87"/>
      <c r="O10" s="87"/>
      <c r="P10" s="87"/>
      <c r="Q10" s="87"/>
      <c r="R10" s="87"/>
      <c r="S10" s="87"/>
      <c r="T10" s="87"/>
      <c r="U10" s="87"/>
      <c r="V10" s="87"/>
      <c r="W10" s="129"/>
      <c r="X10" s="87"/>
      <c r="Y10" s="87"/>
      <c r="Z10" s="87"/>
      <c r="AA10" s="87"/>
      <c r="AB10" s="87"/>
      <c r="AC10" s="87"/>
      <c r="AD10" s="87"/>
      <c r="AE10" s="87"/>
      <c r="AF10" s="87"/>
      <c r="AG10" s="87"/>
      <c r="AH10" s="87"/>
      <c r="AI10" s="87"/>
      <c r="AJ10" s="87"/>
      <c r="AK10" s="87"/>
      <c r="AL10" s="87"/>
      <c r="AM10" s="185"/>
      <c r="AN10" s="185"/>
      <c r="AO10" s="18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row>
    <row r="11" spans="1:88" x14ac:dyDescent="0.25">
      <c r="A11" s="138" t="s">
        <v>229</v>
      </c>
      <c r="B11" s="139" t="s">
        <v>73</v>
      </c>
      <c r="C11" s="140">
        <v>106</v>
      </c>
      <c r="D11" s="135"/>
      <c r="E11" s="87"/>
      <c r="F11" s="135"/>
      <c r="G11" s="135"/>
      <c r="H11" s="135"/>
      <c r="I11" s="136"/>
      <c r="J11" s="135"/>
      <c r="K11" s="135"/>
      <c r="L11" s="135"/>
      <c r="M11" s="87"/>
      <c r="N11" s="87"/>
      <c r="O11" s="87"/>
      <c r="P11" s="87"/>
      <c r="Q11" s="87"/>
      <c r="R11" s="87"/>
      <c r="S11" s="87"/>
      <c r="T11" s="87"/>
      <c r="U11" s="87"/>
      <c r="V11" s="87"/>
      <c r="W11" s="129"/>
      <c r="X11" s="87"/>
      <c r="Y11" s="87"/>
      <c r="Z11" s="87"/>
      <c r="AA11" s="87"/>
      <c r="AB11" s="87"/>
      <c r="AC11" s="87"/>
      <c r="AD11" s="87"/>
      <c r="AE11" s="87"/>
      <c r="AF11" s="87"/>
      <c r="AG11" s="87"/>
      <c r="AH11" s="87"/>
      <c r="AI11" s="87"/>
      <c r="AJ11" s="87"/>
      <c r="AK11" s="87"/>
      <c r="AL11" s="87"/>
      <c r="AM11" s="185"/>
      <c r="AN11" s="185"/>
      <c r="AO11" s="18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row>
    <row r="12" spans="1:88" x14ac:dyDescent="0.25">
      <c r="A12" s="138" t="s">
        <v>229</v>
      </c>
      <c r="B12" s="141" t="s">
        <v>176</v>
      </c>
      <c r="C12" s="142">
        <v>107</v>
      </c>
      <c r="D12" s="135"/>
      <c r="E12" s="87"/>
      <c r="F12" s="135"/>
      <c r="G12" s="135"/>
      <c r="H12" s="135"/>
      <c r="I12" s="136"/>
      <c r="J12" s="135"/>
      <c r="K12" s="135"/>
      <c r="L12" s="135"/>
      <c r="M12" s="87"/>
      <c r="N12" s="87"/>
      <c r="O12" s="87"/>
      <c r="P12" s="87"/>
      <c r="Q12" s="87"/>
      <c r="R12" s="87"/>
      <c r="S12" s="87"/>
      <c r="T12" s="87"/>
      <c r="U12" s="87"/>
      <c r="V12" s="87"/>
      <c r="W12" s="129"/>
      <c r="X12" s="87"/>
      <c r="Y12" s="87"/>
      <c r="Z12" s="87"/>
      <c r="AA12" s="87"/>
      <c r="AB12" s="87"/>
      <c r="AC12" s="87"/>
      <c r="AD12" s="87"/>
      <c r="AE12" s="87"/>
      <c r="AF12" s="87"/>
      <c r="AG12" s="87"/>
      <c r="AH12" s="87"/>
      <c r="AI12" s="87"/>
      <c r="AJ12" s="87"/>
      <c r="AK12" s="87"/>
      <c r="AL12" s="87"/>
      <c r="AM12" s="185"/>
      <c r="AN12" s="185"/>
      <c r="AO12" s="18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row>
    <row r="13" spans="1:88" x14ac:dyDescent="0.25">
      <c r="A13" s="138" t="s">
        <v>229</v>
      </c>
      <c r="B13" s="139" t="s">
        <v>177</v>
      </c>
      <c r="C13" s="140">
        <v>108</v>
      </c>
      <c r="D13" s="135"/>
      <c r="E13" s="87"/>
      <c r="F13" s="135"/>
      <c r="G13" s="135"/>
      <c r="H13" s="135"/>
      <c r="I13" s="136"/>
      <c r="J13" s="135"/>
      <c r="K13" s="135"/>
      <c r="L13" s="135"/>
      <c r="M13" s="87"/>
      <c r="N13" s="87"/>
      <c r="O13" s="87"/>
      <c r="P13" s="87"/>
      <c r="Q13" s="87"/>
      <c r="R13" s="87"/>
      <c r="S13" s="87"/>
      <c r="T13" s="87"/>
      <c r="U13" s="87"/>
      <c r="V13" s="87"/>
      <c r="W13" s="129"/>
      <c r="X13" s="87"/>
      <c r="Y13" s="87"/>
      <c r="Z13" s="87"/>
      <c r="AA13" s="87"/>
      <c r="AB13" s="87"/>
      <c r="AC13" s="87"/>
      <c r="AD13" s="87"/>
      <c r="AE13" s="87"/>
      <c r="AF13" s="87"/>
      <c r="AG13" s="87"/>
      <c r="AH13" s="87"/>
      <c r="AI13" s="87"/>
      <c r="AJ13" s="87"/>
      <c r="AK13" s="87"/>
      <c r="AL13" s="87"/>
      <c r="AM13" s="185"/>
      <c r="AN13" s="185"/>
      <c r="AO13" s="18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row>
    <row r="14" spans="1:88" x14ac:dyDescent="0.25">
      <c r="A14" s="138" t="s">
        <v>230</v>
      </c>
      <c r="B14" s="139" t="s">
        <v>178</v>
      </c>
      <c r="C14" s="140">
        <v>201</v>
      </c>
      <c r="D14" s="135"/>
      <c r="E14" s="87"/>
      <c r="F14" s="135"/>
      <c r="G14" s="135"/>
      <c r="H14" s="135"/>
      <c r="I14" s="136"/>
      <c r="J14" s="135"/>
      <c r="K14" s="135"/>
      <c r="L14" s="135"/>
      <c r="M14" s="87"/>
      <c r="N14" s="87"/>
      <c r="O14" s="87"/>
      <c r="P14" s="87"/>
      <c r="Q14" s="87"/>
      <c r="R14" s="87"/>
      <c r="S14" s="87"/>
      <c r="T14" s="87"/>
      <c r="U14" s="87"/>
      <c r="V14" s="87"/>
      <c r="W14" s="129"/>
      <c r="X14" s="87"/>
      <c r="Y14" s="87"/>
      <c r="Z14" s="87"/>
      <c r="AA14" s="87"/>
      <c r="AB14" s="87"/>
      <c r="AC14" s="87"/>
      <c r="AD14" s="87"/>
      <c r="AE14" s="87"/>
      <c r="AF14" s="87"/>
      <c r="AG14" s="87"/>
      <c r="AH14" s="87"/>
      <c r="AI14" s="87"/>
      <c r="AJ14" s="87"/>
      <c r="AK14" s="87"/>
      <c r="AL14" s="87"/>
      <c r="AM14" s="185"/>
      <c r="AN14" s="185"/>
      <c r="AO14" s="18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row>
    <row r="15" spans="1:88" x14ac:dyDescent="0.25">
      <c r="A15" s="138" t="s">
        <v>230</v>
      </c>
      <c r="B15" s="139" t="s">
        <v>179</v>
      </c>
      <c r="C15" s="140">
        <v>202</v>
      </c>
      <c r="D15" s="135"/>
      <c r="E15" s="87"/>
      <c r="F15" s="135"/>
      <c r="G15" s="135"/>
      <c r="H15" s="135"/>
      <c r="I15" s="136"/>
      <c r="J15" s="135"/>
      <c r="K15" s="135"/>
      <c r="L15" s="135"/>
      <c r="M15" s="87"/>
      <c r="N15" s="87"/>
      <c r="O15" s="87"/>
      <c r="P15" s="87"/>
      <c r="Q15" s="87"/>
      <c r="R15" s="87"/>
      <c r="S15" s="87"/>
      <c r="T15" s="87"/>
      <c r="U15" s="87"/>
      <c r="V15" s="87"/>
      <c r="W15" s="129"/>
      <c r="X15" s="87"/>
      <c r="Y15" s="87"/>
      <c r="Z15" s="87"/>
      <c r="AA15" s="87"/>
      <c r="AB15" s="87"/>
      <c r="AC15" s="87"/>
      <c r="AD15" s="87"/>
      <c r="AE15" s="87"/>
      <c r="AF15" s="87"/>
      <c r="AG15" s="87"/>
      <c r="AH15" s="87"/>
      <c r="AI15" s="87"/>
      <c r="AJ15" s="87"/>
      <c r="AK15" s="87"/>
      <c r="AL15" s="87"/>
      <c r="AM15" s="185"/>
      <c r="AN15" s="185"/>
      <c r="AO15" s="18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row>
    <row r="16" spans="1:88" x14ac:dyDescent="0.25">
      <c r="A16" s="143" t="s">
        <v>230</v>
      </c>
      <c r="B16" s="139" t="s">
        <v>180</v>
      </c>
      <c r="C16" s="140">
        <v>203</v>
      </c>
      <c r="D16" s="135"/>
      <c r="E16" s="87"/>
      <c r="F16" s="135"/>
      <c r="G16" s="135"/>
      <c r="H16" s="135"/>
      <c r="I16" s="136"/>
      <c r="J16" s="135"/>
      <c r="K16" s="135"/>
      <c r="L16" s="135"/>
      <c r="M16" s="87"/>
      <c r="N16" s="87"/>
      <c r="O16" s="87"/>
      <c r="P16" s="87"/>
      <c r="Q16" s="87"/>
      <c r="R16" s="87"/>
      <c r="S16" s="87"/>
      <c r="T16" s="87"/>
      <c r="U16" s="87"/>
      <c r="V16" s="87"/>
      <c r="W16" s="129"/>
      <c r="X16" s="87"/>
      <c r="Y16" s="87"/>
      <c r="Z16" s="87"/>
      <c r="AA16" s="87"/>
      <c r="AB16" s="87"/>
      <c r="AC16" s="87"/>
      <c r="AD16" s="87"/>
      <c r="AE16" s="87"/>
      <c r="AF16" s="87"/>
      <c r="AG16" s="87"/>
      <c r="AH16" s="87"/>
      <c r="AI16" s="87"/>
      <c r="AJ16" s="87"/>
      <c r="AK16" s="87"/>
      <c r="AL16" s="87"/>
      <c r="AM16" s="185"/>
      <c r="AN16" s="185"/>
      <c r="AO16" s="18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row>
    <row r="17" spans="1:88" x14ac:dyDescent="0.25">
      <c r="A17" s="143" t="s">
        <v>230</v>
      </c>
      <c r="B17" s="139" t="s">
        <v>181</v>
      </c>
      <c r="C17" s="140">
        <v>204</v>
      </c>
      <c r="D17" s="135"/>
      <c r="E17" s="87"/>
      <c r="F17" s="135"/>
      <c r="G17" s="135"/>
      <c r="H17" s="135"/>
      <c r="I17" s="136"/>
      <c r="J17" s="135"/>
      <c r="K17" s="135"/>
      <c r="L17" s="135"/>
      <c r="M17" s="87"/>
      <c r="N17" s="87"/>
      <c r="O17" s="87"/>
      <c r="P17" s="87"/>
      <c r="Q17" s="87"/>
      <c r="R17" s="87"/>
      <c r="S17" s="87"/>
      <c r="T17" s="87"/>
      <c r="U17" s="87"/>
      <c r="V17" s="87"/>
      <c r="W17" s="129"/>
      <c r="X17" s="87"/>
      <c r="Y17" s="87"/>
      <c r="Z17" s="87"/>
      <c r="AA17" s="87"/>
      <c r="AB17" s="87"/>
      <c r="AC17" s="87"/>
      <c r="AD17" s="87"/>
      <c r="AE17" s="87"/>
      <c r="AF17" s="87"/>
      <c r="AG17" s="87"/>
      <c r="AH17" s="87"/>
      <c r="AI17" s="87"/>
      <c r="AJ17" s="87"/>
      <c r="AK17" s="87"/>
      <c r="AL17" s="87"/>
      <c r="AM17" s="185"/>
      <c r="AN17" s="185"/>
      <c r="AO17" s="18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row>
    <row r="18" spans="1:88" x14ac:dyDescent="0.25">
      <c r="A18" s="143" t="s">
        <v>230</v>
      </c>
      <c r="B18" s="139" t="s">
        <v>182</v>
      </c>
      <c r="C18" s="140">
        <v>205</v>
      </c>
      <c r="D18" s="135"/>
      <c r="E18" s="87"/>
      <c r="F18" s="135"/>
      <c r="G18" s="135"/>
      <c r="H18" s="135"/>
      <c r="I18" s="136"/>
      <c r="J18" s="135"/>
      <c r="K18" s="135"/>
      <c r="L18" s="135"/>
      <c r="M18" s="87"/>
      <c r="N18" s="87"/>
      <c r="O18" s="87"/>
      <c r="P18" s="87"/>
      <c r="Q18" s="87"/>
      <c r="R18" s="87"/>
      <c r="S18" s="87"/>
      <c r="T18" s="87"/>
      <c r="U18" s="87"/>
      <c r="V18" s="87"/>
      <c r="W18" s="129"/>
      <c r="X18" s="87"/>
      <c r="Y18" s="87"/>
      <c r="Z18" s="87"/>
      <c r="AA18" s="87"/>
      <c r="AB18" s="87"/>
      <c r="AC18" s="87"/>
      <c r="AD18" s="87"/>
      <c r="AE18" s="87"/>
      <c r="AF18" s="87"/>
      <c r="AG18" s="87"/>
      <c r="AH18" s="87"/>
      <c r="AI18" s="87"/>
      <c r="AJ18" s="87"/>
      <c r="AK18" s="87"/>
      <c r="AL18" s="87"/>
      <c r="AM18" s="185"/>
      <c r="AN18" s="185"/>
      <c r="AO18" s="18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row>
    <row r="19" spans="1:88" x14ac:dyDescent="0.25">
      <c r="A19" s="143" t="s">
        <v>230</v>
      </c>
      <c r="B19" s="139" t="s">
        <v>183</v>
      </c>
      <c r="C19" s="140">
        <v>206</v>
      </c>
      <c r="D19" s="135"/>
      <c r="E19" s="87"/>
      <c r="F19" s="135"/>
      <c r="G19" s="135"/>
      <c r="H19" s="135"/>
      <c r="I19" s="136"/>
      <c r="J19" s="135"/>
      <c r="K19" s="135"/>
      <c r="L19" s="135"/>
      <c r="M19" s="87"/>
      <c r="N19" s="87"/>
      <c r="O19" s="87"/>
      <c r="P19" s="87"/>
      <c r="Q19" s="87"/>
      <c r="R19" s="87"/>
      <c r="S19" s="87"/>
      <c r="T19" s="87"/>
      <c r="U19" s="87"/>
      <c r="V19" s="87"/>
      <c r="W19" s="129"/>
      <c r="X19" s="87"/>
      <c r="Y19" s="87"/>
      <c r="Z19" s="87"/>
      <c r="AA19" s="87"/>
      <c r="AB19" s="87"/>
      <c r="AC19" s="87"/>
      <c r="AD19" s="87"/>
      <c r="AE19" s="87"/>
      <c r="AF19" s="87"/>
      <c r="AG19" s="87"/>
      <c r="AH19" s="87"/>
      <c r="AI19" s="87"/>
      <c r="AJ19" s="87"/>
      <c r="AK19" s="87"/>
      <c r="AL19" s="87"/>
      <c r="AM19" s="185"/>
      <c r="AN19" s="185"/>
      <c r="AO19" s="18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row>
    <row r="20" spans="1:88" x14ac:dyDescent="0.25">
      <c r="A20" s="143" t="s">
        <v>230</v>
      </c>
      <c r="B20" s="139" t="s">
        <v>184</v>
      </c>
      <c r="C20" s="140">
        <v>207</v>
      </c>
      <c r="D20" s="135"/>
      <c r="E20" s="87"/>
      <c r="F20" s="135"/>
      <c r="G20" s="135"/>
      <c r="H20" s="135"/>
      <c r="I20" s="136"/>
      <c r="J20" s="135"/>
      <c r="K20" s="135"/>
      <c r="L20" s="135"/>
      <c r="M20" s="87"/>
      <c r="N20" s="87"/>
      <c r="O20" s="87"/>
      <c r="P20" s="87"/>
      <c r="Q20" s="87"/>
      <c r="R20" s="87"/>
      <c r="S20" s="87"/>
      <c r="T20" s="87"/>
      <c r="U20" s="87"/>
      <c r="V20" s="87"/>
      <c r="W20" s="129"/>
      <c r="X20" s="87"/>
      <c r="Y20" s="87"/>
      <c r="Z20" s="87"/>
      <c r="AA20" s="87"/>
      <c r="AB20" s="87"/>
      <c r="AC20" s="87"/>
      <c r="AD20" s="87"/>
      <c r="AE20" s="87"/>
      <c r="AF20" s="87"/>
      <c r="AG20" s="87"/>
      <c r="AH20" s="87"/>
      <c r="AI20" s="87"/>
      <c r="AJ20" s="87"/>
      <c r="AK20" s="87"/>
      <c r="AL20" s="87"/>
      <c r="AM20" s="185"/>
      <c r="AN20" s="185"/>
      <c r="AO20" s="18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row>
    <row r="21" spans="1:88" x14ac:dyDescent="0.25">
      <c r="A21" s="143" t="s">
        <v>230</v>
      </c>
      <c r="B21" s="139" t="s">
        <v>185</v>
      </c>
      <c r="C21" s="140">
        <v>208</v>
      </c>
      <c r="D21" s="135"/>
      <c r="E21" s="87"/>
      <c r="F21" s="135"/>
      <c r="G21" s="135"/>
      <c r="H21" s="135"/>
      <c r="I21" s="136"/>
      <c r="J21" s="135"/>
      <c r="K21" s="135"/>
      <c r="L21" s="135"/>
      <c r="M21" s="87"/>
      <c r="N21" s="87"/>
      <c r="O21" s="87"/>
      <c r="P21" s="87"/>
      <c r="Q21" s="87"/>
      <c r="R21" s="87"/>
      <c r="S21" s="87"/>
      <c r="T21" s="87"/>
      <c r="U21" s="87"/>
      <c r="V21" s="87"/>
      <c r="W21" s="129"/>
      <c r="X21" s="87"/>
      <c r="Y21" s="87"/>
      <c r="Z21" s="87"/>
      <c r="AA21" s="87"/>
      <c r="AB21" s="87"/>
      <c r="AC21" s="87"/>
      <c r="AD21" s="87"/>
      <c r="AE21" s="87"/>
      <c r="AF21" s="87"/>
      <c r="AG21" s="87"/>
      <c r="AH21" s="87"/>
      <c r="AI21" s="87"/>
      <c r="AJ21" s="87"/>
      <c r="AK21" s="87"/>
      <c r="AL21" s="87"/>
      <c r="AM21" s="185"/>
      <c r="AN21" s="185"/>
      <c r="AO21" s="18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row>
    <row r="22" spans="1:88" x14ac:dyDescent="0.25">
      <c r="A22" s="143" t="s">
        <v>230</v>
      </c>
      <c r="B22" s="139" t="s">
        <v>186</v>
      </c>
      <c r="C22" s="140">
        <v>209</v>
      </c>
      <c r="D22" s="135"/>
      <c r="E22" s="87"/>
      <c r="F22" s="135"/>
      <c r="G22" s="135"/>
      <c r="H22" s="135"/>
      <c r="I22" s="136"/>
      <c r="J22" s="135"/>
      <c r="K22" s="135"/>
      <c r="L22" s="135"/>
      <c r="M22" s="87"/>
      <c r="N22" s="87"/>
      <c r="O22" s="87"/>
      <c r="P22" s="87"/>
      <c r="Q22" s="87"/>
      <c r="R22" s="87"/>
      <c r="S22" s="87"/>
      <c r="T22" s="87"/>
      <c r="U22" s="87"/>
      <c r="V22" s="87"/>
      <c r="W22" s="129"/>
      <c r="X22" s="87"/>
      <c r="Y22" s="87"/>
      <c r="Z22" s="87"/>
      <c r="AA22" s="87"/>
      <c r="AB22" s="87"/>
      <c r="AC22" s="87"/>
      <c r="AD22" s="87"/>
      <c r="AE22" s="87"/>
      <c r="AF22" s="87"/>
      <c r="AG22" s="87"/>
      <c r="AH22" s="87"/>
      <c r="AI22" s="87"/>
      <c r="AJ22" s="87"/>
      <c r="AK22" s="87"/>
      <c r="AL22" s="87"/>
      <c r="AM22" s="185"/>
      <c r="AN22" s="185"/>
      <c r="AO22" s="18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row>
    <row r="23" spans="1:88" x14ac:dyDescent="0.25">
      <c r="A23" s="143" t="s">
        <v>230</v>
      </c>
      <c r="B23" s="139" t="s">
        <v>187</v>
      </c>
      <c r="C23" s="140">
        <v>210</v>
      </c>
      <c r="D23" s="135"/>
      <c r="E23" s="87"/>
      <c r="F23" s="135"/>
      <c r="G23" s="135"/>
      <c r="H23" s="135"/>
      <c r="I23" s="136"/>
      <c r="J23" s="135"/>
      <c r="K23" s="135"/>
      <c r="L23" s="135"/>
      <c r="M23" s="87"/>
      <c r="N23" s="87"/>
      <c r="O23" s="87"/>
      <c r="P23" s="87"/>
      <c r="Q23" s="87"/>
      <c r="R23" s="87"/>
      <c r="S23" s="87"/>
      <c r="T23" s="87"/>
      <c r="U23" s="87"/>
      <c r="V23" s="87"/>
      <c r="W23" s="129"/>
      <c r="X23" s="87"/>
      <c r="Y23" s="87"/>
      <c r="Z23" s="87"/>
      <c r="AA23" s="87"/>
      <c r="AB23" s="87"/>
      <c r="AC23" s="87"/>
      <c r="AD23" s="87"/>
      <c r="AE23" s="87"/>
      <c r="AF23" s="87"/>
      <c r="AG23" s="87"/>
      <c r="AH23" s="87"/>
      <c r="AI23" s="87"/>
      <c r="AJ23" s="87"/>
      <c r="AK23" s="87"/>
      <c r="AL23" s="87"/>
      <c r="AM23" s="185"/>
      <c r="AN23" s="185"/>
      <c r="AO23" s="18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row>
    <row r="24" spans="1:88" x14ac:dyDescent="0.25">
      <c r="A24" s="138" t="s">
        <v>188</v>
      </c>
      <c r="B24" s="139" t="s">
        <v>188</v>
      </c>
      <c r="C24" s="140">
        <v>301</v>
      </c>
      <c r="D24" s="135"/>
      <c r="E24" s="87"/>
      <c r="F24" s="135"/>
      <c r="G24" s="135"/>
      <c r="H24" s="135"/>
      <c r="I24" s="136"/>
      <c r="J24" s="135"/>
      <c r="K24" s="135"/>
      <c r="L24" s="135"/>
      <c r="M24" s="87"/>
      <c r="N24" s="87"/>
      <c r="O24" s="87"/>
      <c r="P24" s="87"/>
      <c r="Q24" s="87"/>
      <c r="R24" s="87"/>
      <c r="S24" s="87"/>
      <c r="T24" s="87"/>
      <c r="U24" s="87"/>
      <c r="V24" s="87"/>
      <c r="W24" s="129"/>
      <c r="X24" s="87"/>
      <c r="Y24" s="87"/>
      <c r="Z24" s="87"/>
      <c r="AA24" s="87"/>
      <c r="AB24" s="87"/>
      <c r="AC24" s="87"/>
      <c r="AD24" s="87"/>
      <c r="AE24" s="87"/>
      <c r="AF24" s="87"/>
      <c r="AG24" s="87"/>
      <c r="AH24" s="87"/>
      <c r="AI24" s="87"/>
      <c r="AJ24" s="87"/>
      <c r="AK24" s="87"/>
      <c r="AL24" s="87"/>
      <c r="AM24" s="185"/>
      <c r="AN24" s="185"/>
      <c r="AO24" s="18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row>
    <row r="25" spans="1:88" x14ac:dyDescent="0.25">
      <c r="A25" s="138" t="s">
        <v>188</v>
      </c>
      <c r="B25" s="139" t="s">
        <v>189</v>
      </c>
      <c r="C25" s="140">
        <v>302</v>
      </c>
      <c r="D25" s="135"/>
      <c r="E25" s="87"/>
      <c r="F25" s="135"/>
      <c r="G25" s="135"/>
      <c r="H25" s="135"/>
      <c r="I25" s="136"/>
      <c r="J25" s="135"/>
      <c r="K25" s="135"/>
      <c r="L25" s="135"/>
      <c r="M25" s="87"/>
      <c r="N25" s="87"/>
      <c r="O25" s="87"/>
      <c r="P25" s="87"/>
      <c r="Q25" s="87"/>
      <c r="R25" s="87"/>
      <c r="S25" s="87"/>
      <c r="T25" s="87"/>
      <c r="U25" s="87"/>
      <c r="V25" s="87"/>
      <c r="W25" s="129"/>
      <c r="X25" s="87"/>
      <c r="Y25" s="87"/>
      <c r="Z25" s="87"/>
      <c r="AA25" s="87"/>
      <c r="AB25" s="87"/>
      <c r="AC25" s="87"/>
      <c r="AD25" s="87"/>
      <c r="AE25" s="87"/>
      <c r="AF25" s="87"/>
      <c r="AG25" s="87"/>
      <c r="AH25" s="87"/>
      <c r="AI25" s="87"/>
      <c r="AJ25" s="87"/>
      <c r="AK25" s="87"/>
      <c r="AL25" s="87"/>
      <c r="AM25" s="185"/>
      <c r="AN25" s="185"/>
      <c r="AO25" s="18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row>
    <row r="26" spans="1:88" x14ac:dyDescent="0.25">
      <c r="A26" s="138" t="s">
        <v>188</v>
      </c>
      <c r="B26" s="139" t="s">
        <v>190</v>
      </c>
      <c r="C26" s="140">
        <v>303</v>
      </c>
      <c r="D26" s="135"/>
      <c r="E26" s="87"/>
      <c r="F26" s="135"/>
      <c r="G26" s="135"/>
      <c r="H26" s="135"/>
      <c r="I26" s="136"/>
      <c r="J26" s="135"/>
      <c r="K26" s="135"/>
      <c r="L26" s="135"/>
      <c r="M26" s="87"/>
      <c r="N26" s="87"/>
      <c r="O26" s="87"/>
      <c r="P26" s="87"/>
      <c r="Q26" s="87"/>
      <c r="R26" s="87"/>
      <c r="S26" s="87"/>
      <c r="T26" s="87"/>
      <c r="U26" s="87"/>
      <c r="V26" s="87"/>
      <c r="W26" s="129"/>
      <c r="X26" s="87"/>
      <c r="Y26" s="87"/>
      <c r="Z26" s="87"/>
      <c r="AA26" s="87"/>
      <c r="AB26" s="87"/>
      <c r="AC26" s="87"/>
      <c r="AD26" s="87"/>
      <c r="AE26" s="87"/>
      <c r="AF26" s="87"/>
      <c r="AG26" s="87"/>
      <c r="AH26" s="87"/>
      <c r="AI26" s="87"/>
      <c r="AJ26" s="87"/>
      <c r="AK26" s="87"/>
      <c r="AL26" s="87"/>
      <c r="AM26" s="185"/>
      <c r="AN26" s="185"/>
      <c r="AO26" s="18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row>
    <row r="27" spans="1:88" x14ac:dyDescent="0.25">
      <c r="A27" s="138" t="s">
        <v>188</v>
      </c>
      <c r="B27" s="139" t="s">
        <v>191</v>
      </c>
      <c r="C27" s="140">
        <v>304</v>
      </c>
      <c r="D27" s="135"/>
      <c r="E27" s="87"/>
      <c r="F27" s="135"/>
      <c r="G27" s="135"/>
      <c r="H27" s="135"/>
      <c r="I27" s="136"/>
      <c r="J27" s="135"/>
      <c r="K27" s="135"/>
      <c r="L27" s="135"/>
      <c r="M27" s="87"/>
      <c r="N27" s="87"/>
      <c r="O27" s="87"/>
      <c r="P27" s="87"/>
      <c r="Q27" s="87"/>
      <c r="R27" s="87"/>
      <c r="S27" s="87"/>
      <c r="T27" s="87"/>
      <c r="U27" s="87"/>
      <c r="V27" s="87"/>
      <c r="W27" s="129"/>
      <c r="X27" s="87"/>
      <c r="Y27" s="87"/>
      <c r="Z27" s="87"/>
      <c r="AA27" s="87"/>
      <c r="AB27" s="87"/>
      <c r="AC27" s="87"/>
      <c r="AD27" s="87"/>
      <c r="AE27" s="87"/>
      <c r="AF27" s="87"/>
      <c r="AG27" s="87"/>
      <c r="AH27" s="87"/>
      <c r="AI27" s="87"/>
      <c r="AJ27" s="87"/>
      <c r="AK27" s="87"/>
      <c r="AL27" s="87"/>
      <c r="AM27" s="185"/>
      <c r="AN27" s="185"/>
      <c r="AO27" s="18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row>
    <row r="28" spans="1:88" x14ac:dyDescent="0.25">
      <c r="A28" s="138" t="s">
        <v>188</v>
      </c>
      <c r="B28" s="139" t="s">
        <v>192</v>
      </c>
      <c r="C28" s="140">
        <v>305</v>
      </c>
      <c r="D28" s="135"/>
      <c r="E28" s="87"/>
      <c r="F28" s="135"/>
      <c r="G28" s="135"/>
      <c r="H28" s="135"/>
      <c r="I28" s="136"/>
      <c r="J28" s="135"/>
      <c r="K28" s="135"/>
      <c r="L28" s="135"/>
      <c r="M28" s="87"/>
      <c r="N28" s="87"/>
      <c r="O28" s="87"/>
      <c r="P28" s="87"/>
      <c r="Q28" s="87"/>
      <c r="R28" s="87"/>
      <c r="S28" s="87"/>
      <c r="T28" s="87"/>
      <c r="U28" s="87"/>
      <c r="V28" s="87"/>
      <c r="W28" s="129"/>
      <c r="X28" s="87"/>
      <c r="Y28" s="87"/>
      <c r="Z28" s="87"/>
      <c r="AA28" s="87"/>
      <c r="AB28" s="87"/>
      <c r="AC28" s="87"/>
      <c r="AD28" s="87"/>
      <c r="AE28" s="87"/>
      <c r="AF28" s="87"/>
      <c r="AG28" s="87"/>
      <c r="AH28" s="87"/>
      <c r="AI28" s="87"/>
      <c r="AJ28" s="87"/>
      <c r="AK28" s="87"/>
      <c r="AL28" s="87"/>
      <c r="AM28" s="185"/>
      <c r="AN28" s="185"/>
      <c r="AO28" s="18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row>
    <row r="29" spans="1:88" x14ac:dyDescent="0.25">
      <c r="A29" s="138" t="s">
        <v>188</v>
      </c>
      <c r="B29" s="139" t="s">
        <v>193</v>
      </c>
      <c r="C29" s="140">
        <v>306</v>
      </c>
      <c r="D29" s="135"/>
      <c r="E29" s="87"/>
      <c r="F29" s="135"/>
      <c r="G29" s="135"/>
      <c r="H29" s="135"/>
      <c r="I29" s="136"/>
      <c r="J29" s="135"/>
      <c r="K29" s="135"/>
      <c r="L29" s="135"/>
      <c r="M29" s="87"/>
      <c r="N29" s="87"/>
      <c r="O29" s="87"/>
      <c r="P29" s="87"/>
      <c r="Q29" s="87"/>
      <c r="R29" s="87"/>
      <c r="S29" s="87"/>
      <c r="T29" s="87"/>
      <c r="U29" s="87"/>
      <c r="V29" s="87"/>
      <c r="W29" s="129"/>
      <c r="X29" s="87"/>
      <c r="Y29" s="87"/>
      <c r="Z29" s="87"/>
      <c r="AA29" s="87"/>
      <c r="AB29" s="87"/>
      <c r="AC29" s="87"/>
      <c r="AD29" s="87"/>
      <c r="AE29" s="87"/>
      <c r="AF29" s="87"/>
      <c r="AG29" s="87"/>
      <c r="AH29" s="87"/>
      <c r="AI29" s="87"/>
      <c r="AJ29" s="87"/>
      <c r="AK29" s="87"/>
      <c r="AL29" s="87"/>
      <c r="AM29" s="185"/>
      <c r="AN29" s="185"/>
      <c r="AO29" s="18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row>
    <row r="30" spans="1:88" x14ac:dyDescent="0.25">
      <c r="A30" s="138" t="s">
        <v>188</v>
      </c>
      <c r="B30" s="139" t="s">
        <v>194</v>
      </c>
      <c r="C30" s="140">
        <v>307</v>
      </c>
      <c r="D30" s="135"/>
      <c r="E30" s="87"/>
      <c r="F30" s="135"/>
      <c r="G30" s="135"/>
      <c r="H30" s="135"/>
      <c r="I30" s="136"/>
      <c r="J30" s="135"/>
      <c r="K30" s="135"/>
      <c r="L30" s="135"/>
      <c r="M30" s="87"/>
      <c r="N30" s="87"/>
      <c r="O30" s="87"/>
      <c r="P30" s="87"/>
      <c r="Q30" s="87"/>
      <c r="R30" s="87"/>
      <c r="S30" s="87"/>
      <c r="T30" s="87"/>
      <c r="U30" s="87"/>
      <c r="V30" s="87"/>
      <c r="W30" s="129"/>
      <c r="X30" s="87"/>
      <c r="Y30" s="87"/>
      <c r="Z30" s="87"/>
      <c r="AA30" s="87"/>
      <c r="AB30" s="87"/>
      <c r="AC30" s="87"/>
      <c r="AD30" s="87"/>
      <c r="AE30" s="87"/>
      <c r="AF30" s="87"/>
      <c r="AG30" s="87"/>
      <c r="AH30" s="87"/>
      <c r="AI30" s="87"/>
      <c r="AJ30" s="87"/>
      <c r="AK30" s="87"/>
      <c r="AL30" s="87"/>
      <c r="AM30" s="185"/>
      <c r="AN30" s="185"/>
      <c r="AO30" s="18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row>
    <row r="31" spans="1:88" x14ac:dyDescent="0.25">
      <c r="A31" s="138" t="s">
        <v>188</v>
      </c>
      <c r="B31" s="139" t="s">
        <v>195</v>
      </c>
      <c r="C31" s="140">
        <v>308</v>
      </c>
      <c r="D31" s="135"/>
      <c r="E31" s="87"/>
      <c r="F31" s="135"/>
      <c r="G31" s="135"/>
      <c r="H31" s="135"/>
      <c r="I31" s="136"/>
      <c r="J31" s="135"/>
      <c r="K31" s="135"/>
      <c r="L31" s="135"/>
      <c r="M31" s="87"/>
      <c r="N31" s="87"/>
      <c r="O31" s="87"/>
      <c r="P31" s="87"/>
      <c r="Q31" s="87"/>
      <c r="R31" s="87"/>
      <c r="S31" s="87"/>
      <c r="T31" s="87"/>
      <c r="U31" s="87"/>
      <c r="V31" s="87"/>
      <c r="W31" s="129"/>
      <c r="X31" s="87"/>
      <c r="Y31" s="87"/>
      <c r="Z31" s="87"/>
      <c r="AA31" s="87"/>
      <c r="AB31" s="87"/>
      <c r="AC31" s="87"/>
      <c r="AD31" s="87"/>
      <c r="AE31" s="87"/>
      <c r="AF31" s="87"/>
      <c r="AG31" s="87"/>
      <c r="AH31" s="87"/>
      <c r="AI31" s="87"/>
      <c r="AJ31" s="87"/>
      <c r="AK31" s="87"/>
      <c r="AL31" s="87"/>
      <c r="AM31" s="185"/>
      <c r="AN31" s="185"/>
      <c r="AO31" s="18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row>
    <row r="32" spans="1:88" x14ac:dyDescent="0.25">
      <c r="A32" s="138" t="s">
        <v>188</v>
      </c>
      <c r="B32" s="139" t="s">
        <v>196</v>
      </c>
      <c r="C32" s="140">
        <v>309</v>
      </c>
      <c r="D32" s="135"/>
      <c r="E32" s="87"/>
      <c r="F32" s="135"/>
      <c r="G32" s="135"/>
      <c r="H32" s="135"/>
      <c r="I32" s="136"/>
      <c r="J32" s="135"/>
      <c r="K32" s="135"/>
      <c r="L32" s="135"/>
      <c r="M32" s="87"/>
      <c r="N32" s="87"/>
      <c r="O32" s="87"/>
      <c r="P32" s="87"/>
      <c r="Q32" s="87"/>
      <c r="R32" s="87"/>
      <c r="S32" s="87"/>
      <c r="T32" s="87"/>
      <c r="U32" s="87"/>
      <c r="V32" s="87"/>
      <c r="W32" s="129"/>
      <c r="X32" s="87"/>
      <c r="Y32" s="87"/>
      <c r="Z32" s="87"/>
      <c r="AA32" s="87"/>
      <c r="AB32" s="87"/>
      <c r="AC32" s="87"/>
      <c r="AD32" s="87"/>
      <c r="AE32" s="87"/>
      <c r="AF32" s="87"/>
      <c r="AG32" s="87"/>
      <c r="AH32" s="87"/>
      <c r="AI32" s="87"/>
      <c r="AJ32" s="87"/>
      <c r="AK32" s="87"/>
      <c r="AL32" s="87"/>
      <c r="AM32" s="185"/>
      <c r="AN32" s="185"/>
      <c r="AO32" s="18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row>
    <row r="33" spans="1:88" x14ac:dyDescent="0.25">
      <c r="A33" s="138" t="s">
        <v>188</v>
      </c>
      <c r="B33" s="139" t="s">
        <v>197</v>
      </c>
      <c r="C33" s="140">
        <v>310</v>
      </c>
      <c r="D33" s="135"/>
      <c r="E33" s="87"/>
      <c r="F33" s="135"/>
      <c r="G33" s="135"/>
      <c r="H33" s="135"/>
      <c r="I33" s="136"/>
      <c r="J33" s="135"/>
      <c r="K33" s="135"/>
      <c r="L33" s="135"/>
      <c r="M33" s="87"/>
      <c r="N33" s="87"/>
      <c r="O33" s="87"/>
      <c r="P33" s="87"/>
      <c r="Q33" s="87"/>
      <c r="R33" s="87"/>
      <c r="S33" s="87"/>
      <c r="T33" s="87"/>
      <c r="U33" s="87"/>
      <c r="V33" s="87"/>
      <c r="W33" s="129"/>
      <c r="X33" s="87"/>
      <c r="Y33" s="87"/>
      <c r="Z33" s="87"/>
      <c r="AA33" s="87"/>
      <c r="AB33" s="87"/>
      <c r="AC33" s="87"/>
      <c r="AD33" s="87"/>
      <c r="AE33" s="87"/>
      <c r="AF33" s="87"/>
      <c r="AG33" s="87"/>
      <c r="AH33" s="87"/>
      <c r="AI33" s="87"/>
      <c r="AJ33" s="87"/>
      <c r="AK33" s="87"/>
      <c r="AL33" s="87"/>
      <c r="AM33" s="185"/>
      <c r="AN33" s="185"/>
      <c r="AO33" s="18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row>
    <row r="34" spans="1:88" x14ac:dyDescent="0.25">
      <c r="A34" s="138" t="s">
        <v>188</v>
      </c>
      <c r="B34" s="139" t="s">
        <v>198</v>
      </c>
      <c r="C34" s="140">
        <v>311</v>
      </c>
      <c r="D34" s="135"/>
      <c r="E34" s="87"/>
      <c r="F34" s="135"/>
      <c r="G34" s="135"/>
      <c r="H34" s="135"/>
      <c r="I34" s="136"/>
      <c r="J34" s="135"/>
      <c r="K34" s="135"/>
      <c r="L34" s="135"/>
      <c r="M34" s="87"/>
      <c r="N34" s="87"/>
      <c r="O34" s="87"/>
      <c r="P34" s="87"/>
      <c r="Q34" s="87"/>
      <c r="R34" s="87"/>
      <c r="S34" s="87"/>
      <c r="T34" s="87"/>
      <c r="U34" s="87"/>
      <c r="V34" s="87"/>
      <c r="W34" s="129"/>
      <c r="X34" s="87"/>
      <c r="Y34" s="87"/>
      <c r="Z34" s="87"/>
      <c r="AA34" s="87"/>
      <c r="AB34" s="87"/>
      <c r="AC34" s="87"/>
      <c r="AD34" s="87"/>
      <c r="AE34" s="87"/>
      <c r="AF34" s="87"/>
      <c r="AG34" s="87"/>
      <c r="AH34" s="87"/>
      <c r="AI34" s="87"/>
      <c r="AJ34" s="87"/>
      <c r="AK34" s="87"/>
      <c r="AL34" s="87"/>
      <c r="AM34" s="185"/>
      <c r="AN34" s="185"/>
      <c r="AO34" s="18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row>
    <row r="35" spans="1:88" x14ac:dyDescent="0.25">
      <c r="A35" s="138" t="s">
        <v>188</v>
      </c>
      <c r="B35" s="139" t="s">
        <v>199</v>
      </c>
      <c r="C35" s="140">
        <v>312</v>
      </c>
      <c r="D35" s="135"/>
      <c r="E35" s="87"/>
      <c r="F35" s="135"/>
      <c r="G35" s="135"/>
      <c r="H35" s="135"/>
      <c r="I35" s="136"/>
      <c r="J35" s="135"/>
      <c r="K35" s="135"/>
      <c r="L35" s="135"/>
      <c r="M35" s="87"/>
      <c r="N35" s="87"/>
      <c r="O35" s="87"/>
      <c r="P35" s="87"/>
      <c r="Q35" s="87"/>
      <c r="R35" s="87"/>
      <c r="S35" s="87"/>
      <c r="T35" s="87"/>
      <c r="U35" s="87"/>
      <c r="V35" s="87"/>
      <c r="W35" s="129"/>
      <c r="X35" s="87"/>
      <c r="Y35" s="87"/>
      <c r="Z35" s="87"/>
      <c r="AA35" s="87"/>
      <c r="AB35" s="87"/>
      <c r="AC35" s="87"/>
      <c r="AD35" s="87"/>
      <c r="AE35" s="87"/>
      <c r="AF35" s="87"/>
      <c r="AG35" s="87"/>
      <c r="AH35" s="87"/>
      <c r="AI35" s="87"/>
      <c r="AJ35" s="87"/>
      <c r="AK35" s="87"/>
      <c r="AL35" s="87"/>
      <c r="AM35" s="185"/>
      <c r="AN35" s="185"/>
      <c r="AO35" s="18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row>
    <row r="36" spans="1:88" x14ac:dyDescent="0.25">
      <c r="A36" s="138" t="s">
        <v>188</v>
      </c>
      <c r="B36" s="139" t="s">
        <v>200</v>
      </c>
      <c r="C36" s="140">
        <v>313</v>
      </c>
      <c r="D36" s="135"/>
      <c r="E36" s="87"/>
      <c r="F36" s="135"/>
      <c r="G36" s="135"/>
      <c r="H36" s="135"/>
      <c r="I36" s="136"/>
      <c r="J36" s="135"/>
      <c r="K36" s="135"/>
      <c r="L36" s="135"/>
      <c r="M36" s="87"/>
      <c r="N36" s="87"/>
      <c r="O36" s="87"/>
      <c r="P36" s="87"/>
      <c r="Q36" s="87"/>
      <c r="R36" s="87"/>
      <c r="S36" s="87"/>
      <c r="T36" s="87"/>
      <c r="U36" s="87"/>
      <c r="V36" s="87"/>
      <c r="W36" s="129"/>
      <c r="X36" s="87"/>
      <c r="Y36" s="87"/>
      <c r="Z36" s="87"/>
      <c r="AA36" s="87"/>
      <c r="AB36" s="87"/>
      <c r="AC36" s="87"/>
      <c r="AD36" s="87"/>
      <c r="AE36" s="87"/>
      <c r="AF36" s="87"/>
      <c r="AG36" s="87"/>
      <c r="AH36" s="87"/>
      <c r="AI36" s="87"/>
      <c r="AJ36" s="87"/>
      <c r="AK36" s="87"/>
      <c r="AL36" s="87"/>
      <c r="AM36" s="185"/>
      <c r="AN36" s="185"/>
      <c r="AO36" s="18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row>
    <row r="37" spans="1:88" x14ac:dyDescent="0.25">
      <c r="A37" s="138" t="s">
        <v>188</v>
      </c>
      <c r="B37" s="139" t="s">
        <v>201</v>
      </c>
      <c r="C37" s="140">
        <v>314</v>
      </c>
      <c r="D37" s="135"/>
      <c r="E37" s="87"/>
      <c r="F37" s="135"/>
      <c r="G37" s="135"/>
      <c r="H37" s="135"/>
      <c r="I37" s="136"/>
      <c r="J37" s="135"/>
      <c r="K37" s="135"/>
      <c r="L37" s="135"/>
      <c r="M37" s="87"/>
      <c r="N37" s="87"/>
      <c r="O37" s="87"/>
      <c r="P37" s="87"/>
      <c r="Q37" s="87"/>
      <c r="R37" s="87"/>
      <c r="S37" s="87"/>
      <c r="T37" s="87"/>
      <c r="U37" s="87"/>
      <c r="V37" s="87"/>
      <c r="W37" s="129"/>
      <c r="X37" s="87"/>
      <c r="Y37" s="87"/>
      <c r="Z37" s="87"/>
      <c r="AA37" s="87"/>
      <c r="AB37" s="87"/>
      <c r="AC37" s="87"/>
      <c r="AD37" s="87"/>
      <c r="AE37" s="87"/>
      <c r="AF37" s="87"/>
      <c r="AG37" s="87"/>
      <c r="AH37" s="87"/>
      <c r="AI37" s="87"/>
      <c r="AJ37" s="87"/>
      <c r="AK37" s="87"/>
      <c r="AL37" s="87"/>
      <c r="AM37" s="185"/>
      <c r="AN37" s="185"/>
      <c r="AO37" s="18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row>
    <row r="38" spans="1:88" x14ac:dyDescent="0.25">
      <c r="A38" s="138" t="s">
        <v>188</v>
      </c>
      <c r="B38" s="139" t="s">
        <v>202</v>
      </c>
      <c r="C38" s="140">
        <v>315</v>
      </c>
      <c r="D38" s="135"/>
      <c r="E38" s="87"/>
      <c r="F38" s="135"/>
      <c r="G38" s="135"/>
      <c r="H38" s="135"/>
      <c r="I38" s="136"/>
      <c r="J38" s="135"/>
      <c r="K38" s="135"/>
      <c r="L38" s="135"/>
      <c r="M38" s="87"/>
      <c r="N38" s="87"/>
      <c r="O38" s="87"/>
      <c r="P38" s="87"/>
      <c r="Q38" s="87"/>
      <c r="R38" s="87"/>
      <c r="S38" s="87"/>
      <c r="T38" s="87"/>
      <c r="U38" s="87"/>
      <c r="V38" s="87"/>
      <c r="W38" s="129"/>
      <c r="X38" s="87"/>
      <c r="Y38" s="87"/>
      <c r="Z38" s="87"/>
      <c r="AA38" s="87"/>
      <c r="AB38" s="87"/>
      <c r="AC38" s="87"/>
      <c r="AD38" s="87"/>
      <c r="AE38" s="87"/>
      <c r="AF38" s="87"/>
      <c r="AG38" s="87"/>
      <c r="AH38" s="87"/>
      <c r="AI38" s="87"/>
      <c r="AJ38" s="87"/>
      <c r="AK38" s="87"/>
      <c r="AL38" s="87"/>
      <c r="AM38" s="185"/>
      <c r="AN38" s="185"/>
      <c r="AO38" s="18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row>
    <row r="39" spans="1:88" x14ac:dyDescent="0.25">
      <c r="A39" s="138" t="s">
        <v>188</v>
      </c>
      <c r="B39" s="139" t="s">
        <v>203</v>
      </c>
      <c r="C39" s="140">
        <v>316</v>
      </c>
      <c r="D39" s="77"/>
      <c r="E39" s="87"/>
      <c r="F39" s="77"/>
      <c r="G39" s="77"/>
      <c r="H39" s="77"/>
      <c r="I39" s="133"/>
      <c r="J39" s="77"/>
      <c r="K39" s="77"/>
      <c r="L39" s="77"/>
      <c r="M39" s="87"/>
      <c r="N39" s="87"/>
      <c r="O39" s="87"/>
      <c r="P39" s="87"/>
      <c r="Q39" s="87"/>
      <c r="R39" s="87"/>
      <c r="S39" s="87"/>
      <c r="T39" s="87"/>
      <c r="U39" s="87"/>
      <c r="V39" s="87"/>
      <c r="W39" s="129"/>
      <c r="X39" s="87"/>
      <c r="Y39" s="87"/>
      <c r="Z39" s="87"/>
      <c r="AA39" s="87"/>
      <c r="AB39" s="87"/>
      <c r="AC39" s="87"/>
      <c r="AD39" s="87"/>
      <c r="AE39" s="87"/>
      <c r="AF39" s="87"/>
      <c r="AG39" s="87"/>
      <c r="AH39" s="87"/>
      <c r="AI39" s="87"/>
      <c r="AJ39" s="87"/>
      <c r="AK39" s="87"/>
      <c r="AL39" s="87"/>
      <c r="AM39" s="77"/>
      <c r="AN39" s="77"/>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row>
    <row r="40" spans="1:88" x14ac:dyDescent="0.25">
      <c r="A40" s="138" t="s">
        <v>188</v>
      </c>
      <c r="B40" s="139" t="s">
        <v>77</v>
      </c>
      <c r="C40" s="140">
        <v>317</v>
      </c>
      <c r="D40" s="77"/>
      <c r="E40" s="87"/>
      <c r="F40" s="77"/>
      <c r="G40" s="77"/>
      <c r="H40" s="77"/>
      <c r="I40" s="133"/>
      <c r="J40" s="77"/>
      <c r="K40" s="77"/>
      <c r="L40" s="77"/>
      <c r="M40" s="87"/>
      <c r="N40" s="87"/>
      <c r="O40" s="87"/>
      <c r="P40" s="87"/>
      <c r="Q40" s="87"/>
      <c r="R40" s="87"/>
      <c r="S40" s="87"/>
      <c r="T40" s="87"/>
      <c r="U40" s="87"/>
      <c r="V40" s="87"/>
      <c r="W40" s="129"/>
      <c r="X40" s="87"/>
      <c r="Y40" s="87"/>
      <c r="Z40" s="87"/>
      <c r="AA40" s="87"/>
      <c r="AB40" s="87"/>
      <c r="AC40" s="87"/>
      <c r="AD40" s="87"/>
      <c r="AE40" s="87"/>
      <c r="AF40" s="87"/>
      <c r="AG40" s="87"/>
      <c r="AH40" s="87"/>
      <c r="AI40" s="87"/>
      <c r="AJ40" s="87"/>
      <c r="AK40" s="87"/>
      <c r="AL40" s="87"/>
      <c r="AM40" s="77"/>
      <c r="AN40" s="77"/>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row>
    <row r="41" spans="1:88" x14ac:dyDescent="0.25">
      <c r="A41" s="138" t="s">
        <v>188</v>
      </c>
      <c r="B41" s="139" t="s">
        <v>204</v>
      </c>
      <c r="C41" s="140">
        <v>318</v>
      </c>
      <c r="D41" s="77"/>
      <c r="E41" s="87"/>
      <c r="F41" s="77"/>
      <c r="G41" s="77"/>
      <c r="H41" s="77"/>
      <c r="I41" s="133"/>
      <c r="J41" s="77"/>
      <c r="K41" s="77"/>
      <c r="L41" s="77"/>
      <c r="M41" s="87"/>
      <c r="N41" s="87"/>
      <c r="O41" s="87"/>
      <c r="P41" s="87"/>
      <c r="Q41" s="87"/>
      <c r="R41" s="87"/>
      <c r="S41" s="87"/>
      <c r="T41" s="87"/>
      <c r="U41" s="87"/>
      <c r="V41" s="87"/>
      <c r="W41" s="129"/>
      <c r="X41" s="87"/>
      <c r="Y41" s="87"/>
      <c r="Z41" s="87"/>
      <c r="AA41" s="87"/>
      <c r="AB41" s="87"/>
      <c r="AC41" s="87"/>
      <c r="AD41" s="87"/>
      <c r="AE41" s="87"/>
      <c r="AF41" s="87"/>
      <c r="AG41" s="87"/>
      <c r="AH41" s="87"/>
      <c r="AI41" s="87"/>
      <c r="AJ41" s="87"/>
      <c r="AK41" s="87"/>
      <c r="AL41" s="87"/>
      <c r="AM41" s="77"/>
      <c r="AN41" s="77"/>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row>
    <row r="42" spans="1:88" x14ac:dyDescent="0.25">
      <c r="A42" s="138" t="s">
        <v>188</v>
      </c>
      <c r="B42" s="139" t="s">
        <v>205</v>
      </c>
      <c r="C42" s="140">
        <v>319</v>
      </c>
      <c r="D42" s="77"/>
      <c r="E42" s="87"/>
      <c r="F42" s="77"/>
      <c r="G42" s="77"/>
      <c r="H42" s="77"/>
      <c r="I42" s="133"/>
      <c r="J42" s="77"/>
      <c r="K42" s="77"/>
      <c r="L42" s="77"/>
      <c r="M42" s="87"/>
      <c r="N42" s="87"/>
      <c r="O42" s="87"/>
      <c r="P42" s="87"/>
      <c r="Q42" s="87"/>
      <c r="R42" s="87"/>
      <c r="S42" s="87"/>
      <c r="T42" s="87"/>
      <c r="U42" s="87"/>
      <c r="V42" s="87"/>
      <c r="W42" s="129"/>
      <c r="X42" s="87"/>
      <c r="Y42" s="87"/>
      <c r="Z42" s="87"/>
      <c r="AA42" s="87"/>
      <c r="AB42" s="87"/>
      <c r="AC42" s="87"/>
      <c r="AD42" s="87"/>
      <c r="AE42" s="87"/>
      <c r="AF42" s="87"/>
      <c r="AG42" s="87"/>
      <c r="AH42" s="87"/>
      <c r="AI42" s="87"/>
      <c r="AJ42" s="87"/>
      <c r="AK42" s="87"/>
      <c r="AL42" s="87"/>
      <c r="AM42" s="77"/>
      <c r="AN42" s="77"/>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row>
    <row r="43" spans="1:88" x14ac:dyDescent="0.25">
      <c r="A43" s="138" t="s">
        <v>188</v>
      </c>
      <c r="B43" s="139" t="s">
        <v>206</v>
      </c>
      <c r="C43" s="140">
        <v>320</v>
      </c>
      <c r="D43" s="77"/>
      <c r="E43" s="87"/>
      <c r="F43" s="77"/>
      <c r="G43" s="77"/>
      <c r="H43" s="77"/>
      <c r="I43" s="133"/>
      <c r="J43" s="77"/>
      <c r="K43" s="77"/>
      <c r="L43" s="77"/>
      <c r="M43" s="87"/>
      <c r="N43" s="87"/>
      <c r="O43" s="87"/>
      <c r="P43" s="87"/>
      <c r="Q43" s="87"/>
      <c r="R43" s="87"/>
      <c r="S43" s="87"/>
      <c r="T43" s="87"/>
      <c r="U43" s="87"/>
      <c r="V43" s="87"/>
      <c r="W43" s="129"/>
      <c r="X43" s="87"/>
      <c r="Y43" s="87"/>
      <c r="Z43" s="87"/>
      <c r="AA43" s="87"/>
      <c r="AB43" s="87"/>
      <c r="AC43" s="87"/>
      <c r="AD43" s="87"/>
      <c r="AE43" s="87"/>
      <c r="AF43" s="87"/>
      <c r="AG43" s="87"/>
      <c r="AH43" s="87"/>
      <c r="AI43" s="87"/>
      <c r="AJ43" s="87"/>
      <c r="AK43" s="87"/>
      <c r="AL43" s="87"/>
      <c r="AM43" s="77"/>
      <c r="AN43" s="77"/>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row>
    <row r="44" spans="1:88" x14ac:dyDescent="0.25">
      <c r="A44" s="138" t="s">
        <v>188</v>
      </c>
      <c r="B44" s="139" t="s">
        <v>207</v>
      </c>
      <c r="C44" s="140">
        <v>321</v>
      </c>
      <c r="D44" s="77"/>
      <c r="E44" s="87"/>
      <c r="F44" s="77"/>
      <c r="G44" s="77"/>
      <c r="H44" s="77"/>
      <c r="I44" s="133"/>
      <c r="J44" s="77"/>
      <c r="K44" s="77"/>
      <c r="L44" s="77"/>
      <c r="M44" s="87"/>
      <c r="N44" s="87"/>
      <c r="O44" s="87"/>
      <c r="P44" s="87"/>
      <c r="Q44" s="87"/>
      <c r="R44" s="87"/>
      <c r="S44" s="87"/>
      <c r="T44" s="87"/>
      <c r="U44" s="87"/>
      <c r="V44" s="87"/>
      <c r="W44" s="129"/>
      <c r="X44" s="87"/>
      <c r="Y44" s="87"/>
      <c r="Z44" s="87"/>
      <c r="AA44" s="87"/>
      <c r="AB44" s="87"/>
      <c r="AC44" s="87"/>
      <c r="AD44" s="87"/>
      <c r="AE44" s="87"/>
      <c r="AF44" s="87"/>
      <c r="AG44" s="87"/>
      <c r="AH44" s="87"/>
      <c r="AI44" s="87"/>
      <c r="AJ44" s="87"/>
      <c r="AK44" s="87"/>
      <c r="AL44" s="87"/>
      <c r="AM44" s="77"/>
      <c r="AN44" s="77"/>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row>
    <row r="45" spans="1:88" x14ac:dyDescent="0.25">
      <c r="A45" s="138" t="s">
        <v>231</v>
      </c>
      <c r="B45" s="139" t="s">
        <v>208</v>
      </c>
      <c r="C45" s="140">
        <v>401</v>
      </c>
      <c r="D45" s="77"/>
      <c r="E45" s="87"/>
      <c r="F45" s="77"/>
      <c r="G45" s="77"/>
      <c r="H45" s="77"/>
      <c r="I45" s="133"/>
      <c r="J45" s="77"/>
      <c r="K45" s="77"/>
      <c r="L45" s="77"/>
      <c r="M45" s="87"/>
      <c r="N45" s="87"/>
      <c r="O45" s="87"/>
      <c r="P45" s="87"/>
      <c r="Q45" s="87"/>
      <c r="R45" s="87"/>
      <c r="S45" s="87"/>
      <c r="T45" s="87"/>
      <c r="U45" s="87"/>
      <c r="V45" s="87"/>
      <c r="W45" s="129"/>
      <c r="X45" s="87"/>
      <c r="Y45" s="87"/>
      <c r="Z45" s="87"/>
      <c r="AA45" s="87"/>
      <c r="AB45" s="87"/>
      <c r="AC45" s="87"/>
      <c r="AD45" s="87"/>
      <c r="AE45" s="87"/>
      <c r="AF45" s="87"/>
      <c r="AG45" s="87"/>
      <c r="AH45" s="87"/>
      <c r="AI45" s="87"/>
      <c r="AJ45" s="87"/>
      <c r="AK45" s="87"/>
      <c r="AL45" s="87"/>
      <c r="AM45" s="77"/>
      <c r="AN45" s="77"/>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row>
    <row r="46" spans="1:88" x14ac:dyDescent="0.25">
      <c r="A46" s="138" t="s">
        <v>231</v>
      </c>
      <c r="B46" s="139" t="s">
        <v>209</v>
      </c>
      <c r="C46" s="140">
        <v>402</v>
      </c>
      <c r="D46" s="77"/>
      <c r="E46" s="87"/>
      <c r="F46" s="77"/>
      <c r="G46" s="77"/>
      <c r="H46" s="77"/>
      <c r="I46" s="133"/>
      <c r="J46" s="77"/>
      <c r="K46" s="77"/>
      <c r="L46" s="77"/>
      <c r="M46" s="87"/>
      <c r="N46" s="87"/>
      <c r="O46" s="87"/>
      <c r="P46" s="87"/>
      <c r="Q46" s="87"/>
      <c r="R46" s="87"/>
      <c r="S46" s="87"/>
      <c r="T46" s="87"/>
      <c r="U46" s="87"/>
      <c r="V46" s="87"/>
      <c r="W46" s="129"/>
      <c r="X46" s="87"/>
      <c r="Y46" s="87"/>
      <c r="Z46" s="87"/>
      <c r="AA46" s="87"/>
      <c r="AB46" s="87"/>
      <c r="AC46" s="87"/>
      <c r="AD46" s="87"/>
      <c r="AE46" s="87"/>
      <c r="AF46" s="87"/>
      <c r="AG46" s="87"/>
      <c r="AH46" s="87"/>
      <c r="AI46" s="87"/>
      <c r="AJ46" s="87"/>
      <c r="AK46" s="87"/>
      <c r="AL46" s="87"/>
      <c r="AM46" s="77"/>
      <c r="AN46" s="77"/>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row>
    <row r="47" spans="1:88" x14ac:dyDescent="0.25">
      <c r="A47" s="138" t="s">
        <v>231</v>
      </c>
      <c r="B47" s="139" t="s">
        <v>210</v>
      </c>
      <c r="C47" s="140">
        <v>403</v>
      </c>
      <c r="D47" s="77"/>
      <c r="E47" s="87"/>
      <c r="F47" s="77"/>
      <c r="G47" s="77"/>
      <c r="H47" s="77"/>
      <c r="I47" s="133"/>
      <c r="J47" s="77"/>
      <c r="K47" s="77"/>
      <c r="L47" s="77"/>
      <c r="M47" s="87"/>
      <c r="N47" s="87"/>
      <c r="O47" s="87"/>
      <c r="P47" s="87"/>
      <c r="Q47" s="87"/>
      <c r="R47" s="87"/>
      <c r="S47" s="87"/>
      <c r="T47" s="87"/>
      <c r="U47" s="87"/>
      <c r="V47" s="87"/>
      <c r="W47" s="129"/>
      <c r="X47" s="87"/>
      <c r="Y47" s="87"/>
      <c r="Z47" s="87"/>
      <c r="AA47" s="87"/>
      <c r="AB47" s="87"/>
      <c r="AC47" s="87"/>
      <c r="AD47" s="87"/>
      <c r="AE47" s="87"/>
      <c r="AF47" s="87"/>
      <c r="AG47" s="87"/>
      <c r="AH47" s="87"/>
      <c r="AI47" s="87"/>
      <c r="AJ47" s="87"/>
      <c r="AK47" s="87"/>
      <c r="AL47" s="87"/>
      <c r="AM47" s="77"/>
      <c r="AN47" s="77"/>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row>
    <row r="48" spans="1:88" x14ac:dyDescent="0.25">
      <c r="A48" s="138" t="s">
        <v>231</v>
      </c>
      <c r="B48" s="139" t="s">
        <v>211</v>
      </c>
      <c r="C48" s="140">
        <v>404</v>
      </c>
      <c r="D48" s="77"/>
      <c r="E48" s="87"/>
      <c r="F48" s="77"/>
      <c r="G48" s="77"/>
      <c r="H48" s="77"/>
      <c r="I48" s="133"/>
      <c r="J48" s="77"/>
      <c r="K48" s="77"/>
      <c r="L48" s="77"/>
      <c r="M48" s="87"/>
      <c r="N48" s="87"/>
      <c r="O48" s="87"/>
      <c r="P48" s="87"/>
      <c r="Q48" s="87"/>
      <c r="R48" s="87"/>
      <c r="S48" s="87"/>
      <c r="T48" s="87"/>
      <c r="U48" s="87"/>
      <c r="V48" s="87"/>
      <c r="W48" s="129"/>
      <c r="X48" s="87"/>
      <c r="Y48" s="87"/>
      <c r="Z48" s="87"/>
      <c r="AA48" s="87"/>
      <c r="AB48" s="87"/>
      <c r="AC48" s="87"/>
      <c r="AD48" s="87"/>
      <c r="AE48" s="87"/>
      <c r="AF48" s="87"/>
      <c r="AG48" s="87"/>
      <c r="AH48" s="87"/>
      <c r="AI48" s="87"/>
      <c r="AJ48" s="87"/>
      <c r="AK48" s="87"/>
      <c r="AL48" s="87"/>
      <c r="AM48" s="77"/>
      <c r="AN48" s="77"/>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row>
    <row r="49" spans="1:88" x14ac:dyDescent="0.25">
      <c r="A49" s="138" t="s">
        <v>231</v>
      </c>
      <c r="B49" s="139" t="s">
        <v>212</v>
      </c>
      <c r="C49" s="140">
        <v>405</v>
      </c>
      <c r="D49" s="77"/>
      <c r="E49" s="87"/>
      <c r="F49" s="77"/>
      <c r="G49" s="77"/>
      <c r="H49" s="77"/>
      <c r="I49" s="133"/>
      <c r="J49" s="77"/>
      <c r="K49" s="77"/>
      <c r="L49" s="77"/>
      <c r="M49" s="87"/>
      <c r="N49" s="87"/>
      <c r="O49" s="87"/>
      <c r="P49" s="87"/>
      <c r="Q49" s="87"/>
      <c r="R49" s="87"/>
      <c r="S49" s="87"/>
      <c r="T49" s="87"/>
      <c r="U49" s="87"/>
      <c r="V49" s="87"/>
      <c r="W49" s="129"/>
      <c r="X49" s="87"/>
      <c r="Y49" s="87"/>
      <c r="Z49" s="87"/>
      <c r="AA49" s="87"/>
      <c r="AB49" s="87"/>
      <c r="AC49" s="87"/>
      <c r="AD49" s="87"/>
      <c r="AE49" s="87"/>
      <c r="AF49" s="87"/>
      <c r="AG49" s="87"/>
      <c r="AH49" s="87"/>
      <c r="AI49" s="87"/>
      <c r="AJ49" s="87"/>
      <c r="AK49" s="87"/>
      <c r="AL49" s="87"/>
      <c r="AM49" s="77"/>
      <c r="AN49" s="77"/>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row>
    <row r="50" spans="1:88" x14ac:dyDescent="0.25">
      <c r="A50" s="138" t="s">
        <v>231</v>
      </c>
      <c r="B50" s="139" t="s">
        <v>213</v>
      </c>
      <c r="C50" s="140">
        <v>406</v>
      </c>
      <c r="D50" s="77"/>
      <c r="E50" s="87"/>
      <c r="F50" s="77"/>
      <c r="G50" s="77"/>
      <c r="H50" s="77"/>
      <c r="I50" s="133"/>
      <c r="J50" s="77"/>
      <c r="K50" s="77"/>
      <c r="L50" s="77"/>
      <c r="M50" s="87"/>
      <c r="N50" s="87"/>
      <c r="O50" s="87"/>
      <c r="P50" s="87"/>
      <c r="Q50" s="87"/>
      <c r="R50" s="87"/>
      <c r="S50" s="87"/>
      <c r="T50" s="87"/>
      <c r="U50" s="87"/>
      <c r="V50" s="87"/>
      <c r="W50" s="129"/>
      <c r="X50" s="87"/>
      <c r="Y50" s="87"/>
      <c r="Z50" s="87"/>
      <c r="AA50" s="87"/>
      <c r="AB50" s="87"/>
      <c r="AC50" s="87"/>
      <c r="AD50" s="87"/>
      <c r="AE50" s="87"/>
      <c r="AF50" s="87"/>
      <c r="AG50" s="87"/>
      <c r="AH50" s="87"/>
      <c r="AI50" s="87"/>
      <c r="AJ50" s="87"/>
      <c r="AK50" s="87"/>
      <c r="AL50" s="87"/>
      <c r="AM50" s="77"/>
      <c r="AN50" s="77"/>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row>
    <row r="51" spans="1:88" x14ac:dyDescent="0.25">
      <c r="A51" s="138" t="s">
        <v>231</v>
      </c>
      <c r="B51" s="139" t="s">
        <v>214</v>
      </c>
      <c r="C51" s="140">
        <v>407</v>
      </c>
      <c r="D51" s="77"/>
      <c r="E51" s="87"/>
      <c r="F51" s="77"/>
      <c r="G51" s="77"/>
      <c r="H51" s="77"/>
      <c r="I51" s="133"/>
      <c r="J51" s="77"/>
      <c r="K51" s="77"/>
      <c r="L51" s="77"/>
      <c r="M51" s="87"/>
      <c r="N51" s="87"/>
      <c r="O51" s="87"/>
      <c r="P51" s="87"/>
      <c r="Q51" s="87"/>
      <c r="R51" s="87"/>
      <c r="S51" s="87"/>
      <c r="T51" s="87"/>
      <c r="U51" s="87"/>
      <c r="V51" s="87"/>
      <c r="W51" s="129"/>
      <c r="X51" s="87"/>
      <c r="Y51" s="87"/>
      <c r="Z51" s="87"/>
      <c r="AA51" s="87"/>
      <c r="AB51" s="87"/>
      <c r="AC51" s="87"/>
      <c r="AD51" s="87"/>
      <c r="AE51" s="87"/>
      <c r="AF51" s="87"/>
      <c r="AG51" s="87"/>
      <c r="AH51" s="87"/>
      <c r="AI51" s="87"/>
      <c r="AJ51" s="87"/>
      <c r="AK51" s="87"/>
      <c r="AL51" s="87"/>
      <c r="AM51" s="77"/>
      <c r="AN51" s="77"/>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row>
    <row r="52" spans="1:88" x14ac:dyDescent="0.25">
      <c r="A52" s="138" t="s">
        <v>231</v>
      </c>
      <c r="B52" s="139" t="s">
        <v>215</v>
      </c>
      <c r="C52" s="140">
        <v>408</v>
      </c>
      <c r="D52" s="77"/>
      <c r="E52" s="87"/>
      <c r="F52" s="77"/>
      <c r="G52" s="77"/>
      <c r="H52" s="77"/>
      <c r="I52" s="133"/>
      <c r="J52" s="77"/>
      <c r="K52" s="77"/>
      <c r="L52" s="77"/>
      <c r="M52" s="87"/>
      <c r="N52" s="87"/>
      <c r="O52" s="87"/>
      <c r="P52" s="87"/>
      <c r="Q52" s="87"/>
      <c r="R52" s="87"/>
      <c r="S52" s="87"/>
      <c r="T52" s="87"/>
      <c r="U52" s="87"/>
      <c r="V52" s="87"/>
      <c r="W52" s="129"/>
      <c r="X52" s="87"/>
      <c r="Y52" s="87"/>
      <c r="Z52" s="87"/>
      <c r="AA52" s="87"/>
      <c r="AB52" s="87"/>
      <c r="AC52" s="87"/>
      <c r="AD52" s="87"/>
      <c r="AE52" s="87"/>
      <c r="AF52" s="87"/>
      <c r="AG52" s="87"/>
      <c r="AH52" s="87"/>
      <c r="AI52" s="87"/>
      <c r="AJ52" s="87"/>
      <c r="AK52" s="87"/>
      <c r="AL52" s="87"/>
      <c r="AM52" s="77"/>
      <c r="AN52" s="77"/>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row>
    <row r="53" spans="1:88" x14ac:dyDescent="0.25">
      <c r="A53" s="138" t="s">
        <v>231</v>
      </c>
      <c r="B53" s="139" t="s">
        <v>216</v>
      </c>
      <c r="C53" s="140">
        <v>409</v>
      </c>
      <c r="D53" s="77"/>
      <c r="E53" s="87"/>
      <c r="F53" s="77"/>
      <c r="G53" s="77"/>
      <c r="H53" s="77"/>
      <c r="I53" s="133"/>
      <c r="J53" s="77"/>
      <c r="K53" s="77"/>
      <c r="L53" s="77"/>
      <c r="M53" s="87"/>
      <c r="N53" s="87"/>
      <c r="O53" s="87"/>
      <c r="P53" s="87"/>
      <c r="Q53" s="87"/>
      <c r="R53" s="87"/>
      <c r="S53" s="87"/>
      <c r="T53" s="87"/>
      <c r="U53" s="87"/>
      <c r="V53" s="87"/>
      <c r="W53" s="129"/>
      <c r="X53" s="87"/>
      <c r="Y53" s="87"/>
      <c r="Z53" s="87"/>
      <c r="AA53" s="87"/>
      <c r="AB53" s="87"/>
      <c r="AC53" s="87"/>
      <c r="AD53" s="87"/>
      <c r="AE53" s="87"/>
      <c r="AF53" s="87"/>
      <c r="AG53" s="87"/>
      <c r="AH53" s="87"/>
      <c r="AI53" s="87"/>
      <c r="AJ53" s="87"/>
      <c r="AK53" s="87"/>
      <c r="AL53" s="87"/>
      <c r="AM53" s="77"/>
      <c r="AN53" s="77"/>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row>
    <row r="54" spans="1:88" x14ac:dyDescent="0.25">
      <c r="A54" s="138" t="s">
        <v>231</v>
      </c>
      <c r="B54" s="139" t="s">
        <v>217</v>
      </c>
      <c r="C54" s="140">
        <v>410</v>
      </c>
      <c r="D54" s="77"/>
      <c r="E54" s="87"/>
      <c r="F54" s="77"/>
      <c r="G54" s="77"/>
      <c r="H54" s="77"/>
      <c r="I54" s="133"/>
      <c r="J54" s="77"/>
      <c r="K54" s="77"/>
      <c r="L54" s="77"/>
      <c r="M54" s="87"/>
      <c r="N54" s="87"/>
      <c r="O54" s="87"/>
      <c r="P54" s="87"/>
      <c r="Q54" s="87"/>
      <c r="R54" s="87"/>
      <c r="S54" s="87"/>
      <c r="T54" s="87"/>
      <c r="U54" s="87"/>
      <c r="V54" s="87"/>
      <c r="W54" s="129"/>
      <c r="X54" s="87"/>
      <c r="Y54" s="87"/>
      <c r="Z54" s="87"/>
      <c r="AA54" s="87"/>
      <c r="AB54" s="87"/>
      <c r="AC54" s="87"/>
      <c r="AD54" s="87"/>
      <c r="AE54" s="87"/>
      <c r="AF54" s="87"/>
      <c r="AG54" s="87"/>
      <c r="AH54" s="87"/>
      <c r="AI54" s="87"/>
      <c r="AJ54" s="87"/>
      <c r="AK54" s="87"/>
      <c r="AL54" s="87"/>
      <c r="AM54" s="77"/>
      <c r="AN54" s="77"/>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row>
    <row r="55" spans="1:88" x14ac:dyDescent="0.25">
      <c r="A55" s="138" t="s">
        <v>231</v>
      </c>
      <c r="B55" s="139" t="s">
        <v>218</v>
      </c>
      <c r="C55" s="140">
        <v>411</v>
      </c>
      <c r="D55" s="77"/>
      <c r="E55" s="87"/>
      <c r="F55" s="77"/>
      <c r="G55" s="77"/>
      <c r="H55" s="77"/>
      <c r="I55" s="133"/>
      <c r="J55" s="77"/>
      <c r="K55" s="77"/>
      <c r="L55" s="77"/>
      <c r="M55" s="87"/>
      <c r="N55" s="87"/>
      <c r="O55" s="87"/>
      <c r="P55" s="87"/>
      <c r="Q55" s="87"/>
      <c r="R55" s="87"/>
      <c r="S55" s="87"/>
      <c r="T55" s="87"/>
      <c r="U55" s="87"/>
      <c r="V55" s="87"/>
      <c r="W55" s="129"/>
      <c r="X55" s="87"/>
      <c r="Y55" s="87"/>
      <c r="Z55" s="87"/>
      <c r="AA55" s="87"/>
      <c r="AB55" s="87"/>
      <c r="AC55" s="87"/>
      <c r="AD55" s="87"/>
      <c r="AE55" s="87"/>
      <c r="AF55" s="87"/>
      <c r="AG55" s="87"/>
      <c r="AH55" s="87"/>
      <c r="AI55" s="87"/>
      <c r="AJ55" s="87"/>
      <c r="AK55" s="87"/>
      <c r="AL55" s="87"/>
      <c r="AM55" s="77"/>
      <c r="AN55" s="77"/>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row>
    <row r="56" spans="1:88" x14ac:dyDescent="0.25">
      <c r="A56" s="138" t="s">
        <v>231</v>
      </c>
      <c r="B56" s="139" t="s">
        <v>67</v>
      </c>
      <c r="C56" s="140">
        <v>412</v>
      </c>
      <c r="D56" s="77"/>
      <c r="E56" s="87"/>
      <c r="F56" s="77"/>
      <c r="G56" s="77"/>
      <c r="H56" s="77"/>
      <c r="I56" s="133"/>
      <c r="J56" s="77"/>
      <c r="K56" s="77"/>
      <c r="L56" s="77"/>
      <c r="M56" s="87"/>
      <c r="N56" s="87"/>
      <c r="O56" s="87"/>
      <c r="P56" s="87"/>
      <c r="Q56" s="87"/>
      <c r="R56" s="87"/>
      <c r="S56" s="87"/>
      <c r="T56" s="87"/>
      <c r="U56" s="87"/>
      <c r="V56" s="87"/>
      <c r="W56" s="129"/>
      <c r="X56" s="87"/>
      <c r="Y56" s="87"/>
      <c r="Z56" s="87"/>
      <c r="AA56" s="87"/>
      <c r="AB56" s="87"/>
      <c r="AC56" s="87"/>
      <c r="AD56" s="87"/>
      <c r="AE56" s="87"/>
      <c r="AF56" s="87"/>
      <c r="AG56" s="87"/>
      <c r="AH56" s="87"/>
      <c r="AI56" s="87"/>
      <c r="AJ56" s="87"/>
      <c r="AK56" s="87"/>
      <c r="AL56" s="87"/>
      <c r="AM56" s="77"/>
      <c r="AN56" s="77"/>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row>
    <row r="57" spans="1:88" x14ac:dyDescent="0.25">
      <c r="A57" s="138" t="s">
        <v>231</v>
      </c>
      <c r="B57" s="139" t="s">
        <v>219</v>
      </c>
      <c r="C57" s="140">
        <v>413</v>
      </c>
      <c r="D57" s="16"/>
      <c r="E57" s="87"/>
      <c r="F57" s="16"/>
      <c r="G57" s="16"/>
      <c r="H57" s="16"/>
      <c r="I57" s="134"/>
      <c r="J57" s="16"/>
      <c r="K57" s="16"/>
      <c r="L57" s="16"/>
      <c r="M57" s="87"/>
      <c r="N57" s="87"/>
      <c r="O57" s="87"/>
      <c r="P57" s="87"/>
      <c r="Q57" s="87"/>
      <c r="R57" s="87"/>
      <c r="S57" s="87"/>
      <c r="T57" s="87"/>
      <c r="U57" s="87"/>
      <c r="V57" s="87"/>
      <c r="W57" s="129"/>
      <c r="X57" s="87"/>
      <c r="Y57" s="87"/>
      <c r="Z57" s="87"/>
      <c r="AA57" s="87"/>
      <c r="AB57" s="87"/>
      <c r="AC57" s="87"/>
      <c r="AD57" s="87"/>
      <c r="AE57" s="87"/>
      <c r="AF57" s="87"/>
      <c r="AG57" s="87"/>
      <c r="AH57" s="87"/>
      <c r="AI57" s="87"/>
      <c r="AJ57" s="87"/>
      <c r="AK57" s="87"/>
      <c r="AL57" s="87"/>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row>
    <row r="58" spans="1:88" x14ac:dyDescent="0.25">
      <c r="A58" s="138" t="s">
        <v>231</v>
      </c>
      <c r="B58" s="139" t="s">
        <v>220</v>
      </c>
      <c r="C58" s="140">
        <v>414</v>
      </c>
      <c r="D58" s="16"/>
      <c r="E58" s="87"/>
      <c r="F58" s="16"/>
      <c r="G58" s="16"/>
      <c r="H58" s="16"/>
      <c r="I58" s="134"/>
      <c r="J58" s="16"/>
      <c r="K58" s="16"/>
      <c r="L58" s="16"/>
      <c r="M58" s="87"/>
      <c r="N58" s="87"/>
      <c r="O58" s="87"/>
      <c r="P58" s="87"/>
      <c r="Q58" s="87"/>
      <c r="R58" s="87"/>
      <c r="S58" s="87"/>
      <c r="T58" s="87"/>
      <c r="U58" s="87"/>
      <c r="V58" s="87"/>
      <c r="W58" s="129"/>
      <c r="X58" s="87"/>
      <c r="Y58" s="87"/>
      <c r="Z58" s="87"/>
      <c r="AA58" s="87"/>
      <c r="AB58" s="87"/>
      <c r="AC58" s="87"/>
      <c r="AD58" s="87"/>
      <c r="AE58" s="87"/>
      <c r="AF58" s="87"/>
      <c r="AG58" s="87"/>
      <c r="AH58" s="87"/>
      <c r="AI58" s="87"/>
      <c r="AJ58" s="87"/>
      <c r="AK58" s="87"/>
      <c r="AL58" s="87"/>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row>
    <row r="59" spans="1:88" x14ac:dyDescent="0.25">
      <c r="A59" s="138" t="s">
        <v>231</v>
      </c>
      <c r="B59" s="139" t="s">
        <v>221</v>
      </c>
      <c r="C59" s="140">
        <v>415</v>
      </c>
      <c r="D59" s="16"/>
      <c r="E59" s="87"/>
      <c r="F59" s="16"/>
      <c r="G59" s="16"/>
      <c r="H59" s="16"/>
      <c r="I59" s="134"/>
      <c r="J59" s="16"/>
      <c r="K59" s="16"/>
      <c r="L59" s="16"/>
      <c r="M59" s="87"/>
      <c r="N59" s="87"/>
      <c r="O59" s="87"/>
      <c r="P59" s="87"/>
      <c r="Q59" s="87"/>
      <c r="R59" s="87"/>
      <c r="S59" s="87"/>
      <c r="T59" s="87"/>
      <c r="U59" s="87"/>
      <c r="V59" s="87"/>
      <c r="W59" s="129"/>
      <c r="X59" s="87"/>
      <c r="Y59" s="87"/>
      <c r="Z59" s="87"/>
      <c r="AA59" s="87"/>
      <c r="AB59" s="87"/>
      <c r="AC59" s="87"/>
      <c r="AD59" s="87"/>
      <c r="AE59" s="87"/>
      <c r="AF59" s="87"/>
      <c r="AG59" s="87"/>
      <c r="AH59" s="87"/>
      <c r="AI59" s="87"/>
      <c r="AJ59" s="87"/>
      <c r="AK59" s="87"/>
      <c r="AL59" s="87"/>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row>
    <row r="60" spans="1:88" x14ac:dyDescent="0.25">
      <c r="A60" s="138" t="s">
        <v>231</v>
      </c>
      <c r="B60" s="139" t="s">
        <v>200</v>
      </c>
      <c r="C60" s="140">
        <v>416</v>
      </c>
      <c r="D60" s="16"/>
      <c r="E60" s="87"/>
      <c r="F60" s="16"/>
      <c r="G60" s="16"/>
      <c r="H60" s="16"/>
      <c r="I60" s="134"/>
      <c r="J60" s="16"/>
      <c r="K60" s="16"/>
      <c r="L60" s="16"/>
      <c r="M60" s="87"/>
      <c r="N60" s="87"/>
      <c r="O60" s="87"/>
      <c r="P60" s="87"/>
      <c r="Q60" s="87"/>
      <c r="R60" s="87"/>
      <c r="S60" s="87"/>
      <c r="T60" s="87"/>
      <c r="U60" s="87"/>
      <c r="V60" s="87"/>
      <c r="W60" s="129"/>
      <c r="X60" s="87"/>
      <c r="Y60" s="87"/>
      <c r="Z60" s="87"/>
      <c r="AA60" s="87"/>
      <c r="AB60" s="87"/>
      <c r="AC60" s="87"/>
      <c r="AD60" s="87"/>
      <c r="AE60" s="87"/>
      <c r="AF60" s="87"/>
      <c r="AG60" s="87"/>
      <c r="AH60" s="87"/>
      <c r="AI60" s="87"/>
      <c r="AJ60" s="87"/>
      <c r="AK60" s="87"/>
      <c r="AL60" s="87"/>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row>
    <row r="61" spans="1:88" x14ac:dyDescent="0.25">
      <c r="A61" s="138" t="s">
        <v>231</v>
      </c>
      <c r="B61" s="139" t="s">
        <v>222</v>
      </c>
      <c r="C61" s="140">
        <v>417</v>
      </c>
      <c r="D61" s="16"/>
      <c r="E61" s="87"/>
      <c r="F61" s="16"/>
      <c r="G61" s="16"/>
      <c r="H61" s="16"/>
      <c r="I61" s="134"/>
      <c r="J61" s="16"/>
      <c r="K61" s="16"/>
      <c r="L61" s="16"/>
      <c r="M61" s="87"/>
      <c r="N61" s="87"/>
      <c r="O61" s="87"/>
      <c r="P61" s="87"/>
      <c r="Q61" s="87"/>
      <c r="R61" s="87"/>
      <c r="S61" s="87"/>
      <c r="T61" s="87"/>
      <c r="U61" s="87"/>
      <c r="V61" s="87"/>
      <c r="W61" s="129"/>
      <c r="X61" s="87"/>
      <c r="Y61" s="87"/>
      <c r="Z61" s="87"/>
      <c r="AA61" s="87"/>
      <c r="AB61" s="87"/>
      <c r="AC61" s="87"/>
      <c r="AD61" s="87"/>
      <c r="AE61" s="87"/>
      <c r="AF61" s="87"/>
      <c r="AG61" s="87"/>
      <c r="AH61" s="87"/>
      <c r="AI61" s="87"/>
      <c r="AJ61" s="87"/>
      <c r="AK61" s="87"/>
      <c r="AL61" s="87"/>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row>
    <row r="62" spans="1:88" x14ac:dyDescent="0.25">
      <c r="A62" s="138" t="s">
        <v>231</v>
      </c>
      <c r="B62" s="139" t="s">
        <v>223</v>
      </c>
      <c r="C62" s="140">
        <v>418</v>
      </c>
      <c r="D62" s="16"/>
      <c r="E62" s="87"/>
      <c r="F62" s="16"/>
      <c r="G62" s="16"/>
      <c r="H62" s="16"/>
      <c r="I62" s="134"/>
      <c r="J62" s="16"/>
      <c r="K62" s="16"/>
      <c r="L62" s="16"/>
      <c r="M62" s="87"/>
      <c r="N62" s="87"/>
      <c r="O62" s="87"/>
      <c r="P62" s="87"/>
      <c r="Q62" s="87"/>
      <c r="R62" s="87"/>
      <c r="S62" s="87"/>
      <c r="T62" s="87"/>
      <c r="U62" s="87"/>
      <c r="V62" s="87"/>
      <c r="W62" s="129"/>
      <c r="X62" s="87"/>
      <c r="Y62" s="87"/>
      <c r="Z62" s="87"/>
      <c r="AA62" s="87"/>
      <c r="AB62" s="87"/>
      <c r="AC62" s="87"/>
      <c r="AD62" s="87"/>
      <c r="AE62" s="87"/>
      <c r="AF62" s="87"/>
      <c r="AG62" s="87"/>
      <c r="AH62" s="87"/>
      <c r="AI62" s="87"/>
      <c r="AJ62" s="87"/>
      <c r="AK62" s="87"/>
      <c r="AL62" s="87"/>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row>
    <row r="63" spans="1:88" x14ac:dyDescent="0.25">
      <c r="A63" s="138" t="s">
        <v>231</v>
      </c>
      <c r="B63" s="139" t="s">
        <v>224</v>
      </c>
      <c r="C63" s="140">
        <v>419</v>
      </c>
      <c r="D63" s="16"/>
      <c r="E63" s="87"/>
      <c r="F63" s="16"/>
      <c r="G63" s="16"/>
      <c r="H63" s="16"/>
      <c r="I63" s="134"/>
      <c r="J63" s="16"/>
      <c r="K63" s="16"/>
      <c r="L63" s="16"/>
      <c r="M63" s="87"/>
      <c r="N63" s="87"/>
      <c r="O63" s="87"/>
      <c r="P63" s="87"/>
      <c r="Q63" s="87"/>
      <c r="R63" s="87"/>
      <c r="S63" s="87"/>
      <c r="T63" s="87"/>
      <c r="U63" s="87"/>
      <c r="V63" s="87"/>
      <c r="W63" s="129"/>
      <c r="X63" s="87"/>
      <c r="Y63" s="87"/>
      <c r="Z63" s="87"/>
      <c r="AA63" s="87"/>
      <c r="AB63" s="87"/>
      <c r="AC63" s="87"/>
      <c r="AD63" s="87"/>
      <c r="AE63" s="87"/>
      <c r="AF63" s="87"/>
      <c r="AG63" s="87"/>
      <c r="AH63" s="87"/>
      <c r="AI63" s="87"/>
      <c r="AJ63" s="87"/>
      <c r="AK63" s="87"/>
      <c r="AL63" s="87"/>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row>
    <row r="64" spans="1:88" x14ac:dyDescent="0.25">
      <c r="A64" s="138" t="s">
        <v>231</v>
      </c>
      <c r="B64" s="139" t="s">
        <v>225</v>
      </c>
      <c r="C64" s="140">
        <v>420</v>
      </c>
      <c r="D64" s="16"/>
      <c r="E64" s="87"/>
      <c r="F64" s="16"/>
      <c r="G64" s="16"/>
      <c r="H64" s="16"/>
      <c r="I64" s="134"/>
      <c r="J64" s="16"/>
      <c r="K64" s="16"/>
      <c r="L64" s="16"/>
      <c r="M64" s="87"/>
      <c r="N64" s="87"/>
      <c r="O64" s="87"/>
      <c r="P64" s="87"/>
      <c r="Q64" s="87"/>
      <c r="R64" s="87"/>
      <c r="S64" s="87"/>
      <c r="T64" s="87"/>
      <c r="U64" s="87"/>
      <c r="V64" s="87"/>
      <c r="W64" s="129"/>
      <c r="X64" s="87"/>
      <c r="Y64" s="87"/>
      <c r="Z64" s="87"/>
      <c r="AA64" s="87"/>
      <c r="AB64" s="87"/>
      <c r="AC64" s="87"/>
      <c r="AD64" s="87"/>
      <c r="AE64" s="87"/>
      <c r="AF64" s="87"/>
      <c r="AG64" s="87"/>
      <c r="AH64" s="87"/>
      <c r="AI64" s="87"/>
      <c r="AJ64" s="87"/>
      <c r="AK64" s="87"/>
      <c r="AL64" s="87"/>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row>
    <row r="65" spans="1:88" x14ac:dyDescent="0.25">
      <c r="A65" s="138" t="s">
        <v>231</v>
      </c>
      <c r="B65" s="139" t="s">
        <v>226</v>
      </c>
      <c r="C65" s="140">
        <v>421</v>
      </c>
      <c r="D65" s="16"/>
      <c r="E65" s="87"/>
      <c r="F65" s="16"/>
      <c r="G65" s="16"/>
      <c r="H65" s="16"/>
      <c r="I65" s="134"/>
      <c r="J65" s="16"/>
      <c r="K65" s="16"/>
      <c r="L65" s="16"/>
      <c r="M65" s="87"/>
      <c r="N65" s="87"/>
      <c r="O65" s="87"/>
      <c r="P65" s="87"/>
      <c r="Q65" s="87"/>
      <c r="R65" s="87"/>
      <c r="S65" s="87"/>
      <c r="T65" s="87"/>
      <c r="U65" s="87"/>
      <c r="V65" s="87"/>
      <c r="W65" s="129"/>
      <c r="X65" s="87"/>
      <c r="Y65" s="87"/>
      <c r="Z65" s="87"/>
      <c r="AA65" s="87"/>
      <c r="AB65" s="87"/>
      <c r="AC65" s="87"/>
      <c r="AD65" s="87"/>
      <c r="AE65" s="87"/>
      <c r="AF65" s="87"/>
      <c r="AG65" s="87"/>
      <c r="AH65" s="87"/>
      <c r="AI65" s="87"/>
      <c r="AJ65" s="87"/>
      <c r="AK65" s="87"/>
      <c r="AL65" s="87"/>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row>
    <row r="66" spans="1:88" x14ac:dyDescent="0.25">
      <c r="A66" s="138" t="s">
        <v>231</v>
      </c>
      <c r="B66" s="139" t="s">
        <v>227</v>
      </c>
      <c r="C66" s="140">
        <v>422</v>
      </c>
      <c r="D66" s="16"/>
      <c r="E66" s="87"/>
      <c r="F66" s="16"/>
      <c r="G66" s="16"/>
      <c r="H66" s="16"/>
      <c r="I66" s="134"/>
      <c r="J66" s="16"/>
      <c r="K66" s="16"/>
      <c r="L66" s="16"/>
      <c r="M66" s="87"/>
      <c r="N66" s="87"/>
      <c r="O66" s="87"/>
      <c r="P66" s="87"/>
      <c r="Q66" s="87"/>
      <c r="R66" s="87"/>
      <c r="S66" s="87"/>
      <c r="T66" s="87"/>
      <c r="U66" s="87"/>
      <c r="V66" s="87"/>
      <c r="W66" s="129"/>
      <c r="X66" s="87"/>
      <c r="Y66" s="87"/>
      <c r="Z66" s="87"/>
      <c r="AA66" s="87"/>
      <c r="AB66" s="87"/>
      <c r="AC66" s="87"/>
      <c r="AD66" s="87"/>
      <c r="AE66" s="87"/>
      <c r="AF66" s="87"/>
      <c r="AG66" s="87"/>
      <c r="AH66" s="87"/>
      <c r="AI66" s="87"/>
      <c r="AJ66" s="87"/>
      <c r="AK66" s="87"/>
      <c r="AL66" s="87"/>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row>
    <row r="67" spans="1:88" x14ac:dyDescent="0.25">
      <c r="A67" s="138" t="s">
        <v>231</v>
      </c>
      <c r="B67" s="139" t="s">
        <v>228</v>
      </c>
      <c r="C67" s="140">
        <v>423</v>
      </c>
      <c r="D67" s="16"/>
      <c r="E67" s="87"/>
      <c r="F67" s="16"/>
      <c r="G67" s="16"/>
      <c r="H67" s="16"/>
      <c r="I67" s="134"/>
      <c r="J67" s="16"/>
      <c r="K67" s="16"/>
      <c r="L67" s="16"/>
      <c r="M67" s="87"/>
      <c r="N67" s="87"/>
      <c r="O67" s="87"/>
      <c r="P67" s="87"/>
      <c r="Q67" s="87"/>
      <c r="R67" s="87"/>
      <c r="S67" s="87"/>
      <c r="T67" s="87"/>
      <c r="U67" s="87"/>
      <c r="V67" s="87"/>
      <c r="W67" s="129"/>
      <c r="X67" s="87"/>
      <c r="Y67" s="87"/>
      <c r="Z67" s="87"/>
      <c r="AA67" s="87"/>
      <c r="AB67" s="87"/>
      <c r="AC67" s="87"/>
      <c r="AD67" s="87"/>
      <c r="AE67" s="87"/>
      <c r="AF67" s="87"/>
      <c r="AG67" s="87"/>
      <c r="AH67" s="87"/>
      <c r="AI67" s="87"/>
      <c r="AJ67" s="87"/>
      <c r="AK67" s="87"/>
      <c r="AL67" s="87"/>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row>
    <row r="68" spans="1:88" x14ac:dyDescent="0.25">
      <c r="A68" s="144" t="s">
        <v>43</v>
      </c>
      <c r="B68" s="139" t="s">
        <v>44</v>
      </c>
      <c r="C68" s="140">
        <v>501</v>
      </c>
      <c r="D68" s="16"/>
      <c r="E68" s="87"/>
      <c r="F68" s="16"/>
      <c r="G68" s="16"/>
      <c r="H68" s="16"/>
      <c r="I68" s="134"/>
      <c r="J68" s="16"/>
      <c r="K68" s="16"/>
      <c r="L68" s="16"/>
      <c r="M68" s="87"/>
      <c r="N68" s="87"/>
      <c r="O68" s="87"/>
      <c r="P68" s="87"/>
      <c r="Q68" s="87"/>
      <c r="R68" s="87"/>
      <c r="S68" s="87"/>
      <c r="T68" s="87"/>
      <c r="U68" s="87"/>
      <c r="V68" s="87"/>
      <c r="W68" s="129"/>
      <c r="X68" s="87"/>
      <c r="Y68" s="87"/>
      <c r="Z68" s="87"/>
      <c r="AA68" s="87"/>
      <c r="AB68" s="87"/>
      <c r="AC68" s="87"/>
      <c r="AD68" s="87"/>
      <c r="AE68" s="87"/>
      <c r="AF68" s="87"/>
      <c r="AG68" s="87"/>
      <c r="AH68" s="87"/>
      <c r="AI68" s="87"/>
      <c r="AJ68" s="87"/>
      <c r="AK68" s="87"/>
      <c r="AL68" s="87"/>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row>
    <row r="69" spans="1:88" x14ac:dyDescent="0.25">
      <c r="A69" s="144" t="s">
        <v>43</v>
      </c>
      <c r="B69" s="139" t="s">
        <v>45</v>
      </c>
      <c r="C69" s="140">
        <v>502</v>
      </c>
      <c r="D69" s="16"/>
      <c r="E69" s="87"/>
      <c r="F69" s="16"/>
      <c r="G69" s="16"/>
      <c r="H69" s="16"/>
      <c r="I69" s="134"/>
      <c r="J69" s="16"/>
      <c r="K69" s="16"/>
      <c r="L69" s="16"/>
      <c r="M69" s="87"/>
      <c r="N69" s="87"/>
      <c r="O69" s="87"/>
      <c r="P69" s="87"/>
      <c r="Q69" s="87"/>
      <c r="R69" s="87"/>
      <c r="S69" s="87"/>
      <c r="T69" s="87"/>
      <c r="U69" s="87"/>
      <c r="V69" s="87"/>
      <c r="W69" s="129"/>
      <c r="X69" s="87"/>
      <c r="Y69" s="87"/>
      <c r="Z69" s="87"/>
      <c r="AA69" s="87"/>
      <c r="AB69" s="87"/>
      <c r="AC69" s="87"/>
      <c r="AD69" s="87"/>
      <c r="AE69" s="87"/>
      <c r="AF69" s="87"/>
      <c r="AG69" s="87"/>
      <c r="AH69" s="87"/>
      <c r="AI69" s="87"/>
      <c r="AJ69" s="87"/>
      <c r="AK69" s="87"/>
      <c r="AL69" s="87"/>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row>
    <row r="70" spans="1:88" x14ac:dyDescent="0.25">
      <c r="A70" s="144" t="s">
        <v>43</v>
      </c>
      <c r="B70" s="139" t="s">
        <v>46</v>
      </c>
      <c r="C70" s="140">
        <v>503</v>
      </c>
      <c r="D70" s="16"/>
      <c r="E70" s="87"/>
      <c r="F70" s="16"/>
      <c r="G70" s="16"/>
      <c r="H70" s="16"/>
      <c r="I70" s="134"/>
      <c r="J70" s="16"/>
      <c r="K70" s="16"/>
      <c r="L70" s="16"/>
      <c r="M70" s="87"/>
      <c r="N70" s="87"/>
      <c r="O70" s="87"/>
      <c r="P70" s="87"/>
      <c r="Q70" s="87"/>
      <c r="R70" s="87"/>
      <c r="S70" s="87"/>
      <c r="T70" s="87"/>
      <c r="U70" s="87"/>
      <c r="V70" s="87"/>
      <c r="W70" s="129"/>
      <c r="X70" s="87"/>
      <c r="Y70" s="87"/>
      <c r="Z70" s="87"/>
      <c r="AA70" s="87"/>
      <c r="AB70" s="87"/>
      <c r="AC70" s="87"/>
      <c r="AD70" s="87"/>
      <c r="AE70" s="87"/>
      <c r="AF70" s="87"/>
      <c r="AG70" s="87"/>
      <c r="AH70" s="87"/>
      <c r="AI70" s="87"/>
      <c r="AJ70" s="87"/>
      <c r="AK70" s="87"/>
      <c r="AL70" s="87"/>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row>
    <row r="71" spans="1:88" x14ac:dyDescent="0.25">
      <c r="A71" s="144" t="s">
        <v>43</v>
      </c>
      <c r="B71" s="139" t="s">
        <v>47</v>
      </c>
      <c r="C71" s="140">
        <v>504</v>
      </c>
      <c r="D71" s="16"/>
      <c r="E71" s="87"/>
      <c r="F71" s="16"/>
      <c r="G71" s="16"/>
      <c r="H71" s="16"/>
      <c r="I71" s="134"/>
      <c r="J71" s="16"/>
      <c r="K71" s="16"/>
      <c r="L71" s="16"/>
      <c r="M71" s="87"/>
      <c r="N71" s="87"/>
      <c r="O71" s="87"/>
      <c r="P71" s="87"/>
      <c r="Q71" s="87"/>
      <c r="R71" s="87"/>
      <c r="S71" s="87"/>
      <c r="T71" s="87"/>
      <c r="U71" s="87"/>
      <c r="V71" s="87"/>
      <c r="W71" s="129"/>
      <c r="X71" s="87"/>
      <c r="Y71" s="87"/>
      <c r="Z71" s="87"/>
      <c r="AA71" s="87"/>
      <c r="AB71" s="87"/>
      <c r="AC71" s="87"/>
      <c r="AD71" s="87"/>
      <c r="AE71" s="87"/>
      <c r="AF71" s="87"/>
      <c r="AG71" s="87"/>
      <c r="AH71" s="87"/>
      <c r="AI71" s="87"/>
      <c r="AJ71" s="87"/>
      <c r="AK71" s="87"/>
      <c r="AL71" s="87"/>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row>
    <row r="72" spans="1:88" x14ac:dyDescent="0.25">
      <c r="A72" s="144" t="s">
        <v>43</v>
      </c>
      <c r="B72" s="139" t="s">
        <v>48</v>
      </c>
      <c r="C72" s="140">
        <v>505</v>
      </c>
      <c r="D72" s="16"/>
      <c r="E72" s="87"/>
      <c r="F72" s="16"/>
      <c r="G72" s="16"/>
      <c r="H72" s="16"/>
      <c r="I72" s="134"/>
      <c r="J72" s="16"/>
      <c r="K72" s="16"/>
      <c r="L72" s="16"/>
      <c r="M72" s="87"/>
      <c r="N72" s="87"/>
      <c r="O72" s="87"/>
      <c r="P72" s="87"/>
      <c r="Q72" s="87"/>
      <c r="R72" s="87"/>
      <c r="S72" s="87"/>
      <c r="T72" s="87"/>
      <c r="U72" s="87"/>
      <c r="V72" s="87"/>
      <c r="W72" s="129"/>
      <c r="X72" s="87"/>
      <c r="Y72" s="87"/>
      <c r="Z72" s="87"/>
      <c r="AA72" s="87"/>
      <c r="AB72" s="87"/>
      <c r="AC72" s="87"/>
      <c r="AD72" s="87"/>
      <c r="AE72" s="87"/>
      <c r="AF72" s="87"/>
      <c r="AG72" s="87"/>
      <c r="AH72" s="87"/>
      <c r="AI72" s="87"/>
      <c r="AJ72" s="87"/>
      <c r="AK72" s="87"/>
      <c r="AL72" s="87"/>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row>
    <row r="73" spans="1:88" x14ac:dyDescent="0.25">
      <c r="A73" s="144" t="s">
        <v>43</v>
      </c>
      <c r="B73" s="139" t="s">
        <v>49</v>
      </c>
      <c r="C73" s="140">
        <v>506</v>
      </c>
      <c r="D73" s="16"/>
      <c r="E73" s="87"/>
      <c r="F73" s="16"/>
      <c r="G73" s="16"/>
      <c r="H73" s="16"/>
      <c r="I73" s="134"/>
      <c r="J73" s="16"/>
      <c r="K73" s="16"/>
      <c r="L73" s="16"/>
      <c r="M73" s="87"/>
      <c r="N73" s="87"/>
      <c r="O73" s="87"/>
      <c r="P73" s="87"/>
      <c r="Q73" s="87"/>
      <c r="R73" s="87"/>
      <c r="S73" s="87"/>
      <c r="T73" s="87"/>
      <c r="U73" s="87"/>
      <c r="V73" s="87"/>
      <c r="W73" s="129"/>
      <c r="X73" s="87"/>
      <c r="Y73" s="87"/>
      <c r="Z73" s="87"/>
      <c r="AA73" s="87"/>
      <c r="AB73" s="87"/>
      <c r="AC73" s="87"/>
      <c r="AD73" s="87"/>
      <c r="AE73" s="87"/>
      <c r="AF73" s="87"/>
      <c r="AG73" s="87"/>
      <c r="AH73" s="87"/>
      <c r="AI73" s="87"/>
      <c r="AJ73" s="87"/>
      <c r="AK73" s="87"/>
      <c r="AL73" s="87"/>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row>
    <row r="74" spans="1:88" x14ac:dyDescent="0.25">
      <c r="A74" s="144" t="s">
        <v>43</v>
      </c>
      <c r="B74" s="139" t="s">
        <v>50</v>
      </c>
      <c r="C74" s="140">
        <v>507</v>
      </c>
      <c r="D74" s="16"/>
      <c r="E74" s="87"/>
      <c r="F74" s="16"/>
      <c r="G74" s="16"/>
      <c r="H74" s="16"/>
      <c r="I74" s="134"/>
      <c r="J74" s="16"/>
      <c r="K74" s="16"/>
      <c r="L74" s="16"/>
      <c r="M74" s="87"/>
      <c r="N74" s="87"/>
      <c r="O74" s="87"/>
      <c r="P74" s="87"/>
      <c r="Q74" s="87"/>
      <c r="R74" s="87"/>
      <c r="S74" s="87"/>
      <c r="T74" s="87"/>
      <c r="U74" s="87"/>
      <c r="V74" s="87"/>
      <c r="W74" s="129"/>
      <c r="X74" s="87"/>
      <c r="Y74" s="87"/>
      <c r="Z74" s="87"/>
      <c r="AA74" s="87"/>
      <c r="AB74" s="87"/>
      <c r="AC74" s="87"/>
      <c r="AD74" s="87"/>
      <c r="AE74" s="87"/>
      <c r="AF74" s="87"/>
      <c r="AG74" s="87"/>
      <c r="AH74" s="87"/>
      <c r="AI74" s="87"/>
      <c r="AJ74" s="87"/>
      <c r="AK74" s="87"/>
      <c r="AL74" s="87"/>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row>
    <row r="75" spans="1:88" x14ac:dyDescent="0.25">
      <c r="A75" s="144" t="s">
        <v>43</v>
      </c>
      <c r="B75" s="139" t="s">
        <v>51</v>
      </c>
      <c r="C75" s="140">
        <v>508</v>
      </c>
      <c r="D75" s="16"/>
      <c r="E75" s="87"/>
      <c r="F75" s="16"/>
      <c r="G75" s="16"/>
      <c r="H75" s="16"/>
      <c r="I75" s="134"/>
      <c r="J75" s="16"/>
      <c r="K75" s="16"/>
      <c r="L75" s="16"/>
      <c r="M75" s="87"/>
      <c r="N75" s="87"/>
      <c r="O75" s="87"/>
      <c r="P75" s="87"/>
      <c r="Q75" s="87"/>
      <c r="R75" s="87"/>
      <c r="S75" s="87"/>
      <c r="T75" s="87"/>
      <c r="U75" s="87"/>
      <c r="V75" s="87"/>
      <c r="W75" s="129"/>
      <c r="X75" s="87"/>
      <c r="Y75" s="87"/>
      <c r="Z75" s="87"/>
      <c r="AA75" s="87"/>
      <c r="AB75" s="87"/>
      <c r="AC75" s="87"/>
      <c r="AD75" s="87"/>
      <c r="AE75" s="87"/>
      <c r="AF75" s="87"/>
      <c r="AG75" s="87"/>
      <c r="AH75" s="87"/>
      <c r="AI75" s="87"/>
      <c r="AJ75" s="87"/>
      <c r="AK75" s="87"/>
      <c r="AL75" s="87"/>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row>
    <row r="76" spans="1:88" x14ac:dyDescent="0.25">
      <c r="A76" s="144" t="s">
        <v>43</v>
      </c>
      <c r="B76" s="139" t="s">
        <v>52</v>
      </c>
      <c r="C76" s="140">
        <v>509</v>
      </c>
      <c r="D76" s="16"/>
      <c r="E76" s="87"/>
      <c r="F76" s="16"/>
      <c r="G76" s="16"/>
      <c r="H76" s="16"/>
      <c r="I76" s="134"/>
      <c r="J76" s="16"/>
      <c r="K76" s="16"/>
      <c r="L76" s="16"/>
      <c r="M76" s="87"/>
      <c r="N76" s="87"/>
      <c r="O76" s="87"/>
      <c r="P76" s="87"/>
      <c r="Q76" s="87"/>
      <c r="R76" s="87"/>
      <c r="S76" s="87"/>
      <c r="T76" s="87"/>
      <c r="U76" s="87"/>
      <c r="V76" s="87"/>
      <c r="W76" s="129"/>
      <c r="X76" s="87"/>
      <c r="Y76" s="87"/>
      <c r="Z76" s="87"/>
      <c r="AA76" s="87"/>
      <c r="AB76" s="87"/>
      <c r="AC76" s="87"/>
      <c r="AD76" s="87"/>
      <c r="AE76" s="87"/>
      <c r="AF76" s="87"/>
      <c r="AG76" s="87"/>
      <c r="AH76" s="87"/>
      <c r="AI76" s="87"/>
      <c r="AJ76" s="87"/>
      <c r="AK76" s="87"/>
      <c r="AL76" s="87"/>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row>
    <row r="77" spans="1:88" x14ac:dyDescent="0.25">
      <c r="A77" s="144" t="s">
        <v>43</v>
      </c>
      <c r="B77" s="139" t="s">
        <v>53</v>
      </c>
      <c r="C77" s="140">
        <v>510</v>
      </c>
      <c r="D77" s="16"/>
      <c r="E77" s="87"/>
      <c r="F77" s="16"/>
      <c r="G77" s="16"/>
      <c r="H77" s="16"/>
      <c r="I77" s="134"/>
      <c r="J77" s="16"/>
      <c r="K77" s="16"/>
      <c r="L77" s="16"/>
      <c r="M77" s="87"/>
      <c r="N77" s="87"/>
      <c r="O77" s="87"/>
      <c r="P77" s="87"/>
      <c r="Q77" s="87"/>
      <c r="R77" s="87"/>
      <c r="S77" s="87"/>
      <c r="T77" s="87"/>
      <c r="U77" s="87"/>
      <c r="V77" s="87"/>
      <c r="W77" s="129"/>
      <c r="X77" s="87"/>
      <c r="Y77" s="87"/>
      <c r="Z77" s="87"/>
      <c r="AA77" s="87"/>
      <c r="AB77" s="87"/>
      <c r="AC77" s="87"/>
      <c r="AD77" s="87"/>
      <c r="AE77" s="87"/>
      <c r="AF77" s="87"/>
      <c r="AG77" s="87"/>
      <c r="AH77" s="87"/>
      <c r="AI77" s="87"/>
      <c r="AJ77" s="87"/>
      <c r="AK77" s="87"/>
      <c r="AL77" s="87"/>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row>
    <row r="78" spans="1:88" x14ac:dyDescent="0.25">
      <c r="A78" s="144" t="s">
        <v>43</v>
      </c>
      <c r="B78" s="139" t="s">
        <v>54</v>
      </c>
      <c r="C78" s="140">
        <v>511</v>
      </c>
      <c r="D78" s="16"/>
      <c r="E78" s="87"/>
      <c r="F78" s="16"/>
      <c r="G78" s="16"/>
      <c r="H78" s="16"/>
      <c r="I78" s="134"/>
      <c r="J78" s="16"/>
      <c r="K78" s="16"/>
      <c r="L78" s="16"/>
      <c r="M78" s="87"/>
      <c r="N78" s="87"/>
      <c r="O78" s="87"/>
      <c r="P78" s="87"/>
      <c r="Q78" s="87"/>
      <c r="R78" s="87"/>
      <c r="S78" s="87"/>
      <c r="T78" s="87"/>
      <c r="U78" s="87"/>
      <c r="V78" s="87"/>
      <c r="W78" s="129"/>
      <c r="X78" s="87"/>
      <c r="Y78" s="87"/>
      <c r="Z78" s="87"/>
      <c r="AA78" s="87"/>
      <c r="AB78" s="87"/>
      <c r="AC78" s="87"/>
      <c r="AD78" s="87"/>
      <c r="AE78" s="87"/>
      <c r="AF78" s="87"/>
      <c r="AG78" s="87"/>
      <c r="AH78" s="87"/>
      <c r="AI78" s="87"/>
      <c r="AJ78" s="87"/>
      <c r="AK78" s="87"/>
      <c r="AL78" s="87"/>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row>
    <row r="79" spans="1:88" x14ac:dyDescent="0.25">
      <c r="A79" s="144" t="s">
        <v>43</v>
      </c>
      <c r="B79" s="139" t="s">
        <v>55</v>
      </c>
      <c r="C79" s="140">
        <v>512</v>
      </c>
      <c r="D79" s="16"/>
      <c r="E79" s="87"/>
      <c r="F79" s="16"/>
      <c r="G79" s="16"/>
      <c r="H79" s="16"/>
      <c r="I79" s="134"/>
      <c r="J79" s="16"/>
      <c r="K79" s="16"/>
      <c r="L79" s="16"/>
      <c r="M79" s="87"/>
      <c r="N79" s="87"/>
      <c r="O79" s="87"/>
      <c r="P79" s="87"/>
      <c r="Q79" s="87"/>
      <c r="R79" s="87"/>
      <c r="S79" s="87"/>
      <c r="T79" s="87"/>
      <c r="U79" s="87"/>
      <c r="V79" s="87"/>
      <c r="W79" s="129"/>
      <c r="X79" s="87"/>
      <c r="Y79" s="87"/>
      <c r="Z79" s="87"/>
      <c r="AA79" s="87"/>
      <c r="AB79" s="87"/>
      <c r="AC79" s="87"/>
      <c r="AD79" s="87"/>
      <c r="AE79" s="87"/>
      <c r="AF79" s="87"/>
      <c r="AG79" s="87"/>
      <c r="AH79" s="87"/>
      <c r="AI79" s="87"/>
      <c r="AJ79" s="87"/>
      <c r="AK79" s="87"/>
      <c r="AL79" s="87"/>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row>
    <row r="80" spans="1:88" x14ac:dyDescent="0.25">
      <c r="A80" s="138" t="s">
        <v>232</v>
      </c>
      <c r="B80" s="139" t="s">
        <v>232</v>
      </c>
      <c r="C80" s="140">
        <v>601</v>
      </c>
      <c r="D80" s="16"/>
      <c r="E80" s="87"/>
      <c r="F80" s="16"/>
      <c r="G80" s="16"/>
      <c r="H80" s="16"/>
      <c r="I80" s="134"/>
      <c r="J80" s="16"/>
      <c r="K80" s="16"/>
      <c r="L80" s="16"/>
      <c r="M80" s="87"/>
      <c r="N80" s="87"/>
      <c r="O80" s="87"/>
      <c r="P80" s="87"/>
      <c r="Q80" s="87"/>
      <c r="R80" s="87"/>
      <c r="S80" s="87"/>
      <c r="T80" s="87"/>
      <c r="U80" s="87"/>
      <c r="V80" s="87"/>
      <c r="W80" s="129"/>
      <c r="X80" s="87"/>
      <c r="Y80" s="87"/>
      <c r="Z80" s="87"/>
      <c r="AA80" s="87"/>
      <c r="AB80" s="87"/>
      <c r="AC80" s="87"/>
      <c r="AD80" s="87"/>
      <c r="AE80" s="87"/>
      <c r="AF80" s="87"/>
      <c r="AG80" s="87"/>
      <c r="AH80" s="87"/>
      <c r="AI80" s="87"/>
      <c r="AJ80" s="87"/>
      <c r="AK80" s="87"/>
      <c r="AL80" s="87"/>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row>
    <row r="81" spans="1:88" x14ac:dyDescent="0.25">
      <c r="A81" s="138" t="s">
        <v>232</v>
      </c>
      <c r="B81" s="139" t="s">
        <v>233</v>
      </c>
      <c r="C81" s="140">
        <v>602</v>
      </c>
      <c r="D81" s="16"/>
      <c r="E81" s="87"/>
      <c r="F81" s="16"/>
      <c r="G81" s="16"/>
      <c r="H81" s="16"/>
      <c r="I81" s="134"/>
      <c r="J81" s="16"/>
      <c r="K81" s="16"/>
      <c r="L81" s="16"/>
      <c r="M81" s="87"/>
      <c r="N81" s="87"/>
      <c r="O81" s="87"/>
      <c r="P81" s="87"/>
      <c r="Q81" s="87"/>
      <c r="R81" s="87"/>
      <c r="S81" s="87"/>
      <c r="T81" s="87"/>
      <c r="U81" s="87"/>
      <c r="V81" s="87"/>
      <c r="W81" s="129"/>
      <c r="X81" s="87"/>
      <c r="Y81" s="87"/>
      <c r="Z81" s="87"/>
      <c r="AA81" s="87"/>
      <c r="AB81" s="87"/>
      <c r="AC81" s="87"/>
      <c r="AD81" s="87"/>
      <c r="AE81" s="87"/>
      <c r="AF81" s="87"/>
      <c r="AG81" s="87"/>
      <c r="AH81" s="87"/>
      <c r="AI81" s="87"/>
      <c r="AJ81" s="87"/>
      <c r="AK81" s="87"/>
      <c r="AL81" s="87"/>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row>
    <row r="82" spans="1:88" x14ac:dyDescent="0.25">
      <c r="A82" s="138" t="s">
        <v>232</v>
      </c>
      <c r="B82" s="139" t="s">
        <v>234</v>
      </c>
      <c r="C82" s="140">
        <v>603</v>
      </c>
      <c r="D82" s="16"/>
      <c r="E82" s="87"/>
      <c r="F82" s="16"/>
      <c r="G82" s="16"/>
      <c r="H82" s="16"/>
      <c r="I82" s="134"/>
      <c r="J82" s="16"/>
      <c r="K82" s="16"/>
      <c r="L82" s="16"/>
      <c r="M82" s="87"/>
      <c r="N82" s="87"/>
      <c r="O82" s="87"/>
      <c r="P82" s="87"/>
      <c r="Q82" s="87"/>
      <c r="R82" s="87"/>
      <c r="S82" s="87"/>
      <c r="T82" s="87"/>
      <c r="U82" s="87"/>
      <c r="V82" s="87"/>
      <c r="W82" s="129"/>
      <c r="X82" s="87"/>
      <c r="Y82" s="87"/>
      <c r="Z82" s="87"/>
      <c r="AA82" s="87"/>
      <c r="AB82" s="87"/>
      <c r="AC82" s="87"/>
      <c r="AD82" s="87"/>
      <c r="AE82" s="87"/>
      <c r="AF82" s="87"/>
      <c r="AG82" s="87"/>
      <c r="AH82" s="87"/>
      <c r="AI82" s="87"/>
      <c r="AJ82" s="87"/>
      <c r="AK82" s="87"/>
      <c r="AL82" s="87"/>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row>
    <row r="83" spans="1:88" x14ac:dyDescent="0.25">
      <c r="A83" s="138" t="s">
        <v>232</v>
      </c>
      <c r="B83" s="139" t="s">
        <v>235</v>
      </c>
      <c r="C83" s="140">
        <v>604</v>
      </c>
      <c r="D83" s="16"/>
      <c r="E83" s="87"/>
      <c r="F83" s="16"/>
      <c r="G83" s="16"/>
      <c r="H83" s="16"/>
      <c r="I83" s="134"/>
      <c r="J83" s="16"/>
      <c r="K83" s="16"/>
      <c r="L83" s="16"/>
      <c r="M83" s="87"/>
      <c r="N83" s="87"/>
      <c r="O83" s="87"/>
      <c r="P83" s="87"/>
      <c r="Q83" s="87"/>
      <c r="R83" s="87"/>
      <c r="S83" s="87"/>
      <c r="T83" s="87"/>
      <c r="U83" s="87"/>
      <c r="V83" s="87"/>
      <c r="W83" s="129"/>
      <c r="X83" s="87"/>
      <c r="Y83" s="87"/>
      <c r="Z83" s="87"/>
      <c r="AA83" s="87"/>
      <c r="AB83" s="87"/>
      <c r="AC83" s="87"/>
      <c r="AD83" s="87"/>
      <c r="AE83" s="87"/>
      <c r="AF83" s="87"/>
      <c r="AG83" s="87"/>
      <c r="AH83" s="87"/>
      <c r="AI83" s="87"/>
      <c r="AJ83" s="87"/>
      <c r="AK83" s="87"/>
      <c r="AL83" s="87"/>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row>
    <row r="84" spans="1:88" x14ac:dyDescent="0.25">
      <c r="A84" s="138" t="s">
        <v>232</v>
      </c>
      <c r="B84" s="139" t="s">
        <v>236</v>
      </c>
      <c r="C84" s="140">
        <v>605</v>
      </c>
      <c r="D84" s="16"/>
      <c r="E84" s="87"/>
      <c r="F84" s="16"/>
      <c r="G84" s="16"/>
      <c r="H84" s="16"/>
      <c r="I84" s="134"/>
      <c r="J84" s="16"/>
      <c r="K84" s="16"/>
      <c r="L84" s="16"/>
      <c r="M84" s="87"/>
      <c r="N84" s="87"/>
      <c r="O84" s="87"/>
      <c r="P84" s="87"/>
      <c r="Q84" s="87"/>
      <c r="R84" s="87"/>
      <c r="S84" s="87"/>
      <c r="T84" s="87"/>
      <c r="U84" s="87"/>
      <c r="V84" s="87"/>
      <c r="W84" s="129"/>
      <c r="X84" s="87"/>
      <c r="Y84" s="87"/>
      <c r="Z84" s="87"/>
      <c r="AA84" s="87"/>
      <c r="AB84" s="87"/>
      <c r="AC84" s="87"/>
      <c r="AD84" s="87"/>
      <c r="AE84" s="87"/>
      <c r="AF84" s="87"/>
      <c r="AG84" s="87"/>
      <c r="AH84" s="87"/>
      <c r="AI84" s="87"/>
      <c r="AJ84" s="87"/>
      <c r="AK84" s="87"/>
      <c r="AL84" s="87"/>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row>
    <row r="85" spans="1:88" x14ac:dyDescent="0.25">
      <c r="A85" s="138" t="s">
        <v>232</v>
      </c>
      <c r="B85" s="139" t="s">
        <v>237</v>
      </c>
      <c r="C85" s="140">
        <v>606</v>
      </c>
      <c r="D85" s="16"/>
      <c r="E85" s="87"/>
      <c r="F85" s="16"/>
      <c r="G85" s="16"/>
      <c r="H85" s="16"/>
      <c r="I85" s="134"/>
      <c r="J85" s="16"/>
      <c r="K85" s="16"/>
      <c r="L85" s="16"/>
      <c r="M85" s="87"/>
      <c r="N85" s="87"/>
      <c r="O85" s="87"/>
      <c r="P85" s="87"/>
      <c r="Q85" s="87"/>
      <c r="R85" s="87"/>
      <c r="S85" s="87"/>
      <c r="T85" s="87"/>
      <c r="U85" s="87"/>
      <c r="V85" s="87"/>
      <c r="W85" s="129"/>
      <c r="X85" s="87"/>
      <c r="Y85" s="87"/>
      <c r="Z85" s="87"/>
      <c r="AA85" s="87"/>
      <c r="AB85" s="87"/>
      <c r="AC85" s="87"/>
      <c r="AD85" s="87"/>
      <c r="AE85" s="87"/>
      <c r="AF85" s="87"/>
      <c r="AG85" s="87"/>
      <c r="AH85" s="87"/>
      <c r="AI85" s="87"/>
      <c r="AJ85" s="87"/>
      <c r="AK85" s="87"/>
      <c r="AL85" s="87"/>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row>
    <row r="86" spans="1:88" x14ac:dyDescent="0.25">
      <c r="A86" s="138" t="s">
        <v>232</v>
      </c>
      <c r="B86" s="139" t="s">
        <v>238</v>
      </c>
      <c r="C86" s="140">
        <v>607</v>
      </c>
      <c r="D86" s="16"/>
      <c r="E86" s="87"/>
      <c r="F86" s="16"/>
      <c r="G86" s="16"/>
      <c r="H86" s="16"/>
      <c r="I86" s="134"/>
      <c r="J86" s="16"/>
      <c r="K86" s="16"/>
      <c r="L86" s="16"/>
      <c r="M86" s="87"/>
      <c r="N86" s="87"/>
      <c r="O86" s="87"/>
      <c r="P86" s="87"/>
      <c r="Q86" s="87"/>
      <c r="R86" s="87"/>
      <c r="S86" s="87"/>
      <c r="T86" s="87"/>
      <c r="U86" s="87"/>
      <c r="V86" s="87"/>
      <c r="W86" s="129"/>
      <c r="X86" s="87"/>
      <c r="Y86" s="87"/>
      <c r="Z86" s="87"/>
      <c r="AA86" s="87"/>
      <c r="AB86" s="87"/>
      <c r="AC86" s="87"/>
      <c r="AD86" s="87"/>
      <c r="AE86" s="87"/>
      <c r="AF86" s="87"/>
      <c r="AG86" s="87"/>
      <c r="AH86" s="87"/>
      <c r="AI86" s="87"/>
      <c r="AJ86" s="87"/>
      <c r="AK86" s="87"/>
      <c r="AL86" s="87"/>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row>
    <row r="87" spans="1:88" x14ac:dyDescent="0.25">
      <c r="A87" s="138" t="s">
        <v>232</v>
      </c>
      <c r="B87" s="139" t="s">
        <v>239</v>
      </c>
      <c r="C87" s="140">
        <v>608</v>
      </c>
      <c r="D87" s="16"/>
      <c r="E87" s="87"/>
      <c r="F87" s="16"/>
      <c r="G87" s="16"/>
      <c r="H87" s="16"/>
      <c r="I87" s="134"/>
      <c r="J87" s="16"/>
      <c r="K87" s="16"/>
      <c r="L87" s="16"/>
      <c r="M87" s="87"/>
      <c r="N87" s="87"/>
      <c r="O87" s="87"/>
      <c r="P87" s="87"/>
      <c r="Q87" s="87"/>
      <c r="R87" s="87"/>
      <c r="S87" s="87"/>
      <c r="T87" s="87"/>
      <c r="U87" s="87"/>
      <c r="V87" s="87"/>
      <c r="W87" s="129"/>
      <c r="X87" s="87"/>
      <c r="Y87" s="87"/>
      <c r="Z87" s="87"/>
      <c r="AA87" s="87"/>
      <c r="AB87" s="87"/>
      <c r="AC87" s="87"/>
      <c r="AD87" s="87"/>
      <c r="AE87" s="87"/>
      <c r="AF87" s="87"/>
      <c r="AG87" s="87"/>
      <c r="AH87" s="87"/>
      <c r="AI87" s="87"/>
      <c r="AJ87" s="87"/>
      <c r="AK87" s="87"/>
      <c r="AL87" s="87"/>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row>
    <row r="88" spans="1:88" x14ac:dyDescent="0.25">
      <c r="A88" s="138" t="s">
        <v>232</v>
      </c>
      <c r="B88" s="139" t="s">
        <v>240</v>
      </c>
      <c r="C88" s="140">
        <v>609</v>
      </c>
      <c r="D88" s="16"/>
      <c r="E88" s="87"/>
      <c r="F88" s="16"/>
      <c r="G88" s="16"/>
      <c r="H88" s="16"/>
      <c r="I88" s="134"/>
      <c r="J88" s="16"/>
      <c r="K88" s="16"/>
      <c r="L88" s="16"/>
      <c r="M88" s="87"/>
      <c r="N88" s="87"/>
      <c r="O88" s="87"/>
      <c r="P88" s="87"/>
      <c r="Q88" s="87"/>
      <c r="R88" s="87"/>
      <c r="S88" s="87"/>
      <c r="T88" s="87"/>
      <c r="U88" s="87"/>
      <c r="V88" s="87"/>
      <c r="W88" s="129"/>
      <c r="X88" s="87"/>
      <c r="Y88" s="87"/>
      <c r="Z88" s="87"/>
      <c r="AA88" s="87"/>
      <c r="AB88" s="87"/>
      <c r="AC88" s="87"/>
      <c r="AD88" s="87"/>
      <c r="AE88" s="87"/>
      <c r="AF88" s="87"/>
      <c r="AG88" s="87"/>
      <c r="AH88" s="87"/>
      <c r="AI88" s="87"/>
      <c r="AJ88" s="87"/>
      <c r="AK88" s="87"/>
      <c r="AL88" s="87"/>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row>
    <row r="89" spans="1:88" x14ac:dyDescent="0.25">
      <c r="A89" s="138" t="s">
        <v>232</v>
      </c>
      <c r="B89" s="139" t="s">
        <v>241</v>
      </c>
      <c r="C89" s="140">
        <v>610</v>
      </c>
      <c r="D89" s="16"/>
      <c r="E89" s="87"/>
      <c r="F89" s="16"/>
      <c r="G89" s="16"/>
      <c r="H89" s="16"/>
      <c r="I89" s="134"/>
      <c r="J89" s="16"/>
      <c r="K89" s="16"/>
      <c r="L89" s="16"/>
      <c r="M89" s="87"/>
      <c r="N89" s="87"/>
      <c r="O89" s="87"/>
      <c r="P89" s="87"/>
      <c r="Q89" s="87"/>
      <c r="R89" s="87"/>
      <c r="S89" s="87"/>
      <c r="T89" s="87"/>
      <c r="U89" s="87"/>
      <c r="V89" s="87"/>
      <c r="W89" s="129"/>
      <c r="X89" s="87"/>
      <c r="Y89" s="87"/>
      <c r="Z89" s="87"/>
      <c r="AA89" s="87"/>
      <c r="AB89" s="87"/>
      <c r="AC89" s="87"/>
      <c r="AD89" s="87"/>
      <c r="AE89" s="87"/>
      <c r="AF89" s="87"/>
      <c r="AG89" s="87"/>
      <c r="AH89" s="87"/>
      <c r="AI89" s="87"/>
      <c r="AJ89" s="87"/>
      <c r="AK89" s="87"/>
      <c r="AL89" s="87"/>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row>
    <row r="90" spans="1:88" x14ac:dyDescent="0.25">
      <c r="A90" s="138" t="s">
        <v>232</v>
      </c>
      <c r="B90" s="139" t="s">
        <v>242</v>
      </c>
      <c r="C90" s="140">
        <v>611</v>
      </c>
      <c r="D90" s="16"/>
      <c r="E90" s="87"/>
      <c r="F90" s="16"/>
      <c r="G90" s="16"/>
      <c r="H90" s="16"/>
      <c r="I90" s="134"/>
      <c r="J90" s="16"/>
      <c r="K90" s="16"/>
      <c r="L90" s="16"/>
      <c r="M90" s="87"/>
      <c r="N90" s="87"/>
      <c r="O90" s="87"/>
      <c r="P90" s="87"/>
      <c r="Q90" s="87"/>
      <c r="R90" s="87"/>
      <c r="S90" s="87"/>
      <c r="T90" s="87"/>
      <c r="U90" s="87"/>
      <c r="V90" s="87"/>
      <c r="W90" s="129"/>
      <c r="X90" s="87"/>
      <c r="Y90" s="87"/>
      <c r="Z90" s="87"/>
      <c r="AA90" s="87"/>
      <c r="AB90" s="87"/>
      <c r="AC90" s="87"/>
      <c r="AD90" s="87"/>
      <c r="AE90" s="87"/>
      <c r="AF90" s="87"/>
      <c r="AG90" s="87"/>
      <c r="AH90" s="87"/>
      <c r="AI90" s="87"/>
      <c r="AJ90" s="87"/>
      <c r="AK90" s="87"/>
      <c r="AL90" s="87"/>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row>
    <row r="91" spans="1:88" x14ac:dyDescent="0.25">
      <c r="A91" s="138" t="s">
        <v>232</v>
      </c>
      <c r="B91" s="139" t="s">
        <v>243</v>
      </c>
      <c r="C91" s="140">
        <v>612</v>
      </c>
      <c r="D91" s="16"/>
      <c r="E91" s="87"/>
      <c r="F91" s="16"/>
      <c r="G91" s="16"/>
      <c r="H91" s="16"/>
      <c r="I91" s="134"/>
      <c r="J91" s="16"/>
      <c r="K91" s="16"/>
      <c r="L91" s="16"/>
      <c r="M91" s="87"/>
      <c r="N91" s="87"/>
      <c r="O91" s="87"/>
      <c r="P91" s="87"/>
      <c r="Q91" s="87"/>
      <c r="R91" s="87"/>
      <c r="S91" s="87"/>
      <c r="T91" s="87"/>
      <c r="U91" s="87"/>
      <c r="V91" s="87"/>
      <c r="W91" s="129"/>
      <c r="X91" s="87"/>
      <c r="Y91" s="87"/>
      <c r="Z91" s="87"/>
      <c r="AA91" s="87"/>
      <c r="AB91" s="87"/>
      <c r="AC91" s="87"/>
      <c r="AD91" s="87"/>
      <c r="AE91" s="87"/>
      <c r="AF91" s="87"/>
      <c r="AG91" s="87"/>
      <c r="AH91" s="87"/>
      <c r="AI91" s="87"/>
      <c r="AJ91" s="87"/>
      <c r="AK91" s="87"/>
      <c r="AL91" s="87"/>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row>
    <row r="92" spans="1:88" x14ac:dyDescent="0.25">
      <c r="A92" s="138" t="s">
        <v>232</v>
      </c>
      <c r="B92" s="139" t="s">
        <v>244</v>
      </c>
      <c r="C92" s="140">
        <v>613</v>
      </c>
      <c r="D92" s="16"/>
      <c r="E92" s="87"/>
      <c r="F92" s="16"/>
      <c r="G92" s="16"/>
      <c r="H92" s="16"/>
      <c r="I92" s="134"/>
      <c r="J92" s="16"/>
      <c r="K92" s="16"/>
      <c r="L92" s="16"/>
      <c r="M92" s="87"/>
      <c r="N92" s="87"/>
      <c r="O92" s="87"/>
      <c r="P92" s="87"/>
      <c r="Q92" s="87"/>
      <c r="R92" s="87"/>
      <c r="S92" s="87"/>
      <c r="T92" s="87"/>
      <c r="U92" s="87"/>
      <c r="V92" s="87"/>
      <c r="W92" s="129"/>
      <c r="X92" s="87"/>
      <c r="Y92" s="87"/>
      <c r="Z92" s="87"/>
      <c r="AA92" s="87"/>
      <c r="AB92" s="87"/>
      <c r="AC92" s="87"/>
      <c r="AD92" s="87"/>
      <c r="AE92" s="87"/>
      <c r="AF92" s="87"/>
      <c r="AG92" s="87"/>
      <c r="AH92" s="87"/>
      <c r="AI92" s="87"/>
      <c r="AJ92" s="87"/>
      <c r="AK92" s="87"/>
      <c r="AL92" s="87"/>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row>
    <row r="93" spans="1:88" x14ac:dyDescent="0.25">
      <c r="A93" s="138" t="s">
        <v>232</v>
      </c>
      <c r="B93" s="139" t="s">
        <v>222</v>
      </c>
      <c r="C93" s="140">
        <v>614</v>
      </c>
      <c r="D93" s="16"/>
      <c r="E93" s="87"/>
      <c r="F93" s="16"/>
      <c r="G93" s="16"/>
      <c r="H93" s="16"/>
      <c r="I93" s="134"/>
      <c r="J93" s="16"/>
      <c r="K93" s="16"/>
      <c r="L93" s="16"/>
      <c r="M93" s="87"/>
      <c r="N93" s="87"/>
      <c r="O93" s="87"/>
      <c r="P93" s="87"/>
      <c r="Q93" s="87"/>
      <c r="R93" s="87"/>
      <c r="S93" s="87"/>
      <c r="T93" s="87"/>
      <c r="U93" s="87"/>
      <c r="V93" s="87"/>
      <c r="W93" s="129"/>
      <c r="X93" s="87"/>
      <c r="Y93" s="87"/>
      <c r="Z93" s="87"/>
      <c r="AA93" s="87"/>
      <c r="AB93" s="87"/>
      <c r="AC93" s="87"/>
      <c r="AD93" s="87"/>
      <c r="AE93" s="87"/>
      <c r="AF93" s="87"/>
      <c r="AG93" s="87"/>
      <c r="AH93" s="87"/>
      <c r="AI93" s="87"/>
      <c r="AJ93" s="87"/>
      <c r="AK93" s="87"/>
      <c r="AL93" s="87"/>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row>
    <row r="94" spans="1:88" x14ac:dyDescent="0.25">
      <c r="A94" s="138" t="s">
        <v>232</v>
      </c>
      <c r="B94" s="139" t="s">
        <v>245</v>
      </c>
      <c r="C94" s="140">
        <v>615</v>
      </c>
      <c r="D94" s="16"/>
      <c r="E94" s="87"/>
      <c r="F94" s="16"/>
      <c r="G94" s="16"/>
      <c r="H94" s="16"/>
      <c r="I94" s="134"/>
      <c r="J94" s="16"/>
      <c r="K94" s="16"/>
      <c r="L94" s="16"/>
      <c r="M94" s="87"/>
      <c r="N94" s="87"/>
      <c r="O94" s="87"/>
      <c r="P94" s="87"/>
      <c r="Q94" s="87"/>
      <c r="R94" s="87"/>
      <c r="S94" s="87"/>
      <c r="T94" s="87"/>
      <c r="U94" s="87"/>
      <c r="V94" s="87"/>
      <c r="W94" s="129"/>
      <c r="X94" s="87"/>
      <c r="Y94" s="87"/>
      <c r="Z94" s="87"/>
      <c r="AA94" s="87"/>
      <c r="AB94" s="87"/>
      <c r="AC94" s="87"/>
      <c r="AD94" s="87"/>
      <c r="AE94" s="87"/>
      <c r="AF94" s="87"/>
      <c r="AG94" s="87"/>
      <c r="AH94" s="87"/>
      <c r="AI94" s="87"/>
      <c r="AJ94" s="87"/>
      <c r="AK94" s="87"/>
      <c r="AL94" s="87"/>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row>
    <row r="95" spans="1:88" x14ac:dyDescent="0.25">
      <c r="A95" s="138" t="s">
        <v>232</v>
      </c>
      <c r="B95" s="139" t="s">
        <v>246</v>
      </c>
      <c r="C95" s="140">
        <v>616</v>
      </c>
      <c r="D95" s="16"/>
      <c r="E95" s="87"/>
      <c r="F95" s="16"/>
      <c r="G95" s="16"/>
      <c r="H95" s="16"/>
      <c r="I95" s="134"/>
      <c r="J95" s="16"/>
      <c r="K95" s="16"/>
      <c r="L95" s="16"/>
      <c r="M95" s="87"/>
      <c r="N95" s="87"/>
      <c r="O95" s="87"/>
      <c r="P95" s="87"/>
      <c r="Q95" s="87"/>
      <c r="R95" s="87"/>
      <c r="S95" s="87"/>
      <c r="T95" s="87"/>
      <c r="U95" s="87"/>
      <c r="V95" s="87"/>
      <c r="W95" s="129"/>
      <c r="X95" s="87"/>
      <c r="Y95" s="87"/>
      <c r="Z95" s="87"/>
      <c r="AA95" s="87"/>
      <c r="AB95" s="87"/>
      <c r="AC95" s="87"/>
      <c r="AD95" s="87"/>
      <c r="AE95" s="87"/>
      <c r="AF95" s="87"/>
      <c r="AG95" s="87"/>
      <c r="AH95" s="87"/>
      <c r="AI95" s="87"/>
      <c r="AJ95" s="87"/>
      <c r="AK95" s="87"/>
      <c r="AL95" s="87"/>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row>
    <row r="96" spans="1:88" x14ac:dyDescent="0.25">
      <c r="A96" s="138" t="s">
        <v>216</v>
      </c>
      <c r="B96" s="139" t="s">
        <v>247</v>
      </c>
      <c r="C96" s="140">
        <v>701</v>
      </c>
      <c r="D96" s="16"/>
      <c r="E96" s="87"/>
      <c r="F96" s="16"/>
      <c r="G96" s="16"/>
      <c r="H96" s="16"/>
      <c r="I96" s="134"/>
      <c r="J96" s="16"/>
      <c r="K96" s="16"/>
      <c r="L96" s="16"/>
      <c r="M96" s="87"/>
      <c r="N96" s="87"/>
      <c r="O96" s="87"/>
      <c r="P96" s="87"/>
      <c r="Q96" s="87"/>
      <c r="R96" s="87"/>
      <c r="S96" s="87"/>
      <c r="T96" s="87"/>
      <c r="U96" s="87"/>
      <c r="V96" s="87"/>
      <c r="W96" s="129"/>
      <c r="X96" s="87"/>
      <c r="Y96" s="87"/>
      <c r="Z96" s="87"/>
      <c r="AA96" s="87"/>
      <c r="AB96" s="87"/>
      <c r="AC96" s="87"/>
      <c r="AD96" s="87"/>
      <c r="AE96" s="87"/>
      <c r="AF96" s="87"/>
      <c r="AG96" s="87"/>
      <c r="AH96" s="87"/>
      <c r="AI96" s="87"/>
      <c r="AJ96" s="87"/>
      <c r="AK96" s="87"/>
      <c r="AL96" s="87"/>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row>
    <row r="97" spans="1:88" x14ac:dyDescent="0.25">
      <c r="A97" s="138" t="s">
        <v>216</v>
      </c>
      <c r="B97" s="139" t="s">
        <v>248</v>
      </c>
      <c r="C97" s="140">
        <v>702</v>
      </c>
      <c r="D97" s="16"/>
      <c r="E97" s="87"/>
      <c r="F97" s="16"/>
      <c r="G97" s="16"/>
      <c r="H97" s="16"/>
      <c r="I97" s="134"/>
      <c r="J97" s="16"/>
      <c r="K97" s="16"/>
      <c r="L97" s="16"/>
      <c r="M97" s="87"/>
      <c r="N97" s="87"/>
      <c r="O97" s="87"/>
      <c r="P97" s="87"/>
      <c r="Q97" s="87"/>
      <c r="R97" s="87"/>
      <c r="S97" s="87"/>
      <c r="T97" s="87"/>
      <c r="U97" s="87"/>
      <c r="V97" s="87"/>
      <c r="W97" s="129"/>
      <c r="X97" s="87"/>
      <c r="Y97" s="87"/>
      <c r="Z97" s="87"/>
      <c r="AA97" s="87"/>
      <c r="AB97" s="87"/>
      <c r="AC97" s="87"/>
      <c r="AD97" s="87"/>
      <c r="AE97" s="87"/>
      <c r="AF97" s="87"/>
      <c r="AG97" s="87"/>
      <c r="AH97" s="87"/>
      <c r="AI97" s="87"/>
      <c r="AJ97" s="87"/>
      <c r="AK97" s="87"/>
      <c r="AL97" s="87"/>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row>
    <row r="98" spans="1:88" x14ac:dyDescent="0.25">
      <c r="A98" s="138" t="s">
        <v>216</v>
      </c>
      <c r="B98" s="139" t="s">
        <v>249</v>
      </c>
      <c r="C98" s="140">
        <v>703</v>
      </c>
      <c r="D98" s="16"/>
      <c r="E98" s="87"/>
      <c r="F98" s="16"/>
      <c r="G98" s="16"/>
      <c r="H98" s="16"/>
      <c r="I98" s="134"/>
      <c r="J98" s="16"/>
      <c r="K98" s="16"/>
      <c r="L98" s="16"/>
      <c r="M98" s="87"/>
      <c r="N98" s="87"/>
      <c r="O98" s="87"/>
      <c r="P98" s="87"/>
      <c r="Q98" s="87"/>
      <c r="R98" s="87"/>
      <c r="S98" s="87"/>
      <c r="T98" s="87"/>
      <c r="U98" s="87"/>
      <c r="V98" s="87"/>
      <c r="W98" s="129"/>
      <c r="X98" s="87"/>
      <c r="Y98" s="87"/>
      <c r="Z98" s="87"/>
      <c r="AA98" s="87"/>
      <c r="AB98" s="87"/>
      <c r="AC98" s="87"/>
      <c r="AD98" s="87"/>
      <c r="AE98" s="87"/>
      <c r="AF98" s="87"/>
      <c r="AG98" s="87"/>
      <c r="AH98" s="87"/>
      <c r="AI98" s="87"/>
      <c r="AJ98" s="87"/>
      <c r="AK98" s="87"/>
      <c r="AL98" s="87"/>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row>
    <row r="99" spans="1:88" x14ac:dyDescent="0.25">
      <c r="A99" s="138" t="s">
        <v>216</v>
      </c>
      <c r="B99" s="139" t="s">
        <v>216</v>
      </c>
      <c r="C99" s="140">
        <v>704</v>
      </c>
      <c r="D99" s="16"/>
      <c r="E99" s="87"/>
      <c r="F99" s="16"/>
      <c r="G99" s="16"/>
      <c r="H99" s="16"/>
      <c r="I99" s="134"/>
      <c r="J99" s="16"/>
      <c r="K99" s="16"/>
      <c r="L99" s="16"/>
      <c r="M99" s="87"/>
      <c r="N99" s="87"/>
      <c r="O99" s="87"/>
      <c r="P99" s="87"/>
      <c r="Q99" s="87"/>
      <c r="R99" s="87"/>
      <c r="S99" s="87"/>
      <c r="T99" s="87"/>
      <c r="U99" s="87"/>
      <c r="V99" s="87"/>
      <c r="W99" s="129"/>
      <c r="X99" s="87"/>
      <c r="Y99" s="87"/>
      <c r="Z99" s="87"/>
      <c r="AA99" s="87"/>
      <c r="AB99" s="87"/>
      <c r="AC99" s="87"/>
      <c r="AD99" s="87"/>
      <c r="AE99" s="87"/>
      <c r="AF99" s="87"/>
      <c r="AG99" s="87"/>
      <c r="AH99" s="87"/>
      <c r="AI99" s="87"/>
      <c r="AJ99" s="87"/>
      <c r="AK99" s="87"/>
      <c r="AL99" s="87"/>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row>
    <row r="100" spans="1:88" x14ac:dyDescent="0.25">
      <c r="A100" s="138" t="s">
        <v>216</v>
      </c>
      <c r="B100" s="139" t="s">
        <v>250</v>
      </c>
      <c r="C100" s="140">
        <v>705</v>
      </c>
      <c r="D100" s="16"/>
      <c r="E100" s="87"/>
      <c r="F100" s="16"/>
      <c r="G100" s="16"/>
      <c r="H100" s="16"/>
      <c r="I100" s="134"/>
      <c r="J100" s="16"/>
      <c r="K100" s="16"/>
      <c r="L100" s="16"/>
      <c r="M100" s="87"/>
      <c r="N100" s="87"/>
      <c r="O100" s="87"/>
      <c r="P100" s="87"/>
      <c r="Q100" s="87"/>
      <c r="R100" s="87"/>
      <c r="S100" s="87"/>
      <c r="T100" s="87"/>
      <c r="U100" s="87"/>
      <c r="V100" s="87"/>
      <c r="W100" s="129"/>
      <c r="X100" s="87"/>
      <c r="Y100" s="87"/>
      <c r="Z100" s="87"/>
      <c r="AA100" s="87"/>
      <c r="AB100" s="87"/>
      <c r="AC100" s="87"/>
      <c r="AD100" s="87"/>
      <c r="AE100" s="87"/>
      <c r="AF100" s="87"/>
      <c r="AG100" s="87"/>
      <c r="AH100" s="87"/>
      <c r="AI100" s="87"/>
      <c r="AJ100" s="87"/>
      <c r="AK100" s="87"/>
      <c r="AL100" s="87"/>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row>
    <row r="101" spans="1:88" x14ac:dyDescent="0.25">
      <c r="A101" s="138" t="s">
        <v>216</v>
      </c>
      <c r="B101" s="139" t="s">
        <v>251</v>
      </c>
      <c r="C101" s="140">
        <v>706</v>
      </c>
      <c r="D101" s="16"/>
      <c r="E101" s="87"/>
      <c r="F101" s="16"/>
      <c r="G101" s="16"/>
      <c r="H101" s="16"/>
      <c r="I101" s="134"/>
      <c r="J101" s="16"/>
      <c r="K101" s="16"/>
      <c r="L101" s="16"/>
      <c r="M101" s="87"/>
      <c r="N101" s="87"/>
      <c r="O101" s="87"/>
      <c r="P101" s="87"/>
      <c r="Q101" s="87"/>
      <c r="R101" s="87"/>
      <c r="S101" s="87"/>
      <c r="T101" s="87"/>
      <c r="U101" s="87"/>
      <c r="V101" s="87"/>
      <c r="W101" s="129"/>
      <c r="X101" s="87"/>
      <c r="Y101" s="87"/>
      <c r="Z101" s="87"/>
      <c r="AA101" s="87"/>
      <c r="AB101" s="87"/>
      <c r="AC101" s="87"/>
      <c r="AD101" s="87"/>
      <c r="AE101" s="87"/>
      <c r="AF101" s="87"/>
      <c r="AG101" s="87"/>
      <c r="AH101" s="87"/>
      <c r="AI101" s="87"/>
      <c r="AJ101" s="87"/>
      <c r="AK101" s="87"/>
      <c r="AL101" s="87"/>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row>
    <row r="102" spans="1:88" x14ac:dyDescent="0.25">
      <c r="A102" s="138" t="s">
        <v>216</v>
      </c>
      <c r="B102" s="139" t="s">
        <v>252</v>
      </c>
      <c r="C102" s="140">
        <v>707</v>
      </c>
      <c r="D102" s="16"/>
      <c r="E102" s="87"/>
      <c r="F102" s="16"/>
      <c r="G102" s="16"/>
      <c r="H102" s="16"/>
      <c r="I102" s="134"/>
      <c r="J102" s="16"/>
      <c r="K102" s="16"/>
      <c r="L102" s="16"/>
      <c r="M102" s="87"/>
      <c r="N102" s="87"/>
      <c r="O102" s="87"/>
      <c r="P102" s="87"/>
      <c r="Q102" s="87"/>
      <c r="R102" s="87"/>
      <c r="S102" s="87"/>
      <c r="T102" s="87"/>
      <c r="U102" s="87"/>
      <c r="V102" s="87"/>
      <c r="W102" s="129"/>
      <c r="X102" s="87"/>
      <c r="Y102" s="87"/>
      <c r="Z102" s="87"/>
      <c r="AA102" s="87"/>
      <c r="AB102" s="87"/>
      <c r="AC102" s="87"/>
      <c r="AD102" s="87"/>
      <c r="AE102" s="87"/>
      <c r="AF102" s="87"/>
      <c r="AG102" s="87"/>
      <c r="AH102" s="87"/>
      <c r="AI102" s="87"/>
      <c r="AJ102" s="87"/>
      <c r="AK102" s="87"/>
      <c r="AL102" s="87"/>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row>
    <row r="103" spans="1:88" x14ac:dyDescent="0.25">
      <c r="A103" s="138" t="s">
        <v>216</v>
      </c>
      <c r="B103" s="139" t="s">
        <v>253</v>
      </c>
      <c r="C103" s="140">
        <v>708</v>
      </c>
      <c r="D103" s="16"/>
      <c r="E103" s="87"/>
      <c r="F103" s="16"/>
      <c r="G103" s="16"/>
      <c r="H103" s="16"/>
      <c r="I103" s="134"/>
      <c r="J103" s="16"/>
      <c r="K103" s="16"/>
      <c r="L103" s="16"/>
      <c r="M103" s="87"/>
      <c r="N103" s="87"/>
      <c r="O103" s="87"/>
      <c r="P103" s="87"/>
      <c r="Q103" s="87"/>
      <c r="R103" s="87"/>
      <c r="S103" s="87"/>
      <c r="T103" s="87"/>
      <c r="U103" s="87"/>
      <c r="V103" s="87"/>
      <c r="W103" s="129"/>
      <c r="X103" s="87"/>
      <c r="Y103" s="87"/>
      <c r="Z103" s="87"/>
      <c r="AA103" s="87"/>
      <c r="AB103" s="87"/>
      <c r="AC103" s="87"/>
      <c r="AD103" s="87"/>
      <c r="AE103" s="87"/>
      <c r="AF103" s="87"/>
      <c r="AG103" s="87"/>
      <c r="AH103" s="87"/>
      <c r="AI103" s="87"/>
      <c r="AJ103" s="87"/>
      <c r="AK103" s="87"/>
      <c r="AL103" s="87"/>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row>
    <row r="104" spans="1:88" x14ac:dyDescent="0.25">
      <c r="A104" s="138" t="s">
        <v>216</v>
      </c>
      <c r="B104" s="139" t="s">
        <v>254</v>
      </c>
      <c r="C104" s="140">
        <v>709</v>
      </c>
      <c r="D104" s="16"/>
      <c r="E104" s="87"/>
      <c r="F104" s="16"/>
      <c r="G104" s="16"/>
      <c r="H104" s="16"/>
      <c r="I104" s="134"/>
      <c r="J104" s="16"/>
      <c r="K104" s="16"/>
      <c r="L104" s="16"/>
      <c r="M104" s="87"/>
      <c r="N104" s="87"/>
      <c r="O104" s="87"/>
      <c r="P104" s="87"/>
      <c r="Q104" s="87"/>
      <c r="R104" s="87"/>
      <c r="S104" s="87"/>
      <c r="T104" s="87"/>
      <c r="U104" s="87"/>
      <c r="V104" s="87"/>
      <c r="W104" s="129"/>
      <c r="X104" s="87"/>
      <c r="Y104" s="87"/>
      <c r="Z104" s="87"/>
      <c r="AA104" s="87"/>
      <c r="AB104" s="87"/>
      <c r="AC104" s="87"/>
      <c r="AD104" s="87"/>
      <c r="AE104" s="87"/>
      <c r="AF104" s="87"/>
      <c r="AG104" s="87"/>
      <c r="AH104" s="87"/>
      <c r="AI104" s="87"/>
      <c r="AJ104" s="87"/>
      <c r="AK104" s="87"/>
      <c r="AL104" s="87"/>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row>
    <row r="105" spans="1:88" x14ac:dyDescent="0.25">
      <c r="A105" s="138" t="s">
        <v>216</v>
      </c>
      <c r="B105" s="139" t="s">
        <v>48</v>
      </c>
      <c r="C105" s="140">
        <v>710</v>
      </c>
      <c r="D105" s="16"/>
      <c r="E105" s="87"/>
      <c r="F105" s="16"/>
      <c r="G105" s="16"/>
      <c r="H105" s="16"/>
      <c r="I105" s="134"/>
      <c r="J105" s="16"/>
      <c r="K105" s="16"/>
      <c r="L105" s="16"/>
      <c r="M105" s="87"/>
      <c r="N105" s="87"/>
      <c r="O105" s="87"/>
      <c r="P105" s="87"/>
      <c r="Q105" s="87"/>
      <c r="R105" s="87"/>
      <c r="S105" s="87"/>
      <c r="T105" s="87"/>
      <c r="U105" s="87"/>
      <c r="V105" s="87"/>
      <c r="W105" s="129"/>
      <c r="X105" s="87"/>
      <c r="Y105" s="87"/>
      <c r="Z105" s="87"/>
      <c r="AA105" s="87"/>
      <c r="AB105" s="87"/>
      <c r="AC105" s="87"/>
      <c r="AD105" s="87"/>
      <c r="AE105" s="87"/>
      <c r="AF105" s="87"/>
      <c r="AG105" s="87"/>
      <c r="AH105" s="87"/>
      <c r="AI105" s="87"/>
      <c r="AJ105" s="87"/>
      <c r="AK105" s="87"/>
      <c r="AL105" s="87"/>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row>
    <row r="106" spans="1:88" x14ac:dyDescent="0.25">
      <c r="A106" s="138" t="s">
        <v>216</v>
      </c>
      <c r="B106" s="139" t="s">
        <v>243</v>
      </c>
      <c r="C106" s="140">
        <v>711</v>
      </c>
      <c r="D106" s="16"/>
      <c r="E106" s="87"/>
      <c r="F106" s="16"/>
      <c r="G106" s="16"/>
      <c r="H106" s="16"/>
      <c r="I106" s="134"/>
      <c r="J106" s="16"/>
      <c r="K106" s="16"/>
      <c r="L106" s="16"/>
      <c r="M106" s="87"/>
      <c r="N106" s="87"/>
      <c r="O106" s="87"/>
      <c r="P106" s="87"/>
      <c r="Q106" s="87"/>
      <c r="R106" s="87"/>
      <c r="S106" s="87"/>
      <c r="T106" s="87"/>
      <c r="U106" s="87"/>
      <c r="V106" s="87"/>
      <c r="W106" s="129"/>
      <c r="X106" s="87"/>
      <c r="Y106" s="87"/>
      <c r="Z106" s="87"/>
      <c r="AA106" s="87"/>
      <c r="AB106" s="87"/>
      <c r="AC106" s="87"/>
      <c r="AD106" s="87"/>
      <c r="AE106" s="87"/>
      <c r="AF106" s="87"/>
      <c r="AG106" s="87"/>
      <c r="AH106" s="87"/>
      <c r="AI106" s="87"/>
      <c r="AJ106" s="87"/>
      <c r="AK106" s="87"/>
      <c r="AL106" s="87"/>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row>
    <row r="107" spans="1:88" x14ac:dyDescent="0.25">
      <c r="A107" s="138" t="s">
        <v>216</v>
      </c>
      <c r="B107" s="139" t="s">
        <v>255</v>
      </c>
      <c r="C107" s="140">
        <v>712</v>
      </c>
      <c r="D107" s="16"/>
      <c r="E107" s="87"/>
      <c r="F107" s="16"/>
      <c r="G107" s="16"/>
      <c r="H107" s="16"/>
      <c r="I107" s="134"/>
      <c r="J107" s="16"/>
      <c r="K107" s="16"/>
      <c r="L107" s="16"/>
      <c r="M107" s="87"/>
      <c r="N107" s="87"/>
      <c r="O107" s="87"/>
      <c r="P107" s="87"/>
      <c r="Q107" s="87"/>
      <c r="R107" s="87"/>
      <c r="S107" s="87"/>
      <c r="T107" s="87"/>
      <c r="U107" s="87"/>
      <c r="V107" s="87"/>
      <c r="W107" s="129"/>
      <c r="X107" s="87"/>
      <c r="Y107" s="87"/>
      <c r="Z107" s="87"/>
      <c r="AA107" s="87"/>
      <c r="AB107" s="87"/>
      <c r="AC107" s="87"/>
      <c r="AD107" s="87"/>
      <c r="AE107" s="87"/>
      <c r="AF107" s="87"/>
      <c r="AG107" s="87"/>
      <c r="AH107" s="87"/>
      <c r="AI107" s="87"/>
      <c r="AJ107" s="87"/>
      <c r="AK107" s="87"/>
      <c r="AL107" s="87"/>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row>
    <row r="108" spans="1:88" x14ac:dyDescent="0.25">
      <c r="A108" s="138" t="s">
        <v>216</v>
      </c>
      <c r="B108" s="139" t="s">
        <v>256</v>
      </c>
      <c r="C108" s="140">
        <v>713</v>
      </c>
      <c r="D108" s="16"/>
      <c r="E108" s="87"/>
      <c r="F108" s="16"/>
      <c r="G108" s="16"/>
      <c r="H108" s="16"/>
      <c r="I108" s="134"/>
      <c r="J108" s="16"/>
      <c r="K108" s="16"/>
      <c r="L108" s="16"/>
      <c r="M108" s="87"/>
      <c r="N108" s="87"/>
      <c r="O108" s="87"/>
      <c r="P108" s="87"/>
      <c r="Q108" s="87"/>
      <c r="R108" s="87"/>
      <c r="S108" s="87"/>
      <c r="T108" s="87"/>
      <c r="U108" s="87"/>
      <c r="V108" s="87"/>
      <c r="W108" s="129"/>
      <c r="X108" s="87"/>
      <c r="Y108" s="87"/>
      <c r="Z108" s="87"/>
      <c r="AA108" s="87"/>
      <c r="AB108" s="87"/>
      <c r="AC108" s="87"/>
      <c r="AD108" s="87"/>
      <c r="AE108" s="87"/>
      <c r="AF108" s="87"/>
      <c r="AG108" s="87"/>
      <c r="AH108" s="87"/>
      <c r="AI108" s="87"/>
      <c r="AJ108" s="87"/>
      <c r="AK108" s="87"/>
      <c r="AL108" s="87"/>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row>
    <row r="109" spans="1:88" x14ac:dyDescent="0.25">
      <c r="A109" s="138" t="s">
        <v>216</v>
      </c>
      <c r="B109" s="139" t="s">
        <v>257</v>
      </c>
      <c r="C109" s="140">
        <v>714</v>
      </c>
      <c r="D109" s="16"/>
      <c r="E109" s="87"/>
      <c r="F109" s="16"/>
      <c r="G109" s="16"/>
      <c r="H109" s="16"/>
      <c r="I109" s="134"/>
      <c r="J109" s="16"/>
      <c r="K109" s="16"/>
      <c r="L109" s="16"/>
      <c r="M109" s="87"/>
      <c r="N109" s="87"/>
      <c r="O109" s="87"/>
      <c r="P109" s="87"/>
      <c r="Q109" s="87"/>
      <c r="R109" s="87"/>
      <c r="S109" s="87"/>
      <c r="T109" s="87"/>
      <c r="U109" s="87"/>
      <c r="V109" s="87"/>
      <c r="W109" s="129"/>
      <c r="X109" s="87"/>
      <c r="Y109" s="87"/>
      <c r="Z109" s="87"/>
      <c r="AA109" s="87"/>
      <c r="AB109" s="87"/>
      <c r="AC109" s="87"/>
      <c r="AD109" s="87"/>
      <c r="AE109" s="87"/>
      <c r="AF109" s="87"/>
      <c r="AG109" s="87"/>
      <c r="AH109" s="87"/>
      <c r="AI109" s="87"/>
      <c r="AJ109" s="87"/>
      <c r="AK109" s="87"/>
      <c r="AL109" s="87"/>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row>
    <row r="110" spans="1:88" x14ac:dyDescent="0.25">
      <c r="A110" s="138" t="s">
        <v>216</v>
      </c>
      <c r="B110" s="139" t="s">
        <v>258</v>
      </c>
      <c r="C110" s="140">
        <v>715</v>
      </c>
      <c r="D110" s="16"/>
      <c r="E110" s="87"/>
      <c r="F110" s="16"/>
      <c r="G110" s="16"/>
      <c r="H110" s="16"/>
      <c r="I110" s="134"/>
      <c r="J110" s="16"/>
      <c r="K110" s="16"/>
      <c r="L110" s="16"/>
      <c r="M110" s="87"/>
      <c r="N110" s="87"/>
      <c r="O110" s="87"/>
      <c r="P110" s="87"/>
      <c r="Q110" s="87"/>
      <c r="R110" s="87"/>
      <c r="S110" s="87"/>
      <c r="T110" s="87"/>
      <c r="U110" s="87"/>
      <c r="V110" s="87"/>
      <c r="W110" s="129"/>
      <c r="X110" s="87"/>
      <c r="Y110" s="87"/>
      <c r="Z110" s="87"/>
      <c r="AA110" s="87"/>
      <c r="AB110" s="87"/>
      <c r="AC110" s="87"/>
      <c r="AD110" s="87"/>
      <c r="AE110" s="87"/>
      <c r="AF110" s="87"/>
      <c r="AG110" s="87"/>
      <c r="AH110" s="87"/>
      <c r="AI110" s="87"/>
      <c r="AJ110" s="87"/>
      <c r="AK110" s="87"/>
      <c r="AL110" s="87"/>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row>
    <row r="111" spans="1:88" x14ac:dyDescent="0.25">
      <c r="A111" s="138" t="s">
        <v>216</v>
      </c>
      <c r="B111" s="139" t="s">
        <v>259</v>
      </c>
      <c r="C111" s="140">
        <v>716</v>
      </c>
      <c r="D111" s="16"/>
      <c r="E111" s="87"/>
      <c r="F111" s="16"/>
      <c r="G111" s="16"/>
      <c r="H111" s="16"/>
      <c r="I111" s="134"/>
      <c r="J111" s="16"/>
      <c r="K111" s="16"/>
      <c r="L111" s="16"/>
      <c r="M111" s="87"/>
      <c r="N111" s="87"/>
      <c r="O111" s="87"/>
      <c r="P111" s="87"/>
      <c r="Q111" s="87"/>
      <c r="R111" s="87"/>
      <c r="S111" s="87"/>
      <c r="T111" s="87"/>
      <c r="U111" s="87"/>
      <c r="V111" s="87"/>
      <c r="W111" s="129"/>
      <c r="X111" s="87"/>
      <c r="Y111" s="87"/>
      <c r="Z111" s="87"/>
      <c r="AA111" s="87"/>
      <c r="AB111" s="87"/>
      <c r="AC111" s="87"/>
      <c r="AD111" s="87"/>
      <c r="AE111" s="87"/>
      <c r="AF111" s="87"/>
      <c r="AG111" s="87"/>
      <c r="AH111" s="87"/>
      <c r="AI111" s="87"/>
      <c r="AJ111" s="87"/>
      <c r="AK111" s="87"/>
      <c r="AL111" s="87"/>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row>
    <row r="112" spans="1:88" x14ac:dyDescent="0.25">
      <c r="A112" s="138" t="s">
        <v>216</v>
      </c>
      <c r="B112" s="139" t="s">
        <v>260</v>
      </c>
      <c r="C112" s="140">
        <v>717</v>
      </c>
      <c r="D112" s="16"/>
      <c r="E112" s="87"/>
      <c r="F112" s="16"/>
      <c r="G112" s="16"/>
      <c r="H112" s="16"/>
      <c r="I112" s="134"/>
      <c r="J112" s="16"/>
      <c r="K112" s="16"/>
      <c r="L112" s="16"/>
      <c r="M112" s="87"/>
      <c r="N112" s="87"/>
      <c r="O112" s="87"/>
      <c r="P112" s="87"/>
      <c r="Q112" s="87"/>
      <c r="R112" s="87"/>
      <c r="S112" s="87"/>
      <c r="T112" s="87"/>
      <c r="U112" s="87"/>
      <c r="V112" s="87"/>
      <c r="W112" s="129"/>
      <c r="X112" s="87"/>
      <c r="Y112" s="87"/>
      <c r="Z112" s="87"/>
      <c r="AA112" s="87"/>
      <c r="AB112" s="87"/>
      <c r="AC112" s="87"/>
      <c r="AD112" s="87"/>
      <c r="AE112" s="87"/>
      <c r="AF112" s="87"/>
      <c r="AG112" s="87"/>
      <c r="AH112" s="87"/>
      <c r="AI112" s="87"/>
      <c r="AJ112" s="87"/>
      <c r="AK112" s="87"/>
      <c r="AL112" s="87"/>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row>
    <row r="113" spans="1:88" x14ac:dyDescent="0.25">
      <c r="A113" s="138" t="s">
        <v>216</v>
      </c>
      <c r="B113" s="139" t="s">
        <v>261</v>
      </c>
      <c r="C113" s="140">
        <v>718</v>
      </c>
      <c r="D113" s="16"/>
      <c r="E113" s="87"/>
      <c r="F113" s="16"/>
      <c r="G113" s="16"/>
      <c r="H113" s="16"/>
      <c r="I113" s="134"/>
      <c r="J113" s="16"/>
      <c r="K113" s="16"/>
      <c r="L113" s="16"/>
      <c r="M113" s="87"/>
      <c r="N113" s="87"/>
      <c r="O113" s="87"/>
      <c r="P113" s="87"/>
      <c r="Q113" s="87"/>
      <c r="R113" s="87"/>
      <c r="S113" s="87"/>
      <c r="T113" s="87"/>
      <c r="U113" s="87"/>
      <c r="V113" s="87"/>
      <c r="W113" s="129"/>
      <c r="X113" s="87"/>
      <c r="Y113" s="87"/>
      <c r="Z113" s="87"/>
      <c r="AA113" s="87"/>
      <c r="AB113" s="87"/>
      <c r="AC113" s="87"/>
      <c r="AD113" s="87"/>
      <c r="AE113" s="87"/>
      <c r="AF113" s="87"/>
      <c r="AG113" s="87"/>
      <c r="AH113" s="87"/>
      <c r="AI113" s="87"/>
      <c r="AJ113" s="87"/>
      <c r="AK113" s="87"/>
      <c r="AL113" s="87"/>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row>
    <row r="114" spans="1:88" x14ac:dyDescent="0.25">
      <c r="A114" s="138" t="s">
        <v>216</v>
      </c>
      <c r="B114" s="139" t="s">
        <v>262</v>
      </c>
      <c r="C114" s="140">
        <v>719</v>
      </c>
      <c r="D114" s="16"/>
      <c r="E114" s="87"/>
      <c r="F114" s="16"/>
      <c r="G114" s="16"/>
      <c r="H114" s="16"/>
      <c r="I114" s="134"/>
      <c r="J114" s="16"/>
      <c r="K114" s="16"/>
      <c r="L114" s="16"/>
      <c r="M114" s="87"/>
      <c r="N114" s="87"/>
      <c r="O114" s="87"/>
      <c r="P114" s="87"/>
      <c r="Q114" s="87"/>
      <c r="R114" s="87"/>
      <c r="S114" s="87"/>
      <c r="T114" s="87"/>
      <c r="U114" s="87"/>
      <c r="V114" s="87"/>
      <c r="W114" s="129"/>
      <c r="X114" s="87"/>
      <c r="Y114" s="87"/>
      <c r="Z114" s="87"/>
      <c r="AA114" s="87"/>
      <c r="AB114" s="87"/>
      <c r="AC114" s="87"/>
      <c r="AD114" s="87"/>
      <c r="AE114" s="87"/>
      <c r="AF114" s="87"/>
      <c r="AG114" s="87"/>
      <c r="AH114" s="87"/>
      <c r="AI114" s="87"/>
      <c r="AJ114" s="87"/>
      <c r="AK114" s="87"/>
      <c r="AL114" s="87"/>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row>
    <row r="115" spans="1:88" x14ac:dyDescent="0.25">
      <c r="A115" s="130" t="s">
        <v>86</v>
      </c>
      <c r="B115" s="130" t="s">
        <v>85</v>
      </c>
      <c r="C115" s="144">
        <v>801</v>
      </c>
      <c r="D115" s="16"/>
      <c r="E115" s="87"/>
      <c r="F115" s="16"/>
      <c r="G115" s="16"/>
      <c r="H115" s="16"/>
      <c r="I115" s="134"/>
      <c r="J115" s="16"/>
      <c r="K115" s="16"/>
      <c r="L115" s="16"/>
      <c r="M115" s="87"/>
      <c r="N115" s="87"/>
      <c r="O115" s="87"/>
      <c r="P115" s="87"/>
      <c r="Q115" s="87"/>
      <c r="R115" s="87"/>
      <c r="S115" s="87"/>
      <c r="T115" s="87"/>
      <c r="U115" s="87"/>
      <c r="V115" s="87"/>
      <c r="W115" s="129"/>
      <c r="X115" s="87"/>
      <c r="Y115" s="87"/>
      <c r="Z115" s="87"/>
      <c r="AA115" s="87"/>
      <c r="AB115" s="87"/>
      <c r="AC115" s="87"/>
      <c r="AD115" s="87"/>
      <c r="AE115" s="87"/>
      <c r="AF115" s="87"/>
      <c r="AG115" s="87"/>
      <c r="AH115" s="87"/>
      <c r="AI115" s="87"/>
      <c r="AJ115" s="87"/>
      <c r="AK115" s="87"/>
      <c r="AL115" s="87"/>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row>
    <row r="116" spans="1:88" x14ac:dyDescent="0.25">
      <c r="A116" s="138" t="s">
        <v>86</v>
      </c>
      <c r="B116" s="139" t="s">
        <v>263</v>
      </c>
      <c r="C116" s="140">
        <v>802</v>
      </c>
      <c r="D116" s="16"/>
      <c r="E116" s="87"/>
      <c r="F116" s="16"/>
      <c r="G116" s="16"/>
      <c r="H116" s="16"/>
      <c r="I116" s="134"/>
      <c r="J116" s="16"/>
      <c r="K116" s="16"/>
      <c r="L116" s="16"/>
      <c r="M116" s="87"/>
      <c r="N116" s="87"/>
      <c r="O116" s="87"/>
      <c r="P116" s="87"/>
      <c r="Q116" s="87"/>
      <c r="R116" s="87"/>
      <c r="S116" s="87"/>
      <c r="T116" s="87"/>
      <c r="U116" s="87"/>
      <c r="V116" s="87"/>
      <c r="W116" s="129"/>
      <c r="X116" s="87"/>
      <c r="Y116" s="87"/>
      <c r="Z116" s="87"/>
      <c r="AA116" s="87"/>
      <c r="AB116" s="87"/>
      <c r="AC116" s="87"/>
      <c r="AD116" s="87"/>
      <c r="AE116" s="87"/>
      <c r="AF116" s="87"/>
      <c r="AG116" s="87"/>
      <c r="AH116" s="87"/>
      <c r="AI116" s="87"/>
      <c r="AJ116" s="87"/>
      <c r="AK116" s="87"/>
      <c r="AL116" s="87"/>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row>
    <row r="117" spans="1:88" x14ac:dyDescent="0.25">
      <c r="A117" s="138" t="s">
        <v>86</v>
      </c>
      <c r="B117" s="139" t="s">
        <v>264</v>
      </c>
      <c r="C117" s="140">
        <v>803</v>
      </c>
      <c r="D117" s="16"/>
      <c r="E117" s="87"/>
      <c r="F117" s="16"/>
      <c r="G117" s="16"/>
      <c r="H117" s="16"/>
      <c r="I117" s="134"/>
      <c r="J117" s="16"/>
      <c r="K117" s="16"/>
      <c r="L117" s="16"/>
      <c r="M117" s="87"/>
      <c r="N117" s="87"/>
      <c r="O117" s="87"/>
      <c r="P117" s="87"/>
      <c r="Q117" s="87"/>
      <c r="R117" s="87"/>
      <c r="S117" s="87"/>
      <c r="T117" s="87"/>
      <c r="U117" s="87"/>
      <c r="V117" s="87"/>
      <c r="W117" s="129"/>
      <c r="X117" s="87"/>
      <c r="Y117" s="87"/>
      <c r="Z117" s="87"/>
      <c r="AA117" s="87"/>
      <c r="AB117" s="87"/>
      <c r="AC117" s="87"/>
      <c r="AD117" s="87"/>
      <c r="AE117" s="87"/>
      <c r="AF117" s="87"/>
      <c r="AG117" s="87"/>
      <c r="AH117" s="87"/>
      <c r="AI117" s="87"/>
      <c r="AJ117" s="87"/>
      <c r="AK117" s="87"/>
      <c r="AL117" s="87"/>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row>
    <row r="118" spans="1:88" x14ac:dyDescent="0.25">
      <c r="A118" s="138" t="s">
        <v>86</v>
      </c>
      <c r="B118" s="139" t="s">
        <v>265</v>
      </c>
      <c r="C118" s="140">
        <v>804</v>
      </c>
      <c r="D118" s="16"/>
      <c r="E118" s="87"/>
      <c r="F118" s="16"/>
      <c r="G118" s="16"/>
      <c r="H118" s="16"/>
      <c r="I118" s="134"/>
      <c r="J118" s="16"/>
      <c r="K118" s="16"/>
      <c r="L118" s="16"/>
      <c r="M118" s="87"/>
      <c r="N118" s="87"/>
      <c r="O118" s="87"/>
      <c r="P118" s="87"/>
      <c r="Q118" s="87"/>
      <c r="R118" s="87"/>
      <c r="S118" s="87"/>
      <c r="T118" s="87"/>
      <c r="U118" s="87"/>
      <c r="V118" s="87"/>
      <c r="W118" s="129"/>
      <c r="X118" s="87"/>
      <c r="Y118" s="87"/>
      <c r="Z118" s="87"/>
      <c r="AA118" s="87"/>
      <c r="AB118" s="87"/>
      <c r="AC118" s="87"/>
      <c r="AD118" s="87"/>
      <c r="AE118" s="87"/>
      <c r="AF118" s="87"/>
      <c r="AG118" s="87"/>
      <c r="AH118" s="87"/>
      <c r="AI118" s="87"/>
      <c r="AJ118" s="87"/>
      <c r="AK118" s="87"/>
      <c r="AL118" s="87"/>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row>
    <row r="119" spans="1:88" x14ac:dyDescent="0.25">
      <c r="A119" s="138" t="s">
        <v>86</v>
      </c>
      <c r="B119" s="139" t="s">
        <v>172</v>
      </c>
      <c r="C119" s="140">
        <v>805</v>
      </c>
      <c r="D119" s="16"/>
      <c r="E119" s="87"/>
      <c r="F119" s="16"/>
      <c r="G119" s="16"/>
      <c r="H119" s="16"/>
      <c r="I119" s="134"/>
      <c r="J119" s="16"/>
      <c r="K119" s="16"/>
      <c r="L119" s="16"/>
      <c r="M119" s="87"/>
      <c r="N119" s="87"/>
      <c r="O119" s="87"/>
      <c r="P119" s="87"/>
      <c r="Q119" s="87"/>
      <c r="R119" s="87"/>
      <c r="S119" s="87"/>
      <c r="T119" s="87"/>
      <c r="U119" s="87"/>
      <c r="V119" s="87"/>
      <c r="W119" s="129"/>
      <c r="X119" s="87"/>
      <c r="Y119" s="87"/>
      <c r="Z119" s="87"/>
      <c r="AA119" s="87"/>
      <c r="AB119" s="87"/>
      <c r="AC119" s="87"/>
      <c r="AD119" s="87"/>
      <c r="AE119" s="87"/>
      <c r="AF119" s="87"/>
      <c r="AG119" s="87"/>
      <c r="AH119" s="87"/>
      <c r="AI119" s="87"/>
      <c r="AJ119" s="87"/>
      <c r="AK119" s="87"/>
      <c r="AL119" s="87"/>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row>
    <row r="120" spans="1:88" x14ac:dyDescent="0.25">
      <c r="A120" s="138" t="s">
        <v>86</v>
      </c>
      <c r="B120" s="139" t="s">
        <v>266</v>
      </c>
      <c r="C120" s="140">
        <v>806</v>
      </c>
      <c r="D120" s="16"/>
      <c r="E120" s="87"/>
      <c r="F120" s="16"/>
      <c r="G120" s="16"/>
      <c r="H120" s="16"/>
      <c r="I120" s="134"/>
      <c r="J120" s="16"/>
      <c r="K120" s="16"/>
      <c r="L120" s="16"/>
      <c r="M120" s="87"/>
      <c r="N120" s="87"/>
      <c r="O120" s="87"/>
      <c r="P120" s="87"/>
      <c r="Q120" s="87"/>
      <c r="R120" s="87"/>
      <c r="S120" s="87"/>
      <c r="T120" s="87"/>
      <c r="U120" s="87"/>
      <c r="V120" s="87"/>
      <c r="W120" s="129"/>
      <c r="X120" s="87"/>
      <c r="Y120" s="87"/>
      <c r="Z120" s="87"/>
      <c r="AA120" s="87"/>
      <c r="AB120" s="87"/>
      <c r="AC120" s="87"/>
      <c r="AD120" s="87"/>
      <c r="AE120" s="87"/>
      <c r="AF120" s="87"/>
      <c r="AG120" s="87"/>
      <c r="AH120" s="87"/>
      <c r="AI120" s="87"/>
      <c r="AJ120" s="87"/>
      <c r="AK120" s="87"/>
      <c r="AL120" s="87"/>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row>
    <row r="121" spans="1:88" x14ac:dyDescent="0.25">
      <c r="A121" s="138" t="s">
        <v>86</v>
      </c>
      <c r="B121" s="139" t="s">
        <v>193</v>
      </c>
      <c r="C121" s="140">
        <v>807</v>
      </c>
      <c r="D121" s="16"/>
      <c r="E121" s="87"/>
      <c r="F121" s="16"/>
      <c r="G121" s="16"/>
      <c r="H121" s="16"/>
      <c r="I121" s="134"/>
      <c r="J121" s="16"/>
      <c r="K121" s="16"/>
      <c r="L121" s="16"/>
      <c r="M121" s="87"/>
      <c r="N121" s="87"/>
      <c r="O121" s="87"/>
      <c r="P121" s="87"/>
      <c r="Q121" s="87"/>
      <c r="R121" s="87"/>
      <c r="S121" s="87"/>
      <c r="T121" s="87"/>
      <c r="U121" s="87"/>
      <c r="V121" s="87"/>
      <c r="W121" s="129"/>
      <c r="X121" s="87"/>
      <c r="Y121" s="87"/>
      <c r="Z121" s="87"/>
      <c r="AA121" s="87"/>
      <c r="AB121" s="87"/>
      <c r="AC121" s="87"/>
      <c r="AD121" s="87"/>
      <c r="AE121" s="87"/>
      <c r="AF121" s="87"/>
      <c r="AG121" s="87"/>
      <c r="AH121" s="87"/>
      <c r="AI121" s="87"/>
      <c r="AJ121" s="87"/>
      <c r="AK121" s="87"/>
      <c r="AL121" s="87"/>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row>
    <row r="122" spans="1:88" x14ac:dyDescent="0.25">
      <c r="A122" s="138" t="s">
        <v>86</v>
      </c>
      <c r="B122" s="139" t="s">
        <v>267</v>
      </c>
      <c r="C122" s="140">
        <v>808</v>
      </c>
      <c r="D122" s="16"/>
      <c r="E122" s="87"/>
      <c r="F122" s="16"/>
      <c r="G122" s="16"/>
      <c r="H122" s="16"/>
      <c r="I122" s="134"/>
      <c r="J122" s="16"/>
      <c r="K122" s="16"/>
      <c r="L122" s="16"/>
      <c r="M122" s="87"/>
      <c r="N122" s="87"/>
      <c r="O122" s="87"/>
      <c r="P122" s="87"/>
      <c r="Q122" s="87"/>
      <c r="R122" s="87"/>
      <c r="S122" s="87"/>
      <c r="T122" s="87"/>
      <c r="U122" s="87"/>
      <c r="V122" s="87"/>
      <c r="W122" s="129"/>
      <c r="X122" s="87"/>
      <c r="Y122" s="87"/>
      <c r="Z122" s="87"/>
      <c r="AA122" s="87"/>
      <c r="AB122" s="87"/>
      <c r="AC122" s="87"/>
      <c r="AD122" s="87"/>
      <c r="AE122" s="87"/>
      <c r="AF122" s="87"/>
      <c r="AG122" s="87"/>
      <c r="AH122" s="87"/>
      <c r="AI122" s="87"/>
      <c r="AJ122" s="87"/>
      <c r="AK122" s="87"/>
      <c r="AL122" s="87"/>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row>
    <row r="123" spans="1:88" x14ac:dyDescent="0.25">
      <c r="A123" s="138" t="s">
        <v>86</v>
      </c>
      <c r="B123" s="139" t="s">
        <v>268</v>
      </c>
      <c r="C123" s="140">
        <v>809</v>
      </c>
      <c r="D123" s="16"/>
      <c r="E123" s="87"/>
      <c r="F123" s="16"/>
      <c r="G123" s="16"/>
      <c r="H123" s="16"/>
      <c r="I123" s="134"/>
      <c r="J123" s="16"/>
      <c r="K123" s="16"/>
      <c r="L123" s="16"/>
      <c r="M123" s="87"/>
      <c r="N123" s="87"/>
      <c r="O123" s="87"/>
      <c r="P123" s="87"/>
      <c r="Q123" s="87"/>
      <c r="R123" s="87"/>
      <c r="S123" s="87"/>
      <c r="T123" s="87"/>
      <c r="U123" s="87"/>
      <c r="V123" s="87"/>
      <c r="W123" s="129"/>
      <c r="X123" s="87"/>
      <c r="Y123" s="87"/>
      <c r="Z123" s="87"/>
      <c r="AA123" s="87"/>
      <c r="AB123" s="87"/>
      <c r="AC123" s="87"/>
      <c r="AD123" s="87"/>
      <c r="AE123" s="87"/>
      <c r="AF123" s="87"/>
      <c r="AG123" s="87"/>
      <c r="AH123" s="87"/>
      <c r="AI123" s="87"/>
      <c r="AJ123" s="87"/>
      <c r="AK123" s="87"/>
      <c r="AL123" s="87"/>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row>
    <row r="124" spans="1:88" x14ac:dyDescent="0.25">
      <c r="A124" s="138" t="s">
        <v>86</v>
      </c>
      <c r="B124" s="139" t="s">
        <v>269</v>
      </c>
      <c r="C124" s="140">
        <v>810</v>
      </c>
      <c r="D124" s="16"/>
      <c r="E124" s="87"/>
      <c r="F124" s="16"/>
      <c r="G124" s="16"/>
      <c r="H124" s="16"/>
      <c r="I124" s="134"/>
      <c r="J124" s="16"/>
      <c r="K124" s="16"/>
      <c r="L124" s="16"/>
      <c r="M124" s="87"/>
      <c r="N124" s="87"/>
      <c r="O124" s="87"/>
      <c r="P124" s="87"/>
      <c r="Q124" s="87"/>
      <c r="R124" s="87"/>
      <c r="S124" s="87"/>
      <c r="T124" s="87"/>
      <c r="U124" s="87"/>
      <c r="V124" s="87"/>
      <c r="W124" s="129"/>
      <c r="X124" s="87"/>
      <c r="Y124" s="87"/>
      <c r="Z124" s="87"/>
      <c r="AA124" s="87"/>
      <c r="AB124" s="87"/>
      <c r="AC124" s="87"/>
      <c r="AD124" s="87"/>
      <c r="AE124" s="87"/>
      <c r="AF124" s="87"/>
      <c r="AG124" s="87"/>
      <c r="AH124" s="87"/>
      <c r="AI124" s="87"/>
      <c r="AJ124" s="87"/>
      <c r="AK124" s="87"/>
      <c r="AL124" s="87"/>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row>
    <row r="125" spans="1:88" x14ac:dyDescent="0.25">
      <c r="A125" s="138" t="s">
        <v>86</v>
      </c>
      <c r="B125" s="139" t="s">
        <v>270</v>
      </c>
      <c r="C125" s="140">
        <v>811</v>
      </c>
      <c r="D125" s="16"/>
      <c r="E125" s="87"/>
      <c r="F125" s="16"/>
      <c r="G125" s="16"/>
      <c r="H125" s="16"/>
      <c r="I125" s="134"/>
      <c r="J125" s="16"/>
      <c r="K125" s="16"/>
      <c r="L125" s="16"/>
      <c r="M125" s="87"/>
      <c r="N125" s="87"/>
      <c r="O125" s="87"/>
      <c r="P125" s="87"/>
      <c r="Q125" s="87"/>
      <c r="R125" s="87"/>
      <c r="S125" s="87"/>
      <c r="T125" s="87"/>
      <c r="U125" s="87"/>
      <c r="V125" s="87"/>
      <c r="W125" s="129"/>
      <c r="X125" s="87"/>
      <c r="Y125" s="87"/>
      <c r="Z125" s="87"/>
      <c r="AA125" s="87"/>
      <c r="AB125" s="87"/>
      <c r="AC125" s="87"/>
      <c r="AD125" s="87"/>
      <c r="AE125" s="87"/>
      <c r="AF125" s="87"/>
      <c r="AG125" s="87"/>
      <c r="AH125" s="87"/>
      <c r="AI125" s="87"/>
      <c r="AJ125" s="87"/>
      <c r="AK125" s="87"/>
      <c r="AL125" s="87"/>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row>
    <row r="126" spans="1:88" x14ac:dyDescent="0.25">
      <c r="A126" s="138" t="s">
        <v>86</v>
      </c>
      <c r="B126" s="139" t="s">
        <v>271</v>
      </c>
      <c r="C126" s="140">
        <v>812</v>
      </c>
      <c r="D126" s="16"/>
      <c r="E126" s="87"/>
      <c r="F126" s="16"/>
      <c r="G126" s="16"/>
      <c r="H126" s="16"/>
      <c r="I126" s="134"/>
      <c r="J126" s="16"/>
      <c r="K126" s="16"/>
      <c r="L126" s="16"/>
      <c r="M126" s="87"/>
      <c r="N126" s="87"/>
      <c r="O126" s="87"/>
      <c r="P126" s="87"/>
      <c r="Q126" s="87"/>
      <c r="R126" s="87"/>
      <c r="S126" s="87"/>
      <c r="T126" s="87"/>
      <c r="U126" s="87"/>
      <c r="V126" s="87"/>
      <c r="W126" s="129"/>
      <c r="X126" s="87"/>
      <c r="Y126" s="87"/>
      <c r="Z126" s="87"/>
      <c r="AA126" s="87"/>
      <c r="AB126" s="87"/>
      <c r="AC126" s="87"/>
      <c r="AD126" s="87"/>
      <c r="AE126" s="87"/>
      <c r="AF126" s="87"/>
      <c r="AG126" s="87"/>
      <c r="AH126" s="87"/>
      <c r="AI126" s="87"/>
      <c r="AJ126" s="87"/>
      <c r="AK126" s="87"/>
      <c r="AL126" s="87"/>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row>
    <row r="127" spans="1:88" x14ac:dyDescent="0.25">
      <c r="A127" s="138" t="s">
        <v>86</v>
      </c>
      <c r="B127" s="139" t="s">
        <v>272</v>
      </c>
      <c r="C127" s="140">
        <v>813</v>
      </c>
      <c r="D127" s="16"/>
      <c r="E127" s="87"/>
      <c r="F127" s="16"/>
      <c r="G127" s="16"/>
      <c r="H127" s="16"/>
      <c r="I127" s="134"/>
      <c r="J127" s="16"/>
      <c r="K127" s="16"/>
      <c r="L127" s="16"/>
      <c r="M127" s="87"/>
      <c r="N127" s="87"/>
      <c r="O127" s="87"/>
      <c r="P127" s="87"/>
      <c r="Q127" s="87"/>
      <c r="R127" s="87"/>
      <c r="S127" s="87"/>
      <c r="T127" s="87"/>
      <c r="U127" s="87"/>
      <c r="V127" s="87"/>
      <c r="W127" s="129"/>
      <c r="X127" s="87"/>
      <c r="Y127" s="87"/>
      <c r="Z127" s="87"/>
      <c r="AA127" s="87"/>
      <c r="AB127" s="87"/>
      <c r="AC127" s="87"/>
      <c r="AD127" s="87"/>
      <c r="AE127" s="87"/>
      <c r="AF127" s="87"/>
      <c r="AG127" s="87"/>
      <c r="AH127" s="87"/>
      <c r="AI127" s="87"/>
      <c r="AJ127" s="87"/>
      <c r="AK127" s="87"/>
      <c r="AL127" s="87"/>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row>
    <row r="128" spans="1:88" x14ac:dyDescent="0.25">
      <c r="A128" s="138" t="s">
        <v>86</v>
      </c>
      <c r="B128" s="139" t="s">
        <v>273</v>
      </c>
      <c r="C128" s="140">
        <v>814</v>
      </c>
      <c r="D128" s="16"/>
      <c r="E128" s="87"/>
      <c r="F128" s="16"/>
      <c r="G128" s="16"/>
      <c r="H128" s="16"/>
      <c r="I128" s="134"/>
      <c r="J128" s="16"/>
      <c r="K128" s="16"/>
      <c r="L128" s="16"/>
      <c r="M128" s="87"/>
      <c r="N128" s="87"/>
      <c r="O128" s="87"/>
      <c r="P128" s="87"/>
      <c r="Q128" s="87"/>
      <c r="R128" s="87"/>
      <c r="S128" s="87"/>
      <c r="T128" s="87"/>
      <c r="U128" s="87"/>
      <c r="V128" s="87"/>
      <c r="W128" s="129"/>
      <c r="X128" s="87"/>
      <c r="Y128" s="87"/>
      <c r="Z128" s="87"/>
      <c r="AA128" s="87"/>
      <c r="AB128" s="87"/>
      <c r="AC128" s="87"/>
      <c r="AD128" s="87"/>
      <c r="AE128" s="87"/>
      <c r="AF128" s="87"/>
      <c r="AG128" s="87"/>
      <c r="AH128" s="87"/>
      <c r="AI128" s="87"/>
      <c r="AJ128" s="87"/>
      <c r="AK128" s="87"/>
      <c r="AL128" s="87"/>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row>
    <row r="129" spans="1:88" x14ac:dyDescent="0.25">
      <c r="A129" s="138" t="s">
        <v>86</v>
      </c>
      <c r="B129" s="139" t="s">
        <v>274</v>
      </c>
      <c r="C129" s="140">
        <v>815</v>
      </c>
      <c r="D129" s="16"/>
      <c r="E129" s="87"/>
      <c r="F129" s="16"/>
      <c r="G129" s="16"/>
      <c r="H129" s="16"/>
      <c r="I129" s="134"/>
      <c r="J129" s="16"/>
      <c r="K129" s="16"/>
      <c r="L129" s="16"/>
      <c r="M129" s="87"/>
      <c r="N129" s="87"/>
      <c r="O129" s="87"/>
      <c r="P129" s="87"/>
      <c r="Q129" s="87"/>
      <c r="R129" s="87"/>
      <c r="S129" s="87"/>
      <c r="T129" s="87"/>
      <c r="U129" s="87"/>
      <c r="V129" s="87"/>
      <c r="W129" s="129"/>
      <c r="X129" s="87"/>
      <c r="Y129" s="87"/>
      <c r="Z129" s="87"/>
      <c r="AA129" s="87"/>
      <c r="AB129" s="87"/>
      <c r="AC129" s="87"/>
      <c r="AD129" s="87"/>
      <c r="AE129" s="87"/>
      <c r="AF129" s="87"/>
      <c r="AG129" s="87"/>
      <c r="AH129" s="87"/>
      <c r="AI129" s="87"/>
      <c r="AJ129" s="87"/>
      <c r="AK129" s="87"/>
      <c r="AL129" s="87"/>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row>
    <row r="130" spans="1:88" x14ac:dyDescent="0.25">
      <c r="A130" s="138" t="s">
        <v>86</v>
      </c>
      <c r="B130" s="139" t="s">
        <v>275</v>
      </c>
      <c r="C130" s="140">
        <v>816</v>
      </c>
      <c r="D130" s="16"/>
      <c r="E130" s="87"/>
      <c r="F130" s="16"/>
      <c r="G130" s="16"/>
      <c r="H130" s="16"/>
      <c r="I130" s="134"/>
      <c r="J130" s="16"/>
      <c r="K130" s="16"/>
      <c r="L130" s="16"/>
      <c r="M130" s="87"/>
      <c r="N130" s="87"/>
      <c r="O130" s="87"/>
      <c r="P130" s="87"/>
      <c r="Q130" s="87"/>
      <c r="R130" s="87"/>
      <c r="S130" s="87"/>
      <c r="T130" s="87"/>
      <c r="U130" s="87"/>
      <c r="V130" s="87"/>
      <c r="W130" s="129"/>
      <c r="X130" s="87"/>
      <c r="Y130" s="87"/>
      <c r="Z130" s="87"/>
      <c r="AA130" s="87"/>
      <c r="AB130" s="87"/>
      <c r="AC130" s="87"/>
      <c r="AD130" s="87"/>
      <c r="AE130" s="87"/>
      <c r="AF130" s="87"/>
      <c r="AG130" s="87"/>
      <c r="AH130" s="87"/>
      <c r="AI130" s="87"/>
      <c r="AJ130" s="87"/>
      <c r="AK130" s="87"/>
      <c r="AL130" s="87"/>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row>
    <row r="131" spans="1:88" x14ac:dyDescent="0.25">
      <c r="A131" s="138" t="s">
        <v>86</v>
      </c>
      <c r="B131" s="139" t="s">
        <v>276</v>
      </c>
      <c r="C131" s="140">
        <v>817</v>
      </c>
      <c r="D131" s="16"/>
      <c r="E131" s="87"/>
      <c r="F131" s="16"/>
      <c r="G131" s="16"/>
      <c r="H131" s="16"/>
      <c r="I131" s="134"/>
      <c r="J131" s="16"/>
      <c r="K131" s="16"/>
      <c r="L131" s="16"/>
      <c r="M131" s="87"/>
      <c r="N131" s="87"/>
      <c r="O131" s="87"/>
      <c r="P131" s="87"/>
      <c r="Q131" s="87"/>
      <c r="R131" s="87"/>
      <c r="S131" s="87"/>
      <c r="T131" s="87"/>
      <c r="U131" s="87"/>
      <c r="V131" s="87"/>
      <c r="W131" s="129"/>
      <c r="X131" s="87"/>
      <c r="Y131" s="87"/>
      <c r="Z131" s="87"/>
      <c r="AA131" s="87"/>
      <c r="AB131" s="87"/>
      <c r="AC131" s="87"/>
      <c r="AD131" s="87"/>
      <c r="AE131" s="87"/>
      <c r="AF131" s="87"/>
      <c r="AG131" s="87"/>
      <c r="AH131" s="87"/>
      <c r="AI131" s="87"/>
      <c r="AJ131" s="87"/>
      <c r="AK131" s="87"/>
      <c r="AL131" s="87"/>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row>
    <row r="132" spans="1:88" x14ac:dyDescent="0.25">
      <c r="A132" s="138" t="s">
        <v>86</v>
      </c>
      <c r="B132" s="139" t="s">
        <v>277</v>
      </c>
      <c r="C132" s="140">
        <v>818</v>
      </c>
      <c r="D132" s="16"/>
      <c r="E132" s="87"/>
      <c r="F132" s="16"/>
      <c r="G132" s="16"/>
      <c r="H132" s="16"/>
      <c r="I132" s="134"/>
      <c r="J132" s="16"/>
      <c r="K132" s="16"/>
      <c r="L132" s="16"/>
      <c r="M132" s="87"/>
      <c r="N132" s="87"/>
      <c r="O132" s="87"/>
      <c r="P132" s="87"/>
      <c r="Q132" s="87"/>
      <c r="R132" s="87"/>
      <c r="S132" s="87"/>
      <c r="T132" s="87"/>
      <c r="U132" s="87"/>
      <c r="V132" s="87"/>
      <c r="W132" s="129"/>
      <c r="X132" s="87"/>
      <c r="Y132" s="87"/>
      <c r="Z132" s="87"/>
      <c r="AA132" s="87"/>
      <c r="AB132" s="87"/>
      <c r="AC132" s="87"/>
      <c r="AD132" s="87"/>
      <c r="AE132" s="87"/>
      <c r="AF132" s="87"/>
      <c r="AG132" s="87"/>
      <c r="AH132" s="87"/>
      <c r="AI132" s="87"/>
      <c r="AJ132" s="87"/>
      <c r="AK132" s="87"/>
      <c r="AL132" s="87"/>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row>
    <row r="133" spans="1:88" x14ac:dyDescent="0.25">
      <c r="A133" s="138" t="s">
        <v>86</v>
      </c>
      <c r="B133" s="139" t="s">
        <v>278</v>
      </c>
      <c r="C133" s="140">
        <v>819</v>
      </c>
      <c r="D133" s="16"/>
      <c r="E133" s="87"/>
      <c r="F133" s="16"/>
      <c r="G133" s="16"/>
      <c r="H133" s="16"/>
      <c r="I133" s="134"/>
      <c r="J133" s="16"/>
      <c r="K133" s="16"/>
      <c r="L133" s="16"/>
      <c r="M133" s="87"/>
      <c r="N133" s="87"/>
      <c r="O133" s="87"/>
      <c r="P133" s="87"/>
      <c r="Q133" s="87"/>
      <c r="R133" s="87"/>
      <c r="S133" s="87"/>
      <c r="T133" s="87"/>
      <c r="U133" s="87"/>
      <c r="V133" s="87"/>
      <c r="W133" s="129"/>
      <c r="X133" s="87"/>
      <c r="Y133" s="87"/>
      <c r="Z133" s="87"/>
      <c r="AA133" s="87"/>
      <c r="AB133" s="87"/>
      <c r="AC133" s="87"/>
      <c r="AD133" s="87"/>
      <c r="AE133" s="87"/>
      <c r="AF133" s="87"/>
      <c r="AG133" s="87"/>
      <c r="AH133" s="87"/>
      <c r="AI133" s="87"/>
      <c r="AJ133" s="87"/>
      <c r="AK133" s="87"/>
      <c r="AL133" s="87"/>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row>
    <row r="134" spans="1:88" x14ac:dyDescent="0.25">
      <c r="A134" s="138" t="s">
        <v>86</v>
      </c>
      <c r="B134" s="139" t="s">
        <v>279</v>
      </c>
      <c r="C134" s="140">
        <v>820</v>
      </c>
      <c r="D134" s="16"/>
      <c r="E134" s="87"/>
      <c r="F134" s="16"/>
      <c r="G134" s="16"/>
      <c r="H134" s="16"/>
      <c r="I134" s="134"/>
      <c r="J134" s="16"/>
      <c r="K134" s="16"/>
      <c r="L134" s="16"/>
      <c r="M134" s="87"/>
      <c r="N134" s="87"/>
      <c r="O134" s="87"/>
      <c r="P134" s="87"/>
      <c r="Q134" s="87"/>
      <c r="R134" s="87"/>
      <c r="S134" s="87"/>
      <c r="T134" s="87"/>
      <c r="U134" s="87"/>
      <c r="V134" s="87"/>
      <c r="W134" s="129"/>
      <c r="X134" s="87"/>
      <c r="Y134" s="87"/>
      <c r="Z134" s="87"/>
      <c r="AA134" s="87"/>
      <c r="AB134" s="87"/>
      <c r="AC134" s="87"/>
      <c r="AD134" s="87"/>
      <c r="AE134" s="87"/>
      <c r="AF134" s="87"/>
      <c r="AG134" s="87"/>
      <c r="AH134" s="87"/>
      <c r="AI134" s="87"/>
      <c r="AJ134" s="87"/>
      <c r="AK134" s="87"/>
      <c r="AL134" s="87"/>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row>
    <row r="135" spans="1:88" x14ac:dyDescent="0.25">
      <c r="A135" s="138" t="s">
        <v>86</v>
      </c>
      <c r="B135" s="139" t="s">
        <v>280</v>
      </c>
      <c r="C135" s="140">
        <v>821</v>
      </c>
      <c r="D135" s="16"/>
      <c r="E135" s="87"/>
      <c r="F135" s="16"/>
      <c r="G135" s="16"/>
      <c r="H135" s="16"/>
      <c r="I135" s="134"/>
      <c r="J135" s="16"/>
      <c r="K135" s="16"/>
      <c r="L135" s="16"/>
      <c r="M135" s="87"/>
      <c r="N135" s="87"/>
      <c r="O135" s="87"/>
      <c r="P135" s="87"/>
      <c r="Q135" s="87"/>
      <c r="R135" s="87"/>
      <c r="S135" s="87"/>
      <c r="T135" s="87"/>
      <c r="U135" s="87"/>
      <c r="V135" s="87"/>
      <c r="W135" s="129"/>
      <c r="X135" s="87"/>
      <c r="Y135" s="87"/>
      <c r="Z135" s="87"/>
      <c r="AA135" s="87"/>
      <c r="AB135" s="87"/>
      <c r="AC135" s="87"/>
      <c r="AD135" s="87"/>
      <c r="AE135" s="87"/>
      <c r="AF135" s="87"/>
      <c r="AG135" s="87"/>
      <c r="AH135" s="87"/>
      <c r="AI135" s="87"/>
      <c r="AJ135" s="87"/>
      <c r="AK135" s="87"/>
      <c r="AL135" s="87"/>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row>
    <row r="136" spans="1:88" x14ac:dyDescent="0.25">
      <c r="A136" s="138" t="s">
        <v>86</v>
      </c>
      <c r="B136" s="139" t="s">
        <v>281</v>
      </c>
      <c r="C136" s="140">
        <v>822</v>
      </c>
      <c r="D136" s="16"/>
      <c r="E136" s="87"/>
      <c r="F136" s="16"/>
      <c r="G136" s="16"/>
      <c r="H136" s="16"/>
      <c r="I136" s="134"/>
      <c r="J136" s="16"/>
      <c r="K136" s="16"/>
      <c r="L136" s="16"/>
      <c r="M136" s="87"/>
      <c r="N136" s="87"/>
      <c r="O136" s="87"/>
      <c r="P136" s="87"/>
      <c r="Q136" s="87"/>
      <c r="R136" s="87"/>
      <c r="S136" s="87"/>
      <c r="T136" s="87"/>
      <c r="U136" s="87"/>
      <c r="V136" s="87"/>
      <c r="W136" s="129"/>
      <c r="X136" s="87"/>
      <c r="Y136" s="87"/>
      <c r="Z136" s="87"/>
      <c r="AA136" s="87"/>
      <c r="AB136" s="87"/>
      <c r="AC136" s="87"/>
      <c r="AD136" s="87"/>
      <c r="AE136" s="87"/>
      <c r="AF136" s="87"/>
      <c r="AG136" s="87"/>
      <c r="AH136" s="87"/>
      <c r="AI136" s="87"/>
      <c r="AJ136" s="87"/>
      <c r="AK136" s="87"/>
      <c r="AL136" s="87"/>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row>
    <row r="137" spans="1:88" x14ac:dyDescent="0.25">
      <c r="A137" s="138" t="s">
        <v>86</v>
      </c>
      <c r="B137" s="139" t="s">
        <v>282</v>
      </c>
      <c r="C137" s="140">
        <v>823</v>
      </c>
      <c r="D137" s="16"/>
      <c r="E137" s="87"/>
      <c r="F137" s="16"/>
      <c r="G137" s="16"/>
      <c r="H137" s="16"/>
      <c r="I137" s="134"/>
      <c r="J137" s="16"/>
      <c r="K137" s="16"/>
      <c r="L137" s="16"/>
      <c r="M137" s="87"/>
      <c r="N137" s="87"/>
      <c r="O137" s="87"/>
      <c r="P137" s="87"/>
      <c r="Q137" s="87"/>
      <c r="R137" s="87"/>
      <c r="S137" s="87"/>
      <c r="T137" s="87"/>
      <c r="U137" s="87"/>
      <c r="V137" s="87"/>
      <c r="W137" s="129"/>
      <c r="X137" s="87"/>
      <c r="Y137" s="87"/>
      <c r="Z137" s="87"/>
      <c r="AA137" s="87"/>
      <c r="AB137" s="87"/>
      <c r="AC137" s="87"/>
      <c r="AD137" s="87"/>
      <c r="AE137" s="87"/>
      <c r="AF137" s="87"/>
      <c r="AG137" s="87"/>
      <c r="AH137" s="87"/>
      <c r="AI137" s="87"/>
      <c r="AJ137" s="87"/>
      <c r="AK137" s="87"/>
      <c r="AL137" s="87"/>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row>
    <row r="138" spans="1:88" x14ac:dyDescent="0.25">
      <c r="A138" s="138" t="s">
        <v>86</v>
      </c>
      <c r="B138" s="139" t="s">
        <v>283</v>
      </c>
      <c r="C138" s="140">
        <v>824</v>
      </c>
      <c r="D138" s="16"/>
      <c r="E138" s="87"/>
      <c r="F138" s="16"/>
      <c r="G138" s="16"/>
      <c r="H138" s="16"/>
      <c r="I138" s="134"/>
      <c r="J138" s="16"/>
      <c r="K138" s="16"/>
      <c r="L138" s="16"/>
      <c r="M138" s="87"/>
      <c r="N138" s="87"/>
      <c r="O138" s="87"/>
      <c r="P138" s="87"/>
      <c r="Q138" s="87"/>
      <c r="R138" s="87"/>
      <c r="S138" s="87"/>
      <c r="T138" s="87"/>
      <c r="U138" s="87"/>
      <c r="V138" s="87"/>
      <c r="W138" s="129"/>
      <c r="X138" s="87"/>
      <c r="Y138" s="87"/>
      <c r="Z138" s="87"/>
      <c r="AA138" s="87"/>
      <c r="AB138" s="87"/>
      <c r="AC138" s="87"/>
      <c r="AD138" s="87"/>
      <c r="AE138" s="87"/>
      <c r="AF138" s="87"/>
      <c r="AG138" s="87"/>
      <c r="AH138" s="87"/>
      <c r="AI138" s="87"/>
      <c r="AJ138" s="87"/>
      <c r="AK138" s="87"/>
      <c r="AL138" s="87"/>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row>
    <row r="139" spans="1:88" x14ac:dyDescent="0.25">
      <c r="A139" s="138" t="s">
        <v>86</v>
      </c>
      <c r="B139" s="139" t="s">
        <v>284</v>
      </c>
      <c r="C139" s="140">
        <v>825</v>
      </c>
      <c r="D139" s="16"/>
      <c r="E139" s="87"/>
      <c r="F139" s="16"/>
      <c r="G139" s="16"/>
      <c r="H139" s="16"/>
      <c r="I139" s="134"/>
      <c r="J139" s="16"/>
      <c r="K139" s="16"/>
      <c r="L139" s="16"/>
      <c r="M139" s="87"/>
      <c r="N139" s="87"/>
      <c r="O139" s="87"/>
      <c r="P139" s="87"/>
      <c r="Q139" s="87"/>
      <c r="R139" s="87"/>
      <c r="S139" s="87"/>
      <c r="T139" s="87"/>
      <c r="U139" s="87"/>
      <c r="V139" s="87"/>
      <c r="W139" s="129"/>
      <c r="X139" s="87"/>
      <c r="Y139" s="87"/>
      <c r="Z139" s="87"/>
      <c r="AA139" s="87"/>
      <c r="AB139" s="87"/>
      <c r="AC139" s="87"/>
      <c r="AD139" s="87"/>
      <c r="AE139" s="87"/>
      <c r="AF139" s="87"/>
      <c r="AG139" s="87"/>
      <c r="AH139" s="87"/>
      <c r="AI139" s="87"/>
      <c r="AJ139" s="87"/>
      <c r="AK139" s="87"/>
      <c r="AL139" s="87"/>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row>
    <row r="140" spans="1:88" x14ac:dyDescent="0.25">
      <c r="A140" s="138" t="s">
        <v>86</v>
      </c>
      <c r="B140" s="139" t="s">
        <v>285</v>
      </c>
      <c r="C140" s="140">
        <v>826</v>
      </c>
      <c r="D140" s="16"/>
      <c r="E140" s="87"/>
      <c r="F140" s="16"/>
      <c r="G140" s="16"/>
      <c r="H140" s="16"/>
      <c r="I140" s="134"/>
      <c r="J140" s="16"/>
      <c r="K140" s="16"/>
      <c r="L140" s="16"/>
      <c r="M140" s="87"/>
      <c r="N140" s="87"/>
      <c r="O140" s="87"/>
      <c r="P140" s="87"/>
      <c r="Q140" s="87"/>
      <c r="R140" s="87"/>
      <c r="S140" s="87"/>
      <c r="T140" s="87"/>
      <c r="U140" s="87"/>
      <c r="V140" s="87"/>
      <c r="W140" s="129"/>
      <c r="X140" s="87"/>
      <c r="Y140" s="87"/>
      <c r="Z140" s="87"/>
      <c r="AA140" s="87"/>
      <c r="AB140" s="87"/>
      <c r="AC140" s="87"/>
      <c r="AD140" s="87"/>
      <c r="AE140" s="87"/>
      <c r="AF140" s="87"/>
      <c r="AG140" s="87"/>
      <c r="AH140" s="87"/>
      <c r="AI140" s="87"/>
      <c r="AJ140" s="87"/>
      <c r="AK140" s="87"/>
      <c r="AL140" s="87"/>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row>
    <row r="141" spans="1:88" x14ac:dyDescent="0.25">
      <c r="A141" s="138" t="s">
        <v>86</v>
      </c>
      <c r="B141" s="139" t="s">
        <v>286</v>
      </c>
      <c r="C141" s="140">
        <v>827</v>
      </c>
      <c r="D141" s="16"/>
      <c r="E141" s="87"/>
      <c r="F141" s="16"/>
      <c r="G141" s="16"/>
      <c r="H141" s="16"/>
      <c r="I141" s="134"/>
      <c r="J141" s="16"/>
      <c r="K141" s="16"/>
      <c r="L141" s="16"/>
      <c r="M141" s="87"/>
      <c r="N141" s="87"/>
      <c r="O141" s="87"/>
      <c r="P141" s="87"/>
      <c r="Q141" s="87"/>
      <c r="R141" s="87"/>
      <c r="S141" s="87"/>
      <c r="T141" s="87"/>
      <c r="U141" s="87"/>
      <c r="V141" s="87"/>
      <c r="W141" s="129"/>
      <c r="X141" s="87"/>
      <c r="Y141" s="87"/>
      <c r="Z141" s="87"/>
      <c r="AA141" s="87"/>
      <c r="AB141" s="87"/>
      <c r="AC141" s="87"/>
      <c r="AD141" s="87"/>
      <c r="AE141" s="87"/>
      <c r="AF141" s="87"/>
      <c r="AG141" s="87"/>
      <c r="AH141" s="87"/>
      <c r="AI141" s="87"/>
      <c r="AJ141" s="87"/>
      <c r="AK141" s="87"/>
      <c r="AL141" s="87"/>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row>
    <row r="142" spans="1:88" x14ac:dyDescent="0.25">
      <c r="A142" s="138" t="s">
        <v>86</v>
      </c>
      <c r="B142" s="139" t="s">
        <v>287</v>
      </c>
      <c r="C142" s="140">
        <v>828</v>
      </c>
      <c r="D142" s="16"/>
      <c r="E142" s="87"/>
      <c r="F142" s="16"/>
      <c r="G142" s="16"/>
      <c r="H142" s="16"/>
      <c r="I142" s="134"/>
      <c r="J142" s="16"/>
      <c r="K142" s="16"/>
      <c r="L142" s="16"/>
      <c r="M142" s="87"/>
      <c r="N142" s="87"/>
      <c r="O142" s="87"/>
      <c r="P142" s="87"/>
      <c r="Q142" s="87"/>
      <c r="R142" s="87"/>
      <c r="S142" s="87"/>
      <c r="T142" s="87"/>
      <c r="U142" s="87"/>
      <c r="V142" s="87"/>
      <c r="W142" s="129"/>
      <c r="X142" s="87"/>
      <c r="Y142" s="87"/>
      <c r="Z142" s="87"/>
      <c r="AA142" s="87"/>
      <c r="AB142" s="87"/>
      <c r="AC142" s="87"/>
      <c r="AD142" s="87"/>
      <c r="AE142" s="87"/>
      <c r="AF142" s="87"/>
      <c r="AG142" s="87"/>
      <c r="AH142" s="87"/>
      <c r="AI142" s="87"/>
      <c r="AJ142" s="87"/>
      <c r="AK142" s="87"/>
      <c r="AL142" s="87"/>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row>
    <row r="143" spans="1:88" x14ac:dyDescent="0.25">
      <c r="A143" s="138" t="s">
        <v>288</v>
      </c>
      <c r="B143" s="139" t="s">
        <v>289</v>
      </c>
      <c r="C143" s="140">
        <v>901</v>
      </c>
      <c r="D143" s="16"/>
      <c r="E143" s="87"/>
      <c r="F143" s="16"/>
      <c r="G143" s="16"/>
      <c r="H143" s="16"/>
      <c r="I143" s="134"/>
      <c r="J143" s="16"/>
      <c r="K143" s="16"/>
      <c r="L143" s="16"/>
      <c r="M143" s="87"/>
      <c r="N143" s="87"/>
      <c r="O143" s="87"/>
      <c r="P143" s="87"/>
      <c r="Q143" s="87"/>
      <c r="R143" s="87"/>
      <c r="S143" s="87"/>
      <c r="T143" s="87"/>
      <c r="U143" s="87"/>
      <c r="V143" s="87"/>
      <c r="W143" s="129"/>
      <c r="X143" s="87"/>
      <c r="Y143" s="87"/>
      <c r="Z143" s="87"/>
      <c r="AA143" s="87"/>
      <c r="AB143" s="87"/>
      <c r="AC143" s="87"/>
      <c r="AD143" s="87"/>
      <c r="AE143" s="87"/>
      <c r="AF143" s="87"/>
      <c r="AG143" s="87"/>
      <c r="AH143" s="87"/>
      <c r="AI143" s="87"/>
      <c r="AJ143" s="87"/>
      <c r="AK143" s="87"/>
      <c r="AL143" s="87"/>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row>
    <row r="144" spans="1:88" x14ac:dyDescent="0.25">
      <c r="A144" s="138" t="s">
        <v>288</v>
      </c>
      <c r="B144" s="139" t="s">
        <v>290</v>
      </c>
      <c r="C144" s="140">
        <v>902</v>
      </c>
      <c r="D144" s="16"/>
      <c r="E144" s="87"/>
      <c r="F144" s="16"/>
      <c r="G144" s="16"/>
      <c r="H144" s="16"/>
      <c r="I144" s="134"/>
      <c r="J144" s="16"/>
      <c r="K144" s="16"/>
      <c r="L144" s="16"/>
      <c r="M144" s="87"/>
      <c r="N144" s="87"/>
      <c r="O144" s="87"/>
      <c r="P144" s="87"/>
      <c r="Q144" s="87"/>
      <c r="R144" s="87"/>
      <c r="S144" s="87"/>
      <c r="T144" s="87"/>
      <c r="U144" s="87"/>
      <c r="V144" s="87"/>
      <c r="W144" s="129"/>
      <c r="X144" s="87"/>
      <c r="Y144" s="87"/>
      <c r="Z144" s="87"/>
      <c r="AA144" s="87"/>
      <c r="AB144" s="87"/>
      <c r="AC144" s="87"/>
      <c r="AD144" s="87"/>
      <c r="AE144" s="87"/>
      <c r="AF144" s="87"/>
      <c r="AG144" s="87"/>
      <c r="AH144" s="87"/>
      <c r="AI144" s="87"/>
      <c r="AJ144" s="87"/>
      <c r="AK144" s="87"/>
      <c r="AL144" s="87"/>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row>
    <row r="145" spans="1:88" x14ac:dyDescent="0.25">
      <c r="A145" s="138" t="s">
        <v>288</v>
      </c>
      <c r="B145" s="139" t="s">
        <v>291</v>
      </c>
      <c r="C145" s="140">
        <v>903</v>
      </c>
      <c r="D145" s="16"/>
      <c r="E145" s="87"/>
      <c r="F145" s="16"/>
      <c r="G145" s="16"/>
      <c r="H145" s="16"/>
      <c r="I145" s="134"/>
      <c r="J145" s="16"/>
      <c r="K145" s="16"/>
      <c r="L145" s="16"/>
      <c r="M145" s="87"/>
      <c r="N145" s="87"/>
      <c r="O145" s="87"/>
      <c r="P145" s="87"/>
      <c r="Q145" s="87"/>
      <c r="R145" s="87"/>
      <c r="S145" s="87"/>
      <c r="T145" s="87"/>
      <c r="U145" s="87"/>
      <c r="V145" s="87"/>
      <c r="W145" s="129"/>
      <c r="X145" s="87"/>
      <c r="Y145" s="87"/>
      <c r="Z145" s="87"/>
      <c r="AA145" s="87"/>
      <c r="AB145" s="87"/>
      <c r="AC145" s="87"/>
      <c r="AD145" s="87"/>
      <c r="AE145" s="87"/>
      <c r="AF145" s="87"/>
      <c r="AG145" s="87"/>
      <c r="AH145" s="87"/>
      <c r="AI145" s="87"/>
      <c r="AJ145" s="87"/>
      <c r="AK145" s="87"/>
      <c r="AL145" s="87"/>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row>
    <row r="146" spans="1:88" x14ac:dyDescent="0.25">
      <c r="A146" s="138" t="s">
        <v>288</v>
      </c>
      <c r="B146" s="139" t="s">
        <v>292</v>
      </c>
      <c r="C146" s="140">
        <v>904</v>
      </c>
      <c r="D146" s="16"/>
      <c r="E146" s="87"/>
      <c r="F146" s="16"/>
      <c r="G146" s="16"/>
      <c r="H146" s="16"/>
      <c r="I146" s="134"/>
      <c r="J146" s="16"/>
      <c r="K146" s="16"/>
      <c r="L146" s="16"/>
      <c r="M146" s="87"/>
      <c r="N146" s="87"/>
      <c r="O146" s="87"/>
      <c r="P146" s="87"/>
      <c r="Q146" s="87"/>
      <c r="R146" s="87"/>
      <c r="S146" s="87"/>
      <c r="T146" s="87"/>
      <c r="U146" s="87"/>
      <c r="V146" s="87"/>
      <c r="W146" s="129"/>
      <c r="X146" s="87"/>
      <c r="Y146" s="87"/>
      <c r="Z146" s="87"/>
      <c r="AA146" s="87"/>
      <c r="AB146" s="87"/>
      <c r="AC146" s="87"/>
      <c r="AD146" s="87"/>
      <c r="AE146" s="87"/>
      <c r="AF146" s="87"/>
      <c r="AG146" s="87"/>
      <c r="AH146" s="87"/>
      <c r="AI146" s="87"/>
      <c r="AJ146" s="87"/>
      <c r="AK146" s="87"/>
      <c r="AL146" s="87"/>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row>
    <row r="147" spans="1:88" x14ac:dyDescent="0.25">
      <c r="A147" s="138" t="s">
        <v>288</v>
      </c>
      <c r="B147" s="139" t="s">
        <v>293</v>
      </c>
      <c r="C147" s="140">
        <v>905</v>
      </c>
      <c r="D147" s="16"/>
      <c r="E147" s="87"/>
      <c r="F147" s="16"/>
      <c r="G147" s="16"/>
      <c r="H147" s="16"/>
      <c r="I147" s="134"/>
      <c r="J147" s="16"/>
      <c r="K147" s="16"/>
      <c r="L147" s="16"/>
      <c r="M147" s="87"/>
      <c r="N147" s="87"/>
      <c r="O147" s="87"/>
      <c r="P147" s="87"/>
      <c r="Q147" s="87"/>
      <c r="R147" s="87"/>
      <c r="S147" s="87"/>
      <c r="T147" s="87"/>
      <c r="U147" s="87"/>
      <c r="V147" s="87"/>
      <c r="W147" s="129"/>
      <c r="X147" s="87"/>
      <c r="Y147" s="87"/>
      <c r="Z147" s="87"/>
      <c r="AA147" s="87"/>
      <c r="AB147" s="87"/>
      <c r="AC147" s="87"/>
      <c r="AD147" s="87"/>
      <c r="AE147" s="87"/>
      <c r="AF147" s="87"/>
      <c r="AG147" s="87"/>
      <c r="AH147" s="87"/>
      <c r="AI147" s="87"/>
      <c r="AJ147" s="87"/>
      <c r="AK147" s="87"/>
      <c r="AL147" s="87"/>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row>
    <row r="148" spans="1:88" x14ac:dyDescent="0.25">
      <c r="A148" s="138" t="s">
        <v>288</v>
      </c>
      <c r="B148" s="139" t="s">
        <v>294</v>
      </c>
      <c r="C148" s="140">
        <v>906</v>
      </c>
      <c r="D148" s="16"/>
      <c r="E148" s="87"/>
      <c r="F148" s="16"/>
      <c r="G148" s="16"/>
      <c r="H148" s="16"/>
      <c r="I148" s="134"/>
      <c r="J148" s="16"/>
      <c r="K148" s="16"/>
      <c r="L148" s="16"/>
      <c r="M148" s="87"/>
      <c r="N148" s="87"/>
      <c r="O148" s="87"/>
      <c r="P148" s="87"/>
      <c r="Q148" s="87"/>
      <c r="R148" s="87"/>
      <c r="S148" s="87"/>
      <c r="T148" s="87"/>
      <c r="U148" s="87"/>
      <c r="V148" s="87"/>
      <c r="W148" s="129"/>
      <c r="X148" s="87"/>
      <c r="Y148" s="87"/>
      <c r="Z148" s="87"/>
      <c r="AA148" s="87"/>
      <c r="AB148" s="87"/>
      <c r="AC148" s="87"/>
      <c r="AD148" s="87"/>
      <c r="AE148" s="87"/>
      <c r="AF148" s="87"/>
      <c r="AG148" s="87"/>
      <c r="AH148" s="87"/>
      <c r="AI148" s="87"/>
      <c r="AJ148" s="87"/>
      <c r="AK148" s="87"/>
      <c r="AL148" s="87"/>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row>
    <row r="149" spans="1:88" x14ac:dyDescent="0.25">
      <c r="A149" s="138" t="s">
        <v>295</v>
      </c>
      <c r="B149" s="139" t="s">
        <v>296</v>
      </c>
      <c r="C149" s="140">
        <v>1001</v>
      </c>
      <c r="D149" s="16"/>
      <c r="E149" s="87"/>
      <c r="F149" s="16"/>
      <c r="G149" s="16"/>
      <c r="H149" s="16"/>
      <c r="I149" s="134"/>
      <c r="J149" s="16"/>
      <c r="K149" s="16"/>
      <c r="L149" s="16"/>
      <c r="M149" s="87"/>
      <c r="N149" s="87"/>
      <c r="O149" s="87"/>
      <c r="P149" s="87"/>
      <c r="Q149" s="87"/>
      <c r="R149" s="87"/>
      <c r="S149" s="87"/>
      <c r="T149" s="87"/>
      <c r="U149" s="87"/>
      <c r="V149" s="87"/>
      <c r="W149" s="129"/>
      <c r="X149" s="87"/>
      <c r="Y149" s="87"/>
      <c r="Z149" s="87"/>
      <c r="AA149" s="87"/>
      <c r="AB149" s="87"/>
      <c r="AC149" s="87"/>
      <c r="AD149" s="87"/>
      <c r="AE149" s="87"/>
      <c r="AF149" s="87"/>
      <c r="AG149" s="87"/>
      <c r="AH149" s="87"/>
      <c r="AI149" s="87"/>
      <c r="AJ149" s="87"/>
      <c r="AK149" s="87"/>
      <c r="AL149" s="87"/>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row>
    <row r="150" spans="1:88" x14ac:dyDescent="0.25">
      <c r="A150" s="138" t="s">
        <v>295</v>
      </c>
      <c r="B150" s="139" t="s">
        <v>297</v>
      </c>
      <c r="C150" s="140">
        <v>1002</v>
      </c>
      <c r="D150" s="16"/>
      <c r="E150" s="87"/>
      <c r="F150" s="16"/>
      <c r="G150" s="16"/>
      <c r="H150" s="16"/>
      <c r="I150" s="134"/>
      <c r="J150" s="16"/>
      <c r="K150" s="16"/>
      <c r="L150" s="16"/>
      <c r="M150" s="87"/>
      <c r="N150" s="87"/>
      <c r="O150" s="87"/>
      <c r="P150" s="87"/>
      <c r="Q150" s="87"/>
      <c r="R150" s="87"/>
      <c r="S150" s="87"/>
      <c r="T150" s="87"/>
      <c r="U150" s="87"/>
      <c r="V150" s="87"/>
      <c r="W150" s="129"/>
      <c r="X150" s="87"/>
      <c r="Y150" s="87"/>
      <c r="Z150" s="87"/>
      <c r="AA150" s="87"/>
      <c r="AB150" s="87"/>
      <c r="AC150" s="87"/>
      <c r="AD150" s="87"/>
      <c r="AE150" s="87"/>
      <c r="AF150" s="87"/>
      <c r="AG150" s="87"/>
      <c r="AH150" s="87"/>
      <c r="AI150" s="87"/>
      <c r="AJ150" s="87"/>
      <c r="AK150" s="87"/>
      <c r="AL150" s="87"/>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row>
    <row r="151" spans="1:88" x14ac:dyDescent="0.25">
      <c r="A151" s="138" t="s">
        <v>295</v>
      </c>
      <c r="B151" s="139" t="s">
        <v>298</v>
      </c>
      <c r="C151" s="140">
        <v>1003</v>
      </c>
      <c r="D151" s="16"/>
      <c r="E151" s="87"/>
      <c r="F151" s="16"/>
      <c r="G151" s="16"/>
      <c r="H151" s="16"/>
      <c r="I151" s="134"/>
      <c r="J151" s="16"/>
      <c r="K151" s="16"/>
      <c r="L151" s="16"/>
      <c r="M151" s="87"/>
      <c r="N151" s="87"/>
      <c r="O151" s="87"/>
      <c r="P151" s="87"/>
      <c r="Q151" s="87"/>
      <c r="R151" s="87"/>
      <c r="S151" s="87"/>
      <c r="T151" s="87"/>
      <c r="U151" s="87"/>
      <c r="V151" s="87"/>
      <c r="W151" s="129"/>
      <c r="X151" s="87"/>
      <c r="Y151" s="87"/>
      <c r="Z151" s="87"/>
      <c r="AA151" s="87"/>
      <c r="AB151" s="87"/>
      <c r="AC151" s="87"/>
      <c r="AD151" s="87"/>
      <c r="AE151" s="87"/>
      <c r="AF151" s="87"/>
      <c r="AG151" s="87"/>
      <c r="AH151" s="87"/>
      <c r="AI151" s="87"/>
      <c r="AJ151" s="87"/>
      <c r="AK151" s="87"/>
      <c r="AL151" s="87"/>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row>
    <row r="152" spans="1:88" x14ac:dyDescent="0.25">
      <c r="A152" s="138" t="s">
        <v>295</v>
      </c>
      <c r="B152" s="139" t="s">
        <v>210</v>
      </c>
      <c r="C152" s="140">
        <v>1004</v>
      </c>
      <c r="D152" s="16"/>
      <c r="E152" s="87"/>
      <c r="F152" s="16"/>
      <c r="G152" s="16"/>
      <c r="H152" s="16"/>
      <c r="I152" s="134"/>
      <c r="J152" s="16"/>
      <c r="K152" s="16"/>
      <c r="L152" s="16"/>
      <c r="M152" s="87"/>
      <c r="N152" s="87"/>
      <c r="O152" s="87"/>
      <c r="P152" s="87"/>
      <c r="Q152" s="87"/>
      <c r="R152" s="87"/>
      <c r="S152" s="87"/>
      <c r="T152" s="87"/>
      <c r="U152" s="87"/>
      <c r="V152" s="87"/>
      <c r="W152" s="129"/>
      <c r="X152" s="87"/>
      <c r="Y152" s="87"/>
      <c r="Z152" s="87"/>
      <c r="AA152" s="87"/>
      <c r="AB152" s="87"/>
      <c r="AC152" s="87"/>
      <c r="AD152" s="87"/>
      <c r="AE152" s="87"/>
      <c r="AF152" s="87"/>
      <c r="AG152" s="87"/>
      <c r="AH152" s="87"/>
      <c r="AI152" s="87"/>
      <c r="AJ152" s="87"/>
      <c r="AK152" s="87"/>
      <c r="AL152" s="87"/>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row>
    <row r="153" spans="1:88" x14ac:dyDescent="0.25">
      <c r="A153" s="138" t="s">
        <v>295</v>
      </c>
      <c r="B153" s="139" t="s">
        <v>214</v>
      </c>
      <c r="C153" s="140">
        <v>1005</v>
      </c>
      <c r="D153" s="16"/>
      <c r="E153" s="87"/>
      <c r="F153" s="16"/>
      <c r="G153" s="16"/>
      <c r="H153" s="16"/>
      <c r="I153" s="134"/>
      <c r="J153" s="16"/>
      <c r="K153" s="16"/>
      <c r="L153" s="16"/>
      <c r="M153" s="87"/>
      <c r="N153" s="87"/>
      <c r="O153" s="87"/>
      <c r="P153" s="87"/>
      <c r="Q153" s="87"/>
      <c r="R153" s="87"/>
      <c r="S153" s="87"/>
      <c r="T153" s="87"/>
      <c r="U153" s="87"/>
      <c r="V153" s="87"/>
      <c r="W153" s="129"/>
      <c r="X153" s="87"/>
      <c r="Y153" s="87"/>
      <c r="Z153" s="87"/>
      <c r="AA153" s="87"/>
      <c r="AB153" s="87"/>
      <c r="AC153" s="87"/>
      <c r="AD153" s="87"/>
      <c r="AE153" s="87"/>
      <c r="AF153" s="87"/>
      <c r="AG153" s="87"/>
      <c r="AH153" s="87"/>
      <c r="AI153" s="87"/>
      <c r="AJ153" s="87"/>
      <c r="AK153" s="87"/>
      <c r="AL153" s="87"/>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row>
    <row r="154" spans="1:88" x14ac:dyDescent="0.25">
      <c r="A154" s="138" t="s">
        <v>295</v>
      </c>
      <c r="B154" s="139" t="s">
        <v>295</v>
      </c>
      <c r="C154" s="140">
        <v>1006</v>
      </c>
      <c r="D154" s="16"/>
      <c r="E154" s="87"/>
      <c r="F154" s="16"/>
      <c r="G154" s="16"/>
      <c r="H154" s="16"/>
      <c r="I154" s="134"/>
      <c r="J154" s="16"/>
      <c r="K154" s="16"/>
      <c r="L154" s="16"/>
      <c r="M154" s="87"/>
      <c r="N154" s="87"/>
      <c r="O154" s="87"/>
      <c r="P154" s="87"/>
      <c r="Q154" s="87"/>
      <c r="R154" s="87"/>
      <c r="S154" s="87"/>
      <c r="T154" s="87"/>
      <c r="U154" s="87"/>
      <c r="V154" s="87"/>
      <c r="W154" s="129"/>
      <c r="X154" s="87"/>
      <c r="Y154" s="87"/>
      <c r="Z154" s="87"/>
      <c r="AA154" s="87"/>
      <c r="AB154" s="87"/>
      <c r="AC154" s="87"/>
      <c r="AD154" s="87"/>
      <c r="AE154" s="87"/>
      <c r="AF154" s="87"/>
      <c r="AG154" s="87"/>
      <c r="AH154" s="87"/>
      <c r="AI154" s="87"/>
      <c r="AJ154" s="87"/>
      <c r="AK154" s="87"/>
      <c r="AL154" s="87"/>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row>
    <row r="155" spans="1:88" x14ac:dyDescent="0.25">
      <c r="A155" s="138" t="s">
        <v>295</v>
      </c>
      <c r="B155" s="139" t="s">
        <v>299</v>
      </c>
      <c r="C155" s="140">
        <v>1007</v>
      </c>
      <c r="D155" s="16"/>
      <c r="E155" s="87"/>
      <c r="F155" s="16"/>
      <c r="G155" s="16"/>
      <c r="H155" s="16"/>
      <c r="I155" s="134"/>
      <c r="J155" s="16"/>
      <c r="K155" s="16"/>
      <c r="L155" s="16"/>
      <c r="M155" s="87"/>
      <c r="N155" s="87"/>
      <c r="O155" s="87"/>
      <c r="P155" s="87"/>
      <c r="Q155" s="87"/>
      <c r="R155" s="87"/>
      <c r="S155" s="87"/>
      <c r="T155" s="87"/>
      <c r="U155" s="87"/>
      <c r="V155" s="87"/>
      <c r="W155" s="129"/>
      <c r="X155" s="87"/>
      <c r="Y155" s="87"/>
      <c r="Z155" s="87"/>
      <c r="AA155" s="87"/>
      <c r="AB155" s="87"/>
      <c r="AC155" s="87"/>
      <c r="AD155" s="87"/>
      <c r="AE155" s="87"/>
      <c r="AF155" s="87"/>
      <c r="AG155" s="87"/>
      <c r="AH155" s="87"/>
      <c r="AI155" s="87"/>
      <c r="AJ155" s="87"/>
      <c r="AK155" s="87"/>
      <c r="AL155" s="87"/>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row>
    <row r="156" spans="1:88" x14ac:dyDescent="0.25">
      <c r="A156" s="138" t="s">
        <v>295</v>
      </c>
      <c r="B156" s="139" t="s">
        <v>300</v>
      </c>
      <c r="C156" s="140">
        <v>1008</v>
      </c>
      <c r="D156" s="16"/>
      <c r="E156" s="87"/>
      <c r="F156" s="16"/>
      <c r="G156" s="16"/>
      <c r="H156" s="16"/>
      <c r="I156" s="134"/>
      <c r="J156" s="16"/>
      <c r="K156" s="16"/>
      <c r="L156" s="16"/>
      <c r="M156" s="87"/>
      <c r="N156" s="87"/>
      <c r="O156" s="87"/>
      <c r="P156" s="87"/>
      <c r="Q156" s="87"/>
      <c r="R156" s="87"/>
      <c r="S156" s="87"/>
      <c r="T156" s="87"/>
      <c r="U156" s="87"/>
      <c r="V156" s="87"/>
      <c r="W156" s="129"/>
      <c r="X156" s="87"/>
      <c r="Y156" s="87"/>
      <c r="Z156" s="87"/>
      <c r="AA156" s="87"/>
      <c r="AB156" s="87"/>
      <c r="AC156" s="87"/>
      <c r="AD156" s="87"/>
      <c r="AE156" s="87"/>
      <c r="AF156" s="87"/>
      <c r="AG156" s="87"/>
      <c r="AH156" s="87"/>
      <c r="AI156" s="87"/>
      <c r="AJ156" s="87"/>
      <c r="AK156" s="87"/>
      <c r="AL156" s="87"/>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row>
    <row r="157" spans="1:88" x14ac:dyDescent="0.25">
      <c r="A157" s="138" t="s">
        <v>295</v>
      </c>
      <c r="B157" s="139" t="s">
        <v>301</v>
      </c>
      <c r="C157" s="140">
        <v>1009</v>
      </c>
      <c r="D157" s="16"/>
      <c r="E157" s="87"/>
      <c r="F157" s="16"/>
      <c r="G157" s="16"/>
      <c r="H157" s="16"/>
      <c r="I157" s="134"/>
      <c r="J157" s="16"/>
      <c r="K157" s="16"/>
      <c r="L157" s="16"/>
      <c r="M157" s="87"/>
      <c r="N157" s="87"/>
      <c r="O157" s="87"/>
      <c r="P157" s="87"/>
      <c r="Q157" s="87"/>
      <c r="R157" s="87"/>
      <c r="S157" s="87"/>
      <c r="T157" s="87"/>
      <c r="U157" s="87"/>
      <c r="V157" s="87"/>
      <c r="W157" s="129"/>
      <c r="X157" s="87"/>
      <c r="Y157" s="87"/>
      <c r="Z157" s="87"/>
      <c r="AA157" s="87"/>
      <c r="AB157" s="87"/>
      <c r="AC157" s="87"/>
      <c r="AD157" s="87"/>
      <c r="AE157" s="87"/>
      <c r="AF157" s="87"/>
      <c r="AG157" s="87"/>
      <c r="AH157" s="87"/>
      <c r="AI157" s="87"/>
      <c r="AJ157" s="87"/>
      <c r="AK157" s="87"/>
      <c r="AL157" s="87"/>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row>
    <row r="158" spans="1:88" x14ac:dyDescent="0.25">
      <c r="A158" s="138" t="s">
        <v>295</v>
      </c>
      <c r="B158" s="139" t="s">
        <v>221</v>
      </c>
      <c r="C158" s="140">
        <v>1010</v>
      </c>
      <c r="D158" s="16"/>
      <c r="E158" s="87"/>
      <c r="F158" s="16"/>
      <c r="G158" s="16"/>
      <c r="H158" s="16"/>
      <c r="I158" s="134"/>
      <c r="J158" s="16"/>
      <c r="K158" s="16"/>
      <c r="L158" s="16"/>
      <c r="M158" s="87"/>
      <c r="N158" s="87"/>
      <c r="O158" s="87"/>
      <c r="P158" s="87"/>
      <c r="Q158" s="87"/>
      <c r="R158" s="87"/>
      <c r="S158" s="87"/>
      <c r="T158" s="87"/>
      <c r="U158" s="87"/>
      <c r="V158" s="87"/>
      <c r="W158" s="129"/>
      <c r="X158" s="87"/>
      <c r="Y158" s="87"/>
      <c r="Z158" s="87"/>
      <c r="AA158" s="87"/>
      <c r="AB158" s="87"/>
      <c r="AC158" s="87"/>
      <c r="AD158" s="87"/>
      <c r="AE158" s="87"/>
      <c r="AF158" s="87"/>
      <c r="AG158" s="87"/>
      <c r="AH158" s="87"/>
      <c r="AI158" s="87"/>
      <c r="AJ158" s="87"/>
      <c r="AK158" s="87"/>
      <c r="AL158" s="87"/>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row>
    <row r="159" spans="1:88" x14ac:dyDescent="0.25">
      <c r="A159" s="138" t="s">
        <v>295</v>
      </c>
      <c r="B159" s="139" t="s">
        <v>244</v>
      </c>
      <c r="C159" s="140">
        <v>1011</v>
      </c>
      <c r="D159" s="16"/>
      <c r="E159" s="87"/>
      <c r="F159" s="16"/>
      <c r="G159" s="16"/>
      <c r="H159" s="16"/>
      <c r="I159" s="134"/>
      <c r="J159" s="16"/>
      <c r="K159" s="16"/>
      <c r="L159" s="16"/>
      <c r="M159" s="87"/>
      <c r="N159" s="87"/>
      <c r="O159" s="87"/>
      <c r="P159" s="87"/>
      <c r="Q159" s="87"/>
      <c r="R159" s="87"/>
      <c r="S159" s="87"/>
      <c r="T159" s="87"/>
      <c r="U159" s="87"/>
      <c r="V159" s="87"/>
      <c r="W159" s="129"/>
      <c r="X159" s="87"/>
      <c r="Y159" s="87"/>
      <c r="Z159" s="87"/>
      <c r="AA159" s="87"/>
      <c r="AB159" s="87"/>
      <c r="AC159" s="87"/>
      <c r="AD159" s="87"/>
      <c r="AE159" s="87"/>
      <c r="AF159" s="87"/>
      <c r="AG159" s="87"/>
      <c r="AH159" s="87"/>
      <c r="AI159" s="87"/>
      <c r="AJ159" s="87"/>
      <c r="AK159" s="87"/>
      <c r="AL159" s="87"/>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row>
    <row r="160" spans="1:88" x14ac:dyDescent="0.25">
      <c r="A160" s="138" t="s">
        <v>295</v>
      </c>
      <c r="B160" s="139" t="s">
        <v>302</v>
      </c>
      <c r="C160" s="140">
        <v>1012</v>
      </c>
      <c r="D160" s="16"/>
      <c r="E160" s="87"/>
      <c r="F160" s="16"/>
      <c r="G160" s="16"/>
      <c r="H160" s="16"/>
      <c r="I160" s="134"/>
      <c r="J160" s="16"/>
      <c r="K160" s="16"/>
      <c r="L160" s="16"/>
      <c r="M160" s="87"/>
      <c r="N160" s="87"/>
      <c r="O160" s="87"/>
      <c r="P160" s="87"/>
      <c r="Q160" s="87"/>
      <c r="R160" s="87"/>
      <c r="S160" s="87"/>
      <c r="T160" s="87"/>
      <c r="U160" s="87"/>
      <c r="V160" s="87"/>
      <c r="W160" s="129"/>
      <c r="X160" s="87"/>
      <c r="Y160" s="87"/>
      <c r="Z160" s="87"/>
      <c r="AA160" s="87"/>
      <c r="AB160" s="87"/>
      <c r="AC160" s="87"/>
      <c r="AD160" s="87"/>
      <c r="AE160" s="87"/>
      <c r="AF160" s="87"/>
      <c r="AG160" s="87"/>
      <c r="AH160" s="87"/>
      <c r="AI160" s="87"/>
      <c r="AJ160" s="87"/>
      <c r="AK160" s="87"/>
      <c r="AL160" s="87"/>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row>
    <row r="161" spans="1:88" x14ac:dyDescent="0.25">
      <c r="A161" s="138" t="s">
        <v>295</v>
      </c>
      <c r="B161" s="139" t="s">
        <v>303</v>
      </c>
      <c r="C161" s="140">
        <v>1013</v>
      </c>
      <c r="D161" s="16"/>
      <c r="E161" s="87"/>
      <c r="F161" s="16"/>
      <c r="G161" s="16"/>
      <c r="H161" s="16"/>
      <c r="I161" s="134"/>
      <c r="J161" s="16"/>
      <c r="K161" s="16"/>
      <c r="L161" s="16"/>
      <c r="M161" s="87"/>
      <c r="N161" s="87"/>
      <c r="O161" s="87"/>
      <c r="P161" s="87"/>
      <c r="Q161" s="87"/>
      <c r="R161" s="87"/>
      <c r="S161" s="87"/>
      <c r="T161" s="87"/>
      <c r="U161" s="87"/>
      <c r="V161" s="87"/>
      <c r="W161" s="129"/>
      <c r="X161" s="87"/>
      <c r="Y161" s="87"/>
      <c r="Z161" s="87"/>
      <c r="AA161" s="87"/>
      <c r="AB161" s="87"/>
      <c r="AC161" s="87"/>
      <c r="AD161" s="87"/>
      <c r="AE161" s="87"/>
      <c r="AF161" s="87"/>
      <c r="AG161" s="87"/>
      <c r="AH161" s="87"/>
      <c r="AI161" s="87"/>
      <c r="AJ161" s="87"/>
      <c r="AK161" s="87"/>
      <c r="AL161" s="87"/>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row>
    <row r="162" spans="1:88" x14ac:dyDescent="0.25">
      <c r="A162" s="138" t="s">
        <v>295</v>
      </c>
      <c r="B162" s="139" t="s">
        <v>280</v>
      </c>
      <c r="C162" s="140">
        <v>1014</v>
      </c>
      <c r="D162" s="16"/>
      <c r="E162" s="87"/>
      <c r="F162" s="16"/>
      <c r="G162" s="16"/>
      <c r="H162" s="16"/>
      <c r="I162" s="134"/>
      <c r="J162" s="16"/>
      <c r="K162" s="16"/>
      <c r="L162" s="16"/>
      <c r="M162" s="87"/>
      <c r="N162" s="87"/>
      <c r="O162" s="87"/>
      <c r="P162" s="87"/>
      <c r="Q162" s="87"/>
      <c r="R162" s="87"/>
      <c r="S162" s="87"/>
      <c r="T162" s="87"/>
      <c r="U162" s="87"/>
      <c r="V162" s="87"/>
      <c r="W162" s="129"/>
      <c r="X162" s="87"/>
      <c r="Y162" s="87"/>
      <c r="Z162" s="87"/>
      <c r="AA162" s="87"/>
      <c r="AB162" s="87"/>
      <c r="AC162" s="87"/>
      <c r="AD162" s="87"/>
      <c r="AE162" s="87"/>
      <c r="AF162" s="87"/>
      <c r="AG162" s="87"/>
      <c r="AH162" s="87"/>
      <c r="AI162" s="87"/>
      <c r="AJ162" s="87"/>
      <c r="AK162" s="87"/>
      <c r="AL162" s="87"/>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row>
    <row r="163" spans="1:88" x14ac:dyDescent="0.25">
      <c r="A163" s="138" t="s">
        <v>295</v>
      </c>
      <c r="B163" s="139" t="s">
        <v>282</v>
      </c>
      <c r="C163" s="140">
        <v>1015</v>
      </c>
      <c r="D163" s="16"/>
      <c r="E163" s="87"/>
      <c r="F163" s="16"/>
      <c r="G163" s="16"/>
      <c r="H163" s="16"/>
      <c r="I163" s="134"/>
      <c r="J163" s="16"/>
      <c r="K163" s="16"/>
      <c r="L163" s="16"/>
      <c r="M163" s="87"/>
      <c r="N163" s="87"/>
      <c r="O163" s="87"/>
      <c r="P163" s="87"/>
      <c r="Q163" s="87"/>
      <c r="R163" s="87"/>
      <c r="S163" s="87"/>
      <c r="T163" s="87"/>
      <c r="U163" s="87"/>
      <c r="V163" s="87"/>
      <c r="W163" s="129"/>
      <c r="X163" s="87"/>
      <c r="Y163" s="87"/>
      <c r="Z163" s="87"/>
      <c r="AA163" s="87"/>
      <c r="AB163" s="87"/>
      <c r="AC163" s="87"/>
      <c r="AD163" s="87"/>
      <c r="AE163" s="87"/>
      <c r="AF163" s="87"/>
      <c r="AG163" s="87"/>
      <c r="AH163" s="87"/>
      <c r="AI163" s="87"/>
      <c r="AJ163" s="87"/>
      <c r="AK163" s="87"/>
      <c r="AL163" s="87"/>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row>
    <row r="164" spans="1:88" x14ac:dyDescent="0.25">
      <c r="A164" s="138" t="s">
        <v>295</v>
      </c>
      <c r="B164" s="139" t="s">
        <v>304</v>
      </c>
      <c r="C164" s="140">
        <v>1016</v>
      </c>
      <c r="D164" s="16"/>
      <c r="E164" s="87"/>
      <c r="F164" s="16"/>
      <c r="G164" s="16"/>
      <c r="H164" s="16"/>
      <c r="I164" s="134"/>
      <c r="J164" s="16"/>
      <c r="K164" s="16"/>
      <c r="L164" s="16"/>
      <c r="M164" s="87"/>
      <c r="N164" s="87"/>
      <c r="O164" s="87"/>
      <c r="P164" s="87"/>
      <c r="Q164" s="87"/>
      <c r="R164" s="87"/>
      <c r="S164" s="87"/>
      <c r="T164" s="87"/>
      <c r="U164" s="87"/>
      <c r="V164" s="87"/>
      <c r="W164" s="129"/>
      <c r="X164" s="87"/>
      <c r="Y164" s="87"/>
      <c r="Z164" s="87"/>
      <c r="AA164" s="87"/>
      <c r="AB164" s="87"/>
      <c r="AC164" s="87"/>
      <c r="AD164" s="87"/>
      <c r="AE164" s="87"/>
      <c r="AF164" s="87"/>
      <c r="AG164" s="87"/>
      <c r="AH164" s="87"/>
      <c r="AI164" s="87"/>
      <c r="AJ164" s="87"/>
      <c r="AK164" s="87"/>
      <c r="AL164" s="87"/>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row>
    <row r="165" spans="1:88" x14ac:dyDescent="0.25">
      <c r="A165" s="138" t="s">
        <v>295</v>
      </c>
      <c r="B165" s="139" t="s">
        <v>305</v>
      </c>
      <c r="C165" s="140">
        <v>1017</v>
      </c>
      <c r="D165" s="16"/>
      <c r="E165" s="87"/>
      <c r="F165" s="16"/>
      <c r="G165" s="16"/>
      <c r="H165" s="16"/>
      <c r="I165" s="134"/>
      <c r="J165" s="16"/>
      <c r="K165" s="16"/>
      <c r="L165" s="16"/>
      <c r="M165" s="87"/>
      <c r="N165" s="87"/>
      <c r="O165" s="87"/>
      <c r="P165" s="87"/>
      <c r="Q165" s="87"/>
      <c r="R165" s="87"/>
      <c r="S165" s="87"/>
      <c r="T165" s="87"/>
      <c r="U165" s="87"/>
      <c r="V165" s="87"/>
      <c r="W165" s="129"/>
      <c r="X165" s="87"/>
      <c r="Y165" s="87"/>
      <c r="Z165" s="87"/>
      <c r="AA165" s="87"/>
      <c r="AB165" s="87"/>
      <c r="AC165" s="87"/>
      <c r="AD165" s="87"/>
      <c r="AE165" s="87"/>
      <c r="AF165" s="87"/>
      <c r="AG165" s="87"/>
      <c r="AH165" s="87"/>
      <c r="AI165" s="87"/>
      <c r="AJ165" s="87"/>
      <c r="AK165" s="87"/>
      <c r="AL165" s="87"/>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row>
    <row r="166" spans="1:88" x14ac:dyDescent="0.25">
      <c r="A166" s="143" t="s">
        <v>306</v>
      </c>
      <c r="B166" s="145" t="s">
        <v>307</v>
      </c>
      <c r="C166" s="146">
        <v>1101</v>
      </c>
      <c r="D166" s="16"/>
      <c r="E166" s="87"/>
      <c r="F166" s="16"/>
      <c r="G166" s="16"/>
      <c r="H166" s="16"/>
      <c r="I166" s="134"/>
      <c r="J166" s="16"/>
      <c r="K166" s="16"/>
      <c r="L166" s="16"/>
      <c r="M166" s="87"/>
      <c r="N166" s="87"/>
      <c r="O166" s="87"/>
      <c r="P166" s="87"/>
      <c r="Q166" s="87"/>
      <c r="R166" s="87"/>
      <c r="S166" s="87"/>
      <c r="T166" s="87"/>
      <c r="U166" s="87"/>
      <c r="V166" s="87"/>
      <c r="W166" s="129"/>
      <c r="X166" s="87"/>
      <c r="Y166" s="87"/>
      <c r="Z166" s="87"/>
      <c r="AA166" s="87"/>
      <c r="AB166" s="87"/>
      <c r="AC166" s="87"/>
      <c r="AD166" s="87"/>
      <c r="AE166" s="87"/>
      <c r="AF166" s="87"/>
      <c r="AG166" s="87"/>
      <c r="AH166" s="87"/>
      <c r="AI166" s="87"/>
      <c r="AJ166" s="87"/>
      <c r="AK166" s="87"/>
      <c r="AL166" s="87"/>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row>
    <row r="167" spans="1:88" x14ac:dyDescent="0.25">
      <c r="A167" s="143" t="s">
        <v>306</v>
      </c>
      <c r="B167" s="145" t="s">
        <v>308</v>
      </c>
      <c r="C167" s="146">
        <v>1102</v>
      </c>
      <c r="D167" s="16"/>
      <c r="E167" s="87"/>
      <c r="F167" s="16"/>
      <c r="G167" s="16"/>
      <c r="H167" s="16"/>
      <c r="I167" s="134"/>
      <c r="J167" s="16"/>
      <c r="K167" s="16"/>
      <c r="L167" s="16"/>
      <c r="M167" s="87"/>
      <c r="N167" s="87"/>
      <c r="O167" s="87"/>
      <c r="P167" s="87"/>
      <c r="Q167" s="87"/>
      <c r="R167" s="87"/>
      <c r="S167" s="87"/>
      <c r="T167" s="87"/>
      <c r="U167" s="87"/>
      <c r="V167" s="87"/>
      <c r="W167" s="129"/>
      <c r="X167" s="87"/>
      <c r="Y167" s="87"/>
      <c r="Z167" s="87"/>
      <c r="AA167" s="87"/>
      <c r="AB167" s="87"/>
      <c r="AC167" s="87"/>
      <c r="AD167" s="87"/>
      <c r="AE167" s="87"/>
      <c r="AF167" s="87"/>
      <c r="AG167" s="87"/>
      <c r="AH167" s="87"/>
      <c r="AI167" s="87"/>
      <c r="AJ167" s="87"/>
      <c r="AK167" s="87"/>
      <c r="AL167" s="87"/>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row>
    <row r="168" spans="1:88" x14ac:dyDescent="0.25">
      <c r="A168" s="143" t="s">
        <v>306</v>
      </c>
      <c r="B168" s="145" t="s">
        <v>309</v>
      </c>
      <c r="C168" s="146">
        <v>1103</v>
      </c>
      <c r="D168" s="16"/>
      <c r="E168" s="87"/>
      <c r="F168" s="16"/>
      <c r="G168" s="16"/>
      <c r="H168" s="16"/>
      <c r="I168" s="134"/>
      <c r="J168" s="16"/>
      <c r="K168" s="16"/>
      <c r="L168" s="16"/>
      <c r="M168" s="87"/>
      <c r="N168" s="87"/>
      <c r="O168" s="87"/>
      <c r="P168" s="87"/>
      <c r="Q168" s="87"/>
      <c r="R168" s="87"/>
      <c r="S168" s="87"/>
      <c r="T168" s="87"/>
      <c r="U168" s="87"/>
      <c r="V168" s="87"/>
      <c r="W168" s="129"/>
      <c r="X168" s="87"/>
      <c r="Y168" s="87"/>
      <c r="Z168" s="87"/>
      <c r="AA168" s="87"/>
      <c r="AB168" s="87"/>
      <c r="AC168" s="87"/>
      <c r="AD168" s="87"/>
      <c r="AE168" s="87"/>
      <c r="AF168" s="87"/>
      <c r="AG168" s="87"/>
      <c r="AH168" s="87"/>
      <c r="AI168" s="87"/>
      <c r="AJ168" s="87"/>
      <c r="AK168" s="87"/>
      <c r="AL168" s="87"/>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row>
    <row r="169" spans="1:88" x14ac:dyDescent="0.25">
      <c r="A169" s="143" t="s">
        <v>306</v>
      </c>
      <c r="B169" s="145" t="s">
        <v>310</v>
      </c>
      <c r="C169" s="146">
        <v>1104</v>
      </c>
      <c r="D169" s="16"/>
      <c r="E169" s="87"/>
      <c r="F169" s="16"/>
      <c r="G169" s="16"/>
      <c r="H169" s="16"/>
      <c r="I169" s="134"/>
      <c r="J169" s="16"/>
      <c r="K169" s="16"/>
      <c r="L169" s="16"/>
      <c r="M169" s="87"/>
      <c r="N169" s="87"/>
      <c r="O169" s="87"/>
      <c r="P169" s="87"/>
      <c r="Q169" s="87"/>
      <c r="R169" s="87"/>
      <c r="S169" s="87"/>
      <c r="T169" s="87"/>
      <c r="U169" s="87"/>
      <c r="V169" s="87"/>
      <c r="W169" s="129"/>
      <c r="X169" s="87"/>
      <c r="Y169" s="87"/>
      <c r="Z169" s="87"/>
      <c r="AA169" s="87"/>
      <c r="AB169" s="87"/>
      <c r="AC169" s="87"/>
      <c r="AD169" s="87"/>
      <c r="AE169" s="87"/>
      <c r="AF169" s="87"/>
      <c r="AG169" s="87"/>
      <c r="AH169" s="87"/>
      <c r="AI169" s="87"/>
      <c r="AJ169" s="87"/>
      <c r="AK169" s="87"/>
      <c r="AL169" s="87"/>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row>
    <row r="170" spans="1:88" x14ac:dyDescent="0.25">
      <c r="A170" s="138" t="s">
        <v>311</v>
      </c>
      <c r="B170" s="139" t="s">
        <v>311</v>
      </c>
      <c r="C170" s="140">
        <v>1201</v>
      </c>
      <c r="D170" s="16"/>
      <c r="E170" s="87"/>
      <c r="F170" s="16"/>
      <c r="G170" s="16"/>
      <c r="H170" s="16"/>
      <c r="I170" s="134"/>
      <c r="J170" s="16"/>
      <c r="K170" s="16"/>
      <c r="L170" s="16"/>
      <c r="M170" s="87"/>
      <c r="N170" s="87"/>
      <c r="O170" s="87"/>
      <c r="P170" s="87"/>
      <c r="Q170" s="87"/>
      <c r="R170" s="87"/>
      <c r="S170" s="87"/>
      <c r="T170" s="87"/>
      <c r="U170" s="87"/>
      <c r="V170" s="87"/>
      <c r="W170" s="129"/>
      <c r="X170" s="87"/>
      <c r="Y170" s="87"/>
      <c r="Z170" s="87"/>
      <c r="AA170" s="87"/>
      <c r="AB170" s="87"/>
      <c r="AC170" s="87"/>
      <c r="AD170" s="87"/>
      <c r="AE170" s="87"/>
      <c r="AF170" s="87"/>
      <c r="AG170" s="87"/>
      <c r="AH170" s="87"/>
      <c r="AI170" s="87"/>
      <c r="AJ170" s="87"/>
      <c r="AK170" s="87"/>
      <c r="AL170" s="87"/>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row>
    <row r="171" spans="1:88" x14ac:dyDescent="0.25">
      <c r="A171" s="138" t="s">
        <v>311</v>
      </c>
      <c r="B171" s="139" t="s">
        <v>312</v>
      </c>
      <c r="C171" s="140">
        <v>1202</v>
      </c>
      <c r="D171" s="16"/>
      <c r="E171" s="87"/>
      <c r="F171" s="16"/>
      <c r="G171" s="16"/>
      <c r="H171" s="16"/>
      <c r="I171" s="134"/>
      <c r="J171" s="16"/>
      <c r="K171" s="16"/>
      <c r="L171" s="16"/>
      <c r="M171" s="87"/>
      <c r="N171" s="87"/>
      <c r="O171" s="87"/>
      <c r="P171" s="87"/>
      <c r="Q171" s="87"/>
      <c r="R171" s="87"/>
      <c r="S171" s="87"/>
      <c r="T171" s="87"/>
      <c r="U171" s="87"/>
      <c r="V171" s="87"/>
      <c r="W171" s="129"/>
      <c r="X171" s="87"/>
      <c r="Y171" s="87"/>
      <c r="Z171" s="87"/>
      <c r="AA171" s="87"/>
      <c r="AB171" s="87"/>
      <c r="AC171" s="87"/>
      <c r="AD171" s="87"/>
      <c r="AE171" s="87"/>
      <c r="AF171" s="87"/>
      <c r="AG171" s="87"/>
      <c r="AH171" s="87"/>
      <c r="AI171" s="87"/>
      <c r="AJ171" s="87"/>
      <c r="AK171" s="87"/>
      <c r="AL171" s="87"/>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row>
    <row r="172" spans="1:88" x14ac:dyDescent="0.25">
      <c r="A172" s="138" t="s">
        <v>311</v>
      </c>
      <c r="B172" s="139" t="s">
        <v>209</v>
      </c>
      <c r="C172" s="140">
        <v>1203</v>
      </c>
      <c r="D172" s="16"/>
      <c r="E172" s="87"/>
      <c r="F172" s="16"/>
      <c r="G172" s="16"/>
      <c r="H172" s="16"/>
      <c r="I172" s="134"/>
      <c r="J172" s="16"/>
      <c r="K172" s="16"/>
      <c r="L172" s="16"/>
      <c r="M172" s="87"/>
      <c r="N172" s="87"/>
      <c r="O172" s="87"/>
      <c r="P172" s="87"/>
      <c r="Q172" s="87"/>
      <c r="R172" s="87"/>
      <c r="S172" s="87"/>
      <c r="T172" s="87"/>
      <c r="U172" s="87"/>
      <c r="V172" s="87"/>
      <c r="W172" s="129"/>
      <c r="X172" s="87"/>
      <c r="Y172" s="87"/>
      <c r="Z172" s="87"/>
      <c r="AA172" s="87"/>
      <c r="AB172" s="87"/>
      <c r="AC172" s="87"/>
      <c r="AD172" s="87"/>
      <c r="AE172" s="87"/>
      <c r="AF172" s="87"/>
      <c r="AG172" s="87"/>
      <c r="AH172" s="87"/>
      <c r="AI172" s="87"/>
      <c r="AJ172" s="87"/>
      <c r="AK172" s="87"/>
      <c r="AL172" s="87"/>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row>
    <row r="173" spans="1:88" x14ac:dyDescent="0.25">
      <c r="A173" s="138" t="s">
        <v>311</v>
      </c>
      <c r="B173" s="139" t="s">
        <v>313</v>
      </c>
      <c r="C173" s="140">
        <v>1204</v>
      </c>
      <c r="D173" s="16"/>
      <c r="E173" s="87"/>
      <c r="F173" s="16"/>
      <c r="G173" s="16"/>
      <c r="H173" s="16"/>
      <c r="I173" s="134"/>
      <c r="J173" s="16"/>
      <c r="K173" s="16"/>
      <c r="L173" s="16"/>
      <c r="M173" s="87"/>
      <c r="N173" s="87"/>
      <c r="O173" s="87"/>
      <c r="P173" s="87"/>
      <c r="Q173" s="87"/>
      <c r="R173" s="87"/>
      <c r="S173" s="87"/>
      <c r="T173" s="87"/>
      <c r="U173" s="87"/>
      <c r="V173" s="87"/>
      <c r="W173" s="129"/>
      <c r="X173" s="87"/>
      <c r="Y173" s="87"/>
      <c r="Z173" s="87"/>
      <c r="AA173" s="87"/>
      <c r="AB173" s="87"/>
      <c r="AC173" s="87"/>
      <c r="AD173" s="87"/>
      <c r="AE173" s="87"/>
      <c r="AF173" s="87"/>
      <c r="AG173" s="87"/>
      <c r="AH173" s="87"/>
      <c r="AI173" s="87"/>
      <c r="AJ173" s="87"/>
      <c r="AK173" s="87"/>
      <c r="AL173" s="87"/>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row>
    <row r="174" spans="1:88" x14ac:dyDescent="0.25">
      <c r="A174" s="138" t="s">
        <v>311</v>
      </c>
      <c r="B174" s="139" t="s">
        <v>314</v>
      </c>
      <c r="C174" s="140">
        <v>1205</v>
      </c>
      <c r="D174" s="16"/>
      <c r="E174" s="87"/>
      <c r="F174" s="16"/>
      <c r="G174" s="16"/>
      <c r="H174" s="16"/>
      <c r="I174" s="134"/>
      <c r="J174" s="16"/>
      <c r="K174" s="16"/>
      <c r="L174" s="16"/>
      <c r="M174" s="87"/>
      <c r="N174" s="87"/>
      <c r="O174" s="87"/>
      <c r="P174" s="87"/>
      <c r="Q174" s="87"/>
      <c r="R174" s="87"/>
      <c r="S174" s="87"/>
      <c r="T174" s="87"/>
      <c r="U174" s="87"/>
      <c r="V174" s="87"/>
      <c r="W174" s="129"/>
      <c r="X174" s="87"/>
      <c r="Y174" s="87"/>
      <c r="Z174" s="87"/>
      <c r="AA174" s="87"/>
      <c r="AB174" s="87"/>
      <c r="AC174" s="87"/>
      <c r="AD174" s="87"/>
      <c r="AE174" s="87"/>
      <c r="AF174" s="87"/>
      <c r="AG174" s="87"/>
      <c r="AH174" s="87"/>
      <c r="AI174" s="87"/>
      <c r="AJ174" s="87"/>
      <c r="AK174" s="87"/>
      <c r="AL174" s="87"/>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row>
    <row r="175" spans="1:88" x14ac:dyDescent="0.25">
      <c r="A175" s="138" t="s">
        <v>311</v>
      </c>
      <c r="B175" s="139" t="s">
        <v>315</v>
      </c>
      <c r="C175" s="147">
        <v>1206</v>
      </c>
      <c r="D175" s="16"/>
      <c r="E175" s="87"/>
      <c r="F175" s="16"/>
      <c r="G175" s="16"/>
      <c r="H175" s="16"/>
      <c r="I175" s="134"/>
      <c r="J175" s="16"/>
      <c r="K175" s="16"/>
      <c r="L175" s="16"/>
      <c r="M175" s="87"/>
      <c r="N175" s="87"/>
      <c r="O175" s="87"/>
      <c r="P175" s="87"/>
      <c r="Q175" s="87"/>
      <c r="R175" s="87"/>
      <c r="S175" s="87"/>
      <c r="T175" s="87"/>
      <c r="U175" s="87"/>
      <c r="V175" s="87"/>
      <c r="W175" s="129"/>
      <c r="X175" s="87"/>
      <c r="Y175" s="87"/>
      <c r="Z175" s="87"/>
      <c r="AA175" s="87"/>
      <c r="AB175" s="87"/>
      <c r="AC175" s="87"/>
      <c r="AD175" s="87"/>
      <c r="AE175" s="87"/>
      <c r="AF175" s="87"/>
      <c r="AG175" s="87"/>
      <c r="AH175" s="87"/>
      <c r="AI175" s="87"/>
      <c r="AJ175" s="87"/>
      <c r="AK175" s="87"/>
      <c r="AL175" s="87"/>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row>
    <row r="176" spans="1:88" x14ac:dyDescent="0.25">
      <c r="A176" s="138" t="s">
        <v>311</v>
      </c>
      <c r="B176" s="139" t="s">
        <v>316</v>
      </c>
      <c r="C176" s="140">
        <v>1207</v>
      </c>
      <c r="D176" s="16"/>
      <c r="E176" s="87"/>
      <c r="F176" s="16"/>
      <c r="G176" s="16"/>
      <c r="H176" s="16"/>
      <c r="I176" s="134"/>
      <c r="J176" s="16"/>
      <c r="K176" s="16"/>
      <c r="L176" s="16"/>
      <c r="M176" s="87"/>
      <c r="N176" s="87"/>
      <c r="O176" s="87"/>
      <c r="P176" s="87"/>
      <c r="Q176" s="87"/>
      <c r="R176" s="87"/>
      <c r="S176" s="87"/>
      <c r="T176" s="87"/>
      <c r="U176" s="87"/>
      <c r="V176" s="87"/>
      <c r="W176" s="129"/>
      <c r="X176" s="87"/>
      <c r="Y176" s="87"/>
      <c r="Z176" s="87"/>
      <c r="AA176" s="87"/>
      <c r="AB176" s="87"/>
      <c r="AC176" s="87"/>
      <c r="AD176" s="87"/>
      <c r="AE176" s="87"/>
      <c r="AF176" s="87"/>
      <c r="AG176" s="87"/>
      <c r="AH176" s="87"/>
      <c r="AI176" s="87"/>
      <c r="AJ176" s="87"/>
      <c r="AK176" s="87"/>
      <c r="AL176" s="87"/>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row>
    <row r="177" spans="1:88" x14ac:dyDescent="0.25">
      <c r="A177" s="138" t="s">
        <v>311</v>
      </c>
      <c r="B177" s="139" t="s">
        <v>317</v>
      </c>
      <c r="C177" s="140">
        <v>1208</v>
      </c>
      <c r="D177" s="16"/>
      <c r="E177" s="87"/>
      <c r="F177" s="16"/>
      <c r="G177" s="16"/>
      <c r="H177" s="16"/>
      <c r="I177" s="134"/>
      <c r="J177" s="16"/>
      <c r="K177" s="16"/>
      <c r="L177" s="16"/>
      <c r="M177" s="87"/>
      <c r="N177" s="87"/>
      <c r="O177" s="87"/>
      <c r="P177" s="87"/>
      <c r="Q177" s="87"/>
      <c r="R177" s="87"/>
      <c r="S177" s="87"/>
      <c r="T177" s="87"/>
      <c r="U177" s="87"/>
      <c r="V177" s="87"/>
      <c r="W177" s="129"/>
      <c r="X177" s="87"/>
      <c r="Y177" s="87"/>
      <c r="Z177" s="87"/>
      <c r="AA177" s="87"/>
      <c r="AB177" s="87"/>
      <c r="AC177" s="87"/>
      <c r="AD177" s="87"/>
      <c r="AE177" s="87"/>
      <c r="AF177" s="87"/>
      <c r="AG177" s="87"/>
      <c r="AH177" s="87"/>
      <c r="AI177" s="87"/>
      <c r="AJ177" s="87"/>
      <c r="AK177" s="87"/>
      <c r="AL177" s="87"/>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row>
    <row r="178" spans="1:88" x14ac:dyDescent="0.25">
      <c r="A178" s="138" t="s">
        <v>311</v>
      </c>
      <c r="B178" s="139" t="s">
        <v>318</v>
      </c>
      <c r="C178" s="140">
        <v>1209</v>
      </c>
      <c r="D178" s="16"/>
      <c r="E178" s="87"/>
      <c r="F178" s="16"/>
      <c r="G178" s="16"/>
      <c r="H178" s="16"/>
      <c r="I178" s="134"/>
      <c r="J178" s="16"/>
      <c r="K178" s="16"/>
      <c r="L178" s="16"/>
      <c r="M178" s="87"/>
      <c r="N178" s="87"/>
      <c r="O178" s="87"/>
      <c r="P178" s="87"/>
      <c r="Q178" s="87"/>
      <c r="R178" s="87"/>
      <c r="S178" s="87"/>
      <c r="T178" s="87"/>
      <c r="U178" s="87"/>
      <c r="V178" s="87"/>
      <c r="W178" s="129"/>
      <c r="X178" s="87"/>
      <c r="Y178" s="87"/>
      <c r="Z178" s="87"/>
      <c r="AA178" s="87"/>
      <c r="AB178" s="87"/>
      <c r="AC178" s="87"/>
      <c r="AD178" s="87"/>
      <c r="AE178" s="87"/>
      <c r="AF178" s="87"/>
      <c r="AG178" s="87"/>
      <c r="AH178" s="87"/>
      <c r="AI178" s="87"/>
      <c r="AJ178" s="87"/>
      <c r="AK178" s="87"/>
      <c r="AL178" s="87"/>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row>
    <row r="179" spans="1:88" x14ac:dyDescent="0.25">
      <c r="A179" s="138" t="s">
        <v>311</v>
      </c>
      <c r="B179" s="139" t="s">
        <v>319</v>
      </c>
      <c r="C179" s="140">
        <v>1210</v>
      </c>
      <c r="D179" s="16"/>
      <c r="E179" s="87"/>
      <c r="F179" s="16"/>
      <c r="G179" s="16"/>
      <c r="H179" s="16"/>
      <c r="I179" s="134"/>
      <c r="J179" s="16"/>
      <c r="K179" s="16"/>
      <c r="L179" s="16"/>
      <c r="M179" s="87"/>
      <c r="N179" s="87"/>
      <c r="O179" s="87"/>
      <c r="P179" s="87"/>
      <c r="Q179" s="87"/>
      <c r="R179" s="87"/>
      <c r="S179" s="87"/>
      <c r="T179" s="87"/>
      <c r="U179" s="87"/>
      <c r="V179" s="87"/>
      <c r="W179" s="129"/>
      <c r="X179" s="87"/>
      <c r="Y179" s="87"/>
      <c r="Z179" s="87"/>
      <c r="AA179" s="87"/>
      <c r="AB179" s="87"/>
      <c r="AC179" s="87"/>
      <c r="AD179" s="87"/>
      <c r="AE179" s="87"/>
      <c r="AF179" s="87"/>
      <c r="AG179" s="87"/>
      <c r="AH179" s="87"/>
      <c r="AI179" s="87"/>
      <c r="AJ179" s="87"/>
      <c r="AK179" s="87"/>
      <c r="AL179" s="87"/>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row>
    <row r="180" spans="1:88" x14ac:dyDescent="0.25">
      <c r="A180" s="138" t="s">
        <v>311</v>
      </c>
      <c r="B180" s="139" t="s">
        <v>320</v>
      </c>
      <c r="C180" s="140">
        <v>1211</v>
      </c>
      <c r="D180" s="16"/>
      <c r="E180" s="87"/>
      <c r="F180" s="16"/>
      <c r="G180" s="16"/>
      <c r="H180" s="16"/>
      <c r="I180" s="134"/>
      <c r="J180" s="16"/>
      <c r="K180" s="16"/>
      <c r="L180" s="16"/>
      <c r="M180" s="87"/>
      <c r="N180" s="87"/>
      <c r="O180" s="87"/>
      <c r="P180" s="87"/>
      <c r="Q180" s="87"/>
      <c r="R180" s="87"/>
      <c r="S180" s="87"/>
      <c r="T180" s="87"/>
      <c r="U180" s="87"/>
      <c r="V180" s="87"/>
      <c r="W180" s="129"/>
      <c r="X180" s="87"/>
      <c r="Y180" s="87"/>
      <c r="Z180" s="87"/>
      <c r="AA180" s="87"/>
      <c r="AB180" s="87"/>
      <c r="AC180" s="87"/>
      <c r="AD180" s="87"/>
      <c r="AE180" s="87"/>
      <c r="AF180" s="87"/>
      <c r="AG180" s="87"/>
      <c r="AH180" s="87"/>
      <c r="AI180" s="87"/>
      <c r="AJ180" s="87"/>
      <c r="AK180" s="87"/>
      <c r="AL180" s="87"/>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row>
    <row r="181" spans="1:88" x14ac:dyDescent="0.25">
      <c r="A181" s="138" t="s">
        <v>311</v>
      </c>
      <c r="B181" s="139" t="s">
        <v>222</v>
      </c>
      <c r="C181" s="140">
        <v>1212</v>
      </c>
      <c r="D181" s="16"/>
      <c r="E181" s="87"/>
      <c r="F181" s="16"/>
      <c r="G181" s="16"/>
      <c r="H181" s="16"/>
      <c r="I181" s="134"/>
      <c r="J181" s="16"/>
      <c r="K181" s="16"/>
      <c r="L181" s="16"/>
      <c r="M181" s="87"/>
      <c r="N181" s="87"/>
      <c r="O181" s="87"/>
      <c r="P181" s="87"/>
      <c r="Q181" s="87"/>
      <c r="R181" s="87"/>
      <c r="S181" s="87"/>
      <c r="T181" s="87"/>
      <c r="U181" s="87"/>
      <c r="V181" s="87"/>
      <c r="W181" s="129"/>
      <c r="X181" s="87"/>
      <c r="Y181" s="87"/>
      <c r="Z181" s="87"/>
      <c r="AA181" s="87"/>
      <c r="AB181" s="87"/>
      <c r="AC181" s="87"/>
      <c r="AD181" s="87"/>
      <c r="AE181" s="87"/>
      <c r="AF181" s="87"/>
      <c r="AG181" s="87"/>
      <c r="AH181" s="87"/>
      <c r="AI181" s="87"/>
      <c r="AJ181" s="87"/>
      <c r="AK181" s="87"/>
      <c r="AL181" s="87"/>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row>
    <row r="182" spans="1:88" x14ac:dyDescent="0.25">
      <c r="A182" s="138" t="s">
        <v>311</v>
      </c>
      <c r="B182" s="139" t="s">
        <v>302</v>
      </c>
      <c r="C182" s="140">
        <v>1213</v>
      </c>
      <c r="D182" s="16"/>
      <c r="E182" s="87"/>
      <c r="F182" s="16"/>
      <c r="G182" s="16"/>
      <c r="H182" s="16"/>
      <c r="I182" s="134"/>
      <c r="J182" s="16"/>
      <c r="K182" s="16"/>
      <c r="L182" s="16"/>
      <c r="M182" s="87"/>
      <c r="N182" s="87"/>
      <c r="O182" s="87"/>
      <c r="P182" s="87"/>
      <c r="Q182" s="87"/>
      <c r="R182" s="87"/>
      <c r="S182" s="87"/>
      <c r="T182" s="87"/>
      <c r="U182" s="87"/>
      <c r="V182" s="87"/>
      <c r="W182" s="129"/>
      <c r="X182" s="87"/>
      <c r="Y182" s="87"/>
      <c r="Z182" s="87"/>
      <c r="AA182" s="87"/>
      <c r="AB182" s="87"/>
      <c r="AC182" s="87"/>
      <c r="AD182" s="87"/>
      <c r="AE182" s="87"/>
      <c r="AF182" s="87"/>
      <c r="AG182" s="87"/>
      <c r="AH182" s="87"/>
      <c r="AI182" s="87"/>
      <c r="AJ182" s="87"/>
      <c r="AK182" s="87"/>
      <c r="AL182" s="87"/>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row>
    <row r="183" spans="1:88" x14ac:dyDescent="0.25">
      <c r="A183" s="138" t="s">
        <v>311</v>
      </c>
      <c r="B183" s="139" t="s">
        <v>321</v>
      </c>
      <c r="C183" s="140">
        <v>1214</v>
      </c>
      <c r="D183" s="16"/>
      <c r="E183" s="87"/>
      <c r="F183" s="16"/>
      <c r="G183" s="16"/>
      <c r="H183" s="16"/>
      <c r="I183" s="134"/>
      <c r="J183" s="16"/>
      <c r="K183" s="16"/>
      <c r="L183" s="16"/>
      <c r="M183" s="87"/>
      <c r="N183" s="87"/>
      <c r="O183" s="87"/>
      <c r="P183" s="87"/>
      <c r="Q183" s="87"/>
      <c r="R183" s="87"/>
      <c r="S183" s="87"/>
      <c r="T183" s="87"/>
      <c r="U183" s="87"/>
      <c r="V183" s="87"/>
      <c r="W183" s="129"/>
      <c r="X183" s="87"/>
      <c r="Y183" s="87"/>
      <c r="Z183" s="87"/>
      <c r="AA183" s="87"/>
      <c r="AB183" s="87"/>
      <c r="AC183" s="87"/>
      <c r="AD183" s="87"/>
      <c r="AE183" s="87"/>
      <c r="AF183" s="87"/>
      <c r="AG183" s="87"/>
      <c r="AH183" s="87"/>
      <c r="AI183" s="87"/>
      <c r="AJ183" s="87"/>
      <c r="AK183" s="87"/>
      <c r="AL183" s="87"/>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row>
    <row r="184" spans="1:88" x14ac:dyDescent="0.25">
      <c r="A184" s="138" t="s">
        <v>311</v>
      </c>
      <c r="B184" s="139" t="s">
        <v>281</v>
      </c>
      <c r="C184" s="140">
        <v>1215</v>
      </c>
      <c r="D184" s="16"/>
      <c r="E184" s="87"/>
      <c r="F184" s="16"/>
      <c r="G184" s="16"/>
      <c r="H184" s="16"/>
      <c r="I184" s="134"/>
      <c r="J184" s="16"/>
      <c r="K184" s="16"/>
      <c r="L184" s="16"/>
      <c r="M184" s="87"/>
      <c r="N184" s="87"/>
      <c r="O184" s="87"/>
      <c r="P184" s="87"/>
      <c r="Q184" s="87"/>
      <c r="R184" s="87"/>
      <c r="S184" s="87"/>
      <c r="T184" s="87"/>
      <c r="U184" s="87"/>
      <c r="V184" s="87"/>
      <c r="W184" s="129"/>
      <c r="X184" s="87"/>
      <c r="Y184" s="87"/>
      <c r="Z184" s="87"/>
      <c r="AA184" s="87"/>
      <c r="AB184" s="87"/>
      <c r="AC184" s="87"/>
      <c r="AD184" s="87"/>
      <c r="AE184" s="87"/>
      <c r="AF184" s="87"/>
      <c r="AG184" s="87"/>
      <c r="AH184" s="87"/>
      <c r="AI184" s="87"/>
      <c r="AJ184" s="87"/>
      <c r="AK184" s="87"/>
      <c r="AL184" s="87"/>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row>
    <row r="185" spans="1:88" x14ac:dyDescent="0.25">
      <c r="A185" s="138" t="s">
        <v>311</v>
      </c>
      <c r="B185" s="139" t="s">
        <v>322</v>
      </c>
      <c r="C185" s="140">
        <v>1216</v>
      </c>
      <c r="D185" s="16"/>
      <c r="E185" s="87"/>
      <c r="F185" s="16"/>
      <c r="G185" s="16"/>
      <c r="H185" s="16"/>
      <c r="I185" s="134"/>
      <c r="J185" s="16"/>
      <c r="K185" s="16"/>
      <c r="L185" s="16"/>
      <c r="M185" s="87"/>
      <c r="N185" s="87"/>
      <c r="O185" s="87"/>
      <c r="P185" s="87"/>
      <c r="Q185" s="87"/>
      <c r="R185" s="87"/>
      <c r="S185" s="87"/>
      <c r="T185" s="87"/>
      <c r="U185" s="87"/>
      <c r="V185" s="87"/>
      <c r="W185" s="129"/>
      <c r="X185" s="87"/>
      <c r="Y185" s="87"/>
      <c r="Z185" s="87"/>
      <c r="AA185" s="87"/>
      <c r="AB185" s="87"/>
      <c r="AC185" s="87"/>
      <c r="AD185" s="87"/>
      <c r="AE185" s="87"/>
      <c r="AF185" s="87"/>
      <c r="AG185" s="87"/>
      <c r="AH185" s="87"/>
      <c r="AI185" s="87"/>
      <c r="AJ185" s="87"/>
      <c r="AK185" s="87"/>
      <c r="AL185" s="87"/>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row>
    <row r="186" spans="1:88" x14ac:dyDescent="0.25">
      <c r="A186" s="138" t="s">
        <v>311</v>
      </c>
      <c r="B186" s="139" t="s">
        <v>323</v>
      </c>
      <c r="C186" s="140">
        <v>1217</v>
      </c>
      <c r="D186" s="16"/>
      <c r="E186" s="87"/>
      <c r="F186" s="16"/>
      <c r="G186" s="16"/>
      <c r="H186" s="16"/>
      <c r="I186" s="134"/>
      <c r="J186" s="16"/>
      <c r="K186" s="16"/>
      <c r="L186" s="16"/>
      <c r="M186" s="87"/>
      <c r="N186" s="87"/>
      <c r="O186" s="87"/>
      <c r="P186" s="87"/>
      <c r="Q186" s="87"/>
      <c r="R186" s="87"/>
      <c r="S186" s="87"/>
      <c r="T186" s="87"/>
      <c r="U186" s="87"/>
      <c r="V186" s="87"/>
      <c r="W186" s="129"/>
      <c r="X186" s="87"/>
      <c r="Y186" s="87"/>
      <c r="Z186" s="87"/>
      <c r="AA186" s="87"/>
      <c r="AB186" s="87"/>
      <c r="AC186" s="87"/>
      <c r="AD186" s="87"/>
      <c r="AE186" s="87"/>
      <c r="AF186" s="87"/>
      <c r="AG186" s="87"/>
      <c r="AH186" s="87"/>
      <c r="AI186" s="87"/>
      <c r="AJ186" s="87"/>
      <c r="AK186" s="87"/>
      <c r="AL186" s="87"/>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row>
    <row r="187" spans="1:88" x14ac:dyDescent="0.25">
      <c r="A187" s="138" t="s">
        <v>311</v>
      </c>
      <c r="B187" s="139" t="s">
        <v>324</v>
      </c>
      <c r="C187" s="140">
        <v>1218</v>
      </c>
      <c r="D187" s="16"/>
      <c r="E187" s="87"/>
      <c r="F187" s="16"/>
      <c r="G187" s="16"/>
      <c r="H187" s="16"/>
      <c r="I187" s="134"/>
      <c r="J187" s="16"/>
      <c r="K187" s="16"/>
      <c r="L187" s="16"/>
      <c r="M187" s="87"/>
      <c r="N187" s="87"/>
      <c r="O187" s="87"/>
      <c r="P187" s="87"/>
      <c r="Q187" s="87"/>
      <c r="R187" s="87"/>
      <c r="S187" s="87"/>
      <c r="T187" s="87"/>
      <c r="U187" s="87"/>
      <c r="V187" s="87"/>
      <c r="W187" s="129"/>
      <c r="X187" s="87"/>
      <c r="Y187" s="87"/>
      <c r="Z187" s="87"/>
      <c r="AA187" s="87"/>
      <c r="AB187" s="87"/>
      <c r="AC187" s="87"/>
      <c r="AD187" s="87"/>
      <c r="AE187" s="87"/>
      <c r="AF187" s="87"/>
      <c r="AG187" s="87"/>
      <c r="AH187" s="87"/>
      <c r="AI187" s="87"/>
      <c r="AJ187" s="87"/>
      <c r="AK187" s="87"/>
      <c r="AL187" s="87"/>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row>
    <row r="188" spans="1:88" x14ac:dyDescent="0.25">
      <c r="A188" s="138" t="s">
        <v>311</v>
      </c>
      <c r="B188" s="139" t="s">
        <v>325</v>
      </c>
      <c r="C188" s="140">
        <v>1219</v>
      </c>
      <c r="D188" s="16"/>
      <c r="E188" s="87"/>
      <c r="F188" s="16"/>
      <c r="G188" s="16"/>
      <c r="H188" s="16"/>
      <c r="I188" s="134"/>
      <c r="J188" s="16"/>
      <c r="K188" s="16"/>
      <c r="L188" s="16"/>
      <c r="M188" s="87"/>
      <c r="N188" s="87"/>
      <c r="O188" s="87"/>
      <c r="P188" s="87"/>
      <c r="Q188" s="87"/>
      <c r="R188" s="87"/>
      <c r="S188" s="87"/>
      <c r="T188" s="87"/>
      <c r="U188" s="87"/>
      <c r="V188" s="87"/>
      <c r="W188" s="129"/>
      <c r="X188" s="87"/>
      <c r="Y188" s="87"/>
      <c r="Z188" s="87"/>
      <c r="AA188" s="87"/>
      <c r="AB188" s="87"/>
      <c r="AC188" s="87"/>
      <c r="AD188" s="87"/>
      <c r="AE188" s="87"/>
      <c r="AF188" s="87"/>
      <c r="AG188" s="87"/>
      <c r="AH188" s="87"/>
      <c r="AI188" s="87"/>
      <c r="AJ188" s="87"/>
      <c r="AK188" s="87"/>
      <c r="AL188" s="87"/>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row>
    <row r="189" spans="1:88" x14ac:dyDescent="0.25">
      <c r="A189" s="130" t="s">
        <v>56</v>
      </c>
      <c r="B189" s="139" t="s">
        <v>57</v>
      </c>
      <c r="C189" s="140">
        <v>1301</v>
      </c>
      <c r="D189" s="16"/>
      <c r="E189" s="87"/>
      <c r="F189" s="16"/>
      <c r="G189" s="16"/>
      <c r="H189" s="16"/>
      <c r="I189" s="134"/>
      <c r="J189" s="16"/>
      <c r="K189" s="16"/>
      <c r="L189" s="16"/>
      <c r="M189" s="87"/>
      <c r="N189" s="87"/>
      <c r="O189" s="87"/>
      <c r="P189" s="87"/>
      <c r="Q189" s="87"/>
      <c r="R189" s="87"/>
      <c r="S189" s="87"/>
      <c r="T189" s="87"/>
      <c r="U189" s="87"/>
      <c r="V189" s="87"/>
      <c r="W189" s="129"/>
      <c r="X189" s="87"/>
      <c r="Y189" s="87"/>
      <c r="Z189" s="87"/>
      <c r="AA189" s="87"/>
      <c r="AB189" s="87"/>
      <c r="AC189" s="87"/>
      <c r="AD189" s="87"/>
      <c r="AE189" s="87"/>
      <c r="AF189" s="87"/>
      <c r="AG189" s="87"/>
      <c r="AH189" s="87"/>
      <c r="AI189" s="87"/>
      <c r="AJ189" s="87"/>
      <c r="AK189" s="87"/>
      <c r="AL189" s="87"/>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row>
    <row r="190" spans="1:88" x14ac:dyDescent="0.25">
      <c r="A190" s="130" t="s">
        <v>56</v>
      </c>
      <c r="B190" s="139" t="s">
        <v>58</v>
      </c>
      <c r="C190" s="140">
        <v>1302</v>
      </c>
      <c r="D190" s="16"/>
      <c r="E190" s="87"/>
      <c r="F190" s="16"/>
      <c r="G190" s="16"/>
      <c r="H190" s="16"/>
      <c r="I190" s="134"/>
      <c r="J190" s="16"/>
      <c r="K190" s="16"/>
      <c r="L190" s="16"/>
      <c r="M190" s="87"/>
      <c r="N190" s="87"/>
      <c r="O190" s="87"/>
      <c r="P190" s="87"/>
      <c r="Q190" s="87"/>
      <c r="R190" s="87"/>
      <c r="S190" s="87"/>
      <c r="T190" s="87"/>
      <c r="U190" s="87"/>
      <c r="V190" s="87"/>
      <c r="W190" s="129"/>
      <c r="X190" s="87"/>
      <c r="Y190" s="87"/>
      <c r="Z190" s="87"/>
      <c r="AA190" s="87"/>
      <c r="AB190" s="87"/>
      <c r="AC190" s="87"/>
      <c r="AD190" s="87"/>
      <c r="AE190" s="87"/>
      <c r="AF190" s="87"/>
      <c r="AG190" s="87"/>
      <c r="AH190" s="87"/>
      <c r="AI190" s="87"/>
      <c r="AJ190" s="87"/>
      <c r="AK190" s="87"/>
      <c r="AL190" s="87"/>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row>
    <row r="191" spans="1:88" x14ac:dyDescent="0.25">
      <c r="A191" s="130" t="s">
        <v>56</v>
      </c>
      <c r="B191" s="139" t="s">
        <v>59</v>
      </c>
      <c r="C191" s="140">
        <v>1303</v>
      </c>
      <c r="D191" s="16"/>
      <c r="E191" s="87"/>
      <c r="F191" s="16"/>
      <c r="G191" s="16"/>
      <c r="H191" s="16"/>
      <c r="I191" s="134"/>
      <c r="J191" s="16"/>
      <c r="K191" s="16"/>
      <c r="L191" s="16"/>
      <c r="M191" s="87"/>
      <c r="N191" s="87"/>
      <c r="O191" s="87"/>
      <c r="P191" s="87"/>
      <c r="Q191" s="87"/>
      <c r="R191" s="87"/>
      <c r="S191" s="87"/>
      <c r="T191" s="87"/>
      <c r="U191" s="87"/>
      <c r="V191" s="87"/>
      <c r="W191" s="129"/>
      <c r="X191" s="87"/>
      <c r="Y191" s="87"/>
      <c r="Z191" s="87"/>
      <c r="AA191" s="87"/>
      <c r="AB191" s="87"/>
      <c r="AC191" s="87"/>
      <c r="AD191" s="87"/>
      <c r="AE191" s="87"/>
      <c r="AF191" s="87"/>
      <c r="AG191" s="87"/>
      <c r="AH191" s="87"/>
      <c r="AI191" s="87"/>
      <c r="AJ191" s="87"/>
      <c r="AK191" s="87"/>
      <c r="AL191" s="87"/>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row>
    <row r="192" spans="1:88" x14ac:dyDescent="0.25">
      <c r="A192" s="130" t="s">
        <v>56</v>
      </c>
      <c r="B192" s="139" t="s">
        <v>60</v>
      </c>
      <c r="C192" s="140">
        <v>1304</v>
      </c>
      <c r="D192" s="16"/>
      <c r="E192" s="87"/>
      <c r="F192" s="16"/>
      <c r="G192" s="16"/>
      <c r="H192" s="16"/>
      <c r="I192" s="134"/>
      <c r="J192" s="16"/>
      <c r="K192" s="16"/>
      <c r="L192" s="16"/>
      <c r="M192" s="87"/>
      <c r="N192" s="87"/>
      <c r="O192" s="87"/>
      <c r="P192" s="87"/>
      <c r="Q192" s="87"/>
      <c r="R192" s="87"/>
      <c r="S192" s="87"/>
      <c r="T192" s="87"/>
      <c r="U192" s="87"/>
      <c r="V192" s="87"/>
      <c r="W192" s="129"/>
      <c r="X192" s="87"/>
      <c r="Y192" s="87"/>
      <c r="Z192" s="87"/>
      <c r="AA192" s="87"/>
      <c r="AB192" s="87"/>
      <c r="AC192" s="87"/>
      <c r="AD192" s="87"/>
      <c r="AE192" s="87"/>
      <c r="AF192" s="87"/>
      <c r="AG192" s="87"/>
      <c r="AH192" s="87"/>
      <c r="AI192" s="87"/>
      <c r="AJ192" s="87"/>
      <c r="AK192" s="87"/>
      <c r="AL192" s="87"/>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row>
    <row r="193" spans="1:88" x14ac:dyDescent="0.25">
      <c r="A193" s="130" t="s">
        <v>56</v>
      </c>
      <c r="B193" s="139" t="s">
        <v>61</v>
      </c>
      <c r="C193" s="140">
        <v>1305</v>
      </c>
      <c r="D193" s="16"/>
      <c r="E193" s="87"/>
      <c r="F193" s="16"/>
      <c r="G193" s="16"/>
      <c r="H193" s="16"/>
      <c r="I193" s="134"/>
      <c r="J193" s="16"/>
      <c r="K193" s="16"/>
      <c r="L193" s="16"/>
      <c r="M193" s="87"/>
      <c r="N193" s="87"/>
      <c r="O193" s="87"/>
      <c r="P193" s="87"/>
      <c r="Q193" s="87"/>
      <c r="R193" s="87"/>
      <c r="S193" s="87"/>
      <c r="T193" s="87"/>
      <c r="U193" s="87"/>
      <c r="V193" s="87"/>
      <c r="W193" s="129"/>
      <c r="X193" s="87"/>
      <c r="Y193" s="87"/>
      <c r="Z193" s="87"/>
      <c r="AA193" s="87"/>
      <c r="AB193" s="87"/>
      <c r="AC193" s="87"/>
      <c r="AD193" s="87"/>
      <c r="AE193" s="87"/>
      <c r="AF193" s="87"/>
      <c r="AG193" s="87"/>
      <c r="AH193" s="87"/>
      <c r="AI193" s="87"/>
      <c r="AJ193" s="87"/>
      <c r="AK193" s="87"/>
      <c r="AL193" s="87"/>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row>
    <row r="194" spans="1:88" x14ac:dyDescent="0.25">
      <c r="A194" s="130" t="s">
        <v>56</v>
      </c>
      <c r="B194" s="139" t="s">
        <v>62</v>
      </c>
      <c r="C194" s="140">
        <v>1306</v>
      </c>
      <c r="D194" s="16"/>
      <c r="E194" s="87"/>
      <c r="F194" s="16"/>
      <c r="G194" s="16"/>
      <c r="H194" s="16"/>
      <c r="I194" s="134"/>
      <c r="J194" s="16"/>
      <c r="K194" s="16"/>
      <c r="L194" s="16"/>
      <c r="M194" s="87"/>
      <c r="N194" s="87"/>
      <c r="O194" s="87"/>
      <c r="P194" s="87"/>
      <c r="Q194" s="87"/>
      <c r="R194" s="87"/>
      <c r="S194" s="87"/>
      <c r="T194" s="87"/>
      <c r="U194" s="87"/>
      <c r="V194" s="87"/>
      <c r="W194" s="129"/>
      <c r="X194" s="87"/>
      <c r="Y194" s="87"/>
      <c r="Z194" s="87"/>
      <c r="AA194" s="87"/>
      <c r="AB194" s="87"/>
      <c r="AC194" s="87"/>
      <c r="AD194" s="87"/>
      <c r="AE194" s="87"/>
      <c r="AF194" s="87"/>
      <c r="AG194" s="87"/>
      <c r="AH194" s="87"/>
      <c r="AI194" s="87"/>
      <c r="AJ194" s="87"/>
      <c r="AK194" s="87"/>
      <c r="AL194" s="87"/>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row>
    <row r="195" spans="1:88" x14ac:dyDescent="0.25">
      <c r="A195" s="130" t="s">
        <v>56</v>
      </c>
      <c r="B195" s="139" t="s">
        <v>63</v>
      </c>
      <c r="C195" s="140">
        <v>1307</v>
      </c>
      <c r="D195" s="16"/>
      <c r="E195" s="87"/>
      <c r="F195" s="16"/>
      <c r="G195" s="16"/>
      <c r="H195" s="16"/>
      <c r="I195" s="134"/>
      <c r="J195" s="16"/>
      <c r="K195" s="16"/>
      <c r="L195" s="16"/>
      <c r="M195" s="87"/>
      <c r="N195" s="87"/>
      <c r="O195" s="87"/>
      <c r="P195" s="87"/>
      <c r="Q195" s="87"/>
      <c r="R195" s="87"/>
      <c r="S195" s="87"/>
      <c r="T195" s="87"/>
      <c r="U195" s="87"/>
      <c r="V195" s="87"/>
      <c r="W195" s="129"/>
      <c r="X195" s="87"/>
      <c r="Y195" s="87"/>
      <c r="Z195" s="87"/>
      <c r="AA195" s="87"/>
      <c r="AB195" s="87"/>
      <c r="AC195" s="87"/>
      <c r="AD195" s="87"/>
      <c r="AE195" s="87"/>
      <c r="AF195" s="87"/>
      <c r="AG195" s="87"/>
      <c r="AH195" s="87"/>
      <c r="AI195" s="87"/>
      <c r="AJ195" s="87"/>
      <c r="AK195" s="87"/>
      <c r="AL195" s="87"/>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row>
    <row r="196" spans="1:88" x14ac:dyDescent="0.25">
      <c r="A196" s="130" t="s">
        <v>56</v>
      </c>
      <c r="B196" s="139" t="s">
        <v>64</v>
      </c>
      <c r="C196" s="140">
        <v>1308</v>
      </c>
      <c r="D196" s="16"/>
      <c r="E196" s="87"/>
      <c r="F196" s="16"/>
      <c r="G196" s="16"/>
      <c r="H196" s="16"/>
      <c r="I196" s="134"/>
      <c r="J196" s="16"/>
      <c r="K196" s="16"/>
      <c r="L196" s="16"/>
      <c r="M196" s="87"/>
      <c r="N196" s="87"/>
      <c r="O196" s="87"/>
      <c r="P196" s="87"/>
      <c r="Q196" s="87"/>
      <c r="R196" s="87"/>
      <c r="S196" s="87"/>
      <c r="T196" s="87"/>
      <c r="U196" s="87"/>
      <c r="V196" s="87"/>
      <c r="W196" s="129"/>
      <c r="X196" s="87"/>
      <c r="Y196" s="87"/>
      <c r="Z196" s="87"/>
      <c r="AA196" s="87"/>
      <c r="AB196" s="87"/>
      <c r="AC196" s="87"/>
      <c r="AD196" s="87"/>
      <c r="AE196" s="87"/>
      <c r="AF196" s="87"/>
      <c r="AG196" s="87"/>
      <c r="AH196" s="87"/>
      <c r="AI196" s="87"/>
      <c r="AJ196" s="87"/>
      <c r="AK196" s="87"/>
      <c r="AL196" s="87"/>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row>
    <row r="197" spans="1:88" x14ac:dyDescent="0.25">
      <c r="A197" s="130" t="s">
        <v>56</v>
      </c>
      <c r="B197" s="139" t="s">
        <v>65</v>
      </c>
      <c r="C197" s="140">
        <v>1309</v>
      </c>
      <c r="D197" s="16"/>
      <c r="E197" s="87"/>
      <c r="F197" s="16"/>
      <c r="G197" s="16"/>
      <c r="H197" s="16"/>
      <c r="I197" s="134"/>
      <c r="J197" s="16"/>
      <c r="K197" s="16"/>
      <c r="L197" s="16"/>
      <c r="M197" s="87"/>
      <c r="N197" s="87"/>
      <c r="O197" s="87"/>
      <c r="P197" s="87"/>
      <c r="Q197" s="87"/>
      <c r="R197" s="87"/>
      <c r="S197" s="87"/>
      <c r="T197" s="87"/>
      <c r="U197" s="87"/>
      <c r="V197" s="87"/>
      <c r="W197" s="129"/>
      <c r="X197" s="87"/>
      <c r="Y197" s="87"/>
      <c r="Z197" s="87"/>
      <c r="AA197" s="87"/>
      <c r="AB197" s="87"/>
      <c r="AC197" s="87"/>
      <c r="AD197" s="87"/>
      <c r="AE197" s="87"/>
      <c r="AF197" s="87"/>
      <c r="AG197" s="87"/>
      <c r="AH197" s="87"/>
      <c r="AI197" s="87"/>
      <c r="AJ197" s="87"/>
      <c r="AK197" s="87"/>
      <c r="AL197" s="87"/>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row>
    <row r="198" spans="1:88" x14ac:dyDescent="0.25">
      <c r="A198" s="130" t="s">
        <v>56</v>
      </c>
      <c r="B198" s="139" t="s">
        <v>66</v>
      </c>
      <c r="C198" s="140">
        <v>1310</v>
      </c>
      <c r="D198" s="16"/>
      <c r="E198" s="87"/>
      <c r="F198" s="16"/>
      <c r="G198" s="16"/>
      <c r="H198" s="16"/>
      <c r="I198" s="134"/>
      <c r="J198" s="16"/>
      <c r="K198" s="16"/>
      <c r="L198" s="16"/>
      <c r="M198" s="87"/>
      <c r="N198" s="87"/>
      <c r="O198" s="87"/>
      <c r="P198" s="87"/>
      <c r="Q198" s="87"/>
      <c r="R198" s="87"/>
      <c r="S198" s="87"/>
      <c r="T198" s="87"/>
      <c r="U198" s="87"/>
      <c r="V198" s="87"/>
      <c r="W198" s="129"/>
      <c r="X198" s="87"/>
      <c r="Y198" s="87"/>
      <c r="Z198" s="87"/>
      <c r="AA198" s="87"/>
      <c r="AB198" s="87"/>
      <c r="AC198" s="87"/>
      <c r="AD198" s="87"/>
      <c r="AE198" s="87"/>
      <c r="AF198" s="87"/>
      <c r="AG198" s="87"/>
      <c r="AH198" s="87"/>
      <c r="AI198" s="87"/>
      <c r="AJ198" s="87"/>
      <c r="AK198" s="87"/>
      <c r="AL198" s="87"/>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row>
    <row r="199" spans="1:88" x14ac:dyDescent="0.25">
      <c r="A199" s="130" t="s">
        <v>56</v>
      </c>
      <c r="B199" s="139" t="s">
        <v>67</v>
      </c>
      <c r="C199" s="140">
        <v>1311</v>
      </c>
      <c r="D199" s="16"/>
      <c r="E199" s="87"/>
      <c r="F199" s="16"/>
      <c r="G199" s="16"/>
      <c r="H199" s="16"/>
      <c r="I199" s="134"/>
      <c r="J199" s="16"/>
      <c r="K199" s="16"/>
      <c r="L199" s="16"/>
      <c r="M199" s="87"/>
      <c r="N199" s="87"/>
      <c r="O199" s="87"/>
      <c r="P199" s="87"/>
      <c r="Q199" s="87"/>
      <c r="R199" s="87"/>
      <c r="S199" s="87"/>
      <c r="T199" s="87"/>
      <c r="U199" s="87"/>
      <c r="V199" s="87"/>
      <c r="W199" s="129"/>
      <c r="X199" s="87"/>
      <c r="Y199" s="87"/>
      <c r="Z199" s="87"/>
      <c r="AA199" s="87"/>
      <c r="AB199" s="87"/>
      <c r="AC199" s="87"/>
      <c r="AD199" s="87"/>
      <c r="AE199" s="87"/>
      <c r="AF199" s="87"/>
      <c r="AG199" s="87"/>
      <c r="AH199" s="87"/>
      <c r="AI199" s="87"/>
      <c r="AJ199" s="87"/>
      <c r="AK199" s="87"/>
      <c r="AL199" s="87"/>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row>
    <row r="200" spans="1:88" x14ac:dyDescent="0.25">
      <c r="A200" s="130" t="s">
        <v>56</v>
      </c>
      <c r="B200" s="139" t="s">
        <v>68</v>
      </c>
      <c r="C200" s="140">
        <v>1312</v>
      </c>
      <c r="D200" s="16"/>
      <c r="E200" s="87"/>
      <c r="F200" s="16"/>
      <c r="G200" s="16"/>
      <c r="H200" s="16"/>
      <c r="I200" s="134"/>
      <c r="J200" s="16"/>
      <c r="K200" s="16"/>
      <c r="L200" s="16"/>
      <c r="M200" s="87"/>
      <c r="N200" s="87"/>
      <c r="O200" s="87"/>
      <c r="P200" s="87"/>
      <c r="Q200" s="87"/>
      <c r="R200" s="87"/>
      <c r="S200" s="87"/>
      <c r="T200" s="87"/>
      <c r="U200" s="87"/>
      <c r="V200" s="87"/>
      <c r="W200" s="129"/>
      <c r="X200" s="87"/>
      <c r="Y200" s="87"/>
      <c r="Z200" s="87"/>
      <c r="AA200" s="87"/>
      <c r="AB200" s="87"/>
      <c r="AC200" s="87"/>
      <c r="AD200" s="87"/>
      <c r="AE200" s="87"/>
      <c r="AF200" s="87"/>
      <c r="AG200" s="87"/>
      <c r="AH200" s="87"/>
      <c r="AI200" s="87"/>
      <c r="AJ200" s="87"/>
      <c r="AK200" s="87"/>
      <c r="AL200" s="87"/>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row>
    <row r="201" spans="1:88" x14ac:dyDescent="0.25">
      <c r="A201" s="130" t="s">
        <v>56</v>
      </c>
      <c r="B201" s="139" t="s">
        <v>69</v>
      </c>
      <c r="C201" s="140">
        <v>1313</v>
      </c>
      <c r="D201" s="16"/>
      <c r="E201" s="87"/>
      <c r="F201" s="16"/>
      <c r="G201" s="16"/>
      <c r="H201" s="16"/>
      <c r="I201" s="134"/>
      <c r="J201" s="16"/>
      <c r="K201" s="16"/>
      <c r="L201" s="16"/>
      <c r="M201" s="87"/>
      <c r="N201" s="87"/>
      <c r="O201" s="87"/>
      <c r="P201" s="87"/>
      <c r="Q201" s="87"/>
      <c r="R201" s="87"/>
      <c r="S201" s="87"/>
      <c r="T201" s="87"/>
      <c r="U201" s="87"/>
      <c r="V201" s="87"/>
      <c r="W201" s="129"/>
      <c r="X201" s="87"/>
      <c r="Y201" s="87"/>
      <c r="Z201" s="87"/>
      <c r="AA201" s="87"/>
      <c r="AB201" s="87"/>
      <c r="AC201" s="87"/>
      <c r="AD201" s="87"/>
      <c r="AE201" s="87"/>
      <c r="AF201" s="87"/>
      <c r="AG201" s="87"/>
      <c r="AH201" s="87"/>
      <c r="AI201" s="87"/>
      <c r="AJ201" s="87"/>
      <c r="AK201" s="87"/>
      <c r="AL201" s="87"/>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row>
    <row r="202" spans="1:88" x14ac:dyDescent="0.25">
      <c r="A202" s="130" t="s">
        <v>56</v>
      </c>
      <c r="B202" s="139" t="s">
        <v>70</v>
      </c>
      <c r="C202" s="140">
        <v>1314</v>
      </c>
      <c r="D202" s="16"/>
      <c r="E202" s="87"/>
      <c r="F202" s="16"/>
      <c r="G202" s="16"/>
      <c r="H202" s="16"/>
      <c r="I202" s="134"/>
      <c r="J202" s="16"/>
      <c r="K202" s="16"/>
      <c r="L202" s="16"/>
      <c r="M202" s="87"/>
      <c r="N202" s="87"/>
      <c r="O202" s="87"/>
      <c r="P202" s="87"/>
      <c r="Q202" s="87"/>
      <c r="R202" s="87"/>
      <c r="S202" s="87"/>
      <c r="T202" s="87"/>
      <c r="U202" s="87"/>
      <c r="V202" s="87"/>
      <c r="W202" s="129"/>
      <c r="X202" s="87"/>
      <c r="Y202" s="87"/>
      <c r="Z202" s="87"/>
      <c r="AA202" s="87"/>
      <c r="AB202" s="87"/>
      <c r="AC202" s="87"/>
      <c r="AD202" s="87"/>
      <c r="AE202" s="87"/>
      <c r="AF202" s="87"/>
      <c r="AG202" s="87"/>
      <c r="AH202" s="87"/>
      <c r="AI202" s="87"/>
      <c r="AJ202" s="87"/>
      <c r="AK202" s="87"/>
      <c r="AL202" s="87"/>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row>
    <row r="203" spans="1:88" x14ac:dyDescent="0.25">
      <c r="A203" s="130" t="s">
        <v>56</v>
      </c>
      <c r="B203" s="139" t="s">
        <v>71</v>
      </c>
      <c r="C203" s="140">
        <v>1315</v>
      </c>
      <c r="D203" s="16"/>
      <c r="E203" s="87"/>
      <c r="F203" s="16"/>
      <c r="G203" s="16"/>
      <c r="H203" s="16"/>
      <c r="I203" s="134"/>
      <c r="J203" s="16"/>
      <c r="K203" s="16"/>
      <c r="L203" s="16"/>
      <c r="M203" s="87"/>
      <c r="N203" s="87"/>
      <c r="O203" s="87"/>
      <c r="P203" s="87"/>
      <c r="Q203" s="87"/>
      <c r="R203" s="87"/>
      <c r="S203" s="87"/>
      <c r="T203" s="87"/>
      <c r="U203" s="87"/>
      <c r="V203" s="87"/>
      <c r="W203" s="129"/>
      <c r="X203" s="87"/>
      <c r="Y203" s="87"/>
      <c r="Z203" s="87"/>
      <c r="AA203" s="87"/>
      <c r="AB203" s="87"/>
      <c r="AC203" s="87"/>
      <c r="AD203" s="87"/>
      <c r="AE203" s="87"/>
      <c r="AF203" s="87"/>
      <c r="AG203" s="87"/>
      <c r="AH203" s="87"/>
      <c r="AI203" s="87"/>
      <c r="AJ203" s="87"/>
      <c r="AK203" s="87"/>
      <c r="AL203" s="87"/>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row>
    <row r="204" spans="1:88" x14ac:dyDescent="0.25">
      <c r="A204" s="130" t="s">
        <v>56</v>
      </c>
      <c r="B204" s="139" t="s">
        <v>72</v>
      </c>
      <c r="C204" s="140">
        <v>1316</v>
      </c>
      <c r="D204" s="16"/>
      <c r="E204" s="87"/>
      <c r="F204" s="16"/>
      <c r="G204" s="16"/>
      <c r="H204" s="16"/>
      <c r="I204" s="134"/>
      <c r="J204" s="16"/>
      <c r="K204" s="16"/>
      <c r="L204" s="16"/>
      <c r="M204" s="87"/>
      <c r="N204" s="87"/>
      <c r="O204" s="87"/>
      <c r="P204" s="87"/>
      <c r="Q204" s="87"/>
      <c r="R204" s="87"/>
      <c r="S204" s="87"/>
      <c r="T204" s="87"/>
      <c r="U204" s="87"/>
      <c r="V204" s="87"/>
      <c r="W204" s="129"/>
      <c r="X204" s="87"/>
      <c r="Y204" s="87"/>
      <c r="Z204" s="87"/>
      <c r="AA204" s="87"/>
      <c r="AB204" s="87"/>
      <c r="AC204" s="87"/>
      <c r="AD204" s="87"/>
      <c r="AE204" s="87"/>
      <c r="AF204" s="87"/>
      <c r="AG204" s="87"/>
      <c r="AH204" s="87"/>
      <c r="AI204" s="87"/>
      <c r="AJ204" s="87"/>
      <c r="AK204" s="87"/>
      <c r="AL204" s="87"/>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row>
    <row r="205" spans="1:88" x14ac:dyDescent="0.25">
      <c r="A205" s="130" t="s">
        <v>56</v>
      </c>
      <c r="B205" s="139" t="s">
        <v>73</v>
      </c>
      <c r="C205" s="140">
        <v>1317</v>
      </c>
      <c r="D205" s="16"/>
      <c r="E205" s="87"/>
      <c r="F205" s="16"/>
      <c r="G205" s="16"/>
      <c r="H205" s="16"/>
      <c r="I205" s="134"/>
      <c r="J205" s="16"/>
      <c r="K205" s="16"/>
      <c r="L205" s="16"/>
      <c r="M205" s="87"/>
      <c r="N205" s="87"/>
      <c r="O205" s="87"/>
      <c r="P205" s="87"/>
      <c r="Q205" s="87"/>
      <c r="R205" s="87"/>
      <c r="S205" s="87"/>
      <c r="T205" s="87"/>
      <c r="U205" s="87"/>
      <c r="V205" s="87"/>
      <c r="W205" s="129"/>
      <c r="X205" s="87"/>
      <c r="Y205" s="87"/>
      <c r="Z205" s="87"/>
      <c r="AA205" s="87"/>
      <c r="AB205" s="87"/>
      <c r="AC205" s="87"/>
      <c r="AD205" s="87"/>
      <c r="AE205" s="87"/>
      <c r="AF205" s="87"/>
      <c r="AG205" s="87"/>
      <c r="AH205" s="87"/>
      <c r="AI205" s="87"/>
      <c r="AJ205" s="87"/>
      <c r="AK205" s="87"/>
      <c r="AL205" s="87"/>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row>
    <row r="206" spans="1:88" x14ac:dyDescent="0.25">
      <c r="A206" s="130" t="s">
        <v>56</v>
      </c>
      <c r="B206" s="139" t="s">
        <v>74</v>
      </c>
      <c r="C206" s="140">
        <v>1318</v>
      </c>
      <c r="D206" s="16"/>
      <c r="E206" s="87"/>
      <c r="F206" s="16"/>
      <c r="G206" s="16"/>
      <c r="H206" s="16"/>
      <c r="I206" s="134"/>
      <c r="J206" s="16"/>
      <c r="K206" s="16"/>
      <c r="L206" s="16"/>
      <c r="M206" s="87"/>
      <c r="N206" s="87"/>
      <c r="O206" s="87"/>
      <c r="P206" s="87"/>
      <c r="Q206" s="87"/>
      <c r="R206" s="87"/>
      <c r="S206" s="87"/>
      <c r="T206" s="87"/>
      <c r="U206" s="87"/>
      <c r="V206" s="87"/>
      <c r="W206" s="129"/>
      <c r="X206" s="87"/>
      <c r="Y206" s="87"/>
      <c r="Z206" s="87"/>
      <c r="AA206" s="87"/>
      <c r="AB206" s="87"/>
      <c r="AC206" s="87"/>
      <c r="AD206" s="87"/>
      <c r="AE206" s="87"/>
      <c r="AF206" s="87"/>
      <c r="AG206" s="87"/>
      <c r="AH206" s="87"/>
      <c r="AI206" s="87"/>
      <c r="AJ206" s="87"/>
      <c r="AK206" s="87"/>
      <c r="AL206" s="87"/>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row>
    <row r="207" spans="1:88" x14ac:dyDescent="0.25">
      <c r="A207" s="130" t="s">
        <v>56</v>
      </c>
      <c r="B207" s="139" t="s">
        <v>75</v>
      </c>
      <c r="C207" s="140">
        <v>1319</v>
      </c>
      <c r="D207" s="16"/>
      <c r="E207" s="87"/>
      <c r="F207" s="16"/>
      <c r="G207" s="16"/>
      <c r="H207" s="16"/>
      <c r="I207" s="134"/>
      <c r="J207" s="16"/>
      <c r="K207" s="16"/>
      <c r="L207" s="16"/>
      <c r="M207" s="87"/>
      <c r="N207" s="87"/>
      <c r="O207" s="87"/>
      <c r="P207" s="87"/>
      <c r="Q207" s="87"/>
      <c r="R207" s="87"/>
      <c r="S207" s="87"/>
      <c r="T207" s="87"/>
      <c r="U207" s="87"/>
      <c r="V207" s="87"/>
      <c r="W207" s="129"/>
      <c r="X207" s="87"/>
      <c r="Y207" s="87"/>
      <c r="Z207" s="87"/>
      <c r="AA207" s="87"/>
      <c r="AB207" s="87"/>
      <c r="AC207" s="87"/>
      <c r="AD207" s="87"/>
      <c r="AE207" s="87"/>
      <c r="AF207" s="87"/>
      <c r="AG207" s="87"/>
      <c r="AH207" s="87"/>
      <c r="AI207" s="87"/>
      <c r="AJ207" s="87"/>
      <c r="AK207" s="87"/>
      <c r="AL207" s="87"/>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row>
    <row r="208" spans="1:88" x14ac:dyDescent="0.25">
      <c r="A208" s="130" t="s">
        <v>56</v>
      </c>
      <c r="B208" s="139" t="s">
        <v>76</v>
      </c>
      <c r="C208" s="140">
        <v>1320</v>
      </c>
      <c r="D208" s="16"/>
      <c r="E208" s="87"/>
      <c r="F208" s="16"/>
      <c r="G208" s="16"/>
      <c r="H208" s="16"/>
      <c r="I208" s="134"/>
      <c r="J208" s="16"/>
      <c r="K208" s="16"/>
      <c r="L208" s="16"/>
      <c r="M208" s="87"/>
      <c r="N208" s="87"/>
      <c r="O208" s="87"/>
      <c r="P208" s="87"/>
      <c r="Q208" s="87"/>
      <c r="R208" s="87"/>
      <c r="S208" s="87"/>
      <c r="T208" s="87"/>
      <c r="U208" s="87"/>
      <c r="V208" s="87"/>
      <c r="W208" s="129"/>
      <c r="X208" s="87"/>
      <c r="Y208" s="87"/>
      <c r="Z208" s="87"/>
      <c r="AA208" s="87"/>
      <c r="AB208" s="87"/>
      <c r="AC208" s="87"/>
      <c r="AD208" s="87"/>
      <c r="AE208" s="87"/>
      <c r="AF208" s="87"/>
      <c r="AG208" s="87"/>
      <c r="AH208" s="87"/>
      <c r="AI208" s="87"/>
      <c r="AJ208" s="87"/>
      <c r="AK208" s="87"/>
      <c r="AL208" s="87"/>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row>
    <row r="209" spans="1:88" x14ac:dyDescent="0.25">
      <c r="A209" s="130" t="s">
        <v>56</v>
      </c>
      <c r="B209" s="139" t="s">
        <v>77</v>
      </c>
      <c r="C209" s="140">
        <v>1321</v>
      </c>
      <c r="D209" s="16"/>
      <c r="E209" s="87"/>
      <c r="F209" s="16"/>
      <c r="G209" s="16"/>
      <c r="H209" s="16"/>
      <c r="I209" s="134"/>
      <c r="J209" s="16"/>
      <c r="K209" s="16"/>
      <c r="L209" s="16"/>
      <c r="M209" s="87"/>
      <c r="N209" s="87"/>
      <c r="O209" s="87"/>
      <c r="P209" s="87"/>
      <c r="Q209" s="87"/>
      <c r="R209" s="87"/>
      <c r="S209" s="87"/>
      <c r="T209" s="87"/>
      <c r="U209" s="87"/>
      <c r="V209" s="87"/>
      <c r="W209" s="129"/>
      <c r="X209" s="87"/>
      <c r="Y209" s="87"/>
      <c r="Z209" s="87"/>
      <c r="AA209" s="87"/>
      <c r="AB209" s="87"/>
      <c r="AC209" s="87"/>
      <c r="AD209" s="87"/>
      <c r="AE209" s="87"/>
      <c r="AF209" s="87"/>
      <c r="AG209" s="87"/>
      <c r="AH209" s="87"/>
      <c r="AI209" s="87"/>
      <c r="AJ209" s="87"/>
      <c r="AK209" s="87"/>
      <c r="AL209" s="87"/>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row>
    <row r="210" spans="1:88" x14ac:dyDescent="0.25">
      <c r="A210" s="130" t="s">
        <v>56</v>
      </c>
      <c r="B210" s="139" t="s">
        <v>78</v>
      </c>
      <c r="C210" s="140">
        <v>1322</v>
      </c>
      <c r="D210" s="16"/>
      <c r="E210" s="87"/>
      <c r="F210" s="16"/>
      <c r="G210" s="16"/>
      <c r="H210" s="16"/>
      <c r="I210" s="134"/>
      <c r="J210" s="16"/>
      <c r="K210" s="16"/>
      <c r="L210" s="16"/>
      <c r="M210" s="87"/>
      <c r="N210" s="87"/>
      <c r="O210" s="87"/>
      <c r="P210" s="87"/>
      <c r="Q210" s="87"/>
      <c r="R210" s="87"/>
      <c r="S210" s="87"/>
      <c r="T210" s="87"/>
      <c r="U210" s="87"/>
      <c r="V210" s="87"/>
      <c r="W210" s="129"/>
      <c r="X210" s="87"/>
      <c r="Y210" s="87"/>
      <c r="Z210" s="87"/>
      <c r="AA210" s="87"/>
      <c r="AB210" s="87"/>
      <c r="AC210" s="87"/>
      <c r="AD210" s="87"/>
      <c r="AE210" s="87"/>
      <c r="AF210" s="87"/>
      <c r="AG210" s="87"/>
      <c r="AH210" s="87"/>
      <c r="AI210" s="87"/>
      <c r="AJ210" s="87"/>
      <c r="AK210" s="87"/>
      <c r="AL210" s="87"/>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row>
    <row r="211" spans="1:88" x14ac:dyDescent="0.25">
      <c r="A211" s="130" t="s">
        <v>56</v>
      </c>
      <c r="B211" s="139" t="s">
        <v>79</v>
      </c>
      <c r="C211" s="140">
        <v>1323</v>
      </c>
      <c r="D211" s="16"/>
      <c r="E211" s="87"/>
      <c r="F211" s="16"/>
      <c r="G211" s="16"/>
      <c r="H211" s="16"/>
      <c r="I211" s="134"/>
      <c r="J211" s="16"/>
      <c r="K211" s="16"/>
      <c r="L211" s="16"/>
      <c r="M211" s="87"/>
      <c r="N211" s="87"/>
      <c r="O211" s="87"/>
      <c r="P211" s="87"/>
      <c r="Q211" s="87"/>
      <c r="R211" s="87"/>
      <c r="S211" s="87"/>
      <c r="T211" s="87"/>
      <c r="U211" s="87"/>
      <c r="V211" s="87"/>
      <c r="W211" s="129"/>
      <c r="X211" s="87"/>
      <c r="Y211" s="87"/>
      <c r="Z211" s="87"/>
      <c r="AA211" s="87"/>
      <c r="AB211" s="87"/>
      <c r="AC211" s="87"/>
      <c r="AD211" s="87"/>
      <c r="AE211" s="87"/>
      <c r="AF211" s="87"/>
      <c r="AG211" s="87"/>
      <c r="AH211" s="87"/>
      <c r="AI211" s="87"/>
      <c r="AJ211" s="87"/>
      <c r="AK211" s="87"/>
      <c r="AL211" s="87"/>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row>
    <row r="212" spans="1:88" x14ac:dyDescent="0.25">
      <c r="A212" s="130" t="s">
        <v>56</v>
      </c>
      <c r="B212" s="139" t="s">
        <v>80</v>
      </c>
      <c r="C212" s="140">
        <v>1324</v>
      </c>
      <c r="D212" s="16"/>
      <c r="E212" s="87"/>
      <c r="F212" s="16"/>
      <c r="G212" s="16"/>
      <c r="H212" s="16"/>
      <c r="I212" s="134"/>
      <c r="J212" s="16"/>
      <c r="K212" s="16"/>
      <c r="L212" s="16"/>
      <c r="M212" s="87"/>
      <c r="N212" s="87"/>
      <c r="O212" s="87"/>
      <c r="P212" s="87"/>
      <c r="Q212" s="87"/>
      <c r="R212" s="87"/>
      <c r="S212" s="87"/>
      <c r="T212" s="87"/>
      <c r="U212" s="87"/>
      <c r="V212" s="87"/>
      <c r="W212" s="129"/>
      <c r="X212" s="87"/>
      <c r="Y212" s="87"/>
      <c r="Z212" s="87"/>
      <c r="AA212" s="87"/>
      <c r="AB212" s="87"/>
      <c r="AC212" s="87"/>
      <c r="AD212" s="87"/>
      <c r="AE212" s="87"/>
      <c r="AF212" s="87"/>
      <c r="AG212" s="87"/>
      <c r="AH212" s="87"/>
      <c r="AI212" s="87"/>
      <c r="AJ212" s="87"/>
      <c r="AK212" s="87"/>
      <c r="AL212" s="87"/>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row>
    <row r="213" spans="1:88" x14ac:dyDescent="0.25">
      <c r="A213" s="130" t="s">
        <v>56</v>
      </c>
      <c r="B213" s="139" t="s">
        <v>81</v>
      </c>
      <c r="C213" s="140">
        <v>1325</v>
      </c>
      <c r="D213" s="16"/>
      <c r="E213" s="87"/>
      <c r="F213" s="16"/>
      <c r="G213" s="16"/>
      <c r="H213" s="16"/>
      <c r="I213" s="134"/>
      <c r="J213" s="16"/>
      <c r="K213" s="16"/>
      <c r="L213" s="16"/>
      <c r="M213" s="87"/>
      <c r="N213" s="87"/>
      <c r="O213" s="87"/>
      <c r="P213" s="87"/>
      <c r="Q213" s="87"/>
      <c r="R213" s="87"/>
      <c r="S213" s="87"/>
      <c r="T213" s="87"/>
      <c r="U213" s="87"/>
      <c r="V213" s="87"/>
      <c r="W213" s="129"/>
      <c r="X213" s="87"/>
      <c r="Y213" s="87"/>
      <c r="Z213" s="87"/>
      <c r="AA213" s="87"/>
      <c r="AB213" s="87"/>
      <c r="AC213" s="87"/>
      <c r="AD213" s="87"/>
      <c r="AE213" s="87"/>
      <c r="AF213" s="87"/>
      <c r="AG213" s="87"/>
      <c r="AH213" s="87"/>
      <c r="AI213" s="87"/>
      <c r="AJ213" s="87"/>
      <c r="AK213" s="87"/>
      <c r="AL213" s="87"/>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row>
    <row r="214" spans="1:88" x14ac:dyDescent="0.25">
      <c r="A214" s="130" t="s">
        <v>56</v>
      </c>
      <c r="B214" s="139" t="s">
        <v>82</v>
      </c>
      <c r="C214" s="140">
        <v>1326</v>
      </c>
      <c r="D214" s="16"/>
      <c r="E214" s="87"/>
      <c r="F214" s="16"/>
      <c r="G214" s="16"/>
      <c r="H214" s="16"/>
      <c r="I214" s="134"/>
      <c r="J214" s="16"/>
      <c r="K214" s="16"/>
      <c r="L214" s="16"/>
      <c r="M214" s="87"/>
      <c r="N214" s="87"/>
      <c r="O214" s="87"/>
      <c r="P214" s="87"/>
      <c r="Q214" s="87"/>
      <c r="R214" s="87"/>
      <c r="S214" s="87"/>
      <c r="T214" s="87"/>
      <c r="U214" s="87"/>
      <c r="V214" s="87"/>
      <c r="W214" s="129"/>
      <c r="X214" s="87"/>
      <c r="Y214" s="87"/>
      <c r="Z214" s="87"/>
      <c r="AA214" s="87"/>
      <c r="AB214" s="87"/>
      <c r="AC214" s="87"/>
      <c r="AD214" s="87"/>
      <c r="AE214" s="87"/>
      <c r="AF214" s="87"/>
      <c r="AG214" s="87"/>
      <c r="AH214" s="87"/>
      <c r="AI214" s="87"/>
      <c r="AJ214" s="87"/>
      <c r="AK214" s="87"/>
      <c r="AL214" s="87"/>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row>
    <row r="215" spans="1:88" x14ac:dyDescent="0.25">
      <c r="A215" s="130" t="s">
        <v>56</v>
      </c>
      <c r="B215" s="139" t="s">
        <v>83</v>
      </c>
      <c r="C215" s="140">
        <v>1327</v>
      </c>
      <c r="D215" s="16"/>
      <c r="E215" s="87"/>
      <c r="F215" s="16"/>
      <c r="G215" s="16"/>
      <c r="H215" s="16"/>
      <c r="I215" s="134"/>
      <c r="J215" s="16"/>
      <c r="K215" s="16"/>
      <c r="L215" s="16"/>
      <c r="M215" s="87"/>
      <c r="N215" s="87"/>
      <c r="O215" s="87"/>
      <c r="P215" s="87"/>
      <c r="Q215" s="87"/>
      <c r="R215" s="87"/>
      <c r="S215" s="87"/>
      <c r="T215" s="87"/>
      <c r="U215" s="87"/>
      <c r="V215" s="87"/>
      <c r="W215" s="129"/>
      <c r="X215" s="87"/>
      <c r="Y215" s="87"/>
      <c r="Z215" s="87"/>
      <c r="AA215" s="87"/>
      <c r="AB215" s="87"/>
      <c r="AC215" s="87"/>
      <c r="AD215" s="87"/>
      <c r="AE215" s="87"/>
      <c r="AF215" s="87"/>
      <c r="AG215" s="87"/>
      <c r="AH215" s="87"/>
      <c r="AI215" s="87"/>
      <c r="AJ215" s="87"/>
      <c r="AK215" s="87"/>
      <c r="AL215" s="87"/>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row>
    <row r="216" spans="1:88" x14ac:dyDescent="0.25">
      <c r="A216" s="130" t="s">
        <v>56</v>
      </c>
      <c r="B216" s="139" t="s">
        <v>84</v>
      </c>
      <c r="C216" s="140">
        <v>1328</v>
      </c>
      <c r="D216" s="16"/>
      <c r="E216" s="87"/>
      <c r="F216" s="16"/>
      <c r="G216" s="16"/>
      <c r="H216" s="16"/>
      <c r="I216" s="134"/>
      <c r="J216" s="16"/>
      <c r="K216" s="16"/>
      <c r="L216" s="16"/>
      <c r="M216" s="87"/>
      <c r="N216" s="87"/>
      <c r="O216" s="87"/>
      <c r="P216" s="87"/>
      <c r="Q216" s="87"/>
      <c r="R216" s="87"/>
      <c r="S216" s="87"/>
      <c r="T216" s="87"/>
      <c r="U216" s="87"/>
      <c r="V216" s="87"/>
      <c r="W216" s="129"/>
      <c r="X216" s="87"/>
      <c r="Y216" s="87"/>
      <c r="Z216" s="87"/>
      <c r="AA216" s="87"/>
      <c r="AB216" s="87"/>
      <c r="AC216" s="87"/>
      <c r="AD216" s="87"/>
      <c r="AE216" s="87"/>
      <c r="AF216" s="87"/>
      <c r="AG216" s="87"/>
      <c r="AH216" s="87"/>
      <c r="AI216" s="87"/>
      <c r="AJ216" s="87"/>
      <c r="AK216" s="87"/>
      <c r="AL216" s="87"/>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row>
    <row r="217" spans="1:88" x14ac:dyDescent="0.25">
      <c r="A217" s="138" t="s">
        <v>326</v>
      </c>
      <c r="B217" s="139" t="s">
        <v>326</v>
      </c>
      <c r="C217" s="140">
        <v>1401</v>
      </c>
      <c r="D217" s="16"/>
      <c r="E217" s="87"/>
      <c r="F217" s="16"/>
      <c r="G217" s="16"/>
      <c r="H217" s="16"/>
      <c r="I217" s="134"/>
      <c r="J217" s="16"/>
      <c r="K217" s="16"/>
      <c r="L217" s="16"/>
      <c r="M217" s="87"/>
      <c r="N217" s="87"/>
      <c r="O217" s="87"/>
      <c r="P217" s="87"/>
      <c r="Q217" s="87"/>
      <c r="R217" s="87"/>
      <c r="S217" s="87"/>
      <c r="T217" s="87"/>
      <c r="U217" s="87"/>
      <c r="V217" s="87"/>
      <c r="W217" s="129"/>
      <c r="X217" s="87"/>
      <c r="Y217" s="87"/>
      <c r="Z217" s="87"/>
      <c r="AA217" s="87"/>
      <c r="AB217" s="87"/>
      <c r="AC217" s="87"/>
      <c r="AD217" s="87"/>
      <c r="AE217" s="87"/>
      <c r="AF217" s="87"/>
      <c r="AG217" s="87"/>
      <c r="AH217" s="87"/>
      <c r="AI217" s="87"/>
      <c r="AJ217" s="87"/>
      <c r="AK217" s="87"/>
      <c r="AL217" s="87"/>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row>
    <row r="218" spans="1:88" x14ac:dyDescent="0.25">
      <c r="A218" s="138" t="s">
        <v>326</v>
      </c>
      <c r="B218" s="139" t="s">
        <v>327</v>
      </c>
      <c r="C218" s="140">
        <v>1402</v>
      </c>
      <c r="D218" s="16"/>
      <c r="E218" s="87"/>
      <c r="F218" s="16"/>
      <c r="G218" s="16"/>
      <c r="H218" s="16"/>
      <c r="I218" s="134"/>
      <c r="J218" s="16"/>
      <c r="K218" s="16"/>
      <c r="L218" s="16"/>
      <c r="M218" s="87"/>
      <c r="N218" s="87"/>
      <c r="O218" s="87"/>
      <c r="P218" s="87"/>
      <c r="Q218" s="87"/>
      <c r="R218" s="87"/>
      <c r="S218" s="87"/>
      <c r="T218" s="87"/>
      <c r="U218" s="87"/>
      <c r="V218" s="87"/>
      <c r="W218" s="129"/>
      <c r="X218" s="87"/>
      <c r="Y218" s="87"/>
      <c r="Z218" s="87"/>
      <c r="AA218" s="87"/>
      <c r="AB218" s="87"/>
      <c r="AC218" s="87"/>
      <c r="AD218" s="87"/>
      <c r="AE218" s="87"/>
      <c r="AF218" s="87"/>
      <c r="AG218" s="87"/>
      <c r="AH218" s="87"/>
      <c r="AI218" s="87"/>
      <c r="AJ218" s="87"/>
      <c r="AK218" s="87"/>
      <c r="AL218" s="87"/>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row>
    <row r="219" spans="1:88" x14ac:dyDescent="0.25">
      <c r="A219" s="138" t="s">
        <v>326</v>
      </c>
      <c r="B219" s="139" t="s">
        <v>210</v>
      </c>
      <c r="C219" s="140">
        <v>1403</v>
      </c>
      <c r="D219" s="16"/>
      <c r="E219" s="87"/>
      <c r="F219" s="16"/>
      <c r="G219" s="16"/>
      <c r="H219" s="16"/>
      <c r="I219" s="134"/>
      <c r="J219" s="16"/>
      <c r="K219" s="16"/>
      <c r="L219" s="16"/>
      <c r="M219" s="87"/>
      <c r="N219" s="87"/>
      <c r="O219" s="87"/>
      <c r="P219" s="87"/>
      <c r="Q219" s="87"/>
      <c r="R219" s="87"/>
      <c r="S219" s="87"/>
      <c r="T219" s="87"/>
      <c r="U219" s="87"/>
      <c r="V219" s="87"/>
      <c r="W219" s="129"/>
      <c r="X219" s="87"/>
      <c r="Y219" s="87"/>
      <c r="Z219" s="87"/>
      <c r="AA219" s="87"/>
      <c r="AB219" s="87"/>
      <c r="AC219" s="87"/>
      <c r="AD219" s="87"/>
      <c r="AE219" s="87"/>
      <c r="AF219" s="87"/>
      <c r="AG219" s="87"/>
      <c r="AH219" s="87"/>
      <c r="AI219" s="87"/>
      <c r="AJ219" s="87"/>
      <c r="AK219" s="87"/>
      <c r="AL219" s="87"/>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row>
    <row r="220" spans="1:88" x14ac:dyDescent="0.25">
      <c r="A220" s="138" t="s">
        <v>326</v>
      </c>
      <c r="B220" s="139" t="s">
        <v>328</v>
      </c>
      <c r="C220" s="140">
        <v>1404</v>
      </c>
      <c r="D220" s="16"/>
      <c r="E220" s="87"/>
      <c r="F220" s="16"/>
      <c r="G220" s="16"/>
      <c r="H220" s="16"/>
      <c r="I220" s="134"/>
      <c r="J220" s="16"/>
      <c r="K220" s="16"/>
      <c r="L220" s="16"/>
      <c r="M220" s="87"/>
      <c r="N220" s="87"/>
      <c r="O220" s="87"/>
      <c r="P220" s="87"/>
      <c r="Q220" s="87"/>
      <c r="R220" s="87"/>
      <c r="S220" s="87"/>
      <c r="T220" s="87"/>
      <c r="U220" s="87"/>
      <c r="V220" s="87"/>
      <c r="W220" s="129"/>
      <c r="X220" s="87"/>
      <c r="Y220" s="87"/>
      <c r="Z220" s="87"/>
      <c r="AA220" s="87"/>
      <c r="AB220" s="87"/>
      <c r="AC220" s="87"/>
      <c r="AD220" s="87"/>
      <c r="AE220" s="87"/>
      <c r="AF220" s="87"/>
      <c r="AG220" s="87"/>
      <c r="AH220" s="87"/>
      <c r="AI220" s="87"/>
      <c r="AJ220" s="87"/>
      <c r="AK220" s="87"/>
      <c r="AL220" s="87"/>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row>
    <row r="221" spans="1:88" x14ac:dyDescent="0.25">
      <c r="A221" s="138" t="s">
        <v>326</v>
      </c>
      <c r="B221" s="139" t="s">
        <v>329</v>
      </c>
      <c r="C221" s="140">
        <v>1405</v>
      </c>
      <c r="D221" s="16"/>
      <c r="E221" s="87"/>
      <c r="F221" s="16"/>
      <c r="G221" s="16"/>
      <c r="H221" s="16"/>
      <c r="I221" s="134"/>
      <c r="J221" s="16"/>
      <c r="K221" s="16"/>
      <c r="L221" s="16"/>
      <c r="M221" s="87"/>
      <c r="N221" s="87"/>
      <c r="O221" s="87"/>
      <c r="P221" s="87"/>
      <c r="Q221" s="87"/>
      <c r="R221" s="87"/>
      <c r="S221" s="87"/>
      <c r="T221" s="87"/>
      <c r="U221" s="87"/>
      <c r="V221" s="87"/>
      <c r="W221" s="129"/>
      <c r="X221" s="87"/>
      <c r="Y221" s="87"/>
      <c r="Z221" s="87"/>
      <c r="AA221" s="87"/>
      <c r="AB221" s="87"/>
      <c r="AC221" s="87"/>
      <c r="AD221" s="87"/>
      <c r="AE221" s="87"/>
      <c r="AF221" s="87"/>
      <c r="AG221" s="87"/>
      <c r="AH221" s="87"/>
      <c r="AI221" s="87"/>
      <c r="AJ221" s="87"/>
      <c r="AK221" s="87"/>
      <c r="AL221" s="87"/>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row>
    <row r="222" spans="1:88" x14ac:dyDescent="0.25">
      <c r="A222" s="138" t="s">
        <v>326</v>
      </c>
      <c r="B222" s="139" t="s">
        <v>330</v>
      </c>
      <c r="C222" s="140">
        <v>1406</v>
      </c>
      <c r="D222" s="16"/>
      <c r="E222" s="87"/>
      <c r="F222" s="16"/>
      <c r="G222" s="16"/>
      <c r="H222" s="16"/>
      <c r="I222" s="134"/>
      <c r="J222" s="16"/>
      <c r="K222" s="16"/>
      <c r="L222" s="16"/>
      <c r="M222" s="87"/>
      <c r="N222" s="87"/>
      <c r="O222" s="87"/>
      <c r="P222" s="87"/>
      <c r="Q222" s="87"/>
      <c r="R222" s="87"/>
      <c r="S222" s="87"/>
      <c r="T222" s="87"/>
      <c r="U222" s="87"/>
      <c r="V222" s="87"/>
      <c r="W222" s="129"/>
      <c r="X222" s="87"/>
      <c r="Y222" s="87"/>
      <c r="Z222" s="87"/>
      <c r="AA222" s="87"/>
      <c r="AB222" s="87"/>
      <c r="AC222" s="87"/>
      <c r="AD222" s="87"/>
      <c r="AE222" s="87"/>
      <c r="AF222" s="87"/>
      <c r="AG222" s="87"/>
      <c r="AH222" s="87"/>
      <c r="AI222" s="87"/>
      <c r="AJ222" s="87"/>
      <c r="AK222" s="87"/>
      <c r="AL222" s="87"/>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row>
    <row r="223" spans="1:88" x14ac:dyDescent="0.25">
      <c r="A223" s="138" t="s">
        <v>326</v>
      </c>
      <c r="B223" s="139" t="s">
        <v>331</v>
      </c>
      <c r="C223" s="140">
        <v>1407</v>
      </c>
      <c r="D223" s="16"/>
      <c r="E223" s="87"/>
      <c r="F223" s="16"/>
      <c r="G223" s="16"/>
      <c r="H223" s="16"/>
      <c r="I223" s="134"/>
      <c r="J223" s="16"/>
      <c r="K223" s="16"/>
      <c r="L223" s="16"/>
      <c r="M223" s="87"/>
      <c r="N223" s="87"/>
      <c r="O223" s="87"/>
      <c r="P223" s="87"/>
      <c r="Q223" s="87"/>
      <c r="R223" s="87"/>
      <c r="S223" s="87"/>
      <c r="T223" s="87"/>
      <c r="U223" s="87"/>
      <c r="V223" s="87"/>
      <c r="W223" s="129"/>
      <c r="X223" s="87"/>
      <c r="Y223" s="87"/>
      <c r="Z223" s="87"/>
      <c r="AA223" s="87"/>
      <c r="AB223" s="87"/>
      <c r="AC223" s="87"/>
      <c r="AD223" s="87"/>
      <c r="AE223" s="87"/>
      <c r="AF223" s="87"/>
      <c r="AG223" s="87"/>
      <c r="AH223" s="87"/>
      <c r="AI223" s="87"/>
      <c r="AJ223" s="87"/>
      <c r="AK223" s="87"/>
      <c r="AL223" s="87"/>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row>
    <row r="224" spans="1:88" x14ac:dyDescent="0.25">
      <c r="A224" s="138" t="s">
        <v>326</v>
      </c>
      <c r="B224" s="139" t="s">
        <v>332</v>
      </c>
      <c r="C224" s="140">
        <v>1408</v>
      </c>
      <c r="D224" s="16"/>
      <c r="E224" s="87"/>
      <c r="F224" s="16"/>
      <c r="G224" s="16"/>
      <c r="H224" s="16"/>
      <c r="I224" s="134"/>
      <c r="J224" s="16"/>
      <c r="K224" s="16"/>
      <c r="L224" s="16"/>
      <c r="M224" s="87"/>
      <c r="N224" s="87"/>
      <c r="O224" s="87"/>
      <c r="P224" s="87"/>
      <c r="Q224" s="87"/>
      <c r="R224" s="87"/>
      <c r="S224" s="87"/>
      <c r="T224" s="87"/>
      <c r="U224" s="87"/>
      <c r="V224" s="87"/>
      <c r="W224" s="129"/>
      <c r="X224" s="87"/>
      <c r="Y224" s="87"/>
      <c r="Z224" s="87"/>
      <c r="AA224" s="87"/>
      <c r="AB224" s="87"/>
      <c r="AC224" s="87"/>
      <c r="AD224" s="87"/>
      <c r="AE224" s="87"/>
      <c r="AF224" s="87"/>
      <c r="AG224" s="87"/>
      <c r="AH224" s="87"/>
      <c r="AI224" s="87"/>
      <c r="AJ224" s="87"/>
      <c r="AK224" s="87"/>
      <c r="AL224" s="87"/>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row>
    <row r="225" spans="1:88" x14ac:dyDescent="0.25">
      <c r="A225" s="138" t="s">
        <v>326</v>
      </c>
      <c r="B225" s="139" t="s">
        <v>333</v>
      </c>
      <c r="C225" s="140">
        <v>1409</v>
      </c>
      <c r="D225" s="16"/>
      <c r="E225" s="87"/>
      <c r="F225" s="16"/>
      <c r="G225" s="16"/>
      <c r="H225" s="16"/>
      <c r="I225" s="134"/>
      <c r="J225" s="16"/>
      <c r="K225" s="16"/>
      <c r="L225" s="16"/>
      <c r="M225" s="87"/>
      <c r="N225" s="87"/>
      <c r="O225" s="87"/>
      <c r="P225" s="87"/>
      <c r="Q225" s="87"/>
      <c r="R225" s="87"/>
      <c r="S225" s="87"/>
      <c r="T225" s="87"/>
      <c r="U225" s="87"/>
      <c r="V225" s="87"/>
      <c r="W225" s="129"/>
      <c r="X225" s="87"/>
      <c r="Y225" s="87"/>
      <c r="Z225" s="87"/>
      <c r="AA225" s="87"/>
      <c r="AB225" s="87"/>
      <c r="AC225" s="87"/>
      <c r="AD225" s="87"/>
      <c r="AE225" s="87"/>
      <c r="AF225" s="87"/>
      <c r="AG225" s="87"/>
      <c r="AH225" s="87"/>
      <c r="AI225" s="87"/>
      <c r="AJ225" s="87"/>
      <c r="AK225" s="87"/>
      <c r="AL225" s="87"/>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row>
    <row r="226" spans="1:88" x14ac:dyDescent="0.25">
      <c r="A226" s="138" t="s">
        <v>326</v>
      </c>
      <c r="B226" s="139" t="s">
        <v>334</v>
      </c>
      <c r="C226" s="140">
        <v>1410</v>
      </c>
      <c r="D226" s="16"/>
      <c r="E226" s="87"/>
      <c r="F226" s="16"/>
      <c r="G226" s="16"/>
      <c r="H226" s="16"/>
      <c r="I226" s="134"/>
      <c r="J226" s="16"/>
      <c r="K226" s="16"/>
      <c r="L226" s="16"/>
      <c r="M226" s="87"/>
      <c r="N226" s="87"/>
      <c r="O226" s="87"/>
      <c r="P226" s="87"/>
      <c r="Q226" s="87"/>
      <c r="R226" s="87"/>
      <c r="S226" s="87"/>
      <c r="T226" s="87"/>
      <c r="U226" s="87"/>
      <c r="V226" s="87"/>
      <c r="W226" s="129"/>
      <c r="X226" s="87"/>
      <c r="Y226" s="87"/>
      <c r="Z226" s="87"/>
      <c r="AA226" s="87"/>
      <c r="AB226" s="87"/>
      <c r="AC226" s="87"/>
      <c r="AD226" s="87"/>
      <c r="AE226" s="87"/>
      <c r="AF226" s="87"/>
      <c r="AG226" s="87"/>
      <c r="AH226" s="87"/>
      <c r="AI226" s="87"/>
      <c r="AJ226" s="87"/>
      <c r="AK226" s="87"/>
      <c r="AL226" s="87"/>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row>
    <row r="227" spans="1:88" x14ac:dyDescent="0.25">
      <c r="A227" s="138" t="s">
        <v>326</v>
      </c>
      <c r="B227" s="139" t="s">
        <v>335</v>
      </c>
      <c r="C227" s="140">
        <v>1411</v>
      </c>
      <c r="D227" s="16"/>
      <c r="E227" s="87"/>
      <c r="F227" s="16"/>
      <c r="G227" s="16"/>
      <c r="H227" s="16"/>
      <c r="I227" s="134"/>
      <c r="J227" s="16"/>
      <c r="K227" s="16"/>
      <c r="L227" s="16"/>
      <c r="M227" s="87"/>
      <c r="N227" s="87"/>
      <c r="O227" s="87"/>
      <c r="P227" s="87"/>
      <c r="Q227" s="87"/>
      <c r="R227" s="87"/>
      <c r="S227" s="87"/>
      <c r="T227" s="87"/>
      <c r="U227" s="87"/>
      <c r="V227" s="87"/>
      <c r="W227" s="129"/>
      <c r="X227" s="87"/>
      <c r="Y227" s="87"/>
      <c r="Z227" s="87"/>
      <c r="AA227" s="87"/>
      <c r="AB227" s="87"/>
      <c r="AC227" s="87"/>
      <c r="AD227" s="87"/>
      <c r="AE227" s="87"/>
      <c r="AF227" s="87"/>
      <c r="AG227" s="87"/>
      <c r="AH227" s="87"/>
      <c r="AI227" s="87"/>
      <c r="AJ227" s="87"/>
      <c r="AK227" s="87"/>
      <c r="AL227" s="87"/>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row>
    <row r="228" spans="1:88" x14ac:dyDescent="0.25">
      <c r="A228" s="138" t="s">
        <v>326</v>
      </c>
      <c r="B228" s="139" t="s">
        <v>336</v>
      </c>
      <c r="C228" s="140">
        <v>1412</v>
      </c>
      <c r="D228" s="16"/>
      <c r="E228" s="87"/>
      <c r="F228" s="16"/>
      <c r="G228" s="16"/>
      <c r="H228" s="16"/>
      <c r="I228" s="134"/>
      <c r="J228" s="16"/>
      <c r="K228" s="16"/>
      <c r="L228" s="16"/>
      <c r="M228" s="87"/>
      <c r="N228" s="87"/>
      <c r="O228" s="87"/>
      <c r="P228" s="87"/>
      <c r="Q228" s="87"/>
      <c r="R228" s="87"/>
      <c r="S228" s="87"/>
      <c r="T228" s="87"/>
      <c r="U228" s="87"/>
      <c r="V228" s="87"/>
      <c r="W228" s="129"/>
      <c r="X228" s="87"/>
      <c r="Y228" s="87"/>
      <c r="Z228" s="87"/>
      <c r="AA228" s="87"/>
      <c r="AB228" s="87"/>
      <c r="AC228" s="87"/>
      <c r="AD228" s="87"/>
      <c r="AE228" s="87"/>
      <c r="AF228" s="87"/>
      <c r="AG228" s="87"/>
      <c r="AH228" s="87"/>
      <c r="AI228" s="87"/>
      <c r="AJ228" s="87"/>
      <c r="AK228" s="87"/>
      <c r="AL228" s="87"/>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row>
    <row r="229" spans="1:88" x14ac:dyDescent="0.25">
      <c r="A229" s="138" t="s">
        <v>326</v>
      </c>
      <c r="B229" s="139" t="s">
        <v>337</v>
      </c>
      <c r="C229" s="140">
        <v>1413</v>
      </c>
      <c r="D229" s="16"/>
      <c r="E229" s="87"/>
      <c r="F229" s="16"/>
      <c r="G229" s="16"/>
      <c r="H229" s="16"/>
      <c r="I229" s="134"/>
      <c r="J229" s="16"/>
      <c r="K229" s="16"/>
      <c r="L229" s="16"/>
      <c r="M229" s="87"/>
      <c r="N229" s="87"/>
      <c r="O229" s="87"/>
      <c r="P229" s="87"/>
      <c r="Q229" s="87"/>
      <c r="R229" s="87"/>
      <c r="S229" s="87"/>
      <c r="T229" s="87"/>
      <c r="U229" s="87"/>
      <c r="V229" s="87"/>
      <c r="W229" s="129"/>
      <c r="X229" s="87"/>
      <c r="Y229" s="87"/>
      <c r="Z229" s="87"/>
      <c r="AA229" s="87"/>
      <c r="AB229" s="87"/>
      <c r="AC229" s="87"/>
      <c r="AD229" s="87"/>
      <c r="AE229" s="87"/>
      <c r="AF229" s="87"/>
      <c r="AG229" s="87"/>
      <c r="AH229" s="87"/>
      <c r="AI229" s="87"/>
      <c r="AJ229" s="87"/>
      <c r="AK229" s="87"/>
      <c r="AL229" s="87"/>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row>
    <row r="230" spans="1:88" x14ac:dyDescent="0.25">
      <c r="A230" s="138" t="s">
        <v>326</v>
      </c>
      <c r="B230" s="139" t="s">
        <v>183</v>
      </c>
      <c r="C230" s="140">
        <v>1414</v>
      </c>
      <c r="D230" s="16"/>
      <c r="E230" s="87"/>
      <c r="F230" s="16"/>
      <c r="G230" s="16"/>
      <c r="H230" s="16"/>
      <c r="I230" s="134"/>
      <c r="J230" s="16"/>
      <c r="K230" s="16"/>
      <c r="L230" s="16"/>
      <c r="M230" s="87"/>
      <c r="N230" s="87"/>
      <c r="O230" s="87"/>
      <c r="P230" s="87"/>
      <c r="Q230" s="87"/>
      <c r="R230" s="87"/>
      <c r="S230" s="87"/>
      <c r="T230" s="87"/>
      <c r="U230" s="87"/>
      <c r="V230" s="87"/>
      <c r="W230" s="129"/>
      <c r="X230" s="87"/>
      <c r="Y230" s="87"/>
      <c r="Z230" s="87"/>
      <c r="AA230" s="87"/>
      <c r="AB230" s="87"/>
      <c r="AC230" s="87"/>
      <c r="AD230" s="87"/>
      <c r="AE230" s="87"/>
      <c r="AF230" s="87"/>
      <c r="AG230" s="87"/>
      <c r="AH230" s="87"/>
      <c r="AI230" s="87"/>
      <c r="AJ230" s="87"/>
      <c r="AK230" s="87"/>
      <c r="AL230" s="87"/>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row>
    <row r="231" spans="1:88" x14ac:dyDescent="0.25">
      <c r="A231" s="138" t="s">
        <v>326</v>
      </c>
      <c r="B231" s="139" t="s">
        <v>338</v>
      </c>
      <c r="C231" s="140">
        <v>1415</v>
      </c>
      <c r="D231" s="16"/>
      <c r="E231" s="87"/>
      <c r="F231" s="16"/>
      <c r="G231" s="16"/>
      <c r="H231" s="16"/>
      <c r="I231" s="134"/>
      <c r="J231" s="16"/>
      <c r="K231" s="16"/>
      <c r="L231" s="16"/>
      <c r="M231" s="87"/>
      <c r="N231" s="87"/>
      <c r="O231" s="87"/>
      <c r="P231" s="87"/>
      <c r="Q231" s="87"/>
      <c r="R231" s="87"/>
      <c r="S231" s="87"/>
      <c r="T231" s="87"/>
      <c r="U231" s="87"/>
      <c r="V231" s="87"/>
      <c r="W231" s="129"/>
      <c r="X231" s="87"/>
      <c r="Y231" s="87"/>
      <c r="Z231" s="87"/>
      <c r="AA231" s="87"/>
      <c r="AB231" s="87"/>
      <c r="AC231" s="87"/>
      <c r="AD231" s="87"/>
      <c r="AE231" s="87"/>
      <c r="AF231" s="87"/>
      <c r="AG231" s="87"/>
      <c r="AH231" s="87"/>
      <c r="AI231" s="87"/>
      <c r="AJ231" s="87"/>
      <c r="AK231" s="87"/>
      <c r="AL231" s="87"/>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row>
    <row r="232" spans="1:88" x14ac:dyDescent="0.25">
      <c r="A232" s="138" t="s">
        <v>326</v>
      </c>
      <c r="B232" s="139" t="s">
        <v>339</v>
      </c>
      <c r="C232" s="140">
        <v>1416</v>
      </c>
      <c r="D232" s="16"/>
      <c r="E232" s="87"/>
      <c r="F232" s="16"/>
      <c r="G232" s="16"/>
      <c r="H232" s="16"/>
      <c r="I232" s="134"/>
      <c r="J232" s="16"/>
      <c r="K232" s="16"/>
      <c r="L232" s="16"/>
      <c r="M232" s="87"/>
      <c r="N232" s="87"/>
      <c r="O232" s="87"/>
      <c r="P232" s="87"/>
      <c r="Q232" s="87"/>
      <c r="R232" s="87"/>
      <c r="S232" s="87"/>
      <c r="T232" s="87"/>
      <c r="U232" s="87"/>
      <c r="V232" s="87"/>
      <c r="W232" s="129"/>
      <c r="X232" s="87"/>
      <c r="Y232" s="87"/>
      <c r="Z232" s="87"/>
      <c r="AA232" s="87"/>
      <c r="AB232" s="87"/>
      <c r="AC232" s="87"/>
      <c r="AD232" s="87"/>
      <c r="AE232" s="87"/>
      <c r="AF232" s="87"/>
      <c r="AG232" s="87"/>
      <c r="AH232" s="87"/>
      <c r="AI232" s="87"/>
      <c r="AJ232" s="87"/>
      <c r="AK232" s="87"/>
      <c r="AL232" s="87"/>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row>
    <row r="233" spans="1:88" x14ac:dyDescent="0.25">
      <c r="A233" s="138" t="s">
        <v>340</v>
      </c>
      <c r="B233" s="139" t="s">
        <v>341</v>
      </c>
      <c r="C233" s="140">
        <v>1501</v>
      </c>
      <c r="D233" s="16"/>
      <c r="E233" s="87"/>
      <c r="F233" s="16"/>
      <c r="G233" s="16"/>
      <c r="H233" s="16"/>
      <c r="I233" s="134"/>
      <c r="J233" s="16"/>
      <c r="K233" s="16"/>
      <c r="L233" s="16"/>
      <c r="M233" s="87"/>
      <c r="N233" s="87"/>
      <c r="O233" s="87"/>
      <c r="P233" s="87"/>
      <c r="Q233" s="87"/>
      <c r="R233" s="87"/>
      <c r="S233" s="87"/>
      <c r="T233" s="87"/>
      <c r="U233" s="87"/>
      <c r="V233" s="87"/>
      <c r="W233" s="129"/>
      <c r="X233" s="87"/>
      <c r="Y233" s="87"/>
      <c r="Z233" s="87"/>
      <c r="AA233" s="87"/>
      <c r="AB233" s="87"/>
      <c r="AC233" s="87"/>
      <c r="AD233" s="87"/>
      <c r="AE233" s="87"/>
      <c r="AF233" s="87"/>
      <c r="AG233" s="87"/>
      <c r="AH233" s="87"/>
      <c r="AI233" s="87"/>
      <c r="AJ233" s="87"/>
      <c r="AK233" s="87"/>
      <c r="AL233" s="87"/>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row>
    <row r="234" spans="1:88" x14ac:dyDescent="0.25">
      <c r="A234" s="138" t="s">
        <v>340</v>
      </c>
      <c r="B234" s="139" t="s">
        <v>342</v>
      </c>
      <c r="C234" s="140">
        <v>1502</v>
      </c>
      <c r="D234" s="16"/>
      <c r="E234" s="87"/>
      <c r="F234" s="16"/>
      <c r="G234" s="16"/>
      <c r="H234" s="16"/>
      <c r="I234" s="134"/>
      <c r="J234" s="16"/>
      <c r="K234" s="16"/>
      <c r="L234" s="16"/>
      <c r="M234" s="87"/>
      <c r="N234" s="87"/>
      <c r="O234" s="87"/>
      <c r="P234" s="87"/>
      <c r="Q234" s="87"/>
      <c r="R234" s="87"/>
      <c r="S234" s="87"/>
      <c r="T234" s="87"/>
      <c r="U234" s="87"/>
      <c r="V234" s="87"/>
      <c r="W234" s="129"/>
      <c r="X234" s="87"/>
      <c r="Y234" s="87"/>
      <c r="Z234" s="87"/>
      <c r="AA234" s="87"/>
      <c r="AB234" s="87"/>
      <c r="AC234" s="87"/>
      <c r="AD234" s="87"/>
      <c r="AE234" s="87"/>
      <c r="AF234" s="87"/>
      <c r="AG234" s="87"/>
      <c r="AH234" s="87"/>
      <c r="AI234" s="87"/>
      <c r="AJ234" s="87"/>
      <c r="AK234" s="87"/>
      <c r="AL234" s="87"/>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row>
    <row r="235" spans="1:88" x14ac:dyDescent="0.25">
      <c r="A235" s="138" t="s">
        <v>340</v>
      </c>
      <c r="B235" s="139" t="s">
        <v>343</v>
      </c>
      <c r="C235" s="140">
        <v>1503</v>
      </c>
      <c r="D235" s="16"/>
      <c r="E235" s="87"/>
      <c r="F235" s="16"/>
      <c r="G235" s="16"/>
      <c r="H235" s="16"/>
      <c r="I235" s="134"/>
      <c r="J235" s="16"/>
      <c r="K235" s="16"/>
      <c r="L235" s="16"/>
      <c r="M235" s="87"/>
      <c r="N235" s="87"/>
      <c r="O235" s="87"/>
      <c r="P235" s="87"/>
      <c r="Q235" s="87"/>
      <c r="R235" s="87"/>
      <c r="S235" s="87"/>
      <c r="T235" s="87"/>
      <c r="U235" s="87"/>
      <c r="V235" s="87"/>
      <c r="W235" s="129"/>
      <c r="X235" s="87"/>
      <c r="Y235" s="87"/>
      <c r="Z235" s="87"/>
      <c r="AA235" s="87"/>
      <c r="AB235" s="87"/>
      <c r="AC235" s="87"/>
      <c r="AD235" s="87"/>
      <c r="AE235" s="87"/>
      <c r="AF235" s="87"/>
      <c r="AG235" s="87"/>
      <c r="AH235" s="87"/>
      <c r="AI235" s="87"/>
      <c r="AJ235" s="87"/>
      <c r="AK235" s="87"/>
      <c r="AL235" s="87"/>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row>
    <row r="236" spans="1:88" x14ac:dyDescent="0.25">
      <c r="A236" s="138" t="s">
        <v>340</v>
      </c>
      <c r="B236" s="139" t="s">
        <v>344</v>
      </c>
      <c r="C236" s="140">
        <v>1504</v>
      </c>
      <c r="D236" s="16"/>
      <c r="E236" s="87"/>
      <c r="F236" s="16"/>
      <c r="G236" s="16"/>
      <c r="H236" s="16"/>
      <c r="I236" s="134"/>
      <c r="J236" s="16"/>
      <c r="K236" s="16"/>
      <c r="L236" s="16"/>
      <c r="M236" s="87"/>
      <c r="N236" s="87"/>
      <c r="O236" s="87"/>
      <c r="P236" s="87"/>
      <c r="Q236" s="87"/>
      <c r="R236" s="87"/>
      <c r="S236" s="87"/>
      <c r="T236" s="87"/>
      <c r="U236" s="87"/>
      <c r="V236" s="87"/>
      <c r="W236" s="129"/>
      <c r="X236" s="87"/>
      <c r="Y236" s="87"/>
      <c r="Z236" s="87"/>
      <c r="AA236" s="87"/>
      <c r="AB236" s="87"/>
      <c r="AC236" s="87"/>
      <c r="AD236" s="87"/>
      <c r="AE236" s="87"/>
      <c r="AF236" s="87"/>
      <c r="AG236" s="87"/>
      <c r="AH236" s="87"/>
      <c r="AI236" s="87"/>
      <c r="AJ236" s="87"/>
      <c r="AK236" s="87"/>
      <c r="AL236" s="87"/>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row>
    <row r="237" spans="1:88" x14ac:dyDescent="0.25">
      <c r="A237" s="138" t="s">
        <v>340</v>
      </c>
      <c r="B237" s="139" t="s">
        <v>345</v>
      </c>
      <c r="C237" s="140">
        <v>1505</v>
      </c>
      <c r="D237" s="16"/>
      <c r="E237" s="87"/>
      <c r="F237" s="16"/>
      <c r="G237" s="16"/>
      <c r="H237" s="16"/>
      <c r="I237" s="134"/>
      <c r="J237" s="16"/>
      <c r="K237" s="16"/>
      <c r="L237" s="16"/>
      <c r="M237" s="87"/>
      <c r="N237" s="87"/>
      <c r="O237" s="87"/>
      <c r="P237" s="87"/>
      <c r="Q237" s="87"/>
      <c r="R237" s="87"/>
      <c r="S237" s="87"/>
      <c r="T237" s="87"/>
      <c r="U237" s="87"/>
      <c r="V237" s="87"/>
      <c r="W237" s="129"/>
      <c r="X237" s="87"/>
      <c r="Y237" s="87"/>
      <c r="Z237" s="87"/>
      <c r="AA237" s="87"/>
      <c r="AB237" s="87"/>
      <c r="AC237" s="87"/>
      <c r="AD237" s="87"/>
      <c r="AE237" s="87"/>
      <c r="AF237" s="87"/>
      <c r="AG237" s="87"/>
      <c r="AH237" s="87"/>
      <c r="AI237" s="87"/>
      <c r="AJ237" s="87"/>
      <c r="AK237" s="87"/>
      <c r="AL237" s="87"/>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row>
    <row r="238" spans="1:88" x14ac:dyDescent="0.25">
      <c r="A238" s="138" t="s">
        <v>340</v>
      </c>
      <c r="B238" s="139" t="s">
        <v>190</v>
      </c>
      <c r="C238" s="140">
        <v>1506</v>
      </c>
      <c r="D238" s="16"/>
      <c r="E238" s="87"/>
      <c r="F238" s="16"/>
      <c r="G238" s="16"/>
      <c r="H238" s="16"/>
      <c r="I238" s="134"/>
      <c r="J238" s="16"/>
      <c r="K238" s="16"/>
      <c r="L238" s="16"/>
      <c r="M238" s="87"/>
      <c r="N238" s="87"/>
      <c r="O238" s="87"/>
      <c r="P238" s="87"/>
      <c r="Q238" s="87"/>
      <c r="R238" s="87"/>
      <c r="S238" s="87"/>
      <c r="T238" s="87"/>
      <c r="U238" s="87"/>
      <c r="V238" s="87"/>
      <c r="W238" s="129"/>
      <c r="X238" s="87"/>
      <c r="Y238" s="87"/>
      <c r="Z238" s="87"/>
      <c r="AA238" s="87"/>
      <c r="AB238" s="87"/>
      <c r="AC238" s="87"/>
      <c r="AD238" s="87"/>
      <c r="AE238" s="87"/>
      <c r="AF238" s="87"/>
      <c r="AG238" s="87"/>
      <c r="AH238" s="87"/>
      <c r="AI238" s="87"/>
      <c r="AJ238" s="87"/>
      <c r="AK238" s="87"/>
      <c r="AL238" s="87"/>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row>
    <row r="239" spans="1:88" x14ac:dyDescent="0.25">
      <c r="A239" s="138" t="s">
        <v>340</v>
      </c>
      <c r="B239" s="139" t="s">
        <v>346</v>
      </c>
      <c r="C239" s="140">
        <v>1507</v>
      </c>
      <c r="D239" s="16"/>
      <c r="E239" s="87"/>
      <c r="F239" s="16"/>
      <c r="G239" s="16"/>
      <c r="H239" s="16"/>
      <c r="I239" s="134"/>
      <c r="J239" s="16"/>
      <c r="K239" s="16"/>
      <c r="L239" s="16"/>
      <c r="M239" s="87"/>
      <c r="N239" s="87"/>
      <c r="O239" s="87"/>
      <c r="P239" s="87"/>
      <c r="Q239" s="87"/>
      <c r="R239" s="87"/>
      <c r="S239" s="87"/>
      <c r="T239" s="87"/>
      <c r="U239" s="87"/>
      <c r="V239" s="87"/>
      <c r="W239" s="129"/>
      <c r="X239" s="87"/>
      <c r="Y239" s="87"/>
      <c r="Z239" s="87"/>
      <c r="AA239" s="87"/>
      <c r="AB239" s="87"/>
      <c r="AC239" s="87"/>
      <c r="AD239" s="87"/>
      <c r="AE239" s="87"/>
      <c r="AF239" s="87"/>
      <c r="AG239" s="87"/>
      <c r="AH239" s="87"/>
      <c r="AI239" s="87"/>
      <c r="AJ239" s="87"/>
      <c r="AK239" s="87"/>
      <c r="AL239" s="87"/>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row>
    <row r="240" spans="1:88" x14ac:dyDescent="0.25">
      <c r="A240" s="138" t="s">
        <v>340</v>
      </c>
      <c r="B240" s="139" t="s">
        <v>347</v>
      </c>
      <c r="C240" s="140">
        <v>1508</v>
      </c>
      <c r="D240" s="16"/>
      <c r="E240" s="87"/>
      <c r="F240" s="16"/>
      <c r="G240" s="16"/>
      <c r="H240" s="16"/>
      <c r="I240" s="134"/>
      <c r="J240" s="16"/>
      <c r="K240" s="16"/>
      <c r="L240" s="16"/>
      <c r="M240" s="87"/>
      <c r="N240" s="87"/>
      <c r="O240" s="87"/>
      <c r="P240" s="87"/>
      <c r="Q240" s="87"/>
      <c r="R240" s="87"/>
      <c r="S240" s="87"/>
      <c r="T240" s="87"/>
      <c r="U240" s="87"/>
      <c r="V240" s="87"/>
      <c r="W240" s="129"/>
      <c r="X240" s="87"/>
      <c r="Y240" s="87"/>
      <c r="Z240" s="87"/>
      <c r="AA240" s="87"/>
      <c r="AB240" s="87"/>
      <c r="AC240" s="87"/>
      <c r="AD240" s="87"/>
      <c r="AE240" s="87"/>
      <c r="AF240" s="87"/>
      <c r="AG240" s="87"/>
      <c r="AH240" s="87"/>
      <c r="AI240" s="87"/>
      <c r="AJ240" s="87"/>
      <c r="AK240" s="87"/>
      <c r="AL240" s="87"/>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row>
    <row r="241" spans="1:88" x14ac:dyDescent="0.25">
      <c r="A241" s="138" t="s">
        <v>340</v>
      </c>
      <c r="B241" s="139" t="s">
        <v>348</v>
      </c>
      <c r="C241" s="140">
        <v>1509</v>
      </c>
      <c r="D241" s="16"/>
      <c r="E241" s="87"/>
      <c r="F241" s="16"/>
      <c r="G241" s="16"/>
      <c r="H241" s="16"/>
      <c r="I241" s="134"/>
      <c r="J241" s="16"/>
      <c r="K241" s="16"/>
      <c r="L241" s="16"/>
      <c r="M241" s="87"/>
      <c r="N241" s="87"/>
      <c r="O241" s="87"/>
      <c r="P241" s="87"/>
      <c r="Q241" s="87"/>
      <c r="R241" s="87"/>
      <c r="S241" s="87"/>
      <c r="T241" s="87"/>
      <c r="U241" s="87"/>
      <c r="V241" s="87"/>
      <c r="W241" s="129"/>
      <c r="X241" s="87"/>
      <c r="Y241" s="87"/>
      <c r="Z241" s="87"/>
      <c r="AA241" s="87"/>
      <c r="AB241" s="87"/>
      <c r="AC241" s="87"/>
      <c r="AD241" s="87"/>
      <c r="AE241" s="87"/>
      <c r="AF241" s="87"/>
      <c r="AG241" s="87"/>
      <c r="AH241" s="87"/>
      <c r="AI241" s="87"/>
      <c r="AJ241" s="87"/>
      <c r="AK241" s="87"/>
      <c r="AL241" s="87"/>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row>
    <row r="242" spans="1:88" x14ac:dyDescent="0.25">
      <c r="A242" s="138" t="s">
        <v>340</v>
      </c>
      <c r="B242" s="139" t="s">
        <v>349</v>
      </c>
      <c r="C242" s="140">
        <v>1510</v>
      </c>
      <c r="D242" s="16"/>
      <c r="E242" s="87"/>
      <c r="F242" s="16"/>
      <c r="G242" s="16"/>
      <c r="H242" s="16"/>
      <c r="I242" s="134"/>
      <c r="J242" s="16"/>
      <c r="K242" s="16"/>
      <c r="L242" s="16"/>
      <c r="M242" s="87"/>
      <c r="N242" s="87"/>
      <c r="O242" s="87"/>
      <c r="P242" s="87"/>
      <c r="Q242" s="87"/>
      <c r="R242" s="87"/>
      <c r="S242" s="87"/>
      <c r="T242" s="87"/>
      <c r="U242" s="87"/>
      <c r="V242" s="87"/>
      <c r="W242" s="129"/>
      <c r="X242" s="87"/>
      <c r="Y242" s="87"/>
      <c r="Z242" s="87"/>
      <c r="AA242" s="87"/>
      <c r="AB242" s="87"/>
      <c r="AC242" s="87"/>
      <c r="AD242" s="87"/>
      <c r="AE242" s="87"/>
      <c r="AF242" s="87"/>
      <c r="AG242" s="87"/>
      <c r="AH242" s="87"/>
      <c r="AI242" s="87"/>
      <c r="AJ242" s="87"/>
      <c r="AK242" s="87"/>
      <c r="AL242" s="87"/>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row>
    <row r="243" spans="1:88" x14ac:dyDescent="0.25">
      <c r="A243" s="138" t="s">
        <v>340</v>
      </c>
      <c r="B243" s="139" t="s">
        <v>350</v>
      </c>
      <c r="C243" s="140">
        <v>1511</v>
      </c>
      <c r="D243" s="16"/>
      <c r="E243" s="87"/>
      <c r="F243" s="16"/>
      <c r="G243" s="16"/>
      <c r="H243" s="16"/>
      <c r="I243" s="134"/>
      <c r="J243" s="16"/>
      <c r="K243" s="16"/>
      <c r="L243" s="16"/>
      <c r="M243" s="87"/>
      <c r="N243" s="87"/>
      <c r="O243" s="87"/>
      <c r="P243" s="87"/>
      <c r="Q243" s="87"/>
      <c r="R243" s="87"/>
      <c r="S243" s="87"/>
      <c r="T243" s="87"/>
      <c r="U243" s="87"/>
      <c r="V243" s="87"/>
      <c r="W243" s="129"/>
      <c r="X243" s="87"/>
      <c r="Y243" s="87"/>
      <c r="Z243" s="87"/>
      <c r="AA243" s="87"/>
      <c r="AB243" s="87"/>
      <c r="AC243" s="87"/>
      <c r="AD243" s="87"/>
      <c r="AE243" s="87"/>
      <c r="AF243" s="87"/>
      <c r="AG243" s="87"/>
      <c r="AH243" s="87"/>
      <c r="AI243" s="87"/>
      <c r="AJ243" s="87"/>
      <c r="AK243" s="87"/>
      <c r="AL243" s="87"/>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row>
    <row r="244" spans="1:88" x14ac:dyDescent="0.25">
      <c r="A244" s="138" t="s">
        <v>340</v>
      </c>
      <c r="B244" s="139" t="s">
        <v>351</v>
      </c>
      <c r="C244" s="140">
        <v>1512</v>
      </c>
      <c r="D244" s="16"/>
      <c r="E244" s="87"/>
      <c r="F244" s="16"/>
      <c r="G244" s="16"/>
      <c r="H244" s="16"/>
      <c r="I244" s="134"/>
      <c r="J244" s="16"/>
      <c r="K244" s="16"/>
      <c r="L244" s="16"/>
      <c r="M244" s="87"/>
      <c r="N244" s="87"/>
      <c r="O244" s="87"/>
      <c r="P244" s="87"/>
      <c r="Q244" s="87"/>
      <c r="R244" s="87"/>
      <c r="S244" s="87"/>
      <c r="T244" s="87"/>
      <c r="U244" s="87"/>
      <c r="V244" s="87"/>
      <c r="W244" s="129"/>
      <c r="X244" s="87"/>
      <c r="Y244" s="87"/>
      <c r="Z244" s="87"/>
      <c r="AA244" s="87"/>
      <c r="AB244" s="87"/>
      <c r="AC244" s="87"/>
      <c r="AD244" s="87"/>
      <c r="AE244" s="87"/>
      <c r="AF244" s="87"/>
      <c r="AG244" s="87"/>
      <c r="AH244" s="87"/>
      <c r="AI244" s="87"/>
      <c r="AJ244" s="87"/>
      <c r="AK244" s="87"/>
      <c r="AL244" s="87"/>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row>
    <row r="245" spans="1:88" x14ac:dyDescent="0.25">
      <c r="A245" s="138" t="s">
        <v>340</v>
      </c>
      <c r="B245" s="139" t="s">
        <v>67</v>
      </c>
      <c r="C245" s="140">
        <v>1513</v>
      </c>
      <c r="D245" s="16"/>
      <c r="E245" s="87"/>
      <c r="F245" s="16"/>
      <c r="G245" s="16"/>
      <c r="H245" s="16"/>
      <c r="I245" s="134"/>
      <c r="J245" s="16"/>
      <c r="K245" s="16"/>
      <c r="L245" s="16"/>
      <c r="M245" s="87"/>
      <c r="N245" s="87"/>
      <c r="O245" s="87"/>
      <c r="P245" s="87"/>
      <c r="Q245" s="87"/>
      <c r="R245" s="87"/>
      <c r="S245" s="87"/>
      <c r="T245" s="87"/>
      <c r="U245" s="87"/>
      <c r="V245" s="87"/>
      <c r="W245" s="129"/>
      <c r="X245" s="87"/>
      <c r="Y245" s="87"/>
      <c r="Z245" s="87"/>
      <c r="AA245" s="87"/>
      <c r="AB245" s="87"/>
      <c r="AC245" s="87"/>
      <c r="AD245" s="87"/>
      <c r="AE245" s="87"/>
      <c r="AF245" s="87"/>
      <c r="AG245" s="87"/>
      <c r="AH245" s="87"/>
      <c r="AI245" s="87"/>
      <c r="AJ245" s="87"/>
      <c r="AK245" s="87"/>
      <c r="AL245" s="87"/>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row>
    <row r="246" spans="1:88" x14ac:dyDescent="0.25">
      <c r="A246" s="138" t="s">
        <v>340</v>
      </c>
      <c r="B246" s="139" t="s">
        <v>352</v>
      </c>
      <c r="C246" s="140">
        <v>1514</v>
      </c>
      <c r="D246" s="16"/>
      <c r="E246" s="87"/>
      <c r="F246" s="16"/>
      <c r="G246" s="16"/>
      <c r="H246" s="16"/>
      <c r="I246" s="134"/>
      <c r="J246" s="16"/>
      <c r="K246" s="16"/>
      <c r="L246" s="16"/>
      <c r="M246" s="87"/>
      <c r="N246" s="87"/>
      <c r="O246" s="87"/>
      <c r="P246" s="87"/>
      <c r="Q246" s="87"/>
      <c r="R246" s="87"/>
      <c r="S246" s="87"/>
      <c r="T246" s="87"/>
      <c r="U246" s="87"/>
      <c r="V246" s="87"/>
      <c r="W246" s="129"/>
      <c r="X246" s="87"/>
      <c r="Y246" s="87"/>
      <c r="Z246" s="87"/>
      <c r="AA246" s="87"/>
      <c r="AB246" s="87"/>
      <c r="AC246" s="87"/>
      <c r="AD246" s="87"/>
      <c r="AE246" s="87"/>
      <c r="AF246" s="87"/>
      <c r="AG246" s="87"/>
      <c r="AH246" s="87"/>
      <c r="AI246" s="87"/>
      <c r="AJ246" s="87"/>
      <c r="AK246" s="87"/>
      <c r="AL246" s="87"/>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row>
    <row r="247" spans="1:88" x14ac:dyDescent="0.25">
      <c r="A247" s="138" t="s">
        <v>340</v>
      </c>
      <c r="B247" s="139" t="s">
        <v>353</v>
      </c>
      <c r="C247" s="140">
        <v>1515</v>
      </c>
      <c r="D247" s="16"/>
      <c r="E247" s="87"/>
      <c r="F247" s="16"/>
      <c r="G247" s="16"/>
      <c r="H247" s="16"/>
      <c r="I247" s="134"/>
      <c r="J247" s="16"/>
      <c r="K247" s="16"/>
      <c r="L247" s="16"/>
      <c r="M247" s="87"/>
      <c r="N247" s="87"/>
      <c r="O247" s="87"/>
      <c r="P247" s="87"/>
      <c r="Q247" s="87"/>
      <c r="R247" s="87"/>
      <c r="S247" s="87"/>
      <c r="T247" s="87"/>
      <c r="U247" s="87"/>
      <c r="V247" s="87"/>
      <c r="W247" s="129"/>
      <c r="X247" s="87"/>
      <c r="Y247" s="87"/>
      <c r="Z247" s="87"/>
      <c r="AA247" s="87"/>
      <c r="AB247" s="87"/>
      <c r="AC247" s="87"/>
      <c r="AD247" s="87"/>
      <c r="AE247" s="87"/>
      <c r="AF247" s="87"/>
      <c r="AG247" s="87"/>
      <c r="AH247" s="87"/>
      <c r="AI247" s="87"/>
      <c r="AJ247" s="87"/>
      <c r="AK247" s="87"/>
      <c r="AL247" s="87"/>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row>
    <row r="248" spans="1:88" x14ac:dyDescent="0.25">
      <c r="A248" s="138" t="s">
        <v>340</v>
      </c>
      <c r="B248" s="139" t="s">
        <v>354</v>
      </c>
      <c r="C248" s="140">
        <v>1516</v>
      </c>
      <c r="D248" s="16"/>
      <c r="E248" s="87"/>
      <c r="F248" s="16"/>
      <c r="G248" s="16"/>
      <c r="H248" s="16"/>
      <c r="I248" s="134"/>
      <c r="J248" s="16"/>
      <c r="K248" s="16"/>
      <c r="L248" s="16"/>
      <c r="M248" s="87"/>
      <c r="N248" s="87"/>
      <c r="O248" s="87"/>
      <c r="P248" s="87"/>
      <c r="Q248" s="87"/>
      <c r="R248" s="87"/>
      <c r="S248" s="87"/>
      <c r="T248" s="87"/>
      <c r="U248" s="87"/>
      <c r="V248" s="87"/>
      <c r="W248" s="129"/>
      <c r="X248" s="87"/>
      <c r="Y248" s="87"/>
      <c r="Z248" s="87"/>
      <c r="AA248" s="87"/>
      <c r="AB248" s="87"/>
      <c r="AC248" s="87"/>
      <c r="AD248" s="87"/>
      <c r="AE248" s="87"/>
      <c r="AF248" s="87"/>
      <c r="AG248" s="87"/>
      <c r="AH248" s="87"/>
      <c r="AI248" s="87"/>
      <c r="AJ248" s="87"/>
      <c r="AK248" s="87"/>
      <c r="AL248" s="87"/>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row>
    <row r="249" spans="1:88" x14ac:dyDescent="0.25">
      <c r="A249" s="138" t="s">
        <v>340</v>
      </c>
      <c r="B249" s="139" t="s">
        <v>355</v>
      </c>
      <c r="C249" s="140">
        <v>1517</v>
      </c>
      <c r="D249" s="16"/>
      <c r="E249" s="87"/>
      <c r="F249" s="16"/>
      <c r="G249" s="16"/>
      <c r="H249" s="16"/>
      <c r="I249" s="134"/>
      <c r="J249" s="16"/>
      <c r="K249" s="16"/>
      <c r="L249" s="16"/>
      <c r="M249" s="87"/>
      <c r="N249" s="87"/>
      <c r="O249" s="87"/>
      <c r="P249" s="87"/>
      <c r="Q249" s="87"/>
      <c r="R249" s="87"/>
      <c r="S249" s="87"/>
      <c r="T249" s="87"/>
      <c r="U249" s="87"/>
      <c r="V249" s="87"/>
      <c r="W249" s="129"/>
      <c r="X249" s="87"/>
      <c r="Y249" s="87"/>
      <c r="Z249" s="87"/>
      <c r="AA249" s="87"/>
      <c r="AB249" s="87"/>
      <c r="AC249" s="87"/>
      <c r="AD249" s="87"/>
      <c r="AE249" s="87"/>
      <c r="AF249" s="87"/>
      <c r="AG249" s="87"/>
      <c r="AH249" s="87"/>
      <c r="AI249" s="87"/>
      <c r="AJ249" s="87"/>
      <c r="AK249" s="87"/>
      <c r="AL249" s="87"/>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row>
    <row r="250" spans="1:88" x14ac:dyDescent="0.25">
      <c r="A250" s="138" t="s">
        <v>340</v>
      </c>
      <c r="B250" s="139" t="s">
        <v>356</v>
      </c>
      <c r="C250" s="140">
        <v>1518</v>
      </c>
      <c r="D250" s="16"/>
      <c r="E250" s="87"/>
      <c r="F250" s="16"/>
      <c r="G250" s="16"/>
      <c r="H250" s="16"/>
      <c r="I250" s="134"/>
      <c r="J250" s="16"/>
      <c r="K250" s="16"/>
      <c r="L250" s="16"/>
      <c r="M250" s="87"/>
      <c r="N250" s="87"/>
      <c r="O250" s="87"/>
      <c r="P250" s="87"/>
      <c r="Q250" s="87"/>
      <c r="R250" s="87"/>
      <c r="S250" s="87"/>
      <c r="T250" s="87"/>
      <c r="U250" s="87"/>
      <c r="V250" s="87"/>
      <c r="W250" s="129"/>
      <c r="X250" s="87"/>
      <c r="Y250" s="87"/>
      <c r="Z250" s="87"/>
      <c r="AA250" s="87"/>
      <c r="AB250" s="87"/>
      <c r="AC250" s="87"/>
      <c r="AD250" s="87"/>
      <c r="AE250" s="87"/>
      <c r="AF250" s="87"/>
      <c r="AG250" s="87"/>
      <c r="AH250" s="87"/>
      <c r="AI250" s="87"/>
      <c r="AJ250" s="87"/>
      <c r="AK250" s="87"/>
      <c r="AL250" s="87"/>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row>
    <row r="251" spans="1:88" x14ac:dyDescent="0.25">
      <c r="A251" s="138" t="s">
        <v>340</v>
      </c>
      <c r="B251" s="139" t="s">
        <v>357</v>
      </c>
      <c r="C251" s="140">
        <v>1519</v>
      </c>
      <c r="D251" s="16"/>
      <c r="E251" s="87"/>
      <c r="F251" s="16"/>
      <c r="G251" s="16"/>
      <c r="H251" s="16"/>
      <c r="I251" s="134"/>
      <c r="J251" s="16"/>
      <c r="K251" s="16"/>
      <c r="L251" s="16"/>
      <c r="M251" s="87"/>
      <c r="N251" s="87"/>
      <c r="O251" s="87"/>
      <c r="P251" s="87"/>
      <c r="Q251" s="87"/>
      <c r="R251" s="87"/>
      <c r="S251" s="87"/>
      <c r="T251" s="87"/>
      <c r="U251" s="87"/>
      <c r="V251" s="87"/>
      <c r="W251" s="129"/>
      <c r="X251" s="87"/>
      <c r="Y251" s="87"/>
      <c r="Z251" s="87"/>
      <c r="AA251" s="87"/>
      <c r="AB251" s="87"/>
      <c r="AC251" s="87"/>
      <c r="AD251" s="87"/>
      <c r="AE251" s="87"/>
      <c r="AF251" s="87"/>
      <c r="AG251" s="87"/>
      <c r="AH251" s="87"/>
      <c r="AI251" s="87"/>
      <c r="AJ251" s="87"/>
      <c r="AK251" s="87"/>
      <c r="AL251" s="87"/>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row>
    <row r="252" spans="1:88" x14ac:dyDescent="0.25">
      <c r="A252" s="138" t="s">
        <v>340</v>
      </c>
      <c r="B252" s="139" t="s">
        <v>358</v>
      </c>
      <c r="C252" s="140">
        <v>1520</v>
      </c>
      <c r="D252" s="16"/>
      <c r="E252" s="87"/>
      <c r="F252" s="16"/>
      <c r="G252" s="16"/>
      <c r="H252" s="16"/>
      <c r="I252" s="134"/>
      <c r="J252" s="16"/>
      <c r="K252" s="16"/>
      <c r="L252" s="16"/>
      <c r="M252" s="87"/>
      <c r="N252" s="87"/>
      <c r="O252" s="87"/>
      <c r="P252" s="87"/>
      <c r="Q252" s="87"/>
      <c r="R252" s="87"/>
      <c r="S252" s="87"/>
      <c r="T252" s="87"/>
      <c r="U252" s="87"/>
      <c r="V252" s="87"/>
      <c r="W252" s="129"/>
      <c r="X252" s="87"/>
      <c r="Y252" s="87"/>
      <c r="Z252" s="87"/>
      <c r="AA252" s="87"/>
      <c r="AB252" s="87"/>
      <c r="AC252" s="87"/>
      <c r="AD252" s="87"/>
      <c r="AE252" s="87"/>
      <c r="AF252" s="87"/>
      <c r="AG252" s="87"/>
      <c r="AH252" s="87"/>
      <c r="AI252" s="87"/>
      <c r="AJ252" s="87"/>
      <c r="AK252" s="87"/>
      <c r="AL252" s="87"/>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row>
    <row r="253" spans="1:88" x14ac:dyDescent="0.25">
      <c r="A253" s="138" t="s">
        <v>340</v>
      </c>
      <c r="B253" s="139" t="s">
        <v>359</v>
      </c>
      <c r="C253" s="140">
        <v>1521</v>
      </c>
      <c r="D253" s="16"/>
      <c r="E253" s="87"/>
      <c r="F253" s="16"/>
      <c r="G253" s="16"/>
      <c r="H253" s="16"/>
      <c r="I253" s="134"/>
      <c r="J253" s="16"/>
      <c r="K253" s="16"/>
      <c r="L253" s="16"/>
      <c r="M253" s="87"/>
      <c r="N253" s="87"/>
      <c r="O253" s="87"/>
      <c r="P253" s="87"/>
      <c r="Q253" s="87"/>
      <c r="R253" s="87"/>
      <c r="S253" s="87"/>
      <c r="T253" s="87"/>
      <c r="U253" s="87"/>
      <c r="V253" s="87"/>
      <c r="W253" s="129"/>
      <c r="X253" s="87"/>
      <c r="Y253" s="87"/>
      <c r="Z253" s="87"/>
      <c r="AA253" s="87"/>
      <c r="AB253" s="87"/>
      <c r="AC253" s="87"/>
      <c r="AD253" s="87"/>
      <c r="AE253" s="87"/>
      <c r="AF253" s="87"/>
      <c r="AG253" s="87"/>
      <c r="AH253" s="87"/>
      <c r="AI253" s="87"/>
      <c r="AJ253" s="87"/>
      <c r="AK253" s="87"/>
      <c r="AL253" s="87"/>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row>
    <row r="254" spans="1:88" x14ac:dyDescent="0.25">
      <c r="A254" s="138" t="s">
        <v>340</v>
      </c>
      <c r="B254" s="139" t="s">
        <v>360</v>
      </c>
      <c r="C254" s="140">
        <v>1522</v>
      </c>
      <c r="D254" s="16"/>
      <c r="E254" s="87"/>
      <c r="F254" s="16"/>
      <c r="G254" s="16"/>
      <c r="H254" s="16"/>
      <c r="I254" s="134"/>
      <c r="J254" s="16"/>
      <c r="K254" s="16"/>
      <c r="L254" s="16"/>
      <c r="M254" s="87"/>
      <c r="N254" s="87"/>
      <c r="O254" s="87"/>
      <c r="P254" s="87"/>
      <c r="Q254" s="87"/>
      <c r="R254" s="87"/>
      <c r="S254" s="87"/>
      <c r="T254" s="87"/>
      <c r="U254" s="87"/>
      <c r="V254" s="87"/>
      <c r="W254" s="129"/>
      <c r="X254" s="87"/>
      <c r="Y254" s="87"/>
      <c r="Z254" s="87"/>
      <c r="AA254" s="87"/>
      <c r="AB254" s="87"/>
      <c r="AC254" s="87"/>
      <c r="AD254" s="87"/>
      <c r="AE254" s="87"/>
      <c r="AF254" s="87"/>
      <c r="AG254" s="87"/>
      <c r="AH254" s="87"/>
      <c r="AI254" s="87"/>
      <c r="AJ254" s="87"/>
      <c r="AK254" s="87"/>
      <c r="AL254" s="87"/>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row>
    <row r="255" spans="1:88" x14ac:dyDescent="0.25">
      <c r="A255" s="138" t="s">
        <v>340</v>
      </c>
      <c r="B255" s="139" t="s">
        <v>361</v>
      </c>
      <c r="C255" s="140">
        <v>1523</v>
      </c>
      <c r="D255" s="16"/>
      <c r="E255" s="87"/>
      <c r="F255" s="16"/>
      <c r="G255" s="16"/>
      <c r="H255" s="16"/>
      <c r="I255" s="134"/>
      <c r="J255" s="16"/>
      <c r="K255" s="16"/>
      <c r="L255" s="16"/>
      <c r="M255" s="87"/>
      <c r="N255" s="87"/>
      <c r="O255" s="87"/>
      <c r="P255" s="87"/>
      <c r="Q255" s="87"/>
      <c r="R255" s="87"/>
      <c r="S255" s="87"/>
      <c r="T255" s="87"/>
      <c r="U255" s="87"/>
      <c r="V255" s="87"/>
      <c r="W255" s="129"/>
      <c r="X255" s="87"/>
      <c r="Y255" s="87"/>
      <c r="Z255" s="87"/>
      <c r="AA255" s="87"/>
      <c r="AB255" s="87"/>
      <c r="AC255" s="87"/>
      <c r="AD255" s="87"/>
      <c r="AE255" s="87"/>
      <c r="AF255" s="87"/>
      <c r="AG255" s="87"/>
      <c r="AH255" s="87"/>
      <c r="AI255" s="87"/>
      <c r="AJ255" s="87"/>
      <c r="AK255" s="87"/>
      <c r="AL255" s="87"/>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row>
    <row r="256" spans="1:88" x14ac:dyDescent="0.25">
      <c r="A256" s="138" t="s">
        <v>362</v>
      </c>
      <c r="B256" s="139" t="s">
        <v>363</v>
      </c>
      <c r="C256" s="140">
        <v>1601</v>
      </c>
      <c r="D256" s="16"/>
      <c r="E256" s="87"/>
      <c r="F256" s="16"/>
      <c r="G256" s="16"/>
      <c r="H256" s="16"/>
      <c r="I256" s="134"/>
      <c r="J256" s="16"/>
      <c r="K256" s="16"/>
      <c r="L256" s="16"/>
      <c r="M256" s="87"/>
      <c r="N256" s="87"/>
      <c r="O256" s="87"/>
      <c r="P256" s="87"/>
      <c r="Q256" s="87"/>
      <c r="R256" s="87"/>
      <c r="S256" s="87"/>
      <c r="T256" s="87"/>
      <c r="U256" s="87"/>
      <c r="V256" s="87"/>
      <c r="W256" s="129"/>
      <c r="X256" s="87"/>
      <c r="Y256" s="87"/>
      <c r="Z256" s="87"/>
      <c r="AA256" s="87"/>
      <c r="AB256" s="87"/>
      <c r="AC256" s="87"/>
      <c r="AD256" s="87"/>
      <c r="AE256" s="87"/>
      <c r="AF256" s="87"/>
      <c r="AG256" s="87"/>
      <c r="AH256" s="87"/>
      <c r="AI256" s="87"/>
      <c r="AJ256" s="87"/>
      <c r="AK256" s="87"/>
      <c r="AL256" s="87"/>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row>
    <row r="257" spans="1:88" x14ac:dyDescent="0.25">
      <c r="A257" s="138" t="s">
        <v>362</v>
      </c>
      <c r="B257" s="139" t="s">
        <v>364</v>
      </c>
      <c r="C257" s="140">
        <v>1602</v>
      </c>
      <c r="D257" s="16"/>
      <c r="E257" s="87"/>
      <c r="F257" s="16"/>
      <c r="G257" s="16"/>
      <c r="H257" s="16"/>
      <c r="I257" s="134"/>
      <c r="J257" s="16"/>
      <c r="K257" s="16"/>
      <c r="L257" s="16"/>
      <c r="M257" s="87"/>
      <c r="N257" s="87"/>
      <c r="O257" s="87"/>
      <c r="P257" s="87"/>
      <c r="Q257" s="87"/>
      <c r="R257" s="87"/>
      <c r="S257" s="87"/>
      <c r="T257" s="87"/>
      <c r="U257" s="87"/>
      <c r="V257" s="87"/>
      <c r="W257" s="129"/>
      <c r="X257" s="87"/>
      <c r="Y257" s="87"/>
      <c r="Z257" s="87"/>
      <c r="AA257" s="87"/>
      <c r="AB257" s="87"/>
      <c r="AC257" s="87"/>
      <c r="AD257" s="87"/>
      <c r="AE257" s="87"/>
      <c r="AF257" s="87"/>
      <c r="AG257" s="87"/>
      <c r="AH257" s="87"/>
      <c r="AI257" s="87"/>
      <c r="AJ257" s="87"/>
      <c r="AK257" s="87"/>
      <c r="AL257" s="87"/>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row>
    <row r="258" spans="1:88" x14ac:dyDescent="0.25">
      <c r="A258" s="138" t="s">
        <v>362</v>
      </c>
      <c r="B258" s="139" t="s">
        <v>365</v>
      </c>
      <c r="C258" s="140">
        <v>1603</v>
      </c>
      <c r="D258" s="16"/>
      <c r="E258" s="87"/>
      <c r="F258" s="16"/>
      <c r="G258" s="16"/>
      <c r="H258" s="16"/>
      <c r="I258" s="134"/>
      <c r="J258" s="16"/>
      <c r="K258" s="16"/>
      <c r="L258" s="16"/>
      <c r="M258" s="87"/>
      <c r="N258" s="87"/>
      <c r="O258" s="87"/>
      <c r="P258" s="87"/>
      <c r="Q258" s="87"/>
      <c r="R258" s="87"/>
      <c r="S258" s="87"/>
      <c r="T258" s="87"/>
      <c r="U258" s="87"/>
      <c r="V258" s="87"/>
      <c r="W258" s="129"/>
      <c r="X258" s="87"/>
      <c r="Y258" s="87"/>
      <c r="Z258" s="87"/>
      <c r="AA258" s="87"/>
      <c r="AB258" s="87"/>
      <c r="AC258" s="87"/>
      <c r="AD258" s="87"/>
      <c r="AE258" s="87"/>
      <c r="AF258" s="87"/>
      <c r="AG258" s="87"/>
      <c r="AH258" s="87"/>
      <c r="AI258" s="87"/>
      <c r="AJ258" s="87"/>
      <c r="AK258" s="87"/>
      <c r="AL258" s="87"/>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row>
    <row r="259" spans="1:88" x14ac:dyDescent="0.25">
      <c r="A259" s="138" t="s">
        <v>362</v>
      </c>
      <c r="B259" s="139" t="s">
        <v>366</v>
      </c>
      <c r="C259" s="140">
        <v>1604</v>
      </c>
      <c r="D259" s="16"/>
      <c r="E259" s="87"/>
      <c r="F259" s="16"/>
      <c r="G259" s="16"/>
      <c r="H259" s="16"/>
      <c r="I259" s="134"/>
      <c r="J259" s="16"/>
      <c r="K259" s="16"/>
      <c r="L259" s="16"/>
      <c r="M259" s="87"/>
      <c r="N259" s="87"/>
      <c r="O259" s="87"/>
      <c r="P259" s="87"/>
      <c r="Q259" s="87"/>
      <c r="R259" s="87"/>
      <c r="S259" s="87"/>
      <c r="T259" s="87"/>
      <c r="U259" s="87"/>
      <c r="V259" s="87"/>
      <c r="W259" s="129"/>
      <c r="X259" s="87"/>
      <c r="Y259" s="87"/>
      <c r="Z259" s="87"/>
      <c r="AA259" s="87"/>
      <c r="AB259" s="87"/>
      <c r="AC259" s="87"/>
      <c r="AD259" s="87"/>
      <c r="AE259" s="87"/>
      <c r="AF259" s="87"/>
      <c r="AG259" s="87"/>
      <c r="AH259" s="87"/>
      <c r="AI259" s="87"/>
      <c r="AJ259" s="87"/>
      <c r="AK259" s="87"/>
      <c r="AL259" s="87"/>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row>
    <row r="260" spans="1:88" x14ac:dyDescent="0.25">
      <c r="A260" s="138" t="s">
        <v>362</v>
      </c>
      <c r="B260" s="139" t="s">
        <v>367</v>
      </c>
      <c r="C260" s="140">
        <v>1605</v>
      </c>
      <c r="D260" s="16"/>
      <c r="E260" s="87"/>
      <c r="F260" s="16"/>
      <c r="G260" s="16"/>
      <c r="H260" s="16"/>
      <c r="I260" s="134"/>
      <c r="J260" s="16"/>
      <c r="K260" s="16"/>
      <c r="L260" s="16"/>
      <c r="M260" s="87"/>
      <c r="N260" s="87"/>
      <c r="O260" s="87"/>
      <c r="P260" s="87"/>
      <c r="Q260" s="87"/>
      <c r="R260" s="87"/>
      <c r="S260" s="87"/>
      <c r="T260" s="87"/>
      <c r="U260" s="87"/>
      <c r="V260" s="87"/>
      <c r="W260" s="129"/>
      <c r="X260" s="87"/>
      <c r="Y260" s="87"/>
      <c r="Z260" s="87"/>
      <c r="AA260" s="87"/>
      <c r="AB260" s="87"/>
      <c r="AC260" s="87"/>
      <c r="AD260" s="87"/>
      <c r="AE260" s="87"/>
      <c r="AF260" s="87"/>
      <c r="AG260" s="87"/>
      <c r="AH260" s="87"/>
      <c r="AI260" s="87"/>
      <c r="AJ260" s="87"/>
      <c r="AK260" s="87"/>
      <c r="AL260" s="87"/>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row>
    <row r="261" spans="1:88" x14ac:dyDescent="0.25">
      <c r="A261" s="138" t="s">
        <v>362</v>
      </c>
      <c r="B261" s="139" t="s">
        <v>368</v>
      </c>
      <c r="C261" s="140">
        <v>1606</v>
      </c>
      <c r="D261" s="16"/>
      <c r="E261" s="87"/>
      <c r="F261" s="16"/>
      <c r="G261" s="16"/>
      <c r="H261" s="16"/>
      <c r="I261" s="134"/>
      <c r="J261" s="16"/>
      <c r="K261" s="16"/>
      <c r="L261" s="16"/>
      <c r="M261" s="87"/>
      <c r="N261" s="87"/>
      <c r="O261" s="87"/>
      <c r="P261" s="87"/>
      <c r="Q261" s="87"/>
      <c r="R261" s="87"/>
      <c r="S261" s="87"/>
      <c r="T261" s="87"/>
      <c r="U261" s="87"/>
      <c r="V261" s="87"/>
      <c r="W261" s="129"/>
      <c r="X261" s="87"/>
      <c r="Y261" s="87"/>
      <c r="Z261" s="87"/>
      <c r="AA261" s="87"/>
      <c r="AB261" s="87"/>
      <c r="AC261" s="87"/>
      <c r="AD261" s="87"/>
      <c r="AE261" s="87"/>
      <c r="AF261" s="87"/>
      <c r="AG261" s="87"/>
      <c r="AH261" s="87"/>
      <c r="AI261" s="87"/>
      <c r="AJ261" s="87"/>
      <c r="AK261" s="87"/>
      <c r="AL261" s="87"/>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row>
    <row r="262" spans="1:88" x14ac:dyDescent="0.25">
      <c r="A262" s="138" t="s">
        <v>362</v>
      </c>
      <c r="B262" s="139" t="s">
        <v>369</v>
      </c>
      <c r="C262" s="140">
        <v>1607</v>
      </c>
      <c r="D262" s="16"/>
      <c r="E262" s="87"/>
      <c r="F262" s="16"/>
      <c r="G262" s="16"/>
      <c r="H262" s="16"/>
      <c r="I262" s="134"/>
      <c r="J262" s="16"/>
      <c r="K262" s="16"/>
      <c r="L262" s="16"/>
      <c r="M262" s="87"/>
      <c r="N262" s="87"/>
      <c r="O262" s="87"/>
      <c r="P262" s="87"/>
      <c r="Q262" s="87"/>
      <c r="R262" s="87"/>
      <c r="S262" s="87"/>
      <c r="T262" s="87"/>
      <c r="U262" s="87"/>
      <c r="V262" s="87"/>
      <c r="W262" s="129"/>
      <c r="X262" s="87"/>
      <c r="Y262" s="87"/>
      <c r="Z262" s="87"/>
      <c r="AA262" s="87"/>
      <c r="AB262" s="87"/>
      <c r="AC262" s="87"/>
      <c r="AD262" s="87"/>
      <c r="AE262" s="87"/>
      <c r="AF262" s="87"/>
      <c r="AG262" s="87"/>
      <c r="AH262" s="87"/>
      <c r="AI262" s="87"/>
      <c r="AJ262" s="87"/>
      <c r="AK262" s="87"/>
      <c r="AL262" s="87"/>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row>
    <row r="263" spans="1:88" x14ac:dyDescent="0.25">
      <c r="A263" s="138" t="s">
        <v>362</v>
      </c>
      <c r="B263" s="139" t="s">
        <v>370</v>
      </c>
      <c r="C263" s="140">
        <v>1608</v>
      </c>
      <c r="D263" s="16"/>
      <c r="E263" s="87"/>
      <c r="F263" s="16"/>
      <c r="G263" s="16"/>
      <c r="H263" s="16"/>
      <c r="I263" s="134"/>
      <c r="J263" s="16"/>
      <c r="K263" s="16"/>
      <c r="L263" s="16"/>
      <c r="M263" s="87"/>
      <c r="N263" s="87"/>
      <c r="O263" s="87"/>
      <c r="P263" s="87"/>
      <c r="Q263" s="87"/>
      <c r="R263" s="87"/>
      <c r="S263" s="87"/>
      <c r="T263" s="87"/>
      <c r="U263" s="87"/>
      <c r="V263" s="87"/>
      <c r="W263" s="129"/>
      <c r="X263" s="87"/>
      <c r="Y263" s="87"/>
      <c r="Z263" s="87"/>
      <c r="AA263" s="87"/>
      <c r="AB263" s="87"/>
      <c r="AC263" s="87"/>
      <c r="AD263" s="87"/>
      <c r="AE263" s="87"/>
      <c r="AF263" s="87"/>
      <c r="AG263" s="87"/>
      <c r="AH263" s="87"/>
      <c r="AI263" s="87"/>
      <c r="AJ263" s="87"/>
      <c r="AK263" s="87"/>
      <c r="AL263" s="87"/>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row>
    <row r="264" spans="1:88" x14ac:dyDescent="0.25">
      <c r="A264" s="138" t="s">
        <v>362</v>
      </c>
      <c r="B264" s="139" t="s">
        <v>371</v>
      </c>
      <c r="C264" s="140">
        <v>1609</v>
      </c>
      <c r="D264" s="16"/>
      <c r="E264" s="87"/>
      <c r="F264" s="16"/>
      <c r="G264" s="16"/>
      <c r="H264" s="16"/>
      <c r="I264" s="134"/>
      <c r="J264" s="16"/>
      <c r="K264" s="16"/>
      <c r="L264" s="16"/>
      <c r="M264" s="87"/>
      <c r="N264" s="87"/>
      <c r="O264" s="87"/>
      <c r="P264" s="87"/>
      <c r="Q264" s="87"/>
      <c r="R264" s="87"/>
      <c r="S264" s="87"/>
      <c r="T264" s="87"/>
      <c r="U264" s="87"/>
      <c r="V264" s="87"/>
      <c r="W264" s="129"/>
      <c r="X264" s="87"/>
      <c r="Y264" s="87"/>
      <c r="Z264" s="87"/>
      <c r="AA264" s="87"/>
      <c r="AB264" s="87"/>
      <c r="AC264" s="87"/>
      <c r="AD264" s="87"/>
      <c r="AE264" s="87"/>
      <c r="AF264" s="87"/>
      <c r="AG264" s="87"/>
      <c r="AH264" s="87"/>
      <c r="AI264" s="87"/>
      <c r="AJ264" s="87"/>
      <c r="AK264" s="87"/>
      <c r="AL264" s="87"/>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row>
    <row r="265" spans="1:88" x14ac:dyDescent="0.25">
      <c r="A265" s="138" t="s">
        <v>362</v>
      </c>
      <c r="B265" s="139" t="s">
        <v>372</v>
      </c>
      <c r="C265" s="140">
        <v>1610</v>
      </c>
      <c r="D265" s="16"/>
      <c r="E265" s="87"/>
      <c r="F265" s="16"/>
      <c r="G265" s="16"/>
      <c r="H265" s="16"/>
      <c r="I265" s="134"/>
      <c r="J265" s="16"/>
      <c r="K265" s="16"/>
      <c r="L265" s="16"/>
      <c r="M265" s="87"/>
      <c r="N265" s="87"/>
      <c r="O265" s="87"/>
      <c r="P265" s="87"/>
      <c r="Q265" s="87"/>
      <c r="R265" s="87"/>
      <c r="S265" s="87"/>
      <c r="T265" s="87"/>
      <c r="U265" s="87"/>
      <c r="V265" s="87"/>
      <c r="W265" s="129"/>
      <c r="X265" s="87"/>
      <c r="Y265" s="87"/>
      <c r="Z265" s="87"/>
      <c r="AA265" s="87"/>
      <c r="AB265" s="87"/>
      <c r="AC265" s="87"/>
      <c r="AD265" s="87"/>
      <c r="AE265" s="87"/>
      <c r="AF265" s="87"/>
      <c r="AG265" s="87"/>
      <c r="AH265" s="87"/>
      <c r="AI265" s="87"/>
      <c r="AJ265" s="87"/>
      <c r="AK265" s="87"/>
      <c r="AL265" s="87"/>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row>
    <row r="266" spans="1:88" x14ac:dyDescent="0.25">
      <c r="A266" s="138" t="s">
        <v>362</v>
      </c>
      <c r="B266" s="139" t="s">
        <v>373</v>
      </c>
      <c r="C266" s="140">
        <v>1611</v>
      </c>
      <c r="D266" s="16"/>
      <c r="E266" s="87"/>
      <c r="F266" s="16"/>
      <c r="G266" s="16"/>
      <c r="H266" s="16"/>
      <c r="I266" s="134"/>
      <c r="J266" s="16"/>
      <c r="K266" s="16"/>
      <c r="L266" s="16"/>
      <c r="M266" s="87"/>
      <c r="N266" s="87"/>
      <c r="O266" s="87"/>
      <c r="P266" s="87"/>
      <c r="Q266" s="87"/>
      <c r="R266" s="87"/>
      <c r="S266" s="87"/>
      <c r="T266" s="87"/>
      <c r="U266" s="87"/>
      <c r="V266" s="87"/>
      <c r="W266" s="129"/>
      <c r="X266" s="87"/>
      <c r="Y266" s="87"/>
      <c r="Z266" s="87"/>
      <c r="AA266" s="87"/>
      <c r="AB266" s="87"/>
      <c r="AC266" s="87"/>
      <c r="AD266" s="87"/>
      <c r="AE266" s="87"/>
      <c r="AF266" s="87"/>
      <c r="AG266" s="87"/>
      <c r="AH266" s="87"/>
      <c r="AI266" s="87"/>
      <c r="AJ266" s="87"/>
      <c r="AK266" s="87"/>
      <c r="AL266" s="87"/>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row>
    <row r="267" spans="1:88" x14ac:dyDescent="0.25">
      <c r="A267" s="138" t="s">
        <v>362</v>
      </c>
      <c r="B267" s="139" t="s">
        <v>374</v>
      </c>
      <c r="C267" s="140">
        <v>1612</v>
      </c>
      <c r="D267" s="16"/>
      <c r="E267" s="87"/>
      <c r="F267" s="16"/>
      <c r="G267" s="16"/>
      <c r="H267" s="16"/>
      <c r="I267" s="134"/>
      <c r="J267" s="16"/>
      <c r="K267" s="16"/>
      <c r="L267" s="16"/>
      <c r="M267" s="87"/>
      <c r="N267" s="87"/>
      <c r="O267" s="87"/>
      <c r="P267" s="87"/>
      <c r="Q267" s="87"/>
      <c r="R267" s="87"/>
      <c r="S267" s="87"/>
      <c r="T267" s="87"/>
      <c r="U267" s="87"/>
      <c r="V267" s="87"/>
      <c r="W267" s="129"/>
      <c r="X267" s="87"/>
      <c r="Y267" s="87"/>
      <c r="Z267" s="87"/>
      <c r="AA267" s="87"/>
      <c r="AB267" s="87"/>
      <c r="AC267" s="87"/>
      <c r="AD267" s="87"/>
      <c r="AE267" s="87"/>
      <c r="AF267" s="87"/>
      <c r="AG267" s="87"/>
      <c r="AH267" s="87"/>
      <c r="AI267" s="87"/>
      <c r="AJ267" s="87"/>
      <c r="AK267" s="87"/>
      <c r="AL267" s="87"/>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row>
    <row r="268" spans="1:88" x14ac:dyDescent="0.25">
      <c r="A268" s="138" t="s">
        <v>362</v>
      </c>
      <c r="B268" s="139" t="s">
        <v>375</v>
      </c>
      <c r="C268" s="140">
        <v>1613</v>
      </c>
      <c r="D268" s="16"/>
      <c r="E268" s="87"/>
      <c r="F268" s="16"/>
      <c r="G268" s="16"/>
      <c r="H268" s="16"/>
      <c r="I268" s="134"/>
      <c r="J268" s="16"/>
      <c r="K268" s="16"/>
      <c r="L268" s="16"/>
      <c r="M268" s="87"/>
      <c r="N268" s="87"/>
      <c r="O268" s="87"/>
      <c r="P268" s="87"/>
      <c r="Q268" s="87"/>
      <c r="R268" s="87"/>
      <c r="S268" s="87"/>
      <c r="T268" s="87"/>
      <c r="U268" s="87"/>
      <c r="V268" s="87"/>
      <c r="W268" s="129"/>
      <c r="X268" s="87"/>
      <c r="Y268" s="87"/>
      <c r="Z268" s="87"/>
      <c r="AA268" s="87"/>
      <c r="AB268" s="87"/>
      <c r="AC268" s="87"/>
      <c r="AD268" s="87"/>
      <c r="AE268" s="87"/>
      <c r="AF268" s="87"/>
      <c r="AG268" s="87"/>
      <c r="AH268" s="87"/>
      <c r="AI268" s="87"/>
      <c r="AJ268" s="87"/>
      <c r="AK268" s="87"/>
      <c r="AL268" s="87"/>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row>
    <row r="269" spans="1:88" x14ac:dyDescent="0.25">
      <c r="A269" s="138" t="s">
        <v>362</v>
      </c>
      <c r="B269" s="139" t="s">
        <v>376</v>
      </c>
      <c r="C269" s="140">
        <v>1614</v>
      </c>
      <c r="D269" s="16"/>
      <c r="E269" s="87"/>
      <c r="F269" s="16"/>
      <c r="G269" s="16"/>
      <c r="H269" s="16"/>
      <c r="I269" s="134"/>
      <c r="J269" s="16"/>
      <c r="K269" s="16"/>
      <c r="L269" s="16"/>
      <c r="M269" s="87"/>
      <c r="N269" s="87"/>
      <c r="O269" s="87"/>
      <c r="P269" s="87"/>
      <c r="Q269" s="87"/>
      <c r="R269" s="87"/>
      <c r="S269" s="87"/>
      <c r="T269" s="87"/>
      <c r="U269" s="87"/>
      <c r="V269" s="87"/>
      <c r="W269" s="129"/>
      <c r="X269" s="87"/>
      <c r="Y269" s="87"/>
      <c r="Z269" s="87"/>
      <c r="AA269" s="87"/>
      <c r="AB269" s="87"/>
      <c r="AC269" s="87"/>
      <c r="AD269" s="87"/>
      <c r="AE269" s="87"/>
      <c r="AF269" s="87"/>
      <c r="AG269" s="87"/>
      <c r="AH269" s="87"/>
      <c r="AI269" s="87"/>
      <c r="AJ269" s="87"/>
      <c r="AK269" s="87"/>
      <c r="AL269" s="87"/>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row>
    <row r="270" spans="1:88" x14ac:dyDescent="0.25">
      <c r="A270" s="138" t="s">
        <v>362</v>
      </c>
      <c r="B270" s="139" t="s">
        <v>377</v>
      </c>
      <c r="C270" s="140">
        <v>1615</v>
      </c>
      <c r="D270" s="16"/>
      <c r="E270" s="87"/>
      <c r="F270" s="16"/>
      <c r="G270" s="16"/>
      <c r="H270" s="16"/>
      <c r="I270" s="134"/>
      <c r="J270" s="16"/>
      <c r="K270" s="16"/>
      <c r="L270" s="16"/>
      <c r="M270" s="87"/>
      <c r="N270" s="87"/>
      <c r="O270" s="87"/>
      <c r="P270" s="87"/>
      <c r="Q270" s="87"/>
      <c r="R270" s="87"/>
      <c r="S270" s="87"/>
      <c r="T270" s="87"/>
      <c r="U270" s="87"/>
      <c r="V270" s="87"/>
      <c r="W270" s="129"/>
      <c r="X270" s="87"/>
      <c r="Y270" s="87"/>
      <c r="Z270" s="87"/>
      <c r="AA270" s="87"/>
      <c r="AB270" s="87"/>
      <c r="AC270" s="87"/>
      <c r="AD270" s="87"/>
      <c r="AE270" s="87"/>
      <c r="AF270" s="87"/>
      <c r="AG270" s="87"/>
      <c r="AH270" s="87"/>
      <c r="AI270" s="87"/>
      <c r="AJ270" s="87"/>
      <c r="AK270" s="87"/>
      <c r="AL270" s="87"/>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row>
    <row r="271" spans="1:88" x14ac:dyDescent="0.25">
      <c r="A271" s="138" t="s">
        <v>362</v>
      </c>
      <c r="B271" s="139" t="s">
        <v>378</v>
      </c>
      <c r="C271" s="140">
        <v>1616</v>
      </c>
      <c r="D271" s="16"/>
      <c r="E271" s="87"/>
      <c r="F271" s="16"/>
      <c r="G271" s="16"/>
      <c r="H271" s="16"/>
      <c r="I271" s="134"/>
      <c r="J271" s="16"/>
      <c r="K271" s="16"/>
      <c r="L271" s="16"/>
      <c r="M271" s="87"/>
      <c r="N271" s="87"/>
      <c r="O271" s="87"/>
      <c r="P271" s="87"/>
      <c r="Q271" s="87"/>
      <c r="R271" s="87"/>
      <c r="S271" s="87"/>
      <c r="T271" s="87"/>
      <c r="U271" s="87"/>
      <c r="V271" s="87"/>
      <c r="W271" s="129"/>
      <c r="X271" s="87"/>
      <c r="Y271" s="87"/>
      <c r="Z271" s="87"/>
      <c r="AA271" s="87"/>
      <c r="AB271" s="87"/>
      <c r="AC271" s="87"/>
      <c r="AD271" s="87"/>
      <c r="AE271" s="87"/>
      <c r="AF271" s="87"/>
      <c r="AG271" s="87"/>
      <c r="AH271" s="87"/>
      <c r="AI271" s="87"/>
      <c r="AJ271" s="87"/>
      <c r="AK271" s="87"/>
      <c r="AL271" s="87"/>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row>
    <row r="272" spans="1:88" x14ac:dyDescent="0.25">
      <c r="A272" s="138" t="s">
        <v>362</v>
      </c>
      <c r="B272" s="139" t="s">
        <v>379</v>
      </c>
      <c r="C272" s="140">
        <v>1617</v>
      </c>
      <c r="D272" s="16"/>
      <c r="E272" s="87"/>
      <c r="F272" s="16"/>
      <c r="G272" s="16"/>
      <c r="H272" s="16"/>
      <c r="I272" s="134"/>
      <c r="J272" s="16"/>
      <c r="K272" s="16"/>
      <c r="L272" s="16"/>
      <c r="M272" s="87"/>
      <c r="N272" s="87"/>
      <c r="O272" s="87"/>
      <c r="P272" s="87"/>
      <c r="Q272" s="87"/>
      <c r="R272" s="87"/>
      <c r="S272" s="87"/>
      <c r="T272" s="87"/>
      <c r="U272" s="87"/>
      <c r="V272" s="87"/>
      <c r="W272" s="129"/>
      <c r="X272" s="87"/>
      <c r="Y272" s="87"/>
      <c r="Z272" s="87"/>
      <c r="AA272" s="87"/>
      <c r="AB272" s="87"/>
      <c r="AC272" s="87"/>
      <c r="AD272" s="87"/>
      <c r="AE272" s="87"/>
      <c r="AF272" s="87"/>
      <c r="AG272" s="87"/>
      <c r="AH272" s="87"/>
      <c r="AI272" s="87"/>
      <c r="AJ272" s="87"/>
      <c r="AK272" s="87"/>
      <c r="AL272" s="87"/>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row>
    <row r="273" spans="1:88" x14ac:dyDescent="0.25">
      <c r="A273" s="138" t="s">
        <v>362</v>
      </c>
      <c r="B273" s="139" t="s">
        <v>380</v>
      </c>
      <c r="C273" s="140">
        <v>1618</v>
      </c>
      <c r="D273" s="16"/>
      <c r="E273" s="87"/>
      <c r="F273" s="16"/>
      <c r="G273" s="16"/>
      <c r="H273" s="16"/>
      <c r="I273" s="134"/>
      <c r="J273" s="16"/>
      <c r="K273" s="16"/>
      <c r="L273" s="16"/>
      <c r="M273" s="87"/>
      <c r="N273" s="87"/>
      <c r="O273" s="87"/>
      <c r="P273" s="87"/>
      <c r="Q273" s="87"/>
      <c r="R273" s="87"/>
      <c r="S273" s="87"/>
      <c r="T273" s="87"/>
      <c r="U273" s="87"/>
      <c r="V273" s="87"/>
      <c r="W273" s="129"/>
      <c r="X273" s="87"/>
      <c r="Y273" s="87"/>
      <c r="Z273" s="87"/>
      <c r="AA273" s="87"/>
      <c r="AB273" s="87"/>
      <c r="AC273" s="87"/>
      <c r="AD273" s="87"/>
      <c r="AE273" s="87"/>
      <c r="AF273" s="87"/>
      <c r="AG273" s="87"/>
      <c r="AH273" s="87"/>
      <c r="AI273" s="87"/>
      <c r="AJ273" s="87"/>
      <c r="AK273" s="87"/>
      <c r="AL273" s="87"/>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row>
    <row r="274" spans="1:88" x14ac:dyDescent="0.25">
      <c r="A274" s="138" t="s">
        <v>362</v>
      </c>
      <c r="B274" s="139" t="s">
        <v>381</v>
      </c>
      <c r="C274" s="140">
        <v>1619</v>
      </c>
      <c r="D274" s="16"/>
      <c r="E274" s="87"/>
      <c r="F274" s="16"/>
      <c r="G274" s="16"/>
      <c r="H274" s="16"/>
      <c r="I274" s="134"/>
      <c r="J274" s="16"/>
      <c r="K274" s="16"/>
      <c r="L274" s="16"/>
      <c r="M274" s="87"/>
      <c r="N274" s="87"/>
      <c r="O274" s="87"/>
      <c r="P274" s="87"/>
      <c r="Q274" s="87"/>
      <c r="R274" s="87"/>
      <c r="S274" s="87"/>
      <c r="T274" s="87"/>
      <c r="U274" s="87"/>
      <c r="V274" s="87"/>
      <c r="W274" s="129"/>
      <c r="X274" s="87"/>
      <c r="Y274" s="87"/>
      <c r="Z274" s="87"/>
      <c r="AA274" s="87"/>
      <c r="AB274" s="87"/>
      <c r="AC274" s="87"/>
      <c r="AD274" s="87"/>
      <c r="AE274" s="87"/>
      <c r="AF274" s="87"/>
      <c r="AG274" s="87"/>
      <c r="AH274" s="87"/>
      <c r="AI274" s="87"/>
      <c r="AJ274" s="87"/>
      <c r="AK274" s="87"/>
      <c r="AL274" s="87"/>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row>
    <row r="275" spans="1:88" x14ac:dyDescent="0.25">
      <c r="A275" s="138" t="s">
        <v>362</v>
      </c>
      <c r="B275" s="139" t="s">
        <v>203</v>
      </c>
      <c r="C275" s="140">
        <v>1620</v>
      </c>
      <c r="D275" s="16"/>
      <c r="E275" s="87"/>
      <c r="F275" s="16"/>
      <c r="G275" s="16"/>
      <c r="H275" s="16"/>
      <c r="I275" s="134"/>
      <c r="J275" s="16"/>
      <c r="K275" s="16"/>
      <c r="L275" s="16"/>
      <c r="M275" s="87"/>
      <c r="N275" s="87"/>
      <c r="O275" s="87"/>
      <c r="P275" s="87"/>
      <c r="Q275" s="87"/>
      <c r="R275" s="87"/>
      <c r="S275" s="87"/>
      <c r="T275" s="87"/>
      <c r="U275" s="87"/>
      <c r="V275" s="87"/>
      <c r="W275" s="129"/>
      <c r="X275" s="87"/>
      <c r="Y275" s="87"/>
      <c r="Z275" s="87"/>
      <c r="AA275" s="87"/>
      <c r="AB275" s="87"/>
      <c r="AC275" s="87"/>
      <c r="AD275" s="87"/>
      <c r="AE275" s="87"/>
      <c r="AF275" s="87"/>
      <c r="AG275" s="87"/>
      <c r="AH275" s="87"/>
      <c r="AI275" s="87"/>
      <c r="AJ275" s="87"/>
      <c r="AK275" s="87"/>
      <c r="AL275" s="87"/>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row>
    <row r="276" spans="1:88" x14ac:dyDescent="0.25">
      <c r="A276" s="138" t="s">
        <v>362</v>
      </c>
      <c r="B276" s="139" t="s">
        <v>337</v>
      </c>
      <c r="C276" s="140">
        <v>1621</v>
      </c>
      <c r="D276" s="16"/>
      <c r="E276" s="87"/>
      <c r="F276" s="16"/>
      <c r="G276" s="16"/>
      <c r="H276" s="16"/>
      <c r="I276" s="134"/>
      <c r="J276" s="16"/>
      <c r="K276" s="16"/>
      <c r="L276" s="16"/>
      <c r="M276" s="87"/>
      <c r="N276" s="87"/>
      <c r="O276" s="87"/>
      <c r="P276" s="87"/>
      <c r="Q276" s="87"/>
      <c r="R276" s="87"/>
      <c r="S276" s="87"/>
      <c r="T276" s="87"/>
      <c r="U276" s="87"/>
      <c r="V276" s="87"/>
      <c r="W276" s="129"/>
      <c r="X276" s="87"/>
      <c r="Y276" s="87"/>
      <c r="Z276" s="87"/>
      <c r="AA276" s="87"/>
      <c r="AB276" s="87"/>
      <c r="AC276" s="87"/>
      <c r="AD276" s="87"/>
      <c r="AE276" s="87"/>
      <c r="AF276" s="87"/>
      <c r="AG276" s="87"/>
      <c r="AH276" s="87"/>
      <c r="AI276" s="87"/>
      <c r="AJ276" s="87"/>
      <c r="AK276" s="87"/>
      <c r="AL276" s="87"/>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row>
    <row r="277" spans="1:88" x14ac:dyDescent="0.25">
      <c r="A277" s="138" t="s">
        <v>362</v>
      </c>
      <c r="B277" s="139" t="s">
        <v>224</v>
      </c>
      <c r="C277" s="140">
        <v>1622</v>
      </c>
      <c r="D277" s="16"/>
      <c r="E277" s="87"/>
      <c r="F277" s="16"/>
      <c r="G277" s="16"/>
      <c r="H277" s="16"/>
      <c r="I277" s="134"/>
      <c r="J277" s="16"/>
      <c r="K277" s="16"/>
      <c r="L277" s="16"/>
      <c r="M277" s="87"/>
      <c r="N277" s="87"/>
      <c r="O277" s="87"/>
      <c r="P277" s="87"/>
      <c r="Q277" s="87"/>
      <c r="R277" s="87"/>
      <c r="S277" s="87"/>
      <c r="T277" s="87"/>
      <c r="U277" s="87"/>
      <c r="V277" s="87"/>
      <c r="W277" s="129"/>
      <c r="X277" s="87"/>
      <c r="Y277" s="87"/>
      <c r="Z277" s="87"/>
      <c r="AA277" s="87"/>
      <c r="AB277" s="87"/>
      <c r="AC277" s="87"/>
      <c r="AD277" s="87"/>
      <c r="AE277" s="87"/>
      <c r="AF277" s="87"/>
      <c r="AG277" s="87"/>
      <c r="AH277" s="87"/>
      <c r="AI277" s="87"/>
      <c r="AJ277" s="87"/>
      <c r="AK277" s="87"/>
      <c r="AL277" s="87"/>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row>
    <row r="278" spans="1:88" x14ac:dyDescent="0.25">
      <c r="A278" s="138" t="s">
        <v>362</v>
      </c>
      <c r="B278" s="139" t="s">
        <v>382</v>
      </c>
      <c r="C278" s="140">
        <v>1623</v>
      </c>
      <c r="D278" s="16"/>
      <c r="E278" s="87"/>
      <c r="F278" s="16"/>
      <c r="G278" s="16"/>
      <c r="H278" s="16"/>
      <c r="I278" s="134"/>
      <c r="J278" s="16"/>
      <c r="K278" s="16"/>
      <c r="L278" s="16"/>
      <c r="M278" s="87"/>
      <c r="N278" s="87"/>
      <c r="O278" s="87"/>
      <c r="P278" s="87"/>
      <c r="Q278" s="87"/>
      <c r="R278" s="87"/>
      <c r="S278" s="87"/>
      <c r="T278" s="87"/>
      <c r="U278" s="87"/>
      <c r="V278" s="87"/>
      <c r="W278" s="129"/>
      <c r="X278" s="87"/>
      <c r="Y278" s="87"/>
      <c r="Z278" s="87"/>
      <c r="AA278" s="87"/>
      <c r="AB278" s="87"/>
      <c r="AC278" s="87"/>
      <c r="AD278" s="87"/>
      <c r="AE278" s="87"/>
      <c r="AF278" s="87"/>
      <c r="AG278" s="87"/>
      <c r="AH278" s="87"/>
      <c r="AI278" s="87"/>
      <c r="AJ278" s="87"/>
      <c r="AK278" s="87"/>
      <c r="AL278" s="87"/>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row>
    <row r="279" spans="1:88" x14ac:dyDescent="0.25">
      <c r="A279" s="138" t="s">
        <v>362</v>
      </c>
      <c r="B279" s="139" t="s">
        <v>383</v>
      </c>
      <c r="C279" s="140">
        <v>1624</v>
      </c>
      <c r="D279" s="16"/>
      <c r="E279" s="87"/>
      <c r="F279" s="16"/>
      <c r="G279" s="16"/>
      <c r="H279" s="16"/>
      <c r="I279" s="134"/>
      <c r="J279" s="16"/>
      <c r="K279" s="16"/>
      <c r="L279" s="16"/>
      <c r="M279" s="87"/>
      <c r="N279" s="87"/>
      <c r="O279" s="87"/>
      <c r="P279" s="87"/>
      <c r="Q279" s="87"/>
      <c r="R279" s="87"/>
      <c r="S279" s="87"/>
      <c r="T279" s="87"/>
      <c r="U279" s="87"/>
      <c r="V279" s="87"/>
      <c r="W279" s="129"/>
      <c r="X279" s="87"/>
      <c r="Y279" s="87"/>
      <c r="Z279" s="87"/>
      <c r="AA279" s="87"/>
      <c r="AB279" s="87"/>
      <c r="AC279" s="87"/>
      <c r="AD279" s="87"/>
      <c r="AE279" s="87"/>
      <c r="AF279" s="87"/>
      <c r="AG279" s="87"/>
      <c r="AH279" s="87"/>
      <c r="AI279" s="87"/>
      <c r="AJ279" s="87"/>
      <c r="AK279" s="87"/>
      <c r="AL279" s="87"/>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row>
    <row r="280" spans="1:88" x14ac:dyDescent="0.25">
      <c r="A280" s="138" t="s">
        <v>362</v>
      </c>
      <c r="B280" s="139" t="s">
        <v>226</v>
      </c>
      <c r="C280" s="140">
        <v>1625</v>
      </c>
      <c r="D280" s="16"/>
      <c r="E280" s="87"/>
      <c r="F280" s="16"/>
      <c r="G280" s="16"/>
      <c r="H280" s="16"/>
      <c r="I280" s="134"/>
      <c r="J280" s="16"/>
      <c r="K280" s="16"/>
      <c r="L280" s="16"/>
      <c r="M280" s="87"/>
      <c r="N280" s="87"/>
      <c r="O280" s="87"/>
      <c r="P280" s="87"/>
      <c r="Q280" s="87"/>
      <c r="R280" s="87"/>
      <c r="S280" s="87"/>
      <c r="T280" s="87"/>
      <c r="U280" s="87"/>
      <c r="V280" s="87"/>
      <c r="W280" s="129"/>
      <c r="X280" s="87"/>
      <c r="Y280" s="87"/>
      <c r="Z280" s="87"/>
      <c r="AA280" s="87"/>
      <c r="AB280" s="87"/>
      <c r="AC280" s="87"/>
      <c r="AD280" s="87"/>
      <c r="AE280" s="87"/>
      <c r="AF280" s="87"/>
      <c r="AG280" s="87"/>
      <c r="AH280" s="87"/>
      <c r="AI280" s="87"/>
      <c r="AJ280" s="87"/>
      <c r="AK280" s="87"/>
      <c r="AL280" s="87"/>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row>
    <row r="281" spans="1:88" x14ac:dyDescent="0.25">
      <c r="A281" s="138" t="s">
        <v>362</v>
      </c>
      <c r="B281" s="139" t="s">
        <v>384</v>
      </c>
      <c r="C281" s="140">
        <v>1626</v>
      </c>
      <c r="D281" s="16"/>
      <c r="E281" s="87"/>
      <c r="F281" s="16"/>
      <c r="G281" s="16"/>
      <c r="H281" s="16"/>
      <c r="I281" s="134"/>
      <c r="J281" s="16"/>
      <c r="K281" s="16"/>
      <c r="L281" s="16"/>
      <c r="M281" s="87"/>
      <c r="N281" s="87"/>
      <c r="O281" s="87"/>
      <c r="P281" s="87"/>
      <c r="Q281" s="87"/>
      <c r="R281" s="87"/>
      <c r="S281" s="87"/>
      <c r="T281" s="87"/>
      <c r="U281" s="87"/>
      <c r="V281" s="87"/>
      <c r="W281" s="129"/>
      <c r="X281" s="87"/>
      <c r="Y281" s="87"/>
      <c r="Z281" s="87"/>
      <c r="AA281" s="87"/>
      <c r="AB281" s="87"/>
      <c r="AC281" s="87"/>
      <c r="AD281" s="87"/>
      <c r="AE281" s="87"/>
      <c r="AF281" s="87"/>
      <c r="AG281" s="87"/>
      <c r="AH281" s="87"/>
      <c r="AI281" s="87"/>
      <c r="AJ281" s="87"/>
      <c r="AK281" s="87"/>
      <c r="AL281" s="87"/>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row>
    <row r="282" spans="1:88" x14ac:dyDescent="0.25">
      <c r="A282" s="138" t="s">
        <v>362</v>
      </c>
      <c r="B282" s="139" t="s">
        <v>385</v>
      </c>
      <c r="C282" s="140">
        <v>1627</v>
      </c>
      <c r="D282" s="16"/>
      <c r="E282" s="87"/>
      <c r="F282" s="16"/>
      <c r="G282" s="16"/>
      <c r="H282" s="16"/>
      <c r="I282" s="134"/>
      <c r="J282" s="16"/>
      <c r="K282" s="16"/>
      <c r="L282" s="16"/>
      <c r="M282" s="87"/>
      <c r="N282" s="87"/>
      <c r="O282" s="87"/>
      <c r="P282" s="87"/>
      <c r="Q282" s="87"/>
      <c r="R282" s="87"/>
      <c r="S282" s="87"/>
      <c r="T282" s="87"/>
      <c r="U282" s="87"/>
      <c r="V282" s="87"/>
      <c r="W282" s="129"/>
      <c r="X282" s="87"/>
      <c r="Y282" s="87"/>
      <c r="Z282" s="87"/>
      <c r="AA282" s="87"/>
      <c r="AB282" s="87"/>
      <c r="AC282" s="87"/>
      <c r="AD282" s="87"/>
      <c r="AE282" s="87"/>
      <c r="AF282" s="87"/>
      <c r="AG282" s="87"/>
      <c r="AH282" s="87"/>
      <c r="AI282" s="87"/>
      <c r="AJ282" s="87"/>
      <c r="AK282" s="87"/>
      <c r="AL282" s="87"/>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row>
    <row r="283" spans="1:88" x14ac:dyDescent="0.25">
      <c r="A283" s="138" t="s">
        <v>362</v>
      </c>
      <c r="B283" s="139" t="s">
        <v>386</v>
      </c>
      <c r="C283" s="140">
        <v>1628</v>
      </c>
      <c r="D283" s="16"/>
      <c r="E283" s="87"/>
      <c r="F283" s="16"/>
      <c r="G283" s="16"/>
      <c r="H283" s="16"/>
      <c r="I283" s="134"/>
      <c r="J283" s="16"/>
      <c r="K283" s="16"/>
      <c r="L283" s="16"/>
      <c r="M283" s="87"/>
      <c r="N283" s="87"/>
      <c r="O283" s="87"/>
      <c r="P283" s="87"/>
      <c r="Q283" s="87"/>
      <c r="R283" s="87"/>
      <c r="S283" s="87"/>
      <c r="T283" s="87"/>
      <c r="U283" s="87"/>
      <c r="V283" s="87"/>
      <c r="W283" s="129"/>
      <c r="X283" s="87"/>
      <c r="Y283" s="87"/>
      <c r="Z283" s="87"/>
      <c r="AA283" s="87"/>
      <c r="AB283" s="87"/>
      <c r="AC283" s="87"/>
      <c r="AD283" s="87"/>
      <c r="AE283" s="87"/>
      <c r="AF283" s="87"/>
      <c r="AG283" s="87"/>
      <c r="AH283" s="87"/>
      <c r="AI283" s="87"/>
      <c r="AJ283" s="87"/>
      <c r="AK283" s="87"/>
      <c r="AL283" s="87"/>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row>
    <row r="284" spans="1:88" x14ac:dyDescent="0.25">
      <c r="A284" s="138" t="s">
        <v>387</v>
      </c>
      <c r="B284" s="139" t="s">
        <v>388</v>
      </c>
      <c r="C284" s="140">
        <v>1701</v>
      </c>
      <c r="D284" s="16"/>
      <c r="E284" s="87"/>
      <c r="F284" s="16"/>
      <c r="G284" s="16"/>
      <c r="H284" s="16"/>
      <c r="I284" s="134"/>
      <c r="J284" s="16"/>
      <c r="K284" s="16"/>
      <c r="L284" s="16"/>
      <c r="M284" s="87"/>
      <c r="N284" s="87"/>
      <c r="O284" s="87"/>
      <c r="P284" s="87"/>
      <c r="Q284" s="87"/>
      <c r="R284" s="87"/>
      <c r="S284" s="87"/>
      <c r="T284" s="87"/>
      <c r="U284" s="87"/>
      <c r="V284" s="87"/>
      <c r="W284" s="129"/>
      <c r="X284" s="87"/>
      <c r="Y284" s="87"/>
      <c r="Z284" s="87"/>
      <c r="AA284" s="87"/>
      <c r="AB284" s="87"/>
      <c r="AC284" s="87"/>
      <c r="AD284" s="87"/>
      <c r="AE284" s="87"/>
      <c r="AF284" s="87"/>
      <c r="AG284" s="87"/>
      <c r="AH284" s="87"/>
      <c r="AI284" s="87"/>
      <c r="AJ284" s="87"/>
      <c r="AK284" s="87"/>
      <c r="AL284" s="87"/>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row>
    <row r="285" spans="1:88" x14ac:dyDescent="0.25">
      <c r="A285" s="138" t="s">
        <v>387</v>
      </c>
      <c r="B285" s="139" t="s">
        <v>389</v>
      </c>
      <c r="C285" s="140">
        <v>1702</v>
      </c>
      <c r="D285" s="16"/>
      <c r="E285" s="87"/>
      <c r="F285" s="16"/>
      <c r="G285" s="16"/>
      <c r="H285" s="16"/>
      <c r="I285" s="134"/>
      <c r="J285" s="16"/>
      <c r="K285" s="16"/>
      <c r="L285" s="16"/>
      <c r="M285" s="87"/>
      <c r="N285" s="87"/>
      <c r="O285" s="87"/>
      <c r="P285" s="87"/>
      <c r="Q285" s="87"/>
      <c r="R285" s="87"/>
      <c r="S285" s="87"/>
      <c r="T285" s="87"/>
      <c r="U285" s="87"/>
      <c r="V285" s="87"/>
      <c r="W285" s="129"/>
      <c r="X285" s="87"/>
      <c r="Y285" s="87"/>
      <c r="Z285" s="87"/>
      <c r="AA285" s="87"/>
      <c r="AB285" s="87"/>
      <c r="AC285" s="87"/>
      <c r="AD285" s="87"/>
      <c r="AE285" s="87"/>
      <c r="AF285" s="87"/>
      <c r="AG285" s="87"/>
      <c r="AH285" s="87"/>
      <c r="AI285" s="87"/>
      <c r="AJ285" s="87"/>
      <c r="AK285" s="87"/>
      <c r="AL285" s="87"/>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row>
    <row r="286" spans="1:88" x14ac:dyDescent="0.25">
      <c r="A286" s="138" t="s">
        <v>387</v>
      </c>
      <c r="B286" s="139" t="s">
        <v>390</v>
      </c>
      <c r="C286" s="140">
        <v>1703</v>
      </c>
      <c r="D286" s="16"/>
      <c r="E286" s="87"/>
      <c r="F286" s="16"/>
      <c r="G286" s="16"/>
      <c r="H286" s="16"/>
      <c r="I286" s="134"/>
      <c r="J286" s="16"/>
      <c r="K286" s="16"/>
      <c r="L286" s="16"/>
      <c r="M286" s="87"/>
      <c r="N286" s="87"/>
      <c r="O286" s="87"/>
      <c r="P286" s="87"/>
      <c r="Q286" s="87"/>
      <c r="R286" s="87"/>
      <c r="S286" s="87"/>
      <c r="T286" s="87"/>
      <c r="U286" s="87"/>
      <c r="V286" s="87"/>
      <c r="W286" s="129"/>
      <c r="X286" s="87"/>
      <c r="Y286" s="87"/>
      <c r="Z286" s="87"/>
      <c r="AA286" s="87"/>
      <c r="AB286" s="87"/>
      <c r="AC286" s="87"/>
      <c r="AD286" s="87"/>
      <c r="AE286" s="87"/>
      <c r="AF286" s="87"/>
      <c r="AG286" s="87"/>
      <c r="AH286" s="87"/>
      <c r="AI286" s="87"/>
      <c r="AJ286" s="87"/>
      <c r="AK286" s="87"/>
      <c r="AL286" s="87"/>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row>
    <row r="287" spans="1:88" x14ac:dyDescent="0.25">
      <c r="A287" s="138" t="s">
        <v>387</v>
      </c>
      <c r="B287" s="139" t="s">
        <v>391</v>
      </c>
      <c r="C287" s="140">
        <v>1704</v>
      </c>
      <c r="D287" s="16"/>
      <c r="E287" s="87"/>
      <c r="F287" s="16"/>
      <c r="G287" s="16"/>
      <c r="H287" s="16"/>
      <c r="I287" s="134"/>
      <c r="J287" s="16"/>
      <c r="K287" s="16"/>
      <c r="L287" s="16"/>
      <c r="M287" s="87"/>
      <c r="N287" s="87"/>
      <c r="O287" s="87"/>
      <c r="P287" s="87"/>
      <c r="Q287" s="87"/>
      <c r="R287" s="87"/>
      <c r="S287" s="87"/>
      <c r="T287" s="87"/>
      <c r="U287" s="87"/>
      <c r="V287" s="87"/>
      <c r="W287" s="129"/>
      <c r="X287" s="87"/>
      <c r="Y287" s="87"/>
      <c r="Z287" s="87"/>
      <c r="AA287" s="87"/>
      <c r="AB287" s="87"/>
      <c r="AC287" s="87"/>
      <c r="AD287" s="87"/>
      <c r="AE287" s="87"/>
      <c r="AF287" s="87"/>
      <c r="AG287" s="87"/>
      <c r="AH287" s="87"/>
      <c r="AI287" s="87"/>
      <c r="AJ287" s="87"/>
      <c r="AK287" s="87"/>
      <c r="AL287" s="87"/>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row>
    <row r="288" spans="1:88" x14ac:dyDescent="0.25">
      <c r="A288" s="138" t="s">
        <v>387</v>
      </c>
      <c r="B288" s="139" t="s">
        <v>392</v>
      </c>
      <c r="C288" s="140">
        <v>1705</v>
      </c>
      <c r="D288" s="16"/>
      <c r="E288" s="87"/>
      <c r="F288" s="16"/>
      <c r="G288" s="16"/>
      <c r="H288" s="16"/>
      <c r="I288" s="134"/>
      <c r="J288" s="16"/>
      <c r="K288" s="16"/>
      <c r="L288" s="16"/>
      <c r="M288" s="87"/>
      <c r="N288" s="87"/>
      <c r="O288" s="87"/>
      <c r="P288" s="87"/>
      <c r="Q288" s="87"/>
      <c r="R288" s="87"/>
      <c r="S288" s="87"/>
      <c r="T288" s="87"/>
      <c r="U288" s="87"/>
      <c r="V288" s="87"/>
      <c r="W288" s="129"/>
      <c r="X288" s="87"/>
      <c r="Y288" s="87"/>
      <c r="Z288" s="87"/>
      <c r="AA288" s="87"/>
      <c r="AB288" s="87"/>
      <c r="AC288" s="87"/>
      <c r="AD288" s="87"/>
      <c r="AE288" s="87"/>
      <c r="AF288" s="87"/>
      <c r="AG288" s="87"/>
      <c r="AH288" s="87"/>
      <c r="AI288" s="87"/>
      <c r="AJ288" s="87"/>
      <c r="AK288" s="87"/>
      <c r="AL288" s="87"/>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row>
    <row r="289" spans="1:88" x14ac:dyDescent="0.25">
      <c r="A289" s="138" t="s">
        <v>387</v>
      </c>
      <c r="B289" s="139" t="s">
        <v>393</v>
      </c>
      <c r="C289" s="140">
        <v>1706</v>
      </c>
      <c r="D289" s="16"/>
      <c r="E289" s="87"/>
      <c r="F289" s="16"/>
      <c r="G289" s="16"/>
      <c r="H289" s="16"/>
      <c r="I289" s="134"/>
      <c r="J289" s="16"/>
      <c r="K289" s="16"/>
      <c r="L289" s="16"/>
      <c r="M289" s="87"/>
      <c r="N289" s="87"/>
      <c r="O289" s="87"/>
      <c r="P289" s="87"/>
      <c r="Q289" s="87"/>
      <c r="R289" s="87"/>
      <c r="S289" s="87"/>
      <c r="T289" s="87"/>
      <c r="U289" s="87"/>
      <c r="V289" s="87"/>
      <c r="W289" s="129"/>
      <c r="X289" s="87"/>
      <c r="Y289" s="87"/>
      <c r="Z289" s="87"/>
      <c r="AA289" s="87"/>
      <c r="AB289" s="87"/>
      <c r="AC289" s="87"/>
      <c r="AD289" s="87"/>
      <c r="AE289" s="87"/>
      <c r="AF289" s="87"/>
      <c r="AG289" s="87"/>
      <c r="AH289" s="87"/>
      <c r="AI289" s="87"/>
      <c r="AJ289" s="87"/>
      <c r="AK289" s="87"/>
      <c r="AL289" s="87"/>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row>
    <row r="290" spans="1:88" x14ac:dyDescent="0.25">
      <c r="A290" s="138" t="s">
        <v>387</v>
      </c>
      <c r="B290" s="139" t="s">
        <v>394</v>
      </c>
      <c r="C290" s="140">
        <v>1707</v>
      </c>
      <c r="D290" s="16"/>
      <c r="E290" s="87"/>
      <c r="F290" s="16"/>
      <c r="G290" s="16"/>
      <c r="H290" s="16"/>
      <c r="I290" s="134"/>
      <c r="J290" s="16"/>
      <c r="K290" s="16"/>
      <c r="L290" s="16"/>
      <c r="M290" s="87"/>
      <c r="N290" s="87"/>
      <c r="O290" s="87"/>
      <c r="P290" s="87"/>
      <c r="Q290" s="87"/>
      <c r="R290" s="87"/>
      <c r="S290" s="87"/>
      <c r="T290" s="87"/>
      <c r="U290" s="87"/>
      <c r="V290" s="87"/>
      <c r="W290" s="129"/>
      <c r="X290" s="87"/>
      <c r="Y290" s="87"/>
      <c r="Z290" s="87"/>
      <c r="AA290" s="87"/>
      <c r="AB290" s="87"/>
      <c r="AC290" s="87"/>
      <c r="AD290" s="87"/>
      <c r="AE290" s="87"/>
      <c r="AF290" s="87"/>
      <c r="AG290" s="87"/>
      <c r="AH290" s="87"/>
      <c r="AI290" s="87"/>
      <c r="AJ290" s="87"/>
      <c r="AK290" s="87"/>
      <c r="AL290" s="87"/>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row>
    <row r="291" spans="1:88" x14ac:dyDescent="0.25">
      <c r="A291" s="138" t="s">
        <v>387</v>
      </c>
      <c r="B291" s="139" t="s">
        <v>395</v>
      </c>
      <c r="C291" s="140">
        <v>1708</v>
      </c>
      <c r="D291" s="16"/>
      <c r="E291" s="87"/>
      <c r="F291" s="16"/>
      <c r="G291" s="16"/>
      <c r="H291" s="16"/>
      <c r="I291" s="134"/>
      <c r="J291" s="16"/>
      <c r="K291" s="16"/>
      <c r="L291" s="16"/>
      <c r="M291" s="87"/>
      <c r="N291" s="87"/>
      <c r="O291" s="87"/>
      <c r="P291" s="87"/>
      <c r="Q291" s="87"/>
      <c r="R291" s="87"/>
      <c r="S291" s="87"/>
      <c r="T291" s="87"/>
      <c r="U291" s="87"/>
      <c r="V291" s="87"/>
      <c r="W291" s="129"/>
      <c r="X291" s="87"/>
      <c r="Y291" s="87"/>
      <c r="Z291" s="87"/>
      <c r="AA291" s="87"/>
      <c r="AB291" s="87"/>
      <c r="AC291" s="87"/>
      <c r="AD291" s="87"/>
      <c r="AE291" s="87"/>
      <c r="AF291" s="87"/>
      <c r="AG291" s="87"/>
      <c r="AH291" s="87"/>
      <c r="AI291" s="87"/>
      <c r="AJ291" s="87"/>
      <c r="AK291" s="87"/>
      <c r="AL291" s="87"/>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row>
    <row r="292" spans="1:88" x14ac:dyDescent="0.25">
      <c r="A292" s="138" t="s">
        <v>387</v>
      </c>
      <c r="B292" s="139" t="s">
        <v>396</v>
      </c>
      <c r="C292" s="140">
        <v>1709</v>
      </c>
      <c r="D292" s="16"/>
      <c r="E292" s="87"/>
      <c r="F292" s="16"/>
      <c r="G292" s="16"/>
      <c r="H292" s="16"/>
      <c r="I292" s="134"/>
      <c r="J292" s="16"/>
      <c r="K292" s="16"/>
      <c r="L292" s="16"/>
      <c r="M292" s="87"/>
      <c r="N292" s="87"/>
      <c r="O292" s="87"/>
      <c r="P292" s="87"/>
      <c r="Q292" s="87"/>
      <c r="R292" s="87"/>
      <c r="S292" s="87"/>
      <c r="T292" s="87"/>
      <c r="U292" s="87"/>
      <c r="V292" s="87"/>
      <c r="W292" s="129"/>
      <c r="X292" s="87"/>
      <c r="Y292" s="87"/>
      <c r="Z292" s="87"/>
      <c r="AA292" s="87"/>
      <c r="AB292" s="87"/>
      <c r="AC292" s="87"/>
      <c r="AD292" s="87"/>
      <c r="AE292" s="87"/>
      <c r="AF292" s="87"/>
      <c r="AG292" s="87"/>
      <c r="AH292" s="87"/>
      <c r="AI292" s="87"/>
      <c r="AJ292" s="87"/>
      <c r="AK292" s="87"/>
      <c r="AL292" s="87"/>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row>
    <row r="293" spans="1:88" x14ac:dyDescent="0.25">
      <c r="A293" s="143" t="s">
        <v>397</v>
      </c>
      <c r="B293" s="139" t="s">
        <v>397</v>
      </c>
      <c r="C293" s="140">
        <v>1801</v>
      </c>
      <c r="D293" s="16"/>
      <c r="E293" s="87"/>
      <c r="F293" s="16"/>
      <c r="G293" s="16"/>
      <c r="H293" s="16"/>
      <c r="I293" s="134"/>
      <c r="J293" s="16"/>
      <c r="K293" s="16"/>
      <c r="L293" s="16"/>
      <c r="M293" s="87"/>
      <c r="N293" s="87"/>
      <c r="O293" s="87"/>
      <c r="P293" s="87"/>
      <c r="Q293" s="87"/>
      <c r="R293" s="87"/>
      <c r="S293" s="87"/>
      <c r="T293" s="87"/>
      <c r="U293" s="87"/>
      <c r="V293" s="87"/>
      <c r="W293" s="129"/>
      <c r="X293" s="87"/>
      <c r="Y293" s="87"/>
      <c r="Z293" s="87"/>
      <c r="AA293" s="87"/>
      <c r="AB293" s="87"/>
      <c r="AC293" s="87"/>
      <c r="AD293" s="87"/>
      <c r="AE293" s="87"/>
      <c r="AF293" s="87"/>
      <c r="AG293" s="87"/>
      <c r="AH293" s="87"/>
      <c r="AI293" s="87"/>
      <c r="AJ293" s="87"/>
      <c r="AK293" s="87"/>
      <c r="AL293" s="87"/>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row>
    <row r="294" spans="1:88" x14ac:dyDescent="0.25">
      <c r="A294" s="143" t="s">
        <v>397</v>
      </c>
      <c r="B294" s="139" t="s">
        <v>398</v>
      </c>
      <c r="C294" s="140">
        <v>1802</v>
      </c>
      <c r="D294" s="16"/>
      <c r="E294" s="87"/>
      <c r="F294" s="16"/>
      <c r="G294" s="16"/>
      <c r="H294" s="16"/>
      <c r="I294" s="134"/>
      <c r="J294" s="16"/>
      <c r="K294" s="16"/>
      <c r="L294" s="16"/>
      <c r="M294" s="87"/>
      <c r="N294" s="87"/>
      <c r="O294" s="87"/>
      <c r="P294" s="87"/>
      <c r="Q294" s="87"/>
      <c r="R294" s="87"/>
      <c r="S294" s="87"/>
      <c r="T294" s="87"/>
      <c r="U294" s="87"/>
      <c r="V294" s="87"/>
      <c r="W294" s="129"/>
      <c r="X294" s="87"/>
      <c r="Y294" s="87"/>
      <c r="Z294" s="87"/>
      <c r="AA294" s="87"/>
      <c r="AB294" s="87"/>
      <c r="AC294" s="87"/>
      <c r="AD294" s="87"/>
      <c r="AE294" s="87"/>
      <c r="AF294" s="87"/>
      <c r="AG294" s="87"/>
      <c r="AH294" s="87"/>
      <c r="AI294" s="87"/>
      <c r="AJ294" s="87"/>
      <c r="AK294" s="87"/>
      <c r="AL294" s="87"/>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row>
    <row r="295" spans="1:88" x14ac:dyDescent="0.25">
      <c r="A295" s="143" t="s">
        <v>397</v>
      </c>
      <c r="B295" s="139" t="s">
        <v>399</v>
      </c>
      <c r="C295" s="140">
        <v>1803</v>
      </c>
      <c r="D295" s="16"/>
      <c r="E295" s="87"/>
      <c r="F295" s="16"/>
      <c r="G295" s="16"/>
      <c r="H295" s="16"/>
      <c r="I295" s="134"/>
      <c r="J295" s="16"/>
      <c r="K295" s="16"/>
      <c r="L295" s="16"/>
      <c r="M295" s="87"/>
      <c r="N295" s="87"/>
      <c r="O295" s="87"/>
      <c r="P295" s="87"/>
      <c r="Q295" s="87"/>
      <c r="R295" s="87"/>
      <c r="S295" s="87"/>
      <c r="T295" s="87"/>
      <c r="U295" s="87"/>
      <c r="V295" s="87"/>
      <c r="W295" s="129"/>
      <c r="X295" s="87"/>
      <c r="Y295" s="87"/>
      <c r="Z295" s="87"/>
      <c r="AA295" s="87"/>
      <c r="AB295" s="87"/>
      <c r="AC295" s="87"/>
      <c r="AD295" s="87"/>
      <c r="AE295" s="87"/>
      <c r="AF295" s="87"/>
      <c r="AG295" s="87"/>
      <c r="AH295" s="87"/>
      <c r="AI295" s="87"/>
      <c r="AJ295" s="87"/>
      <c r="AK295" s="87"/>
      <c r="AL295" s="87"/>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row>
    <row r="296" spans="1:88" x14ac:dyDescent="0.25">
      <c r="A296" s="143" t="s">
        <v>397</v>
      </c>
      <c r="B296" s="139" t="s">
        <v>400</v>
      </c>
      <c r="C296" s="140">
        <v>1804</v>
      </c>
      <c r="D296" s="16"/>
      <c r="E296" s="87"/>
      <c r="F296" s="16"/>
      <c r="G296" s="16"/>
      <c r="H296" s="16"/>
      <c r="I296" s="134"/>
      <c r="J296" s="16"/>
      <c r="K296" s="16"/>
      <c r="L296" s="16"/>
      <c r="M296" s="87"/>
      <c r="N296" s="87"/>
      <c r="O296" s="87"/>
      <c r="P296" s="87"/>
      <c r="Q296" s="87"/>
      <c r="R296" s="87"/>
      <c r="S296" s="87"/>
      <c r="T296" s="87"/>
      <c r="U296" s="87"/>
      <c r="V296" s="87"/>
      <c r="W296" s="129"/>
      <c r="X296" s="87"/>
      <c r="Y296" s="87"/>
      <c r="Z296" s="87"/>
      <c r="AA296" s="87"/>
      <c r="AB296" s="87"/>
      <c r="AC296" s="87"/>
      <c r="AD296" s="87"/>
      <c r="AE296" s="87"/>
      <c r="AF296" s="87"/>
      <c r="AG296" s="87"/>
      <c r="AH296" s="87"/>
      <c r="AI296" s="87"/>
      <c r="AJ296" s="87"/>
      <c r="AK296" s="87"/>
      <c r="AL296" s="87"/>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row>
    <row r="297" spans="1:88" x14ac:dyDescent="0.25">
      <c r="A297" s="143" t="s">
        <v>397</v>
      </c>
      <c r="B297" s="139" t="s">
        <v>401</v>
      </c>
      <c r="C297" s="140">
        <v>1805</v>
      </c>
      <c r="D297" s="16"/>
      <c r="E297" s="87"/>
      <c r="F297" s="16"/>
      <c r="G297" s="16"/>
      <c r="H297" s="16"/>
      <c r="I297" s="134"/>
      <c r="J297" s="16"/>
      <c r="K297" s="16"/>
      <c r="L297" s="16"/>
      <c r="M297" s="87"/>
      <c r="N297" s="87"/>
      <c r="O297" s="87"/>
      <c r="P297" s="87"/>
      <c r="Q297" s="87"/>
      <c r="R297" s="87"/>
      <c r="S297" s="87"/>
      <c r="T297" s="87"/>
      <c r="U297" s="87"/>
      <c r="V297" s="87"/>
      <c r="W297" s="129"/>
      <c r="X297" s="87"/>
      <c r="Y297" s="87"/>
      <c r="Z297" s="87"/>
      <c r="AA297" s="87"/>
      <c r="AB297" s="87"/>
      <c r="AC297" s="87"/>
      <c r="AD297" s="87"/>
      <c r="AE297" s="87"/>
      <c r="AF297" s="87"/>
      <c r="AG297" s="87"/>
      <c r="AH297" s="87"/>
      <c r="AI297" s="87"/>
      <c r="AJ297" s="87"/>
      <c r="AK297" s="87"/>
      <c r="AL297" s="87"/>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row>
    <row r="298" spans="1:88" x14ac:dyDescent="0.25">
      <c r="A298" s="143" t="s">
        <v>397</v>
      </c>
      <c r="B298" s="139" t="s">
        <v>402</v>
      </c>
      <c r="C298" s="140">
        <v>1806</v>
      </c>
      <c r="D298" s="16"/>
      <c r="E298" s="87"/>
      <c r="F298" s="16"/>
      <c r="G298" s="16"/>
      <c r="H298" s="16"/>
      <c r="I298" s="134"/>
      <c r="J298" s="16"/>
      <c r="K298" s="16"/>
      <c r="L298" s="16"/>
      <c r="M298" s="87"/>
      <c r="N298" s="87"/>
      <c r="O298" s="87"/>
      <c r="P298" s="87"/>
      <c r="Q298" s="87"/>
      <c r="R298" s="87"/>
      <c r="S298" s="87"/>
      <c r="T298" s="87"/>
      <c r="U298" s="87"/>
      <c r="V298" s="87"/>
      <c r="W298" s="129"/>
      <c r="X298" s="87"/>
      <c r="Y298" s="87"/>
      <c r="Z298" s="87"/>
      <c r="AA298" s="87"/>
      <c r="AB298" s="87"/>
      <c r="AC298" s="87"/>
      <c r="AD298" s="87"/>
      <c r="AE298" s="87"/>
      <c r="AF298" s="87"/>
      <c r="AG298" s="87"/>
      <c r="AH298" s="87"/>
      <c r="AI298" s="87"/>
      <c r="AJ298" s="87"/>
      <c r="AK298" s="87"/>
      <c r="AL298" s="87"/>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row>
    <row r="299" spans="1:88" x14ac:dyDescent="0.25">
      <c r="A299" s="143" t="s">
        <v>397</v>
      </c>
      <c r="B299" s="139" t="s">
        <v>403</v>
      </c>
      <c r="C299" s="140">
        <v>1807</v>
      </c>
      <c r="D299" s="16"/>
      <c r="E299" s="87"/>
      <c r="F299" s="16"/>
      <c r="G299" s="16"/>
      <c r="H299" s="16"/>
      <c r="I299" s="134"/>
      <c r="J299" s="16"/>
      <c r="K299" s="16"/>
      <c r="L299" s="16"/>
      <c r="M299" s="87"/>
      <c r="N299" s="87"/>
      <c r="O299" s="87"/>
      <c r="P299" s="87"/>
      <c r="Q299" s="87"/>
      <c r="R299" s="87"/>
      <c r="S299" s="87"/>
      <c r="T299" s="87"/>
      <c r="U299" s="87"/>
      <c r="V299" s="87"/>
      <c r="W299" s="129"/>
      <c r="X299" s="87"/>
      <c r="Y299" s="87"/>
      <c r="Z299" s="87"/>
      <c r="AA299" s="87"/>
      <c r="AB299" s="87"/>
      <c r="AC299" s="87"/>
      <c r="AD299" s="87"/>
      <c r="AE299" s="87"/>
      <c r="AF299" s="87"/>
      <c r="AG299" s="87"/>
      <c r="AH299" s="87"/>
      <c r="AI299" s="87"/>
      <c r="AJ299" s="87"/>
      <c r="AK299" s="87"/>
      <c r="AL299" s="87"/>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row>
    <row r="300" spans="1:88" x14ac:dyDescent="0.25">
      <c r="A300" s="143" t="s">
        <v>397</v>
      </c>
      <c r="B300" s="139" t="s">
        <v>226</v>
      </c>
      <c r="C300" s="140">
        <v>1808</v>
      </c>
      <c r="D300" s="16"/>
      <c r="E300" s="87"/>
      <c r="F300" s="16"/>
      <c r="G300" s="16"/>
      <c r="H300" s="16"/>
      <c r="I300" s="134"/>
      <c r="J300" s="16"/>
      <c r="K300" s="16"/>
      <c r="L300" s="16"/>
      <c r="M300" s="87"/>
      <c r="N300" s="87"/>
      <c r="O300" s="87"/>
      <c r="P300" s="87"/>
      <c r="Q300" s="87"/>
      <c r="R300" s="87"/>
      <c r="S300" s="87"/>
      <c r="T300" s="87"/>
      <c r="U300" s="87"/>
      <c r="V300" s="87"/>
      <c r="W300" s="129"/>
      <c r="X300" s="87"/>
      <c r="Y300" s="87"/>
      <c r="Z300" s="87"/>
      <c r="AA300" s="87"/>
      <c r="AB300" s="87"/>
      <c r="AC300" s="87"/>
      <c r="AD300" s="87"/>
      <c r="AE300" s="87"/>
      <c r="AF300" s="87"/>
      <c r="AG300" s="87"/>
      <c r="AH300" s="87"/>
      <c r="AI300" s="87"/>
      <c r="AJ300" s="87"/>
      <c r="AK300" s="87"/>
      <c r="AL300" s="87"/>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row>
    <row r="301" spans="1:88" x14ac:dyDescent="0.25">
      <c r="A301" s="143" t="s">
        <v>397</v>
      </c>
      <c r="B301" s="139" t="s">
        <v>404</v>
      </c>
      <c r="C301" s="140">
        <v>1809</v>
      </c>
      <c r="D301" s="16"/>
      <c r="E301" s="87"/>
      <c r="F301" s="16"/>
      <c r="G301" s="16"/>
      <c r="H301" s="16"/>
      <c r="I301" s="134"/>
      <c r="J301" s="16"/>
      <c r="K301" s="16"/>
      <c r="L301" s="16"/>
      <c r="M301" s="87"/>
      <c r="N301" s="87"/>
      <c r="O301" s="87"/>
      <c r="P301" s="87"/>
      <c r="Q301" s="87"/>
      <c r="R301" s="87"/>
      <c r="S301" s="87"/>
      <c r="T301" s="87"/>
      <c r="U301" s="87"/>
      <c r="V301" s="87"/>
      <c r="W301" s="129"/>
      <c r="X301" s="87"/>
      <c r="Y301" s="87"/>
      <c r="Z301" s="87"/>
      <c r="AA301" s="87"/>
      <c r="AB301" s="87"/>
      <c r="AC301" s="87"/>
      <c r="AD301" s="87"/>
      <c r="AE301" s="87"/>
      <c r="AF301" s="87"/>
      <c r="AG301" s="87"/>
      <c r="AH301" s="87"/>
      <c r="AI301" s="87"/>
      <c r="AJ301" s="87"/>
      <c r="AK301" s="87"/>
      <c r="AL301" s="87"/>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row>
    <row r="302" spans="1:88" x14ac:dyDescent="0.25">
      <c r="A302" s="143" t="s">
        <v>397</v>
      </c>
      <c r="B302" s="139" t="s">
        <v>405</v>
      </c>
      <c r="C302" s="140">
        <v>1810</v>
      </c>
      <c r="D302" s="16"/>
      <c r="E302" s="87"/>
      <c r="F302" s="16"/>
      <c r="G302" s="16"/>
      <c r="H302" s="16"/>
      <c r="I302" s="134"/>
      <c r="J302" s="16"/>
      <c r="K302" s="16"/>
      <c r="L302" s="16"/>
      <c r="M302" s="87"/>
      <c r="N302" s="87"/>
      <c r="O302" s="87"/>
      <c r="P302" s="87"/>
      <c r="Q302" s="87"/>
      <c r="R302" s="87"/>
      <c r="S302" s="87"/>
      <c r="T302" s="87"/>
      <c r="U302" s="87"/>
      <c r="V302" s="87"/>
      <c r="W302" s="129"/>
      <c r="X302" s="87"/>
      <c r="Y302" s="87"/>
      <c r="Z302" s="87"/>
      <c r="AA302" s="87"/>
      <c r="AB302" s="87"/>
      <c r="AC302" s="87"/>
      <c r="AD302" s="87"/>
      <c r="AE302" s="87"/>
      <c r="AF302" s="87"/>
      <c r="AG302" s="87"/>
      <c r="AH302" s="87"/>
      <c r="AI302" s="87"/>
      <c r="AJ302" s="87"/>
      <c r="AK302" s="87"/>
      <c r="AL302" s="87"/>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row>
    <row r="303" spans="1:88" x14ac:dyDescent="0.25">
      <c r="A303" s="143" t="s">
        <v>397</v>
      </c>
      <c r="B303" s="139" t="s">
        <v>406</v>
      </c>
      <c r="C303" s="140">
        <v>1811</v>
      </c>
      <c r="D303" s="16"/>
      <c r="E303" s="87"/>
      <c r="F303" s="16"/>
      <c r="G303" s="16"/>
      <c r="H303" s="16"/>
      <c r="I303" s="134"/>
      <c r="J303" s="16"/>
      <c r="K303" s="16"/>
      <c r="L303" s="16"/>
      <c r="M303" s="87"/>
      <c r="N303" s="87"/>
      <c r="O303" s="87"/>
      <c r="P303" s="87"/>
      <c r="Q303" s="87"/>
      <c r="R303" s="87"/>
      <c r="S303" s="87"/>
      <c r="T303" s="87"/>
      <c r="U303" s="87"/>
      <c r="V303" s="87"/>
      <c r="W303" s="129"/>
      <c r="X303" s="87"/>
      <c r="Y303" s="87"/>
      <c r="Z303" s="87"/>
      <c r="AA303" s="87"/>
      <c r="AB303" s="87"/>
      <c r="AC303" s="87"/>
      <c r="AD303" s="87"/>
      <c r="AE303" s="87"/>
      <c r="AF303" s="87"/>
      <c r="AG303" s="87"/>
      <c r="AH303" s="87"/>
      <c r="AI303" s="87"/>
      <c r="AJ303" s="87"/>
      <c r="AK303" s="87"/>
      <c r="AL303" s="87"/>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row>
    <row r="304" spans="1:88" x14ac:dyDescent="0.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row>
    <row r="305" spans="1:60" x14ac:dyDescent="0.2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row>
  </sheetData>
  <sortState ref="A5:BG195">
    <sortCondition ref="A5:A195"/>
    <sortCondition ref="B5:B195"/>
  </sortState>
  <mergeCells count="1">
    <mergeCell ref="A1:AN1"/>
  </mergeCells>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0"/>
  <sheetViews>
    <sheetView zoomScale="50" zoomScaleNormal="50" workbookViewId="0">
      <pane ySplit="2" topLeftCell="A3" activePane="bottomLeft" state="frozen"/>
      <selection activeCell="P27" sqref="P27"/>
      <selection pane="bottomLeft" sqref="A1:H1"/>
    </sheetView>
  </sheetViews>
  <sheetFormatPr baseColWidth="10" defaultColWidth="9.140625" defaultRowHeight="15" x14ac:dyDescent="0.25"/>
  <cols>
    <col min="1" max="1" width="32.140625" style="4" customWidth="1"/>
    <col min="2" max="2" width="7.28515625" style="4" bestFit="1" customWidth="1"/>
    <col min="3" max="3" width="21.28515625" style="4" customWidth="1"/>
    <col min="4" max="4" width="28.7109375" style="4" customWidth="1"/>
    <col min="5" max="5" width="19.85546875" style="4" customWidth="1"/>
    <col min="6" max="6" width="27" style="4" customWidth="1"/>
    <col min="7" max="7" width="28.5703125" style="4" customWidth="1"/>
    <col min="8" max="8" width="31.42578125" style="4" customWidth="1"/>
    <col min="9" max="16384" width="9.140625" style="4"/>
  </cols>
  <sheetData>
    <row r="1" spans="1:9" x14ac:dyDescent="0.25">
      <c r="A1" s="517"/>
      <c r="B1" s="517"/>
      <c r="C1" s="517"/>
      <c r="D1" s="517"/>
      <c r="E1" s="517"/>
      <c r="F1" s="517"/>
      <c r="G1" s="517"/>
      <c r="H1" s="517"/>
    </row>
    <row r="2" spans="1:9" x14ac:dyDescent="0.25">
      <c r="A2" s="22" t="s">
        <v>41</v>
      </c>
      <c r="B2" s="22" t="s">
        <v>445</v>
      </c>
      <c r="C2" s="23" t="s">
        <v>407</v>
      </c>
      <c r="D2" s="23" t="s">
        <v>7</v>
      </c>
      <c r="E2" s="24" t="s">
        <v>8</v>
      </c>
      <c r="F2" s="24" t="s">
        <v>9</v>
      </c>
      <c r="G2" s="24" t="s">
        <v>10</v>
      </c>
      <c r="H2" s="24" t="s">
        <v>11</v>
      </c>
      <c r="I2" s="17"/>
    </row>
    <row r="3" spans="1:9" x14ac:dyDescent="0.25">
      <c r="A3" s="176" t="s">
        <v>171</v>
      </c>
      <c r="B3" s="177">
        <v>101</v>
      </c>
      <c r="C3" s="178" t="s">
        <v>229</v>
      </c>
      <c r="D3" s="21" t="s">
        <v>447</v>
      </c>
      <c r="E3" s="21" t="s">
        <v>12</v>
      </c>
      <c r="F3" s="21" t="s">
        <v>446</v>
      </c>
      <c r="G3" s="21" t="s">
        <v>447</v>
      </c>
      <c r="H3" s="181" t="s">
        <v>0</v>
      </c>
    </row>
    <row r="4" spans="1:9" x14ac:dyDescent="0.25">
      <c r="A4" s="101" t="s">
        <v>172</v>
      </c>
      <c r="B4" s="173">
        <v>102</v>
      </c>
      <c r="C4" s="169" t="s">
        <v>229</v>
      </c>
      <c r="D4" s="174" t="s">
        <v>447</v>
      </c>
      <c r="E4" s="174" t="s">
        <v>12</v>
      </c>
      <c r="F4" s="174" t="s">
        <v>446</v>
      </c>
      <c r="G4" s="174" t="s">
        <v>447</v>
      </c>
      <c r="H4" s="182" t="s">
        <v>0</v>
      </c>
    </row>
    <row r="5" spans="1:9" x14ac:dyDescent="0.25">
      <c r="A5" s="101" t="s">
        <v>173</v>
      </c>
      <c r="B5" s="173">
        <v>103</v>
      </c>
      <c r="C5" s="169" t="s">
        <v>229</v>
      </c>
      <c r="D5" s="174" t="s">
        <v>447</v>
      </c>
      <c r="E5" s="174" t="s">
        <v>12</v>
      </c>
      <c r="F5" s="174" t="s">
        <v>446</v>
      </c>
      <c r="G5" s="174" t="s">
        <v>447</v>
      </c>
      <c r="H5" s="182" t="s">
        <v>0</v>
      </c>
    </row>
    <row r="6" spans="1:9" x14ac:dyDescent="0.25">
      <c r="A6" s="101" t="s">
        <v>174</v>
      </c>
      <c r="B6" s="173">
        <v>104</v>
      </c>
      <c r="C6" s="169" t="s">
        <v>229</v>
      </c>
      <c r="D6" s="174" t="s">
        <v>447</v>
      </c>
      <c r="E6" s="174" t="s">
        <v>12</v>
      </c>
      <c r="F6" s="174" t="s">
        <v>446</v>
      </c>
      <c r="G6" s="174" t="s">
        <v>447</v>
      </c>
      <c r="H6" s="182" t="s">
        <v>0</v>
      </c>
    </row>
    <row r="7" spans="1:9" x14ac:dyDescent="0.25">
      <c r="A7" s="101" t="s">
        <v>175</v>
      </c>
      <c r="B7" s="173">
        <v>105</v>
      </c>
      <c r="C7" s="169" t="s">
        <v>229</v>
      </c>
      <c r="D7" s="174" t="s">
        <v>447</v>
      </c>
      <c r="E7" s="174" t="s">
        <v>12</v>
      </c>
      <c r="F7" s="174" t="s">
        <v>446</v>
      </c>
      <c r="G7" s="174" t="s">
        <v>447</v>
      </c>
      <c r="H7" s="182" t="s">
        <v>0</v>
      </c>
    </row>
    <row r="8" spans="1:9" x14ac:dyDescent="0.25">
      <c r="A8" s="101" t="s">
        <v>73</v>
      </c>
      <c r="B8" s="173">
        <v>106</v>
      </c>
      <c r="C8" s="169" t="s">
        <v>229</v>
      </c>
      <c r="D8" s="174" t="s">
        <v>447</v>
      </c>
      <c r="E8" s="174" t="s">
        <v>12</v>
      </c>
      <c r="F8" s="174" t="s">
        <v>446</v>
      </c>
      <c r="G8" s="174" t="s">
        <v>447</v>
      </c>
      <c r="H8" s="182" t="s">
        <v>0</v>
      </c>
    </row>
    <row r="9" spans="1:9" x14ac:dyDescent="0.25">
      <c r="A9" s="179" t="s">
        <v>176</v>
      </c>
      <c r="B9" s="180">
        <v>107</v>
      </c>
      <c r="C9" s="169" t="s">
        <v>229</v>
      </c>
      <c r="D9" s="174" t="s">
        <v>447</v>
      </c>
      <c r="E9" s="174" t="s">
        <v>12</v>
      </c>
      <c r="F9" s="174" t="s">
        <v>446</v>
      </c>
      <c r="G9" s="174" t="s">
        <v>447</v>
      </c>
      <c r="H9" s="182" t="s">
        <v>0</v>
      </c>
    </row>
    <row r="10" spans="1:9" x14ac:dyDescent="0.25">
      <c r="A10" s="101" t="s">
        <v>177</v>
      </c>
      <c r="B10" s="173">
        <v>108</v>
      </c>
      <c r="C10" s="169" t="s">
        <v>229</v>
      </c>
      <c r="D10" s="174" t="s">
        <v>447</v>
      </c>
      <c r="E10" s="174" t="s">
        <v>12</v>
      </c>
      <c r="F10" s="174" t="s">
        <v>446</v>
      </c>
      <c r="G10" s="174" t="s">
        <v>447</v>
      </c>
      <c r="H10" s="182" t="s">
        <v>0</v>
      </c>
    </row>
    <row r="11" spans="1:9" x14ac:dyDescent="0.25">
      <c r="A11" s="101" t="s">
        <v>178</v>
      </c>
      <c r="B11" s="173">
        <v>201</v>
      </c>
      <c r="C11" s="169" t="s">
        <v>230</v>
      </c>
      <c r="D11" s="174" t="s">
        <v>447</v>
      </c>
      <c r="E11" s="174" t="s">
        <v>12</v>
      </c>
      <c r="F11" s="174" t="s">
        <v>446</v>
      </c>
      <c r="G11" s="174" t="s">
        <v>447</v>
      </c>
      <c r="H11" s="182" t="s">
        <v>0</v>
      </c>
    </row>
    <row r="12" spans="1:9" x14ac:dyDescent="0.25">
      <c r="A12" s="101" t="s">
        <v>179</v>
      </c>
      <c r="B12" s="173">
        <v>202</v>
      </c>
      <c r="C12" s="169" t="s">
        <v>230</v>
      </c>
      <c r="D12" s="174" t="s">
        <v>447</v>
      </c>
      <c r="E12" s="174" t="s">
        <v>12</v>
      </c>
      <c r="F12" s="174" t="s">
        <v>446</v>
      </c>
      <c r="G12" s="174" t="s">
        <v>447</v>
      </c>
      <c r="H12" s="182" t="s">
        <v>0</v>
      </c>
    </row>
    <row r="13" spans="1:9" x14ac:dyDescent="0.25">
      <c r="A13" s="101" t="s">
        <v>180</v>
      </c>
      <c r="B13" s="173">
        <v>203</v>
      </c>
      <c r="C13" s="170" t="s">
        <v>230</v>
      </c>
      <c r="D13" s="174" t="s">
        <v>447</v>
      </c>
      <c r="E13" s="174" t="s">
        <v>12</v>
      </c>
      <c r="F13" s="174" t="s">
        <v>446</v>
      </c>
      <c r="G13" s="174" t="s">
        <v>447</v>
      </c>
      <c r="H13" s="182" t="s">
        <v>0</v>
      </c>
    </row>
    <row r="14" spans="1:9" x14ac:dyDescent="0.25">
      <c r="A14" s="101" t="s">
        <v>181</v>
      </c>
      <c r="B14" s="173">
        <v>204</v>
      </c>
      <c r="C14" s="170" t="s">
        <v>230</v>
      </c>
      <c r="D14" s="174" t="s">
        <v>447</v>
      </c>
      <c r="E14" s="174" t="s">
        <v>12</v>
      </c>
      <c r="F14" s="174" t="s">
        <v>446</v>
      </c>
      <c r="G14" s="174" t="s">
        <v>447</v>
      </c>
      <c r="H14" s="182" t="s">
        <v>0</v>
      </c>
    </row>
    <row r="15" spans="1:9" x14ac:dyDescent="0.25">
      <c r="A15" s="101" t="s">
        <v>182</v>
      </c>
      <c r="B15" s="173">
        <v>205</v>
      </c>
      <c r="C15" s="170" t="s">
        <v>230</v>
      </c>
      <c r="D15" s="174" t="s">
        <v>447</v>
      </c>
      <c r="E15" s="174" t="s">
        <v>12</v>
      </c>
      <c r="F15" s="174" t="s">
        <v>446</v>
      </c>
      <c r="G15" s="174" t="s">
        <v>447</v>
      </c>
      <c r="H15" s="182" t="s">
        <v>0</v>
      </c>
    </row>
    <row r="16" spans="1:9" x14ac:dyDescent="0.25">
      <c r="A16" s="101" t="s">
        <v>183</v>
      </c>
      <c r="B16" s="173">
        <v>206</v>
      </c>
      <c r="C16" s="170" t="s">
        <v>230</v>
      </c>
      <c r="D16" s="174" t="s">
        <v>447</v>
      </c>
      <c r="E16" s="174" t="s">
        <v>12</v>
      </c>
      <c r="F16" s="174" t="s">
        <v>446</v>
      </c>
      <c r="G16" s="174" t="s">
        <v>447</v>
      </c>
      <c r="H16" s="182" t="s">
        <v>0</v>
      </c>
    </row>
    <row r="17" spans="1:8" x14ac:dyDescent="0.25">
      <c r="A17" s="101" t="s">
        <v>184</v>
      </c>
      <c r="B17" s="173">
        <v>207</v>
      </c>
      <c r="C17" s="170" t="s">
        <v>230</v>
      </c>
      <c r="D17" s="174" t="s">
        <v>447</v>
      </c>
      <c r="E17" s="174" t="s">
        <v>12</v>
      </c>
      <c r="F17" s="174" t="s">
        <v>446</v>
      </c>
      <c r="G17" s="174" t="s">
        <v>447</v>
      </c>
      <c r="H17" s="182" t="s">
        <v>0</v>
      </c>
    </row>
    <row r="18" spans="1:8" x14ac:dyDescent="0.25">
      <c r="A18" s="101" t="s">
        <v>185</v>
      </c>
      <c r="B18" s="173">
        <v>208</v>
      </c>
      <c r="C18" s="170" t="s">
        <v>230</v>
      </c>
      <c r="D18" s="174" t="s">
        <v>447</v>
      </c>
      <c r="E18" s="174" t="s">
        <v>12</v>
      </c>
      <c r="F18" s="174" t="s">
        <v>446</v>
      </c>
      <c r="G18" s="174" t="s">
        <v>447</v>
      </c>
      <c r="H18" s="182" t="s">
        <v>0</v>
      </c>
    </row>
    <row r="19" spans="1:8" x14ac:dyDescent="0.25">
      <c r="A19" s="101" t="s">
        <v>186</v>
      </c>
      <c r="B19" s="173">
        <v>209</v>
      </c>
      <c r="C19" s="170" t="s">
        <v>230</v>
      </c>
      <c r="D19" s="174" t="s">
        <v>447</v>
      </c>
      <c r="E19" s="174" t="s">
        <v>12</v>
      </c>
      <c r="F19" s="174" t="s">
        <v>446</v>
      </c>
      <c r="G19" s="174" t="s">
        <v>447</v>
      </c>
      <c r="H19" s="182" t="s">
        <v>0</v>
      </c>
    </row>
    <row r="20" spans="1:8" x14ac:dyDescent="0.25">
      <c r="A20" s="101" t="s">
        <v>187</v>
      </c>
      <c r="B20" s="173">
        <v>210</v>
      </c>
      <c r="C20" s="170" t="s">
        <v>230</v>
      </c>
      <c r="D20" s="174" t="s">
        <v>447</v>
      </c>
      <c r="E20" s="174" t="s">
        <v>12</v>
      </c>
      <c r="F20" s="174" t="s">
        <v>446</v>
      </c>
      <c r="G20" s="174" t="s">
        <v>447</v>
      </c>
      <c r="H20" s="182" t="s">
        <v>0</v>
      </c>
    </row>
    <row r="21" spans="1:8" x14ac:dyDescent="0.25">
      <c r="A21" s="101" t="s">
        <v>188</v>
      </c>
      <c r="B21" s="173">
        <v>301</v>
      </c>
      <c r="C21" s="169" t="s">
        <v>188</v>
      </c>
      <c r="D21" s="174" t="s">
        <v>447</v>
      </c>
      <c r="E21" s="174" t="s">
        <v>12</v>
      </c>
      <c r="F21" s="174" t="s">
        <v>446</v>
      </c>
      <c r="G21" s="174" t="s">
        <v>447</v>
      </c>
      <c r="H21" s="182" t="s">
        <v>0</v>
      </c>
    </row>
    <row r="22" spans="1:8" x14ac:dyDescent="0.25">
      <c r="A22" s="101" t="s">
        <v>189</v>
      </c>
      <c r="B22" s="173">
        <v>302</v>
      </c>
      <c r="C22" s="169" t="s">
        <v>188</v>
      </c>
      <c r="D22" s="174" t="s">
        <v>447</v>
      </c>
      <c r="E22" s="174" t="s">
        <v>12</v>
      </c>
      <c r="F22" s="174" t="s">
        <v>446</v>
      </c>
      <c r="G22" s="174" t="s">
        <v>447</v>
      </c>
      <c r="H22" s="182" t="s">
        <v>0</v>
      </c>
    </row>
    <row r="23" spans="1:8" x14ac:dyDescent="0.25">
      <c r="A23" s="101" t="s">
        <v>190</v>
      </c>
      <c r="B23" s="173">
        <v>303</v>
      </c>
      <c r="C23" s="169" t="s">
        <v>188</v>
      </c>
      <c r="D23" s="174" t="s">
        <v>447</v>
      </c>
      <c r="E23" s="174" t="s">
        <v>12</v>
      </c>
      <c r="F23" s="174" t="s">
        <v>446</v>
      </c>
      <c r="G23" s="174" t="s">
        <v>447</v>
      </c>
      <c r="H23" s="182" t="s">
        <v>0</v>
      </c>
    </row>
    <row r="24" spans="1:8" x14ac:dyDescent="0.25">
      <c r="A24" s="101" t="s">
        <v>191</v>
      </c>
      <c r="B24" s="173">
        <v>304</v>
      </c>
      <c r="C24" s="169" t="s">
        <v>188</v>
      </c>
      <c r="D24" s="174" t="s">
        <v>447</v>
      </c>
      <c r="E24" s="174" t="s">
        <v>12</v>
      </c>
      <c r="F24" s="174" t="s">
        <v>446</v>
      </c>
      <c r="G24" s="174" t="s">
        <v>447</v>
      </c>
      <c r="H24" s="182" t="s">
        <v>0</v>
      </c>
    </row>
    <row r="25" spans="1:8" x14ac:dyDescent="0.25">
      <c r="A25" s="101" t="s">
        <v>192</v>
      </c>
      <c r="B25" s="173">
        <v>305</v>
      </c>
      <c r="C25" s="169" t="s">
        <v>188</v>
      </c>
      <c r="D25" s="174" t="s">
        <v>447</v>
      </c>
      <c r="E25" s="174" t="s">
        <v>12</v>
      </c>
      <c r="F25" s="174" t="s">
        <v>446</v>
      </c>
      <c r="G25" s="174" t="s">
        <v>447</v>
      </c>
      <c r="H25" s="182" t="s">
        <v>0</v>
      </c>
    </row>
    <row r="26" spans="1:8" x14ac:dyDescent="0.25">
      <c r="A26" s="101" t="s">
        <v>193</v>
      </c>
      <c r="B26" s="173">
        <v>306</v>
      </c>
      <c r="C26" s="169" t="s">
        <v>188</v>
      </c>
      <c r="D26" s="174" t="s">
        <v>447</v>
      </c>
      <c r="E26" s="174" t="s">
        <v>12</v>
      </c>
      <c r="F26" s="174" t="s">
        <v>446</v>
      </c>
      <c r="G26" s="174" t="s">
        <v>447</v>
      </c>
      <c r="H26" s="182" t="s">
        <v>0</v>
      </c>
    </row>
    <row r="27" spans="1:8" x14ac:dyDescent="0.25">
      <c r="A27" s="101" t="s">
        <v>194</v>
      </c>
      <c r="B27" s="173">
        <v>307</v>
      </c>
      <c r="C27" s="169" t="s">
        <v>188</v>
      </c>
      <c r="D27" s="174" t="s">
        <v>447</v>
      </c>
      <c r="E27" s="174" t="s">
        <v>12</v>
      </c>
      <c r="F27" s="174" t="s">
        <v>446</v>
      </c>
      <c r="G27" s="174" t="s">
        <v>447</v>
      </c>
      <c r="H27" s="182" t="s">
        <v>0</v>
      </c>
    </row>
    <row r="28" spans="1:8" x14ac:dyDescent="0.25">
      <c r="A28" s="101" t="s">
        <v>195</v>
      </c>
      <c r="B28" s="173">
        <v>308</v>
      </c>
      <c r="C28" s="169" t="s">
        <v>188</v>
      </c>
      <c r="D28" s="174" t="s">
        <v>447</v>
      </c>
      <c r="E28" s="174" t="s">
        <v>12</v>
      </c>
      <c r="F28" s="174" t="s">
        <v>446</v>
      </c>
      <c r="G28" s="174" t="s">
        <v>447</v>
      </c>
      <c r="H28" s="182" t="s">
        <v>0</v>
      </c>
    </row>
    <row r="29" spans="1:8" x14ac:dyDescent="0.25">
      <c r="A29" s="101" t="s">
        <v>196</v>
      </c>
      <c r="B29" s="173">
        <v>309</v>
      </c>
      <c r="C29" s="169" t="s">
        <v>188</v>
      </c>
      <c r="D29" s="174" t="s">
        <v>447</v>
      </c>
      <c r="E29" s="174" t="s">
        <v>12</v>
      </c>
      <c r="F29" s="174" t="s">
        <v>446</v>
      </c>
      <c r="G29" s="174" t="s">
        <v>447</v>
      </c>
      <c r="H29" s="182" t="s">
        <v>0</v>
      </c>
    </row>
    <row r="30" spans="1:8" x14ac:dyDescent="0.25">
      <c r="A30" s="101" t="s">
        <v>197</v>
      </c>
      <c r="B30" s="173">
        <v>310</v>
      </c>
      <c r="C30" s="169" t="s">
        <v>188</v>
      </c>
      <c r="D30" s="174" t="s">
        <v>447</v>
      </c>
      <c r="E30" s="174" t="s">
        <v>12</v>
      </c>
      <c r="F30" s="174" t="s">
        <v>446</v>
      </c>
      <c r="G30" s="174" t="s">
        <v>447</v>
      </c>
      <c r="H30" s="182" t="s">
        <v>0</v>
      </c>
    </row>
    <row r="31" spans="1:8" x14ac:dyDescent="0.25">
      <c r="A31" s="101" t="s">
        <v>198</v>
      </c>
      <c r="B31" s="173">
        <v>311</v>
      </c>
      <c r="C31" s="169" t="s">
        <v>188</v>
      </c>
      <c r="D31" s="174" t="s">
        <v>447</v>
      </c>
      <c r="E31" s="174" t="s">
        <v>12</v>
      </c>
      <c r="F31" s="174" t="s">
        <v>446</v>
      </c>
      <c r="G31" s="174" t="s">
        <v>447</v>
      </c>
      <c r="H31" s="182" t="s">
        <v>0</v>
      </c>
    </row>
    <row r="32" spans="1:8" x14ac:dyDescent="0.25">
      <c r="A32" s="101" t="s">
        <v>199</v>
      </c>
      <c r="B32" s="173">
        <v>312</v>
      </c>
      <c r="C32" s="169" t="s">
        <v>188</v>
      </c>
      <c r="D32" s="174" t="s">
        <v>447</v>
      </c>
      <c r="E32" s="174" t="s">
        <v>12</v>
      </c>
      <c r="F32" s="174" t="s">
        <v>446</v>
      </c>
      <c r="G32" s="174" t="s">
        <v>447</v>
      </c>
      <c r="H32" s="182" t="s">
        <v>0</v>
      </c>
    </row>
    <row r="33" spans="1:8" x14ac:dyDescent="0.25">
      <c r="A33" s="101" t="s">
        <v>200</v>
      </c>
      <c r="B33" s="173">
        <v>313</v>
      </c>
      <c r="C33" s="169" t="s">
        <v>188</v>
      </c>
      <c r="D33" s="174" t="s">
        <v>447</v>
      </c>
      <c r="E33" s="174" t="s">
        <v>12</v>
      </c>
      <c r="F33" s="174" t="s">
        <v>446</v>
      </c>
      <c r="G33" s="174" t="s">
        <v>447</v>
      </c>
      <c r="H33" s="182" t="s">
        <v>0</v>
      </c>
    </row>
    <row r="34" spans="1:8" x14ac:dyDescent="0.25">
      <c r="A34" s="101" t="s">
        <v>201</v>
      </c>
      <c r="B34" s="173">
        <v>314</v>
      </c>
      <c r="C34" s="169" t="s">
        <v>188</v>
      </c>
      <c r="D34" s="174" t="s">
        <v>447</v>
      </c>
      <c r="E34" s="174" t="s">
        <v>12</v>
      </c>
      <c r="F34" s="174" t="s">
        <v>446</v>
      </c>
      <c r="G34" s="174" t="s">
        <v>447</v>
      </c>
      <c r="H34" s="182" t="s">
        <v>0</v>
      </c>
    </row>
    <row r="35" spans="1:8" x14ac:dyDescent="0.25">
      <c r="A35" s="101" t="s">
        <v>202</v>
      </c>
      <c r="B35" s="173">
        <v>315</v>
      </c>
      <c r="C35" s="169" t="s">
        <v>188</v>
      </c>
      <c r="D35" s="174" t="s">
        <v>447</v>
      </c>
      <c r="E35" s="174" t="s">
        <v>12</v>
      </c>
      <c r="F35" s="174" t="s">
        <v>446</v>
      </c>
      <c r="G35" s="174" t="s">
        <v>447</v>
      </c>
      <c r="H35" s="182" t="s">
        <v>0</v>
      </c>
    </row>
    <row r="36" spans="1:8" x14ac:dyDescent="0.25">
      <c r="A36" s="101" t="s">
        <v>203</v>
      </c>
      <c r="B36" s="173">
        <v>316</v>
      </c>
      <c r="C36" s="169" t="s">
        <v>188</v>
      </c>
      <c r="D36" s="174" t="s">
        <v>447</v>
      </c>
      <c r="E36" s="174" t="s">
        <v>12</v>
      </c>
      <c r="F36" s="174" t="s">
        <v>446</v>
      </c>
      <c r="G36" s="174" t="s">
        <v>447</v>
      </c>
      <c r="H36" s="182" t="s">
        <v>0</v>
      </c>
    </row>
    <row r="37" spans="1:8" x14ac:dyDescent="0.25">
      <c r="A37" s="101" t="s">
        <v>77</v>
      </c>
      <c r="B37" s="173">
        <v>317</v>
      </c>
      <c r="C37" s="169" t="s">
        <v>188</v>
      </c>
      <c r="D37" s="174" t="s">
        <v>447</v>
      </c>
      <c r="E37" s="174" t="s">
        <v>12</v>
      </c>
      <c r="F37" s="174" t="s">
        <v>446</v>
      </c>
      <c r="G37" s="174" t="s">
        <v>447</v>
      </c>
      <c r="H37" s="182" t="s">
        <v>0</v>
      </c>
    </row>
    <row r="38" spans="1:8" x14ac:dyDescent="0.25">
      <c r="A38" s="101" t="s">
        <v>204</v>
      </c>
      <c r="B38" s="173">
        <v>318</v>
      </c>
      <c r="C38" s="169" t="s">
        <v>188</v>
      </c>
      <c r="D38" s="174" t="s">
        <v>447</v>
      </c>
      <c r="E38" s="174" t="s">
        <v>12</v>
      </c>
      <c r="F38" s="174" t="s">
        <v>446</v>
      </c>
      <c r="G38" s="174" t="s">
        <v>447</v>
      </c>
      <c r="H38" s="182" t="s">
        <v>0</v>
      </c>
    </row>
    <row r="39" spans="1:8" x14ac:dyDescent="0.25">
      <c r="A39" s="101" t="s">
        <v>205</v>
      </c>
      <c r="B39" s="173">
        <v>319</v>
      </c>
      <c r="C39" s="169" t="s">
        <v>188</v>
      </c>
      <c r="D39" s="174" t="s">
        <v>447</v>
      </c>
      <c r="E39" s="174" t="s">
        <v>12</v>
      </c>
      <c r="F39" s="174" t="s">
        <v>446</v>
      </c>
      <c r="G39" s="174" t="s">
        <v>447</v>
      </c>
      <c r="H39" s="182" t="s">
        <v>0</v>
      </c>
    </row>
    <row r="40" spans="1:8" x14ac:dyDescent="0.25">
      <c r="A40" s="101" t="s">
        <v>206</v>
      </c>
      <c r="B40" s="173">
        <v>320</v>
      </c>
      <c r="C40" s="169" t="s">
        <v>188</v>
      </c>
      <c r="D40" s="174" t="s">
        <v>447</v>
      </c>
      <c r="E40" s="174" t="s">
        <v>12</v>
      </c>
      <c r="F40" s="174" t="s">
        <v>446</v>
      </c>
      <c r="G40" s="174" t="s">
        <v>447</v>
      </c>
      <c r="H40" s="182" t="s">
        <v>0</v>
      </c>
    </row>
    <row r="41" spans="1:8" x14ac:dyDescent="0.25">
      <c r="A41" s="101" t="s">
        <v>207</v>
      </c>
      <c r="B41" s="173">
        <v>321</v>
      </c>
      <c r="C41" s="169" t="s">
        <v>188</v>
      </c>
      <c r="D41" s="174" t="s">
        <v>447</v>
      </c>
      <c r="E41" s="174" t="s">
        <v>12</v>
      </c>
      <c r="F41" s="174" t="s">
        <v>446</v>
      </c>
      <c r="G41" s="174" t="s">
        <v>447</v>
      </c>
      <c r="H41" s="182" t="s">
        <v>0</v>
      </c>
    </row>
    <row r="42" spans="1:8" x14ac:dyDescent="0.25">
      <c r="A42" s="101" t="s">
        <v>208</v>
      </c>
      <c r="B42" s="173">
        <v>401</v>
      </c>
      <c r="C42" s="169" t="s">
        <v>231</v>
      </c>
      <c r="D42" s="174" t="s">
        <v>447</v>
      </c>
      <c r="E42" s="174" t="s">
        <v>12</v>
      </c>
      <c r="F42" s="174" t="s">
        <v>446</v>
      </c>
      <c r="G42" s="174" t="s">
        <v>447</v>
      </c>
      <c r="H42" s="182" t="s">
        <v>0</v>
      </c>
    </row>
    <row r="43" spans="1:8" x14ac:dyDescent="0.25">
      <c r="A43" s="101" t="s">
        <v>209</v>
      </c>
      <c r="B43" s="173">
        <v>402</v>
      </c>
      <c r="C43" s="169" t="s">
        <v>231</v>
      </c>
      <c r="D43" s="174" t="s">
        <v>447</v>
      </c>
      <c r="E43" s="174" t="s">
        <v>12</v>
      </c>
      <c r="F43" s="174" t="s">
        <v>446</v>
      </c>
      <c r="G43" s="174" t="s">
        <v>447</v>
      </c>
      <c r="H43" s="182" t="s">
        <v>0</v>
      </c>
    </row>
    <row r="44" spans="1:8" x14ac:dyDescent="0.25">
      <c r="A44" s="101" t="s">
        <v>210</v>
      </c>
      <c r="B44" s="173">
        <v>403</v>
      </c>
      <c r="C44" s="169" t="s">
        <v>231</v>
      </c>
      <c r="D44" s="174" t="s">
        <v>447</v>
      </c>
      <c r="E44" s="174" t="s">
        <v>12</v>
      </c>
      <c r="F44" s="174" t="s">
        <v>446</v>
      </c>
      <c r="G44" s="174" t="s">
        <v>447</v>
      </c>
      <c r="H44" s="182" t="s">
        <v>0</v>
      </c>
    </row>
    <row r="45" spans="1:8" x14ac:dyDescent="0.25">
      <c r="A45" s="101" t="s">
        <v>211</v>
      </c>
      <c r="B45" s="173">
        <v>404</v>
      </c>
      <c r="C45" s="169" t="s">
        <v>231</v>
      </c>
      <c r="D45" s="174" t="s">
        <v>447</v>
      </c>
      <c r="E45" s="174" t="s">
        <v>12</v>
      </c>
      <c r="F45" s="174" t="s">
        <v>446</v>
      </c>
      <c r="G45" s="174" t="s">
        <v>447</v>
      </c>
      <c r="H45" s="182" t="s">
        <v>0</v>
      </c>
    </row>
    <row r="46" spans="1:8" x14ac:dyDescent="0.25">
      <c r="A46" s="101" t="s">
        <v>212</v>
      </c>
      <c r="B46" s="173">
        <v>405</v>
      </c>
      <c r="C46" s="169" t="s">
        <v>231</v>
      </c>
      <c r="D46" s="174" t="s">
        <v>447</v>
      </c>
      <c r="E46" s="174" t="s">
        <v>12</v>
      </c>
      <c r="F46" s="174" t="s">
        <v>446</v>
      </c>
      <c r="G46" s="174" t="s">
        <v>447</v>
      </c>
      <c r="H46" s="182" t="s">
        <v>0</v>
      </c>
    </row>
    <row r="47" spans="1:8" x14ac:dyDescent="0.25">
      <c r="A47" s="101" t="s">
        <v>213</v>
      </c>
      <c r="B47" s="173">
        <v>406</v>
      </c>
      <c r="C47" s="169" t="s">
        <v>231</v>
      </c>
      <c r="D47" s="174" t="s">
        <v>447</v>
      </c>
      <c r="E47" s="174" t="s">
        <v>12</v>
      </c>
      <c r="F47" s="174" t="s">
        <v>446</v>
      </c>
      <c r="G47" s="174" t="s">
        <v>447</v>
      </c>
      <c r="H47" s="182" t="s">
        <v>0</v>
      </c>
    </row>
    <row r="48" spans="1:8" x14ac:dyDescent="0.25">
      <c r="A48" s="101" t="s">
        <v>214</v>
      </c>
      <c r="B48" s="173">
        <v>407</v>
      </c>
      <c r="C48" s="169" t="s">
        <v>231</v>
      </c>
      <c r="D48" s="174" t="s">
        <v>447</v>
      </c>
      <c r="E48" s="174" t="s">
        <v>12</v>
      </c>
      <c r="F48" s="174" t="s">
        <v>446</v>
      </c>
      <c r="G48" s="174" t="s">
        <v>447</v>
      </c>
      <c r="H48" s="182" t="s">
        <v>0</v>
      </c>
    </row>
    <row r="49" spans="1:8" x14ac:dyDescent="0.25">
      <c r="A49" s="101" t="s">
        <v>215</v>
      </c>
      <c r="B49" s="173">
        <v>408</v>
      </c>
      <c r="C49" s="169" t="s">
        <v>231</v>
      </c>
      <c r="D49" s="174" t="s">
        <v>447</v>
      </c>
      <c r="E49" s="174" t="s">
        <v>12</v>
      </c>
      <c r="F49" s="174" t="s">
        <v>446</v>
      </c>
      <c r="G49" s="174" t="s">
        <v>447</v>
      </c>
      <c r="H49" s="182" t="s">
        <v>0</v>
      </c>
    </row>
    <row r="50" spans="1:8" x14ac:dyDescent="0.25">
      <c r="A50" s="101" t="s">
        <v>216</v>
      </c>
      <c r="B50" s="173">
        <v>409</v>
      </c>
      <c r="C50" s="169" t="s">
        <v>231</v>
      </c>
      <c r="D50" s="174" t="s">
        <v>447</v>
      </c>
      <c r="E50" s="174" t="s">
        <v>12</v>
      </c>
      <c r="F50" s="174" t="s">
        <v>446</v>
      </c>
      <c r="G50" s="174" t="s">
        <v>447</v>
      </c>
      <c r="H50" s="182" t="s">
        <v>0</v>
      </c>
    </row>
    <row r="51" spans="1:8" x14ac:dyDescent="0.25">
      <c r="A51" s="101" t="s">
        <v>217</v>
      </c>
      <c r="B51" s="173">
        <v>410</v>
      </c>
      <c r="C51" s="169" t="s">
        <v>231</v>
      </c>
      <c r="D51" s="174" t="s">
        <v>447</v>
      </c>
      <c r="E51" s="174" t="s">
        <v>12</v>
      </c>
      <c r="F51" s="174" t="s">
        <v>446</v>
      </c>
      <c r="G51" s="174" t="s">
        <v>447</v>
      </c>
      <c r="H51" s="182" t="s">
        <v>0</v>
      </c>
    </row>
    <row r="52" spans="1:8" x14ac:dyDescent="0.25">
      <c r="A52" s="101" t="s">
        <v>218</v>
      </c>
      <c r="B52" s="173">
        <v>411</v>
      </c>
      <c r="C52" s="169" t="s">
        <v>231</v>
      </c>
      <c r="D52" s="174" t="s">
        <v>447</v>
      </c>
      <c r="E52" s="174" t="s">
        <v>12</v>
      </c>
      <c r="F52" s="174" t="s">
        <v>446</v>
      </c>
      <c r="G52" s="174" t="s">
        <v>447</v>
      </c>
      <c r="H52" s="182" t="s">
        <v>0</v>
      </c>
    </row>
    <row r="53" spans="1:8" x14ac:dyDescent="0.25">
      <c r="A53" s="101" t="s">
        <v>67</v>
      </c>
      <c r="B53" s="173">
        <v>412</v>
      </c>
      <c r="C53" s="169" t="s">
        <v>231</v>
      </c>
      <c r="D53" s="174" t="s">
        <v>447</v>
      </c>
      <c r="E53" s="174" t="s">
        <v>12</v>
      </c>
      <c r="F53" s="174" t="s">
        <v>446</v>
      </c>
      <c r="G53" s="174" t="s">
        <v>447</v>
      </c>
      <c r="H53" s="182" t="s">
        <v>0</v>
      </c>
    </row>
    <row r="54" spans="1:8" x14ac:dyDescent="0.25">
      <c r="A54" s="101" t="s">
        <v>219</v>
      </c>
      <c r="B54" s="173">
        <v>413</v>
      </c>
      <c r="C54" s="169" t="s">
        <v>231</v>
      </c>
      <c r="D54" s="174" t="s">
        <v>447</v>
      </c>
      <c r="E54" s="174" t="s">
        <v>12</v>
      </c>
      <c r="F54" s="174" t="s">
        <v>446</v>
      </c>
      <c r="G54" s="174" t="s">
        <v>447</v>
      </c>
      <c r="H54" s="182" t="s">
        <v>0</v>
      </c>
    </row>
    <row r="55" spans="1:8" x14ac:dyDescent="0.25">
      <c r="A55" s="101" t="s">
        <v>220</v>
      </c>
      <c r="B55" s="173">
        <v>414</v>
      </c>
      <c r="C55" s="169" t="s">
        <v>231</v>
      </c>
      <c r="D55" s="174" t="s">
        <v>447</v>
      </c>
      <c r="E55" s="174" t="s">
        <v>12</v>
      </c>
      <c r="F55" s="174" t="s">
        <v>446</v>
      </c>
      <c r="G55" s="174" t="s">
        <v>447</v>
      </c>
      <c r="H55" s="182" t="s">
        <v>0</v>
      </c>
    </row>
    <row r="56" spans="1:8" x14ac:dyDescent="0.25">
      <c r="A56" s="101" t="s">
        <v>221</v>
      </c>
      <c r="B56" s="173">
        <v>415</v>
      </c>
      <c r="C56" s="169" t="s">
        <v>231</v>
      </c>
      <c r="D56" s="174" t="s">
        <v>447</v>
      </c>
      <c r="E56" s="174" t="s">
        <v>12</v>
      </c>
      <c r="F56" s="174" t="s">
        <v>446</v>
      </c>
      <c r="G56" s="174" t="s">
        <v>447</v>
      </c>
      <c r="H56" s="182" t="s">
        <v>0</v>
      </c>
    </row>
    <row r="57" spans="1:8" x14ac:dyDescent="0.25">
      <c r="A57" s="101" t="s">
        <v>200</v>
      </c>
      <c r="B57" s="173">
        <v>416</v>
      </c>
      <c r="C57" s="169" t="s">
        <v>231</v>
      </c>
      <c r="D57" s="174" t="s">
        <v>447</v>
      </c>
      <c r="E57" s="174" t="s">
        <v>12</v>
      </c>
      <c r="F57" s="174" t="s">
        <v>446</v>
      </c>
      <c r="G57" s="174" t="s">
        <v>447</v>
      </c>
      <c r="H57" s="182" t="s">
        <v>0</v>
      </c>
    </row>
    <row r="58" spans="1:8" x14ac:dyDescent="0.25">
      <c r="A58" s="101" t="s">
        <v>222</v>
      </c>
      <c r="B58" s="173">
        <v>417</v>
      </c>
      <c r="C58" s="169" t="s">
        <v>231</v>
      </c>
      <c r="D58" s="174" t="s">
        <v>447</v>
      </c>
      <c r="E58" s="174" t="s">
        <v>12</v>
      </c>
      <c r="F58" s="174" t="s">
        <v>446</v>
      </c>
      <c r="G58" s="174" t="s">
        <v>447</v>
      </c>
      <c r="H58" s="182" t="s">
        <v>0</v>
      </c>
    </row>
    <row r="59" spans="1:8" x14ac:dyDescent="0.25">
      <c r="A59" s="101" t="s">
        <v>223</v>
      </c>
      <c r="B59" s="173">
        <v>418</v>
      </c>
      <c r="C59" s="169" t="s">
        <v>231</v>
      </c>
      <c r="D59" s="174" t="s">
        <v>447</v>
      </c>
      <c r="E59" s="174" t="s">
        <v>12</v>
      </c>
      <c r="F59" s="174" t="s">
        <v>446</v>
      </c>
      <c r="G59" s="174" t="s">
        <v>447</v>
      </c>
      <c r="H59" s="182" t="s">
        <v>0</v>
      </c>
    </row>
    <row r="60" spans="1:8" x14ac:dyDescent="0.25">
      <c r="A60" s="101" t="s">
        <v>224</v>
      </c>
      <c r="B60" s="173">
        <v>419</v>
      </c>
      <c r="C60" s="169" t="s">
        <v>231</v>
      </c>
      <c r="D60" s="174" t="s">
        <v>447</v>
      </c>
      <c r="E60" s="174" t="s">
        <v>12</v>
      </c>
      <c r="F60" s="174" t="s">
        <v>446</v>
      </c>
      <c r="G60" s="174" t="s">
        <v>447</v>
      </c>
      <c r="H60" s="182" t="s">
        <v>0</v>
      </c>
    </row>
    <row r="61" spans="1:8" x14ac:dyDescent="0.25">
      <c r="A61" s="101" t="s">
        <v>225</v>
      </c>
      <c r="B61" s="173">
        <v>420</v>
      </c>
      <c r="C61" s="169" t="s">
        <v>231</v>
      </c>
      <c r="D61" s="174" t="s">
        <v>447</v>
      </c>
      <c r="E61" s="174" t="s">
        <v>12</v>
      </c>
      <c r="F61" s="174" t="s">
        <v>446</v>
      </c>
      <c r="G61" s="174" t="s">
        <v>447</v>
      </c>
      <c r="H61" s="182" t="s">
        <v>0</v>
      </c>
    </row>
    <row r="62" spans="1:8" x14ac:dyDescent="0.25">
      <c r="A62" s="101" t="s">
        <v>226</v>
      </c>
      <c r="B62" s="173">
        <v>421</v>
      </c>
      <c r="C62" s="169" t="s">
        <v>231</v>
      </c>
      <c r="D62" s="174" t="s">
        <v>447</v>
      </c>
      <c r="E62" s="174" t="s">
        <v>12</v>
      </c>
      <c r="F62" s="174" t="s">
        <v>446</v>
      </c>
      <c r="G62" s="174" t="s">
        <v>447</v>
      </c>
      <c r="H62" s="182" t="s">
        <v>0</v>
      </c>
    </row>
    <row r="63" spans="1:8" x14ac:dyDescent="0.25">
      <c r="A63" s="101" t="s">
        <v>227</v>
      </c>
      <c r="B63" s="173">
        <v>422</v>
      </c>
      <c r="C63" s="169" t="s">
        <v>231</v>
      </c>
      <c r="D63" s="174" t="s">
        <v>447</v>
      </c>
      <c r="E63" s="174" t="s">
        <v>12</v>
      </c>
      <c r="F63" s="174" t="s">
        <v>446</v>
      </c>
      <c r="G63" s="174" t="s">
        <v>447</v>
      </c>
      <c r="H63" s="182" t="s">
        <v>0</v>
      </c>
    </row>
    <row r="64" spans="1:8" x14ac:dyDescent="0.25">
      <c r="A64" s="101" t="s">
        <v>228</v>
      </c>
      <c r="B64" s="173">
        <v>423</v>
      </c>
      <c r="C64" s="169" t="s">
        <v>231</v>
      </c>
      <c r="D64" s="174" t="s">
        <v>447</v>
      </c>
      <c r="E64" s="174" t="s">
        <v>12</v>
      </c>
      <c r="F64" s="174" t="s">
        <v>446</v>
      </c>
      <c r="G64" s="174" t="s">
        <v>447</v>
      </c>
      <c r="H64" s="182" t="s">
        <v>0</v>
      </c>
    </row>
    <row r="65" spans="1:8" x14ac:dyDescent="0.25">
      <c r="A65" s="101" t="s">
        <v>44</v>
      </c>
      <c r="B65" s="173">
        <v>501</v>
      </c>
      <c r="C65" s="171" t="s">
        <v>43</v>
      </c>
      <c r="D65" s="174" t="s">
        <v>447</v>
      </c>
      <c r="E65" s="174" t="s">
        <v>12</v>
      </c>
      <c r="F65" s="174" t="s">
        <v>446</v>
      </c>
      <c r="G65" s="174" t="s">
        <v>447</v>
      </c>
      <c r="H65" s="182" t="s">
        <v>0</v>
      </c>
    </row>
    <row r="66" spans="1:8" x14ac:dyDescent="0.25">
      <c r="A66" s="101" t="s">
        <v>45</v>
      </c>
      <c r="B66" s="173">
        <v>502</v>
      </c>
      <c r="C66" s="171" t="s">
        <v>43</v>
      </c>
      <c r="D66" s="174" t="s">
        <v>447</v>
      </c>
      <c r="E66" s="174" t="s">
        <v>12</v>
      </c>
      <c r="F66" s="174" t="s">
        <v>446</v>
      </c>
      <c r="G66" s="174" t="s">
        <v>447</v>
      </c>
      <c r="H66" s="182" t="s">
        <v>0</v>
      </c>
    </row>
    <row r="67" spans="1:8" x14ac:dyDescent="0.25">
      <c r="A67" s="101" t="s">
        <v>46</v>
      </c>
      <c r="B67" s="173">
        <v>503</v>
      </c>
      <c r="C67" s="171" t="s">
        <v>43</v>
      </c>
      <c r="D67" s="174" t="s">
        <v>447</v>
      </c>
      <c r="E67" s="174" t="s">
        <v>12</v>
      </c>
      <c r="F67" s="174" t="s">
        <v>446</v>
      </c>
      <c r="G67" s="174" t="s">
        <v>447</v>
      </c>
      <c r="H67" s="182" t="s">
        <v>0</v>
      </c>
    </row>
    <row r="68" spans="1:8" x14ac:dyDescent="0.25">
      <c r="A68" s="101" t="s">
        <v>47</v>
      </c>
      <c r="B68" s="173">
        <v>504</v>
      </c>
      <c r="C68" s="171" t="s">
        <v>43</v>
      </c>
      <c r="D68" s="174" t="s">
        <v>447</v>
      </c>
      <c r="E68" s="174" t="s">
        <v>12</v>
      </c>
      <c r="F68" s="174" t="s">
        <v>446</v>
      </c>
      <c r="G68" s="174" t="s">
        <v>447</v>
      </c>
      <c r="H68" s="182" t="s">
        <v>0</v>
      </c>
    </row>
    <row r="69" spans="1:8" x14ac:dyDescent="0.25">
      <c r="A69" s="101" t="s">
        <v>48</v>
      </c>
      <c r="B69" s="173">
        <v>505</v>
      </c>
      <c r="C69" s="171" t="s">
        <v>43</v>
      </c>
      <c r="D69" s="174" t="s">
        <v>447</v>
      </c>
      <c r="E69" s="174" t="s">
        <v>12</v>
      </c>
      <c r="F69" s="174" t="s">
        <v>446</v>
      </c>
      <c r="G69" s="174" t="s">
        <v>447</v>
      </c>
      <c r="H69" s="182" t="s">
        <v>0</v>
      </c>
    </row>
    <row r="70" spans="1:8" x14ac:dyDescent="0.25">
      <c r="A70" s="101" t="s">
        <v>49</v>
      </c>
      <c r="B70" s="173">
        <v>506</v>
      </c>
      <c r="C70" s="171" t="s">
        <v>43</v>
      </c>
      <c r="D70" s="174" t="s">
        <v>447</v>
      </c>
      <c r="E70" s="174" t="s">
        <v>12</v>
      </c>
      <c r="F70" s="174" t="s">
        <v>446</v>
      </c>
      <c r="G70" s="174" t="s">
        <v>447</v>
      </c>
      <c r="H70" s="182" t="s">
        <v>0</v>
      </c>
    </row>
    <row r="71" spans="1:8" x14ac:dyDescent="0.25">
      <c r="A71" s="101" t="s">
        <v>50</v>
      </c>
      <c r="B71" s="173">
        <v>507</v>
      </c>
      <c r="C71" s="171" t="s">
        <v>43</v>
      </c>
      <c r="D71" s="174" t="s">
        <v>447</v>
      </c>
      <c r="E71" s="174" t="s">
        <v>12</v>
      </c>
      <c r="F71" s="174" t="s">
        <v>446</v>
      </c>
      <c r="G71" s="174" t="s">
        <v>447</v>
      </c>
      <c r="H71" s="182" t="s">
        <v>0</v>
      </c>
    </row>
    <row r="72" spans="1:8" x14ac:dyDescent="0.25">
      <c r="A72" s="101" t="s">
        <v>51</v>
      </c>
      <c r="B72" s="173">
        <v>508</v>
      </c>
      <c r="C72" s="171" t="s">
        <v>43</v>
      </c>
      <c r="D72" s="174" t="s">
        <v>447</v>
      </c>
      <c r="E72" s="174" t="s">
        <v>12</v>
      </c>
      <c r="F72" s="174" t="s">
        <v>446</v>
      </c>
      <c r="G72" s="174" t="s">
        <v>447</v>
      </c>
      <c r="H72" s="182" t="s">
        <v>0</v>
      </c>
    </row>
    <row r="73" spans="1:8" x14ac:dyDescent="0.25">
      <c r="A73" s="101" t="s">
        <v>52</v>
      </c>
      <c r="B73" s="173">
        <v>509</v>
      </c>
      <c r="C73" s="171" t="s">
        <v>43</v>
      </c>
      <c r="D73" s="174" t="s">
        <v>447</v>
      </c>
      <c r="E73" s="174" t="s">
        <v>12</v>
      </c>
      <c r="F73" s="174" t="s">
        <v>446</v>
      </c>
      <c r="G73" s="174" t="s">
        <v>447</v>
      </c>
      <c r="H73" s="182" t="s">
        <v>0</v>
      </c>
    </row>
    <row r="74" spans="1:8" x14ac:dyDescent="0.25">
      <c r="A74" s="101" t="s">
        <v>53</v>
      </c>
      <c r="B74" s="173">
        <v>510</v>
      </c>
      <c r="C74" s="171" t="s">
        <v>43</v>
      </c>
      <c r="D74" s="174" t="s">
        <v>447</v>
      </c>
      <c r="E74" s="174" t="s">
        <v>12</v>
      </c>
      <c r="F74" s="174" t="s">
        <v>446</v>
      </c>
      <c r="G74" s="174" t="s">
        <v>447</v>
      </c>
      <c r="H74" s="182" t="s">
        <v>0</v>
      </c>
    </row>
    <row r="75" spans="1:8" x14ac:dyDescent="0.25">
      <c r="A75" s="101" t="s">
        <v>54</v>
      </c>
      <c r="B75" s="173">
        <v>511</v>
      </c>
      <c r="C75" s="171" t="s">
        <v>43</v>
      </c>
      <c r="D75" s="174" t="s">
        <v>447</v>
      </c>
      <c r="E75" s="174" t="s">
        <v>12</v>
      </c>
      <c r="F75" s="174" t="s">
        <v>446</v>
      </c>
      <c r="G75" s="174" t="s">
        <v>447</v>
      </c>
      <c r="H75" s="182" t="s">
        <v>0</v>
      </c>
    </row>
    <row r="76" spans="1:8" x14ac:dyDescent="0.25">
      <c r="A76" s="101" t="s">
        <v>55</v>
      </c>
      <c r="B76" s="173">
        <v>512</v>
      </c>
      <c r="C76" s="171" t="s">
        <v>43</v>
      </c>
      <c r="D76" s="174" t="s">
        <v>447</v>
      </c>
      <c r="E76" s="174" t="s">
        <v>12</v>
      </c>
      <c r="F76" s="174" t="s">
        <v>446</v>
      </c>
      <c r="G76" s="174" t="s">
        <v>447</v>
      </c>
      <c r="H76" s="182" t="s">
        <v>0</v>
      </c>
    </row>
    <row r="77" spans="1:8" x14ac:dyDescent="0.25">
      <c r="A77" s="101" t="s">
        <v>232</v>
      </c>
      <c r="B77" s="173">
        <v>601</v>
      </c>
      <c r="C77" s="169" t="s">
        <v>232</v>
      </c>
      <c r="D77" s="174" t="s">
        <v>447</v>
      </c>
      <c r="E77" s="174" t="s">
        <v>12</v>
      </c>
      <c r="F77" s="174" t="s">
        <v>446</v>
      </c>
      <c r="G77" s="174" t="s">
        <v>447</v>
      </c>
      <c r="H77" s="182" t="s">
        <v>0</v>
      </c>
    </row>
    <row r="78" spans="1:8" x14ac:dyDescent="0.25">
      <c r="A78" s="101" t="s">
        <v>233</v>
      </c>
      <c r="B78" s="173">
        <v>602</v>
      </c>
      <c r="C78" s="169" t="s">
        <v>232</v>
      </c>
      <c r="D78" s="174" t="s">
        <v>447</v>
      </c>
      <c r="E78" s="174" t="s">
        <v>12</v>
      </c>
      <c r="F78" s="174" t="s">
        <v>446</v>
      </c>
      <c r="G78" s="174" t="s">
        <v>447</v>
      </c>
      <c r="H78" s="182" t="s">
        <v>0</v>
      </c>
    </row>
    <row r="79" spans="1:8" x14ac:dyDescent="0.25">
      <c r="A79" s="101" t="s">
        <v>234</v>
      </c>
      <c r="B79" s="173">
        <v>603</v>
      </c>
      <c r="C79" s="169" t="s">
        <v>232</v>
      </c>
      <c r="D79" s="174" t="s">
        <v>447</v>
      </c>
      <c r="E79" s="174" t="s">
        <v>12</v>
      </c>
      <c r="F79" s="174" t="s">
        <v>446</v>
      </c>
      <c r="G79" s="174" t="s">
        <v>447</v>
      </c>
      <c r="H79" s="182" t="s">
        <v>0</v>
      </c>
    </row>
    <row r="80" spans="1:8" x14ac:dyDescent="0.25">
      <c r="A80" s="101" t="s">
        <v>235</v>
      </c>
      <c r="B80" s="173">
        <v>604</v>
      </c>
      <c r="C80" s="169" t="s">
        <v>232</v>
      </c>
      <c r="D80" s="174" t="s">
        <v>447</v>
      </c>
      <c r="E80" s="174" t="s">
        <v>12</v>
      </c>
      <c r="F80" s="174" t="s">
        <v>446</v>
      </c>
      <c r="G80" s="174" t="s">
        <v>447</v>
      </c>
      <c r="H80" s="182" t="s">
        <v>0</v>
      </c>
    </row>
    <row r="81" spans="1:8" x14ac:dyDescent="0.25">
      <c r="A81" s="101" t="s">
        <v>236</v>
      </c>
      <c r="B81" s="173">
        <v>605</v>
      </c>
      <c r="C81" s="169" t="s">
        <v>232</v>
      </c>
      <c r="D81" s="174" t="s">
        <v>447</v>
      </c>
      <c r="E81" s="174" t="s">
        <v>12</v>
      </c>
      <c r="F81" s="174" t="s">
        <v>446</v>
      </c>
      <c r="G81" s="174" t="s">
        <v>447</v>
      </c>
      <c r="H81" s="182" t="s">
        <v>0</v>
      </c>
    </row>
    <row r="82" spans="1:8" x14ac:dyDescent="0.25">
      <c r="A82" s="101" t="s">
        <v>237</v>
      </c>
      <c r="B82" s="173">
        <v>606</v>
      </c>
      <c r="C82" s="169" t="s">
        <v>232</v>
      </c>
      <c r="D82" s="174" t="s">
        <v>447</v>
      </c>
      <c r="E82" s="174" t="s">
        <v>12</v>
      </c>
      <c r="F82" s="174" t="s">
        <v>446</v>
      </c>
      <c r="G82" s="174" t="s">
        <v>447</v>
      </c>
      <c r="H82" s="182" t="s">
        <v>0</v>
      </c>
    </row>
    <row r="83" spans="1:8" x14ac:dyDescent="0.25">
      <c r="A83" s="101" t="s">
        <v>238</v>
      </c>
      <c r="B83" s="173">
        <v>607</v>
      </c>
      <c r="C83" s="169" t="s">
        <v>232</v>
      </c>
      <c r="D83" s="174" t="s">
        <v>447</v>
      </c>
      <c r="E83" s="174" t="s">
        <v>12</v>
      </c>
      <c r="F83" s="174" t="s">
        <v>446</v>
      </c>
      <c r="G83" s="174" t="s">
        <v>447</v>
      </c>
      <c r="H83" s="182" t="s">
        <v>0</v>
      </c>
    </row>
    <row r="84" spans="1:8" x14ac:dyDescent="0.25">
      <c r="A84" s="101" t="s">
        <v>239</v>
      </c>
      <c r="B84" s="173">
        <v>608</v>
      </c>
      <c r="C84" s="169" t="s">
        <v>232</v>
      </c>
      <c r="D84" s="174" t="s">
        <v>447</v>
      </c>
      <c r="E84" s="174" t="s">
        <v>12</v>
      </c>
      <c r="F84" s="174" t="s">
        <v>446</v>
      </c>
      <c r="G84" s="174" t="s">
        <v>447</v>
      </c>
      <c r="H84" s="182" t="s">
        <v>0</v>
      </c>
    </row>
    <row r="85" spans="1:8" x14ac:dyDescent="0.25">
      <c r="A85" s="101" t="s">
        <v>240</v>
      </c>
      <c r="B85" s="173">
        <v>609</v>
      </c>
      <c r="C85" s="169" t="s">
        <v>232</v>
      </c>
      <c r="D85" s="174" t="s">
        <v>447</v>
      </c>
      <c r="E85" s="174" t="s">
        <v>12</v>
      </c>
      <c r="F85" s="174" t="s">
        <v>446</v>
      </c>
      <c r="G85" s="174" t="s">
        <v>447</v>
      </c>
      <c r="H85" s="182" t="s">
        <v>0</v>
      </c>
    </row>
    <row r="86" spans="1:8" x14ac:dyDescent="0.25">
      <c r="A86" s="101" t="s">
        <v>241</v>
      </c>
      <c r="B86" s="173">
        <v>610</v>
      </c>
      <c r="C86" s="169" t="s">
        <v>232</v>
      </c>
      <c r="D86" s="174" t="s">
        <v>447</v>
      </c>
      <c r="E86" s="174" t="s">
        <v>12</v>
      </c>
      <c r="F86" s="174" t="s">
        <v>446</v>
      </c>
      <c r="G86" s="174" t="s">
        <v>447</v>
      </c>
      <c r="H86" s="182" t="s">
        <v>0</v>
      </c>
    </row>
    <row r="87" spans="1:8" x14ac:dyDescent="0.25">
      <c r="A87" s="101" t="s">
        <v>242</v>
      </c>
      <c r="B87" s="173">
        <v>611</v>
      </c>
      <c r="C87" s="169" t="s">
        <v>232</v>
      </c>
      <c r="D87" s="174" t="s">
        <v>447</v>
      </c>
      <c r="E87" s="174" t="s">
        <v>12</v>
      </c>
      <c r="F87" s="174" t="s">
        <v>446</v>
      </c>
      <c r="G87" s="174" t="s">
        <v>447</v>
      </c>
      <c r="H87" s="182" t="s">
        <v>0</v>
      </c>
    </row>
    <row r="88" spans="1:8" x14ac:dyDescent="0.25">
      <c r="A88" s="101" t="s">
        <v>243</v>
      </c>
      <c r="B88" s="173">
        <v>612</v>
      </c>
      <c r="C88" s="169" t="s">
        <v>232</v>
      </c>
      <c r="D88" s="174" t="s">
        <v>447</v>
      </c>
      <c r="E88" s="174" t="s">
        <v>12</v>
      </c>
      <c r="F88" s="174" t="s">
        <v>446</v>
      </c>
      <c r="G88" s="174" t="s">
        <v>447</v>
      </c>
      <c r="H88" s="182" t="s">
        <v>0</v>
      </c>
    </row>
    <row r="89" spans="1:8" x14ac:dyDescent="0.25">
      <c r="A89" s="101" t="s">
        <v>244</v>
      </c>
      <c r="B89" s="173">
        <v>613</v>
      </c>
      <c r="C89" s="169" t="s">
        <v>232</v>
      </c>
      <c r="D89" s="174" t="s">
        <v>447</v>
      </c>
      <c r="E89" s="174" t="s">
        <v>12</v>
      </c>
      <c r="F89" s="174" t="s">
        <v>446</v>
      </c>
      <c r="G89" s="174" t="s">
        <v>447</v>
      </c>
      <c r="H89" s="182" t="s">
        <v>0</v>
      </c>
    </row>
    <row r="90" spans="1:8" x14ac:dyDescent="0.25">
      <c r="A90" s="101" t="s">
        <v>222</v>
      </c>
      <c r="B90" s="173">
        <v>614</v>
      </c>
      <c r="C90" s="169" t="s">
        <v>232</v>
      </c>
      <c r="D90" s="174" t="s">
        <v>447</v>
      </c>
      <c r="E90" s="174" t="s">
        <v>12</v>
      </c>
      <c r="F90" s="174" t="s">
        <v>446</v>
      </c>
      <c r="G90" s="174" t="s">
        <v>447</v>
      </c>
      <c r="H90" s="182" t="s">
        <v>0</v>
      </c>
    </row>
    <row r="91" spans="1:8" x14ac:dyDescent="0.25">
      <c r="A91" s="101" t="s">
        <v>245</v>
      </c>
      <c r="B91" s="173">
        <v>615</v>
      </c>
      <c r="C91" s="169" t="s">
        <v>232</v>
      </c>
      <c r="D91" s="174" t="s">
        <v>447</v>
      </c>
      <c r="E91" s="174" t="s">
        <v>12</v>
      </c>
      <c r="F91" s="174" t="s">
        <v>446</v>
      </c>
      <c r="G91" s="174" t="s">
        <v>447</v>
      </c>
      <c r="H91" s="182" t="s">
        <v>0</v>
      </c>
    </row>
    <row r="92" spans="1:8" x14ac:dyDescent="0.25">
      <c r="A92" s="101" t="s">
        <v>246</v>
      </c>
      <c r="B92" s="173">
        <v>616</v>
      </c>
      <c r="C92" s="169" t="s">
        <v>232</v>
      </c>
      <c r="D92" s="174" t="s">
        <v>447</v>
      </c>
      <c r="E92" s="174" t="s">
        <v>12</v>
      </c>
      <c r="F92" s="174" t="s">
        <v>446</v>
      </c>
      <c r="G92" s="174" t="s">
        <v>447</v>
      </c>
      <c r="H92" s="182" t="s">
        <v>0</v>
      </c>
    </row>
    <row r="93" spans="1:8" x14ac:dyDescent="0.25">
      <c r="A93" s="101" t="s">
        <v>247</v>
      </c>
      <c r="B93" s="173">
        <v>701</v>
      </c>
      <c r="C93" s="169" t="s">
        <v>216</v>
      </c>
      <c r="D93" s="174" t="s">
        <v>447</v>
      </c>
      <c r="E93" s="174" t="s">
        <v>12</v>
      </c>
      <c r="F93" s="174" t="s">
        <v>446</v>
      </c>
      <c r="G93" s="174" t="s">
        <v>447</v>
      </c>
      <c r="H93" s="182" t="s">
        <v>0</v>
      </c>
    </row>
    <row r="94" spans="1:8" x14ac:dyDescent="0.25">
      <c r="A94" s="101" t="s">
        <v>248</v>
      </c>
      <c r="B94" s="173">
        <v>702</v>
      </c>
      <c r="C94" s="169" t="s">
        <v>216</v>
      </c>
      <c r="D94" s="174" t="s">
        <v>447</v>
      </c>
      <c r="E94" s="174" t="s">
        <v>12</v>
      </c>
      <c r="F94" s="174" t="s">
        <v>446</v>
      </c>
      <c r="G94" s="174" t="s">
        <v>447</v>
      </c>
      <c r="H94" s="182" t="s">
        <v>0</v>
      </c>
    </row>
    <row r="95" spans="1:8" x14ac:dyDescent="0.25">
      <c r="A95" s="101" t="s">
        <v>249</v>
      </c>
      <c r="B95" s="173">
        <v>703</v>
      </c>
      <c r="C95" s="169" t="s">
        <v>216</v>
      </c>
      <c r="D95" s="174" t="s">
        <v>447</v>
      </c>
      <c r="E95" s="174" t="s">
        <v>12</v>
      </c>
      <c r="F95" s="174" t="s">
        <v>446</v>
      </c>
      <c r="G95" s="174" t="s">
        <v>447</v>
      </c>
      <c r="H95" s="182" t="s">
        <v>0</v>
      </c>
    </row>
    <row r="96" spans="1:8" x14ac:dyDescent="0.25">
      <c r="A96" s="101" t="s">
        <v>216</v>
      </c>
      <c r="B96" s="173">
        <v>704</v>
      </c>
      <c r="C96" s="169" t="s">
        <v>216</v>
      </c>
      <c r="D96" s="174" t="s">
        <v>447</v>
      </c>
      <c r="E96" s="174" t="s">
        <v>12</v>
      </c>
      <c r="F96" s="174" t="s">
        <v>446</v>
      </c>
      <c r="G96" s="174" t="s">
        <v>447</v>
      </c>
      <c r="H96" s="182" t="s">
        <v>0</v>
      </c>
    </row>
    <row r="97" spans="1:8" x14ac:dyDescent="0.25">
      <c r="A97" s="101" t="s">
        <v>250</v>
      </c>
      <c r="B97" s="173">
        <v>705</v>
      </c>
      <c r="C97" s="169" t="s">
        <v>216</v>
      </c>
      <c r="D97" s="174" t="s">
        <v>447</v>
      </c>
      <c r="E97" s="174" t="s">
        <v>12</v>
      </c>
      <c r="F97" s="174" t="s">
        <v>446</v>
      </c>
      <c r="G97" s="174" t="s">
        <v>447</v>
      </c>
      <c r="H97" s="182" t="s">
        <v>0</v>
      </c>
    </row>
    <row r="98" spans="1:8" x14ac:dyDescent="0.25">
      <c r="A98" s="101" t="s">
        <v>251</v>
      </c>
      <c r="B98" s="173">
        <v>706</v>
      </c>
      <c r="C98" s="169" t="s">
        <v>216</v>
      </c>
      <c r="D98" s="174" t="s">
        <v>447</v>
      </c>
      <c r="E98" s="174" t="s">
        <v>12</v>
      </c>
      <c r="F98" s="174" t="s">
        <v>446</v>
      </c>
      <c r="G98" s="174" t="s">
        <v>447</v>
      </c>
      <c r="H98" s="182" t="s">
        <v>0</v>
      </c>
    </row>
    <row r="99" spans="1:8" x14ac:dyDescent="0.25">
      <c r="A99" s="101" t="s">
        <v>252</v>
      </c>
      <c r="B99" s="173">
        <v>707</v>
      </c>
      <c r="C99" s="169" t="s">
        <v>216</v>
      </c>
      <c r="D99" s="174" t="s">
        <v>447</v>
      </c>
      <c r="E99" s="174" t="s">
        <v>12</v>
      </c>
      <c r="F99" s="174" t="s">
        <v>446</v>
      </c>
      <c r="G99" s="174" t="s">
        <v>447</v>
      </c>
      <c r="H99" s="182" t="s">
        <v>0</v>
      </c>
    </row>
    <row r="100" spans="1:8" x14ac:dyDescent="0.25">
      <c r="A100" s="101" t="s">
        <v>253</v>
      </c>
      <c r="B100" s="173">
        <v>708</v>
      </c>
      <c r="C100" s="169" t="s">
        <v>216</v>
      </c>
      <c r="D100" s="174" t="s">
        <v>447</v>
      </c>
      <c r="E100" s="174" t="s">
        <v>12</v>
      </c>
      <c r="F100" s="174" t="s">
        <v>446</v>
      </c>
      <c r="G100" s="174" t="s">
        <v>447</v>
      </c>
      <c r="H100" s="182" t="s">
        <v>0</v>
      </c>
    </row>
    <row r="101" spans="1:8" x14ac:dyDescent="0.25">
      <c r="A101" s="101" t="s">
        <v>254</v>
      </c>
      <c r="B101" s="173">
        <v>709</v>
      </c>
      <c r="C101" s="169" t="s">
        <v>216</v>
      </c>
      <c r="D101" s="174" t="s">
        <v>447</v>
      </c>
      <c r="E101" s="174" t="s">
        <v>12</v>
      </c>
      <c r="F101" s="174" t="s">
        <v>446</v>
      </c>
      <c r="G101" s="174" t="s">
        <v>447</v>
      </c>
      <c r="H101" s="182" t="s">
        <v>0</v>
      </c>
    </row>
    <row r="102" spans="1:8" x14ac:dyDescent="0.25">
      <c r="A102" s="101" t="s">
        <v>48</v>
      </c>
      <c r="B102" s="173">
        <v>710</v>
      </c>
      <c r="C102" s="169" t="s">
        <v>216</v>
      </c>
      <c r="D102" s="174" t="s">
        <v>447</v>
      </c>
      <c r="E102" s="174" t="s">
        <v>12</v>
      </c>
      <c r="F102" s="174" t="s">
        <v>446</v>
      </c>
      <c r="G102" s="174" t="s">
        <v>447</v>
      </c>
      <c r="H102" s="182" t="s">
        <v>0</v>
      </c>
    </row>
    <row r="103" spans="1:8" x14ac:dyDescent="0.25">
      <c r="A103" s="101" t="s">
        <v>243</v>
      </c>
      <c r="B103" s="173">
        <v>711</v>
      </c>
      <c r="C103" s="169" t="s">
        <v>216</v>
      </c>
      <c r="D103" s="174" t="s">
        <v>447</v>
      </c>
      <c r="E103" s="174" t="s">
        <v>12</v>
      </c>
      <c r="F103" s="174" t="s">
        <v>446</v>
      </c>
      <c r="G103" s="174" t="s">
        <v>447</v>
      </c>
      <c r="H103" s="182" t="s">
        <v>0</v>
      </c>
    </row>
    <row r="104" spans="1:8" x14ac:dyDescent="0.25">
      <c r="A104" s="101" t="s">
        <v>255</v>
      </c>
      <c r="B104" s="173">
        <v>712</v>
      </c>
      <c r="C104" s="169" t="s">
        <v>216</v>
      </c>
      <c r="D104" s="174" t="s">
        <v>447</v>
      </c>
      <c r="E104" s="174" t="s">
        <v>12</v>
      </c>
      <c r="F104" s="174" t="s">
        <v>446</v>
      </c>
      <c r="G104" s="174" t="s">
        <v>447</v>
      </c>
      <c r="H104" s="182" t="s">
        <v>0</v>
      </c>
    </row>
    <row r="105" spans="1:8" x14ac:dyDescent="0.25">
      <c r="A105" s="101" t="s">
        <v>256</v>
      </c>
      <c r="B105" s="173">
        <v>713</v>
      </c>
      <c r="C105" s="169" t="s">
        <v>216</v>
      </c>
      <c r="D105" s="174" t="s">
        <v>447</v>
      </c>
      <c r="E105" s="174" t="s">
        <v>12</v>
      </c>
      <c r="F105" s="174" t="s">
        <v>446</v>
      </c>
      <c r="G105" s="174" t="s">
        <v>447</v>
      </c>
      <c r="H105" s="182" t="s">
        <v>0</v>
      </c>
    </row>
    <row r="106" spans="1:8" x14ac:dyDescent="0.25">
      <c r="A106" s="101" t="s">
        <v>257</v>
      </c>
      <c r="B106" s="173">
        <v>714</v>
      </c>
      <c r="C106" s="169" t="s">
        <v>216</v>
      </c>
      <c r="D106" s="174" t="s">
        <v>447</v>
      </c>
      <c r="E106" s="174" t="s">
        <v>12</v>
      </c>
      <c r="F106" s="174" t="s">
        <v>446</v>
      </c>
      <c r="G106" s="174" t="s">
        <v>447</v>
      </c>
      <c r="H106" s="182" t="s">
        <v>0</v>
      </c>
    </row>
    <row r="107" spans="1:8" x14ac:dyDescent="0.25">
      <c r="A107" s="101" t="s">
        <v>258</v>
      </c>
      <c r="B107" s="173">
        <v>715</v>
      </c>
      <c r="C107" s="169" t="s">
        <v>216</v>
      </c>
      <c r="D107" s="174" t="s">
        <v>447</v>
      </c>
      <c r="E107" s="174" t="s">
        <v>12</v>
      </c>
      <c r="F107" s="174" t="s">
        <v>446</v>
      </c>
      <c r="G107" s="174" t="s">
        <v>447</v>
      </c>
      <c r="H107" s="182" t="s">
        <v>0</v>
      </c>
    </row>
    <row r="108" spans="1:8" x14ac:dyDescent="0.25">
      <c r="A108" s="101" t="s">
        <v>259</v>
      </c>
      <c r="B108" s="173">
        <v>716</v>
      </c>
      <c r="C108" s="169" t="s">
        <v>216</v>
      </c>
      <c r="D108" s="174" t="s">
        <v>447</v>
      </c>
      <c r="E108" s="174" t="s">
        <v>12</v>
      </c>
      <c r="F108" s="174" t="s">
        <v>446</v>
      </c>
      <c r="G108" s="174" t="s">
        <v>447</v>
      </c>
      <c r="H108" s="182" t="s">
        <v>0</v>
      </c>
    </row>
    <row r="109" spans="1:8" x14ac:dyDescent="0.25">
      <c r="A109" s="101" t="s">
        <v>260</v>
      </c>
      <c r="B109" s="173">
        <v>717</v>
      </c>
      <c r="C109" s="169" t="s">
        <v>216</v>
      </c>
      <c r="D109" s="174" t="s">
        <v>447</v>
      </c>
      <c r="E109" s="174" t="s">
        <v>12</v>
      </c>
      <c r="F109" s="174" t="s">
        <v>446</v>
      </c>
      <c r="G109" s="174" t="s">
        <v>447</v>
      </c>
      <c r="H109" s="182" t="s">
        <v>0</v>
      </c>
    </row>
    <row r="110" spans="1:8" x14ac:dyDescent="0.25">
      <c r="A110" s="101" t="s">
        <v>261</v>
      </c>
      <c r="B110" s="173">
        <v>718</v>
      </c>
      <c r="C110" s="169" t="s">
        <v>216</v>
      </c>
      <c r="D110" s="174" t="s">
        <v>447</v>
      </c>
      <c r="E110" s="174" t="s">
        <v>12</v>
      </c>
      <c r="F110" s="174" t="s">
        <v>446</v>
      </c>
      <c r="G110" s="174" t="s">
        <v>447</v>
      </c>
      <c r="H110" s="182" t="s">
        <v>0</v>
      </c>
    </row>
    <row r="111" spans="1:8" x14ac:dyDescent="0.25">
      <c r="A111" s="101" t="s">
        <v>262</v>
      </c>
      <c r="B111" s="173">
        <v>719</v>
      </c>
      <c r="C111" s="169" t="s">
        <v>216</v>
      </c>
      <c r="D111" s="174" t="s">
        <v>447</v>
      </c>
      <c r="E111" s="174" t="s">
        <v>12</v>
      </c>
      <c r="F111" s="174" t="s">
        <v>446</v>
      </c>
      <c r="G111" s="174" t="s">
        <v>447</v>
      </c>
      <c r="H111" s="182" t="s">
        <v>0</v>
      </c>
    </row>
    <row r="112" spans="1:8" x14ac:dyDescent="0.25">
      <c r="A112" s="172" t="s">
        <v>85</v>
      </c>
      <c r="B112" s="171">
        <v>801</v>
      </c>
      <c r="C112" s="172" t="s">
        <v>86</v>
      </c>
      <c r="D112" s="174" t="s">
        <v>447</v>
      </c>
      <c r="E112" s="174" t="s">
        <v>12</v>
      </c>
      <c r="F112" s="174" t="s">
        <v>446</v>
      </c>
      <c r="G112" s="174" t="s">
        <v>447</v>
      </c>
      <c r="H112" s="182" t="s">
        <v>0</v>
      </c>
    </row>
    <row r="113" spans="1:8" x14ac:dyDescent="0.25">
      <c r="A113" s="101" t="s">
        <v>263</v>
      </c>
      <c r="B113" s="173">
        <v>802</v>
      </c>
      <c r="C113" s="169" t="s">
        <v>86</v>
      </c>
      <c r="D113" s="174" t="s">
        <v>447</v>
      </c>
      <c r="E113" s="174" t="s">
        <v>12</v>
      </c>
      <c r="F113" s="174" t="s">
        <v>446</v>
      </c>
      <c r="G113" s="174" t="s">
        <v>447</v>
      </c>
      <c r="H113" s="182" t="s">
        <v>0</v>
      </c>
    </row>
    <row r="114" spans="1:8" x14ac:dyDescent="0.25">
      <c r="A114" s="101" t="s">
        <v>264</v>
      </c>
      <c r="B114" s="173">
        <v>803</v>
      </c>
      <c r="C114" s="169" t="s">
        <v>86</v>
      </c>
      <c r="D114" s="174" t="s">
        <v>447</v>
      </c>
      <c r="E114" s="174" t="s">
        <v>12</v>
      </c>
      <c r="F114" s="174" t="s">
        <v>446</v>
      </c>
      <c r="G114" s="174" t="s">
        <v>447</v>
      </c>
      <c r="H114" s="182" t="s">
        <v>0</v>
      </c>
    </row>
    <row r="115" spans="1:8" x14ac:dyDescent="0.25">
      <c r="A115" s="101" t="s">
        <v>265</v>
      </c>
      <c r="B115" s="173">
        <v>804</v>
      </c>
      <c r="C115" s="169" t="s">
        <v>86</v>
      </c>
      <c r="D115" s="174" t="s">
        <v>447</v>
      </c>
      <c r="E115" s="174" t="s">
        <v>12</v>
      </c>
      <c r="F115" s="174" t="s">
        <v>446</v>
      </c>
      <c r="G115" s="174" t="s">
        <v>447</v>
      </c>
      <c r="H115" s="182" t="s">
        <v>0</v>
      </c>
    </row>
    <row r="116" spans="1:8" x14ac:dyDescent="0.25">
      <c r="A116" s="101" t="s">
        <v>172</v>
      </c>
      <c r="B116" s="173">
        <v>805</v>
      </c>
      <c r="C116" s="169" t="s">
        <v>86</v>
      </c>
      <c r="D116" s="174" t="s">
        <v>447</v>
      </c>
      <c r="E116" s="174" t="s">
        <v>12</v>
      </c>
      <c r="F116" s="174" t="s">
        <v>446</v>
      </c>
      <c r="G116" s="174" t="s">
        <v>447</v>
      </c>
      <c r="H116" s="182" t="s">
        <v>0</v>
      </c>
    </row>
    <row r="117" spans="1:8" x14ac:dyDescent="0.25">
      <c r="A117" s="101" t="s">
        <v>266</v>
      </c>
      <c r="B117" s="173">
        <v>806</v>
      </c>
      <c r="C117" s="169" t="s">
        <v>86</v>
      </c>
      <c r="D117" s="174" t="s">
        <v>447</v>
      </c>
      <c r="E117" s="174" t="s">
        <v>12</v>
      </c>
      <c r="F117" s="174" t="s">
        <v>446</v>
      </c>
      <c r="G117" s="174" t="s">
        <v>447</v>
      </c>
      <c r="H117" s="182" t="s">
        <v>0</v>
      </c>
    </row>
    <row r="118" spans="1:8" x14ac:dyDescent="0.25">
      <c r="A118" s="101" t="s">
        <v>193</v>
      </c>
      <c r="B118" s="173">
        <v>807</v>
      </c>
      <c r="C118" s="169" t="s">
        <v>86</v>
      </c>
      <c r="D118" s="174" t="s">
        <v>447</v>
      </c>
      <c r="E118" s="174" t="s">
        <v>12</v>
      </c>
      <c r="F118" s="174" t="s">
        <v>446</v>
      </c>
      <c r="G118" s="174" t="s">
        <v>447</v>
      </c>
      <c r="H118" s="182" t="s">
        <v>0</v>
      </c>
    </row>
    <row r="119" spans="1:8" x14ac:dyDescent="0.25">
      <c r="A119" s="101" t="s">
        <v>267</v>
      </c>
      <c r="B119" s="173">
        <v>808</v>
      </c>
      <c r="C119" s="169" t="s">
        <v>86</v>
      </c>
      <c r="D119" s="174" t="s">
        <v>447</v>
      </c>
      <c r="E119" s="174" t="s">
        <v>12</v>
      </c>
      <c r="F119" s="174" t="s">
        <v>446</v>
      </c>
      <c r="G119" s="174" t="s">
        <v>447</v>
      </c>
      <c r="H119" s="182" t="s">
        <v>0</v>
      </c>
    </row>
    <row r="120" spans="1:8" x14ac:dyDescent="0.25">
      <c r="A120" s="101" t="s">
        <v>268</v>
      </c>
      <c r="B120" s="173">
        <v>809</v>
      </c>
      <c r="C120" s="169" t="s">
        <v>86</v>
      </c>
      <c r="D120" s="174" t="s">
        <v>447</v>
      </c>
      <c r="E120" s="174" t="s">
        <v>12</v>
      </c>
      <c r="F120" s="174" t="s">
        <v>446</v>
      </c>
      <c r="G120" s="174" t="s">
        <v>447</v>
      </c>
      <c r="H120" s="182" t="s">
        <v>0</v>
      </c>
    </row>
    <row r="121" spans="1:8" x14ac:dyDescent="0.25">
      <c r="A121" s="101" t="s">
        <v>269</v>
      </c>
      <c r="B121" s="173">
        <v>810</v>
      </c>
      <c r="C121" s="169" t="s">
        <v>86</v>
      </c>
      <c r="D121" s="174" t="s">
        <v>447</v>
      </c>
      <c r="E121" s="174" t="s">
        <v>12</v>
      </c>
      <c r="F121" s="174" t="s">
        <v>446</v>
      </c>
      <c r="G121" s="174" t="s">
        <v>447</v>
      </c>
      <c r="H121" s="182" t="s">
        <v>0</v>
      </c>
    </row>
    <row r="122" spans="1:8" x14ac:dyDescent="0.25">
      <c r="A122" s="101" t="s">
        <v>270</v>
      </c>
      <c r="B122" s="173">
        <v>811</v>
      </c>
      <c r="C122" s="169" t="s">
        <v>86</v>
      </c>
      <c r="D122" s="174" t="s">
        <v>447</v>
      </c>
      <c r="E122" s="174" t="s">
        <v>12</v>
      </c>
      <c r="F122" s="174" t="s">
        <v>446</v>
      </c>
      <c r="G122" s="174" t="s">
        <v>447</v>
      </c>
      <c r="H122" s="182" t="s">
        <v>0</v>
      </c>
    </row>
    <row r="123" spans="1:8" x14ac:dyDescent="0.25">
      <c r="A123" s="101" t="s">
        <v>271</v>
      </c>
      <c r="B123" s="173">
        <v>812</v>
      </c>
      <c r="C123" s="169" t="s">
        <v>86</v>
      </c>
      <c r="D123" s="174" t="s">
        <v>447</v>
      </c>
      <c r="E123" s="174" t="s">
        <v>12</v>
      </c>
      <c r="F123" s="174" t="s">
        <v>446</v>
      </c>
      <c r="G123" s="174" t="s">
        <v>447</v>
      </c>
      <c r="H123" s="182" t="s">
        <v>0</v>
      </c>
    </row>
    <row r="124" spans="1:8" x14ac:dyDescent="0.25">
      <c r="A124" s="101" t="s">
        <v>272</v>
      </c>
      <c r="B124" s="173">
        <v>813</v>
      </c>
      <c r="C124" s="169" t="s">
        <v>86</v>
      </c>
      <c r="D124" s="174" t="s">
        <v>447</v>
      </c>
      <c r="E124" s="174" t="s">
        <v>12</v>
      </c>
      <c r="F124" s="174" t="s">
        <v>446</v>
      </c>
      <c r="G124" s="174" t="s">
        <v>447</v>
      </c>
      <c r="H124" s="182" t="s">
        <v>0</v>
      </c>
    </row>
    <row r="125" spans="1:8" x14ac:dyDescent="0.25">
      <c r="A125" s="101" t="s">
        <v>273</v>
      </c>
      <c r="B125" s="173">
        <v>814</v>
      </c>
      <c r="C125" s="169" t="s">
        <v>86</v>
      </c>
      <c r="D125" s="174" t="s">
        <v>447</v>
      </c>
      <c r="E125" s="174" t="s">
        <v>12</v>
      </c>
      <c r="F125" s="174" t="s">
        <v>446</v>
      </c>
      <c r="G125" s="174" t="s">
        <v>447</v>
      </c>
      <c r="H125" s="182" t="s">
        <v>0</v>
      </c>
    </row>
    <row r="126" spans="1:8" x14ac:dyDescent="0.25">
      <c r="A126" s="101" t="s">
        <v>274</v>
      </c>
      <c r="B126" s="173">
        <v>815</v>
      </c>
      <c r="C126" s="169" t="s">
        <v>86</v>
      </c>
      <c r="D126" s="174" t="s">
        <v>447</v>
      </c>
      <c r="E126" s="174" t="s">
        <v>12</v>
      </c>
      <c r="F126" s="174" t="s">
        <v>446</v>
      </c>
      <c r="G126" s="174" t="s">
        <v>447</v>
      </c>
      <c r="H126" s="182" t="s">
        <v>0</v>
      </c>
    </row>
    <row r="127" spans="1:8" x14ac:dyDescent="0.25">
      <c r="A127" s="101" t="s">
        <v>275</v>
      </c>
      <c r="B127" s="173">
        <v>816</v>
      </c>
      <c r="C127" s="169" t="s">
        <v>86</v>
      </c>
      <c r="D127" s="174" t="s">
        <v>447</v>
      </c>
      <c r="E127" s="174" t="s">
        <v>12</v>
      </c>
      <c r="F127" s="174" t="s">
        <v>446</v>
      </c>
      <c r="G127" s="174" t="s">
        <v>447</v>
      </c>
      <c r="H127" s="182" t="s">
        <v>0</v>
      </c>
    </row>
    <row r="128" spans="1:8" x14ac:dyDescent="0.25">
      <c r="A128" s="101" t="s">
        <v>276</v>
      </c>
      <c r="B128" s="173">
        <v>817</v>
      </c>
      <c r="C128" s="169" t="s">
        <v>86</v>
      </c>
      <c r="D128" s="174" t="s">
        <v>447</v>
      </c>
      <c r="E128" s="174" t="s">
        <v>12</v>
      </c>
      <c r="F128" s="174" t="s">
        <v>446</v>
      </c>
      <c r="G128" s="174" t="s">
        <v>447</v>
      </c>
      <c r="H128" s="182" t="s">
        <v>0</v>
      </c>
    </row>
    <row r="129" spans="1:8" x14ac:dyDescent="0.25">
      <c r="A129" s="101" t="s">
        <v>277</v>
      </c>
      <c r="B129" s="173">
        <v>818</v>
      </c>
      <c r="C129" s="169" t="s">
        <v>86</v>
      </c>
      <c r="D129" s="174" t="s">
        <v>447</v>
      </c>
      <c r="E129" s="174" t="s">
        <v>12</v>
      </c>
      <c r="F129" s="174" t="s">
        <v>446</v>
      </c>
      <c r="G129" s="174" t="s">
        <v>447</v>
      </c>
      <c r="H129" s="182" t="s">
        <v>0</v>
      </c>
    </row>
    <row r="130" spans="1:8" x14ac:dyDescent="0.25">
      <c r="A130" s="101" t="s">
        <v>278</v>
      </c>
      <c r="B130" s="173">
        <v>819</v>
      </c>
      <c r="C130" s="169" t="s">
        <v>86</v>
      </c>
      <c r="D130" s="174" t="s">
        <v>447</v>
      </c>
      <c r="E130" s="174" t="s">
        <v>12</v>
      </c>
      <c r="F130" s="174" t="s">
        <v>446</v>
      </c>
      <c r="G130" s="174" t="s">
        <v>447</v>
      </c>
      <c r="H130" s="182" t="s">
        <v>0</v>
      </c>
    </row>
    <row r="131" spans="1:8" x14ac:dyDescent="0.25">
      <c r="A131" s="101" t="s">
        <v>279</v>
      </c>
      <c r="B131" s="173">
        <v>820</v>
      </c>
      <c r="C131" s="169" t="s">
        <v>86</v>
      </c>
      <c r="D131" s="174" t="s">
        <v>447</v>
      </c>
      <c r="E131" s="174" t="s">
        <v>12</v>
      </c>
      <c r="F131" s="174" t="s">
        <v>446</v>
      </c>
      <c r="G131" s="174" t="s">
        <v>447</v>
      </c>
      <c r="H131" s="182" t="s">
        <v>0</v>
      </c>
    </row>
    <row r="132" spans="1:8" x14ac:dyDescent="0.25">
      <c r="A132" s="101" t="s">
        <v>280</v>
      </c>
      <c r="B132" s="173">
        <v>821</v>
      </c>
      <c r="C132" s="169" t="s">
        <v>86</v>
      </c>
      <c r="D132" s="174" t="s">
        <v>447</v>
      </c>
      <c r="E132" s="174" t="s">
        <v>12</v>
      </c>
      <c r="F132" s="174" t="s">
        <v>446</v>
      </c>
      <c r="G132" s="174" t="s">
        <v>447</v>
      </c>
      <c r="H132" s="182" t="s">
        <v>0</v>
      </c>
    </row>
    <row r="133" spans="1:8" x14ac:dyDescent="0.25">
      <c r="A133" s="101" t="s">
        <v>281</v>
      </c>
      <c r="B133" s="173">
        <v>822</v>
      </c>
      <c r="C133" s="169" t="s">
        <v>86</v>
      </c>
      <c r="D133" s="174" t="s">
        <v>447</v>
      </c>
      <c r="E133" s="174" t="s">
        <v>12</v>
      </c>
      <c r="F133" s="174" t="s">
        <v>446</v>
      </c>
      <c r="G133" s="174" t="s">
        <v>447</v>
      </c>
      <c r="H133" s="182" t="s">
        <v>0</v>
      </c>
    </row>
    <row r="134" spans="1:8" x14ac:dyDescent="0.25">
      <c r="A134" s="101" t="s">
        <v>282</v>
      </c>
      <c r="B134" s="173">
        <v>823</v>
      </c>
      <c r="C134" s="169" t="s">
        <v>86</v>
      </c>
      <c r="D134" s="174" t="s">
        <v>447</v>
      </c>
      <c r="E134" s="174" t="s">
        <v>12</v>
      </c>
      <c r="F134" s="174" t="s">
        <v>446</v>
      </c>
      <c r="G134" s="174" t="s">
        <v>447</v>
      </c>
      <c r="H134" s="182" t="s">
        <v>0</v>
      </c>
    </row>
    <row r="135" spans="1:8" x14ac:dyDescent="0.25">
      <c r="A135" s="101" t="s">
        <v>283</v>
      </c>
      <c r="B135" s="173">
        <v>824</v>
      </c>
      <c r="C135" s="169" t="s">
        <v>86</v>
      </c>
      <c r="D135" s="174" t="s">
        <v>447</v>
      </c>
      <c r="E135" s="174" t="s">
        <v>12</v>
      </c>
      <c r="F135" s="174" t="s">
        <v>446</v>
      </c>
      <c r="G135" s="174" t="s">
        <v>447</v>
      </c>
      <c r="H135" s="182" t="s">
        <v>0</v>
      </c>
    </row>
    <row r="136" spans="1:8" x14ac:dyDescent="0.25">
      <c r="A136" s="101" t="s">
        <v>284</v>
      </c>
      <c r="B136" s="173">
        <v>825</v>
      </c>
      <c r="C136" s="169" t="s">
        <v>86</v>
      </c>
      <c r="D136" s="174" t="s">
        <v>447</v>
      </c>
      <c r="E136" s="174" t="s">
        <v>12</v>
      </c>
      <c r="F136" s="174" t="s">
        <v>446</v>
      </c>
      <c r="G136" s="174" t="s">
        <v>447</v>
      </c>
      <c r="H136" s="182" t="s">
        <v>0</v>
      </c>
    </row>
    <row r="137" spans="1:8" x14ac:dyDescent="0.25">
      <c r="A137" s="101" t="s">
        <v>285</v>
      </c>
      <c r="B137" s="173">
        <v>826</v>
      </c>
      <c r="C137" s="169" t="s">
        <v>86</v>
      </c>
      <c r="D137" s="174" t="s">
        <v>447</v>
      </c>
      <c r="E137" s="174" t="s">
        <v>12</v>
      </c>
      <c r="F137" s="174" t="s">
        <v>446</v>
      </c>
      <c r="G137" s="174" t="s">
        <v>447</v>
      </c>
      <c r="H137" s="182" t="s">
        <v>0</v>
      </c>
    </row>
    <row r="138" spans="1:8" x14ac:dyDescent="0.25">
      <c r="A138" s="101" t="s">
        <v>286</v>
      </c>
      <c r="B138" s="173">
        <v>827</v>
      </c>
      <c r="C138" s="169" t="s">
        <v>86</v>
      </c>
      <c r="D138" s="174" t="s">
        <v>447</v>
      </c>
      <c r="E138" s="174" t="s">
        <v>12</v>
      </c>
      <c r="F138" s="174" t="s">
        <v>446</v>
      </c>
      <c r="G138" s="174" t="s">
        <v>447</v>
      </c>
      <c r="H138" s="182" t="s">
        <v>0</v>
      </c>
    </row>
    <row r="139" spans="1:8" x14ac:dyDescent="0.25">
      <c r="A139" s="101" t="s">
        <v>287</v>
      </c>
      <c r="B139" s="173">
        <v>828</v>
      </c>
      <c r="C139" s="169" t="s">
        <v>86</v>
      </c>
      <c r="D139" s="174" t="s">
        <v>447</v>
      </c>
      <c r="E139" s="174" t="s">
        <v>12</v>
      </c>
      <c r="F139" s="174" t="s">
        <v>446</v>
      </c>
      <c r="G139" s="174" t="s">
        <v>447</v>
      </c>
      <c r="H139" s="182" t="s">
        <v>0</v>
      </c>
    </row>
    <row r="140" spans="1:8" x14ac:dyDescent="0.25">
      <c r="A140" s="101" t="s">
        <v>289</v>
      </c>
      <c r="B140" s="173">
        <v>901</v>
      </c>
      <c r="C140" s="169" t="s">
        <v>288</v>
      </c>
      <c r="D140" s="174" t="s">
        <v>447</v>
      </c>
      <c r="E140" s="174" t="s">
        <v>12</v>
      </c>
      <c r="F140" s="174" t="s">
        <v>446</v>
      </c>
      <c r="G140" s="174" t="s">
        <v>447</v>
      </c>
      <c r="H140" s="182" t="s">
        <v>0</v>
      </c>
    </row>
    <row r="141" spans="1:8" x14ac:dyDescent="0.25">
      <c r="A141" s="101" t="s">
        <v>290</v>
      </c>
      <c r="B141" s="173">
        <v>902</v>
      </c>
      <c r="C141" s="169" t="s">
        <v>288</v>
      </c>
      <c r="D141" s="174" t="s">
        <v>447</v>
      </c>
      <c r="E141" s="174" t="s">
        <v>12</v>
      </c>
      <c r="F141" s="174" t="s">
        <v>446</v>
      </c>
      <c r="G141" s="174" t="s">
        <v>447</v>
      </c>
      <c r="H141" s="182" t="s">
        <v>0</v>
      </c>
    </row>
    <row r="142" spans="1:8" x14ac:dyDescent="0.25">
      <c r="A142" s="101" t="s">
        <v>291</v>
      </c>
      <c r="B142" s="173">
        <v>903</v>
      </c>
      <c r="C142" s="169" t="s">
        <v>288</v>
      </c>
      <c r="D142" s="174" t="s">
        <v>447</v>
      </c>
      <c r="E142" s="174" t="s">
        <v>12</v>
      </c>
      <c r="F142" s="174" t="s">
        <v>446</v>
      </c>
      <c r="G142" s="174" t="s">
        <v>447</v>
      </c>
      <c r="H142" s="182" t="s">
        <v>0</v>
      </c>
    </row>
    <row r="143" spans="1:8" x14ac:dyDescent="0.25">
      <c r="A143" s="101" t="s">
        <v>292</v>
      </c>
      <c r="B143" s="173">
        <v>904</v>
      </c>
      <c r="C143" s="169" t="s">
        <v>288</v>
      </c>
      <c r="D143" s="174" t="s">
        <v>447</v>
      </c>
      <c r="E143" s="174" t="s">
        <v>12</v>
      </c>
      <c r="F143" s="174" t="s">
        <v>446</v>
      </c>
      <c r="G143" s="174" t="s">
        <v>447</v>
      </c>
      <c r="H143" s="182" t="s">
        <v>0</v>
      </c>
    </row>
    <row r="144" spans="1:8" x14ac:dyDescent="0.25">
      <c r="A144" s="101" t="s">
        <v>293</v>
      </c>
      <c r="B144" s="173">
        <v>905</v>
      </c>
      <c r="C144" s="169" t="s">
        <v>288</v>
      </c>
      <c r="D144" s="174" t="s">
        <v>447</v>
      </c>
      <c r="E144" s="174" t="s">
        <v>12</v>
      </c>
      <c r="F144" s="174" t="s">
        <v>446</v>
      </c>
      <c r="G144" s="174" t="s">
        <v>447</v>
      </c>
      <c r="H144" s="182" t="s">
        <v>0</v>
      </c>
    </row>
    <row r="145" spans="1:8" x14ac:dyDescent="0.25">
      <c r="A145" s="101" t="s">
        <v>294</v>
      </c>
      <c r="B145" s="173">
        <v>906</v>
      </c>
      <c r="C145" s="169" t="s">
        <v>288</v>
      </c>
      <c r="D145" s="174" t="s">
        <v>447</v>
      </c>
      <c r="E145" s="174" t="s">
        <v>12</v>
      </c>
      <c r="F145" s="174" t="s">
        <v>446</v>
      </c>
      <c r="G145" s="174" t="s">
        <v>447</v>
      </c>
      <c r="H145" s="182" t="s">
        <v>0</v>
      </c>
    </row>
    <row r="146" spans="1:8" x14ac:dyDescent="0.25">
      <c r="A146" s="101" t="s">
        <v>296</v>
      </c>
      <c r="B146" s="173">
        <v>1001</v>
      </c>
      <c r="C146" s="169" t="s">
        <v>295</v>
      </c>
      <c r="D146" s="174" t="s">
        <v>447</v>
      </c>
      <c r="E146" s="174" t="s">
        <v>12</v>
      </c>
      <c r="F146" s="174" t="s">
        <v>446</v>
      </c>
      <c r="G146" s="174" t="s">
        <v>447</v>
      </c>
      <c r="H146" s="182" t="s">
        <v>0</v>
      </c>
    </row>
    <row r="147" spans="1:8" x14ac:dyDescent="0.25">
      <c r="A147" s="101" t="s">
        <v>297</v>
      </c>
      <c r="B147" s="173">
        <v>1002</v>
      </c>
      <c r="C147" s="169" t="s">
        <v>295</v>
      </c>
      <c r="D147" s="174" t="s">
        <v>447</v>
      </c>
      <c r="E147" s="174" t="s">
        <v>12</v>
      </c>
      <c r="F147" s="174" t="s">
        <v>446</v>
      </c>
      <c r="G147" s="174" t="s">
        <v>447</v>
      </c>
      <c r="H147" s="182" t="s">
        <v>0</v>
      </c>
    </row>
    <row r="148" spans="1:8" x14ac:dyDescent="0.25">
      <c r="A148" s="101" t="s">
        <v>298</v>
      </c>
      <c r="B148" s="173">
        <v>1003</v>
      </c>
      <c r="C148" s="169" t="s">
        <v>295</v>
      </c>
      <c r="D148" s="174" t="s">
        <v>447</v>
      </c>
      <c r="E148" s="174" t="s">
        <v>12</v>
      </c>
      <c r="F148" s="174" t="s">
        <v>446</v>
      </c>
      <c r="G148" s="174" t="s">
        <v>447</v>
      </c>
      <c r="H148" s="182" t="s">
        <v>0</v>
      </c>
    </row>
    <row r="149" spans="1:8" x14ac:dyDescent="0.25">
      <c r="A149" s="101" t="s">
        <v>210</v>
      </c>
      <c r="B149" s="173">
        <v>1004</v>
      </c>
      <c r="C149" s="169" t="s">
        <v>295</v>
      </c>
      <c r="D149" s="174" t="s">
        <v>447</v>
      </c>
      <c r="E149" s="174" t="s">
        <v>12</v>
      </c>
      <c r="F149" s="174" t="s">
        <v>446</v>
      </c>
      <c r="G149" s="174" t="s">
        <v>447</v>
      </c>
      <c r="H149" s="182" t="s">
        <v>0</v>
      </c>
    </row>
    <row r="150" spans="1:8" x14ac:dyDescent="0.25">
      <c r="A150" s="101" t="s">
        <v>214</v>
      </c>
      <c r="B150" s="173">
        <v>1005</v>
      </c>
      <c r="C150" s="169" t="s">
        <v>295</v>
      </c>
      <c r="D150" s="174" t="s">
        <v>447</v>
      </c>
      <c r="E150" s="174" t="s">
        <v>12</v>
      </c>
      <c r="F150" s="174" t="s">
        <v>446</v>
      </c>
      <c r="G150" s="174" t="s">
        <v>447</v>
      </c>
      <c r="H150" s="182" t="s">
        <v>0</v>
      </c>
    </row>
    <row r="151" spans="1:8" x14ac:dyDescent="0.25">
      <c r="A151" s="101" t="s">
        <v>295</v>
      </c>
      <c r="B151" s="173">
        <v>1006</v>
      </c>
      <c r="C151" s="169" t="s">
        <v>295</v>
      </c>
      <c r="D151" s="174" t="s">
        <v>447</v>
      </c>
      <c r="E151" s="174" t="s">
        <v>12</v>
      </c>
      <c r="F151" s="174" t="s">
        <v>446</v>
      </c>
      <c r="G151" s="174" t="s">
        <v>447</v>
      </c>
      <c r="H151" s="182" t="s">
        <v>0</v>
      </c>
    </row>
    <row r="152" spans="1:8" x14ac:dyDescent="0.25">
      <c r="A152" s="101" t="s">
        <v>299</v>
      </c>
      <c r="B152" s="173">
        <v>1007</v>
      </c>
      <c r="C152" s="169" t="s">
        <v>295</v>
      </c>
      <c r="D152" s="174" t="s">
        <v>447</v>
      </c>
      <c r="E152" s="174" t="s">
        <v>12</v>
      </c>
      <c r="F152" s="174" t="s">
        <v>446</v>
      </c>
      <c r="G152" s="174" t="s">
        <v>447</v>
      </c>
      <c r="H152" s="182" t="s">
        <v>0</v>
      </c>
    </row>
    <row r="153" spans="1:8" x14ac:dyDescent="0.25">
      <c r="A153" s="101" t="s">
        <v>300</v>
      </c>
      <c r="B153" s="173">
        <v>1008</v>
      </c>
      <c r="C153" s="169" t="s">
        <v>295</v>
      </c>
      <c r="D153" s="174" t="s">
        <v>447</v>
      </c>
      <c r="E153" s="174" t="s">
        <v>12</v>
      </c>
      <c r="F153" s="174" t="s">
        <v>446</v>
      </c>
      <c r="G153" s="174" t="s">
        <v>447</v>
      </c>
      <c r="H153" s="182" t="s">
        <v>0</v>
      </c>
    </row>
    <row r="154" spans="1:8" x14ac:dyDescent="0.25">
      <c r="A154" s="101" t="s">
        <v>301</v>
      </c>
      <c r="B154" s="173">
        <v>1009</v>
      </c>
      <c r="C154" s="169" t="s">
        <v>295</v>
      </c>
      <c r="D154" s="174" t="s">
        <v>447</v>
      </c>
      <c r="E154" s="174" t="s">
        <v>12</v>
      </c>
      <c r="F154" s="174" t="s">
        <v>446</v>
      </c>
      <c r="G154" s="174" t="s">
        <v>447</v>
      </c>
      <c r="H154" s="182" t="s">
        <v>0</v>
      </c>
    </row>
    <row r="155" spans="1:8" x14ac:dyDescent="0.25">
      <c r="A155" s="101" t="s">
        <v>221</v>
      </c>
      <c r="B155" s="173">
        <v>1010</v>
      </c>
      <c r="C155" s="169" t="s">
        <v>295</v>
      </c>
      <c r="D155" s="174" t="s">
        <v>447</v>
      </c>
      <c r="E155" s="174" t="s">
        <v>12</v>
      </c>
      <c r="F155" s="174" t="s">
        <v>446</v>
      </c>
      <c r="G155" s="174" t="s">
        <v>447</v>
      </c>
      <c r="H155" s="182" t="s">
        <v>0</v>
      </c>
    </row>
    <row r="156" spans="1:8" x14ac:dyDescent="0.25">
      <c r="A156" s="101" t="s">
        <v>244</v>
      </c>
      <c r="B156" s="173">
        <v>1011</v>
      </c>
      <c r="C156" s="169" t="s">
        <v>295</v>
      </c>
      <c r="D156" s="174" t="s">
        <v>447</v>
      </c>
      <c r="E156" s="174" t="s">
        <v>12</v>
      </c>
      <c r="F156" s="174" t="s">
        <v>446</v>
      </c>
      <c r="G156" s="174" t="s">
        <v>447</v>
      </c>
      <c r="H156" s="182" t="s">
        <v>0</v>
      </c>
    </row>
    <row r="157" spans="1:8" x14ac:dyDescent="0.25">
      <c r="A157" s="101" t="s">
        <v>302</v>
      </c>
      <c r="B157" s="173">
        <v>1012</v>
      </c>
      <c r="C157" s="169" t="s">
        <v>295</v>
      </c>
      <c r="D157" s="174" t="s">
        <v>447</v>
      </c>
      <c r="E157" s="174" t="s">
        <v>12</v>
      </c>
      <c r="F157" s="174" t="s">
        <v>446</v>
      </c>
      <c r="G157" s="174" t="s">
        <v>447</v>
      </c>
      <c r="H157" s="182" t="s">
        <v>0</v>
      </c>
    </row>
    <row r="158" spans="1:8" x14ac:dyDescent="0.25">
      <c r="A158" s="101" t="s">
        <v>303</v>
      </c>
      <c r="B158" s="173">
        <v>1013</v>
      </c>
      <c r="C158" s="169" t="s">
        <v>295</v>
      </c>
      <c r="D158" s="174" t="s">
        <v>447</v>
      </c>
      <c r="E158" s="174" t="s">
        <v>12</v>
      </c>
      <c r="F158" s="174" t="s">
        <v>446</v>
      </c>
      <c r="G158" s="174" t="s">
        <v>447</v>
      </c>
      <c r="H158" s="182" t="s">
        <v>0</v>
      </c>
    </row>
    <row r="159" spans="1:8" x14ac:dyDescent="0.25">
      <c r="A159" s="101" t="s">
        <v>280</v>
      </c>
      <c r="B159" s="173">
        <v>1014</v>
      </c>
      <c r="C159" s="169" t="s">
        <v>295</v>
      </c>
      <c r="D159" s="174" t="s">
        <v>447</v>
      </c>
      <c r="E159" s="174" t="s">
        <v>12</v>
      </c>
      <c r="F159" s="174" t="s">
        <v>446</v>
      </c>
      <c r="G159" s="174" t="s">
        <v>447</v>
      </c>
      <c r="H159" s="182" t="s">
        <v>0</v>
      </c>
    </row>
    <row r="160" spans="1:8" x14ac:dyDescent="0.25">
      <c r="A160" s="101" t="s">
        <v>282</v>
      </c>
      <c r="B160" s="173">
        <v>1015</v>
      </c>
      <c r="C160" s="169" t="s">
        <v>295</v>
      </c>
      <c r="D160" s="174" t="s">
        <v>447</v>
      </c>
      <c r="E160" s="174" t="s">
        <v>12</v>
      </c>
      <c r="F160" s="174" t="s">
        <v>446</v>
      </c>
      <c r="G160" s="174" t="s">
        <v>447</v>
      </c>
      <c r="H160" s="182" t="s">
        <v>0</v>
      </c>
    </row>
    <row r="161" spans="1:8" x14ac:dyDescent="0.25">
      <c r="A161" s="101" t="s">
        <v>304</v>
      </c>
      <c r="B161" s="173">
        <v>1016</v>
      </c>
      <c r="C161" s="169" t="s">
        <v>295</v>
      </c>
      <c r="D161" s="174" t="s">
        <v>447</v>
      </c>
      <c r="E161" s="174" t="s">
        <v>12</v>
      </c>
      <c r="F161" s="174" t="s">
        <v>446</v>
      </c>
      <c r="G161" s="174" t="s">
        <v>447</v>
      </c>
      <c r="H161" s="182" t="s">
        <v>0</v>
      </c>
    </row>
    <row r="162" spans="1:8" x14ac:dyDescent="0.25">
      <c r="A162" s="101" t="s">
        <v>305</v>
      </c>
      <c r="B162" s="173">
        <v>1017</v>
      </c>
      <c r="C162" s="169" t="s">
        <v>295</v>
      </c>
      <c r="D162" s="174" t="s">
        <v>447</v>
      </c>
      <c r="E162" s="174" t="s">
        <v>12</v>
      </c>
      <c r="F162" s="174" t="s">
        <v>446</v>
      </c>
      <c r="G162" s="174" t="s">
        <v>447</v>
      </c>
      <c r="H162" s="182" t="s">
        <v>0</v>
      </c>
    </row>
    <row r="163" spans="1:8" x14ac:dyDescent="0.25">
      <c r="A163" s="101" t="s">
        <v>307</v>
      </c>
      <c r="B163" s="173">
        <v>1101</v>
      </c>
      <c r="C163" s="170" t="s">
        <v>306</v>
      </c>
      <c r="D163" s="174" t="s">
        <v>447</v>
      </c>
      <c r="E163" s="174" t="s">
        <v>12</v>
      </c>
      <c r="F163" s="174" t="s">
        <v>446</v>
      </c>
      <c r="G163" s="174" t="s">
        <v>447</v>
      </c>
      <c r="H163" s="182" t="s">
        <v>0</v>
      </c>
    </row>
    <row r="164" spans="1:8" x14ac:dyDescent="0.25">
      <c r="A164" s="101" t="s">
        <v>308</v>
      </c>
      <c r="B164" s="173">
        <v>1102</v>
      </c>
      <c r="C164" s="170" t="s">
        <v>306</v>
      </c>
      <c r="D164" s="174" t="s">
        <v>447</v>
      </c>
      <c r="E164" s="174" t="s">
        <v>12</v>
      </c>
      <c r="F164" s="174" t="s">
        <v>446</v>
      </c>
      <c r="G164" s="174" t="s">
        <v>447</v>
      </c>
      <c r="H164" s="182" t="s">
        <v>0</v>
      </c>
    </row>
    <row r="165" spans="1:8" x14ac:dyDescent="0.25">
      <c r="A165" s="101" t="s">
        <v>309</v>
      </c>
      <c r="B165" s="173">
        <v>1103</v>
      </c>
      <c r="C165" s="170" t="s">
        <v>306</v>
      </c>
      <c r="D165" s="174" t="s">
        <v>447</v>
      </c>
      <c r="E165" s="174" t="s">
        <v>12</v>
      </c>
      <c r="F165" s="174" t="s">
        <v>446</v>
      </c>
      <c r="G165" s="174" t="s">
        <v>447</v>
      </c>
      <c r="H165" s="182" t="s">
        <v>0</v>
      </c>
    </row>
    <row r="166" spans="1:8" x14ac:dyDescent="0.25">
      <c r="A166" s="101" t="s">
        <v>310</v>
      </c>
      <c r="B166" s="173">
        <v>1104</v>
      </c>
      <c r="C166" s="170" t="s">
        <v>306</v>
      </c>
      <c r="D166" s="174" t="s">
        <v>447</v>
      </c>
      <c r="E166" s="174" t="s">
        <v>12</v>
      </c>
      <c r="F166" s="174" t="s">
        <v>446</v>
      </c>
      <c r="G166" s="174" t="s">
        <v>447</v>
      </c>
      <c r="H166" s="182" t="s">
        <v>0</v>
      </c>
    </row>
    <row r="167" spans="1:8" x14ac:dyDescent="0.25">
      <c r="A167" s="101" t="s">
        <v>311</v>
      </c>
      <c r="B167" s="173">
        <v>1201</v>
      </c>
      <c r="C167" s="169" t="s">
        <v>311</v>
      </c>
      <c r="D167" s="174" t="s">
        <v>447</v>
      </c>
      <c r="E167" s="174" t="s">
        <v>12</v>
      </c>
      <c r="F167" s="174" t="s">
        <v>446</v>
      </c>
      <c r="G167" s="174" t="s">
        <v>447</v>
      </c>
      <c r="H167" s="182" t="s">
        <v>0</v>
      </c>
    </row>
    <row r="168" spans="1:8" x14ac:dyDescent="0.25">
      <c r="A168" s="101" t="s">
        <v>312</v>
      </c>
      <c r="B168" s="173">
        <v>1202</v>
      </c>
      <c r="C168" s="169" t="s">
        <v>311</v>
      </c>
      <c r="D168" s="174" t="s">
        <v>447</v>
      </c>
      <c r="E168" s="174" t="s">
        <v>12</v>
      </c>
      <c r="F168" s="174" t="s">
        <v>446</v>
      </c>
      <c r="G168" s="174" t="s">
        <v>447</v>
      </c>
      <c r="H168" s="182" t="s">
        <v>0</v>
      </c>
    </row>
    <row r="169" spans="1:8" x14ac:dyDescent="0.25">
      <c r="A169" s="101" t="s">
        <v>209</v>
      </c>
      <c r="B169" s="173">
        <v>1203</v>
      </c>
      <c r="C169" s="169" t="s">
        <v>311</v>
      </c>
      <c r="D169" s="174" t="s">
        <v>447</v>
      </c>
      <c r="E169" s="174" t="s">
        <v>12</v>
      </c>
      <c r="F169" s="174" t="s">
        <v>446</v>
      </c>
      <c r="G169" s="174" t="s">
        <v>447</v>
      </c>
      <c r="H169" s="182" t="s">
        <v>0</v>
      </c>
    </row>
    <row r="170" spans="1:8" x14ac:dyDescent="0.25">
      <c r="A170" s="101" t="s">
        <v>313</v>
      </c>
      <c r="B170" s="173">
        <v>1204</v>
      </c>
      <c r="C170" s="169" t="s">
        <v>311</v>
      </c>
      <c r="D170" s="174" t="s">
        <v>447</v>
      </c>
      <c r="E170" s="174" t="s">
        <v>12</v>
      </c>
      <c r="F170" s="174" t="s">
        <v>446</v>
      </c>
      <c r="G170" s="174" t="s">
        <v>447</v>
      </c>
      <c r="H170" s="182" t="s">
        <v>0</v>
      </c>
    </row>
    <row r="171" spans="1:8" x14ac:dyDescent="0.25">
      <c r="A171" s="101" t="s">
        <v>314</v>
      </c>
      <c r="B171" s="173">
        <v>1205</v>
      </c>
      <c r="C171" s="169" t="s">
        <v>311</v>
      </c>
      <c r="D171" s="174" t="s">
        <v>447</v>
      </c>
      <c r="E171" s="174" t="s">
        <v>12</v>
      </c>
      <c r="F171" s="174" t="s">
        <v>446</v>
      </c>
      <c r="G171" s="174" t="s">
        <v>447</v>
      </c>
      <c r="H171" s="182" t="s">
        <v>0</v>
      </c>
    </row>
    <row r="172" spans="1:8" x14ac:dyDescent="0.25">
      <c r="A172" s="101" t="s">
        <v>315</v>
      </c>
      <c r="B172" s="175">
        <v>1206</v>
      </c>
      <c r="C172" s="169" t="s">
        <v>311</v>
      </c>
      <c r="D172" s="174" t="s">
        <v>447</v>
      </c>
      <c r="E172" s="174" t="s">
        <v>12</v>
      </c>
      <c r="F172" s="174" t="s">
        <v>446</v>
      </c>
      <c r="G172" s="174" t="s">
        <v>447</v>
      </c>
      <c r="H172" s="182" t="s">
        <v>0</v>
      </c>
    </row>
    <row r="173" spans="1:8" x14ac:dyDescent="0.25">
      <c r="A173" s="101" t="s">
        <v>316</v>
      </c>
      <c r="B173" s="173">
        <v>1207</v>
      </c>
      <c r="C173" s="169" t="s">
        <v>311</v>
      </c>
      <c r="D173" s="174" t="s">
        <v>447</v>
      </c>
      <c r="E173" s="174" t="s">
        <v>12</v>
      </c>
      <c r="F173" s="174" t="s">
        <v>446</v>
      </c>
      <c r="G173" s="174" t="s">
        <v>447</v>
      </c>
      <c r="H173" s="182" t="s">
        <v>0</v>
      </c>
    </row>
    <row r="174" spans="1:8" x14ac:dyDescent="0.25">
      <c r="A174" s="101" t="s">
        <v>317</v>
      </c>
      <c r="B174" s="173">
        <v>1208</v>
      </c>
      <c r="C174" s="169" t="s">
        <v>311</v>
      </c>
      <c r="D174" s="174" t="s">
        <v>447</v>
      </c>
      <c r="E174" s="174" t="s">
        <v>12</v>
      </c>
      <c r="F174" s="174" t="s">
        <v>446</v>
      </c>
      <c r="G174" s="174" t="s">
        <v>447</v>
      </c>
      <c r="H174" s="182" t="s">
        <v>0</v>
      </c>
    </row>
    <row r="175" spans="1:8" x14ac:dyDescent="0.25">
      <c r="A175" s="101" t="s">
        <v>318</v>
      </c>
      <c r="B175" s="173">
        <v>1209</v>
      </c>
      <c r="C175" s="169" t="s">
        <v>311</v>
      </c>
      <c r="D175" s="174" t="s">
        <v>447</v>
      </c>
      <c r="E175" s="174" t="s">
        <v>12</v>
      </c>
      <c r="F175" s="174" t="s">
        <v>446</v>
      </c>
      <c r="G175" s="174" t="s">
        <v>447</v>
      </c>
      <c r="H175" s="182" t="s">
        <v>0</v>
      </c>
    </row>
    <row r="176" spans="1:8" x14ac:dyDescent="0.25">
      <c r="A176" s="101" t="s">
        <v>319</v>
      </c>
      <c r="B176" s="173">
        <v>1210</v>
      </c>
      <c r="C176" s="169" t="s">
        <v>311</v>
      </c>
      <c r="D176" s="174" t="s">
        <v>447</v>
      </c>
      <c r="E176" s="174" t="s">
        <v>12</v>
      </c>
      <c r="F176" s="174" t="s">
        <v>446</v>
      </c>
      <c r="G176" s="174" t="s">
        <v>447</v>
      </c>
      <c r="H176" s="182" t="s">
        <v>0</v>
      </c>
    </row>
    <row r="177" spans="1:8" x14ac:dyDescent="0.25">
      <c r="A177" s="101" t="s">
        <v>320</v>
      </c>
      <c r="B177" s="173">
        <v>1211</v>
      </c>
      <c r="C177" s="169" t="s">
        <v>311</v>
      </c>
      <c r="D177" s="174" t="s">
        <v>447</v>
      </c>
      <c r="E177" s="174" t="s">
        <v>12</v>
      </c>
      <c r="F177" s="174" t="s">
        <v>446</v>
      </c>
      <c r="G177" s="174" t="s">
        <v>447</v>
      </c>
      <c r="H177" s="182" t="s">
        <v>0</v>
      </c>
    </row>
    <row r="178" spans="1:8" x14ac:dyDescent="0.25">
      <c r="A178" s="101" t="s">
        <v>222</v>
      </c>
      <c r="B178" s="173">
        <v>1212</v>
      </c>
      <c r="C178" s="169" t="s">
        <v>311</v>
      </c>
      <c r="D178" s="174" t="s">
        <v>447</v>
      </c>
      <c r="E178" s="174" t="s">
        <v>12</v>
      </c>
      <c r="F178" s="174" t="s">
        <v>446</v>
      </c>
      <c r="G178" s="174" t="s">
        <v>447</v>
      </c>
      <c r="H178" s="182" t="s">
        <v>0</v>
      </c>
    </row>
    <row r="179" spans="1:8" x14ac:dyDescent="0.25">
      <c r="A179" s="101" t="s">
        <v>302</v>
      </c>
      <c r="B179" s="173">
        <v>1213</v>
      </c>
      <c r="C179" s="169" t="s">
        <v>311</v>
      </c>
      <c r="D179" s="174" t="s">
        <v>447</v>
      </c>
      <c r="E179" s="174" t="s">
        <v>12</v>
      </c>
      <c r="F179" s="174" t="s">
        <v>446</v>
      </c>
      <c r="G179" s="174" t="s">
        <v>447</v>
      </c>
      <c r="H179" s="182" t="s">
        <v>0</v>
      </c>
    </row>
    <row r="180" spans="1:8" x14ac:dyDescent="0.25">
      <c r="A180" s="101" t="s">
        <v>321</v>
      </c>
      <c r="B180" s="173">
        <v>1214</v>
      </c>
      <c r="C180" s="169" t="s">
        <v>311</v>
      </c>
      <c r="D180" s="174" t="s">
        <v>447</v>
      </c>
      <c r="E180" s="174" t="s">
        <v>12</v>
      </c>
      <c r="F180" s="174" t="s">
        <v>446</v>
      </c>
      <c r="G180" s="174" t="s">
        <v>447</v>
      </c>
      <c r="H180" s="182" t="s">
        <v>0</v>
      </c>
    </row>
    <row r="181" spans="1:8" x14ac:dyDescent="0.25">
      <c r="A181" s="101" t="s">
        <v>281</v>
      </c>
      <c r="B181" s="173">
        <v>1215</v>
      </c>
      <c r="C181" s="169" t="s">
        <v>311</v>
      </c>
      <c r="D181" s="174" t="s">
        <v>447</v>
      </c>
      <c r="E181" s="174" t="s">
        <v>12</v>
      </c>
      <c r="F181" s="174" t="s">
        <v>446</v>
      </c>
      <c r="G181" s="174" t="s">
        <v>447</v>
      </c>
      <c r="H181" s="182" t="s">
        <v>0</v>
      </c>
    </row>
    <row r="182" spans="1:8" x14ac:dyDescent="0.25">
      <c r="A182" s="101" t="s">
        <v>322</v>
      </c>
      <c r="B182" s="173">
        <v>1216</v>
      </c>
      <c r="C182" s="169" t="s">
        <v>311</v>
      </c>
      <c r="D182" s="174" t="s">
        <v>447</v>
      </c>
      <c r="E182" s="174" t="s">
        <v>12</v>
      </c>
      <c r="F182" s="174" t="s">
        <v>446</v>
      </c>
      <c r="G182" s="174" t="s">
        <v>447</v>
      </c>
      <c r="H182" s="182" t="s">
        <v>0</v>
      </c>
    </row>
    <row r="183" spans="1:8" x14ac:dyDescent="0.25">
      <c r="A183" s="101" t="s">
        <v>323</v>
      </c>
      <c r="B183" s="173">
        <v>1217</v>
      </c>
      <c r="C183" s="169" t="s">
        <v>311</v>
      </c>
      <c r="D183" s="174" t="s">
        <v>447</v>
      </c>
      <c r="E183" s="174" t="s">
        <v>12</v>
      </c>
      <c r="F183" s="174" t="s">
        <v>446</v>
      </c>
      <c r="G183" s="174" t="s">
        <v>447</v>
      </c>
      <c r="H183" s="182" t="s">
        <v>0</v>
      </c>
    </row>
    <row r="184" spans="1:8" x14ac:dyDescent="0.25">
      <c r="A184" s="101" t="s">
        <v>324</v>
      </c>
      <c r="B184" s="173">
        <v>1218</v>
      </c>
      <c r="C184" s="169" t="s">
        <v>311</v>
      </c>
      <c r="D184" s="174" t="s">
        <v>447</v>
      </c>
      <c r="E184" s="174" t="s">
        <v>12</v>
      </c>
      <c r="F184" s="174" t="s">
        <v>446</v>
      </c>
      <c r="G184" s="174" t="s">
        <v>447</v>
      </c>
      <c r="H184" s="182" t="s">
        <v>0</v>
      </c>
    </row>
    <row r="185" spans="1:8" x14ac:dyDescent="0.25">
      <c r="A185" s="101" t="s">
        <v>325</v>
      </c>
      <c r="B185" s="173">
        <v>1219</v>
      </c>
      <c r="C185" s="169" t="s">
        <v>311</v>
      </c>
      <c r="D185" s="174" t="s">
        <v>447</v>
      </c>
      <c r="E185" s="174" t="s">
        <v>12</v>
      </c>
      <c r="F185" s="174" t="s">
        <v>446</v>
      </c>
      <c r="G185" s="174" t="s">
        <v>447</v>
      </c>
      <c r="H185" s="182" t="s">
        <v>0</v>
      </c>
    </row>
    <row r="186" spans="1:8" x14ac:dyDescent="0.25">
      <c r="A186" s="101" t="s">
        <v>57</v>
      </c>
      <c r="B186" s="173">
        <v>1301</v>
      </c>
      <c r="C186" s="172" t="s">
        <v>56</v>
      </c>
      <c r="D186" s="174" t="s">
        <v>447</v>
      </c>
      <c r="E186" s="174" t="s">
        <v>12</v>
      </c>
      <c r="F186" s="174" t="s">
        <v>446</v>
      </c>
      <c r="G186" s="174" t="s">
        <v>447</v>
      </c>
      <c r="H186" s="182" t="s">
        <v>0</v>
      </c>
    </row>
    <row r="187" spans="1:8" x14ac:dyDescent="0.25">
      <c r="A187" s="101" t="s">
        <v>58</v>
      </c>
      <c r="B187" s="173">
        <v>1302</v>
      </c>
      <c r="C187" s="172" t="s">
        <v>56</v>
      </c>
      <c r="D187" s="174" t="s">
        <v>447</v>
      </c>
      <c r="E187" s="174" t="s">
        <v>12</v>
      </c>
      <c r="F187" s="174" t="s">
        <v>446</v>
      </c>
      <c r="G187" s="174" t="s">
        <v>447</v>
      </c>
      <c r="H187" s="182" t="s">
        <v>0</v>
      </c>
    </row>
    <row r="188" spans="1:8" x14ac:dyDescent="0.25">
      <c r="A188" s="101" t="s">
        <v>59</v>
      </c>
      <c r="B188" s="173">
        <v>1303</v>
      </c>
      <c r="C188" s="172" t="s">
        <v>56</v>
      </c>
      <c r="D188" s="174" t="s">
        <v>447</v>
      </c>
      <c r="E188" s="174" t="s">
        <v>12</v>
      </c>
      <c r="F188" s="174" t="s">
        <v>446</v>
      </c>
      <c r="G188" s="174" t="s">
        <v>447</v>
      </c>
      <c r="H188" s="182" t="s">
        <v>0</v>
      </c>
    </row>
    <row r="189" spans="1:8" x14ac:dyDescent="0.25">
      <c r="A189" s="101" t="s">
        <v>60</v>
      </c>
      <c r="B189" s="173">
        <v>1304</v>
      </c>
      <c r="C189" s="172" t="s">
        <v>56</v>
      </c>
      <c r="D189" s="174" t="s">
        <v>447</v>
      </c>
      <c r="E189" s="174" t="s">
        <v>12</v>
      </c>
      <c r="F189" s="174" t="s">
        <v>446</v>
      </c>
      <c r="G189" s="174" t="s">
        <v>447</v>
      </c>
      <c r="H189" s="182" t="s">
        <v>0</v>
      </c>
    </row>
    <row r="190" spans="1:8" x14ac:dyDescent="0.25">
      <c r="A190" s="101" t="s">
        <v>61</v>
      </c>
      <c r="B190" s="173">
        <v>1305</v>
      </c>
      <c r="C190" s="172" t="s">
        <v>56</v>
      </c>
      <c r="D190" s="174" t="s">
        <v>447</v>
      </c>
      <c r="E190" s="174" t="s">
        <v>12</v>
      </c>
      <c r="F190" s="174" t="s">
        <v>446</v>
      </c>
      <c r="G190" s="174" t="s">
        <v>447</v>
      </c>
      <c r="H190" s="182" t="s">
        <v>0</v>
      </c>
    </row>
    <row r="191" spans="1:8" x14ac:dyDescent="0.25">
      <c r="A191" s="101" t="s">
        <v>62</v>
      </c>
      <c r="B191" s="173">
        <v>1306</v>
      </c>
      <c r="C191" s="172" t="s">
        <v>56</v>
      </c>
      <c r="D191" s="174" t="s">
        <v>447</v>
      </c>
      <c r="E191" s="174" t="s">
        <v>12</v>
      </c>
      <c r="F191" s="174" t="s">
        <v>446</v>
      </c>
      <c r="G191" s="174" t="s">
        <v>447</v>
      </c>
      <c r="H191" s="182" t="s">
        <v>0</v>
      </c>
    </row>
    <row r="192" spans="1:8" x14ac:dyDescent="0.25">
      <c r="A192" s="101" t="s">
        <v>63</v>
      </c>
      <c r="B192" s="173">
        <v>1307</v>
      </c>
      <c r="C192" s="172" t="s">
        <v>56</v>
      </c>
      <c r="D192" s="174" t="s">
        <v>447</v>
      </c>
      <c r="E192" s="174" t="s">
        <v>12</v>
      </c>
      <c r="F192" s="174" t="s">
        <v>446</v>
      </c>
      <c r="G192" s="174" t="s">
        <v>447</v>
      </c>
      <c r="H192" s="182" t="s">
        <v>0</v>
      </c>
    </row>
    <row r="193" spans="1:8" x14ac:dyDescent="0.25">
      <c r="A193" s="101" t="s">
        <v>64</v>
      </c>
      <c r="B193" s="173">
        <v>1308</v>
      </c>
      <c r="C193" s="172" t="s">
        <v>56</v>
      </c>
      <c r="D193" s="174" t="s">
        <v>447</v>
      </c>
      <c r="E193" s="174" t="s">
        <v>12</v>
      </c>
      <c r="F193" s="174" t="s">
        <v>446</v>
      </c>
      <c r="G193" s="174" t="s">
        <v>447</v>
      </c>
      <c r="H193" s="182" t="s">
        <v>0</v>
      </c>
    </row>
    <row r="194" spans="1:8" x14ac:dyDescent="0.25">
      <c r="A194" s="101" t="s">
        <v>65</v>
      </c>
      <c r="B194" s="173">
        <v>1309</v>
      </c>
      <c r="C194" s="172" t="s">
        <v>56</v>
      </c>
      <c r="D194" s="174" t="s">
        <v>447</v>
      </c>
      <c r="E194" s="174" t="s">
        <v>12</v>
      </c>
      <c r="F194" s="174" t="s">
        <v>446</v>
      </c>
      <c r="G194" s="174" t="s">
        <v>447</v>
      </c>
      <c r="H194" s="182" t="s">
        <v>0</v>
      </c>
    </row>
    <row r="195" spans="1:8" x14ac:dyDescent="0.25">
      <c r="A195" s="101" t="s">
        <v>66</v>
      </c>
      <c r="B195" s="173">
        <v>1310</v>
      </c>
      <c r="C195" s="172" t="s">
        <v>56</v>
      </c>
      <c r="D195" s="174" t="s">
        <v>447</v>
      </c>
      <c r="E195" s="174" t="s">
        <v>12</v>
      </c>
      <c r="F195" s="174" t="s">
        <v>446</v>
      </c>
      <c r="G195" s="174" t="s">
        <v>447</v>
      </c>
      <c r="H195" s="182" t="s">
        <v>0</v>
      </c>
    </row>
    <row r="196" spans="1:8" x14ac:dyDescent="0.25">
      <c r="A196" s="101" t="s">
        <v>67</v>
      </c>
      <c r="B196" s="173">
        <v>1311</v>
      </c>
      <c r="C196" s="172" t="s">
        <v>56</v>
      </c>
      <c r="D196" s="174" t="s">
        <v>447</v>
      </c>
      <c r="E196" s="174" t="s">
        <v>12</v>
      </c>
      <c r="F196" s="174" t="s">
        <v>446</v>
      </c>
      <c r="G196" s="174" t="s">
        <v>447</v>
      </c>
      <c r="H196" s="182" t="s">
        <v>0</v>
      </c>
    </row>
    <row r="197" spans="1:8" x14ac:dyDescent="0.25">
      <c r="A197" s="101" t="s">
        <v>68</v>
      </c>
      <c r="B197" s="173">
        <v>1312</v>
      </c>
      <c r="C197" s="172" t="s">
        <v>56</v>
      </c>
      <c r="D197" s="174" t="s">
        <v>447</v>
      </c>
      <c r="E197" s="174" t="s">
        <v>12</v>
      </c>
      <c r="F197" s="174" t="s">
        <v>446</v>
      </c>
      <c r="G197" s="174" t="s">
        <v>447</v>
      </c>
      <c r="H197" s="182" t="s">
        <v>0</v>
      </c>
    </row>
    <row r="198" spans="1:8" x14ac:dyDescent="0.25">
      <c r="A198" s="101" t="s">
        <v>69</v>
      </c>
      <c r="B198" s="173">
        <v>1313</v>
      </c>
      <c r="C198" s="172" t="s">
        <v>56</v>
      </c>
      <c r="D198" s="174" t="s">
        <v>447</v>
      </c>
      <c r="E198" s="174" t="s">
        <v>12</v>
      </c>
      <c r="F198" s="174" t="s">
        <v>446</v>
      </c>
      <c r="G198" s="174" t="s">
        <v>447</v>
      </c>
      <c r="H198" s="182" t="s">
        <v>0</v>
      </c>
    </row>
    <row r="199" spans="1:8" x14ac:dyDescent="0.25">
      <c r="A199" s="101" t="s">
        <v>70</v>
      </c>
      <c r="B199" s="173">
        <v>1314</v>
      </c>
      <c r="C199" s="172" t="s">
        <v>56</v>
      </c>
      <c r="D199" s="174" t="s">
        <v>447</v>
      </c>
      <c r="E199" s="174" t="s">
        <v>12</v>
      </c>
      <c r="F199" s="174" t="s">
        <v>446</v>
      </c>
      <c r="G199" s="174" t="s">
        <v>447</v>
      </c>
      <c r="H199" s="182" t="s">
        <v>0</v>
      </c>
    </row>
    <row r="200" spans="1:8" x14ac:dyDescent="0.25">
      <c r="A200" s="101" t="s">
        <v>71</v>
      </c>
      <c r="B200" s="173">
        <v>1315</v>
      </c>
      <c r="C200" s="172" t="s">
        <v>56</v>
      </c>
      <c r="D200" s="174" t="s">
        <v>447</v>
      </c>
      <c r="E200" s="174" t="s">
        <v>12</v>
      </c>
      <c r="F200" s="174" t="s">
        <v>446</v>
      </c>
      <c r="G200" s="174" t="s">
        <v>447</v>
      </c>
      <c r="H200" s="182" t="s">
        <v>0</v>
      </c>
    </row>
    <row r="201" spans="1:8" x14ac:dyDescent="0.25">
      <c r="A201" s="101" t="s">
        <v>72</v>
      </c>
      <c r="B201" s="173">
        <v>1316</v>
      </c>
      <c r="C201" s="172" t="s">
        <v>56</v>
      </c>
      <c r="D201" s="174" t="s">
        <v>447</v>
      </c>
      <c r="E201" s="174" t="s">
        <v>12</v>
      </c>
      <c r="F201" s="174" t="s">
        <v>446</v>
      </c>
      <c r="G201" s="174" t="s">
        <v>447</v>
      </c>
      <c r="H201" s="182" t="s">
        <v>0</v>
      </c>
    </row>
    <row r="202" spans="1:8" x14ac:dyDescent="0.25">
      <c r="A202" s="101" t="s">
        <v>73</v>
      </c>
      <c r="B202" s="173">
        <v>1317</v>
      </c>
      <c r="C202" s="172" t="s">
        <v>56</v>
      </c>
      <c r="D202" s="174" t="s">
        <v>447</v>
      </c>
      <c r="E202" s="174" t="s">
        <v>12</v>
      </c>
      <c r="F202" s="174" t="s">
        <v>446</v>
      </c>
      <c r="G202" s="174" t="s">
        <v>447</v>
      </c>
      <c r="H202" s="182" t="s">
        <v>0</v>
      </c>
    </row>
    <row r="203" spans="1:8" x14ac:dyDescent="0.25">
      <c r="A203" s="101" t="s">
        <v>74</v>
      </c>
      <c r="B203" s="173">
        <v>1318</v>
      </c>
      <c r="C203" s="172" t="s">
        <v>56</v>
      </c>
      <c r="D203" s="174" t="s">
        <v>447</v>
      </c>
      <c r="E203" s="174" t="s">
        <v>12</v>
      </c>
      <c r="F203" s="174" t="s">
        <v>446</v>
      </c>
      <c r="G203" s="174" t="s">
        <v>447</v>
      </c>
      <c r="H203" s="182" t="s">
        <v>0</v>
      </c>
    </row>
    <row r="204" spans="1:8" x14ac:dyDescent="0.25">
      <c r="A204" s="101" t="s">
        <v>75</v>
      </c>
      <c r="B204" s="173">
        <v>1319</v>
      </c>
      <c r="C204" s="172" t="s">
        <v>56</v>
      </c>
      <c r="D204" s="174" t="s">
        <v>447</v>
      </c>
      <c r="E204" s="174" t="s">
        <v>12</v>
      </c>
      <c r="F204" s="174" t="s">
        <v>446</v>
      </c>
      <c r="G204" s="174" t="s">
        <v>447</v>
      </c>
      <c r="H204" s="182" t="s">
        <v>0</v>
      </c>
    </row>
    <row r="205" spans="1:8" x14ac:dyDescent="0.25">
      <c r="A205" s="101" t="s">
        <v>76</v>
      </c>
      <c r="B205" s="173">
        <v>1320</v>
      </c>
      <c r="C205" s="172" t="s">
        <v>56</v>
      </c>
      <c r="D205" s="174" t="s">
        <v>447</v>
      </c>
      <c r="E205" s="174" t="s">
        <v>12</v>
      </c>
      <c r="F205" s="174" t="s">
        <v>446</v>
      </c>
      <c r="G205" s="174" t="s">
        <v>447</v>
      </c>
      <c r="H205" s="182" t="s">
        <v>0</v>
      </c>
    </row>
    <row r="206" spans="1:8" x14ac:dyDescent="0.25">
      <c r="A206" s="101" t="s">
        <v>77</v>
      </c>
      <c r="B206" s="173">
        <v>1321</v>
      </c>
      <c r="C206" s="172" t="s">
        <v>56</v>
      </c>
      <c r="D206" s="174" t="s">
        <v>447</v>
      </c>
      <c r="E206" s="174" t="s">
        <v>12</v>
      </c>
      <c r="F206" s="174" t="s">
        <v>446</v>
      </c>
      <c r="G206" s="174" t="s">
        <v>447</v>
      </c>
      <c r="H206" s="182" t="s">
        <v>0</v>
      </c>
    </row>
    <row r="207" spans="1:8" x14ac:dyDescent="0.25">
      <c r="A207" s="101" t="s">
        <v>78</v>
      </c>
      <c r="B207" s="173">
        <v>1322</v>
      </c>
      <c r="C207" s="172" t="s">
        <v>56</v>
      </c>
      <c r="D207" s="174" t="s">
        <v>447</v>
      </c>
      <c r="E207" s="174" t="s">
        <v>12</v>
      </c>
      <c r="F207" s="174" t="s">
        <v>446</v>
      </c>
      <c r="G207" s="174" t="s">
        <v>447</v>
      </c>
      <c r="H207" s="182" t="s">
        <v>0</v>
      </c>
    </row>
    <row r="208" spans="1:8" x14ac:dyDescent="0.25">
      <c r="A208" s="101" t="s">
        <v>79</v>
      </c>
      <c r="B208" s="173">
        <v>1323</v>
      </c>
      <c r="C208" s="172" t="s">
        <v>56</v>
      </c>
      <c r="D208" s="174" t="s">
        <v>447</v>
      </c>
      <c r="E208" s="174" t="s">
        <v>12</v>
      </c>
      <c r="F208" s="174" t="s">
        <v>446</v>
      </c>
      <c r="G208" s="174" t="s">
        <v>447</v>
      </c>
      <c r="H208" s="182" t="s">
        <v>0</v>
      </c>
    </row>
    <row r="209" spans="1:8" x14ac:dyDescent="0.25">
      <c r="A209" s="101" t="s">
        <v>80</v>
      </c>
      <c r="B209" s="173">
        <v>1324</v>
      </c>
      <c r="C209" s="172" t="s">
        <v>56</v>
      </c>
      <c r="D209" s="174" t="s">
        <v>447</v>
      </c>
      <c r="E209" s="174" t="s">
        <v>12</v>
      </c>
      <c r="F209" s="174" t="s">
        <v>446</v>
      </c>
      <c r="G209" s="174" t="s">
        <v>447</v>
      </c>
      <c r="H209" s="182" t="s">
        <v>0</v>
      </c>
    </row>
    <row r="210" spans="1:8" x14ac:dyDescent="0.25">
      <c r="A210" s="101" t="s">
        <v>81</v>
      </c>
      <c r="B210" s="173">
        <v>1325</v>
      </c>
      <c r="C210" s="172" t="s">
        <v>56</v>
      </c>
      <c r="D210" s="174" t="s">
        <v>447</v>
      </c>
      <c r="E210" s="174" t="s">
        <v>12</v>
      </c>
      <c r="F210" s="174" t="s">
        <v>446</v>
      </c>
      <c r="G210" s="174" t="s">
        <v>447</v>
      </c>
      <c r="H210" s="182" t="s">
        <v>0</v>
      </c>
    </row>
    <row r="211" spans="1:8" x14ac:dyDescent="0.25">
      <c r="A211" s="101" t="s">
        <v>82</v>
      </c>
      <c r="B211" s="173">
        <v>1326</v>
      </c>
      <c r="C211" s="172" t="s">
        <v>56</v>
      </c>
      <c r="D211" s="174" t="s">
        <v>447</v>
      </c>
      <c r="E211" s="174" t="s">
        <v>12</v>
      </c>
      <c r="F211" s="174" t="s">
        <v>446</v>
      </c>
      <c r="G211" s="174" t="s">
        <v>447</v>
      </c>
      <c r="H211" s="182" t="s">
        <v>0</v>
      </c>
    </row>
    <row r="212" spans="1:8" x14ac:dyDescent="0.25">
      <c r="A212" s="101" t="s">
        <v>83</v>
      </c>
      <c r="B212" s="173">
        <v>1327</v>
      </c>
      <c r="C212" s="172" t="s">
        <v>56</v>
      </c>
      <c r="D212" s="174" t="s">
        <v>447</v>
      </c>
      <c r="E212" s="174" t="s">
        <v>12</v>
      </c>
      <c r="F212" s="174" t="s">
        <v>446</v>
      </c>
      <c r="G212" s="174" t="s">
        <v>447</v>
      </c>
      <c r="H212" s="182" t="s">
        <v>0</v>
      </c>
    </row>
    <row r="213" spans="1:8" x14ac:dyDescent="0.25">
      <c r="A213" s="101" t="s">
        <v>84</v>
      </c>
      <c r="B213" s="173">
        <v>1328</v>
      </c>
      <c r="C213" s="172" t="s">
        <v>56</v>
      </c>
      <c r="D213" s="174" t="s">
        <v>447</v>
      </c>
      <c r="E213" s="174" t="s">
        <v>12</v>
      </c>
      <c r="F213" s="174" t="s">
        <v>446</v>
      </c>
      <c r="G213" s="174" t="s">
        <v>447</v>
      </c>
      <c r="H213" s="182" t="s">
        <v>0</v>
      </c>
    </row>
    <row r="214" spans="1:8" x14ac:dyDescent="0.25">
      <c r="A214" s="101" t="s">
        <v>326</v>
      </c>
      <c r="B214" s="173">
        <v>1401</v>
      </c>
      <c r="C214" s="169" t="s">
        <v>326</v>
      </c>
      <c r="D214" s="174" t="s">
        <v>447</v>
      </c>
      <c r="E214" s="174" t="s">
        <v>12</v>
      </c>
      <c r="F214" s="174" t="s">
        <v>446</v>
      </c>
      <c r="G214" s="174" t="s">
        <v>447</v>
      </c>
      <c r="H214" s="182" t="s">
        <v>0</v>
      </c>
    </row>
    <row r="215" spans="1:8" x14ac:dyDescent="0.25">
      <c r="A215" s="101" t="s">
        <v>327</v>
      </c>
      <c r="B215" s="173">
        <v>1402</v>
      </c>
      <c r="C215" s="169" t="s">
        <v>326</v>
      </c>
      <c r="D215" s="174" t="s">
        <v>447</v>
      </c>
      <c r="E215" s="174" t="s">
        <v>12</v>
      </c>
      <c r="F215" s="174" t="s">
        <v>446</v>
      </c>
      <c r="G215" s="174" t="s">
        <v>447</v>
      </c>
      <c r="H215" s="182" t="s">
        <v>0</v>
      </c>
    </row>
    <row r="216" spans="1:8" x14ac:dyDescent="0.25">
      <c r="A216" s="101" t="s">
        <v>210</v>
      </c>
      <c r="B216" s="173">
        <v>1403</v>
      </c>
      <c r="C216" s="169" t="s">
        <v>326</v>
      </c>
      <c r="D216" s="174" t="s">
        <v>447</v>
      </c>
      <c r="E216" s="174" t="s">
        <v>12</v>
      </c>
      <c r="F216" s="174" t="s">
        <v>446</v>
      </c>
      <c r="G216" s="174" t="s">
        <v>447</v>
      </c>
      <c r="H216" s="182" t="s">
        <v>0</v>
      </c>
    </row>
    <row r="217" spans="1:8" x14ac:dyDescent="0.25">
      <c r="A217" s="101" t="s">
        <v>328</v>
      </c>
      <c r="B217" s="173">
        <v>1404</v>
      </c>
      <c r="C217" s="169" t="s">
        <v>326</v>
      </c>
      <c r="D217" s="174" t="s">
        <v>447</v>
      </c>
      <c r="E217" s="174" t="s">
        <v>12</v>
      </c>
      <c r="F217" s="174" t="s">
        <v>446</v>
      </c>
      <c r="G217" s="174" t="s">
        <v>447</v>
      </c>
      <c r="H217" s="182" t="s">
        <v>0</v>
      </c>
    </row>
    <row r="218" spans="1:8" x14ac:dyDescent="0.25">
      <c r="A218" s="101" t="s">
        <v>329</v>
      </c>
      <c r="B218" s="173">
        <v>1405</v>
      </c>
      <c r="C218" s="169" t="s">
        <v>326</v>
      </c>
      <c r="D218" s="174" t="s">
        <v>447</v>
      </c>
      <c r="E218" s="174" t="s">
        <v>12</v>
      </c>
      <c r="F218" s="174" t="s">
        <v>446</v>
      </c>
      <c r="G218" s="174" t="s">
        <v>447</v>
      </c>
      <c r="H218" s="182" t="s">
        <v>0</v>
      </c>
    </row>
    <row r="219" spans="1:8" x14ac:dyDescent="0.25">
      <c r="A219" s="101" t="s">
        <v>330</v>
      </c>
      <c r="B219" s="173">
        <v>1406</v>
      </c>
      <c r="C219" s="169" t="s">
        <v>326</v>
      </c>
      <c r="D219" s="174" t="s">
        <v>447</v>
      </c>
      <c r="E219" s="174" t="s">
        <v>12</v>
      </c>
      <c r="F219" s="174" t="s">
        <v>446</v>
      </c>
      <c r="G219" s="174" t="s">
        <v>447</v>
      </c>
      <c r="H219" s="182" t="s">
        <v>0</v>
      </c>
    </row>
    <row r="220" spans="1:8" x14ac:dyDescent="0.25">
      <c r="A220" s="101" t="s">
        <v>331</v>
      </c>
      <c r="B220" s="173">
        <v>1407</v>
      </c>
      <c r="C220" s="169" t="s">
        <v>326</v>
      </c>
      <c r="D220" s="174" t="s">
        <v>447</v>
      </c>
      <c r="E220" s="174" t="s">
        <v>12</v>
      </c>
      <c r="F220" s="174" t="s">
        <v>446</v>
      </c>
      <c r="G220" s="174" t="s">
        <v>447</v>
      </c>
      <c r="H220" s="182" t="s">
        <v>0</v>
      </c>
    </row>
    <row r="221" spans="1:8" x14ac:dyDescent="0.25">
      <c r="A221" s="101" t="s">
        <v>332</v>
      </c>
      <c r="B221" s="173">
        <v>1408</v>
      </c>
      <c r="C221" s="169" t="s">
        <v>326</v>
      </c>
      <c r="D221" s="174" t="s">
        <v>447</v>
      </c>
      <c r="E221" s="174" t="s">
        <v>12</v>
      </c>
      <c r="F221" s="174" t="s">
        <v>446</v>
      </c>
      <c r="G221" s="174" t="s">
        <v>447</v>
      </c>
      <c r="H221" s="182" t="s">
        <v>0</v>
      </c>
    </row>
    <row r="222" spans="1:8" x14ac:dyDescent="0.25">
      <c r="A222" s="101" t="s">
        <v>333</v>
      </c>
      <c r="B222" s="173">
        <v>1409</v>
      </c>
      <c r="C222" s="169" t="s">
        <v>326</v>
      </c>
      <c r="D222" s="174" t="s">
        <v>447</v>
      </c>
      <c r="E222" s="174" t="s">
        <v>12</v>
      </c>
      <c r="F222" s="174" t="s">
        <v>446</v>
      </c>
      <c r="G222" s="174" t="s">
        <v>447</v>
      </c>
      <c r="H222" s="182" t="s">
        <v>0</v>
      </c>
    </row>
    <row r="223" spans="1:8" x14ac:dyDescent="0.25">
      <c r="A223" s="101" t="s">
        <v>334</v>
      </c>
      <c r="B223" s="173">
        <v>1410</v>
      </c>
      <c r="C223" s="169" t="s">
        <v>326</v>
      </c>
      <c r="D223" s="174" t="s">
        <v>447</v>
      </c>
      <c r="E223" s="174" t="s">
        <v>12</v>
      </c>
      <c r="F223" s="174" t="s">
        <v>446</v>
      </c>
      <c r="G223" s="174" t="s">
        <v>447</v>
      </c>
      <c r="H223" s="182" t="s">
        <v>0</v>
      </c>
    </row>
    <row r="224" spans="1:8" x14ac:dyDescent="0.25">
      <c r="A224" s="101" t="s">
        <v>335</v>
      </c>
      <c r="B224" s="173">
        <v>1411</v>
      </c>
      <c r="C224" s="169" t="s">
        <v>326</v>
      </c>
      <c r="D224" s="174" t="s">
        <v>447</v>
      </c>
      <c r="E224" s="174" t="s">
        <v>12</v>
      </c>
      <c r="F224" s="174" t="s">
        <v>446</v>
      </c>
      <c r="G224" s="174" t="s">
        <v>447</v>
      </c>
      <c r="H224" s="182" t="s">
        <v>0</v>
      </c>
    </row>
    <row r="225" spans="1:8" x14ac:dyDescent="0.25">
      <c r="A225" s="101" t="s">
        <v>336</v>
      </c>
      <c r="B225" s="173">
        <v>1412</v>
      </c>
      <c r="C225" s="169" t="s">
        <v>326</v>
      </c>
      <c r="D225" s="174" t="s">
        <v>447</v>
      </c>
      <c r="E225" s="174" t="s">
        <v>12</v>
      </c>
      <c r="F225" s="174" t="s">
        <v>446</v>
      </c>
      <c r="G225" s="174" t="s">
        <v>447</v>
      </c>
      <c r="H225" s="182" t="s">
        <v>0</v>
      </c>
    </row>
    <row r="226" spans="1:8" x14ac:dyDescent="0.25">
      <c r="A226" s="101" t="s">
        <v>337</v>
      </c>
      <c r="B226" s="173">
        <v>1413</v>
      </c>
      <c r="C226" s="169" t="s">
        <v>326</v>
      </c>
      <c r="D226" s="174" t="s">
        <v>447</v>
      </c>
      <c r="E226" s="174" t="s">
        <v>12</v>
      </c>
      <c r="F226" s="174" t="s">
        <v>446</v>
      </c>
      <c r="G226" s="174" t="s">
        <v>447</v>
      </c>
      <c r="H226" s="182" t="s">
        <v>0</v>
      </c>
    </row>
    <row r="227" spans="1:8" x14ac:dyDescent="0.25">
      <c r="A227" s="101" t="s">
        <v>183</v>
      </c>
      <c r="B227" s="173">
        <v>1414</v>
      </c>
      <c r="C227" s="169" t="s">
        <v>326</v>
      </c>
      <c r="D227" s="174" t="s">
        <v>447</v>
      </c>
      <c r="E227" s="174" t="s">
        <v>12</v>
      </c>
      <c r="F227" s="174" t="s">
        <v>446</v>
      </c>
      <c r="G227" s="174" t="s">
        <v>447</v>
      </c>
      <c r="H227" s="182" t="s">
        <v>0</v>
      </c>
    </row>
    <row r="228" spans="1:8" x14ac:dyDescent="0.25">
      <c r="A228" s="101" t="s">
        <v>338</v>
      </c>
      <c r="B228" s="173">
        <v>1415</v>
      </c>
      <c r="C228" s="169" t="s">
        <v>326</v>
      </c>
      <c r="D228" s="174" t="s">
        <v>447</v>
      </c>
      <c r="E228" s="174" t="s">
        <v>12</v>
      </c>
      <c r="F228" s="174" t="s">
        <v>446</v>
      </c>
      <c r="G228" s="174" t="s">
        <v>447</v>
      </c>
      <c r="H228" s="182" t="s">
        <v>0</v>
      </c>
    </row>
    <row r="229" spans="1:8" x14ac:dyDescent="0.25">
      <c r="A229" s="101" t="s">
        <v>339</v>
      </c>
      <c r="B229" s="173">
        <v>1416</v>
      </c>
      <c r="C229" s="169" t="s">
        <v>326</v>
      </c>
      <c r="D229" s="174" t="s">
        <v>447</v>
      </c>
      <c r="E229" s="174" t="s">
        <v>12</v>
      </c>
      <c r="F229" s="174" t="s">
        <v>446</v>
      </c>
      <c r="G229" s="174" t="s">
        <v>447</v>
      </c>
      <c r="H229" s="182" t="s">
        <v>0</v>
      </c>
    </row>
    <row r="230" spans="1:8" x14ac:dyDescent="0.25">
      <c r="A230" s="101" t="s">
        <v>341</v>
      </c>
      <c r="B230" s="173">
        <v>1501</v>
      </c>
      <c r="C230" s="169" t="s">
        <v>340</v>
      </c>
      <c r="D230" s="174" t="s">
        <v>447</v>
      </c>
      <c r="E230" s="174" t="s">
        <v>12</v>
      </c>
      <c r="F230" s="174" t="s">
        <v>446</v>
      </c>
      <c r="G230" s="174" t="s">
        <v>447</v>
      </c>
      <c r="H230" s="182" t="s">
        <v>0</v>
      </c>
    </row>
    <row r="231" spans="1:8" x14ac:dyDescent="0.25">
      <c r="A231" s="101" t="s">
        <v>342</v>
      </c>
      <c r="B231" s="173">
        <v>1502</v>
      </c>
      <c r="C231" s="169" t="s">
        <v>340</v>
      </c>
      <c r="D231" s="174" t="s">
        <v>447</v>
      </c>
      <c r="E231" s="174" t="s">
        <v>12</v>
      </c>
      <c r="F231" s="174" t="s">
        <v>446</v>
      </c>
      <c r="G231" s="174" t="s">
        <v>447</v>
      </c>
      <c r="H231" s="182" t="s">
        <v>0</v>
      </c>
    </row>
    <row r="232" spans="1:8" x14ac:dyDescent="0.25">
      <c r="A232" s="101" t="s">
        <v>343</v>
      </c>
      <c r="B232" s="173">
        <v>1503</v>
      </c>
      <c r="C232" s="169" t="s">
        <v>340</v>
      </c>
      <c r="D232" s="174" t="s">
        <v>447</v>
      </c>
      <c r="E232" s="174" t="s">
        <v>12</v>
      </c>
      <c r="F232" s="174" t="s">
        <v>446</v>
      </c>
      <c r="G232" s="174" t="s">
        <v>447</v>
      </c>
      <c r="H232" s="182" t="s">
        <v>0</v>
      </c>
    </row>
    <row r="233" spans="1:8" x14ac:dyDescent="0.25">
      <c r="A233" s="101" t="s">
        <v>344</v>
      </c>
      <c r="B233" s="173">
        <v>1504</v>
      </c>
      <c r="C233" s="169" t="s">
        <v>340</v>
      </c>
      <c r="D233" s="174" t="s">
        <v>447</v>
      </c>
      <c r="E233" s="174" t="s">
        <v>12</v>
      </c>
      <c r="F233" s="174" t="s">
        <v>446</v>
      </c>
      <c r="G233" s="174" t="s">
        <v>447</v>
      </c>
      <c r="H233" s="182" t="s">
        <v>0</v>
      </c>
    </row>
    <row r="234" spans="1:8" x14ac:dyDescent="0.25">
      <c r="A234" s="101" t="s">
        <v>345</v>
      </c>
      <c r="B234" s="173">
        <v>1505</v>
      </c>
      <c r="C234" s="169" t="s">
        <v>340</v>
      </c>
      <c r="D234" s="174" t="s">
        <v>447</v>
      </c>
      <c r="E234" s="174" t="s">
        <v>12</v>
      </c>
      <c r="F234" s="174" t="s">
        <v>446</v>
      </c>
      <c r="G234" s="174" t="s">
        <v>447</v>
      </c>
      <c r="H234" s="182" t="s">
        <v>0</v>
      </c>
    </row>
    <row r="235" spans="1:8" x14ac:dyDescent="0.25">
      <c r="A235" s="101" t="s">
        <v>190</v>
      </c>
      <c r="B235" s="173">
        <v>1506</v>
      </c>
      <c r="C235" s="169" t="s">
        <v>340</v>
      </c>
      <c r="D235" s="174" t="s">
        <v>447</v>
      </c>
      <c r="E235" s="174" t="s">
        <v>12</v>
      </c>
      <c r="F235" s="174" t="s">
        <v>446</v>
      </c>
      <c r="G235" s="174" t="s">
        <v>447</v>
      </c>
      <c r="H235" s="182" t="s">
        <v>0</v>
      </c>
    </row>
    <row r="236" spans="1:8" x14ac:dyDescent="0.25">
      <c r="A236" s="101" t="s">
        <v>346</v>
      </c>
      <c r="B236" s="173">
        <v>1507</v>
      </c>
      <c r="C236" s="169" t="s">
        <v>340</v>
      </c>
      <c r="D236" s="174" t="s">
        <v>447</v>
      </c>
      <c r="E236" s="174" t="s">
        <v>12</v>
      </c>
      <c r="F236" s="174" t="s">
        <v>446</v>
      </c>
      <c r="G236" s="174" t="s">
        <v>447</v>
      </c>
      <c r="H236" s="182" t="s">
        <v>0</v>
      </c>
    </row>
    <row r="237" spans="1:8" x14ac:dyDescent="0.25">
      <c r="A237" s="101" t="s">
        <v>347</v>
      </c>
      <c r="B237" s="173">
        <v>1508</v>
      </c>
      <c r="C237" s="169" t="s">
        <v>340</v>
      </c>
      <c r="D237" s="174" t="s">
        <v>447</v>
      </c>
      <c r="E237" s="174" t="s">
        <v>12</v>
      </c>
      <c r="F237" s="174" t="s">
        <v>446</v>
      </c>
      <c r="G237" s="174" t="s">
        <v>447</v>
      </c>
      <c r="H237" s="182" t="s">
        <v>0</v>
      </c>
    </row>
    <row r="238" spans="1:8" x14ac:dyDescent="0.25">
      <c r="A238" s="101" t="s">
        <v>348</v>
      </c>
      <c r="B238" s="173">
        <v>1509</v>
      </c>
      <c r="C238" s="169" t="s">
        <v>340</v>
      </c>
      <c r="D238" s="174" t="s">
        <v>447</v>
      </c>
      <c r="E238" s="174" t="s">
        <v>12</v>
      </c>
      <c r="F238" s="174" t="s">
        <v>446</v>
      </c>
      <c r="G238" s="174" t="s">
        <v>447</v>
      </c>
      <c r="H238" s="182" t="s">
        <v>0</v>
      </c>
    </row>
    <row r="239" spans="1:8" x14ac:dyDescent="0.25">
      <c r="A239" s="101" t="s">
        <v>349</v>
      </c>
      <c r="B239" s="173">
        <v>1510</v>
      </c>
      <c r="C239" s="169" t="s">
        <v>340</v>
      </c>
      <c r="D239" s="174" t="s">
        <v>447</v>
      </c>
      <c r="E239" s="174" t="s">
        <v>12</v>
      </c>
      <c r="F239" s="174" t="s">
        <v>446</v>
      </c>
      <c r="G239" s="174" t="s">
        <v>447</v>
      </c>
      <c r="H239" s="182" t="s">
        <v>0</v>
      </c>
    </row>
    <row r="240" spans="1:8" x14ac:dyDescent="0.25">
      <c r="A240" s="101" t="s">
        <v>350</v>
      </c>
      <c r="B240" s="173">
        <v>1511</v>
      </c>
      <c r="C240" s="169" t="s">
        <v>340</v>
      </c>
      <c r="D240" s="174" t="s">
        <v>447</v>
      </c>
      <c r="E240" s="174" t="s">
        <v>12</v>
      </c>
      <c r="F240" s="174" t="s">
        <v>446</v>
      </c>
      <c r="G240" s="174" t="s">
        <v>447</v>
      </c>
      <c r="H240" s="182" t="s">
        <v>0</v>
      </c>
    </row>
    <row r="241" spans="1:8" x14ac:dyDescent="0.25">
      <c r="A241" s="101" t="s">
        <v>351</v>
      </c>
      <c r="B241" s="173">
        <v>1512</v>
      </c>
      <c r="C241" s="169" t="s">
        <v>340</v>
      </c>
      <c r="D241" s="174" t="s">
        <v>447</v>
      </c>
      <c r="E241" s="174" t="s">
        <v>12</v>
      </c>
      <c r="F241" s="174" t="s">
        <v>446</v>
      </c>
      <c r="G241" s="174" t="s">
        <v>447</v>
      </c>
      <c r="H241" s="182" t="s">
        <v>0</v>
      </c>
    </row>
    <row r="242" spans="1:8" x14ac:dyDescent="0.25">
      <c r="A242" s="101" t="s">
        <v>67</v>
      </c>
      <c r="B242" s="173">
        <v>1513</v>
      </c>
      <c r="C242" s="169" t="s">
        <v>340</v>
      </c>
      <c r="D242" s="174" t="s">
        <v>447</v>
      </c>
      <c r="E242" s="174" t="s">
        <v>12</v>
      </c>
      <c r="F242" s="174" t="s">
        <v>446</v>
      </c>
      <c r="G242" s="174" t="s">
        <v>447</v>
      </c>
      <c r="H242" s="182" t="s">
        <v>0</v>
      </c>
    </row>
    <row r="243" spans="1:8" x14ac:dyDescent="0.25">
      <c r="A243" s="101" t="s">
        <v>352</v>
      </c>
      <c r="B243" s="173">
        <v>1514</v>
      </c>
      <c r="C243" s="169" t="s">
        <v>340</v>
      </c>
      <c r="D243" s="174" t="s">
        <v>447</v>
      </c>
      <c r="E243" s="174" t="s">
        <v>12</v>
      </c>
      <c r="F243" s="174" t="s">
        <v>446</v>
      </c>
      <c r="G243" s="174" t="s">
        <v>447</v>
      </c>
      <c r="H243" s="182" t="s">
        <v>0</v>
      </c>
    </row>
    <row r="244" spans="1:8" x14ac:dyDescent="0.25">
      <c r="A244" s="101" t="s">
        <v>353</v>
      </c>
      <c r="B244" s="173">
        <v>1515</v>
      </c>
      <c r="C244" s="169" t="s">
        <v>340</v>
      </c>
      <c r="D244" s="174" t="s">
        <v>447</v>
      </c>
      <c r="E244" s="174" t="s">
        <v>12</v>
      </c>
      <c r="F244" s="174" t="s">
        <v>446</v>
      </c>
      <c r="G244" s="174" t="s">
        <v>447</v>
      </c>
      <c r="H244" s="182" t="s">
        <v>0</v>
      </c>
    </row>
    <row r="245" spans="1:8" x14ac:dyDescent="0.25">
      <c r="A245" s="101" t="s">
        <v>354</v>
      </c>
      <c r="B245" s="173">
        <v>1516</v>
      </c>
      <c r="C245" s="169" t="s">
        <v>340</v>
      </c>
      <c r="D245" s="174" t="s">
        <v>447</v>
      </c>
      <c r="E245" s="174" t="s">
        <v>12</v>
      </c>
      <c r="F245" s="174" t="s">
        <v>446</v>
      </c>
      <c r="G245" s="174" t="s">
        <v>447</v>
      </c>
      <c r="H245" s="182" t="s">
        <v>0</v>
      </c>
    </row>
    <row r="246" spans="1:8" x14ac:dyDescent="0.25">
      <c r="A246" s="101" t="s">
        <v>355</v>
      </c>
      <c r="B246" s="173">
        <v>1517</v>
      </c>
      <c r="C246" s="169" t="s">
        <v>340</v>
      </c>
      <c r="D246" s="174" t="s">
        <v>447</v>
      </c>
      <c r="E246" s="174" t="s">
        <v>12</v>
      </c>
      <c r="F246" s="174" t="s">
        <v>446</v>
      </c>
      <c r="G246" s="174" t="s">
        <v>447</v>
      </c>
      <c r="H246" s="182" t="s">
        <v>0</v>
      </c>
    </row>
    <row r="247" spans="1:8" x14ac:dyDescent="0.25">
      <c r="A247" s="101" t="s">
        <v>356</v>
      </c>
      <c r="B247" s="173">
        <v>1518</v>
      </c>
      <c r="C247" s="169" t="s">
        <v>340</v>
      </c>
      <c r="D247" s="174" t="s">
        <v>447</v>
      </c>
      <c r="E247" s="174" t="s">
        <v>12</v>
      </c>
      <c r="F247" s="174" t="s">
        <v>446</v>
      </c>
      <c r="G247" s="174" t="s">
        <v>447</v>
      </c>
      <c r="H247" s="182" t="s">
        <v>0</v>
      </c>
    </row>
    <row r="248" spans="1:8" x14ac:dyDescent="0.25">
      <c r="A248" s="101" t="s">
        <v>357</v>
      </c>
      <c r="B248" s="173">
        <v>1519</v>
      </c>
      <c r="C248" s="169" t="s">
        <v>340</v>
      </c>
      <c r="D248" s="174" t="s">
        <v>447</v>
      </c>
      <c r="E248" s="174" t="s">
        <v>12</v>
      </c>
      <c r="F248" s="174" t="s">
        <v>446</v>
      </c>
      <c r="G248" s="174" t="s">
        <v>447</v>
      </c>
      <c r="H248" s="182" t="s">
        <v>0</v>
      </c>
    </row>
    <row r="249" spans="1:8" x14ac:dyDescent="0.25">
      <c r="A249" s="101" t="s">
        <v>358</v>
      </c>
      <c r="B249" s="173">
        <v>1520</v>
      </c>
      <c r="C249" s="169" t="s">
        <v>340</v>
      </c>
      <c r="D249" s="174" t="s">
        <v>447</v>
      </c>
      <c r="E249" s="174" t="s">
        <v>12</v>
      </c>
      <c r="F249" s="174" t="s">
        <v>446</v>
      </c>
      <c r="G249" s="174" t="s">
        <v>447</v>
      </c>
      <c r="H249" s="182" t="s">
        <v>0</v>
      </c>
    </row>
    <row r="250" spans="1:8" x14ac:dyDescent="0.25">
      <c r="A250" s="101" t="s">
        <v>359</v>
      </c>
      <c r="B250" s="173">
        <v>1521</v>
      </c>
      <c r="C250" s="169" t="s">
        <v>340</v>
      </c>
      <c r="D250" s="174" t="s">
        <v>447</v>
      </c>
      <c r="E250" s="174" t="s">
        <v>12</v>
      </c>
      <c r="F250" s="174" t="s">
        <v>446</v>
      </c>
      <c r="G250" s="174" t="s">
        <v>447</v>
      </c>
      <c r="H250" s="182" t="s">
        <v>0</v>
      </c>
    </row>
    <row r="251" spans="1:8" x14ac:dyDescent="0.25">
      <c r="A251" s="101" t="s">
        <v>360</v>
      </c>
      <c r="B251" s="173">
        <v>1522</v>
      </c>
      <c r="C251" s="169" t="s">
        <v>340</v>
      </c>
      <c r="D251" s="174" t="s">
        <v>447</v>
      </c>
      <c r="E251" s="174" t="s">
        <v>12</v>
      </c>
      <c r="F251" s="174" t="s">
        <v>446</v>
      </c>
      <c r="G251" s="174" t="s">
        <v>447</v>
      </c>
      <c r="H251" s="182" t="s">
        <v>0</v>
      </c>
    </row>
    <row r="252" spans="1:8" x14ac:dyDescent="0.25">
      <c r="A252" s="101" t="s">
        <v>361</v>
      </c>
      <c r="B252" s="173">
        <v>1523</v>
      </c>
      <c r="C252" s="169" t="s">
        <v>340</v>
      </c>
      <c r="D252" s="174" t="s">
        <v>447</v>
      </c>
      <c r="E252" s="174" t="s">
        <v>12</v>
      </c>
      <c r="F252" s="174" t="s">
        <v>446</v>
      </c>
      <c r="G252" s="174" t="s">
        <v>447</v>
      </c>
      <c r="H252" s="182" t="s">
        <v>0</v>
      </c>
    </row>
    <row r="253" spans="1:8" x14ac:dyDescent="0.25">
      <c r="A253" s="101" t="s">
        <v>363</v>
      </c>
      <c r="B253" s="173">
        <v>1601</v>
      </c>
      <c r="C253" s="169" t="s">
        <v>362</v>
      </c>
      <c r="D253" s="174" t="s">
        <v>447</v>
      </c>
      <c r="E253" s="174" t="s">
        <v>12</v>
      </c>
      <c r="F253" s="174" t="s">
        <v>446</v>
      </c>
      <c r="G253" s="174" t="s">
        <v>447</v>
      </c>
      <c r="H253" s="182" t="s">
        <v>0</v>
      </c>
    </row>
    <row r="254" spans="1:8" x14ac:dyDescent="0.25">
      <c r="A254" s="101" t="s">
        <v>364</v>
      </c>
      <c r="B254" s="173">
        <v>1602</v>
      </c>
      <c r="C254" s="169" t="s">
        <v>362</v>
      </c>
      <c r="D254" s="174" t="s">
        <v>447</v>
      </c>
      <c r="E254" s="174" t="s">
        <v>12</v>
      </c>
      <c r="F254" s="174" t="s">
        <v>446</v>
      </c>
      <c r="G254" s="174" t="s">
        <v>447</v>
      </c>
      <c r="H254" s="182" t="s">
        <v>0</v>
      </c>
    </row>
    <row r="255" spans="1:8" x14ac:dyDescent="0.25">
      <c r="A255" s="101" t="s">
        <v>365</v>
      </c>
      <c r="B255" s="173">
        <v>1603</v>
      </c>
      <c r="C255" s="169" t="s">
        <v>362</v>
      </c>
      <c r="D255" s="174" t="s">
        <v>447</v>
      </c>
      <c r="E255" s="174" t="s">
        <v>12</v>
      </c>
      <c r="F255" s="174" t="s">
        <v>446</v>
      </c>
      <c r="G255" s="174" t="s">
        <v>447</v>
      </c>
      <c r="H255" s="182" t="s">
        <v>0</v>
      </c>
    </row>
    <row r="256" spans="1:8" x14ac:dyDescent="0.25">
      <c r="A256" s="101" t="s">
        <v>366</v>
      </c>
      <c r="B256" s="173">
        <v>1604</v>
      </c>
      <c r="C256" s="169" t="s">
        <v>362</v>
      </c>
      <c r="D256" s="174" t="s">
        <v>447</v>
      </c>
      <c r="E256" s="174" t="s">
        <v>12</v>
      </c>
      <c r="F256" s="174" t="s">
        <v>446</v>
      </c>
      <c r="G256" s="174" t="s">
        <v>447</v>
      </c>
      <c r="H256" s="182" t="s">
        <v>0</v>
      </c>
    </row>
    <row r="257" spans="1:8" x14ac:dyDescent="0.25">
      <c r="A257" s="101" t="s">
        <v>367</v>
      </c>
      <c r="B257" s="173">
        <v>1605</v>
      </c>
      <c r="C257" s="169" t="s">
        <v>362</v>
      </c>
      <c r="D257" s="174" t="s">
        <v>447</v>
      </c>
      <c r="E257" s="174" t="s">
        <v>12</v>
      </c>
      <c r="F257" s="174" t="s">
        <v>446</v>
      </c>
      <c r="G257" s="174" t="s">
        <v>447</v>
      </c>
      <c r="H257" s="182" t="s">
        <v>0</v>
      </c>
    </row>
    <row r="258" spans="1:8" x14ac:dyDescent="0.25">
      <c r="A258" s="101" t="s">
        <v>368</v>
      </c>
      <c r="B258" s="173">
        <v>1606</v>
      </c>
      <c r="C258" s="169" t="s">
        <v>362</v>
      </c>
      <c r="D258" s="174" t="s">
        <v>447</v>
      </c>
      <c r="E258" s="174" t="s">
        <v>12</v>
      </c>
      <c r="F258" s="174" t="s">
        <v>446</v>
      </c>
      <c r="G258" s="174" t="s">
        <v>447</v>
      </c>
      <c r="H258" s="182" t="s">
        <v>0</v>
      </c>
    </row>
    <row r="259" spans="1:8" x14ac:dyDescent="0.25">
      <c r="A259" s="101" t="s">
        <v>369</v>
      </c>
      <c r="B259" s="173">
        <v>1607</v>
      </c>
      <c r="C259" s="169" t="s">
        <v>362</v>
      </c>
      <c r="D259" s="174" t="s">
        <v>447</v>
      </c>
      <c r="E259" s="174" t="s">
        <v>12</v>
      </c>
      <c r="F259" s="174" t="s">
        <v>446</v>
      </c>
      <c r="G259" s="174" t="s">
        <v>447</v>
      </c>
      <c r="H259" s="182" t="s">
        <v>0</v>
      </c>
    </row>
    <row r="260" spans="1:8" x14ac:dyDescent="0.25">
      <c r="A260" s="101" t="s">
        <v>370</v>
      </c>
      <c r="B260" s="173">
        <v>1608</v>
      </c>
      <c r="C260" s="169" t="s">
        <v>362</v>
      </c>
      <c r="D260" s="174" t="s">
        <v>447</v>
      </c>
      <c r="E260" s="174" t="s">
        <v>12</v>
      </c>
      <c r="F260" s="174" t="s">
        <v>446</v>
      </c>
      <c r="G260" s="174" t="s">
        <v>447</v>
      </c>
      <c r="H260" s="182" t="s">
        <v>0</v>
      </c>
    </row>
    <row r="261" spans="1:8" x14ac:dyDescent="0.25">
      <c r="A261" s="101" t="s">
        <v>371</v>
      </c>
      <c r="B261" s="173">
        <v>1609</v>
      </c>
      <c r="C261" s="169" t="s">
        <v>362</v>
      </c>
      <c r="D261" s="174" t="s">
        <v>447</v>
      </c>
      <c r="E261" s="174" t="s">
        <v>12</v>
      </c>
      <c r="F261" s="174" t="s">
        <v>446</v>
      </c>
      <c r="G261" s="174" t="s">
        <v>447</v>
      </c>
      <c r="H261" s="182" t="s">
        <v>0</v>
      </c>
    </row>
    <row r="262" spans="1:8" x14ac:dyDescent="0.25">
      <c r="A262" s="101" t="s">
        <v>372</v>
      </c>
      <c r="B262" s="173">
        <v>1610</v>
      </c>
      <c r="C262" s="169" t="s">
        <v>362</v>
      </c>
      <c r="D262" s="174" t="s">
        <v>447</v>
      </c>
      <c r="E262" s="174" t="s">
        <v>12</v>
      </c>
      <c r="F262" s="174" t="s">
        <v>446</v>
      </c>
      <c r="G262" s="174" t="s">
        <v>447</v>
      </c>
      <c r="H262" s="182" t="s">
        <v>0</v>
      </c>
    </row>
    <row r="263" spans="1:8" x14ac:dyDescent="0.25">
      <c r="A263" s="101" t="s">
        <v>373</v>
      </c>
      <c r="B263" s="173">
        <v>1611</v>
      </c>
      <c r="C263" s="169" t="s">
        <v>362</v>
      </c>
      <c r="D263" s="174" t="s">
        <v>447</v>
      </c>
      <c r="E263" s="174" t="s">
        <v>12</v>
      </c>
      <c r="F263" s="174" t="s">
        <v>446</v>
      </c>
      <c r="G263" s="174" t="s">
        <v>447</v>
      </c>
      <c r="H263" s="182" t="s">
        <v>0</v>
      </c>
    </row>
    <row r="264" spans="1:8" x14ac:dyDescent="0.25">
      <c r="A264" s="101" t="s">
        <v>374</v>
      </c>
      <c r="B264" s="173">
        <v>1612</v>
      </c>
      <c r="C264" s="169" t="s">
        <v>362</v>
      </c>
      <c r="D264" s="174" t="s">
        <v>447</v>
      </c>
      <c r="E264" s="174" t="s">
        <v>12</v>
      </c>
      <c r="F264" s="174" t="s">
        <v>446</v>
      </c>
      <c r="G264" s="174" t="s">
        <v>447</v>
      </c>
      <c r="H264" s="182" t="s">
        <v>0</v>
      </c>
    </row>
    <row r="265" spans="1:8" x14ac:dyDescent="0.25">
      <c r="A265" s="101" t="s">
        <v>375</v>
      </c>
      <c r="B265" s="173">
        <v>1613</v>
      </c>
      <c r="C265" s="169" t="s">
        <v>362</v>
      </c>
      <c r="D265" s="174" t="s">
        <v>447</v>
      </c>
      <c r="E265" s="174" t="s">
        <v>12</v>
      </c>
      <c r="F265" s="174" t="s">
        <v>446</v>
      </c>
      <c r="G265" s="174" t="s">
        <v>447</v>
      </c>
      <c r="H265" s="182" t="s">
        <v>0</v>
      </c>
    </row>
    <row r="266" spans="1:8" x14ac:dyDescent="0.25">
      <c r="A266" s="101" t="s">
        <v>376</v>
      </c>
      <c r="B266" s="173">
        <v>1614</v>
      </c>
      <c r="C266" s="169" t="s">
        <v>362</v>
      </c>
      <c r="D266" s="174" t="s">
        <v>447</v>
      </c>
      <c r="E266" s="174" t="s">
        <v>12</v>
      </c>
      <c r="F266" s="174" t="s">
        <v>446</v>
      </c>
      <c r="G266" s="174" t="s">
        <v>447</v>
      </c>
      <c r="H266" s="182" t="s">
        <v>0</v>
      </c>
    </row>
    <row r="267" spans="1:8" x14ac:dyDescent="0.25">
      <c r="A267" s="101" t="s">
        <v>377</v>
      </c>
      <c r="B267" s="173">
        <v>1615</v>
      </c>
      <c r="C267" s="169" t="s">
        <v>362</v>
      </c>
      <c r="D267" s="174" t="s">
        <v>447</v>
      </c>
      <c r="E267" s="174" t="s">
        <v>12</v>
      </c>
      <c r="F267" s="174" t="s">
        <v>446</v>
      </c>
      <c r="G267" s="174" t="s">
        <v>447</v>
      </c>
      <c r="H267" s="182" t="s">
        <v>0</v>
      </c>
    </row>
    <row r="268" spans="1:8" x14ac:dyDescent="0.25">
      <c r="A268" s="101" t="s">
        <v>378</v>
      </c>
      <c r="B268" s="173">
        <v>1616</v>
      </c>
      <c r="C268" s="169" t="s">
        <v>362</v>
      </c>
      <c r="D268" s="174" t="s">
        <v>447</v>
      </c>
      <c r="E268" s="174" t="s">
        <v>12</v>
      </c>
      <c r="F268" s="174" t="s">
        <v>446</v>
      </c>
      <c r="G268" s="174" t="s">
        <v>447</v>
      </c>
      <c r="H268" s="182" t="s">
        <v>0</v>
      </c>
    </row>
    <row r="269" spans="1:8" x14ac:dyDescent="0.25">
      <c r="A269" s="101" t="s">
        <v>379</v>
      </c>
      <c r="B269" s="173">
        <v>1617</v>
      </c>
      <c r="C269" s="169" t="s">
        <v>362</v>
      </c>
      <c r="D269" s="174" t="s">
        <v>447</v>
      </c>
      <c r="E269" s="174" t="s">
        <v>12</v>
      </c>
      <c r="F269" s="174" t="s">
        <v>446</v>
      </c>
      <c r="G269" s="174" t="s">
        <v>447</v>
      </c>
      <c r="H269" s="182" t="s">
        <v>0</v>
      </c>
    </row>
    <row r="270" spans="1:8" x14ac:dyDescent="0.25">
      <c r="A270" s="101" t="s">
        <v>380</v>
      </c>
      <c r="B270" s="173">
        <v>1618</v>
      </c>
      <c r="C270" s="169" t="s">
        <v>362</v>
      </c>
      <c r="D270" s="174" t="s">
        <v>447</v>
      </c>
      <c r="E270" s="174" t="s">
        <v>12</v>
      </c>
      <c r="F270" s="174" t="s">
        <v>446</v>
      </c>
      <c r="G270" s="174" t="s">
        <v>447</v>
      </c>
      <c r="H270" s="182" t="s">
        <v>0</v>
      </c>
    </row>
    <row r="271" spans="1:8" x14ac:dyDescent="0.25">
      <c r="A271" s="101" t="s">
        <v>381</v>
      </c>
      <c r="B271" s="173">
        <v>1619</v>
      </c>
      <c r="C271" s="169" t="s">
        <v>362</v>
      </c>
      <c r="D271" s="174" t="s">
        <v>447</v>
      </c>
      <c r="E271" s="174" t="s">
        <v>12</v>
      </c>
      <c r="F271" s="174" t="s">
        <v>446</v>
      </c>
      <c r="G271" s="174" t="s">
        <v>447</v>
      </c>
      <c r="H271" s="182" t="s">
        <v>0</v>
      </c>
    </row>
    <row r="272" spans="1:8" x14ac:dyDescent="0.25">
      <c r="A272" s="101" t="s">
        <v>203</v>
      </c>
      <c r="B272" s="173">
        <v>1620</v>
      </c>
      <c r="C272" s="169" t="s">
        <v>362</v>
      </c>
      <c r="D272" s="174" t="s">
        <v>447</v>
      </c>
      <c r="E272" s="174" t="s">
        <v>12</v>
      </c>
      <c r="F272" s="174" t="s">
        <v>446</v>
      </c>
      <c r="G272" s="174" t="s">
        <v>447</v>
      </c>
      <c r="H272" s="182" t="s">
        <v>0</v>
      </c>
    </row>
    <row r="273" spans="1:8" x14ac:dyDescent="0.25">
      <c r="A273" s="101" t="s">
        <v>337</v>
      </c>
      <c r="B273" s="173">
        <v>1621</v>
      </c>
      <c r="C273" s="169" t="s">
        <v>362</v>
      </c>
      <c r="D273" s="174" t="s">
        <v>447</v>
      </c>
      <c r="E273" s="174" t="s">
        <v>12</v>
      </c>
      <c r="F273" s="174" t="s">
        <v>446</v>
      </c>
      <c r="G273" s="174" t="s">
        <v>447</v>
      </c>
      <c r="H273" s="182" t="s">
        <v>0</v>
      </c>
    </row>
    <row r="274" spans="1:8" x14ac:dyDescent="0.25">
      <c r="A274" s="101" t="s">
        <v>224</v>
      </c>
      <c r="B274" s="173">
        <v>1622</v>
      </c>
      <c r="C274" s="169" t="s">
        <v>362</v>
      </c>
      <c r="D274" s="174" t="s">
        <v>447</v>
      </c>
      <c r="E274" s="174" t="s">
        <v>12</v>
      </c>
      <c r="F274" s="174" t="s">
        <v>446</v>
      </c>
      <c r="G274" s="174" t="s">
        <v>447</v>
      </c>
      <c r="H274" s="182" t="s">
        <v>0</v>
      </c>
    </row>
    <row r="275" spans="1:8" x14ac:dyDescent="0.25">
      <c r="A275" s="101" t="s">
        <v>382</v>
      </c>
      <c r="B275" s="173">
        <v>1623</v>
      </c>
      <c r="C275" s="169" t="s">
        <v>362</v>
      </c>
      <c r="D275" s="174" t="s">
        <v>447</v>
      </c>
      <c r="E275" s="174" t="s">
        <v>12</v>
      </c>
      <c r="F275" s="174" t="s">
        <v>446</v>
      </c>
      <c r="G275" s="174" t="s">
        <v>447</v>
      </c>
      <c r="H275" s="182" t="s">
        <v>0</v>
      </c>
    </row>
    <row r="276" spans="1:8" x14ac:dyDescent="0.25">
      <c r="A276" s="101" t="s">
        <v>383</v>
      </c>
      <c r="B276" s="173">
        <v>1624</v>
      </c>
      <c r="C276" s="169" t="s">
        <v>362</v>
      </c>
      <c r="D276" s="174" t="s">
        <v>447</v>
      </c>
      <c r="E276" s="174" t="s">
        <v>12</v>
      </c>
      <c r="F276" s="174" t="s">
        <v>446</v>
      </c>
      <c r="G276" s="174" t="s">
        <v>447</v>
      </c>
      <c r="H276" s="182" t="s">
        <v>0</v>
      </c>
    </row>
    <row r="277" spans="1:8" x14ac:dyDescent="0.25">
      <c r="A277" s="101" t="s">
        <v>226</v>
      </c>
      <c r="B277" s="173">
        <v>1625</v>
      </c>
      <c r="C277" s="169" t="s">
        <v>362</v>
      </c>
      <c r="D277" s="174" t="s">
        <v>447</v>
      </c>
      <c r="E277" s="174" t="s">
        <v>12</v>
      </c>
      <c r="F277" s="174" t="s">
        <v>446</v>
      </c>
      <c r="G277" s="174" t="s">
        <v>447</v>
      </c>
      <c r="H277" s="182" t="s">
        <v>0</v>
      </c>
    </row>
    <row r="278" spans="1:8" x14ac:dyDescent="0.25">
      <c r="A278" s="101" t="s">
        <v>384</v>
      </c>
      <c r="B278" s="173">
        <v>1626</v>
      </c>
      <c r="C278" s="169" t="s">
        <v>362</v>
      </c>
      <c r="D278" s="174" t="s">
        <v>447</v>
      </c>
      <c r="E278" s="174" t="s">
        <v>12</v>
      </c>
      <c r="F278" s="174" t="s">
        <v>446</v>
      </c>
      <c r="G278" s="174" t="s">
        <v>447</v>
      </c>
      <c r="H278" s="182" t="s">
        <v>0</v>
      </c>
    </row>
    <row r="279" spans="1:8" x14ac:dyDescent="0.25">
      <c r="A279" s="101" t="s">
        <v>385</v>
      </c>
      <c r="B279" s="173">
        <v>1627</v>
      </c>
      <c r="C279" s="169" t="s">
        <v>362</v>
      </c>
      <c r="D279" s="174" t="s">
        <v>447</v>
      </c>
      <c r="E279" s="174" t="s">
        <v>12</v>
      </c>
      <c r="F279" s="174" t="s">
        <v>446</v>
      </c>
      <c r="G279" s="174" t="s">
        <v>447</v>
      </c>
      <c r="H279" s="182" t="s">
        <v>0</v>
      </c>
    </row>
    <row r="280" spans="1:8" x14ac:dyDescent="0.25">
      <c r="A280" s="101" t="s">
        <v>386</v>
      </c>
      <c r="B280" s="173">
        <v>1628</v>
      </c>
      <c r="C280" s="169" t="s">
        <v>362</v>
      </c>
      <c r="D280" s="174" t="s">
        <v>447</v>
      </c>
      <c r="E280" s="174" t="s">
        <v>12</v>
      </c>
      <c r="F280" s="174" t="s">
        <v>446</v>
      </c>
      <c r="G280" s="174" t="s">
        <v>447</v>
      </c>
      <c r="H280" s="182" t="s">
        <v>0</v>
      </c>
    </row>
    <row r="281" spans="1:8" x14ac:dyDescent="0.25">
      <c r="A281" s="101" t="s">
        <v>388</v>
      </c>
      <c r="B281" s="173">
        <v>1701</v>
      </c>
      <c r="C281" s="169" t="s">
        <v>387</v>
      </c>
      <c r="D281" s="174" t="s">
        <v>447</v>
      </c>
      <c r="E281" s="174" t="s">
        <v>12</v>
      </c>
      <c r="F281" s="174" t="s">
        <v>446</v>
      </c>
      <c r="G281" s="174" t="s">
        <v>447</v>
      </c>
      <c r="H281" s="182" t="s">
        <v>0</v>
      </c>
    </row>
    <row r="282" spans="1:8" x14ac:dyDescent="0.25">
      <c r="A282" s="101" t="s">
        <v>389</v>
      </c>
      <c r="B282" s="173">
        <v>1702</v>
      </c>
      <c r="C282" s="169" t="s">
        <v>387</v>
      </c>
      <c r="D282" s="174" t="s">
        <v>447</v>
      </c>
      <c r="E282" s="174" t="s">
        <v>12</v>
      </c>
      <c r="F282" s="174" t="s">
        <v>446</v>
      </c>
      <c r="G282" s="174" t="s">
        <v>447</v>
      </c>
      <c r="H282" s="182" t="s">
        <v>0</v>
      </c>
    </row>
    <row r="283" spans="1:8" x14ac:dyDescent="0.25">
      <c r="A283" s="101" t="s">
        <v>390</v>
      </c>
      <c r="B283" s="173">
        <v>1703</v>
      </c>
      <c r="C283" s="169" t="s">
        <v>387</v>
      </c>
      <c r="D283" s="174" t="s">
        <v>447</v>
      </c>
      <c r="E283" s="174" t="s">
        <v>12</v>
      </c>
      <c r="F283" s="174" t="s">
        <v>446</v>
      </c>
      <c r="G283" s="174" t="s">
        <v>447</v>
      </c>
      <c r="H283" s="182" t="s">
        <v>0</v>
      </c>
    </row>
    <row r="284" spans="1:8" x14ac:dyDescent="0.25">
      <c r="A284" s="101" t="s">
        <v>391</v>
      </c>
      <c r="B284" s="173">
        <v>1704</v>
      </c>
      <c r="C284" s="169" t="s">
        <v>387</v>
      </c>
      <c r="D284" s="174" t="s">
        <v>447</v>
      </c>
      <c r="E284" s="174" t="s">
        <v>12</v>
      </c>
      <c r="F284" s="174" t="s">
        <v>446</v>
      </c>
      <c r="G284" s="174" t="s">
        <v>447</v>
      </c>
      <c r="H284" s="182" t="s">
        <v>0</v>
      </c>
    </row>
    <row r="285" spans="1:8" x14ac:dyDescent="0.25">
      <c r="A285" s="101" t="s">
        <v>392</v>
      </c>
      <c r="B285" s="173">
        <v>1705</v>
      </c>
      <c r="C285" s="169" t="s">
        <v>387</v>
      </c>
      <c r="D285" s="174" t="s">
        <v>447</v>
      </c>
      <c r="E285" s="174" t="s">
        <v>12</v>
      </c>
      <c r="F285" s="174" t="s">
        <v>446</v>
      </c>
      <c r="G285" s="174" t="s">
        <v>447</v>
      </c>
      <c r="H285" s="182" t="s">
        <v>0</v>
      </c>
    </row>
    <row r="286" spans="1:8" x14ac:dyDescent="0.25">
      <c r="A286" s="101" t="s">
        <v>393</v>
      </c>
      <c r="B286" s="173">
        <v>1706</v>
      </c>
      <c r="C286" s="169" t="s">
        <v>387</v>
      </c>
      <c r="D286" s="174" t="s">
        <v>447</v>
      </c>
      <c r="E286" s="174" t="s">
        <v>12</v>
      </c>
      <c r="F286" s="174" t="s">
        <v>446</v>
      </c>
      <c r="G286" s="174" t="s">
        <v>447</v>
      </c>
      <c r="H286" s="182" t="s">
        <v>0</v>
      </c>
    </row>
    <row r="287" spans="1:8" x14ac:dyDescent="0.25">
      <c r="A287" s="101" t="s">
        <v>394</v>
      </c>
      <c r="B287" s="173">
        <v>1707</v>
      </c>
      <c r="C287" s="169" t="s">
        <v>387</v>
      </c>
      <c r="D287" s="174" t="s">
        <v>447</v>
      </c>
      <c r="E287" s="174" t="s">
        <v>12</v>
      </c>
      <c r="F287" s="174" t="s">
        <v>446</v>
      </c>
      <c r="G287" s="174" t="s">
        <v>447</v>
      </c>
      <c r="H287" s="182" t="s">
        <v>0</v>
      </c>
    </row>
    <row r="288" spans="1:8" x14ac:dyDescent="0.25">
      <c r="A288" s="101" t="s">
        <v>395</v>
      </c>
      <c r="B288" s="173">
        <v>1708</v>
      </c>
      <c r="C288" s="169" t="s">
        <v>387</v>
      </c>
      <c r="D288" s="174" t="s">
        <v>447</v>
      </c>
      <c r="E288" s="174" t="s">
        <v>12</v>
      </c>
      <c r="F288" s="174" t="s">
        <v>446</v>
      </c>
      <c r="G288" s="174" t="s">
        <v>447</v>
      </c>
      <c r="H288" s="182" t="s">
        <v>0</v>
      </c>
    </row>
    <row r="289" spans="1:8" x14ac:dyDescent="0.25">
      <c r="A289" s="101" t="s">
        <v>396</v>
      </c>
      <c r="B289" s="173">
        <v>1709</v>
      </c>
      <c r="C289" s="169" t="s">
        <v>387</v>
      </c>
      <c r="D289" s="174" t="s">
        <v>447</v>
      </c>
      <c r="E289" s="174" t="s">
        <v>12</v>
      </c>
      <c r="F289" s="174" t="s">
        <v>446</v>
      </c>
      <c r="G289" s="174" t="s">
        <v>447</v>
      </c>
      <c r="H289" s="182" t="s">
        <v>0</v>
      </c>
    </row>
    <row r="290" spans="1:8" x14ac:dyDescent="0.25">
      <c r="A290" s="101" t="s">
        <v>397</v>
      </c>
      <c r="B290" s="173">
        <v>1801</v>
      </c>
      <c r="C290" s="170" t="s">
        <v>397</v>
      </c>
      <c r="D290" s="174" t="s">
        <v>447</v>
      </c>
      <c r="E290" s="174" t="s">
        <v>12</v>
      </c>
      <c r="F290" s="174" t="s">
        <v>446</v>
      </c>
      <c r="G290" s="174" t="s">
        <v>447</v>
      </c>
      <c r="H290" s="182" t="s">
        <v>0</v>
      </c>
    </row>
    <row r="291" spans="1:8" x14ac:dyDescent="0.25">
      <c r="A291" s="101" t="s">
        <v>398</v>
      </c>
      <c r="B291" s="173">
        <v>1802</v>
      </c>
      <c r="C291" s="170" t="s">
        <v>397</v>
      </c>
      <c r="D291" s="174" t="s">
        <v>447</v>
      </c>
      <c r="E291" s="174" t="s">
        <v>12</v>
      </c>
      <c r="F291" s="174" t="s">
        <v>446</v>
      </c>
      <c r="G291" s="174" t="s">
        <v>447</v>
      </c>
      <c r="H291" s="182" t="s">
        <v>0</v>
      </c>
    </row>
    <row r="292" spans="1:8" x14ac:dyDescent="0.25">
      <c r="A292" s="101" t="s">
        <v>399</v>
      </c>
      <c r="B292" s="173">
        <v>1803</v>
      </c>
      <c r="C292" s="170" t="s">
        <v>397</v>
      </c>
      <c r="D292" s="174" t="s">
        <v>447</v>
      </c>
      <c r="E292" s="174" t="s">
        <v>12</v>
      </c>
      <c r="F292" s="174" t="s">
        <v>446</v>
      </c>
      <c r="G292" s="174" t="s">
        <v>447</v>
      </c>
      <c r="H292" s="182" t="s">
        <v>0</v>
      </c>
    </row>
    <row r="293" spans="1:8" x14ac:dyDescent="0.25">
      <c r="A293" s="101" t="s">
        <v>400</v>
      </c>
      <c r="B293" s="173">
        <v>1804</v>
      </c>
      <c r="C293" s="170" t="s">
        <v>397</v>
      </c>
      <c r="D293" s="174" t="s">
        <v>447</v>
      </c>
      <c r="E293" s="174" t="s">
        <v>12</v>
      </c>
      <c r="F293" s="174" t="s">
        <v>446</v>
      </c>
      <c r="G293" s="174" t="s">
        <v>447</v>
      </c>
      <c r="H293" s="182" t="s">
        <v>0</v>
      </c>
    </row>
    <row r="294" spans="1:8" x14ac:dyDescent="0.25">
      <c r="A294" s="101" t="s">
        <v>401</v>
      </c>
      <c r="B294" s="173">
        <v>1805</v>
      </c>
      <c r="C294" s="170" t="s">
        <v>397</v>
      </c>
      <c r="D294" s="174" t="s">
        <v>447</v>
      </c>
      <c r="E294" s="174" t="s">
        <v>12</v>
      </c>
      <c r="F294" s="174" t="s">
        <v>446</v>
      </c>
      <c r="G294" s="174" t="s">
        <v>447</v>
      </c>
      <c r="H294" s="182" t="s">
        <v>0</v>
      </c>
    </row>
    <row r="295" spans="1:8" x14ac:dyDescent="0.25">
      <c r="A295" s="101" t="s">
        <v>402</v>
      </c>
      <c r="B295" s="173">
        <v>1806</v>
      </c>
      <c r="C295" s="170" t="s">
        <v>397</v>
      </c>
      <c r="D295" s="174" t="s">
        <v>447</v>
      </c>
      <c r="E295" s="174" t="s">
        <v>12</v>
      </c>
      <c r="F295" s="174" t="s">
        <v>446</v>
      </c>
      <c r="G295" s="174" t="s">
        <v>447</v>
      </c>
      <c r="H295" s="182" t="s">
        <v>0</v>
      </c>
    </row>
    <row r="296" spans="1:8" x14ac:dyDescent="0.25">
      <c r="A296" s="101" t="s">
        <v>403</v>
      </c>
      <c r="B296" s="173">
        <v>1807</v>
      </c>
      <c r="C296" s="170" t="s">
        <v>397</v>
      </c>
      <c r="D296" s="174" t="s">
        <v>447</v>
      </c>
      <c r="E296" s="174" t="s">
        <v>12</v>
      </c>
      <c r="F296" s="174" t="s">
        <v>446</v>
      </c>
      <c r="G296" s="174" t="s">
        <v>447</v>
      </c>
      <c r="H296" s="182" t="s">
        <v>0</v>
      </c>
    </row>
    <row r="297" spans="1:8" x14ac:dyDescent="0.25">
      <c r="A297" s="101" t="s">
        <v>226</v>
      </c>
      <c r="B297" s="173">
        <v>1808</v>
      </c>
      <c r="C297" s="170" t="s">
        <v>397</v>
      </c>
      <c r="D297" s="174" t="s">
        <v>447</v>
      </c>
      <c r="E297" s="174" t="s">
        <v>12</v>
      </c>
      <c r="F297" s="174" t="s">
        <v>446</v>
      </c>
      <c r="G297" s="174" t="s">
        <v>447</v>
      </c>
      <c r="H297" s="182" t="s">
        <v>0</v>
      </c>
    </row>
    <row r="298" spans="1:8" x14ac:dyDescent="0.25">
      <c r="A298" s="101" t="s">
        <v>404</v>
      </c>
      <c r="B298" s="173">
        <v>1809</v>
      </c>
      <c r="C298" s="170" t="s">
        <v>397</v>
      </c>
      <c r="D298" s="174" t="s">
        <v>447</v>
      </c>
      <c r="E298" s="174" t="s">
        <v>12</v>
      </c>
      <c r="F298" s="174" t="s">
        <v>446</v>
      </c>
      <c r="G298" s="174" t="s">
        <v>447</v>
      </c>
      <c r="H298" s="182" t="s">
        <v>0</v>
      </c>
    </row>
    <row r="299" spans="1:8" x14ac:dyDescent="0.25">
      <c r="A299" s="101" t="s">
        <v>405</v>
      </c>
      <c r="B299" s="173">
        <v>1810</v>
      </c>
      <c r="C299" s="170" t="s">
        <v>397</v>
      </c>
      <c r="D299" s="174" t="s">
        <v>447</v>
      </c>
      <c r="E299" s="174" t="s">
        <v>12</v>
      </c>
      <c r="F299" s="174" t="s">
        <v>446</v>
      </c>
      <c r="G299" s="174" t="s">
        <v>447</v>
      </c>
      <c r="H299" s="182" t="s">
        <v>0</v>
      </c>
    </row>
    <row r="300" spans="1:8" x14ac:dyDescent="0.25">
      <c r="A300" s="101" t="s">
        <v>406</v>
      </c>
      <c r="B300" s="173">
        <v>1811</v>
      </c>
      <c r="C300" s="170" t="s">
        <v>397</v>
      </c>
      <c r="D300" s="174" t="s">
        <v>447</v>
      </c>
      <c r="E300" s="174" t="s">
        <v>12</v>
      </c>
      <c r="F300" s="174" t="s">
        <v>446</v>
      </c>
      <c r="G300" s="174" t="s">
        <v>447</v>
      </c>
      <c r="H300" s="182" t="s">
        <v>0</v>
      </c>
    </row>
  </sheetData>
  <mergeCells count="1">
    <mergeCell ref="A1:H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307"/>
  <sheetViews>
    <sheetView showGridLines="0" zoomScale="90" zoomScaleNormal="90" workbookViewId="0">
      <pane xSplit="3" ySplit="3" topLeftCell="H4" activePane="bottomRight" state="frozen"/>
      <selection activeCell="A3" sqref="A3"/>
      <selection pane="topRight" activeCell="A3" sqref="A3"/>
      <selection pane="bottomLeft" activeCell="A3" sqref="A3"/>
      <selection pane="bottomRight" activeCell="V2" sqref="V2"/>
    </sheetView>
  </sheetViews>
  <sheetFormatPr baseColWidth="10" defaultColWidth="9.140625" defaultRowHeight="15" x14ac:dyDescent="0.25"/>
  <cols>
    <col min="1" max="1" width="17.28515625" style="3" customWidth="1"/>
    <col min="2" max="2" width="49.42578125" style="3" bestFit="1" customWidth="1"/>
    <col min="3" max="3" width="5.5703125" style="3" bestFit="1" customWidth="1"/>
    <col min="4" max="4" width="5.42578125" style="37" customWidth="1"/>
    <col min="5" max="5" width="5.5703125" style="37" customWidth="1"/>
    <col min="6" max="7" width="5.5703125" style="37" bestFit="1" customWidth="1"/>
    <col min="8" max="9" width="7.7109375" style="37" bestFit="1" customWidth="1"/>
    <col min="10" max="10" width="5.5703125" style="37" bestFit="1" customWidth="1"/>
    <col min="11" max="12" width="5.5703125" style="37" customWidth="1"/>
    <col min="13" max="14" width="5.5703125" style="37" bestFit="1" customWidth="1"/>
    <col min="15" max="16" width="7.7109375" style="37" bestFit="1" customWidth="1"/>
    <col min="17" max="23" width="5.5703125" style="37" bestFit="1" customWidth="1"/>
    <col min="24" max="24" width="9.28515625" style="37" customWidth="1"/>
    <col min="25" max="32" width="5.5703125" style="37" bestFit="1" customWidth="1"/>
    <col min="33" max="33" width="7.7109375" style="37" bestFit="1" customWidth="1"/>
    <col min="34" max="34" width="5.5703125" style="37" bestFit="1" customWidth="1"/>
    <col min="35" max="35" width="7.7109375" style="37" bestFit="1" customWidth="1"/>
    <col min="36" max="38" width="5.5703125" style="37" bestFit="1" customWidth="1"/>
    <col min="39" max="39" width="3.7109375" style="42" bestFit="1" customWidth="1"/>
    <col min="40" max="40" width="4" style="42" bestFit="1" customWidth="1"/>
    <col min="41" max="16384" width="9.140625" style="3"/>
  </cols>
  <sheetData>
    <row r="1" spans="1:40" x14ac:dyDescent="0.25">
      <c r="A1" s="509"/>
      <c r="B1" s="509"/>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c r="AD1" s="509"/>
      <c r="AE1" s="509"/>
      <c r="AF1" s="509"/>
      <c r="AG1" s="509"/>
      <c r="AH1" s="509"/>
      <c r="AI1" s="509"/>
      <c r="AJ1" s="509"/>
      <c r="AK1" s="509"/>
      <c r="AL1" s="509"/>
    </row>
    <row r="2" spans="1:40" s="14" customFormat="1" ht="121.5" customHeight="1" x14ac:dyDescent="0.2">
      <c r="A2" s="184" t="s">
        <v>42</v>
      </c>
      <c r="B2" s="148" t="s">
        <v>41</v>
      </c>
      <c r="C2" s="150" t="s">
        <v>419</v>
      </c>
      <c r="D2" s="163" t="s">
        <v>129</v>
      </c>
      <c r="E2" s="163" t="s">
        <v>130</v>
      </c>
      <c r="F2" s="163" t="s">
        <v>131</v>
      </c>
      <c r="G2" s="163" t="s">
        <v>132</v>
      </c>
      <c r="H2" s="163" t="s">
        <v>133</v>
      </c>
      <c r="I2" s="163" t="s">
        <v>424</v>
      </c>
      <c r="J2" s="163" t="s">
        <v>100</v>
      </c>
      <c r="K2" s="163" t="s">
        <v>470</v>
      </c>
      <c r="L2" s="163" t="s">
        <v>1042</v>
      </c>
      <c r="M2" s="163" t="s">
        <v>137</v>
      </c>
      <c r="N2" s="163" t="s">
        <v>138</v>
      </c>
      <c r="O2" s="163" t="s">
        <v>472</v>
      </c>
      <c r="P2" s="163" t="s">
        <v>139</v>
      </c>
      <c r="Q2" s="163" t="s">
        <v>140</v>
      </c>
      <c r="R2" s="163" t="s">
        <v>417</v>
      </c>
      <c r="S2" s="163" t="s">
        <v>473</v>
      </c>
      <c r="T2" s="163" t="s">
        <v>475</v>
      </c>
      <c r="U2" s="163" t="s">
        <v>1051</v>
      </c>
      <c r="V2" s="163" t="s">
        <v>143</v>
      </c>
      <c r="W2" s="163" t="s">
        <v>144</v>
      </c>
      <c r="X2" s="163" t="s">
        <v>142</v>
      </c>
      <c r="Y2" s="163" t="s">
        <v>161</v>
      </c>
      <c r="Z2" s="163" t="s">
        <v>476</v>
      </c>
      <c r="AA2" s="163" t="s">
        <v>117</v>
      </c>
      <c r="AB2" s="163" t="s">
        <v>148</v>
      </c>
      <c r="AC2" s="163" t="s">
        <v>477</v>
      </c>
      <c r="AD2" s="163" t="s">
        <v>149</v>
      </c>
      <c r="AE2" s="163" t="s">
        <v>150</v>
      </c>
      <c r="AF2" s="163" t="s">
        <v>151</v>
      </c>
      <c r="AG2" s="163" t="s">
        <v>152</v>
      </c>
      <c r="AH2" s="163" t="s">
        <v>411</v>
      </c>
      <c r="AI2" s="163" t="s">
        <v>415</v>
      </c>
      <c r="AJ2" s="163" t="s">
        <v>416</v>
      </c>
      <c r="AK2" s="163" t="s">
        <v>414</v>
      </c>
      <c r="AL2" s="163" t="s">
        <v>153</v>
      </c>
      <c r="AM2" s="43" t="s">
        <v>20</v>
      </c>
      <c r="AN2" s="43" t="s">
        <v>21</v>
      </c>
    </row>
    <row r="3" spans="1:40" ht="15.75" x14ac:dyDescent="0.25">
      <c r="A3" s="184"/>
      <c r="B3" s="148"/>
      <c r="C3" s="150"/>
      <c r="D3" s="165">
        <v>1</v>
      </c>
      <c r="E3" s="165">
        <v>2</v>
      </c>
      <c r="F3" s="165">
        <v>3</v>
      </c>
      <c r="G3" s="165">
        <v>4</v>
      </c>
      <c r="H3" s="165">
        <v>5</v>
      </c>
      <c r="I3" s="165">
        <v>6</v>
      </c>
      <c r="J3" s="165">
        <v>7</v>
      </c>
      <c r="K3" s="165">
        <v>8</v>
      </c>
      <c r="L3" s="165">
        <v>9</v>
      </c>
      <c r="M3" s="166">
        <v>1</v>
      </c>
      <c r="N3" s="166">
        <v>2</v>
      </c>
      <c r="O3" s="166">
        <v>3</v>
      </c>
      <c r="P3" s="166">
        <v>4</v>
      </c>
      <c r="Q3" s="166">
        <v>5</v>
      </c>
      <c r="R3" s="166">
        <v>6</v>
      </c>
      <c r="S3" s="166">
        <v>7</v>
      </c>
      <c r="T3" s="166">
        <v>8</v>
      </c>
      <c r="U3" s="166">
        <v>9</v>
      </c>
      <c r="V3" s="166">
        <v>10</v>
      </c>
      <c r="W3" s="166">
        <v>11</v>
      </c>
      <c r="X3" s="166">
        <v>12</v>
      </c>
      <c r="Y3" s="167">
        <v>1</v>
      </c>
      <c r="Z3" s="167">
        <v>2</v>
      </c>
      <c r="AA3" s="167">
        <v>3</v>
      </c>
      <c r="AB3" s="167">
        <v>4</v>
      </c>
      <c r="AC3" s="167">
        <v>5</v>
      </c>
      <c r="AD3" s="167">
        <v>6</v>
      </c>
      <c r="AE3" s="167">
        <v>7</v>
      </c>
      <c r="AF3" s="167">
        <v>8</v>
      </c>
      <c r="AG3" s="167">
        <v>9</v>
      </c>
      <c r="AH3" s="167">
        <v>10</v>
      </c>
      <c r="AI3" s="167">
        <v>11</v>
      </c>
      <c r="AJ3" s="167">
        <v>12</v>
      </c>
      <c r="AK3" s="167">
        <v>13</v>
      </c>
      <c r="AL3" s="167">
        <v>14</v>
      </c>
    </row>
    <row r="4" spans="1:40" ht="38.25" x14ac:dyDescent="0.25">
      <c r="A4" s="16"/>
      <c r="B4" s="151" t="s">
        <v>87</v>
      </c>
      <c r="C4" s="183"/>
      <c r="D4" s="168">
        <v>2012</v>
      </c>
      <c r="E4" s="168" t="s">
        <v>423</v>
      </c>
      <c r="F4" s="168" t="s">
        <v>541</v>
      </c>
      <c r="G4" s="168">
        <v>2012</v>
      </c>
      <c r="H4" s="168">
        <v>2012</v>
      </c>
      <c r="I4" s="85" t="s">
        <v>422</v>
      </c>
      <c r="J4" s="85">
        <v>2017</v>
      </c>
      <c r="K4" s="85">
        <v>2017</v>
      </c>
      <c r="L4" s="85">
        <v>2017</v>
      </c>
      <c r="M4" s="86">
        <v>2009</v>
      </c>
      <c r="N4" s="86">
        <v>2013</v>
      </c>
      <c r="O4" s="86">
        <v>2013</v>
      </c>
      <c r="P4" s="86">
        <v>2003</v>
      </c>
      <c r="Q4" s="86">
        <v>2013</v>
      </c>
      <c r="R4" s="86">
        <v>2013</v>
      </c>
      <c r="S4" s="86">
        <v>2013</v>
      </c>
      <c r="T4" s="86" t="s">
        <v>408</v>
      </c>
      <c r="U4" s="86">
        <v>2013</v>
      </c>
      <c r="V4" s="86">
        <v>2002</v>
      </c>
      <c r="W4" s="88">
        <v>2013</v>
      </c>
      <c r="X4" s="86">
        <v>2017</v>
      </c>
      <c r="Y4" s="89">
        <v>2012</v>
      </c>
      <c r="Z4" s="89">
        <v>2015</v>
      </c>
      <c r="AA4" s="89">
        <v>2015</v>
      </c>
      <c r="AB4" s="89">
        <v>2013</v>
      </c>
      <c r="AC4" s="89">
        <v>2013</v>
      </c>
      <c r="AD4" s="89">
        <v>2013</v>
      </c>
      <c r="AE4" s="89">
        <v>2013</v>
      </c>
      <c r="AF4" s="89">
        <v>2013</v>
      </c>
      <c r="AG4" s="89">
        <v>2013</v>
      </c>
      <c r="AH4" s="89">
        <v>2016</v>
      </c>
      <c r="AI4" s="89">
        <v>2016</v>
      </c>
      <c r="AJ4" s="89">
        <v>2016</v>
      </c>
      <c r="AK4" s="89">
        <v>2016</v>
      </c>
      <c r="AL4" s="89">
        <v>2013</v>
      </c>
    </row>
    <row r="5" spans="1:40" x14ac:dyDescent="0.25">
      <c r="A5" s="138" t="s">
        <v>229</v>
      </c>
      <c r="B5" s="139" t="s">
        <v>171</v>
      </c>
      <c r="C5" s="140">
        <v>101</v>
      </c>
      <c r="D5" s="135">
        <f>IF('Datos de Indicador'!D6="No Dato",1,IF('Imputacion de Datos Indicador'!D6&lt;&gt;"",1,0))</f>
        <v>0</v>
      </c>
      <c r="E5" s="135">
        <f>IF('Datos de Indicador'!E6="No Dato",1,IF('Imputacion de Datos Indicador'!E6&lt;&gt;"",1,0))</f>
        <v>0</v>
      </c>
      <c r="F5" s="135">
        <f>IF('Datos de Indicador'!F6="No Dato",1,IF('Imputacion de Datos Indicador'!F6&lt;&gt;"",1,0))</f>
        <v>0</v>
      </c>
      <c r="G5" s="135">
        <f>IF('Datos de Indicador'!G6="No Dato",1,IF('Imputacion de Datos Indicador'!G6&lt;&gt;"",1,0))</f>
        <v>0</v>
      </c>
      <c r="H5" s="135">
        <f>IF('Datos de Indicador'!H6="No Dato",1,IF('Imputacion de Datos Indicador'!H6&lt;&gt;"",1,0))</f>
        <v>0</v>
      </c>
      <c r="I5" s="135">
        <f>IF('Datos de Indicador'!I6="No Dato",1,IF('Imputacion de Datos Indicador'!I6&lt;&gt;"",1,0))</f>
        <v>0</v>
      </c>
      <c r="J5" s="135">
        <f>IF('Datos de Indicador'!J6="No Dato",1,IF('Imputacion de Datos Indicador'!J6&lt;&gt;"",1,0))</f>
        <v>0</v>
      </c>
      <c r="K5" s="135">
        <f>IF('Datos de Indicador'!K6="No Dato",1,IF('Imputacion de Datos Indicador'!K6&lt;&gt;"",1,0))</f>
        <v>0</v>
      </c>
      <c r="L5" s="135">
        <f>IF('Datos de Indicador'!L6="No Dato",1,IF('Imputacion de Datos Indicador'!L6&lt;&gt;"",1,0))</f>
        <v>0</v>
      </c>
      <c r="M5" s="135">
        <f>IF('Datos de Indicador'!M6="No Dato",1,IF('Imputacion de Datos Indicador'!M6&lt;&gt;"",1,0))</f>
        <v>0</v>
      </c>
      <c r="N5" s="135">
        <f>IF('Datos de Indicador'!N6="No Dato",1,IF('Imputacion de Datos Indicador'!N6&lt;&gt;"",1,0))</f>
        <v>0</v>
      </c>
      <c r="O5" s="135">
        <f>IF('Datos de Indicador'!O6="No Dato",1,IF('Imputacion de Datos Indicador'!O6&lt;&gt;"",1,0))</f>
        <v>0</v>
      </c>
      <c r="P5" s="135">
        <f>IF('Datos de Indicador'!P6="No Dato",1,IF('Imputacion de Datos Indicador'!P6&lt;&gt;"",1,0))</f>
        <v>0</v>
      </c>
      <c r="Q5" s="135">
        <f>IF('Datos de Indicador'!Q6="No Dato",1,IF('Imputacion de Datos Indicador'!Q6&lt;&gt;"",1,0))</f>
        <v>0</v>
      </c>
      <c r="R5" s="135">
        <f>IF('Datos de Indicador'!R6="No Dato",1,IF('Imputacion de Datos Indicador'!R6&lt;&gt;"",1,0))</f>
        <v>0</v>
      </c>
      <c r="S5" s="135">
        <f>IF('Datos de Indicador'!S6="No Dato",1,IF('Imputacion de Datos Indicador'!S6&lt;&gt;"",1,0))</f>
        <v>0</v>
      </c>
      <c r="T5" s="135">
        <f>IF('Datos de Indicador'!T6="No Dato",1,IF('Imputacion de Datos Indicador'!T6&lt;&gt;"",1,0))</f>
        <v>0</v>
      </c>
      <c r="U5" s="135">
        <f>IF('Datos de Indicador'!U6="No Dato",1,IF('Imputacion de Datos Indicador'!U6&lt;&gt;"",1,0))</f>
        <v>0</v>
      </c>
      <c r="V5" s="135">
        <f>IF('Datos de Indicador'!V6="No Dato",1,IF('Imputacion de Datos Indicador'!V6&lt;&gt;"",1,0))</f>
        <v>0</v>
      </c>
      <c r="W5" s="135">
        <f>IF('Datos de Indicador'!W6="No Dato",1,IF('Imputacion de Datos Indicador'!W6&lt;&gt;"",1,0))</f>
        <v>0</v>
      </c>
      <c r="X5" s="135">
        <f>IF('Datos de Indicador'!X6="No Dato",1,IF('Imputacion de Datos Indicador'!X6&lt;&gt;"",1,0))</f>
        <v>0</v>
      </c>
      <c r="Y5" s="135">
        <f>IF('Datos de Indicador'!Y6="No Dato",1,IF('Imputacion de Datos Indicador'!Y6&lt;&gt;"",1,0))</f>
        <v>0</v>
      </c>
      <c r="Z5" s="135">
        <f>IF('Datos de Indicador'!Z6="No Dato",1,IF('Imputacion de Datos Indicador'!Z6&lt;&gt;"",1,0))</f>
        <v>0</v>
      </c>
      <c r="AA5" s="135">
        <f>IF('Datos de Indicador'!AA6="No Dato",1,IF('Imputacion de Datos Indicador'!AA6&lt;&gt;"",1,0))</f>
        <v>0</v>
      </c>
      <c r="AB5" s="135">
        <f>IF('Datos de Indicador'!AB6="No Dato",1,IF('Imputacion de Datos Indicador'!AB6&lt;&gt;"",1,0))</f>
        <v>0</v>
      </c>
      <c r="AC5" s="135">
        <f>IF('Datos de Indicador'!AC6="No Dato",1,IF('Imputacion de Datos Indicador'!AC6&lt;&gt;"",1,0))</f>
        <v>0</v>
      </c>
      <c r="AD5" s="135">
        <f>IF('Datos de Indicador'!AD6="No Dato",1,IF('Imputacion de Datos Indicador'!AD6&lt;&gt;"",1,0))</f>
        <v>0</v>
      </c>
      <c r="AE5" s="135">
        <f>IF('Datos de Indicador'!AE6="No Dato",1,IF('Imputacion de Datos Indicador'!AE6&lt;&gt;"",1,0))</f>
        <v>0</v>
      </c>
      <c r="AF5" s="135">
        <f>IF('Datos de Indicador'!AF6="No Dato",1,IF('Imputacion de Datos Indicador'!AF6&lt;&gt;"",1,0))</f>
        <v>0</v>
      </c>
      <c r="AG5" s="135">
        <f>IF('Datos de Indicador'!AG6="No Dato",1,IF('Imputacion de Datos Indicador'!AG6&lt;&gt;"",1,0))</f>
        <v>0</v>
      </c>
      <c r="AH5" s="135">
        <f>IF('Datos de Indicador'!AH6="No Dato",1,IF('Imputacion de Datos Indicador'!AH6&lt;&gt;"",1,0))</f>
        <v>0</v>
      </c>
      <c r="AI5" s="135">
        <f>IF('Datos de Indicador'!AI6="No Dato",1,IF('Imputacion de Datos Indicador'!AI6&lt;&gt;"",1,0))</f>
        <v>0</v>
      </c>
      <c r="AJ5" s="135">
        <f>IF('Datos de Indicador'!AJ6="No Dato",1,IF('Imputacion de Datos Indicador'!AJ6&lt;&gt;"",1,0))</f>
        <v>0</v>
      </c>
      <c r="AK5" s="135">
        <f>IF('Datos de Indicador'!AK6="No Dato",1,IF('Imputacion de Datos Indicador'!AK6&lt;&gt;"",1,0))</f>
        <v>0</v>
      </c>
      <c r="AL5" s="135">
        <f>IF('Datos de Indicador'!AL6="No Dato",1,IF('Imputacion de Datos Indicador'!AL6&lt;&gt;"",1,0))</f>
        <v>0</v>
      </c>
      <c r="AM5" s="204">
        <f t="shared" ref="AM5:AM68" si="0" xml:space="preserve"> SUM(D5:AL5)</f>
        <v>0</v>
      </c>
      <c r="AN5" s="44">
        <f>AM5/35</f>
        <v>0</v>
      </c>
    </row>
    <row r="6" spans="1:40" x14ac:dyDescent="0.25">
      <c r="A6" s="138" t="s">
        <v>229</v>
      </c>
      <c r="B6" s="139" t="s">
        <v>172</v>
      </c>
      <c r="C6" s="140">
        <v>102</v>
      </c>
      <c r="D6" s="135">
        <f>IF('Datos de Indicador'!D7="No Dato",1,IF('Imputacion de Datos Indicador'!D7&lt;&gt;"",1,0))</f>
        <v>0</v>
      </c>
      <c r="E6" s="135">
        <f>IF('Datos de Indicador'!E7="No Dato",1,IF('Imputacion de Datos Indicador'!E7&lt;&gt;"",1,0))</f>
        <v>0</v>
      </c>
      <c r="F6" s="135">
        <f>IF('Datos de Indicador'!F7="No Dato",1,IF('Imputacion de Datos Indicador'!F7&lt;&gt;"",1,0))</f>
        <v>0</v>
      </c>
      <c r="G6" s="135">
        <f>IF('Datos de Indicador'!G7="No Dato",1,IF('Imputacion de Datos Indicador'!G7&lt;&gt;"",1,0))</f>
        <v>0</v>
      </c>
      <c r="H6" s="135">
        <f>IF('Datos de Indicador'!H7="No Dato",1,IF('Imputacion de Datos Indicador'!H7&lt;&gt;"",1,0))</f>
        <v>0</v>
      </c>
      <c r="I6" s="135">
        <f>IF('Datos de Indicador'!I7="No Dato",1,IF('Imputacion de Datos Indicador'!I7&lt;&gt;"",1,0))</f>
        <v>0</v>
      </c>
      <c r="J6" s="135">
        <f>IF('Datos de Indicador'!J7="No Dato",1,IF('Imputacion de Datos Indicador'!J7&lt;&gt;"",1,0))</f>
        <v>0</v>
      </c>
      <c r="K6" s="135">
        <f>IF('Datos de Indicador'!K7="No Dato",1,IF('Imputacion de Datos Indicador'!K7&lt;&gt;"",1,0))</f>
        <v>0</v>
      </c>
      <c r="L6" s="135">
        <f>IF('Datos de Indicador'!L7="No Dato",1,IF('Imputacion de Datos Indicador'!L7&lt;&gt;"",1,0))</f>
        <v>0</v>
      </c>
      <c r="M6" s="135">
        <f>IF('Datos de Indicador'!M7="No Dato",1,IF('Imputacion de Datos Indicador'!M7&lt;&gt;"",1,0))</f>
        <v>0</v>
      </c>
      <c r="N6" s="135">
        <f>IF('Datos de Indicador'!N7="No Dato",1,IF('Imputacion de Datos Indicador'!N7&lt;&gt;"",1,0))</f>
        <v>0</v>
      </c>
      <c r="O6" s="135">
        <f>IF('Datos de Indicador'!O7="No Dato",1,IF('Imputacion de Datos Indicador'!O7&lt;&gt;"",1,0))</f>
        <v>0</v>
      </c>
      <c r="P6" s="135">
        <f>IF('Datos de Indicador'!P7="No Dato",1,IF('Imputacion de Datos Indicador'!P7&lt;&gt;"",1,0))</f>
        <v>0</v>
      </c>
      <c r="Q6" s="135">
        <f>IF('Datos de Indicador'!Q7="No Dato",1,IF('Imputacion de Datos Indicador'!Q7&lt;&gt;"",1,0))</f>
        <v>0</v>
      </c>
      <c r="R6" s="135">
        <f>IF('Datos de Indicador'!R7="No Dato",1,IF('Imputacion de Datos Indicador'!R7&lt;&gt;"",1,0))</f>
        <v>0</v>
      </c>
      <c r="S6" s="135">
        <f>IF('Datos de Indicador'!S7="No Dato",1,IF('Imputacion de Datos Indicador'!S7&lt;&gt;"",1,0))</f>
        <v>0</v>
      </c>
      <c r="T6" s="135">
        <f>IF('Datos de Indicador'!T7="No Dato",1,IF('Imputacion de Datos Indicador'!T7&lt;&gt;"",1,0))</f>
        <v>0</v>
      </c>
      <c r="U6" s="135">
        <f>IF('Datos de Indicador'!U7="No Dato",1,IF('Imputacion de Datos Indicador'!U7&lt;&gt;"",1,0))</f>
        <v>0</v>
      </c>
      <c r="V6" s="135">
        <f>IF('Datos de Indicador'!V7="No Dato",1,IF('Imputacion de Datos Indicador'!V7&lt;&gt;"",1,0))</f>
        <v>0</v>
      </c>
      <c r="W6" s="135">
        <f>IF('Datos de Indicador'!W7="No Dato",1,IF('Imputacion de Datos Indicador'!W7&lt;&gt;"",1,0))</f>
        <v>0</v>
      </c>
      <c r="X6" s="135">
        <f>IF('Datos de Indicador'!X7="No Dato",1,IF('Imputacion de Datos Indicador'!X7&lt;&gt;"",1,0))</f>
        <v>0</v>
      </c>
      <c r="Y6" s="135">
        <f>IF('Datos de Indicador'!Y7="No Dato",1,IF('Imputacion de Datos Indicador'!Y7&lt;&gt;"",1,0))</f>
        <v>0</v>
      </c>
      <c r="Z6" s="135">
        <f>IF('Datos de Indicador'!Z7="No Dato",1,IF('Imputacion de Datos Indicador'!Z7&lt;&gt;"",1,0))</f>
        <v>0</v>
      </c>
      <c r="AA6" s="135">
        <f>IF('Datos de Indicador'!AA7="No Dato",1,IF('Imputacion de Datos Indicador'!AA7&lt;&gt;"",1,0))</f>
        <v>0</v>
      </c>
      <c r="AB6" s="135">
        <f>IF('Datos de Indicador'!AB7="No Dato",1,IF('Imputacion de Datos Indicador'!AB7&lt;&gt;"",1,0))</f>
        <v>0</v>
      </c>
      <c r="AC6" s="135">
        <f>IF('Datos de Indicador'!AC7="No Dato",1,IF('Imputacion de Datos Indicador'!AC7&lt;&gt;"",1,0))</f>
        <v>0</v>
      </c>
      <c r="AD6" s="135">
        <f>IF('Datos de Indicador'!AD7="No Dato",1,IF('Imputacion de Datos Indicador'!AD7&lt;&gt;"",1,0))</f>
        <v>0</v>
      </c>
      <c r="AE6" s="135">
        <f>IF('Datos de Indicador'!AE7="No Dato",1,IF('Imputacion de Datos Indicador'!AE7&lt;&gt;"",1,0))</f>
        <v>0</v>
      </c>
      <c r="AF6" s="135">
        <f>IF('Datos de Indicador'!AF7="No Dato",1,IF('Imputacion de Datos Indicador'!AF7&lt;&gt;"",1,0))</f>
        <v>0</v>
      </c>
      <c r="AG6" s="135">
        <f>IF('Datos de Indicador'!AG7="No Dato",1,IF('Imputacion de Datos Indicador'!AG7&lt;&gt;"",1,0))</f>
        <v>0</v>
      </c>
      <c r="AH6" s="135">
        <f>IF('Datos de Indicador'!AH7="No Dato",1,IF('Imputacion de Datos Indicador'!AH7&lt;&gt;"",1,0))</f>
        <v>0</v>
      </c>
      <c r="AI6" s="135">
        <f>IF('Datos de Indicador'!AI7="No Dato",1,IF('Imputacion de Datos Indicador'!AI7&lt;&gt;"",1,0))</f>
        <v>0</v>
      </c>
      <c r="AJ6" s="135">
        <f>IF('Datos de Indicador'!AJ7="No Dato",1,IF('Imputacion de Datos Indicador'!AJ7&lt;&gt;"",1,0))</f>
        <v>0</v>
      </c>
      <c r="AK6" s="135">
        <f>IF('Datos de Indicador'!AK7="No Dato",1,IF('Imputacion de Datos Indicador'!AK7&lt;&gt;"",1,0))</f>
        <v>0</v>
      </c>
      <c r="AL6" s="135">
        <f>IF('Datos de Indicador'!AL7="No Dato",1,IF('Imputacion de Datos Indicador'!AL7&lt;&gt;"",1,0))</f>
        <v>0</v>
      </c>
      <c r="AM6" s="204">
        <f t="shared" si="0"/>
        <v>0</v>
      </c>
      <c r="AN6" s="44">
        <f t="shared" ref="AN6:AN69" si="1">AM6/35</f>
        <v>0</v>
      </c>
    </row>
    <row r="7" spans="1:40" x14ac:dyDescent="0.25">
      <c r="A7" s="138" t="s">
        <v>229</v>
      </c>
      <c r="B7" s="139" t="s">
        <v>173</v>
      </c>
      <c r="C7" s="140">
        <v>103</v>
      </c>
      <c r="D7" s="135">
        <f>IF('Datos de Indicador'!D8="No Dato",1,IF('Imputacion de Datos Indicador'!D8&lt;&gt;"",1,0))</f>
        <v>0</v>
      </c>
      <c r="E7" s="135">
        <f>IF('Datos de Indicador'!E8="No Dato",1,IF('Imputacion de Datos Indicador'!E8&lt;&gt;"",1,0))</f>
        <v>0</v>
      </c>
      <c r="F7" s="135">
        <f>IF('Datos de Indicador'!F8="No Dato",1,IF('Imputacion de Datos Indicador'!F8&lt;&gt;"",1,0))</f>
        <v>0</v>
      </c>
      <c r="G7" s="135">
        <f>IF('Datos de Indicador'!G8="No Dato",1,IF('Imputacion de Datos Indicador'!G8&lt;&gt;"",1,0))</f>
        <v>0</v>
      </c>
      <c r="H7" s="135">
        <f>IF('Datos de Indicador'!H8="No Dato",1,IF('Imputacion de Datos Indicador'!H8&lt;&gt;"",1,0))</f>
        <v>0</v>
      </c>
      <c r="I7" s="135">
        <f>IF('Datos de Indicador'!I8="No Dato",1,IF('Imputacion de Datos Indicador'!I8&lt;&gt;"",1,0))</f>
        <v>0</v>
      </c>
      <c r="J7" s="135">
        <f>IF('Datos de Indicador'!J8="No Dato",1,IF('Imputacion de Datos Indicador'!J8&lt;&gt;"",1,0))</f>
        <v>0</v>
      </c>
      <c r="K7" s="135">
        <f>IF('Datos de Indicador'!K8="No Dato",1,IF('Imputacion de Datos Indicador'!K8&lt;&gt;"",1,0))</f>
        <v>0</v>
      </c>
      <c r="L7" s="135">
        <f>IF('Datos de Indicador'!L8="No Dato",1,IF('Imputacion de Datos Indicador'!L8&lt;&gt;"",1,0))</f>
        <v>0</v>
      </c>
      <c r="M7" s="135">
        <f>IF('Datos de Indicador'!M8="No Dato",1,IF('Imputacion de Datos Indicador'!M8&lt;&gt;"",1,0))</f>
        <v>0</v>
      </c>
      <c r="N7" s="135">
        <f>IF('Datos de Indicador'!N8="No Dato",1,IF('Imputacion de Datos Indicador'!N8&lt;&gt;"",1,0))</f>
        <v>0</v>
      </c>
      <c r="O7" s="135">
        <f>IF('Datos de Indicador'!O8="No Dato",1,IF('Imputacion de Datos Indicador'!O8&lt;&gt;"",1,0))</f>
        <v>0</v>
      </c>
      <c r="P7" s="135">
        <f>IF('Datos de Indicador'!P8="No Dato",1,IF('Imputacion de Datos Indicador'!P8&lt;&gt;"",1,0))</f>
        <v>0</v>
      </c>
      <c r="Q7" s="135">
        <f>IF('Datos de Indicador'!Q8="No Dato",1,IF('Imputacion de Datos Indicador'!Q8&lt;&gt;"",1,0))</f>
        <v>1</v>
      </c>
      <c r="R7" s="135">
        <f>IF('Datos de Indicador'!R8="No Dato",1,IF('Imputacion de Datos Indicador'!R8&lt;&gt;"",1,0))</f>
        <v>0</v>
      </c>
      <c r="S7" s="135">
        <f>IF('Datos de Indicador'!S8="No Dato",1,IF('Imputacion de Datos Indicador'!S8&lt;&gt;"",1,0))</f>
        <v>0</v>
      </c>
      <c r="T7" s="135">
        <f>IF('Datos de Indicador'!T8="No Dato",1,IF('Imputacion de Datos Indicador'!T8&lt;&gt;"",1,0))</f>
        <v>0</v>
      </c>
      <c r="U7" s="135">
        <f>IF('Datos de Indicador'!U8="No Dato",1,IF('Imputacion de Datos Indicador'!U8&lt;&gt;"",1,0))</f>
        <v>0</v>
      </c>
      <c r="V7" s="135">
        <f>IF('Datos de Indicador'!V8="No Dato",1,IF('Imputacion de Datos Indicador'!V8&lt;&gt;"",1,0))</f>
        <v>0</v>
      </c>
      <c r="W7" s="135">
        <f>IF('Datos de Indicador'!W8="No Dato",1,IF('Imputacion de Datos Indicador'!W8&lt;&gt;"",1,0))</f>
        <v>0</v>
      </c>
      <c r="X7" s="135">
        <f>IF('Datos de Indicador'!X8="No Dato",1,IF('Imputacion de Datos Indicador'!X8&lt;&gt;"",1,0))</f>
        <v>0</v>
      </c>
      <c r="Y7" s="135">
        <f>IF('Datos de Indicador'!Y8="No Dato",1,IF('Imputacion de Datos Indicador'!Y8&lt;&gt;"",1,0))</f>
        <v>0</v>
      </c>
      <c r="Z7" s="135">
        <f>IF('Datos de Indicador'!Z8="No Dato",1,IF('Imputacion de Datos Indicador'!Z8&lt;&gt;"",1,0))</f>
        <v>0</v>
      </c>
      <c r="AA7" s="135">
        <f>IF('Datos de Indicador'!AA8="No Dato",1,IF('Imputacion de Datos Indicador'!AA8&lt;&gt;"",1,0))</f>
        <v>0</v>
      </c>
      <c r="AB7" s="135">
        <f>IF('Datos de Indicador'!AB8="No Dato",1,IF('Imputacion de Datos Indicador'!AB8&lt;&gt;"",1,0))</f>
        <v>0</v>
      </c>
      <c r="AC7" s="135">
        <f>IF('Datos de Indicador'!AC8="No Dato",1,IF('Imputacion de Datos Indicador'!AC8&lt;&gt;"",1,0))</f>
        <v>0</v>
      </c>
      <c r="AD7" s="135">
        <f>IF('Datos de Indicador'!AD8="No Dato",1,IF('Imputacion de Datos Indicador'!AD8&lt;&gt;"",1,0))</f>
        <v>0</v>
      </c>
      <c r="AE7" s="135">
        <f>IF('Datos de Indicador'!AE8="No Dato",1,IF('Imputacion de Datos Indicador'!AE8&lt;&gt;"",1,0))</f>
        <v>0</v>
      </c>
      <c r="AF7" s="135">
        <f>IF('Datos de Indicador'!AF8="No Dato",1,IF('Imputacion de Datos Indicador'!AF8&lt;&gt;"",1,0))</f>
        <v>0</v>
      </c>
      <c r="AG7" s="135">
        <f>IF('Datos de Indicador'!AG8="No Dato",1,IF('Imputacion de Datos Indicador'!AG8&lt;&gt;"",1,0))</f>
        <v>0</v>
      </c>
      <c r="AH7" s="135">
        <f>IF('Datos de Indicador'!AH8="No Dato",1,IF('Imputacion de Datos Indicador'!AH8&lt;&gt;"",1,0))</f>
        <v>0</v>
      </c>
      <c r="AI7" s="135">
        <f>IF('Datos de Indicador'!AI8="No Dato",1,IF('Imputacion de Datos Indicador'!AI8&lt;&gt;"",1,0))</f>
        <v>0</v>
      </c>
      <c r="AJ7" s="135">
        <f>IF('Datos de Indicador'!AJ8="No Dato",1,IF('Imputacion de Datos Indicador'!AJ8&lt;&gt;"",1,0))</f>
        <v>0</v>
      </c>
      <c r="AK7" s="135">
        <f>IF('Datos de Indicador'!AK8="No Dato",1,IF('Imputacion de Datos Indicador'!AK8&lt;&gt;"",1,0))</f>
        <v>0</v>
      </c>
      <c r="AL7" s="135">
        <f>IF('Datos de Indicador'!AL8="No Dato",1,IF('Imputacion de Datos Indicador'!AL8&lt;&gt;"",1,0))</f>
        <v>0</v>
      </c>
      <c r="AM7" s="204">
        <f t="shared" si="0"/>
        <v>1</v>
      </c>
      <c r="AN7" s="44">
        <f t="shared" si="1"/>
        <v>2.8571428571428571E-2</v>
      </c>
    </row>
    <row r="8" spans="1:40" x14ac:dyDescent="0.25">
      <c r="A8" s="138" t="s">
        <v>229</v>
      </c>
      <c r="B8" s="139" t="s">
        <v>174</v>
      </c>
      <c r="C8" s="140">
        <v>104</v>
      </c>
      <c r="D8" s="135">
        <f>IF('Datos de Indicador'!D9="No Dato",1,IF('Imputacion de Datos Indicador'!D9&lt;&gt;"",1,0))</f>
        <v>0</v>
      </c>
      <c r="E8" s="135">
        <f>IF('Datos de Indicador'!E9="No Dato",1,IF('Imputacion de Datos Indicador'!E9&lt;&gt;"",1,0))</f>
        <v>0</v>
      </c>
      <c r="F8" s="135">
        <f>IF('Datos de Indicador'!F9="No Dato",1,IF('Imputacion de Datos Indicador'!F9&lt;&gt;"",1,0))</f>
        <v>0</v>
      </c>
      <c r="G8" s="135">
        <f>IF('Datos de Indicador'!G9="No Dato",1,IF('Imputacion de Datos Indicador'!G9&lt;&gt;"",1,0))</f>
        <v>0</v>
      </c>
      <c r="H8" s="135">
        <f>IF('Datos de Indicador'!H9="No Dato",1,IF('Imputacion de Datos Indicador'!H9&lt;&gt;"",1,0))</f>
        <v>0</v>
      </c>
      <c r="I8" s="135">
        <f>IF('Datos de Indicador'!I9="No Dato",1,IF('Imputacion de Datos Indicador'!I9&lt;&gt;"",1,0))</f>
        <v>0</v>
      </c>
      <c r="J8" s="135">
        <f>IF('Datos de Indicador'!J9="No Dato",1,IF('Imputacion de Datos Indicador'!J9&lt;&gt;"",1,0))</f>
        <v>0</v>
      </c>
      <c r="K8" s="135">
        <f>IF('Datos de Indicador'!K9="No Dato",1,IF('Imputacion de Datos Indicador'!K9&lt;&gt;"",1,0))</f>
        <v>0</v>
      </c>
      <c r="L8" s="135">
        <f>IF('Datos de Indicador'!L9="No Dato",1,IF('Imputacion de Datos Indicador'!L9&lt;&gt;"",1,0))</f>
        <v>0</v>
      </c>
      <c r="M8" s="135">
        <f>IF('Datos de Indicador'!M9="No Dato",1,IF('Imputacion de Datos Indicador'!M9&lt;&gt;"",1,0))</f>
        <v>0</v>
      </c>
      <c r="N8" s="135">
        <f>IF('Datos de Indicador'!N9="No Dato",1,IF('Imputacion de Datos Indicador'!N9&lt;&gt;"",1,0))</f>
        <v>0</v>
      </c>
      <c r="O8" s="135">
        <f>IF('Datos de Indicador'!O9="No Dato",1,IF('Imputacion de Datos Indicador'!O9&lt;&gt;"",1,0))</f>
        <v>0</v>
      </c>
      <c r="P8" s="135">
        <f>IF('Datos de Indicador'!P9="No Dato",1,IF('Imputacion de Datos Indicador'!P9&lt;&gt;"",1,0))</f>
        <v>0</v>
      </c>
      <c r="Q8" s="135">
        <f>IF('Datos de Indicador'!Q9="No Dato",1,IF('Imputacion de Datos Indicador'!Q9&lt;&gt;"",1,0))</f>
        <v>0</v>
      </c>
      <c r="R8" s="135">
        <f>IF('Datos de Indicador'!R9="No Dato",1,IF('Imputacion de Datos Indicador'!R9&lt;&gt;"",1,0))</f>
        <v>0</v>
      </c>
      <c r="S8" s="135">
        <f>IF('Datos de Indicador'!S9="No Dato",1,IF('Imputacion de Datos Indicador'!S9&lt;&gt;"",1,0))</f>
        <v>0</v>
      </c>
      <c r="T8" s="135">
        <f>IF('Datos de Indicador'!T9="No Dato",1,IF('Imputacion de Datos Indicador'!T9&lt;&gt;"",1,0))</f>
        <v>0</v>
      </c>
      <c r="U8" s="135">
        <f>IF('Datos de Indicador'!U9="No Dato",1,IF('Imputacion de Datos Indicador'!U9&lt;&gt;"",1,0))</f>
        <v>0</v>
      </c>
      <c r="V8" s="135">
        <f>IF('Datos de Indicador'!V9="No Dato",1,IF('Imputacion de Datos Indicador'!V9&lt;&gt;"",1,0))</f>
        <v>0</v>
      </c>
      <c r="W8" s="135">
        <f>IF('Datos de Indicador'!W9="No Dato",1,IF('Imputacion de Datos Indicador'!W9&lt;&gt;"",1,0))</f>
        <v>0</v>
      </c>
      <c r="X8" s="135">
        <f>IF('Datos de Indicador'!X9="No Dato",1,IF('Imputacion de Datos Indicador'!X9&lt;&gt;"",1,0))</f>
        <v>0</v>
      </c>
      <c r="Y8" s="135">
        <f>IF('Datos de Indicador'!Y9="No Dato",1,IF('Imputacion de Datos Indicador'!Y9&lt;&gt;"",1,0))</f>
        <v>0</v>
      </c>
      <c r="Z8" s="135">
        <f>IF('Datos de Indicador'!Z9="No Dato",1,IF('Imputacion de Datos Indicador'!Z9&lt;&gt;"",1,0))</f>
        <v>0</v>
      </c>
      <c r="AA8" s="135">
        <f>IF('Datos de Indicador'!AA9="No Dato",1,IF('Imputacion de Datos Indicador'!AA9&lt;&gt;"",1,0))</f>
        <v>0</v>
      </c>
      <c r="AB8" s="135">
        <f>IF('Datos de Indicador'!AB9="No Dato",1,IF('Imputacion de Datos Indicador'!AB9&lt;&gt;"",1,0))</f>
        <v>0</v>
      </c>
      <c r="AC8" s="135">
        <f>IF('Datos de Indicador'!AC9="No Dato",1,IF('Imputacion de Datos Indicador'!AC9&lt;&gt;"",1,0))</f>
        <v>0</v>
      </c>
      <c r="AD8" s="135">
        <f>IF('Datos de Indicador'!AD9="No Dato",1,IF('Imputacion de Datos Indicador'!AD9&lt;&gt;"",1,0))</f>
        <v>0</v>
      </c>
      <c r="AE8" s="135">
        <f>IF('Datos de Indicador'!AE9="No Dato",1,IF('Imputacion de Datos Indicador'!AE9&lt;&gt;"",1,0))</f>
        <v>0</v>
      </c>
      <c r="AF8" s="135">
        <f>IF('Datos de Indicador'!AF9="No Dato",1,IF('Imputacion de Datos Indicador'!AF9&lt;&gt;"",1,0))</f>
        <v>0</v>
      </c>
      <c r="AG8" s="135">
        <f>IF('Datos de Indicador'!AG9="No Dato",1,IF('Imputacion de Datos Indicador'!AG9&lt;&gt;"",1,0))</f>
        <v>0</v>
      </c>
      <c r="AH8" s="135">
        <f>IF('Datos de Indicador'!AH9="No Dato",1,IF('Imputacion de Datos Indicador'!AH9&lt;&gt;"",1,0))</f>
        <v>0</v>
      </c>
      <c r="AI8" s="135">
        <f>IF('Datos de Indicador'!AI9="No Dato",1,IF('Imputacion de Datos Indicador'!AI9&lt;&gt;"",1,0))</f>
        <v>0</v>
      </c>
      <c r="AJ8" s="135">
        <f>IF('Datos de Indicador'!AJ9="No Dato",1,IF('Imputacion de Datos Indicador'!AJ9&lt;&gt;"",1,0))</f>
        <v>0</v>
      </c>
      <c r="AK8" s="135">
        <f>IF('Datos de Indicador'!AK9="No Dato",1,IF('Imputacion de Datos Indicador'!AK9&lt;&gt;"",1,0))</f>
        <v>0</v>
      </c>
      <c r="AL8" s="135">
        <f>IF('Datos de Indicador'!AL9="No Dato",1,IF('Imputacion de Datos Indicador'!AL9&lt;&gt;"",1,0))</f>
        <v>0</v>
      </c>
      <c r="AM8" s="204">
        <f t="shared" si="0"/>
        <v>0</v>
      </c>
      <c r="AN8" s="44">
        <f t="shared" si="1"/>
        <v>0</v>
      </c>
    </row>
    <row r="9" spans="1:40" x14ac:dyDescent="0.25">
      <c r="A9" s="138" t="s">
        <v>229</v>
      </c>
      <c r="B9" s="139" t="s">
        <v>175</v>
      </c>
      <c r="C9" s="140">
        <v>105</v>
      </c>
      <c r="D9" s="135">
        <f>IF('Datos de Indicador'!D10="No Dato",1,IF('Imputacion de Datos Indicador'!D10&lt;&gt;"",1,0))</f>
        <v>0</v>
      </c>
      <c r="E9" s="135">
        <f>IF('Datos de Indicador'!E10="No Dato",1,IF('Imputacion de Datos Indicador'!E10&lt;&gt;"",1,0))</f>
        <v>0</v>
      </c>
      <c r="F9" s="135">
        <f>IF('Datos de Indicador'!F10="No Dato",1,IF('Imputacion de Datos Indicador'!F10&lt;&gt;"",1,0))</f>
        <v>0</v>
      </c>
      <c r="G9" s="135">
        <f>IF('Datos de Indicador'!G10="No Dato",1,IF('Imputacion de Datos Indicador'!G10&lt;&gt;"",1,0))</f>
        <v>0</v>
      </c>
      <c r="H9" s="135">
        <f>IF('Datos de Indicador'!H10="No Dato",1,IF('Imputacion de Datos Indicador'!H10&lt;&gt;"",1,0))</f>
        <v>0</v>
      </c>
      <c r="I9" s="135">
        <f>IF('Datos de Indicador'!I10="No Dato",1,IF('Imputacion de Datos Indicador'!I10&lt;&gt;"",1,0))</f>
        <v>0</v>
      </c>
      <c r="J9" s="135">
        <f>IF('Datos de Indicador'!J10="No Dato",1,IF('Imputacion de Datos Indicador'!J10&lt;&gt;"",1,0))</f>
        <v>0</v>
      </c>
      <c r="K9" s="135">
        <f>IF('Datos de Indicador'!K10="No Dato",1,IF('Imputacion de Datos Indicador'!K10&lt;&gt;"",1,0))</f>
        <v>0</v>
      </c>
      <c r="L9" s="135">
        <f>IF('Datos de Indicador'!L10="No Dato",1,IF('Imputacion de Datos Indicador'!L10&lt;&gt;"",1,0))</f>
        <v>0</v>
      </c>
      <c r="M9" s="135">
        <f>IF('Datos de Indicador'!M10="No Dato",1,IF('Imputacion de Datos Indicador'!M10&lt;&gt;"",1,0))</f>
        <v>0</v>
      </c>
      <c r="N9" s="135">
        <f>IF('Datos de Indicador'!N10="No Dato",1,IF('Imputacion de Datos Indicador'!N10&lt;&gt;"",1,0))</f>
        <v>0</v>
      </c>
      <c r="O9" s="135">
        <f>IF('Datos de Indicador'!O10="No Dato",1,IF('Imputacion de Datos Indicador'!O10&lt;&gt;"",1,0))</f>
        <v>0</v>
      </c>
      <c r="P9" s="135">
        <f>IF('Datos de Indicador'!P10="No Dato",1,IF('Imputacion de Datos Indicador'!P10&lt;&gt;"",1,0))</f>
        <v>0</v>
      </c>
      <c r="Q9" s="135">
        <f>IF('Datos de Indicador'!Q10="No Dato",1,IF('Imputacion de Datos Indicador'!Q10&lt;&gt;"",1,0))</f>
        <v>0</v>
      </c>
      <c r="R9" s="135">
        <f>IF('Datos de Indicador'!R10="No Dato",1,IF('Imputacion de Datos Indicador'!R10&lt;&gt;"",1,0))</f>
        <v>0</v>
      </c>
      <c r="S9" s="135">
        <f>IF('Datos de Indicador'!S10="No Dato",1,IF('Imputacion de Datos Indicador'!S10&lt;&gt;"",1,0))</f>
        <v>0</v>
      </c>
      <c r="T9" s="135">
        <f>IF('Datos de Indicador'!T10="No Dato",1,IF('Imputacion de Datos Indicador'!T10&lt;&gt;"",1,0))</f>
        <v>0</v>
      </c>
      <c r="U9" s="135">
        <f>IF('Datos de Indicador'!U10="No Dato",1,IF('Imputacion de Datos Indicador'!U10&lt;&gt;"",1,0))</f>
        <v>0</v>
      </c>
      <c r="V9" s="135">
        <f>IF('Datos de Indicador'!V10="No Dato",1,IF('Imputacion de Datos Indicador'!V10&lt;&gt;"",1,0))</f>
        <v>0</v>
      </c>
      <c r="W9" s="135">
        <f>IF('Datos de Indicador'!W10="No Dato",1,IF('Imputacion de Datos Indicador'!W10&lt;&gt;"",1,0))</f>
        <v>0</v>
      </c>
      <c r="X9" s="135">
        <f>IF('Datos de Indicador'!X10="No Dato",1,IF('Imputacion de Datos Indicador'!X10&lt;&gt;"",1,0))</f>
        <v>0</v>
      </c>
      <c r="Y9" s="135">
        <f>IF('Datos de Indicador'!Y10="No Dato",1,IF('Imputacion de Datos Indicador'!Y10&lt;&gt;"",1,0))</f>
        <v>0</v>
      </c>
      <c r="Z9" s="135">
        <f>IF('Datos de Indicador'!Z10="No Dato",1,IF('Imputacion de Datos Indicador'!Z10&lt;&gt;"",1,0))</f>
        <v>0</v>
      </c>
      <c r="AA9" s="135">
        <f>IF('Datos de Indicador'!AA10="No Dato",1,IF('Imputacion de Datos Indicador'!AA10&lt;&gt;"",1,0))</f>
        <v>0</v>
      </c>
      <c r="AB9" s="135">
        <f>IF('Datos de Indicador'!AB10="No Dato",1,IF('Imputacion de Datos Indicador'!AB10&lt;&gt;"",1,0))</f>
        <v>0</v>
      </c>
      <c r="AC9" s="135">
        <f>IF('Datos de Indicador'!AC10="No Dato",1,IF('Imputacion de Datos Indicador'!AC10&lt;&gt;"",1,0))</f>
        <v>0</v>
      </c>
      <c r="AD9" s="135">
        <f>IF('Datos de Indicador'!AD10="No Dato",1,IF('Imputacion de Datos Indicador'!AD10&lt;&gt;"",1,0))</f>
        <v>0</v>
      </c>
      <c r="AE9" s="135">
        <f>IF('Datos de Indicador'!AE10="No Dato",1,IF('Imputacion de Datos Indicador'!AE10&lt;&gt;"",1,0))</f>
        <v>0</v>
      </c>
      <c r="AF9" s="135">
        <f>IF('Datos de Indicador'!AF10="No Dato",1,IF('Imputacion de Datos Indicador'!AF10&lt;&gt;"",1,0))</f>
        <v>0</v>
      </c>
      <c r="AG9" s="135">
        <f>IF('Datos de Indicador'!AG10="No Dato",1,IF('Imputacion de Datos Indicador'!AG10&lt;&gt;"",1,0))</f>
        <v>0</v>
      </c>
      <c r="AH9" s="135">
        <f>IF('Datos de Indicador'!AH10="No Dato",1,IF('Imputacion de Datos Indicador'!AH10&lt;&gt;"",1,0))</f>
        <v>0</v>
      </c>
      <c r="AI9" s="135">
        <f>IF('Datos de Indicador'!AI10="No Dato",1,IF('Imputacion de Datos Indicador'!AI10&lt;&gt;"",1,0))</f>
        <v>0</v>
      </c>
      <c r="AJ9" s="135">
        <f>IF('Datos de Indicador'!AJ10="No Dato",1,IF('Imputacion de Datos Indicador'!AJ10&lt;&gt;"",1,0))</f>
        <v>0</v>
      </c>
      <c r="AK9" s="135">
        <f>IF('Datos de Indicador'!AK10="No Dato",1,IF('Imputacion de Datos Indicador'!AK10&lt;&gt;"",1,0))</f>
        <v>0</v>
      </c>
      <c r="AL9" s="135">
        <f>IF('Datos de Indicador'!AL10="No Dato",1,IF('Imputacion de Datos Indicador'!AL10&lt;&gt;"",1,0))</f>
        <v>0</v>
      </c>
      <c r="AM9" s="204">
        <f t="shared" si="0"/>
        <v>0</v>
      </c>
      <c r="AN9" s="44">
        <f t="shared" si="1"/>
        <v>0</v>
      </c>
    </row>
    <row r="10" spans="1:40" x14ac:dyDescent="0.25">
      <c r="A10" s="138" t="s">
        <v>229</v>
      </c>
      <c r="B10" s="139" t="s">
        <v>73</v>
      </c>
      <c r="C10" s="140">
        <v>106</v>
      </c>
      <c r="D10" s="135">
        <f>IF('Datos de Indicador'!D11="No Dato",1,IF('Imputacion de Datos Indicador'!D11&lt;&gt;"",1,0))</f>
        <v>0</v>
      </c>
      <c r="E10" s="135">
        <f>IF('Datos de Indicador'!E11="No Dato",1,IF('Imputacion de Datos Indicador'!E11&lt;&gt;"",1,0))</f>
        <v>0</v>
      </c>
      <c r="F10" s="135">
        <f>IF('Datos de Indicador'!F11="No Dato",1,IF('Imputacion de Datos Indicador'!F11&lt;&gt;"",1,0))</f>
        <v>0</v>
      </c>
      <c r="G10" s="135">
        <f>IF('Datos de Indicador'!G11="No Dato",1,IF('Imputacion de Datos Indicador'!G11&lt;&gt;"",1,0))</f>
        <v>0</v>
      </c>
      <c r="H10" s="135">
        <f>IF('Datos de Indicador'!H11="No Dato",1,IF('Imputacion de Datos Indicador'!H11&lt;&gt;"",1,0))</f>
        <v>0</v>
      </c>
      <c r="I10" s="135">
        <f>IF('Datos de Indicador'!I11="No Dato",1,IF('Imputacion de Datos Indicador'!I11&lt;&gt;"",1,0))</f>
        <v>0</v>
      </c>
      <c r="J10" s="135">
        <f>IF('Datos de Indicador'!J11="No Dato",1,IF('Imputacion de Datos Indicador'!J11&lt;&gt;"",1,0))</f>
        <v>0</v>
      </c>
      <c r="K10" s="135">
        <f>IF('Datos de Indicador'!K11="No Dato",1,IF('Imputacion de Datos Indicador'!K11&lt;&gt;"",1,0))</f>
        <v>0</v>
      </c>
      <c r="L10" s="135">
        <f>IF('Datos de Indicador'!L11="No Dato",1,IF('Imputacion de Datos Indicador'!L11&lt;&gt;"",1,0))</f>
        <v>0</v>
      </c>
      <c r="M10" s="135">
        <f>IF('Datos de Indicador'!M11="No Dato",1,IF('Imputacion de Datos Indicador'!M11&lt;&gt;"",1,0))</f>
        <v>0</v>
      </c>
      <c r="N10" s="135">
        <f>IF('Datos de Indicador'!N11="No Dato",1,IF('Imputacion de Datos Indicador'!N11&lt;&gt;"",1,0))</f>
        <v>0</v>
      </c>
      <c r="O10" s="135">
        <f>IF('Datos de Indicador'!O11="No Dato",1,IF('Imputacion de Datos Indicador'!O11&lt;&gt;"",1,0))</f>
        <v>0</v>
      </c>
      <c r="P10" s="135">
        <f>IF('Datos de Indicador'!P11="No Dato",1,IF('Imputacion de Datos Indicador'!P11&lt;&gt;"",1,0))</f>
        <v>0</v>
      </c>
      <c r="Q10" s="135">
        <f>IF('Datos de Indicador'!Q11="No Dato",1,IF('Imputacion de Datos Indicador'!Q11&lt;&gt;"",1,0))</f>
        <v>0</v>
      </c>
      <c r="R10" s="135">
        <f>IF('Datos de Indicador'!R11="No Dato",1,IF('Imputacion de Datos Indicador'!R11&lt;&gt;"",1,0))</f>
        <v>0</v>
      </c>
      <c r="S10" s="135">
        <f>IF('Datos de Indicador'!S11="No Dato",1,IF('Imputacion de Datos Indicador'!S11&lt;&gt;"",1,0))</f>
        <v>0</v>
      </c>
      <c r="T10" s="135">
        <f>IF('Datos de Indicador'!T11="No Dato",1,IF('Imputacion de Datos Indicador'!T11&lt;&gt;"",1,0))</f>
        <v>0</v>
      </c>
      <c r="U10" s="135">
        <f>IF('Datos de Indicador'!U11="No Dato",1,IF('Imputacion de Datos Indicador'!U11&lt;&gt;"",1,0))</f>
        <v>0</v>
      </c>
      <c r="V10" s="135">
        <f>IF('Datos de Indicador'!V11="No Dato",1,IF('Imputacion de Datos Indicador'!V11&lt;&gt;"",1,0))</f>
        <v>0</v>
      </c>
      <c r="W10" s="135">
        <f>IF('Datos de Indicador'!W11="No Dato",1,IF('Imputacion de Datos Indicador'!W11&lt;&gt;"",1,0))</f>
        <v>0</v>
      </c>
      <c r="X10" s="135">
        <f>IF('Datos de Indicador'!X11="No Dato",1,IF('Imputacion de Datos Indicador'!X11&lt;&gt;"",1,0))</f>
        <v>0</v>
      </c>
      <c r="Y10" s="135">
        <f>IF('Datos de Indicador'!Y11="No Dato",1,IF('Imputacion de Datos Indicador'!Y11&lt;&gt;"",1,0))</f>
        <v>0</v>
      </c>
      <c r="Z10" s="135">
        <f>IF('Datos de Indicador'!Z11="No Dato",1,IF('Imputacion de Datos Indicador'!Z11&lt;&gt;"",1,0))</f>
        <v>0</v>
      </c>
      <c r="AA10" s="135">
        <f>IF('Datos de Indicador'!AA11="No Dato",1,IF('Imputacion de Datos Indicador'!AA11&lt;&gt;"",1,0))</f>
        <v>0</v>
      </c>
      <c r="AB10" s="135">
        <f>IF('Datos de Indicador'!AB11="No Dato",1,IF('Imputacion de Datos Indicador'!AB11&lt;&gt;"",1,0))</f>
        <v>0</v>
      </c>
      <c r="AC10" s="135">
        <f>IF('Datos de Indicador'!AC11="No Dato",1,IF('Imputacion de Datos Indicador'!AC11&lt;&gt;"",1,0))</f>
        <v>0</v>
      </c>
      <c r="AD10" s="135">
        <f>IF('Datos de Indicador'!AD11="No Dato",1,IF('Imputacion de Datos Indicador'!AD11&lt;&gt;"",1,0))</f>
        <v>0</v>
      </c>
      <c r="AE10" s="135">
        <f>IF('Datos de Indicador'!AE11="No Dato",1,IF('Imputacion de Datos Indicador'!AE11&lt;&gt;"",1,0))</f>
        <v>0</v>
      </c>
      <c r="AF10" s="135">
        <f>IF('Datos de Indicador'!AF11="No Dato",1,IF('Imputacion de Datos Indicador'!AF11&lt;&gt;"",1,0))</f>
        <v>0</v>
      </c>
      <c r="AG10" s="135">
        <f>IF('Datos de Indicador'!AG11="No Dato",1,IF('Imputacion de Datos Indicador'!AG11&lt;&gt;"",1,0))</f>
        <v>0</v>
      </c>
      <c r="AH10" s="135">
        <f>IF('Datos de Indicador'!AH11="No Dato",1,IF('Imputacion de Datos Indicador'!AH11&lt;&gt;"",1,0))</f>
        <v>0</v>
      </c>
      <c r="AI10" s="135">
        <f>IF('Datos de Indicador'!AI11="No Dato",1,IF('Imputacion de Datos Indicador'!AI11&lt;&gt;"",1,0))</f>
        <v>0</v>
      </c>
      <c r="AJ10" s="135">
        <f>IF('Datos de Indicador'!AJ11="No Dato",1,IF('Imputacion de Datos Indicador'!AJ11&lt;&gt;"",1,0))</f>
        <v>0</v>
      </c>
      <c r="AK10" s="135">
        <f>IF('Datos de Indicador'!AK11="No Dato",1,IF('Imputacion de Datos Indicador'!AK11&lt;&gt;"",1,0))</f>
        <v>0</v>
      </c>
      <c r="AL10" s="135">
        <f>IF('Datos de Indicador'!AL11="No Dato",1,IF('Imputacion de Datos Indicador'!AL11&lt;&gt;"",1,0))</f>
        <v>0</v>
      </c>
      <c r="AM10" s="204">
        <f t="shared" si="0"/>
        <v>0</v>
      </c>
      <c r="AN10" s="44">
        <f t="shared" si="1"/>
        <v>0</v>
      </c>
    </row>
    <row r="11" spans="1:40" x14ac:dyDescent="0.25">
      <c r="A11" s="138" t="s">
        <v>229</v>
      </c>
      <c r="B11" s="141" t="s">
        <v>176</v>
      </c>
      <c r="C11" s="142">
        <v>107</v>
      </c>
      <c r="D11" s="135">
        <f>IF('Datos de Indicador'!D12="No Dato",1,IF('Imputacion de Datos Indicador'!D12&lt;&gt;"",1,0))</f>
        <v>0</v>
      </c>
      <c r="E11" s="135">
        <f>IF('Datos de Indicador'!E12="No Dato",1,IF('Imputacion de Datos Indicador'!E12&lt;&gt;"",1,0))</f>
        <v>0</v>
      </c>
      <c r="F11" s="135">
        <f>IF('Datos de Indicador'!F12="No Dato",1,IF('Imputacion de Datos Indicador'!F12&lt;&gt;"",1,0))</f>
        <v>0</v>
      </c>
      <c r="G11" s="135">
        <f>IF('Datos de Indicador'!G12="No Dato",1,IF('Imputacion de Datos Indicador'!G12&lt;&gt;"",1,0))</f>
        <v>0</v>
      </c>
      <c r="H11" s="135">
        <f>IF('Datos de Indicador'!H12="No Dato",1,IF('Imputacion de Datos Indicador'!H12&lt;&gt;"",1,0))</f>
        <v>0</v>
      </c>
      <c r="I11" s="135">
        <f>IF('Datos de Indicador'!I12="No Dato",1,IF('Imputacion de Datos Indicador'!I12&lt;&gt;"",1,0))</f>
        <v>0</v>
      </c>
      <c r="J11" s="135">
        <f>IF('Datos de Indicador'!J12="No Dato",1,IF('Imputacion de Datos Indicador'!J12&lt;&gt;"",1,0))</f>
        <v>0</v>
      </c>
      <c r="K11" s="135">
        <f>IF('Datos de Indicador'!K12="No Dato",1,IF('Imputacion de Datos Indicador'!K12&lt;&gt;"",1,0))</f>
        <v>0</v>
      </c>
      <c r="L11" s="135">
        <f>IF('Datos de Indicador'!L12="No Dato",1,IF('Imputacion de Datos Indicador'!L12&lt;&gt;"",1,0))</f>
        <v>0</v>
      </c>
      <c r="M11" s="135">
        <f>IF('Datos de Indicador'!M12="No Dato",1,IF('Imputacion de Datos Indicador'!M12&lt;&gt;"",1,0))</f>
        <v>0</v>
      </c>
      <c r="N11" s="135">
        <f>IF('Datos de Indicador'!N12="No Dato",1,IF('Imputacion de Datos Indicador'!N12&lt;&gt;"",1,0))</f>
        <v>0</v>
      </c>
      <c r="O11" s="135">
        <f>IF('Datos de Indicador'!O12="No Dato",1,IF('Imputacion de Datos Indicador'!O12&lt;&gt;"",1,0))</f>
        <v>0</v>
      </c>
      <c r="P11" s="135">
        <f>IF('Datos de Indicador'!P12="No Dato",1,IF('Imputacion de Datos Indicador'!P12&lt;&gt;"",1,0))</f>
        <v>0</v>
      </c>
      <c r="Q11" s="135">
        <f>IF('Datos de Indicador'!Q12="No Dato",1,IF('Imputacion de Datos Indicador'!Q12&lt;&gt;"",1,0))</f>
        <v>0</v>
      </c>
      <c r="R11" s="135">
        <f>IF('Datos de Indicador'!R12="No Dato",1,IF('Imputacion de Datos Indicador'!R12&lt;&gt;"",1,0))</f>
        <v>0</v>
      </c>
      <c r="S11" s="135">
        <f>IF('Datos de Indicador'!S12="No Dato",1,IF('Imputacion de Datos Indicador'!S12&lt;&gt;"",1,0))</f>
        <v>0</v>
      </c>
      <c r="T11" s="135">
        <f>IF('Datos de Indicador'!T12="No Dato",1,IF('Imputacion de Datos Indicador'!T12&lt;&gt;"",1,0))</f>
        <v>0</v>
      </c>
      <c r="U11" s="135">
        <f>IF('Datos de Indicador'!U12="No Dato",1,IF('Imputacion de Datos Indicador'!U12&lt;&gt;"",1,0))</f>
        <v>0</v>
      </c>
      <c r="V11" s="135">
        <f>IF('Datos de Indicador'!V12="No Dato",1,IF('Imputacion de Datos Indicador'!V12&lt;&gt;"",1,0))</f>
        <v>0</v>
      </c>
      <c r="W11" s="135">
        <f>IF('Datos de Indicador'!W12="No Dato",1,IF('Imputacion de Datos Indicador'!W12&lt;&gt;"",1,0))</f>
        <v>0</v>
      </c>
      <c r="X11" s="135">
        <f>IF('Datos de Indicador'!X12="No Dato",1,IF('Imputacion de Datos Indicador'!X12&lt;&gt;"",1,0))</f>
        <v>0</v>
      </c>
      <c r="Y11" s="135">
        <f>IF('Datos de Indicador'!Y12="No Dato",1,IF('Imputacion de Datos Indicador'!Y12&lt;&gt;"",1,0))</f>
        <v>0</v>
      </c>
      <c r="Z11" s="135">
        <f>IF('Datos de Indicador'!Z12="No Dato",1,IF('Imputacion de Datos Indicador'!Z12&lt;&gt;"",1,0))</f>
        <v>0</v>
      </c>
      <c r="AA11" s="135">
        <f>IF('Datos de Indicador'!AA12="No Dato",1,IF('Imputacion de Datos Indicador'!AA12&lt;&gt;"",1,0))</f>
        <v>0</v>
      </c>
      <c r="AB11" s="135">
        <f>IF('Datos de Indicador'!AB12="No Dato",1,IF('Imputacion de Datos Indicador'!AB12&lt;&gt;"",1,0))</f>
        <v>0</v>
      </c>
      <c r="AC11" s="135">
        <f>IF('Datos de Indicador'!AC12="No Dato",1,IF('Imputacion de Datos Indicador'!AC12&lt;&gt;"",1,0))</f>
        <v>0</v>
      </c>
      <c r="AD11" s="135">
        <f>IF('Datos de Indicador'!AD12="No Dato",1,IF('Imputacion de Datos Indicador'!AD12&lt;&gt;"",1,0))</f>
        <v>0</v>
      </c>
      <c r="AE11" s="135">
        <f>IF('Datos de Indicador'!AE12="No Dato",1,IF('Imputacion de Datos Indicador'!AE12&lt;&gt;"",1,0))</f>
        <v>0</v>
      </c>
      <c r="AF11" s="135">
        <f>IF('Datos de Indicador'!AF12="No Dato",1,IF('Imputacion de Datos Indicador'!AF12&lt;&gt;"",1,0))</f>
        <v>0</v>
      </c>
      <c r="AG11" s="135">
        <f>IF('Datos de Indicador'!AG12="No Dato",1,IF('Imputacion de Datos Indicador'!AG12&lt;&gt;"",1,0))</f>
        <v>0</v>
      </c>
      <c r="AH11" s="135">
        <f>IF('Datos de Indicador'!AH12="No Dato",1,IF('Imputacion de Datos Indicador'!AH12&lt;&gt;"",1,0))</f>
        <v>0</v>
      </c>
      <c r="AI11" s="135">
        <f>IF('Datos de Indicador'!AI12="No Dato",1,IF('Imputacion de Datos Indicador'!AI12&lt;&gt;"",1,0))</f>
        <v>0</v>
      </c>
      <c r="AJ11" s="135">
        <f>IF('Datos de Indicador'!AJ12="No Dato",1,IF('Imputacion de Datos Indicador'!AJ12&lt;&gt;"",1,0))</f>
        <v>0</v>
      </c>
      <c r="AK11" s="135">
        <f>IF('Datos de Indicador'!AK12="No Dato",1,IF('Imputacion de Datos Indicador'!AK12&lt;&gt;"",1,0))</f>
        <v>0</v>
      </c>
      <c r="AL11" s="135">
        <f>IF('Datos de Indicador'!AL12="No Dato",1,IF('Imputacion de Datos Indicador'!AL12&lt;&gt;"",1,0))</f>
        <v>0</v>
      </c>
      <c r="AM11" s="204">
        <f t="shared" si="0"/>
        <v>0</v>
      </c>
      <c r="AN11" s="44">
        <f t="shared" si="1"/>
        <v>0</v>
      </c>
    </row>
    <row r="12" spans="1:40" x14ac:dyDescent="0.25">
      <c r="A12" s="138" t="s">
        <v>229</v>
      </c>
      <c r="B12" s="139" t="s">
        <v>177</v>
      </c>
      <c r="C12" s="140">
        <v>108</v>
      </c>
      <c r="D12" s="135">
        <f>IF('Datos de Indicador'!D13="No Dato",1,IF('Imputacion de Datos Indicador'!D13&lt;&gt;"",1,0))</f>
        <v>0</v>
      </c>
      <c r="E12" s="135">
        <f>IF('Datos de Indicador'!E13="No Dato",1,IF('Imputacion de Datos Indicador'!E13&lt;&gt;"",1,0))</f>
        <v>0</v>
      </c>
      <c r="F12" s="135">
        <f>IF('Datos de Indicador'!F13="No Dato",1,IF('Imputacion de Datos Indicador'!F13&lt;&gt;"",1,0))</f>
        <v>0</v>
      </c>
      <c r="G12" s="135">
        <f>IF('Datos de Indicador'!G13="No Dato",1,IF('Imputacion de Datos Indicador'!G13&lt;&gt;"",1,0))</f>
        <v>0</v>
      </c>
      <c r="H12" s="135">
        <f>IF('Datos de Indicador'!H13="No Dato",1,IF('Imputacion de Datos Indicador'!H13&lt;&gt;"",1,0))</f>
        <v>0</v>
      </c>
      <c r="I12" s="135">
        <f>IF('Datos de Indicador'!I13="No Dato",1,IF('Imputacion de Datos Indicador'!I13&lt;&gt;"",1,0))</f>
        <v>0</v>
      </c>
      <c r="J12" s="135">
        <f>IF('Datos de Indicador'!J13="No Dato",1,IF('Imputacion de Datos Indicador'!J13&lt;&gt;"",1,0))</f>
        <v>0</v>
      </c>
      <c r="K12" s="135">
        <f>IF('Datos de Indicador'!K13="No Dato",1,IF('Imputacion de Datos Indicador'!K13&lt;&gt;"",1,0))</f>
        <v>0</v>
      </c>
      <c r="L12" s="135">
        <f>IF('Datos de Indicador'!L13="No Dato",1,IF('Imputacion de Datos Indicador'!L13&lt;&gt;"",1,0))</f>
        <v>0</v>
      </c>
      <c r="M12" s="135">
        <f>IF('Datos de Indicador'!M13="No Dato",1,IF('Imputacion de Datos Indicador'!M13&lt;&gt;"",1,0))</f>
        <v>0</v>
      </c>
      <c r="N12" s="135">
        <f>IF('Datos de Indicador'!N13="No Dato",1,IF('Imputacion de Datos Indicador'!N13&lt;&gt;"",1,0))</f>
        <v>0</v>
      </c>
      <c r="O12" s="135">
        <f>IF('Datos de Indicador'!O13="No Dato",1,IF('Imputacion de Datos Indicador'!O13&lt;&gt;"",1,0))</f>
        <v>0</v>
      </c>
      <c r="P12" s="135">
        <f>IF('Datos de Indicador'!P13="No Dato",1,IF('Imputacion de Datos Indicador'!P13&lt;&gt;"",1,0))</f>
        <v>0</v>
      </c>
      <c r="Q12" s="135">
        <f>IF('Datos de Indicador'!Q13="No Dato",1,IF('Imputacion de Datos Indicador'!Q13&lt;&gt;"",1,0))</f>
        <v>0</v>
      </c>
      <c r="R12" s="135">
        <f>IF('Datos de Indicador'!R13="No Dato",1,IF('Imputacion de Datos Indicador'!R13&lt;&gt;"",1,0))</f>
        <v>0</v>
      </c>
      <c r="S12" s="135">
        <f>IF('Datos de Indicador'!S13="No Dato",1,IF('Imputacion de Datos Indicador'!S13&lt;&gt;"",1,0))</f>
        <v>0</v>
      </c>
      <c r="T12" s="135">
        <f>IF('Datos de Indicador'!T13="No Dato",1,IF('Imputacion de Datos Indicador'!T13&lt;&gt;"",1,0))</f>
        <v>0</v>
      </c>
      <c r="U12" s="135">
        <f>IF('Datos de Indicador'!U13="No Dato",1,IF('Imputacion de Datos Indicador'!U13&lt;&gt;"",1,0))</f>
        <v>0</v>
      </c>
      <c r="V12" s="135">
        <f>IF('Datos de Indicador'!V13="No Dato",1,IF('Imputacion de Datos Indicador'!V13&lt;&gt;"",1,0))</f>
        <v>0</v>
      </c>
      <c r="W12" s="135">
        <f>IF('Datos de Indicador'!W13="No Dato",1,IF('Imputacion de Datos Indicador'!W13&lt;&gt;"",1,0))</f>
        <v>0</v>
      </c>
      <c r="X12" s="135">
        <f>IF('Datos de Indicador'!X13="No Dato",1,IF('Imputacion de Datos Indicador'!X13&lt;&gt;"",1,0))</f>
        <v>0</v>
      </c>
      <c r="Y12" s="135">
        <f>IF('Datos de Indicador'!Y13="No Dato",1,IF('Imputacion de Datos Indicador'!Y13&lt;&gt;"",1,0))</f>
        <v>0</v>
      </c>
      <c r="Z12" s="135">
        <f>IF('Datos de Indicador'!Z13="No Dato",1,IF('Imputacion de Datos Indicador'!Z13&lt;&gt;"",1,0))</f>
        <v>0</v>
      </c>
      <c r="AA12" s="135">
        <f>IF('Datos de Indicador'!AA13="No Dato",1,IF('Imputacion de Datos Indicador'!AA13&lt;&gt;"",1,0))</f>
        <v>0</v>
      </c>
      <c r="AB12" s="135">
        <f>IF('Datos de Indicador'!AB13="No Dato",1,IF('Imputacion de Datos Indicador'!AB13&lt;&gt;"",1,0))</f>
        <v>0</v>
      </c>
      <c r="AC12" s="135">
        <f>IF('Datos de Indicador'!AC13="No Dato",1,IF('Imputacion de Datos Indicador'!AC13&lt;&gt;"",1,0))</f>
        <v>0</v>
      </c>
      <c r="AD12" s="135">
        <f>IF('Datos de Indicador'!AD13="No Dato",1,IF('Imputacion de Datos Indicador'!AD13&lt;&gt;"",1,0))</f>
        <v>0</v>
      </c>
      <c r="AE12" s="135">
        <f>IF('Datos de Indicador'!AE13="No Dato",1,IF('Imputacion de Datos Indicador'!AE13&lt;&gt;"",1,0))</f>
        <v>0</v>
      </c>
      <c r="AF12" s="135">
        <f>IF('Datos de Indicador'!AF13="No Dato",1,IF('Imputacion de Datos Indicador'!AF13&lt;&gt;"",1,0))</f>
        <v>0</v>
      </c>
      <c r="AG12" s="135">
        <f>IF('Datos de Indicador'!AG13="No Dato",1,IF('Imputacion de Datos Indicador'!AG13&lt;&gt;"",1,0))</f>
        <v>0</v>
      </c>
      <c r="AH12" s="135">
        <f>IF('Datos de Indicador'!AH13="No Dato",1,IF('Imputacion de Datos Indicador'!AH13&lt;&gt;"",1,0))</f>
        <v>0</v>
      </c>
      <c r="AI12" s="135">
        <f>IF('Datos de Indicador'!AI13="No Dato",1,IF('Imputacion de Datos Indicador'!AI13&lt;&gt;"",1,0))</f>
        <v>0</v>
      </c>
      <c r="AJ12" s="135">
        <f>IF('Datos de Indicador'!AJ13="No Dato",1,IF('Imputacion de Datos Indicador'!AJ13&lt;&gt;"",1,0))</f>
        <v>0</v>
      </c>
      <c r="AK12" s="135">
        <f>IF('Datos de Indicador'!AK13="No Dato",1,IF('Imputacion de Datos Indicador'!AK13&lt;&gt;"",1,0))</f>
        <v>0</v>
      </c>
      <c r="AL12" s="135">
        <f>IF('Datos de Indicador'!AL13="No Dato",1,IF('Imputacion de Datos Indicador'!AL13&lt;&gt;"",1,0))</f>
        <v>0</v>
      </c>
      <c r="AM12" s="204">
        <f t="shared" si="0"/>
        <v>0</v>
      </c>
      <c r="AN12" s="44">
        <f t="shared" si="1"/>
        <v>0</v>
      </c>
    </row>
    <row r="13" spans="1:40" x14ac:dyDescent="0.25">
      <c r="A13" s="138" t="s">
        <v>230</v>
      </c>
      <c r="B13" s="139" t="s">
        <v>178</v>
      </c>
      <c r="C13" s="140">
        <v>201</v>
      </c>
      <c r="D13" s="135">
        <f>IF('Datos de Indicador'!D14="No Dato",1,IF('Imputacion de Datos Indicador'!D14&lt;&gt;"",1,0))</f>
        <v>0</v>
      </c>
      <c r="E13" s="135">
        <f>IF('Datos de Indicador'!E14="No Dato",1,IF('Imputacion de Datos Indicador'!E14&lt;&gt;"",1,0))</f>
        <v>0</v>
      </c>
      <c r="F13" s="135">
        <f>IF('Datos de Indicador'!F14="No Dato",1,IF('Imputacion de Datos Indicador'!F14&lt;&gt;"",1,0))</f>
        <v>0</v>
      </c>
      <c r="G13" s="135">
        <f>IF('Datos de Indicador'!G14="No Dato",1,IF('Imputacion de Datos Indicador'!G14&lt;&gt;"",1,0))</f>
        <v>0</v>
      </c>
      <c r="H13" s="135">
        <f>IF('Datos de Indicador'!H14="No Dato",1,IF('Imputacion de Datos Indicador'!H14&lt;&gt;"",1,0))</f>
        <v>0</v>
      </c>
      <c r="I13" s="135">
        <f>IF('Datos de Indicador'!I14="No Dato",1,IF('Imputacion de Datos Indicador'!I14&lt;&gt;"",1,0))</f>
        <v>0</v>
      </c>
      <c r="J13" s="135">
        <f>IF('Datos de Indicador'!J14="No Dato",1,IF('Imputacion de Datos Indicador'!J14&lt;&gt;"",1,0))</f>
        <v>0</v>
      </c>
      <c r="K13" s="135">
        <f>IF('Datos de Indicador'!K14="No Dato",1,IF('Imputacion de Datos Indicador'!K14&lt;&gt;"",1,0))</f>
        <v>0</v>
      </c>
      <c r="L13" s="135">
        <f>IF('Datos de Indicador'!L14="No Dato",1,IF('Imputacion de Datos Indicador'!L14&lt;&gt;"",1,0))</f>
        <v>0</v>
      </c>
      <c r="M13" s="135">
        <f>IF('Datos de Indicador'!M14="No Dato",1,IF('Imputacion de Datos Indicador'!M14&lt;&gt;"",1,0))</f>
        <v>0</v>
      </c>
      <c r="N13" s="135">
        <f>IF('Datos de Indicador'!N14="No Dato",1,IF('Imputacion de Datos Indicador'!N14&lt;&gt;"",1,0))</f>
        <v>0</v>
      </c>
      <c r="O13" s="135">
        <f>IF('Datos de Indicador'!O14="No Dato",1,IF('Imputacion de Datos Indicador'!O14&lt;&gt;"",1,0))</f>
        <v>0</v>
      </c>
      <c r="P13" s="135">
        <f>IF('Datos de Indicador'!P14="No Dato",1,IF('Imputacion de Datos Indicador'!P14&lt;&gt;"",1,0))</f>
        <v>0</v>
      </c>
      <c r="Q13" s="135">
        <f>IF('Datos de Indicador'!Q14="No Dato",1,IF('Imputacion de Datos Indicador'!Q14&lt;&gt;"",1,0))</f>
        <v>0</v>
      </c>
      <c r="R13" s="135">
        <f>IF('Datos de Indicador'!R14="No Dato",1,IF('Imputacion de Datos Indicador'!R14&lt;&gt;"",1,0))</f>
        <v>0</v>
      </c>
      <c r="S13" s="135">
        <f>IF('Datos de Indicador'!S14="No Dato",1,IF('Imputacion de Datos Indicador'!S14&lt;&gt;"",1,0))</f>
        <v>0</v>
      </c>
      <c r="T13" s="135">
        <f>IF('Datos de Indicador'!T14="No Dato",1,IF('Imputacion de Datos Indicador'!T14&lt;&gt;"",1,0))</f>
        <v>0</v>
      </c>
      <c r="U13" s="135">
        <f>IF('Datos de Indicador'!U14="No Dato",1,IF('Imputacion de Datos Indicador'!U14&lt;&gt;"",1,0))</f>
        <v>0</v>
      </c>
      <c r="V13" s="135">
        <f>IF('Datos de Indicador'!V14="No Dato",1,IF('Imputacion de Datos Indicador'!V14&lt;&gt;"",1,0))</f>
        <v>0</v>
      </c>
      <c r="W13" s="135">
        <f>IF('Datos de Indicador'!W14="No Dato",1,IF('Imputacion de Datos Indicador'!W14&lt;&gt;"",1,0))</f>
        <v>0</v>
      </c>
      <c r="X13" s="135">
        <f>IF('Datos de Indicador'!X14="No Dato",1,IF('Imputacion de Datos Indicador'!X14&lt;&gt;"",1,0))</f>
        <v>0</v>
      </c>
      <c r="Y13" s="135">
        <f>IF('Datos de Indicador'!Y14="No Dato",1,IF('Imputacion de Datos Indicador'!Y14&lt;&gt;"",1,0))</f>
        <v>0</v>
      </c>
      <c r="Z13" s="135">
        <f>IF('Datos de Indicador'!Z14="No Dato",1,IF('Imputacion de Datos Indicador'!Z14&lt;&gt;"",1,0))</f>
        <v>0</v>
      </c>
      <c r="AA13" s="135">
        <f>IF('Datos de Indicador'!AA14="No Dato",1,IF('Imputacion de Datos Indicador'!AA14&lt;&gt;"",1,0))</f>
        <v>0</v>
      </c>
      <c r="AB13" s="135">
        <f>IF('Datos de Indicador'!AB14="No Dato",1,IF('Imputacion de Datos Indicador'!AB14&lt;&gt;"",1,0))</f>
        <v>0</v>
      </c>
      <c r="AC13" s="135">
        <f>IF('Datos de Indicador'!AC14="No Dato",1,IF('Imputacion de Datos Indicador'!AC14&lt;&gt;"",1,0))</f>
        <v>0</v>
      </c>
      <c r="AD13" s="135">
        <f>IF('Datos de Indicador'!AD14="No Dato",1,IF('Imputacion de Datos Indicador'!AD14&lt;&gt;"",1,0))</f>
        <v>0</v>
      </c>
      <c r="AE13" s="135">
        <f>IF('Datos de Indicador'!AE14="No Dato",1,IF('Imputacion de Datos Indicador'!AE14&lt;&gt;"",1,0))</f>
        <v>0</v>
      </c>
      <c r="AF13" s="135">
        <f>IF('Datos de Indicador'!AF14="No Dato",1,IF('Imputacion de Datos Indicador'!AF14&lt;&gt;"",1,0))</f>
        <v>0</v>
      </c>
      <c r="AG13" s="135">
        <f>IF('Datos de Indicador'!AG14="No Dato",1,IF('Imputacion de Datos Indicador'!AG14&lt;&gt;"",1,0))</f>
        <v>0</v>
      </c>
      <c r="AH13" s="135">
        <f>IF('Datos de Indicador'!AH14="No Dato",1,IF('Imputacion de Datos Indicador'!AH14&lt;&gt;"",1,0))</f>
        <v>0</v>
      </c>
      <c r="AI13" s="135">
        <f>IF('Datos de Indicador'!AI14="No Dato",1,IF('Imputacion de Datos Indicador'!AI14&lt;&gt;"",1,0))</f>
        <v>0</v>
      </c>
      <c r="AJ13" s="135">
        <f>IF('Datos de Indicador'!AJ14="No Dato",1,IF('Imputacion de Datos Indicador'!AJ14&lt;&gt;"",1,0))</f>
        <v>0</v>
      </c>
      <c r="AK13" s="135">
        <f>IF('Datos de Indicador'!AK14="No Dato",1,IF('Imputacion de Datos Indicador'!AK14&lt;&gt;"",1,0))</f>
        <v>0</v>
      </c>
      <c r="AL13" s="135">
        <f>IF('Datos de Indicador'!AL14="No Dato",1,IF('Imputacion de Datos Indicador'!AL14&lt;&gt;"",1,0))</f>
        <v>0</v>
      </c>
      <c r="AM13" s="204">
        <f t="shared" si="0"/>
        <v>0</v>
      </c>
      <c r="AN13" s="44">
        <f t="shared" si="1"/>
        <v>0</v>
      </c>
    </row>
    <row r="14" spans="1:40" x14ac:dyDescent="0.25">
      <c r="A14" s="138" t="s">
        <v>230</v>
      </c>
      <c r="B14" s="139" t="s">
        <v>179</v>
      </c>
      <c r="C14" s="140">
        <v>202</v>
      </c>
      <c r="D14" s="135">
        <f>IF('Datos de Indicador'!D15="No Dato",1,IF('Imputacion de Datos Indicador'!D15&lt;&gt;"",1,0))</f>
        <v>0</v>
      </c>
      <c r="E14" s="135">
        <f>IF('Datos de Indicador'!E15="No Dato",1,IF('Imputacion de Datos Indicador'!E15&lt;&gt;"",1,0))</f>
        <v>0</v>
      </c>
      <c r="F14" s="135">
        <f>IF('Datos de Indicador'!F15="No Dato",1,IF('Imputacion de Datos Indicador'!F15&lt;&gt;"",1,0))</f>
        <v>0</v>
      </c>
      <c r="G14" s="135">
        <f>IF('Datos de Indicador'!G15="No Dato",1,IF('Imputacion de Datos Indicador'!G15&lt;&gt;"",1,0))</f>
        <v>0</v>
      </c>
      <c r="H14" s="135">
        <f>IF('Datos de Indicador'!H15="No Dato",1,IF('Imputacion de Datos Indicador'!H15&lt;&gt;"",1,0))</f>
        <v>0</v>
      </c>
      <c r="I14" s="135">
        <f>IF('Datos de Indicador'!I15="No Dato",1,IF('Imputacion de Datos Indicador'!I15&lt;&gt;"",1,0))</f>
        <v>0</v>
      </c>
      <c r="J14" s="135">
        <f>IF('Datos de Indicador'!J15="No Dato",1,IF('Imputacion de Datos Indicador'!J15&lt;&gt;"",1,0))</f>
        <v>0</v>
      </c>
      <c r="K14" s="135">
        <f>IF('Datos de Indicador'!K15="No Dato",1,IF('Imputacion de Datos Indicador'!K15&lt;&gt;"",1,0))</f>
        <v>0</v>
      </c>
      <c r="L14" s="135">
        <f>IF('Datos de Indicador'!L15="No Dato",1,IF('Imputacion de Datos Indicador'!L15&lt;&gt;"",1,0))</f>
        <v>0</v>
      </c>
      <c r="M14" s="135">
        <f>IF('Datos de Indicador'!M15="No Dato",1,IF('Imputacion de Datos Indicador'!M15&lt;&gt;"",1,0))</f>
        <v>0</v>
      </c>
      <c r="N14" s="135">
        <f>IF('Datos de Indicador'!N15="No Dato",1,IF('Imputacion de Datos Indicador'!N15&lt;&gt;"",1,0))</f>
        <v>0</v>
      </c>
      <c r="O14" s="135">
        <f>IF('Datos de Indicador'!O15="No Dato",1,IF('Imputacion de Datos Indicador'!O15&lt;&gt;"",1,0))</f>
        <v>0</v>
      </c>
      <c r="P14" s="135">
        <f>IF('Datos de Indicador'!P15="No Dato",1,IF('Imputacion de Datos Indicador'!P15&lt;&gt;"",1,0))</f>
        <v>0</v>
      </c>
      <c r="Q14" s="135">
        <f>IF('Datos de Indicador'!Q15="No Dato",1,IF('Imputacion de Datos Indicador'!Q15&lt;&gt;"",1,0))</f>
        <v>0</v>
      </c>
      <c r="R14" s="135">
        <f>IF('Datos de Indicador'!R15="No Dato",1,IF('Imputacion de Datos Indicador'!R15&lt;&gt;"",1,0))</f>
        <v>0</v>
      </c>
      <c r="S14" s="135">
        <f>IF('Datos de Indicador'!S15="No Dato",1,IF('Imputacion de Datos Indicador'!S15&lt;&gt;"",1,0))</f>
        <v>0</v>
      </c>
      <c r="T14" s="135">
        <f>IF('Datos de Indicador'!T15="No Dato",1,IF('Imputacion de Datos Indicador'!T15&lt;&gt;"",1,0))</f>
        <v>0</v>
      </c>
      <c r="U14" s="135">
        <f>IF('Datos de Indicador'!U15="No Dato",1,IF('Imputacion de Datos Indicador'!U15&lt;&gt;"",1,0))</f>
        <v>0</v>
      </c>
      <c r="V14" s="135">
        <f>IF('Datos de Indicador'!V15="No Dato",1,IF('Imputacion de Datos Indicador'!V15&lt;&gt;"",1,0))</f>
        <v>0</v>
      </c>
      <c r="W14" s="135">
        <f>IF('Datos de Indicador'!W15="No Dato",1,IF('Imputacion de Datos Indicador'!W15&lt;&gt;"",1,0))</f>
        <v>0</v>
      </c>
      <c r="X14" s="135">
        <f>IF('Datos de Indicador'!X15="No Dato",1,IF('Imputacion de Datos Indicador'!X15&lt;&gt;"",1,0))</f>
        <v>0</v>
      </c>
      <c r="Y14" s="135">
        <f>IF('Datos de Indicador'!Y15="No Dato",1,IF('Imputacion de Datos Indicador'!Y15&lt;&gt;"",1,0))</f>
        <v>0</v>
      </c>
      <c r="Z14" s="135">
        <f>IF('Datos de Indicador'!Z15="No Dato",1,IF('Imputacion de Datos Indicador'!Z15&lt;&gt;"",1,0))</f>
        <v>0</v>
      </c>
      <c r="AA14" s="135">
        <f>IF('Datos de Indicador'!AA15="No Dato",1,IF('Imputacion de Datos Indicador'!AA15&lt;&gt;"",1,0))</f>
        <v>0</v>
      </c>
      <c r="AB14" s="135">
        <f>IF('Datos de Indicador'!AB15="No Dato",1,IF('Imputacion de Datos Indicador'!AB15&lt;&gt;"",1,0))</f>
        <v>0</v>
      </c>
      <c r="AC14" s="135">
        <f>IF('Datos de Indicador'!AC15="No Dato",1,IF('Imputacion de Datos Indicador'!AC15&lt;&gt;"",1,0))</f>
        <v>0</v>
      </c>
      <c r="AD14" s="135">
        <f>IF('Datos de Indicador'!AD15="No Dato",1,IF('Imputacion de Datos Indicador'!AD15&lt;&gt;"",1,0))</f>
        <v>0</v>
      </c>
      <c r="AE14" s="135">
        <f>IF('Datos de Indicador'!AE15="No Dato",1,IF('Imputacion de Datos Indicador'!AE15&lt;&gt;"",1,0))</f>
        <v>0</v>
      </c>
      <c r="AF14" s="135">
        <f>IF('Datos de Indicador'!AF15="No Dato",1,IF('Imputacion de Datos Indicador'!AF15&lt;&gt;"",1,0))</f>
        <v>0</v>
      </c>
      <c r="AG14" s="135">
        <f>IF('Datos de Indicador'!AG15="No Dato",1,IF('Imputacion de Datos Indicador'!AG15&lt;&gt;"",1,0))</f>
        <v>0</v>
      </c>
      <c r="AH14" s="135">
        <f>IF('Datos de Indicador'!AH15="No Dato",1,IF('Imputacion de Datos Indicador'!AH15&lt;&gt;"",1,0))</f>
        <v>0</v>
      </c>
      <c r="AI14" s="135">
        <f>IF('Datos de Indicador'!AI15="No Dato",1,IF('Imputacion de Datos Indicador'!AI15&lt;&gt;"",1,0))</f>
        <v>0</v>
      </c>
      <c r="AJ14" s="135">
        <f>IF('Datos de Indicador'!AJ15="No Dato",1,IF('Imputacion de Datos Indicador'!AJ15&lt;&gt;"",1,0))</f>
        <v>0</v>
      </c>
      <c r="AK14" s="135">
        <f>IF('Datos de Indicador'!AK15="No Dato",1,IF('Imputacion de Datos Indicador'!AK15&lt;&gt;"",1,0))</f>
        <v>0</v>
      </c>
      <c r="AL14" s="135">
        <f>IF('Datos de Indicador'!AL15="No Dato",1,IF('Imputacion de Datos Indicador'!AL15&lt;&gt;"",1,0))</f>
        <v>0</v>
      </c>
      <c r="AM14" s="204">
        <f t="shared" si="0"/>
        <v>0</v>
      </c>
      <c r="AN14" s="44">
        <f t="shared" si="1"/>
        <v>0</v>
      </c>
    </row>
    <row r="15" spans="1:40" x14ac:dyDescent="0.25">
      <c r="A15" s="143" t="s">
        <v>230</v>
      </c>
      <c r="B15" s="139" t="s">
        <v>180</v>
      </c>
      <c r="C15" s="140">
        <v>203</v>
      </c>
      <c r="D15" s="135">
        <f>IF('Datos de Indicador'!D16="No Dato",1,IF('Imputacion de Datos Indicador'!D16&lt;&gt;"",1,0))</f>
        <v>0</v>
      </c>
      <c r="E15" s="135">
        <f>IF('Datos de Indicador'!E16="No Dato",1,IF('Imputacion de Datos Indicador'!E16&lt;&gt;"",1,0))</f>
        <v>0</v>
      </c>
      <c r="F15" s="135">
        <f>IF('Datos de Indicador'!F16="No Dato",1,IF('Imputacion de Datos Indicador'!F16&lt;&gt;"",1,0))</f>
        <v>0</v>
      </c>
      <c r="G15" s="135">
        <f>IF('Datos de Indicador'!G16="No Dato",1,IF('Imputacion de Datos Indicador'!G16&lt;&gt;"",1,0))</f>
        <v>0</v>
      </c>
      <c r="H15" s="135">
        <f>IF('Datos de Indicador'!H16="No Dato",1,IF('Imputacion de Datos Indicador'!H16&lt;&gt;"",1,0))</f>
        <v>0</v>
      </c>
      <c r="I15" s="135">
        <f>IF('Datos de Indicador'!I16="No Dato",1,IF('Imputacion de Datos Indicador'!I16&lt;&gt;"",1,0))</f>
        <v>0</v>
      </c>
      <c r="J15" s="135">
        <f>IF('Datos de Indicador'!J16="No Dato",1,IF('Imputacion de Datos Indicador'!J16&lt;&gt;"",1,0))</f>
        <v>0</v>
      </c>
      <c r="K15" s="135">
        <f>IF('Datos de Indicador'!K16="No Dato",1,IF('Imputacion de Datos Indicador'!K16&lt;&gt;"",1,0))</f>
        <v>0</v>
      </c>
      <c r="L15" s="135">
        <f>IF('Datos de Indicador'!L16="No Dato",1,IF('Imputacion de Datos Indicador'!L16&lt;&gt;"",1,0))</f>
        <v>0</v>
      </c>
      <c r="M15" s="135">
        <f>IF('Datos de Indicador'!M16="No Dato",1,IF('Imputacion de Datos Indicador'!M16&lt;&gt;"",1,0))</f>
        <v>0</v>
      </c>
      <c r="N15" s="135">
        <f>IF('Datos de Indicador'!N16="No Dato",1,IF('Imputacion de Datos Indicador'!N16&lt;&gt;"",1,0))</f>
        <v>0</v>
      </c>
      <c r="O15" s="135">
        <f>IF('Datos de Indicador'!O16="No Dato",1,IF('Imputacion de Datos Indicador'!O16&lt;&gt;"",1,0))</f>
        <v>0</v>
      </c>
      <c r="P15" s="135">
        <f>IF('Datos de Indicador'!P16="No Dato",1,IF('Imputacion de Datos Indicador'!P16&lt;&gt;"",1,0))</f>
        <v>0</v>
      </c>
      <c r="Q15" s="135">
        <f>IF('Datos de Indicador'!Q16="No Dato",1,IF('Imputacion de Datos Indicador'!Q16&lt;&gt;"",1,0))</f>
        <v>1</v>
      </c>
      <c r="R15" s="135">
        <f>IF('Datos de Indicador'!R16="No Dato",1,IF('Imputacion de Datos Indicador'!R16&lt;&gt;"",1,0))</f>
        <v>0</v>
      </c>
      <c r="S15" s="135">
        <f>IF('Datos de Indicador'!S16="No Dato",1,IF('Imputacion de Datos Indicador'!S16&lt;&gt;"",1,0))</f>
        <v>0</v>
      </c>
      <c r="T15" s="135">
        <f>IF('Datos de Indicador'!T16="No Dato",1,IF('Imputacion de Datos Indicador'!T16&lt;&gt;"",1,0))</f>
        <v>0</v>
      </c>
      <c r="U15" s="135">
        <f>IF('Datos de Indicador'!U16="No Dato",1,IF('Imputacion de Datos Indicador'!U16&lt;&gt;"",1,0))</f>
        <v>0</v>
      </c>
      <c r="V15" s="135">
        <f>IF('Datos de Indicador'!V16="No Dato",1,IF('Imputacion de Datos Indicador'!V16&lt;&gt;"",1,0))</f>
        <v>0</v>
      </c>
      <c r="W15" s="135">
        <f>IF('Datos de Indicador'!W16="No Dato",1,IF('Imputacion de Datos Indicador'!W16&lt;&gt;"",1,0))</f>
        <v>0</v>
      </c>
      <c r="X15" s="135">
        <f>IF('Datos de Indicador'!X16="No Dato",1,IF('Imputacion de Datos Indicador'!X16&lt;&gt;"",1,0))</f>
        <v>0</v>
      </c>
      <c r="Y15" s="135">
        <f>IF('Datos de Indicador'!Y16="No Dato",1,IF('Imputacion de Datos Indicador'!Y16&lt;&gt;"",1,0))</f>
        <v>0</v>
      </c>
      <c r="Z15" s="135">
        <f>IF('Datos de Indicador'!Z16="No Dato",1,IF('Imputacion de Datos Indicador'!Z16&lt;&gt;"",1,0))</f>
        <v>0</v>
      </c>
      <c r="AA15" s="135">
        <f>IF('Datos de Indicador'!AA16="No Dato",1,IF('Imputacion de Datos Indicador'!AA16&lt;&gt;"",1,0))</f>
        <v>0</v>
      </c>
      <c r="AB15" s="135">
        <f>IF('Datos de Indicador'!AB16="No Dato",1,IF('Imputacion de Datos Indicador'!AB16&lt;&gt;"",1,0))</f>
        <v>0</v>
      </c>
      <c r="AC15" s="135">
        <f>IF('Datos de Indicador'!AC16="No Dato",1,IF('Imputacion de Datos Indicador'!AC16&lt;&gt;"",1,0))</f>
        <v>0</v>
      </c>
      <c r="AD15" s="135">
        <f>IF('Datos de Indicador'!AD16="No Dato",1,IF('Imputacion de Datos Indicador'!AD16&lt;&gt;"",1,0))</f>
        <v>0</v>
      </c>
      <c r="AE15" s="135">
        <f>IF('Datos de Indicador'!AE16="No Dato",1,IF('Imputacion de Datos Indicador'!AE16&lt;&gt;"",1,0))</f>
        <v>0</v>
      </c>
      <c r="AF15" s="135">
        <f>IF('Datos de Indicador'!AF16="No Dato",1,IF('Imputacion de Datos Indicador'!AF16&lt;&gt;"",1,0))</f>
        <v>0</v>
      </c>
      <c r="AG15" s="135">
        <f>IF('Datos de Indicador'!AG16="No Dato",1,IF('Imputacion de Datos Indicador'!AG16&lt;&gt;"",1,0))</f>
        <v>0</v>
      </c>
      <c r="AH15" s="135">
        <f>IF('Datos de Indicador'!AH16="No Dato",1,IF('Imputacion de Datos Indicador'!AH16&lt;&gt;"",1,0))</f>
        <v>0</v>
      </c>
      <c r="AI15" s="135">
        <f>IF('Datos de Indicador'!AI16="No Dato",1,IF('Imputacion de Datos Indicador'!AI16&lt;&gt;"",1,0))</f>
        <v>0</v>
      </c>
      <c r="AJ15" s="135">
        <f>IF('Datos de Indicador'!AJ16="No Dato",1,IF('Imputacion de Datos Indicador'!AJ16&lt;&gt;"",1,0))</f>
        <v>0</v>
      </c>
      <c r="AK15" s="135">
        <f>IF('Datos de Indicador'!AK16="No Dato",1,IF('Imputacion de Datos Indicador'!AK16&lt;&gt;"",1,0))</f>
        <v>0</v>
      </c>
      <c r="AL15" s="135">
        <f>IF('Datos de Indicador'!AL16="No Dato",1,IF('Imputacion de Datos Indicador'!AL16&lt;&gt;"",1,0))</f>
        <v>0</v>
      </c>
      <c r="AM15" s="204">
        <f t="shared" si="0"/>
        <v>1</v>
      </c>
      <c r="AN15" s="44">
        <f t="shared" si="1"/>
        <v>2.8571428571428571E-2</v>
      </c>
    </row>
    <row r="16" spans="1:40" x14ac:dyDescent="0.25">
      <c r="A16" s="143" t="s">
        <v>230</v>
      </c>
      <c r="B16" s="139" t="s">
        <v>181</v>
      </c>
      <c r="C16" s="140">
        <v>204</v>
      </c>
      <c r="D16" s="135">
        <f>IF('Datos de Indicador'!D17="No Dato",1,IF('Imputacion de Datos Indicador'!D17&lt;&gt;"",1,0))</f>
        <v>0</v>
      </c>
      <c r="E16" s="135">
        <f>IF('Datos de Indicador'!E17="No Dato",1,IF('Imputacion de Datos Indicador'!E17&lt;&gt;"",1,0))</f>
        <v>0</v>
      </c>
      <c r="F16" s="135">
        <f>IF('Datos de Indicador'!F17="No Dato",1,IF('Imputacion de Datos Indicador'!F17&lt;&gt;"",1,0))</f>
        <v>0</v>
      </c>
      <c r="G16" s="135">
        <f>IF('Datos de Indicador'!G17="No Dato",1,IF('Imputacion de Datos Indicador'!G17&lt;&gt;"",1,0))</f>
        <v>0</v>
      </c>
      <c r="H16" s="135">
        <f>IF('Datos de Indicador'!H17="No Dato",1,IF('Imputacion de Datos Indicador'!H17&lt;&gt;"",1,0))</f>
        <v>0</v>
      </c>
      <c r="I16" s="135">
        <f>IF('Datos de Indicador'!I17="No Dato",1,IF('Imputacion de Datos Indicador'!I17&lt;&gt;"",1,0))</f>
        <v>0</v>
      </c>
      <c r="J16" s="135">
        <f>IF('Datos de Indicador'!J17="No Dato",1,IF('Imputacion de Datos Indicador'!J17&lt;&gt;"",1,0))</f>
        <v>0</v>
      </c>
      <c r="K16" s="135">
        <f>IF('Datos de Indicador'!K17="No Dato",1,IF('Imputacion de Datos Indicador'!K17&lt;&gt;"",1,0))</f>
        <v>0</v>
      </c>
      <c r="L16" s="135">
        <f>IF('Datos de Indicador'!L17="No Dato",1,IF('Imputacion de Datos Indicador'!L17&lt;&gt;"",1,0))</f>
        <v>0</v>
      </c>
      <c r="M16" s="135">
        <f>IF('Datos de Indicador'!M17="No Dato",1,IF('Imputacion de Datos Indicador'!M17&lt;&gt;"",1,0))</f>
        <v>0</v>
      </c>
      <c r="N16" s="135">
        <f>IF('Datos de Indicador'!N17="No Dato",1,IF('Imputacion de Datos Indicador'!N17&lt;&gt;"",1,0))</f>
        <v>0</v>
      </c>
      <c r="O16" s="135">
        <f>IF('Datos de Indicador'!O17="No Dato",1,IF('Imputacion de Datos Indicador'!O17&lt;&gt;"",1,0))</f>
        <v>0</v>
      </c>
      <c r="P16" s="135">
        <f>IF('Datos de Indicador'!P17="No Dato",1,IF('Imputacion de Datos Indicador'!P17&lt;&gt;"",1,0))</f>
        <v>0</v>
      </c>
      <c r="Q16" s="135">
        <f>IF('Datos de Indicador'!Q17="No Dato",1,IF('Imputacion de Datos Indicador'!Q17&lt;&gt;"",1,0))</f>
        <v>0</v>
      </c>
      <c r="R16" s="135">
        <f>IF('Datos de Indicador'!R17="No Dato",1,IF('Imputacion de Datos Indicador'!R17&lt;&gt;"",1,0))</f>
        <v>0</v>
      </c>
      <c r="S16" s="135">
        <f>IF('Datos de Indicador'!S17="No Dato",1,IF('Imputacion de Datos Indicador'!S17&lt;&gt;"",1,0))</f>
        <v>0</v>
      </c>
      <c r="T16" s="135">
        <f>IF('Datos de Indicador'!T17="No Dato",1,IF('Imputacion de Datos Indicador'!T17&lt;&gt;"",1,0))</f>
        <v>0</v>
      </c>
      <c r="U16" s="135">
        <f>IF('Datos de Indicador'!U17="No Dato",1,IF('Imputacion de Datos Indicador'!U17&lt;&gt;"",1,0))</f>
        <v>0</v>
      </c>
      <c r="V16" s="135">
        <f>IF('Datos de Indicador'!V17="No Dato",1,IF('Imputacion de Datos Indicador'!V17&lt;&gt;"",1,0))</f>
        <v>0</v>
      </c>
      <c r="W16" s="135">
        <f>IF('Datos de Indicador'!W17="No Dato",1,IF('Imputacion de Datos Indicador'!W17&lt;&gt;"",1,0))</f>
        <v>0</v>
      </c>
      <c r="X16" s="135">
        <f>IF('Datos de Indicador'!X17="No Dato",1,IF('Imputacion de Datos Indicador'!X17&lt;&gt;"",1,0))</f>
        <v>0</v>
      </c>
      <c r="Y16" s="135">
        <f>IF('Datos de Indicador'!Y17="No Dato",1,IF('Imputacion de Datos Indicador'!Y17&lt;&gt;"",1,0))</f>
        <v>0</v>
      </c>
      <c r="Z16" s="135">
        <f>IF('Datos de Indicador'!Z17="No Dato",1,IF('Imputacion de Datos Indicador'!Z17&lt;&gt;"",1,0))</f>
        <v>0</v>
      </c>
      <c r="AA16" s="135">
        <f>IF('Datos de Indicador'!AA17="No Dato",1,IF('Imputacion de Datos Indicador'!AA17&lt;&gt;"",1,0))</f>
        <v>0</v>
      </c>
      <c r="AB16" s="135">
        <f>IF('Datos de Indicador'!AB17="No Dato",1,IF('Imputacion de Datos Indicador'!AB17&lt;&gt;"",1,0))</f>
        <v>0</v>
      </c>
      <c r="AC16" s="135">
        <f>IF('Datos de Indicador'!AC17="No Dato",1,IF('Imputacion de Datos Indicador'!AC17&lt;&gt;"",1,0))</f>
        <v>0</v>
      </c>
      <c r="AD16" s="135">
        <f>IF('Datos de Indicador'!AD17="No Dato",1,IF('Imputacion de Datos Indicador'!AD17&lt;&gt;"",1,0))</f>
        <v>0</v>
      </c>
      <c r="AE16" s="135">
        <f>IF('Datos de Indicador'!AE17="No Dato",1,IF('Imputacion de Datos Indicador'!AE17&lt;&gt;"",1,0))</f>
        <v>0</v>
      </c>
      <c r="AF16" s="135">
        <f>IF('Datos de Indicador'!AF17="No Dato",1,IF('Imputacion de Datos Indicador'!AF17&lt;&gt;"",1,0))</f>
        <v>0</v>
      </c>
      <c r="AG16" s="135">
        <f>IF('Datos de Indicador'!AG17="No Dato",1,IF('Imputacion de Datos Indicador'!AG17&lt;&gt;"",1,0))</f>
        <v>0</v>
      </c>
      <c r="AH16" s="135">
        <f>IF('Datos de Indicador'!AH17="No Dato",1,IF('Imputacion de Datos Indicador'!AH17&lt;&gt;"",1,0))</f>
        <v>0</v>
      </c>
      <c r="AI16" s="135">
        <f>IF('Datos de Indicador'!AI17="No Dato",1,IF('Imputacion de Datos Indicador'!AI17&lt;&gt;"",1,0))</f>
        <v>0</v>
      </c>
      <c r="AJ16" s="135">
        <f>IF('Datos de Indicador'!AJ17="No Dato",1,IF('Imputacion de Datos Indicador'!AJ17&lt;&gt;"",1,0))</f>
        <v>0</v>
      </c>
      <c r="AK16" s="135">
        <f>IF('Datos de Indicador'!AK17="No Dato",1,IF('Imputacion de Datos Indicador'!AK17&lt;&gt;"",1,0))</f>
        <v>0</v>
      </c>
      <c r="AL16" s="135">
        <f>IF('Datos de Indicador'!AL17="No Dato",1,IF('Imputacion de Datos Indicador'!AL17&lt;&gt;"",1,0))</f>
        <v>0</v>
      </c>
      <c r="AM16" s="204">
        <f t="shared" si="0"/>
        <v>0</v>
      </c>
      <c r="AN16" s="44">
        <f t="shared" si="1"/>
        <v>0</v>
      </c>
    </row>
    <row r="17" spans="1:40" x14ac:dyDescent="0.25">
      <c r="A17" s="143" t="s">
        <v>230</v>
      </c>
      <c r="B17" s="139" t="s">
        <v>182</v>
      </c>
      <c r="C17" s="140">
        <v>205</v>
      </c>
      <c r="D17" s="135">
        <f>IF('Datos de Indicador'!D18="No Dato",1,IF('Imputacion de Datos Indicador'!D18&lt;&gt;"",1,0))</f>
        <v>0</v>
      </c>
      <c r="E17" s="135">
        <f>IF('Datos de Indicador'!E18="No Dato",1,IF('Imputacion de Datos Indicador'!E18&lt;&gt;"",1,0))</f>
        <v>0</v>
      </c>
      <c r="F17" s="135">
        <f>IF('Datos de Indicador'!F18="No Dato",1,IF('Imputacion de Datos Indicador'!F18&lt;&gt;"",1,0))</f>
        <v>0</v>
      </c>
      <c r="G17" s="135">
        <f>IF('Datos de Indicador'!G18="No Dato",1,IF('Imputacion de Datos Indicador'!G18&lt;&gt;"",1,0))</f>
        <v>0</v>
      </c>
      <c r="H17" s="135">
        <f>IF('Datos de Indicador'!H18="No Dato",1,IF('Imputacion de Datos Indicador'!H18&lt;&gt;"",1,0))</f>
        <v>0</v>
      </c>
      <c r="I17" s="135">
        <f>IF('Datos de Indicador'!I18="No Dato",1,IF('Imputacion de Datos Indicador'!I18&lt;&gt;"",1,0))</f>
        <v>0</v>
      </c>
      <c r="J17" s="135">
        <f>IF('Datos de Indicador'!J18="No Dato",1,IF('Imputacion de Datos Indicador'!J18&lt;&gt;"",1,0))</f>
        <v>0</v>
      </c>
      <c r="K17" s="135">
        <f>IF('Datos de Indicador'!K18="No Dato",1,IF('Imputacion de Datos Indicador'!K18&lt;&gt;"",1,0))</f>
        <v>0</v>
      </c>
      <c r="L17" s="135">
        <f>IF('Datos de Indicador'!L18="No Dato",1,IF('Imputacion de Datos Indicador'!L18&lt;&gt;"",1,0))</f>
        <v>0</v>
      </c>
      <c r="M17" s="135">
        <f>IF('Datos de Indicador'!M18="No Dato",1,IF('Imputacion de Datos Indicador'!M18&lt;&gt;"",1,0))</f>
        <v>0</v>
      </c>
      <c r="N17" s="135">
        <f>IF('Datos de Indicador'!N18="No Dato",1,IF('Imputacion de Datos Indicador'!N18&lt;&gt;"",1,0))</f>
        <v>0</v>
      </c>
      <c r="O17" s="135">
        <f>IF('Datos de Indicador'!O18="No Dato",1,IF('Imputacion de Datos Indicador'!O18&lt;&gt;"",1,0))</f>
        <v>0</v>
      </c>
      <c r="P17" s="135">
        <f>IF('Datos de Indicador'!P18="No Dato",1,IF('Imputacion de Datos Indicador'!P18&lt;&gt;"",1,0))</f>
        <v>0</v>
      </c>
      <c r="Q17" s="135">
        <f>IF('Datos de Indicador'!Q18="No Dato",1,IF('Imputacion de Datos Indicador'!Q18&lt;&gt;"",1,0))</f>
        <v>0</v>
      </c>
      <c r="R17" s="135">
        <f>IF('Datos de Indicador'!R18="No Dato",1,IF('Imputacion de Datos Indicador'!R18&lt;&gt;"",1,0))</f>
        <v>0</v>
      </c>
      <c r="S17" s="135">
        <f>IF('Datos de Indicador'!S18="No Dato",1,IF('Imputacion de Datos Indicador'!S18&lt;&gt;"",1,0))</f>
        <v>0</v>
      </c>
      <c r="T17" s="135">
        <f>IF('Datos de Indicador'!T18="No Dato",1,IF('Imputacion de Datos Indicador'!T18&lt;&gt;"",1,0))</f>
        <v>0</v>
      </c>
      <c r="U17" s="135">
        <f>IF('Datos de Indicador'!U18="No Dato",1,IF('Imputacion de Datos Indicador'!U18&lt;&gt;"",1,0))</f>
        <v>0</v>
      </c>
      <c r="V17" s="135">
        <f>IF('Datos de Indicador'!V18="No Dato",1,IF('Imputacion de Datos Indicador'!V18&lt;&gt;"",1,0))</f>
        <v>0</v>
      </c>
      <c r="W17" s="135">
        <f>IF('Datos de Indicador'!W18="No Dato",1,IF('Imputacion de Datos Indicador'!W18&lt;&gt;"",1,0))</f>
        <v>0</v>
      </c>
      <c r="X17" s="135">
        <f>IF('Datos de Indicador'!X18="No Dato",1,IF('Imputacion de Datos Indicador'!X18&lt;&gt;"",1,0))</f>
        <v>0</v>
      </c>
      <c r="Y17" s="135">
        <f>IF('Datos de Indicador'!Y18="No Dato",1,IF('Imputacion de Datos Indicador'!Y18&lt;&gt;"",1,0))</f>
        <v>0</v>
      </c>
      <c r="Z17" s="135">
        <f>IF('Datos de Indicador'!Z18="No Dato",1,IF('Imputacion de Datos Indicador'!Z18&lt;&gt;"",1,0))</f>
        <v>0</v>
      </c>
      <c r="AA17" s="135">
        <f>IF('Datos de Indicador'!AA18="No Dato",1,IF('Imputacion de Datos Indicador'!AA18&lt;&gt;"",1,0))</f>
        <v>0</v>
      </c>
      <c r="AB17" s="135">
        <f>IF('Datos de Indicador'!AB18="No Dato",1,IF('Imputacion de Datos Indicador'!AB18&lt;&gt;"",1,0))</f>
        <v>0</v>
      </c>
      <c r="AC17" s="135">
        <f>IF('Datos de Indicador'!AC18="No Dato",1,IF('Imputacion de Datos Indicador'!AC18&lt;&gt;"",1,0))</f>
        <v>0</v>
      </c>
      <c r="AD17" s="135">
        <f>IF('Datos de Indicador'!AD18="No Dato",1,IF('Imputacion de Datos Indicador'!AD18&lt;&gt;"",1,0))</f>
        <v>0</v>
      </c>
      <c r="AE17" s="135">
        <f>IF('Datos de Indicador'!AE18="No Dato",1,IF('Imputacion de Datos Indicador'!AE18&lt;&gt;"",1,0))</f>
        <v>0</v>
      </c>
      <c r="AF17" s="135">
        <f>IF('Datos de Indicador'!AF18="No Dato",1,IF('Imputacion de Datos Indicador'!AF18&lt;&gt;"",1,0))</f>
        <v>0</v>
      </c>
      <c r="AG17" s="135">
        <f>IF('Datos de Indicador'!AG18="No Dato",1,IF('Imputacion de Datos Indicador'!AG18&lt;&gt;"",1,0))</f>
        <v>0</v>
      </c>
      <c r="AH17" s="135">
        <f>IF('Datos de Indicador'!AH18="No Dato",1,IF('Imputacion de Datos Indicador'!AH18&lt;&gt;"",1,0))</f>
        <v>0</v>
      </c>
      <c r="AI17" s="135">
        <f>IF('Datos de Indicador'!AI18="No Dato",1,IF('Imputacion de Datos Indicador'!AI18&lt;&gt;"",1,0))</f>
        <v>0</v>
      </c>
      <c r="AJ17" s="135">
        <f>IF('Datos de Indicador'!AJ18="No Dato",1,IF('Imputacion de Datos Indicador'!AJ18&lt;&gt;"",1,0))</f>
        <v>0</v>
      </c>
      <c r="AK17" s="135">
        <f>IF('Datos de Indicador'!AK18="No Dato",1,IF('Imputacion de Datos Indicador'!AK18&lt;&gt;"",1,0))</f>
        <v>0</v>
      </c>
      <c r="AL17" s="135">
        <f>IF('Datos de Indicador'!AL18="No Dato",1,IF('Imputacion de Datos Indicador'!AL18&lt;&gt;"",1,0))</f>
        <v>0</v>
      </c>
      <c r="AM17" s="204">
        <f t="shared" si="0"/>
        <v>0</v>
      </c>
      <c r="AN17" s="44">
        <f t="shared" si="1"/>
        <v>0</v>
      </c>
    </row>
    <row r="18" spans="1:40" x14ac:dyDescent="0.25">
      <c r="A18" s="143" t="s">
        <v>230</v>
      </c>
      <c r="B18" s="139" t="s">
        <v>183</v>
      </c>
      <c r="C18" s="140">
        <v>206</v>
      </c>
      <c r="D18" s="135">
        <f>IF('Datos de Indicador'!D19="No Dato",1,IF('Imputacion de Datos Indicador'!D19&lt;&gt;"",1,0))</f>
        <v>0</v>
      </c>
      <c r="E18" s="135">
        <f>IF('Datos de Indicador'!E19="No Dato",1,IF('Imputacion de Datos Indicador'!E19&lt;&gt;"",1,0))</f>
        <v>0</v>
      </c>
      <c r="F18" s="135">
        <f>IF('Datos de Indicador'!F19="No Dato",1,IF('Imputacion de Datos Indicador'!F19&lt;&gt;"",1,0))</f>
        <v>0</v>
      </c>
      <c r="G18" s="135">
        <f>IF('Datos de Indicador'!G19="No Dato",1,IF('Imputacion de Datos Indicador'!G19&lt;&gt;"",1,0))</f>
        <v>0</v>
      </c>
      <c r="H18" s="135">
        <f>IF('Datos de Indicador'!H19="No Dato",1,IF('Imputacion de Datos Indicador'!H19&lt;&gt;"",1,0))</f>
        <v>0</v>
      </c>
      <c r="I18" s="135">
        <f>IF('Datos de Indicador'!I19="No Dato",1,IF('Imputacion de Datos Indicador'!I19&lt;&gt;"",1,0))</f>
        <v>0</v>
      </c>
      <c r="J18" s="135">
        <f>IF('Datos de Indicador'!J19="No Dato",1,IF('Imputacion de Datos Indicador'!J19&lt;&gt;"",1,0))</f>
        <v>0</v>
      </c>
      <c r="K18" s="135">
        <f>IF('Datos de Indicador'!K19="No Dato",1,IF('Imputacion de Datos Indicador'!K19&lt;&gt;"",1,0))</f>
        <v>0</v>
      </c>
      <c r="L18" s="135">
        <f>IF('Datos de Indicador'!L19="No Dato",1,IF('Imputacion de Datos Indicador'!L19&lt;&gt;"",1,0))</f>
        <v>0</v>
      </c>
      <c r="M18" s="135">
        <f>IF('Datos de Indicador'!M19="No Dato",1,IF('Imputacion de Datos Indicador'!M19&lt;&gt;"",1,0))</f>
        <v>0</v>
      </c>
      <c r="N18" s="135">
        <f>IF('Datos de Indicador'!N19="No Dato",1,IF('Imputacion de Datos Indicador'!N19&lt;&gt;"",1,0))</f>
        <v>0</v>
      </c>
      <c r="O18" s="135">
        <f>IF('Datos de Indicador'!O19="No Dato",1,IF('Imputacion de Datos Indicador'!O19&lt;&gt;"",1,0))</f>
        <v>0</v>
      </c>
      <c r="P18" s="135">
        <f>IF('Datos de Indicador'!P19="No Dato",1,IF('Imputacion de Datos Indicador'!P19&lt;&gt;"",1,0))</f>
        <v>0</v>
      </c>
      <c r="Q18" s="135">
        <f>IF('Datos de Indicador'!Q19="No Dato",1,IF('Imputacion de Datos Indicador'!Q19&lt;&gt;"",1,0))</f>
        <v>1</v>
      </c>
      <c r="R18" s="135">
        <f>IF('Datos de Indicador'!R19="No Dato",1,IF('Imputacion de Datos Indicador'!R19&lt;&gt;"",1,0))</f>
        <v>0</v>
      </c>
      <c r="S18" s="135">
        <f>IF('Datos de Indicador'!S19="No Dato",1,IF('Imputacion de Datos Indicador'!S19&lt;&gt;"",1,0))</f>
        <v>0</v>
      </c>
      <c r="T18" s="135">
        <f>IF('Datos de Indicador'!T19="No Dato",1,IF('Imputacion de Datos Indicador'!T19&lt;&gt;"",1,0))</f>
        <v>0</v>
      </c>
      <c r="U18" s="135">
        <f>IF('Datos de Indicador'!U19="No Dato",1,IF('Imputacion de Datos Indicador'!U19&lt;&gt;"",1,0))</f>
        <v>0</v>
      </c>
      <c r="V18" s="135">
        <f>IF('Datos de Indicador'!V19="No Dato",1,IF('Imputacion de Datos Indicador'!V19&lt;&gt;"",1,0))</f>
        <v>0</v>
      </c>
      <c r="W18" s="135">
        <f>IF('Datos de Indicador'!W19="No Dato",1,IF('Imputacion de Datos Indicador'!W19&lt;&gt;"",1,0))</f>
        <v>0</v>
      </c>
      <c r="X18" s="135">
        <f>IF('Datos de Indicador'!X19="No Dato",1,IF('Imputacion de Datos Indicador'!X19&lt;&gt;"",1,0))</f>
        <v>0</v>
      </c>
      <c r="Y18" s="135">
        <f>IF('Datos de Indicador'!Y19="No Dato",1,IF('Imputacion de Datos Indicador'!Y19&lt;&gt;"",1,0))</f>
        <v>0</v>
      </c>
      <c r="Z18" s="135">
        <f>IF('Datos de Indicador'!Z19="No Dato",1,IF('Imputacion de Datos Indicador'!Z19&lt;&gt;"",1,0))</f>
        <v>0</v>
      </c>
      <c r="AA18" s="135">
        <f>IF('Datos de Indicador'!AA19="No Dato",1,IF('Imputacion de Datos Indicador'!AA19&lt;&gt;"",1,0))</f>
        <v>0</v>
      </c>
      <c r="AB18" s="135">
        <f>IF('Datos de Indicador'!AB19="No Dato",1,IF('Imputacion de Datos Indicador'!AB19&lt;&gt;"",1,0))</f>
        <v>0</v>
      </c>
      <c r="AC18" s="135">
        <f>IF('Datos de Indicador'!AC19="No Dato",1,IF('Imputacion de Datos Indicador'!AC19&lt;&gt;"",1,0))</f>
        <v>0</v>
      </c>
      <c r="AD18" s="135">
        <f>IF('Datos de Indicador'!AD19="No Dato",1,IF('Imputacion de Datos Indicador'!AD19&lt;&gt;"",1,0))</f>
        <v>0</v>
      </c>
      <c r="AE18" s="135">
        <f>IF('Datos de Indicador'!AE19="No Dato",1,IF('Imputacion de Datos Indicador'!AE19&lt;&gt;"",1,0))</f>
        <v>0</v>
      </c>
      <c r="AF18" s="135">
        <f>IF('Datos de Indicador'!AF19="No Dato",1,IF('Imputacion de Datos Indicador'!AF19&lt;&gt;"",1,0))</f>
        <v>0</v>
      </c>
      <c r="AG18" s="135">
        <f>IF('Datos de Indicador'!AG19="No Dato",1,IF('Imputacion de Datos Indicador'!AG19&lt;&gt;"",1,0))</f>
        <v>0</v>
      </c>
      <c r="AH18" s="135">
        <f>IF('Datos de Indicador'!AH19="No Dato",1,IF('Imputacion de Datos Indicador'!AH19&lt;&gt;"",1,0))</f>
        <v>0</v>
      </c>
      <c r="AI18" s="135">
        <f>IF('Datos de Indicador'!AI19="No Dato",1,IF('Imputacion de Datos Indicador'!AI19&lt;&gt;"",1,0))</f>
        <v>0</v>
      </c>
      <c r="AJ18" s="135">
        <f>IF('Datos de Indicador'!AJ19="No Dato",1,IF('Imputacion de Datos Indicador'!AJ19&lt;&gt;"",1,0))</f>
        <v>0</v>
      </c>
      <c r="AK18" s="135">
        <f>IF('Datos de Indicador'!AK19="No Dato",1,IF('Imputacion de Datos Indicador'!AK19&lt;&gt;"",1,0))</f>
        <v>0</v>
      </c>
      <c r="AL18" s="135">
        <f>IF('Datos de Indicador'!AL19="No Dato",1,IF('Imputacion de Datos Indicador'!AL19&lt;&gt;"",1,0))</f>
        <v>0</v>
      </c>
      <c r="AM18" s="204">
        <f t="shared" si="0"/>
        <v>1</v>
      </c>
      <c r="AN18" s="44">
        <f t="shared" si="1"/>
        <v>2.8571428571428571E-2</v>
      </c>
    </row>
    <row r="19" spans="1:40" x14ac:dyDescent="0.25">
      <c r="A19" s="143" t="s">
        <v>230</v>
      </c>
      <c r="B19" s="139" t="s">
        <v>184</v>
      </c>
      <c r="C19" s="140">
        <v>207</v>
      </c>
      <c r="D19" s="135">
        <f>IF('Datos de Indicador'!D20="No Dato",1,IF('Imputacion de Datos Indicador'!D20&lt;&gt;"",1,0))</f>
        <v>0</v>
      </c>
      <c r="E19" s="135">
        <f>IF('Datos de Indicador'!E20="No Dato",1,IF('Imputacion de Datos Indicador'!E20&lt;&gt;"",1,0))</f>
        <v>0</v>
      </c>
      <c r="F19" s="135">
        <f>IF('Datos de Indicador'!F20="No Dato",1,IF('Imputacion de Datos Indicador'!F20&lt;&gt;"",1,0))</f>
        <v>0</v>
      </c>
      <c r="G19" s="135">
        <f>IF('Datos de Indicador'!G20="No Dato",1,IF('Imputacion de Datos Indicador'!G20&lt;&gt;"",1,0))</f>
        <v>0</v>
      </c>
      <c r="H19" s="135">
        <f>IF('Datos de Indicador'!H20="No Dato",1,IF('Imputacion de Datos Indicador'!H20&lt;&gt;"",1,0))</f>
        <v>0</v>
      </c>
      <c r="I19" s="135">
        <f>IF('Datos de Indicador'!I20="No Dato",1,IF('Imputacion de Datos Indicador'!I20&lt;&gt;"",1,0))</f>
        <v>0</v>
      </c>
      <c r="J19" s="135">
        <f>IF('Datos de Indicador'!J20="No Dato",1,IF('Imputacion de Datos Indicador'!J20&lt;&gt;"",1,0))</f>
        <v>0</v>
      </c>
      <c r="K19" s="135">
        <f>IF('Datos de Indicador'!K20="No Dato",1,IF('Imputacion de Datos Indicador'!K20&lt;&gt;"",1,0))</f>
        <v>0</v>
      </c>
      <c r="L19" s="135">
        <f>IF('Datos de Indicador'!L20="No Dato",1,IF('Imputacion de Datos Indicador'!L20&lt;&gt;"",1,0))</f>
        <v>0</v>
      </c>
      <c r="M19" s="135">
        <f>IF('Datos de Indicador'!M20="No Dato",1,IF('Imputacion de Datos Indicador'!M20&lt;&gt;"",1,0))</f>
        <v>0</v>
      </c>
      <c r="N19" s="135">
        <f>IF('Datos de Indicador'!N20="No Dato",1,IF('Imputacion de Datos Indicador'!N20&lt;&gt;"",1,0))</f>
        <v>0</v>
      </c>
      <c r="O19" s="135">
        <f>IF('Datos de Indicador'!O20="No Dato",1,IF('Imputacion de Datos Indicador'!O20&lt;&gt;"",1,0))</f>
        <v>0</v>
      </c>
      <c r="P19" s="135">
        <f>IF('Datos de Indicador'!P20="No Dato",1,IF('Imputacion de Datos Indicador'!P20&lt;&gt;"",1,0))</f>
        <v>0</v>
      </c>
      <c r="Q19" s="135">
        <f>IF('Datos de Indicador'!Q20="No Dato",1,IF('Imputacion de Datos Indicador'!Q20&lt;&gt;"",1,0))</f>
        <v>0</v>
      </c>
      <c r="R19" s="135">
        <f>IF('Datos de Indicador'!R20="No Dato",1,IF('Imputacion de Datos Indicador'!R20&lt;&gt;"",1,0))</f>
        <v>0</v>
      </c>
      <c r="S19" s="135">
        <f>IF('Datos de Indicador'!S20="No Dato",1,IF('Imputacion de Datos Indicador'!S20&lt;&gt;"",1,0))</f>
        <v>0</v>
      </c>
      <c r="T19" s="135">
        <f>IF('Datos de Indicador'!T20="No Dato",1,IF('Imputacion de Datos Indicador'!T20&lt;&gt;"",1,0))</f>
        <v>0</v>
      </c>
      <c r="U19" s="135">
        <f>IF('Datos de Indicador'!U20="No Dato",1,IF('Imputacion de Datos Indicador'!U20&lt;&gt;"",1,0))</f>
        <v>0</v>
      </c>
      <c r="V19" s="135">
        <f>IF('Datos de Indicador'!V20="No Dato",1,IF('Imputacion de Datos Indicador'!V20&lt;&gt;"",1,0))</f>
        <v>0</v>
      </c>
      <c r="W19" s="135">
        <f>IF('Datos de Indicador'!W20="No Dato",1,IF('Imputacion de Datos Indicador'!W20&lt;&gt;"",1,0))</f>
        <v>0</v>
      </c>
      <c r="X19" s="135">
        <f>IF('Datos de Indicador'!X20="No Dato",1,IF('Imputacion de Datos Indicador'!X20&lt;&gt;"",1,0))</f>
        <v>0</v>
      </c>
      <c r="Y19" s="135">
        <f>IF('Datos de Indicador'!Y20="No Dato",1,IF('Imputacion de Datos Indicador'!Y20&lt;&gt;"",1,0))</f>
        <v>0</v>
      </c>
      <c r="Z19" s="135">
        <f>IF('Datos de Indicador'!Z20="No Dato",1,IF('Imputacion de Datos Indicador'!Z20&lt;&gt;"",1,0))</f>
        <v>0</v>
      </c>
      <c r="AA19" s="135">
        <f>IF('Datos de Indicador'!AA20="No Dato",1,IF('Imputacion de Datos Indicador'!AA20&lt;&gt;"",1,0))</f>
        <v>0</v>
      </c>
      <c r="AB19" s="135">
        <f>IF('Datos de Indicador'!AB20="No Dato",1,IF('Imputacion de Datos Indicador'!AB20&lt;&gt;"",1,0))</f>
        <v>0</v>
      </c>
      <c r="AC19" s="135">
        <f>IF('Datos de Indicador'!AC20="No Dato",1,IF('Imputacion de Datos Indicador'!AC20&lt;&gt;"",1,0))</f>
        <v>0</v>
      </c>
      <c r="AD19" s="135">
        <f>IF('Datos de Indicador'!AD20="No Dato",1,IF('Imputacion de Datos Indicador'!AD20&lt;&gt;"",1,0))</f>
        <v>0</v>
      </c>
      <c r="AE19" s="135">
        <f>IF('Datos de Indicador'!AE20="No Dato",1,IF('Imputacion de Datos Indicador'!AE20&lt;&gt;"",1,0))</f>
        <v>0</v>
      </c>
      <c r="AF19" s="135">
        <f>IF('Datos de Indicador'!AF20="No Dato",1,IF('Imputacion de Datos Indicador'!AF20&lt;&gt;"",1,0))</f>
        <v>0</v>
      </c>
      <c r="AG19" s="135">
        <f>IF('Datos de Indicador'!AG20="No Dato",1,IF('Imputacion de Datos Indicador'!AG20&lt;&gt;"",1,0))</f>
        <v>0</v>
      </c>
      <c r="AH19" s="135">
        <f>IF('Datos de Indicador'!AH20="No Dato",1,IF('Imputacion de Datos Indicador'!AH20&lt;&gt;"",1,0))</f>
        <v>0</v>
      </c>
      <c r="AI19" s="135">
        <f>IF('Datos de Indicador'!AI20="No Dato",1,IF('Imputacion de Datos Indicador'!AI20&lt;&gt;"",1,0))</f>
        <v>0</v>
      </c>
      <c r="AJ19" s="135">
        <f>IF('Datos de Indicador'!AJ20="No Dato",1,IF('Imputacion de Datos Indicador'!AJ20&lt;&gt;"",1,0))</f>
        <v>0</v>
      </c>
      <c r="AK19" s="135">
        <f>IF('Datos de Indicador'!AK20="No Dato",1,IF('Imputacion de Datos Indicador'!AK20&lt;&gt;"",1,0))</f>
        <v>0</v>
      </c>
      <c r="AL19" s="135">
        <f>IF('Datos de Indicador'!AL20="No Dato",1,IF('Imputacion de Datos Indicador'!AL20&lt;&gt;"",1,0))</f>
        <v>0</v>
      </c>
      <c r="AM19" s="204">
        <f t="shared" si="0"/>
        <v>0</v>
      </c>
      <c r="AN19" s="44">
        <f t="shared" si="1"/>
        <v>0</v>
      </c>
    </row>
    <row r="20" spans="1:40" x14ac:dyDescent="0.25">
      <c r="A20" s="143" t="s">
        <v>230</v>
      </c>
      <c r="B20" s="139" t="s">
        <v>185</v>
      </c>
      <c r="C20" s="140">
        <v>208</v>
      </c>
      <c r="D20" s="135">
        <f>IF('Datos de Indicador'!D21="No Dato",1,IF('Imputacion de Datos Indicador'!D21&lt;&gt;"",1,0))</f>
        <v>0</v>
      </c>
      <c r="E20" s="135">
        <f>IF('Datos de Indicador'!E21="No Dato",1,IF('Imputacion de Datos Indicador'!E21&lt;&gt;"",1,0))</f>
        <v>0</v>
      </c>
      <c r="F20" s="135">
        <f>IF('Datos de Indicador'!F21="No Dato",1,IF('Imputacion de Datos Indicador'!F21&lt;&gt;"",1,0))</f>
        <v>0</v>
      </c>
      <c r="G20" s="135">
        <f>IF('Datos de Indicador'!G21="No Dato",1,IF('Imputacion de Datos Indicador'!G21&lt;&gt;"",1,0))</f>
        <v>0</v>
      </c>
      <c r="H20" s="135">
        <f>IF('Datos de Indicador'!H21="No Dato",1,IF('Imputacion de Datos Indicador'!H21&lt;&gt;"",1,0))</f>
        <v>0</v>
      </c>
      <c r="I20" s="135">
        <f>IF('Datos de Indicador'!I21="No Dato",1,IF('Imputacion de Datos Indicador'!I21&lt;&gt;"",1,0))</f>
        <v>0</v>
      </c>
      <c r="J20" s="135">
        <f>IF('Datos de Indicador'!J21="No Dato",1,IF('Imputacion de Datos Indicador'!J21&lt;&gt;"",1,0))</f>
        <v>0</v>
      </c>
      <c r="K20" s="135">
        <f>IF('Datos de Indicador'!K21="No Dato",1,IF('Imputacion de Datos Indicador'!K21&lt;&gt;"",1,0))</f>
        <v>0</v>
      </c>
      <c r="L20" s="135">
        <f>IF('Datos de Indicador'!L21="No Dato",1,IF('Imputacion de Datos Indicador'!L21&lt;&gt;"",1,0))</f>
        <v>0</v>
      </c>
      <c r="M20" s="135">
        <f>IF('Datos de Indicador'!M21="No Dato",1,IF('Imputacion de Datos Indicador'!M21&lt;&gt;"",1,0))</f>
        <v>0</v>
      </c>
      <c r="N20" s="135">
        <f>IF('Datos de Indicador'!N21="No Dato",1,IF('Imputacion de Datos Indicador'!N21&lt;&gt;"",1,0))</f>
        <v>0</v>
      </c>
      <c r="O20" s="135">
        <f>IF('Datos de Indicador'!O21="No Dato",1,IF('Imputacion de Datos Indicador'!O21&lt;&gt;"",1,0))</f>
        <v>0</v>
      </c>
      <c r="P20" s="135">
        <f>IF('Datos de Indicador'!P21="No Dato",1,IF('Imputacion de Datos Indicador'!P21&lt;&gt;"",1,0))</f>
        <v>0</v>
      </c>
      <c r="Q20" s="135">
        <f>IF('Datos de Indicador'!Q21="No Dato",1,IF('Imputacion de Datos Indicador'!Q21&lt;&gt;"",1,0))</f>
        <v>0</v>
      </c>
      <c r="R20" s="135">
        <f>IF('Datos de Indicador'!R21="No Dato",1,IF('Imputacion de Datos Indicador'!R21&lt;&gt;"",1,0))</f>
        <v>0</v>
      </c>
      <c r="S20" s="135">
        <f>IF('Datos de Indicador'!S21="No Dato",1,IF('Imputacion de Datos Indicador'!S21&lt;&gt;"",1,0))</f>
        <v>0</v>
      </c>
      <c r="T20" s="135">
        <f>IF('Datos de Indicador'!T21="No Dato",1,IF('Imputacion de Datos Indicador'!T21&lt;&gt;"",1,0))</f>
        <v>0</v>
      </c>
      <c r="U20" s="135">
        <f>IF('Datos de Indicador'!U21="No Dato",1,IF('Imputacion de Datos Indicador'!U21&lt;&gt;"",1,0))</f>
        <v>0</v>
      </c>
      <c r="V20" s="135">
        <f>IF('Datos de Indicador'!V21="No Dato",1,IF('Imputacion de Datos Indicador'!V21&lt;&gt;"",1,0))</f>
        <v>0</v>
      </c>
      <c r="W20" s="135">
        <f>IF('Datos de Indicador'!W21="No Dato",1,IF('Imputacion de Datos Indicador'!W21&lt;&gt;"",1,0))</f>
        <v>0</v>
      </c>
      <c r="X20" s="135">
        <f>IF('Datos de Indicador'!X21="No Dato",1,IF('Imputacion de Datos Indicador'!X21&lt;&gt;"",1,0))</f>
        <v>0</v>
      </c>
      <c r="Y20" s="135">
        <f>IF('Datos de Indicador'!Y21="No Dato",1,IF('Imputacion de Datos Indicador'!Y21&lt;&gt;"",1,0))</f>
        <v>0</v>
      </c>
      <c r="Z20" s="135">
        <f>IF('Datos de Indicador'!Z21="No Dato",1,IF('Imputacion de Datos Indicador'!Z21&lt;&gt;"",1,0))</f>
        <v>0</v>
      </c>
      <c r="AA20" s="135">
        <f>IF('Datos de Indicador'!AA21="No Dato",1,IF('Imputacion de Datos Indicador'!AA21&lt;&gt;"",1,0))</f>
        <v>0</v>
      </c>
      <c r="AB20" s="135">
        <f>IF('Datos de Indicador'!AB21="No Dato",1,IF('Imputacion de Datos Indicador'!AB21&lt;&gt;"",1,0))</f>
        <v>0</v>
      </c>
      <c r="AC20" s="135">
        <f>IF('Datos de Indicador'!AC21="No Dato",1,IF('Imputacion de Datos Indicador'!AC21&lt;&gt;"",1,0))</f>
        <v>0</v>
      </c>
      <c r="AD20" s="135">
        <f>IF('Datos de Indicador'!AD21="No Dato",1,IF('Imputacion de Datos Indicador'!AD21&lt;&gt;"",1,0))</f>
        <v>0</v>
      </c>
      <c r="AE20" s="135">
        <f>IF('Datos de Indicador'!AE21="No Dato",1,IF('Imputacion de Datos Indicador'!AE21&lt;&gt;"",1,0))</f>
        <v>0</v>
      </c>
      <c r="AF20" s="135">
        <f>IF('Datos de Indicador'!AF21="No Dato",1,IF('Imputacion de Datos Indicador'!AF21&lt;&gt;"",1,0))</f>
        <v>0</v>
      </c>
      <c r="AG20" s="135">
        <f>IF('Datos de Indicador'!AG21="No Dato",1,IF('Imputacion de Datos Indicador'!AG21&lt;&gt;"",1,0))</f>
        <v>0</v>
      </c>
      <c r="AH20" s="135">
        <f>IF('Datos de Indicador'!AH21="No Dato",1,IF('Imputacion de Datos Indicador'!AH21&lt;&gt;"",1,0))</f>
        <v>0</v>
      </c>
      <c r="AI20" s="135">
        <f>IF('Datos de Indicador'!AI21="No Dato",1,IF('Imputacion de Datos Indicador'!AI21&lt;&gt;"",1,0))</f>
        <v>0</v>
      </c>
      <c r="AJ20" s="135">
        <f>IF('Datos de Indicador'!AJ21="No Dato",1,IF('Imputacion de Datos Indicador'!AJ21&lt;&gt;"",1,0))</f>
        <v>0</v>
      </c>
      <c r="AK20" s="135">
        <f>IF('Datos de Indicador'!AK21="No Dato",1,IF('Imputacion de Datos Indicador'!AK21&lt;&gt;"",1,0))</f>
        <v>0</v>
      </c>
      <c r="AL20" s="135">
        <f>IF('Datos de Indicador'!AL21="No Dato",1,IF('Imputacion de Datos Indicador'!AL21&lt;&gt;"",1,0))</f>
        <v>0</v>
      </c>
      <c r="AM20" s="204">
        <f t="shared" si="0"/>
        <v>0</v>
      </c>
      <c r="AN20" s="44">
        <f t="shared" si="1"/>
        <v>0</v>
      </c>
    </row>
    <row r="21" spans="1:40" x14ac:dyDescent="0.25">
      <c r="A21" s="143" t="s">
        <v>230</v>
      </c>
      <c r="B21" s="139" t="s">
        <v>186</v>
      </c>
      <c r="C21" s="140">
        <v>209</v>
      </c>
      <c r="D21" s="135">
        <f>IF('Datos de Indicador'!D22="No Dato",1,IF('Imputacion de Datos Indicador'!D22&lt;&gt;"",1,0))</f>
        <v>0</v>
      </c>
      <c r="E21" s="135">
        <f>IF('Datos de Indicador'!E22="No Dato",1,IF('Imputacion de Datos Indicador'!E22&lt;&gt;"",1,0))</f>
        <v>0</v>
      </c>
      <c r="F21" s="135">
        <f>IF('Datos de Indicador'!F22="No Dato",1,IF('Imputacion de Datos Indicador'!F22&lt;&gt;"",1,0))</f>
        <v>0</v>
      </c>
      <c r="G21" s="135">
        <f>IF('Datos de Indicador'!G22="No Dato",1,IF('Imputacion de Datos Indicador'!G22&lt;&gt;"",1,0))</f>
        <v>0</v>
      </c>
      <c r="H21" s="135">
        <f>IF('Datos de Indicador'!H22="No Dato",1,IF('Imputacion de Datos Indicador'!H22&lt;&gt;"",1,0))</f>
        <v>0</v>
      </c>
      <c r="I21" s="135">
        <f>IF('Datos de Indicador'!I22="No Dato",1,IF('Imputacion de Datos Indicador'!I22&lt;&gt;"",1,0))</f>
        <v>0</v>
      </c>
      <c r="J21" s="135">
        <f>IF('Datos de Indicador'!J22="No Dato",1,IF('Imputacion de Datos Indicador'!J22&lt;&gt;"",1,0))</f>
        <v>0</v>
      </c>
      <c r="K21" s="135">
        <f>IF('Datos de Indicador'!K22="No Dato",1,IF('Imputacion de Datos Indicador'!K22&lt;&gt;"",1,0))</f>
        <v>0</v>
      </c>
      <c r="L21" s="135">
        <f>IF('Datos de Indicador'!L22="No Dato",1,IF('Imputacion de Datos Indicador'!L22&lt;&gt;"",1,0))</f>
        <v>0</v>
      </c>
      <c r="M21" s="135">
        <f>IF('Datos de Indicador'!M22="No Dato",1,IF('Imputacion de Datos Indicador'!M22&lt;&gt;"",1,0))</f>
        <v>0</v>
      </c>
      <c r="N21" s="135">
        <f>IF('Datos de Indicador'!N22="No Dato",1,IF('Imputacion de Datos Indicador'!N22&lt;&gt;"",1,0))</f>
        <v>0</v>
      </c>
      <c r="O21" s="135">
        <f>IF('Datos de Indicador'!O22="No Dato",1,IF('Imputacion de Datos Indicador'!O22&lt;&gt;"",1,0))</f>
        <v>0</v>
      </c>
      <c r="P21" s="135">
        <f>IF('Datos de Indicador'!P22="No Dato",1,IF('Imputacion de Datos Indicador'!P22&lt;&gt;"",1,0))</f>
        <v>0</v>
      </c>
      <c r="Q21" s="135">
        <f>IF('Datos de Indicador'!Q22="No Dato",1,IF('Imputacion de Datos Indicador'!Q22&lt;&gt;"",1,0))</f>
        <v>0</v>
      </c>
      <c r="R21" s="135">
        <f>IF('Datos de Indicador'!R22="No Dato",1,IF('Imputacion de Datos Indicador'!R22&lt;&gt;"",1,0))</f>
        <v>0</v>
      </c>
      <c r="S21" s="135">
        <f>IF('Datos de Indicador'!S22="No Dato",1,IF('Imputacion de Datos Indicador'!S22&lt;&gt;"",1,0))</f>
        <v>0</v>
      </c>
      <c r="T21" s="135">
        <f>IF('Datos de Indicador'!T22="No Dato",1,IF('Imputacion de Datos Indicador'!T22&lt;&gt;"",1,0))</f>
        <v>0</v>
      </c>
      <c r="U21" s="135">
        <f>IF('Datos de Indicador'!U22="No Dato",1,IF('Imputacion de Datos Indicador'!U22&lt;&gt;"",1,0))</f>
        <v>0</v>
      </c>
      <c r="V21" s="135">
        <f>IF('Datos de Indicador'!V22="No Dato",1,IF('Imputacion de Datos Indicador'!V22&lt;&gt;"",1,0))</f>
        <v>0</v>
      </c>
      <c r="W21" s="135">
        <f>IF('Datos de Indicador'!W22="No Dato",1,IF('Imputacion de Datos Indicador'!W22&lt;&gt;"",1,0))</f>
        <v>0</v>
      </c>
      <c r="X21" s="135">
        <f>IF('Datos de Indicador'!X22="No Dato",1,IF('Imputacion de Datos Indicador'!X22&lt;&gt;"",1,0))</f>
        <v>0</v>
      </c>
      <c r="Y21" s="135">
        <f>IF('Datos de Indicador'!Y22="No Dato",1,IF('Imputacion de Datos Indicador'!Y22&lt;&gt;"",1,0))</f>
        <v>0</v>
      </c>
      <c r="Z21" s="135">
        <f>IF('Datos de Indicador'!Z22="No Dato",1,IF('Imputacion de Datos Indicador'!Z22&lt;&gt;"",1,0))</f>
        <v>0</v>
      </c>
      <c r="AA21" s="135">
        <f>IF('Datos de Indicador'!AA22="No Dato",1,IF('Imputacion de Datos Indicador'!AA22&lt;&gt;"",1,0))</f>
        <v>0</v>
      </c>
      <c r="AB21" s="135">
        <f>IF('Datos de Indicador'!AB22="No Dato",1,IF('Imputacion de Datos Indicador'!AB22&lt;&gt;"",1,0))</f>
        <v>0</v>
      </c>
      <c r="AC21" s="135">
        <f>IF('Datos de Indicador'!AC22="No Dato",1,IF('Imputacion de Datos Indicador'!AC22&lt;&gt;"",1,0))</f>
        <v>0</v>
      </c>
      <c r="AD21" s="135">
        <f>IF('Datos de Indicador'!AD22="No Dato",1,IF('Imputacion de Datos Indicador'!AD22&lt;&gt;"",1,0))</f>
        <v>0</v>
      </c>
      <c r="AE21" s="135">
        <f>IF('Datos de Indicador'!AE22="No Dato",1,IF('Imputacion de Datos Indicador'!AE22&lt;&gt;"",1,0))</f>
        <v>0</v>
      </c>
      <c r="AF21" s="135">
        <f>IF('Datos de Indicador'!AF22="No Dato",1,IF('Imputacion de Datos Indicador'!AF22&lt;&gt;"",1,0))</f>
        <v>0</v>
      </c>
      <c r="AG21" s="135">
        <f>IF('Datos de Indicador'!AG22="No Dato",1,IF('Imputacion de Datos Indicador'!AG22&lt;&gt;"",1,0))</f>
        <v>0</v>
      </c>
      <c r="AH21" s="135">
        <f>IF('Datos de Indicador'!AH22="No Dato",1,IF('Imputacion de Datos Indicador'!AH22&lt;&gt;"",1,0))</f>
        <v>0</v>
      </c>
      <c r="AI21" s="135">
        <f>IF('Datos de Indicador'!AI22="No Dato",1,IF('Imputacion de Datos Indicador'!AI22&lt;&gt;"",1,0))</f>
        <v>0</v>
      </c>
      <c r="AJ21" s="135">
        <f>IF('Datos de Indicador'!AJ22="No Dato",1,IF('Imputacion de Datos Indicador'!AJ22&lt;&gt;"",1,0))</f>
        <v>0</v>
      </c>
      <c r="AK21" s="135">
        <f>IF('Datos de Indicador'!AK22="No Dato",1,IF('Imputacion de Datos Indicador'!AK22&lt;&gt;"",1,0))</f>
        <v>0</v>
      </c>
      <c r="AL21" s="135">
        <f>IF('Datos de Indicador'!AL22="No Dato",1,IF('Imputacion de Datos Indicador'!AL22&lt;&gt;"",1,0))</f>
        <v>0</v>
      </c>
      <c r="AM21" s="204">
        <f t="shared" si="0"/>
        <v>0</v>
      </c>
      <c r="AN21" s="44">
        <f t="shared" si="1"/>
        <v>0</v>
      </c>
    </row>
    <row r="22" spans="1:40" x14ac:dyDescent="0.25">
      <c r="A22" s="143" t="s">
        <v>230</v>
      </c>
      <c r="B22" s="139" t="s">
        <v>187</v>
      </c>
      <c r="C22" s="140">
        <v>210</v>
      </c>
      <c r="D22" s="135">
        <f>IF('Datos de Indicador'!D23="No Dato",1,IF('Imputacion de Datos Indicador'!D23&lt;&gt;"",1,0))</f>
        <v>0</v>
      </c>
      <c r="E22" s="135">
        <f>IF('Datos de Indicador'!E23="No Dato",1,IF('Imputacion de Datos Indicador'!E23&lt;&gt;"",1,0))</f>
        <v>0</v>
      </c>
      <c r="F22" s="135">
        <f>IF('Datos de Indicador'!F23="No Dato",1,IF('Imputacion de Datos Indicador'!F23&lt;&gt;"",1,0))</f>
        <v>0</v>
      </c>
      <c r="G22" s="135">
        <f>IF('Datos de Indicador'!G23="No Dato",1,IF('Imputacion de Datos Indicador'!G23&lt;&gt;"",1,0))</f>
        <v>0</v>
      </c>
      <c r="H22" s="135">
        <f>IF('Datos de Indicador'!H23="No Dato",1,IF('Imputacion de Datos Indicador'!H23&lt;&gt;"",1,0))</f>
        <v>0</v>
      </c>
      <c r="I22" s="135">
        <f>IF('Datos de Indicador'!I23="No Dato",1,IF('Imputacion de Datos Indicador'!I23&lt;&gt;"",1,0))</f>
        <v>0</v>
      </c>
      <c r="J22" s="135">
        <f>IF('Datos de Indicador'!J23="No Dato",1,IF('Imputacion de Datos Indicador'!J23&lt;&gt;"",1,0))</f>
        <v>0</v>
      </c>
      <c r="K22" s="135">
        <f>IF('Datos de Indicador'!K23="No Dato",1,IF('Imputacion de Datos Indicador'!K23&lt;&gt;"",1,0))</f>
        <v>0</v>
      </c>
      <c r="L22" s="135">
        <f>IF('Datos de Indicador'!L23="No Dato",1,IF('Imputacion de Datos Indicador'!L23&lt;&gt;"",1,0))</f>
        <v>0</v>
      </c>
      <c r="M22" s="135">
        <f>IF('Datos de Indicador'!M23="No Dato",1,IF('Imputacion de Datos Indicador'!M23&lt;&gt;"",1,0))</f>
        <v>0</v>
      </c>
      <c r="N22" s="135">
        <f>IF('Datos de Indicador'!N23="No Dato",1,IF('Imputacion de Datos Indicador'!N23&lt;&gt;"",1,0))</f>
        <v>0</v>
      </c>
      <c r="O22" s="135">
        <f>IF('Datos de Indicador'!O23="No Dato",1,IF('Imputacion de Datos Indicador'!O23&lt;&gt;"",1,0))</f>
        <v>0</v>
      </c>
      <c r="P22" s="135">
        <f>IF('Datos de Indicador'!P23="No Dato",1,IF('Imputacion de Datos Indicador'!P23&lt;&gt;"",1,0))</f>
        <v>0</v>
      </c>
      <c r="Q22" s="135">
        <f>IF('Datos de Indicador'!Q23="No Dato",1,IF('Imputacion de Datos Indicador'!Q23&lt;&gt;"",1,0))</f>
        <v>0</v>
      </c>
      <c r="R22" s="135">
        <f>IF('Datos de Indicador'!R23="No Dato",1,IF('Imputacion de Datos Indicador'!R23&lt;&gt;"",1,0))</f>
        <v>0</v>
      </c>
      <c r="S22" s="135">
        <f>IF('Datos de Indicador'!S23="No Dato",1,IF('Imputacion de Datos Indicador'!S23&lt;&gt;"",1,0))</f>
        <v>0</v>
      </c>
      <c r="T22" s="135">
        <f>IF('Datos de Indicador'!T23="No Dato",1,IF('Imputacion de Datos Indicador'!T23&lt;&gt;"",1,0))</f>
        <v>0</v>
      </c>
      <c r="U22" s="135">
        <f>IF('Datos de Indicador'!U23="No Dato",1,IF('Imputacion de Datos Indicador'!U23&lt;&gt;"",1,0))</f>
        <v>0</v>
      </c>
      <c r="V22" s="135">
        <f>IF('Datos de Indicador'!V23="No Dato",1,IF('Imputacion de Datos Indicador'!V23&lt;&gt;"",1,0))</f>
        <v>0</v>
      </c>
      <c r="W22" s="135">
        <f>IF('Datos de Indicador'!W23="No Dato",1,IF('Imputacion de Datos Indicador'!W23&lt;&gt;"",1,0))</f>
        <v>0</v>
      </c>
      <c r="X22" s="135">
        <f>IF('Datos de Indicador'!X23="No Dato",1,IF('Imputacion de Datos Indicador'!X23&lt;&gt;"",1,0))</f>
        <v>0</v>
      </c>
      <c r="Y22" s="135">
        <f>IF('Datos de Indicador'!Y23="No Dato",1,IF('Imputacion de Datos Indicador'!Y23&lt;&gt;"",1,0))</f>
        <v>0</v>
      </c>
      <c r="Z22" s="135">
        <f>IF('Datos de Indicador'!Z23="No Dato",1,IF('Imputacion de Datos Indicador'!Z23&lt;&gt;"",1,0))</f>
        <v>0</v>
      </c>
      <c r="AA22" s="135">
        <f>IF('Datos de Indicador'!AA23="No Dato",1,IF('Imputacion de Datos Indicador'!AA23&lt;&gt;"",1,0))</f>
        <v>0</v>
      </c>
      <c r="AB22" s="135">
        <f>IF('Datos de Indicador'!AB23="No Dato",1,IF('Imputacion de Datos Indicador'!AB23&lt;&gt;"",1,0))</f>
        <v>0</v>
      </c>
      <c r="AC22" s="135">
        <f>IF('Datos de Indicador'!AC23="No Dato",1,IF('Imputacion de Datos Indicador'!AC23&lt;&gt;"",1,0))</f>
        <v>0</v>
      </c>
      <c r="AD22" s="135">
        <f>IF('Datos de Indicador'!AD23="No Dato",1,IF('Imputacion de Datos Indicador'!AD23&lt;&gt;"",1,0))</f>
        <v>0</v>
      </c>
      <c r="AE22" s="135">
        <f>IF('Datos de Indicador'!AE23="No Dato",1,IF('Imputacion de Datos Indicador'!AE23&lt;&gt;"",1,0))</f>
        <v>0</v>
      </c>
      <c r="AF22" s="135">
        <f>IF('Datos de Indicador'!AF23="No Dato",1,IF('Imputacion de Datos Indicador'!AF23&lt;&gt;"",1,0))</f>
        <v>0</v>
      </c>
      <c r="AG22" s="135">
        <f>IF('Datos de Indicador'!AG23="No Dato",1,IF('Imputacion de Datos Indicador'!AG23&lt;&gt;"",1,0))</f>
        <v>0</v>
      </c>
      <c r="AH22" s="135">
        <f>IF('Datos de Indicador'!AH23="No Dato",1,IF('Imputacion de Datos Indicador'!AH23&lt;&gt;"",1,0))</f>
        <v>0</v>
      </c>
      <c r="AI22" s="135">
        <f>IF('Datos de Indicador'!AI23="No Dato",1,IF('Imputacion de Datos Indicador'!AI23&lt;&gt;"",1,0))</f>
        <v>0</v>
      </c>
      <c r="AJ22" s="135">
        <f>IF('Datos de Indicador'!AJ23="No Dato",1,IF('Imputacion de Datos Indicador'!AJ23&lt;&gt;"",1,0))</f>
        <v>0</v>
      </c>
      <c r="AK22" s="135">
        <f>IF('Datos de Indicador'!AK23="No Dato",1,IF('Imputacion de Datos Indicador'!AK23&lt;&gt;"",1,0))</f>
        <v>0</v>
      </c>
      <c r="AL22" s="135">
        <f>IF('Datos de Indicador'!AL23="No Dato",1,IF('Imputacion de Datos Indicador'!AL23&lt;&gt;"",1,0))</f>
        <v>0</v>
      </c>
      <c r="AM22" s="204">
        <f t="shared" si="0"/>
        <v>0</v>
      </c>
      <c r="AN22" s="44">
        <f t="shared" si="1"/>
        <v>0</v>
      </c>
    </row>
    <row r="23" spans="1:40" x14ac:dyDescent="0.25">
      <c r="A23" s="138" t="s">
        <v>188</v>
      </c>
      <c r="B23" s="139" t="s">
        <v>188</v>
      </c>
      <c r="C23" s="140">
        <v>301</v>
      </c>
      <c r="D23" s="135">
        <f>IF('Datos de Indicador'!D24="No Dato",1,IF('Imputacion de Datos Indicador'!D24&lt;&gt;"",1,0))</f>
        <v>0</v>
      </c>
      <c r="E23" s="135">
        <f>IF('Datos de Indicador'!E24="No Dato",1,IF('Imputacion de Datos Indicador'!E24&lt;&gt;"",1,0))</f>
        <v>0</v>
      </c>
      <c r="F23" s="135">
        <f>IF('Datos de Indicador'!F24="No Dato",1,IF('Imputacion de Datos Indicador'!F24&lt;&gt;"",1,0))</f>
        <v>0</v>
      </c>
      <c r="G23" s="135">
        <f>IF('Datos de Indicador'!G24="No Dato",1,IF('Imputacion de Datos Indicador'!G24&lt;&gt;"",1,0))</f>
        <v>0</v>
      </c>
      <c r="H23" s="135">
        <f>IF('Datos de Indicador'!H24="No Dato",1,IF('Imputacion de Datos Indicador'!H24&lt;&gt;"",1,0))</f>
        <v>0</v>
      </c>
      <c r="I23" s="135">
        <f>IF('Datos de Indicador'!I24="No Dato",1,IF('Imputacion de Datos Indicador'!I24&lt;&gt;"",1,0))</f>
        <v>0</v>
      </c>
      <c r="J23" s="135">
        <f>IF('Datos de Indicador'!J24="No Dato",1,IF('Imputacion de Datos Indicador'!J24&lt;&gt;"",1,0))</f>
        <v>0</v>
      </c>
      <c r="K23" s="135">
        <f>IF('Datos de Indicador'!K24="No Dato",1,IF('Imputacion de Datos Indicador'!K24&lt;&gt;"",1,0))</f>
        <v>0</v>
      </c>
      <c r="L23" s="135">
        <f>IF('Datos de Indicador'!L24="No Dato",1,IF('Imputacion de Datos Indicador'!L24&lt;&gt;"",1,0))</f>
        <v>0</v>
      </c>
      <c r="M23" s="135">
        <f>IF('Datos de Indicador'!M24="No Dato",1,IF('Imputacion de Datos Indicador'!M24&lt;&gt;"",1,0))</f>
        <v>0</v>
      </c>
      <c r="N23" s="135">
        <f>IF('Datos de Indicador'!N24="No Dato",1,IF('Imputacion de Datos Indicador'!N24&lt;&gt;"",1,0))</f>
        <v>0</v>
      </c>
      <c r="O23" s="135">
        <f>IF('Datos de Indicador'!O24="No Dato",1,IF('Imputacion de Datos Indicador'!O24&lt;&gt;"",1,0))</f>
        <v>0</v>
      </c>
      <c r="P23" s="135">
        <f>IF('Datos de Indicador'!P24="No Dato",1,IF('Imputacion de Datos Indicador'!P24&lt;&gt;"",1,0))</f>
        <v>0</v>
      </c>
      <c r="Q23" s="135">
        <f>IF('Datos de Indicador'!Q24="No Dato",1,IF('Imputacion de Datos Indicador'!Q24&lt;&gt;"",1,0))</f>
        <v>0</v>
      </c>
      <c r="R23" s="135">
        <f>IF('Datos de Indicador'!R24="No Dato",1,IF('Imputacion de Datos Indicador'!R24&lt;&gt;"",1,0))</f>
        <v>0</v>
      </c>
      <c r="S23" s="135">
        <f>IF('Datos de Indicador'!S24="No Dato",1,IF('Imputacion de Datos Indicador'!S24&lt;&gt;"",1,0))</f>
        <v>0</v>
      </c>
      <c r="T23" s="135">
        <f>IF('Datos de Indicador'!T24="No Dato",1,IF('Imputacion de Datos Indicador'!T24&lt;&gt;"",1,0))</f>
        <v>0</v>
      </c>
      <c r="U23" s="135">
        <f>IF('Datos de Indicador'!U24="No Dato",1,IF('Imputacion de Datos Indicador'!U24&lt;&gt;"",1,0))</f>
        <v>0</v>
      </c>
      <c r="V23" s="135">
        <f>IF('Datos de Indicador'!V24="No Dato",1,IF('Imputacion de Datos Indicador'!V24&lt;&gt;"",1,0))</f>
        <v>0</v>
      </c>
      <c r="W23" s="135">
        <f>IF('Datos de Indicador'!W24="No Dato",1,IF('Imputacion de Datos Indicador'!W24&lt;&gt;"",1,0))</f>
        <v>0</v>
      </c>
      <c r="X23" s="135">
        <f>IF('Datos de Indicador'!X24="No Dato",1,IF('Imputacion de Datos Indicador'!X24&lt;&gt;"",1,0))</f>
        <v>0</v>
      </c>
      <c r="Y23" s="135">
        <f>IF('Datos de Indicador'!Y24="No Dato",1,IF('Imputacion de Datos Indicador'!Y24&lt;&gt;"",1,0))</f>
        <v>0</v>
      </c>
      <c r="Z23" s="135">
        <f>IF('Datos de Indicador'!Z24="No Dato",1,IF('Imputacion de Datos Indicador'!Z24&lt;&gt;"",1,0))</f>
        <v>0</v>
      </c>
      <c r="AA23" s="135">
        <f>IF('Datos de Indicador'!AA24="No Dato",1,IF('Imputacion de Datos Indicador'!AA24&lt;&gt;"",1,0))</f>
        <v>0</v>
      </c>
      <c r="AB23" s="135">
        <f>IF('Datos de Indicador'!AB24="No Dato",1,IF('Imputacion de Datos Indicador'!AB24&lt;&gt;"",1,0))</f>
        <v>0</v>
      </c>
      <c r="AC23" s="135">
        <f>IF('Datos de Indicador'!AC24="No Dato",1,IF('Imputacion de Datos Indicador'!AC24&lt;&gt;"",1,0))</f>
        <v>0</v>
      </c>
      <c r="AD23" s="135">
        <f>IF('Datos de Indicador'!AD24="No Dato",1,IF('Imputacion de Datos Indicador'!AD24&lt;&gt;"",1,0))</f>
        <v>0</v>
      </c>
      <c r="AE23" s="135">
        <f>IF('Datos de Indicador'!AE24="No Dato",1,IF('Imputacion de Datos Indicador'!AE24&lt;&gt;"",1,0))</f>
        <v>0</v>
      </c>
      <c r="AF23" s="135">
        <f>IF('Datos de Indicador'!AF24="No Dato",1,IF('Imputacion de Datos Indicador'!AF24&lt;&gt;"",1,0))</f>
        <v>0</v>
      </c>
      <c r="AG23" s="135">
        <f>IF('Datos de Indicador'!AG24="No Dato",1,IF('Imputacion de Datos Indicador'!AG24&lt;&gt;"",1,0))</f>
        <v>0</v>
      </c>
      <c r="AH23" s="135">
        <f>IF('Datos de Indicador'!AH24="No Dato",1,IF('Imputacion de Datos Indicador'!AH24&lt;&gt;"",1,0))</f>
        <v>0</v>
      </c>
      <c r="AI23" s="135">
        <f>IF('Datos de Indicador'!AI24="No Dato",1,IF('Imputacion de Datos Indicador'!AI24&lt;&gt;"",1,0))</f>
        <v>0</v>
      </c>
      <c r="AJ23" s="135">
        <f>IF('Datos de Indicador'!AJ24="No Dato",1,IF('Imputacion de Datos Indicador'!AJ24&lt;&gt;"",1,0))</f>
        <v>0</v>
      </c>
      <c r="AK23" s="135">
        <f>IF('Datos de Indicador'!AK24="No Dato",1,IF('Imputacion de Datos Indicador'!AK24&lt;&gt;"",1,0))</f>
        <v>0</v>
      </c>
      <c r="AL23" s="135">
        <f>IF('Datos de Indicador'!AL24="No Dato",1,IF('Imputacion de Datos Indicador'!AL24&lt;&gt;"",1,0))</f>
        <v>0</v>
      </c>
      <c r="AM23" s="204">
        <f t="shared" si="0"/>
        <v>0</v>
      </c>
      <c r="AN23" s="44">
        <f t="shared" si="1"/>
        <v>0</v>
      </c>
    </row>
    <row r="24" spans="1:40" x14ac:dyDescent="0.25">
      <c r="A24" s="138" t="s">
        <v>188</v>
      </c>
      <c r="B24" s="139" t="s">
        <v>189</v>
      </c>
      <c r="C24" s="140">
        <v>302</v>
      </c>
      <c r="D24" s="135">
        <f>IF('Datos de Indicador'!D25="No Dato",1,IF('Imputacion de Datos Indicador'!D25&lt;&gt;"",1,0))</f>
        <v>0</v>
      </c>
      <c r="E24" s="135">
        <f>IF('Datos de Indicador'!E25="No Dato",1,IF('Imputacion de Datos Indicador'!E25&lt;&gt;"",1,0))</f>
        <v>0</v>
      </c>
      <c r="F24" s="135">
        <f>IF('Datos de Indicador'!F25="No Dato",1,IF('Imputacion de Datos Indicador'!F25&lt;&gt;"",1,0))</f>
        <v>0</v>
      </c>
      <c r="G24" s="135">
        <f>IF('Datos de Indicador'!G25="No Dato",1,IF('Imputacion de Datos Indicador'!G25&lt;&gt;"",1,0))</f>
        <v>0</v>
      </c>
      <c r="H24" s="135">
        <f>IF('Datos de Indicador'!H25="No Dato",1,IF('Imputacion de Datos Indicador'!H25&lt;&gt;"",1,0))</f>
        <v>0</v>
      </c>
      <c r="I24" s="135">
        <f>IF('Datos de Indicador'!I25="No Dato",1,IF('Imputacion de Datos Indicador'!I25&lt;&gt;"",1,0))</f>
        <v>0</v>
      </c>
      <c r="J24" s="135">
        <f>IF('Datos de Indicador'!J25="No Dato",1,IF('Imputacion de Datos Indicador'!J25&lt;&gt;"",1,0))</f>
        <v>0</v>
      </c>
      <c r="K24" s="135">
        <f>IF('Datos de Indicador'!K25="No Dato",1,IF('Imputacion de Datos Indicador'!K25&lt;&gt;"",1,0))</f>
        <v>0</v>
      </c>
      <c r="L24" s="135">
        <f>IF('Datos de Indicador'!L25="No Dato",1,IF('Imputacion de Datos Indicador'!L25&lt;&gt;"",1,0))</f>
        <v>0</v>
      </c>
      <c r="M24" s="135">
        <f>IF('Datos de Indicador'!M25="No Dato",1,IF('Imputacion de Datos Indicador'!M25&lt;&gt;"",1,0))</f>
        <v>0</v>
      </c>
      <c r="N24" s="135">
        <f>IF('Datos de Indicador'!N25="No Dato",1,IF('Imputacion de Datos Indicador'!N25&lt;&gt;"",1,0))</f>
        <v>0</v>
      </c>
      <c r="O24" s="135">
        <f>IF('Datos de Indicador'!O25="No Dato",1,IF('Imputacion de Datos Indicador'!O25&lt;&gt;"",1,0))</f>
        <v>0</v>
      </c>
      <c r="P24" s="135">
        <f>IF('Datos de Indicador'!P25="No Dato",1,IF('Imputacion de Datos Indicador'!P25&lt;&gt;"",1,0))</f>
        <v>0</v>
      </c>
      <c r="Q24" s="135">
        <f>IF('Datos de Indicador'!Q25="No Dato",1,IF('Imputacion de Datos Indicador'!Q25&lt;&gt;"",1,0))</f>
        <v>0</v>
      </c>
      <c r="R24" s="135">
        <f>IF('Datos de Indicador'!R25="No Dato",1,IF('Imputacion de Datos Indicador'!R25&lt;&gt;"",1,0))</f>
        <v>0</v>
      </c>
      <c r="S24" s="135">
        <f>IF('Datos de Indicador'!S25="No Dato",1,IF('Imputacion de Datos Indicador'!S25&lt;&gt;"",1,0))</f>
        <v>0</v>
      </c>
      <c r="T24" s="135">
        <f>IF('Datos de Indicador'!T25="No Dato",1,IF('Imputacion de Datos Indicador'!T25&lt;&gt;"",1,0))</f>
        <v>0</v>
      </c>
      <c r="U24" s="135">
        <f>IF('Datos de Indicador'!U25="No Dato",1,IF('Imputacion de Datos Indicador'!U25&lt;&gt;"",1,0))</f>
        <v>0</v>
      </c>
      <c r="V24" s="135">
        <f>IF('Datos de Indicador'!V25="No Dato",1,IF('Imputacion de Datos Indicador'!V25&lt;&gt;"",1,0))</f>
        <v>0</v>
      </c>
      <c r="W24" s="135">
        <f>IF('Datos de Indicador'!W25="No Dato",1,IF('Imputacion de Datos Indicador'!W25&lt;&gt;"",1,0))</f>
        <v>0</v>
      </c>
      <c r="X24" s="135">
        <f>IF('Datos de Indicador'!X25="No Dato",1,IF('Imputacion de Datos Indicador'!X25&lt;&gt;"",1,0))</f>
        <v>0</v>
      </c>
      <c r="Y24" s="135">
        <f>IF('Datos de Indicador'!Y25="No Dato",1,IF('Imputacion de Datos Indicador'!Y25&lt;&gt;"",1,0))</f>
        <v>0</v>
      </c>
      <c r="Z24" s="135">
        <f>IF('Datos de Indicador'!Z25="No Dato",1,IF('Imputacion de Datos Indicador'!Z25&lt;&gt;"",1,0))</f>
        <v>0</v>
      </c>
      <c r="AA24" s="135">
        <f>IF('Datos de Indicador'!AA25="No Dato",1,IF('Imputacion de Datos Indicador'!AA25&lt;&gt;"",1,0))</f>
        <v>0</v>
      </c>
      <c r="AB24" s="135">
        <f>IF('Datos de Indicador'!AB25="No Dato",1,IF('Imputacion de Datos Indicador'!AB25&lt;&gt;"",1,0))</f>
        <v>0</v>
      </c>
      <c r="AC24" s="135">
        <f>IF('Datos de Indicador'!AC25="No Dato",1,IF('Imputacion de Datos Indicador'!AC25&lt;&gt;"",1,0))</f>
        <v>0</v>
      </c>
      <c r="AD24" s="135">
        <f>IF('Datos de Indicador'!AD25="No Dato",1,IF('Imputacion de Datos Indicador'!AD25&lt;&gt;"",1,0))</f>
        <v>0</v>
      </c>
      <c r="AE24" s="135">
        <f>IF('Datos de Indicador'!AE25="No Dato",1,IF('Imputacion de Datos Indicador'!AE25&lt;&gt;"",1,0))</f>
        <v>0</v>
      </c>
      <c r="AF24" s="135">
        <f>IF('Datos de Indicador'!AF25="No Dato",1,IF('Imputacion de Datos Indicador'!AF25&lt;&gt;"",1,0))</f>
        <v>0</v>
      </c>
      <c r="AG24" s="135">
        <f>IF('Datos de Indicador'!AG25="No Dato",1,IF('Imputacion de Datos Indicador'!AG25&lt;&gt;"",1,0))</f>
        <v>0</v>
      </c>
      <c r="AH24" s="135">
        <f>IF('Datos de Indicador'!AH25="No Dato",1,IF('Imputacion de Datos Indicador'!AH25&lt;&gt;"",1,0))</f>
        <v>0</v>
      </c>
      <c r="AI24" s="135">
        <f>IF('Datos de Indicador'!AI25="No Dato",1,IF('Imputacion de Datos Indicador'!AI25&lt;&gt;"",1,0))</f>
        <v>0</v>
      </c>
      <c r="AJ24" s="135">
        <f>IF('Datos de Indicador'!AJ25="No Dato",1,IF('Imputacion de Datos Indicador'!AJ25&lt;&gt;"",1,0))</f>
        <v>0</v>
      </c>
      <c r="AK24" s="135">
        <f>IF('Datos de Indicador'!AK25="No Dato",1,IF('Imputacion de Datos Indicador'!AK25&lt;&gt;"",1,0))</f>
        <v>0</v>
      </c>
      <c r="AL24" s="135">
        <f>IF('Datos de Indicador'!AL25="No Dato",1,IF('Imputacion de Datos Indicador'!AL25&lt;&gt;"",1,0))</f>
        <v>0</v>
      </c>
      <c r="AM24" s="204">
        <f t="shared" si="0"/>
        <v>0</v>
      </c>
      <c r="AN24" s="44">
        <f t="shared" si="1"/>
        <v>0</v>
      </c>
    </row>
    <row r="25" spans="1:40" x14ac:dyDescent="0.25">
      <c r="A25" s="138" t="s">
        <v>188</v>
      </c>
      <c r="B25" s="139" t="s">
        <v>190</v>
      </c>
      <c r="C25" s="140">
        <v>303</v>
      </c>
      <c r="D25" s="135">
        <f>IF('Datos de Indicador'!D26="No Dato",1,IF('Imputacion de Datos Indicador'!D26&lt;&gt;"",1,0))</f>
        <v>0</v>
      </c>
      <c r="E25" s="135">
        <f>IF('Datos de Indicador'!E26="No Dato",1,IF('Imputacion de Datos Indicador'!E26&lt;&gt;"",1,0))</f>
        <v>0</v>
      </c>
      <c r="F25" s="135">
        <f>IF('Datos de Indicador'!F26="No Dato",1,IF('Imputacion de Datos Indicador'!F26&lt;&gt;"",1,0))</f>
        <v>0</v>
      </c>
      <c r="G25" s="135">
        <f>IF('Datos de Indicador'!G26="No Dato",1,IF('Imputacion de Datos Indicador'!G26&lt;&gt;"",1,0))</f>
        <v>0</v>
      </c>
      <c r="H25" s="135">
        <f>IF('Datos de Indicador'!H26="No Dato",1,IF('Imputacion de Datos Indicador'!H26&lt;&gt;"",1,0))</f>
        <v>0</v>
      </c>
      <c r="I25" s="135">
        <f>IF('Datos de Indicador'!I26="No Dato",1,IF('Imputacion de Datos Indicador'!I26&lt;&gt;"",1,0))</f>
        <v>0</v>
      </c>
      <c r="J25" s="135">
        <f>IF('Datos de Indicador'!J26="No Dato",1,IF('Imputacion de Datos Indicador'!J26&lt;&gt;"",1,0))</f>
        <v>0</v>
      </c>
      <c r="K25" s="135">
        <f>IF('Datos de Indicador'!K26="No Dato",1,IF('Imputacion de Datos Indicador'!K26&lt;&gt;"",1,0))</f>
        <v>0</v>
      </c>
      <c r="L25" s="135">
        <f>IF('Datos de Indicador'!L26="No Dato",1,IF('Imputacion de Datos Indicador'!L26&lt;&gt;"",1,0))</f>
        <v>0</v>
      </c>
      <c r="M25" s="135">
        <f>IF('Datos de Indicador'!M26="No Dato",1,IF('Imputacion de Datos Indicador'!M26&lt;&gt;"",1,0))</f>
        <v>0</v>
      </c>
      <c r="N25" s="135">
        <f>IF('Datos de Indicador'!N26="No Dato",1,IF('Imputacion de Datos Indicador'!N26&lt;&gt;"",1,0))</f>
        <v>0</v>
      </c>
      <c r="O25" s="135">
        <f>IF('Datos de Indicador'!O26="No Dato",1,IF('Imputacion de Datos Indicador'!O26&lt;&gt;"",1,0))</f>
        <v>0</v>
      </c>
      <c r="P25" s="135">
        <f>IF('Datos de Indicador'!P26="No Dato",1,IF('Imputacion de Datos Indicador'!P26&lt;&gt;"",1,0))</f>
        <v>0</v>
      </c>
      <c r="Q25" s="135">
        <f>IF('Datos de Indicador'!Q26="No Dato",1,IF('Imputacion de Datos Indicador'!Q26&lt;&gt;"",1,0))</f>
        <v>0</v>
      </c>
      <c r="R25" s="135">
        <f>IF('Datos de Indicador'!R26="No Dato",1,IF('Imputacion de Datos Indicador'!R26&lt;&gt;"",1,0))</f>
        <v>0</v>
      </c>
      <c r="S25" s="135">
        <f>IF('Datos de Indicador'!S26="No Dato",1,IF('Imputacion de Datos Indicador'!S26&lt;&gt;"",1,0))</f>
        <v>0</v>
      </c>
      <c r="T25" s="135">
        <f>IF('Datos de Indicador'!T26="No Dato",1,IF('Imputacion de Datos Indicador'!T26&lt;&gt;"",1,0))</f>
        <v>0</v>
      </c>
      <c r="U25" s="135">
        <f>IF('Datos de Indicador'!U26="No Dato",1,IF('Imputacion de Datos Indicador'!U26&lt;&gt;"",1,0))</f>
        <v>0</v>
      </c>
      <c r="V25" s="135">
        <f>IF('Datos de Indicador'!V26="No Dato",1,IF('Imputacion de Datos Indicador'!V26&lt;&gt;"",1,0))</f>
        <v>0</v>
      </c>
      <c r="W25" s="135">
        <f>IF('Datos de Indicador'!W26="No Dato",1,IF('Imputacion de Datos Indicador'!W26&lt;&gt;"",1,0))</f>
        <v>0</v>
      </c>
      <c r="X25" s="135">
        <f>IF('Datos de Indicador'!X26="No Dato",1,IF('Imputacion de Datos Indicador'!X26&lt;&gt;"",1,0))</f>
        <v>0</v>
      </c>
      <c r="Y25" s="135">
        <f>IF('Datos de Indicador'!Y26="No Dato",1,IF('Imputacion de Datos Indicador'!Y26&lt;&gt;"",1,0))</f>
        <v>0</v>
      </c>
      <c r="Z25" s="135">
        <f>IF('Datos de Indicador'!Z26="No Dato",1,IF('Imputacion de Datos Indicador'!Z26&lt;&gt;"",1,0))</f>
        <v>0</v>
      </c>
      <c r="AA25" s="135">
        <f>IF('Datos de Indicador'!AA26="No Dato",1,IF('Imputacion de Datos Indicador'!AA26&lt;&gt;"",1,0))</f>
        <v>0</v>
      </c>
      <c r="AB25" s="135">
        <f>IF('Datos de Indicador'!AB26="No Dato",1,IF('Imputacion de Datos Indicador'!AB26&lt;&gt;"",1,0))</f>
        <v>0</v>
      </c>
      <c r="AC25" s="135">
        <f>IF('Datos de Indicador'!AC26="No Dato",1,IF('Imputacion de Datos Indicador'!AC26&lt;&gt;"",1,0))</f>
        <v>0</v>
      </c>
      <c r="AD25" s="135">
        <f>IF('Datos de Indicador'!AD26="No Dato",1,IF('Imputacion de Datos Indicador'!AD26&lt;&gt;"",1,0))</f>
        <v>0</v>
      </c>
      <c r="AE25" s="135">
        <f>IF('Datos de Indicador'!AE26="No Dato",1,IF('Imputacion de Datos Indicador'!AE26&lt;&gt;"",1,0))</f>
        <v>0</v>
      </c>
      <c r="AF25" s="135">
        <f>IF('Datos de Indicador'!AF26="No Dato",1,IF('Imputacion de Datos Indicador'!AF26&lt;&gt;"",1,0))</f>
        <v>0</v>
      </c>
      <c r="AG25" s="135">
        <f>IF('Datos de Indicador'!AG26="No Dato",1,IF('Imputacion de Datos Indicador'!AG26&lt;&gt;"",1,0))</f>
        <v>0</v>
      </c>
      <c r="AH25" s="135">
        <f>IF('Datos de Indicador'!AH26="No Dato",1,IF('Imputacion de Datos Indicador'!AH26&lt;&gt;"",1,0))</f>
        <v>0</v>
      </c>
      <c r="AI25" s="135">
        <f>IF('Datos de Indicador'!AI26="No Dato",1,IF('Imputacion de Datos Indicador'!AI26&lt;&gt;"",1,0))</f>
        <v>0</v>
      </c>
      <c r="AJ25" s="135">
        <f>IF('Datos de Indicador'!AJ26="No Dato",1,IF('Imputacion de Datos Indicador'!AJ26&lt;&gt;"",1,0))</f>
        <v>0</v>
      </c>
      <c r="AK25" s="135">
        <f>IF('Datos de Indicador'!AK26="No Dato",1,IF('Imputacion de Datos Indicador'!AK26&lt;&gt;"",1,0))</f>
        <v>0</v>
      </c>
      <c r="AL25" s="135">
        <f>IF('Datos de Indicador'!AL26="No Dato",1,IF('Imputacion de Datos Indicador'!AL26&lt;&gt;"",1,0))</f>
        <v>0</v>
      </c>
      <c r="AM25" s="204">
        <f t="shared" si="0"/>
        <v>0</v>
      </c>
      <c r="AN25" s="44">
        <f t="shared" si="1"/>
        <v>0</v>
      </c>
    </row>
    <row r="26" spans="1:40" x14ac:dyDescent="0.25">
      <c r="A26" s="138" t="s">
        <v>188</v>
      </c>
      <c r="B26" s="139" t="s">
        <v>191</v>
      </c>
      <c r="C26" s="140">
        <v>304</v>
      </c>
      <c r="D26" s="135">
        <f>IF('Datos de Indicador'!D27="No Dato",1,IF('Imputacion de Datos Indicador'!D27&lt;&gt;"",1,0))</f>
        <v>0</v>
      </c>
      <c r="E26" s="135">
        <f>IF('Datos de Indicador'!E27="No Dato",1,IF('Imputacion de Datos Indicador'!E27&lt;&gt;"",1,0))</f>
        <v>0</v>
      </c>
      <c r="F26" s="135">
        <f>IF('Datos de Indicador'!F27="No Dato",1,IF('Imputacion de Datos Indicador'!F27&lt;&gt;"",1,0))</f>
        <v>0</v>
      </c>
      <c r="G26" s="135">
        <f>IF('Datos de Indicador'!G27="No Dato",1,IF('Imputacion de Datos Indicador'!G27&lt;&gt;"",1,0))</f>
        <v>0</v>
      </c>
      <c r="H26" s="135">
        <f>IF('Datos de Indicador'!H27="No Dato",1,IF('Imputacion de Datos Indicador'!H27&lt;&gt;"",1,0))</f>
        <v>0</v>
      </c>
      <c r="I26" s="135">
        <f>IF('Datos de Indicador'!I27="No Dato",1,IF('Imputacion de Datos Indicador'!I27&lt;&gt;"",1,0))</f>
        <v>0</v>
      </c>
      <c r="J26" s="135">
        <f>IF('Datos de Indicador'!J27="No Dato",1,IF('Imputacion de Datos Indicador'!J27&lt;&gt;"",1,0))</f>
        <v>0</v>
      </c>
      <c r="K26" s="135">
        <f>IF('Datos de Indicador'!K27="No Dato",1,IF('Imputacion de Datos Indicador'!K27&lt;&gt;"",1,0))</f>
        <v>0</v>
      </c>
      <c r="L26" s="135">
        <f>IF('Datos de Indicador'!L27="No Dato",1,IF('Imputacion de Datos Indicador'!L27&lt;&gt;"",1,0))</f>
        <v>0</v>
      </c>
      <c r="M26" s="135">
        <f>IF('Datos de Indicador'!M27="No Dato",1,IF('Imputacion de Datos Indicador'!M27&lt;&gt;"",1,0))</f>
        <v>0</v>
      </c>
      <c r="N26" s="135">
        <f>IF('Datos de Indicador'!N27="No Dato",1,IF('Imputacion de Datos Indicador'!N27&lt;&gt;"",1,0))</f>
        <v>0</v>
      </c>
      <c r="O26" s="135">
        <f>IF('Datos de Indicador'!O27="No Dato",1,IF('Imputacion de Datos Indicador'!O27&lt;&gt;"",1,0))</f>
        <v>0</v>
      </c>
      <c r="P26" s="135">
        <f>IF('Datos de Indicador'!P27="No Dato",1,IF('Imputacion de Datos Indicador'!P27&lt;&gt;"",1,0))</f>
        <v>0</v>
      </c>
      <c r="Q26" s="135">
        <f>IF('Datos de Indicador'!Q27="No Dato",1,IF('Imputacion de Datos Indicador'!Q27&lt;&gt;"",1,0))</f>
        <v>0</v>
      </c>
      <c r="R26" s="135">
        <f>IF('Datos de Indicador'!R27="No Dato",1,IF('Imputacion de Datos Indicador'!R27&lt;&gt;"",1,0))</f>
        <v>0</v>
      </c>
      <c r="S26" s="135">
        <f>IF('Datos de Indicador'!S27="No Dato",1,IF('Imputacion de Datos Indicador'!S27&lt;&gt;"",1,0))</f>
        <v>0</v>
      </c>
      <c r="T26" s="135">
        <f>IF('Datos de Indicador'!T27="No Dato",1,IF('Imputacion de Datos Indicador'!T27&lt;&gt;"",1,0))</f>
        <v>0</v>
      </c>
      <c r="U26" s="135">
        <f>IF('Datos de Indicador'!U27="No Dato",1,IF('Imputacion de Datos Indicador'!U27&lt;&gt;"",1,0))</f>
        <v>0</v>
      </c>
      <c r="V26" s="135">
        <f>IF('Datos de Indicador'!V27="No Dato",1,IF('Imputacion de Datos Indicador'!V27&lt;&gt;"",1,0))</f>
        <v>0</v>
      </c>
      <c r="W26" s="135">
        <f>IF('Datos de Indicador'!W27="No Dato",1,IF('Imputacion de Datos Indicador'!W27&lt;&gt;"",1,0))</f>
        <v>0</v>
      </c>
      <c r="X26" s="135">
        <f>IF('Datos de Indicador'!X27="No Dato",1,IF('Imputacion de Datos Indicador'!X27&lt;&gt;"",1,0))</f>
        <v>0</v>
      </c>
      <c r="Y26" s="135">
        <f>IF('Datos de Indicador'!Y27="No Dato",1,IF('Imputacion de Datos Indicador'!Y27&lt;&gt;"",1,0))</f>
        <v>0</v>
      </c>
      <c r="Z26" s="135">
        <f>IF('Datos de Indicador'!Z27="No Dato",1,IF('Imputacion de Datos Indicador'!Z27&lt;&gt;"",1,0))</f>
        <v>0</v>
      </c>
      <c r="AA26" s="135">
        <f>IF('Datos de Indicador'!AA27="No Dato",1,IF('Imputacion de Datos Indicador'!AA27&lt;&gt;"",1,0))</f>
        <v>0</v>
      </c>
      <c r="AB26" s="135">
        <f>IF('Datos de Indicador'!AB27="No Dato",1,IF('Imputacion de Datos Indicador'!AB27&lt;&gt;"",1,0))</f>
        <v>0</v>
      </c>
      <c r="AC26" s="135">
        <f>IF('Datos de Indicador'!AC27="No Dato",1,IF('Imputacion de Datos Indicador'!AC27&lt;&gt;"",1,0))</f>
        <v>0</v>
      </c>
      <c r="AD26" s="135">
        <f>IF('Datos de Indicador'!AD27="No Dato",1,IF('Imputacion de Datos Indicador'!AD27&lt;&gt;"",1,0))</f>
        <v>0</v>
      </c>
      <c r="AE26" s="135">
        <f>IF('Datos de Indicador'!AE27="No Dato",1,IF('Imputacion de Datos Indicador'!AE27&lt;&gt;"",1,0))</f>
        <v>0</v>
      </c>
      <c r="AF26" s="135">
        <f>IF('Datos de Indicador'!AF27="No Dato",1,IF('Imputacion de Datos Indicador'!AF27&lt;&gt;"",1,0))</f>
        <v>0</v>
      </c>
      <c r="AG26" s="135">
        <f>IF('Datos de Indicador'!AG27="No Dato",1,IF('Imputacion de Datos Indicador'!AG27&lt;&gt;"",1,0))</f>
        <v>0</v>
      </c>
      <c r="AH26" s="135">
        <f>IF('Datos de Indicador'!AH27="No Dato",1,IF('Imputacion de Datos Indicador'!AH27&lt;&gt;"",1,0))</f>
        <v>0</v>
      </c>
      <c r="AI26" s="135">
        <f>IF('Datos de Indicador'!AI27="No Dato",1,IF('Imputacion de Datos Indicador'!AI27&lt;&gt;"",1,0))</f>
        <v>0</v>
      </c>
      <c r="AJ26" s="135">
        <f>IF('Datos de Indicador'!AJ27="No Dato",1,IF('Imputacion de Datos Indicador'!AJ27&lt;&gt;"",1,0))</f>
        <v>0</v>
      </c>
      <c r="AK26" s="135">
        <f>IF('Datos de Indicador'!AK27="No Dato",1,IF('Imputacion de Datos Indicador'!AK27&lt;&gt;"",1,0))</f>
        <v>0</v>
      </c>
      <c r="AL26" s="135">
        <f>IF('Datos de Indicador'!AL27="No Dato",1,IF('Imputacion de Datos Indicador'!AL27&lt;&gt;"",1,0))</f>
        <v>0</v>
      </c>
      <c r="AM26" s="204">
        <f t="shared" si="0"/>
        <v>0</v>
      </c>
      <c r="AN26" s="44">
        <f t="shared" si="1"/>
        <v>0</v>
      </c>
    </row>
    <row r="27" spans="1:40" x14ac:dyDescent="0.25">
      <c r="A27" s="138" t="s">
        <v>188</v>
      </c>
      <c r="B27" s="139" t="s">
        <v>192</v>
      </c>
      <c r="C27" s="140">
        <v>305</v>
      </c>
      <c r="D27" s="135">
        <f>IF('Datos de Indicador'!D28="No Dato",1,IF('Imputacion de Datos Indicador'!D28&lt;&gt;"",1,0))</f>
        <v>0</v>
      </c>
      <c r="E27" s="135">
        <f>IF('Datos de Indicador'!E28="No Dato",1,IF('Imputacion de Datos Indicador'!E28&lt;&gt;"",1,0))</f>
        <v>0</v>
      </c>
      <c r="F27" s="135">
        <f>IF('Datos de Indicador'!F28="No Dato",1,IF('Imputacion de Datos Indicador'!F28&lt;&gt;"",1,0))</f>
        <v>0</v>
      </c>
      <c r="G27" s="135">
        <f>IF('Datos de Indicador'!G28="No Dato",1,IF('Imputacion de Datos Indicador'!G28&lt;&gt;"",1,0))</f>
        <v>0</v>
      </c>
      <c r="H27" s="135">
        <f>IF('Datos de Indicador'!H28="No Dato",1,IF('Imputacion de Datos Indicador'!H28&lt;&gt;"",1,0))</f>
        <v>0</v>
      </c>
      <c r="I27" s="135">
        <f>IF('Datos de Indicador'!I28="No Dato",1,IF('Imputacion de Datos Indicador'!I28&lt;&gt;"",1,0))</f>
        <v>0</v>
      </c>
      <c r="J27" s="135">
        <f>IF('Datos de Indicador'!J28="No Dato",1,IF('Imputacion de Datos Indicador'!J28&lt;&gt;"",1,0))</f>
        <v>0</v>
      </c>
      <c r="K27" s="135">
        <f>IF('Datos de Indicador'!K28="No Dato",1,IF('Imputacion de Datos Indicador'!K28&lt;&gt;"",1,0))</f>
        <v>0</v>
      </c>
      <c r="L27" s="135">
        <f>IF('Datos de Indicador'!L28="No Dato",1,IF('Imputacion de Datos Indicador'!L28&lt;&gt;"",1,0))</f>
        <v>0</v>
      </c>
      <c r="M27" s="135">
        <f>IF('Datos de Indicador'!M28="No Dato",1,IF('Imputacion de Datos Indicador'!M28&lt;&gt;"",1,0))</f>
        <v>0</v>
      </c>
      <c r="N27" s="135">
        <f>IF('Datos de Indicador'!N28="No Dato",1,IF('Imputacion de Datos Indicador'!N28&lt;&gt;"",1,0))</f>
        <v>0</v>
      </c>
      <c r="O27" s="135">
        <f>IF('Datos de Indicador'!O28="No Dato",1,IF('Imputacion de Datos Indicador'!O28&lt;&gt;"",1,0))</f>
        <v>0</v>
      </c>
      <c r="P27" s="135">
        <f>IF('Datos de Indicador'!P28="No Dato",1,IF('Imputacion de Datos Indicador'!P28&lt;&gt;"",1,0))</f>
        <v>0</v>
      </c>
      <c r="Q27" s="135">
        <f>IF('Datos de Indicador'!Q28="No Dato",1,IF('Imputacion de Datos Indicador'!Q28&lt;&gt;"",1,0))</f>
        <v>1</v>
      </c>
      <c r="R27" s="135">
        <f>IF('Datos de Indicador'!R28="No Dato",1,IF('Imputacion de Datos Indicador'!R28&lt;&gt;"",1,0))</f>
        <v>0</v>
      </c>
      <c r="S27" s="135">
        <f>IF('Datos de Indicador'!S28="No Dato",1,IF('Imputacion de Datos Indicador'!S28&lt;&gt;"",1,0))</f>
        <v>0</v>
      </c>
      <c r="T27" s="135">
        <f>IF('Datos de Indicador'!T28="No Dato",1,IF('Imputacion de Datos Indicador'!T28&lt;&gt;"",1,0))</f>
        <v>0</v>
      </c>
      <c r="U27" s="135">
        <f>IF('Datos de Indicador'!U28="No Dato",1,IF('Imputacion de Datos Indicador'!U28&lt;&gt;"",1,0))</f>
        <v>0</v>
      </c>
      <c r="V27" s="135">
        <f>IF('Datos de Indicador'!V28="No Dato",1,IF('Imputacion de Datos Indicador'!V28&lt;&gt;"",1,0))</f>
        <v>0</v>
      </c>
      <c r="W27" s="135">
        <f>IF('Datos de Indicador'!W28="No Dato",1,IF('Imputacion de Datos Indicador'!W28&lt;&gt;"",1,0))</f>
        <v>1</v>
      </c>
      <c r="X27" s="135">
        <f>IF('Datos de Indicador'!X28="No Dato",1,IF('Imputacion de Datos Indicador'!X28&lt;&gt;"",1,0))</f>
        <v>0</v>
      </c>
      <c r="Y27" s="135">
        <f>IF('Datos de Indicador'!Y28="No Dato",1,IF('Imputacion de Datos Indicador'!Y28&lt;&gt;"",1,0))</f>
        <v>0</v>
      </c>
      <c r="Z27" s="135">
        <f>IF('Datos de Indicador'!Z28="No Dato",1,IF('Imputacion de Datos Indicador'!Z28&lt;&gt;"",1,0))</f>
        <v>0</v>
      </c>
      <c r="AA27" s="135">
        <f>IF('Datos de Indicador'!AA28="No Dato",1,IF('Imputacion de Datos Indicador'!AA28&lt;&gt;"",1,0))</f>
        <v>0</v>
      </c>
      <c r="AB27" s="135">
        <f>IF('Datos de Indicador'!AB28="No Dato",1,IF('Imputacion de Datos Indicador'!AB28&lt;&gt;"",1,0))</f>
        <v>0</v>
      </c>
      <c r="AC27" s="135">
        <f>IF('Datos de Indicador'!AC28="No Dato",1,IF('Imputacion de Datos Indicador'!AC28&lt;&gt;"",1,0))</f>
        <v>0</v>
      </c>
      <c r="AD27" s="135">
        <f>IF('Datos de Indicador'!AD28="No Dato",1,IF('Imputacion de Datos Indicador'!AD28&lt;&gt;"",1,0))</f>
        <v>0</v>
      </c>
      <c r="AE27" s="135">
        <f>IF('Datos de Indicador'!AE28="No Dato",1,IF('Imputacion de Datos Indicador'!AE28&lt;&gt;"",1,0))</f>
        <v>0</v>
      </c>
      <c r="AF27" s="135">
        <f>IF('Datos de Indicador'!AF28="No Dato",1,IF('Imputacion de Datos Indicador'!AF28&lt;&gt;"",1,0))</f>
        <v>0</v>
      </c>
      <c r="AG27" s="135">
        <f>IF('Datos de Indicador'!AG28="No Dato",1,IF('Imputacion de Datos Indicador'!AG28&lt;&gt;"",1,0))</f>
        <v>0</v>
      </c>
      <c r="AH27" s="135">
        <f>IF('Datos de Indicador'!AH28="No Dato",1,IF('Imputacion de Datos Indicador'!AH28&lt;&gt;"",1,0))</f>
        <v>0</v>
      </c>
      <c r="AI27" s="135">
        <f>IF('Datos de Indicador'!AI28="No Dato",1,IF('Imputacion de Datos Indicador'!AI28&lt;&gt;"",1,0))</f>
        <v>0</v>
      </c>
      <c r="AJ27" s="135">
        <f>IF('Datos de Indicador'!AJ28="No Dato",1,IF('Imputacion de Datos Indicador'!AJ28&lt;&gt;"",1,0))</f>
        <v>0</v>
      </c>
      <c r="AK27" s="135">
        <f>IF('Datos de Indicador'!AK28="No Dato",1,IF('Imputacion de Datos Indicador'!AK28&lt;&gt;"",1,0))</f>
        <v>0</v>
      </c>
      <c r="AL27" s="135">
        <f>IF('Datos de Indicador'!AL28="No Dato",1,IF('Imputacion de Datos Indicador'!AL28&lt;&gt;"",1,0))</f>
        <v>0</v>
      </c>
      <c r="AM27" s="204">
        <f t="shared" si="0"/>
        <v>2</v>
      </c>
      <c r="AN27" s="44">
        <f t="shared" si="1"/>
        <v>5.7142857142857141E-2</v>
      </c>
    </row>
    <row r="28" spans="1:40" x14ac:dyDescent="0.25">
      <c r="A28" s="138" t="s">
        <v>188</v>
      </c>
      <c r="B28" s="139" t="s">
        <v>193</v>
      </c>
      <c r="C28" s="140">
        <v>306</v>
      </c>
      <c r="D28" s="135">
        <f>IF('Datos de Indicador'!D29="No Dato",1,IF('Imputacion de Datos Indicador'!D29&lt;&gt;"",1,0))</f>
        <v>0</v>
      </c>
      <c r="E28" s="135">
        <f>IF('Datos de Indicador'!E29="No Dato",1,IF('Imputacion de Datos Indicador'!E29&lt;&gt;"",1,0))</f>
        <v>0</v>
      </c>
      <c r="F28" s="135">
        <f>IF('Datos de Indicador'!F29="No Dato",1,IF('Imputacion de Datos Indicador'!F29&lt;&gt;"",1,0))</f>
        <v>0</v>
      </c>
      <c r="G28" s="135">
        <f>IF('Datos de Indicador'!G29="No Dato",1,IF('Imputacion de Datos Indicador'!G29&lt;&gt;"",1,0))</f>
        <v>0</v>
      </c>
      <c r="H28" s="135">
        <f>IF('Datos de Indicador'!H29="No Dato",1,IF('Imputacion de Datos Indicador'!H29&lt;&gt;"",1,0))</f>
        <v>0</v>
      </c>
      <c r="I28" s="135">
        <f>IF('Datos de Indicador'!I29="No Dato",1,IF('Imputacion de Datos Indicador'!I29&lt;&gt;"",1,0))</f>
        <v>0</v>
      </c>
      <c r="J28" s="135">
        <f>IF('Datos de Indicador'!J29="No Dato",1,IF('Imputacion de Datos Indicador'!J29&lt;&gt;"",1,0))</f>
        <v>0</v>
      </c>
      <c r="K28" s="135">
        <f>IF('Datos de Indicador'!K29="No Dato",1,IF('Imputacion de Datos Indicador'!K29&lt;&gt;"",1,0))</f>
        <v>0</v>
      </c>
      <c r="L28" s="135">
        <f>IF('Datos de Indicador'!L29="No Dato",1,IF('Imputacion de Datos Indicador'!L29&lt;&gt;"",1,0))</f>
        <v>0</v>
      </c>
      <c r="M28" s="135">
        <f>IF('Datos de Indicador'!M29="No Dato",1,IF('Imputacion de Datos Indicador'!M29&lt;&gt;"",1,0))</f>
        <v>0</v>
      </c>
      <c r="N28" s="135">
        <f>IF('Datos de Indicador'!N29="No Dato",1,IF('Imputacion de Datos Indicador'!N29&lt;&gt;"",1,0))</f>
        <v>0</v>
      </c>
      <c r="O28" s="135">
        <f>IF('Datos de Indicador'!O29="No Dato",1,IF('Imputacion de Datos Indicador'!O29&lt;&gt;"",1,0))</f>
        <v>0</v>
      </c>
      <c r="P28" s="135">
        <f>IF('Datos de Indicador'!P29="No Dato",1,IF('Imputacion de Datos Indicador'!P29&lt;&gt;"",1,0))</f>
        <v>0</v>
      </c>
      <c r="Q28" s="135">
        <f>IF('Datos de Indicador'!Q29="No Dato",1,IF('Imputacion de Datos Indicador'!Q29&lt;&gt;"",1,0))</f>
        <v>0</v>
      </c>
      <c r="R28" s="135">
        <f>IF('Datos de Indicador'!R29="No Dato",1,IF('Imputacion de Datos Indicador'!R29&lt;&gt;"",1,0))</f>
        <v>0</v>
      </c>
      <c r="S28" s="135">
        <f>IF('Datos de Indicador'!S29="No Dato",1,IF('Imputacion de Datos Indicador'!S29&lt;&gt;"",1,0))</f>
        <v>0</v>
      </c>
      <c r="T28" s="135">
        <f>IF('Datos de Indicador'!T29="No Dato",1,IF('Imputacion de Datos Indicador'!T29&lt;&gt;"",1,0))</f>
        <v>0</v>
      </c>
      <c r="U28" s="135">
        <f>IF('Datos de Indicador'!U29="No Dato",1,IF('Imputacion de Datos Indicador'!U29&lt;&gt;"",1,0))</f>
        <v>0</v>
      </c>
      <c r="V28" s="135">
        <f>IF('Datos de Indicador'!V29="No Dato",1,IF('Imputacion de Datos Indicador'!V29&lt;&gt;"",1,0))</f>
        <v>0</v>
      </c>
      <c r="W28" s="135">
        <f>IF('Datos de Indicador'!W29="No Dato",1,IF('Imputacion de Datos Indicador'!W29&lt;&gt;"",1,0))</f>
        <v>0</v>
      </c>
      <c r="X28" s="135">
        <f>IF('Datos de Indicador'!X29="No Dato",1,IF('Imputacion de Datos Indicador'!X29&lt;&gt;"",1,0))</f>
        <v>0</v>
      </c>
      <c r="Y28" s="135">
        <f>IF('Datos de Indicador'!Y29="No Dato",1,IF('Imputacion de Datos Indicador'!Y29&lt;&gt;"",1,0))</f>
        <v>0</v>
      </c>
      <c r="Z28" s="135">
        <f>IF('Datos de Indicador'!Z29="No Dato",1,IF('Imputacion de Datos Indicador'!Z29&lt;&gt;"",1,0))</f>
        <v>0</v>
      </c>
      <c r="AA28" s="135">
        <f>IF('Datos de Indicador'!AA29="No Dato",1,IF('Imputacion de Datos Indicador'!AA29&lt;&gt;"",1,0))</f>
        <v>0</v>
      </c>
      <c r="AB28" s="135">
        <f>IF('Datos de Indicador'!AB29="No Dato",1,IF('Imputacion de Datos Indicador'!AB29&lt;&gt;"",1,0))</f>
        <v>0</v>
      </c>
      <c r="AC28" s="135">
        <f>IF('Datos de Indicador'!AC29="No Dato",1,IF('Imputacion de Datos Indicador'!AC29&lt;&gt;"",1,0))</f>
        <v>0</v>
      </c>
      <c r="AD28" s="135">
        <f>IF('Datos de Indicador'!AD29="No Dato",1,IF('Imputacion de Datos Indicador'!AD29&lt;&gt;"",1,0))</f>
        <v>0</v>
      </c>
      <c r="AE28" s="135">
        <f>IF('Datos de Indicador'!AE29="No Dato",1,IF('Imputacion de Datos Indicador'!AE29&lt;&gt;"",1,0))</f>
        <v>0</v>
      </c>
      <c r="AF28" s="135">
        <f>IF('Datos de Indicador'!AF29="No Dato",1,IF('Imputacion de Datos Indicador'!AF29&lt;&gt;"",1,0))</f>
        <v>0</v>
      </c>
      <c r="AG28" s="135">
        <f>IF('Datos de Indicador'!AG29="No Dato",1,IF('Imputacion de Datos Indicador'!AG29&lt;&gt;"",1,0))</f>
        <v>0</v>
      </c>
      <c r="AH28" s="135">
        <f>IF('Datos de Indicador'!AH29="No Dato",1,IF('Imputacion de Datos Indicador'!AH29&lt;&gt;"",1,0))</f>
        <v>0</v>
      </c>
      <c r="AI28" s="135">
        <f>IF('Datos de Indicador'!AI29="No Dato",1,IF('Imputacion de Datos Indicador'!AI29&lt;&gt;"",1,0))</f>
        <v>0</v>
      </c>
      <c r="AJ28" s="135">
        <f>IF('Datos de Indicador'!AJ29="No Dato",1,IF('Imputacion de Datos Indicador'!AJ29&lt;&gt;"",1,0))</f>
        <v>0</v>
      </c>
      <c r="AK28" s="135">
        <f>IF('Datos de Indicador'!AK29="No Dato",1,IF('Imputacion de Datos Indicador'!AK29&lt;&gt;"",1,0))</f>
        <v>0</v>
      </c>
      <c r="AL28" s="135">
        <f>IF('Datos de Indicador'!AL29="No Dato",1,IF('Imputacion de Datos Indicador'!AL29&lt;&gt;"",1,0))</f>
        <v>0</v>
      </c>
      <c r="AM28" s="204">
        <f t="shared" si="0"/>
        <v>0</v>
      </c>
      <c r="AN28" s="44">
        <f t="shared" si="1"/>
        <v>0</v>
      </c>
    </row>
    <row r="29" spans="1:40" x14ac:dyDescent="0.25">
      <c r="A29" s="138" t="s">
        <v>188</v>
      </c>
      <c r="B29" s="139" t="s">
        <v>194</v>
      </c>
      <c r="C29" s="140">
        <v>307</v>
      </c>
      <c r="D29" s="135">
        <f>IF('Datos de Indicador'!D30="No Dato",1,IF('Imputacion de Datos Indicador'!D30&lt;&gt;"",1,0))</f>
        <v>0</v>
      </c>
      <c r="E29" s="135">
        <f>IF('Datos de Indicador'!E30="No Dato",1,IF('Imputacion de Datos Indicador'!E30&lt;&gt;"",1,0))</f>
        <v>0</v>
      </c>
      <c r="F29" s="135">
        <f>IF('Datos de Indicador'!F30="No Dato",1,IF('Imputacion de Datos Indicador'!F30&lt;&gt;"",1,0))</f>
        <v>0</v>
      </c>
      <c r="G29" s="135">
        <f>IF('Datos de Indicador'!G30="No Dato",1,IF('Imputacion de Datos Indicador'!G30&lt;&gt;"",1,0))</f>
        <v>0</v>
      </c>
      <c r="H29" s="135">
        <f>IF('Datos de Indicador'!H30="No Dato",1,IF('Imputacion de Datos Indicador'!H30&lt;&gt;"",1,0))</f>
        <v>0</v>
      </c>
      <c r="I29" s="135">
        <f>IF('Datos de Indicador'!I30="No Dato",1,IF('Imputacion de Datos Indicador'!I30&lt;&gt;"",1,0))</f>
        <v>0</v>
      </c>
      <c r="J29" s="135">
        <f>IF('Datos de Indicador'!J30="No Dato",1,IF('Imputacion de Datos Indicador'!J30&lt;&gt;"",1,0))</f>
        <v>0</v>
      </c>
      <c r="K29" s="135">
        <f>IF('Datos de Indicador'!K30="No Dato",1,IF('Imputacion de Datos Indicador'!K30&lt;&gt;"",1,0))</f>
        <v>0</v>
      </c>
      <c r="L29" s="135">
        <f>IF('Datos de Indicador'!L30="No Dato",1,IF('Imputacion de Datos Indicador'!L30&lt;&gt;"",1,0))</f>
        <v>0</v>
      </c>
      <c r="M29" s="135">
        <f>IF('Datos de Indicador'!M30="No Dato",1,IF('Imputacion de Datos Indicador'!M30&lt;&gt;"",1,0))</f>
        <v>0</v>
      </c>
      <c r="N29" s="135">
        <f>IF('Datos de Indicador'!N30="No Dato",1,IF('Imputacion de Datos Indicador'!N30&lt;&gt;"",1,0))</f>
        <v>0</v>
      </c>
      <c r="O29" s="135">
        <f>IF('Datos de Indicador'!O30="No Dato",1,IF('Imputacion de Datos Indicador'!O30&lt;&gt;"",1,0))</f>
        <v>0</v>
      </c>
      <c r="P29" s="135">
        <f>IF('Datos de Indicador'!P30="No Dato",1,IF('Imputacion de Datos Indicador'!P30&lt;&gt;"",1,0))</f>
        <v>0</v>
      </c>
      <c r="Q29" s="135">
        <f>IF('Datos de Indicador'!Q30="No Dato",1,IF('Imputacion de Datos Indicador'!Q30&lt;&gt;"",1,0))</f>
        <v>0</v>
      </c>
      <c r="R29" s="135">
        <f>IF('Datos de Indicador'!R30="No Dato",1,IF('Imputacion de Datos Indicador'!R30&lt;&gt;"",1,0))</f>
        <v>0</v>
      </c>
      <c r="S29" s="135">
        <f>IF('Datos de Indicador'!S30="No Dato",1,IF('Imputacion de Datos Indicador'!S30&lt;&gt;"",1,0))</f>
        <v>0</v>
      </c>
      <c r="T29" s="135">
        <f>IF('Datos de Indicador'!T30="No Dato",1,IF('Imputacion de Datos Indicador'!T30&lt;&gt;"",1,0))</f>
        <v>0</v>
      </c>
      <c r="U29" s="135">
        <f>IF('Datos de Indicador'!U30="No Dato",1,IF('Imputacion de Datos Indicador'!U30&lt;&gt;"",1,0))</f>
        <v>0</v>
      </c>
      <c r="V29" s="135">
        <f>IF('Datos de Indicador'!V30="No Dato",1,IF('Imputacion de Datos Indicador'!V30&lt;&gt;"",1,0))</f>
        <v>0</v>
      </c>
      <c r="W29" s="135">
        <f>IF('Datos de Indicador'!W30="No Dato",1,IF('Imputacion de Datos Indicador'!W30&lt;&gt;"",1,0))</f>
        <v>0</v>
      </c>
      <c r="X29" s="135">
        <f>IF('Datos de Indicador'!X30="No Dato",1,IF('Imputacion de Datos Indicador'!X30&lt;&gt;"",1,0))</f>
        <v>0</v>
      </c>
      <c r="Y29" s="135">
        <f>IF('Datos de Indicador'!Y30="No Dato",1,IF('Imputacion de Datos Indicador'!Y30&lt;&gt;"",1,0))</f>
        <v>0</v>
      </c>
      <c r="Z29" s="135">
        <f>IF('Datos de Indicador'!Z30="No Dato",1,IF('Imputacion de Datos Indicador'!Z30&lt;&gt;"",1,0))</f>
        <v>0</v>
      </c>
      <c r="AA29" s="135">
        <f>IF('Datos de Indicador'!AA30="No Dato",1,IF('Imputacion de Datos Indicador'!AA30&lt;&gt;"",1,0))</f>
        <v>0</v>
      </c>
      <c r="AB29" s="135">
        <f>IF('Datos de Indicador'!AB30="No Dato",1,IF('Imputacion de Datos Indicador'!AB30&lt;&gt;"",1,0))</f>
        <v>0</v>
      </c>
      <c r="AC29" s="135">
        <f>IF('Datos de Indicador'!AC30="No Dato",1,IF('Imputacion de Datos Indicador'!AC30&lt;&gt;"",1,0))</f>
        <v>0</v>
      </c>
      <c r="AD29" s="135">
        <f>IF('Datos de Indicador'!AD30="No Dato",1,IF('Imputacion de Datos Indicador'!AD30&lt;&gt;"",1,0))</f>
        <v>0</v>
      </c>
      <c r="AE29" s="135">
        <f>IF('Datos de Indicador'!AE30="No Dato",1,IF('Imputacion de Datos Indicador'!AE30&lt;&gt;"",1,0))</f>
        <v>0</v>
      </c>
      <c r="AF29" s="135">
        <f>IF('Datos de Indicador'!AF30="No Dato",1,IF('Imputacion de Datos Indicador'!AF30&lt;&gt;"",1,0))</f>
        <v>0</v>
      </c>
      <c r="AG29" s="135">
        <f>IF('Datos de Indicador'!AG30="No Dato",1,IF('Imputacion de Datos Indicador'!AG30&lt;&gt;"",1,0))</f>
        <v>0</v>
      </c>
      <c r="AH29" s="135">
        <f>IF('Datos de Indicador'!AH30="No Dato",1,IF('Imputacion de Datos Indicador'!AH30&lt;&gt;"",1,0))</f>
        <v>0</v>
      </c>
      <c r="AI29" s="135">
        <f>IF('Datos de Indicador'!AI30="No Dato",1,IF('Imputacion de Datos Indicador'!AI30&lt;&gt;"",1,0))</f>
        <v>0</v>
      </c>
      <c r="AJ29" s="135">
        <f>IF('Datos de Indicador'!AJ30="No Dato",1,IF('Imputacion de Datos Indicador'!AJ30&lt;&gt;"",1,0))</f>
        <v>0</v>
      </c>
      <c r="AK29" s="135">
        <f>IF('Datos de Indicador'!AK30="No Dato",1,IF('Imputacion de Datos Indicador'!AK30&lt;&gt;"",1,0))</f>
        <v>0</v>
      </c>
      <c r="AL29" s="135">
        <f>IF('Datos de Indicador'!AL30="No Dato",1,IF('Imputacion de Datos Indicador'!AL30&lt;&gt;"",1,0))</f>
        <v>0</v>
      </c>
      <c r="AM29" s="204">
        <f t="shared" si="0"/>
        <v>0</v>
      </c>
      <c r="AN29" s="44">
        <f t="shared" si="1"/>
        <v>0</v>
      </c>
    </row>
    <row r="30" spans="1:40" x14ac:dyDescent="0.25">
      <c r="A30" s="138" t="s">
        <v>188</v>
      </c>
      <c r="B30" s="139" t="s">
        <v>195</v>
      </c>
      <c r="C30" s="140">
        <v>308</v>
      </c>
      <c r="D30" s="135">
        <f>IF('Datos de Indicador'!D31="No Dato",1,IF('Imputacion de Datos Indicador'!D31&lt;&gt;"",1,0))</f>
        <v>0</v>
      </c>
      <c r="E30" s="135">
        <f>IF('Datos de Indicador'!E31="No Dato",1,IF('Imputacion de Datos Indicador'!E31&lt;&gt;"",1,0))</f>
        <v>0</v>
      </c>
      <c r="F30" s="135">
        <f>IF('Datos de Indicador'!F31="No Dato",1,IF('Imputacion de Datos Indicador'!F31&lt;&gt;"",1,0))</f>
        <v>0</v>
      </c>
      <c r="G30" s="135">
        <f>IF('Datos de Indicador'!G31="No Dato",1,IF('Imputacion de Datos Indicador'!G31&lt;&gt;"",1,0))</f>
        <v>0</v>
      </c>
      <c r="H30" s="135">
        <f>IF('Datos de Indicador'!H31="No Dato",1,IF('Imputacion de Datos Indicador'!H31&lt;&gt;"",1,0))</f>
        <v>0</v>
      </c>
      <c r="I30" s="135">
        <f>IF('Datos de Indicador'!I31="No Dato",1,IF('Imputacion de Datos Indicador'!I31&lt;&gt;"",1,0))</f>
        <v>0</v>
      </c>
      <c r="J30" s="135">
        <f>IF('Datos de Indicador'!J31="No Dato",1,IF('Imputacion de Datos Indicador'!J31&lt;&gt;"",1,0))</f>
        <v>0</v>
      </c>
      <c r="K30" s="135">
        <f>IF('Datos de Indicador'!K31="No Dato",1,IF('Imputacion de Datos Indicador'!K31&lt;&gt;"",1,0))</f>
        <v>0</v>
      </c>
      <c r="L30" s="135">
        <f>IF('Datos de Indicador'!L31="No Dato",1,IF('Imputacion de Datos Indicador'!L31&lt;&gt;"",1,0))</f>
        <v>0</v>
      </c>
      <c r="M30" s="135">
        <f>IF('Datos de Indicador'!M31="No Dato",1,IF('Imputacion de Datos Indicador'!M31&lt;&gt;"",1,0))</f>
        <v>0</v>
      </c>
      <c r="N30" s="135">
        <f>IF('Datos de Indicador'!N31="No Dato",1,IF('Imputacion de Datos Indicador'!N31&lt;&gt;"",1,0))</f>
        <v>0</v>
      </c>
      <c r="O30" s="135">
        <f>IF('Datos de Indicador'!O31="No Dato",1,IF('Imputacion de Datos Indicador'!O31&lt;&gt;"",1,0))</f>
        <v>0</v>
      </c>
      <c r="P30" s="135">
        <f>IF('Datos de Indicador'!P31="No Dato",1,IF('Imputacion de Datos Indicador'!P31&lt;&gt;"",1,0))</f>
        <v>0</v>
      </c>
      <c r="Q30" s="135">
        <f>IF('Datos de Indicador'!Q31="No Dato",1,IF('Imputacion de Datos Indicador'!Q31&lt;&gt;"",1,0))</f>
        <v>1</v>
      </c>
      <c r="R30" s="135">
        <f>IF('Datos de Indicador'!R31="No Dato",1,IF('Imputacion de Datos Indicador'!R31&lt;&gt;"",1,0))</f>
        <v>0</v>
      </c>
      <c r="S30" s="135">
        <f>IF('Datos de Indicador'!S31="No Dato",1,IF('Imputacion de Datos Indicador'!S31&lt;&gt;"",1,0))</f>
        <v>0</v>
      </c>
      <c r="T30" s="135">
        <f>IF('Datos de Indicador'!T31="No Dato",1,IF('Imputacion de Datos Indicador'!T31&lt;&gt;"",1,0))</f>
        <v>0</v>
      </c>
      <c r="U30" s="135">
        <f>IF('Datos de Indicador'!U31="No Dato",1,IF('Imputacion de Datos Indicador'!U31&lt;&gt;"",1,0))</f>
        <v>0</v>
      </c>
      <c r="V30" s="135">
        <f>IF('Datos de Indicador'!V31="No Dato",1,IF('Imputacion de Datos Indicador'!V31&lt;&gt;"",1,0))</f>
        <v>0</v>
      </c>
      <c r="W30" s="135">
        <f>IF('Datos de Indicador'!W31="No Dato",1,IF('Imputacion de Datos Indicador'!W31&lt;&gt;"",1,0))</f>
        <v>0</v>
      </c>
      <c r="X30" s="135">
        <f>IF('Datos de Indicador'!X31="No Dato",1,IF('Imputacion de Datos Indicador'!X31&lt;&gt;"",1,0))</f>
        <v>0</v>
      </c>
      <c r="Y30" s="135">
        <f>IF('Datos de Indicador'!Y31="No Dato",1,IF('Imputacion de Datos Indicador'!Y31&lt;&gt;"",1,0))</f>
        <v>0</v>
      </c>
      <c r="Z30" s="135">
        <f>IF('Datos de Indicador'!Z31="No Dato",1,IF('Imputacion de Datos Indicador'!Z31&lt;&gt;"",1,0))</f>
        <v>0</v>
      </c>
      <c r="AA30" s="135">
        <f>IF('Datos de Indicador'!AA31="No Dato",1,IF('Imputacion de Datos Indicador'!AA31&lt;&gt;"",1,0))</f>
        <v>0</v>
      </c>
      <c r="AB30" s="135">
        <f>IF('Datos de Indicador'!AB31="No Dato",1,IF('Imputacion de Datos Indicador'!AB31&lt;&gt;"",1,0))</f>
        <v>0</v>
      </c>
      <c r="AC30" s="135">
        <f>IF('Datos de Indicador'!AC31="No Dato",1,IF('Imputacion de Datos Indicador'!AC31&lt;&gt;"",1,0))</f>
        <v>0</v>
      </c>
      <c r="AD30" s="135">
        <f>IF('Datos de Indicador'!AD31="No Dato",1,IF('Imputacion de Datos Indicador'!AD31&lt;&gt;"",1,0))</f>
        <v>0</v>
      </c>
      <c r="AE30" s="135">
        <f>IF('Datos de Indicador'!AE31="No Dato",1,IF('Imputacion de Datos Indicador'!AE31&lt;&gt;"",1,0))</f>
        <v>0</v>
      </c>
      <c r="AF30" s="135">
        <f>IF('Datos de Indicador'!AF31="No Dato",1,IF('Imputacion de Datos Indicador'!AF31&lt;&gt;"",1,0))</f>
        <v>0</v>
      </c>
      <c r="AG30" s="135">
        <f>IF('Datos de Indicador'!AG31="No Dato",1,IF('Imputacion de Datos Indicador'!AG31&lt;&gt;"",1,0))</f>
        <v>0</v>
      </c>
      <c r="AH30" s="135">
        <f>IF('Datos de Indicador'!AH31="No Dato",1,IF('Imputacion de Datos Indicador'!AH31&lt;&gt;"",1,0))</f>
        <v>0</v>
      </c>
      <c r="AI30" s="135">
        <f>IF('Datos de Indicador'!AI31="No Dato",1,IF('Imputacion de Datos Indicador'!AI31&lt;&gt;"",1,0))</f>
        <v>0</v>
      </c>
      <c r="AJ30" s="135">
        <f>IF('Datos de Indicador'!AJ31="No Dato",1,IF('Imputacion de Datos Indicador'!AJ31&lt;&gt;"",1,0))</f>
        <v>0</v>
      </c>
      <c r="AK30" s="135">
        <f>IF('Datos de Indicador'!AK31="No Dato",1,IF('Imputacion de Datos Indicador'!AK31&lt;&gt;"",1,0))</f>
        <v>0</v>
      </c>
      <c r="AL30" s="135">
        <f>IF('Datos de Indicador'!AL31="No Dato",1,IF('Imputacion de Datos Indicador'!AL31&lt;&gt;"",1,0))</f>
        <v>0</v>
      </c>
      <c r="AM30" s="204">
        <f t="shared" si="0"/>
        <v>1</v>
      </c>
      <c r="AN30" s="44">
        <f t="shared" si="1"/>
        <v>2.8571428571428571E-2</v>
      </c>
    </row>
    <row r="31" spans="1:40" x14ac:dyDescent="0.25">
      <c r="A31" s="138" t="s">
        <v>188</v>
      </c>
      <c r="B31" s="139" t="s">
        <v>196</v>
      </c>
      <c r="C31" s="140">
        <v>309</v>
      </c>
      <c r="D31" s="135">
        <f>IF('Datos de Indicador'!D32="No Dato",1,IF('Imputacion de Datos Indicador'!D32&lt;&gt;"",1,0))</f>
        <v>0</v>
      </c>
      <c r="E31" s="135">
        <f>IF('Datos de Indicador'!E32="No Dato",1,IF('Imputacion de Datos Indicador'!E32&lt;&gt;"",1,0))</f>
        <v>0</v>
      </c>
      <c r="F31" s="135">
        <f>IF('Datos de Indicador'!F32="No Dato",1,IF('Imputacion de Datos Indicador'!F32&lt;&gt;"",1,0))</f>
        <v>0</v>
      </c>
      <c r="G31" s="135">
        <f>IF('Datos de Indicador'!G32="No Dato",1,IF('Imputacion de Datos Indicador'!G32&lt;&gt;"",1,0))</f>
        <v>0</v>
      </c>
      <c r="H31" s="135">
        <f>IF('Datos de Indicador'!H32="No Dato",1,IF('Imputacion de Datos Indicador'!H32&lt;&gt;"",1,0))</f>
        <v>0</v>
      </c>
      <c r="I31" s="135">
        <f>IF('Datos de Indicador'!I32="No Dato",1,IF('Imputacion de Datos Indicador'!I32&lt;&gt;"",1,0))</f>
        <v>0</v>
      </c>
      <c r="J31" s="135">
        <f>IF('Datos de Indicador'!J32="No Dato",1,IF('Imputacion de Datos Indicador'!J32&lt;&gt;"",1,0))</f>
        <v>0</v>
      </c>
      <c r="K31" s="135">
        <f>IF('Datos de Indicador'!K32="No Dato",1,IF('Imputacion de Datos Indicador'!K32&lt;&gt;"",1,0))</f>
        <v>0</v>
      </c>
      <c r="L31" s="135">
        <f>IF('Datos de Indicador'!L32="No Dato",1,IF('Imputacion de Datos Indicador'!L32&lt;&gt;"",1,0))</f>
        <v>0</v>
      </c>
      <c r="M31" s="135">
        <f>IF('Datos de Indicador'!M32="No Dato",1,IF('Imputacion de Datos Indicador'!M32&lt;&gt;"",1,0))</f>
        <v>0</v>
      </c>
      <c r="N31" s="135">
        <f>IF('Datos de Indicador'!N32="No Dato",1,IF('Imputacion de Datos Indicador'!N32&lt;&gt;"",1,0))</f>
        <v>0</v>
      </c>
      <c r="O31" s="135">
        <f>IF('Datos de Indicador'!O32="No Dato",1,IF('Imputacion de Datos Indicador'!O32&lt;&gt;"",1,0))</f>
        <v>0</v>
      </c>
      <c r="P31" s="135">
        <f>IF('Datos de Indicador'!P32="No Dato",1,IF('Imputacion de Datos Indicador'!P32&lt;&gt;"",1,0))</f>
        <v>0</v>
      </c>
      <c r="Q31" s="135">
        <f>IF('Datos de Indicador'!Q32="No Dato",1,IF('Imputacion de Datos Indicador'!Q32&lt;&gt;"",1,0))</f>
        <v>0</v>
      </c>
      <c r="R31" s="135">
        <f>IF('Datos de Indicador'!R32="No Dato",1,IF('Imputacion de Datos Indicador'!R32&lt;&gt;"",1,0))</f>
        <v>0</v>
      </c>
      <c r="S31" s="135">
        <f>IF('Datos de Indicador'!S32="No Dato",1,IF('Imputacion de Datos Indicador'!S32&lt;&gt;"",1,0))</f>
        <v>0</v>
      </c>
      <c r="T31" s="135">
        <f>IF('Datos de Indicador'!T32="No Dato",1,IF('Imputacion de Datos Indicador'!T32&lt;&gt;"",1,0))</f>
        <v>0</v>
      </c>
      <c r="U31" s="135">
        <f>IF('Datos de Indicador'!U32="No Dato",1,IF('Imputacion de Datos Indicador'!U32&lt;&gt;"",1,0))</f>
        <v>0</v>
      </c>
      <c r="V31" s="135">
        <f>IF('Datos de Indicador'!V32="No Dato",1,IF('Imputacion de Datos Indicador'!V32&lt;&gt;"",1,0))</f>
        <v>0</v>
      </c>
      <c r="W31" s="135">
        <f>IF('Datos de Indicador'!W32="No Dato",1,IF('Imputacion de Datos Indicador'!W32&lt;&gt;"",1,0))</f>
        <v>0</v>
      </c>
      <c r="X31" s="135">
        <f>IF('Datos de Indicador'!X32="No Dato",1,IF('Imputacion de Datos Indicador'!X32&lt;&gt;"",1,0))</f>
        <v>0</v>
      </c>
      <c r="Y31" s="135">
        <f>IF('Datos de Indicador'!Y32="No Dato",1,IF('Imputacion de Datos Indicador'!Y32&lt;&gt;"",1,0))</f>
        <v>0</v>
      </c>
      <c r="Z31" s="135">
        <f>IF('Datos de Indicador'!Z32="No Dato",1,IF('Imputacion de Datos Indicador'!Z32&lt;&gt;"",1,0))</f>
        <v>0</v>
      </c>
      <c r="AA31" s="135">
        <f>IF('Datos de Indicador'!AA32="No Dato",1,IF('Imputacion de Datos Indicador'!AA32&lt;&gt;"",1,0))</f>
        <v>0</v>
      </c>
      <c r="AB31" s="135">
        <f>IF('Datos de Indicador'!AB32="No Dato",1,IF('Imputacion de Datos Indicador'!AB32&lt;&gt;"",1,0))</f>
        <v>0</v>
      </c>
      <c r="AC31" s="135">
        <f>IF('Datos de Indicador'!AC32="No Dato",1,IF('Imputacion de Datos Indicador'!AC32&lt;&gt;"",1,0))</f>
        <v>0</v>
      </c>
      <c r="AD31" s="135">
        <f>IF('Datos de Indicador'!AD32="No Dato",1,IF('Imputacion de Datos Indicador'!AD32&lt;&gt;"",1,0))</f>
        <v>0</v>
      </c>
      <c r="AE31" s="135">
        <f>IF('Datos de Indicador'!AE32="No Dato",1,IF('Imputacion de Datos Indicador'!AE32&lt;&gt;"",1,0))</f>
        <v>0</v>
      </c>
      <c r="AF31" s="135">
        <f>IF('Datos de Indicador'!AF32="No Dato",1,IF('Imputacion de Datos Indicador'!AF32&lt;&gt;"",1,0))</f>
        <v>0</v>
      </c>
      <c r="AG31" s="135">
        <f>IF('Datos de Indicador'!AG32="No Dato",1,IF('Imputacion de Datos Indicador'!AG32&lt;&gt;"",1,0))</f>
        <v>0</v>
      </c>
      <c r="AH31" s="135">
        <f>IF('Datos de Indicador'!AH32="No Dato",1,IF('Imputacion de Datos Indicador'!AH32&lt;&gt;"",1,0))</f>
        <v>0</v>
      </c>
      <c r="AI31" s="135">
        <f>IF('Datos de Indicador'!AI32="No Dato",1,IF('Imputacion de Datos Indicador'!AI32&lt;&gt;"",1,0))</f>
        <v>0</v>
      </c>
      <c r="AJ31" s="135">
        <f>IF('Datos de Indicador'!AJ32="No Dato",1,IF('Imputacion de Datos Indicador'!AJ32&lt;&gt;"",1,0))</f>
        <v>0</v>
      </c>
      <c r="AK31" s="135">
        <f>IF('Datos de Indicador'!AK32="No Dato",1,IF('Imputacion de Datos Indicador'!AK32&lt;&gt;"",1,0))</f>
        <v>0</v>
      </c>
      <c r="AL31" s="135">
        <f>IF('Datos de Indicador'!AL32="No Dato",1,IF('Imputacion de Datos Indicador'!AL32&lt;&gt;"",1,0))</f>
        <v>0</v>
      </c>
      <c r="AM31" s="204">
        <f t="shared" si="0"/>
        <v>0</v>
      </c>
      <c r="AN31" s="44">
        <f t="shared" si="1"/>
        <v>0</v>
      </c>
    </row>
    <row r="32" spans="1:40" x14ac:dyDescent="0.25">
      <c r="A32" s="138" t="s">
        <v>188</v>
      </c>
      <c r="B32" s="139" t="s">
        <v>197</v>
      </c>
      <c r="C32" s="140">
        <v>310</v>
      </c>
      <c r="D32" s="135">
        <f>IF('Datos de Indicador'!D33="No Dato",1,IF('Imputacion de Datos Indicador'!D33&lt;&gt;"",1,0))</f>
        <v>0</v>
      </c>
      <c r="E32" s="135">
        <f>IF('Datos de Indicador'!E33="No Dato",1,IF('Imputacion de Datos Indicador'!E33&lt;&gt;"",1,0))</f>
        <v>0</v>
      </c>
      <c r="F32" s="135">
        <f>IF('Datos de Indicador'!F33="No Dato",1,IF('Imputacion de Datos Indicador'!F33&lt;&gt;"",1,0))</f>
        <v>0</v>
      </c>
      <c r="G32" s="135">
        <f>IF('Datos de Indicador'!G33="No Dato",1,IF('Imputacion de Datos Indicador'!G33&lt;&gt;"",1,0))</f>
        <v>0</v>
      </c>
      <c r="H32" s="135">
        <f>IF('Datos de Indicador'!H33="No Dato",1,IF('Imputacion de Datos Indicador'!H33&lt;&gt;"",1,0))</f>
        <v>0</v>
      </c>
      <c r="I32" s="135">
        <f>IF('Datos de Indicador'!I33="No Dato",1,IF('Imputacion de Datos Indicador'!I33&lt;&gt;"",1,0))</f>
        <v>0</v>
      </c>
      <c r="J32" s="135">
        <f>IF('Datos de Indicador'!J33="No Dato",1,IF('Imputacion de Datos Indicador'!J33&lt;&gt;"",1,0))</f>
        <v>0</v>
      </c>
      <c r="K32" s="135">
        <f>IF('Datos de Indicador'!K33="No Dato",1,IF('Imputacion de Datos Indicador'!K33&lt;&gt;"",1,0))</f>
        <v>0</v>
      </c>
      <c r="L32" s="135">
        <f>IF('Datos de Indicador'!L33="No Dato",1,IF('Imputacion de Datos Indicador'!L33&lt;&gt;"",1,0))</f>
        <v>0</v>
      </c>
      <c r="M32" s="135">
        <f>IF('Datos de Indicador'!M33="No Dato",1,IF('Imputacion de Datos Indicador'!M33&lt;&gt;"",1,0))</f>
        <v>0</v>
      </c>
      <c r="N32" s="135">
        <f>IF('Datos de Indicador'!N33="No Dato",1,IF('Imputacion de Datos Indicador'!N33&lt;&gt;"",1,0))</f>
        <v>0</v>
      </c>
      <c r="O32" s="135">
        <f>IF('Datos de Indicador'!O33="No Dato",1,IF('Imputacion de Datos Indicador'!O33&lt;&gt;"",1,0))</f>
        <v>0</v>
      </c>
      <c r="P32" s="135">
        <f>IF('Datos de Indicador'!P33="No Dato",1,IF('Imputacion de Datos Indicador'!P33&lt;&gt;"",1,0))</f>
        <v>0</v>
      </c>
      <c r="Q32" s="135">
        <f>IF('Datos de Indicador'!Q33="No Dato",1,IF('Imputacion de Datos Indicador'!Q33&lt;&gt;"",1,0))</f>
        <v>1</v>
      </c>
      <c r="R32" s="135">
        <f>IF('Datos de Indicador'!R33="No Dato",1,IF('Imputacion de Datos Indicador'!R33&lt;&gt;"",1,0))</f>
        <v>0</v>
      </c>
      <c r="S32" s="135">
        <f>IF('Datos de Indicador'!S33="No Dato",1,IF('Imputacion de Datos Indicador'!S33&lt;&gt;"",1,0))</f>
        <v>0</v>
      </c>
      <c r="T32" s="135">
        <f>IF('Datos de Indicador'!T33="No Dato",1,IF('Imputacion de Datos Indicador'!T33&lt;&gt;"",1,0))</f>
        <v>0</v>
      </c>
      <c r="U32" s="135">
        <f>IF('Datos de Indicador'!U33="No Dato",1,IF('Imputacion de Datos Indicador'!U33&lt;&gt;"",1,0))</f>
        <v>0</v>
      </c>
      <c r="V32" s="135">
        <f>IF('Datos de Indicador'!V33="No Dato",1,IF('Imputacion de Datos Indicador'!V33&lt;&gt;"",1,0))</f>
        <v>0</v>
      </c>
      <c r="W32" s="135">
        <f>IF('Datos de Indicador'!W33="No Dato",1,IF('Imputacion de Datos Indicador'!W33&lt;&gt;"",1,0))</f>
        <v>0</v>
      </c>
      <c r="X32" s="135">
        <f>IF('Datos de Indicador'!X33="No Dato",1,IF('Imputacion de Datos Indicador'!X33&lt;&gt;"",1,0))</f>
        <v>0</v>
      </c>
      <c r="Y32" s="135">
        <f>IF('Datos de Indicador'!Y33="No Dato",1,IF('Imputacion de Datos Indicador'!Y33&lt;&gt;"",1,0))</f>
        <v>0</v>
      </c>
      <c r="Z32" s="135">
        <f>IF('Datos de Indicador'!Z33="No Dato",1,IF('Imputacion de Datos Indicador'!Z33&lt;&gt;"",1,0))</f>
        <v>0</v>
      </c>
      <c r="AA32" s="135">
        <f>IF('Datos de Indicador'!AA33="No Dato",1,IF('Imputacion de Datos Indicador'!AA33&lt;&gt;"",1,0))</f>
        <v>0</v>
      </c>
      <c r="AB32" s="135">
        <f>IF('Datos de Indicador'!AB33="No Dato",1,IF('Imputacion de Datos Indicador'!AB33&lt;&gt;"",1,0))</f>
        <v>0</v>
      </c>
      <c r="AC32" s="135">
        <f>IF('Datos de Indicador'!AC33="No Dato",1,IF('Imputacion de Datos Indicador'!AC33&lt;&gt;"",1,0))</f>
        <v>0</v>
      </c>
      <c r="AD32" s="135">
        <f>IF('Datos de Indicador'!AD33="No Dato",1,IF('Imputacion de Datos Indicador'!AD33&lt;&gt;"",1,0))</f>
        <v>0</v>
      </c>
      <c r="AE32" s="135">
        <f>IF('Datos de Indicador'!AE33="No Dato",1,IF('Imputacion de Datos Indicador'!AE33&lt;&gt;"",1,0))</f>
        <v>0</v>
      </c>
      <c r="AF32" s="135">
        <f>IF('Datos de Indicador'!AF33="No Dato",1,IF('Imputacion de Datos Indicador'!AF33&lt;&gt;"",1,0))</f>
        <v>0</v>
      </c>
      <c r="AG32" s="135">
        <f>IF('Datos de Indicador'!AG33="No Dato",1,IF('Imputacion de Datos Indicador'!AG33&lt;&gt;"",1,0))</f>
        <v>0</v>
      </c>
      <c r="AH32" s="135">
        <f>IF('Datos de Indicador'!AH33="No Dato",1,IF('Imputacion de Datos Indicador'!AH33&lt;&gt;"",1,0))</f>
        <v>0</v>
      </c>
      <c r="AI32" s="135">
        <f>IF('Datos de Indicador'!AI33="No Dato",1,IF('Imputacion de Datos Indicador'!AI33&lt;&gt;"",1,0))</f>
        <v>0</v>
      </c>
      <c r="AJ32" s="135">
        <f>IF('Datos de Indicador'!AJ33="No Dato",1,IF('Imputacion de Datos Indicador'!AJ33&lt;&gt;"",1,0))</f>
        <v>0</v>
      </c>
      <c r="AK32" s="135">
        <f>IF('Datos de Indicador'!AK33="No Dato",1,IF('Imputacion de Datos Indicador'!AK33&lt;&gt;"",1,0))</f>
        <v>0</v>
      </c>
      <c r="AL32" s="135">
        <f>IF('Datos de Indicador'!AL33="No Dato",1,IF('Imputacion de Datos Indicador'!AL33&lt;&gt;"",1,0))</f>
        <v>0</v>
      </c>
      <c r="AM32" s="204">
        <f t="shared" si="0"/>
        <v>1</v>
      </c>
      <c r="AN32" s="44">
        <f t="shared" si="1"/>
        <v>2.8571428571428571E-2</v>
      </c>
    </row>
    <row r="33" spans="1:40" x14ac:dyDescent="0.25">
      <c r="A33" s="138" t="s">
        <v>188</v>
      </c>
      <c r="B33" s="139" t="s">
        <v>198</v>
      </c>
      <c r="C33" s="140">
        <v>311</v>
      </c>
      <c r="D33" s="135">
        <f>IF('Datos de Indicador'!D34="No Dato",1,IF('Imputacion de Datos Indicador'!D34&lt;&gt;"",1,0))</f>
        <v>0</v>
      </c>
      <c r="E33" s="135">
        <f>IF('Datos de Indicador'!E34="No Dato",1,IF('Imputacion de Datos Indicador'!E34&lt;&gt;"",1,0))</f>
        <v>0</v>
      </c>
      <c r="F33" s="135">
        <f>IF('Datos de Indicador'!F34="No Dato",1,IF('Imputacion de Datos Indicador'!F34&lt;&gt;"",1,0))</f>
        <v>0</v>
      </c>
      <c r="G33" s="135">
        <f>IF('Datos de Indicador'!G34="No Dato",1,IF('Imputacion de Datos Indicador'!G34&lt;&gt;"",1,0))</f>
        <v>0</v>
      </c>
      <c r="H33" s="135">
        <f>IF('Datos de Indicador'!H34="No Dato",1,IF('Imputacion de Datos Indicador'!H34&lt;&gt;"",1,0))</f>
        <v>0</v>
      </c>
      <c r="I33" s="135">
        <f>IF('Datos de Indicador'!I34="No Dato",1,IF('Imputacion de Datos Indicador'!I34&lt;&gt;"",1,0))</f>
        <v>0</v>
      </c>
      <c r="J33" s="135">
        <f>IF('Datos de Indicador'!J34="No Dato",1,IF('Imputacion de Datos Indicador'!J34&lt;&gt;"",1,0))</f>
        <v>0</v>
      </c>
      <c r="K33" s="135">
        <f>IF('Datos de Indicador'!K34="No Dato",1,IF('Imputacion de Datos Indicador'!K34&lt;&gt;"",1,0))</f>
        <v>0</v>
      </c>
      <c r="L33" s="135">
        <f>IF('Datos de Indicador'!L34="No Dato",1,IF('Imputacion de Datos Indicador'!L34&lt;&gt;"",1,0))</f>
        <v>0</v>
      </c>
      <c r="M33" s="135">
        <f>IF('Datos de Indicador'!M34="No Dato",1,IF('Imputacion de Datos Indicador'!M34&lt;&gt;"",1,0))</f>
        <v>0</v>
      </c>
      <c r="N33" s="135">
        <f>IF('Datos de Indicador'!N34="No Dato",1,IF('Imputacion de Datos Indicador'!N34&lt;&gt;"",1,0))</f>
        <v>0</v>
      </c>
      <c r="O33" s="135">
        <f>IF('Datos de Indicador'!O34="No Dato",1,IF('Imputacion de Datos Indicador'!O34&lt;&gt;"",1,0))</f>
        <v>0</v>
      </c>
      <c r="P33" s="135">
        <f>IF('Datos de Indicador'!P34="No Dato",1,IF('Imputacion de Datos Indicador'!P34&lt;&gt;"",1,0))</f>
        <v>0</v>
      </c>
      <c r="Q33" s="135">
        <f>IF('Datos de Indicador'!Q34="No Dato",1,IF('Imputacion de Datos Indicador'!Q34&lt;&gt;"",1,0))</f>
        <v>0</v>
      </c>
      <c r="R33" s="135">
        <f>IF('Datos de Indicador'!R34="No Dato",1,IF('Imputacion de Datos Indicador'!R34&lt;&gt;"",1,0))</f>
        <v>0</v>
      </c>
      <c r="S33" s="135">
        <f>IF('Datos de Indicador'!S34="No Dato",1,IF('Imputacion de Datos Indicador'!S34&lt;&gt;"",1,0))</f>
        <v>0</v>
      </c>
      <c r="T33" s="135">
        <f>IF('Datos de Indicador'!T34="No Dato",1,IF('Imputacion de Datos Indicador'!T34&lt;&gt;"",1,0))</f>
        <v>0</v>
      </c>
      <c r="U33" s="135">
        <f>IF('Datos de Indicador'!U34="No Dato",1,IF('Imputacion de Datos Indicador'!U34&lt;&gt;"",1,0))</f>
        <v>0</v>
      </c>
      <c r="V33" s="135">
        <f>IF('Datos de Indicador'!V34="No Dato",1,IF('Imputacion de Datos Indicador'!V34&lt;&gt;"",1,0))</f>
        <v>0</v>
      </c>
      <c r="W33" s="135">
        <f>IF('Datos de Indicador'!W34="No Dato",1,IF('Imputacion de Datos Indicador'!W34&lt;&gt;"",1,0))</f>
        <v>0</v>
      </c>
      <c r="X33" s="135">
        <f>IF('Datos de Indicador'!X34="No Dato",1,IF('Imputacion de Datos Indicador'!X34&lt;&gt;"",1,0))</f>
        <v>0</v>
      </c>
      <c r="Y33" s="135">
        <f>IF('Datos de Indicador'!Y34="No Dato",1,IF('Imputacion de Datos Indicador'!Y34&lt;&gt;"",1,0))</f>
        <v>0</v>
      </c>
      <c r="Z33" s="135">
        <f>IF('Datos de Indicador'!Z34="No Dato",1,IF('Imputacion de Datos Indicador'!Z34&lt;&gt;"",1,0))</f>
        <v>0</v>
      </c>
      <c r="AA33" s="135">
        <f>IF('Datos de Indicador'!AA34="No Dato",1,IF('Imputacion de Datos Indicador'!AA34&lt;&gt;"",1,0))</f>
        <v>0</v>
      </c>
      <c r="AB33" s="135">
        <f>IF('Datos de Indicador'!AB34="No Dato",1,IF('Imputacion de Datos Indicador'!AB34&lt;&gt;"",1,0))</f>
        <v>0</v>
      </c>
      <c r="AC33" s="135">
        <f>IF('Datos de Indicador'!AC34="No Dato",1,IF('Imputacion de Datos Indicador'!AC34&lt;&gt;"",1,0))</f>
        <v>0</v>
      </c>
      <c r="AD33" s="135">
        <f>IF('Datos de Indicador'!AD34="No Dato",1,IF('Imputacion de Datos Indicador'!AD34&lt;&gt;"",1,0))</f>
        <v>0</v>
      </c>
      <c r="AE33" s="135">
        <f>IF('Datos de Indicador'!AE34="No Dato",1,IF('Imputacion de Datos Indicador'!AE34&lt;&gt;"",1,0))</f>
        <v>0</v>
      </c>
      <c r="AF33" s="135">
        <f>IF('Datos de Indicador'!AF34="No Dato",1,IF('Imputacion de Datos Indicador'!AF34&lt;&gt;"",1,0))</f>
        <v>0</v>
      </c>
      <c r="AG33" s="135">
        <f>IF('Datos de Indicador'!AG34="No Dato",1,IF('Imputacion de Datos Indicador'!AG34&lt;&gt;"",1,0))</f>
        <v>0</v>
      </c>
      <c r="AH33" s="135">
        <f>IF('Datos de Indicador'!AH34="No Dato",1,IF('Imputacion de Datos Indicador'!AH34&lt;&gt;"",1,0))</f>
        <v>0</v>
      </c>
      <c r="AI33" s="135">
        <f>IF('Datos de Indicador'!AI34="No Dato",1,IF('Imputacion de Datos Indicador'!AI34&lt;&gt;"",1,0))</f>
        <v>0</v>
      </c>
      <c r="AJ33" s="135">
        <f>IF('Datos de Indicador'!AJ34="No Dato",1,IF('Imputacion de Datos Indicador'!AJ34&lt;&gt;"",1,0))</f>
        <v>0</v>
      </c>
      <c r="AK33" s="135">
        <f>IF('Datos de Indicador'!AK34="No Dato",1,IF('Imputacion de Datos Indicador'!AK34&lt;&gt;"",1,0))</f>
        <v>0</v>
      </c>
      <c r="AL33" s="135">
        <f>IF('Datos de Indicador'!AL34="No Dato",1,IF('Imputacion de Datos Indicador'!AL34&lt;&gt;"",1,0))</f>
        <v>0</v>
      </c>
      <c r="AM33" s="204">
        <f t="shared" si="0"/>
        <v>0</v>
      </c>
      <c r="AN33" s="44">
        <f t="shared" si="1"/>
        <v>0</v>
      </c>
    </row>
    <row r="34" spans="1:40" x14ac:dyDescent="0.25">
      <c r="A34" s="138" t="s">
        <v>188</v>
      </c>
      <c r="B34" s="139" t="s">
        <v>199</v>
      </c>
      <c r="C34" s="140">
        <v>312</v>
      </c>
      <c r="D34" s="135">
        <f>IF('Datos de Indicador'!D35="No Dato",1,IF('Imputacion de Datos Indicador'!D35&lt;&gt;"",1,0))</f>
        <v>0</v>
      </c>
      <c r="E34" s="135">
        <f>IF('Datos de Indicador'!E35="No Dato",1,IF('Imputacion de Datos Indicador'!E35&lt;&gt;"",1,0))</f>
        <v>0</v>
      </c>
      <c r="F34" s="135">
        <f>IF('Datos de Indicador'!F35="No Dato",1,IF('Imputacion de Datos Indicador'!F35&lt;&gt;"",1,0))</f>
        <v>0</v>
      </c>
      <c r="G34" s="135">
        <f>IF('Datos de Indicador'!G35="No Dato",1,IF('Imputacion de Datos Indicador'!G35&lt;&gt;"",1,0))</f>
        <v>0</v>
      </c>
      <c r="H34" s="135">
        <f>IF('Datos de Indicador'!H35="No Dato",1,IF('Imputacion de Datos Indicador'!H35&lt;&gt;"",1,0))</f>
        <v>0</v>
      </c>
      <c r="I34" s="135">
        <f>IF('Datos de Indicador'!I35="No Dato",1,IF('Imputacion de Datos Indicador'!I35&lt;&gt;"",1,0))</f>
        <v>0</v>
      </c>
      <c r="J34" s="135">
        <f>IF('Datos de Indicador'!J35="No Dato",1,IF('Imputacion de Datos Indicador'!J35&lt;&gt;"",1,0))</f>
        <v>0</v>
      </c>
      <c r="K34" s="135">
        <f>IF('Datos de Indicador'!K35="No Dato",1,IF('Imputacion de Datos Indicador'!K35&lt;&gt;"",1,0))</f>
        <v>0</v>
      </c>
      <c r="L34" s="135">
        <f>IF('Datos de Indicador'!L35="No Dato",1,IF('Imputacion de Datos Indicador'!L35&lt;&gt;"",1,0))</f>
        <v>0</v>
      </c>
      <c r="M34" s="135">
        <f>IF('Datos de Indicador'!M35="No Dato",1,IF('Imputacion de Datos Indicador'!M35&lt;&gt;"",1,0))</f>
        <v>0</v>
      </c>
      <c r="N34" s="135">
        <f>IF('Datos de Indicador'!N35="No Dato",1,IF('Imputacion de Datos Indicador'!N35&lt;&gt;"",1,0))</f>
        <v>0</v>
      </c>
      <c r="O34" s="135">
        <f>IF('Datos de Indicador'!O35="No Dato",1,IF('Imputacion de Datos Indicador'!O35&lt;&gt;"",1,0))</f>
        <v>0</v>
      </c>
      <c r="P34" s="135">
        <f>IF('Datos de Indicador'!P35="No Dato",1,IF('Imputacion de Datos Indicador'!P35&lt;&gt;"",1,0))</f>
        <v>0</v>
      </c>
      <c r="Q34" s="135">
        <f>IF('Datos de Indicador'!Q35="No Dato",1,IF('Imputacion de Datos Indicador'!Q35&lt;&gt;"",1,0))</f>
        <v>1</v>
      </c>
      <c r="R34" s="135">
        <f>IF('Datos de Indicador'!R35="No Dato",1,IF('Imputacion de Datos Indicador'!R35&lt;&gt;"",1,0))</f>
        <v>0</v>
      </c>
      <c r="S34" s="135">
        <f>IF('Datos de Indicador'!S35="No Dato",1,IF('Imputacion de Datos Indicador'!S35&lt;&gt;"",1,0))</f>
        <v>0</v>
      </c>
      <c r="T34" s="135">
        <f>IF('Datos de Indicador'!T35="No Dato",1,IF('Imputacion de Datos Indicador'!T35&lt;&gt;"",1,0))</f>
        <v>0</v>
      </c>
      <c r="U34" s="135">
        <f>IF('Datos de Indicador'!U35="No Dato",1,IF('Imputacion de Datos Indicador'!U35&lt;&gt;"",1,0))</f>
        <v>0</v>
      </c>
      <c r="V34" s="135">
        <f>IF('Datos de Indicador'!V35="No Dato",1,IF('Imputacion de Datos Indicador'!V35&lt;&gt;"",1,0))</f>
        <v>0</v>
      </c>
      <c r="W34" s="135">
        <f>IF('Datos de Indicador'!W35="No Dato",1,IF('Imputacion de Datos Indicador'!W35&lt;&gt;"",1,0))</f>
        <v>0</v>
      </c>
      <c r="X34" s="135">
        <f>IF('Datos de Indicador'!X35="No Dato",1,IF('Imputacion de Datos Indicador'!X35&lt;&gt;"",1,0))</f>
        <v>0</v>
      </c>
      <c r="Y34" s="135">
        <f>IF('Datos de Indicador'!Y35="No Dato",1,IF('Imputacion de Datos Indicador'!Y35&lt;&gt;"",1,0))</f>
        <v>0</v>
      </c>
      <c r="Z34" s="135">
        <f>IF('Datos de Indicador'!Z35="No Dato",1,IF('Imputacion de Datos Indicador'!Z35&lt;&gt;"",1,0))</f>
        <v>0</v>
      </c>
      <c r="AA34" s="135">
        <f>IF('Datos de Indicador'!AA35="No Dato",1,IF('Imputacion de Datos Indicador'!AA35&lt;&gt;"",1,0))</f>
        <v>0</v>
      </c>
      <c r="AB34" s="135">
        <f>IF('Datos de Indicador'!AB35="No Dato",1,IF('Imputacion de Datos Indicador'!AB35&lt;&gt;"",1,0))</f>
        <v>0</v>
      </c>
      <c r="AC34" s="135">
        <f>IF('Datos de Indicador'!AC35="No Dato",1,IF('Imputacion de Datos Indicador'!AC35&lt;&gt;"",1,0))</f>
        <v>0</v>
      </c>
      <c r="AD34" s="135">
        <f>IF('Datos de Indicador'!AD35="No Dato",1,IF('Imputacion de Datos Indicador'!AD35&lt;&gt;"",1,0))</f>
        <v>0</v>
      </c>
      <c r="AE34" s="135">
        <f>IF('Datos de Indicador'!AE35="No Dato",1,IF('Imputacion de Datos Indicador'!AE35&lt;&gt;"",1,0))</f>
        <v>0</v>
      </c>
      <c r="AF34" s="135">
        <f>IF('Datos de Indicador'!AF35="No Dato",1,IF('Imputacion de Datos Indicador'!AF35&lt;&gt;"",1,0))</f>
        <v>0</v>
      </c>
      <c r="AG34" s="135">
        <f>IF('Datos de Indicador'!AG35="No Dato",1,IF('Imputacion de Datos Indicador'!AG35&lt;&gt;"",1,0))</f>
        <v>0</v>
      </c>
      <c r="AH34" s="135">
        <f>IF('Datos de Indicador'!AH35="No Dato",1,IF('Imputacion de Datos Indicador'!AH35&lt;&gt;"",1,0))</f>
        <v>0</v>
      </c>
      <c r="AI34" s="135">
        <f>IF('Datos de Indicador'!AI35="No Dato",1,IF('Imputacion de Datos Indicador'!AI35&lt;&gt;"",1,0))</f>
        <v>0</v>
      </c>
      <c r="AJ34" s="135">
        <f>IF('Datos de Indicador'!AJ35="No Dato",1,IF('Imputacion de Datos Indicador'!AJ35&lt;&gt;"",1,0))</f>
        <v>0</v>
      </c>
      <c r="AK34" s="135">
        <f>IF('Datos de Indicador'!AK35="No Dato",1,IF('Imputacion de Datos Indicador'!AK35&lt;&gt;"",1,0))</f>
        <v>0</v>
      </c>
      <c r="AL34" s="135">
        <f>IF('Datos de Indicador'!AL35="No Dato",1,IF('Imputacion de Datos Indicador'!AL35&lt;&gt;"",1,0))</f>
        <v>0</v>
      </c>
      <c r="AM34" s="204">
        <f t="shared" si="0"/>
        <v>1</v>
      </c>
      <c r="AN34" s="44">
        <f t="shared" si="1"/>
        <v>2.8571428571428571E-2</v>
      </c>
    </row>
    <row r="35" spans="1:40" x14ac:dyDescent="0.25">
      <c r="A35" s="138" t="s">
        <v>188</v>
      </c>
      <c r="B35" s="139" t="s">
        <v>200</v>
      </c>
      <c r="C35" s="140">
        <v>313</v>
      </c>
      <c r="D35" s="135">
        <f>IF('Datos de Indicador'!D36="No Dato",1,IF('Imputacion de Datos Indicador'!D36&lt;&gt;"",1,0))</f>
        <v>0</v>
      </c>
      <c r="E35" s="135">
        <f>IF('Datos de Indicador'!E36="No Dato",1,IF('Imputacion de Datos Indicador'!E36&lt;&gt;"",1,0))</f>
        <v>0</v>
      </c>
      <c r="F35" s="135">
        <f>IF('Datos de Indicador'!F36="No Dato",1,IF('Imputacion de Datos Indicador'!F36&lt;&gt;"",1,0))</f>
        <v>0</v>
      </c>
      <c r="G35" s="135">
        <f>IF('Datos de Indicador'!G36="No Dato",1,IF('Imputacion de Datos Indicador'!G36&lt;&gt;"",1,0))</f>
        <v>0</v>
      </c>
      <c r="H35" s="135">
        <f>IF('Datos de Indicador'!H36="No Dato",1,IF('Imputacion de Datos Indicador'!H36&lt;&gt;"",1,0))</f>
        <v>0</v>
      </c>
      <c r="I35" s="135">
        <f>IF('Datos de Indicador'!I36="No Dato",1,IF('Imputacion de Datos Indicador'!I36&lt;&gt;"",1,0))</f>
        <v>0</v>
      </c>
      <c r="J35" s="135">
        <f>IF('Datos de Indicador'!J36="No Dato",1,IF('Imputacion de Datos Indicador'!J36&lt;&gt;"",1,0))</f>
        <v>0</v>
      </c>
      <c r="K35" s="135">
        <f>IF('Datos de Indicador'!K36="No Dato",1,IF('Imputacion de Datos Indicador'!K36&lt;&gt;"",1,0))</f>
        <v>0</v>
      </c>
      <c r="L35" s="135">
        <f>IF('Datos de Indicador'!L36="No Dato",1,IF('Imputacion de Datos Indicador'!L36&lt;&gt;"",1,0))</f>
        <v>0</v>
      </c>
      <c r="M35" s="135">
        <f>IF('Datos de Indicador'!M36="No Dato",1,IF('Imputacion de Datos Indicador'!M36&lt;&gt;"",1,0))</f>
        <v>0</v>
      </c>
      <c r="N35" s="135">
        <f>IF('Datos de Indicador'!N36="No Dato",1,IF('Imputacion de Datos Indicador'!N36&lt;&gt;"",1,0))</f>
        <v>0</v>
      </c>
      <c r="O35" s="135">
        <f>IF('Datos de Indicador'!O36="No Dato",1,IF('Imputacion de Datos Indicador'!O36&lt;&gt;"",1,0))</f>
        <v>0</v>
      </c>
      <c r="P35" s="135">
        <f>IF('Datos de Indicador'!P36="No Dato",1,IF('Imputacion de Datos Indicador'!P36&lt;&gt;"",1,0))</f>
        <v>0</v>
      </c>
      <c r="Q35" s="135">
        <f>IF('Datos de Indicador'!Q36="No Dato",1,IF('Imputacion de Datos Indicador'!Q36&lt;&gt;"",1,0))</f>
        <v>0</v>
      </c>
      <c r="R35" s="135">
        <f>IF('Datos de Indicador'!R36="No Dato",1,IF('Imputacion de Datos Indicador'!R36&lt;&gt;"",1,0))</f>
        <v>0</v>
      </c>
      <c r="S35" s="135">
        <f>IF('Datos de Indicador'!S36="No Dato",1,IF('Imputacion de Datos Indicador'!S36&lt;&gt;"",1,0))</f>
        <v>0</v>
      </c>
      <c r="T35" s="135">
        <f>IF('Datos de Indicador'!T36="No Dato",1,IF('Imputacion de Datos Indicador'!T36&lt;&gt;"",1,0))</f>
        <v>0</v>
      </c>
      <c r="U35" s="135">
        <f>IF('Datos de Indicador'!U36="No Dato",1,IF('Imputacion de Datos Indicador'!U36&lt;&gt;"",1,0))</f>
        <v>0</v>
      </c>
      <c r="V35" s="135">
        <f>IF('Datos de Indicador'!V36="No Dato",1,IF('Imputacion de Datos Indicador'!V36&lt;&gt;"",1,0))</f>
        <v>0</v>
      </c>
      <c r="W35" s="135">
        <f>IF('Datos de Indicador'!W36="No Dato",1,IF('Imputacion de Datos Indicador'!W36&lt;&gt;"",1,0))</f>
        <v>0</v>
      </c>
      <c r="X35" s="135">
        <f>IF('Datos de Indicador'!X36="No Dato",1,IF('Imputacion de Datos Indicador'!X36&lt;&gt;"",1,0))</f>
        <v>0</v>
      </c>
      <c r="Y35" s="135">
        <f>IF('Datos de Indicador'!Y36="No Dato",1,IF('Imputacion de Datos Indicador'!Y36&lt;&gt;"",1,0))</f>
        <v>0</v>
      </c>
      <c r="Z35" s="135">
        <f>IF('Datos de Indicador'!Z36="No Dato",1,IF('Imputacion de Datos Indicador'!Z36&lt;&gt;"",1,0))</f>
        <v>0</v>
      </c>
      <c r="AA35" s="135">
        <f>IF('Datos de Indicador'!AA36="No Dato",1,IF('Imputacion de Datos Indicador'!AA36&lt;&gt;"",1,0))</f>
        <v>0</v>
      </c>
      <c r="AB35" s="135">
        <f>IF('Datos de Indicador'!AB36="No Dato",1,IF('Imputacion de Datos Indicador'!AB36&lt;&gt;"",1,0))</f>
        <v>0</v>
      </c>
      <c r="AC35" s="135">
        <f>IF('Datos de Indicador'!AC36="No Dato",1,IF('Imputacion de Datos Indicador'!AC36&lt;&gt;"",1,0))</f>
        <v>0</v>
      </c>
      <c r="AD35" s="135">
        <f>IF('Datos de Indicador'!AD36="No Dato",1,IF('Imputacion de Datos Indicador'!AD36&lt;&gt;"",1,0))</f>
        <v>0</v>
      </c>
      <c r="AE35" s="135">
        <f>IF('Datos de Indicador'!AE36="No Dato",1,IF('Imputacion de Datos Indicador'!AE36&lt;&gt;"",1,0))</f>
        <v>0</v>
      </c>
      <c r="AF35" s="135">
        <f>IF('Datos de Indicador'!AF36="No Dato",1,IF('Imputacion de Datos Indicador'!AF36&lt;&gt;"",1,0))</f>
        <v>0</v>
      </c>
      <c r="AG35" s="135">
        <f>IF('Datos de Indicador'!AG36="No Dato",1,IF('Imputacion de Datos Indicador'!AG36&lt;&gt;"",1,0))</f>
        <v>0</v>
      </c>
      <c r="AH35" s="135">
        <f>IF('Datos de Indicador'!AH36="No Dato",1,IF('Imputacion de Datos Indicador'!AH36&lt;&gt;"",1,0))</f>
        <v>0</v>
      </c>
      <c r="AI35" s="135">
        <f>IF('Datos de Indicador'!AI36="No Dato",1,IF('Imputacion de Datos Indicador'!AI36&lt;&gt;"",1,0))</f>
        <v>0</v>
      </c>
      <c r="AJ35" s="135">
        <f>IF('Datos de Indicador'!AJ36="No Dato",1,IF('Imputacion de Datos Indicador'!AJ36&lt;&gt;"",1,0))</f>
        <v>0</v>
      </c>
      <c r="AK35" s="135">
        <f>IF('Datos de Indicador'!AK36="No Dato",1,IF('Imputacion de Datos Indicador'!AK36&lt;&gt;"",1,0))</f>
        <v>0</v>
      </c>
      <c r="AL35" s="135">
        <f>IF('Datos de Indicador'!AL36="No Dato",1,IF('Imputacion de Datos Indicador'!AL36&lt;&gt;"",1,0))</f>
        <v>0</v>
      </c>
      <c r="AM35" s="204">
        <f t="shared" si="0"/>
        <v>0</v>
      </c>
      <c r="AN35" s="44">
        <f t="shared" si="1"/>
        <v>0</v>
      </c>
    </row>
    <row r="36" spans="1:40" x14ac:dyDescent="0.25">
      <c r="A36" s="138" t="s">
        <v>188</v>
      </c>
      <c r="B36" s="139" t="s">
        <v>201</v>
      </c>
      <c r="C36" s="140">
        <v>314</v>
      </c>
      <c r="D36" s="135">
        <f>IF('Datos de Indicador'!D37="No Dato",1,IF('Imputacion de Datos Indicador'!D37&lt;&gt;"",1,0))</f>
        <v>0</v>
      </c>
      <c r="E36" s="135">
        <f>IF('Datos de Indicador'!E37="No Dato",1,IF('Imputacion de Datos Indicador'!E37&lt;&gt;"",1,0))</f>
        <v>0</v>
      </c>
      <c r="F36" s="135">
        <f>IF('Datos de Indicador'!F37="No Dato",1,IF('Imputacion de Datos Indicador'!F37&lt;&gt;"",1,0))</f>
        <v>0</v>
      </c>
      <c r="G36" s="135">
        <f>IF('Datos de Indicador'!G37="No Dato",1,IF('Imputacion de Datos Indicador'!G37&lt;&gt;"",1,0))</f>
        <v>0</v>
      </c>
      <c r="H36" s="135">
        <f>IF('Datos de Indicador'!H37="No Dato",1,IF('Imputacion de Datos Indicador'!H37&lt;&gt;"",1,0))</f>
        <v>0</v>
      </c>
      <c r="I36" s="135">
        <f>IF('Datos de Indicador'!I37="No Dato",1,IF('Imputacion de Datos Indicador'!I37&lt;&gt;"",1,0))</f>
        <v>0</v>
      </c>
      <c r="J36" s="135">
        <f>IF('Datos de Indicador'!J37="No Dato",1,IF('Imputacion de Datos Indicador'!J37&lt;&gt;"",1,0))</f>
        <v>0</v>
      </c>
      <c r="K36" s="135">
        <f>IF('Datos de Indicador'!K37="No Dato",1,IF('Imputacion de Datos Indicador'!K37&lt;&gt;"",1,0))</f>
        <v>0</v>
      </c>
      <c r="L36" s="135">
        <f>IF('Datos de Indicador'!L37="No Dato",1,IF('Imputacion de Datos Indicador'!L37&lt;&gt;"",1,0))</f>
        <v>0</v>
      </c>
      <c r="M36" s="135">
        <f>IF('Datos de Indicador'!M37="No Dato",1,IF('Imputacion de Datos Indicador'!M37&lt;&gt;"",1,0))</f>
        <v>0</v>
      </c>
      <c r="N36" s="135">
        <f>IF('Datos de Indicador'!N37="No Dato",1,IF('Imputacion de Datos Indicador'!N37&lt;&gt;"",1,0))</f>
        <v>0</v>
      </c>
      <c r="O36" s="135">
        <f>IF('Datos de Indicador'!O37="No Dato",1,IF('Imputacion de Datos Indicador'!O37&lt;&gt;"",1,0))</f>
        <v>0</v>
      </c>
      <c r="P36" s="135">
        <f>IF('Datos de Indicador'!P37="No Dato",1,IF('Imputacion de Datos Indicador'!P37&lt;&gt;"",1,0))</f>
        <v>0</v>
      </c>
      <c r="Q36" s="135">
        <f>IF('Datos de Indicador'!Q37="No Dato",1,IF('Imputacion de Datos Indicador'!Q37&lt;&gt;"",1,0))</f>
        <v>0</v>
      </c>
      <c r="R36" s="135">
        <f>IF('Datos de Indicador'!R37="No Dato",1,IF('Imputacion de Datos Indicador'!R37&lt;&gt;"",1,0))</f>
        <v>0</v>
      </c>
      <c r="S36" s="135">
        <f>IF('Datos de Indicador'!S37="No Dato",1,IF('Imputacion de Datos Indicador'!S37&lt;&gt;"",1,0))</f>
        <v>0</v>
      </c>
      <c r="T36" s="135">
        <f>IF('Datos de Indicador'!T37="No Dato",1,IF('Imputacion de Datos Indicador'!T37&lt;&gt;"",1,0))</f>
        <v>0</v>
      </c>
      <c r="U36" s="135">
        <f>IF('Datos de Indicador'!U37="No Dato",1,IF('Imputacion de Datos Indicador'!U37&lt;&gt;"",1,0))</f>
        <v>0</v>
      </c>
      <c r="V36" s="135">
        <f>IF('Datos de Indicador'!V37="No Dato",1,IF('Imputacion de Datos Indicador'!V37&lt;&gt;"",1,0))</f>
        <v>0</v>
      </c>
      <c r="W36" s="135">
        <f>IF('Datos de Indicador'!W37="No Dato",1,IF('Imputacion de Datos Indicador'!W37&lt;&gt;"",1,0))</f>
        <v>0</v>
      </c>
      <c r="X36" s="135">
        <f>IF('Datos de Indicador'!X37="No Dato",1,IF('Imputacion de Datos Indicador'!X37&lt;&gt;"",1,0))</f>
        <v>0</v>
      </c>
      <c r="Y36" s="135">
        <f>IF('Datos de Indicador'!Y37="No Dato",1,IF('Imputacion de Datos Indicador'!Y37&lt;&gt;"",1,0))</f>
        <v>0</v>
      </c>
      <c r="Z36" s="135">
        <f>IF('Datos de Indicador'!Z37="No Dato",1,IF('Imputacion de Datos Indicador'!Z37&lt;&gt;"",1,0))</f>
        <v>0</v>
      </c>
      <c r="AA36" s="135">
        <f>IF('Datos de Indicador'!AA37="No Dato",1,IF('Imputacion de Datos Indicador'!AA37&lt;&gt;"",1,0))</f>
        <v>0</v>
      </c>
      <c r="AB36" s="135">
        <f>IF('Datos de Indicador'!AB37="No Dato",1,IF('Imputacion de Datos Indicador'!AB37&lt;&gt;"",1,0))</f>
        <v>0</v>
      </c>
      <c r="AC36" s="135">
        <f>IF('Datos de Indicador'!AC37="No Dato",1,IF('Imputacion de Datos Indicador'!AC37&lt;&gt;"",1,0))</f>
        <v>0</v>
      </c>
      <c r="AD36" s="135">
        <f>IF('Datos de Indicador'!AD37="No Dato",1,IF('Imputacion de Datos Indicador'!AD37&lt;&gt;"",1,0))</f>
        <v>0</v>
      </c>
      <c r="AE36" s="135">
        <f>IF('Datos de Indicador'!AE37="No Dato",1,IF('Imputacion de Datos Indicador'!AE37&lt;&gt;"",1,0))</f>
        <v>0</v>
      </c>
      <c r="AF36" s="135">
        <f>IF('Datos de Indicador'!AF37="No Dato",1,IF('Imputacion de Datos Indicador'!AF37&lt;&gt;"",1,0))</f>
        <v>0</v>
      </c>
      <c r="AG36" s="135">
        <f>IF('Datos de Indicador'!AG37="No Dato",1,IF('Imputacion de Datos Indicador'!AG37&lt;&gt;"",1,0))</f>
        <v>0</v>
      </c>
      <c r="AH36" s="135">
        <f>IF('Datos de Indicador'!AH37="No Dato",1,IF('Imputacion de Datos Indicador'!AH37&lt;&gt;"",1,0))</f>
        <v>0</v>
      </c>
      <c r="AI36" s="135">
        <f>IF('Datos de Indicador'!AI37="No Dato",1,IF('Imputacion de Datos Indicador'!AI37&lt;&gt;"",1,0))</f>
        <v>0</v>
      </c>
      <c r="AJ36" s="135">
        <f>IF('Datos de Indicador'!AJ37="No Dato",1,IF('Imputacion de Datos Indicador'!AJ37&lt;&gt;"",1,0))</f>
        <v>0</v>
      </c>
      <c r="AK36" s="135">
        <f>IF('Datos de Indicador'!AK37="No Dato",1,IF('Imputacion de Datos Indicador'!AK37&lt;&gt;"",1,0))</f>
        <v>0</v>
      </c>
      <c r="AL36" s="135">
        <f>IF('Datos de Indicador'!AL37="No Dato",1,IF('Imputacion de Datos Indicador'!AL37&lt;&gt;"",1,0))</f>
        <v>0</v>
      </c>
      <c r="AM36" s="204">
        <f t="shared" si="0"/>
        <v>0</v>
      </c>
      <c r="AN36" s="44">
        <f t="shared" si="1"/>
        <v>0</v>
      </c>
    </row>
    <row r="37" spans="1:40" x14ac:dyDescent="0.25">
      <c r="A37" s="138" t="s">
        <v>188</v>
      </c>
      <c r="B37" s="139" t="s">
        <v>202</v>
      </c>
      <c r="C37" s="140">
        <v>315</v>
      </c>
      <c r="D37" s="135">
        <f>IF('Datos de Indicador'!D38="No Dato",1,IF('Imputacion de Datos Indicador'!D38&lt;&gt;"",1,0))</f>
        <v>0</v>
      </c>
      <c r="E37" s="135">
        <f>IF('Datos de Indicador'!E38="No Dato",1,IF('Imputacion de Datos Indicador'!E38&lt;&gt;"",1,0))</f>
        <v>0</v>
      </c>
      <c r="F37" s="135">
        <f>IF('Datos de Indicador'!F38="No Dato",1,IF('Imputacion de Datos Indicador'!F38&lt;&gt;"",1,0))</f>
        <v>0</v>
      </c>
      <c r="G37" s="135">
        <f>IF('Datos de Indicador'!G38="No Dato",1,IF('Imputacion de Datos Indicador'!G38&lt;&gt;"",1,0))</f>
        <v>0</v>
      </c>
      <c r="H37" s="135">
        <f>IF('Datos de Indicador'!H38="No Dato",1,IF('Imputacion de Datos Indicador'!H38&lt;&gt;"",1,0))</f>
        <v>0</v>
      </c>
      <c r="I37" s="135">
        <f>IF('Datos de Indicador'!I38="No Dato",1,IF('Imputacion de Datos Indicador'!I38&lt;&gt;"",1,0))</f>
        <v>0</v>
      </c>
      <c r="J37" s="135">
        <f>IF('Datos de Indicador'!J38="No Dato",1,IF('Imputacion de Datos Indicador'!J38&lt;&gt;"",1,0))</f>
        <v>0</v>
      </c>
      <c r="K37" s="135">
        <f>IF('Datos de Indicador'!K38="No Dato",1,IF('Imputacion de Datos Indicador'!K38&lt;&gt;"",1,0))</f>
        <v>0</v>
      </c>
      <c r="L37" s="135">
        <f>IF('Datos de Indicador'!L38="No Dato",1,IF('Imputacion de Datos Indicador'!L38&lt;&gt;"",1,0))</f>
        <v>0</v>
      </c>
      <c r="M37" s="135">
        <f>IF('Datos de Indicador'!M38="No Dato",1,IF('Imputacion de Datos Indicador'!M38&lt;&gt;"",1,0))</f>
        <v>0</v>
      </c>
      <c r="N37" s="135">
        <f>IF('Datos de Indicador'!N38="No Dato",1,IF('Imputacion de Datos Indicador'!N38&lt;&gt;"",1,0))</f>
        <v>0</v>
      </c>
      <c r="O37" s="135">
        <f>IF('Datos de Indicador'!O38="No Dato",1,IF('Imputacion de Datos Indicador'!O38&lt;&gt;"",1,0))</f>
        <v>0</v>
      </c>
      <c r="P37" s="135">
        <f>IF('Datos de Indicador'!P38="No Dato",1,IF('Imputacion de Datos Indicador'!P38&lt;&gt;"",1,0))</f>
        <v>0</v>
      </c>
      <c r="Q37" s="135">
        <f>IF('Datos de Indicador'!Q38="No Dato",1,IF('Imputacion de Datos Indicador'!Q38&lt;&gt;"",1,0))</f>
        <v>1</v>
      </c>
      <c r="R37" s="135">
        <f>IF('Datos de Indicador'!R38="No Dato",1,IF('Imputacion de Datos Indicador'!R38&lt;&gt;"",1,0))</f>
        <v>0</v>
      </c>
      <c r="S37" s="135">
        <f>IF('Datos de Indicador'!S38="No Dato",1,IF('Imputacion de Datos Indicador'!S38&lt;&gt;"",1,0))</f>
        <v>0</v>
      </c>
      <c r="T37" s="135">
        <f>IF('Datos de Indicador'!T38="No Dato",1,IF('Imputacion de Datos Indicador'!T38&lt;&gt;"",1,0))</f>
        <v>0</v>
      </c>
      <c r="U37" s="135">
        <f>IF('Datos de Indicador'!U38="No Dato",1,IF('Imputacion de Datos Indicador'!U38&lt;&gt;"",1,0))</f>
        <v>0</v>
      </c>
      <c r="V37" s="135">
        <f>IF('Datos de Indicador'!V38="No Dato",1,IF('Imputacion de Datos Indicador'!V38&lt;&gt;"",1,0))</f>
        <v>0</v>
      </c>
      <c r="W37" s="135">
        <f>IF('Datos de Indicador'!W38="No Dato",1,IF('Imputacion de Datos Indicador'!W38&lt;&gt;"",1,0))</f>
        <v>0</v>
      </c>
      <c r="X37" s="135">
        <f>IF('Datos de Indicador'!X38="No Dato",1,IF('Imputacion de Datos Indicador'!X38&lt;&gt;"",1,0))</f>
        <v>0</v>
      </c>
      <c r="Y37" s="135">
        <f>IF('Datos de Indicador'!Y38="No Dato",1,IF('Imputacion de Datos Indicador'!Y38&lt;&gt;"",1,0))</f>
        <v>0</v>
      </c>
      <c r="Z37" s="135">
        <f>IF('Datos de Indicador'!Z38="No Dato",1,IF('Imputacion de Datos Indicador'!Z38&lt;&gt;"",1,0))</f>
        <v>0</v>
      </c>
      <c r="AA37" s="135">
        <f>IF('Datos de Indicador'!AA38="No Dato",1,IF('Imputacion de Datos Indicador'!AA38&lt;&gt;"",1,0))</f>
        <v>0</v>
      </c>
      <c r="AB37" s="135">
        <f>IF('Datos de Indicador'!AB38="No Dato",1,IF('Imputacion de Datos Indicador'!AB38&lt;&gt;"",1,0))</f>
        <v>0</v>
      </c>
      <c r="AC37" s="135">
        <f>IF('Datos de Indicador'!AC38="No Dato",1,IF('Imputacion de Datos Indicador'!AC38&lt;&gt;"",1,0))</f>
        <v>0</v>
      </c>
      <c r="AD37" s="135">
        <f>IF('Datos de Indicador'!AD38="No Dato",1,IF('Imputacion de Datos Indicador'!AD38&lt;&gt;"",1,0))</f>
        <v>0</v>
      </c>
      <c r="AE37" s="135">
        <f>IF('Datos de Indicador'!AE38="No Dato",1,IF('Imputacion de Datos Indicador'!AE38&lt;&gt;"",1,0))</f>
        <v>0</v>
      </c>
      <c r="AF37" s="135">
        <f>IF('Datos de Indicador'!AF38="No Dato",1,IF('Imputacion de Datos Indicador'!AF38&lt;&gt;"",1,0))</f>
        <v>0</v>
      </c>
      <c r="AG37" s="135">
        <f>IF('Datos de Indicador'!AG38="No Dato",1,IF('Imputacion de Datos Indicador'!AG38&lt;&gt;"",1,0))</f>
        <v>0</v>
      </c>
      <c r="AH37" s="135">
        <f>IF('Datos de Indicador'!AH38="No Dato",1,IF('Imputacion de Datos Indicador'!AH38&lt;&gt;"",1,0))</f>
        <v>0</v>
      </c>
      <c r="AI37" s="135">
        <f>IF('Datos de Indicador'!AI38="No Dato",1,IF('Imputacion de Datos Indicador'!AI38&lt;&gt;"",1,0))</f>
        <v>0</v>
      </c>
      <c r="AJ37" s="135">
        <f>IF('Datos de Indicador'!AJ38="No Dato",1,IF('Imputacion de Datos Indicador'!AJ38&lt;&gt;"",1,0))</f>
        <v>0</v>
      </c>
      <c r="AK37" s="135">
        <f>IF('Datos de Indicador'!AK38="No Dato",1,IF('Imputacion de Datos Indicador'!AK38&lt;&gt;"",1,0))</f>
        <v>0</v>
      </c>
      <c r="AL37" s="135">
        <f>IF('Datos de Indicador'!AL38="No Dato",1,IF('Imputacion de Datos Indicador'!AL38&lt;&gt;"",1,0))</f>
        <v>0</v>
      </c>
      <c r="AM37" s="204">
        <f t="shared" si="0"/>
        <v>1</v>
      </c>
      <c r="AN37" s="44">
        <f t="shared" si="1"/>
        <v>2.8571428571428571E-2</v>
      </c>
    </row>
    <row r="38" spans="1:40" x14ac:dyDescent="0.25">
      <c r="A38" s="138" t="s">
        <v>188</v>
      </c>
      <c r="B38" s="139" t="s">
        <v>203</v>
      </c>
      <c r="C38" s="140">
        <v>316</v>
      </c>
      <c r="D38" s="135">
        <f>IF('Datos de Indicador'!D39="No Dato",1,IF('Imputacion de Datos Indicador'!D39&lt;&gt;"",1,0))</f>
        <v>0</v>
      </c>
      <c r="E38" s="135">
        <f>IF('Datos de Indicador'!E39="No Dato",1,IF('Imputacion de Datos Indicador'!E39&lt;&gt;"",1,0))</f>
        <v>0</v>
      </c>
      <c r="F38" s="135">
        <f>IF('Datos de Indicador'!F39="No Dato",1,IF('Imputacion de Datos Indicador'!F39&lt;&gt;"",1,0))</f>
        <v>0</v>
      </c>
      <c r="G38" s="135">
        <f>IF('Datos de Indicador'!G39="No Dato",1,IF('Imputacion de Datos Indicador'!G39&lt;&gt;"",1,0))</f>
        <v>0</v>
      </c>
      <c r="H38" s="135">
        <f>IF('Datos de Indicador'!H39="No Dato",1,IF('Imputacion de Datos Indicador'!H39&lt;&gt;"",1,0))</f>
        <v>0</v>
      </c>
      <c r="I38" s="135">
        <f>IF('Datos de Indicador'!I39="No Dato",1,IF('Imputacion de Datos Indicador'!I39&lt;&gt;"",1,0))</f>
        <v>0</v>
      </c>
      <c r="J38" s="135">
        <f>IF('Datos de Indicador'!J39="No Dato",1,IF('Imputacion de Datos Indicador'!J39&lt;&gt;"",1,0))</f>
        <v>0</v>
      </c>
      <c r="K38" s="135">
        <f>IF('Datos de Indicador'!K39="No Dato",1,IF('Imputacion de Datos Indicador'!K39&lt;&gt;"",1,0))</f>
        <v>0</v>
      </c>
      <c r="L38" s="135">
        <f>IF('Datos de Indicador'!L39="No Dato",1,IF('Imputacion de Datos Indicador'!L39&lt;&gt;"",1,0))</f>
        <v>0</v>
      </c>
      <c r="M38" s="135">
        <f>IF('Datos de Indicador'!M39="No Dato",1,IF('Imputacion de Datos Indicador'!M39&lt;&gt;"",1,0))</f>
        <v>0</v>
      </c>
      <c r="N38" s="135">
        <f>IF('Datos de Indicador'!N39="No Dato",1,IF('Imputacion de Datos Indicador'!N39&lt;&gt;"",1,0))</f>
        <v>0</v>
      </c>
      <c r="O38" s="135">
        <f>IF('Datos de Indicador'!O39="No Dato",1,IF('Imputacion de Datos Indicador'!O39&lt;&gt;"",1,0))</f>
        <v>0</v>
      </c>
      <c r="P38" s="135">
        <f>IF('Datos de Indicador'!P39="No Dato",1,IF('Imputacion de Datos Indicador'!P39&lt;&gt;"",1,0))</f>
        <v>0</v>
      </c>
      <c r="Q38" s="135">
        <f>IF('Datos de Indicador'!Q39="No Dato",1,IF('Imputacion de Datos Indicador'!Q39&lt;&gt;"",1,0))</f>
        <v>0</v>
      </c>
      <c r="R38" s="135">
        <f>IF('Datos de Indicador'!R39="No Dato",1,IF('Imputacion de Datos Indicador'!R39&lt;&gt;"",1,0))</f>
        <v>0</v>
      </c>
      <c r="S38" s="135">
        <f>IF('Datos de Indicador'!S39="No Dato",1,IF('Imputacion de Datos Indicador'!S39&lt;&gt;"",1,0))</f>
        <v>0</v>
      </c>
      <c r="T38" s="135">
        <f>IF('Datos de Indicador'!T39="No Dato",1,IF('Imputacion de Datos Indicador'!T39&lt;&gt;"",1,0))</f>
        <v>0</v>
      </c>
      <c r="U38" s="135">
        <f>IF('Datos de Indicador'!U39="No Dato",1,IF('Imputacion de Datos Indicador'!U39&lt;&gt;"",1,0))</f>
        <v>0</v>
      </c>
      <c r="V38" s="135">
        <f>IF('Datos de Indicador'!V39="No Dato",1,IF('Imputacion de Datos Indicador'!V39&lt;&gt;"",1,0))</f>
        <v>0</v>
      </c>
      <c r="W38" s="135">
        <f>IF('Datos de Indicador'!W39="No Dato",1,IF('Imputacion de Datos Indicador'!W39&lt;&gt;"",1,0))</f>
        <v>0</v>
      </c>
      <c r="X38" s="135">
        <f>IF('Datos de Indicador'!X39="No Dato",1,IF('Imputacion de Datos Indicador'!X39&lt;&gt;"",1,0))</f>
        <v>0</v>
      </c>
      <c r="Y38" s="135">
        <f>IF('Datos de Indicador'!Y39="No Dato",1,IF('Imputacion de Datos Indicador'!Y39&lt;&gt;"",1,0))</f>
        <v>0</v>
      </c>
      <c r="Z38" s="135">
        <f>IF('Datos de Indicador'!Z39="No Dato",1,IF('Imputacion de Datos Indicador'!Z39&lt;&gt;"",1,0))</f>
        <v>0</v>
      </c>
      <c r="AA38" s="135">
        <f>IF('Datos de Indicador'!AA39="No Dato",1,IF('Imputacion de Datos Indicador'!AA39&lt;&gt;"",1,0))</f>
        <v>0</v>
      </c>
      <c r="AB38" s="135">
        <f>IF('Datos de Indicador'!AB39="No Dato",1,IF('Imputacion de Datos Indicador'!AB39&lt;&gt;"",1,0))</f>
        <v>0</v>
      </c>
      <c r="AC38" s="135">
        <f>IF('Datos de Indicador'!AC39="No Dato",1,IF('Imputacion de Datos Indicador'!AC39&lt;&gt;"",1,0))</f>
        <v>0</v>
      </c>
      <c r="AD38" s="135">
        <f>IF('Datos de Indicador'!AD39="No Dato",1,IF('Imputacion de Datos Indicador'!AD39&lt;&gt;"",1,0))</f>
        <v>0</v>
      </c>
      <c r="AE38" s="135">
        <f>IF('Datos de Indicador'!AE39="No Dato",1,IF('Imputacion de Datos Indicador'!AE39&lt;&gt;"",1,0))</f>
        <v>0</v>
      </c>
      <c r="AF38" s="135">
        <f>IF('Datos de Indicador'!AF39="No Dato",1,IF('Imputacion de Datos Indicador'!AF39&lt;&gt;"",1,0))</f>
        <v>0</v>
      </c>
      <c r="AG38" s="135">
        <f>IF('Datos de Indicador'!AG39="No Dato",1,IF('Imputacion de Datos Indicador'!AG39&lt;&gt;"",1,0))</f>
        <v>0</v>
      </c>
      <c r="AH38" s="135">
        <f>IF('Datos de Indicador'!AH39="No Dato",1,IF('Imputacion de Datos Indicador'!AH39&lt;&gt;"",1,0))</f>
        <v>0</v>
      </c>
      <c r="AI38" s="135">
        <f>IF('Datos de Indicador'!AI39="No Dato",1,IF('Imputacion de Datos Indicador'!AI39&lt;&gt;"",1,0))</f>
        <v>0</v>
      </c>
      <c r="AJ38" s="135">
        <f>IF('Datos de Indicador'!AJ39="No Dato",1,IF('Imputacion de Datos Indicador'!AJ39&lt;&gt;"",1,0))</f>
        <v>0</v>
      </c>
      <c r="AK38" s="135">
        <f>IF('Datos de Indicador'!AK39="No Dato",1,IF('Imputacion de Datos Indicador'!AK39&lt;&gt;"",1,0))</f>
        <v>0</v>
      </c>
      <c r="AL38" s="135">
        <f>IF('Datos de Indicador'!AL39="No Dato",1,IF('Imputacion de Datos Indicador'!AL39&lt;&gt;"",1,0))</f>
        <v>0</v>
      </c>
      <c r="AM38" s="204">
        <f t="shared" si="0"/>
        <v>0</v>
      </c>
      <c r="AN38" s="44">
        <f t="shared" si="1"/>
        <v>0</v>
      </c>
    </row>
    <row r="39" spans="1:40" x14ac:dyDescent="0.25">
      <c r="A39" s="138" t="s">
        <v>188</v>
      </c>
      <c r="B39" s="139" t="s">
        <v>77</v>
      </c>
      <c r="C39" s="140">
        <v>317</v>
      </c>
      <c r="D39" s="135">
        <f>IF('Datos de Indicador'!D40="No Dato",1,IF('Imputacion de Datos Indicador'!D40&lt;&gt;"",1,0))</f>
        <v>0</v>
      </c>
      <c r="E39" s="135">
        <f>IF('Datos de Indicador'!E40="No Dato",1,IF('Imputacion de Datos Indicador'!E40&lt;&gt;"",1,0))</f>
        <v>0</v>
      </c>
      <c r="F39" s="135">
        <f>IF('Datos de Indicador'!F40="No Dato",1,IF('Imputacion de Datos Indicador'!F40&lt;&gt;"",1,0))</f>
        <v>0</v>
      </c>
      <c r="G39" s="135">
        <f>IF('Datos de Indicador'!G40="No Dato",1,IF('Imputacion de Datos Indicador'!G40&lt;&gt;"",1,0))</f>
        <v>0</v>
      </c>
      <c r="H39" s="135">
        <f>IF('Datos de Indicador'!H40="No Dato",1,IF('Imputacion de Datos Indicador'!H40&lt;&gt;"",1,0))</f>
        <v>0</v>
      </c>
      <c r="I39" s="135">
        <f>IF('Datos de Indicador'!I40="No Dato",1,IF('Imputacion de Datos Indicador'!I40&lt;&gt;"",1,0))</f>
        <v>0</v>
      </c>
      <c r="J39" s="135">
        <f>IF('Datos de Indicador'!J40="No Dato",1,IF('Imputacion de Datos Indicador'!J40&lt;&gt;"",1,0))</f>
        <v>0</v>
      </c>
      <c r="K39" s="135">
        <f>IF('Datos de Indicador'!K40="No Dato",1,IF('Imputacion de Datos Indicador'!K40&lt;&gt;"",1,0))</f>
        <v>0</v>
      </c>
      <c r="L39" s="135">
        <f>IF('Datos de Indicador'!L40="No Dato",1,IF('Imputacion de Datos Indicador'!L40&lt;&gt;"",1,0))</f>
        <v>0</v>
      </c>
      <c r="M39" s="135">
        <f>IF('Datos de Indicador'!M40="No Dato",1,IF('Imputacion de Datos Indicador'!M40&lt;&gt;"",1,0))</f>
        <v>0</v>
      </c>
      <c r="N39" s="135">
        <f>IF('Datos de Indicador'!N40="No Dato",1,IF('Imputacion de Datos Indicador'!N40&lt;&gt;"",1,0))</f>
        <v>0</v>
      </c>
      <c r="O39" s="135">
        <f>IF('Datos de Indicador'!O40="No Dato",1,IF('Imputacion de Datos Indicador'!O40&lt;&gt;"",1,0))</f>
        <v>0</v>
      </c>
      <c r="P39" s="135">
        <f>IF('Datos de Indicador'!P40="No Dato",1,IF('Imputacion de Datos Indicador'!P40&lt;&gt;"",1,0))</f>
        <v>0</v>
      </c>
      <c r="Q39" s="135">
        <f>IF('Datos de Indicador'!Q40="No Dato",1,IF('Imputacion de Datos Indicador'!Q40&lt;&gt;"",1,0))</f>
        <v>0</v>
      </c>
      <c r="R39" s="135">
        <f>IF('Datos de Indicador'!R40="No Dato",1,IF('Imputacion de Datos Indicador'!R40&lt;&gt;"",1,0))</f>
        <v>0</v>
      </c>
      <c r="S39" s="135">
        <f>IF('Datos de Indicador'!S40="No Dato",1,IF('Imputacion de Datos Indicador'!S40&lt;&gt;"",1,0))</f>
        <v>0</v>
      </c>
      <c r="T39" s="135">
        <f>IF('Datos de Indicador'!T40="No Dato",1,IF('Imputacion de Datos Indicador'!T40&lt;&gt;"",1,0))</f>
        <v>0</v>
      </c>
      <c r="U39" s="135">
        <f>IF('Datos de Indicador'!U40="No Dato",1,IF('Imputacion de Datos Indicador'!U40&lt;&gt;"",1,0))</f>
        <v>0</v>
      </c>
      <c r="V39" s="135">
        <f>IF('Datos de Indicador'!V40="No Dato",1,IF('Imputacion de Datos Indicador'!V40&lt;&gt;"",1,0))</f>
        <v>0</v>
      </c>
      <c r="W39" s="135">
        <f>IF('Datos de Indicador'!W40="No Dato",1,IF('Imputacion de Datos Indicador'!W40&lt;&gt;"",1,0))</f>
        <v>0</v>
      </c>
      <c r="X39" s="135">
        <f>IF('Datos de Indicador'!X40="No Dato",1,IF('Imputacion de Datos Indicador'!X40&lt;&gt;"",1,0))</f>
        <v>0</v>
      </c>
      <c r="Y39" s="135">
        <f>IF('Datos de Indicador'!Y40="No Dato",1,IF('Imputacion de Datos Indicador'!Y40&lt;&gt;"",1,0))</f>
        <v>0</v>
      </c>
      <c r="Z39" s="135">
        <f>IF('Datos de Indicador'!Z40="No Dato",1,IF('Imputacion de Datos Indicador'!Z40&lt;&gt;"",1,0))</f>
        <v>0</v>
      </c>
      <c r="AA39" s="135">
        <f>IF('Datos de Indicador'!AA40="No Dato",1,IF('Imputacion de Datos Indicador'!AA40&lt;&gt;"",1,0))</f>
        <v>0</v>
      </c>
      <c r="AB39" s="135">
        <f>IF('Datos de Indicador'!AB40="No Dato",1,IF('Imputacion de Datos Indicador'!AB40&lt;&gt;"",1,0))</f>
        <v>0</v>
      </c>
      <c r="AC39" s="135">
        <f>IF('Datos de Indicador'!AC40="No Dato",1,IF('Imputacion de Datos Indicador'!AC40&lt;&gt;"",1,0))</f>
        <v>0</v>
      </c>
      <c r="AD39" s="135">
        <f>IF('Datos de Indicador'!AD40="No Dato",1,IF('Imputacion de Datos Indicador'!AD40&lt;&gt;"",1,0))</f>
        <v>0</v>
      </c>
      <c r="AE39" s="135">
        <f>IF('Datos de Indicador'!AE40="No Dato",1,IF('Imputacion de Datos Indicador'!AE40&lt;&gt;"",1,0))</f>
        <v>0</v>
      </c>
      <c r="AF39" s="135">
        <f>IF('Datos de Indicador'!AF40="No Dato",1,IF('Imputacion de Datos Indicador'!AF40&lt;&gt;"",1,0))</f>
        <v>0</v>
      </c>
      <c r="AG39" s="135">
        <f>IF('Datos de Indicador'!AG40="No Dato",1,IF('Imputacion de Datos Indicador'!AG40&lt;&gt;"",1,0))</f>
        <v>0</v>
      </c>
      <c r="AH39" s="135">
        <f>IF('Datos de Indicador'!AH40="No Dato",1,IF('Imputacion de Datos Indicador'!AH40&lt;&gt;"",1,0))</f>
        <v>0</v>
      </c>
      <c r="AI39" s="135">
        <f>IF('Datos de Indicador'!AI40="No Dato",1,IF('Imputacion de Datos Indicador'!AI40&lt;&gt;"",1,0))</f>
        <v>0</v>
      </c>
      <c r="AJ39" s="135">
        <f>IF('Datos de Indicador'!AJ40="No Dato",1,IF('Imputacion de Datos Indicador'!AJ40&lt;&gt;"",1,0))</f>
        <v>0</v>
      </c>
      <c r="AK39" s="135">
        <f>IF('Datos de Indicador'!AK40="No Dato",1,IF('Imputacion de Datos Indicador'!AK40&lt;&gt;"",1,0))</f>
        <v>0</v>
      </c>
      <c r="AL39" s="135">
        <f>IF('Datos de Indicador'!AL40="No Dato",1,IF('Imputacion de Datos Indicador'!AL40&lt;&gt;"",1,0))</f>
        <v>0</v>
      </c>
      <c r="AM39" s="204">
        <f t="shared" si="0"/>
        <v>0</v>
      </c>
      <c r="AN39" s="44">
        <f t="shared" si="1"/>
        <v>0</v>
      </c>
    </row>
    <row r="40" spans="1:40" x14ac:dyDescent="0.25">
      <c r="A40" s="138" t="s">
        <v>188</v>
      </c>
      <c r="B40" s="139" t="s">
        <v>204</v>
      </c>
      <c r="C40" s="140">
        <v>318</v>
      </c>
      <c r="D40" s="135">
        <f>IF('Datos de Indicador'!D41="No Dato",1,IF('Imputacion de Datos Indicador'!D41&lt;&gt;"",1,0))</f>
        <v>0</v>
      </c>
      <c r="E40" s="135">
        <f>IF('Datos de Indicador'!E41="No Dato",1,IF('Imputacion de Datos Indicador'!E41&lt;&gt;"",1,0))</f>
        <v>0</v>
      </c>
      <c r="F40" s="135">
        <f>IF('Datos de Indicador'!F41="No Dato",1,IF('Imputacion de Datos Indicador'!F41&lt;&gt;"",1,0))</f>
        <v>0</v>
      </c>
      <c r="G40" s="135">
        <f>IF('Datos de Indicador'!G41="No Dato",1,IF('Imputacion de Datos Indicador'!G41&lt;&gt;"",1,0))</f>
        <v>0</v>
      </c>
      <c r="H40" s="135">
        <f>IF('Datos de Indicador'!H41="No Dato",1,IF('Imputacion de Datos Indicador'!H41&lt;&gt;"",1,0))</f>
        <v>0</v>
      </c>
      <c r="I40" s="135">
        <f>IF('Datos de Indicador'!I41="No Dato",1,IF('Imputacion de Datos Indicador'!I41&lt;&gt;"",1,0))</f>
        <v>0</v>
      </c>
      <c r="J40" s="135">
        <f>IF('Datos de Indicador'!J41="No Dato",1,IF('Imputacion de Datos Indicador'!J41&lt;&gt;"",1,0))</f>
        <v>0</v>
      </c>
      <c r="K40" s="135">
        <f>IF('Datos de Indicador'!K41="No Dato",1,IF('Imputacion de Datos Indicador'!K41&lt;&gt;"",1,0))</f>
        <v>0</v>
      </c>
      <c r="L40" s="135">
        <f>IF('Datos de Indicador'!L41="No Dato",1,IF('Imputacion de Datos Indicador'!L41&lt;&gt;"",1,0))</f>
        <v>0</v>
      </c>
      <c r="M40" s="135">
        <f>IF('Datos de Indicador'!M41="No Dato",1,IF('Imputacion de Datos Indicador'!M41&lt;&gt;"",1,0))</f>
        <v>0</v>
      </c>
      <c r="N40" s="135">
        <f>IF('Datos de Indicador'!N41="No Dato",1,IF('Imputacion de Datos Indicador'!N41&lt;&gt;"",1,0))</f>
        <v>0</v>
      </c>
      <c r="O40" s="135">
        <f>IF('Datos de Indicador'!O41="No Dato",1,IF('Imputacion de Datos Indicador'!O41&lt;&gt;"",1,0))</f>
        <v>0</v>
      </c>
      <c r="P40" s="135">
        <f>IF('Datos de Indicador'!P41="No Dato",1,IF('Imputacion de Datos Indicador'!P41&lt;&gt;"",1,0))</f>
        <v>0</v>
      </c>
      <c r="Q40" s="135">
        <f>IF('Datos de Indicador'!Q41="No Dato",1,IF('Imputacion de Datos Indicador'!Q41&lt;&gt;"",1,0))</f>
        <v>0</v>
      </c>
      <c r="R40" s="135">
        <f>IF('Datos de Indicador'!R41="No Dato",1,IF('Imputacion de Datos Indicador'!R41&lt;&gt;"",1,0))</f>
        <v>0</v>
      </c>
      <c r="S40" s="135">
        <f>IF('Datos de Indicador'!S41="No Dato",1,IF('Imputacion de Datos Indicador'!S41&lt;&gt;"",1,0))</f>
        <v>0</v>
      </c>
      <c r="T40" s="135">
        <f>IF('Datos de Indicador'!T41="No Dato",1,IF('Imputacion de Datos Indicador'!T41&lt;&gt;"",1,0))</f>
        <v>0</v>
      </c>
      <c r="U40" s="135">
        <f>IF('Datos de Indicador'!U41="No Dato",1,IF('Imputacion de Datos Indicador'!U41&lt;&gt;"",1,0))</f>
        <v>0</v>
      </c>
      <c r="V40" s="135">
        <f>IF('Datos de Indicador'!V41="No Dato",1,IF('Imputacion de Datos Indicador'!V41&lt;&gt;"",1,0))</f>
        <v>0</v>
      </c>
      <c r="W40" s="135">
        <f>IF('Datos de Indicador'!W41="No Dato",1,IF('Imputacion de Datos Indicador'!W41&lt;&gt;"",1,0))</f>
        <v>0</v>
      </c>
      <c r="X40" s="135">
        <f>IF('Datos de Indicador'!X41="No Dato",1,IF('Imputacion de Datos Indicador'!X41&lt;&gt;"",1,0))</f>
        <v>0</v>
      </c>
      <c r="Y40" s="135">
        <f>IF('Datos de Indicador'!Y41="No Dato",1,IF('Imputacion de Datos Indicador'!Y41&lt;&gt;"",1,0))</f>
        <v>0</v>
      </c>
      <c r="Z40" s="135">
        <f>IF('Datos de Indicador'!Z41="No Dato",1,IF('Imputacion de Datos Indicador'!Z41&lt;&gt;"",1,0))</f>
        <v>0</v>
      </c>
      <c r="AA40" s="135">
        <f>IF('Datos de Indicador'!AA41="No Dato",1,IF('Imputacion de Datos Indicador'!AA41&lt;&gt;"",1,0))</f>
        <v>0</v>
      </c>
      <c r="AB40" s="135">
        <f>IF('Datos de Indicador'!AB41="No Dato",1,IF('Imputacion de Datos Indicador'!AB41&lt;&gt;"",1,0))</f>
        <v>0</v>
      </c>
      <c r="AC40" s="135">
        <f>IF('Datos de Indicador'!AC41="No Dato",1,IF('Imputacion de Datos Indicador'!AC41&lt;&gt;"",1,0))</f>
        <v>0</v>
      </c>
      <c r="AD40" s="135">
        <f>IF('Datos de Indicador'!AD41="No Dato",1,IF('Imputacion de Datos Indicador'!AD41&lt;&gt;"",1,0))</f>
        <v>0</v>
      </c>
      <c r="AE40" s="135">
        <f>IF('Datos de Indicador'!AE41="No Dato",1,IF('Imputacion de Datos Indicador'!AE41&lt;&gt;"",1,0))</f>
        <v>0</v>
      </c>
      <c r="AF40" s="135">
        <f>IF('Datos de Indicador'!AF41="No Dato",1,IF('Imputacion de Datos Indicador'!AF41&lt;&gt;"",1,0))</f>
        <v>0</v>
      </c>
      <c r="AG40" s="135">
        <f>IF('Datos de Indicador'!AG41="No Dato",1,IF('Imputacion de Datos Indicador'!AG41&lt;&gt;"",1,0))</f>
        <v>0</v>
      </c>
      <c r="AH40" s="135">
        <f>IF('Datos de Indicador'!AH41="No Dato",1,IF('Imputacion de Datos Indicador'!AH41&lt;&gt;"",1,0))</f>
        <v>0</v>
      </c>
      <c r="AI40" s="135">
        <f>IF('Datos de Indicador'!AI41="No Dato",1,IF('Imputacion de Datos Indicador'!AI41&lt;&gt;"",1,0))</f>
        <v>0</v>
      </c>
      <c r="AJ40" s="135">
        <f>IF('Datos de Indicador'!AJ41="No Dato",1,IF('Imputacion de Datos Indicador'!AJ41&lt;&gt;"",1,0))</f>
        <v>0</v>
      </c>
      <c r="AK40" s="135">
        <f>IF('Datos de Indicador'!AK41="No Dato",1,IF('Imputacion de Datos Indicador'!AK41&lt;&gt;"",1,0))</f>
        <v>0</v>
      </c>
      <c r="AL40" s="135">
        <f>IF('Datos de Indicador'!AL41="No Dato",1,IF('Imputacion de Datos Indicador'!AL41&lt;&gt;"",1,0))</f>
        <v>0</v>
      </c>
      <c r="AM40" s="204">
        <f t="shared" si="0"/>
        <v>0</v>
      </c>
      <c r="AN40" s="44">
        <f t="shared" si="1"/>
        <v>0</v>
      </c>
    </row>
    <row r="41" spans="1:40" x14ac:dyDescent="0.25">
      <c r="A41" s="138" t="s">
        <v>188</v>
      </c>
      <c r="B41" s="139" t="s">
        <v>205</v>
      </c>
      <c r="C41" s="140">
        <v>319</v>
      </c>
      <c r="D41" s="135">
        <f>IF('Datos de Indicador'!D42="No Dato",1,IF('Imputacion de Datos Indicador'!D42&lt;&gt;"",1,0))</f>
        <v>0</v>
      </c>
      <c r="E41" s="135">
        <f>IF('Datos de Indicador'!E42="No Dato",1,IF('Imputacion de Datos Indicador'!E42&lt;&gt;"",1,0))</f>
        <v>0</v>
      </c>
      <c r="F41" s="135">
        <f>IF('Datos de Indicador'!F42="No Dato",1,IF('Imputacion de Datos Indicador'!F42&lt;&gt;"",1,0))</f>
        <v>0</v>
      </c>
      <c r="G41" s="135">
        <f>IF('Datos de Indicador'!G42="No Dato",1,IF('Imputacion de Datos Indicador'!G42&lt;&gt;"",1,0))</f>
        <v>0</v>
      </c>
      <c r="H41" s="135">
        <f>IF('Datos de Indicador'!H42="No Dato",1,IF('Imputacion de Datos Indicador'!H42&lt;&gt;"",1,0))</f>
        <v>0</v>
      </c>
      <c r="I41" s="135">
        <f>IF('Datos de Indicador'!I42="No Dato",1,IF('Imputacion de Datos Indicador'!I42&lt;&gt;"",1,0))</f>
        <v>0</v>
      </c>
      <c r="J41" s="135">
        <f>IF('Datos de Indicador'!J42="No Dato",1,IF('Imputacion de Datos Indicador'!J42&lt;&gt;"",1,0))</f>
        <v>0</v>
      </c>
      <c r="K41" s="135">
        <f>IF('Datos de Indicador'!K42="No Dato",1,IF('Imputacion de Datos Indicador'!K42&lt;&gt;"",1,0))</f>
        <v>0</v>
      </c>
      <c r="L41" s="135">
        <f>IF('Datos de Indicador'!L42="No Dato",1,IF('Imputacion de Datos Indicador'!L42&lt;&gt;"",1,0))</f>
        <v>0</v>
      </c>
      <c r="M41" s="135">
        <f>IF('Datos de Indicador'!M42="No Dato",1,IF('Imputacion de Datos Indicador'!M42&lt;&gt;"",1,0))</f>
        <v>0</v>
      </c>
      <c r="N41" s="135">
        <f>IF('Datos de Indicador'!N42="No Dato",1,IF('Imputacion de Datos Indicador'!N42&lt;&gt;"",1,0))</f>
        <v>0</v>
      </c>
      <c r="O41" s="135">
        <f>IF('Datos de Indicador'!O42="No Dato",1,IF('Imputacion de Datos Indicador'!O42&lt;&gt;"",1,0))</f>
        <v>0</v>
      </c>
      <c r="P41" s="135">
        <f>IF('Datos de Indicador'!P42="No Dato",1,IF('Imputacion de Datos Indicador'!P42&lt;&gt;"",1,0))</f>
        <v>0</v>
      </c>
      <c r="Q41" s="135">
        <f>IF('Datos de Indicador'!Q42="No Dato",1,IF('Imputacion de Datos Indicador'!Q42&lt;&gt;"",1,0))</f>
        <v>0</v>
      </c>
      <c r="R41" s="135">
        <f>IF('Datos de Indicador'!R42="No Dato",1,IF('Imputacion de Datos Indicador'!R42&lt;&gt;"",1,0))</f>
        <v>0</v>
      </c>
      <c r="S41" s="135">
        <f>IF('Datos de Indicador'!S42="No Dato",1,IF('Imputacion de Datos Indicador'!S42&lt;&gt;"",1,0))</f>
        <v>0</v>
      </c>
      <c r="T41" s="135">
        <f>IF('Datos de Indicador'!T42="No Dato",1,IF('Imputacion de Datos Indicador'!T42&lt;&gt;"",1,0))</f>
        <v>0</v>
      </c>
      <c r="U41" s="135">
        <f>IF('Datos de Indicador'!U42="No Dato",1,IF('Imputacion de Datos Indicador'!U42&lt;&gt;"",1,0))</f>
        <v>0</v>
      </c>
      <c r="V41" s="135">
        <f>IF('Datos de Indicador'!V42="No Dato",1,IF('Imputacion de Datos Indicador'!V42&lt;&gt;"",1,0))</f>
        <v>0</v>
      </c>
      <c r="W41" s="135">
        <f>IF('Datos de Indicador'!W42="No Dato",1,IF('Imputacion de Datos Indicador'!W42&lt;&gt;"",1,0))</f>
        <v>0</v>
      </c>
      <c r="X41" s="135">
        <f>IF('Datos de Indicador'!X42="No Dato",1,IF('Imputacion de Datos Indicador'!X42&lt;&gt;"",1,0))</f>
        <v>0</v>
      </c>
      <c r="Y41" s="135">
        <f>IF('Datos de Indicador'!Y42="No Dato",1,IF('Imputacion de Datos Indicador'!Y42&lt;&gt;"",1,0))</f>
        <v>0</v>
      </c>
      <c r="Z41" s="135">
        <f>IF('Datos de Indicador'!Z42="No Dato",1,IF('Imputacion de Datos Indicador'!Z42&lt;&gt;"",1,0))</f>
        <v>0</v>
      </c>
      <c r="AA41" s="135">
        <f>IF('Datos de Indicador'!AA42="No Dato",1,IF('Imputacion de Datos Indicador'!AA42&lt;&gt;"",1,0))</f>
        <v>0</v>
      </c>
      <c r="AB41" s="135">
        <f>IF('Datos de Indicador'!AB42="No Dato",1,IF('Imputacion de Datos Indicador'!AB42&lt;&gt;"",1,0))</f>
        <v>0</v>
      </c>
      <c r="AC41" s="135">
        <f>IF('Datos de Indicador'!AC42="No Dato",1,IF('Imputacion de Datos Indicador'!AC42&lt;&gt;"",1,0))</f>
        <v>0</v>
      </c>
      <c r="AD41" s="135">
        <f>IF('Datos de Indicador'!AD42="No Dato",1,IF('Imputacion de Datos Indicador'!AD42&lt;&gt;"",1,0))</f>
        <v>0</v>
      </c>
      <c r="AE41" s="135">
        <f>IF('Datos de Indicador'!AE42="No Dato",1,IF('Imputacion de Datos Indicador'!AE42&lt;&gt;"",1,0))</f>
        <v>0</v>
      </c>
      <c r="AF41" s="135">
        <f>IF('Datos de Indicador'!AF42="No Dato",1,IF('Imputacion de Datos Indicador'!AF42&lt;&gt;"",1,0))</f>
        <v>0</v>
      </c>
      <c r="AG41" s="135">
        <f>IF('Datos de Indicador'!AG42="No Dato",1,IF('Imputacion de Datos Indicador'!AG42&lt;&gt;"",1,0))</f>
        <v>0</v>
      </c>
      <c r="AH41" s="135">
        <f>IF('Datos de Indicador'!AH42="No Dato",1,IF('Imputacion de Datos Indicador'!AH42&lt;&gt;"",1,0))</f>
        <v>0</v>
      </c>
      <c r="AI41" s="135">
        <f>IF('Datos de Indicador'!AI42="No Dato",1,IF('Imputacion de Datos Indicador'!AI42&lt;&gt;"",1,0))</f>
        <v>0</v>
      </c>
      <c r="AJ41" s="135">
        <f>IF('Datos de Indicador'!AJ42="No Dato",1,IF('Imputacion de Datos Indicador'!AJ42&lt;&gt;"",1,0))</f>
        <v>0</v>
      </c>
      <c r="AK41" s="135">
        <f>IF('Datos de Indicador'!AK42="No Dato",1,IF('Imputacion de Datos Indicador'!AK42&lt;&gt;"",1,0))</f>
        <v>0</v>
      </c>
      <c r="AL41" s="135">
        <f>IF('Datos de Indicador'!AL42="No Dato",1,IF('Imputacion de Datos Indicador'!AL42&lt;&gt;"",1,0))</f>
        <v>0</v>
      </c>
      <c r="AM41" s="204">
        <f t="shared" si="0"/>
        <v>0</v>
      </c>
      <c r="AN41" s="44">
        <f t="shared" si="1"/>
        <v>0</v>
      </c>
    </row>
    <row r="42" spans="1:40" x14ac:dyDescent="0.25">
      <c r="A42" s="138" t="s">
        <v>188</v>
      </c>
      <c r="B42" s="139" t="s">
        <v>206</v>
      </c>
      <c r="C42" s="140">
        <v>320</v>
      </c>
      <c r="D42" s="135">
        <f>IF('Datos de Indicador'!D43="No Dato",1,IF('Imputacion de Datos Indicador'!D43&lt;&gt;"",1,0))</f>
        <v>0</v>
      </c>
      <c r="E42" s="135">
        <f>IF('Datos de Indicador'!E43="No Dato",1,IF('Imputacion de Datos Indicador'!E43&lt;&gt;"",1,0))</f>
        <v>0</v>
      </c>
      <c r="F42" s="135">
        <f>IF('Datos de Indicador'!F43="No Dato",1,IF('Imputacion de Datos Indicador'!F43&lt;&gt;"",1,0))</f>
        <v>0</v>
      </c>
      <c r="G42" s="135">
        <f>IF('Datos de Indicador'!G43="No Dato",1,IF('Imputacion de Datos Indicador'!G43&lt;&gt;"",1,0))</f>
        <v>0</v>
      </c>
      <c r="H42" s="135">
        <f>IF('Datos de Indicador'!H43="No Dato",1,IF('Imputacion de Datos Indicador'!H43&lt;&gt;"",1,0))</f>
        <v>0</v>
      </c>
      <c r="I42" s="135">
        <f>IF('Datos de Indicador'!I43="No Dato",1,IF('Imputacion de Datos Indicador'!I43&lt;&gt;"",1,0))</f>
        <v>0</v>
      </c>
      <c r="J42" s="135">
        <f>IF('Datos de Indicador'!J43="No Dato",1,IF('Imputacion de Datos Indicador'!J43&lt;&gt;"",1,0))</f>
        <v>0</v>
      </c>
      <c r="K42" s="135">
        <f>IF('Datos de Indicador'!K43="No Dato",1,IF('Imputacion de Datos Indicador'!K43&lt;&gt;"",1,0))</f>
        <v>0</v>
      </c>
      <c r="L42" s="135">
        <f>IF('Datos de Indicador'!L43="No Dato",1,IF('Imputacion de Datos Indicador'!L43&lt;&gt;"",1,0))</f>
        <v>0</v>
      </c>
      <c r="M42" s="135">
        <f>IF('Datos de Indicador'!M43="No Dato",1,IF('Imputacion de Datos Indicador'!M43&lt;&gt;"",1,0))</f>
        <v>0</v>
      </c>
      <c r="N42" s="135">
        <f>IF('Datos de Indicador'!N43="No Dato",1,IF('Imputacion de Datos Indicador'!N43&lt;&gt;"",1,0))</f>
        <v>0</v>
      </c>
      <c r="O42" s="135">
        <f>IF('Datos de Indicador'!O43="No Dato",1,IF('Imputacion de Datos Indicador'!O43&lt;&gt;"",1,0))</f>
        <v>0</v>
      </c>
      <c r="P42" s="135">
        <f>IF('Datos de Indicador'!P43="No Dato",1,IF('Imputacion de Datos Indicador'!P43&lt;&gt;"",1,0))</f>
        <v>0</v>
      </c>
      <c r="Q42" s="135">
        <f>IF('Datos de Indicador'!Q43="No Dato",1,IF('Imputacion de Datos Indicador'!Q43&lt;&gt;"",1,0))</f>
        <v>0</v>
      </c>
      <c r="R42" s="135">
        <f>IF('Datos de Indicador'!R43="No Dato",1,IF('Imputacion de Datos Indicador'!R43&lt;&gt;"",1,0))</f>
        <v>0</v>
      </c>
      <c r="S42" s="135">
        <f>IF('Datos de Indicador'!S43="No Dato",1,IF('Imputacion de Datos Indicador'!S43&lt;&gt;"",1,0))</f>
        <v>0</v>
      </c>
      <c r="T42" s="135">
        <f>IF('Datos de Indicador'!T43="No Dato",1,IF('Imputacion de Datos Indicador'!T43&lt;&gt;"",1,0))</f>
        <v>0</v>
      </c>
      <c r="U42" s="135">
        <f>IF('Datos de Indicador'!U43="No Dato",1,IF('Imputacion de Datos Indicador'!U43&lt;&gt;"",1,0))</f>
        <v>0</v>
      </c>
      <c r="V42" s="135">
        <f>IF('Datos de Indicador'!V43="No Dato",1,IF('Imputacion de Datos Indicador'!V43&lt;&gt;"",1,0))</f>
        <v>0</v>
      </c>
      <c r="W42" s="135">
        <f>IF('Datos de Indicador'!W43="No Dato",1,IF('Imputacion de Datos Indicador'!W43&lt;&gt;"",1,0))</f>
        <v>0</v>
      </c>
      <c r="X42" s="135">
        <f>IF('Datos de Indicador'!X43="No Dato",1,IF('Imputacion de Datos Indicador'!X43&lt;&gt;"",1,0))</f>
        <v>0</v>
      </c>
      <c r="Y42" s="135">
        <f>IF('Datos de Indicador'!Y43="No Dato",1,IF('Imputacion de Datos Indicador'!Y43&lt;&gt;"",1,0))</f>
        <v>0</v>
      </c>
      <c r="Z42" s="135">
        <f>IF('Datos de Indicador'!Z43="No Dato",1,IF('Imputacion de Datos Indicador'!Z43&lt;&gt;"",1,0))</f>
        <v>0</v>
      </c>
      <c r="AA42" s="135">
        <f>IF('Datos de Indicador'!AA43="No Dato",1,IF('Imputacion de Datos Indicador'!AA43&lt;&gt;"",1,0))</f>
        <v>0</v>
      </c>
      <c r="AB42" s="135">
        <f>IF('Datos de Indicador'!AB43="No Dato",1,IF('Imputacion de Datos Indicador'!AB43&lt;&gt;"",1,0))</f>
        <v>0</v>
      </c>
      <c r="AC42" s="135">
        <f>IF('Datos de Indicador'!AC43="No Dato",1,IF('Imputacion de Datos Indicador'!AC43&lt;&gt;"",1,0))</f>
        <v>0</v>
      </c>
      <c r="AD42" s="135">
        <f>IF('Datos de Indicador'!AD43="No Dato",1,IF('Imputacion de Datos Indicador'!AD43&lt;&gt;"",1,0))</f>
        <v>0</v>
      </c>
      <c r="AE42" s="135">
        <f>IF('Datos de Indicador'!AE43="No Dato",1,IF('Imputacion de Datos Indicador'!AE43&lt;&gt;"",1,0))</f>
        <v>0</v>
      </c>
      <c r="AF42" s="135">
        <f>IF('Datos de Indicador'!AF43="No Dato",1,IF('Imputacion de Datos Indicador'!AF43&lt;&gt;"",1,0))</f>
        <v>0</v>
      </c>
      <c r="AG42" s="135">
        <f>IF('Datos de Indicador'!AG43="No Dato",1,IF('Imputacion de Datos Indicador'!AG43&lt;&gt;"",1,0))</f>
        <v>0</v>
      </c>
      <c r="AH42" s="135">
        <f>IF('Datos de Indicador'!AH43="No Dato",1,IF('Imputacion de Datos Indicador'!AH43&lt;&gt;"",1,0))</f>
        <v>0</v>
      </c>
      <c r="AI42" s="135">
        <f>IF('Datos de Indicador'!AI43="No Dato",1,IF('Imputacion de Datos Indicador'!AI43&lt;&gt;"",1,0))</f>
        <v>0</v>
      </c>
      <c r="AJ42" s="135">
        <f>IF('Datos de Indicador'!AJ43="No Dato",1,IF('Imputacion de Datos Indicador'!AJ43&lt;&gt;"",1,0))</f>
        <v>0</v>
      </c>
      <c r="AK42" s="135">
        <f>IF('Datos de Indicador'!AK43="No Dato",1,IF('Imputacion de Datos Indicador'!AK43&lt;&gt;"",1,0))</f>
        <v>0</v>
      </c>
      <c r="AL42" s="135">
        <f>IF('Datos de Indicador'!AL43="No Dato",1,IF('Imputacion de Datos Indicador'!AL43&lt;&gt;"",1,0))</f>
        <v>0</v>
      </c>
      <c r="AM42" s="204">
        <f t="shared" si="0"/>
        <v>0</v>
      </c>
      <c r="AN42" s="44">
        <f t="shared" si="1"/>
        <v>0</v>
      </c>
    </row>
    <row r="43" spans="1:40" x14ac:dyDescent="0.25">
      <c r="A43" s="138" t="s">
        <v>188</v>
      </c>
      <c r="B43" s="139" t="s">
        <v>207</v>
      </c>
      <c r="C43" s="140">
        <v>321</v>
      </c>
      <c r="D43" s="135">
        <f>IF('Datos de Indicador'!D44="No Dato",1,IF('Imputacion de Datos Indicador'!D44&lt;&gt;"",1,0))</f>
        <v>0</v>
      </c>
      <c r="E43" s="135">
        <f>IF('Datos de Indicador'!E44="No Dato",1,IF('Imputacion de Datos Indicador'!E44&lt;&gt;"",1,0))</f>
        <v>0</v>
      </c>
      <c r="F43" s="135">
        <f>IF('Datos de Indicador'!F44="No Dato",1,IF('Imputacion de Datos Indicador'!F44&lt;&gt;"",1,0))</f>
        <v>0</v>
      </c>
      <c r="G43" s="135">
        <f>IF('Datos de Indicador'!G44="No Dato",1,IF('Imputacion de Datos Indicador'!G44&lt;&gt;"",1,0))</f>
        <v>0</v>
      </c>
      <c r="H43" s="135">
        <f>IF('Datos de Indicador'!H44="No Dato",1,IF('Imputacion de Datos Indicador'!H44&lt;&gt;"",1,0))</f>
        <v>0</v>
      </c>
      <c r="I43" s="135">
        <f>IF('Datos de Indicador'!I44="No Dato",1,IF('Imputacion de Datos Indicador'!I44&lt;&gt;"",1,0))</f>
        <v>0</v>
      </c>
      <c r="J43" s="135">
        <f>IF('Datos de Indicador'!J44="No Dato",1,IF('Imputacion de Datos Indicador'!J44&lt;&gt;"",1,0))</f>
        <v>0</v>
      </c>
      <c r="K43" s="135">
        <f>IF('Datos de Indicador'!K44="No Dato",1,IF('Imputacion de Datos Indicador'!K44&lt;&gt;"",1,0))</f>
        <v>0</v>
      </c>
      <c r="L43" s="135">
        <f>IF('Datos de Indicador'!L44="No Dato",1,IF('Imputacion de Datos Indicador'!L44&lt;&gt;"",1,0))</f>
        <v>0</v>
      </c>
      <c r="M43" s="135">
        <f>IF('Datos de Indicador'!M44="No Dato",1,IF('Imputacion de Datos Indicador'!M44&lt;&gt;"",1,0))</f>
        <v>0</v>
      </c>
      <c r="N43" s="135">
        <f>IF('Datos de Indicador'!N44="No Dato",1,IF('Imputacion de Datos Indicador'!N44&lt;&gt;"",1,0))</f>
        <v>0</v>
      </c>
      <c r="O43" s="135">
        <f>IF('Datos de Indicador'!O44="No Dato",1,IF('Imputacion de Datos Indicador'!O44&lt;&gt;"",1,0))</f>
        <v>0</v>
      </c>
      <c r="P43" s="135">
        <f>IF('Datos de Indicador'!P44="No Dato",1,IF('Imputacion de Datos Indicador'!P44&lt;&gt;"",1,0))</f>
        <v>0</v>
      </c>
      <c r="Q43" s="135">
        <f>IF('Datos de Indicador'!Q44="No Dato",1,IF('Imputacion de Datos Indicador'!Q44&lt;&gt;"",1,0))</f>
        <v>0</v>
      </c>
      <c r="R43" s="135">
        <f>IF('Datos de Indicador'!R44="No Dato",1,IF('Imputacion de Datos Indicador'!R44&lt;&gt;"",1,0))</f>
        <v>0</v>
      </c>
      <c r="S43" s="135">
        <f>IF('Datos de Indicador'!S44="No Dato",1,IF('Imputacion de Datos Indicador'!S44&lt;&gt;"",1,0))</f>
        <v>0</v>
      </c>
      <c r="T43" s="135">
        <f>IF('Datos de Indicador'!T44="No Dato",1,IF('Imputacion de Datos Indicador'!T44&lt;&gt;"",1,0))</f>
        <v>0</v>
      </c>
      <c r="U43" s="135">
        <f>IF('Datos de Indicador'!U44="No Dato",1,IF('Imputacion de Datos Indicador'!U44&lt;&gt;"",1,0))</f>
        <v>0</v>
      </c>
      <c r="V43" s="135">
        <f>IF('Datos de Indicador'!V44="No Dato",1,IF('Imputacion de Datos Indicador'!V44&lt;&gt;"",1,0))</f>
        <v>0</v>
      </c>
      <c r="W43" s="135">
        <f>IF('Datos de Indicador'!W44="No Dato",1,IF('Imputacion de Datos Indicador'!W44&lt;&gt;"",1,0))</f>
        <v>0</v>
      </c>
      <c r="X43" s="135">
        <f>IF('Datos de Indicador'!X44="No Dato",1,IF('Imputacion de Datos Indicador'!X44&lt;&gt;"",1,0))</f>
        <v>0</v>
      </c>
      <c r="Y43" s="135">
        <f>IF('Datos de Indicador'!Y44="No Dato",1,IF('Imputacion de Datos Indicador'!Y44&lt;&gt;"",1,0))</f>
        <v>0</v>
      </c>
      <c r="Z43" s="135">
        <f>IF('Datos de Indicador'!Z44="No Dato",1,IF('Imputacion de Datos Indicador'!Z44&lt;&gt;"",1,0))</f>
        <v>0</v>
      </c>
      <c r="AA43" s="135">
        <f>IF('Datos de Indicador'!AA44="No Dato",1,IF('Imputacion de Datos Indicador'!AA44&lt;&gt;"",1,0))</f>
        <v>0</v>
      </c>
      <c r="AB43" s="135">
        <f>IF('Datos de Indicador'!AB44="No Dato",1,IF('Imputacion de Datos Indicador'!AB44&lt;&gt;"",1,0))</f>
        <v>0</v>
      </c>
      <c r="AC43" s="135">
        <f>IF('Datos de Indicador'!AC44="No Dato",1,IF('Imputacion de Datos Indicador'!AC44&lt;&gt;"",1,0))</f>
        <v>0</v>
      </c>
      <c r="AD43" s="135">
        <f>IF('Datos de Indicador'!AD44="No Dato",1,IF('Imputacion de Datos Indicador'!AD44&lt;&gt;"",1,0))</f>
        <v>0</v>
      </c>
      <c r="AE43" s="135">
        <f>IF('Datos de Indicador'!AE44="No Dato",1,IF('Imputacion de Datos Indicador'!AE44&lt;&gt;"",1,0))</f>
        <v>0</v>
      </c>
      <c r="AF43" s="135">
        <f>IF('Datos de Indicador'!AF44="No Dato",1,IF('Imputacion de Datos Indicador'!AF44&lt;&gt;"",1,0))</f>
        <v>0</v>
      </c>
      <c r="AG43" s="135">
        <f>IF('Datos de Indicador'!AG44="No Dato",1,IF('Imputacion de Datos Indicador'!AG44&lt;&gt;"",1,0))</f>
        <v>0</v>
      </c>
      <c r="AH43" s="135">
        <f>IF('Datos de Indicador'!AH44="No Dato",1,IF('Imputacion de Datos Indicador'!AH44&lt;&gt;"",1,0))</f>
        <v>0</v>
      </c>
      <c r="AI43" s="135">
        <f>IF('Datos de Indicador'!AI44="No Dato",1,IF('Imputacion de Datos Indicador'!AI44&lt;&gt;"",1,0))</f>
        <v>0</v>
      </c>
      <c r="AJ43" s="135">
        <f>IF('Datos de Indicador'!AJ44="No Dato",1,IF('Imputacion de Datos Indicador'!AJ44&lt;&gt;"",1,0))</f>
        <v>0</v>
      </c>
      <c r="AK43" s="135">
        <f>IF('Datos de Indicador'!AK44="No Dato",1,IF('Imputacion de Datos Indicador'!AK44&lt;&gt;"",1,0))</f>
        <v>0</v>
      </c>
      <c r="AL43" s="135">
        <f>IF('Datos de Indicador'!AL44="No Dato",1,IF('Imputacion de Datos Indicador'!AL44&lt;&gt;"",1,0))</f>
        <v>0</v>
      </c>
      <c r="AM43" s="204">
        <f t="shared" si="0"/>
        <v>0</v>
      </c>
      <c r="AN43" s="44">
        <f t="shared" si="1"/>
        <v>0</v>
      </c>
    </row>
    <row r="44" spans="1:40" x14ac:dyDescent="0.25">
      <c r="A44" s="138" t="s">
        <v>231</v>
      </c>
      <c r="B44" s="139" t="s">
        <v>208</v>
      </c>
      <c r="C44" s="140">
        <v>401</v>
      </c>
      <c r="D44" s="135">
        <f>IF('Datos de Indicador'!D45="No Dato",1,IF('Imputacion de Datos Indicador'!D45&lt;&gt;"",1,0))</f>
        <v>0</v>
      </c>
      <c r="E44" s="135">
        <f>IF('Datos de Indicador'!E45="No Dato",1,IF('Imputacion de Datos Indicador'!E45&lt;&gt;"",1,0))</f>
        <v>0</v>
      </c>
      <c r="F44" s="135">
        <f>IF('Datos de Indicador'!F45="No Dato",1,IF('Imputacion de Datos Indicador'!F45&lt;&gt;"",1,0))</f>
        <v>0</v>
      </c>
      <c r="G44" s="135">
        <f>IF('Datos de Indicador'!G45="No Dato",1,IF('Imputacion de Datos Indicador'!G45&lt;&gt;"",1,0))</f>
        <v>0</v>
      </c>
      <c r="H44" s="135">
        <f>IF('Datos de Indicador'!H45="No Dato",1,IF('Imputacion de Datos Indicador'!H45&lt;&gt;"",1,0))</f>
        <v>0</v>
      </c>
      <c r="I44" s="135">
        <f>IF('Datos de Indicador'!I45="No Dato",1,IF('Imputacion de Datos Indicador'!I45&lt;&gt;"",1,0))</f>
        <v>0</v>
      </c>
      <c r="J44" s="135">
        <f>IF('Datos de Indicador'!J45="No Dato",1,IF('Imputacion de Datos Indicador'!J45&lt;&gt;"",1,0))</f>
        <v>0</v>
      </c>
      <c r="K44" s="135">
        <f>IF('Datos de Indicador'!K45="No Dato",1,IF('Imputacion de Datos Indicador'!K45&lt;&gt;"",1,0))</f>
        <v>0</v>
      </c>
      <c r="L44" s="135">
        <f>IF('Datos de Indicador'!L45="No Dato",1,IF('Imputacion de Datos Indicador'!L45&lt;&gt;"",1,0))</f>
        <v>0</v>
      </c>
      <c r="M44" s="135">
        <f>IF('Datos de Indicador'!M45="No Dato",1,IF('Imputacion de Datos Indicador'!M45&lt;&gt;"",1,0))</f>
        <v>0</v>
      </c>
      <c r="N44" s="135">
        <f>IF('Datos de Indicador'!N45="No Dato",1,IF('Imputacion de Datos Indicador'!N45&lt;&gt;"",1,0))</f>
        <v>0</v>
      </c>
      <c r="O44" s="135">
        <f>IF('Datos de Indicador'!O45="No Dato",1,IF('Imputacion de Datos Indicador'!O45&lt;&gt;"",1,0))</f>
        <v>0</v>
      </c>
      <c r="P44" s="135">
        <f>IF('Datos de Indicador'!P45="No Dato",1,IF('Imputacion de Datos Indicador'!P45&lt;&gt;"",1,0))</f>
        <v>0</v>
      </c>
      <c r="Q44" s="135">
        <f>IF('Datos de Indicador'!Q45="No Dato",1,IF('Imputacion de Datos Indicador'!Q45&lt;&gt;"",1,0))</f>
        <v>0</v>
      </c>
      <c r="R44" s="135">
        <f>IF('Datos de Indicador'!R45="No Dato",1,IF('Imputacion de Datos Indicador'!R45&lt;&gt;"",1,0))</f>
        <v>0</v>
      </c>
      <c r="S44" s="135">
        <f>IF('Datos de Indicador'!S45="No Dato",1,IF('Imputacion de Datos Indicador'!S45&lt;&gt;"",1,0))</f>
        <v>0</v>
      </c>
      <c r="T44" s="135">
        <f>IF('Datos de Indicador'!T45="No Dato",1,IF('Imputacion de Datos Indicador'!T45&lt;&gt;"",1,0))</f>
        <v>0</v>
      </c>
      <c r="U44" s="135">
        <f>IF('Datos de Indicador'!U45="No Dato",1,IF('Imputacion de Datos Indicador'!U45&lt;&gt;"",1,0))</f>
        <v>0</v>
      </c>
      <c r="V44" s="135">
        <f>IF('Datos de Indicador'!V45="No Dato",1,IF('Imputacion de Datos Indicador'!V45&lt;&gt;"",1,0))</f>
        <v>0</v>
      </c>
      <c r="W44" s="135">
        <f>IF('Datos de Indicador'!W45="No Dato",1,IF('Imputacion de Datos Indicador'!W45&lt;&gt;"",1,0))</f>
        <v>0</v>
      </c>
      <c r="X44" s="135">
        <f>IF('Datos de Indicador'!X45="No Dato",1,IF('Imputacion de Datos Indicador'!X45&lt;&gt;"",1,0))</f>
        <v>0</v>
      </c>
      <c r="Y44" s="135">
        <f>IF('Datos de Indicador'!Y45="No Dato",1,IF('Imputacion de Datos Indicador'!Y45&lt;&gt;"",1,0))</f>
        <v>0</v>
      </c>
      <c r="Z44" s="135">
        <f>IF('Datos de Indicador'!Z45="No Dato",1,IF('Imputacion de Datos Indicador'!Z45&lt;&gt;"",1,0))</f>
        <v>0</v>
      </c>
      <c r="AA44" s="135">
        <f>IF('Datos de Indicador'!AA45="No Dato",1,IF('Imputacion de Datos Indicador'!AA45&lt;&gt;"",1,0))</f>
        <v>0</v>
      </c>
      <c r="AB44" s="135">
        <f>IF('Datos de Indicador'!AB45="No Dato",1,IF('Imputacion de Datos Indicador'!AB45&lt;&gt;"",1,0))</f>
        <v>0</v>
      </c>
      <c r="AC44" s="135">
        <f>IF('Datos de Indicador'!AC45="No Dato",1,IF('Imputacion de Datos Indicador'!AC45&lt;&gt;"",1,0))</f>
        <v>0</v>
      </c>
      <c r="AD44" s="135">
        <f>IF('Datos de Indicador'!AD45="No Dato",1,IF('Imputacion de Datos Indicador'!AD45&lt;&gt;"",1,0))</f>
        <v>0</v>
      </c>
      <c r="AE44" s="135">
        <f>IF('Datos de Indicador'!AE45="No Dato",1,IF('Imputacion de Datos Indicador'!AE45&lt;&gt;"",1,0))</f>
        <v>0</v>
      </c>
      <c r="AF44" s="135">
        <f>IF('Datos de Indicador'!AF45="No Dato",1,IF('Imputacion de Datos Indicador'!AF45&lt;&gt;"",1,0))</f>
        <v>0</v>
      </c>
      <c r="AG44" s="135">
        <f>IF('Datos de Indicador'!AG45="No Dato",1,IF('Imputacion de Datos Indicador'!AG45&lt;&gt;"",1,0))</f>
        <v>0</v>
      </c>
      <c r="AH44" s="135">
        <f>IF('Datos de Indicador'!AH45="No Dato",1,IF('Imputacion de Datos Indicador'!AH45&lt;&gt;"",1,0))</f>
        <v>0</v>
      </c>
      <c r="AI44" s="135">
        <f>IF('Datos de Indicador'!AI45="No Dato",1,IF('Imputacion de Datos Indicador'!AI45&lt;&gt;"",1,0))</f>
        <v>0</v>
      </c>
      <c r="AJ44" s="135">
        <f>IF('Datos de Indicador'!AJ45="No Dato",1,IF('Imputacion de Datos Indicador'!AJ45&lt;&gt;"",1,0))</f>
        <v>0</v>
      </c>
      <c r="AK44" s="135">
        <f>IF('Datos de Indicador'!AK45="No Dato",1,IF('Imputacion de Datos Indicador'!AK45&lt;&gt;"",1,0))</f>
        <v>0</v>
      </c>
      <c r="AL44" s="135">
        <f>IF('Datos de Indicador'!AL45="No Dato",1,IF('Imputacion de Datos Indicador'!AL45&lt;&gt;"",1,0))</f>
        <v>0</v>
      </c>
      <c r="AM44" s="204">
        <f t="shared" si="0"/>
        <v>0</v>
      </c>
      <c r="AN44" s="44">
        <f t="shared" si="1"/>
        <v>0</v>
      </c>
    </row>
    <row r="45" spans="1:40" x14ac:dyDescent="0.25">
      <c r="A45" s="138" t="s">
        <v>231</v>
      </c>
      <c r="B45" s="139" t="s">
        <v>209</v>
      </c>
      <c r="C45" s="140">
        <v>402</v>
      </c>
      <c r="D45" s="135">
        <f>IF('Datos de Indicador'!D46="No Dato",1,IF('Imputacion de Datos Indicador'!D46&lt;&gt;"",1,0))</f>
        <v>0</v>
      </c>
      <c r="E45" s="135">
        <f>IF('Datos de Indicador'!E46="No Dato",1,IF('Imputacion de Datos Indicador'!E46&lt;&gt;"",1,0))</f>
        <v>0</v>
      </c>
      <c r="F45" s="135">
        <f>IF('Datos de Indicador'!F46="No Dato",1,IF('Imputacion de Datos Indicador'!F46&lt;&gt;"",1,0))</f>
        <v>0</v>
      </c>
      <c r="G45" s="135">
        <f>IF('Datos de Indicador'!G46="No Dato",1,IF('Imputacion de Datos Indicador'!G46&lt;&gt;"",1,0))</f>
        <v>0</v>
      </c>
      <c r="H45" s="135">
        <f>IF('Datos de Indicador'!H46="No Dato",1,IF('Imputacion de Datos Indicador'!H46&lt;&gt;"",1,0))</f>
        <v>0</v>
      </c>
      <c r="I45" s="135">
        <f>IF('Datos de Indicador'!I46="No Dato",1,IF('Imputacion de Datos Indicador'!I46&lt;&gt;"",1,0))</f>
        <v>0</v>
      </c>
      <c r="J45" s="135">
        <f>IF('Datos de Indicador'!J46="No Dato",1,IF('Imputacion de Datos Indicador'!J46&lt;&gt;"",1,0))</f>
        <v>0</v>
      </c>
      <c r="K45" s="135">
        <f>IF('Datos de Indicador'!K46="No Dato",1,IF('Imputacion de Datos Indicador'!K46&lt;&gt;"",1,0))</f>
        <v>0</v>
      </c>
      <c r="L45" s="135">
        <f>IF('Datos de Indicador'!L46="No Dato",1,IF('Imputacion de Datos Indicador'!L46&lt;&gt;"",1,0))</f>
        <v>0</v>
      </c>
      <c r="M45" s="135">
        <f>IF('Datos de Indicador'!M46="No Dato",1,IF('Imputacion de Datos Indicador'!M46&lt;&gt;"",1,0))</f>
        <v>0</v>
      </c>
      <c r="N45" s="135">
        <f>IF('Datos de Indicador'!N46="No Dato",1,IF('Imputacion de Datos Indicador'!N46&lt;&gt;"",1,0))</f>
        <v>0</v>
      </c>
      <c r="O45" s="135">
        <f>IF('Datos de Indicador'!O46="No Dato",1,IF('Imputacion de Datos Indicador'!O46&lt;&gt;"",1,0))</f>
        <v>0</v>
      </c>
      <c r="P45" s="135">
        <f>IF('Datos de Indicador'!P46="No Dato",1,IF('Imputacion de Datos Indicador'!P46&lt;&gt;"",1,0))</f>
        <v>0</v>
      </c>
      <c r="Q45" s="135">
        <f>IF('Datos de Indicador'!Q46="No Dato",1,IF('Imputacion de Datos Indicador'!Q46&lt;&gt;"",1,0))</f>
        <v>1</v>
      </c>
      <c r="R45" s="135">
        <f>IF('Datos de Indicador'!R46="No Dato",1,IF('Imputacion de Datos Indicador'!R46&lt;&gt;"",1,0))</f>
        <v>0</v>
      </c>
      <c r="S45" s="135">
        <f>IF('Datos de Indicador'!S46="No Dato",1,IF('Imputacion de Datos Indicador'!S46&lt;&gt;"",1,0))</f>
        <v>0</v>
      </c>
      <c r="T45" s="135">
        <f>IF('Datos de Indicador'!T46="No Dato",1,IF('Imputacion de Datos Indicador'!T46&lt;&gt;"",1,0))</f>
        <v>0</v>
      </c>
      <c r="U45" s="135">
        <f>IF('Datos de Indicador'!U46="No Dato",1,IF('Imputacion de Datos Indicador'!U46&lt;&gt;"",1,0))</f>
        <v>0</v>
      </c>
      <c r="V45" s="135">
        <f>IF('Datos de Indicador'!V46="No Dato",1,IF('Imputacion de Datos Indicador'!V46&lt;&gt;"",1,0))</f>
        <v>0</v>
      </c>
      <c r="W45" s="135">
        <f>IF('Datos de Indicador'!W46="No Dato",1,IF('Imputacion de Datos Indicador'!W46&lt;&gt;"",1,0))</f>
        <v>0</v>
      </c>
      <c r="X45" s="135">
        <f>IF('Datos de Indicador'!X46="No Dato",1,IF('Imputacion de Datos Indicador'!X46&lt;&gt;"",1,0))</f>
        <v>0</v>
      </c>
      <c r="Y45" s="135">
        <f>IF('Datos de Indicador'!Y46="No Dato",1,IF('Imputacion de Datos Indicador'!Y46&lt;&gt;"",1,0))</f>
        <v>0</v>
      </c>
      <c r="Z45" s="135">
        <f>IF('Datos de Indicador'!Z46="No Dato",1,IF('Imputacion de Datos Indicador'!Z46&lt;&gt;"",1,0))</f>
        <v>0</v>
      </c>
      <c r="AA45" s="135">
        <f>IF('Datos de Indicador'!AA46="No Dato",1,IF('Imputacion de Datos Indicador'!AA46&lt;&gt;"",1,0))</f>
        <v>0</v>
      </c>
      <c r="AB45" s="135">
        <f>IF('Datos de Indicador'!AB46="No Dato",1,IF('Imputacion de Datos Indicador'!AB46&lt;&gt;"",1,0))</f>
        <v>0</v>
      </c>
      <c r="AC45" s="135">
        <f>IF('Datos de Indicador'!AC46="No Dato",1,IF('Imputacion de Datos Indicador'!AC46&lt;&gt;"",1,0))</f>
        <v>0</v>
      </c>
      <c r="AD45" s="135">
        <f>IF('Datos de Indicador'!AD46="No Dato",1,IF('Imputacion de Datos Indicador'!AD46&lt;&gt;"",1,0))</f>
        <v>0</v>
      </c>
      <c r="AE45" s="135">
        <f>IF('Datos de Indicador'!AE46="No Dato",1,IF('Imputacion de Datos Indicador'!AE46&lt;&gt;"",1,0))</f>
        <v>0</v>
      </c>
      <c r="AF45" s="135">
        <f>IF('Datos de Indicador'!AF46="No Dato",1,IF('Imputacion de Datos Indicador'!AF46&lt;&gt;"",1,0))</f>
        <v>0</v>
      </c>
      <c r="AG45" s="135">
        <f>IF('Datos de Indicador'!AG46="No Dato",1,IF('Imputacion de Datos Indicador'!AG46&lt;&gt;"",1,0))</f>
        <v>0</v>
      </c>
      <c r="AH45" s="135">
        <f>IF('Datos de Indicador'!AH46="No Dato",1,IF('Imputacion de Datos Indicador'!AH46&lt;&gt;"",1,0))</f>
        <v>0</v>
      </c>
      <c r="AI45" s="135">
        <f>IF('Datos de Indicador'!AI46="No Dato",1,IF('Imputacion de Datos Indicador'!AI46&lt;&gt;"",1,0))</f>
        <v>0</v>
      </c>
      <c r="AJ45" s="135">
        <f>IF('Datos de Indicador'!AJ46="No Dato",1,IF('Imputacion de Datos Indicador'!AJ46&lt;&gt;"",1,0))</f>
        <v>0</v>
      </c>
      <c r="AK45" s="135">
        <f>IF('Datos de Indicador'!AK46="No Dato",1,IF('Imputacion de Datos Indicador'!AK46&lt;&gt;"",1,0))</f>
        <v>0</v>
      </c>
      <c r="AL45" s="135">
        <f>IF('Datos de Indicador'!AL46="No Dato",1,IF('Imputacion de Datos Indicador'!AL46&lt;&gt;"",1,0))</f>
        <v>0</v>
      </c>
      <c r="AM45" s="204">
        <f t="shared" si="0"/>
        <v>1</v>
      </c>
      <c r="AN45" s="44">
        <f t="shared" si="1"/>
        <v>2.8571428571428571E-2</v>
      </c>
    </row>
    <row r="46" spans="1:40" x14ac:dyDescent="0.25">
      <c r="A46" s="138" t="s">
        <v>231</v>
      </c>
      <c r="B46" s="139" t="s">
        <v>210</v>
      </c>
      <c r="C46" s="140">
        <v>403</v>
      </c>
      <c r="D46" s="135">
        <f>IF('Datos de Indicador'!D47="No Dato",1,IF('Imputacion de Datos Indicador'!D47&lt;&gt;"",1,0))</f>
        <v>0</v>
      </c>
      <c r="E46" s="135">
        <f>IF('Datos de Indicador'!E47="No Dato",1,IF('Imputacion de Datos Indicador'!E47&lt;&gt;"",1,0))</f>
        <v>0</v>
      </c>
      <c r="F46" s="135">
        <f>IF('Datos de Indicador'!F47="No Dato",1,IF('Imputacion de Datos Indicador'!F47&lt;&gt;"",1,0))</f>
        <v>0</v>
      </c>
      <c r="G46" s="135">
        <f>IF('Datos de Indicador'!G47="No Dato",1,IF('Imputacion de Datos Indicador'!G47&lt;&gt;"",1,0))</f>
        <v>0</v>
      </c>
      <c r="H46" s="135">
        <f>IF('Datos de Indicador'!H47="No Dato",1,IF('Imputacion de Datos Indicador'!H47&lt;&gt;"",1,0))</f>
        <v>0</v>
      </c>
      <c r="I46" s="135">
        <f>IF('Datos de Indicador'!I47="No Dato",1,IF('Imputacion de Datos Indicador'!I47&lt;&gt;"",1,0))</f>
        <v>0</v>
      </c>
      <c r="J46" s="135">
        <f>IF('Datos de Indicador'!J47="No Dato",1,IF('Imputacion de Datos Indicador'!J47&lt;&gt;"",1,0))</f>
        <v>0</v>
      </c>
      <c r="K46" s="135">
        <f>IF('Datos de Indicador'!K47="No Dato",1,IF('Imputacion de Datos Indicador'!K47&lt;&gt;"",1,0))</f>
        <v>0</v>
      </c>
      <c r="L46" s="135">
        <f>IF('Datos de Indicador'!L47="No Dato",1,IF('Imputacion de Datos Indicador'!L47&lt;&gt;"",1,0))</f>
        <v>0</v>
      </c>
      <c r="M46" s="135">
        <f>IF('Datos de Indicador'!M47="No Dato",1,IF('Imputacion de Datos Indicador'!M47&lt;&gt;"",1,0))</f>
        <v>0</v>
      </c>
      <c r="N46" s="135">
        <f>IF('Datos de Indicador'!N47="No Dato",1,IF('Imputacion de Datos Indicador'!N47&lt;&gt;"",1,0))</f>
        <v>0</v>
      </c>
      <c r="O46" s="135">
        <f>IF('Datos de Indicador'!O47="No Dato",1,IF('Imputacion de Datos Indicador'!O47&lt;&gt;"",1,0))</f>
        <v>0</v>
      </c>
      <c r="P46" s="135">
        <f>IF('Datos de Indicador'!P47="No Dato",1,IF('Imputacion de Datos Indicador'!P47&lt;&gt;"",1,0))</f>
        <v>0</v>
      </c>
      <c r="Q46" s="135">
        <f>IF('Datos de Indicador'!Q47="No Dato",1,IF('Imputacion de Datos Indicador'!Q47&lt;&gt;"",1,0))</f>
        <v>1</v>
      </c>
      <c r="R46" s="135">
        <f>IF('Datos de Indicador'!R47="No Dato",1,IF('Imputacion de Datos Indicador'!R47&lt;&gt;"",1,0))</f>
        <v>0</v>
      </c>
      <c r="S46" s="135">
        <f>IF('Datos de Indicador'!S47="No Dato",1,IF('Imputacion de Datos Indicador'!S47&lt;&gt;"",1,0))</f>
        <v>0</v>
      </c>
      <c r="T46" s="135">
        <f>IF('Datos de Indicador'!T47="No Dato",1,IF('Imputacion de Datos Indicador'!T47&lt;&gt;"",1,0))</f>
        <v>0</v>
      </c>
      <c r="U46" s="135">
        <f>IF('Datos de Indicador'!U47="No Dato",1,IF('Imputacion de Datos Indicador'!U47&lt;&gt;"",1,0))</f>
        <v>0</v>
      </c>
      <c r="V46" s="135">
        <f>IF('Datos de Indicador'!V47="No Dato",1,IF('Imputacion de Datos Indicador'!V47&lt;&gt;"",1,0))</f>
        <v>0</v>
      </c>
      <c r="W46" s="135">
        <f>IF('Datos de Indicador'!W47="No Dato",1,IF('Imputacion de Datos Indicador'!W47&lt;&gt;"",1,0))</f>
        <v>0</v>
      </c>
      <c r="X46" s="135">
        <f>IF('Datos de Indicador'!X47="No Dato",1,IF('Imputacion de Datos Indicador'!X47&lt;&gt;"",1,0))</f>
        <v>0</v>
      </c>
      <c r="Y46" s="135">
        <f>IF('Datos de Indicador'!Y47="No Dato",1,IF('Imputacion de Datos Indicador'!Y47&lt;&gt;"",1,0))</f>
        <v>0</v>
      </c>
      <c r="Z46" s="135">
        <f>IF('Datos de Indicador'!Z47="No Dato",1,IF('Imputacion de Datos Indicador'!Z47&lt;&gt;"",1,0))</f>
        <v>0</v>
      </c>
      <c r="AA46" s="135">
        <f>IF('Datos de Indicador'!AA47="No Dato",1,IF('Imputacion de Datos Indicador'!AA47&lt;&gt;"",1,0))</f>
        <v>0</v>
      </c>
      <c r="AB46" s="135">
        <f>IF('Datos de Indicador'!AB47="No Dato",1,IF('Imputacion de Datos Indicador'!AB47&lt;&gt;"",1,0))</f>
        <v>0</v>
      </c>
      <c r="AC46" s="135">
        <f>IF('Datos de Indicador'!AC47="No Dato",1,IF('Imputacion de Datos Indicador'!AC47&lt;&gt;"",1,0))</f>
        <v>0</v>
      </c>
      <c r="AD46" s="135">
        <f>IF('Datos de Indicador'!AD47="No Dato",1,IF('Imputacion de Datos Indicador'!AD47&lt;&gt;"",1,0))</f>
        <v>0</v>
      </c>
      <c r="AE46" s="135">
        <f>IF('Datos de Indicador'!AE47="No Dato",1,IF('Imputacion de Datos Indicador'!AE47&lt;&gt;"",1,0))</f>
        <v>0</v>
      </c>
      <c r="AF46" s="135">
        <f>IF('Datos de Indicador'!AF47="No Dato",1,IF('Imputacion de Datos Indicador'!AF47&lt;&gt;"",1,0))</f>
        <v>0</v>
      </c>
      <c r="AG46" s="135">
        <f>IF('Datos de Indicador'!AG47="No Dato",1,IF('Imputacion de Datos Indicador'!AG47&lt;&gt;"",1,0))</f>
        <v>0</v>
      </c>
      <c r="AH46" s="135">
        <f>IF('Datos de Indicador'!AH47="No Dato",1,IF('Imputacion de Datos Indicador'!AH47&lt;&gt;"",1,0))</f>
        <v>0</v>
      </c>
      <c r="AI46" s="135">
        <f>IF('Datos de Indicador'!AI47="No Dato",1,IF('Imputacion de Datos Indicador'!AI47&lt;&gt;"",1,0))</f>
        <v>0</v>
      </c>
      <c r="AJ46" s="135">
        <f>IF('Datos de Indicador'!AJ47="No Dato",1,IF('Imputacion de Datos Indicador'!AJ47&lt;&gt;"",1,0))</f>
        <v>0</v>
      </c>
      <c r="AK46" s="135">
        <f>IF('Datos de Indicador'!AK47="No Dato",1,IF('Imputacion de Datos Indicador'!AK47&lt;&gt;"",1,0))</f>
        <v>0</v>
      </c>
      <c r="AL46" s="135">
        <f>IF('Datos de Indicador'!AL47="No Dato",1,IF('Imputacion de Datos Indicador'!AL47&lt;&gt;"",1,0))</f>
        <v>0</v>
      </c>
      <c r="AM46" s="204">
        <f t="shared" si="0"/>
        <v>1</v>
      </c>
      <c r="AN46" s="44">
        <f t="shared" si="1"/>
        <v>2.8571428571428571E-2</v>
      </c>
    </row>
    <row r="47" spans="1:40" x14ac:dyDescent="0.25">
      <c r="A47" s="138" t="s">
        <v>231</v>
      </c>
      <c r="B47" s="139" t="s">
        <v>211</v>
      </c>
      <c r="C47" s="140">
        <v>404</v>
      </c>
      <c r="D47" s="135">
        <f>IF('Datos de Indicador'!D48="No Dato",1,IF('Imputacion de Datos Indicador'!D48&lt;&gt;"",1,0))</f>
        <v>0</v>
      </c>
      <c r="E47" s="135">
        <f>IF('Datos de Indicador'!E48="No Dato",1,IF('Imputacion de Datos Indicador'!E48&lt;&gt;"",1,0))</f>
        <v>0</v>
      </c>
      <c r="F47" s="135">
        <f>IF('Datos de Indicador'!F48="No Dato",1,IF('Imputacion de Datos Indicador'!F48&lt;&gt;"",1,0))</f>
        <v>0</v>
      </c>
      <c r="G47" s="135">
        <f>IF('Datos de Indicador'!G48="No Dato",1,IF('Imputacion de Datos Indicador'!G48&lt;&gt;"",1,0))</f>
        <v>0</v>
      </c>
      <c r="H47" s="135">
        <f>IF('Datos de Indicador'!H48="No Dato",1,IF('Imputacion de Datos Indicador'!H48&lt;&gt;"",1,0))</f>
        <v>0</v>
      </c>
      <c r="I47" s="135">
        <f>IF('Datos de Indicador'!I48="No Dato",1,IF('Imputacion de Datos Indicador'!I48&lt;&gt;"",1,0))</f>
        <v>0</v>
      </c>
      <c r="J47" s="135">
        <f>IF('Datos de Indicador'!J48="No Dato",1,IF('Imputacion de Datos Indicador'!J48&lt;&gt;"",1,0))</f>
        <v>0</v>
      </c>
      <c r="K47" s="135">
        <f>IF('Datos de Indicador'!K48="No Dato",1,IF('Imputacion de Datos Indicador'!K48&lt;&gt;"",1,0))</f>
        <v>0</v>
      </c>
      <c r="L47" s="135">
        <f>IF('Datos de Indicador'!L48="No Dato",1,IF('Imputacion de Datos Indicador'!L48&lt;&gt;"",1,0))</f>
        <v>0</v>
      </c>
      <c r="M47" s="135">
        <f>IF('Datos de Indicador'!M48="No Dato",1,IF('Imputacion de Datos Indicador'!M48&lt;&gt;"",1,0))</f>
        <v>0</v>
      </c>
      <c r="N47" s="135">
        <f>IF('Datos de Indicador'!N48="No Dato",1,IF('Imputacion de Datos Indicador'!N48&lt;&gt;"",1,0))</f>
        <v>0</v>
      </c>
      <c r="O47" s="135">
        <f>IF('Datos de Indicador'!O48="No Dato",1,IF('Imputacion de Datos Indicador'!O48&lt;&gt;"",1,0))</f>
        <v>0</v>
      </c>
      <c r="P47" s="135">
        <f>IF('Datos de Indicador'!P48="No Dato",1,IF('Imputacion de Datos Indicador'!P48&lt;&gt;"",1,0))</f>
        <v>0</v>
      </c>
      <c r="Q47" s="135">
        <f>IF('Datos de Indicador'!Q48="No Dato",1,IF('Imputacion de Datos Indicador'!Q48&lt;&gt;"",1,0))</f>
        <v>0</v>
      </c>
      <c r="R47" s="135">
        <f>IF('Datos de Indicador'!R48="No Dato",1,IF('Imputacion de Datos Indicador'!R48&lt;&gt;"",1,0))</f>
        <v>0</v>
      </c>
      <c r="S47" s="135">
        <f>IF('Datos de Indicador'!S48="No Dato",1,IF('Imputacion de Datos Indicador'!S48&lt;&gt;"",1,0))</f>
        <v>0</v>
      </c>
      <c r="T47" s="135">
        <f>IF('Datos de Indicador'!T48="No Dato",1,IF('Imputacion de Datos Indicador'!T48&lt;&gt;"",1,0))</f>
        <v>0</v>
      </c>
      <c r="U47" s="135">
        <f>IF('Datos de Indicador'!U48="No Dato",1,IF('Imputacion de Datos Indicador'!U48&lt;&gt;"",1,0))</f>
        <v>0</v>
      </c>
      <c r="V47" s="135">
        <f>IF('Datos de Indicador'!V48="No Dato",1,IF('Imputacion de Datos Indicador'!V48&lt;&gt;"",1,0))</f>
        <v>0</v>
      </c>
      <c r="W47" s="135">
        <f>IF('Datos de Indicador'!W48="No Dato",1,IF('Imputacion de Datos Indicador'!W48&lt;&gt;"",1,0))</f>
        <v>0</v>
      </c>
      <c r="X47" s="135">
        <f>IF('Datos de Indicador'!X48="No Dato",1,IF('Imputacion de Datos Indicador'!X48&lt;&gt;"",1,0))</f>
        <v>0</v>
      </c>
      <c r="Y47" s="135">
        <f>IF('Datos de Indicador'!Y48="No Dato",1,IF('Imputacion de Datos Indicador'!Y48&lt;&gt;"",1,0))</f>
        <v>0</v>
      </c>
      <c r="Z47" s="135">
        <f>IF('Datos de Indicador'!Z48="No Dato",1,IF('Imputacion de Datos Indicador'!Z48&lt;&gt;"",1,0))</f>
        <v>0</v>
      </c>
      <c r="AA47" s="135">
        <f>IF('Datos de Indicador'!AA48="No Dato",1,IF('Imputacion de Datos Indicador'!AA48&lt;&gt;"",1,0))</f>
        <v>0</v>
      </c>
      <c r="AB47" s="135">
        <f>IF('Datos de Indicador'!AB48="No Dato",1,IF('Imputacion de Datos Indicador'!AB48&lt;&gt;"",1,0))</f>
        <v>0</v>
      </c>
      <c r="AC47" s="135">
        <f>IF('Datos de Indicador'!AC48="No Dato",1,IF('Imputacion de Datos Indicador'!AC48&lt;&gt;"",1,0))</f>
        <v>0</v>
      </c>
      <c r="AD47" s="135">
        <f>IF('Datos de Indicador'!AD48="No Dato",1,IF('Imputacion de Datos Indicador'!AD48&lt;&gt;"",1,0))</f>
        <v>0</v>
      </c>
      <c r="AE47" s="135">
        <f>IF('Datos de Indicador'!AE48="No Dato",1,IF('Imputacion de Datos Indicador'!AE48&lt;&gt;"",1,0))</f>
        <v>0</v>
      </c>
      <c r="AF47" s="135">
        <f>IF('Datos de Indicador'!AF48="No Dato",1,IF('Imputacion de Datos Indicador'!AF48&lt;&gt;"",1,0))</f>
        <v>0</v>
      </c>
      <c r="AG47" s="135">
        <f>IF('Datos de Indicador'!AG48="No Dato",1,IF('Imputacion de Datos Indicador'!AG48&lt;&gt;"",1,0))</f>
        <v>0</v>
      </c>
      <c r="AH47" s="135">
        <f>IF('Datos de Indicador'!AH48="No Dato",1,IF('Imputacion de Datos Indicador'!AH48&lt;&gt;"",1,0))</f>
        <v>0</v>
      </c>
      <c r="AI47" s="135">
        <f>IF('Datos de Indicador'!AI48="No Dato",1,IF('Imputacion de Datos Indicador'!AI48&lt;&gt;"",1,0))</f>
        <v>0</v>
      </c>
      <c r="AJ47" s="135">
        <f>IF('Datos de Indicador'!AJ48="No Dato",1,IF('Imputacion de Datos Indicador'!AJ48&lt;&gt;"",1,0))</f>
        <v>0</v>
      </c>
      <c r="AK47" s="135">
        <f>IF('Datos de Indicador'!AK48="No Dato",1,IF('Imputacion de Datos Indicador'!AK48&lt;&gt;"",1,0))</f>
        <v>0</v>
      </c>
      <c r="AL47" s="135">
        <f>IF('Datos de Indicador'!AL48="No Dato",1,IF('Imputacion de Datos Indicador'!AL48&lt;&gt;"",1,0))</f>
        <v>0</v>
      </c>
      <c r="AM47" s="204">
        <f t="shared" si="0"/>
        <v>0</v>
      </c>
      <c r="AN47" s="44">
        <f t="shared" si="1"/>
        <v>0</v>
      </c>
    </row>
    <row r="48" spans="1:40" x14ac:dyDescent="0.25">
      <c r="A48" s="138" t="s">
        <v>231</v>
      </c>
      <c r="B48" s="139" t="s">
        <v>212</v>
      </c>
      <c r="C48" s="140">
        <v>405</v>
      </c>
      <c r="D48" s="135">
        <f>IF('Datos de Indicador'!D49="No Dato",1,IF('Imputacion de Datos Indicador'!D49&lt;&gt;"",1,0))</f>
        <v>0</v>
      </c>
      <c r="E48" s="135">
        <f>IF('Datos de Indicador'!E49="No Dato",1,IF('Imputacion de Datos Indicador'!E49&lt;&gt;"",1,0))</f>
        <v>0</v>
      </c>
      <c r="F48" s="135">
        <f>IF('Datos de Indicador'!F49="No Dato",1,IF('Imputacion de Datos Indicador'!F49&lt;&gt;"",1,0))</f>
        <v>0</v>
      </c>
      <c r="G48" s="135">
        <f>IF('Datos de Indicador'!G49="No Dato",1,IF('Imputacion de Datos Indicador'!G49&lt;&gt;"",1,0))</f>
        <v>0</v>
      </c>
      <c r="H48" s="135">
        <f>IF('Datos de Indicador'!H49="No Dato",1,IF('Imputacion de Datos Indicador'!H49&lt;&gt;"",1,0))</f>
        <v>0</v>
      </c>
      <c r="I48" s="135">
        <f>IF('Datos de Indicador'!I49="No Dato",1,IF('Imputacion de Datos Indicador'!I49&lt;&gt;"",1,0))</f>
        <v>0</v>
      </c>
      <c r="J48" s="135">
        <f>IF('Datos de Indicador'!J49="No Dato",1,IF('Imputacion de Datos Indicador'!J49&lt;&gt;"",1,0))</f>
        <v>0</v>
      </c>
      <c r="K48" s="135">
        <f>IF('Datos de Indicador'!K49="No Dato",1,IF('Imputacion de Datos Indicador'!K49&lt;&gt;"",1,0))</f>
        <v>0</v>
      </c>
      <c r="L48" s="135">
        <f>IF('Datos de Indicador'!L49="No Dato",1,IF('Imputacion de Datos Indicador'!L49&lt;&gt;"",1,0))</f>
        <v>0</v>
      </c>
      <c r="M48" s="135">
        <f>IF('Datos de Indicador'!M49="No Dato",1,IF('Imputacion de Datos Indicador'!M49&lt;&gt;"",1,0))</f>
        <v>0</v>
      </c>
      <c r="N48" s="135">
        <f>IF('Datos de Indicador'!N49="No Dato",1,IF('Imputacion de Datos Indicador'!N49&lt;&gt;"",1,0))</f>
        <v>0</v>
      </c>
      <c r="O48" s="135">
        <f>IF('Datos de Indicador'!O49="No Dato",1,IF('Imputacion de Datos Indicador'!O49&lt;&gt;"",1,0))</f>
        <v>0</v>
      </c>
      <c r="P48" s="135">
        <f>IF('Datos de Indicador'!P49="No Dato",1,IF('Imputacion de Datos Indicador'!P49&lt;&gt;"",1,0))</f>
        <v>0</v>
      </c>
      <c r="Q48" s="135">
        <f>IF('Datos de Indicador'!Q49="No Dato",1,IF('Imputacion de Datos Indicador'!Q49&lt;&gt;"",1,0))</f>
        <v>0</v>
      </c>
      <c r="R48" s="135">
        <f>IF('Datos de Indicador'!R49="No Dato",1,IF('Imputacion de Datos Indicador'!R49&lt;&gt;"",1,0))</f>
        <v>0</v>
      </c>
      <c r="S48" s="135">
        <f>IF('Datos de Indicador'!S49="No Dato",1,IF('Imputacion de Datos Indicador'!S49&lt;&gt;"",1,0))</f>
        <v>0</v>
      </c>
      <c r="T48" s="135">
        <f>IF('Datos de Indicador'!T49="No Dato",1,IF('Imputacion de Datos Indicador'!T49&lt;&gt;"",1,0))</f>
        <v>0</v>
      </c>
      <c r="U48" s="135">
        <f>IF('Datos de Indicador'!U49="No Dato",1,IF('Imputacion de Datos Indicador'!U49&lt;&gt;"",1,0))</f>
        <v>0</v>
      </c>
      <c r="V48" s="135">
        <f>IF('Datos de Indicador'!V49="No Dato",1,IF('Imputacion de Datos Indicador'!V49&lt;&gt;"",1,0))</f>
        <v>0</v>
      </c>
      <c r="W48" s="135">
        <f>IF('Datos de Indicador'!W49="No Dato",1,IF('Imputacion de Datos Indicador'!W49&lt;&gt;"",1,0))</f>
        <v>0</v>
      </c>
      <c r="X48" s="135">
        <f>IF('Datos de Indicador'!X49="No Dato",1,IF('Imputacion de Datos Indicador'!X49&lt;&gt;"",1,0))</f>
        <v>0</v>
      </c>
      <c r="Y48" s="135">
        <f>IF('Datos de Indicador'!Y49="No Dato",1,IF('Imputacion de Datos Indicador'!Y49&lt;&gt;"",1,0))</f>
        <v>0</v>
      </c>
      <c r="Z48" s="135">
        <f>IF('Datos de Indicador'!Z49="No Dato",1,IF('Imputacion de Datos Indicador'!Z49&lt;&gt;"",1,0))</f>
        <v>0</v>
      </c>
      <c r="AA48" s="135">
        <f>IF('Datos de Indicador'!AA49="No Dato",1,IF('Imputacion de Datos Indicador'!AA49&lt;&gt;"",1,0))</f>
        <v>0</v>
      </c>
      <c r="AB48" s="135">
        <f>IF('Datos de Indicador'!AB49="No Dato",1,IF('Imputacion de Datos Indicador'!AB49&lt;&gt;"",1,0))</f>
        <v>0</v>
      </c>
      <c r="AC48" s="135">
        <f>IF('Datos de Indicador'!AC49="No Dato",1,IF('Imputacion de Datos Indicador'!AC49&lt;&gt;"",1,0))</f>
        <v>0</v>
      </c>
      <c r="AD48" s="135">
        <f>IF('Datos de Indicador'!AD49="No Dato",1,IF('Imputacion de Datos Indicador'!AD49&lt;&gt;"",1,0))</f>
        <v>0</v>
      </c>
      <c r="AE48" s="135">
        <f>IF('Datos de Indicador'!AE49="No Dato",1,IF('Imputacion de Datos Indicador'!AE49&lt;&gt;"",1,0))</f>
        <v>0</v>
      </c>
      <c r="AF48" s="135">
        <f>IF('Datos de Indicador'!AF49="No Dato",1,IF('Imputacion de Datos Indicador'!AF49&lt;&gt;"",1,0))</f>
        <v>0</v>
      </c>
      <c r="AG48" s="135">
        <f>IF('Datos de Indicador'!AG49="No Dato",1,IF('Imputacion de Datos Indicador'!AG49&lt;&gt;"",1,0))</f>
        <v>0</v>
      </c>
      <c r="AH48" s="135">
        <f>IF('Datos de Indicador'!AH49="No Dato",1,IF('Imputacion de Datos Indicador'!AH49&lt;&gt;"",1,0))</f>
        <v>0</v>
      </c>
      <c r="AI48" s="135">
        <f>IF('Datos de Indicador'!AI49="No Dato",1,IF('Imputacion de Datos Indicador'!AI49&lt;&gt;"",1,0))</f>
        <v>0</v>
      </c>
      <c r="AJ48" s="135">
        <f>IF('Datos de Indicador'!AJ49="No Dato",1,IF('Imputacion de Datos Indicador'!AJ49&lt;&gt;"",1,0))</f>
        <v>0</v>
      </c>
      <c r="AK48" s="135">
        <f>IF('Datos de Indicador'!AK49="No Dato",1,IF('Imputacion de Datos Indicador'!AK49&lt;&gt;"",1,0))</f>
        <v>0</v>
      </c>
      <c r="AL48" s="135">
        <f>IF('Datos de Indicador'!AL49="No Dato",1,IF('Imputacion de Datos Indicador'!AL49&lt;&gt;"",1,0))</f>
        <v>0</v>
      </c>
      <c r="AM48" s="204">
        <f t="shared" si="0"/>
        <v>0</v>
      </c>
      <c r="AN48" s="44">
        <f t="shared" si="1"/>
        <v>0</v>
      </c>
    </row>
    <row r="49" spans="1:40" x14ac:dyDescent="0.25">
      <c r="A49" s="138" t="s">
        <v>231</v>
      </c>
      <c r="B49" s="139" t="s">
        <v>213</v>
      </c>
      <c r="C49" s="140">
        <v>406</v>
      </c>
      <c r="D49" s="135">
        <f>IF('Datos de Indicador'!D50="No Dato",1,IF('Imputacion de Datos Indicador'!D50&lt;&gt;"",1,0))</f>
        <v>0</v>
      </c>
      <c r="E49" s="135">
        <f>IF('Datos de Indicador'!E50="No Dato",1,IF('Imputacion de Datos Indicador'!E50&lt;&gt;"",1,0))</f>
        <v>0</v>
      </c>
      <c r="F49" s="135">
        <f>IF('Datos de Indicador'!F50="No Dato",1,IF('Imputacion de Datos Indicador'!F50&lt;&gt;"",1,0))</f>
        <v>0</v>
      </c>
      <c r="G49" s="135">
        <f>IF('Datos de Indicador'!G50="No Dato",1,IF('Imputacion de Datos Indicador'!G50&lt;&gt;"",1,0))</f>
        <v>0</v>
      </c>
      <c r="H49" s="135">
        <f>IF('Datos de Indicador'!H50="No Dato",1,IF('Imputacion de Datos Indicador'!H50&lt;&gt;"",1,0))</f>
        <v>0</v>
      </c>
      <c r="I49" s="135">
        <f>IF('Datos de Indicador'!I50="No Dato",1,IF('Imputacion de Datos Indicador'!I50&lt;&gt;"",1,0))</f>
        <v>0</v>
      </c>
      <c r="J49" s="135">
        <f>IF('Datos de Indicador'!J50="No Dato",1,IF('Imputacion de Datos Indicador'!J50&lt;&gt;"",1,0))</f>
        <v>0</v>
      </c>
      <c r="K49" s="135">
        <f>IF('Datos de Indicador'!K50="No Dato",1,IF('Imputacion de Datos Indicador'!K50&lt;&gt;"",1,0))</f>
        <v>0</v>
      </c>
      <c r="L49" s="135">
        <f>IF('Datos de Indicador'!L50="No Dato",1,IF('Imputacion de Datos Indicador'!L50&lt;&gt;"",1,0))</f>
        <v>0</v>
      </c>
      <c r="M49" s="135">
        <f>IF('Datos de Indicador'!M50="No Dato",1,IF('Imputacion de Datos Indicador'!M50&lt;&gt;"",1,0))</f>
        <v>0</v>
      </c>
      <c r="N49" s="135">
        <f>IF('Datos de Indicador'!N50="No Dato",1,IF('Imputacion de Datos Indicador'!N50&lt;&gt;"",1,0))</f>
        <v>0</v>
      </c>
      <c r="O49" s="135">
        <f>IF('Datos de Indicador'!O50="No Dato",1,IF('Imputacion de Datos Indicador'!O50&lt;&gt;"",1,0))</f>
        <v>0</v>
      </c>
      <c r="P49" s="135">
        <f>IF('Datos de Indicador'!P50="No Dato",1,IF('Imputacion de Datos Indicador'!P50&lt;&gt;"",1,0))</f>
        <v>0</v>
      </c>
      <c r="Q49" s="135">
        <f>IF('Datos de Indicador'!Q50="No Dato",1,IF('Imputacion de Datos Indicador'!Q50&lt;&gt;"",1,0))</f>
        <v>0</v>
      </c>
      <c r="R49" s="135">
        <f>IF('Datos de Indicador'!R50="No Dato",1,IF('Imputacion de Datos Indicador'!R50&lt;&gt;"",1,0))</f>
        <v>0</v>
      </c>
      <c r="S49" s="135">
        <f>IF('Datos de Indicador'!S50="No Dato",1,IF('Imputacion de Datos Indicador'!S50&lt;&gt;"",1,0))</f>
        <v>0</v>
      </c>
      <c r="T49" s="135">
        <f>IF('Datos de Indicador'!T50="No Dato",1,IF('Imputacion de Datos Indicador'!T50&lt;&gt;"",1,0))</f>
        <v>0</v>
      </c>
      <c r="U49" s="135">
        <f>IF('Datos de Indicador'!U50="No Dato",1,IF('Imputacion de Datos Indicador'!U50&lt;&gt;"",1,0))</f>
        <v>0</v>
      </c>
      <c r="V49" s="135">
        <f>IF('Datos de Indicador'!V50="No Dato",1,IF('Imputacion de Datos Indicador'!V50&lt;&gt;"",1,0))</f>
        <v>0</v>
      </c>
      <c r="W49" s="135">
        <f>IF('Datos de Indicador'!W50="No Dato",1,IF('Imputacion de Datos Indicador'!W50&lt;&gt;"",1,0))</f>
        <v>0</v>
      </c>
      <c r="X49" s="135">
        <f>IF('Datos de Indicador'!X50="No Dato",1,IF('Imputacion de Datos Indicador'!X50&lt;&gt;"",1,0))</f>
        <v>0</v>
      </c>
      <c r="Y49" s="135">
        <f>IF('Datos de Indicador'!Y50="No Dato",1,IF('Imputacion de Datos Indicador'!Y50&lt;&gt;"",1,0))</f>
        <v>0</v>
      </c>
      <c r="Z49" s="135">
        <f>IF('Datos de Indicador'!Z50="No Dato",1,IF('Imputacion de Datos Indicador'!Z50&lt;&gt;"",1,0))</f>
        <v>0</v>
      </c>
      <c r="AA49" s="135">
        <f>IF('Datos de Indicador'!AA50="No Dato",1,IF('Imputacion de Datos Indicador'!AA50&lt;&gt;"",1,0))</f>
        <v>0</v>
      </c>
      <c r="AB49" s="135">
        <f>IF('Datos de Indicador'!AB50="No Dato",1,IF('Imputacion de Datos Indicador'!AB50&lt;&gt;"",1,0))</f>
        <v>0</v>
      </c>
      <c r="AC49" s="135">
        <f>IF('Datos de Indicador'!AC50="No Dato",1,IF('Imputacion de Datos Indicador'!AC50&lt;&gt;"",1,0))</f>
        <v>0</v>
      </c>
      <c r="AD49" s="135">
        <f>IF('Datos de Indicador'!AD50="No Dato",1,IF('Imputacion de Datos Indicador'!AD50&lt;&gt;"",1,0))</f>
        <v>0</v>
      </c>
      <c r="AE49" s="135">
        <f>IF('Datos de Indicador'!AE50="No Dato",1,IF('Imputacion de Datos Indicador'!AE50&lt;&gt;"",1,0))</f>
        <v>0</v>
      </c>
      <c r="AF49" s="135">
        <f>IF('Datos de Indicador'!AF50="No Dato",1,IF('Imputacion de Datos Indicador'!AF50&lt;&gt;"",1,0))</f>
        <v>0</v>
      </c>
      <c r="AG49" s="135">
        <f>IF('Datos de Indicador'!AG50="No Dato",1,IF('Imputacion de Datos Indicador'!AG50&lt;&gt;"",1,0))</f>
        <v>0</v>
      </c>
      <c r="AH49" s="135">
        <f>IF('Datos de Indicador'!AH50="No Dato",1,IF('Imputacion de Datos Indicador'!AH50&lt;&gt;"",1,0))</f>
        <v>0</v>
      </c>
      <c r="AI49" s="135">
        <f>IF('Datos de Indicador'!AI50="No Dato",1,IF('Imputacion de Datos Indicador'!AI50&lt;&gt;"",1,0))</f>
        <v>0</v>
      </c>
      <c r="AJ49" s="135">
        <f>IF('Datos de Indicador'!AJ50="No Dato",1,IF('Imputacion de Datos Indicador'!AJ50&lt;&gt;"",1,0))</f>
        <v>0</v>
      </c>
      <c r="AK49" s="135">
        <f>IF('Datos de Indicador'!AK50="No Dato",1,IF('Imputacion de Datos Indicador'!AK50&lt;&gt;"",1,0))</f>
        <v>0</v>
      </c>
      <c r="AL49" s="135">
        <f>IF('Datos de Indicador'!AL50="No Dato",1,IF('Imputacion de Datos Indicador'!AL50&lt;&gt;"",1,0))</f>
        <v>0</v>
      </c>
      <c r="AM49" s="204">
        <f t="shared" si="0"/>
        <v>0</v>
      </c>
      <c r="AN49" s="44">
        <f t="shared" si="1"/>
        <v>0</v>
      </c>
    </row>
    <row r="50" spans="1:40" x14ac:dyDescent="0.25">
      <c r="A50" s="138" t="s">
        <v>231</v>
      </c>
      <c r="B50" s="139" t="s">
        <v>214</v>
      </c>
      <c r="C50" s="140">
        <v>407</v>
      </c>
      <c r="D50" s="135">
        <f>IF('Datos de Indicador'!D51="No Dato",1,IF('Imputacion de Datos Indicador'!D51&lt;&gt;"",1,0))</f>
        <v>0</v>
      </c>
      <c r="E50" s="135">
        <f>IF('Datos de Indicador'!E51="No Dato",1,IF('Imputacion de Datos Indicador'!E51&lt;&gt;"",1,0))</f>
        <v>0</v>
      </c>
      <c r="F50" s="135">
        <f>IF('Datos de Indicador'!F51="No Dato",1,IF('Imputacion de Datos Indicador'!F51&lt;&gt;"",1,0))</f>
        <v>0</v>
      </c>
      <c r="G50" s="135">
        <f>IF('Datos de Indicador'!G51="No Dato",1,IF('Imputacion de Datos Indicador'!G51&lt;&gt;"",1,0))</f>
        <v>0</v>
      </c>
      <c r="H50" s="135">
        <f>IF('Datos de Indicador'!H51="No Dato",1,IF('Imputacion de Datos Indicador'!H51&lt;&gt;"",1,0))</f>
        <v>0</v>
      </c>
      <c r="I50" s="135">
        <f>IF('Datos de Indicador'!I51="No Dato",1,IF('Imputacion de Datos Indicador'!I51&lt;&gt;"",1,0))</f>
        <v>0</v>
      </c>
      <c r="J50" s="135">
        <f>IF('Datos de Indicador'!J51="No Dato",1,IF('Imputacion de Datos Indicador'!J51&lt;&gt;"",1,0))</f>
        <v>0</v>
      </c>
      <c r="K50" s="135">
        <f>IF('Datos de Indicador'!K51="No Dato",1,IF('Imputacion de Datos Indicador'!K51&lt;&gt;"",1,0))</f>
        <v>0</v>
      </c>
      <c r="L50" s="135">
        <f>IF('Datos de Indicador'!L51="No Dato",1,IF('Imputacion de Datos Indicador'!L51&lt;&gt;"",1,0))</f>
        <v>0</v>
      </c>
      <c r="M50" s="135">
        <f>IF('Datos de Indicador'!M51="No Dato",1,IF('Imputacion de Datos Indicador'!M51&lt;&gt;"",1,0))</f>
        <v>0</v>
      </c>
      <c r="N50" s="135">
        <f>IF('Datos de Indicador'!N51="No Dato",1,IF('Imputacion de Datos Indicador'!N51&lt;&gt;"",1,0))</f>
        <v>0</v>
      </c>
      <c r="O50" s="135">
        <f>IF('Datos de Indicador'!O51="No Dato",1,IF('Imputacion de Datos Indicador'!O51&lt;&gt;"",1,0))</f>
        <v>0</v>
      </c>
      <c r="P50" s="135">
        <f>IF('Datos de Indicador'!P51="No Dato",1,IF('Imputacion de Datos Indicador'!P51&lt;&gt;"",1,0))</f>
        <v>0</v>
      </c>
      <c r="Q50" s="135">
        <f>IF('Datos de Indicador'!Q51="No Dato",1,IF('Imputacion de Datos Indicador'!Q51&lt;&gt;"",1,0))</f>
        <v>1</v>
      </c>
      <c r="R50" s="135">
        <f>IF('Datos de Indicador'!R51="No Dato",1,IF('Imputacion de Datos Indicador'!R51&lt;&gt;"",1,0))</f>
        <v>0</v>
      </c>
      <c r="S50" s="135">
        <f>IF('Datos de Indicador'!S51="No Dato",1,IF('Imputacion de Datos Indicador'!S51&lt;&gt;"",1,0))</f>
        <v>0</v>
      </c>
      <c r="T50" s="135">
        <f>IF('Datos de Indicador'!T51="No Dato",1,IF('Imputacion de Datos Indicador'!T51&lt;&gt;"",1,0))</f>
        <v>0</v>
      </c>
      <c r="U50" s="135">
        <f>IF('Datos de Indicador'!U51="No Dato",1,IF('Imputacion de Datos Indicador'!U51&lt;&gt;"",1,0))</f>
        <v>0</v>
      </c>
      <c r="V50" s="135">
        <f>IF('Datos de Indicador'!V51="No Dato",1,IF('Imputacion de Datos Indicador'!V51&lt;&gt;"",1,0))</f>
        <v>0</v>
      </c>
      <c r="W50" s="135">
        <f>IF('Datos de Indicador'!W51="No Dato",1,IF('Imputacion de Datos Indicador'!W51&lt;&gt;"",1,0))</f>
        <v>0</v>
      </c>
      <c r="X50" s="135">
        <f>IF('Datos de Indicador'!X51="No Dato",1,IF('Imputacion de Datos Indicador'!X51&lt;&gt;"",1,0))</f>
        <v>0</v>
      </c>
      <c r="Y50" s="135">
        <f>IF('Datos de Indicador'!Y51="No Dato",1,IF('Imputacion de Datos Indicador'!Y51&lt;&gt;"",1,0))</f>
        <v>0</v>
      </c>
      <c r="Z50" s="135">
        <f>IF('Datos de Indicador'!Z51="No Dato",1,IF('Imputacion de Datos Indicador'!Z51&lt;&gt;"",1,0))</f>
        <v>0</v>
      </c>
      <c r="AA50" s="135">
        <f>IF('Datos de Indicador'!AA51="No Dato",1,IF('Imputacion de Datos Indicador'!AA51&lt;&gt;"",1,0))</f>
        <v>0</v>
      </c>
      <c r="AB50" s="135">
        <f>IF('Datos de Indicador'!AB51="No Dato",1,IF('Imputacion de Datos Indicador'!AB51&lt;&gt;"",1,0))</f>
        <v>0</v>
      </c>
      <c r="AC50" s="135">
        <f>IF('Datos de Indicador'!AC51="No Dato",1,IF('Imputacion de Datos Indicador'!AC51&lt;&gt;"",1,0))</f>
        <v>0</v>
      </c>
      <c r="AD50" s="135">
        <f>IF('Datos de Indicador'!AD51="No Dato",1,IF('Imputacion de Datos Indicador'!AD51&lt;&gt;"",1,0))</f>
        <v>0</v>
      </c>
      <c r="AE50" s="135">
        <f>IF('Datos de Indicador'!AE51="No Dato",1,IF('Imputacion de Datos Indicador'!AE51&lt;&gt;"",1,0))</f>
        <v>0</v>
      </c>
      <c r="AF50" s="135">
        <f>IF('Datos de Indicador'!AF51="No Dato",1,IF('Imputacion de Datos Indicador'!AF51&lt;&gt;"",1,0))</f>
        <v>0</v>
      </c>
      <c r="AG50" s="135">
        <f>IF('Datos de Indicador'!AG51="No Dato",1,IF('Imputacion de Datos Indicador'!AG51&lt;&gt;"",1,0))</f>
        <v>0</v>
      </c>
      <c r="AH50" s="135">
        <f>IF('Datos de Indicador'!AH51="No Dato",1,IF('Imputacion de Datos Indicador'!AH51&lt;&gt;"",1,0))</f>
        <v>0</v>
      </c>
      <c r="AI50" s="135">
        <f>IF('Datos de Indicador'!AI51="No Dato",1,IF('Imputacion de Datos Indicador'!AI51&lt;&gt;"",1,0))</f>
        <v>0</v>
      </c>
      <c r="AJ50" s="135">
        <f>IF('Datos de Indicador'!AJ51="No Dato",1,IF('Imputacion de Datos Indicador'!AJ51&lt;&gt;"",1,0))</f>
        <v>0</v>
      </c>
      <c r="AK50" s="135">
        <f>IF('Datos de Indicador'!AK51="No Dato",1,IF('Imputacion de Datos Indicador'!AK51&lt;&gt;"",1,0))</f>
        <v>0</v>
      </c>
      <c r="AL50" s="135">
        <f>IF('Datos de Indicador'!AL51="No Dato",1,IF('Imputacion de Datos Indicador'!AL51&lt;&gt;"",1,0))</f>
        <v>0</v>
      </c>
      <c r="AM50" s="204">
        <f t="shared" si="0"/>
        <v>1</v>
      </c>
      <c r="AN50" s="44">
        <f t="shared" si="1"/>
        <v>2.8571428571428571E-2</v>
      </c>
    </row>
    <row r="51" spans="1:40" x14ac:dyDescent="0.25">
      <c r="A51" s="138" t="s">
        <v>231</v>
      </c>
      <c r="B51" s="139" t="s">
        <v>215</v>
      </c>
      <c r="C51" s="140">
        <v>408</v>
      </c>
      <c r="D51" s="135">
        <f>IF('Datos de Indicador'!D52="No Dato",1,IF('Imputacion de Datos Indicador'!D52&lt;&gt;"",1,0))</f>
        <v>0</v>
      </c>
      <c r="E51" s="135">
        <f>IF('Datos de Indicador'!E52="No Dato",1,IF('Imputacion de Datos Indicador'!E52&lt;&gt;"",1,0))</f>
        <v>0</v>
      </c>
      <c r="F51" s="135">
        <f>IF('Datos de Indicador'!F52="No Dato",1,IF('Imputacion de Datos Indicador'!F52&lt;&gt;"",1,0))</f>
        <v>0</v>
      </c>
      <c r="G51" s="135">
        <f>IF('Datos de Indicador'!G52="No Dato",1,IF('Imputacion de Datos Indicador'!G52&lt;&gt;"",1,0))</f>
        <v>0</v>
      </c>
      <c r="H51" s="135">
        <f>IF('Datos de Indicador'!H52="No Dato",1,IF('Imputacion de Datos Indicador'!H52&lt;&gt;"",1,0))</f>
        <v>0</v>
      </c>
      <c r="I51" s="135">
        <f>IF('Datos de Indicador'!I52="No Dato",1,IF('Imputacion de Datos Indicador'!I52&lt;&gt;"",1,0))</f>
        <v>0</v>
      </c>
      <c r="J51" s="135">
        <f>IF('Datos de Indicador'!J52="No Dato",1,IF('Imputacion de Datos Indicador'!J52&lt;&gt;"",1,0))</f>
        <v>0</v>
      </c>
      <c r="K51" s="135">
        <f>IF('Datos de Indicador'!K52="No Dato",1,IF('Imputacion de Datos Indicador'!K52&lt;&gt;"",1,0))</f>
        <v>0</v>
      </c>
      <c r="L51" s="135">
        <f>IF('Datos de Indicador'!L52="No Dato",1,IF('Imputacion de Datos Indicador'!L52&lt;&gt;"",1,0))</f>
        <v>0</v>
      </c>
      <c r="M51" s="135">
        <f>IF('Datos de Indicador'!M52="No Dato",1,IF('Imputacion de Datos Indicador'!M52&lt;&gt;"",1,0))</f>
        <v>0</v>
      </c>
      <c r="N51" s="135">
        <f>IF('Datos de Indicador'!N52="No Dato",1,IF('Imputacion de Datos Indicador'!N52&lt;&gt;"",1,0))</f>
        <v>0</v>
      </c>
      <c r="O51" s="135">
        <f>IF('Datos de Indicador'!O52="No Dato",1,IF('Imputacion de Datos Indicador'!O52&lt;&gt;"",1,0))</f>
        <v>0</v>
      </c>
      <c r="P51" s="135">
        <f>IF('Datos de Indicador'!P52="No Dato",1,IF('Imputacion de Datos Indicador'!P52&lt;&gt;"",1,0))</f>
        <v>0</v>
      </c>
      <c r="Q51" s="135">
        <f>IF('Datos de Indicador'!Q52="No Dato",1,IF('Imputacion de Datos Indicador'!Q52&lt;&gt;"",1,0))</f>
        <v>0</v>
      </c>
      <c r="R51" s="135">
        <f>IF('Datos de Indicador'!R52="No Dato",1,IF('Imputacion de Datos Indicador'!R52&lt;&gt;"",1,0))</f>
        <v>0</v>
      </c>
      <c r="S51" s="135">
        <f>IF('Datos de Indicador'!S52="No Dato",1,IF('Imputacion de Datos Indicador'!S52&lt;&gt;"",1,0))</f>
        <v>0</v>
      </c>
      <c r="T51" s="135">
        <f>IF('Datos de Indicador'!T52="No Dato",1,IF('Imputacion de Datos Indicador'!T52&lt;&gt;"",1,0))</f>
        <v>0</v>
      </c>
      <c r="U51" s="135">
        <f>IF('Datos de Indicador'!U52="No Dato",1,IF('Imputacion de Datos Indicador'!U52&lt;&gt;"",1,0))</f>
        <v>0</v>
      </c>
      <c r="V51" s="135">
        <f>IF('Datos de Indicador'!V52="No Dato",1,IF('Imputacion de Datos Indicador'!V52&lt;&gt;"",1,0))</f>
        <v>0</v>
      </c>
      <c r="W51" s="135">
        <f>IF('Datos de Indicador'!W52="No Dato",1,IF('Imputacion de Datos Indicador'!W52&lt;&gt;"",1,0))</f>
        <v>0</v>
      </c>
      <c r="X51" s="135">
        <f>IF('Datos de Indicador'!X52="No Dato",1,IF('Imputacion de Datos Indicador'!X52&lt;&gt;"",1,0))</f>
        <v>0</v>
      </c>
      <c r="Y51" s="135">
        <f>IF('Datos de Indicador'!Y52="No Dato",1,IF('Imputacion de Datos Indicador'!Y52&lt;&gt;"",1,0))</f>
        <v>0</v>
      </c>
      <c r="Z51" s="135">
        <f>IF('Datos de Indicador'!Z52="No Dato",1,IF('Imputacion de Datos Indicador'!Z52&lt;&gt;"",1,0))</f>
        <v>0</v>
      </c>
      <c r="AA51" s="135">
        <f>IF('Datos de Indicador'!AA52="No Dato",1,IF('Imputacion de Datos Indicador'!AA52&lt;&gt;"",1,0))</f>
        <v>0</v>
      </c>
      <c r="AB51" s="135">
        <f>IF('Datos de Indicador'!AB52="No Dato",1,IF('Imputacion de Datos Indicador'!AB52&lt;&gt;"",1,0))</f>
        <v>0</v>
      </c>
      <c r="AC51" s="135">
        <f>IF('Datos de Indicador'!AC52="No Dato",1,IF('Imputacion de Datos Indicador'!AC52&lt;&gt;"",1,0))</f>
        <v>0</v>
      </c>
      <c r="AD51" s="135">
        <f>IF('Datos de Indicador'!AD52="No Dato",1,IF('Imputacion de Datos Indicador'!AD52&lt;&gt;"",1,0))</f>
        <v>0</v>
      </c>
      <c r="AE51" s="135">
        <f>IF('Datos de Indicador'!AE52="No Dato",1,IF('Imputacion de Datos Indicador'!AE52&lt;&gt;"",1,0))</f>
        <v>0</v>
      </c>
      <c r="AF51" s="135">
        <f>IF('Datos de Indicador'!AF52="No Dato",1,IF('Imputacion de Datos Indicador'!AF52&lt;&gt;"",1,0))</f>
        <v>0</v>
      </c>
      <c r="AG51" s="135">
        <f>IF('Datos de Indicador'!AG52="No Dato",1,IF('Imputacion de Datos Indicador'!AG52&lt;&gt;"",1,0))</f>
        <v>0</v>
      </c>
      <c r="AH51" s="135">
        <f>IF('Datos de Indicador'!AH52="No Dato",1,IF('Imputacion de Datos Indicador'!AH52&lt;&gt;"",1,0))</f>
        <v>0</v>
      </c>
      <c r="AI51" s="135">
        <f>IF('Datos de Indicador'!AI52="No Dato",1,IF('Imputacion de Datos Indicador'!AI52&lt;&gt;"",1,0))</f>
        <v>0</v>
      </c>
      <c r="AJ51" s="135">
        <f>IF('Datos de Indicador'!AJ52="No Dato",1,IF('Imputacion de Datos Indicador'!AJ52&lt;&gt;"",1,0))</f>
        <v>0</v>
      </c>
      <c r="AK51" s="135">
        <f>IF('Datos de Indicador'!AK52="No Dato",1,IF('Imputacion de Datos Indicador'!AK52&lt;&gt;"",1,0))</f>
        <v>0</v>
      </c>
      <c r="AL51" s="135">
        <f>IF('Datos de Indicador'!AL52="No Dato",1,IF('Imputacion de Datos Indicador'!AL52&lt;&gt;"",1,0))</f>
        <v>0</v>
      </c>
      <c r="AM51" s="204">
        <f t="shared" si="0"/>
        <v>0</v>
      </c>
      <c r="AN51" s="44">
        <f t="shared" si="1"/>
        <v>0</v>
      </c>
    </row>
    <row r="52" spans="1:40" x14ac:dyDescent="0.25">
      <c r="A52" s="138" t="s">
        <v>231</v>
      </c>
      <c r="B52" s="139" t="s">
        <v>216</v>
      </c>
      <c r="C52" s="140">
        <v>409</v>
      </c>
      <c r="D52" s="135">
        <f>IF('Datos de Indicador'!D53="No Dato",1,IF('Imputacion de Datos Indicador'!D53&lt;&gt;"",1,0))</f>
        <v>0</v>
      </c>
      <c r="E52" s="135">
        <f>IF('Datos de Indicador'!E53="No Dato",1,IF('Imputacion de Datos Indicador'!E53&lt;&gt;"",1,0))</f>
        <v>0</v>
      </c>
      <c r="F52" s="135">
        <f>IF('Datos de Indicador'!F53="No Dato",1,IF('Imputacion de Datos Indicador'!F53&lt;&gt;"",1,0))</f>
        <v>0</v>
      </c>
      <c r="G52" s="135">
        <f>IF('Datos de Indicador'!G53="No Dato",1,IF('Imputacion de Datos Indicador'!G53&lt;&gt;"",1,0))</f>
        <v>0</v>
      </c>
      <c r="H52" s="135">
        <f>IF('Datos de Indicador'!H53="No Dato",1,IF('Imputacion de Datos Indicador'!H53&lt;&gt;"",1,0))</f>
        <v>0</v>
      </c>
      <c r="I52" s="135">
        <f>IF('Datos de Indicador'!I53="No Dato",1,IF('Imputacion de Datos Indicador'!I53&lt;&gt;"",1,0))</f>
        <v>0</v>
      </c>
      <c r="J52" s="135">
        <f>IF('Datos de Indicador'!J53="No Dato",1,IF('Imputacion de Datos Indicador'!J53&lt;&gt;"",1,0))</f>
        <v>0</v>
      </c>
      <c r="K52" s="135">
        <f>IF('Datos de Indicador'!K53="No Dato",1,IF('Imputacion de Datos Indicador'!K53&lt;&gt;"",1,0))</f>
        <v>0</v>
      </c>
      <c r="L52" s="135">
        <f>IF('Datos de Indicador'!L53="No Dato",1,IF('Imputacion de Datos Indicador'!L53&lt;&gt;"",1,0))</f>
        <v>0</v>
      </c>
      <c r="M52" s="135">
        <f>IF('Datos de Indicador'!M53="No Dato",1,IF('Imputacion de Datos Indicador'!M53&lt;&gt;"",1,0))</f>
        <v>0</v>
      </c>
      <c r="N52" s="135">
        <f>IF('Datos de Indicador'!N53="No Dato",1,IF('Imputacion de Datos Indicador'!N53&lt;&gt;"",1,0))</f>
        <v>0</v>
      </c>
      <c r="O52" s="135">
        <f>IF('Datos de Indicador'!O53="No Dato",1,IF('Imputacion de Datos Indicador'!O53&lt;&gt;"",1,0))</f>
        <v>0</v>
      </c>
      <c r="P52" s="135">
        <f>IF('Datos de Indicador'!P53="No Dato",1,IF('Imputacion de Datos Indicador'!P53&lt;&gt;"",1,0))</f>
        <v>0</v>
      </c>
      <c r="Q52" s="135">
        <f>IF('Datos de Indicador'!Q53="No Dato",1,IF('Imputacion de Datos Indicador'!Q53&lt;&gt;"",1,0))</f>
        <v>0</v>
      </c>
      <c r="R52" s="135">
        <f>IF('Datos de Indicador'!R53="No Dato",1,IF('Imputacion de Datos Indicador'!R53&lt;&gt;"",1,0))</f>
        <v>0</v>
      </c>
      <c r="S52" s="135">
        <f>IF('Datos de Indicador'!S53="No Dato",1,IF('Imputacion de Datos Indicador'!S53&lt;&gt;"",1,0))</f>
        <v>0</v>
      </c>
      <c r="T52" s="135">
        <f>IF('Datos de Indicador'!T53="No Dato",1,IF('Imputacion de Datos Indicador'!T53&lt;&gt;"",1,0))</f>
        <v>0</v>
      </c>
      <c r="U52" s="135">
        <f>IF('Datos de Indicador'!U53="No Dato",1,IF('Imputacion de Datos Indicador'!U53&lt;&gt;"",1,0))</f>
        <v>0</v>
      </c>
      <c r="V52" s="135">
        <f>IF('Datos de Indicador'!V53="No Dato",1,IF('Imputacion de Datos Indicador'!V53&lt;&gt;"",1,0))</f>
        <v>0</v>
      </c>
      <c r="W52" s="135">
        <f>IF('Datos de Indicador'!W53="No Dato",1,IF('Imputacion de Datos Indicador'!W53&lt;&gt;"",1,0))</f>
        <v>0</v>
      </c>
      <c r="X52" s="135">
        <f>IF('Datos de Indicador'!X53="No Dato",1,IF('Imputacion de Datos Indicador'!X53&lt;&gt;"",1,0))</f>
        <v>0</v>
      </c>
      <c r="Y52" s="135">
        <f>IF('Datos de Indicador'!Y53="No Dato",1,IF('Imputacion de Datos Indicador'!Y53&lt;&gt;"",1,0))</f>
        <v>0</v>
      </c>
      <c r="Z52" s="135">
        <f>IF('Datos de Indicador'!Z53="No Dato",1,IF('Imputacion de Datos Indicador'!Z53&lt;&gt;"",1,0))</f>
        <v>0</v>
      </c>
      <c r="AA52" s="135">
        <f>IF('Datos de Indicador'!AA53="No Dato",1,IF('Imputacion de Datos Indicador'!AA53&lt;&gt;"",1,0))</f>
        <v>0</v>
      </c>
      <c r="AB52" s="135">
        <f>IF('Datos de Indicador'!AB53="No Dato",1,IF('Imputacion de Datos Indicador'!AB53&lt;&gt;"",1,0))</f>
        <v>0</v>
      </c>
      <c r="AC52" s="135">
        <f>IF('Datos de Indicador'!AC53="No Dato",1,IF('Imputacion de Datos Indicador'!AC53&lt;&gt;"",1,0))</f>
        <v>0</v>
      </c>
      <c r="AD52" s="135">
        <f>IF('Datos de Indicador'!AD53="No Dato",1,IF('Imputacion de Datos Indicador'!AD53&lt;&gt;"",1,0))</f>
        <v>0</v>
      </c>
      <c r="AE52" s="135">
        <f>IF('Datos de Indicador'!AE53="No Dato",1,IF('Imputacion de Datos Indicador'!AE53&lt;&gt;"",1,0))</f>
        <v>0</v>
      </c>
      <c r="AF52" s="135">
        <f>IF('Datos de Indicador'!AF53="No Dato",1,IF('Imputacion de Datos Indicador'!AF53&lt;&gt;"",1,0))</f>
        <v>0</v>
      </c>
      <c r="AG52" s="135">
        <f>IF('Datos de Indicador'!AG53="No Dato",1,IF('Imputacion de Datos Indicador'!AG53&lt;&gt;"",1,0))</f>
        <v>0</v>
      </c>
      <c r="AH52" s="135">
        <f>IF('Datos de Indicador'!AH53="No Dato",1,IF('Imputacion de Datos Indicador'!AH53&lt;&gt;"",1,0))</f>
        <v>0</v>
      </c>
      <c r="AI52" s="135">
        <f>IF('Datos de Indicador'!AI53="No Dato",1,IF('Imputacion de Datos Indicador'!AI53&lt;&gt;"",1,0))</f>
        <v>0</v>
      </c>
      <c r="AJ52" s="135">
        <f>IF('Datos de Indicador'!AJ53="No Dato",1,IF('Imputacion de Datos Indicador'!AJ53&lt;&gt;"",1,0))</f>
        <v>0</v>
      </c>
      <c r="AK52" s="135">
        <f>IF('Datos de Indicador'!AK53="No Dato",1,IF('Imputacion de Datos Indicador'!AK53&lt;&gt;"",1,0))</f>
        <v>0</v>
      </c>
      <c r="AL52" s="135">
        <f>IF('Datos de Indicador'!AL53="No Dato",1,IF('Imputacion de Datos Indicador'!AL53&lt;&gt;"",1,0))</f>
        <v>0</v>
      </c>
      <c r="AM52" s="204">
        <f t="shared" si="0"/>
        <v>0</v>
      </c>
      <c r="AN52" s="44">
        <f t="shared" si="1"/>
        <v>0</v>
      </c>
    </row>
    <row r="53" spans="1:40" x14ac:dyDescent="0.25">
      <c r="A53" s="138" t="s">
        <v>231</v>
      </c>
      <c r="B53" s="139" t="s">
        <v>217</v>
      </c>
      <c r="C53" s="140">
        <v>410</v>
      </c>
      <c r="D53" s="135">
        <f>IF('Datos de Indicador'!D54="No Dato",1,IF('Imputacion de Datos Indicador'!D54&lt;&gt;"",1,0))</f>
        <v>0</v>
      </c>
      <c r="E53" s="135">
        <f>IF('Datos de Indicador'!E54="No Dato",1,IF('Imputacion de Datos Indicador'!E54&lt;&gt;"",1,0))</f>
        <v>0</v>
      </c>
      <c r="F53" s="135">
        <f>IF('Datos de Indicador'!F54="No Dato",1,IF('Imputacion de Datos Indicador'!F54&lt;&gt;"",1,0))</f>
        <v>0</v>
      </c>
      <c r="G53" s="135">
        <f>IF('Datos de Indicador'!G54="No Dato",1,IF('Imputacion de Datos Indicador'!G54&lt;&gt;"",1,0))</f>
        <v>0</v>
      </c>
      <c r="H53" s="135">
        <f>IF('Datos de Indicador'!H54="No Dato",1,IF('Imputacion de Datos Indicador'!H54&lt;&gt;"",1,0))</f>
        <v>0</v>
      </c>
      <c r="I53" s="135">
        <f>IF('Datos de Indicador'!I54="No Dato",1,IF('Imputacion de Datos Indicador'!I54&lt;&gt;"",1,0))</f>
        <v>0</v>
      </c>
      <c r="J53" s="135">
        <f>IF('Datos de Indicador'!J54="No Dato",1,IF('Imputacion de Datos Indicador'!J54&lt;&gt;"",1,0))</f>
        <v>0</v>
      </c>
      <c r="K53" s="135">
        <f>IF('Datos de Indicador'!K54="No Dato",1,IF('Imputacion de Datos Indicador'!K54&lt;&gt;"",1,0))</f>
        <v>0</v>
      </c>
      <c r="L53" s="135">
        <f>IF('Datos de Indicador'!L54="No Dato",1,IF('Imputacion de Datos Indicador'!L54&lt;&gt;"",1,0))</f>
        <v>0</v>
      </c>
      <c r="M53" s="135">
        <f>IF('Datos de Indicador'!M54="No Dato",1,IF('Imputacion de Datos Indicador'!M54&lt;&gt;"",1,0))</f>
        <v>0</v>
      </c>
      <c r="N53" s="135">
        <f>IF('Datos de Indicador'!N54="No Dato",1,IF('Imputacion de Datos Indicador'!N54&lt;&gt;"",1,0))</f>
        <v>0</v>
      </c>
      <c r="O53" s="135">
        <f>IF('Datos de Indicador'!O54="No Dato",1,IF('Imputacion de Datos Indicador'!O54&lt;&gt;"",1,0))</f>
        <v>0</v>
      </c>
      <c r="P53" s="135">
        <f>IF('Datos de Indicador'!P54="No Dato",1,IF('Imputacion de Datos Indicador'!P54&lt;&gt;"",1,0))</f>
        <v>0</v>
      </c>
      <c r="Q53" s="135">
        <f>IF('Datos de Indicador'!Q54="No Dato",1,IF('Imputacion de Datos Indicador'!Q54&lt;&gt;"",1,0))</f>
        <v>0</v>
      </c>
      <c r="R53" s="135">
        <f>IF('Datos de Indicador'!R54="No Dato",1,IF('Imputacion de Datos Indicador'!R54&lt;&gt;"",1,0))</f>
        <v>0</v>
      </c>
      <c r="S53" s="135">
        <f>IF('Datos de Indicador'!S54="No Dato",1,IF('Imputacion de Datos Indicador'!S54&lt;&gt;"",1,0))</f>
        <v>0</v>
      </c>
      <c r="T53" s="135">
        <f>IF('Datos de Indicador'!T54="No Dato",1,IF('Imputacion de Datos Indicador'!T54&lt;&gt;"",1,0))</f>
        <v>0</v>
      </c>
      <c r="U53" s="135">
        <f>IF('Datos de Indicador'!U54="No Dato",1,IF('Imputacion de Datos Indicador'!U54&lt;&gt;"",1,0))</f>
        <v>0</v>
      </c>
      <c r="V53" s="135">
        <f>IF('Datos de Indicador'!V54="No Dato",1,IF('Imputacion de Datos Indicador'!V54&lt;&gt;"",1,0))</f>
        <v>0</v>
      </c>
      <c r="W53" s="135">
        <f>IF('Datos de Indicador'!W54="No Dato",1,IF('Imputacion de Datos Indicador'!W54&lt;&gt;"",1,0))</f>
        <v>0</v>
      </c>
      <c r="X53" s="135">
        <f>IF('Datos de Indicador'!X54="No Dato",1,IF('Imputacion de Datos Indicador'!X54&lt;&gt;"",1,0))</f>
        <v>0</v>
      </c>
      <c r="Y53" s="135">
        <f>IF('Datos de Indicador'!Y54="No Dato",1,IF('Imputacion de Datos Indicador'!Y54&lt;&gt;"",1,0))</f>
        <v>0</v>
      </c>
      <c r="Z53" s="135">
        <f>IF('Datos de Indicador'!Z54="No Dato",1,IF('Imputacion de Datos Indicador'!Z54&lt;&gt;"",1,0))</f>
        <v>0</v>
      </c>
      <c r="AA53" s="135">
        <f>IF('Datos de Indicador'!AA54="No Dato",1,IF('Imputacion de Datos Indicador'!AA54&lt;&gt;"",1,0))</f>
        <v>0</v>
      </c>
      <c r="AB53" s="135">
        <f>IF('Datos de Indicador'!AB54="No Dato",1,IF('Imputacion de Datos Indicador'!AB54&lt;&gt;"",1,0))</f>
        <v>0</v>
      </c>
      <c r="AC53" s="135">
        <f>IF('Datos de Indicador'!AC54="No Dato",1,IF('Imputacion de Datos Indicador'!AC54&lt;&gt;"",1,0))</f>
        <v>0</v>
      </c>
      <c r="AD53" s="135">
        <f>IF('Datos de Indicador'!AD54="No Dato",1,IF('Imputacion de Datos Indicador'!AD54&lt;&gt;"",1,0))</f>
        <v>0</v>
      </c>
      <c r="AE53" s="135">
        <f>IF('Datos de Indicador'!AE54="No Dato",1,IF('Imputacion de Datos Indicador'!AE54&lt;&gt;"",1,0))</f>
        <v>0</v>
      </c>
      <c r="AF53" s="135">
        <f>IF('Datos de Indicador'!AF54="No Dato",1,IF('Imputacion de Datos Indicador'!AF54&lt;&gt;"",1,0))</f>
        <v>0</v>
      </c>
      <c r="AG53" s="135">
        <f>IF('Datos de Indicador'!AG54="No Dato",1,IF('Imputacion de Datos Indicador'!AG54&lt;&gt;"",1,0))</f>
        <v>0</v>
      </c>
      <c r="AH53" s="135">
        <f>IF('Datos de Indicador'!AH54="No Dato",1,IF('Imputacion de Datos Indicador'!AH54&lt;&gt;"",1,0))</f>
        <v>0</v>
      </c>
      <c r="AI53" s="135">
        <f>IF('Datos de Indicador'!AI54="No Dato",1,IF('Imputacion de Datos Indicador'!AI54&lt;&gt;"",1,0))</f>
        <v>0</v>
      </c>
      <c r="AJ53" s="135">
        <f>IF('Datos de Indicador'!AJ54="No Dato",1,IF('Imputacion de Datos Indicador'!AJ54&lt;&gt;"",1,0))</f>
        <v>0</v>
      </c>
      <c r="AK53" s="135">
        <f>IF('Datos de Indicador'!AK54="No Dato",1,IF('Imputacion de Datos Indicador'!AK54&lt;&gt;"",1,0))</f>
        <v>0</v>
      </c>
      <c r="AL53" s="135">
        <f>IF('Datos de Indicador'!AL54="No Dato",1,IF('Imputacion de Datos Indicador'!AL54&lt;&gt;"",1,0))</f>
        <v>0</v>
      </c>
      <c r="AM53" s="204">
        <f t="shared" si="0"/>
        <v>0</v>
      </c>
      <c r="AN53" s="44">
        <f t="shared" si="1"/>
        <v>0</v>
      </c>
    </row>
    <row r="54" spans="1:40" x14ac:dyDescent="0.25">
      <c r="A54" s="138" t="s">
        <v>231</v>
      </c>
      <c r="B54" s="139" t="s">
        <v>218</v>
      </c>
      <c r="C54" s="140">
        <v>411</v>
      </c>
      <c r="D54" s="135">
        <f>IF('Datos de Indicador'!D55="No Dato",1,IF('Imputacion de Datos Indicador'!D55&lt;&gt;"",1,0))</f>
        <v>0</v>
      </c>
      <c r="E54" s="135">
        <f>IF('Datos de Indicador'!E55="No Dato",1,IF('Imputacion de Datos Indicador'!E55&lt;&gt;"",1,0))</f>
        <v>0</v>
      </c>
      <c r="F54" s="135">
        <f>IF('Datos de Indicador'!F55="No Dato",1,IF('Imputacion de Datos Indicador'!F55&lt;&gt;"",1,0))</f>
        <v>0</v>
      </c>
      <c r="G54" s="135">
        <f>IF('Datos de Indicador'!G55="No Dato",1,IF('Imputacion de Datos Indicador'!G55&lt;&gt;"",1,0))</f>
        <v>0</v>
      </c>
      <c r="H54" s="135">
        <f>IF('Datos de Indicador'!H55="No Dato",1,IF('Imputacion de Datos Indicador'!H55&lt;&gt;"",1,0))</f>
        <v>0</v>
      </c>
      <c r="I54" s="135">
        <f>IF('Datos de Indicador'!I55="No Dato",1,IF('Imputacion de Datos Indicador'!I55&lt;&gt;"",1,0))</f>
        <v>0</v>
      </c>
      <c r="J54" s="135">
        <f>IF('Datos de Indicador'!J55="No Dato",1,IF('Imputacion de Datos Indicador'!J55&lt;&gt;"",1,0))</f>
        <v>0</v>
      </c>
      <c r="K54" s="135">
        <f>IF('Datos de Indicador'!K55="No Dato",1,IF('Imputacion de Datos Indicador'!K55&lt;&gt;"",1,0))</f>
        <v>0</v>
      </c>
      <c r="L54" s="135">
        <f>IF('Datos de Indicador'!L55="No Dato",1,IF('Imputacion de Datos Indicador'!L55&lt;&gt;"",1,0))</f>
        <v>0</v>
      </c>
      <c r="M54" s="135">
        <f>IF('Datos de Indicador'!M55="No Dato",1,IF('Imputacion de Datos Indicador'!M55&lt;&gt;"",1,0))</f>
        <v>0</v>
      </c>
      <c r="N54" s="135">
        <f>IF('Datos de Indicador'!N55="No Dato",1,IF('Imputacion de Datos Indicador'!N55&lt;&gt;"",1,0))</f>
        <v>0</v>
      </c>
      <c r="O54" s="135">
        <f>IF('Datos de Indicador'!O55="No Dato",1,IF('Imputacion de Datos Indicador'!O55&lt;&gt;"",1,0))</f>
        <v>0</v>
      </c>
      <c r="P54" s="135">
        <f>IF('Datos de Indicador'!P55="No Dato",1,IF('Imputacion de Datos Indicador'!P55&lt;&gt;"",1,0))</f>
        <v>0</v>
      </c>
      <c r="Q54" s="135">
        <f>IF('Datos de Indicador'!Q55="No Dato",1,IF('Imputacion de Datos Indicador'!Q55&lt;&gt;"",1,0))</f>
        <v>1</v>
      </c>
      <c r="R54" s="135">
        <f>IF('Datos de Indicador'!R55="No Dato",1,IF('Imputacion de Datos Indicador'!R55&lt;&gt;"",1,0))</f>
        <v>0</v>
      </c>
      <c r="S54" s="135">
        <f>IF('Datos de Indicador'!S55="No Dato",1,IF('Imputacion de Datos Indicador'!S55&lt;&gt;"",1,0))</f>
        <v>0</v>
      </c>
      <c r="T54" s="135">
        <f>IF('Datos de Indicador'!T55="No Dato",1,IF('Imputacion de Datos Indicador'!T55&lt;&gt;"",1,0))</f>
        <v>0</v>
      </c>
      <c r="U54" s="135">
        <f>IF('Datos de Indicador'!U55="No Dato",1,IF('Imputacion de Datos Indicador'!U55&lt;&gt;"",1,0))</f>
        <v>0</v>
      </c>
      <c r="V54" s="135">
        <f>IF('Datos de Indicador'!V55="No Dato",1,IF('Imputacion de Datos Indicador'!V55&lt;&gt;"",1,0))</f>
        <v>0</v>
      </c>
      <c r="W54" s="135">
        <f>IF('Datos de Indicador'!W55="No Dato",1,IF('Imputacion de Datos Indicador'!W55&lt;&gt;"",1,0))</f>
        <v>0</v>
      </c>
      <c r="X54" s="135">
        <f>IF('Datos de Indicador'!X55="No Dato",1,IF('Imputacion de Datos Indicador'!X55&lt;&gt;"",1,0))</f>
        <v>0</v>
      </c>
      <c r="Y54" s="135">
        <f>IF('Datos de Indicador'!Y55="No Dato",1,IF('Imputacion de Datos Indicador'!Y55&lt;&gt;"",1,0))</f>
        <v>0</v>
      </c>
      <c r="Z54" s="135">
        <f>IF('Datos de Indicador'!Z55="No Dato",1,IF('Imputacion de Datos Indicador'!Z55&lt;&gt;"",1,0))</f>
        <v>0</v>
      </c>
      <c r="AA54" s="135">
        <f>IF('Datos de Indicador'!AA55="No Dato",1,IF('Imputacion de Datos Indicador'!AA55&lt;&gt;"",1,0))</f>
        <v>0</v>
      </c>
      <c r="AB54" s="135">
        <f>IF('Datos de Indicador'!AB55="No Dato",1,IF('Imputacion de Datos Indicador'!AB55&lt;&gt;"",1,0))</f>
        <v>0</v>
      </c>
      <c r="AC54" s="135">
        <f>IF('Datos de Indicador'!AC55="No Dato",1,IF('Imputacion de Datos Indicador'!AC55&lt;&gt;"",1,0))</f>
        <v>0</v>
      </c>
      <c r="AD54" s="135">
        <f>IF('Datos de Indicador'!AD55="No Dato",1,IF('Imputacion de Datos Indicador'!AD55&lt;&gt;"",1,0))</f>
        <v>0</v>
      </c>
      <c r="AE54" s="135">
        <f>IF('Datos de Indicador'!AE55="No Dato",1,IF('Imputacion de Datos Indicador'!AE55&lt;&gt;"",1,0))</f>
        <v>0</v>
      </c>
      <c r="AF54" s="135">
        <f>IF('Datos de Indicador'!AF55="No Dato",1,IF('Imputacion de Datos Indicador'!AF55&lt;&gt;"",1,0))</f>
        <v>0</v>
      </c>
      <c r="AG54" s="135">
        <f>IF('Datos de Indicador'!AG55="No Dato",1,IF('Imputacion de Datos Indicador'!AG55&lt;&gt;"",1,0))</f>
        <v>0</v>
      </c>
      <c r="AH54" s="135">
        <f>IF('Datos de Indicador'!AH55="No Dato",1,IF('Imputacion de Datos Indicador'!AH55&lt;&gt;"",1,0))</f>
        <v>0</v>
      </c>
      <c r="AI54" s="135">
        <f>IF('Datos de Indicador'!AI55="No Dato",1,IF('Imputacion de Datos Indicador'!AI55&lt;&gt;"",1,0))</f>
        <v>0</v>
      </c>
      <c r="AJ54" s="135">
        <f>IF('Datos de Indicador'!AJ55="No Dato",1,IF('Imputacion de Datos Indicador'!AJ55&lt;&gt;"",1,0))</f>
        <v>0</v>
      </c>
      <c r="AK54" s="135">
        <f>IF('Datos de Indicador'!AK55="No Dato",1,IF('Imputacion de Datos Indicador'!AK55&lt;&gt;"",1,0))</f>
        <v>0</v>
      </c>
      <c r="AL54" s="135">
        <f>IF('Datos de Indicador'!AL55="No Dato",1,IF('Imputacion de Datos Indicador'!AL55&lt;&gt;"",1,0))</f>
        <v>0</v>
      </c>
      <c r="AM54" s="204">
        <f t="shared" si="0"/>
        <v>1</v>
      </c>
      <c r="AN54" s="44">
        <f t="shared" si="1"/>
        <v>2.8571428571428571E-2</v>
      </c>
    </row>
    <row r="55" spans="1:40" x14ac:dyDescent="0.25">
      <c r="A55" s="138" t="s">
        <v>231</v>
      </c>
      <c r="B55" s="139" t="s">
        <v>67</v>
      </c>
      <c r="C55" s="140">
        <v>412</v>
      </c>
      <c r="D55" s="135">
        <f>IF('Datos de Indicador'!D56="No Dato",1,IF('Imputacion de Datos Indicador'!D56&lt;&gt;"",1,0))</f>
        <v>0</v>
      </c>
      <c r="E55" s="135">
        <f>IF('Datos de Indicador'!E56="No Dato",1,IF('Imputacion de Datos Indicador'!E56&lt;&gt;"",1,0))</f>
        <v>0</v>
      </c>
      <c r="F55" s="135">
        <f>IF('Datos de Indicador'!F56="No Dato",1,IF('Imputacion de Datos Indicador'!F56&lt;&gt;"",1,0))</f>
        <v>0</v>
      </c>
      <c r="G55" s="135">
        <f>IF('Datos de Indicador'!G56="No Dato",1,IF('Imputacion de Datos Indicador'!G56&lt;&gt;"",1,0))</f>
        <v>0</v>
      </c>
      <c r="H55" s="135">
        <f>IF('Datos de Indicador'!H56="No Dato",1,IF('Imputacion de Datos Indicador'!H56&lt;&gt;"",1,0))</f>
        <v>0</v>
      </c>
      <c r="I55" s="135">
        <f>IF('Datos de Indicador'!I56="No Dato",1,IF('Imputacion de Datos Indicador'!I56&lt;&gt;"",1,0))</f>
        <v>0</v>
      </c>
      <c r="J55" s="135">
        <f>IF('Datos de Indicador'!J56="No Dato",1,IF('Imputacion de Datos Indicador'!J56&lt;&gt;"",1,0))</f>
        <v>0</v>
      </c>
      <c r="K55" s="135">
        <f>IF('Datos de Indicador'!K56="No Dato",1,IF('Imputacion de Datos Indicador'!K56&lt;&gt;"",1,0))</f>
        <v>0</v>
      </c>
      <c r="L55" s="135">
        <f>IF('Datos de Indicador'!L56="No Dato",1,IF('Imputacion de Datos Indicador'!L56&lt;&gt;"",1,0))</f>
        <v>0</v>
      </c>
      <c r="M55" s="135">
        <f>IF('Datos de Indicador'!M56="No Dato",1,IF('Imputacion de Datos Indicador'!M56&lt;&gt;"",1,0))</f>
        <v>0</v>
      </c>
      <c r="N55" s="135">
        <f>IF('Datos de Indicador'!N56="No Dato",1,IF('Imputacion de Datos Indicador'!N56&lt;&gt;"",1,0))</f>
        <v>0</v>
      </c>
      <c r="O55" s="135">
        <f>IF('Datos de Indicador'!O56="No Dato",1,IF('Imputacion de Datos Indicador'!O56&lt;&gt;"",1,0))</f>
        <v>0</v>
      </c>
      <c r="P55" s="135">
        <f>IF('Datos de Indicador'!P56="No Dato",1,IF('Imputacion de Datos Indicador'!P56&lt;&gt;"",1,0))</f>
        <v>0</v>
      </c>
      <c r="Q55" s="135">
        <f>IF('Datos de Indicador'!Q56="No Dato",1,IF('Imputacion de Datos Indicador'!Q56&lt;&gt;"",1,0))</f>
        <v>0</v>
      </c>
      <c r="R55" s="135">
        <f>IF('Datos de Indicador'!R56="No Dato",1,IF('Imputacion de Datos Indicador'!R56&lt;&gt;"",1,0))</f>
        <v>0</v>
      </c>
      <c r="S55" s="135">
        <f>IF('Datos de Indicador'!S56="No Dato",1,IF('Imputacion de Datos Indicador'!S56&lt;&gt;"",1,0))</f>
        <v>0</v>
      </c>
      <c r="T55" s="135">
        <f>IF('Datos de Indicador'!T56="No Dato",1,IF('Imputacion de Datos Indicador'!T56&lt;&gt;"",1,0))</f>
        <v>0</v>
      </c>
      <c r="U55" s="135">
        <f>IF('Datos de Indicador'!U56="No Dato",1,IF('Imputacion de Datos Indicador'!U56&lt;&gt;"",1,0))</f>
        <v>0</v>
      </c>
      <c r="V55" s="135">
        <f>IF('Datos de Indicador'!V56="No Dato",1,IF('Imputacion de Datos Indicador'!V56&lt;&gt;"",1,0))</f>
        <v>0</v>
      </c>
      <c r="W55" s="135">
        <f>IF('Datos de Indicador'!W56="No Dato",1,IF('Imputacion de Datos Indicador'!W56&lt;&gt;"",1,0))</f>
        <v>0</v>
      </c>
      <c r="X55" s="135">
        <f>IF('Datos de Indicador'!X56="No Dato",1,IF('Imputacion de Datos Indicador'!X56&lt;&gt;"",1,0))</f>
        <v>0</v>
      </c>
      <c r="Y55" s="135">
        <f>IF('Datos de Indicador'!Y56="No Dato",1,IF('Imputacion de Datos Indicador'!Y56&lt;&gt;"",1,0))</f>
        <v>0</v>
      </c>
      <c r="Z55" s="135">
        <f>IF('Datos de Indicador'!Z56="No Dato",1,IF('Imputacion de Datos Indicador'!Z56&lt;&gt;"",1,0))</f>
        <v>0</v>
      </c>
      <c r="AA55" s="135">
        <f>IF('Datos de Indicador'!AA56="No Dato",1,IF('Imputacion de Datos Indicador'!AA56&lt;&gt;"",1,0))</f>
        <v>0</v>
      </c>
      <c r="AB55" s="135">
        <f>IF('Datos de Indicador'!AB56="No Dato",1,IF('Imputacion de Datos Indicador'!AB56&lt;&gt;"",1,0))</f>
        <v>0</v>
      </c>
      <c r="AC55" s="135">
        <f>IF('Datos de Indicador'!AC56="No Dato",1,IF('Imputacion de Datos Indicador'!AC56&lt;&gt;"",1,0))</f>
        <v>0</v>
      </c>
      <c r="AD55" s="135">
        <f>IF('Datos de Indicador'!AD56="No Dato",1,IF('Imputacion de Datos Indicador'!AD56&lt;&gt;"",1,0))</f>
        <v>0</v>
      </c>
      <c r="AE55" s="135">
        <f>IF('Datos de Indicador'!AE56="No Dato",1,IF('Imputacion de Datos Indicador'!AE56&lt;&gt;"",1,0))</f>
        <v>0</v>
      </c>
      <c r="AF55" s="135">
        <f>IF('Datos de Indicador'!AF56="No Dato",1,IF('Imputacion de Datos Indicador'!AF56&lt;&gt;"",1,0))</f>
        <v>0</v>
      </c>
      <c r="AG55" s="135">
        <f>IF('Datos de Indicador'!AG56="No Dato",1,IF('Imputacion de Datos Indicador'!AG56&lt;&gt;"",1,0))</f>
        <v>0</v>
      </c>
      <c r="AH55" s="135">
        <f>IF('Datos de Indicador'!AH56="No Dato",1,IF('Imputacion de Datos Indicador'!AH56&lt;&gt;"",1,0))</f>
        <v>0</v>
      </c>
      <c r="AI55" s="135">
        <f>IF('Datos de Indicador'!AI56="No Dato",1,IF('Imputacion de Datos Indicador'!AI56&lt;&gt;"",1,0))</f>
        <v>0</v>
      </c>
      <c r="AJ55" s="135">
        <f>IF('Datos de Indicador'!AJ56="No Dato",1,IF('Imputacion de Datos Indicador'!AJ56&lt;&gt;"",1,0))</f>
        <v>0</v>
      </c>
      <c r="AK55" s="135">
        <f>IF('Datos de Indicador'!AK56="No Dato",1,IF('Imputacion de Datos Indicador'!AK56&lt;&gt;"",1,0))</f>
        <v>0</v>
      </c>
      <c r="AL55" s="135">
        <f>IF('Datos de Indicador'!AL56="No Dato",1,IF('Imputacion de Datos Indicador'!AL56&lt;&gt;"",1,0))</f>
        <v>0</v>
      </c>
      <c r="AM55" s="204">
        <f t="shared" si="0"/>
        <v>0</v>
      </c>
      <c r="AN55" s="44">
        <f t="shared" si="1"/>
        <v>0</v>
      </c>
    </row>
    <row r="56" spans="1:40" x14ac:dyDescent="0.25">
      <c r="A56" s="138" t="s">
        <v>231</v>
      </c>
      <c r="B56" s="139" t="s">
        <v>219</v>
      </c>
      <c r="C56" s="140">
        <v>413</v>
      </c>
      <c r="D56" s="135">
        <f>IF('Datos de Indicador'!D57="No Dato",1,IF('Imputacion de Datos Indicador'!D57&lt;&gt;"",1,0))</f>
        <v>0</v>
      </c>
      <c r="E56" s="135">
        <f>IF('Datos de Indicador'!E57="No Dato",1,IF('Imputacion de Datos Indicador'!E57&lt;&gt;"",1,0))</f>
        <v>0</v>
      </c>
      <c r="F56" s="135">
        <f>IF('Datos de Indicador'!F57="No Dato",1,IF('Imputacion de Datos Indicador'!F57&lt;&gt;"",1,0))</f>
        <v>0</v>
      </c>
      <c r="G56" s="135">
        <f>IF('Datos de Indicador'!G57="No Dato",1,IF('Imputacion de Datos Indicador'!G57&lt;&gt;"",1,0))</f>
        <v>0</v>
      </c>
      <c r="H56" s="135">
        <f>IF('Datos de Indicador'!H57="No Dato",1,IF('Imputacion de Datos Indicador'!H57&lt;&gt;"",1,0))</f>
        <v>0</v>
      </c>
      <c r="I56" s="135">
        <f>IF('Datos de Indicador'!I57="No Dato",1,IF('Imputacion de Datos Indicador'!I57&lt;&gt;"",1,0))</f>
        <v>0</v>
      </c>
      <c r="J56" s="135">
        <f>IF('Datos de Indicador'!J57="No Dato",1,IF('Imputacion de Datos Indicador'!J57&lt;&gt;"",1,0))</f>
        <v>0</v>
      </c>
      <c r="K56" s="135">
        <f>IF('Datos de Indicador'!K57="No Dato",1,IF('Imputacion de Datos Indicador'!K57&lt;&gt;"",1,0))</f>
        <v>0</v>
      </c>
      <c r="L56" s="135">
        <f>IF('Datos de Indicador'!L57="No Dato",1,IF('Imputacion de Datos Indicador'!L57&lt;&gt;"",1,0))</f>
        <v>0</v>
      </c>
      <c r="M56" s="135">
        <f>IF('Datos de Indicador'!M57="No Dato",1,IF('Imputacion de Datos Indicador'!M57&lt;&gt;"",1,0))</f>
        <v>0</v>
      </c>
      <c r="N56" s="135">
        <f>IF('Datos de Indicador'!N57="No Dato",1,IF('Imputacion de Datos Indicador'!N57&lt;&gt;"",1,0))</f>
        <v>0</v>
      </c>
      <c r="O56" s="135">
        <f>IF('Datos de Indicador'!O57="No Dato",1,IF('Imputacion de Datos Indicador'!O57&lt;&gt;"",1,0))</f>
        <v>0</v>
      </c>
      <c r="P56" s="135">
        <f>IF('Datos de Indicador'!P57="No Dato",1,IF('Imputacion de Datos Indicador'!P57&lt;&gt;"",1,0))</f>
        <v>0</v>
      </c>
      <c r="Q56" s="135">
        <f>IF('Datos de Indicador'!Q57="No Dato",1,IF('Imputacion de Datos Indicador'!Q57&lt;&gt;"",1,0))</f>
        <v>0</v>
      </c>
      <c r="R56" s="135">
        <f>IF('Datos de Indicador'!R57="No Dato",1,IF('Imputacion de Datos Indicador'!R57&lt;&gt;"",1,0))</f>
        <v>0</v>
      </c>
      <c r="S56" s="135">
        <f>IF('Datos de Indicador'!S57="No Dato",1,IF('Imputacion de Datos Indicador'!S57&lt;&gt;"",1,0))</f>
        <v>0</v>
      </c>
      <c r="T56" s="135">
        <f>IF('Datos de Indicador'!T57="No Dato",1,IF('Imputacion de Datos Indicador'!T57&lt;&gt;"",1,0))</f>
        <v>0</v>
      </c>
      <c r="U56" s="135">
        <f>IF('Datos de Indicador'!U57="No Dato",1,IF('Imputacion de Datos Indicador'!U57&lt;&gt;"",1,0))</f>
        <v>0</v>
      </c>
      <c r="V56" s="135">
        <f>IF('Datos de Indicador'!V57="No Dato",1,IF('Imputacion de Datos Indicador'!V57&lt;&gt;"",1,0))</f>
        <v>0</v>
      </c>
      <c r="W56" s="135">
        <f>IF('Datos de Indicador'!W57="No Dato",1,IF('Imputacion de Datos Indicador'!W57&lt;&gt;"",1,0))</f>
        <v>0</v>
      </c>
      <c r="X56" s="135">
        <f>IF('Datos de Indicador'!X57="No Dato",1,IF('Imputacion de Datos Indicador'!X57&lt;&gt;"",1,0))</f>
        <v>0</v>
      </c>
      <c r="Y56" s="135">
        <f>IF('Datos de Indicador'!Y57="No Dato",1,IF('Imputacion de Datos Indicador'!Y57&lt;&gt;"",1,0))</f>
        <v>0</v>
      </c>
      <c r="Z56" s="135">
        <f>IF('Datos de Indicador'!Z57="No Dato",1,IF('Imputacion de Datos Indicador'!Z57&lt;&gt;"",1,0))</f>
        <v>0</v>
      </c>
      <c r="AA56" s="135">
        <f>IF('Datos de Indicador'!AA57="No Dato",1,IF('Imputacion de Datos Indicador'!AA57&lt;&gt;"",1,0))</f>
        <v>0</v>
      </c>
      <c r="AB56" s="135">
        <f>IF('Datos de Indicador'!AB57="No Dato",1,IF('Imputacion de Datos Indicador'!AB57&lt;&gt;"",1,0))</f>
        <v>0</v>
      </c>
      <c r="AC56" s="135">
        <f>IF('Datos de Indicador'!AC57="No Dato",1,IF('Imputacion de Datos Indicador'!AC57&lt;&gt;"",1,0))</f>
        <v>0</v>
      </c>
      <c r="AD56" s="135">
        <f>IF('Datos de Indicador'!AD57="No Dato",1,IF('Imputacion de Datos Indicador'!AD57&lt;&gt;"",1,0))</f>
        <v>0</v>
      </c>
      <c r="AE56" s="135">
        <f>IF('Datos de Indicador'!AE57="No Dato",1,IF('Imputacion de Datos Indicador'!AE57&lt;&gt;"",1,0))</f>
        <v>0</v>
      </c>
      <c r="AF56" s="135">
        <f>IF('Datos de Indicador'!AF57="No Dato",1,IF('Imputacion de Datos Indicador'!AF57&lt;&gt;"",1,0))</f>
        <v>0</v>
      </c>
      <c r="AG56" s="135">
        <f>IF('Datos de Indicador'!AG57="No Dato",1,IF('Imputacion de Datos Indicador'!AG57&lt;&gt;"",1,0))</f>
        <v>0</v>
      </c>
      <c r="AH56" s="135">
        <f>IF('Datos de Indicador'!AH57="No Dato",1,IF('Imputacion de Datos Indicador'!AH57&lt;&gt;"",1,0))</f>
        <v>0</v>
      </c>
      <c r="AI56" s="135">
        <f>IF('Datos de Indicador'!AI57="No Dato",1,IF('Imputacion de Datos Indicador'!AI57&lt;&gt;"",1,0))</f>
        <v>0</v>
      </c>
      <c r="AJ56" s="135">
        <f>IF('Datos de Indicador'!AJ57="No Dato",1,IF('Imputacion de Datos Indicador'!AJ57&lt;&gt;"",1,0))</f>
        <v>0</v>
      </c>
      <c r="AK56" s="135">
        <f>IF('Datos de Indicador'!AK57="No Dato",1,IF('Imputacion de Datos Indicador'!AK57&lt;&gt;"",1,0))</f>
        <v>0</v>
      </c>
      <c r="AL56" s="135">
        <f>IF('Datos de Indicador'!AL57="No Dato",1,IF('Imputacion de Datos Indicador'!AL57&lt;&gt;"",1,0))</f>
        <v>0</v>
      </c>
      <c r="AM56" s="204">
        <f t="shared" si="0"/>
        <v>0</v>
      </c>
      <c r="AN56" s="44">
        <f t="shared" si="1"/>
        <v>0</v>
      </c>
    </row>
    <row r="57" spans="1:40" x14ac:dyDescent="0.25">
      <c r="A57" s="138" t="s">
        <v>231</v>
      </c>
      <c r="B57" s="139" t="s">
        <v>220</v>
      </c>
      <c r="C57" s="140">
        <v>414</v>
      </c>
      <c r="D57" s="135">
        <f>IF('Datos de Indicador'!D58="No Dato",1,IF('Imputacion de Datos Indicador'!D58&lt;&gt;"",1,0))</f>
        <v>0</v>
      </c>
      <c r="E57" s="135">
        <f>IF('Datos de Indicador'!E58="No Dato",1,IF('Imputacion de Datos Indicador'!E58&lt;&gt;"",1,0))</f>
        <v>0</v>
      </c>
      <c r="F57" s="135">
        <f>IF('Datos de Indicador'!F58="No Dato",1,IF('Imputacion de Datos Indicador'!F58&lt;&gt;"",1,0))</f>
        <v>0</v>
      </c>
      <c r="G57" s="135">
        <f>IF('Datos de Indicador'!G58="No Dato",1,IF('Imputacion de Datos Indicador'!G58&lt;&gt;"",1,0))</f>
        <v>0</v>
      </c>
      <c r="H57" s="135">
        <f>IF('Datos de Indicador'!H58="No Dato",1,IF('Imputacion de Datos Indicador'!H58&lt;&gt;"",1,0))</f>
        <v>0</v>
      </c>
      <c r="I57" s="135">
        <f>IF('Datos de Indicador'!I58="No Dato",1,IF('Imputacion de Datos Indicador'!I58&lt;&gt;"",1,0))</f>
        <v>0</v>
      </c>
      <c r="J57" s="135">
        <f>IF('Datos de Indicador'!J58="No Dato",1,IF('Imputacion de Datos Indicador'!J58&lt;&gt;"",1,0))</f>
        <v>0</v>
      </c>
      <c r="K57" s="135">
        <f>IF('Datos de Indicador'!K58="No Dato",1,IF('Imputacion de Datos Indicador'!K58&lt;&gt;"",1,0))</f>
        <v>0</v>
      </c>
      <c r="L57" s="135">
        <f>IF('Datos de Indicador'!L58="No Dato",1,IF('Imputacion de Datos Indicador'!L58&lt;&gt;"",1,0))</f>
        <v>0</v>
      </c>
      <c r="M57" s="135">
        <f>IF('Datos de Indicador'!M58="No Dato",1,IF('Imputacion de Datos Indicador'!M58&lt;&gt;"",1,0))</f>
        <v>0</v>
      </c>
      <c r="N57" s="135">
        <f>IF('Datos de Indicador'!N58="No Dato",1,IF('Imputacion de Datos Indicador'!N58&lt;&gt;"",1,0))</f>
        <v>0</v>
      </c>
      <c r="O57" s="135">
        <f>IF('Datos de Indicador'!O58="No Dato",1,IF('Imputacion de Datos Indicador'!O58&lt;&gt;"",1,0))</f>
        <v>0</v>
      </c>
      <c r="P57" s="135">
        <f>IF('Datos de Indicador'!P58="No Dato",1,IF('Imputacion de Datos Indicador'!P58&lt;&gt;"",1,0))</f>
        <v>0</v>
      </c>
      <c r="Q57" s="135">
        <f>IF('Datos de Indicador'!Q58="No Dato",1,IF('Imputacion de Datos Indicador'!Q58&lt;&gt;"",1,0))</f>
        <v>0</v>
      </c>
      <c r="R57" s="135">
        <f>IF('Datos de Indicador'!R58="No Dato",1,IF('Imputacion de Datos Indicador'!R58&lt;&gt;"",1,0))</f>
        <v>0</v>
      </c>
      <c r="S57" s="135">
        <f>IF('Datos de Indicador'!S58="No Dato",1,IF('Imputacion de Datos Indicador'!S58&lt;&gt;"",1,0))</f>
        <v>0</v>
      </c>
      <c r="T57" s="135">
        <f>IF('Datos de Indicador'!T58="No Dato",1,IF('Imputacion de Datos Indicador'!T58&lt;&gt;"",1,0))</f>
        <v>0</v>
      </c>
      <c r="U57" s="135">
        <f>IF('Datos de Indicador'!U58="No Dato",1,IF('Imputacion de Datos Indicador'!U58&lt;&gt;"",1,0))</f>
        <v>0</v>
      </c>
      <c r="V57" s="135">
        <f>IF('Datos de Indicador'!V58="No Dato",1,IF('Imputacion de Datos Indicador'!V58&lt;&gt;"",1,0))</f>
        <v>0</v>
      </c>
      <c r="W57" s="135">
        <f>IF('Datos de Indicador'!W58="No Dato",1,IF('Imputacion de Datos Indicador'!W58&lt;&gt;"",1,0))</f>
        <v>0</v>
      </c>
      <c r="X57" s="135">
        <f>IF('Datos de Indicador'!X58="No Dato",1,IF('Imputacion de Datos Indicador'!X58&lt;&gt;"",1,0))</f>
        <v>0</v>
      </c>
      <c r="Y57" s="135">
        <f>IF('Datos de Indicador'!Y58="No Dato",1,IF('Imputacion de Datos Indicador'!Y58&lt;&gt;"",1,0))</f>
        <v>0</v>
      </c>
      <c r="Z57" s="135">
        <f>IF('Datos de Indicador'!Z58="No Dato",1,IF('Imputacion de Datos Indicador'!Z58&lt;&gt;"",1,0))</f>
        <v>0</v>
      </c>
      <c r="AA57" s="135">
        <f>IF('Datos de Indicador'!AA58="No Dato",1,IF('Imputacion de Datos Indicador'!AA58&lt;&gt;"",1,0))</f>
        <v>0</v>
      </c>
      <c r="AB57" s="135">
        <f>IF('Datos de Indicador'!AB58="No Dato",1,IF('Imputacion de Datos Indicador'!AB58&lt;&gt;"",1,0))</f>
        <v>0</v>
      </c>
      <c r="AC57" s="135">
        <f>IF('Datos de Indicador'!AC58="No Dato",1,IF('Imputacion de Datos Indicador'!AC58&lt;&gt;"",1,0))</f>
        <v>0</v>
      </c>
      <c r="AD57" s="135">
        <f>IF('Datos de Indicador'!AD58="No Dato",1,IF('Imputacion de Datos Indicador'!AD58&lt;&gt;"",1,0))</f>
        <v>0</v>
      </c>
      <c r="AE57" s="135">
        <f>IF('Datos de Indicador'!AE58="No Dato",1,IF('Imputacion de Datos Indicador'!AE58&lt;&gt;"",1,0))</f>
        <v>0</v>
      </c>
      <c r="AF57" s="135">
        <f>IF('Datos de Indicador'!AF58="No Dato",1,IF('Imputacion de Datos Indicador'!AF58&lt;&gt;"",1,0))</f>
        <v>0</v>
      </c>
      <c r="AG57" s="135">
        <f>IF('Datos de Indicador'!AG58="No Dato",1,IF('Imputacion de Datos Indicador'!AG58&lt;&gt;"",1,0))</f>
        <v>0</v>
      </c>
      <c r="AH57" s="135">
        <f>IF('Datos de Indicador'!AH58="No Dato",1,IF('Imputacion de Datos Indicador'!AH58&lt;&gt;"",1,0))</f>
        <v>0</v>
      </c>
      <c r="AI57" s="135">
        <f>IF('Datos de Indicador'!AI58="No Dato",1,IF('Imputacion de Datos Indicador'!AI58&lt;&gt;"",1,0))</f>
        <v>0</v>
      </c>
      <c r="AJ57" s="135">
        <f>IF('Datos de Indicador'!AJ58="No Dato",1,IF('Imputacion de Datos Indicador'!AJ58&lt;&gt;"",1,0))</f>
        <v>0</v>
      </c>
      <c r="AK57" s="135">
        <f>IF('Datos de Indicador'!AK58="No Dato",1,IF('Imputacion de Datos Indicador'!AK58&lt;&gt;"",1,0))</f>
        <v>0</v>
      </c>
      <c r="AL57" s="135">
        <f>IF('Datos de Indicador'!AL58="No Dato",1,IF('Imputacion de Datos Indicador'!AL58&lt;&gt;"",1,0))</f>
        <v>0</v>
      </c>
      <c r="AM57" s="204">
        <f t="shared" si="0"/>
        <v>0</v>
      </c>
      <c r="AN57" s="44">
        <f t="shared" si="1"/>
        <v>0</v>
      </c>
    </row>
    <row r="58" spans="1:40" x14ac:dyDescent="0.25">
      <c r="A58" s="138" t="s">
        <v>231</v>
      </c>
      <c r="B58" s="139" t="s">
        <v>221</v>
      </c>
      <c r="C58" s="140">
        <v>415</v>
      </c>
      <c r="D58" s="135">
        <f>IF('Datos de Indicador'!D59="No Dato",1,IF('Imputacion de Datos Indicador'!D59&lt;&gt;"",1,0))</f>
        <v>0</v>
      </c>
      <c r="E58" s="135">
        <f>IF('Datos de Indicador'!E59="No Dato",1,IF('Imputacion de Datos Indicador'!E59&lt;&gt;"",1,0))</f>
        <v>0</v>
      </c>
      <c r="F58" s="135">
        <f>IF('Datos de Indicador'!F59="No Dato",1,IF('Imputacion de Datos Indicador'!F59&lt;&gt;"",1,0))</f>
        <v>0</v>
      </c>
      <c r="G58" s="135">
        <f>IF('Datos de Indicador'!G59="No Dato",1,IF('Imputacion de Datos Indicador'!G59&lt;&gt;"",1,0))</f>
        <v>0</v>
      </c>
      <c r="H58" s="135">
        <f>IF('Datos de Indicador'!H59="No Dato",1,IF('Imputacion de Datos Indicador'!H59&lt;&gt;"",1,0))</f>
        <v>0</v>
      </c>
      <c r="I58" s="135">
        <f>IF('Datos de Indicador'!I59="No Dato",1,IF('Imputacion de Datos Indicador'!I59&lt;&gt;"",1,0))</f>
        <v>0</v>
      </c>
      <c r="J58" s="135">
        <f>IF('Datos de Indicador'!J59="No Dato",1,IF('Imputacion de Datos Indicador'!J59&lt;&gt;"",1,0))</f>
        <v>0</v>
      </c>
      <c r="K58" s="135">
        <f>IF('Datos de Indicador'!K59="No Dato",1,IF('Imputacion de Datos Indicador'!K59&lt;&gt;"",1,0))</f>
        <v>0</v>
      </c>
      <c r="L58" s="135">
        <f>IF('Datos de Indicador'!L59="No Dato",1,IF('Imputacion de Datos Indicador'!L59&lt;&gt;"",1,0))</f>
        <v>0</v>
      </c>
      <c r="M58" s="135">
        <f>IF('Datos de Indicador'!M59="No Dato",1,IF('Imputacion de Datos Indicador'!M59&lt;&gt;"",1,0))</f>
        <v>0</v>
      </c>
      <c r="N58" s="135">
        <f>IF('Datos de Indicador'!N59="No Dato",1,IF('Imputacion de Datos Indicador'!N59&lt;&gt;"",1,0))</f>
        <v>0</v>
      </c>
      <c r="O58" s="135">
        <f>IF('Datos de Indicador'!O59="No Dato",1,IF('Imputacion de Datos Indicador'!O59&lt;&gt;"",1,0))</f>
        <v>0</v>
      </c>
      <c r="P58" s="135">
        <f>IF('Datos de Indicador'!P59="No Dato",1,IF('Imputacion de Datos Indicador'!P59&lt;&gt;"",1,0))</f>
        <v>0</v>
      </c>
      <c r="Q58" s="135">
        <f>IF('Datos de Indicador'!Q59="No Dato",1,IF('Imputacion de Datos Indicador'!Q59&lt;&gt;"",1,0))</f>
        <v>0</v>
      </c>
      <c r="R58" s="135">
        <f>IF('Datos de Indicador'!R59="No Dato",1,IF('Imputacion de Datos Indicador'!R59&lt;&gt;"",1,0))</f>
        <v>0</v>
      </c>
      <c r="S58" s="135">
        <f>IF('Datos de Indicador'!S59="No Dato",1,IF('Imputacion de Datos Indicador'!S59&lt;&gt;"",1,0))</f>
        <v>0</v>
      </c>
      <c r="T58" s="135">
        <f>IF('Datos de Indicador'!T59="No Dato",1,IF('Imputacion de Datos Indicador'!T59&lt;&gt;"",1,0))</f>
        <v>0</v>
      </c>
      <c r="U58" s="135">
        <f>IF('Datos de Indicador'!U59="No Dato",1,IF('Imputacion de Datos Indicador'!U59&lt;&gt;"",1,0))</f>
        <v>0</v>
      </c>
      <c r="V58" s="135">
        <f>IF('Datos de Indicador'!V59="No Dato",1,IF('Imputacion de Datos Indicador'!V59&lt;&gt;"",1,0))</f>
        <v>0</v>
      </c>
      <c r="W58" s="135">
        <f>IF('Datos de Indicador'!W59="No Dato",1,IF('Imputacion de Datos Indicador'!W59&lt;&gt;"",1,0))</f>
        <v>0</v>
      </c>
      <c r="X58" s="135">
        <f>IF('Datos de Indicador'!X59="No Dato",1,IF('Imputacion de Datos Indicador'!X59&lt;&gt;"",1,0))</f>
        <v>0</v>
      </c>
      <c r="Y58" s="135">
        <f>IF('Datos de Indicador'!Y59="No Dato",1,IF('Imputacion de Datos Indicador'!Y59&lt;&gt;"",1,0))</f>
        <v>0</v>
      </c>
      <c r="Z58" s="135">
        <f>IF('Datos de Indicador'!Z59="No Dato",1,IF('Imputacion de Datos Indicador'!Z59&lt;&gt;"",1,0))</f>
        <v>0</v>
      </c>
      <c r="AA58" s="135">
        <f>IF('Datos de Indicador'!AA59="No Dato",1,IF('Imputacion de Datos Indicador'!AA59&lt;&gt;"",1,0))</f>
        <v>0</v>
      </c>
      <c r="AB58" s="135">
        <f>IF('Datos de Indicador'!AB59="No Dato",1,IF('Imputacion de Datos Indicador'!AB59&lt;&gt;"",1,0))</f>
        <v>0</v>
      </c>
      <c r="AC58" s="135">
        <f>IF('Datos de Indicador'!AC59="No Dato",1,IF('Imputacion de Datos Indicador'!AC59&lt;&gt;"",1,0))</f>
        <v>0</v>
      </c>
      <c r="AD58" s="135">
        <f>IF('Datos de Indicador'!AD59="No Dato",1,IF('Imputacion de Datos Indicador'!AD59&lt;&gt;"",1,0))</f>
        <v>0</v>
      </c>
      <c r="AE58" s="135">
        <f>IF('Datos de Indicador'!AE59="No Dato",1,IF('Imputacion de Datos Indicador'!AE59&lt;&gt;"",1,0))</f>
        <v>0</v>
      </c>
      <c r="AF58" s="135">
        <f>IF('Datos de Indicador'!AF59="No Dato",1,IF('Imputacion de Datos Indicador'!AF59&lt;&gt;"",1,0))</f>
        <v>0</v>
      </c>
      <c r="AG58" s="135">
        <f>IF('Datos de Indicador'!AG59="No Dato",1,IF('Imputacion de Datos Indicador'!AG59&lt;&gt;"",1,0))</f>
        <v>0</v>
      </c>
      <c r="AH58" s="135">
        <f>IF('Datos de Indicador'!AH59="No Dato",1,IF('Imputacion de Datos Indicador'!AH59&lt;&gt;"",1,0))</f>
        <v>0</v>
      </c>
      <c r="AI58" s="135">
        <f>IF('Datos de Indicador'!AI59="No Dato",1,IF('Imputacion de Datos Indicador'!AI59&lt;&gt;"",1,0))</f>
        <v>0</v>
      </c>
      <c r="AJ58" s="135">
        <f>IF('Datos de Indicador'!AJ59="No Dato",1,IF('Imputacion de Datos Indicador'!AJ59&lt;&gt;"",1,0))</f>
        <v>0</v>
      </c>
      <c r="AK58" s="135">
        <f>IF('Datos de Indicador'!AK59="No Dato",1,IF('Imputacion de Datos Indicador'!AK59&lt;&gt;"",1,0))</f>
        <v>0</v>
      </c>
      <c r="AL58" s="135">
        <f>IF('Datos de Indicador'!AL59="No Dato",1,IF('Imputacion de Datos Indicador'!AL59&lt;&gt;"",1,0))</f>
        <v>0</v>
      </c>
      <c r="AM58" s="204">
        <f t="shared" si="0"/>
        <v>0</v>
      </c>
      <c r="AN58" s="44">
        <f t="shared" si="1"/>
        <v>0</v>
      </c>
    </row>
    <row r="59" spans="1:40" x14ac:dyDescent="0.25">
      <c r="A59" s="138" t="s">
        <v>231</v>
      </c>
      <c r="B59" s="139" t="s">
        <v>200</v>
      </c>
      <c r="C59" s="140">
        <v>416</v>
      </c>
      <c r="D59" s="135">
        <f>IF('Datos de Indicador'!D60="No Dato",1,IF('Imputacion de Datos Indicador'!D60&lt;&gt;"",1,0))</f>
        <v>0</v>
      </c>
      <c r="E59" s="135">
        <f>IF('Datos de Indicador'!E60="No Dato",1,IF('Imputacion de Datos Indicador'!E60&lt;&gt;"",1,0))</f>
        <v>0</v>
      </c>
      <c r="F59" s="135">
        <f>IF('Datos de Indicador'!F60="No Dato",1,IF('Imputacion de Datos Indicador'!F60&lt;&gt;"",1,0))</f>
        <v>0</v>
      </c>
      <c r="G59" s="135">
        <f>IF('Datos de Indicador'!G60="No Dato",1,IF('Imputacion de Datos Indicador'!G60&lt;&gt;"",1,0))</f>
        <v>0</v>
      </c>
      <c r="H59" s="135">
        <f>IF('Datos de Indicador'!H60="No Dato",1,IF('Imputacion de Datos Indicador'!H60&lt;&gt;"",1,0))</f>
        <v>0</v>
      </c>
      <c r="I59" s="135">
        <f>IF('Datos de Indicador'!I60="No Dato",1,IF('Imputacion de Datos Indicador'!I60&lt;&gt;"",1,0))</f>
        <v>0</v>
      </c>
      <c r="J59" s="135">
        <f>IF('Datos de Indicador'!J60="No Dato",1,IF('Imputacion de Datos Indicador'!J60&lt;&gt;"",1,0))</f>
        <v>0</v>
      </c>
      <c r="K59" s="135">
        <f>IF('Datos de Indicador'!K60="No Dato",1,IF('Imputacion de Datos Indicador'!K60&lt;&gt;"",1,0))</f>
        <v>0</v>
      </c>
      <c r="L59" s="135">
        <f>IF('Datos de Indicador'!L60="No Dato",1,IF('Imputacion de Datos Indicador'!L60&lt;&gt;"",1,0))</f>
        <v>0</v>
      </c>
      <c r="M59" s="135">
        <f>IF('Datos de Indicador'!M60="No Dato",1,IF('Imputacion de Datos Indicador'!M60&lt;&gt;"",1,0))</f>
        <v>0</v>
      </c>
      <c r="N59" s="135">
        <f>IF('Datos de Indicador'!N60="No Dato",1,IF('Imputacion de Datos Indicador'!N60&lt;&gt;"",1,0))</f>
        <v>0</v>
      </c>
      <c r="O59" s="135">
        <f>IF('Datos de Indicador'!O60="No Dato",1,IF('Imputacion de Datos Indicador'!O60&lt;&gt;"",1,0))</f>
        <v>0</v>
      </c>
      <c r="P59" s="135">
        <f>IF('Datos de Indicador'!P60="No Dato",1,IF('Imputacion de Datos Indicador'!P60&lt;&gt;"",1,0))</f>
        <v>0</v>
      </c>
      <c r="Q59" s="135">
        <f>IF('Datos de Indicador'!Q60="No Dato",1,IF('Imputacion de Datos Indicador'!Q60&lt;&gt;"",1,0))</f>
        <v>1</v>
      </c>
      <c r="R59" s="135">
        <f>IF('Datos de Indicador'!R60="No Dato",1,IF('Imputacion de Datos Indicador'!R60&lt;&gt;"",1,0))</f>
        <v>0</v>
      </c>
      <c r="S59" s="135">
        <f>IF('Datos de Indicador'!S60="No Dato",1,IF('Imputacion de Datos Indicador'!S60&lt;&gt;"",1,0))</f>
        <v>0</v>
      </c>
      <c r="T59" s="135">
        <f>IF('Datos de Indicador'!T60="No Dato",1,IF('Imputacion de Datos Indicador'!T60&lt;&gt;"",1,0))</f>
        <v>0</v>
      </c>
      <c r="U59" s="135">
        <f>IF('Datos de Indicador'!U60="No Dato",1,IF('Imputacion de Datos Indicador'!U60&lt;&gt;"",1,0))</f>
        <v>0</v>
      </c>
      <c r="V59" s="135">
        <f>IF('Datos de Indicador'!V60="No Dato",1,IF('Imputacion de Datos Indicador'!V60&lt;&gt;"",1,0))</f>
        <v>0</v>
      </c>
      <c r="W59" s="135">
        <f>IF('Datos de Indicador'!W60="No Dato",1,IF('Imputacion de Datos Indicador'!W60&lt;&gt;"",1,0))</f>
        <v>0</v>
      </c>
      <c r="X59" s="135">
        <f>IF('Datos de Indicador'!X60="No Dato",1,IF('Imputacion de Datos Indicador'!X60&lt;&gt;"",1,0))</f>
        <v>0</v>
      </c>
      <c r="Y59" s="135">
        <f>IF('Datos de Indicador'!Y60="No Dato",1,IF('Imputacion de Datos Indicador'!Y60&lt;&gt;"",1,0))</f>
        <v>0</v>
      </c>
      <c r="Z59" s="135">
        <f>IF('Datos de Indicador'!Z60="No Dato",1,IF('Imputacion de Datos Indicador'!Z60&lt;&gt;"",1,0))</f>
        <v>0</v>
      </c>
      <c r="AA59" s="135">
        <f>IF('Datos de Indicador'!AA60="No Dato",1,IF('Imputacion de Datos Indicador'!AA60&lt;&gt;"",1,0))</f>
        <v>0</v>
      </c>
      <c r="AB59" s="135">
        <f>IF('Datos de Indicador'!AB60="No Dato",1,IF('Imputacion de Datos Indicador'!AB60&lt;&gt;"",1,0))</f>
        <v>0</v>
      </c>
      <c r="AC59" s="135">
        <f>IF('Datos de Indicador'!AC60="No Dato",1,IF('Imputacion de Datos Indicador'!AC60&lt;&gt;"",1,0))</f>
        <v>0</v>
      </c>
      <c r="AD59" s="135">
        <f>IF('Datos de Indicador'!AD60="No Dato",1,IF('Imputacion de Datos Indicador'!AD60&lt;&gt;"",1,0))</f>
        <v>0</v>
      </c>
      <c r="AE59" s="135">
        <f>IF('Datos de Indicador'!AE60="No Dato",1,IF('Imputacion de Datos Indicador'!AE60&lt;&gt;"",1,0))</f>
        <v>0</v>
      </c>
      <c r="AF59" s="135">
        <f>IF('Datos de Indicador'!AF60="No Dato",1,IF('Imputacion de Datos Indicador'!AF60&lt;&gt;"",1,0))</f>
        <v>0</v>
      </c>
      <c r="AG59" s="135">
        <f>IF('Datos de Indicador'!AG60="No Dato",1,IF('Imputacion de Datos Indicador'!AG60&lt;&gt;"",1,0))</f>
        <v>0</v>
      </c>
      <c r="AH59" s="135">
        <f>IF('Datos de Indicador'!AH60="No Dato",1,IF('Imputacion de Datos Indicador'!AH60&lt;&gt;"",1,0))</f>
        <v>0</v>
      </c>
      <c r="AI59" s="135">
        <f>IF('Datos de Indicador'!AI60="No Dato",1,IF('Imputacion de Datos Indicador'!AI60&lt;&gt;"",1,0))</f>
        <v>0</v>
      </c>
      <c r="AJ59" s="135">
        <f>IF('Datos de Indicador'!AJ60="No Dato",1,IF('Imputacion de Datos Indicador'!AJ60&lt;&gt;"",1,0))</f>
        <v>0</v>
      </c>
      <c r="AK59" s="135">
        <f>IF('Datos de Indicador'!AK60="No Dato",1,IF('Imputacion de Datos Indicador'!AK60&lt;&gt;"",1,0))</f>
        <v>0</v>
      </c>
      <c r="AL59" s="135">
        <f>IF('Datos de Indicador'!AL60="No Dato",1,IF('Imputacion de Datos Indicador'!AL60&lt;&gt;"",1,0))</f>
        <v>0</v>
      </c>
      <c r="AM59" s="204">
        <f t="shared" si="0"/>
        <v>1</v>
      </c>
      <c r="AN59" s="44">
        <f t="shared" si="1"/>
        <v>2.8571428571428571E-2</v>
      </c>
    </row>
    <row r="60" spans="1:40" x14ac:dyDescent="0.25">
      <c r="A60" s="138" t="s">
        <v>231</v>
      </c>
      <c r="B60" s="139" t="s">
        <v>222</v>
      </c>
      <c r="C60" s="140">
        <v>417</v>
      </c>
      <c r="D60" s="135">
        <f>IF('Datos de Indicador'!D61="No Dato",1,IF('Imputacion de Datos Indicador'!D61&lt;&gt;"",1,0))</f>
        <v>0</v>
      </c>
      <c r="E60" s="135">
        <f>IF('Datos de Indicador'!E61="No Dato",1,IF('Imputacion de Datos Indicador'!E61&lt;&gt;"",1,0))</f>
        <v>0</v>
      </c>
      <c r="F60" s="135">
        <f>IF('Datos de Indicador'!F61="No Dato",1,IF('Imputacion de Datos Indicador'!F61&lt;&gt;"",1,0))</f>
        <v>0</v>
      </c>
      <c r="G60" s="135">
        <f>IF('Datos de Indicador'!G61="No Dato",1,IF('Imputacion de Datos Indicador'!G61&lt;&gt;"",1,0))</f>
        <v>0</v>
      </c>
      <c r="H60" s="135">
        <f>IF('Datos de Indicador'!H61="No Dato",1,IF('Imputacion de Datos Indicador'!H61&lt;&gt;"",1,0))</f>
        <v>0</v>
      </c>
      <c r="I60" s="135">
        <f>IF('Datos de Indicador'!I61="No Dato",1,IF('Imputacion de Datos Indicador'!I61&lt;&gt;"",1,0))</f>
        <v>0</v>
      </c>
      <c r="J60" s="135">
        <f>IF('Datos de Indicador'!J61="No Dato",1,IF('Imputacion de Datos Indicador'!J61&lt;&gt;"",1,0))</f>
        <v>0</v>
      </c>
      <c r="K60" s="135">
        <f>IF('Datos de Indicador'!K61="No Dato",1,IF('Imputacion de Datos Indicador'!K61&lt;&gt;"",1,0))</f>
        <v>0</v>
      </c>
      <c r="L60" s="135">
        <f>IF('Datos de Indicador'!L61="No Dato",1,IF('Imputacion de Datos Indicador'!L61&lt;&gt;"",1,0))</f>
        <v>0</v>
      </c>
      <c r="M60" s="135">
        <f>IF('Datos de Indicador'!M61="No Dato",1,IF('Imputacion de Datos Indicador'!M61&lt;&gt;"",1,0))</f>
        <v>0</v>
      </c>
      <c r="N60" s="135">
        <f>IF('Datos de Indicador'!N61="No Dato",1,IF('Imputacion de Datos Indicador'!N61&lt;&gt;"",1,0))</f>
        <v>0</v>
      </c>
      <c r="O60" s="135">
        <f>IF('Datos de Indicador'!O61="No Dato",1,IF('Imputacion de Datos Indicador'!O61&lt;&gt;"",1,0))</f>
        <v>0</v>
      </c>
      <c r="P60" s="135">
        <f>IF('Datos de Indicador'!P61="No Dato",1,IF('Imputacion de Datos Indicador'!P61&lt;&gt;"",1,0))</f>
        <v>0</v>
      </c>
      <c r="Q60" s="135">
        <f>IF('Datos de Indicador'!Q61="No Dato",1,IF('Imputacion de Datos Indicador'!Q61&lt;&gt;"",1,0))</f>
        <v>0</v>
      </c>
      <c r="R60" s="135">
        <f>IF('Datos de Indicador'!R61="No Dato",1,IF('Imputacion de Datos Indicador'!R61&lt;&gt;"",1,0))</f>
        <v>0</v>
      </c>
      <c r="S60" s="135">
        <f>IF('Datos de Indicador'!S61="No Dato",1,IF('Imputacion de Datos Indicador'!S61&lt;&gt;"",1,0))</f>
        <v>0</v>
      </c>
      <c r="T60" s="135">
        <f>IF('Datos de Indicador'!T61="No Dato",1,IF('Imputacion de Datos Indicador'!T61&lt;&gt;"",1,0))</f>
        <v>0</v>
      </c>
      <c r="U60" s="135">
        <f>IF('Datos de Indicador'!U61="No Dato",1,IF('Imputacion de Datos Indicador'!U61&lt;&gt;"",1,0))</f>
        <v>0</v>
      </c>
      <c r="V60" s="135">
        <f>IF('Datos de Indicador'!V61="No Dato",1,IF('Imputacion de Datos Indicador'!V61&lt;&gt;"",1,0))</f>
        <v>0</v>
      </c>
      <c r="W60" s="135">
        <f>IF('Datos de Indicador'!W61="No Dato",1,IF('Imputacion de Datos Indicador'!W61&lt;&gt;"",1,0))</f>
        <v>1</v>
      </c>
      <c r="X60" s="135">
        <f>IF('Datos de Indicador'!X61="No Dato",1,IF('Imputacion de Datos Indicador'!X61&lt;&gt;"",1,0))</f>
        <v>0</v>
      </c>
      <c r="Y60" s="135">
        <f>IF('Datos de Indicador'!Y61="No Dato",1,IF('Imputacion de Datos Indicador'!Y61&lt;&gt;"",1,0))</f>
        <v>0</v>
      </c>
      <c r="Z60" s="135">
        <f>IF('Datos de Indicador'!Z61="No Dato",1,IF('Imputacion de Datos Indicador'!Z61&lt;&gt;"",1,0))</f>
        <v>0</v>
      </c>
      <c r="AA60" s="135">
        <f>IF('Datos de Indicador'!AA61="No Dato",1,IF('Imputacion de Datos Indicador'!AA61&lt;&gt;"",1,0))</f>
        <v>0</v>
      </c>
      <c r="AB60" s="135">
        <f>IF('Datos de Indicador'!AB61="No Dato",1,IF('Imputacion de Datos Indicador'!AB61&lt;&gt;"",1,0))</f>
        <v>0</v>
      </c>
      <c r="AC60" s="135">
        <f>IF('Datos de Indicador'!AC61="No Dato",1,IF('Imputacion de Datos Indicador'!AC61&lt;&gt;"",1,0))</f>
        <v>0</v>
      </c>
      <c r="AD60" s="135">
        <f>IF('Datos de Indicador'!AD61="No Dato",1,IF('Imputacion de Datos Indicador'!AD61&lt;&gt;"",1,0))</f>
        <v>0</v>
      </c>
      <c r="AE60" s="135">
        <f>IF('Datos de Indicador'!AE61="No Dato",1,IF('Imputacion de Datos Indicador'!AE61&lt;&gt;"",1,0))</f>
        <v>0</v>
      </c>
      <c r="AF60" s="135">
        <f>IF('Datos de Indicador'!AF61="No Dato",1,IF('Imputacion de Datos Indicador'!AF61&lt;&gt;"",1,0))</f>
        <v>0</v>
      </c>
      <c r="AG60" s="135">
        <f>IF('Datos de Indicador'!AG61="No Dato",1,IF('Imputacion de Datos Indicador'!AG61&lt;&gt;"",1,0))</f>
        <v>0</v>
      </c>
      <c r="AH60" s="135">
        <f>IF('Datos de Indicador'!AH61="No Dato",1,IF('Imputacion de Datos Indicador'!AH61&lt;&gt;"",1,0))</f>
        <v>0</v>
      </c>
      <c r="AI60" s="135">
        <f>IF('Datos de Indicador'!AI61="No Dato",1,IF('Imputacion de Datos Indicador'!AI61&lt;&gt;"",1,0))</f>
        <v>0</v>
      </c>
      <c r="AJ60" s="135">
        <f>IF('Datos de Indicador'!AJ61="No Dato",1,IF('Imputacion de Datos Indicador'!AJ61&lt;&gt;"",1,0))</f>
        <v>0</v>
      </c>
      <c r="AK60" s="135">
        <f>IF('Datos de Indicador'!AK61="No Dato",1,IF('Imputacion de Datos Indicador'!AK61&lt;&gt;"",1,0))</f>
        <v>0</v>
      </c>
      <c r="AL60" s="135">
        <f>IF('Datos de Indicador'!AL61="No Dato",1,IF('Imputacion de Datos Indicador'!AL61&lt;&gt;"",1,0))</f>
        <v>0</v>
      </c>
      <c r="AM60" s="204">
        <f t="shared" si="0"/>
        <v>1</v>
      </c>
      <c r="AN60" s="44">
        <f t="shared" si="1"/>
        <v>2.8571428571428571E-2</v>
      </c>
    </row>
    <row r="61" spans="1:40" x14ac:dyDescent="0.25">
      <c r="A61" s="138" t="s">
        <v>231</v>
      </c>
      <c r="B61" s="139" t="s">
        <v>223</v>
      </c>
      <c r="C61" s="140">
        <v>418</v>
      </c>
      <c r="D61" s="135">
        <f>IF('Datos de Indicador'!D62="No Dato",1,IF('Imputacion de Datos Indicador'!D62&lt;&gt;"",1,0))</f>
        <v>0</v>
      </c>
      <c r="E61" s="135">
        <f>IF('Datos de Indicador'!E62="No Dato",1,IF('Imputacion de Datos Indicador'!E62&lt;&gt;"",1,0))</f>
        <v>0</v>
      </c>
      <c r="F61" s="135">
        <f>IF('Datos de Indicador'!F62="No Dato",1,IF('Imputacion de Datos Indicador'!F62&lt;&gt;"",1,0))</f>
        <v>0</v>
      </c>
      <c r="G61" s="135">
        <f>IF('Datos de Indicador'!G62="No Dato",1,IF('Imputacion de Datos Indicador'!G62&lt;&gt;"",1,0))</f>
        <v>0</v>
      </c>
      <c r="H61" s="135">
        <f>IF('Datos de Indicador'!H62="No Dato",1,IF('Imputacion de Datos Indicador'!H62&lt;&gt;"",1,0))</f>
        <v>0</v>
      </c>
      <c r="I61" s="135">
        <f>IF('Datos de Indicador'!I62="No Dato",1,IF('Imputacion de Datos Indicador'!I62&lt;&gt;"",1,0))</f>
        <v>0</v>
      </c>
      <c r="J61" s="135">
        <f>IF('Datos de Indicador'!J62="No Dato",1,IF('Imputacion de Datos Indicador'!J62&lt;&gt;"",1,0))</f>
        <v>0</v>
      </c>
      <c r="K61" s="135">
        <f>IF('Datos de Indicador'!K62="No Dato",1,IF('Imputacion de Datos Indicador'!K62&lt;&gt;"",1,0))</f>
        <v>0</v>
      </c>
      <c r="L61" s="135">
        <f>IF('Datos de Indicador'!L62="No Dato",1,IF('Imputacion de Datos Indicador'!L62&lt;&gt;"",1,0))</f>
        <v>0</v>
      </c>
      <c r="M61" s="135">
        <f>IF('Datos de Indicador'!M62="No Dato",1,IF('Imputacion de Datos Indicador'!M62&lt;&gt;"",1,0))</f>
        <v>0</v>
      </c>
      <c r="N61" s="135">
        <f>IF('Datos de Indicador'!N62="No Dato",1,IF('Imputacion de Datos Indicador'!N62&lt;&gt;"",1,0))</f>
        <v>0</v>
      </c>
      <c r="O61" s="135">
        <f>IF('Datos de Indicador'!O62="No Dato",1,IF('Imputacion de Datos Indicador'!O62&lt;&gt;"",1,0))</f>
        <v>0</v>
      </c>
      <c r="P61" s="135">
        <f>IF('Datos de Indicador'!P62="No Dato",1,IF('Imputacion de Datos Indicador'!P62&lt;&gt;"",1,0))</f>
        <v>0</v>
      </c>
      <c r="Q61" s="135">
        <f>IF('Datos de Indicador'!Q62="No Dato",1,IF('Imputacion de Datos Indicador'!Q62&lt;&gt;"",1,0))</f>
        <v>0</v>
      </c>
      <c r="R61" s="135">
        <f>IF('Datos de Indicador'!R62="No Dato",1,IF('Imputacion de Datos Indicador'!R62&lt;&gt;"",1,0))</f>
        <v>0</v>
      </c>
      <c r="S61" s="135">
        <f>IF('Datos de Indicador'!S62="No Dato",1,IF('Imputacion de Datos Indicador'!S62&lt;&gt;"",1,0))</f>
        <v>0</v>
      </c>
      <c r="T61" s="135">
        <f>IF('Datos de Indicador'!T62="No Dato",1,IF('Imputacion de Datos Indicador'!T62&lt;&gt;"",1,0))</f>
        <v>0</v>
      </c>
      <c r="U61" s="135">
        <f>IF('Datos de Indicador'!U62="No Dato",1,IF('Imputacion de Datos Indicador'!U62&lt;&gt;"",1,0))</f>
        <v>0</v>
      </c>
      <c r="V61" s="135">
        <f>IF('Datos de Indicador'!V62="No Dato",1,IF('Imputacion de Datos Indicador'!V62&lt;&gt;"",1,0))</f>
        <v>0</v>
      </c>
      <c r="W61" s="135">
        <f>IF('Datos de Indicador'!W62="No Dato",1,IF('Imputacion de Datos Indicador'!W62&lt;&gt;"",1,0))</f>
        <v>0</v>
      </c>
      <c r="X61" s="135">
        <f>IF('Datos de Indicador'!X62="No Dato",1,IF('Imputacion de Datos Indicador'!X62&lt;&gt;"",1,0))</f>
        <v>0</v>
      </c>
      <c r="Y61" s="135">
        <f>IF('Datos de Indicador'!Y62="No Dato",1,IF('Imputacion de Datos Indicador'!Y62&lt;&gt;"",1,0))</f>
        <v>0</v>
      </c>
      <c r="Z61" s="135">
        <f>IF('Datos de Indicador'!Z62="No Dato",1,IF('Imputacion de Datos Indicador'!Z62&lt;&gt;"",1,0))</f>
        <v>0</v>
      </c>
      <c r="AA61" s="135">
        <f>IF('Datos de Indicador'!AA62="No Dato",1,IF('Imputacion de Datos Indicador'!AA62&lt;&gt;"",1,0))</f>
        <v>0</v>
      </c>
      <c r="AB61" s="135">
        <f>IF('Datos de Indicador'!AB62="No Dato",1,IF('Imputacion de Datos Indicador'!AB62&lt;&gt;"",1,0))</f>
        <v>0</v>
      </c>
      <c r="AC61" s="135">
        <f>IF('Datos de Indicador'!AC62="No Dato",1,IF('Imputacion de Datos Indicador'!AC62&lt;&gt;"",1,0))</f>
        <v>0</v>
      </c>
      <c r="AD61" s="135">
        <f>IF('Datos de Indicador'!AD62="No Dato",1,IF('Imputacion de Datos Indicador'!AD62&lt;&gt;"",1,0))</f>
        <v>0</v>
      </c>
      <c r="AE61" s="135">
        <f>IF('Datos de Indicador'!AE62="No Dato",1,IF('Imputacion de Datos Indicador'!AE62&lt;&gt;"",1,0))</f>
        <v>0</v>
      </c>
      <c r="AF61" s="135">
        <f>IF('Datos de Indicador'!AF62="No Dato",1,IF('Imputacion de Datos Indicador'!AF62&lt;&gt;"",1,0))</f>
        <v>0</v>
      </c>
      <c r="AG61" s="135">
        <f>IF('Datos de Indicador'!AG62="No Dato",1,IF('Imputacion de Datos Indicador'!AG62&lt;&gt;"",1,0))</f>
        <v>0</v>
      </c>
      <c r="AH61" s="135">
        <f>IF('Datos de Indicador'!AH62="No Dato",1,IF('Imputacion de Datos Indicador'!AH62&lt;&gt;"",1,0))</f>
        <v>0</v>
      </c>
      <c r="AI61" s="135">
        <f>IF('Datos de Indicador'!AI62="No Dato",1,IF('Imputacion de Datos Indicador'!AI62&lt;&gt;"",1,0))</f>
        <v>0</v>
      </c>
      <c r="AJ61" s="135">
        <f>IF('Datos de Indicador'!AJ62="No Dato",1,IF('Imputacion de Datos Indicador'!AJ62&lt;&gt;"",1,0))</f>
        <v>0</v>
      </c>
      <c r="AK61" s="135">
        <f>IF('Datos de Indicador'!AK62="No Dato",1,IF('Imputacion de Datos Indicador'!AK62&lt;&gt;"",1,0))</f>
        <v>0</v>
      </c>
      <c r="AL61" s="135">
        <f>IF('Datos de Indicador'!AL62="No Dato",1,IF('Imputacion de Datos Indicador'!AL62&lt;&gt;"",1,0))</f>
        <v>0</v>
      </c>
      <c r="AM61" s="204">
        <f t="shared" si="0"/>
        <v>0</v>
      </c>
      <c r="AN61" s="44">
        <f t="shared" si="1"/>
        <v>0</v>
      </c>
    </row>
    <row r="62" spans="1:40" x14ac:dyDescent="0.25">
      <c r="A62" s="138" t="s">
        <v>231</v>
      </c>
      <c r="B62" s="139" t="s">
        <v>224</v>
      </c>
      <c r="C62" s="140">
        <v>419</v>
      </c>
      <c r="D62" s="135">
        <f>IF('Datos de Indicador'!D63="No Dato",1,IF('Imputacion de Datos Indicador'!D63&lt;&gt;"",1,0))</f>
        <v>0</v>
      </c>
      <c r="E62" s="135">
        <f>IF('Datos de Indicador'!E63="No Dato",1,IF('Imputacion de Datos Indicador'!E63&lt;&gt;"",1,0))</f>
        <v>0</v>
      </c>
      <c r="F62" s="135">
        <f>IF('Datos de Indicador'!F63="No Dato",1,IF('Imputacion de Datos Indicador'!F63&lt;&gt;"",1,0))</f>
        <v>0</v>
      </c>
      <c r="G62" s="135">
        <f>IF('Datos de Indicador'!G63="No Dato",1,IF('Imputacion de Datos Indicador'!G63&lt;&gt;"",1,0))</f>
        <v>0</v>
      </c>
      <c r="H62" s="135">
        <f>IF('Datos de Indicador'!H63="No Dato",1,IF('Imputacion de Datos Indicador'!H63&lt;&gt;"",1,0))</f>
        <v>0</v>
      </c>
      <c r="I62" s="135">
        <f>IF('Datos de Indicador'!I63="No Dato",1,IF('Imputacion de Datos Indicador'!I63&lt;&gt;"",1,0))</f>
        <v>0</v>
      </c>
      <c r="J62" s="135">
        <f>IF('Datos de Indicador'!J63="No Dato",1,IF('Imputacion de Datos Indicador'!J63&lt;&gt;"",1,0))</f>
        <v>0</v>
      </c>
      <c r="K62" s="135">
        <f>IF('Datos de Indicador'!K63="No Dato",1,IF('Imputacion de Datos Indicador'!K63&lt;&gt;"",1,0))</f>
        <v>0</v>
      </c>
      <c r="L62" s="135">
        <f>IF('Datos de Indicador'!L63="No Dato",1,IF('Imputacion de Datos Indicador'!L63&lt;&gt;"",1,0))</f>
        <v>0</v>
      </c>
      <c r="M62" s="135">
        <f>IF('Datos de Indicador'!M63="No Dato",1,IF('Imputacion de Datos Indicador'!M63&lt;&gt;"",1,0))</f>
        <v>0</v>
      </c>
      <c r="N62" s="135">
        <f>IF('Datos de Indicador'!N63="No Dato",1,IF('Imputacion de Datos Indicador'!N63&lt;&gt;"",1,0))</f>
        <v>0</v>
      </c>
      <c r="O62" s="135">
        <f>IF('Datos de Indicador'!O63="No Dato",1,IF('Imputacion de Datos Indicador'!O63&lt;&gt;"",1,0))</f>
        <v>0</v>
      </c>
      <c r="P62" s="135">
        <f>IF('Datos de Indicador'!P63="No Dato",1,IF('Imputacion de Datos Indicador'!P63&lt;&gt;"",1,0))</f>
        <v>0</v>
      </c>
      <c r="Q62" s="135">
        <f>IF('Datos de Indicador'!Q63="No Dato",1,IF('Imputacion de Datos Indicador'!Q63&lt;&gt;"",1,0))</f>
        <v>0</v>
      </c>
      <c r="R62" s="135">
        <f>IF('Datos de Indicador'!R63="No Dato",1,IF('Imputacion de Datos Indicador'!R63&lt;&gt;"",1,0))</f>
        <v>0</v>
      </c>
      <c r="S62" s="135">
        <f>IF('Datos de Indicador'!S63="No Dato",1,IF('Imputacion de Datos Indicador'!S63&lt;&gt;"",1,0))</f>
        <v>0</v>
      </c>
      <c r="T62" s="135">
        <f>IF('Datos de Indicador'!T63="No Dato",1,IF('Imputacion de Datos Indicador'!T63&lt;&gt;"",1,0))</f>
        <v>0</v>
      </c>
      <c r="U62" s="135">
        <f>IF('Datos de Indicador'!U63="No Dato",1,IF('Imputacion de Datos Indicador'!U63&lt;&gt;"",1,0))</f>
        <v>0</v>
      </c>
      <c r="V62" s="135">
        <f>IF('Datos de Indicador'!V63="No Dato",1,IF('Imputacion de Datos Indicador'!V63&lt;&gt;"",1,0))</f>
        <v>0</v>
      </c>
      <c r="W62" s="135">
        <f>IF('Datos de Indicador'!W63="No Dato",1,IF('Imputacion de Datos Indicador'!W63&lt;&gt;"",1,0))</f>
        <v>0</v>
      </c>
      <c r="X62" s="135">
        <f>IF('Datos de Indicador'!X63="No Dato",1,IF('Imputacion de Datos Indicador'!X63&lt;&gt;"",1,0))</f>
        <v>0</v>
      </c>
      <c r="Y62" s="135">
        <f>IF('Datos de Indicador'!Y63="No Dato",1,IF('Imputacion de Datos Indicador'!Y63&lt;&gt;"",1,0))</f>
        <v>0</v>
      </c>
      <c r="Z62" s="135">
        <f>IF('Datos de Indicador'!Z63="No Dato",1,IF('Imputacion de Datos Indicador'!Z63&lt;&gt;"",1,0))</f>
        <v>0</v>
      </c>
      <c r="AA62" s="135">
        <f>IF('Datos de Indicador'!AA63="No Dato",1,IF('Imputacion de Datos Indicador'!AA63&lt;&gt;"",1,0))</f>
        <v>0</v>
      </c>
      <c r="AB62" s="135">
        <f>IF('Datos de Indicador'!AB63="No Dato",1,IF('Imputacion de Datos Indicador'!AB63&lt;&gt;"",1,0))</f>
        <v>0</v>
      </c>
      <c r="AC62" s="135">
        <f>IF('Datos de Indicador'!AC63="No Dato",1,IF('Imputacion de Datos Indicador'!AC63&lt;&gt;"",1,0))</f>
        <v>0</v>
      </c>
      <c r="AD62" s="135">
        <f>IF('Datos de Indicador'!AD63="No Dato",1,IF('Imputacion de Datos Indicador'!AD63&lt;&gt;"",1,0))</f>
        <v>0</v>
      </c>
      <c r="AE62" s="135">
        <f>IF('Datos de Indicador'!AE63="No Dato",1,IF('Imputacion de Datos Indicador'!AE63&lt;&gt;"",1,0))</f>
        <v>0</v>
      </c>
      <c r="AF62" s="135">
        <f>IF('Datos de Indicador'!AF63="No Dato",1,IF('Imputacion de Datos Indicador'!AF63&lt;&gt;"",1,0))</f>
        <v>0</v>
      </c>
      <c r="AG62" s="135">
        <f>IF('Datos de Indicador'!AG63="No Dato",1,IF('Imputacion de Datos Indicador'!AG63&lt;&gt;"",1,0))</f>
        <v>0</v>
      </c>
      <c r="AH62" s="135">
        <f>IF('Datos de Indicador'!AH63="No Dato",1,IF('Imputacion de Datos Indicador'!AH63&lt;&gt;"",1,0))</f>
        <v>0</v>
      </c>
      <c r="AI62" s="135">
        <f>IF('Datos de Indicador'!AI63="No Dato",1,IF('Imputacion de Datos Indicador'!AI63&lt;&gt;"",1,0))</f>
        <v>0</v>
      </c>
      <c r="AJ62" s="135">
        <f>IF('Datos de Indicador'!AJ63="No Dato",1,IF('Imputacion de Datos Indicador'!AJ63&lt;&gt;"",1,0))</f>
        <v>0</v>
      </c>
      <c r="AK62" s="135">
        <f>IF('Datos de Indicador'!AK63="No Dato",1,IF('Imputacion de Datos Indicador'!AK63&lt;&gt;"",1,0))</f>
        <v>0</v>
      </c>
      <c r="AL62" s="135">
        <f>IF('Datos de Indicador'!AL63="No Dato",1,IF('Imputacion de Datos Indicador'!AL63&lt;&gt;"",1,0))</f>
        <v>0</v>
      </c>
      <c r="AM62" s="204">
        <f t="shared" si="0"/>
        <v>0</v>
      </c>
      <c r="AN62" s="44">
        <f t="shared" si="1"/>
        <v>0</v>
      </c>
    </row>
    <row r="63" spans="1:40" x14ac:dyDescent="0.25">
      <c r="A63" s="138" t="s">
        <v>231</v>
      </c>
      <c r="B63" s="139" t="s">
        <v>225</v>
      </c>
      <c r="C63" s="140">
        <v>420</v>
      </c>
      <c r="D63" s="135">
        <f>IF('Datos de Indicador'!D64="No Dato",1,IF('Imputacion de Datos Indicador'!D64&lt;&gt;"",1,0))</f>
        <v>0</v>
      </c>
      <c r="E63" s="135">
        <f>IF('Datos de Indicador'!E64="No Dato",1,IF('Imputacion de Datos Indicador'!E64&lt;&gt;"",1,0))</f>
        <v>0</v>
      </c>
      <c r="F63" s="135">
        <f>IF('Datos de Indicador'!F64="No Dato",1,IF('Imputacion de Datos Indicador'!F64&lt;&gt;"",1,0))</f>
        <v>0</v>
      </c>
      <c r="G63" s="135">
        <f>IF('Datos de Indicador'!G64="No Dato",1,IF('Imputacion de Datos Indicador'!G64&lt;&gt;"",1,0))</f>
        <v>0</v>
      </c>
      <c r="H63" s="135">
        <f>IF('Datos de Indicador'!H64="No Dato",1,IF('Imputacion de Datos Indicador'!H64&lt;&gt;"",1,0))</f>
        <v>0</v>
      </c>
      <c r="I63" s="135">
        <f>IF('Datos de Indicador'!I64="No Dato",1,IF('Imputacion de Datos Indicador'!I64&lt;&gt;"",1,0))</f>
        <v>0</v>
      </c>
      <c r="J63" s="135">
        <f>IF('Datos de Indicador'!J64="No Dato",1,IF('Imputacion de Datos Indicador'!J64&lt;&gt;"",1,0))</f>
        <v>0</v>
      </c>
      <c r="K63" s="135">
        <f>IF('Datos de Indicador'!K64="No Dato",1,IF('Imputacion de Datos Indicador'!K64&lt;&gt;"",1,0))</f>
        <v>0</v>
      </c>
      <c r="L63" s="135">
        <f>IF('Datos de Indicador'!L64="No Dato",1,IF('Imputacion de Datos Indicador'!L64&lt;&gt;"",1,0))</f>
        <v>0</v>
      </c>
      <c r="M63" s="135">
        <f>IF('Datos de Indicador'!M64="No Dato",1,IF('Imputacion de Datos Indicador'!M64&lt;&gt;"",1,0))</f>
        <v>0</v>
      </c>
      <c r="N63" s="135">
        <f>IF('Datos de Indicador'!N64="No Dato",1,IF('Imputacion de Datos Indicador'!N64&lt;&gt;"",1,0))</f>
        <v>0</v>
      </c>
      <c r="O63" s="135">
        <f>IF('Datos de Indicador'!O64="No Dato",1,IF('Imputacion de Datos Indicador'!O64&lt;&gt;"",1,0))</f>
        <v>0</v>
      </c>
      <c r="P63" s="135">
        <f>IF('Datos de Indicador'!P64="No Dato",1,IF('Imputacion de Datos Indicador'!P64&lt;&gt;"",1,0))</f>
        <v>0</v>
      </c>
      <c r="Q63" s="135">
        <f>IF('Datos de Indicador'!Q64="No Dato",1,IF('Imputacion de Datos Indicador'!Q64&lt;&gt;"",1,0))</f>
        <v>0</v>
      </c>
      <c r="R63" s="135">
        <f>IF('Datos de Indicador'!R64="No Dato",1,IF('Imputacion de Datos Indicador'!R64&lt;&gt;"",1,0))</f>
        <v>0</v>
      </c>
      <c r="S63" s="135">
        <f>IF('Datos de Indicador'!S64="No Dato",1,IF('Imputacion de Datos Indicador'!S64&lt;&gt;"",1,0))</f>
        <v>0</v>
      </c>
      <c r="T63" s="135">
        <f>IF('Datos de Indicador'!T64="No Dato",1,IF('Imputacion de Datos Indicador'!T64&lt;&gt;"",1,0))</f>
        <v>0</v>
      </c>
      <c r="U63" s="135">
        <f>IF('Datos de Indicador'!U64="No Dato",1,IF('Imputacion de Datos Indicador'!U64&lt;&gt;"",1,0))</f>
        <v>0</v>
      </c>
      <c r="V63" s="135">
        <f>IF('Datos de Indicador'!V64="No Dato",1,IF('Imputacion de Datos Indicador'!V64&lt;&gt;"",1,0))</f>
        <v>0</v>
      </c>
      <c r="W63" s="135">
        <f>IF('Datos de Indicador'!W64="No Dato",1,IF('Imputacion de Datos Indicador'!W64&lt;&gt;"",1,0))</f>
        <v>0</v>
      </c>
      <c r="X63" s="135">
        <f>IF('Datos de Indicador'!X64="No Dato",1,IF('Imputacion de Datos Indicador'!X64&lt;&gt;"",1,0))</f>
        <v>0</v>
      </c>
      <c r="Y63" s="135">
        <f>IF('Datos de Indicador'!Y64="No Dato",1,IF('Imputacion de Datos Indicador'!Y64&lt;&gt;"",1,0))</f>
        <v>0</v>
      </c>
      <c r="Z63" s="135">
        <f>IF('Datos de Indicador'!Z64="No Dato",1,IF('Imputacion de Datos Indicador'!Z64&lt;&gt;"",1,0))</f>
        <v>0</v>
      </c>
      <c r="AA63" s="135">
        <f>IF('Datos de Indicador'!AA64="No Dato",1,IF('Imputacion de Datos Indicador'!AA64&lt;&gt;"",1,0))</f>
        <v>0</v>
      </c>
      <c r="AB63" s="135">
        <f>IF('Datos de Indicador'!AB64="No Dato",1,IF('Imputacion de Datos Indicador'!AB64&lt;&gt;"",1,0))</f>
        <v>0</v>
      </c>
      <c r="AC63" s="135">
        <f>IF('Datos de Indicador'!AC64="No Dato",1,IF('Imputacion de Datos Indicador'!AC64&lt;&gt;"",1,0))</f>
        <v>0</v>
      </c>
      <c r="AD63" s="135">
        <f>IF('Datos de Indicador'!AD64="No Dato",1,IF('Imputacion de Datos Indicador'!AD64&lt;&gt;"",1,0))</f>
        <v>0</v>
      </c>
      <c r="AE63" s="135">
        <f>IF('Datos de Indicador'!AE64="No Dato",1,IF('Imputacion de Datos Indicador'!AE64&lt;&gt;"",1,0))</f>
        <v>0</v>
      </c>
      <c r="AF63" s="135">
        <f>IF('Datos de Indicador'!AF64="No Dato",1,IF('Imputacion de Datos Indicador'!AF64&lt;&gt;"",1,0))</f>
        <v>0</v>
      </c>
      <c r="AG63" s="135">
        <f>IF('Datos de Indicador'!AG64="No Dato",1,IF('Imputacion de Datos Indicador'!AG64&lt;&gt;"",1,0))</f>
        <v>0</v>
      </c>
      <c r="AH63" s="135">
        <f>IF('Datos de Indicador'!AH64="No Dato",1,IF('Imputacion de Datos Indicador'!AH64&lt;&gt;"",1,0))</f>
        <v>0</v>
      </c>
      <c r="AI63" s="135">
        <f>IF('Datos de Indicador'!AI64="No Dato",1,IF('Imputacion de Datos Indicador'!AI64&lt;&gt;"",1,0))</f>
        <v>0</v>
      </c>
      <c r="AJ63" s="135">
        <f>IF('Datos de Indicador'!AJ64="No Dato",1,IF('Imputacion de Datos Indicador'!AJ64&lt;&gt;"",1,0))</f>
        <v>0</v>
      </c>
      <c r="AK63" s="135">
        <f>IF('Datos de Indicador'!AK64="No Dato",1,IF('Imputacion de Datos Indicador'!AK64&lt;&gt;"",1,0))</f>
        <v>0</v>
      </c>
      <c r="AL63" s="135">
        <f>IF('Datos de Indicador'!AL64="No Dato",1,IF('Imputacion de Datos Indicador'!AL64&lt;&gt;"",1,0))</f>
        <v>0</v>
      </c>
      <c r="AM63" s="204">
        <f t="shared" si="0"/>
        <v>0</v>
      </c>
      <c r="AN63" s="44">
        <f t="shared" si="1"/>
        <v>0</v>
      </c>
    </row>
    <row r="64" spans="1:40" x14ac:dyDescent="0.25">
      <c r="A64" s="138" t="s">
        <v>231</v>
      </c>
      <c r="B64" s="139" t="s">
        <v>226</v>
      </c>
      <c r="C64" s="140">
        <v>421</v>
      </c>
      <c r="D64" s="135">
        <f>IF('Datos de Indicador'!D65="No Dato",1,IF('Imputacion de Datos Indicador'!D65&lt;&gt;"",1,0))</f>
        <v>0</v>
      </c>
      <c r="E64" s="135">
        <f>IF('Datos de Indicador'!E65="No Dato",1,IF('Imputacion de Datos Indicador'!E65&lt;&gt;"",1,0))</f>
        <v>0</v>
      </c>
      <c r="F64" s="135">
        <f>IF('Datos de Indicador'!F65="No Dato",1,IF('Imputacion de Datos Indicador'!F65&lt;&gt;"",1,0))</f>
        <v>0</v>
      </c>
      <c r="G64" s="135">
        <f>IF('Datos de Indicador'!G65="No Dato",1,IF('Imputacion de Datos Indicador'!G65&lt;&gt;"",1,0))</f>
        <v>0</v>
      </c>
      <c r="H64" s="135">
        <f>IF('Datos de Indicador'!H65="No Dato",1,IF('Imputacion de Datos Indicador'!H65&lt;&gt;"",1,0))</f>
        <v>0</v>
      </c>
      <c r="I64" s="135">
        <f>IF('Datos de Indicador'!I65="No Dato",1,IF('Imputacion de Datos Indicador'!I65&lt;&gt;"",1,0))</f>
        <v>0</v>
      </c>
      <c r="J64" s="135">
        <f>IF('Datos de Indicador'!J65="No Dato",1,IF('Imputacion de Datos Indicador'!J65&lt;&gt;"",1,0))</f>
        <v>0</v>
      </c>
      <c r="K64" s="135">
        <f>IF('Datos de Indicador'!K65="No Dato",1,IF('Imputacion de Datos Indicador'!K65&lt;&gt;"",1,0))</f>
        <v>0</v>
      </c>
      <c r="L64" s="135">
        <f>IF('Datos de Indicador'!L65="No Dato",1,IF('Imputacion de Datos Indicador'!L65&lt;&gt;"",1,0))</f>
        <v>0</v>
      </c>
      <c r="M64" s="135">
        <f>IF('Datos de Indicador'!M65="No Dato",1,IF('Imputacion de Datos Indicador'!M65&lt;&gt;"",1,0))</f>
        <v>0</v>
      </c>
      <c r="N64" s="135">
        <f>IF('Datos de Indicador'!N65="No Dato",1,IF('Imputacion de Datos Indicador'!N65&lt;&gt;"",1,0))</f>
        <v>0</v>
      </c>
      <c r="O64" s="135">
        <f>IF('Datos de Indicador'!O65="No Dato",1,IF('Imputacion de Datos Indicador'!O65&lt;&gt;"",1,0))</f>
        <v>0</v>
      </c>
      <c r="P64" s="135">
        <f>IF('Datos de Indicador'!P65="No Dato",1,IF('Imputacion de Datos Indicador'!P65&lt;&gt;"",1,0))</f>
        <v>0</v>
      </c>
      <c r="Q64" s="135">
        <f>IF('Datos de Indicador'!Q65="No Dato",1,IF('Imputacion de Datos Indicador'!Q65&lt;&gt;"",1,0))</f>
        <v>0</v>
      </c>
      <c r="R64" s="135">
        <f>IF('Datos de Indicador'!R65="No Dato",1,IF('Imputacion de Datos Indicador'!R65&lt;&gt;"",1,0))</f>
        <v>0</v>
      </c>
      <c r="S64" s="135">
        <f>IF('Datos de Indicador'!S65="No Dato",1,IF('Imputacion de Datos Indicador'!S65&lt;&gt;"",1,0))</f>
        <v>0</v>
      </c>
      <c r="T64" s="135">
        <f>IF('Datos de Indicador'!T65="No Dato",1,IF('Imputacion de Datos Indicador'!T65&lt;&gt;"",1,0))</f>
        <v>0</v>
      </c>
      <c r="U64" s="135">
        <f>IF('Datos de Indicador'!U65="No Dato",1,IF('Imputacion de Datos Indicador'!U65&lt;&gt;"",1,0))</f>
        <v>0</v>
      </c>
      <c r="V64" s="135">
        <f>IF('Datos de Indicador'!V65="No Dato",1,IF('Imputacion de Datos Indicador'!V65&lt;&gt;"",1,0))</f>
        <v>0</v>
      </c>
      <c r="W64" s="135">
        <f>IF('Datos de Indicador'!W65="No Dato",1,IF('Imputacion de Datos Indicador'!W65&lt;&gt;"",1,0))</f>
        <v>0</v>
      </c>
      <c r="X64" s="135">
        <f>IF('Datos de Indicador'!X65="No Dato",1,IF('Imputacion de Datos Indicador'!X65&lt;&gt;"",1,0))</f>
        <v>0</v>
      </c>
      <c r="Y64" s="135">
        <f>IF('Datos de Indicador'!Y65="No Dato",1,IF('Imputacion de Datos Indicador'!Y65&lt;&gt;"",1,0))</f>
        <v>0</v>
      </c>
      <c r="Z64" s="135">
        <f>IF('Datos de Indicador'!Z65="No Dato",1,IF('Imputacion de Datos Indicador'!Z65&lt;&gt;"",1,0))</f>
        <v>0</v>
      </c>
      <c r="AA64" s="135">
        <f>IF('Datos de Indicador'!AA65="No Dato",1,IF('Imputacion de Datos Indicador'!AA65&lt;&gt;"",1,0))</f>
        <v>0</v>
      </c>
      <c r="AB64" s="135">
        <f>IF('Datos de Indicador'!AB65="No Dato",1,IF('Imputacion de Datos Indicador'!AB65&lt;&gt;"",1,0))</f>
        <v>0</v>
      </c>
      <c r="AC64" s="135">
        <f>IF('Datos de Indicador'!AC65="No Dato",1,IF('Imputacion de Datos Indicador'!AC65&lt;&gt;"",1,0))</f>
        <v>0</v>
      </c>
      <c r="AD64" s="135">
        <f>IF('Datos de Indicador'!AD65="No Dato",1,IF('Imputacion de Datos Indicador'!AD65&lt;&gt;"",1,0))</f>
        <v>0</v>
      </c>
      <c r="AE64" s="135">
        <f>IF('Datos de Indicador'!AE65="No Dato",1,IF('Imputacion de Datos Indicador'!AE65&lt;&gt;"",1,0))</f>
        <v>0</v>
      </c>
      <c r="AF64" s="135">
        <f>IF('Datos de Indicador'!AF65="No Dato",1,IF('Imputacion de Datos Indicador'!AF65&lt;&gt;"",1,0))</f>
        <v>0</v>
      </c>
      <c r="AG64" s="135">
        <f>IF('Datos de Indicador'!AG65="No Dato",1,IF('Imputacion de Datos Indicador'!AG65&lt;&gt;"",1,0))</f>
        <v>0</v>
      </c>
      <c r="AH64" s="135">
        <f>IF('Datos de Indicador'!AH65="No Dato",1,IF('Imputacion de Datos Indicador'!AH65&lt;&gt;"",1,0))</f>
        <v>0</v>
      </c>
      <c r="AI64" s="135">
        <f>IF('Datos de Indicador'!AI65="No Dato",1,IF('Imputacion de Datos Indicador'!AI65&lt;&gt;"",1,0))</f>
        <v>0</v>
      </c>
      <c r="AJ64" s="135">
        <f>IF('Datos de Indicador'!AJ65="No Dato",1,IF('Imputacion de Datos Indicador'!AJ65&lt;&gt;"",1,0))</f>
        <v>0</v>
      </c>
      <c r="AK64" s="135">
        <f>IF('Datos de Indicador'!AK65="No Dato",1,IF('Imputacion de Datos Indicador'!AK65&lt;&gt;"",1,0))</f>
        <v>0</v>
      </c>
      <c r="AL64" s="135">
        <f>IF('Datos de Indicador'!AL65="No Dato",1,IF('Imputacion de Datos Indicador'!AL65&lt;&gt;"",1,0))</f>
        <v>0</v>
      </c>
      <c r="AM64" s="204">
        <f t="shared" si="0"/>
        <v>0</v>
      </c>
      <c r="AN64" s="44">
        <f t="shared" si="1"/>
        <v>0</v>
      </c>
    </row>
    <row r="65" spans="1:40" x14ac:dyDescent="0.25">
      <c r="A65" s="138" t="s">
        <v>231</v>
      </c>
      <c r="B65" s="139" t="s">
        <v>227</v>
      </c>
      <c r="C65" s="140">
        <v>422</v>
      </c>
      <c r="D65" s="135">
        <f>IF('Datos de Indicador'!D66="No Dato",1,IF('Imputacion de Datos Indicador'!D66&lt;&gt;"",1,0))</f>
        <v>0</v>
      </c>
      <c r="E65" s="135">
        <f>IF('Datos de Indicador'!E66="No Dato",1,IF('Imputacion de Datos Indicador'!E66&lt;&gt;"",1,0))</f>
        <v>0</v>
      </c>
      <c r="F65" s="135">
        <f>IF('Datos de Indicador'!F66="No Dato",1,IF('Imputacion de Datos Indicador'!F66&lt;&gt;"",1,0))</f>
        <v>0</v>
      </c>
      <c r="G65" s="135">
        <f>IF('Datos de Indicador'!G66="No Dato",1,IF('Imputacion de Datos Indicador'!G66&lt;&gt;"",1,0))</f>
        <v>0</v>
      </c>
      <c r="H65" s="135">
        <f>IF('Datos de Indicador'!H66="No Dato",1,IF('Imputacion de Datos Indicador'!H66&lt;&gt;"",1,0))</f>
        <v>0</v>
      </c>
      <c r="I65" s="135">
        <f>IF('Datos de Indicador'!I66="No Dato",1,IF('Imputacion de Datos Indicador'!I66&lt;&gt;"",1,0))</f>
        <v>0</v>
      </c>
      <c r="J65" s="135">
        <f>IF('Datos de Indicador'!J66="No Dato",1,IF('Imputacion de Datos Indicador'!J66&lt;&gt;"",1,0))</f>
        <v>0</v>
      </c>
      <c r="K65" s="135">
        <f>IF('Datos de Indicador'!K66="No Dato",1,IF('Imputacion de Datos Indicador'!K66&lt;&gt;"",1,0))</f>
        <v>0</v>
      </c>
      <c r="L65" s="135">
        <f>IF('Datos de Indicador'!L66="No Dato",1,IF('Imputacion de Datos Indicador'!L66&lt;&gt;"",1,0))</f>
        <v>0</v>
      </c>
      <c r="M65" s="135">
        <f>IF('Datos de Indicador'!M66="No Dato",1,IF('Imputacion de Datos Indicador'!M66&lt;&gt;"",1,0))</f>
        <v>0</v>
      </c>
      <c r="N65" s="135">
        <f>IF('Datos de Indicador'!N66="No Dato",1,IF('Imputacion de Datos Indicador'!N66&lt;&gt;"",1,0))</f>
        <v>0</v>
      </c>
      <c r="O65" s="135">
        <f>IF('Datos de Indicador'!O66="No Dato",1,IF('Imputacion de Datos Indicador'!O66&lt;&gt;"",1,0))</f>
        <v>0</v>
      </c>
      <c r="P65" s="135">
        <f>IF('Datos de Indicador'!P66="No Dato",1,IF('Imputacion de Datos Indicador'!P66&lt;&gt;"",1,0))</f>
        <v>0</v>
      </c>
      <c r="Q65" s="135">
        <f>IF('Datos de Indicador'!Q66="No Dato",1,IF('Imputacion de Datos Indicador'!Q66&lt;&gt;"",1,0))</f>
        <v>0</v>
      </c>
      <c r="R65" s="135">
        <f>IF('Datos de Indicador'!R66="No Dato",1,IF('Imputacion de Datos Indicador'!R66&lt;&gt;"",1,0))</f>
        <v>0</v>
      </c>
      <c r="S65" s="135">
        <f>IF('Datos de Indicador'!S66="No Dato",1,IF('Imputacion de Datos Indicador'!S66&lt;&gt;"",1,0))</f>
        <v>0</v>
      </c>
      <c r="T65" s="135">
        <f>IF('Datos de Indicador'!T66="No Dato",1,IF('Imputacion de Datos Indicador'!T66&lt;&gt;"",1,0))</f>
        <v>0</v>
      </c>
      <c r="U65" s="135">
        <f>IF('Datos de Indicador'!U66="No Dato",1,IF('Imputacion de Datos Indicador'!U66&lt;&gt;"",1,0))</f>
        <v>0</v>
      </c>
      <c r="V65" s="135">
        <f>IF('Datos de Indicador'!V66="No Dato",1,IF('Imputacion de Datos Indicador'!V66&lt;&gt;"",1,0))</f>
        <v>0</v>
      </c>
      <c r="W65" s="135">
        <f>IF('Datos de Indicador'!W66="No Dato",1,IF('Imputacion de Datos Indicador'!W66&lt;&gt;"",1,0))</f>
        <v>0</v>
      </c>
      <c r="X65" s="135">
        <f>IF('Datos de Indicador'!X66="No Dato",1,IF('Imputacion de Datos Indicador'!X66&lt;&gt;"",1,0))</f>
        <v>0</v>
      </c>
      <c r="Y65" s="135">
        <f>IF('Datos de Indicador'!Y66="No Dato",1,IF('Imputacion de Datos Indicador'!Y66&lt;&gt;"",1,0))</f>
        <v>0</v>
      </c>
      <c r="Z65" s="135">
        <f>IF('Datos de Indicador'!Z66="No Dato",1,IF('Imputacion de Datos Indicador'!Z66&lt;&gt;"",1,0))</f>
        <v>0</v>
      </c>
      <c r="AA65" s="135">
        <f>IF('Datos de Indicador'!AA66="No Dato",1,IF('Imputacion de Datos Indicador'!AA66&lt;&gt;"",1,0))</f>
        <v>0</v>
      </c>
      <c r="AB65" s="135">
        <f>IF('Datos de Indicador'!AB66="No Dato",1,IF('Imputacion de Datos Indicador'!AB66&lt;&gt;"",1,0))</f>
        <v>0</v>
      </c>
      <c r="AC65" s="135">
        <f>IF('Datos de Indicador'!AC66="No Dato",1,IF('Imputacion de Datos Indicador'!AC66&lt;&gt;"",1,0))</f>
        <v>0</v>
      </c>
      <c r="AD65" s="135">
        <f>IF('Datos de Indicador'!AD66="No Dato",1,IF('Imputacion de Datos Indicador'!AD66&lt;&gt;"",1,0))</f>
        <v>0</v>
      </c>
      <c r="AE65" s="135">
        <f>IF('Datos de Indicador'!AE66="No Dato",1,IF('Imputacion de Datos Indicador'!AE66&lt;&gt;"",1,0))</f>
        <v>0</v>
      </c>
      <c r="AF65" s="135">
        <f>IF('Datos de Indicador'!AF66="No Dato",1,IF('Imputacion de Datos Indicador'!AF66&lt;&gt;"",1,0))</f>
        <v>0</v>
      </c>
      <c r="AG65" s="135">
        <f>IF('Datos de Indicador'!AG66="No Dato",1,IF('Imputacion de Datos Indicador'!AG66&lt;&gt;"",1,0))</f>
        <v>0</v>
      </c>
      <c r="AH65" s="135">
        <f>IF('Datos de Indicador'!AH66="No Dato",1,IF('Imputacion de Datos Indicador'!AH66&lt;&gt;"",1,0))</f>
        <v>0</v>
      </c>
      <c r="AI65" s="135">
        <f>IF('Datos de Indicador'!AI66="No Dato",1,IF('Imputacion de Datos Indicador'!AI66&lt;&gt;"",1,0))</f>
        <v>0</v>
      </c>
      <c r="AJ65" s="135">
        <f>IF('Datos de Indicador'!AJ66="No Dato",1,IF('Imputacion de Datos Indicador'!AJ66&lt;&gt;"",1,0))</f>
        <v>0</v>
      </c>
      <c r="AK65" s="135">
        <f>IF('Datos de Indicador'!AK66="No Dato",1,IF('Imputacion de Datos Indicador'!AK66&lt;&gt;"",1,0))</f>
        <v>0</v>
      </c>
      <c r="AL65" s="135">
        <f>IF('Datos de Indicador'!AL66="No Dato",1,IF('Imputacion de Datos Indicador'!AL66&lt;&gt;"",1,0))</f>
        <v>0</v>
      </c>
      <c r="AM65" s="204">
        <f t="shared" si="0"/>
        <v>0</v>
      </c>
      <c r="AN65" s="44">
        <f t="shared" si="1"/>
        <v>0</v>
      </c>
    </row>
    <row r="66" spans="1:40" x14ac:dyDescent="0.25">
      <c r="A66" s="138" t="s">
        <v>231</v>
      </c>
      <c r="B66" s="139" t="s">
        <v>228</v>
      </c>
      <c r="C66" s="140">
        <v>423</v>
      </c>
      <c r="D66" s="135">
        <f>IF('Datos de Indicador'!D67="No Dato",1,IF('Imputacion de Datos Indicador'!D67&lt;&gt;"",1,0))</f>
        <v>0</v>
      </c>
      <c r="E66" s="135">
        <f>IF('Datos de Indicador'!E67="No Dato",1,IF('Imputacion de Datos Indicador'!E67&lt;&gt;"",1,0))</f>
        <v>0</v>
      </c>
      <c r="F66" s="135">
        <f>IF('Datos de Indicador'!F67="No Dato",1,IF('Imputacion de Datos Indicador'!F67&lt;&gt;"",1,0))</f>
        <v>0</v>
      </c>
      <c r="G66" s="135">
        <f>IF('Datos de Indicador'!G67="No Dato",1,IF('Imputacion de Datos Indicador'!G67&lt;&gt;"",1,0))</f>
        <v>0</v>
      </c>
      <c r="H66" s="135">
        <f>IF('Datos de Indicador'!H67="No Dato",1,IF('Imputacion de Datos Indicador'!H67&lt;&gt;"",1,0))</f>
        <v>0</v>
      </c>
      <c r="I66" s="135">
        <f>IF('Datos de Indicador'!I67="No Dato",1,IF('Imputacion de Datos Indicador'!I67&lt;&gt;"",1,0))</f>
        <v>0</v>
      </c>
      <c r="J66" s="135">
        <f>IF('Datos de Indicador'!J67="No Dato",1,IF('Imputacion de Datos Indicador'!J67&lt;&gt;"",1,0))</f>
        <v>0</v>
      </c>
      <c r="K66" s="135">
        <f>IF('Datos de Indicador'!K67="No Dato",1,IF('Imputacion de Datos Indicador'!K67&lt;&gt;"",1,0))</f>
        <v>0</v>
      </c>
      <c r="L66" s="135">
        <f>IF('Datos de Indicador'!L67="No Dato",1,IF('Imputacion de Datos Indicador'!L67&lt;&gt;"",1,0))</f>
        <v>0</v>
      </c>
      <c r="M66" s="135">
        <f>IF('Datos de Indicador'!M67="No Dato",1,IF('Imputacion de Datos Indicador'!M67&lt;&gt;"",1,0))</f>
        <v>0</v>
      </c>
      <c r="N66" s="135">
        <f>IF('Datos de Indicador'!N67="No Dato",1,IF('Imputacion de Datos Indicador'!N67&lt;&gt;"",1,0))</f>
        <v>0</v>
      </c>
      <c r="O66" s="135">
        <f>IF('Datos de Indicador'!O67="No Dato",1,IF('Imputacion de Datos Indicador'!O67&lt;&gt;"",1,0))</f>
        <v>0</v>
      </c>
      <c r="P66" s="135">
        <f>IF('Datos de Indicador'!P67="No Dato",1,IF('Imputacion de Datos Indicador'!P67&lt;&gt;"",1,0))</f>
        <v>0</v>
      </c>
      <c r="Q66" s="135">
        <f>IF('Datos de Indicador'!Q67="No Dato",1,IF('Imputacion de Datos Indicador'!Q67&lt;&gt;"",1,0))</f>
        <v>1</v>
      </c>
      <c r="R66" s="135">
        <f>IF('Datos de Indicador'!R67="No Dato",1,IF('Imputacion de Datos Indicador'!R67&lt;&gt;"",1,0))</f>
        <v>0</v>
      </c>
      <c r="S66" s="135">
        <f>IF('Datos de Indicador'!S67="No Dato",1,IF('Imputacion de Datos Indicador'!S67&lt;&gt;"",1,0))</f>
        <v>0</v>
      </c>
      <c r="T66" s="135">
        <f>IF('Datos de Indicador'!T67="No Dato",1,IF('Imputacion de Datos Indicador'!T67&lt;&gt;"",1,0))</f>
        <v>0</v>
      </c>
      <c r="U66" s="135">
        <f>IF('Datos de Indicador'!U67="No Dato",1,IF('Imputacion de Datos Indicador'!U67&lt;&gt;"",1,0))</f>
        <v>0</v>
      </c>
      <c r="V66" s="135">
        <f>IF('Datos de Indicador'!V67="No Dato",1,IF('Imputacion de Datos Indicador'!V67&lt;&gt;"",1,0))</f>
        <v>0</v>
      </c>
      <c r="W66" s="135">
        <f>IF('Datos de Indicador'!W67="No Dato",1,IF('Imputacion de Datos Indicador'!W67&lt;&gt;"",1,0))</f>
        <v>0</v>
      </c>
      <c r="X66" s="135">
        <f>IF('Datos de Indicador'!X67="No Dato",1,IF('Imputacion de Datos Indicador'!X67&lt;&gt;"",1,0))</f>
        <v>0</v>
      </c>
      <c r="Y66" s="135">
        <f>IF('Datos de Indicador'!Y67="No Dato",1,IF('Imputacion de Datos Indicador'!Y67&lt;&gt;"",1,0))</f>
        <v>0</v>
      </c>
      <c r="Z66" s="135">
        <f>IF('Datos de Indicador'!Z67="No Dato",1,IF('Imputacion de Datos Indicador'!Z67&lt;&gt;"",1,0))</f>
        <v>0</v>
      </c>
      <c r="AA66" s="135">
        <f>IF('Datos de Indicador'!AA67="No Dato",1,IF('Imputacion de Datos Indicador'!AA67&lt;&gt;"",1,0))</f>
        <v>0</v>
      </c>
      <c r="AB66" s="135">
        <f>IF('Datos de Indicador'!AB67="No Dato",1,IF('Imputacion de Datos Indicador'!AB67&lt;&gt;"",1,0))</f>
        <v>0</v>
      </c>
      <c r="AC66" s="135">
        <f>IF('Datos de Indicador'!AC67="No Dato",1,IF('Imputacion de Datos Indicador'!AC67&lt;&gt;"",1,0))</f>
        <v>0</v>
      </c>
      <c r="AD66" s="135">
        <f>IF('Datos de Indicador'!AD67="No Dato",1,IF('Imputacion de Datos Indicador'!AD67&lt;&gt;"",1,0))</f>
        <v>0</v>
      </c>
      <c r="AE66" s="135">
        <f>IF('Datos de Indicador'!AE67="No Dato",1,IF('Imputacion de Datos Indicador'!AE67&lt;&gt;"",1,0))</f>
        <v>0</v>
      </c>
      <c r="AF66" s="135">
        <f>IF('Datos de Indicador'!AF67="No Dato",1,IF('Imputacion de Datos Indicador'!AF67&lt;&gt;"",1,0))</f>
        <v>0</v>
      </c>
      <c r="AG66" s="135">
        <f>IF('Datos de Indicador'!AG67="No Dato",1,IF('Imputacion de Datos Indicador'!AG67&lt;&gt;"",1,0))</f>
        <v>0</v>
      </c>
      <c r="AH66" s="135">
        <f>IF('Datos de Indicador'!AH67="No Dato",1,IF('Imputacion de Datos Indicador'!AH67&lt;&gt;"",1,0))</f>
        <v>0</v>
      </c>
      <c r="AI66" s="135">
        <f>IF('Datos de Indicador'!AI67="No Dato",1,IF('Imputacion de Datos Indicador'!AI67&lt;&gt;"",1,0))</f>
        <v>0</v>
      </c>
      <c r="AJ66" s="135">
        <f>IF('Datos de Indicador'!AJ67="No Dato",1,IF('Imputacion de Datos Indicador'!AJ67&lt;&gt;"",1,0))</f>
        <v>0</v>
      </c>
      <c r="AK66" s="135">
        <f>IF('Datos de Indicador'!AK67="No Dato",1,IF('Imputacion de Datos Indicador'!AK67&lt;&gt;"",1,0))</f>
        <v>0</v>
      </c>
      <c r="AL66" s="135">
        <f>IF('Datos de Indicador'!AL67="No Dato",1,IF('Imputacion de Datos Indicador'!AL67&lt;&gt;"",1,0))</f>
        <v>0</v>
      </c>
      <c r="AM66" s="204">
        <f t="shared" si="0"/>
        <v>1</v>
      </c>
      <c r="AN66" s="44">
        <f t="shared" si="1"/>
        <v>2.8571428571428571E-2</v>
      </c>
    </row>
    <row r="67" spans="1:40" x14ac:dyDescent="0.25">
      <c r="A67" s="144" t="s">
        <v>43</v>
      </c>
      <c r="B67" s="139" t="s">
        <v>44</v>
      </c>
      <c r="C67" s="140">
        <v>501</v>
      </c>
      <c r="D67" s="135">
        <f>IF('Datos de Indicador'!D68="No Dato",1,IF('Imputacion de Datos Indicador'!D68&lt;&gt;"",1,0))</f>
        <v>0</v>
      </c>
      <c r="E67" s="135">
        <f>IF('Datos de Indicador'!E68="No Dato",1,IF('Imputacion de Datos Indicador'!E68&lt;&gt;"",1,0))</f>
        <v>0</v>
      </c>
      <c r="F67" s="135">
        <f>IF('Datos de Indicador'!F68="No Dato",1,IF('Imputacion de Datos Indicador'!F68&lt;&gt;"",1,0))</f>
        <v>0</v>
      </c>
      <c r="G67" s="135">
        <f>IF('Datos de Indicador'!G68="No Dato",1,IF('Imputacion de Datos Indicador'!G68&lt;&gt;"",1,0))</f>
        <v>0</v>
      </c>
      <c r="H67" s="135">
        <f>IF('Datos de Indicador'!H68="No Dato",1,IF('Imputacion de Datos Indicador'!H68&lt;&gt;"",1,0))</f>
        <v>0</v>
      </c>
      <c r="I67" s="135">
        <f>IF('Datos de Indicador'!I68="No Dato",1,IF('Imputacion de Datos Indicador'!I68&lt;&gt;"",1,0))</f>
        <v>0</v>
      </c>
      <c r="J67" s="135">
        <f>IF('Datos de Indicador'!J68="No Dato",1,IF('Imputacion de Datos Indicador'!J68&lt;&gt;"",1,0))</f>
        <v>0</v>
      </c>
      <c r="K67" s="135">
        <f>IF('Datos de Indicador'!K68="No Dato",1,IF('Imputacion de Datos Indicador'!K68&lt;&gt;"",1,0))</f>
        <v>0</v>
      </c>
      <c r="L67" s="135">
        <f>IF('Datos de Indicador'!L68="No Dato",1,IF('Imputacion de Datos Indicador'!L68&lt;&gt;"",1,0))</f>
        <v>0</v>
      </c>
      <c r="M67" s="135">
        <f>IF('Datos de Indicador'!M68="No Dato",1,IF('Imputacion de Datos Indicador'!M68&lt;&gt;"",1,0))</f>
        <v>0</v>
      </c>
      <c r="N67" s="135">
        <f>IF('Datos de Indicador'!N68="No Dato",1,IF('Imputacion de Datos Indicador'!N68&lt;&gt;"",1,0))</f>
        <v>0</v>
      </c>
      <c r="O67" s="135">
        <f>IF('Datos de Indicador'!O68="No Dato",1,IF('Imputacion de Datos Indicador'!O68&lt;&gt;"",1,0))</f>
        <v>0</v>
      </c>
      <c r="P67" s="135">
        <f>IF('Datos de Indicador'!P68="No Dato",1,IF('Imputacion de Datos Indicador'!P68&lt;&gt;"",1,0))</f>
        <v>0</v>
      </c>
      <c r="Q67" s="135">
        <f>IF('Datos de Indicador'!Q68="No Dato",1,IF('Imputacion de Datos Indicador'!Q68&lt;&gt;"",1,0))</f>
        <v>0</v>
      </c>
      <c r="R67" s="135">
        <f>IF('Datos de Indicador'!R68="No Dato",1,IF('Imputacion de Datos Indicador'!R68&lt;&gt;"",1,0))</f>
        <v>0</v>
      </c>
      <c r="S67" s="135">
        <f>IF('Datos de Indicador'!S68="No Dato",1,IF('Imputacion de Datos Indicador'!S68&lt;&gt;"",1,0))</f>
        <v>0</v>
      </c>
      <c r="T67" s="135">
        <f>IF('Datos de Indicador'!T68="No Dato",1,IF('Imputacion de Datos Indicador'!T68&lt;&gt;"",1,0))</f>
        <v>0</v>
      </c>
      <c r="U67" s="135">
        <f>IF('Datos de Indicador'!U68="No Dato",1,IF('Imputacion de Datos Indicador'!U68&lt;&gt;"",1,0))</f>
        <v>0</v>
      </c>
      <c r="V67" s="135">
        <f>IF('Datos de Indicador'!V68="No Dato",1,IF('Imputacion de Datos Indicador'!V68&lt;&gt;"",1,0))</f>
        <v>0</v>
      </c>
      <c r="W67" s="135">
        <f>IF('Datos de Indicador'!W68="No Dato",1,IF('Imputacion de Datos Indicador'!W68&lt;&gt;"",1,0))</f>
        <v>0</v>
      </c>
      <c r="X67" s="135">
        <f>IF('Datos de Indicador'!X68="No Dato",1,IF('Imputacion de Datos Indicador'!X68&lt;&gt;"",1,0))</f>
        <v>0</v>
      </c>
      <c r="Y67" s="135">
        <f>IF('Datos de Indicador'!Y68="No Dato",1,IF('Imputacion de Datos Indicador'!Y68&lt;&gt;"",1,0))</f>
        <v>0</v>
      </c>
      <c r="Z67" s="135">
        <f>IF('Datos de Indicador'!Z68="No Dato",1,IF('Imputacion de Datos Indicador'!Z68&lt;&gt;"",1,0))</f>
        <v>0</v>
      </c>
      <c r="AA67" s="135">
        <f>IF('Datos de Indicador'!AA68="No Dato",1,IF('Imputacion de Datos Indicador'!AA68&lt;&gt;"",1,0))</f>
        <v>0</v>
      </c>
      <c r="AB67" s="135">
        <f>IF('Datos de Indicador'!AB68="No Dato",1,IF('Imputacion de Datos Indicador'!AB68&lt;&gt;"",1,0))</f>
        <v>0</v>
      </c>
      <c r="AC67" s="135">
        <f>IF('Datos de Indicador'!AC68="No Dato",1,IF('Imputacion de Datos Indicador'!AC68&lt;&gt;"",1,0))</f>
        <v>0</v>
      </c>
      <c r="AD67" s="135">
        <f>IF('Datos de Indicador'!AD68="No Dato",1,IF('Imputacion de Datos Indicador'!AD68&lt;&gt;"",1,0))</f>
        <v>0</v>
      </c>
      <c r="AE67" s="135">
        <f>IF('Datos de Indicador'!AE68="No Dato",1,IF('Imputacion de Datos Indicador'!AE68&lt;&gt;"",1,0))</f>
        <v>0</v>
      </c>
      <c r="AF67" s="135">
        <f>IF('Datos de Indicador'!AF68="No Dato",1,IF('Imputacion de Datos Indicador'!AF68&lt;&gt;"",1,0))</f>
        <v>0</v>
      </c>
      <c r="AG67" s="135">
        <f>IF('Datos de Indicador'!AG68="No Dato",1,IF('Imputacion de Datos Indicador'!AG68&lt;&gt;"",1,0))</f>
        <v>0</v>
      </c>
      <c r="AH67" s="135">
        <f>IF('Datos de Indicador'!AH68="No Dato",1,IF('Imputacion de Datos Indicador'!AH68&lt;&gt;"",1,0))</f>
        <v>0</v>
      </c>
      <c r="AI67" s="135">
        <f>IF('Datos de Indicador'!AI68="No Dato",1,IF('Imputacion de Datos Indicador'!AI68&lt;&gt;"",1,0))</f>
        <v>0</v>
      </c>
      <c r="AJ67" s="135">
        <f>IF('Datos de Indicador'!AJ68="No Dato",1,IF('Imputacion de Datos Indicador'!AJ68&lt;&gt;"",1,0))</f>
        <v>0</v>
      </c>
      <c r="AK67" s="135">
        <f>IF('Datos de Indicador'!AK68="No Dato",1,IF('Imputacion de Datos Indicador'!AK68&lt;&gt;"",1,0))</f>
        <v>0</v>
      </c>
      <c r="AL67" s="135">
        <f>IF('Datos de Indicador'!AL68="No Dato",1,IF('Imputacion de Datos Indicador'!AL68&lt;&gt;"",1,0))</f>
        <v>0</v>
      </c>
      <c r="AM67" s="204">
        <f t="shared" si="0"/>
        <v>0</v>
      </c>
      <c r="AN67" s="44">
        <f t="shared" si="1"/>
        <v>0</v>
      </c>
    </row>
    <row r="68" spans="1:40" x14ac:dyDescent="0.25">
      <c r="A68" s="144" t="s">
        <v>43</v>
      </c>
      <c r="B68" s="139" t="s">
        <v>45</v>
      </c>
      <c r="C68" s="140">
        <v>502</v>
      </c>
      <c r="D68" s="135">
        <f>IF('Datos de Indicador'!D69="No Dato",1,IF('Imputacion de Datos Indicador'!D69&lt;&gt;"",1,0))</f>
        <v>0</v>
      </c>
      <c r="E68" s="135">
        <f>IF('Datos de Indicador'!E69="No Dato",1,IF('Imputacion de Datos Indicador'!E69&lt;&gt;"",1,0))</f>
        <v>0</v>
      </c>
      <c r="F68" s="135">
        <f>IF('Datos de Indicador'!F69="No Dato",1,IF('Imputacion de Datos Indicador'!F69&lt;&gt;"",1,0))</f>
        <v>0</v>
      </c>
      <c r="G68" s="135">
        <f>IF('Datos de Indicador'!G69="No Dato",1,IF('Imputacion de Datos Indicador'!G69&lt;&gt;"",1,0))</f>
        <v>0</v>
      </c>
      <c r="H68" s="135">
        <f>IF('Datos de Indicador'!H69="No Dato",1,IF('Imputacion de Datos Indicador'!H69&lt;&gt;"",1,0))</f>
        <v>0</v>
      </c>
      <c r="I68" s="135">
        <f>IF('Datos de Indicador'!I69="No Dato",1,IF('Imputacion de Datos Indicador'!I69&lt;&gt;"",1,0))</f>
        <v>0</v>
      </c>
      <c r="J68" s="135">
        <f>IF('Datos de Indicador'!J69="No Dato",1,IF('Imputacion de Datos Indicador'!J69&lt;&gt;"",1,0))</f>
        <v>0</v>
      </c>
      <c r="K68" s="135">
        <f>IF('Datos de Indicador'!K69="No Dato",1,IF('Imputacion de Datos Indicador'!K69&lt;&gt;"",1,0))</f>
        <v>0</v>
      </c>
      <c r="L68" s="135">
        <f>IF('Datos de Indicador'!L69="No Dato",1,IF('Imputacion de Datos Indicador'!L69&lt;&gt;"",1,0))</f>
        <v>0</v>
      </c>
      <c r="M68" s="135">
        <f>IF('Datos de Indicador'!M69="No Dato",1,IF('Imputacion de Datos Indicador'!M69&lt;&gt;"",1,0))</f>
        <v>0</v>
      </c>
      <c r="N68" s="135">
        <f>IF('Datos de Indicador'!N69="No Dato",1,IF('Imputacion de Datos Indicador'!N69&lt;&gt;"",1,0))</f>
        <v>0</v>
      </c>
      <c r="O68" s="135">
        <f>IF('Datos de Indicador'!O69="No Dato",1,IF('Imputacion de Datos Indicador'!O69&lt;&gt;"",1,0))</f>
        <v>0</v>
      </c>
      <c r="P68" s="135">
        <f>IF('Datos de Indicador'!P69="No Dato",1,IF('Imputacion de Datos Indicador'!P69&lt;&gt;"",1,0))</f>
        <v>0</v>
      </c>
      <c r="Q68" s="135">
        <f>IF('Datos de Indicador'!Q69="No Dato",1,IF('Imputacion de Datos Indicador'!Q69&lt;&gt;"",1,0))</f>
        <v>0</v>
      </c>
      <c r="R68" s="135">
        <f>IF('Datos de Indicador'!R69="No Dato",1,IF('Imputacion de Datos Indicador'!R69&lt;&gt;"",1,0))</f>
        <v>0</v>
      </c>
      <c r="S68" s="135">
        <f>IF('Datos de Indicador'!S69="No Dato",1,IF('Imputacion de Datos Indicador'!S69&lt;&gt;"",1,0))</f>
        <v>0</v>
      </c>
      <c r="T68" s="135">
        <f>IF('Datos de Indicador'!T69="No Dato",1,IF('Imputacion de Datos Indicador'!T69&lt;&gt;"",1,0))</f>
        <v>0</v>
      </c>
      <c r="U68" s="135">
        <f>IF('Datos de Indicador'!U69="No Dato",1,IF('Imputacion de Datos Indicador'!U69&lt;&gt;"",1,0))</f>
        <v>0</v>
      </c>
      <c r="V68" s="135">
        <f>IF('Datos de Indicador'!V69="No Dato",1,IF('Imputacion de Datos Indicador'!V69&lt;&gt;"",1,0))</f>
        <v>0</v>
      </c>
      <c r="W68" s="135">
        <f>IF('Datos de Indicador'!W69="No Dato",1,IF('Imputacion de Datos Indicador'!W69&lt;&gt;"",1,0))</f>
        <v>0</v>
      </c>
      <c r="X68" s="135">
        <f>IF('Datos de Indicador'!X69="No Dato",1,IF('Imputacion de Datos Indicador'!X69&lt;&gt;"",1,0))</f>
        <v>0</v>
      </c>
      <c r="Y68" s="135">
        <f>IF('Datos de Indicador'!Y69="No Dato",1,IF('Imputacion de Datos Indicador'!Y69&lt;&gt;"",1,0))</f>
        <v>0</v>
      </c>
      <c r="Z68" s="135">
        <f>IF('Datos de Indicador'!Z69="No Dato",1,IF('Imputacion de Datos Indicador'!Z69&lt;&gt;"",1,0))</f>
        <v>0</v>
      </c>
      <c r="AA68" s="135">
        <f>IF('Datos de Indicador'!AA69="No Dato",1,IF('Imputacion de Datos Indicador'!AA69&lt;&gt;"",1,0))</f>
        <v>0</v>
      </c>
      <c r="AB68" s="135">
        <f>IF('Datos de Indicador'!AB69="No Dato",1,IF('Imputacion de Datos Indicador'!AB69&lt;&gt;"",1,0))</f>
        <v>0</v>
      </c>
      <c r="AC68" s="135">
        <f>IF('Datos de Indicador'!AC69="No Dato",1,IF('Imputacion de Datos Indicador'!AC69&lt;&gt;"",1,0))</f>
        <v>0</v>
      </c>
      <c r="AD68" s="135">
        <f>IF('Datos de Indicador'!AD69="No Dato",1,IF('Imputacion de Datos Indicador'!AD69&lt;&gt;"",1,0))</f>
        <v>0</v>
      </c>
      <c r="AE68" s="135">
        <f>IF('Datos de Indicador'!AE69="No Dato",1,IF('Imputacion de Datos Indicador'!AE69&lt;&gt;"",1,0))</f>
        <v>0</v>
      </c>
      <c r="AF68" s="135">
        <f>IF('Datos de Indicador'!AF69="No Dato",1,IF('Imputacion de Datos Indicador'!AF69&lt;&gt;"",1,0))</f>
        <v>0</v>
      </c>
      <c r="AG68" s="135">
        <f>IF('Datos de Indicador'!AG69="No Dato",1,IF('Imputacion de Datos Indicador'!AG69&lt;&gt;"",1,0))</f>
        <v>0</v>
      </c>
      <c r="AH68" s="135">
        <f>IF('Datos de Indicador'!AH69="No Dato",1,IF('Imputacion de Datos Indicador'!AH69&lt;&gt;"",1,0))</f>
        <v>0</v>
      </c>
      <c r="AI68" s="135">
        <f>IF('Datos de Indicador'!AI69="No Dato",1,IF('Imputacion de Datos Indicador'!AI69&lt;&gt;"",1,0))</f>
        <v>0</v>
      </c>
      <c r="AJ68" s="135">
        <f>IF('Datos de Indicador'!AJ69="No Dato",1,IF('Imputacion de Datos Indicador'!AJ69&lt;&gt;"",1,0))</f>
        <v>0</v>
      </c>
      <c r="AK68" s="135">
        <f>IF('Datos de Indicador'!AK69="No Dato",1,IF('Imputacion de Datos Indicador'!AK69&lt;&gt;"",1,0))</f>
        <v>0</v>
      </c>
      <c r="AL68" s="135">
        <f>IF('Datos de Indicador'!AL69="No Dato",1,IF('Imputacion de Datos Indicador'!AL69&lt;&gt;"",1,0))</f>
        <v>0</v>
      </c>
      <c r="AM68" s="204">
        <f t="shared" si="0"/>
        <v>0</v>
      </c>
      <c r="AN68" s="44">
        <f t="shared" si="1"/>
        <v>0</v>
      </c>
    </row>
    <row r="69" spans="1:40" x14ac:dyDescent="0.25">
      <c r="A69" s="144" t="s">
        <v>43</v>
      </c>
      <c r="B69" s="139" t="s">
        <v>46</v>
      </c>
      <c r="C69" s="140">
        <v>503</v>
      </c>
      <c r="D69" s="135">
        <f>IF('Datos de Indicador'!D70="No Dato",1,IF('Imputacion de Datos Indicador'!D70&lt;&gt;"",1,0))</f>
        <v>0</v>
      </c>
      <c r="E69" s="135">
        <f>IF('Datos de Indicador'!E70="No Dato",1,IF('Imputacion de Datos Indicador'!E70&lt;&gt;"",1,0))</f>
        <v>0</v>
      </c>
      <c r="F69" s="135">
        <f>IF('Datos de Indicador'!F70="No Dato",1,IF('Imputacion de Datos Indicador'!F70&lt;&gt;"",1,0))</f>
        <v>0</v>
      </c>
      <c r="G69" s="135">
        <f>IF('Datos de Indicador'!G70="No Dato",1,IF('Imputacion de Datos Indicador'!G70&lt;&gt;"",1,0))</f>
        <v>0</v>
      </c>
      <c r="H69" s="135">
        <f>IF('Datos de Indicador'!H70="No Dato",1,IF('Imputacion de Datos Indicador'!H70&lt;&gt;"",1,0))</f>
        <v>0</v>
      </c>
      <c r="I69" s="135">
        <f>IF('Datos de Indicador'!I70="No Dato",1,IF('Imputacion de Datos Indicador'!I70&lt;&gt;"",1,0))</f>
        <v>0</v>
      </c>
      <c r="J69" s="135">
        <f>IF('Datos de Indicador'!J70="No Dato",1,IF('Imputacion de Datos Indicador'!J70&lt;&gt;"",1,0))</f>
        <v>0</v>
      </c>
      <c r="K69" s="135">
        <f>IF('Datos de Indicador'!K70="No Dato",1,IF('Imputacion de Datos Indicador'!K70&lt;&gt;"",1,0))</f>
        <v>0</v>
      </c>
      <c r="L69" s="135">
        <f>IF('Datos de Indicador'!L70="No Dato",1,IF('Imputacion de Datos Indicador'!L70&lt;&gt;"",1,0))</f>
        <v>0</v>
      </c>
      <c r="M69" s="135">
        <f>IF('Datos de Indicador'!M70="No Dato",1,IF('Imputacion de Datos Indicador'!M70&lt;&gt;"",1,0))</f>
        <v>0</v>
      </c>
      <c r="N69" s="135">
        <f>IF('Datos de Indicador'!N70="No Dato",1,IF('Imputacion de Datos Indicador'!N70&lt;&gt;"",1,0))</f>
        <v>0</v>
      </c>
      <c r="O69" s="135">
        <f>IF('Datos de Indicador'!O70="No Dato",1,IF('Imputacion de Datos Indicador'!O70&lt;&gt;"",1,0))</f>
        <v>0</v>
      </c>
      <c r="P69" s="135">
        <f>IF('Datos de Indicador'!P70="No Dato",1,IF('Imputacion de Datos Indicador'!P70&lt;&gt;"",1,0))</f>
        <v>0</v>
      </c>
      <c r="Q69" s="135">
        <f>IF('Datos de Indicador'!Q70="No Dato",1,IF('Imputacion de Datos Indicador'!Q70&lt;&gt;"",1,0))</f>
        <v>0</v>
      </c>
      <c r="R69" s="135">
        <f>IF('Datos de Indicador'!R70="No Dato",1,IF('Imputacion de Datos Indicador'!R70&lt;&gt;"",1,0))</f>
        <v>0</v>
      </c>
      <c r="S69" s="135">
        <f>IF('Datos de Indicador'!S70="No Dato",1,IF('Imputacion de Datos Indicador'!S70&lt;&gt;"",1,0))</f>
        <v>0</v>
      </c>
      <c r="T69" s="135">
        <f>IF('Datos de Indicador'!T70="No Dato",1,IF('Imputacion de Datos Indicador'!T70&lt;&gt;"",1,0))</f>
        <v>0</v>
      </c>
      <c r="U69" s="135">
        <f>IF('Datos de Indicador'!U70="No Dato",1,IF('Imputacion de Datos Indicador'!U70&lt;&gt;"",1,0))</f>
        <v>0</v>
      </c>
      <c r="V69" s="135">
        <f>IF('Datos de Indicador'!V70="No Dato",1,IF('Imputacion de Datos Indicador'!V70&lt;&gt;"",1,0))</f>
        <v>0</v>
      </c>
      <c r="W69" s="135">
        <f>IF('Datos de Indicador'!W70="No Dato",1,IF('Imputacion de Datos Indicador'!W70&lt;&gt;"",1,0))</f>
        <v>0</v>
      </c>
      <c r="X69" s="135">
        <f>IF('Datos de Indicador'!X70="No Dato",1,IF('Imputacion de Datos Indicador'!X70&lt;&gt;"",1,0))</f>
        <v>0</v>
      </c>
      <c r="Y69" s="135">
        <f>IF('Datos de Indicador'!Y70="No Dato",1,IF('Imputacion de Datos Indicador'!Y70&lt;&gt;"",1,0))</f>
        <v>0</v>
      </c>
      <c r="Z69" s="135">
        <f>IF('Datos de Indicador'!Z70="No Dato",1,IF('Imputacion de Datos Indicador'!Z70&lt;&gt;"",1,0))</f>
        <v>0</v>
      </c>
      <c r="AA69" s="135">
        <f>IF('Datos de Indicador'!AA70="No Dato",1,IF('Imputacion de Datos Indicador'!AA70&lt;&gt;"",1,0))</f>
        <v>0</v>
      </c>
      <c r="AB69" s="135">
        <f>IF('Datos de Indicador'!AB70="No Dato",1,IF('Imputacion de Datos Indicador'!AB70&lt;&gt;"",1,0))</f>
        <v>0</v>
      </c>
      <c r="AC69" s="135">
        <f>IF('Datos de Indicador'!AC70="No Dato",1,IF('Imputacion de Datos Indicador'!AC70&lt;&gt;"",1,0))</f>
        <v>0</v>
      </c>
      <c r="AD69" s="135">
        <f>IF('Datos de Indicador'!AD70="No Dato",1,IF('Imputacion de Datos Indicador'!AD70&lt;&gt;"",1,0))</f>
        <v>0</v>
      </c>
      <c r="AE69" s="135">
        <f>IF('Datos de Indicador'!AE70="No Dato",1,IF('Imputacion de Datos Indicador'!AE70&lt;&gt;"",1,0))</f>
        <v>0</v>
      </c>
      <c r="AF69" s="135">
        <f>IF('Datos de Indicador'!AF70="No Dato",1,IF('Imputacion de Datos Indicador'!AF70&lt;&gt;"",1,0))</f>
        <v>0</v>
      </c>
      <c r="AG69" s="135">
        <f>IF('Datos de Indicador'!AG70="No Dato",1,IF('Imputacion de Datos Indicador'!AG70&lt;&gt;"",1,0))</f>
        <v>0</v>
      </c>
      <c r="AH69" s="135">
        <f>IF('Datos de Indicador'!AH70="No Dato",1,IF('Imputacion de Datos Indicador'!AH70&lt;&gt;"",1,0))</f>
        <v>0</v>
      </c>
      <c r="AI69" s="135">
        <f>IF('Datos de Indicador'!AI70="No Dato",1,IF('Imputacion de Datos Indicador'!AI70&lt;&gt;"",1,0))</f>
        <v>0</v>
      </c>
      <c r="AJ69" s="135">
        <f>IF('Datos de Indicador'!AJ70="No Dato",1,IF('Imputacion de Datos Indicador'!AJ70&lt;&gt;"",1,0))</f>
        <v>0</v>
      </c>
      <c r="AK69" s="135">
        <f>IF('Datos de Indicador'!AK70="No Dato",1,IF('Imputacion de Datos Indicador'!AK70&lt;&gt;"",1,0))</f>
        <v>0</v>
      </c>
      <c r="AL69" s="135">
        <f>IF('Datos de Indicador'!AL70="No Dato",1,IF('Imputacion de Datos Indicador'!AL70&lt;&gt;"",1,0))</f>
        <v>0</v>
      </c>
      <c r="AM69" s="204">
        <f t="shared" ref="AM69:AM132" si="2" xml:space="preserve"> SUM(D69:AL69)</f>
        <v>0</v>
      </c>
      <c r="AN69" s="44">
        <f t="shared" si="1"/>
        <v>0</v>
      </c>
    </row>
    <row r="70" spans="1:40" x14ac:dyDescent="0.25">
      <c r="A70" s="144" t="s">
        <v>43</v>
      </c>
      <c r="B70" s="139" t="s">
        <v>47</v>
      </c>
      <c r="C70" s="140">
        <v>504</v>
      </c>
      <c r="D70" s="135">
        <f>IF('Datos de Indicador'!D71="No Dato",1,IF('Imputacion de Datos Indicador'!D71&lt;&gt;"",1,0))</f>
        <v>0</v>
      </c>
      <c r="E70" s="135">
        <f>IF('Datos de Indicador'!E71="No Dato",1,IF('Imputacion de Datos Indicador'!E71&lt;&gt;"",1,0))</f>
        <v>0</v>
      </c>
      <c r="F70" s="135">
        <f>IF('Datos de Indicador'!F71="No Dato",1,IF('Imputacion de Datos Indicador'!F71&lt;&gt;"",1,0))</f>
        <v>0</v>
      </c>
      <c r="G70" s="135">
        <f>IF('Datos de Indicador'!G71="No Dato",1,IF('Imputacion de Datos Indicador'!G71&lt;&gt;"",1,0))</f>
        <v>0</v>
      </c>
      <c r="H70" s="135">
        <f>IF('Datos de Indicador'!H71="No Dato",1,IF('Imputacion de Datos Indicador'!H71&lt;&gt;"",1,0))</f>
        <v>0</v>
      </c>
      <c r="I70" s="135">
        <f>IF('Datos de Indicador'!I71="No Dato",1,IF('Imputacion de Datos Indicador'!I71&lt;&gt;"",1,0))</f>
        <v>0</v>
      </c>
      <c r="J70" s="135">
        <f>IF('Datos de Indicador'!J71="No Dato",1,IF('Imputacion de Datos Indicador'!J71&lt;&gt;"",1,0))</f>
        <v>0</v>
      </c>
      <c r="K70" s="135">
        <f>IF('Datos de Indicador'!K71="No Dato",1,IF('Imputacion de Datos Indicador'!K71&lt;&gt;"",1,0))</f>
        <v>0</v>
      </c>
      <c r="L70" s="135">
        <f>IF('Datos de Indicador'!L71="No Dato",1,IF('Imputacion de Datos Indicador'!L71&lt;&gt;"",1,0))</f>
        <v>0</v>
      </c>
      <c r="M70" s="135">
        <f>IF('Datos de Indicador'!M71="No Dato",1,IF('Imputacion de Datos Indicador'!M71&lt;&gt;"",1,0))</f>
        <v>0</v>
      </c>
      <c r="N70" s="135">
        <f>IF('Datos de Indicador'!N71="No Dato",1,IF('Imputacion de Datos Indicador'!N71&lt;&gt;"",1,0))</f>
        <v>0</v>
      </c>
      <c r="O70" s="135">
        <f>IF('Datos de Indicador'!O71="No Dato",1,IF('Imputacion de Datos Indicador'!O71&lt;&gt;"",1,0))</f>
        <v>0</v>
      </c>
      <c r="P70" s="135">
        <f>IF('Datos de Indicador'!P71="No Dato",1,IF('Imputacion de Datos Indicador'!P71&lt;&gt;"",1,0))</f>
        <v>0</v>
      </c>
      <c r="Q70" s="135">
        <f>IF('Datos de Indicador'!Q71="No Dato",1,IF('Imputacion de Datos Indicador'!Q71&lt;&gt;"",1,0))</f>
        <v>0</v>
      </c>
      <c r="R70" s="135">
        <f>IF('Datos de Indicador'!R71="No Dato",1,IF('Imputacion de Datos Indicador'!R71&lt;&gt;"",1,0))</f>
        <v>0</v>
      </c>
      <c r="S70" s="135">
        <f>IF('Datos de Indicador'!S71="No Dato",1,IF('Imputacion de Datos Indicador'!S71&lt;&gt;"",1,0))</f>
        <v>0</v>
      </c>
      <c r="T70" s="135">
        <f>IF('Datos de Indicador'!T71="No Dato",1,IF('Imputacion de Datos Indicador'!T71&lt;&gt;"",1,0))</f>
        <v>0</v>
      </c>
      <c r="U70" s="135">
        <f>IF('Datos de Indicador'!U71="No Dato",1,IF('Imputacion de Datos Indicador'!U71&lt;&gt;"",1,0))</f>
        <v>0</v>
      </c>
      <c r="V70" s="135">
        <f>IF('Datos de Indicador'!V71="No Dato",1,IF('Imputacion de Datos Indicador'!V71&lt;&gt;"",1,0))</f>
        <v>0</v>
      </c>
      <c r="W70" s="135">
        <f>IF('Datos de Indicador'!W71="No Dato",1,IF('Imputacion de Datos Indicador'!W71&lt;&gt;"",1,0))</f>
        <v>0</v>
      </c>
      <c r="X70" s="135">
        <f>IF('Datos de Indicador'!X71="No Dato",1,IF('Imputacion de Datos Indicador'!X71&lt;&gt;"",1,0))</f>
        <v>0</v>
      </c>
      <c r="Y70" s="135">
        <f>IF('Datos de Indicador'!Y71="No Dato",1,IF('Imputacion de Datos Indicador'!Y71&lt;&gt;"",1,0))</f>
        <v>0</v>
      </c>
      <c r="Z70" s="135">
        <f>IF('Datos de Indicador'!Z71="No Dato",1,IF('Imputacion de Datos Indicador'!Z71&lt;&gt;"",1,0))</f>
        <v>0</v>
      </c>
      <c r="AA70" s="135">
        <f>IF('Datos de Indicador'!AA71="No Dato",1,IF('Imputacion de Datos Indicador'!AA71&lt;&gt;"",1,0))</f>
        <v>0</v>
      </c>
      <c r="AB70" s="135">
        <f>IF('Datos de Indicador'!AB71="No Dato",1,IF('Imputacion de Datos Indicador'!AB71&lt;&gt;"",1,0))</f>
        <v>0</v>
      </c>
      <c r="AC70" s="135">
        <f>IF('Datos de Indicador'!AC71="No Dato",1,IF('Imputacion de Datos Indicador'!AC71&lt;&gt;"",1,0))</f>
        <v>0</v>
      </c>
      <c r="AD70" s="135">
        <f>IF('Datos de Indicador'!AD71="No Dato",1,IF('Imputacion de Datos Indicador'!AD71&lt;&gt;"",1,0))</f>
        <v>0</v>
      </c>
      <c r="AE70" s="135">
        <f>IF('Datos de Indicador'!AE71="No Dato",1,IF('Imputacion de Datos Indicador'!AE71&lt;&gt;"",1,0))</f>
        <v>0</v>
      </c>
      <c r="AF70" s="135">
        <f>IF('Datos de Indicador'!AF71="No Dato",1,IF('Imputacion de Datos Indicador'!AF71&lt;&gt;"",1,0))</f>
        <v>0</v>
      </c>
      <c r="AG70" s="135">
        <f>IF('Datos de Indicador'!AG71="No Dato",1,IF('Imputacion de Datos Indicador'!AG71&lt;&gt;"",1,0))</f>
        <v>0</v>
      </c>
      <c r="AH70" s="135">
        <f>IF('Datos de Indicador'!AH71="No Dato",1,IF('Imputacion de Datos Indicador'!AH71&lt;&gt;"",1,0))</f>
        <v>0</v>
      </c>
      <c r="AI70" s="135">
        <f>IF('Datos de Indicador'!AI71="No Dato",1,IF('Imputacion de Datos Indicador'!AI71&lt;&gt;"",1,0))</f>
        <v>0</v>
      </c>
      <c r="AJ70" s="135">
        <f>IF('Datos de Indicador'!AJ71="No Dato",1,IF('Imputacion de Datos Indicador'!AJ71&lt;&gt;"",1,0))</f>
        <v>0</v>
      </c>
      <c r="AK70" s="135">
        <f>IF('Datos de Indicador'!AK71="No Dato",1,IF('Imputacion de Datos Indicador'!AK71&lt;&gt;"",1,0))</f>
        <v>0</v>
      </c>
      <c r="AL70" s="135">
        <f>IF('Datos de Indicador'!AL71="No Dato",1,IF('Imputacion de Datos Indicador'!AL71&lt;&gt;"",1,0))</f>
        <v>0</v>
      </c>
      <c r="AM70" s="204">
        <f t="shared" si="2"/>
        <v>0</v>
      </c>
      <c r="AN70" s="44">
        <f t="shared" ref="AN70:AN133" si="3">AM70/35</f>
        <v>0</v>
      </c>
    </row>
    <row r="71" spans="1:40" x14ac:dyDescent="0.25">
      <c r="A71" s="144" t="s">
        <v>43</v>
      </c>
      <c r="B71" s="139" t="s">
        <v>48</v>
      </c>
      <c r="C71" s="140">
        <v>505</v>
      </c>
      <c r="D71" s="135">
        <f>IF('Datos de Indicador'!D72="No Dato",1,IF('Imputacion de Datos Indicador'!D72&lt;&gt;"",1,0))</f>
        <v>0</v>
      </c>
      <c r="E71" s="135">
        <f>IF('Datos de Indicador'!E72="No Dato",1,IF('Imputacion de Datos Indicador'!E72&lt;&gt;"",1,0))</f>
        <v>0</v>
      </c>
      <c r="F71" s="135">
        <f>IF('Datos de Indicador'!F72="No Dato",1,IF('Imputacion de Datos Indicador'!F72&lt;&gt;"",1,0))</f>
        <v>0</v>
      </c>
      <c r="G71" s="135">
        <f>IF('Datos de Indicador'!G72="No Dato",1,IF('Imputacion de Datos Indicador'!G72&lt;&gt;"",1,0))</f>
        <v>0</v>
      </c>
      <c r="H71" s="135">
        <f>IF('Datos de Indicador'!H72="No Dato",1,IF('Imputacion de Datos Indicador'!H72&lt;&gt;"",1,0))</f>
        <v>0</v>
      </c>
      <c r="I71" s="135">
        <f>IF('Datos de Indicador'!I72="No Dato",1,IF('Imputacion de Datos Indicador'!I72&lt;&gt;"",1,0))</f>
        <v>0</v>
      </c>
      <c r="J71" s="135">
        <f>IF('Datos de Indicador'!J72="No Dato",1,IF('Imputacion de Datos Indicador'!J72&lt;&gt;"",1,0))</f>
        <v>0</v>
      </c>
      <c r="K71" s="135">
        <f>IF('Datos de Indicador'!K72="No Dato",1,IF('Imputacion de Datos Indicador'!K72&lt;&gt;"",1,0))</f>
        <v>0</v>
      </c>
      <c r="L71" s="135">
        <f>IF('Datos de Indicador'!L72="No Dato",1,IF('Imputacion de Datos Indicador'!L72&lt;&gt;"",1,0))</f>
        <v>0</v>
      </c>
      <c r="M71" s="135">
        <f>IF('Datos de Indicador'!M72="No Dato",1,IF('Imputacion de Datos Indicador'!M72&lt;&gt;"",1,0))</f>
        <v>0</v>
      </c>
      <c r="N71" s="135">
        <f>IF('Datos de Indicador'!N72="No Dato",1,IF('Imputacion de Datos Indicador'!N72&lt;&gt;"",1,0))</f>
        <v>0</v>
      </c>
      <c r="O71" s="135">
        <f>IF('Datos de Indicador'!O72="No Dato",1,IF('Imputacion de Datos Indicador'!O72&lt;&gt;"",1,0))</f>
        <v>0</v>
      </c>
      <c r="P71" s="135">
        <f>IF('Datos de Indicador'!P72="No Dato",1,IF('Imputacion de Datos Indicador'!P72&lt;&gt;"",1,0))</f>
        <v>0</v>
      </c>
      <c r="Q71" s="135">
        <f>IF('Datos de Indicador'!Q72="No Dato",1,IF('Imputacion de Datos Indicador'!Q72&lt;&gt;"",1,0))</f>
        <v>0</v>
      </c>
      <c r="R71" s="135">
        <f>IF('Datos de Indicador'!R72="No Dato",1,IF('Imputacion de Datos Indicador'!R72&lt;&gt;"",1,0))</f>
        <v>0</v>
      </c>
      <c r="S71" s="135">
        <f>IF('Datos de Indicador'!S72="No Dato",1,IF('Imputacion de Datos Indicador'!S72&lt;&gt;"",1,0))</f>
        <v>0</v>
      </c>
      <c r="T71" s="135">
        <f>IF('Datos de Indicador'!T72="No Dato",1,IF('Imputacion de Datos Indicador'!T72&lt;&gt;"",1,0))</f>
        <v>0</v>
      </c>
      <c r="U71" s="135">
        <f>IF('Datos de Indicador'!U72="No Dato",1,IF('Imputacion de Datos Indicador'!U72&lt;&gt;"",1,0))</f>
        <v>0</v>
      </c>
      <c r="V71" s="135">
        <f>IF('Datos de Indicador'!V72="No Dato",1,IF('Imputacion de Datos Indicador'!V72&lt;&gt;"",1,0))</f>
        <v>0</v>
      </c>
      <c r="W71" s="135">
        <f>IF('Datos de Indicador'!W72="No Dato",1,IF('Imputacion de Datos Indicador'!W72&lt;&gt;"",1,0))</f>
        <v>0</v>
      </c>
      <c r="X71" s="135">
        <f>IF('Datos de Indicador'!X72="No Dato",1,IF('Imputacion de Datos Indicador'!X72&lt;&gt;"",1,0))</f>
        <v>0</v>
      </c>
      <c r="Y71" s="135">
        <f>IF('Datos de Indicador'!Y72="No Dato",1,IF('Imputacion de Datos Indicador'!Y72&lt;&gt;"",1,0))</f>
        <v>0</v>
      </c>
      <c r="Z71" s="135">
        <f>IF('Datos de Indicador'!Z72="No Dato",1,IF('Imputacion de Datos Indicador'!Z72&lt;&gt;"",1,0))</f>
        <v>0</v>
      </c>
      <c r="AA71" s="135">
        <f>IF('Datos de Indicador'!AA72="No Dato",1,IF('Imputacion de Datos Indicador'!AA72&lt;&gt;"",1,0))</f>
        <v>0</v>
      </c>
      <c r="AB71" s="135">
        <f>IF('Datos de Indicador'!AB72="No Dato",1,IF('Imputacion de Datos Indicador'!AB72&lt;&gt;"",1,0))</f>
        <v>0</v>
      </c>
      <c r="AC71" s="135">
        <f>IF('Datos de Indicador'!AC72="No Dato",1,IF('Imputacion de Datos Indicador'!AC72&lt;&gt;"",1,0))</f>
        <v>0</v>
      </c>
      <c r="AD71" s="135">
        <f>IF('Datos de Indicador'!AD72="No Dato",1,IF('Imputacion de Datos Indicador'!AD72&lt;&gt;"",1,0))</f>
        <v>0</v>
      </c>
      <c r="AE71" s="135">
        <f>IF('Datos de Indicador'!AE72="No Dato",1,IF('Imputacion de Datos Indicador'!AE72&lt;&gt;"",1,0))</f>
        <v>0</v>
      </c>
      <c r="AF71" s="135">
        <f>IF('Datos de Indicador'!AF72="No Dato",1,IF('Imputacion de Datos Indicador'!AF72&lt;&gt;"",1,0))</f>
        <v>0</v>
      </c>
      <c r="AG71" s="135">
        <f>IF('Datos de Indicador'!AG72="No Dato",1,IF('Imputacion de Datos Indicador'!AG72&lt;&gt;"",1,0))</f>
        <v>0</v>
      </c>
      <c r="AH71" s="135">
        <f>IF('Datos de Indicador'!AH72="No Dato",1,IF('Imputacion de Datos Indicador'!AH72&lt;&gt;"",1,0))</f>
        <v>0</v>
      </c>
      <c r="AI71" s="135">
        <f>IF('Datos de Indicador'!AI72="No Dato",1,IF('Imputacion de Datos Indicador'!AI72&lt;&gt;"",1,0))</f>
        <v>0</v>
      </c>
      <c r="AJ71" s="135">
        <f>IF('Datos de Indicador'!AJ72="No Dato",1,IF('Imputacion de Datos Indicador'!AJ72&lt;&gt;"",1,0))</f>
        <v>0</v>
      </c>
      <c r="AK71" s="135">
        <f>IF('Datos de Indicador'!AK72="No Dato",1,IF('Imputacion de Datos Indicador'!AK72&lt;&gt;"",1,0))</f>
        <v>0</v>
      </c>
      <c r="AL71" s="135">
        <f>IF('Datos de Indicador'!AL72="No Dato",1,IF('Imputacion de Datos Indicador'!AL72&lt;&gt;"",1,0))</f>
        <v>0</v>
      </c>
      <c r="AM71" s="204">
        <f t="shared" si="2"/>
        <v>0</v>
      </c>
      <c r="AN71" s="44">
        <f t="shared" si="3"/>
        <v>0</v>
      </c>
    </row>
    <row r="72" spans="1:40" x14ac:dyDescent="0.25">
      <c r="A72" s="144" t="s">
        <v>43</v>
      </c>
      <c r="B72" s="139" t="s">
        <v>49</v>
      </c>
      <c r="C72" s="140">
        <v>506</v>
      </c>
      <c r="D72" s="135">
        <f>IF('Datos de Indicador'!D73="No Dato",1,IF('Imputacion de Datos Indicador'!D73&lt;&gt;"",1,0))</f>
        <v>0</v>
      </c>
      <c r="E72" s="135">
        <f>IF('Datos de Indicador'!E73="No Dato",1,IF('Imputacion de Datos Indicador'!E73&lt;&gt;"",1,0))</f>
        <v>0</v>
      </c>
      <c r="F72" s="135">
        <f>IF('Datos de Indicador'!F73="No Dato",1,IF('Imputacion de Datos Indicador'!F73&lt;&gt;"",1,0))</f>
        <v>0</v>
      </c>
      <c r="G72" s="135">
        <f>IF('Datos de Indicador'!G73="No Dato",1,IF('Imputacion de Datos Indicador'!G73&lt;&gt;"",1,0))</f>
        <v>0</v>
      </c>
      <c r="H72" s="135">
        <f>IF('Datos de Indicador'!H73="No Dato",1,IF('Imputacion de Datos Indicador'!H73&lt;&gt;"",1,0))</f>
        <v>0</v>
      </c>
      <c r="I72" s="135">
        <f>IF('Datos de Indicador'!I73="No Dato",1,IF('Imputacion de Datos Indicador'!I73&lt;&gt;"",1,0))</f>
        <v>0</v>
      </c>
      <c r="J72" s="135">
        <f>IF('Datos de Indicador'!J73="No Dato",1,IF('Imputacion de Datos Indicador'!J73&lt;&gt;"",1,0))</f>
        <v>0</v>
      </c>
      <c r="K72" s="135">
        <f>IF('Datos de Indicador'!K73="No Dato",1,IF('Imputacion de Datos Indicador'!K73&lt;&gt;"",1,0))</f>
        <v>0</v>
      </c>
      <c r="L72" s="135">
        <f>IF('Datos de Indicador'!L73="No Dato",1,IF('Imputacion de Datos Indicador'!L73&lt;&gt;"",1,0))</f>
        <v>0</v>
      </c>
      <c r="M72" s="135">
        <f>IF('Datos de Indicador'!M73="No Dato",1,IF('Imputacion de Datos Indicador'!M73&lt;&gt;"",1,0))</f>
        <v>0</v>
      </c>
      <c r="N72" s="135">
        <f>IF('Datos de Indicador'!N73="No Dato",1,IF('Imputacion de Datos Indicador'!N73&lt;&gt;"",1,0))</f>
        <v>0</v>
      </c>
      <c r="O72" s="135">
        <f>IF('Datos de Indicador'!O73="No Dato",1,IF('Imputacion de Datos Indicador'!O73&lt;&gt;"",1,0))</f>
        <v>0</v>
      </c>
      <c r="P72" s="135">
        <f>IF('Datos de Indicador'!P73="No Dato",1,IF('Imputacion de Datos Indicador'!P73&lt;&gt;"",1,0))</f>
        <v>0</v>
      </c>
      <c r="Q72" s="135">
        <f>IF('Datos de Indicador'!Q73="No Dato",1,IF('Imputacion de Datos Indicador'!Q73&lt;&gt;"",1,0))</f>
        <v>0</v>
      </c>
      <c r="R72" s="135">
        <f>IF('Datos de Indicador'!R73="No Dato",1,IF('Imputacion de Datos Indicador'!R73&lt;&gt;"",1,0))</f>
        <v>0</v>
      </c>
      <c r="S72" s="135">
        <f>IF('Datos de Indicador'!S73="No Dato",1,IF('Imputacion de Datos Indicador'!S73&lt;&gt;"",1,0))</f>
        <v>0</v>
      </c>
      <c r="T72" s="135">
        <f>IF('Datos de Indicador'!T73="No Dato",1,IF('Imputacion de Datos Indicador'!T73&lt;&gt;"",1,0))</f>
        <v>0</v>
      </c>
      <c r="U72" s="135">
        <f>IF('Datos de Indicador'!U73="No Dato",1,IF('Imputacion de Datos Indicador'!U73&lt;&gt;"",1,0))</f>
        <v>0</v>
      </c>
      <c r="V72" s="135">
        <f>IF('Datos de Indicador'!V73="No Dato",1,IF('Imputacion de Datos Indicador'!V73&lt;&gt;"",1,0))</f>
        <v>0</v>
      </c>
      <c r="W72" s="135">
        <f>IF('Datos de Indicador'!W73="No Dato",1,IF('Imputacion de Datos Indicador'!W73&lt;&gt;"",1,0))</f>
        <v>0</v>
      </c>
      <c r="X72" s="135">
        <f>IF('Datos de Indicador'!X73="No Dato",1,IF('Imputacion de Datos Indicador'!X73&lt;&gt;"",1,0))</f>
        <v>0</v>
      </c>
      <c r="Y72" s="135">
        <f>IF('Datos de Indicador'!Y73="No Dato",1,IF('Imputacion de Datos Indicador'!Y73&lt;&gt;"",1,0))</f>
        <v>0</v>
      </c>
      <c r="Z72" s="135">
        <f>IF('Datos de Indicador'!Z73="No Dato",1,IF('Imputacion de Datos Indicador'!Z73&lt;&gt;"",1,0))</f>
        <v>0</v>
      </c>
      <c r="AA72" s="135">
        <f>IF('Datos de Indicador'!AA73="No Dato",1,IF('Imputacion de Datos Indicador'!AA73&lt;&gt;"",1,0))</f>
        <v>0</v>
      </c>
      <c r="AB72" s="135">
        <f>IF('Datos de Indicador'!AB73="No Dato",1,IF('Imputacion de Datos Indicador'!AB73&lt;&gt;"",1,0))</f>
        <v>0</v>
      </c>
      <c r="AC72" s="135">
        <f>IF('Datos de Indicador'!AC73="No Dato",1,IF('Imputacion de Datos Indicador'!AC73&lt;&gt;"",1,0))</f>
        <v>0</v>
      </c>
      <c r="AD72" s="135">
        <f>IF('Datos de Indicador'!AD73="No Dato",1,IF('Imputacion de Datos Indicador'!AD73&lt;&gt;"",1,0))</f>
        <v>0</v>
      </c>
      <c r="AE72" s="135">
        <f>IF('Datos de Indicador'!AE73="No Dato",1,IF('Imputacion de Datos Indicador'!AE73&lt;&gt;"",1,0))</f>
        <v>0</v>
      </c>
      <c r="AF72" s="135">
        <f>IF('Datos de Indicador'!AF73="No Dato",1,IF('Imputacion de Datos Indicador'!AF73&lt;&gt;"",1,0))</f>
        <v>0</v>
      </c>
      <c r="AG72" s="135">
        <f>IF('Datos de Indicador'!AG73="No Dato",1,IF('Imputacion de Datos Indicador'!AG73&lt;&gt;"",1,0))</f>
        <v>0</v>
      </c>
      <c r="AH72" s="135">
        <f>IF('Datos de Indicador'!AH73="No Dato",1,IF('Imputacion de Datos Indicador'!AH73&lt;&gt;"",1,0))</f>
        <v>0</v>
      </c>
      <c r="AI72" s="135">
        <f>IF('Datos de Indicador'!AI73="No Dato",1,IF('Imputacion de Datos Indicador'!AI73&lt;&gt;"",1,0))</f>
        <v>0</v>
      </c>
      <c r="AJ72" s="135">
        <f>IF('Datos de Indicador'!AJ73="No Dato",1,IF('Imputacion de Datos Indicador'!AJ73&lt;&gt;"",1,0))</f>
        <v>0</v>
      </c>
      <c r="AK72" s="135">
        <f>IF('Datos de Indicador'!AK73="No Dato",1,IF('Imputacion de Datos Indicador'!AK73&lt;&gt;"",1,0))</f>
        <v>0</v>
      </c>
      <c r="AL72" s="135">
        <f>IF('Datos de Indicador'!AL73="No Dato",1,IF('Imputacion de Datos Indicador'!AL73&lt;&gt;"",1,0))</f>
        <v>0</v>
      </c>
      <c r="AM72" s="204">
        <f t="shared" si="2"/>
        <v>0</v>
      </c>
      <c r="AN72" s="44">
        <f t="shared" si="3"/>
        <v>0</v>
      </c>
    </row>
    <row r="73" spans="1:40" x14ac:dyDescent="0.25">
      <c r="A73" s="144" t="s">
        <v>43</v>
      </c>
      <c r="B73" s="139" t="s">
        <v>50</v>
      </c>
      <c r="C73" s="140">
        <v>507</v>
      </c>
      <c r="D73" s="135">
        <f>IF('Datos de Indicador'!D74="No Dato",1,IF('Imputacion de Datos Indicador'!D74&lt;&gt;"",1,0))</f>
        <v>0</v>
      </c>
      <c r="E73" s="135">
        <f>IF('Datos de Indicador'!E74="No Dato",1,IF('Imputacion de Datos Indicador'!E74&lt;&gt;"",1,0))</f>
        <v>0</v>
      </c>
      <c r="F73" s="135">
        <f>IF('Datos de Indicador'!F74="No Dato",1,IF('Imputacion de Datos Indicador'!F74&lt;&gt;"",1,0))</f>
        <v>0</v>
      </c>
      <c r="G73" s="135">
        <f>IF('Datos de Indicador'!G74="No Dato",1,IF('Imputacion de Datos Indicador'!G74&lt;&gt;"",1,0))</f>
        <v>0</v>
      </c>
      <c r="H73" s="135">
        <f>IF('Datos de Indicador'!H74="No Dato",1,IF('Imputacion de Datos Indicador'!H74&lt;&gt;"",1,0))</f>
        <v>0</v>
      </c>
      <c r="I73" s="135">
        <f>IF('Datos de Indicador'!I74="No Dato",1,IF('Imputacion de Datos Indicador'!I74&lt;&gt;"",1,0))</f>
        <v>0</v>
      </c>
      <c r="J73" s="135">
        <f>IF('Datos de Indicador'!J74="No Dato",1,IF('Imputacion de Datos Indicador'!J74&lt;&gt;"",1,0))</f>
        <v>0</v>
      </c>
      <c r="K73" s="135">
        <f>IF('Datos de Indicador'!K74="No Dato",1,IF('Imputacion de Datos Indicador'!K74&lt;&gt;"",1,0))</f>
        <v>0</v>
      </c>
      <c r="L73" s="135">
        <f>IF('Datos de Indicador'!L74="No Dato",1,IF('Imputacion de Datos Indicador'!L74&lt;&gt;"",1,0))</f>
        <v>0</v>
      </c>
      <c r="M73" s="135">
        <f>IF('Datos de Indicador'!M74="No Dato",1,IF('Imputacion de Datos Indicador'!M74&lt;&gt;"",1,0))</f>
        <v>0</v>
      </c>
      <c r="N73" s="135">
        <f>IF('Datos de Indicador'!N74="No Dato",1,IF('Imputacion de Datos Indicador'!N74&lt;&gt;"",1,0))</f>
        <v>0</v>
      </c>
      <c r="O73" s="135">
        <f>IF('Datos de Indicador'!O74="No Dato",1,IF('Imputacion de Datos Indicador'!O74&lt;&gt;"",1,0))</f>
        <v>0</v>
      </c>
      <c r="P73" s="135">
        <f>IF('Datos de Indicador'!P74="No Dato",1,IF('Imputacion de Datos Indicador'!P74&lt;&gt;"",1,0))</f>
        <v>0</v>
      </c>
      <c r="Q73" s="135">
        <f>IF('Datos de Indicador'!Q74="No Dato",1,IF('Imputacion de Datos Indicador'!Q74&lt;&gt;"",1,0))</f>
        <v>0</v>
      </c>
      <c r="R73" s="135">
        <f>IF('Datos de Indicador'!R74="No Dato",1,IF('Imputacion de Datos Indicador'!R74&lt;&gt;"",1,0))</f>
        <v>0</v>
      </c>
      <c r="S73" s="135">
        <f>IF('Datos de Indicador'!S74="No Dato",1,IF('Imputacion de Datos Indicador'!S74&lt;&gt;"",1,0))</f>
        <v>0</v>
      </c>
      <c r="T73" s="135">
        <f>IF('Datos de Indicador'!T74="No Dato",1,IF('Imputacion de Datos Indicador'!T74&lt;&gt;"",1,0))</f>
        <v>0</v>
      </c>
      <c r="U73" s="135">
        <f>IF('Datos de Indicador'!U74="No Dato",1,IF('Imputacion de Datos Indicador'!U74&lt;&gt;"",1,0))</f>
        <v>0</v>
      </c>
      <c r="V73" s="135">
        <f>IF('Datos de Indicador'!V74="No Dato",1,IF('Imputacion de Datos Indicador'!V74&lt;&gt;"",1,0))</f>
        <v>0</v>
      </c>
      <c r="W73" s="135">
        <f>IF('Datos de Indicador'!W74="No Dato",1,IF('Imputacion de Datos Indicador'!W74&lt;&gt;"",1,0))</f>
        <v>0</v>
      </c>
      <c r="X73" s="135">
        <f>IF('Datos de Indicador'!X74="No Dato",1,IF('Imputacion de Datos Indicador'!X74&lt;&gt;"",1,0))</f>
        <v>0</v>
      </c>
      <c r="Y73" s="135">
        <f>IF('Datos de Indicador'!Y74="No Dato",1,IF('Imputacion de Datos Indicador'!Y74&lt;&gt;"",1,0))</f>
        <v>0</v>
      </c>
      <c r="Z73" s="135">
        <f>IF('Datos de Indicador'!Z74="No Dato",1,IF('Imputacion de Datos Indicador'!Z74&lt;&gt;"",1,0))</f>
        <v>0</v>
      </c>
      <c r="AA73" s="135">
        <f>IF('Datos de Indicador'!AA74="No Dato",1,IF('Imputacion de Datos Indicador'!AA74&lt;&gt;"",1,0))</f>
        <v>0</v>
      </c>
      <c r="AB73" s="135">
        <f>IF('Datos de Indicador'!AB74="No Dato",1,IF('Imputacion de Datos Indicador'!AB74&lt;&gt;"",1,0))</f>
        <v>0</v>
      </c>
      <c r="AC73" s="135">
        <f>IF('Datos de Indicador'!AC74="No Dato",1,IF('Imputacion de Datos Indicador'!AC74&lt;&gt;"",1,0))</f>
        <v>0</v>
      </c>
      <c r="AD73" s="135">
        <f>IF('Datos de Indicador'!AD74="No Dato",1,IF('Imputacion de Datos Indicador'!AD74&lt;&gt;"",1,0))</f>
        <v>0</v>
      </c>
      <c r="AE73" s="135">
        <f>IF('Datos de Indicador'!AE74="No Dato",1,IF('Imputacion de Datos Indicador'!AE74&lt;&gt;"",1,0))</f>
        <v>0</v>
      </c>
      <c r="AF73" s="135">
        <f>IF('Datos de Indicador'!AF74="No Dato",1,IF('Imputacion de Datos Indicador'!AF74&lt;&gt;"",1,0))</f>
        <v>0</v>
      </c>
      <c r="AG73" s="135">
        <f>IF('Datos de Indicador'!AG74="No Dato",1,IF('Imputacion de Datos Indicador'!AG74&lt;&gt;"",1,0))</f>
        <v>0</v>
      </c>
      <c r="AH73" s="135">
        <f>IF('Datos de Indicador'!AH74="No Dato",1,IF('Imputacion de Datos Indicador'!AH74&lt;&gt;"",1,0))</f>
        <v>0</v>
      </c>
      <c r="AI73" s="135">
        <f>IF('Datos de Indicador'!AI74="No Dato",1,IF('Imputacion de Datos Indicador'!AI74&lt;&gt;"",1,0))</f>
        <v>0</v>
      </c>
      <c r="AJ73" s="135">
        <f>IF('Datos de Indicador'!AJ74="No Dato",1,IF('Imputacion de Datos Indicador'!AJ74&lt;&gt;"",1,0))</f>
        <v>0</v>
      </c>
      <c r="AK73" s="135">
        <f>IF('Datos de Indicador'!AK74="No Dato",1,IF('Imputacion de Datos Indicador'!AK74&lt;&gt;"",1,0))</f>
        <v>0</v>
      </c>
      <c r="AL73" s="135">
        <f>IF('Datos de Indicador'!AL74="No Dato",1,IF('Imputacion de Datos Indicador'!AL74&lt;&gt;"",1,0))</f>
        <v>0</v>
      </c>
      <c r="AM73" s="204">
        <f t="shared" si="2"/>
        <v>0</v>
      </c>
      <c r="AN73" s="44">
        <f t="shared" si="3"/>
        <v>0</v>
      </c>
    </row>
    <row r="74" spans="1:40" x14ac:dyDescent="0.25">
      <c r="A74" s="144" t="s">
        <v>43</v>
      </c>
      <c r="B74" s="139" t="s">
        <v>51</v>
      </c>
      <c r="C74" s="140">
        <v>508</v>
      </c>
      <c r="D74" s="135">
        <f>IF('Datos de Indicador'!D75="No Dato",1,IF('Imputacion de Datos Indicador'!D75&lt;&gt;"",1,0))</f>
        <v>0</v>
      </c>
      <c r="E74" s="135">
        <f>IF('Datos de Indicador'!E75="No Dato",1,IF('Imputacion de Datos Indicador'!E75&lt;&gt;"",1,0))</f>
        <v>0</v>
      </c>
      <c r="F74" s="135">
        <f>IF('Datos de Indicador'!F75="No Dato",1,IF('Imputacion de Datos Indicador'!F75&lt;&gt;"",1,0))</f>
        <v>0</v>
      </c>
      <c r="G74" s="135">
        <f>IF('Datos de Indicador'!G75="No Dato",1,IF('Imputacion de Datos Indicador'!G75&lt;&gt;"",1,0))</f>
        <v>0</v>
      </c>
      <c r="H74" s="135">
        <f>IF('Datos de Indicador'!H75="No Dato",1,IF('Imputacion de Datos Indicador'!H75&lt;&gt;"",1,0))</f>
        <v>0</v>
      </c>
      <c r="I74" s="135">
        <f>IF('Datos de Indicador'!I75="No Dato",1,IF('Imputacion de Datos Indicador'!I75&lt;&gt;"",1,0))</f>
        <v>0</v>
      </c>
      <c r="J74" s="135">
        <f>IF('Datos de Indicador'!J75="No Dato",1,IF('Imputacion de Datos Indicador'!J75&lt;&gt;"",1,0))</f>
        <v>0</v>
      </c>
      <c r="K74" s="135">
        <f>IF('Datos de Indicador'!K75="No Dato",1,IF('Imputacion de Datos Indicador'!K75&lt;&gt;"",1,0))</f>
        <v>0</v>
      </c>
      <c r="L74" s="135">
        <f>IF('Datos de Indicador'!L75="No Dato",1,IF('Imputacion de Datos Indicador'!L75&lt;&gt;"",1,0))</f>
        <v>0</v>
      </c>
      <c r="M74" s="135">
        <f>IF('Datos de Indicador'!M75="No Dato",1,IF('Imputacion de Datos Indicador'!M75&lt;&gt;"",1,0))</f>
        <v>0</v>
      </c>
      <c r="N74" s="135">
        <f>IF('Datos de Indicador'!N75="No Dato",1,IF('Imputacion de Datos Indicador'!N75&lt;&gt;"",1,0))</f>
        <v>0</v>
      </c>
      <c r="O74" s="135">
        <f>IF('Datos de Indicador'!O75="No Dato",1,IF('Imputacion de Datos Indicador'!O75&lt;&gt;"",1,0))</f>
        <v>0</v>
      </c>
      <c r="P74" s="135">
        <f>IF('Datos de Indicador'!P75="No Dato",1,IF('Imputacion de Datos Indicador'!P75&lt;&gt;"",1,0))</f>
        <v>0</v>
      </c>
      <c r="Q74" s="135">
        <f>IF('Datos de Indicador'!Q75="No Dato",1,IF('Imputacion de Datos Indicador'!Q75&lt;&gt;"",1,0))</f>
        <v>0</v>
      </c>
      <c r="R74" s="135">
        <f>IF('Datos de Indicador'!R75="No Dato",1,IF('Imputacion de Datos Indicador'!R75&lt;&gt;"",1,0))</f>
        <v>0</v>
      </c>
      <c r="S74" s="135">
        <f>IF('Datos de Indicador'!S75="No Dato",1,IF('Imputacion de Datos Indicador'!S75&lt;&gt;"",1,0))</f>
        <v>0</v>
      </c>
      <c r="T74" s="135">
        <f>IF('Datos de Indicador'!T75="No Dato",1,IF('Imputacion de Datos Indicador'!T75&lt;&gt;"",1,0))</f>
        <v>0</v>
      </c>
      <c r="U74" s="135">
        <f>IF('Datos de Indicador'!U75="No Dato",1,IF('Imputacion de Datos Indicador'!U75&lt;&gt;"",1,0))</f>
        <v>0</v>
      </c>
      <c r="V74" s="135">
        <f>IF('Datos de Indicador'!V75="No Dato",1,IF('Imputacion de Datos Indicador'!V75&lt;&gt;"",1,0))</f>
        <v>0</v>
      </c>
      <c r="W74" s="135">
        <f>IF('Datos de Indicador'!W75="No Dato",1,IF('Imputacion de Datos Indicador'!W75&lt;&gt;"",1,0))</f>
        <v>0</v>
      </c>
      <c r="X74" s="135">
        <f>IF('Datos de Indicador'!X75="No Dato",1,IF('Imputacion de Datos Indicador'!X75&lt;&gt;"",1,0))</f>
        <v>0</v>
      </c>
      <c r="Y74" s="135">
        <f>IF('Datos de Indicador'!Y75="No Dato",1,IF('Imputacion de Datos Indicador'!Y75&lt;&gt;"",1,0))</f>
        <v>0</v>
      </c>
      <c r="Z74" s="135">
        <f>IF('Datos de Indicador'!Z75="No Dato",1,IF('Imputacion de Datos Indicador'!Z75&lt;&gt;"",1,0))</f>
        <v>0</v>
      </c>
      <c r="AA74" s="135">
        <f>IF('Datos de Indicador'!AA75="No Dato",1,IF('Imputacion de Datos Indicador'!AA75&lt;&gt;"",1,0))</f>
        <v>0</v>
      </c>
      <c r="AB74" s="135">
        <f>IF('Datos de Indicador'!AB75="No Dato",1,IF('Imputacion de Datos Indicador'!AB75&lt;&gt;"",1,0))</f>
        <v>0</v>
      </c>
      <c r="AC74" s="135">
        <f>IF('Datos de Indicador'!AC75="No Dato",1,IF('Imputacion de Datos Indicador'!AC75&lt;&gt;"",1,0))</f>
        <v>0</v>
      </c>
      <c r="AD74" s="135">
        <f>IF('Datos de Indicador'!AD75="No Dato",1,IF('Imputacion de Datos Indicador'!AD75&lt;&gt;"",1,0))</f>
        <v>0</v>
      </c>
      <c r="AE74" s="135">
        <f>IF('Datos de Indicador'!AE75="No Dato",1,IF('Imputacion de Datos Indicador'!AE75&lt;&gt;"",1,0))</f>
        <v>0</v>
      </c>
      <c r="AF74" s="135">
        <f>IF('Datos de Indicador'!AF75="No Dato",1,IF('Imputacion de Datos Indicador'!AF75&lt;&gt;"",1,0))</f>
        <v>0</v>
      </c>
      <c r="AG74" s="135">
        <f>IF('Datos de Indicador'!AG75="No Dato",1,IF('Imputacion de Datos Indicador'!AG75&lt;&gt;"",1,0))</f>
        <v>0</v>
      </c>
      <c r="AH74" s="135">
        <f>IF('Datos de Indicador'!AH75="No Dato",1,IF('Imputacion de Datos Indicador'!AH75&lt;&gt;"",1,0))</f>
        <v>0</v>
      </c>
      <c r="AI74" s="135">
        <f>IF('Datos de Indicador'!AI75="No Dato",1,IF('Imputacion de Datos Indicador'!AI75&lt;&gt;"",1,0))</f>
        <v>0</v>
      </c>
      <c r="AJ74" s="135">
        <f>IF('Datos de Indicador'!AJ75="No Dato",1,IF('Imputacion de Datos Indicador'!AJ75&lt;&gt;"",1,0))</f>
        <v>0</v>
      </c>
      <c r="AK74" s="135">
        <f>IF('Datos de Indicador'!AK75="No Dato",1,IF('Imputacion de Datos Indicador'!AK75&lt;&gt;"",1,0))</f>
        <v>0</v>
      </c>
      <c r="AL74" s="135">
        <f>IF('Datos de Indicador'!AL75="No Dato",1,IF('Imputacion de Datos Indicador'!AL75&lt;&gt;"",1,0))</f>
        <v>0</v>
      </c>
      <c r="AM74" s="204">
        <f t="shared" si="2"/>
        <v>0</v>
      </c>
      <c r="AN74" s="44">
        <f t="shared" si="3"/>
        <v>0</v>
      </c>
    </row>
    <row r="75" spans="1:40" x14ac:dyDescent="0.25">
      <c r="A75" s="144" t="s">
        <v>43</v>
      </c>
      <c r="B75" s="139" t="s">
        <v>52</v>
      </c>
      <c r="C75" s="140">
        <v>509</v>
      </c>
      <c r="D75" s="135">
        <f>IF('Datos de Indicador'!D76="No Dato",1,IF('Imputacion de Datos Indicador'!D76&lt;&gt;"",1,0))</f>
        <v>0</v>
      </c>
      <c r="E75" s="135">
        <f>IF('Datos de Indicador'!E76="No Dato",1,IF('Imputacion de Datos Indicador'!E76&lt;&gt;"",1,0))</f>
        <v>0</v>
      </c>
      <c r="F75" s="135">
        <f>IF('Datos de Indicador'!F76="No Dato",1,IF('Imputacion de Datos Indicador'!F76&lt;&gt;"",1,0))</f>
        <v>0</v>
      </c>
      <c r="G75" s="135">
        <f>IF('Datos de Indicador'!G76="No Dato",1,IF('Imputacion de Datos Indicador'!G76&lt;&gt;"",1,0))</f>
        <v>0</v>
      </c>
      <c r="H75" s="135">
        <f>IF('Datos de Indicador'!H76="No Dato",1,IF('Imputacion de Datos Indicador'!H76&lt;&gt;"",1,0))</f>
        <v>0</v>
      </c>
      <c r="I75" s="135">
        <f>IF('Datos de Indicador'!I76="No Dato",1,IF('Imputacion de Datos Indicador'!I76&lt;&gt;"",1,0))</f>
        <v>0</v>
      </c>
      <c r="J75" s="135">
        <f>IF('Datos de Indicador'!J76="No Dato",1,IF('Imputacion de Datos Indicador'!J76&lt;&gt;"",1,0))</f>
        <v>0</v>
      </c>
      <c r="K75" s="135">
        <f>IF('Datos de Indicador'!K76="No Dato",1,IF('Imputacion de Datos Indicador'!K76&lt;&gt;"",1,0))</f>
        <v>0</v>
      </c>
      <c r="L75" s="135">
        <f>IF('Datos de Indicador'!L76="No Dato",1,IF('Imputacion de Datos Indicador'!L76&lt;&gt;"",1,0))</f>
        <v>0</v>
      </c>
      <c r="M75" s="135">
        <f>IF('Datos de Indicador'!M76="No Dato",1,IF('Imputacion de Datos Indicador'!M76&lt;&gt;"",1,0))</f>
        <v>0</v>
      </c>
      <c r="N75" s="135">
        <f>IF('Datos de Indicador'!N76="No Dato",1,IF('Imputacion de Datos Indicador'!N76&lt;&gt;"",1,0))</f>
        <v>0</v>
      </c>
      <c r="O75" s="135">
        <f>IF('Datos de Indicador'!O76="No Dato",1,IF('Imputacion de Datos Indicador'!O76&lt;&gt;"",1,0))</f>
        <v>0</v>
      </c>
      <c r="P75" s="135">
        <f>IF('Datos de Indicador'!P76="No Dato",1,IF('Imputacion de Datos Indicador'!P76&lt;&gt;"",1,0))</f>
        <v>0</v>
      </c>
      <c r="Q75" s="135">
        <f>IF('Datos de Indicador'!Q76="No Dato",1,IF('Imputacion de Datos Indicador'!Q76&lt;&gt;"",1,0))</f>
        <v>0</v>
      </c>
      <c r="R75" s="135">
        <f>IF('Datos de Indicador'!R76="No Dato",1,IF('Imputacion de Datos Indicador'!R76&lt;&gt;"",1,0))</f>
        <v>0</v>
      </c>
      <c r="S75" s="135">
        <f>IF('Datos de Indicador'!S76="No Dato",1,IF('Imputacion de Datos Indicador'!S76&lt;&gt;"",1,0))</f>
        <v>0</v>
      </c>
      <c r="T75" s="135">
        <f>IF('Datos de Indicador'!T76="No Dato",1,IF('Imputacion de Datos Indicador'!T76&lt;&gt;"",1,0))</f>
        <v>0</v>
      </c>
      <c r="U75" s="135">
        <f>IF('Datos de Indicador'!U76="No Dato",1,IF('Imputacion de Datos Indicador'!U76&lt;&gt;"",1,0))</f>
        <v>0</v>
      </c>
      <c r="V75" s="135">
        <f>IF('Datos de Indicador'!V76="No Dato",1,IF('Imputacion de Datos Indicador'!V76&lt;&gt;"",1,0))</f>
        <v>0</v>
      </c>
      <c r="W75" s="135">
        <f>IF('Datos de Indicador'!W76="No Dato",1,IF('Imputacion de Datos Indicador'!W76&lt;&gt;"",1,0))</f>
        <v>0</v>
      </c>
      <c r="X75" s="135">
        <f>IF('Datos de Indicador'!X76="No Dato",1,IF('Imputacion de Datos Indicador'!X76&lt;&gt;"",1,0))</f>
        <v>0</v>
      </c>
      <c r="Y75" s="135">
        <f>IF('Datos de Indicador'!Y76="No Dato",1,IF('Imputacion de Datos Indicador'!Y76&lt;&gt;"",1,0))</f>
        <v>0</v>
      </c>
      <c r="Z75" s="135">
        <f>IF('Datos de Indicador'!Z76="No Dato",1,IF('Imputacion de Datos Indicador'!Z76&lt;&gt;"",1,0))</f>
        <v>0</v>
      </c>
      <c r="AA75" s="135">
        <f>IF('Datos de Indicador'!AA76="No Dato",1,IF('Imputacion de Datos Indicador'!AA76&lt;&gt;"",1,0))</f>
        <v>0</v>
      </c>
      <c r="AB75" s="135">
        <f>IF('Datos de Indicador'!AB76="No Dato",1,IF('Imputacion de Datos Indicador'!AB76&lt;&gt;"",1,0))</f>
        <v>0</v>
      </c>
      <c r="AC75" s="135">
        <f>IF('Datos de Indicador'!AC76="No Dato",1,IF('Imputacion de Datos Indicador'!AC76&lt;&gt;"",1,0))</f>
        <v>0</v>
      </c>
      <c r="AD75" s="135">
        <f>IF('Datos de Indicador'!AD76="No Dato",1,IF('Imputacion de Datos Indicador'!AD76&lt;&gt;"",1,0))</f>
        <v>0</v>
      </c>
      <c r="AE75" s="135">
        <f>IF('Datos de Indicador'!AE76="No Dato",1,IF('Imputacion de Datos Indicador'!AE76&lt;&gt;"",1,0))</f>
        <v>0</v>
      </c>
      <c r="AF75" s="135">
        <f>IF('Datos de Indicador'!AF76="No Dato",1,IF('Imputacion de Datos Indicador'!AF76&lt;&gt;"",1,0))</f>
        <v>0</v>
      </c>
      <c r="AG75" s="135">
        <f>IF('Datos de Indicador'!AG76="No Dato",1,IF('Imputacion de Datos Indicador'!AG76&lt;&gt;"",1,0))</f>
        <v>0</v>
      </c>
      <c r="AH75" s="135">
        <f>IF('Datos de Indicador'!AH76="No Dato",1,IF('Imputacion de Datos Indicador'!AH76&lt;&gt;"",1,0))</f>
        <v>0</v>
      </c>
      <c r="AI75" s="135">
        <f>IF('Datos de Indicador'!AI76="No Dato",1,IF('Imputacion de Datos Indicador'!AI76&lt;&gt;"",1,0))</f>
        <v>0</v>
      </c>
      <c r="AJ75" s="135">
        <f>IF('Datos de Indicador'!AJ76="No Dato",1,IF('Imputacion de Datos Indicador'!AJ76&lt;&gt;"",1,0))</f>
        <v>0</v>
      </c>
      <c r="AK75" s="135">
        <f>IF('Datos de Indicador'!AK76="No Dato",1,IF('Imputacion de Datos Indicador'!AK76&lt;&gt;"",1,0))</f>
        <v>0</v>
      </c>
      <c r="AL75" s="135">
        <f>IF('Datos de Indicador'!AL76="No Dato",1,IF('Imputacion de Datos Indicador'!AL76&lt;&gt;"",1,0))</f>
        <v>0</v>
      </c>
      <c r="AM75" s="204">
        <f t="shared" si="2"/>
        <v>0</v>
      </c>
      <c r="AN75" s="44">
        <f t="shared" si="3"/>
        <v>0</v>
      </c>
    </row>
    <row r="76" spans="1:40" x14ac:dyDescent="0.25">
      <c r="A76" s="144" t="s">
        <v>43</v>
      </c>
      <c r="B76" s="139" t="s">
        <v>53</v>
      </c>
      <c r="C76" s="140">
        <v>510</v>
      </c>
      <c r="D76" s="135">
        <f>IF('Datos de Indicador'!D77="No Dato",1,IF('Imputacion de Datos Indicador'!D77&lt;&gt;"",1,0))</f>
        <v>0</v>
      </c>
      <c r="E76" s="135">
        <f>IF('Datos de Indicador'!E77="No Dato",1,IF('Imputacion de Datos Indicador'!E77&lt;&gt;"",1,0))</f>
        <v>0</v>
      </c>
      <c r="F76" s="135">
        <f>IF('Datos de Indicador'!F77="No Dato",1,IF('Imputacion de Datos Indicador'!F77&lt;&gt;"",1,0))</f>
        <v>0</v>
      </c>
      <c r="G76" s="135">
        <f>IF('Datos de Indicador'!G77="No Dato",1,IF('Imputacion de Datos Indicador'!G77&lt;&gt;"",1,0))</f>
        <v>0</v>
      </c>
      <c r="H76" s="135">
        <f>IF('Datos de Indicador'!H77="No Dato",1,IF('Imputacion de Datos Indicador'!H77&lt;&gt;"",1,0))</f>
        <v>0</v>
      </c>
      <c r="I76" s="135">
        <f>IF('Datos de Indicador'!I77="No Dato",1,IF('Imputacion de Datos Indicador'!I77&lt;&gt;"",1,0))</f>
        <v>0</v>
      </c>
      <c r="J76" s="135">
        <f>IF('Datos de Indicador'!J77="No Dato",1,IF('Imputacion de Datos Indicador'!J77&lt;&gt;"",1,0))</f>
        <v>0</v>
      </c>
      <c r="K76" s="135">
        <f>IF('Datos de Indicador'!K77="No Dato",1,IF('Imputacion de Datos Indicador'!K77&lt;&gt;"",1,0))</f>
        <v>0</v>
      </c>
      <c r="L76" s="135">
        <f>IF('Datos de Indicador'!L77="No Dato",1,IF('Imputacion de Datos Indicador'!L77&lt;&gt;"",1,0))</f>
        <v>0</v>
      </c>
      <c r="M76" s="135">
        <f>IF('Datos de Indicador'!M77="No Dato",1,IF('Imputacion de Datos Indicador'!M77&lt;&gt;"",1,0))</f>
        <v>0</v>
      </c>
      <c r="N76" s="135">
        <f>IF('Datos de Indicador'!N77="No Dato",1,IF('Imputacion de Datos Indicador'!N77&lt;&gt;"",1,0))</f>
        <v>0</v>
      </c>
      <c r="O76" s="135">
        <f>IF('Datos de Indicador'!O77="No Dato",1,IF('Imputacion de Datos Indicador'!O77&lt;&gt;"",1,0))</f>
        <v>0</v>
      </c>
      <c r="P76" s="135">
        <f>IF('Datos de Indicador'!P77="No Dato",1,IF('Imputacion de Datos Indicador'!P77&lt;&gt;"",1,0))</f>
        <v>0</v>
      </c>
      <c r="Q76" s="135">
        <f>IF('Datos de Indicador'!Q77="No Dato",1,IF('Imputacion de Datos Indicador'!Q77&lt;&gt;"",1,0))</f>
        <v>0</v>
      </c>
      <c r="R76" s="135">
        <f>IF('Datos de Indicador'!R77="No Dato",1,IF('Imputacion de Datos Indicador'!R77&lt;&gt;"",1,0))</f>
        <v>0</v>
      </c>
      <c r="S76" s="135">
        <f>IF('Datos de Indicador'!S77="No Dato",1,IF('Imputacion de Datos Indicador'!S77&lt;&gt;"",1,0))</f>
        <v>0</v>
      </c>
      <c r="T76" s="135">
        <f>IF('Datos de Indicador'!T77="No Dato",1,IF('Imputacion de Datos Indicador'!T77&lt;&gt;"",1,0))</f>
        <v>0</v>
      </c>
      <c r="U76" s="135">
        <f>IF('Datos de Indicador'!U77="No Dato",1,IF('Imputacion de Datos Indicador'!U77&lt;&gt;"",1,0))</f>
        <v>0</v>
      </c>
      <c r="V76" s="135">
        <f>IF('Datos de Indicador'!V77="No Dato",1,IF('Imputacion de Datos Indicador'!V77&lt;&gt;"",1,0))</f>
        <v>0</v>
      </c>
      <c r="W76" s="135">
        <f>IF('Datos de Indicador'!W77="No Dato",1,IF('Imputacion de Datos Indicador'!W77&lt;&gt;"",1,0))</f>
        <v>0</v>
      </c>
      <c r="X76" s="135">
        <f>IF('Datos de Indicador'!X77="No Dato",1,IF('Imputacion de Datos Indicador'!X77&lt;&gt;"",1,0))</f>
        <v>0</v>
      </c>
      <c r="Y76" s="135">
        <f>IF('Datos de Indicador'!Y77="No Dato",1,IF('Imputacion de Datos Indicador'!Y77&lt;&gt;"",1,0))</f>
        <v>0</v>
      </c>
      <c r="Z76" s="135">
        <f>IF('Datos de Indicador'!Z77="No Dato",1,IF('Imputacion de Datos Indicador'!Z77&lt;&gt;"",1,0))</f>
        <v>0</v>
      </c>
      <c r="AA76" s="135">
        <f>IF('Datos de Indicador'!AA77="No Dato",1,IF('Imputacion de Datos Indicador'!AA77&lt;&gt;"",1,0))</f>
        <v>0</v>
      </c>
      <c r="AB76" s="135">
        <f>IF('Datos de Indicador'!AB77="No Dato",1,IF('Imputacion de Datos Indicador'!AB77&lt;&gt;"",1,0))</f>
        <v>0</v>
      </c>
      <c r="AC76" s="135">
        <f>IF('Datos de Indicador'!AC77="No Dato",1,IF('Imputacion de Datos Indicador'!AC77&lt;&gt;"",1,0))</f>
        <v>0</v>
      </c>
      <c r="AD76" s="135">
        <f>IF('Datos de Indicador'!AD77="No Dato",1,IF('Imputacion de Datos Indicador'!AD77&lt;&gt;"",1,0))</f>
        <v>0</v>
      </c>
      <c r="AE76" s="135">
        <f>IF('Datos de Indicador'!AE77="No Dato",1,IF('Imputacion de Datos Indicador'!AE77&lt;&gt;"",1,0))</f>
        <v>0</v>
      </c>
      <c r="AF76" s="135">
        <f>IF('Datos de Indicador'!AF77="No Dato",1,IF('Imputacion de Datos Indicador'!AF77&lt;&gt;"",1,0))</f>
        <v>0</v>
      </c>
      <c r="AG76" s="135">
        <f>IF('Datos de Indicador'!AG77="No Dato",1,IF('Imputacion de Datos Indicador'!AG77&lt;&gt;"",1,0))</f>
        <v>0</v>
      </c>
      <c r="AH76" s="135">
        <f>IF('Datos de Indicador'!AH77="No Dato",1,IF('Imputacion de Datos Indicador'!AH77&lt;&gt;"",1,0))</f>
        <v>0</v>
      </c>
      <c r="AI76" s="135">
        <f>IF('Datos de Indicador'!AI77="No Dato",1,IF('Imputacion de Datos Indicador'!AI77&lt;&gt;"",1,0))</f>
        <v>0</v>
      </c>
      <c r="AJ76" s="135">
        <f>IF('Datos de Indicador'!AJ77="No Dato",1,IF('Imputacion de Datos Indicador'!AJ77&lt;&gt;"",1,0))</f>
        <v>0</v>
      </c>
      <c r="AK76" s="135">
        <f>IF('Datos de Indicador'!AK77="No Dato",1,IF('Imputacion de Datos Indicador'!AK77&lt;&gt;"",1,0))</f>
        <v>0</v>
      </c>
      <c r="AL76" s="135">
        <f>IF('Datos de Indicador'!AL77="No Dato",1,IF('Imputacion de Datos Indicador'!AL77&lt;&gt;"",1,0))</f>
        <v>0</v>
      </c>
      <c r="AM76" s="204">
        <f t="shared" si="2"/>
        <v>0</v>
      </c>
      <c r="AN76" s="44">
        <f t="shared" si="3"/>
        <v>0</v>
      </c>
    </row>
    <row r="77" spans="1:40" x14ac:dyDescent="0.25">
      <c r="A77" s="144" t="s">
        <v>43</v>
      </c>
      <c r="B77" s="139" t="s">
        <v>54</v>
      </c>
      <c r="C77" s="140">
        <v>511</v>
      </c>
      <c r="D77" s="135">
        <f>IF('Datos de Indicador'!D78="No Dato",1,IF('Imputacion de Datos Indicador'!D78&lt;&gt;"",1,0))</f>
        <v>0</v>
      </c>
      <c r="E77" s="135">
        <f>IF('Datos de Indicador'!E78="No Dato",1,IF('Imputacion de Datos Indicador'!E78&lt;&gt;"",1,0))</f>
        <v>0</v>
      </c>
      <c r="F77" s="135">
        <f>IF('Datos de Indicador'!F78="No Dato",1,IF('Imputacion de Datos Indicador'!F78&lt;&gt;"",1,0))</f>
        <v>0</v>
      </c>
      <c r="G77" s="135">
        <f>IF('Datos de Indicador'!G78="No Dato",1,IF('Imputacion de Datos Indicador'!G78&lt;&gt;"",1,0))</f>
        <v>0</v>
      </c>
      <c r="H77" s="135">
        <f>IF('Datos de Indicador'!H78="No Dato",1,IF('Imputacion de Datos Indicador'!H78&lt;&gt;"",1,0))</f>
        <v>0</v>
      </c>
      <c r="I77" s="135">
        <f>IF('Datos de Indicador'!I78="No Dato",1,IF('Imputacion de Datos Indicador'!I78&lt;&gt;"",1,0))</f>
        <v>0</v>
      </c>
      <c r="J77" s="135">
        <f>IF('Datos de Indicador'!J78="No Dato",1,IF('Imputacion de Datos Indicador'!J78&lt;&gt;"",1,0))</f>
        <v>0</v>
      </c>
      <c r="K77" s="135">
        <f>IF('Datos de Indicador'!K78="No Dato",1,IF('Imputacion de Datos Indicador'!K78&lt;&gt;"",1,0))</f>
        <v>0</v>
      </c>
      <c r="L77" s="135">
        <f>IF('Datos de Indicador'!L78="No Dato",1,IF('Imputacion de Datos Indicador'!L78&lt;&gt;"",1,0))</f>
        <v>0</v>
      </c>
      <c r="M77" s="135">
        <f>IF('Datos de Indicador'!M78="No Dato",1,IF('Imputacion de Datos Indicador'!M78&lt;&gt;"",1,0))</f>
        <v>0</v>
      </c>
      <c r="N77" s="135">
        <f>IF('Datos de Indicador'!N78="No Dato",1,IF('Imputacion de Datos Indicador'!N78&lt;&gt;"",1,0))</f>
        <v>0</v>
      </c>
      <c r="O77" s="135">
        <f>IF('Datos de Indicador'!O78="No Dato",1,IF('Imputacion de Datos Indicador'!O78&lt;&gt;"",1,0))</f>
        <v>0</v>
      </c>
      <c r="P77" s="135">
        <f>IF('Datos de Indicador'!P78="No Dato",1,IF('Imputacion de Datos Indicador'!P78&lt;&gt;"",1,0))</f>
        <v>0</v>
      </c>
      <c r="Q77" s="135">
        <f>IF('Datos de Indicador'!Q78="No Dato",1,IF('Imputacion de Datos Indicador'!Q78&lt;&gt;"",1,0))</f>
        <v>0</v>
      </c>
      <c r="R77" s="135">
        <f>IF('Datos de Indicador'!R78="No Dato",1,IF('Imputacion de Datos Indicador'!R78&lt;&gt;"",1,0))</f>
        <v>0</v>
      </c>
      <c r="S77" s="135">
        <f>IF('Datos de Indicador'!S78="No Dato",1,IF('Imputacion de Datos Indicador'!S78&lt;&gt;"",1,0))</f>
        <v>0</v>
      </c>
      <c r="T77" s="135">
        <f>IF('Datos de Indicador'!T78="No Dato",1,IF('Imputacion de Datos Indicador'!T78&lt;&gt;"",1,0))</f>
        <v>0</v>
      </c>
      <c r="U77" s="135">
        <f>IF('Datos de Indicador'!U78="No Dato",1,IF('Imputacion de Datos Indicador'!U78&lt;&gt;"",1,0))</f>
        <v>0</v>
      </c>
      <c r="V77" s="135">
        <f>IF('Datos de Indicador'!V78="No Dato",1,IF('Imputacion de Datos Indicador'!V78&lt;&gt;"",1,0))</f>
        <v>0</v>
      </c>
      <c r="W77" s="135">
        <f>IF('Datos de Indicador'!W78="No Dato",1,IF('Imputacion de Datos Indicador'!W78&lt;&gt;"",1,0))</f>
        <v>0</v>
      </c>
      <c r="X77" s="135">
        <f>IF('Datos de Indicador'!X78="No Dato",1,IF('Imputacion de Datos Indicador'!X78&lt;&gt;"",1,0))</f>
        <v>0</v>
      </c>
      <c r="Y77" s="135">
        <f>IF('Datos de Indicador'!Y78="No Dato",1,IF('Imputacion de Datos Indicador'!Y78&lt;&gt;"",1,0))</f>
        <v>0</v>
      </c>
      <c r="Z77" s="135">
        <f>IF('Datos de Indicador'!Z78="No Dato",1,IF('Imputacion de Datos Indicador'!Z78&lt;&gt;"",1,0))</f>
        <v>0</v>
      </c>
      <c r="AA77" s="135">
        <f>IF('Datos de Indicador'!AA78="No Dato",1,IF('Imputacion de Datos Indicador'!AA78&lt;&gt;"",1,0))</f>
        <v>0</v>
      </c>
      <c r="AB77" s="135">
        <f>IF('Datos de Indicador'!AB78="No Dato",1,IF('Imputacion de Datos Indicador'!AB78&lt;&gt;"",1,0))</f>
        <v>0</v>
      </c>
      <c r="AC77" s="135">
        <f>IF('Datos de Indicador'!AC78="No Dato",1,IF('Imputacion de Datos Indicador'!AC78&lt;&gt;"",1,0))</f>
        <v>0</v>
      </c>
      <c r="AD77" s="135">
        <f>IF('Datos de Indicador'!AD78="No Dato",1,IF('Imputacion de Datos Indicador'!AD78&lt;&gt;"",1,0))</f>
        <v>0</v>
      </c>
      <c r="AE77" s="135">
        <f>IF('Datos de Indicador'!AE78="No Dato",1,IF('Imputacion de Datos Indicador'!AE78&lt;&gt;"",1,0))</f>
        <v>0</v>
      </c>
      <c r="AF77" s="135">
        <f>IF('Datos de Indicador'!AF78="No Dato",1,IF('Imputacion de Datos Indicador'!AF78&lt;&gt;"",1,0))</f>
        <v>0</v>
      </c>
      <c r="AG77" s="135">
        <f>IF('Datos de Indicador'!AG78="No Dato",1,IF('Imputacion de Datos Indicador'!AG78&lt;&gt;"",1,0))</f>
        <v>0</v>
      </c>
      <c r="AH77" s="135">
        <f>IF('Datos de Indicador'!AH78="No Dato",1,IF('Imputacion de Datos Indicador'!AH78&lt;&gt;"",1,0))</f>
        <v>0</v>
      </c>
      <c r="AI77" s="135">
        <f>IF('Datos de Indicador'!AI78="No Dato",1,IF('Imputacion de Datos Indicador'!AI78&lt;&gt;"",1,0))</f>
        <v>0</v>
      </c>
      <c r="AJ77" s="135">
        <f>IF('Datos de Indicador'!AJ78="No Dato",1,IF('Imputacion de Datos Indicador'!AJ78&lt;&gt;"",1,0))</f>
        <v>0</v>
      </c>
      <c r="AK77" s="135">
        <f>IF('Datos de Indicador'!AK78="No Dato",1,IF('Imputacion de Datos Indicador'!AK78&lt;&gt;"",1,0))</f>
        <v>0</v>
      </c>
      <c r="AL77" s="135">
        <f>IF('Datos de Indicador'!AL78="No Dato",1,IF('Imputacion de Datos Indicador'!AL78&lt;&gt;"",1,0))</f>
        <v>0</v>
      </c>
      <c r="AM77" s="204">
        <f t="shared" si="2"/>
        <v>0</v>
      </c>
      <c r="AN77" s="44">
        <f t="shared" si="3"/>
        <v>0</v>
      </c>
    </row>
    <row r="78" spans="1:40" x14ac:dyDescent="0.25">
      <c r="A78" s="144" t="s">
        <v>43</v>
      </c>
      <c r="B78" s="139" t="s">
        <v>55</v>
      </c>
      <c r="C78" s="140">
        <v>512</v>
      </c>
      <c r="D78" s="135">
        <f>IF('Datos de Indicador'!D79="No Dato",1,IF('Imputacion de Datos Indicador'!D79&lt;&gt;"",1,0))</f>
        <v>0</v>
      </c>
      <c r="E78" s="135">
        <f>IF('Datos de Indicador'!E79="No Dato",1,IF('Imputacion de Datos Indicador'!E79&lt;&gt;"",1,0))</f>
        <v>0</v>
      </c>
      <c r="F78" s="135">
        <f>IF('Datos de Indicador'!F79="No Dato",1,IF('Imputacion de Datos Indicador'!F79&lt;&gt;"",1,0))</f>
        <v>0</v>
      </c>
      <c r="G78" s="135">
        <f>IF('Datos de Indicador'!G79="No Dato",1,IF('Imputacion de Datos Indicador'!G79&lt;&gt;"",1,0))</f>
        <v>0</v>
      </c>
      <c r="H78" s="135">
        <f>IF('Datos de Indicador'!H79="No Dato",1,IF('Imputacion de Datos Indicador'!H79&lt;&gt;"",1,0))</f>
        <v>0</v>
      </c>
      <c r="I78" s="135">
        <f>IF('Datos de Indicador'!I79="No Dato",1,IF('Imputacion de Datos Indicador'!I79&lt;&gt;"",1,0))</f>
        <v>0</v>
      </c>
      <c r="J78" s="135">
        <f>IF('Datos de Indicador'!J79="No Dato",1,IF('Imputacion de Datos Indicador'!J79&lt;&gt;"",1,0))</f>
        <v>0</v>
      </c>
      <c r="K78" s="135">
        <f>IF('Datos de Indicador'!K79="No Dato",1,IF('Imputacion de Datos Indicador'!K79&lt;&gt;"",1,0))</f>
        <v>0</v>
      </c>
      <c r="L78" s="135">
        <f>IF('Datos de Indicador'!L79="No Dato",1,IF('Imputacion de Datos Indicador'!L79&lt;&gt;"",1,0))</f>
        <v>0</v>
      </c>
      <c r="M78" s="135">
        <f>IF('Datos de Indicador'!M79="No Dato",1,IF('Imputacion de Datos Indicador'!M79&lt;&gt;"",1,0))</f>
        <v>0</v>
      </c>
      <c r="N78" s="135">
        <f>IF('Datos de Indicador'!N79="No Dato",1,IF('Imputacion de Datos Indicador'!N79&lt;&gt;"",1,0))</f>
        <v>0</v>
      </c>
      <c r="O78" s="135">
        <f>IF('Datos de Indicador'!O79="No Dato",1,IF('Imputacion de Datos Indicador'!O79&lt;&gt;"",1,0))</f>
        <v>0</v>
      </c>
      <c r="P78" s="135">
        <f>IF('Datos de Indicador'!P79="No Dato",1,IF('Imputacion de Datos Indicador'!P79&lt;&gt;"",1,0))</f>
        <v>0</v>
      </c>
      <c r="Q78" s="135">
        <f>IF('Datos de Indicador'!Q79="No Dato",1,IF('Imputacion de Datos Indicador'!Q79&lt;&gt;"",1,0))</f>
        <v>0</v>
      </c>
      <c r="R78" s="135">
        <f>IF('Datos de Indicador'!R79="No Dato",1,IF('Imputacion de Datos Indicador'!R79&lt;&gt;"",1,0))</f>
        <v>0</v>
      </c>
      <c r="S78" s="135">
        <f>IF('Datos de Indicador'!S79="No Dato",1,IF('Imputacion de Datos Indicador'!S79&lt;&gt;"",1,0))</f>
        <v>0</v>
      </c>
      <c r="T78" s="135">
        <f>IF('Datos de Indicador'!T79="No Dato",1,IF('Imputacion de Datos Indicador'!T79&lt;&gt;"",1,0))</f>
        <v>0</v>
      </c>
      <c r="U78" s="135">
        <f>IF('Datos de Indicador'!U79="No Dato",1,IF('Imputacion de Datos Indicador'!U79&lt;&gt;"",1,0))</f>
        <v>0</v>
      </c>
      <c r="V78" s="135">
        <f>IF('Datos de Indicador'!V79="No Dato",1,IF('Imputacion de Datos Indicador'!V79&lt;&gt;"",1,0))</f>
        <v>0</v>
      </c>
      <c r="W78" s="135">
        <f>IF('Datos de Indicador'!W79="No Dato",1,IF('Imputacion de Datos Indicador'!W79&lt;&gt;"",1,0))</f>
        <v>0</v>
      </c>
      <c r="X78" s="135">
        <f>IF('Datos de Indicador'!X79="No Dato",1,IF('Imputacion de Datos Indicador'!X79&lt;&gt;"",1,0))</f>
        <v>0</v>
      </c>
      <c r="Y78" s="135">
        <f>IF('Datos de Indicador'!Y79="No Dato",1,IF('Imputacion de Datos Indicador'!Y79&lt;&gt;"",1,0))</f>
        <v>0</v>
      </c>
      <c r="Z78" s="135">
        <f>IF('Datos de Indicador'!Z79="No Dato",1,IF('Imputacion de Datos Indicador'!Z79&lt;&gt;"",1,0))</f>
        <v>0</v>
      </c>
      <c r="AA78" s="135">
        <f>IF('Datos de Indicador'!AA79="No Dato",1,IF('Imputacion de Datos Indicador'!AA79&lt;&gt;"",1,0))</f>
        <v>0</v>
      </c>
      <c r="AB78" s="135">
        <f>IF('Datos de Indicador'!AB79="No Dato",1,IF('Imputacion de Datos Indicador'!AB79&lt;&gt;"",1,0))</f>
        <v>0</v>
      </c>
      <c r="AC78" s="135">
        <f>IF('Datos de Indicador'!AC79="No Dato",1,IF('Imputacion de Datos Indicador'!AC79&lt;&gt;"",1,0))</f>
        <v>0</v>
      </c>
      <c r="AD78" s="135">
        <f>IF('Datos de Indicador'!AD79="No Dato",1,IF('Imputacion de Datos Indicador'!AD79&lt;&gt;"",1,0))</f>
        <v>0</v>
      </c>
      <c r="AE78" s="135">
        <f>IF('Datos de Indicador'!AE79="No Dato",1,IF('Imputacion de Datos Indicador'!AE79&lt;&gt;"",1,0))</f>
        <v>0</v>
      </c>
      <c r="AF78" s="135">
        <f>IF('Datos de Indicador'!AF79="No Dato",1,IF('Imputacion de Datos Indicador'!AF79&lt;&gt;"",1,0))</f>
        <v>0</v>
      </c>
      <c r="AG78" s="135">
        <f>IF('Datos de Indicador'!AG79="No Dato",1,IF('Imputacion de Datos Indicador'!AG79&lt;&gt;"",1,0))</f>
        <v>0</v>
      </c>
      <c r="AH78" s="135">
        <f>IF('Datos de Indicador'!AH79="No Dato",1,IF('Imputacion de Datos Indicador'!AH79&lt;&gt;"",1,0))</f>
        <v>0</v>
      </c>
      <c r="AI78" s="135">
        <f>IF('Datos de Indicador'!AI79="No Dato",1,IF('Imputacion de Datos Indicador'!AI79&lt;&gt;"",1,0))</f>
        <v>0</v>
      </c>
      <c r="AJ78" s="135">
        <f>IF('Datos de Indicador'!AJ79="No Dato",1,IF('Imputacion de Datos Indicador'!AJ79&lt;&gt;"",1,0))</f>
        <v>0</v>
      </c>
      <c r="AK78" s="135">
        <f>IF('Datos de Indicador'!AK79="No Dato",1,IF('Imputacion de Datos Indicador'!AK79&lt;&gt;"",1,0))</f>
        <v>0</v>
      </c>
      <c r="AL78" s="135">
        <f>IF('Datos de Indicador'!AL79="No Dato",1,IF('Imputacion de Datos Indicador'!AL79&lt;&gt;"",1,0))</f>
        <v>0</v>
      </c>
      <c r="AM78" s="204">
        <f t="shared" si="2"/>
        <v>0</v>
      </c>
      <c r="AN78" s="44">
        <f t="shared" si="3"/>
        <v>0</v>
      </c>
    </row>
    <row r="79" spans="1:40" x14ac:dyDescent="0.25">
      <c r="A79" s="138" t="s">
        <v>232</v>
      </c>
      <c r="B79" s="139" t="s">
        <v>232</v>
      </c>
      <c r="C79" s="140">
        <v>601</v>
      </c>
      <c r="D79" s="135">
        <f>IF('Datos de Indicador'!D80="No Dato",1,IF('Imputacion de Datos Indicador'!D80&lt;&gt;"",1,0))</f>
        <v>0</v>
      </c>
      <c r="E79" s="135">
        <f>IF('Datos de Indicador'!E80="No Dato",1,IF('Imputacion de Datos Indicador'!E80&lt;&gt;"",1,0))</f>
        <v>0</v>
      </c>
      <c r="F79" s="135">
        <f>IF('Datos de Indicador'!F80="No Dato",1,IF('Imputacion de Datos Indicador'!F80&lt;&gt;"",1,0))</f>
        <v>0</v>
      </c>
      <c r="G79" s="135">
        <f>IF('Datos de Indicador'!G80="No Dato",1,IF('Imputacion de Datos Indicador'!G80&lt;&gt;"",1,0))</f>
        <v>0</v>
      </c>
      <c r="H79" s="135">
        <f>IF('Datos de Indicador'!H80="No Dato",1,IF('Imputacion de Datos Indicador'!H80&lt;&gt;"",1,0))</f>
        <v>0</v>
      </c>
      <c r="I79" s="135">
        <f>IF('Datos de Indicador'!I80="No Dato",1,IF('Imputacion de Datos Indicador'!I80&lt;&gt;"",1,0))</f>
        <v>0</v>
      </c>
      <c r="J79" s="135">
        <f>IF('Datos de Indicador'!J80="No Dato",1,IF('Imputacion de Datos Indicador'!J80&lt;&gt;"",1,0))</f>
        <v>0</v>
      </c>
      <c r="K79" s="135">
        <f>IF('Datos de Indicador'!K80="No Dato",1,IF('Imputacion de Datos Indicador'!K80&lt;&gt;"",1,0))</f>
        <v>0</v>
      </c>
      <c r="L79" s="135">
        <f>IF('Datos de Indicador'!L80="No Dato",1,IF('Imputacion de Datos Indicador'!L80&lt;&gt;"",1,0))</f>
        <v>0</v>
      </c>
      <c r="M79" s="135">
        <f>IF('Datos de Indicador'!M80="No Dato",1,IF('Imputacion de Datos Indicador'!M80&lt;&gt;"",1,0))</f>
        <v>0</v>
      </c>
      <c r="N79" s="135">
        <f>IF('Datos de Indicador'!N80="No Dato",1,IF('Imputacion de Datos Indicador'!N80&lt;&gt;"",1,0))</f>
        <v>0</v>
      </c>
      <c r="O79" s="135">
        <f>IF('Datos de Indicador'!O80="No Dato",1,IF('Imputacion de Datos Indicador'!O80&lt;&gt;"",1,0))</f>
        <v>0</v>
      </c>
      <c r="P79" s="135">
        <f>IF('Datos de Indicador'!P80="No Dato",1,IF('Imputacion de Datos Indicador'!P80&lt;&gt;"",1,0))</f>
        <v>0</v>
      </c>
      <c r="Q79" s="135">
        <f>IF('Datos de Indicador'!Q80="No Dato",1,IF('Imputacion de Datos Indicador'!Q80&lt;&gt;"",1,0))</f>
        <v>0</v>
      </c>
      <c r="R79" s="135">
        <f>IF('Datos de Indicador'!R80="No Dato",1,IF('Imputacion de Datos Indicador'!R80&lt;&gt;"",1,0))</f>
        <v>0</v>
      </c>
      <c r="S79" s="135">
        <f>IF('Datos de Indicador'!S80="No Dato",1,IF('Imputacion de Datos Indicador'!S80&lt;&gt;"",1,0))</f>
        <v>0</v>
      </c>
      <c r="T79" s="135">
        <f>IF('Datos de Indicador'!T80="No Dato",1,IF('Imputacion de Datos Indicador'!T80&lt;&gt;"",1,0))</f>
        <v>0</v>
      </c>
      <c r="U79" s="135">
        <f>IF('Datos de Indicador'!U80="No Dato",1,IF('Imputacion de Datos Indicador'!U80&lt;&gt;"",1,0))</f>
        <v>0</v>
      </c>
      <c r="V79" s="135">
        <f>IF('Datos de Indicador'!V80="No Dato",1,IF('Imputacion de Datos Indicador'!V80&lt;&gt;"",1,0))</f>
        <v>0</v>
      </c>
      <c r="W79" s="135">
        <f>IF('Datos de Indicador'!W80="No Dato",1,IF('Imputacion de Datos Indicador'!W80&lt;&gt;"",1,0))</f>
        <v>0</v>
      </c>
      <c r="X79" s="135">
        <f>IF('Datos de Indicador'!X80="No Dato",1,IF('Imputacion de Datos Indicador'!X80&lt;&gt;"",1,0))</f>
        <v>0</v>
      </c>
      <c r="Y79" s="135">
        <f>IF('Datos de Indicador'!Y80="No Dato",1,IF('Imputacion de Datos Indicador'!Y80&lt;&gt;"",1,0))</f>
        <v>0</v>
      </c>
      <c r="Z79" s="135">
        <f>IF('Datos de Indicador'!Z80="No Dato",1,IF('Imputacion de Datos Indicador'!Z80&lt;&gt;"",1,0))</f>
        <v>0</v>
      </c>
      <c r="AA79" s="135">
        <f>IF('Datos de Indicador'!AA80="No Dato",1,IF('Imputacion de Datos Indicador'!AA80&lt;&gt;"",1,0))</f>
        <v>0</v>
      </c>
      <c r="AB79" s="135">
        <f>IF('Datos de Indicador'!AB80="No Dato",1,IF('Imputacion de Datos Indicador'!AB80&lt;&gt;"",1,0))</f>
        <v>0</v>
      </c>
      <c r="AC79" s="135">
        <f>IF('Datos de Indicador'!AC80="No Dato",1,IF('Imputacion de Datos Indicador'!AC80&lt;&gt;"",1,0))</f>
        <v>0</v>
      </c>
      <c r="AD79" s="135">
        <f>IF('Datos de Indicador'!AD80="No Dato",1,IF('Imputacion de Datos Indicador'!AD80&lt;&gt;"",1,0))</f>
        <v>0</v>
      </c>
      <c r="AE79" s="135">
        <f>IF('Datos de Indicador'!AE80="No Dato",1,IF('Imputacion de Datos Indicador'!AE80&lt;&gt;"",1,0))</f>
        <v>0</v>
      </c>
      <c r="AF79" s="135">
        <f>IF('Datos de Indicador'!AF80="No Dato",1,IF('Imputacion de Datos Indicador'!AF80&lt;&gt;"",1,0))</f>
        <v>0</v>
      </c>
      <c r="AG79" s="135">
        <f>IF('Datos de Indicador'!AG80="No Dato",1,IF('Imputacion de Datos Indicador'!AG80&lt;&gt;"",1,0))</f>
        <v>0</v>
      </c>
      <c r="AH79" s="135">
        <f>IF('Datos de Indicador'!AH80="No Dato",1,IF('Imputacion de Datos Indicador'!AH80&lt;&gt;"",1,0))</f>
        <v>0</v>
      </c>
      <c r="AI79" s="135">
        <f>IF('Datos de Indicador'!AI80="No Dato",1,IF('Imputacion de Datos Indicador'!AI80&lt;&gt;"",1,0))</f>
        <v>0</v>
      </c>
      <c r="AJ79" s="135">
        <f>IF('Datos de Indicador'!AJ80="No Dato",1,IF('Imputacion de Datos Indicador'!AJ80&lt;&gt;"",1,0))</f>
        <v>0</v>
      </c>
      <c r="AK79" s="135">
        <f>IF('Datos de Indicador'!AK80="No Dato",1,IF('Imputacion de Datos Indicador'!AK80&lt;&gt;"",1,0))</f>
        <v>0</v>
      </c>
      <c r="AL79" s="135">
        <f>IF('Datos de Indicador'!AL80="No Dato",1,IF('Imputacion de Datos Indicador'!AL80&lt;&gt;"",1,0))</f>
        <v>0</v>
      </c>
      <c r="AM79" s="204">
        <f t="shared" si="2"/>
        <v>0</v>
      </c>
      <c r="AN79" s="44">
        <f t="shared" si="3"/>
        <v>0</v>
      </c>
    </row>
    <row r="80" spans="1:40" x14ac:dyDescent="0.25">
      <c r="A80" s="138" t="s">
        <v>232</v>
      </c>
      <c r="B80" s="139" t="s">
        <v>233</v>
      </c>
      <c r="C80" s="140">
        <v>602</v>
      </c>
      <c r="D80" s="135">
        <f>IF('Datos de Indicador'!D81="No Dato",1,IF('Imputacion de Datos Indicador'!D81&lt;&gt;"",1,0))</f>
        <v>0</v>
      </c>
      <c r="E80" s="135">
        <f>IF('Datos de Indicador'!E81="No Dato",1,IF('Imputacion de Datos Indicador'!E81&lt;&gt;"",1,0))</f>
        <v>0</v>
      </c>
      <c r="F80" s="135">
        <f>IF('Datos de Indicador'!F81="No Dato",1,IF('Imputacion de Datos Indicador'!F81&lt;&gt;"",1,0))</f>
        <v>0</v>
      </c>
      <c r="G80" s="135">
        <f>IF('Datos de Indicador'!G81="No Dato",1,IF('Imputacion de Datos Indicador'!G81&lt;&gt;"",1,0))</f>
        <v>0</v>
      </c>
      <c r="H80" s="135">
        <f>IF('Datos de Indicador'!H81="No Dato",1,IF('Imputacion de Datos Indicador'!H81&lt;&gt;"",1,0))</f>
        <v>0</v>
      </c>
      <c r="I80" s="135">
        <f>IF('Datos de Indicador'!I81="No Dato",1,IF('Imputacion de Datos Indicador'!I81&lt;&gt;"",1,0))</f>
        <v>0</v>
      </c>
      <c r="J80" s="135">
        <f>IF('Datos de Indicador'!J81="No Dato",1,IF('Imputacion de Datos Indicador'!J81&lt;&gt;"",1,0))</f>
        <v>0</v>
      </c>
      <c r="K80" s="135">
        <f>IF('Datos de Indicador'!K81="No Dato",1,IF('Imputacion de Datos Indicador'!K81&lt;&gt;"",1,0))</f>
        <v>0</v>
      </c>
      <c r="L80" s="135">
        <f>IF('Datos de Indicador'!L81="No Dato",1,IF('Imputacion de Datos Indicador'!L81&lt;&gt;"",1,0))</f>
        <v>0</v>
      </c>
      <c r="M80" s="135">
        <f>IF('Datos de Indicador'!M81="No Dato",1,IF('Imputacion de Datos Indicador'!M81&lt;&gt;"",1,0))</f>
        <v>0</v>
      </c>
      <c r="N80" s="135">
        <f>IF('Datos de Indicador'!N81="No Dato",1,IF('Imputacion de Datos Indicador'!N81&lt;&gt;"",1,0))</f>
        <v>0</v>
      </c>
      <c r="O80" s="135">
        <f>IF('Datos de Indicador'!O81="No Dato",1,IF('Imputacion de Datos Indicador'!O81&lt;&gt;"",1,0))</f>
        <v>0</v>
      </c>
      <c r="P80" s="135">
        <f>IF('Datos de Indicador'!P81="No Dato",1,IF('Imputacion de Datos Indicador'!P81&lt;&gt;"",1,0))</f>
        <v>0</v>
      </c>
      <c r="Q80" s="135">
        <f>IF('Datos de Indicador'!Q81="No Dato",1,IF('Imputacion de Datos Indicador'!Q81&lt;&gt;"",1,0))</f>
        <v>1</v>
      </c>
      <c r="R80" s="135">
        <f>IF('Datos de Indicador'!R81="No Dato",1,IF('Imputacion de Datos Indicador'!R81&lt;&gt;"",1,0))</f>
        <v>0</v>
      </c>
      <c r="S80" s="135">
        <f>IF('Datos de Indicador'!S81="No Dato",1,IF('Imputacion de Datos Indicador'!S81&lt;&gt;"",1,0))</f>
        <v>0</v>
      </c>
      <c r="T80" s="135">
        <f>IF('Datos de Indicador'!T81="No Dato",1,IF('Imputacion de Datos Indicador'!T81&lt;&gt;"",1,0))</f>
        <v>0</v>
      </c>
      <c r="U80" s="135">
        <f>IF('Datos de Indicador'!U81="No Dato",1,IF('Imputacion de Datos Indicador'!U81&lt;&gt;"",1,0))</f>
        <v>0</v>
      </c>
      <c r="V80" s="135">
        <f>IF('Datos de Indicador'!V81="No Dato",1,IF('Imputacion de Datos Indicador'!V81&lt;&gt;"",1,0))</f>
        <v>0</v>
      </c>
      <c r="W80" s="135">
        <f>IF('Datos de Indicador'!W81="No Dato",1,IF('Imputacion de Datos Indicador'!W81&lt;&gt;"",1,0))</f>
        <v>0</v>
      </c>
      <c r="X80" s="135">
        <f>IF('Datos de Indicador'!X81="No Dato",1,IF('Imputacion de Datos Indicador'!X81&lt;&gt;"",1,0))</f>
        <v>0</v>
      </c>
      <c r="Y80" s="135">
        <f>IF('Datos de Indicador'!Y81="No Dato",1,IF('Imputacion de Datos Indicador'!Y81&lt;&gt;"",1,0))</f>
        <v>0</v>
      </c>
      <c r="Z80" s="135">
        <f>IF('Datos de Indicador'!Z81="No Dato",1,IF('Imputacion de Datos Indicador'!Z81&lt;&gt;"",1,0))</f>
        <v>0</v>
      </c>
      <c r="AA80" s="135">
        <f>IF('Datos de Indicador'!AA81="No Dato",1,IF('Imputacion de Datos Indicador'!AA81&lt;&gt;"",1,0))</f>
        <v>0</v>
      </c>
      <c r="AB80" s="135">
        <f>IF('Datos de Indicador'!AB81="No Dato",1,IF('Imputacion de Datos Indicador'!AB81&lt;&gt;"",1,0))</f>
        <v>0</v>
      </c>
      <c r="AC80" s="135">
        <f>IF('Datos de Indicador'!AC81="No Dato",1,IF('Imputacion de Datos Indicador'!AC81&lt;&gt;"",1,0))</f>
        <v>0</v>
      </c>
      <c r="AD80" s="135">
        <f>IF('Datos de Indicador'!AD81="No Dato",1,IF('Imputacion de Datos Indicador'!AD81&lt;&gt;"",1,0))</f>
        <v>0</v>
      </c>
      <c r="AE80" s="135">
        <f>IF('Datos de Indicador'!AE81="No Dato",1,IF('Imputacion de Datos Indicador'!AE81&lt;&gt;"",1,0))</f>
        <v>0</v>
      </c>
      <c r="AF80" s="135">
        <f>IF('Datos de Indicador'!AF81="No Dato",1,IF('Imputacion de Datos Indicador'!AF81&lt;&gt;"",1,0))</f>
        <v>0</v>
      </c>
      <c r="AG80" s="135">
        <f>IF('Datos de Indicador'!AG81="No Dato",1,IF('Imputacion de Datos Indicador'!AG81&lt;&gt;"",1,0))</f>
        <v>0</v>
      </c>
      <c r="AH80" s="135">
        <f>IF('Datos de Indicador'!AH81="No Dato",1,IF('Imputacion de Datos Indicador'!AH81&lt;&gt;"",1,0))</f>
        <v>0</v>
      </c>
      <c r="AI80" s="135">
        <f>IF('Datos de Indicador'!AI81="No Dato",1,IF('Imputacion de Datos Indicador'!AI81&lt;&gt;"",1,0))</f>
        <v>0</v>
      </c>
      <c r="AJ80" s="135">
        <f>IF('Datos de Indicador'!AJ81="No Dato",1,IF('Imputacion de Datos Indicador'!AJ81&lt;&gt;"",1,0))</f>
        <v>0</v>
      </c>
      <c r="AK80" s="135">
        <f>IF('Datos de Indicador'!AK81="No Dato",1,IF('Imputacion de Datos Indicador'!AK81&lt;&gt;"",1,0))</f>
        <v>0</v>
      </c>
      <c r="AL80" s="135">
        <f>IF('Datos de Indicador'!AL81="No Dato",1,IF('Imputacion de Datos Indicador'!AL81&lt;&gt;"",1,0))</f>
        <v>0</v>
      </c>
      <c r="AM80" s="204">
        <f t="shared" si="2"/>
        <v>1</v>
      </c>
      <c r="AN80" s="44">
        <f t="shared" si="3"/>
        <v>2.8571428571428571E-2</v>
      </c>
    </row>
    <row r="81" spans="1:40" x14ac:dyDescent="0.25">
      <c r="A81" s="138" t="s">
        <v>232</v>
      </c>
      <c r="B81" s="139" t="s">
        <v>234</v>
      </c>
      <c r="C81" s="140">
        <v>603</v>
      </c>
      <c r="D81" s="135">
        <f>IF('Datos de Indicador'!D82="No Dato",1,IF('Imputacion de Datos Indicador'!D82&lt;&gt;"",1,0))</f>
        <v>0</v>
      </c>
      <c r="E81" s="135">
        <f>IF('Datos de Indicador'!E82="No Dato",1,IF('Imputacion de Datos Indicador'!E82&lt;&gt;"",1,0))</f>
        <v>0</v>
      </c>
      <c r="F81" s="135">
        <f>IF('Datos de Indicador'!F82="No Dato",1,IF('Imputacion de Datos Indicador'!F82&lt;&gt;"",1,0))</f>
        <v>0</v>
      </c>
      <c r="G81" s="135">
        <f>IF('Datos de Indicador'!G82="No Dato",1,IF('Imputacion de Datos Indicador'!G82&lt;&gt;"",1,0))</f>
        <v>0</v>
      </c>
      <c r="H81" s="135">
        <f>IF('Datos de Indicador'!H82="No Dato",1,IF('Imputacion de Datos Indicador'!H82&lt;&gt;"",1,0))</f>
        <v>0</v>
      </c>
      <c r="I81" s="135">
        <f>IF('Datos de Indicador'!I82="No Dato",1,IF('Imputacion de Datos Indicador'!I82&lt;&gt;"",1,0))</f>
        <v>0</v>
      </c>
      <c r="J81" s="135">
        <f>IF('Datos de Indicador'!J82="No Dato",1,IF('Imputacion de Datos Indicador'!J82&lt;&gt;"",1,0))</f>
        <v>0</v>
      </c>
      <c r="K81" s="135">
        <f>IF('Datos de Indicador'!K82="No Dato",1,IF('Imputacion de Datos Indicador'!K82&lt;&gt;"",1,0))</f>
        <v>0</v>
      </c>
      <c r="L81" s="135">
        <f>IF('Datos de Indicador'!L82="No Dato",1,IF('Imputacion de Datos Indicador'!L82&lt;&gt;"",1,0))</f>
        <v>0</v>
      </c>
      <c r="M81" s="135">
        <f>IF('Datos de Indicador'!M82="No Dato",1,IF('Imputacion de Datos Indicador'!M82&lt;&gt;"",1,0))</f>
        <v>0</v>
      </c>
      <c r="N81" s="135">
        <f>IF('Datos de Indicador'!N82="No Dato",1,IF('Imputacion de Datos Indicador'!N82&lt;&gt;"",1,0))</f>
        <v>0</v>
      </c>
      <c r="O81" s="135">
        <f>IF('Datos de Indicador'!O82="No Dato",1,IF('Imputacion de Datos Indicador'!O82&lt;&gt;"",1,0))</f>
        <v>0</v>
      </c>
      <c r="P81" s="135">
        <f>IF('Datos de Indicador'!P82="No Dato",1,IF('Imputacion de Datos Indicador'!P82&lt;&gt;"",1,0))</f>
        <v>0</v>
      </c>
      <c r="Q81" s="135">
        <f>IF('Datos de Indicador'!Q82="No Dato",1,IF('Imputacion de Datos Indicador'!Q82&lt;&gt;"",1,0))</f>
        <v>1</v>
      </c>
      <c r="R81" s="135">
        <f>IF('Datos de Indicador'!R82="No Dato",1,IF('Imputacion de Datos Indicador'!R82&lt;&gt;"",1,0))</f>
        <v>0</v>
      </c>
      <c r="S81" s="135">
        <f>IF('Datos de Indicador'!S82="No Dato",1,IF('Imputacion de Datos Indicador'!S82&lt;&gt;"",1,0))</f>
        <v>0</v>
      </c>
      <c r="T81" s="135">
        <f>IF('Datos de Indicador'!T82="No Dato",1,IF('Imputacion de Datos Indicador'!T82&lt;&gt;"",1,0))</f>
        <v>0</v>
      </c>
      <c r="U81" s="135">
        <f>IF('Datos de Indicador'!U82="No Dato",1,IF('Imputacion de Datos Indicador'!U82&lt;&gt;"",1,0))</f>
        <v>0</v>
      </c>
      <c r="V81" s="135">
        <f>IF('Datos de Indicador'!V82="No Dato",1,IF('Imputacion de Datos Indicador'!V82&lt;&gt;"",1,0))</f>
        <v>0</v>
      </c>
      <c r="W81" s="135">
        <f>IF('Datos de Indicador'!W82="No Dato",1,IF('Imputacion de Datos Indicador'!W82&lt;&gt;"",1,0))</f>
        <v>0</v>
      </c>
      <c r="X81" s="135">
        <f>IF('Datos de Indicador'!X82="No Dato",1,IF('Imputacion de Datos Indicador'!X82&lt;&gt;"",1,0))</f>
        <v>0</v>
      </c>
      <c r="Y81" s="135">
        <f>IF('Datos de Indicador'!Y82="No Dato",1,IF('Imputacion de Datos Indicador'!Y82&lt;&gt;"",1,0))</f>
        <v>0</v>
      </c>
      <c r="Z81" s="135">
        <f>IF('Datos de Indicador'!Z82="No Dato",1,IF('Imputacion de Datos Indicador'!Z82&lt;&gt;"",1,0))</f>
        <v>0</v>
      </c>
      <c r="AA81" s="135">
        <f>IF('Datos de Indicador'!AA82="No Dato",1,IF('Imputacion de Datos Indicador'!AA82&lt;&gt;"",1,0))</f>
        <v>0</v>
      </c>
      <c r="AB81" s="135">
        <f>IF('Datos de Indicador'!AB82="No Dato",1,IF('Imputacion de Datos Indicador'!AB82&lt;&gt;"",1,0))</f>
        <v>0</v>
      </c>
      <c r="AC81" s="135">
        <f>IF('Datos de Indicador'!AC82="No Dato",1,IF('Imputacion de Datos Indicador'!AC82&lt;&gt;"",1,0))</f>
        <v>0</v>
      </c>
      <c r="AD81" s="135">
        <f>IF('Datos de Indicador'!AD82="No Dato",1,IF('Imputacion de Datos Indicador'!AD82&lt;&gt;"",1,0))</f>
        <v>0</v>
      </c>
      <c r="AE81" s="135">
        <f>IF('Datos de Indicador'!AE82="No Dato",1,IF('Imputacion de Datos Indicador'!AE82&lt;&gt;"",1,0))</f>
        <v>0</v>
      </c>
      <c r="AF81" s="135">
        <f>IF('Datos de Indicador'!AF82="No Dato",1,IF('Imputacion de Datos Indicador'!AF82&lt;&gt;"",1,0))</f>
        <v>0</v>
      </c>
      <c r="AG81" s="135">
        <f>IF('Datos de Indicador'!AG82="No Dato",1,IF('Imputacion de Datos Indicador'!AG82&lt;&gt;"",1,0))</f>
        <v>0</v>
      </c>
      <c r="AH81" s="135">
        <f>IF('Datos de Indicador'!AH82="No Dato",1,IF('Imputacion de Datos Indicador'!AH82&lt;&gt;"",1,0))</f>
        <v>0</v>
      </c>
      <c r="AI81" s="135">
        <f>IF('Datos de Indicador'!AI82="No Dato",1,IF('Imputacion de Datos Indicador'!AI82&lt;&gt;"",1,0))</f>
        <v>0</v>
      </c>
      <c r="AJ81" s="135">
        <f>IF('Datos de Indicador'!AJ82="No Dato",1,IF('Imputacion de Datos Indicador'!AJ82&lt;&gt;"",1,0))</f>
        <v>0</v>
      </c>
      <c r="AK81" s="135">
        <f>IF('Datos de Indicador'!AK82="No Dato",1,IF('Imputacion de Datos Indicador'!AK82&lt;&gt;"",1,0))</f>
        <v>0</v>
      </c>
      <c r="AL81" s="135">
        <f>IF('Datos de Indicador'!AL82="No Dato",1,IF('Imputacion de Datos Indicador'!AL82&lt;&gt;"",1,0))</f>
        <v>0</v>
      </c>
      <c r="AM81" s="204">
        <f t="shared" si="2"/>
        <v>1</v>
      </c>
      <c r="AN81" s="44">
        <f t="shared" si="3"/>
        <v>2.8571428571428571E-2</v>
      </c>
    </row>
    <row r="82" spans="1:40" x14ac:dyDescent="0.25">
      <c r="A82" s="138" t="s">
        <v>232</v>
      </c>
      <c r="B82" s="139" t="s">
        <v>235</v>
      </c>
      <c r="C82" s="140">
        <v>604</v>
      </c>
      <c r="D82" s="135">
        <f>IF('Datos de Indicador'!D83="No Dato",1,IF('Imputacion de Datos Indicador'!D83&lt;&gt;"",1,0))</f>
        <v>0</v>
      </c>
      <c r="E82" s="135">
        <f>IF('Datos de Indicador'!E83="No Dato",1,IF('Imputacion de Datos Indicador'!E83&lt;&gt;"",1,0))</f>
        <v>0</v>
      </c>
      <c r="F82" s="135">
        <f>IF('Datos de Indicador'!F83="No Dato",1,IF('Imputacion de Datos Indicador'!F83&lt;&gt;"",1,0))</f>
        <v>0</v>
      </c>
      <c r="G82" s="135">
        <f>IF('Datos de Indicador'!G83="No Dato",1,IF('Imputacion de Datos Indicador'!G83&lt;&gt;"",1,0))</f>
        <v>0</v>
      </c>
      <c r="H82" s="135">
        <f>IF('Datos de Indicador'!H83="No Dato",1,IF('Imputacion de Datos Indicador'!H83&lt;&gt;"",1,0))</f>
        <v>0</v>
      </c>
      <c r="I82" s="135">
        <f>IF('Datos de Indicador'!I83="No Dato",1,IF('Imputacion de Datos Indicador'!I83&lt;&gt;"",1,0))</f>
        <v>0</v>
      </c>
      <c r="J82" s="135">
        <f>IF('Datos de Indicador'!J83="No Dato",1,IF('Imputacion de Datos Indicador'!J83&lt;&gt;"",1,0))</f>
        <v>0</v>
      </c>
      <c r="K82" s="135">
        <f>IF('Datos de Indicador'!K83="No Dato",1,IF('Imputacion de Datos Indicador'!K83&lt;&gt;"",1,0))</f>
        <v>0</v>
      </c>
      <c r="L82" s="135">
        <f>IF('Datos de Indicador'!L83="No Dato",1,IF('Imputacion de Datos Indicador'!L83&lt;&gt;"",1,0))</f>
        <v>0</v>
      </c>
      <c r="M82" s="135">
        <f>IF('Datos de Indicador'!M83="No Dato",1,IF('Imputacion de Datos Indicador'!M83&lt;&gt;"",1,0))</f>
        <v>0</v>
      </c>
      <c r="N82" s="135">
        <f>IF('Datos de Indicador'!N83="No Dato",1,IF('Imputacion de Datos Indicador'!N83&lt;&gt;"",1,0))</f>
        <v>0</v>
      </c>
      <c r="O82" s="135">
        <f>IF('Datos de Indicador'!O83="No Dato",1,IF('Imputacion de Datos Indicador'!O83&lt;&gt;"",1,0))</f>
        <v>0</v>
      </c>
      <c r="P82" s="135">
        <f>IF('Datos de Indicador'!P83="No Dato",1,IF('Imputacion de Datos Indicador'!P83&lt;&gt;"",1,0))</f>
        <v>0</v>
      </c>
      <c r="Q82" s="135">
        <f>IF('Datos de Indicador'!Q83="No Dato",1,IF('Imputacion de Datos Indicador'!Q83&lt;&gt;"",1,0))</f>
        <v>0</v>
      </c>
      <c r="R82" s="135">
        <f>IF('Datos de Indicador'!R83="No Dato",1,IF('Imputacion de Datos Indicador'!R83&lt;&gt;"",1,0))</f>
        <v>0</v>
      </c>
      <c r="S82" s="135">
        <f>IF('Datos de Indicador'!S83="No Dato",1,IF('Imputacion de Datos Indicador'!S83&lt;&gt;"",1,0))</f>
        <v>0</v>
      </c>
      <c r="T82" s="135">
        <f>IF('Datos de Indicador'!T83="No Dato",1,IF('Imputacion de Datos Indicador'!T83&lt;&gt;"",1,0))</f>
        <v>0</v>
      </c>
      <c r="U82" s="135">
        <f>IF('Datos de Indicador'!U83="No Dato",1,IF('Imputacion de Datos Indicador'!U83&lt;&gt;"",1,0))</f>
        <v>0</v>
      </c>
      <c r="V82" s="135">
        <f>IF('Datos de Indicador'!V83="No Dato",1,IF('Imputacion de Datos Indicador'!V83&lt;&gt;"",1,0))</f>
        <v>0</v>
      </c>
      <c r="W82" s="135">
        <f>IF('Datos de Indicador'!W83="No Dato",1,IF('Imputacion de Datos Indicador'!W83&lt;&gt;"",1,0))</f>
        <v>0</v>
      </c>
      <c r="X82" s="135">
        <f>IF('Datos de Indicador'!X83="No Dato",1,IF('Imputacion de Datos Indicador'!X83&lt;&gt;"",1,0))</f>
        <v>0</v>
      </c>
      <c r="Y82" s="135">
        <f>IF('Datos de Indicador'!Y83="No Dato",1,IF('Imputacion de Datos Indicador'!Y83&lt;&gt;"",1,0))</f>
        <v>0</v>
      </c>
      <c r="Z82" s="135">
        <f>IF('Datos de Indicador'!Z83="No Dato",1,IF('Imputacion de Datos Indicador'!Z83&lt;&gt;"",1,0))</f>
        <v>0</v>
      </c>
      <c r="AA82" s="135">
        <f>IF('Datos de Indicador'!AA83="No Dato",1,IF('Imputacion de Datos Indicador'!AA83&lt;&gt;"",1,0))</f>
        <v>0</v>
      </c>
      <c r="AB82" s="135">
        <f>IF('Datos de Indicador'!AB83="No Dato",1,IF('Imputacion de Datos Indicador'!AB83&lt;&gt;"",1,0))</f>
        <v>0</v>
      </c>
      <c r="AC82" s="135">
        <f>IF('Datos de Indicador'!AC83="No Dato",1,IF('Imputacion de Datos Indicador'!AC83&lt;&gt;"",1,0))</f>
        <v>0</v>
      </c>
      <c r="AD82" s="135">
        <f>IF('Datos de Indicador'!AD83="No Dato",1,IF('Imputacion de Datos Indicador'!AD83&lt;&gt;"",1,0))</f>
        <v>0</v>
      </c>
      <c r="AE82" s="135">
        <f>IF('Datos de Indicador'!AE83="No Dato",1,IF('Imputacion de Datos Indicador'!AE83&lt;&gt;"",1,0))</f>
        <v>0</v>
      </c>
      <c r="AF82" s="135">
        <f>IF('Datos de Indicador'!AF83="No Dato",1,IF('Imputacion de Datos Indicador'!AF83&lt;&gt;"",1,0))</f>
        <v>0</v>
      </c>
      <c r="AG82" s="135">
        <f>IF('Datos de Indicador'!AG83="No Dato",1,IF('Imputacion de Datos Indicador'!AG83&lt;&gt;"",1,0))</f>
        <v>0</v>
      </c>
      <c r="AH82" s="135">
        <f>IF('Datos de Indicador'!AH83="No Dato",1,IF('Imputacion de Datos Indicador'!AH83&lt;&gt;"",1,0))</f>
        <v>0</v>
      </c>
      <c r="AI82" s="135">
        <f>IF('Datos de Indicador'!AI83="No Dato",1,IF('Imputacion de Datos Indicador'!AI83&lt;&gt;"",1,0))</f>
        <v>0</v>
      </c>
      <c r="AJ82" s="135">
        <f>IF('Datos de Indicador'!AJ83="No Dato",1,IF('Imputacion de Datos Indicador'!AJ83&lt;&gt;"",1,0))</f>
        <v>0</v>
      </c>
      <c r="AK82" s="135">
        <f>IF('Datos de Indicador'!AK83="No Dato",1,IF('Imputacion de Datos Indicador'!AK83&lt;&gt;"",1,0))</f>
        <v>0</v>
      </c>
      <c r="AL82" s="135">
        <f>IF('Datos de Indicador'!AL83="No Dato",1,IF('Imputacion de Datos Indicador'!AL83&lt;&gt;"",1,0))</f>
        <v>0</v>
      </c>
      <c r="AM82" s="204">
        <f t="shared" si="2"/>
        <v>0</v>
      </c>
      <c r="AN82" s="44">
        <f t="shared" si="3"/>
        <v>0</v>
      </c>
    </row>
    <row r="83" spans="1:40" x14ac:dyDescent="0.25">
      <c r="A83" s="138" t="s">
        <v>232</v>
      </c>
      <c r="B83" s="139" t="s">
        <v>236</v>
      </c>
      <c r="C83" s="140">
        <v>605</v>
      </c>
      <c r="D83" s="135">
        <f>IF('Datos de Indicador'!D84="No Dato",1,IF('Imputacion de Datos Indicador'!D84&lt;&gt;"",1,0))</f>
        <v>0</v>
      </c>
      <c r="E83" s="135">
        <f>IF('Datos de Indicador'!E84="No Dato",1,IF('Imputacion de Datos Indicador'!E84&lt;&gt;"",1,0))</f>
        <v>0</v>
      </c>
      <c r="F83" s="135">
        <f>IF('Datos de Indicador'!F84="No Dato",1,IF('Imputacion de Datos Indicador'!F84&lt;&gt;"",1,0))</f>
        <v>0</v>
      </c>
      <c r="G83" s="135">
        <f>IF('Datos de Indicador'!G84="No Dato",1,IF('Imputacion de Datos Indicador'!G84&lt;&gt;"",1,0))</f>
        <v>0</v>
      </c>
      <c r="H83" s="135">
        <f>IF('Datos de Indicador'!H84="No Dato",1,IF('Imputacion de Datos Indicador'!H84&lt;&gt;"",1,0))</f>
        <v>0</v>
      </c>
      <c r="I83" s="135">
        <f>IF('Datos de Indicador'!I84="No Dato",1,IF('Imputacion de Datos Indicador'!I84&lt;&gt;"",1,0))</f>
        <v>0</v>
      </c>
      <c r="J83" s="135">
        <f>IF('Datos de Indicador'!J84="No Dato",1,IF('Imputacion de Datos Indicador'!J84&lt;&gt;"",1,0))</f>
        <v>0</v>
      </c>
      <c r="K83" s="135">
        <f>IF('Datos de Indicador'!K84="No Dato",1,IF('Imputacion de Datos Indicador'!K84&lt;&gt;"",1,0))</f>
        <v>0</v>
      </c>
      <c r="L83" s="135">
        <f>IF('Datos de Indicador'!L84="No Dato",1,IF('Imputacion de Datos Indicador'!L84&lt;&gt;"",1,0))</f>
        <v>0</v>
      </c>
      <c r="M83" s="135">
        <f>IF('Datos de Indicador'!M84="No Dato",1,IF('Imputacion de Datos Indicador'!M84&lt;&gt;"",1,0))</f>
        <v>0</v>
      </c>
      <c r="N83" s="135">
        <f>IF('Datos de Indicador'!N84="No Dato",1,IF('Imputacion de Datos Indicador'!N84&lt;&gt;"",1,0))</f>
        <v>0</v>
      </c>
      <c r="O83" s="135">
        <f>IF('Datos de Indicador'!O84="No Dato",1,IF('Imputacion de Datos Indicador'!O84&lt;&gt;"",1,0))</f>
        <v>0</v>
      </c>
      <c r="P83" s="135">
        <f>IF('Datos de Indicador'!P84="No Dato",1,IF('Imputacion de Datos Indicador'!P84&lt;&gt;"",1,0))</f>
        <v>0</v>
      </c>
      <c r="Q83" s="135">
        <f>IF('Datos de Indicador'!Q84="No Dato",1,IF('Imputacion de Datos Indicador'!Q84&lt;&gt;"",1,0))</f>
        <v>1</v>
      </c>
      <c r="R83" s="135">
        <f>IF('Datos de Indicador'!R84="No Dato",1,IF('Imputacion de Datos Indicador'!R84&lt;&gt;"",1,0))</f>
        <v>0</v>
      </c>
      <c r="S83" s="135">
        <f>IF('Datos de Indicador'!S84="No Dato",1,IF('Imputacion de Datos Indicador'!S84&lt;&gt;"",1,0))</f>
        <v>0</v>
      </c>
      <c r="T83" s="135">
        <f>IF('Datos de Indicador'!T84="No Dato",1,IF('Imputacion de Datos Indicador'!T84&lt;&gt;"",1,0))</f>
        <v>0</v>
      </c>
      <c r="U83" s="135">
        <f>IF('Datos de Indicador'!U84="No Dato",1,IF('Imputacion de Datos Indicador'!U84&lt;&gt;"",1,0))</f>
        <v>0</v>
      </c>
      <c r="V83" s="135">
        <f>IF('Datos de Indicador'!V84="No Dato",1,IF('Imputacion de Datos Indicador'!V84&lt;&gt;"",1,0))</f>
        <v>0</v>
      </c>
      <c r="W83" s="135">
        <f>IF('Datos de Indicador'!W84="No Dato",1,IF('Imputacion de Datos Indicador'!W84&lt;&gt;"",1,0))</f>
        <v>0</v>
      </c>
      <c r="X83" s="135">
        <f>IF('Datos de Indicador'!X84="No Dato",1,IF('Imputacion de Datos Indicador'!X84&lt;&gt;"",1,0))</f>
        <v>0</v>
      </c>
      <c r="Y83" s="135">
        <f>IF('Datos de Indicador'!Y84="No Dato",1,IF('Imputacion de Datos Indicador'!Y84&lt;&gt;"",1,0))</f>
        <v>0</v>
      </c>
      <c r="Z83" s="135">
        <f>IF('Datos de Indicador'!Z84="No Dato",1,IF('Imputacion de Datos Indicador'!Z84&lt;&gt;"",1,0))</f>
        <v>0</v>
      </c>
      <c r="AA83" s="135">
        <f>IF('Datos de Indicador'!AA84="No Dato",1,IF('Imputacion de Datos Indicador'!AA84&lt;&gt;"",1,0))</f>
        <v>0</v>
      </c>
      <c r="AB83" s="135">
        <f>IF('Datos de Indicador'!AB84="No Dato",1,IF('Imputacion de Datos Indicador'!AB84&lt;&gt;"",1,0))</f>
        <v>0</v>
      </c>
      <c r="AC83" s="135">
        <f>IF('Datos de Indicador'!AC84="No Dato",1,IF('Imputacion de Datos Indicador'!AC84&lt;&gt;"",1,0))</f>
        <v>0</v>
      </c>
      <c r="AD83" s="135">
        <f>IF('Datos de Indicador'!AD84="No Dato",1,IF('Imputacion de Datos Indicador'!AD84&lt;&gt;"",1,0))</f>
        <v>0</v>
      </c>
      <c r="AE83" s="135">
        <f>IF('Datos de Indicador'!AE84="No Dato",1,IF('Imputacion de Datos Indicador'!AE84&lt;&gt;"",1,0))</f>
        <v>0</v>
      </c>
      <c r="AF83" s="135">
        <f>IF('Datos de Indicador'!AF84="No Dato",1,IF('Imputacion de Datos Indicador'!AF84&lt;&gt;"",1,0))</f>
        <v>0</v>
      </c>
      <c r="AG83" s="135">
        <f>IF('Datos de Indicador'!AG84="No Dato",1,IF('Imputacion de Datos Indicador'!AG84&lt;&gt;"",1,0))</f>
        <v>0</v>
      </c>
      <c r="AH83" s="135">
        <f>IF('Datos de Indicador'!AH84="No Dato",1,IF('Imputacion de Datos Indicador'!AH84&lt;&gt;"",1,0))</f>
        <v>0</v>
      </c>
      <c r="AI83" s="135">
        <f>IF('Datos de Indicador'!AI84="No Dato",1,IF('Imputacion de Datos Indicador'!AI84&lt;&gt;"",1,0))</f>
        <v>0</v>
      </c>
      <c r="AJ83" s="135">
        <f>IF('Datos de Indicador'!AJ84="No Dato",1,IF('Imputacion de Datos Indicador'!AJ84&lt;&gt;"",1,0))</f>
        <v>0</v>
      </c>
      <c r="AK83" s="135">
        <f>IF('Datos de Indicador'!AK84="No Dato",1,IF('Imputacion de Datos Indicador'!AK84&lt;&gt;"",1,0))</f>
        <v>0</v>
      </c>
      <c r="AL83" s="135">
        <f>IF('Datos de Indicador'!AL84="No Dato",1,IF('Imputacion de Datos Indicador'!AL84&lt;&gt;"",1,0))</f>
        <v>0</v>
      </c>
      <c r="AM83" s="204">
        <f t="shared" si="2"/>
        <v>1</v>
      </c>
      <c r="AN83" s="44">
        <f t="shared" si="3"/>
        <v>2.8571428571428571E-2</v>
      </c>
    </row>
    <row r="84" spans="1:40" x14ac:dyDescent="0.25">
      <c r="A84" s="138" t="s">
        <v>232</v>
      </c>
      <c r="B84" s="139" t="s">
        <v>237</v>
      </c>
      <c r="C84" s="140">
        <v>606</v>
      </c>
      <c r="D84" s="135">
        <f>IF('Datos de Indicador'!D85="No Dato",1,IF('Imputacion de Datos Indicador'!D85&lt;&gt;"",1,0))</f>
        <v>0</v>
      </c>
      <c r="E84" s="135">
        <f>IF('Datos de Indicador'!E85="No Dato",1,IF('Imputacion de Datos Indicador'!E85&lt;&gt;"",1,0))</f>
        <v>0</v>
      </c>
      <c r="F84" s="135">
        <f>IF('Datos de Indicador'!F85="No Dato",1,IF('Imputacion de Datos Indicador'!F85&lt;&gt;"",1,0))</f>
        <v>0</v>
      </c>
      <c r="G84" s="135">
        <f>IF('Datos de Indicador'!G85="No Dato",1,IF('Imputacion de Datos Indicador'!G85&lt;&gt;"",1,0))</f>
        <v>0</v>
      </c>
      <c r="H84" s="135">
        <f>IF('Datos de Indicador'!H85="No Dato",1,IF('Imputacion de Datos Indicador'!H85&lt;&gt;"",1,0))</f>
        <v>0</v>
      </c>
      <c r="I84" s="135">
        <f>IF('Datos de Indicador'!I85="No Dato",1,IF('Imputacion de Datos Indicador'!I85&lt;&gt;"",1,0))</f>
        <v>0</v>
      </c>
      <c r="J84" s="135">
        <f>IF('Datos de Indicador'!J85="No Dato",1,IF('Imputacion de Datos Indicador'!J85&lt;&gt;"",1,0))</f>
        <v>0</v>
      </c>
      <c r="K84" s="135">
        <f>IF('Datos de Indicador'!K85="No Dato",1,IF('Imputacion de Datos Indicador'!K85&lt;&gt;"",1,0))</f>
        <v>0</v>
      </c>
      <c r="L84" s="135">
        <f>IF('Datos de Indicador'!L85="No Dato",1,IF('Imputacion de Datos Indicador'!L85&lt;&gt;"",1,0))</f>
        <v>0</v>
      </c>
      <c r="M84" s="135">
        <f>IF('Datos de Indicador'!M85="No Dato",1,IF('Imputacion de Datos Indicador'!M85&lt;&gt;"",1,0))</f>
        <v>0</v>
      </c>
      <c r="N84" s="135">
        <f>IF('Datos de Indicador'!N85="No Dato",1,IF('Imputacion de Datos Indicador'!N85&lt;&gt;"",1,0))</f>
        <v>0</v>
      </c>
      <c r="O84" s="135">
        <f>IF('Datos de Indicador'!O85="No Dato",1,IF('Imputacion de Datos Indicador'!O85&lt;&gt;"",1,0))</f>
        <v>0</v>
      </c>
      <c r="P84" s="135">
        <f>IF('Datos de Indicador'!P85="No Dato",1,IF('Imputacion de Datos Indicador'!P85&lt;&gt;"",1,0))</f>
        <v>0</v>
      </c>
      <c r="Q84" s="135">
        <f>IF('Datos de Indicador'!Q85="No Dato",1,IF('Imputacion de Datos Indicador'!Q85&lt;&gt;"",1,0))</f>
        <v>0</v>
      </c>
      <c r="R84" s="135">
        <f>IF('Datos de Indicador'!R85="No Dato",1,IF('Imputacion de Datos Indicador'!R85&lt;&gt;"",1,0))</f>
        <v>0</v>
      </c>
      <c r="S84" s="135">
        <f>IF('Datos de Indicador'!S85="No Dato",1,IF('Imputacion de Datos Indicador'!S85&lt;&gt;"",1,0))</f>
        <v>0</v>
      </c>
      <c r="T84" s="135">
        <f>IF('Datos de Indicador'!T85="No Dato",1,IF('Imputacion de Datos Indicador'!T85&lt;&gt;"",1,0))</f>
        <v>0</v>
      </c>
      <c r="U84" s="135">
        <f>IF('Datos de Indicador'!U85="No Dato",1,IF('Imputacion de Datos Indicador'!U85&lt;&gt;"",1,0))</f>
        <v>0</v>
      </c>
      <c r="V84" s="135">
        <f>IF('Datos de Indicador'!V85="No Dato",1,IF('Imputacion de Datos Indicador'!V85&lt;&gt;"",1,0))</f>
        <v>0</v>
      </c>
      <c r="W84" s="135">
        <f>IF('Datos de Indicador'!W85="No Dato",1,IF('Imputacion de Datos Indicador'!W85&lt;&gt;"",1,0))</f>
        <v>0</v>
      </c>
      <c r="X84" s="135">
        <f>IF('Datos de Indicador'!X85="No Dato",1,IF('Imputacion de Datos Indicador'!X85&lt;&gt;"",1,0))</f>
        <v>0</v>
      </c>
      <c r="Y84" s="135">
        <f>IF('Datos de Indicador'!Y85="No Dato",1,IF('Imputacion de Datos Indicador'!Y85&lt;&gt;"",1,0))</f>
        <v>0</v>
      </c>
      <c r="Z84" s="135">
        <f>IF('Datos de Indicador'!Z85="No Dato",1,IF('Imputacion de Datos Indicador'!Z85&lt;&gt;"",1,0))</f>
        <v>0</v>
      </c>
      <c r="AA84" s="135">
        <f>IF('Datos de Indicador'!AA85="No Dato",1,IF('Imputacion de Datos Indicador'!AA85&lt;&gt;"",1,0))</f>
        <v>0</v>
      </c>
      <c r="AB84" s="135">
        <f>IF('Datos de Indicador'!AB85="No Dato",1,IF('Imputacion de Datos Indicador'!AB85&lt;&gt;"",1,0))</f>
        <v>0</v>
      </c>
      <c r="AC84" s="135">
        <f>IF('Datos de Indicador'!AC85="No Dato",1,IF('Imputacion de Datos Indicador'!AC85&lt;&gt;"",1,0))</f>
        <v>0</v>
      </c>
      <c r="AD84" s="135">
        <f>IF('Datos de Indicador'!AD85="No Dato",1,IF('Imputacion de Datos Indicador'!AD85&lt;&gt;"",1,0))</f>
        <v>0</v>
      </c>
      <c r="AE84" s="135">
        <f>IF('Datos de Indicador'!AE85="No Dato",1,IF('Imputacion de Datos Indicador'!AE85&lt;&gt;"",1,0))</f>
        <v>0</v>
      </c>
      <c r="AF84" s="135">
        <f>IF('Datos de Indicador'!AF85="No Dato",1,IF('Imputacion de Datos Indicador'!AF85&lt;&gt;"",1,0))</f>
        <v>0</v>
      </c>
      <c r="AG84" s="135">
        <f>IF('Datos de Indicador'!AG85="No Dato",1,IF('Imputacion de Datos Indicador'!AG85&lt;&gt;"",1,0))</f>
        <v>0</v>
      </c>
      <c r="AH84" s="135">
        <f>IF('Datos de Indicador'!AH85="No Dato",1,IF('Imputacion de Datos Indicador'!AH85&lt;&gt;"",1,0))</f>
        <v>0</v>
      </c>
      <c r="AI84" s="135">
        <f>IF('Datos de Indicador'!AI85="No Dato",1,IF('Imputacion de Datos Indicador'!AI85&lt;&gt;"",1,0))</f>
        <v>0</v>
      </c>
      <c r="AJ84" s="135">
        <f>IF('Datos de Indicador'!AJ85="No Dato",1,IF('Imputacion de Datos Indicador'!AJ85&lt;&gt;"",1,0))</f>
        <v>0</v>
      </c>
      <c r="AK84" s="135">
        <f>IF('Datos de Indicador'!AK85="No Dato",1,IF('Imputacion de Datos Indicador'!AK85&lt;&gt;"",1,0))</f>
        <v>0</v>
      </c>
      <c r="AL84" s="135">
        <f>IF('Datos de Indicador'!AL85="No Dato",1,IF('Imputacion de Datos Indicador'!AL85&lt;&gt;"",1,0))</f>
        <v>0</v>
      </c>
      <c r="AM84" s="204">
        <f t="shared" si="2"/>
        <v>0</v>
      </c>
      <c r="AN84" s="44">
        <f t="shared" si="3"/>
        <v>0</v>
      </c>
    </row>
    <row r="85" spans="1:40" x14ac:dyDescent="0.25">
      <c r="A85" s="138" t="s">
        <v>232</v>
      </c>
      <c r="B85" s="139" t="s">
        <v>238</v>
      </c>
      <c r="C85" s="140">
        <v>607</v>
      </c>
      <c r="D85" s="135">
        <f>IF('Datos de Indicador'!D86="No Dato",1,IF('Imputacion de Datos Indicador'!D86&lt;&gt;"",1,0))</f>
        <v>0</v>
      </c>
      <c r="E85" s="135">
        <f>IF('Datos de Indicador'!E86="No Dato",1,IF('Imputacion de Datos Indicador'!E86&lt;&gt;"",1,0))</f>
        <v>0</v>
      </c>
      <c r="F85" s="135">
        <f>IF('Datos de Indicador'!F86="No Dato",1,IF('Imputacion de Datos Indicador'!F86&lt;&gt;"",1,0))</f>
        <v>0</v>
      </c>
      <c r="G85" s="135">
        <f>IF('Datos de Indicador'!G86="No Dato",1,IF('Imputacion de Datos Indicador'!G86&lt;&gt;"",1,0))</f>
        <v>0</v>
      </c>
      <c r="H85" s="135">
        <f>IF('Datos de Indicador'!H86="No Dato",1,IF('Imputacion de Datos Indicador'!H86&lt;&gt;"",1,0))</f>
        <v>0</v>
      </c>
      <c r="I85" s="135">
        <f>IF('Datos de Indicador'!I86="No Dato",1,IF('Imputacion de Datos Indicador'!I86&lt;&gt;"",1,0))</f>
        <v>0</v>
      </c>
      <c r="J85" s="135">
        <f>IF('Datos de Indicador'!J86="No Dato",1,IF('Imputacion de Datos Indicador'!J86&lt;&gt;"",1,0))</f>
        <v>0</v>
      </c>
      <c r="K85" s="135">
        <f>IF('Datos de Indicador'!K86="No Dato",1,IF('Imputacion de Datos Indicador'!K86&lt;&gt;"",1,0))</f>
        <v>0</v>
      </c>
      <c r="L85" s="135">
        <f>IF('Datos de Indicador'!L86="No Dato",1,IF('Imputacion de Datos Indicador'!L86&lt;&gt;"",1,0))</f>
        <v>0</v>
      </c>
      <c r="M85" s="135">
        <f>IF('Datos de Indicador'!M86="No Dato",1,IF('Imputacion de Datos Indicador'!M86&lt;&gt;"",1,0))</f>
        <v>0</v>
      </c>
      <c r="N85" s="135">
        <f>IF('Datos de Indicador'!N86="No Dato",1,IF('Imputacion de Datos Indicador'!N86&lt;&gt;"",1,0))</f>
        <v>0</v>
      </c>
      <c r="O85" s="135">
        <f>IF('Datos de Indicador'!O86="No Dato",1,IF('Imputacion de Datos Indicador'!O86&lt;&gt;"",1,0))</f>
        <v>0</v>
      </c>
      <c r="P85" s="135">
        <f>IF('Datos de Indicador'!P86="No Dato",1,IF('Imputacion de Datos Indicador'!P86&lt;&gt;"",1,0))</f>
        <v>0</v>
      </c>
      <c r="Q85" s="135">
        <f>IF('Datos de Indicador'!Q86="No Dato",1,IF('Imputacion de Datos Indicador'!Q86&lt;&gt;"",1,0))</f>
        <v>0</v>
      </c>
      <c r="R85" s="135">
        <f>IF('Datos de Indicador'!R86="No Dato",1,IF('Imputacion de Datos Indicador'!R86&lt;&gt;"",1,0))</f>
        <v>0</v>
      </c>
      <c r="S85" s="135">
        <f>IF('Datos de Indicador'!S86="No Dato",1,IF('Imputacion de Datos Indicador'!S86&lt;&gt;"",1,0))</f>
        <v>0</v>
      </c>
      <c r="T85" s="135">
        <f>IF('Datos de Indicador'!T86="No Dato",1,IF('Imputacion de Datos Indicador'!T86&lt;&gt;"",1,0))</f>
        <v>0</v>
      </c>
      <c r="U85" s="135">
        <f>IF('Datos de Indicador'!U86="No Dato",1,IF('Imputacion de Datos Indicador'!U86&lt;&gt;"",1,0))</f>
        <v>0</v>
      </c>
      <c r="V85" s="135">
        <f>IF('Datos de Indicador'!V86="No Dato",1,IF('Imputacion de Datos Indicador'!V86&lt;&gt;"",1,0))</f>
        <v>0</v>
      </c>
      <c r="W85" s="135">
        <f>IF('Datos de Indicador'!W86="No Dato",1,IF('Imputacion de Datos Indicador'!W86&lt;&gt;"",1,0))</f>
        <v>0</v>
      </c>
      <c r="X85" s="135">
        <f>IF('Datos de Indicador'!X86="No Dato",1,IF('Imputacion de Datos Indicador'!X86&lt;&gt;"",1,0))</f>
        <v>0</v>
      </c>
      <c r="Y85" s="135">
        <f>IF('Datos de Indicador'!Y86="No Dato",1,IF('Imputacion de Datos Indicador'!Y86&lt;&gt;"",1,0))</f>
        <v>0</v>
      </c>
      <c r="Z85" s="135">
        <f>IF('Datos de Indicador'!Z86="No Dato",1,IF('Imputacion de Datos Indicador'!Z86&lt;&gt;"",1,0))</f>
        <v>0</v>
      </c>
      <c r="AA85" s="135">
        <f>IF('Datos de Indicador'!AA86="No Dato",1,IF('Imputacion de Datos Indicador'!AA86&lt;&gt;"",1,0))</f>
        <v>0</v>
      </c>
      <c r="AB85" s="135">
        <f>IF('Datos de Indicador'!AB86="No Dato",1,IF('Imputacion de Datos Indicador'!AB86&lt;&gt;"",1,0))</f>
        <v>0</v>
      </c>
      <c r="AC85" s="135">
        <f>IF('Datos de Indicador'!AC86="No Dato",1,IF('Imputacion de Datos Indicador'!AC86&lt;&gt;"",1,0))</f>
        <v>0</v>
      </c>
      <c r="AD85" s="135">
        <f>IF('Datos de Indicador'!AD86="No Dato",1,IF('Imputacion de Datos Indicador'!AD86&lt;&gt;"",1,0))</f>
        <v>0</v>
      </c>
      <c r="AE85" s="135">
        <f>IF('Datos de Indicador'!AE86="No Dato",1,IF('Imputacion de Datos Indicador'!AE86&lt;&gt;"",1,0))</f>
        <v>0</v>
      </c>
      <c r="AF85" s="135">
        <f>IF('Datos de Indicador'!AF86="No Dato",1,IF('Imputacion de Datos Indicador'!AF86&lt;&gt;"",1,0))</f>
        <v>0</v>
      </c>
      <c r="AG85" s="135">
        <f>IF('Datos de Indicador'!AG86="No Dato",1,IF('Imputacion de Datos Indicador'!AG86&lt;&gt;"",1,0))</f>
        <v>0</v>
      </c>
      <c r="AH85" s="135">
        <f>IF('Datos de Indicador'!AH86="No Dato",1,IF('Imputacion de Datos Indicador'!AH86&lt;&gt;"",1,0))</f>
        <v>0</v>
      </c>
      <c r="AI85" s="135">
        <f>IF('Datos de Indicador'!AI86="No Dato",1,IF('Imputacion de Datos Indicador'!AI86&lt;&gt;"",1,0))</f>
        <v>0</v>
      </c>
      <c r="AJ85" s="135">
        <f>IF('Datos de Indicador'!AJ86="No Dato",1,IF('Imputacion de Datos Indicador'!AJ86&lt;&gt;"",1,0))</f>
        <v>0</v>
      </c>
      <c r="AK85" s="135">
        <f>IF('Datos de Indicador'!AK86="No Dato",1,IF('Imputacion de Datos Indicador'!AK86&lt;&gt;"",1,0))</f>
        <v>0</v>
      </c>
      <c r="AL85" s="135">
        <f>IF('Datos de Indicador'!AL86="No Dato",1,IF('Imputacion de Datos Indicador'!AL86&lt;&gt;"",1,0))</f>
        <v>0</v>
      </c>
      <c r="AM85" s="204">
        <f t="shared" si="2"/>
        <v>0</v>
      </c>
      <c r="AN85" s="44">
        <f t="shared" si="3"/>
        <v>0</v>
      </c>
    </row>
    <row r="86" spans="1:40" x14ac:dyDescent="0.25">
      <c r="A86" s="138" t="s">
        <v>232</v>
      </c>
      <c r="B86" s="139" t="s">
        <v>239</v>
      </c>
      <c r="C86" s="140">
        <v>608</v>
      </c>
      <c r="D86" s="135">
        <f>IF('Datos de Indicador'!D87="No Dato",1,IF('Imputacion de Datos Indicador'!D87&lt;&gt;"",1,0))</f>
        <v>0</v>
      </c>
      <c r="E86" s="135">
        <f>IF('Datos de Indicador'!E87="No Dato",1,IF('Imputacion de Datos Indicador'!E87&lt;&gt;"",1,0))</f>
        <v>0</v>
      </c>
      <c r="F86" s="135">
        <f>IF('Datos de Indicador'!F87="No Dato",1,IF('Imputacion de Datos Indicador'!F87&lt;&gt;"",1,0))</f>
        <v>0</v>
      </c>
      <c r="G86" s="135">
        <f>IF('Datos de Indicador'!G87="No Dato",1,IF('Imputacion de Datos Indicador'!G87&lt;&gt;"",1,0))</f>
        <v>0</v>
      </c>
      <c r="H86" s="135">
        <f>IF('Datos de Indicador'!H87="No Dato",1,IF('Imputacion de Datos Indicador'!H87&lt;&gt;"",1,0))</f>
        <v>0</v>
      </c>
      <c r="I86" s="135">
        <f>IF('Datos de Indicador'!I87="No Dato",1,IF('Imputacion de Datos Indicador'!I87&lt;&gt;"",1,0))</f>
        <v>0</v>
      </c>
      <c r="J86" s="135">
        <f>IF('Datos de Indicador'!J87="No Dato",1,IF('Imputacion de Datos Indicador'!J87&lt;&gt;"",1,0))</f>
        <v>0</v>
      </c>
      <c r="K86" s="135">
        <f>IF('Datos de Indicador'!K87="No Dato",1,IF('Imputacion de Datos Indicador'!K87&lt;&gt;"",1,0))</f>
        <v>0</v>
      </c>
      <c r="L86" s="135">
        <f>IF('Datos de Indicador'!L87="No Dato",1,IF('Imputacion de Datos Indicador'!L87&lt;&gt;"",1,0))</f>
        <v>0</v>
      </c>
      <c r="M86" s="135">
        <f>IF('Datos de Indicador'!M87="No Dato",1,IF('Imputacion de Datos Indicador'!M87&lt;&gt;"",1,0))</f>
        <v>0</v>
      </c>
      <c r="N86" s="135">
        <f>IF('Datos de Indicador'!N87="No Dato",1,IF('Imputacion de Datos Indicador'!N87&lt;&gt;"",1,0))</f>
        <v>0</v>
      </c>
      <c r="O86" s="135">
        <f>IF('Datos de Indicador'!O87="No Dato",1,IF('Imputacion de Datos Indicador'!O87&lt;&gt;"",1,0))</f>
        <v>0</v>
      </c>
      <c r="P86" s="135">
        <f>IF('Datos de Indicador'!P87="No Dato",1,IF('Imputacion de Datos Indicador'!P87&lt;&gt;"",1,0))</f>
        <v>0</v>
      </c>
      <c r="Q86" s="135">
        <f>IF('Datos de Indicador'!Q87="No Dato",1,IF('Imputacion de Datos Indicador'!Q87&lt;&gt;"",1,0))</f>
        <v>1</v>
      </c>
      <c r="R86" s="135">
        <f>IF('Datos de Indicador'!R87="No Dato",1,IF('Imputacion de Datos Indicador'!R87&lt;&gt;"",1,0))</f>
        <v>0</v>
      </c>
      <c r="S86" s="135">
        <f>IF('Datos de Indicador'!S87="No Dato",1,IF('Imputacion de Datos Indicador'!S87&lt;&gt;"",1,0))</f>
        <v>0</v>
      </c>
      <c r="T86" s="135">
        <f>IF('Datos de Indicador'!T87="No Dato",1,IF('Imputacion de Datos Indicador'!T87&lt;&gt;"",1,0))</f>
        <v>0</v>
      </c>
      <c r="U86" s="135">
        <f>IF('Datos de Indicador'!U87="No Dato",1,IF('Imputacion de Datos Indicador'!U87&lt;&gt;"",1,0))</f>
        <v>0</v>
      </c>
      <c r="V86" s="135">
        <f>IF('Datos de Indicador'!V87="No Dato",1,IF('Imputacion de Datos Indicador'!V87&lt;&gt;"",1,0))</f>
        <v>0</v>
      </c>
      <c r="W86" s="135">
        <f>IF('Datos de Indicador'!W87="No Dato",1,IF('Imputacion de Datos Indicador'!W87&lt;&gt;"",1,0))</f>
        <v>0</v>
      </c>
      <c r="X86" s="135">
        <f>IF('Datos de Indicador'!X87="No Dato",1,IF('Imputacion de Datos Indicador'!X87&lt;&gt;"",1,0))</f>
        <v>0</v>
      </c>
      <c r="Y86" s="135">
        <f>IF('Datos de Indicador'!Y87="No Dato",1,IF('Imputacion de Datos Indicador'!Y87&lt;&gt;"",1,0))</f>
        <v>0</v>
      </c>
      <c r="Z86" s="135">
        <f>IF('Datos de Indicador'!Z87="No Dato",1,IF('Imputacion de Datos Indicador'!Z87&lt;&gt;"",1,0))</f>
        <v>0</v>
      </c>
      <c r="AA86" s="135">
        <f>IF('Datos de Indicador'!AA87="No Dato",1,IF('Imputacion de Datos Indicador'!AA87&lt;&gt;"",1,0))</f>
        <v>0</v>
      </c>
      <c r="AB86" s="135">
        <f>IF('Datos de Indicador'!AB87="No Dato",1,IF('Imputacion de Datos Indicador'!AB87&lt;&gt;"",1,0))</f>
        <v>0</v>
      </c>
      <c r="AC86" s="135">
        <f>IF('Datos de Indicador'!AC87="No Dato",1,IF('Imputacion de Datos Indicador'!AC87&lt;&gt;"",1,0))</f>
        <v>0</v>
      </c>
      <c r="AD86" s="135">
        <f>IF('Datos de Indicador'!AD87="No Dato",1,IF('Imputacion de Datos Indicador'!AD87&lt;&gt;"",1,0))</f>
        <v>0</v>
      </c>
      <c r="AE86" s="135">
        <f>IF('Datos de Indicador'!AE87="No Dato",1,IF('Imputacion de Datos Indicador'!AE87&lt;&gt;"",1,0))</f>
        <v>0</v>
      </c>
      <c r="AF86" s="135">
        <f>IF('Datos de Indicador'!AF87="No Dato",1,IF('Imputacion de Datos Indicador'!AF87&lt;&gt;"",1,0))</f>
        <v>0</v>
      </c>
      <c r="AG86" s="135">
        <f>IF('Datos de Indicador'!AG87="No Dato",1,IF('Imputacion de Datos Indicador'!AG87&lt;&gt;"",1,0))</f>
        <v>0</v>
      </c>
      <c r="AH86" s="135">
        <f>IF('Datos de Indicador'!AH87="No Dato",1,IF('Imputacion de Datos Indicador'!AH87&lt;&gt;"",1,0))</f>
        <v>0</v>
      </c>
      <c r="AI86" s="135">
        <f>IF('Datos de Indicador'!AI87="No Dato",1,IF('Imputacion de Datos Indicador'!AI87&lt;&gt;"",1,0))</f>
        <v>0</v>
      </c>
      <c r="AJ86" s="135">
        <f>IF('Datos de Indicador'!AJ87="No Dato",1,IF('Imputacion de Datos Indicador'!AJ87&lt;&gt;"",1,0))</f>
        <v>0</v>
      </c>
      <c r="AK86" s="135">
        <f>IF('Datos de Indicador'!AK87="No Dato",1,IF('Imputacion de Datos Indicador'!AK87&lt;&gt;"",1,0))</f>
        <v>0</v>
      </c>
      <c r="AL86" s="135">
        <f>IF('Datos de Indicador'!AL87="No Dato",1,IF('Imputacion de Datos Indicador'!AL87&lt;&gt;"",1,0))</f>
        <v>0</v>
      </c>
      <c r="AM86" s="204">
        <f t="shared" si="2"/>
        <v>1</v>
      </c>
      <c r="AN86" s="44">
        <f t="shared" si="3"/>
        <v>2.8571428571428571E-2</v>
      </c>
    </row>
    <row r="87" spans="1:40" x14ac:dyDescent="0.25">
      <c r="A87" s="138" t="s">
        <v>232</v>
      </c>
      <c r="B87" s="139" t="s">
        <v>240</v>
      </c>
      <c r="C87" s="140">
        <v>609</v>
      </c>
      <c r="D87" s="135">
        <f>IF('Datos de Indicador'!D88="No Dato",1,IF('Imputacion de Datos Indicador'!D88&lt;&gt;"",1,0))</f>
        <v>0</v>
      </c>
      <c r="E87" s="135">
        <f>IF('Datos de Indicador'!E88="No Dato",1,IF('Imputacion de Datos Indicador'!E88&lt;&gt;"",1,0))</f>
        <v>0</v>
      </c>
      <c r="F87" s="135">
        <f>IF('Datos de Indicador'!F88="No Dato",1,IF('Imputacion de Datos Indicador'!F88&lt;&gt;"",1,0))</f>
        <v>0</v>
      </c>
      <c r="G87" s="135">
        <f>IF('Datos de Indicador'!G88="No Dato",1,IF('Imputacion de Datos Indicador'!G88&lt;&gt;"",1,0))</f>
        <v>0</v>
      </c>
      <c r="H87" s="135">
        <f>IF('Datos de Indicador'!H88="No Dato",1,IF('Imputacion de Datos Indicador'!H88&lt;&gt;"",1,0))</f>
        <v>0</v>
      </c>
      <c r="I87" s="135">
        <f>IF('Datos de Indicador'!I88="No Dato",1,IF('Imputacion de Datos Indicador'!I88&lt;&gt;"",1,0))</f>
        <v>0</v>
      </c>
      <c r="J87" s="135">
        <f>IF('Datos de Indicador'!J88="No Dato",1,IF('Imputacion de Datos Indicador'!J88&lt;&gt;"",1,0))</f>
        <v>0</v>
      </c>
      <c r="K87" s="135">
        <f>IF('Datos de Indicador'!K88="No Dato",1,IF('Imputacion de Datos Indicador'!K88&lt;&gt;"",1,0))</f>
        <v>0</v>
      </c>
      <c r="L87" s="135">
        <f>IF('Datos de Indicador'!L88="No Dato",1,IF('Imputacion de Datos Indicador'!L88&lt;&gt;"",1,0))</f>
        <v>0</v>
      </c>
      <c r="M87" s="135">
        <f>IF('Datos de Indicador'!M88="No Dato",1,IF('Imputacion de Datos Indicador'!M88&lt;&gt;"",1,0))</f>
        <v>0</v>
      </c>
      <c r="N87" s="135">
        <f>IF('Datos de Indicador'!N88="No Dato",1,IF('Imputacion de Datos Indicador'!N88&lt;&gt;"",1,0))</f>
        <v>0</v>
      </c>
      <c r="O87" s="135">
        <f>IF('Datos de Indicador'!O88="No Dato",1,IF('Imputacion de Datos Indicador'!O88&lt;&gt;"",1,0))</f>
        <v>0</v>
      </c>
      <c r="P87" s="135">
        <f>IF('Datos de Indicador'!P88="No Dato",1,IF('Imputacion de Datos Indicador'!P88&lt;&gt;"",1,0))</f>
        <v>0</v>
      </c>
      <c r="Q87" s="135">
        <f>IF('Datos de Indicador'!Q88="No Dato",1,IF('Imputacion de Datos Indicador'!Q88&lt;&gt;"",1,0))</f>
        <v>0</v>
      </c>
      <c r="R87" s="135">
        <f>IF('Datos de Indicador'!R88="No Dato",1,IF('Imputacion de Datos Indicador'!R88&lt;&gt;"",1,0))</f>
        <v>0</v>
      </c>
      <c r="S87" s="135">
        <f>IF('Datos de Indicador'!S88="No Dato",1,IF('Imputacion de Datos Indicador'!S88&lt;&gt;"",1,0))</f>
        <v>0</v>
      </c>
      <c r="T87" s="135">
        <f>IF('Datos de Indicador'!T88="No Dato",1,IF('Imputacion de Datos Indicador'!T88&lt;&gt;"",1,0))</f>
        <v>0</v>
      </c>
      <c r="U87" s="135">
        <f>IF('Datos de Indicador'!U88="No Dato",1,IF('Imputacion de Datos Indicador'!U88&lt;&gt;"",1,0))</f>
        <v>0</v>
      </c>
      <c r="V87" s="135">
        <f>IF('Datos de Indicador'!V88="No Dato",1,IF('Imputacion de Datos Indicador'!V88&lt;&gt;"",1,0))</f>
        <v>0</v>
      </c>
      <c r="W87" s="135">
        <f>IF('Datos de Indicador'!W88="No Dato",1,IF('Imputacion de Datos Indicador'!W88&lt;&gt;"",1,0))</f>
        <v>0</v>
      </c>
      <c r="X87" s="135">
        <f>IF('Datos de Indicador'!X88="No Dato",1,IF('Imputacion de Datos Indicador'!X88&lt;&gt;"",1,0))</f>
        <v>0</v>
      </c>
      <c r="Y87" s="135">
        <f>IF('Datos de Indicador'!Y88="No Dato",1,IF('Imputacion de Datos Indicador'!Y88&lt;&gt;"",1,0))</f>
        <v>0</v>
      </c>
      <c r="Z87" s="135">
        <f>IF('Datos de Indicador'!Z88="No Dato",1,IF('Imputacion de Datos Indicador'!Z88&lt;&gt;"",1,0))</f>
        <v>0</v>
      </c>
      <c r="AA87" s="135">
        <f>IF('Datos de Indicador'!AA88="No Dato",1,IF('Imputacion de Datos Indicador'!AA88&lt;&gt;"",1,0))</f>
        <v>0</v>
      </c>
      <c r="AB87" s="135">
        <f>IF('Datos de Indicador'!AB88="No Dato",1,IF('Imputacion de Datos Indicador'!AB88&lt;&gt;"",1,0))</f>
        <v>0</v>
      </c>
      <c r="AC87" s="135">
        <f>IF('Datos de Indicador'!AC88="No Dato",1,IF('Imputacion de Datos Indicador'!AC88&lt;&gt;"",1,0))</f>
        <v>0</v>
      </c>
      <c r="AD87" s="135">
        <f>IF('Datos de Indicador'!AD88="No Dato",1,IF('Imputacion de Datos Indicador'!AD88&lt;&gt;"",1,0))</f>
        <v>0</v>
      </c>
      <c r="AE87" s="135">
        <f>IF('Datos de Indicador'!AE88="No Dato",1,IF('Imputacion de Datos Indicador'!AE88&lt;&gt;"",1,0))</f>
        <v>0</v>
      </c>
      <c r="AF87" s="135">
        <f>IF('Datos de Indicador'!AF88="No Dato",1,IF('Imputacion de Datos Indicador'!AF88&lt;&gt;"",1,0))</f>
        <v>0</v>
      </c>
      <c r="AG87" s="135">
        <f>IF('Datos de Indicador'!AG88="No Dato",1,IF('Imputacion de Datos Indicador'!AG88&lt;&gt;"",1,0))</f>
        <v>0</v>
      </c>
      <c r="AH87" s="135">
        <f>IF('Datos de Indicador'!AH88="No Dato",1,IF('Imputacion de Datos Indicador'!AH88&lt;&gt;"",1,0))</f>
        <v>0</v>
      </c>
      <c r="AI87" s="135">
        <f>IF('Datos de Indicador'!AI88="No Dato",1,IF('Imputacion de Datos Indicador'!AI88&lt;&gt;"",1,0))</f>
        <v>0</v>
      </c>
      <c r="AJ87" s="135">
        <f>IF('Datos de Indicador'!AJ88="No Dato",1,IF('Imputacion de Datos Indicador'!AJ88&lt;&gt;"",1,0))</f>
        <v>0</v>
      </c>
      <c r="AK87" s="135">
        <f>IF('Datos de Indicador'!AK88="No Dato",1,IF('Imputacion de Datos Indicador'!AK88&lt;&gt;"",1,0))</f>
        <v>0</v>
      </c>
      <c r="AL87" s="135">
        <f>IF('Datos de Indicador'!AL88="No Dato",1,IF('Imputacion de Datos Indicador'!AL88&lt;&gt;"",1,0))</f>
        <v>0</v>
      </c>
      <c r="AM87" s="204">
        <f t="shared" si="2"/>
        <v>0</v>
      </c>
      <c r="AN87" s="44">
        <f t="shared" si="3"/>
        <v>0</v>
      </c>
    </row>
    <row r="88" spans="1:40" x14ac:dyDescent="0.25">
      <c r="A88" s="138" t="s">
        <v>232</v>
      </c>
      <c r="B88" s="139" t="s">
        <v>241</v>
      </c>
      <c r="C88" s="140">
        <v>610</v>
      </c>
      <c r="D88" s="135">
        <f>IF('Datos de Indicador'!D89="No Dato",1,IF('Imputacion de Datos Indicador'!D89&lt;&gt;"",1,0))</f>
        <v>0</v>
      </c>
      <c r="E88" s="135">
        <f>IF('Datos de Indicador'!E89="No Dato",1,IF('Imputacion de Datos Indicador'!E89&lt;&gt;"",1,0))</f>
        <v>0</v>
      </c>
      <c r="F88" s="135">
        <f>IF('Datos de Indicador'!F89="No Dato",1,IF('Imputacion de Datos Indicador'!F89&lt;&gt;"",1,0))</f>
        <v>0</v>
      </c>
      <c r="G88" s="135">
        <f>IF('Datos de Indicador'!G89="No Dato",1,IF('Imputacion de Datos Indicador'!G89&lt;&gt;"",1,0))</f>
        <v>0</v>
      </c>
      <c r="H88" s="135">
        <f>IF('Datos de Indicador'!H89="No Dato",1,IF('Imputacion de Datos Indicador'!H89&lt;&gt;"",1,0))</f>
        <v>0</v>
      </c>
      <c r="I88" s="135">
        <f>IF('Datos de Indicador'!I89="No Dato",1,IF('Imputacion de Datos Indicador'!I89&lt;&gt;"",1,0))</f>
        <v>0</v>
      </c>
      <c r="J88" s="135">
        <f>IF('Datos de Indicador'!J89="No Dato",1,IF('Imputacion de Datos Indicador'!J89&lt;&gt;"",1,0))</f>
        <v>0</v>
      </c>
      <c r="K88" s="135">
        <f>IF('Datos de Indicador'!K89="No Dato",1,IF('Imputacion de Datos Indicador'!K89&lt;&gt;"",1,0))</f>
        <v>0</v>
      </c>
      <c r="L88" s="135">
        <f>IF('Datos de Indicador'!L89="No Dato",1,IF('Imputacion de Datos Indicador'!L89&lt;&gt;"",1,0))</f>
        <v>0</v>
      </c>
      <c r="M88" s="135">
        <f>IF('Datos de Indicador'!M89="No Dato",1,IF('Imputacion de Datos Indicador'!M89&lt;&gt;"",1,0))</f>
        <v>0</v>
      </c>
      <c r="N88" s="135">
        <f>IF('Datos de Indicador'!N89="No Dato",1,IF('Imputacion de Datos Indicador'!N89&lt;&gt;"",1,0))</f>
        <v>0</v>
      </c>
      <c r="O88" s="135">
        <f>IF('Datos de Indicador'!O89="No Dato",1,IF('Imputacion de Datos Indicador'!O89&lt;&gt;"",1,0))</f>
        <v>0</v>
      </c>
      <c r="P88" s="135">
        <f>IF('Datos de Indicador'!P89="No Dato",1,IF('Imputacion de Datos Indicador'!P89&lt;&gt;"",1,0))</f>
        <v>0</v>
      </c>
      <c r="Q88" s="135">
        <f>IF('Datos de Indicador'!Q89="No Dato",1,IF('Imputacion de Datos Indicador'!Q89&lt;&gt;"",1,0))</f>
        <v>0</v>
      </c>
      <c r="R88" s="135">
        <f>IF('Datos de Indicador'!R89="No Dato",1,IF('Imputacion de Datos Indicador'!R89&lt;&gt;"",1,0))</f>
        <v>0</v>
      </c>
      <c r="S88" s="135">
        <f>IF('Datos de Indicador'!S89="No Dato",1,IF('Imputacion de Datos Indicador'!S89&lt;&gt;"",1,0))</f>
        <v>0</v>
      </c>
      <c r="T88" s="135">
        <f>IF('Datos de Indicador'!T89="No Dato",1,IF('Imputacion de Datos Indicador'!T89&lt;&gt;"",1,0))</f>
        <v>0</v>
      </c>
      <c r="U88" s="135">
        <f>IF('Datos de Indicador'!U89="No Dato",1,IF('Imputacion de Datos Indicador'!U89&lt;&gt;"",1,0))</f>
        <v>0</v>
      </c>
      <c r="V88" s="135">
        <f>IF('Datos de Indicador'!V89="No Dato",1,IF('Imputacion de Datos Indicador'!V89&lt;&gt;"",1,0))</f>
        <v>0</v>
      </c>
      <c r="W88" s="135">
        <f>IF('Datos de Indicador'!W89="No Dato",1,IF('Imputacion de Datos Indicador'!W89&lt;&gt;"",1,0))</f>
        <v>0</v>
      </c>
      <c r="X88" s="135">
        <f>IF('Datos de Indicador'!X89="No Dato",1,IF('Imputacion de Datos Indicador'!X89&lt;&gt;"",1,0))</f>
        <v>0</v>
      </c>
      <c r="Y88" s="135">
        <f>IF('Datos de Indicador'!Y89="No Dato",1,IF('Imputacion de Datos Indicador'!Y89&lt;&gt;"",1,0))</f>
        <v>0</v>
      </c>
      <c r="Z88" s="135">
        <f>IF('Datos de Indicador'!Z89="No Dato",1,IF('Imputacion de Datos Indicador'!Z89&lt;&gt;"",1,0))</f>
        <v>0</v>
      </c>
      <c r="AA88" s="135">
        <f>IF('Datos de Indicador'!AA89="No Dato",1,IF('Imputacion de Datos Indicador'!AA89&lt;&gt;"",1,0))</f>
        <v>0</v>
      </c>
      <c r="AB88" s="135">
        <f>IF('Datos de Indicador'!AB89="No Dato",1,IF('Imputacion de Datos Indicador'!AB89&lt;&gt;"",1,0))</f>
        <v>0</v>
      </c>
      <c r="AC88" s="135">
        <f>IF('Datos de Indicador'!AC89="No Dato",1,IF('Imputacion de Datos Indicador'!AC89&lt;&gt;"",1,0))</f>
        <v>0</v>
      </c>
      <c r="AD88" s="135">
        <f>IF('Datos de Indicador'!AD89="No Dato",1,IF('Imputacion de Datos Indicador'!AD89&lt;&gt;"",1,0))</f>
        <v>0</v>
      </c>
      <c r="AE88" s="135">
        <f>IF('Datos de Indicador'!AE89="No Dato",1,IF('Imputacion de Datos Indicador'!AE89&lt;&gt;"",1,0))</f>
        <v>0</v>
      </c>
      <c r="AF88" s="135">
        <f>IF('Datos de Indicador'!AF89="No Dato",1,IF('Imputacion de Datos Indicador'!AF89&lt;&gt;"",1,0))</f>
        <v>0</v>
      </c>
      <c r="AG88" s="135">
        <f>IF('Datos de Indicador'!AG89="No Dato",1,IF('Imputacion de Datos Indicador'!AG89&lt;&gt;"",1,0))</f>
        <v>0</v>
      </c>
      <c r="AH88" s="135">
        <f>IF('Datos de Indicador'!AH89="No Dato",1,IF('Imputacion de Datos Indicador'!AH89&lt;&gt;"",1,0))</f>
        <v>0</v>
      </c>
      <c r="AI88" s="135">
        <f>IF('Datos de Indicador'!AI89="No Dato",1,IF('Imputacion de Datos Indicador'!AI89&lt;&gt;"",1,0))</f>
        <v>0</v>
      </c>
      <c r="AJ88" s="135">
        <f>IF('Datos de Indicador'!AJ89="No Dato",1,IF('Imputacion de Datos Indicador'!AJ89&lt;&gt;"",1,0))</f>
        <v>0</v>
      </c>
      <c r="AK88" s="135">
        <f>IF('Datos de Indicador'!AK89="No Dato",1,IF('Imputacion de Datos Indicador'!AK89&lt;&gt;"",1,0))</f>
        <v>0</v>
      </c>
      <c r="AL88" s="135">
        <f>IF('Datos de Indicador'!AL89="No Dato",1,IF('Imputacion de Datos Indicador'!AL89&lt;&gt;"",1,0))</f>
        <v>0</v>
      </c>
      <c r="AM88" s="204">
        <f t="shared" si="2"/>
        <v>0</v>
      </c>
      <c r="AN88" s="44">
        <f t="shared" si="3"/>
        <v>0</v>
      </c>
    </row>
    <row r="89" spans="1:40" x14ac:dyDescent="0.25">
      <c r="A89" s="138" t="s">
        <v>232</v>
      </c>
      <c r="B89" s="139" t="s">
        <v>242</v>
      </c>
      <c r="C89" s="140">
        <v>611</v>
      </c>
      <c r="D89" s="135">
        <f>IF('Datos de Indicador'!D90="No Dato",1,IF('Imputacion de Datos Indicador'!D90&lt;&gt;"",1,0))</f>
        <v>0</v>
      </c>
      <c r="E89" s="135">
        <f>IF('Datos de Indicador'!E90="No Dato",1,IF('Imputacion de Datos Indicador'!E90&lt;&gt;"",1,0))</f>
        <v>0</v>
      </c>
      <c r="F89" s="135">
        <f>IF('Datos de Indicador'!F90="No Dato",1,IF('Imputacion de Datos Indicador'!F90&lt;&gt;"",1,0))</f>
        <v>0</v>
      </c>
      <c r="G89" s="135">
        <f>IF('Datos de Indicador'!G90="No Dato",1,IF('Imputacion de Datos Indicador'!G90&lt;&gt;"",1,0))</f>
        <v>0</v>
      </c>
      <c r="H89" s="135">
        <f>IF('Datos de Indicador'!H90="No Dato",1,IF('Imputacion de Datos Indicador'!H90&lt;&gt;"",1,0))</f>
        <v>0</v>
      </c>
      <c r="I89" s="135">
        <f>IF('Datos de Indicador'!I90="No Dato",1,IF('Imputacion de Datos Indicador'!I90&lt;&gt;"",1,0))</f>
        <v>0</v>
      </c>
      <c r="J89" s="135">
        <f>IF('Datos de Indicador'!J90="No Dato",1,IF('Imputacion de Datos Indicador'!J90&lt;&gt;"",1,0))</f>
        <v>0</v>
      </c>
      <c r="K89" s="135">
        <f>IF('Datos de Indicador'!K90="No Dato",1,IF('Imputacion de Datos Indicador'!K90&lt;&gt;"",1,0))</f>
        <v>0</v>
      </c>
      <c r="L89" s="135">
        <f>IF('Datos de Indicador'!L90="No Dato",1,IF('Imputacion de Datos Indicador'!L90&lt;&gt;"",1,0))</f>
        <v>0</v>
      </c>
      <c r="M89" s="135">
        <f>IF('Datos de Indicador'!M90="No Dato",1,IF('Imputacion de Datos Indicador'!M90&lt;&gt;"",1,0))</f>
        <v>0</v>
      </c>
      <c r="N89" s="135">
        <f>IF('Datos de Indicador'!N90="No Dato",1,IF('Imputacion de Datos Indicador'!N90&lt;&gt;"",1,0))</f>
        <v>0</v>
      </c>
      <c r="O89" s="135">
        <f>IF('Datos de Indicador'!O90="No Dato",1,IF('Imputacion de Datos Indicador'!O90&lt;&gt;"",1,0))</f>
        <v>0</v>
      </c>
      <c r="P89" s="135">
        <f>IF('Datos de Indicador'!P90="No Dato",1,IF('Imputacion de Datos Indicador'!P90&lt;&gt;"",1,0))</f>
        <v>0</v>
      </c>
      <c r="Q89" s="135">
        <f>IF('Datos de Indicador'!Q90="No Dato",1,IF('Imputacion de Datos Indicador'!Q90&lt;&gt;"",1,0))</f>
        <v>0</v>
      </c>
      <c r="R89" s="135">
        <f>IF('Datos de Indicador'!R90="No Dato",1,IF('Imputacion de Datos Indicador'!R90&lt;&gt;"",1,0))</f>
        <v>0</v>
      </c>
      <c r="S89" s="135">
        <f>IF('Datos de Indicador'!S90="No Dato",1,IF('Imputacion de Datos Indicador'!S90&lt;&gt;"",1,0))</f>
        <v>0</v>
      </c>
      <c r="T89" s="135">
        <f>IF('Datos de Indicador'!T90="No Dato",1,IF('Imputacion de Datos Indicador'!T90&lt;&gt;"",1,0))</f>
        <v>0</v>
      </c>
      <c r="U89" s="135">
        <f>IF('Datos de Indicador'!U90="No Dato",1,IF('Imputacion de Datos Indicador'!U90&lt;&gt;"",1,0))</f>
        <v>0</v>
      </c>
      <c r="V89" s="135">
        <f>IF('Datos de Indicador'!V90="No Dato",1,IF('Imputacion de Datos Indicador'!V90&lt;&gt;"",1,0))</f>
        <v>0</v>
      </c>
      <c r="W89" s="135">
        <f>IF('Datos de Indicador'!W90="No Dato",1,IF('Imputacion de Datos Indicador'!W90&lt;&gt;"",1,0))</f>
        <v>0</v>
      </c>
      <c r="X89" s="135">
        <f>IF('Datos de Indicador'!X90="No Dato",1,IF('Imputacion de Datos Indicador'!X90&lt;&gt;"",1,0))</f>
        <v>0</v>
      </c>
      <c r="Y89" s="135">
        <f>IF('Datos de Indicador'!Y90="No Dato",1,IF('Imputacion de Datos Indicador'!Y90&lt;&gt;"",1,0))</f>
        <v>0</v>
      </c>
      <c r="Z89" s="135">
        <f>IF('Datos de Indicador'!Z90="No Dato",1,IF('Imputacion de Datos Indicador'!Z90&lt;&gt;"",1,0))</f>
        <v>0</v>
      </c>
      <c r="AA89" s="135">
        <f>IF('Datos de Indicador'!AA90="No Dato",1,IF('Imputacion de Datos Indicador'!AA90&lt;&gt;"",1,0))</f>
        <v>0</v>
      </c>
      <c r="AB89" s="135">
        <f>IF('Datos de Indicador'!AB90="No Dato",1,IF('Imputacion de Datos Indicador'!AB90&lt;&gt;"",1,0))</f>
        <v>0</v>
      </c>
      <c r="AC89" s="135">
        <f>IF('Datos de Indicador'!AC90="No Dato",1,IF('Imputacion de Datos Indicador'!AC90&lt;&gt;"",1,0))</f>
        <v>0</v>
      </c>
      <c r="AD89" s="135">
        <f>IF('Datos de Indicador'!AD90="No Dato",1,IF('Imputacion de Datos Indicador'!AD90&lt;&gt;"",1,0))</f>
        <v>0</v>
      </c>
      <c r="AE89" s="135">
        <f>IF('Datos de Indicador'!AE90="No Dato",1,IF('Imputacion de Datos Indicador'!AE90&lt;&gt;"",1,0))</f>
        <v>0</v>
      </c>
      <c r="AF89" s="135">
        <f>IF('Datos de Indicador'!AF90="No Dato",1,IF('Imputacion de Datos Indicador'!AF90&lt;&gt;"",1,0))</f>
        <v>0</v>
      </c>
      <c r="AG89" s="135">
        <f>IF('Datos de Indicador'!AG90="No Dato",1,IF('Imputacion de Datos Indicador'!AG90&lt;&gt;"",1,0))</f>
        <v>0</v>
      </c>
      <c r="AH89" s="135">
        <f>IF('Datos de Indicador'!AH90="No Dato",1,IF('Imputacion de Datos Indicador'!AH90&lt;&gt;"",1,0))</f>
        <v>0</v>
      </c>
      <c r="AI89" s="135">
        <f>IF('Datos de Indicador'!AI90="No Dato",1,IF('Imputacion de Datos Indicador'!AI90&lt;&gt;"",1,0))</f>
        <v>0</v>
      </c>
      <c r="AJ89" s="135">
        <f>IF('Datos de Indicador'!AJ90="No Dato",1,IF('Imputacion de Datos Indicador'!AJ90&lt;&gt;"",1,0))</f>
        <v>0</v>
      </c>
      <c r="AK89" s="135">
        <f>IF('Datos de Indicador'!AK90="No Dato",1,IF('Imputacion de Datos Indicador'!AK90&lt;&gt;"",1,0))</f>
        <v>0</v>
      </c>
      <c r="AL89" s="135">
        <f>IF('Datos de Indicador'!AL90="No Dato",1,IF('Imputacion de Datos Indicador'!AL90&lt;&gt;"",1,0))</f>
        <v>0</v>
      </c>
      <c r="AM89" s="204">
        <f t="shared" si="2"/>
        <v>0</v>
      </c>
      <c r="AN89" s="44">
        <f t="shared" si="3"/>
        <v>0</v>
      </c>
    </row>
    <row r="90" spans="1:40" x14ac:dyDescent="0.25">
      <c r="A90" s="138" t="s">
        <v>232</v>
      </c>
      <c r="B90" s="139" t="s">
        <v>243</v>
      </c>
      <c r="C90" s="140">
        <v>612</v>
      </c>
      <c r="D90" s="135">
        <f>IF('Datos de Indicador'!D91="No Dato",1,IF('Imputacion de Datos Indicador'!D91&lt;&gt;"",1,0))</f>
        <v>0</v>
      </c>
      <c r="E90" s="135">
        <f>IF('Datos de Indicador'!E91="No Dato",1,IF('Imputacion de Datos Indicador'!E91&lt;&gt;"",1,0))</f>
        <v>0</v>
      </c>
      <c r="F90" s="135">
        <f>IF('Datos de Indicador'!F91="No Dato",1,IF('Imputacion de Datos Indicador'!F91&lt;&gt;"",1,0))</f>
        <v>0</v>
      </c>
      <c r="G90" s="135">
        <f>IF('Datos de Indicador'!G91="No Dato",1,IF('Imputacion de Datos Indicador'!G91&lt;&gt;"",1,0))</f>
        <v>0</v>
      </c>
      <c r="H90" s="135">
        <f>IF('Datos de Indicador'!H91="No Dato",1,IF('Imputacion de Datos Indicador'!H91&lt;&gt;"",1,0))</f>
        <v>0</v>
      </c>
      <c r="I90" s="135">
        <f>IF('Datos de Indicador'!I91="No Dato",1,IF('Imputacion de Datos Indicador'!I91&lt;&gt;"",1,0))</f>
        <v>0</v>
      </c>
      <c r="J90" s="135">
        <f>IF('Datos de Indicador'!J91="No Dato",1,IF('Imputacion de Datos Indicador'!J91&lt;&gt;"",1,0))</f>
        <v>0</v>
      </c>
      <c r="K90" s="135">
        <f>IF('Datos de Indicador'!K91="No Dato",1,IF('Imputacion de Datos Indicador'!K91&lt;&gt;"",1,0))</f>
        <v>0</v>
      </c>
      <c r="L90" s="135">
        <f>IF('Datos de Indicador'!L91="No Dato",1,IF('Imputacion de Datos Indicador'!L91&lt;&gt;"",1,0))</f>
        <v>0</v>
      </c>
      <c r="M90" s="135">
        <f>IF('Datos de Indicador'!M91="No Dato",1,IF('Imputacion de Datos Indicador'!M91&lt;&gt;"",1,0))</f>
        <v>0</v>
      </c>
      <c r="N90" s="135">
        <f>IF('Datos de Indicador'!N91="No Dato",1,IF('Imputacion de Datos Indicador'!N91&lt;&gt;"",1,0))</f>
        <v>0</v>
      </c>
      <c r="O90" s="135">
        <f>IF('Datos de Indicador'!O91="No Dato",1,IF('Imputacion de Datos Indicador'!O91&lt;&gt;"",1,0))</f>
        <v>0</v>
      </c>
      <c r="P90" s="135">
        <f>IF('Datos de Indicador'!P91="No Dato",1,IF('Imputacion de Datos Indicador'!P91&lt;&gt;"",1,0))</f>
        <v>0</v>
      </c>
      <c r="Q90" s="135">
        <f>IF('Datos de Indicador'!Q91="No Dato",1,IF('Imputacion de Datos Indicador'!Q91&lt;&gt;"",1,0))</f>
        <v>1</v>
      </c>
      <c r="R90" s="135">
        <f>IF('Datos de Indicador'!R91="No Dato",1,IF('Imputacion de Datos Indicador'!R91&lt;&gt;"",1,0))</f>
        <v>0</v>
      </c>
      <c r="S90" s="135">
        <f>IF('Datos de Indicador'!S91="No Dato",1,IF('Imputacion de Datos Indicador'!S91&lt;&gt;"",1,0))</f>
        <v>0</v>
      </c>
      <c r="T90" s="135">
        <f>IF('Datos de Indicador'!T91="No Dato",1,IF('Imputacion de Datos Indicador'!T91&lt;&gt;"",1,0))</f>
        <v>0</v>
      </c>
      <c r="U90" s="135">
        <f>IF('Datos de Indicador'!U91="No Dato",1,IF('Imputacion de Datos Indicador'!U91&lt;&gt;"",1,0))</f>
        <v>0</v>
      </c>
      <c r="V90" s="135">
        <f>IF('Datos de Indicador'!V91="No Dato",1,IF('Imputacion de Datos Indicador'!V91&lt;&gt;"",1,0))</f>
        <v>0</v>
      </c>
      <c r="W90" s="135">
        <f>IF('Datos de Indicador'!W91="No Dato",1,IF('Imputacion de Datos Indicador'!W91&lt;&gt;"",1,0))</f>
        <v>0</v>
      </c>
      <c r="X90" s="135">
        <f>IF('Datos de Indicador'!X91="No Dato",1,IF('Imputacion de Datos Indicador'!X91&lt;&gt;"",1,0))</f>
        <v>0</v>
      </c>
      <c r="Y90" s="135">
        <f>IF('Datos de Indicador'!Y91="No Dato",1,IF('Imputacion de Datos Indicador'!Y91&lt;&gt;"",1,0))</f>
        <v>0</v>
      </c>
      <c r="Z90" s="135">
        <f>IF('Datos de Indicador'!Z91="No Dato",1,IF('Imputacion de Datos Indicador'!Z91&lt;&gt;"",1,0))</f>
        <v>0</v>
      </c>
      <c r="AA90" s="135">
        <f>IF('Datos de Indicador'!AA91="No Dato",1,IF('Imputacion de Datos Indicador'!AA91&lt;&gt;"",1,0))</f>
        <v>0</v>
      </c>
      <c r="AB90" s="135">
        <f>IF('Datos de Indicador'!AB91="No Dato",1,IF('Imputacion de Datos Indicador'!AB91&lt;&gt;"",1,0))</f>
        <v>0</v>
      </c>
      <c r="AC90" s="135">
        <f>IF('Datos de Indicador'!AC91="No Dato",1,IF('Imputacion de Datos Indicador'!AC91&lt;&gt;"",1,0))</f>
        <v>0</v>
      </c>
      <c r="AD90" s="135">
        <f>IF('Datos de Indicador'!AD91="No Dato",1,IF('Imputacion de Datos Indicador'!AD91&lt;&gt;"",1,0))</f>
        <v>0</v>
      </c>
      <c r="AE90" s="135">
        <f>IF('Datos de Indicador'!AE91="No Dato",1,IF('Imputacion de Datos Indicador'!AE91&lt;&gt;"",1,0))</f>
        <v>0</v>
      </c>
      <c r="AF90" s="135">
        <f>IF('Datos de Indicador'!AF91="No Dato",1,IF('Imputacion de Datos Indicador'!AF91&lt;&gt;"",1,0))</f>
        <v>0</v>
      </c>
      <c r="AG90" s="135">
        <f>IF('Datos de Indicador'!AG91="No Dato",1,IF('Imputacion de Datos Indicador'!AG91&lt;&gt;"",1,0))</f>
        <v>0</v>
      </c>
      <c r="AH90" s="135">
        <f>IF('Datos de Indicador'!AH91="No Dato",1,IF('Imputacion de Datos Indicador'!AH91&lt;&gt;"",1,0))</f>
        <v>0</v>
      </c>
      <c r="AI90" s="135">
        <f>IF('Datos de Indicador'!AI91="No Dato",1,IF('Imputacion de Datos Indicador'!AI91&lt;&gt;"",1,0))</f>
        <v>0</v>
      </c>
      <c r="AJ90" s="135">
        <f>IF('Datos de Indicador'!AJ91="No Dato",1,IF('Imputacion de Datos Indicador'!AJ91&lt;&gt;"",1,0))</f>
        <v>0</v>
      </c>
      <c r="AK90" s="135">
        <f>IF('Datos de Indicador'!AK91="No Dato",1,IF('Imputacion de Datos Indicador'!AK91&lt;&gt;"",1,0))</f>
        <v>1</v>
      </c>
      <c r="AL90" s="135">
        <f>IF('Datos de Indicador'!AL91="No Dato",1,IF('Imputacion de Datos Indicador'!AL91&lt;&gt;"",1,0))</f>
        <v>0</v>
      </c>
      <c r="AM90" s="204">
        <f t="shared" si="2"/>
        <v>2</v>
      </c>
      <c r="AN90" s="44">
        <f t="shared" si="3"/>
        <v>5.7142857142857141E-2</v>
      </c>
    </row>
    <row r="91" spans="1:40" x14ac:dyDescent="0.25">
      <c r="A91" s="138" t="s">
        <v>232</v>
      </c>
      <c r="B91" s="139" t="s">
        <v>244</v>
      </c>
      <c r="C91" s="140">
        <v>613</v>
      </c>
      <c r="D91" s="135">
        <f>IF('Datos de Indicador'!D92="No Dato",1,IF('Imputacion de Datos Indicador'!D92&lt;&gt;"",1,0))</f>
        <v>0</v>
      </c>
      <c r="E91" s="135">
        <f>IF('Datos de Indicador'!E92="No Dato",1,IF('Imputacion de Datos Indicador'!E92&lt;&gt;"",1,0))</f>
        <v>0</v>
      </c>
      <c r="F91" s="135">
        <f>IF('Datos de Indicador'!F92="No Dato",1,IF('Imputacion de Datos Indicador'!F92&lt;&gt;"",1,0))</f>
        <v>0</v>
      </c>
      <c r="G91" s="135">
        <f>IF('Datos de Indicador'!G92="No Dato",1,IF('Imputacion de Datos Indicador'!G92&lt;&gt;"",1,0))</f>
        <v>0</v>
      </c>
      <c r="H91" s="135">
        <f>IF('Datos de Indicador'!H92="No Dato",1,IF('Imputacion de Datos Indicador'!H92&lt;&gt;"",1,0))</f>
        <v>0</v>
      </c>
      <c r="I91" s="135">
        <f>IF('Datos de Indicador'!I92="No Dato",1,IF('Imputacion de Datos Indicador'!I92&lt;&gt;"",1,0))</f>
        <v>0</v>
      </c>
      <c r="J91" s="135">
        <f>IF('Datos de Indicador'!J92="No Dato",1,IF('Imputacion de Datos Indicador'!J92&lt;&gt;"",1,0))</f>
        <v>0</v>
      </c>
      <c r="K91" s="135">
        <f>IF('Datos de Indicador'!K92="No Dato",1,IF('Imputacion de Datos Indicador'!K92&lt;&gt;"",1,0))</f>
        <v>0</v>
      </c>
      <c r="L91" s="135">
        <f>IF('Datos de Indicador'!L92="No Dato",1,IF('Imputacion de Datos Indicador'!L92&lt;&gt;"",1,0))</f>
        <v>0</v>
      </c>
      <c r="M91" s="135">
        <f>IF('Datos de Indicador'!M92="No Dato",1,IF('Imputacion de Datos Indicador'!M92&lt;&gt;"",1,0))</f>
        <v>0</v>
      </c>
      <c r="N91" s="135">
        <f>IF('Datos de Indicador'!N92="No Dato",1,IF('Imputacion de Datos Indicador'!N92&lt;&gt;"",1,0))</f>
        <v>0</v>
      </c>
      <c r="O91" s="135">
        <f>IF('Datos de Indicador'!O92="No Dato",1,IF('Imputacion de Datos Indicador'!O92&lt;&gt;"",1,0))</f>
        <v>0</v>
      </c>
      <c r="P91" s="135">
        <f>IF('Datos de Indicador'!P92="No Dato",1,IF('Imputacion de Datos Indicador'!P92&lt;&gt;"",1,0))</f>
        <v>0</v>
      </c>
      <c r="Q91" s="135">
        <f>IF('Datos de Indicador'!Q92="No Dato",1,IF('Imputacion de Datos Indicador'!Q92&lt;&gt;"",1,0))</f>
        <v>1</v>
      </c>
      <c r="R91" s="135">
        <f>IF('Datos de Indicador'!R92="No Dato",1,IF('Imputacion de Datos Indicador'!R92&lt;&gt;"",1,0))</f>
        <v>0</v>
      </c>
      <c r="S91" s="135">
        <f>IF('Datos de Indicador'!S92="No Dato",1,IF('Imputacion de Datos Indicador'!S92&lt;&gt;"",1,0))</f>
        <v>0</v>
      </c>
      <c r="T91" s="135">
        <f>IF('Datos de Indicador'!T92="No Dato",1,IF('Imputacion de Datos Indicador'!T92&lt;&gt;"",1,0))</f>
        <v>0</v>
      </c>
      <c r="U91" s="135">
        <f>IF('Datos de Indicador'!U92="No Dato",1,IF('Imputacion de Datos Indicador'!U92&lt;&gt;"",1,0))</f>
        <v>0</v>
      </c>
      <c r="V91" s="135">
        <f>IF('Datos de Indicador'!V92="No Dato",1,IF('Imputacion de Datos Indicador'!V92&lt;&gt;"",1,0))</f>
        <v>0</v>
      </c>
      <c r="W91" s="135">
        <f>IF('Datos de Indicador'!W92="No Dato",1,IF('Imputacion de Datos Indicador'!W92&lt;&gt;"",1,0))</f>
        <v>1</v>
      </c>
      <c r="X91" s="135">
        <f>IF('Datos de Indicador'!X92="No Dato",1,IF('Imputacion de Datos Indicador'!X92&lt;&gt;"",1,0))</f>
        <v>0</v>
      </c>
      <c r="Y91" s="135">
        <f>IF('Datos de Indicador'!Y92="No Dato",1,IF('Imputacion de Datos Indicador'!Y92&lt;&gt;"",1,0))</f>
        <v>0</v>
      </c>
      <c r="Z91" s="135">
        <f>IF('Datos de Indicador'!Z92="No Dato",1,IF('Imputacion de Datos Indicador'!Z92&lt;&gt;"",1,0))</f>
        <v>0</v>
      </c>
      <c r="AA91" s="135">
        <f>IF('Datos de Indicador'!AA92="No Dato",1,IF('Imputacion de Datos Indicador'!AA92&lt;&gt;"",1,0))</f>
        <v>0</v>
      </c>
      <c r="AB91" s="135">
        <f>IF('Datos de Indicador'!AB92="No Dato",1,IF('Imputacion de Datos Indicador'!AB92&lt;&gt;"",1,0))</f>
        <v>0</v>
      </c>
      <c r="AC91" s="135">
        <f>IF('Datos de Indicador'!AC92="No Dato",1,IF('Imputacion de Datos Indicador'!AC92&lt;&gt;"",1,0))</f>
        <v>0</v>
      </c>
      <c r="AD91" s="135">
        <f>IF('Datos de Indicador'!AD92="No Dato",1,IF('Imputacion de Datos Indicador'!AD92&lt;&gt;"",1,0))</f>
        <v>0</v>
      </c>
      <c r="AE91" s="135">
        <f>IF('Datos de Indicador'!AE92="No Dato",1,IF('Imputacion de Datos Indicador'!AE92&lt;&gt;"",1,0))</f>
        <v>0</v>
      </c>
      <c r="AF91" s="135">
        <f>IF('Datos de Indicador'!AF92="No Dato",1,IF('Imputacion de Datos Indicador'!AF92&lt;&gt;"",1,0))</f>
        <v>0</v>
      </c>
      <c r="AG91" s="135">
        <f>IF('Datos de Indicador'!AG92="No Dato",1,IF('Imputacion de Datos Indicador'!AG92&lt;&gt;"",1,0))</f>
        <v>0</v>
      </c>
      <c r="AH91" s="135">
        <f>IF('Datos de Indicador'!AH92="No Dato",1,IF('Imputacion de Datos Indicador'!AH92&lt;&gt;"",1,0))</f>
        <v>0</v>
      </c>
      <c r="AI91" s="135">
        <f>IF('Datos de Indicador'!AI92="No Dato",1,IF('Imputacion de Datos Indicador'!AI92&lt;&gt;"",1,0))</f>
        <v>0</v>
      </c>
      <c r="AJ91" s="135">
        <f>IF('Datos de Indicador'!AJ92="No Dato",1,IF('Imputacion de Datos Indicador'!AJ92&lt;&gt;"",1,0))</f>
        <v>0</v>
      </c>
      <c r="AK91" s="135">
        <f>IF('Datos de Indicador'!AK92="No Dato",1,IF('Imputacion de Datos Indicador'!AK92&lt;&gt;"",1,0))</f>
        <v>1</v>
      </c>
      <c r="AL91" s="135">
        <f>IF('Datos de Indicador'!AL92="No Dato",1,IF('Imputacion de Datos Indicador'!AL92&lt;&gt;"",1,0))</f>
        <v>0</v>
      </c>
      <c r="AM91" s="204">
        <f t="shared" si="2"/>
        <v>3</v>
      </c>
      <c r="AN91" s="44">
        <f t="shared" si="3"/>
        <v>8.5714285714285715E-2</v>
      </c>
    </row>
    <row r="92" spans="1:40" x14ac:dyDescent="0.25">
      <c r="A92" s="138" t="s">
        <v>232</v>
      </c>
      <c r="B92" s="139" t="s">
        <v>222</v>
      </c>
      <c r="C92" s="140">
        <v>614</v>
      </c>
      <c r="D92" s="135">
        <f>IF('Datos de Indicador'!D93="No Dato",1,IF('Imputacion de Datos Indicador'!D93&lt;&gt;"",1,0))</f>
        <v>0</v>
      </c>
      <c r="E92" s="135">
        <f>IF('Datos de Indicador'!E93="No Dato",1,IF('Imputacion de Datos Indicador'!E93&lt;&gt;"",1,0))</f>
        <v>0</v>
      </c>
      <c r="F92" s="135">
        <f>IF('Datos de Indicador'!F93="No Dato",1,IF('Imputacion de Datos Indicador'!F93&lt;&gt;"",1,0))</f>
        <v>0</v>
      </c>
      <c r="G92" s="135">
        <f>IF('Datos de Indicador'!G93="No Dato",1,IF('Imputacion de Datos Indicador'!G93&lt;&gt;"",1,0))</f>
        <v>0</v>
      </c>
      <c r="H92" s="135">
        <f>IF('Datos de Indicador'!H93="No Dato",1,IF('Imputacion de Datos Indicador'!H93&lt;&gt;"",1,0))</f>
        <v>0</v>
      </c>
      <c r="I92" s="135">
        <f>IF('Datos de Indicador'!I93="No Dato",1,IF('Imputacion de Datos Indicador'!I93&lt;&gt;"",1,0))</f>
        <v>0</v>
      </c>
      <c r="J92" s="135">
        <f>IF('Datos de Indicador'!J93="No Dato",1,IF('Imputacion de Datos Indicador'!J93&lt;&gt;"",1,0))</f>
        <v>0</v>
      </c>
      <c r="K92" s="135">
        <f>IF('Datos de Indicador'!K93="No Dato",1,IF('Imputacion de Datos Indicador'!K93&lt;&gt;"",1,0))</f>
        <v>0</v>
      </c>
      <c r="L92" s="135">
        <f>IF('Datos de Indicador'!L93="No Dato",1,IF('Imputacion de Datos Indicador'!L93&lt;&gt;"",1,0))</f>
        <v>0</v>
      </c>
      <c r="M92" s="135">
        <f>IF('Datos de Indicador'!M93="No Dato",1,IF('Imputacion de Datos Indicador'!M93&lt;&gt;"",1,0))</f>
        <v>0</v>
      </c>
      <c r="N92" s="135">
        <f>IF('Datos de Indicador'!N93="No Dato",1,IF('Imputacion de Datos Indicador'!N93&lt;&gt;"",1,0))</f>
        <v>0</v>
      </c>
      <c r="O92" s="135">
        <f>IF('Datos de Indicador'!O93="No Dato",1,IF('Imputacion de Datos Indicador'!O93&lt;&gt;"",1,0))</f>
        <v>0</v>
      </c>
      <c r="P92" s="135">
        <f>IF('Datos de Indicador'!P93="No Dato",1,IF('Imputacion de Datos Indicador'!P93&lt;&gt;"",1,0))</f>
        <v>0</v>
      </c>
      <c r="Q92" s="135">
        <f>IF('Datos de Indicador'!Q93="No Dato",1,IF('Imputacion de Datos Indicador'!Q93&lt;&gt;"",1,0))</f>
        <v>1</v>
      </c>
      <c r="R92" s="135">
        <f>IF('Datos de Indicador'!R93="No Dato",1,IF('Imputacion de Datos Indicador'!R93&lt;&gt;"",1,0))</f>
        <v>0</v>
      </c>
      <c r="S92" s="135">
        <f>IF('Datos de Indicador'!S93="No Dato",1,IF('Imputacion de Datos Indicador'!S93&lt;&gt;"",1,0))</f>
        <v>0</v>
      </c>
      <c r="T92" s="135">
        <f>IF('Datos de Indicador'!T93="No Dato",1,IF('Imputacion de Datos Indicador'!T93&lt;&gt;"",1,0))</f>
        <v>0</v>
      </c>
      <c r="U92" s="135">
        <f>IF('Datos de Indicador'!U93="No Dato",1,IF('Imputacion de Datos Indicador'!U93&lt;&gt;"",1,0))</f>
        <v>0</v>
      </c>
      <c r="V92" s="135">
        <f>IF('Datos de Indicador'!V93="No Dato",1,IF('Imputacion de Datos Indicador'!V93&lt;&gt;"",1,0))</f>
        <v>0</v>
      </c>
      <c r="W92" s="135">
        <f>IF('Datos de Indicador'!W93="No Dato",1,IF('Imputacion de Datos Indicador'!W93&lt;&gt;"",1,0))</f>
        <v>0</v>
      </c>
      <c r="X92" s="135">
        <f>IF('Datos de Indicador'!X93="No Dato",1,IF('Imputacion de Datos Indicador'!X93&lt;&gt;"",1,0))</f>
        <v>0</v>
      </c>
      <c r="Y92" s="135">
        <f>IF('Datos de Indicador'!Y93="No Dato",1,IF('Imputacion de Datos Indicador'!Y93&lt;&gt;"",1,0))</f>
        <v>0</v>
      </c>
      <c r="Z92" s="135">
        <f>IF('Datos de Indicador'!Z93="No Dato",1,IF('Imputacion de Datos Indicador'!Z93&lt;&gt;"",1,0))</f>
        <v>0</v>
      </c>
      <c r="AA92" s="135">
        <f>IF('Datos de Indicador'!AA93="No Dato",1,IF('Imputacion de Datos Indicador'!AA93&lt;&gt;"",1,0))</f>
        <v>0</v>
      </c>
      <c r="AB92" s="135">
        <f>IF('Datos de Indicador'!AB93="No Dato",1,IF('Imputacion de Datos Indicador'!AB93&lt;&gt;"",1,0))</f>
        <v>0</v>
      </c>
      <c r="AC92" s="135">
        <f>IF('Datos de Indicador'!AC93="No Dato",1,IF('Imputacion de Datos Indicador'!AC93&lt;&gt;"",1,0))</f>
        <v>0</v>
      </c>
      <c r="AD92" s="135">
        <f>IF('Datos de Indicador'!AD93="No Dato",1,IF('Imputacion de Datos Indicador'!AD93&lt;&gt;"",1,0))</f>
        <v>0</v>
      </c>
      <c r="AE92" s="135">
        <f>IF('Datos de Indicador'!AE93="No Dato",1,IF('Imputacion de Datos Indicador'!AE93&lt;&gt;"",1,0))</f>
        <v>0</v>
      </c>
      <c r="AF92" s="135">
        <f>IF('Datos de Indicador'!AF93="No Dato",1,IF('Imputacion de Datos Indicador'!AF93&lt;&gt;"",1,0))</f>
        <v>0</v>
      </c>
      <c r="AG92" s="135">
        <f>IF('Datos de Indicador'!AG93="No Dato",1,IF('Imputacion de Datos Indicador'!AG93&lt;&gt;"",1,0))</f>
        <v>0</v>
      </c>
      <c r="AH92" s="135">
        <f>IF('Datos de Indicador'!AH93="No Dato",1,IF('Imputacion de Datos Indicador'!AH93&lt;&gt;"",1,0))</f>
        <v>0</v>
      </c>
      <c r="AI92" s="135">
        <f>IF('Datos de Indicador'!AI93="No Dato",1,IF('Imputacion de Datos Indicador'!AI93&lt;&gt;"",1,0))</f>
        <v>0</v>
      </c>
      <c r="AJ92" s="135">
        <f>IF('Datos de Indicador'!AJ93="No Dato",1,IF('Imputacion de Datos Indicador'!AJ93&lt;&gt;"",1,0))</f>
        <v>0</v>
      </c>
      <c r="AK92" s="135">
        <f>IF('Datos de Indicador'!AK93="No Dato",1,IF('Imputacion de Datos Indicador'!AK93&lt;&gt;"",1,0))</f>
        <v>1</v>
      </c>
      <c r="AL92" s="135">
        <f>IF('Datos de Indicador'!AL93="No Dato",1,IF('Imputacion de Datos Indicador'!AL93&lt;&gt;"",1,0))</f>
        <v>0</v>
      </c>
      <c r="AM92" s="204">
        <f t="shared" si="2"/>
        <v>2</v>
      </c>
      <c r="AN92" s="44">
        <f t="shared" si="3"/>
        <v>5.7142857142857141E-2</v>
      </c>
    </row>
    <row r="93" spans="1:40" x14ac:dyDescent="0.25">
      <c r="A93" s="138" t="s">
        <v>232</v>
      </c>
      <c r="B93" s="139" t="s">
        <v>245</v>
      </c>
      <c r="C93" s="140">
        <v>615</v>
      </c>
      <c r="D93" s="135">
        <f>IF('Datos de Indicador'!D94="No Dato",1,IF('Imputacion de Datos Indicador'!D94&lt;&gt;"",1,0))</f>
        <v>0</v>
      </c>
      <c r="E93" s="135">
        <f>IF('Datos de Indicador'!E94="No Dato",1,IF('Imputacion de Datos Indicador'!E94&lt;&gt;"",1,0))</f>
        <v>0</v>
      </c>
      <c r="F93" s="135">
        <f>IF('Datos de Indicador'!F94="No Dato",1,IF('Imputacion de Datos Indicador'!F94&lt;&gt;"",1,0))</f>
        <v>0</v>
      </c>
      <c r="G93" s="135">
        <f>IF('Datos de Indicador'!G94="No Dato",1,IF('Imputacion de Datos Indicador'!G94&lt;&gt;"",1,0))</f>
        <v>0</v>
      </c>
      <c r="H93" s="135">
        <f>IF('Datos de Indicador'!H94="No Dato",1,IF('Imputacion de Datos Indicador'!H94&lt;&gt;"",1,0))</f>
        <v>0</v>
      </c>
      <c r="I93" s="135">
        <f>IF('Datos de Indicador'!I94="No Dato",1,IF('Imputacion de Datos Indicador'!I94&lt;&gt;"",1,0))</f>
        <v>0</v>
      </c>
      <c r="J93" s="135">
        <f>IF('Datos de Indicador'!J94="No Dato",1,IF('Imputacion de Datos Indicador'!J94&lt;&gt;"",1,0))</f>
        <v>0</v>
      </c>
      <c r="K93" s="135">
        <f>IF('Datos de Indicador'!K94="No Dato",1,IF('Imputacion de Datos Indicador'!K94&lt;&gt;"",1,0))</f>
        <v>0</v>
      </c>
      <c r="L93" s="135">
        <f>IF('Datos de Indicador'!L94="No Dato",1,IF('Imputacion de Datos Indicador'!L94&lt;&gt;"",1,0))</f>
        <v>0</v>
      </c>
      <c r="M93" s="135">
        <f>IF('Datos de Indicador'!M94="No Dato",1,IF('Imputacion de Datos Indicador'!M94&lt;&gt;"",1,0))</f>
        <v>0</v>
      </c>
      <c r="N93" s="135">
        <f>IF('Datos de Indicador'!N94="No Dato",1,IF('Imputacion de Datos Indicador'!N94&lt;&gt;"",1,0))</f>
        <v>0</v>
      </c>
      <c r="O93" s="135">
        <f>IF('Datos de Indicador'!O94="No Dato",1,IF('Imputacion de Datos Indicador'!O94&lt;&gt;"",1,0))</f>
        <v>0</v>
      </c>
      <c r="P93" s="135">
        <f>IF('Datos de Indicador'!P94="No Dato",1,IF('Imputacion de Datos Indicador'!P94&lt;&gt;"",1,0))</f>
        <v>0</v>
      </c>
      <c r="Q93" s="135">
        <f>IF('Datos de Indicador'!Q94="No Dato",1,IF('Imputacion de Datos Indicador'!Q94&lt;&gt;"",1,0))</f>
        <v>0</v>
      </c>
      <c r="R93" s="135">
        <f>IF('Datos de Indicador'!R94="No Dato",1,IF('Imputacion de Datos Indicador'!R94&lt;&gt;"",1,0))</f>
        <v>0</v>
      </c>
      <c r="S93" s="135">
        <f>IF('Datos de Indicador'!S94="No Dato",1,IF('Imputacion de Datos Indicador'!S94&lt;&gt;"",1,0))</f>
        <v>0</v>
      </c>
      <c r="T93" s="135">
        <f>IF('Datos de Indicador'!T94="No Dato",1,IF('Imputacion de Datos Indicador'!T94&lt;&gt;"",1,0))</f>
        <v>0</v>
      </c>
      <c r="U93" s="135">
        <f>IF('Datos de Indicador'!U94="No Dato",1,IF('Imputacion de Datos Indicador'!U94&lt;&gt;"",1,0))</f>
        <v>0</v>
      </c>
      <c r="V93" s="135">
        <f>IF('Datos de Indicador'!V94="No Dato",1,IF('Imputacion de Datos Indicador'!V94&lt;&gt;"",1,0))</f>
        <v>0</v>
      </c>
      <c r="W93" s="135">
        <f>IF('Datos de Indicador'!W94="No Dato",1,IF('Imputacion de Datos Indicador'!W94&lt;&gt;"",1,0))</f>
        <v>0</v>
      </c>
      <c r="X93" s="135">
        <f>IF('Datos de Indicador'!X94="No Dato",1,IF('Imputacion de Datos Indicador'!X94&lt;&gt;"",1,0))</f>
        <v>0</v>
      </c>
      <c r="Y93" s="135">
        <f>IF('Datos de Indicador'!Y94="No Dato",1,IF('Imputacion de Datos Indicador'!Y94&lt;&gt;"",1,0))</f>
        <v>0</v>
      </c>
      <c r="Z93" s="135">
        <f>IF('Datos de Indicador'!Z94="No Dato",1,IF('Imputacion de Datos Indicador'!Z94&lt;&gt;"",1,0))</f>
        <v>0</v>
      </c>
      <c r="AA93" s="135">
        <f>IF('Datos de Indicador'!AA94="No Dato",1,IF('Imputacion de Datos Indicador'!AA94&lt;&gt;"",1,0))</f>
        <v>0</v>
      </c>
      <c r="AB93" s="135">
        <f>IF('Datos de Indicador'!AB94="No Dato",1,IF('Imputacion de Datos Indicador'!AB94&lt;&gt;"",1,0))</f>
        <v>0</v>
      </c>
      <c r="AC93" s="135">
        <f>IF('Datos de Indicador'!AC94="No Dato",1,IF('Imputacion de Datos Indicador'!AC94&lt;&gt;"",1,0))</f>
        <v>0</v>
      </c>
      <c r="AD93" s="135">
        <f>IF('Datos de Indicador'!AD94="No Dato",1,IF('Imputacion de Datos Indicador'!AD94&lt;&gt;"",1,0))</f>
        <v>0</v>
      </c>
      <c r="AE93" s="135">
        <f>IF('Datos de Indicador'!AE94="No Dato",1,IF('Imputacion de Datos Indicador'!AE94&lt;&gt;"",1,0))</f>
        <v>0</v>
      </c>
      <c r="AF93" s="135">
        <f>IF('Datos de Indicador'!AF94="No Dato",1,IF('Imputacion de Datos Indicador'!AF94&lt;&gt;"",1,0))</f>
        <v>0</v>
      </c>
      <c r="AG93" s="135">
        <f>IF('Datos de Indicador'!AG94="No Dato",1,IF('Imputacion de Datos Indicador'!AG94&lt;&gt;"",1,0))</f>
        <v>0</v>
      </c>
      <c r="AH93" s="135">
        <f>IF('Datos de Indicador'!AH94="No Dato",1,IF('Imputacion de Datos Indicador'!AH94&lt;&gt;"",1,0))</f>
        <v>0</v>
      </c>
      <c r="AI93" s="135">
        <f>IF('Datos de Indicador'!AI94="No Dato",1,IF('Imputacion de Datos Indicador'!AI94&lt;&gt;"",1,0))</f>
        <v>0</v>
      </c>
      <c r="AJ93" s="135">
        <f>IF('Datos de Indicador'!AJ94="No Dato",1,IF('Imputacion de Datos Indicador'!AJ94&lt;&gt;"",1,0))</f>
        <v>0</v>
      </c>
      <c r="AK93" s="135">
        <f>IF('Datos de Indicador'!AK94="No Dato",1,IF('Imputacion de Datos Indicador'!AK94&lt;&gt;"",1,0))</f>
        <v>0</v>
      </c>
      <c r="AL93" s="135">
        <f>IF('Datos de Indicador'!AL94="No Dato",1,IF('Imputacion de Datos Indicador'!AL94&lt;&gt;"",1,0))</f>
        <v>0</v>
      </c>
      <c r="AM93" s="204">
        <f t="shared" si="2"/>
        <v>0</v>
      </c>
      <c r="AN93" s="44">
        <f t="shared" si="3"/>
        <v>0</v>
      </c>
    </row>
    <row r="94" spans="1:40" x14ac:dyDescent="0.25">
      <c r="A94" s="138" t="s">
        <v>232</v>
      </c>
      <c r="B94" s="139" t="s">
        <v>246</v>
      </c>
      <c r="C94" s="140">
        <v>616</v>
      </c>
      <c r="D94" s="135">
        <f>IF('Datos de Indicador'!D95="No Dato",1,IF('Imputacion de Datos Indicador'!D95&lt;&gt;"",1,0))</f>
        <v>0</v>
      </c>
      <c r="E94" s="135">
        <f>IF('Datos de Indicador'!E95="No Dato",1,IF('Imputacion de Datos Indicador'!E95&lt;&gt;"",1,0))</f>
        <v>0</v>
      </c>
      <c r="F94" s="135">
        <f>IF('Datos de Indicador'!F95="No Dato",1,IF('Imputacion de Datos Indicador'!F95&lt;&gt;"",1,0))</f>
        <v>0</v>
      </c>
      <c r="G94" s="135">
        <f>IF('Datos de Indicador'!G95="No Dato",1,IF('Imputacion de Datos Indicador'!G95&lt;&gt;"",1,0))</f>
        <v>0</v>
      </c>
      <c r="H94" s="135">
        <f>IF('Datos de Indicador'!H95="No Dato",1,IF('Imputacion de Datos Indicador'!H95&lt;&gt;"",1,0))</f>
        <v>0</v>
      </c>
      <c r="I94" s="135">
        <f>IF('Datos de Indicador'!I95="No Dato",1,IF('Imputacion de Datos Indicador'!I95&lt;&gt;"",1,0))</f>
        <v>0</v>
      </c>
      <c r="J94" s="135">
        <f>IF('Datos de Indicador'!J95="No Dato",1,IF('Imputacion de Datos Indicador'!J95&lt;&gt;"",1,0))</f>
        <v>0</v>
      </c>
      <c r="K94" s="135">
        <f>IF('Datos de Indicador'!K95="No Dato",1,IF('Imputacion de Datos Indicador'!K95&lt;&gt;"",1,0))</f>
        <v>0</v>
      </c>
      <c r="L94" s="135">
        <f>IF('Datos de Indicador'!L95="No Dato",1,IF('Imputacion de Datos Indicador'!L95&lt;&gt;"",1,0))</f>
        <v>0</v>
      </c>
      <c r="M94" s="135">
        <f>IF('Datos de Indicador'!M95="No Dato",1,IF('Imputacion de Datos Indicador'!M95&lt;&gt;"",1,0))</f>
        <v>0</v>
      </c>
      <c r="N94" s="135">
        <f>IF('Datos de Indicador'!N95="No Dato",1,IF('Imputacion de Datos Indicador'!N95&lt;&gt;"",1,0))</f>
        <v>0</v>
      </c>
      <c r="O94" s="135">
        <f>IF('Datos de Indicador'!O95="No Dato",1,IF('Imputacion de Datos Indicador'!O95&lt;&gt;"",1,0))</f>
        <v>0</v>
      </c>
      <c r="P94" s="135">
        <f>IF('Datos de Indicador'!P95="No Dato",1,IF('Imputacion de Datos Indicador'!P95&lt;&gt;"",1,0))</f>
        <v>0</v>
      </c>
      <c r="Q94" s="135">
        <f>IF('Datos de Indicador'!Q95="No Dato",1,IF('Imputacion de Datos Indicador'!Q95&lt;&gt;"",1,0))</f>
        <v>0</v>
      </c>
      <c r="R94" s="135">
        <f>IF('Datos de Indicador'!R95="No Dato",1,IF('Imputacion de Datos Indicador'!R95&lt;&gt;"",1,0))</f>
        <v>0</v>
      </c>
      <c r="S94" s="135">
        <f>IF('Datos de Indicador'!S95="No Dato",1,IF('Imputacion de Datos Indicador'!S95&lt;&gt;"",1,0))</f>
        <v>0</v>
      </c>
      <c r="T94" s="135">
        <f>IF('Datos de Indicador'!T95="No Dato",1,IF('Imputacion de Datos Indicador'!T95&lt;&gt;"",1,0))</f>
        <v>0</v>
      </c>
      <c r="U94" s="135">
        <f>IF('Datos de Indicador'!U95="No Dato",1,IF('Imputacion de Datos Indicador'!U95&lt;&gt;"",1,0))</f>
        <v>0</v>
      </c>
      <c r="V94" s="135">
        <f>IF('Datos de Indicador'!V95="No Dato",1,IF('Imputacion de Datos Indicador'!V95&lt;&gt;"",1,0))</f>
        <v>0</v>
      </c>
      <c r="W94" s="135">
        <f>IF('Datos de Indicador'!W95="No Dato",1,IF('Imputacion de Datos Indicador'!W95&lt;&gt;"",1,0))</f>
        <v>0</v>
      </c>
      <c r="X94" s="135">
        <f>IF('Datos de Indicador'!X95="No Dato",1,IF('Imputacion de Datos Indicador'!X95&lt;&gt;"",1,0))</f>
        <v>0</v>
      </c>
      <c r="Y94" s="135">
        <f>IF('Datos de Indicador'!Y95="No Dato",1,IF('Imputacion de Datos Indicador'!Y95&lt;&gt;"",1,0))</f>
        <v>0</v>
      </c>
      <c r="Z94" s="135">
        <f>IF('Datos de Indicador'!Z95="No Dato",1,IF('Imputacion de Datos Indicador'!Z95&lt;&gt;"",1,0))</f>
        <v>0</v>
      </c>
      <c r="AA94" s="135">
        <f>IF('Datos de Indicador'!AA95="No Dato",1,IF('Imputacion de Datos Indicador'!AA95&lt;&gt;"",1,0))</f>
        <v>0</v>
      </c>
      <c r="AB94" s="135">
        <f>IF('Datos de Indicador'!AB95="No Dato",1,IF('Imputacion de Datos Indicador'!AB95&lt;&gt;"",1,0))</f>
        <v>0</v>
      </c>
      <c r="AC94" s="135">
        <f>IF('Datos de Indicador'!AC95="No Dato",1,IF('Imputacion de Datos Indicador'!AC95&lt;&gt;"",1,0))</f>
        <v>0</v>
      </c>
      <c r="AD94" s="135">
        <f>IF('Datos de Indicador'!AD95="No Dato",1,IF('Imputacion de Datos Indicador'!AD95&lt;&gt;"",1,0))</f>
        <v>0</v>
      </c>
      <c r="AE94" s="135">
        <f>IF('Datos de Indicador'!AE95="No Dato",1,IF('Imputacion de Datos Indicador'!AE95&lt;&gt;"",1,0))</f>
        <v>0</v>
      </c>
      <c r="AF94" s="135">
        <f>IF('Datos de Indicador'!AF95="No Dato",1,IF('Imputacion de Datos Indicador'!AF95&lt;&gt;"",1,0))</f>
        <v>0</v>
      </c>
      <c r="AG94" s="135">
        <f>IF('Datos de Indicador'!AG95="No Dato",1,IF('Imputacion de Datos Indicador'!AG95&lt;&gt;"",1,0))</f>
        <v>0</v>
      </c>
      <c r="AH94" s="135">
        <f>IF('Datos de Indicador'!AH95="No Dato",1,IF('Imputacion de Datos Indicador'!AH95&lt;&gt;"",1,0))</f>
        <v>0</v>
      </c>
      <c r="AI94" s="135">
        <f>IF('Datos de Indicador'!AI95="No Dato",1,IF('Imputacion de Datos Indicador'!AI95&lt;&gt;"",1,0))</f>
        <v>0</v>
      </c>
      <c r="AJ94" s="135">
        <f>IF('Datos de Indicador'!AJ95="No Dato",1,IF('Imputacion de Datos Indicador'!AJ95&lt;&gt;"",1,0))</f>
        <v>0</v>
      </c>
      <c r="AK94" s="135">
        <f>IF('Datos de Indicador'!AK95="No Dato",1,IF('Imputacion de Datos Indicador'!AK95&lt;&gt;"",1,0))</f>
        <v>1</v>
      </c>
      <c r="AL94" s="135">
        <f>IF('Datos de Indicador'!AL95="No Dato",1,IF('Imputacion de Datos Indicador'!AL95&lt;&gt;"",1,0))</f>
        <v>0</v>
      </c>
      <c r="AM94" s="204">
        <f t="shared" si="2"/>
        <v>1</v>
      </c>
      <c r="AN94" s="44">
        <f t="shared" si="3"/>
        <v>2.8571428571428571E-2</v>
      </c>
    </row>
    <row r="95" spans="1:40" x14ac:dyDescent="0.25">
      <c r="A95" s="138" t="s">
        <v>216</v>
      </c>
      <c r="B95" s="139" t="s">
        <v>247</v>
      </c>
      <c r="C95" s="140">
        <v>701</v>
      </c>
      <c r="D95" s="135">
        <f>IF('Datos de Indicador'!D96="No Dato",1,IF('Imputacion de Datos Indicador'!D96&lt;&gt;"",1,0))</f>
        <v>0</v>
      </c>
      <c r="E95" s="135">
        <f>IF('Datos de Indicador'!E96="No Dato",1,IF('Imputacion de Datos Indicador'!E96&lt;&gt;"",1,0))</f>
        <v>0</v>
      </c>
      <c r="F95" s="135">
        <f>IF('Datos de Indicador'!F96="No Dato",1,IF('Imputacion de Datos Indicador'!F96&lt;&gt;"",1,0))</f>
        <v>0</v>
      </c>
      <c r="G95" s="135">
        <f>IF('Datos de Indicador'!G96="No Dato",1,IF('Imputacion de Datos Indicador'!G96&lt;&gt;"",1,0))</f>
        <v>0</v>
      </c>
      <c r="H95" s="135">
        <f>IF('Datos de Indicador'!H96="No Dato",1,IF('Imputacion de Datos Indicador'!H96&lt;&gt;"",1,0))</f>
        <v>0</v>
      </c>
      <c r="I95" s="135">
        <f>IF('Datos de Indicador'!I96="No Dato",1,IF('Imputacion de Datos Indicador'!I96&lt;&gt;"",1,0))</f>
        <v>0</v>
      </c>
      <c r="J95" s="135">
        <f>IF('Datos de Indicador'!J96="No Dato",1,IF('Imputacion de Datos Indicador'!J96&lt;&gt;"",1,0))</f>
        <v>0</v>
      </c>
      <c r="K95" s="135">
        <f>IF('Datos de Indicador'!K96="No Dato",1,IF('Imputacion de Datos Indicador'!K96&lt;&gt;"",1,0))</f>
        <v>0</v>
      </c>
      <c r="L95" s="135">
        <f>IF('Datos de Indicador'!L96="No Dato",1,IF('Imputacion de Datos Indicador'!L96&lt;&gt;"",1,0))</f>
        <v>0</v>
      </c>
      <c r="M95" s="135">
        <f>IF('Datos de Indicador'!M96="No Dato",1,IF('Imputacion de Datos Indicador'!M96&lt;&gt;"",1,0))</f>
        <v>0</v>
      </c>
      <c r="N95" s="135">
        <f>IF('Datos de Indicador'!N96="No Dato",1,IF('Imputacion de Datos Indicador'!N96&lt;&gt;"",1,0))</f>
        <v>0</v>
      </c>
      <c r="O95" s="135">
        <f>IF('Datos de Indicador'!O96="No Dato",1,IF('Imputacion de Datos Indicador'!O96&lt;&gt;"",1,0))</f>
        <v>0</v>
      </c>
      <c r="P95" s="135">
        <f>IF('Datos de Indicador'!P96="No Dato",1,IF('Imputacion de Datos Indicador'!P96&lt;&gt;"",1,0))</f>
        <v>0</v>
      </c>
      <c r="Q95" s="135">
        <f>IF('Datos de Indicador'!Q96="No Dato",1,IF('Imputacion de Datos Indicador'!Q96&lt;&gt;"",1,0))</f>
        <v>0</v>
      </c>
      <c r="R95" s="135">
        <f>IF('Datos de Indicador'!R96="No Dato",1,IF('Imputacion de Datos Indicador'!R96&lt;&gt;"",1,0))</f>
        <v>0</v>
      </c>
      <c r="S95" s="135">
        <f>IF('Datos de Indicador'!S96="No Dato",1,IF('Imputacion de Datos Indicador'!S96&lt;&gt;"",1,0))</f>
        <v>0</v>
      </c>
      <c r="T95" s="135">
        <f>IF('Datos de Indicador'!T96="No Dato",1,IF('Imputacion de Datos Indicador'!T96&lt;&gt;"",1,0))</f>
        <v>0</v>
      </c>
      <c r="U95" s="135">
        <f>IF('Datos de Indicador'!U96="No Dato",1,IF('Imputacion de Datos Indicador'!U96&lt;&gt;"",1,0))</f>
        <v>0</v>
      </c>
      <c r="V95" s="135">
        <f>IF('Datos de Indicador'!V96="No Dato",1,IF('Imputacion de Datos Indicador'!V96&lt;&gt;"",1,0))</f>
        <v>0</v>
      </c>
      <c r="W95" s="135">
        <f>IF('Datos de Indicador'!W96="No Dato",1,IF('Imputacion de Datos Indicador'!W96&lt;&gt;"",1,0))</f>
        <v>0</v>
      </c>
      <c r="X95" s="135">
        <f>IF('Datos de Indicador'!X96="No Dato",1,IF('Imputacion de Datos Indicador'!X96&lt;&gt;"",1,0))</f>
        <v>0</v>
      </c>
      <c r="Y95" s="135">
        <f>IF('Datos de Indicador'!Y96="No Dato",1,IF('Imputacion de Datos Indicador'!Y96&lt;&gt;"",1,0))</f>
        <v>0</v>
      </c>
      <c r="Z95" s="135">
        <f>IF('Datos de Indicador'!Z96="No Dato",1,IF('Imputacion de Datos Indicador'!Z96&lt;&gt;"",1,0))</f>
        <v>0</v>
      </c>
      <c r="AA95" s="135">
        <f>IF('Datos de Indicador'!AA96="No Dato",1,IF('Imputacion de Datos Indicador'!AA96&lt;&gt;"",1,0))</f>
        <v>0</v>
      </c>
      <c r="AB95" s="135">
        <f>IF('Datos de Indicador'!AB96="No Dato",1,IF('Imputacion de Datos Indicador'!AB96&lt;&gt;"",1,0))</f>
        <v>0</v>
      </c>
      <c r="AC95" s="135">
        <f>IF('Datos de Indicador'!AC96="No Dato",1,IF('Imputacion de Datos Indicador'!AC96&lt;&gt;"",1,0))</f>
        <v>0</v>
      </c>
      <c r="AD95" s="135">
        <f>IF('Datos de Indicador'!AD96="No Dato",1,IF('Imputacion de Datos Indicador'!AD96&lt;&gt;"",1,0))</f>
        <v>0</v>
      </c>
      <c r="AE95" s="135">
        <f>IF('Datos de Indicador'!AE96="No Dato",1,IF('Imputacion de Datos Indicador'!AE96&lt;&gt;"",1,0))</f>
        <v>0</v>
      </c>
      <c r="AF95" s="135">
        <f>IF('Datos de Indicador'!AF96="No Dato",1,IF('Imputacion de Datos Indicador'!AF96&lt;&gt;"",1,0))</f>
        <v>0</v>
      </c>
      <c r="AG95" s="135">
        <f>IF('Datos de Indicador'!AG96="No Dato",1,IF('Imputacion de Datos Indicador'!AG96&lt;&gt;"",1,0))</f>
        <v>0</v>
      </c>
      <c r="AH95" s="135">
        <f>IF('Datos de Indicador'!AH96="No Dato",1,IF('Imputacion de Datos Indicador'!AH96&lt;&gt;"",1,0))</f>
        <v>0</v>
      </c>
      <c r="AI95" s="135">
        <f>IF('Datos de Indicador'!AI96="No Dato",1,IF('Imputacion de Datos Indicador'!AI96&lt;&gt;"",1,0))</f>
        <v>0</v>
      </c>
      <c r="AJ95" s="135">
        <f>IF('Datos de Indicador'!AJ96="No Dato",1,IF('Imputacion de Datos Indicador'!AJ96&lt;&gt;"",1,0))</f>
        <v>0</v>
      </c>
      <c r="AK95" s="135">
        <f>IF('Datos de Indicador'!AK96="No Dato",1,IF('Imputacion de Datos Indicador'!AK96&lt;&gt;"",1,0))</f>
        <v>0</v>
      </c>
      <c r="AL95" s="135">
        <f>IF('Datos de Indicador'!AL96="No Dato",1,IF('Imputacion de Datos Indicador'!AL96&lt;&gt;"",1,0))</f>
        <v>0</v>
      </c>
      <c r="AM95" s="204">
        <f t="shared" si="2"/>
        <v>0</v>
      </c>
      <c r="AN95" s="44">
        <f t="shared" si="3"/>
        <v>0</v>
      </c>
    </row>
    <row r="96" spans="1:40" x14ac:dyDescent="0.25">
      <c r="A96" s="138" t="s">
        <v>216</v>
      </c>
      <c r="B96" s="139" t="s">
        <v>248</v>
      </c>
      <c r="C96" s="140">
        <v>702</v>
      </c>
      <c r="D96" s="135">
        <f>IF('Datos de Indicador'!D97="No Dato",1,IF('Imputacion de Datos Indicador'!D97&lt;&gt;"",1,0))</f>
        <v>0</v>
      </c>
      <c r="E96" s="135">
        <f>IF('Datos de Indicador'!E97="No Dato",1,IF('Imputacion de Datos Indicador'!E97&lt;&gt;"",1,0))</f>
        <v>0</v>
      </c>
      <c r="F96" s="135">
        <f>IF('Datos de Indicador'!F97="No Dato",1,IF('Imputacion de Datos Indicador'!F97&lt;&gt;"",1,0))</f>
        <v>0</v>
      </c>
      <c r="G96" s="135">
        <f>IF('Datos de Indicador'!G97="No Dato",1,IF('Imputacion de Datos Indicador'!G97&lt;&gt;"",1,0))</f>
        <v>0</v>
      </c>
      <c r="H96" s="135">
        <f>IF('Datos de Indicador'!H97="No Dato",1,IF('Imputacion de Datos Indicador'!H97&lt;&gt;"",1,0))</f>
        <v>0</v>
      </c>
      <c r="I96" s="135">
        <f>IF('Datos de Indicador'!I97="No Dato",1,IF('Imputacion de Datos Indicador'!I97&lt;&gt;"",1,0))</f>
        <v>0</v>
      </c>
      <c r="J96" s="135">
        <f>IF('Datos de Indicador'!J97="No Dato",1,IF('Imputacion de Datos Indicador'!J97&lt;&gt;"",1,0))</f>
        <v>0</v>
      </c>
      <c r="K96" s="135">
        <f>IF('Datos de Indicador'!K97="No Dato",1,IF('Imputacion de Datos Indicador'!K97&lt;&gt;"",1,0))</f>
        <v>0</v>
      </c>
      <c r="L96" s="135">
        <f>IF('Datos de Indicador'!L97="No Dato",1,IF('Imputacion de Datos Indicador'!L97&lt;&gt;"",1,0))</f>
        <v>0</v>
      </c>
      <c r="M96" s="135">
        <f>IF('Datos de Indicador'!M97="No Dato",1,IF('Imputacion de Datos Indicador'!M97&lt;&gt;"",1,0))</f>
        <v>0</v>
      </c>
      <c r="N96" s="135">
        <f>IF('Datos de Indicador'!N97="No Dato",1,IF('Imputacion de Datos Indicador'!N97&lt;&gt;"",1,0))</f>
        <v>0</v>
      </c>
      <c r="O96" s="135">
        <f>IF('Datos de Indicador'!O97="No Dato",1,IF('Imputacion de Datos Indicador'!O97&lt;&gt;"",1,0))</f>
        <v>0</v>
      </c>
      <c r="P96" s="135">
        <f>IF('Datos de Indicador'!P97="No Dato",1,IF('Imputacion de Datos Indicador'!P97&lt;&gt;"",1,0))</f>
        <v>0</v>
      </c>
      <c r="Q96" s="135">
        <f>IF('Datos de Indicador'!Q97="No Dato",1,IF('Imputacion de Datos Indicador'!Q97&lt;&gt;"",1,0))</f>
        <v>1</v>
      </c>
      <c r="R96" s="135">
        <f>IF('Datos de Indicador'!R97="No Dato",1,IF('Imputacion de Datos Indicador'!R97&lt;&gt;"",1,0))</f>
        <v>0</v>
      </c>
      <c r="S96" s="135">
        <f>IF('Datos de Indicador'!S97="No Dato",1,IF('Imputacion de Datos Indicador'!S97&lt;&gt;"",1,0))</f>
        <v>0</v>
      </c>
      <c r="T96" s="135">
        <f>IF('Datos de Indicador'!T97="No Dato",1,IF('Imputacion de Datos Indicador'!T97&lt;&gt;"",1,0))</f>
        <v>0</v>
      </c>
      <c r="U96" s="135">
        <f>IF('Datos de Indicador'!U97="No Dato",1,IF('Imputacion de Datos Indicador'!U97&lt;&gt;"",1,0))</f>
        <v>0</v>
      </c>
      <c r="V96" s="135">
        <f>IF('Datos de Indicador'!V97="No Dato",1,IF('Imputacion de Datos Indicador'!V97&lt;&gt;"",1,0))</f>
        <v>0</v>
      </c>
      <c r="W96" s="135">
        <f>IF('Datos de Indicador'!W97="No Dato",1,IF('Imputacion de Datos Indicador'!W97&lt;&gt;"",1,0))</f>
        <v>0</v>
      </c>
      <c r="X96" s="135">
        <f>IF('Datos de Indicador'!X97="No Dato",1,IF('Imputacion de Datos Indicador'!X97&lt;&gt;"",1,0))</f>
        <v>0</v>
      </c>
      <c r="Y96" s="135">
        <f>IF('Datos de Indicador'!Y97="No Dato",1,IF('Imputacion de Datos Indicador'!Y97&lt;&gt;"",1,0))</f>
        <v>0</v>
      </c>
      <c r="Z96" s="135">
        <f>IF('Datos de Indicador'!Z97="No Dato",1,IF('Imputacion de Datos Indicador'!Z97&lt;&gt;"",1,0))</f>
        <v>0</v>
      </c>
      <c r="AA96" s="135">
        <f>IF('Datos de Indicador'!AA97="No Dato",1,IF('Imputacion de Datos Indicador'!AA97&lt;&gt;"",1,0))</f>
        <v>0</v>
      </c>
      <c r="AB96" s="135">
        <f>IF('Datos de Indicador'!AB97="No Dato",1,IF('Imputacion de Datos Indicador'!AB97&lt;&gt;"",1,0))</f>
        <v>0</v>
      </c>
      <c r="AC96" s="135">
        <f>IF('Datos de Indicador'!AC97="No Dato",1,IF('Imputacion de Datos Indicador'!AC97&lt;&gt;"",1,0))</f>
        <v>0</v>
      </c>
      <c r="AD96" s="135">
        <f>IF('Datos de Indicador'!AD97="No Dato",1,IF('Imputacion de Datos Indicador'!AD97&lt;&gt;"",1,0))</f>
        <v>0</v>
      </c>
      <c r="AE96" s="135">
        <f>IF('Datos de Indicador'!AE97="No Dato",1,IF('Imputacion de Datos Indicador'!AE97&lt;&gt;"",1,0))</f>
        <v>0</v>
      </c>
      <c r="AF96" s="135">
        <f>IF('Datos de Indicador'!AF97="No Dato",1,IF('Imputacion de Datos Indicador'!AF97&lt;&gt;"",1,0))</f>
        <v>0</v>
      </c>
      <c r="AG96" s="135">
        <f>IF('Datos de Indicador'!AG97="No Dato",1,IF('Imputacion de Datos Indicador'!AG97&lt;&gt;"",1,0))</f>
        <v>0</v>
      </c>
      <c r="AH96" s="135">
        <f>IF('Datos de Indicador'!AH97="No Dato",1,IF('Imputacion de Datos Indicador'!AH97&lt;&gt;"",1,0))</f>
        <v>0</v>
      </c>
      <c r="AI96" s="135">
        <f>IF('Datos de Indicador'!AI97="No Dato",1,IF('Imputacion de Datos Indicador'!AI97&lt;&gt;"",1,0))</f>
        <v>0</v>
      </c>
      <c r="AJ96" s="135">
        <f>IF('Datos de Indicador'!AJ97="No Dato",1,IF('Imputacion de Datos Indicador'!AJ97&lt;&gt;"",1,0))</f>
        <v>0</v>
      </c>
      <c r="AK96" s="135">
        <f>IF('Datos de Indicador'!AK97="No Dato",1,IF('Imputacion de Datos Indicador'!AK97&lt;&gt;"",1,0))</f>
        <v>0</v>
      </c>
      <c r="AL96" s="135">
        <f>IF('Datos de Indicador'!AL97="No Dato",1,IF('Imputacion de Datos Indicador'!AL97&lt;&gt;"",1,0))</f>
        <v>0</v>
      </c>
      <c r="AM96" s="204">
        <f t="shared" si="2"/>
        <v>1</v>
      </c>
      <c r="AN96" s="44">
        <f t="shared" si="3"/>
        <v>2.8571428571428571E-2</v>
      </c>
    </row>
    <row r="97" spans="1:40" x14ac:dyDescent="0.25">
      <c r="A97" s="138" t="s">
        <v>216</v>
      </c>
      <c r="B97" s="139" t="s">
        <v>249</v>
      </c>
      <c r="C97" s="140">
        <v>703</v>
      </c>
      <c r="D97" s="135">
        <f>IF('Datos de Indicador'!D98="No Dato",1,IF('Imputacion de Datos Indicador'!D98&lt;&gt;"",1,0))</f>
        <v>0</v>
      </c>
      <c r="E97" s="135">
        <f>IF('Datos de Indicador'!E98="No Dato",1,IF('Imputacion de Datos Indicador'!E98&lt;&gt;"",1,0))</f>
        <v>0</v>
      </c>
      <c r="F97" s="135">
        <f>IF('Datos de Indicador'!F98="No Dato",1,IF('Imputacion de Datos Indicador'!F98&lt;&gt;"",1,0))</f>
        <v>0</v>
      </c>
      <c r="G97" s="135">
        <f>IF('Datos de Indicador'!G98="No Dato",1,IF('Imputacion de Datos Indicador'!G98&lt;&gt;"",1,0))</f>
        <v>0</v>
      </c>
      <c r="H97" s="135">
        <f>IF('Datos de Indicador'!H98="No Dato",1,IF('Imputacion de Datos Indicador'!H98&lt;&gt;"",1,0))</f>
        <v>0</v>
      </c>
      <c r="I97" s="135">
        <f>IF('Datos de Indicador'!I98="No Dato",1,IF('Imputacion de Datos Indicador'!I98&lt;&gt;"",1,0))</f>
        <v>0</v>
      </c>
      <c r="J97" s="135">
        <f>IF('Datos de Indicador'!J98="No Dato",1,IF('Imputacion de Datos Indicador'!J98&lt;&gt;"",1,0))</f>
        <v>0</v>
      </c>
      <c r="K97" s="135">
        <f>IF('Datos de Indicador'!K98="No Dato",1,IF('Imputacion de Datos Indicador'!K98&lt;&gt;"",1,0))</f>
        <v>0</v>
      </c>
      <c r="L97" s="135">
        <f>IF('Datos de Indicador'!L98="No Dato",1,IF('Imputacion de Datos Indicador'!L98&lt;&gt;"",1,0))</f>
        <v>0</v>
      </c>
      <c r="M97" s="135">
        <f>IF('Datos de Indicador'!M98="No Dato",1,IF('Imputacion de Datos Indicador'!M98&lt;&gt;"",1,0))</f>
        <v>0</v>
      </c>
      <c r="N97" s="135">
        <f>IF('Datos de Indicador'!N98="No Dato",1,IF('Imputacion de Datos Indicador'!N98&lt;&gt;"",1,0))</f>
        <v>0</v>
      </c>
      <c r="O97" s="135">
        <f>IF('Datos de Indicador'!O98="No Dato",1,IF('Imputacion de Datos Indicador'!O98&lt;&gt;"",1,0))</f>
        <v>0</v>
      </c>
      <c r="P97" s="135">
        <f>IF('Datos de Indicador'!P98="No Dato",1,IF('Imputacion de Datos Indicador'!P98&lt;&gt;"",1,0))</f>
        <v>0</v>
      </c>
      <c r="Q97" s="135">
        <f>IF('Datos de Indicador'!Q98="No Dato",1,IF('Imputacion de Datos Indicador'!Q98&lt;&gt;"",1,0))</f>
        <v>0</v>
      </c>
      <c r="R97" s="135">
        <f>IF('Datos de Indicador'!R98="No Dato",1,IF('Imputacion de Datos Indicador'!R98&lt;&gt;"",1,0))</f>
        <v>0</v>
      </c>
      <c r="S97" s="135">
        <f>IF('Datos de Indicador'!S98="No Dato",1,IF('Imputacion de Datos Indicador'!S98&lt;&gt;"",1,0))</f>
        <v>0</v>
      </c>
      <c r="T97" s="135">
        <f>IF('Datos de Indicador'!T98="No Dato",1,IF('Imputacion de Datos Indicador'!T98&lt;&gt;"",1,0))</f>
        <v>0</v>
      </c>
      <c r="U97" s="135">
        <f>IF('Datos de Indicador'!U98="No Dato",1,IF('Imputacion de Datos Indicador'!U98&lt;&gt;"",1,0))</f>
        <v>0</v>
      </c>
      <c r="V97" s="135">
        <f>IF('Datos de Indicador'!V98="No Dato",1,IF('Imputacion de Datos Indicador'!V98&lt;&gt;"",1,0))</f>
        <v>0</v>
      </c>
      <c r="W97" s="135">
        <f>IF('Datos de Indicador'!W98="No Dato",1,IF('Imputacion de Datos Indicador'!W98&lt;&gt;"",1,0))</f>
        <v>0</v>
      </c>
      <c r="X97" s="135">
        <f>IF('Datos de Indicador'!X98="No Dato",1,IF('Imputacion de Datos Indicador'!X98&lt;&gt;"",1,0))</f>
        <v>0</v>
      </c>
      <c r="Y97" s="135">
        <f>IF('Datos de Indicador'!Y98="No Dato",1,IF('Imputacion de Datos Indicador'!Y98&lt;&gt;"",1,0))</f>
        <v>0</v>
      </c>
      <c r="Z97" s="135">
        <f>IF('Datos de Indicador'!Z98="No Dato",1,IF('Imputacion de Datos Indicador'!Z98&lt;&gt;"",1,0))</f>
        <v>0</v>
      </c>
      <c r="AA97" s="135">
        <f>IF('Datos de Indicador'!AA98="No Dato",1,IF('Imputacion de Datos Indicador'!AA98&lt;&gt;"",1,0))</f>
        <v>0</v>
      </c>
      <c r="AB97" s="135">
        <f>IF('Datos de Indicador'!AB98="No Dato",1,IF('Imputacion de Datos Indicador'!AB98&lt;&gt;"",1,0))</f>
        <v>0</v>
      </c>
      <c r="AC97" s="135">
        <f>IF('Datos de Indicador'!AC98="No Dato",1,IF('Imputacion de Datos Indicador'!AC98&lt;&gt;"",1,0))</f>
        <v>0</v>
      </c>
      <c r="AD97" s="135">
        <f>IF('Datos de Indicador'!AD98="No Dato",1,IF('Imputacion de Datos Indicador'!AD98&lt;&gt;"",1,0))</f>
        <v>0</v>
      </c>
      <c r="AE97" s="135">
        <f>IF('Datos de Indicador'!AE98="No Dato",1,IF('Imputacion de Datos Indicador'!AE98&lt;&gt;"",1,0))</f>
        <v>0</v>
      </c>
      <c r="AF97" s="135">
        <f>IF('Datos de Indicador'!AF98="No Dato",1,IF('Imputacion de Datos Indicador'!AF98&lt;&gt;"",1,0))</f>
        <v>0</v>
      </c>
      <c r="AG97" s="135">
        <f>IF('Datos de Indicador'!AG98="No Dato",1,IF('Imputacion de Datos Indicador'!AG98&lt;&gt;"",1,0))</f>
        <v>0</v>
      </c>
      <c r="AH97" s="135">
        <f>IF('Datos de Indicador'!AH98="No Dato",1,IF('Imputacion de Datos Indicador'!AH98&lt;&gt;"",1,0))</f>
        <v>0</v>
      </c>
      <c r="AI97" s="135">
        <f>IF('Datos de Indicador'!AI98="No Dato",1,IF('Imputacion de Datos Indicador'!AI98&lt;&gt;"",1,0))</f>
        <v>0</v>
      </c>
      <c r="AJ97" s="135">
        <f>IF('Datos de Indicador'!AJ98="No Dato",1,IF('Imputacion de Datos Indicador'!AJ98&lt;&gt;"",1,0))</f>
        <v>0</v>
      </c>
      <c r="AK97" s="135">
        <f>IF('Datos de Indicador'!AK98="No Dato",1,IF('Imputacion de Datos Indicador'!AK98&lt;&gt;"",1,0))</f>
        <v>0</v>
      </c>
      <c r="AL97" s="135">
        <f>IF('Datos de Indicador'!AL98="No Dato",1,IF('Imputacion de Datos Indicador'!AL98&lt;&gt;"",1,0))</f>
        <v>0</v>
      </c>
      <c r="AM97" s="204">
        <f t="shared" si="2"/>
        <v>0</v>
      </c>
      <c r="AN97" s="44">
        <f t="shared" si="3"/>
        <v>0</v>
      </c>
    </row>
    <row r="98" spans="1:40" x14ac:dyDescent="0.25">
      <c r="A98" s="138" t="s">
        <v>216</v>
      </c>
      <c r="B98" s="139" t="s">
        <v>216</v>
      </c>
      <c r="C98" s="140">
        <v>704</v>
      </c>
      <c r="D98" s="135">
        <f>IF('Datos de Indicador'!D99="No Dato",1,IF('Imputacion de Datos Indicador'!D99&lt;&gt;"",1,0))</f>
        <v>0</v>
      </c>
      <c r="E98" s="135">
        <f>IF('Datos de Indicador'!E99="No Dato",1,IF('Imputacion de Datos Indicador'!E99&lt;&gt;"",1,0))</f>
        <v>0</v>
      </c>
      <c r="F98" s="135">
        <f>IF('Datos de Indicador'!F99="No Dato",1,IF('Imputacion de Datos Indicador'!F99&lt;&gt;"",1,0))</f>
        <v>0</v>
      </c>
      <c r="G98" s="135">
        <f>IF('Datos de Indicador'!G99="No Dato",1,IF('Imputacion de Datos Indicador'!G99&lt;&gt;"",1,0))</f>
        <v>0</v>
      </c>
      <c r="H98" s="135">
        <f>IF('Datos de Indicador'!H99="No Dato",1,IF('Imputacion de Datos Indicador'!H99&lt;&gt;"",1,0))</f>
        <v>0</v>
      </c>
      <c r="I98" s="135">
        <f>IF('Datos de Indicador'!I99="No Dato",1,IF('Imputacion de Datos Indicador'!I99&lt;&gt;"",1,0))</f>
        <v>0</v>
      </c>
      <c r="J98" s="135">
        <f>IF('Datos de Indicador'!J99="No Dato",1,IF('Imputacion de Datos Indicador'!J99&lt;&gt;"",1,0))</f>
        <v>0</v>
      </c>
      <c r="K98" s="135">
        <f>IF('Datos de Indicador'!K99="No Dato",1,IF('Imputacion de Datos Indicador'!K99&lt;&gt;"",1,0))</f>
        <v>0</v>
      </c>
      <c r="L98" s="135">
        <f>IF('Datos de Indicador'!L99="No Dato",1,IF('Imputacion de Datos Indicador'!L99&lt;&gt;"",1,0))</f>
        <v>0</v>
      </c>
      <c r="M98" s="135">
        <f>IF('Datos de Indicador'!M99="No Dato",1,IF('Imputacion de Datos Indicador'!M99&lt;&gt;"",1,0))</f>
        <v>0</v>
      </c>
      <c r="N98" s="135">
        <f>IF('Datos de Indicador'!N99="No Dato",1,IF('Imputacion de Datos Indicador'!N99&lt;&gt;"",1,0))</f>
        <v>0</v>
      </c>
      <c r="O98" s="135">
        <f>IF('Datos de Indicador'!O99="No Dato",1,IF('Imputacion de Datos Indicador'!O99&lt;&gt;"",1,0))</f>
        <v>0</v>
      </c>
      <c r="P98" s="135">
        <f>IF('Datos de Indicador'!P99="No Dato",1,IF('Imputacion de Datos Indicador'!P99&lt;&gt;"",1,0))</f>
        <v>0</v>
      </c>
      <c r="Q98" s="135">
        <f>IF('Datos de Indicador'!Q99="No Dato",1,IF('Imputacion de Datos Indicador'!Q99&lt;&gt;"",1,0))</f>
        <v>0</v>
      </c>
      <c r="R98" s="135">
        <f>IF('Datos de Indicador'!R99="No Dato",1,IF('Imputacion de Datos Indicador'!R99&lt;&gt;"",1,0))</f>
        <v>0</v>
      </c>
      <c r="S98" s="135">
        <f>IF('Datos de Indicador'!S99="No Dato",1,IF('Imputacion de Datos Indicador'!S99&lt;&gt;"",1,0))</f>
        <v>0</v>
      </c>
      <c r="T98" s="135">
        <f>IF('Datos de Indicador'!T99="No Dato",1,IF('Imputacion de Datos Indicador'!T99&lt;&gt;"",1,0))</f>
        <v>0</v>
      </c>
      <c r="U98" s="135">
        <f>IF('Datos de Indicador'!U99="No Dato",1,IF('Imputacion de Datos Indicador'!U99&lt;&gt;"",1,0))</f>
        <v>0</v>
      </c>
      <c r="V98" s="135">
        <f>IF('Datos de Indicador'!V99="No Dato",1,IF('Imputacion de Datos Indicador'!V99&lt;&gt;"",1,0))</f>
        <v>0</v>
      </c>
      <c r="W98" s="135">
        <f>IF('Datos de Indicador'!W99="No Dato",1,IF('Imputacion de Datos Indicador'!W99&lt;&gt;"",1,0))</f>
        <v>0</v>
      </c>
      <c r="X98" s="135">
        <f>IF('Datos de Indicador'!X99="No Dato",1,IF('Imputacion de Datos Indicador'!X99&lt;&gt;"",1,0))</f>
        <v>0</v>
      </c>
      <c r="Y98" s="135">
        <f>IF('Datos de Indicador'!Y99="No Dato",1,IF('Imputacion de Datos Indicador'!Y99&lt;&gt;"",1,0))</f>
        <v>0</v>
      </c>
      <c r="Z98" s="135">
        <f>IF('Datos de Indicador'!Z99="No Dato",1,IF('Imputacion de Datos Indicador'!Z99&lt;&gt;"",1,0))</f>
        <v>0</v>
      </c>
      <c r="AA98" s="135">
        <f>IF('Datos de Indicador'!AA99="No Dato",1,IF('Imputacion de Datos Indicador'!AA99&lt;&gt;"",1,0))</f>
        <v>0</v>
      </c>
      <c r="AB98" s="135">
        <f>IF('Datos de Indicador'!AB99="No Dato",1,IF('Imputacion de Datos Indicador'!AB99&lt;&gt;"",1,0))</f>
        <v>0</v>
      </c>
      <c r="AC98" s="135">
        <f>IF('Datos de Indicador'!AC99="No Dato",1,IF('Imputacion de Datos Indicador'!AC99&lt;&gt;"",1,0))</f>
        <v>0</v>
      </c>
      <c r="AD98" s="135">
        <f>IF('Datos de Indicador'!AD99="No Dato",1,IF('Imputacion de Datos Indicador'!AD99&lt;&gt;"",1,0))</f>
        <v>0</v>
      </c>
      <c r="AE98" s="135">
        <f>IF('Datos de Indicador'!AE99="No Dato",1,IF('Imputacion de Datos Indicador'!AE99&lt;&gt;"",1,0))</f>
        <v>0</v>
      </c>
      <c r="AF98" s="135">
        <f>IF('Datos de Indicador'!AF99="No Dato",1,IF('Imputacion de Datos Indicador'!AF99&lt;&gt;"",1,0))</f>
        <v>0</v>
      </c>
      <c r="AG98" s="135">
        <f>IF('Datos de Indicador'!AG99="No Dato",1,IF('Imputacion de Datos Indicador'!AG99&lt;&gt;"",1,0))</f>
        <v>0</v>
      </c>
      <c r="AH98" s="135">
        <f>IF('Datos de Indicador'!AH99="No Dato",1,IF('Imputacion de Datos Indicador'!AH99&lt;&gt;"",1,0))</f>
        <v>0</v>
      </c>
      <c r="AI98" s="135">
        <f>IF('Datos de Indicador'!AI99="No Dato",1,IF('Imputacion de Datos Indicador'!AI99&lt;&gt;"",1,0))</f>
        <v>0</v>
      </c>
      <c r="AJ98" s="135">
        <f>IF('Datos de Indicador'!AJ99="No Dato",1,IF('Imputacion de Datos Indicador'!AJ99&lt;&gt;"",1,0))</f>
        <v>0</v>
      </c>
      <c r="AK98" s="135">
        <f>IF('Datos de Indicador'!AK99="No Dato",1,IF('Imputacion de Datos Indicador'!AK99&lt;&gt;"",1,0))</f>
        <v>0</v>
      </c>
      <c r="AL98" s="135">
        <f>IF('Datos de Indicador'!AL99="No Dato",1,IF('Imputacion de Datos Indicador'!AL99&lt;&gt;"",1,0))</f>
        <v>0</v>
      </c>
      <c r="AM98" s="204">
        <f t="shared" si="2"/>
        <v>0</v>
      </c>
      <c r="AN98" s="44">
        <f t="shared" si="3"/>
        <v>0</v>
      </c>
    </row>
    <row r="99" spans="1:40" x14ac:dyDescent="0.25">
      <c r="A99" s="138" t="s">
        <v>216</v>
      </c>
      <c r="B99" s="139" t="s">
        <v>250</v>
      </c>
      <c r="C99" s="140">
        <v>705</v>
      </c>
      <c r="D99" s="135">
        <f>IF('Datos de Indicador'!D100="No Dato",1,IF('Imputacion de Datos Indicador'!D100&lt;&gt;"",1,0))</f>
        <v>0</v>
      </c>
      <c r="E99" s="135">
        <f>IF('Datos de Indicador'!E100="No Dato",1,IF('Imputacion de Datos Indicador'!E100&lt;&gt;"",1,0))</f>
        <v>0</v>
      </c>
      <c r="F99" s="135">
        <f>IF('Datos de Indicador'!F100="No Dato",1,IF('Imputacion de Datos Indicador'!F100&lt;&gt;"",1,0))</f>
        <v>0</v>
      </c>
      <c r="G99" s="135">
        <f>IF('Datos de Indicador'!G100="No Dato",1,IF('Imputacion de Datos Indicador'!G100&lt;&gt;"",1,0))</f>
        <v>0</v>
      </c>
      <c r="H99" s="135">
        <f>IF('Datos de Indicador'!H100="No Dato",1,IF('Imputacion de Datos Indicador'!H100&lt;&gt;"",1,0))</f>
        <v>0</v>
      </c>
      <c r="I99" s="135">
        <f>IF('Datos de Indicador'!I100="No Dato",1,IF('Imputacion de Datos Indicador'!I100&lt;&gt;"",1,0))</f>
        <v>0</v>
      </c>
      <c r="J99" s="135">
        <f>IF('Datos de Indicador'!J100="No Dato",1,IF('Imputacion de Datos Indicador'!J100&lt;&gt;"",1,0))</f>
        <v>0</v>
      </c>
      <c r="K99" s="135">
        <f>IF('Datos de Indicador'!K100="No Dato",1,IF('Imputacion de Datos Indicador'!K100&lt;&gt;"",1,0))</f>
        <v>0</v>
      </c>
      <c r="L99" s="135">
        <f>IF('Datos de Indicador'!L100="No Dato",1,IF('Imputacion de Datos Indicador'!L100&lt;&gt;"",1,0))</f>
        <v>0</v>
      </c>
      <c r="M99" s="135">
        <f>IF('Datos de Indicador'!M100="No Dato",1,IF('Imputacion de Datos Indicador'!M100&lt;&gt;"",1,0))</f>
        <v>0</v>
      </c>
      <c r="N99" s="135">
        <f>IF('Datos de Indicador'!N100="No Dato",1,IF('Imputacion de Datos Indicador'!N100&lt;&gt;"",1,0))</f>
        <v>0</v>
      </c>
      <c r="O99" s="135">
        <f>IF('Datos de Indicador'!O100="No Dato",1,IF('Imputacion de Datos Indicador'!O100&lt;&gt;"",1,0))</f>
        <v>0</v>
      </c>
      <c r="P99" s="135">
        <f>IF('Datos de Indicador'!P100="No Dato",1,IF('Imputacion de Datos Indicador'!P100&lt;&gt;"",1,0))</f>
        <v>0</v>
      </c>
      <c r="Q99" s="135">
        <f>IF('Datos de Indicador'!Q100="No Dato",1,IF('Imputacion de Datos Indicador'!Q100&lt;&gt;"",1,0))</f>
        <v>0</v>
      </c>
      <c r="R99" s="135">
        <f>IF('Datos de Indicador'!R100="No Dato",1,IF('Imputacion de Datos Indicador'!R100&lt;&gt;"",1,0))</f>
        <v>0</v>
      </c>
      <c r="S99" s="135">
        <f>IF('Datos de Indicador'!S100="No Dato",1,IF('Imputacion de Datos Indicador'!S100&lt;&gt;"",1,0))</f>
        <v>0</v>
      </c>
      <c r="T99" s="135">
        <f>IF('Datos de Indicador'!T100="No Dato",1,IF('Imputacion de Datos Indicador'!T100&lt;&gt;"",1,0))</f>
        <v>0</v>
      </c>
      <c r="U99" s="135">
        <f>IF('Datos de Indicador'!U100="No Dato",1,IF('Imputacion de Datos Indicador'!U100&lt;&gt;"",1,0))</f>
        <v>0</v>
      </c>
      <c r="V99" s="135">
        <f>IF('Datos de Indicador'!V100="No Dato",1,IF('Imputacion de Datos Indicador'!V100&lt;&gt;"",1,0))</f>
        <v>0</v>
      </c>
      <c r="W99" s="135">
        <f>IF('Datos de Indicador'!W100="No Dato",1,IF('Imputacion de Datos Indicador'!W100&lt;&gt;"",1,0))</f>
        <v>0</v>
      </c>
      <c r="X99" s="135">
        <f>IF('Datos de Indicador'!X100="No Dato",1,IF('Imputacion de Datos Indicador'!X100&lt;&gt;"",1,0))</f>
        <v>0</v>
      </c>
      <c r="Y99" s="135">
        <f>IF('Datos de Indicador'!Y100="No Dato",1,IF('Imputacion de Datos Indicador'!Y100&lt;&gt;"",1,0))</f>
        <v>0</v>
      </c>
      <c r="Z99" s="135">
        <f>IF('Datos de Indicador'!Z100="No Dato",1,IF('Imputacion de Datos Indicador'!Z100&lt;&gt;"",1,0))</f>
        <v>0</v>
      </c>
      <c r="AA99" s="135">
        <f>IF('Datos de Indicador'!AA100="No Dato",1,IF('Imputacion de Datos Indicador'!AA100&lt;&gt;"",1,0))</f>
        <v>0</v>
      </c>
      <c r="AB99" s="135">
        <f>IF('Datos de Indicador'!AB100="No Dato",1,IF('Imputacion de Datos Indicador'!AB100&lt;&gt;"",1,0))</f>
        <v>0</v>
      </c>
      <c r="AC99" s="135">
        <f>IF('Datos de Indicador'!AC100="No Dato",1,IF('Imputacion de Datos Indicador'!AC100&lt;&gt;"",1,0))</f>
        <v>0</v>
      </c>
      <c r="AD99" s="135">
        <f>IF('Datos de Indicador'!AD100="No Dato",1,IF('Imputacion de Datos Indicador'!AD100&lt;&gt;"",1,0))</f>
        <v>0</v>
      </c>
      <c r="AE99" s="135">
        <f>IF('Datos de Indicador'!AE100="No Dato",1,IF('Imputacion de Datos Indicador'!AE100&lt;&gt;"",1,0))</f>
        <v>0</v>
      </c>
      <c r="AF99" s="135">
        <f>IF('Datos de Indicador'!AF100="No Dato",1,IF('Imputacion de Datos Indicador'!AF100&lt;&gt;"",1,0))</f>
        <v>0</v>
      </c>
      <c r="AG99" s="135">
        <f>IF('Datos de Indicador'!AG100="No Dato",1,IF('Imputacion de Datos Indicador'!AG100&lt;&gt;"",1,0))</f>
        <v>0</v>
      </c>
      <c r="AH99" s="135">
        <f>IF('Datos de Indicador'!AH100="No Dato",1,IF('Imputacion de Datos Indicador'!AH100&lt;&gt;"",1,0))</f>
        <v>0</v>
      </c>
      <c r="AI99" s="135">
        <f>IF('Datos de Indicador'!AI100="No Dato",1,IF('Imputacion de Datos Indicador'!AI100&lt;&gt;"",1,0))</f>
        <v>0</v>
      </c>
      <c r="AJ99" s="135">
        <f>IF('Datos de Indicador'!AJ100="No Dato",1,IF('Imputacion de Datos Indicador'!AJ100&lt;&gt;"",1,0))</f>
        <v>0</v>
      </c>
      <c r="AK99" s="135">
        <f>IF('Datos de Indicador'!AK100="No Dato",1,IF('Imputacion de Datos Indicador'!AK100&lt;&gt;"",1,0))</f>
        <v>0</v>
      </c>
      <c r="AL99" s="135">
        <f>IF('Datos de Indicador'!AL100="No Dato",1,IF('Imputacion de Datos Indicador'!AL100&lt;&gt;"",1,0))</f>
        <v>0</v>
      </c>
      <c r="AM99" s="204">
        <f t="shared" si="2"/>
        <v>0</v>
      </c>
      <c r="AN99" s="44">
        <f t="shared" si="3"/>
        <v>0</v>
      </c>
    </row>
    <row r="100" spans="1:40" x14ac:dyDescent="0.25">
      <c r="A100" s="138" t="s">
        <v>216</v>
      </c>
      <c r="B100" s="139" t="s">
        <v>251</v>
      </c>
      <c r="C100" s="140">
        <v>706</v>
      </c>
      <c r="D100" s="135">
        <f>IF('Datos de Indicador'!D101="No Dato",1,IF('Imputacion de Datos Indicador'!D101&lt;&gt;"",1,0))</f>
        <v>0</v>
      </c>
      <c r="E100" s="135">
        <f>IF('Datos de Indicador'!E101="No Dato",1,IF('Imputacion de Datos Indicador'!E101&lt;&gt;"",1,0))</f>
        <v>0</v>
      </c>
      <c r="F100" s="135">
        <f>IF('Datos de Indicador'!F101="No Dato",1,IF('Imputacion de Datos Indicador'!F101&lt;&gt;"",1,0))</f>
        <v>0</v>
      </c>
      <c r="G100" s="135">
        <f>IF('Datos de Indicador'!G101="No Dato",1,IF('Imputacion de Datos Indicador'!G101&lt;&gt;"",1,0))</f>
        <v>0</v>
      </c>
      <c r="H100" s="135">
        <f>IF('Datos de Indicador'!H101="No Dato",1,IF('Imputacion de Datos Indicador'!H101&lt;&gt;"",1,0))</f>
        <v>0</v>
      </c>
      <c r="I100" s="135">
        <f>IF('Datos de Indicador'!I101="No Dato",1,IF('Imputacion de Datos Indicador'!I101&lt;&gt;"",1,0))</f>
        <v>0</v>
      </c>
      <c r="J100" s="135">
        <f>IF('Datos de Indicador'!J101="No Dato",1,IF('Imputacion de Datos Indicador'!J101&lt;&gt;"",1,0))</f>
        <v>0</v>
      </c>
      <c r="K100" s="135">
        <f>IF('Datos de Indicador'!K101="No Dato",1,IF('Imputacion de Datos Indicador'!K101&lt;&gt;"",1,0))</f>
        <v>0</v>
      </c>
      <c r="L100" s="135">
        <f>IF('Datos de Indicador'!L101="No Dato",1,IF('Imputacion de Datos Indicador'!L101&lt;&gt;"",1,0))</f>
        <v>0</v>
      </c>
      <c r="M100" s="135">
        <f>IF('Datos de Indicador'!M101="No Dato",1,IF('Imputacion de Datos Indicador'!M101&lt;&gt;"",1,0))</f>
        <v>0</v>
      </c>
      <c r="N100" s="135">
        <f>IF('Datos de Indicador'!N101="No Dato",1,IF('Imputacion de Datos Indicador'!N101&lt;&gt;"",1,0))</f>
        <v>0</v>
      </c>
      <c r="O100" s="135">
        <f>IF('Datos de Indicador'!O101="No Dato",1,IF('Imputacion de Datos Indicador'!O101&lt;&gt;"",1,0))</f>
        <v>0</v>
      </c>
      <c r="P100" s="135">
        <f>IF('Datos de Indicador'!P101="No Dato",1,IF('Imputacion de Datos Indicador'!P101&lt;&gt;"",1,0))</f>
        <v>0</v>
      </c>
      <c r="Q100" s="135">
        <f>IF('Datos de Indicador'!Q101="No Dato",1,IF('Imputacion de Datos Indicador'!Q101&lt;&gt;"",1,0))</f>
        <v>0</v>
      </c>
      <c r="R100" s="135">
        <f>IF('Datos de Indicador'!R101="No Dato",1,IF('Imputacion de Datos Indicador'!R101&lt;&gt;"",1,0))</f>
        <v>0</v>
      </c>
      <c r="S100" s="135">
        <f>IF('Datos de Indicador'!S101="No Dato",1,IF('Imputacion de Datos Indicador'!S101&lt;&gt;"",1,0))</f>
        <v>0</v>
      </c>
      <c r="T100" s="135">
        <f>IF('Datos de Indicador'!T101="No Dato",1,IF('Imputacion de Datos Indicador'!T101&lt;&gt;"",1,0))</f>
        <v>0</v>
      </c>
      <c r="U100" s="135">
        <f>IF('Datos de Indicador'!U101="No Dato",1,IF('Imputacion de Datos Indicador'!U101&lt;&gt;"",1,0))</f>
        <v>0</v>
      </c>
      <c r="V100" s="135">
        <f>IF('Datos de Indicador'!V101="No Dato",1,IF('Imputacion de Datos Indicador'!V101&lt;&gt;"",1,0))</f>
        <v>0</v>
      </c>
      <c r="W100" s="135">
        <f>IF('Datos de Indicador'!W101="No Dato",1,IF('Imputacion de Datos Indicador'!W101&lt;&gt;"",1,0))</f>
        <v>0</v>
      </c>
      <c r="X100" s="135">
        <f>IF('Datos de Indicador'!X101="No Dato",1,IF('Imputacion de Datos Indicador'!X101&lt;&gt;"",1,0))</f>
        <v>0</v>
      </c>
      <c r="Y100" s="135">
        <f>IF('Datos de Indicador'!Y101="No Dato",1,IF('Imputacion de Datos Indicador'!Y101&lt;&gt;"",1,0))</f>
        <v>0</v>
      </c>
      <c r="Z100" s="135">
        <f>IF('Datos de Indicador'!Z101="No Dato",1,IF('Imputacion de Datos Indicador'!Z101&lt;&gt;"",1,0))</f>
        <v>0</v>
      </c>
      <c r="AA100" s="135">
        <f>IF('Datos de Indicador'!AA101="No Dato",1,IF('Imputacion de Datos Indicador'!AA101&lt;&gt;"",1,0))</f>
        <v>0</v>
      </c>
      <c r="AB100" s="135">
        <f>IF('Datos de Indicador'!AB101="No Dato",1,IF('Imputacion de Datos Indicador'!AB101&lt;&gt;"",1,0))</f>
        <v>0</v>
      </c>
      <c r="AC100" s="135">
        <f>IF('Datos de Indicador'!AC101="No Dato",1,IF('Imputacion de Datos Indicador'!AC101&lt;&gt;"",1,0))</f>
        <v>0</v>
      </c>
      <c r="AD100" s="135">
        <f>IF('Datos de Indicador'!AD101="No Dato",1,IF('Imputacion de Datos Indicador'!AD101&lt;&gt;"",1,0))</f>
        <v>0</v>
      </c>
      <c r="AE100" s="135">
        <f>IF('Datos de Indicador'!AE101="No Dato",1,IF('Imputacion de Datos Indicador'!AE101&lt;&gt;"",1,0))</f>
        <v>0</v>
      </c>
      <c r="AF100" s="135">
        <f>IF('Datos de Indicador'!AF101="No Dato",1,IF('Imputacion de Datos Indicador'!AF101&lt;&gt;"",1,0))</f>
        <v>0</v>
      </c>
      <c r="AG100" s="135">
        <f>IF('Datos de Indicador'!AG101="No Dato",1,IF('Imputacion de Datos Indicador'!AG101&lt;&gt;"",1,0))</f>
        <v>0</v>
      </c>
      <c r="AH100" s="135">
        <f>IF('Datos de Indicador'!AH101="No Dato",1,IF('Imputacion de Datos Indicador'!AH101&lt;&gt;"",1,0))</f>
        <v>0</v>
      </c>
      <c r="AI100" s="135">
        <f>IF('Datos de Indicador'!AI101="No Dato",1,IF('Imputacion de Datos Indicador'!AI101&lt;&gt;"",1,0))</f>
        <v>0</v>
      </c>
      <c r="AJ100" s="135">
        <f>IF('Datos de Indicador'!AJ101="No Dato",1,IF('Imputacion de Datos Indicador'!AJ101&lt;&gt;"",1,0))</f>
        <v>0</v>
      </c>
      <c r="AK100" s="135">
        <f>IF('Datos de Indicador'!AK101="No Dato",1,IF('Imputacion de Datos Indicador'!AK101&lt;&gt;"",1,0))</f>
        <v>0</v>
      </c>
      <c r="AL100" s="135">
        <f>IF('Datos de Indicador'!AL101="No Dato",1,IF('Imputacion de Datos Indicador'!AL101&lt;&gt;"",1,0))</f>
        <v>0</v>
      </c>
      <c r="AM100" s="204">
        <f t="shared" si="2"/>
        <v>0</v>
      </c>
      <c r="AN100" s="44">
        <f t="shared" si="3"/>
        <v>0</v>
      </c>
    </row>
    <row r="101" spans="1:40" x14ac:dyDescent="0.25">
      <c r="A101" s="138" t="s">
        <v>216</v>
      </c>
      <c r="B101" s="139" t="s">
        <v>252</v>
      </c>
      <c r="C101" s="140">
        <v>707</v>
      </c>
      <c r="D101" s="135">
        <f>IF('Datos de Indicador'!D102="No Dato",1,IF('Imputacion de Datos Indicador'!D102&lt;&gt;"",1,0))</f>
        <v>0</v>
      </c>
      <c r="E101" s="135">
        <f>IF('Datos de Indicador'!E102="No Dato",1,IF('Imputacion de Datos Indicador'!E102&lt;&gt;"",1,0))</f>
        <v>0</v>
      </c>
      <c r="F101" s="135">
        <f>IF('Datos de Indicador'!F102="No Dato",1,IF('Imputacion de Datos Indicador'!F102&lt;&gt;"",1,0))</f>
        <v>0</v>
      </c>
      <c r="G101" s="135">
        <f>IF('Datos de Indicador'!G102="No Dato",1,IF('Imputacion de Datos Indicador'!G102&lt;&gt;"",1,0))</f>
        <v>0</v>
      </c>
      <c r="H101" s="135">
        <f>IF('Datos de Indicador'!H102="No Dato",1,IF('Imputacion de Datos Indicador'!H102&lt;&gt;"",1,0))</f>
        <v>0</v>
      </c>
      <c r="I101" s="135">
        <f>IF('Datos de Indicador'!I102="No Dato",1,IF('Imputacion de Datos Indicador'!I102&lt;&gt;"",1,0))</f>
        <v>0</v>
      </c>
      <c r="J101" s="135">
        <f>IF('Datos de Indicador'!J102="No Dato",1,IF('Imputacion de Datos Indicador'!J102&lt;&gt;"",1,0))</f>
        <v>0</v>
      </c>
      <c r="K101" s="135">
        <f>IF('Datos de Indicador'!K102="No Dato",1,IF('Imputacion de Datos Indicador'!K102&lt;&gt;"",1,0))</f>
        <v>0</v>
      </c>
      <c r="L101" s="135">
        <f>IF('Datos de Indicador'!L102="No Dato",1,IF('Imputacion de Datos Indicador'!L102&lt;&gt;"",1,0))</f>
        <v>0</v>
      </c>
      <c r="M101" s="135">
        <f>IF('Datos de Indicador'!M102="No Dato",1,IF('Imputacion de Datos Indicador'!M102&lt;&gt;"",1,0))</f>
        <v>0</v>
      </c>
      <c r="N101" s="135">
        <f>IF('Datos de Indicador'!N102="No Dato",1,IF('Imputacion de Datos Indicador'!N102&lt;&gt;"",1,0))</f>
        <v>0</v>
      </c>
      <c r="O101" s="135">
        <f>IF('Datos de Indicador'!O102="No Dato",1,IF('Imputacion de Datos Indicador'!O102&lt;&gt;"",1,0))</f>
        <v>0</v>
      </c>
      <c r="P101" s="135">
        <f>IF('Datos de Indicador'!P102="No Dato",1,IF('Imputacion de Datos Indicador'!P102&lt;&gt;"",1,0))</f>
        <v>0</v>
      </c>
      <c r="Q101" s="135">
        <f>IF('Datos de Indicador'!Q102="No Dato",1,IF('Imputacion de Datos Indicador'!Q102&lt;&gt;"",1,0))</f>
        <v>1</v>
      </c>
      <c r="R101" s="135">
        <f>IF('Datos de Indicador'!R102="No Dato",1,IF('Imputacion de Datos Indicador'!R102&lt;&gt;"",1,0))</f>
        <v>0</v>
      </c>
      <c r="S101" s="135">
        <f>IF('Datos de Indicador'!S102="No Dato",1,IF('Imputacion de Datos Indicador'!S102&lt;&gt;"",1,0))</f>
        <v>0</v>
      </c>
      <c r="T101" s="135">
        <f>IF('Datos de Indicador'!T102="No Dato",1,IF('Imputacion de Datos Indicador'!T102&lt;&gt;"",1,0))</f>
        <v>0</v>
      </c>
      <c r="U101" s="135">
        <f>IF('Datos de Indicador'!U102="No Dato",1,IF('Imputacion de Datos Indicador'!U102&lt;&gt;"",1,0))</f>
        <v>0</v>
      </c>
      <c r="V101" s="135">
        <f>IF('Datos de Indicador'!V102="No Dato",1,IF('Imputacion de Datos Indicador'!V102&lt;&gt;"",1,0))</f>
        <v>0</v>
      </c>
      <c r="W101" s="135">
        <f>IF('Datos de Indicador'!W102="No Dato",1,IF('Imputacion de Datos Indicador'!W102&lt;&gt;"",1,0))</f>
        <v>0</v>
      </c>
      <c r="X101" s="135">
        <f>IF('Datos de Indicador'!X102="No Dato",1,IF('Imputacion de Datos Indicador'!X102&lt;&gt;"",1,0))</f>
        <v>0</v>
      </c>
      <c r="Y101" s="135">
        <f>IF('Datos de Indicador'!Y102="No Dato",1,IF('Imputacion de Datos Indicador'!Y102&lt;&gt;"",1,0))</f>
        <v>0</v>
      </c>
      <c r="Z101" s="135">
        <f>IF('Datos de Indicador'!Z102="No Dato",1,IF('Imputacion de Datos Indicador'!Z102&lt;&gt;"",1,0))</f>
        <v>0</v>
      </c>
      <c r="AA101" s="135">
        <f>IF('Datos de Indicador'!AA102="No Dato",1,IF('Imputacion de Datos Indicador'!AA102&lt;&gt;"",1,0))</f>
        <v>0</v>
      </c>
      <c r="AB101" s="135">
        <f>IF('Datos de Indicador'!AB102="No Dato",1,IF('Imputacion de Datos Indicador'!AB102&lt;&gt;"",1,0))</f>
        <v>0</v>
      </c>
      <c r="AC101" s="135">
        <f>IF('Datos de Indicador'!AC102="No Dato",1,IF('Imputacion de Datos Indicador'!AC102&lt;&gt;"",1,0))</f>
        <v>0</v>
      </c>
      <c r="AD101" s="135">
        <f>IF('Datos de Indicador'!AD102="No Dato",1,IF('Imputacion de Datos Indicador'!AD102&lt;&gt;"",1,0))</f>
        <v>0</v>
      </c>
      <c r="AE101" s="135">
        <f>IF('Datos de Indicador'!AE102="No Dato",1,IF('Imputacion de Datos Indicador'!AE102&lt;&gt;"",1,0))</f>
        <v>0</v>
      </c>
      <c r="AF101" s="135">
        <f>IF('Datos de Indicador'!AF102="No Dato",1,IF('Imputacion de Datos Indicador'!AF102&lt;&gt;"",1,0))</f>
        <v>0</v>
      </c>
      <c r="AG101" s="135">
        <f>IF('Datos de Indicador'!AG102="No Dato",1,IF('Imputacion de Datos Indicador'!AG102&lt;&gt;"",1,0))</f>
        <v>0</v>
      </c>
      <c r="AH101" s="135">
        <f>IF('Datos de Indicador'!AH102="No Dato",1,IF('Imputacion de Datos Indicador'!AH102&lt;&gt;"",1,0))</f>
        <v>0</v>
      </c>
      <c r="AI101" s="135">
        <f>IF('Datos de Indicador'!AI102="No Dato",1,IF('Imputacion de Datos Indicador'!AI102&lt;&gt;"",1,0))</f>
        <v>0</v>
      </c>
      <c r="AJ101" s="135">
        <f>IF('Datos de Indicador'!AJ102="No Dato",1,IF('Imputacion de Datos Indicador'!AJ102&lt;&gt;"",1,0))</f>
        <v>0</v>
      </c>
      <c r="AK101" s="135">
        <f>IF('Datos de Indicador'!AK102="No Dato",1,IF('Imputacion de Datos Indicador'!AK102&lt;&gt;"",1,0))</f>
        <v>0</v>
      </c>
      <c r="AL101" s="135">
        <f>IF('Datos de Indicador'!AL102="No Dato",1,IF('Imputacion de Datos Indicador'!AL102&lt;&gt;"",1,0))</f>
        <v>0</v>
      </c>
      <c r="AM101" s="204">
        <f t="shared" si="2"/>
        <v>1</v>
      </c>
      <c r="AN101" s="44">
        <f t="shared" si="3"/>
        <v>2.8571428571428571E-2</v>
      </c>
    </row>
    <row r="102" spans="1:40" x14ac:dyDescent="0.25">
      <c r="A102" s="138" t="s">
        <v>216</v>
      </c>
      <c r="B102" s="139" t="s">
        <v>253</v>
      </c>
      <c r="C102" s="140">
        <v>708</v>
      </c>
      <c r="D102" s="135">
        <f>IF('Datos de Indicador'!D103="No Dato",1,IF('Imputacion de Datos Indicador'!D103&lt;&gt;"",1,0))</f>
        <v>0</v>
      </c>
      <c r="E102" s="135">
        <f>IF('Datos de Indicador'!E103="No Dato",1,IF('Imputacion de Datos Indicador'!E103&lt;&gt;"",1,0))</f>
        <v>1</v>
      </c>
      <c r="F102" s="135">
        <f>IF('Datos de Indicador'!F103="No Dato",1,IF('Imputacion de Datos Indicador'!F103&lt;&gt;"",1,0))</f>
        <v>0</v>
      </c>
      <c r="G102" s="135">
        <f>IF('Datos de Indicador'!G103="No Dato",1,IF('Imputacion de Datos Indicador'!G103&lt;&gt;"",1,0))</f>
        <v>0</v>
      </c>
      <c r="H102" s="135">
        <f>IF('Datos de Indicador'!H103="No Dato",1,IF('Imputacion de Datos Indicador'!H103&lt;&gt;"",1,0))</f>
        <v>0</v>
      </c>
      <c r="I102" s="135">
        <f>IF('Datos de Indicador'!I103="No Dato",1,IF('Imputacion de Datos Indicador'!I103&lt;&gt;"",1,0))</f>
        <v>0</v>
      </c>
      <c r="J102" s="135">
        <f>IF('Datos de Indicador'!J103="No Dato",1,IF('Imputacion de Datos Indicador'!J103&lt;&gt;"",1,0))</f>
        <v>0</v>
      </c>
      <c r="K102" s="135">
        <f>IF('Datos de Indicador'!K103="No Dato",1,IF('Imputacion de Datos Indicador'!K103&lt;&gt;"",1,0))</f>
        <v>0</v>
      </c>
      <c r="L102" s="135">
        <f>IF('Datos de Indicador'!L103="No Dato",1,IF('Imputacion de Datos Indicador'!L103&lt;&gt;"",1,0))</f>
        <v>0</v>
      </c>
      <c r="M102" s="135">
        <f>IF('Datos de Indicador'!M103="No Dato",1,IF('Imputacion de Datos Indicador'!M103&lt;&gt;"",1,0))</f>
        <v>0</v>
      </c>
      <c r="N102" s="135">
        <f>IF('Datos de Indicador'!N103="No Dato",1,IF('Imputacion de Datos Indicador'!N103&lt;&gt;"",1,0))</f>
        <v>0</v>
      </c>
      <c r="O102" s="135">
        <f>IF('Datos de Indicador'!O103="No Dato",1,IF('Imputacion de Datos Indicador'!O103&lt;&gt;"",1,0))</f>
        <v>0</v>
      </c>
      <c r="P102" s="135">
        <f>IF('Datos de Indicador'!P103="No Dato",1,IF('Imputacion de Datos Indicador'!P103&lt;&gt;"",1,0))</f>
        <v>0</v>
      </c>
      <c r="Q102" s="135">
        <f>IF('Datos de Indicador'!Q103="No Dato",1,IF('Imputacion de Datos Indicador'!Q103&lt;&gt;"",1,0))</f>
        <v>0</v>
      </c>
      <c r="R102" s="135">
        <f>IF('Datos de Indicador'!R103="No Dato",1,IF('Imputacion de Datos Indicador'!R103&lt;&gt;"",1,0))</f>
        <v>0</v>
      </c>
      <c r="S102" s="135">
        <f>IF('Datos de Indicador'!S103="No Dato",1,IF('Imputacion de Datos Indicador'!S103&lt;&gt;"",1,0))</f>
        <v>0</v>
      </c>
      <c r="T102" s="135">
        <f>IF('Datos de Indicador'!T103="No Dato",1,IF('Imputacion de Datos Indicador'!T103&lt;&gt;"",1,0))</f>
        <v>0</v>
      </c>
      <c r="U102" s="135">
        <f>IF('Datos de Indicador'!U103="No Dato",1,IF('Imputacion de Datos Indicador'!U103&lt;&gt;"",1,0))</f>
        <v>0</v>
      </c>
      <c r="V102" s="135">
        <f>IF('Datos de Indicador'!V103="No Dato",1,IF('Imputacion de Datos Indicador'!V103&lt;&gt;"",1,0))</f>
        <v>0</v>
      </c>
      <c r="W102" s="135">
        <f>IF('Datos de Indicador'!W103="No Dato",1,IF('Imputacion de Datos Indicador'!W103&lt;&gt;"",1,0))</f>
        <v>0</v>
      </c>
      <c r="X102" s="135">
        <f>IF('Datos de Indicador'!X103="No Dato",1,IF('Imputacion de Datos Indicador'!X103&lt;&gt;"",1,0))</f>
        <v>0</v>
      </c>
      <c r="Y102" s="135">
        <f>IF('Datos de Indicador'!Y103="No Dato",1,IF('Imputacion de Datos Indicador'!Y103&lt;&gt;"",1,0))</f>
        <v>0</v>
      </c>
      <c r="Z102" s="135">
        <f>IF('Datos de Indicador'!Z103="No Dato",1,IF('Imputacion de Datos Indicador'!Z103&lt;&gt;"",1,0))</f>
        <v>0</v>
      </c>
      <c r="AA102" s="135">
        <f>IF('Datos de Indicador'!AA103="No Dato",1,IF('Imputacion de Datos Indicador'!AA103&lt;&gt;"",1,0))</f>
        <v>0</v>
      </c>
      <c r="AB102" s="135">
        <f>IF('Datos de Indicador'!AB103="No Dato",1,IF('Imputacion de Datos Indicador'!AB103&lt;&gt;"",1,0))</f>
        <v>0</v>
      </c>
      <c r="AC102" s="135">
        <f>IF('Datos de Indicador'!AC103="No Dato",1,IF('Imputacion de Datos Indicador'!AC103&lt;&gt;"",1,0))</f>
        <v>0</v>
      </c>
      <c r="AD102" s="135">
        <f>IF('Datos de Indicador'!AD103="No Dato",1,IF('Imputacion de Datos Indicador'!AD103&lt;&gt;"",1,0))</f>
        <v>0</v>
      </c>
      <c r="AE102" s="135">
        <f>IF('Datos de Indicador'!AE103="No Dato",1,IF('Imputacion de Datos Indicador'!AE103&lt;&gt;"",1,0))</f>
        <v>0</v>
      </c>
      <c r="AF102" s="135">
        <f>IF('Datos de Indicador'!AF103="No Dato",1,IF('Imputacion de Datos Indicador'!AF103&lt;&gt;"",1,0))</f>
        <v>0</v>
      </c>
      <c r="AG102" s="135">
        <f>IF('Datos de Indicador'!AG103="No Dato",1,IF('Imputacion de Datos Indicador'!AG103&lt;&gt;"",1,0))</f>
        <v>0</v>
      </c>
      <c r="AH102" s="135">
        <f>IF('Datos de Indicador'!AH103="No Dato",1,IF('Imputacion de Datos Indicador'!AH103&lt;&gt;"",1,0))</f>
        <v>0</v>
      </c>
      <c r="AI102" s="135">
        <f>IF('Datos de Indicador'!AI103="No Dato",1,IF('Imputacion de Datos Indicador'!AI103&lt;&gt;"",1,0))</f>
        <v>0</v>
      </c>
      <c r="AJ102" s="135">
        <f>IF('Datos de Indicador'!AJ103="No Dato",1,IF('Imputacion de Datos Indicador'!AJ103&lt;&gt;"",1,0))</f>
        <v>0</v>
      </c>
      <c r="AK102" s="135">
        <f>IF('Datos de Indicador'!AK103="No Dato",1,IF('Imputacion de Datos Indicador'!AK103&lt;&gt;"",1,0))</f>
        <v>0</v>
      </c>
      <c r="AL102" s="135">
        <f>IF('Datos de Indicador'!AL103="No Dato",1,IF('Imputacion de Datos Indicador'!AL103&lt;&gt;"",1,0))</f>
        <v>0</v>
      </c>
      <c r="AM102" s="204">
        <f t="shared" si="2"/>
        <v>1</v>
      </c>
      <c r="AN102" s="44">
        <f t="shared" si="3"/>
        <v>2.8571428571428571E-2</v>
      </c>
    </row>
    <row r="103" spans="1:40" x14ac:dyDescent="0.25">
      <c r="A103" s="138" t="s">
        <v>216</v>
      </c>
      <c r="B103" s="139" t="s">
        <v>254</v>
      </c>
      <c r="C103" s="140">
        <v>709</v>
      </c>
      <c r="D103" s="135">
        <f>IF('Datos de Indicador'!D104="No Dato",1,IF('Imputacion de Datos Indicador'!D104&lt;&gt;"",1,0))</f>
        <v>0</v>
      </c>
      <c r="E103" s="135">
        <f>IF('Datos de Indicador'!E104="No Dato",1,IF('Imputacion de Datos Indicador'!E104&lt;&gt;"",1,0))</f>
        <v>0</v>
      </c>
      <c r="F103" s="135">
        <f>IF('Datos de Indicador'!F104="No Dato",1,IF('Imputacion de Datos Indicador'!F104&lt;&gt;"",1,0))</f>
        <v>0</v>
      </c>
      <c r="G103" s="135">
        <f>IF('Datos de Indicador'!G104="No Dato",1,IF('Imputacion de Datos Indicador'!G104&lt;&gt;"",1,0))</f>
        <v>0</v>
      </c>
      <c r="H103" s="135">
        <f>IF('Datos de Indicador'!H104="No Dato",1,IF('Imputacion de Datos Indicador'!H104&lt;&gt;"",1,0))</f>
        <v>0</v>
      </c>
      <c r="I103" s="135">
        <f>IF('Datos de Indicador'!I104="No Dato",1,IF('Imputacion de Datos Indicador'!I104&lt;&gt;"",1,0))</f>
        <v>0</v>
      </c>
      <c r="J103" s="135">
        <f>IF('Datos de Indicador'!J104="No Dato",1,IF('Imputacion de Datos Indicador'!J104&lt;&gt;"",1,0))</f>
        <v>0</v>
      </c>
      <c r="K103" s="135">
        <f>IF('Datos de Indicador'!K104="No Dato",1,IF('Imputacion de Datos Indicador'!K104&lt;&gt;"",1,0))</f>
        <v>0</v>
      </c>
      <c r="L103" s="135">
        <f>IF('Datos de Indicador'!L104="No Dato",1,IF('Imputacion de Datos Indicador'!L104&lt;&gt;"",1,0))</f>
        <v>0</v>
      </c>
      <c r="M103" s="135">
        <f>IF('Datos de Indicador'!M104="No Dato",1,IF('Imputacion de Datos Indicador'!M104&lt;&gt;"",1,0))</f>
        <v>0</v>
      </c>
      <c r="N103" s="135">
        <f>IF('Datos de Indicador'!N104="No Dato",1,IF('Imputacion de Datos Indicador'!N104&lt;&gt;"",1,0))</f>
        <v>0</v>
      </c>
      <c r="O103" s="135">
        <f>IF('Datos de Indicador'!O104="No Dato",1,IF('Imputacion de Datos Indicador'!O104&lt;&gt;"",1,0))</f>
        <v>0</v>
      </c>
      <c r="P103" s="135">
        <f>IF('Datos de Indicador'!P104="No Dato",1,IF('Imputacion de Datos Indicador'!P104&lt;&gt;"",1,0))</f>
        <v>0</v>
      </c>
      <c r="Q103" s="135">
        <f>IF('Datos de Indicador'!Q104="No Dato",1,IF('Imputacion de Datos Indicador'!Q104&lt;&gt;"",1,0))</f>
        <v>1</v>
      </c>
      <c r="R103" s="135">
        <f>IF('Datos de Indicador'!R104="No Dato",1,IF('Imputacion de Datos Indicador'!R104&lt;&gt;"",1,0))</f>
        <v>0</v>
      </c>
      <c r="S103" s="135">
        <f>IF('Datos de Indicador'!S104="No Dato",1,IF('Imputacion de Datos Indicador'!S104&lt;&gt;"",1,0))</f>
        <v>0</v>
      </c>
      <c r="T103" s="135">
        <f>IF('Datos de Indicador'!T104="No Dato",1,IF('Imputacion de Datos Indicador'!T104&lt;&gt;"",1,0))</f>
        <v>0</v>
      </c>
      <c r="U103" s="135">
        <f>IF('Datos de Indicador'!U104="No Dato",1,IF('Imputacion de Datos Indicador'!U104&lt;&gt;"",1,0))</f>
        <v>0</v>
      </c>
      <c r="V103" s="135">
        <f>IF('Datos de Indicador'!V104="No Dato",1,IF('Imputacion de Datos Indicador'!V104&lt;&gt;"",1,0))</f>
        <v>0</v>
      </c>
      <c r="W103" s="135">
        <f>IF('Datos de Indicador'!W104="No Dato",1,IF('Imputacion de Datos Indicador'!W104&lt;&gt;"",1,0))</f>
        <v>1</v>
      </c>
      <c r="X103" s="135">
        <f>IF('Datos de Indicador'!X104="No Dato",1,IF('Imputacion de Datos Indicador'!X104&lt;&gt;"",1,0))</f>
        <v>0</v>
      </c>
      <c r="Y103" s="135">
        <f>IF('Datos de Indicador'!Y104="No Dato",1,IF('Imputacion de Datos Indicador'!Y104&lt;&gt;"",1,0))</f>
        <v>0</v>
      </c>
      <c r="Z103" s="135">
        <f>IF('Datos de Indicador'!Z104="No Dato",1,IF('Imputacion de Datos Indicador'!Z104&lt;&gt;"",1,0))</f>
        <v>0</v>
      </c>
      <c r="AA103" s="135">
        <f>IF('Datos de Indicador'!AA104="No Dato",1,IF('Imputacion de Datos Indicador'!AA104&lt;&gt;"",1,0))</f>
        <v>0</v>
      </c>
      <c r="AB103" s="135">
        <f>IF('Datos de Indicador'!AB104="No Dato",1,IF('Imputacion de Datos Indicador'!AB104&lt;&gt;"",1,0))</f>
        <v>0</v>
      </c>
      <c r="AC103" s="135">
        <f>IF('Datos de Indicador'!AC104="No Dato",1,IF('Imputacion de Datos Indicador'!AC104&lt;&gt;"",1,0))</f>
        <v>0</v>
      </c>
      <c r="AD103" s="135">
        <f>IF('Datos de Indicador'!AD104="No Dato",1,IF('Imputacion de Datos Indicador'!AD104&lt;&gt;"",1,0))</f>
        <v>0</v>
      </c>
      <c r="AE103" s="135">
        <f>IF('Datos de Indicador'!AE104="No Dato",1,IF('Imputacion de Datos Indicador'!AE104&lt;&gt;"",1,0))</f>
        <v>0</v>
      </c>
      <c r="AF103" s="135">
        <f>IF('Datos de Indicador'!AF104="No Dato",1,IF('Imputacion de Datos Indicador'!AF104&lt;&gt;"",1,0))</f>
        <v>0</v>
      </c>
      <c r="AG103" s="135">
        <f>IF('Datos de Indicador'!AG104="No Dato",1,IF('Imputacion de Datos Indicador'!AG104&lt;&gt;"",1,0))</f>
        <v>0</v>
      </c>
      <c r="AH103" s="135">
        <f>IF('Datos de Indicador'!AH104="No Dato",1,IF('Imputacion de Datos Indicador'!AH104&lt;&gt;"",1,0))</f>
        <v>0</v>
      </c>
      <c r="AI103" s="135">
        <f>IF('Datos de Indicador'!AI104="No Dato",1,IF('Imputacion de Datos Indicador'!AI104&lt;&gt;"",1,0))</f>
        <v>0</v>
      </c>
      <c r="AJ103" s="135">
        <f>IF('Datos de Indicador'!AJ104="No Dato",1,IF('Imputacion de Datos Indicador'!AJ104&lt;&gt;"",1,0))</f>
        <v>0</v>
      </c>
      <c r="AK103" s="135">
        <f>IF('Datos de Indicador'!AK104="No Dato",1,IF('Imputacion de Datos Indicador'!AK104&lt;&gt;"",1,0))</f>
        <v>0</v>
      </c>
      <c r="AL103" s="135">
        <f>IF('Datos de Indicador'!AL104="No Dato",1,IF('Imputacion de Datos Indicador'!AL104&lt;&gt;"",1,0))</f>
        <v>0</v>
      </c>
      <c r="AM103" s="204">
        <f t="shared" si="2"/>
        <v>2</v>
      </c>
      <c r="AN103" s="44">
        <f t="shared" si="3"/>
        <v>5.7142857142857141E-2</v>
      </c>
    </row>
    <row r="104" spans="1:40" x14ac:dyDescent="0.25">
      <c r="A104" s="138" t="s">
        <v>216</v>
      </c>
      <c r="B104" s="139" t="s">
        <v>48</v>
      </c>
      <c r="C104" s="140">
        <v>710</v>
      </c>
      <c r="D104" s="135">
        <f>IF('Datos de Indicador'!D105="No Dato",1,IF('Imputacion de Datos Indicador'!D105&lt;&gt;"",1,0))</f>
        <v>0</v>
      </c>
      <c r="E104" s="135">
        <f>IF('Datos de Indicador'!E105="No Dato",1,IF('Imputacion de Datos Indicador'!E105&lt;&gt;"",1,0))</f>
        <v>0</v>
      </c>
      <c r="F104" s="135">
        <f>IF('Datos de Indicador'!F105="No Dato",1,IF('Imputacion de Datos Indicador'!F105&lt;&gt;"",1,0))</f>
        <v>0</v>
      </c>
      <c r="G104" s="135">
        <f>IF('Datos de Indicador'!G105="No Dato",1,IF('Imputacion de Datos Indicador'!G105&lt;&gt;"",1,0))</f>
        <v>0</v>
      </c>
      <c r="H104" s="135">
        <f>IF('Datos de Indicador'!H105="No Dato",1,IF('Imputacion de Datos Indicador'!H105&lt;&gt;"",1,0))</f>
        <v>0</v>
      </c>
      <c r="I104" s="135">
        <f>IF('Datos de Indicador'!I105="No Dato",1,IF('Imputacion de Datos Indicador'!I105&lt;&gt;"",1,0))</f>
        <v>0</v>
      </c>
      <c r="J104" s="135">
        <f>IF('Datos de Indicador'!J105="No Dato",1,IF('Imputacion de Datos Indicador'!J105&lt;&gt;"",1,0))</f>
        <v>0</v>
      </c>
      <c r="K104" s="135">
        <f>IF('Datos de Indicador'!K105="No Dato",1,IF('Imputacion de Datos Indicador'!K105&lt;&gt;"",1,0))</f>
        <v>0</v>
      </c>
      <c r="L104" s="135">
        <f>IF('Datos de Indicador'!L105="No Dato",1,IF('Imputacion de Datos Indicador'!L105&lt;&gt;"",1,0))</f>
        <v>0</v>
      </c>
      <c r="M104" s="135">
        <f>IF('Datos de Indicador'!M105="No Dato",1,IF('Imputacion de Datos Indicador'!M105&lt;&gt;"",1,0))</f>
        <v>0</v>
      </c>
      <c r="N104" s="135">
        <f>IF('Datos de Indicador'!N105="No Dato",1,IF('Imputacion de Datos Indicador'!N105&lt;&gt;"",1,0))</f>
        <v>0</v>
      </c>
      <c r="O104" s="135">
        <f>IF('Datos de Indicador'!O105="No Dato",1,IF('Imputacion de Datos Indicador'!O105&lt;&gt;"",1,0))</f>
        <v>0</v>
      </c>
      <c r="P104" s="135">
        <f>IF('Datos de Indicador'!P105="No Dato",1,IF('Imputacion de Datos Indicador'!P105&lt;&gt;"",1,0))</f>
        <v>0</v>
      </c>
      <c r="Q104" s="135">
        <f>IF('Datos de Indicador'!Q105="No Dato",1,IF('Imputacion de Datos Indicador'!Q105&lt;&gt;"",1,0))</f>
        <v>1</v>
      </c>
      <c r="R104" s="135">
        <f>IF('Datos de Indicador'!R105="No Dato",1,IF('Imputacion de Datos Indicador'!R105&lt;&gt;"",1,0))</f>
        <v>0</v>
      </c>
      <c r="S104" s="135">
        <f>IF('Datos de Indicador'!S105="No Dato",1,IF('Imputacion de Datos Indicador'!S105&lt;&gt;"",1,0))</f>
        <v>0</v>
      </c>
      <c r="T104" s="135">
        <f>IF('Datos de Indicador'!T105="No Dato",1,IF('Imputacion de Datos Indicador'!T105&lt;&gt;"",1,0))</f>
        <v>0</v>
      </c>
      <c r="U104" s="135">
        <f>IF('Datos de Indicador'!U105="No Dato",1,IF('Imputacion de Datos Indicador'!U105&lt;&gt;"",1,0))</f>
        <v>0</v>
      </c>
      <c r="V104" s="135">
        <f>IF('Datos de Indicador'!V105="No Dato",1,IF('Imputacion de Datos Indicador'!V105&lt;&gt;"",1,0))</f>
        <v>0</v>
      </c>
      <c r="W104" s="135">
        <f>IF('Datos de Indicador'!W105="No Dato",1,IF('Imputacion de Datos Indicador'!W105&lt;&gt;"",1,0))</f>
        <v>1</v>
      </c>
      <c r="X104" s="135">
        <f>IF('Datos de Indicador'!X105="No Dato",1,IF('Imputacion de Datos Indicador'!X105&lt;&gt;"",1,0))</f>
        <v>0</v>
      </c>
      <c r="Y104" s="135">
        <f>IF('Datos de Indicador'!Y105="No Dato",1,IF('Imputacion de Datos Indicador'!Y105&lt;&gt;"",1,0))</f>
        <v>0</v>
      </c>
      <c r="Z104" s="135">
        <f>IF('Datos de Indicador'!Z105="No Dato",1,IF('Imputacion de Datos Indicador'!Z105&lt;&gt;"",1,0))</f>
        <v>0</v>
      </c>
      <c r="AA104" s="135">
        <f>IF('Datos de Indicador'!AA105="No Dato",1,IF('Imputacion de Datos Indicador'!AA105&lt;&gt;"",1,0))</f>
        <v>0</v>
      </c>
      <c r="AB104" s="135">
        <f>IF('Datos de Indicador'!AB105="No Dato",1,IF('Imputacion de Datos Indicador'!AB105&lt;&gt;"",1,0))</f>
        <v>0</v>
      </c>
      <c r="AC104" s="135">
        <f>IF('Datos de Indicador'!AC105="No Dato",1,IF('Imputacion de Datos Indicador'!AC105&lt;&gt;"",1,0))</f>
        <v>0</v>
      </c>
      <c r="AD104" s="135">
        <f>IF('Datos de Indicador'!AD105="No Dato",1,IF('Imputacion de Datos Indicador'!AD105&lt;&gt;"",1,0))</f>
        <v>0</v>
      </c>
      <c r="AE104" s="135">
        <f>IF('Datos de Indicador'!AE105="No Dato",1,IF('Imputacion de Datos Indicador'!AE105&lt;&gt;"",1,0))</f>
        <v>0</v>
      </c>
      <c r="AF104" s="135">
        <f>IF('Datos de Indicador'!AF105="No Dato",1,IF('Imputacion de Datos Indicador'!AF105&lt;&gt;"",1,0))</f>
        <v>0</v>
      </c>
      <c r="AG104" s="135">
        <f>IF('Datos de Indicador'!AG105="No Dato",1,IF('Imputacion de Datos Indicador'!AG105&lt;&gt;"",1,0))</f>
        <v>0</v>
      </c>
      <c r="AH104" s="135">
        <f>IF('Datos de Indicador'!AH105="No Dato",1,IF('Imputacion de Datos Indicador'!AH105&lt;&gt;"",1,0))</f>
        <v>0</v>
      </c>
      <c r="AI104" s="135">
        <f>IF('Datos de Indicador'!AI105="No Dato",1,IF('Imputacion de Datos Indicador'!AI105&lt;&gt;"",1,0))</f>
        <v>0</v>
      </c>
      <c r="AJ104" s="135">
        <f>IF('Datos de Indicador'!AJ105="No Dato",1,IF('Imputacion de Datos Indicador'!AJ105&lt;&gt;"",1,0))</f>
        <v>0</v>
      </c>
      <c r="AK104" s="135">
        <f>IF('Datos de Indicador'!AK105="No Dato",1,IF('Imputacion de Datos Indicador'!AK105&lt;&gt;"",1,0))</f>
        <v>0</v>
      </c>
      <c r="AL104" s="135">
        <f>IF('Datos de Indicador'!AL105="No Dato",1,IF('Imputacion de Datos Indicador'!AL105&lt;&gt;"",1,0))</f>
        <v>0</v>
      </c>
      <c r="AM104" s="204">
        <f t="shared" si="2"/>
        <v>2</v>
      </c>
      <c r="AN104" s="44">
        <f t="shared" si="3"/>
        <v>5.7142857142857141E-2</v>
      </c>
    </row>
    <row r="105" spans="1:40" x14ac:dyDescent="0.25">
      <c r="A105" s="138" t="s">
        <v>216</v>
      </c>
      <c r="B105" s="139" t="s">
        <v>243</v>
      </c>
      <c r="C105" s="140">
        <v>711</v>
      </c>
      <c r="D105" s="135">
        <f>IF('Datos de Indicador'!D106="No Dato",1,IF('Imputacion de Datos Indicador'!D106&lt;&gt;"",1,0))</f>
        <v>0</v>
      </c>
      <c r="E105" s="135">
        <f>IF('Datos de Indicador'!E106="No Dato",1,IF('Imputacion de Datos Indicador'!E106&lt;&gt;"",1,0))</f>
        <v>0</v>
      </c>
      <c r="F105" s="135">
        <f>IF('Datos de Indicador'!F106="No Dato",1,IF('Imputacion de Datos Indicador'!F106&lt;&gt;"",1,0))</f>
        <v>0</v>
      </c>
      <c r="G105" s="135">
        <f>IF('Datos de Indicador'!G106="No Dato",1,IF('Imputacion de Datos Indicador'!G106&lt;&gt;"",1,0))</f>
        <v>0</v>
      </c>
      <c r="H105" s="135">
        <f>IF('Datos de Indicador'!H106="No Dato",1,IF('Imputacion de Datos Indicador'!H106&lt;&gt;"",1,0))</f>
        <v>0</v>
      </c>
      <c r="I105" s="135">
        <f>IF('Datos de Indicador'!I106="No Dato",1,IF('Imputacion de Datos Indicador'!I106&lt;&gt;"",1,0))</f>
        <v>0</v>
      </c>
      <c r="J105" s="135">
        <f>IF('Datos de Indicador'!J106="No Dato",1,IF('Imputacion de Datos Indicador'!J106&lt;&gt;"",1,0))</f>
        <v>0</v>
      </c>
      <c r="K105" s="135">
        <f>IF('Datos de Indicador'!K106="No Dato",1,IF('Imputacion de Datos Indicador'!K106&lt;&gt;"",1,0))</f>
        <v>0</v>
      </c>
      <c r="L105" s="135">
        <f>IF('Datos de Indicador'!L106="No Dato",1,IF('Imputacion de Datos Indicador'!L106&lt;&gt;"",1,0))</f>
        <v>0</v>
      </c>
      <c r="M105" s="135">
        <f>IF('Datos de Indicador'!M106="No Dato",1,IF('Imputacion de Datos Indicador'!M106&lt;&gt;"",1,0))</f>
        <v>0</v>
      </c>
      <c r="N105" s="135">
        <f>IF('Datos de Indicador'!N106="No Dato",1,IF('Imputacion de Datos Indicador'!N106&lt;&gt;"",1,0))</f>
        <v>0</v>
      </c>
      <c r="O105" s="135">
        <f>IF('Datos de Indicador'!O106="No Dato",1,IF('Imputacion de Datos Indicador'!O106&lt;&gt;"",1,0))</f>
        <v>0</v>
      </c>
      <c r="P105" s="135">
        <f>IF('Datos de Indicador'!P106="No Dato",1,IF('Imputacion de Datos Indicador'!P106&lt;&gt;"",1,0))</f>
        <v>0</v>
      </c>
      <c r="Q105" s="135">
        <f>IF('Datos de Indicador'!Q106="No Dato",1,IF('Imputacion de Datos Indicador'!Q106&lt;&gt;"",1,0))</f>
        <v>1</v>
      </c>
      <c r="R105" s="135">
        <f>IF('Datos de Indicador'!R106="No Dato",1,IF('Imputacion de Datos Indicador'!R106&lt;&gt;"",1,0))</f>
        <v>0</v>
      </c>
      <c r="S105" s="135">
        <f>IF('Datos de Indicador'!S106="No Dato",1,IF('Imputacion de Datos Indicador'!S106&lt;&gt;"",1,0))</f>
        <v>0</v>
      </c>
      <c r="T105" s="135">
        <f>IF('Datos de Indicador'!T106="No Dato",1,IF('Imputacion de Datos Indicador'!T106&lt;&gt;"",1,0))</f>
        <v>0</v>
      </c>
      <c r="U105" s="135">
        <f>IF('Datos de Indicador'!U106="No Dato",1,IF('Imputacion de Datos Indicador'!U106&lt;&gt;"",1,0))</f>
        <v>0</v>
      </c>
      <c r="V105" s="135">
        <f>IF('Datos de Indicador'!V106="No Dato",1,IF('Imputacion de Datos Indicador'!V106&lt;&gt;"",1,0))</f>
        <v>0</v>
      </c>
      <c r="W105" s="135">
        <f>IF('Datos de Indicador'!W106="No Dato",1,IF('Imputacion de Datos Indicador'!W106&lt;&gt;"",1,0))</f>
        <v>0</v>
      </c>
      <c r="X105" s="135">
        <f>IF('Datos de Indicador'!X106="No Dato",1,IF('Imputacion de Datos Indicador'!X106&lt;&gt;"",1,0))</f>
        <v>0</v>
      </c>
      <c r="Y105" s="135">
        <f>IF('Datos de Indicador'!Y106="No Dato",1,IF('Imputacion de Datos Indicador'!Y106&lt;&gt;"",1,0))</f>
        <v>0</v>
      </c>
      <c r="Z105" s="135">
        <f>IF('Datos de Indicador'!Z106="No Dato",1,IF('Imputacion de Datos Indicador'!Z106&lt;&gt;"",1,0))</f>
        <v>0</v>
      </c>
      <c r="AA105" s="135">
        <f>IF('Datos de Indicador'!AA106="No Dato",1,IF('Imputacion de Datos Indicador'!AA106&lt;&gt;"",1,0))</f>
        <v>0</v>
      </c>
      <c r="AB105" s="135">
        <f>IF('Datos de Indicador'!AB106="No Dato",1,IF('Imputacion de Datos Indicador'!AB106&lt;&gt;"",1,0))</f>
        <v>0</v>
      </c>
      <c r="AC105" s="135">
        <f>IF('Datos de Indicador'!AC106="No Dato",1,IF('Imputacion de Datos Indicador'!AC106&lt;&gt;"",1,0))</f>
        <v>0</v>
      </c>
      <c r="AD105" s="135">
        <f>IF('Datos de Indicador'!AD106="No Dato",1,IF('Imputacion de Datos Indicador'!AD106&lt;&gt;"",1,0))</f>
        <v>0</v>
      </c>
      <c r="AE105" s="135">
        <f>IF('Datos de Indicador'!AE106="No Dato",1,IF('Imputacion de Datos Indicador'!AE106&lt;&gt;"",1,0))</f>
        <v>0</v>
      </c>
      <c r="AF105" s="135">
        <f>IF('Datos de Indicador'!AF106="No Dato",1,IF('Imputacion de Datos Indicador'!AF106&lt;&gt;"",1,0))</f>
        <v>0</v>
      </c>
      <c r="AG105" s="135">
        <f>IF('Datos de Indicador'!AG106="No Dato",1,IF('Imputacion de Datos Indicador'!AG106&lt;&gt;"",1,0))</f>
        <v>0</v>
      </c>
      <c r="AH105" s="135">
        <f>IF('Datos de Indicador'!AH106="No Dato",1,IF('Imputacion de Datos Indicador'!AH106&lt;&gt;"",1,0))</f>
        <v>0</v>
      </c>
      <c r="AI105" s="135">
        <f>IF('Datos de Indicador'!AI106="No Dato",1,IF('Imputacion de Datos Indicador'!AI106&lt;&gt;"",1,0))</f>
        <v>0</v>
      </c>
      <c r="AJ105" s="135">
        <f>IF('Datos de Indicador'!AJ106="No Dato",1,IF('Imputacion de Datos Indicador'!AJ106&lt;&gt;"",1,0))</f>
        <v>0</v>
      </c>
      <c r="AK105" s="135">
        <f>IF('Datos de Indicador'!AK106="No Dato",1,IF('Imputacion de Datos Indicador'!AK106&lt;&gt;"",1,0))</f>
        <v>0</v>
      </c>
      <c r="AL105" s="135">
        <f>IF('Datos de Indicador'!AL106="No Dato",1,IF('Imputacion de Datos Indicador'!AL106&lt;&gt;"",1,0))</f>
        <v>0</v>
      </c>
      <c r="AM105" s="204">
        <f t="shared" si="2"/>
        <v>1</v>
      </c>
      <c r="AN105" s="44">
        <f t="shared" si="3"/>
        <v>2.8571428571428571E-2</v>
      </c>
    </row>
    <row r="106" spans="1:40" x14ac:dyDescent="0.25">
      <c r="A106" s="138" t="s">
        <v>216</v>
      </c>
      <c r="B106" s="139" t="s">
        <v>255</v>
      </c>
      <c r="C106" s="140">
        <v>712</v>
      </c>
      <c r="D106" s="135">
        <f>IF('Datos de Indicador'!D107="No Dato",1,IF('Imputacion de Datos Indicador'!D107&lt;&gt;"",1,0))</f>
        <v>0</v>
      </c>
      <c r="E106" s="135">
        <f>IF('Datos de Indicador'!E107="No Dato",1,IF('Imputacion de Datos Indicador'!E107&lt;&gt;"",1,0))</f>
        <v>0</v>
      </c>
      <c r="F106" s="135">
        <f>IF('Datos de Indicador'!F107="No Dato",1,IF('Imputacion de Datos Indicador'!F107&lt;&gt;"",1,0))</f>
        <v>0</v>
      </c>
      <c r="G106" s="135">
        <f>IF('Datos de Indicador'!G107="No Dato",1,IF('Imputacion de Datos Indicador'!G107&lt;&gt;"",1,0))</f>
        <v>0</v>
      </c>
      <c r="H106" s="135">
        <f>IF('Datos de Indicador'!H107="No Dato",1,IF('Imputacion de Datos Indicador'!H107&lt;&gt;"",1,0))</f>
        <v>0</v>
      </c>
      <c r="I106" s="135">
        <f>IF('Datos de Indicador'!I107="No Dato",1,IF('Imputacion de Datos Indicador'!I107&lt;&gt;"",1,0))</f>
        <v>0</v>
      </c>
      <c r="J106" s="135">
        <f>IF('Datos de Indicador'!J107="No Dato",1,IF('Imputacion de Datos Indicador'!J107&lt;&gt;"",1,0))</f>
        <v>0</v>
      </c>
      <c r="K106" s="135">
        <f>IF('Datos de Indicador'!K107="No Dato",1,IF('Imputacion de Datos Indicador'!K107&lt;&gt;"",1,0))</f>
        <v>0</v>
      </c>
      <c r="L106" s="135">
        <f>IF('Datos de Indicador'!L107="No Dato",1,IF('Imputacion de Datos Indicador'!L107&lt;&gt;"",1,0))</f>
        <v>0</v>
      </c>
      <c r="M106" s="135">
        <f>IF('Datos de Indicador'!M107="No Dato",1,IF('Imputacion de Datos Indicador'!M107&lt;&gt;"",1,0))</f>
        <v>0</v>
      </c>
      <c r="N106" s="135">
        <f>IF('Datos de Indicador'!N107="No Dato",1,IF('Imputacion de Datos Indicador'!N107&lt;&gt;"",1,0))</f>
        <v>0</v>
      </c>
      <c r="O106" s="135">
        <f>IF('Datos de Indicador'!O107="No Dato",1,IF('Imputacion de Datos Indicador'!O107&lt;&gt;"",1,0))</f>
        <v>0</v>
      </c>
      <c r="P106" s="135">
        <f>IF('Datos de Indicador'!P107="No Dato",1,IF('Imputacion de Datos Indicador'!P107&lt;&gt;"",1,0))</f>
        <v>0</v>
      </c>
      <c r="Q106" s="135">
        <f>IF('Datos de Indicador'!Q107="No Dato",1,IF('Imputacion de Datos Indicador'!Q107&lt;&gt;"",1,0))</f>
        <v>0</v>
      </c>
      <c r="R106" s="135">
        <f>IF('Datos de Indicador'!R107="No Dato",1,IF('Imputacion de Datos Indicador'!R107&lt;&gt;"",1,0))</f>
        <v>0</v>
      </c>
      <c r="S106" s="135">
        <f>IF('Datos de Indicador'!S107="No Dato",1,IF('Imputacion de Datos Indicador'!S107&lt;&gt;"",1,0))</f>
        <v>0</v>
      </c>
      <c r="T106" s="135">
        <f>IF('Datos de Indicador'!T107="No Dato",1,IF('Imputacion de Datos Indicador'!T107&lt;&gt;"",1,0))</f>
        <v>0</v>
      </c>
      <c r="U106" s="135">
        <f>IF('Datos de Indicador'!U107="No Dato",1,IF('Imputacion de Datos Indicador'!U107&lt;&gt;"",1,0))</f>
        <v>0</v>
      </c>
      <c r="V106" s="135">
        <f>IF('Datos de Indicador'!V107="No Dato",1,IF('Imputacion de Datos Indicador'!V107&lt;&gt;"",1,0))</f>
        <v>0</v>
      </c>
      <c r="W106" s="135">
        <f>IF('Datos de Indicador'!W107="No Dato",1,IF('Imputacion de Datos Indicador'!W107&lt;&gt;"",1,0))</f>
        <v>0</v>
      </c>
      <c r="X106" s="135">
        <f>IF('Datos de Indicador'!X107="No Dato",1,IF('Imputacion de Datos Indicador'!X107&lt;&gt;"",1,0))</f>
        <v>0</v>
      </c>
      <c r="Y106" s="135">
        <f>IF('Datos de Indicador'!Y107="No Dato",1,IF('Imputacion de Datos Indicador'!Y107&lt;&gt;"",1,0))</f>
        <v>0</v>
      </c>
      <c r="Z106" s="135">
        <f>IF('Datos de Indicador'!Z107="No Dato",1,IF('Imputacion de Datos Indicador'!Z107&lt;&gt;"",1,0))</f>
        <v>0</v>
      </c>
      <c r="AA106" s="135">
        <f>IF('Datos de Indicador'!AA107="No Dato",1,IF('Imputacion de Datos Indicador'!AA107&lt;&gt;"",1,0))</f>
        <v>0</v>
      </c>
      <c r="AB106" s="135">
        <f>IF('Datos de Indicador'!AB107="No Dato",1,IF('Imputacion de Datos Indicador'!AB107&lt;&gt;"",1,0))</f>
        <v>0</v>
      </c>
      <c r="AC106" s="135">
        <f>IF('Datos de Indicador'!AC107="No Dato",1,IF('Imputacion de Datos Indicador'!AC107&lt;&gt;"",1,0))</f>
        <v>0</v>
      </c>
      <c r="AD106" s="135">
        <f>IF('Datos de Indicador'!AD107="No Dato",1,IF('Imputacion de Datos Indicador'!AD107&lt;&gt;"",1,0))</f>
        <v>0</v>
      </c>
      <c r="AE106" s="135">
        <f>IF('Datos de Indicador'!AE107="No Dato",1,IF('Imputacion de Datos Indicador'!AE107&lt;&gt;"",1,0))</f>
        <v>0</v>
      </c>
      <c r="AF106" s="135">
        <f>IF('Datos de Indicador'!AF107="No Dato",1,IF('Imputacion de Datos Indicador'!AF107&lt;&gt;"",1,0))</f>
        <v>0</v>
      </c>
      <c r="AG106" s="135">
        <f>IF('Datos de Indicador'!AG107="No Dato",1,IF('Imputacion de Datos Indicador'!AG107&lt;&gt;"",1,0))</f>
        <v>0</v>
      </c>
      <c r="AH106" s="135">
        <f>IF('Datos de Indicador'!AH107="No Dato",1,IF('Imputacion de Datos Indicador'!AH107&lt;&gt;"",1,0))</f>
        <v>0</v>
      </c>
      <c r="AI106" s="135">
        <f>IF('Datos de Indicador'!AI107="No Dato",1,IF('Imputacion de Datos Indicador'!AI107&lt;&gt;"",1,0))</f>
        <v>0</v>
      </c>
      <c r="AJ106" s="135">
        <f>IF('Datos de Indicador'!AJ107="No Dato",1,IF('Imputacion de Datos Indicador'!AJ107&lt;&gt;"",1,0))</f>
        <v>0</v>
      </c>
      <c r="AK106" s="135">
        <f>IF('Datos de Indicador'!AK107="No Dato",1,IF('Imputacion de Datos Indicador'!AK107&lt;&gt;"",1,0))</f>
        <v>0</v>
      </c>
      <c r="AL106" s="135">
        <f>IF('Datos de Indicador'!AL107="No Dato",1,IF('Imputacion de Datos Indicador'!AL107&lt;&gt;"",1,0))</f>
        <v>0</v>
      </c>
      <c r="AM106" s="204">
        <f t="shared" si="2"/>
        <v>0</v>
      </c>
      <c r="AN106" s="44">
        <f t="shared" si="3"/>
        <v>0</v>
      </c>
    </row>
    <row r="107" spans="1:40" x14ac:dyDescent="0.25">
      <c r="A107" s="138" t="s">
        <v>216</v>
      </c>
      <c r="B107" s="139" t="s">
        <v>256</v>
      </c>
      <c r="C107" s="140">
        <v>713</v>
      </c>
      <c r="D107" s="135">
        <f>IF('Datos de Indicador'!D108="No Dato",1,IF('Imputacion de Datos Indicador'!D108&lt;&gt;"",1,0))</f>
        <v>0</v>
      </c>
      <c r="E107" s="135">
        <f>IF('Datos de Indicador'!E108="No Dato",1,IF('Imputacion de Datos Indicador'!E108&lt;&gt;"",1,0))</f>
        <v>0</v>
      </c>
      <c r="F107" s="135">
        <f>IF('Datos de Indicador'!F108="No Dato",1,IF('Imputacion de Datos Indicador'!F108&lt;&gt;"",1,0))</f>
        <v>0</v>
      </c>
      <c r="G107" s="135">
        <f>IF('Datos de Indicador'!G108="No Dato",1,IF('Imputacion de Datos Indicador'!G108&lt;&gt;"",1,0))</f>
        <v>0</v>
      </c>
      <c r="H107" s="135">
        <f>IF('Datos de Indicador'!H108="No Dato",1,IF('Imputacion de Datos Indicador'!H108&lt;&gt;"",1,0))</f>
        <v>0</v>
      </c>
      <c r="I107" s="135">
        <f>IF('Datos de Indicador'!I108="No Dato",1,IF('Imputacion de Datos Indicador'!I108&lt;&gt;"",1,0))</f>
        <v>0</v>
      </c>
      <c r="J107" s="135">
        <f>IF('Datos de Indicador'!J108="No Dato",1,IF('Imputacion de Datos Indicador'!J108&lt;&gt;"",1,0))</f>
        <v>0</v>
      </c>
      <c r="K107" s="135">
        <f>IF('Datos de Indicador'!K108="No Dato",1,IF('Imputacion de Datos Indicador'!K108&lt;&gt;"",1,0))</f>
        <v>0</v>
      </c>
      <c r="L107" s="135">
        <f>IF('Datos de Indicador'!L108="No Dato",1,IF('Imputacion de Datos Indicador'!L108&lt;&gt;"",1,0))</f>
        <v>0</v>
      </c>
      <c r="M107" s="135">
        <f>IF('Datos de Indicador'!M108="No Dato",1,IF('Imputacion de Datos Indicador'!M108&lt;&gt;"",1,0))</f>
        <v>0</v>
      </c>
      <c r="N107" s="135">
        <f>IF('Datos de Indicador'!N108="No Dato",1,IF('Imputacion de Datos Indicador'!N108&lt;&gt;"",1,0))</f>
        <v>0</v>
      </c>
      <c r="O107" s="135">
        <f>IF('Datos de Indicador'!O108="No Dato",1,IF('Imputacion de Datos Indicador'!O108&lt;&gt;"",1,0))</f>
        <v>0</v>
      </c>
      <c r="P107" s="135">
        <f>IF('Datos de Indicador'!P108="No Dato",1,IF('Imputacion de Datos Indicador'!P108&lt;&gt;"",1,0))</f>
        <v>0</v>
      </c>
      <c r="Q107" s="135">
        <f>IF('Datos de Indicador'!Q108="No Dato",1,IF('Imputacion de Datos Indicador'!Q108&lt;&gt;"",1,0))</f>
        <v>1</v>
      </c>
      <c r="R107" s="135">
        <f>IF('Datos de Indicador'!R108="No Dato",1,IF('Imputacion de Datos Indicador'!R108&lt;&gt;"",1,0))</f>
        <v>0</v>
      </c>
      <c r="S107" s="135">
        <f>IF('Datos de Indicador'!S108="No Dato",1,IF('Imputacion de Datos Indicador'!S108&lt;&gt;"",1,0))</f>
        <v>0</v>
      </c>
      <c r="T107" s="135">
        <f>IF('Datos de Indicador'!T108="No Dato",1,IF('Imputacion de Datos Indicador'!T108&lt;&gt;"",1,0))</f>
        <v>0</v>
      </c>
      <c r="U107" s="135">
        <f>IF('Datos de Indicador'!U108="No Dato",1,IF('Imputacion de Datos Indicador'!U108&lt;&gt;"",1,0))</f>
        <v>0</v>
      </c>
      <c r="V107" s="135">
        <f>IF('Datos de Indicador'!V108="No Dato",1,IF('Imputacion de Datos Indicador'!V108&lt;&gt;"",1,0))</f>
        <v>0</v>
      </c>
      <c r="W107" s="135">
        <f>IF('Datos de Indicador'!W108="No Dato",1,IF('Imputacion de Datos Indicador'!W108&lt;&gt;"",1,0))</f>
        <v>0</v>
      </c>
      <c r="X107" s="135">
        <f>IF('Datos de Indicador'!X108="No Dato",1,IF('Imputacion de Datos Indicador'!X108&lt;&gt;"",1,0))</f>
        <v>0</v>
      </c>
      <c r="Y107" s="135">
        <f>IF('Datos de Indicador'!Y108="No Dato",1,IF('Imputacion de Datos Indicador'!Y108&lt;&gt;"",1,0))</f>
        <v>0</v>
      </c>
      <c r="Z107" s="135">
        <f>IF('Datos de Indicador'!Z108="No Dato",1,IF('Imputacion de Datos Indicador'!Z108&lt;&gt;"",1,0))</f>
        <v>0</v>
      </c>
      <c r="AA107" s="135">
        <f>IF('Datos de Indicador'!AA108="No Dato",1,IF('Imputacion de Datos Indicador'!AA108&lt;&gt;"",1,0))</f>
        <v>0</v>
      </c>
      <c r="AB107" s="135">
        <f>IF('Datos de Indicador'!AB108="No Dato",1,IF('Imputacion de Datos Indicador'!AB108&lt;&gt;"",1,0))</f>
        <v>0</v>
      </c>
      <c r="AC107" s="135">
        <f>IF('Datos de Indicador'!AC108="No Dato",1,IF('Imputacion de Datos Indicador'!AC108&lt;&gt;"",1,0))</f>
        <v>0</v>
      </c>
      <c r="AD107" s="135">
        <f>IF('Datos de Indicador'!AD108="No Dato",1,IF('Imputacion de Datos Indicador'!AD108&lt;&gt;"",1,0))</f>
        <v>0</v>
      </c>
      <c r="AE107" s="135">
        <f>IF('Datos de Indicador'!AE108="No Dato",1,IF('Imputacion de Datos Indicador'!AE108&lt;&gt;"",1,0))</f>
        <v>0</v>
      </c>
      <c r="AF107" s="135">
        <f>IF('Datos de Indicador'!AF108="No Dato",1,IF('Imputacion de Datos Indicador'!AF108&lt;&gt;"",1,0))</f>
        <v>0</v>
      </c>
      <c r="AG107" s="135">
        <f>IF('Datos de Indicador'!AG108="No Dato",1,IF('Imputacion de Datos Indicador'!AG108&lt;&gt;"",1,0))</f>
        <v>0</v>
      </c>
      <c r="AH107" s="135">
        <f>IF('Datos de Indicador'!AH108="No Dato",1,IF('Imputacion de Datos Indicador'!AH108&lt;&gt;"",1,0))</f>
        <v>0</v>
      </c>
      <c r="AI107" s="135">
        <f>IF('Datos de Indicador'!AI108="No Dato",1,IF('Imputacion de Datos Indicador'!AI108&lt;&gt;"",1,0))</f>
        <v>0</v>
      </c>
      <c r="AJ107" s="135">
        <f>IF('Datos de Indicador'!AJ108="No Dato",1,IF('Imputacion de Datos Indicador'!AJ108&lt;&gt;"",1,0))</f>
        <v>0</v>
      </c>
      <c r="AK107" s="135">
        <f>IF('Datos de Indicador'!AK108="No Dato",1,IF('Imputacion de Datos Indicador'!AK108&lt;&gt;"",1,0))</f>
        <v>0</v>
      </c>
      <c r="AL107" s="135">
        <f>IF('Datos de Indicador'!AL108="No Dato",1,IF('Imputacion de Datos Indicador'!AL108&lt;&gt;"",1,0))</f>
        <v>0</v>
      </c>
      <c r="AM107" s="204">
        <f t="shared" si="2"/>
        <v>1</v>
      </c>
      <c r="AN107" s="44">
        <f t="shared" si="3"/>
        <v>2.8571428571428571E-2</v>
      </c>
    </row>
    <row r="108" spans="1:40" x14ac:dyDescent="0.25">
      <c r="A108" s="138" t="s">
        <v>216</v>
      </c>
      <c r="B108" s="139" t="s">
        <v>257</v>
      </c>
      <c r="C108" s="140">
        <v>714</v>
      </c>
      <c r="D108" s="135">
        <f>IF('Datos de Indicador'!D109="No Dato",1,IF('Imputacion de Datos Indicador'!D109&lt;&gt;"",1,0))</f>
        <v>0</v>
      </c>
      <c r="E108" s="135">
        <f>IF('Datos de Indicador'!E109="No Dato",1,IF('Imputacion de Datos Indicador'!E109&lt;&gt;"",1,0))</f>
        <v>0</v>
      </c>
      <c r="F108" s="135">
        <f>IF('Datos de Indicador'!F109="No Dato",1,IF('Imputacion de Datos Indicador'!F109&lt;&gt;"",1,0))</f>
        <v>0</v>
      </c>
      <c r="G108" s="135">
        <f>IF('Datos de Indicador'!G109="No Dato",1,IF('Imputacion de Datos Indicador'!G109&lt;&gt;"",1,0))</f>
        <v>0</v>
      </c>
      <c r="H108" s="135">
        <f>IF('Datos de Indicador'!H109="No Dato",1,IF('Imputacion de Datos Indicador'!H109&lt;&gt;"",1,0))</f>
        <v>0</v>
      </c>
      <c r="I108" s="135">
        <f>IF('Datos de Indicador'!I109="No Dato",1,IF('Imputacion de Datos Indicador'!I109&lt;&gt;"",1,0))</f>
        <v>0</v>
      </c>
      <c r="J108" s="135">
        <f>IF('Datos de Indicador'!J109="No Dato",1,IF('Imputacion de Datos Indicador'!J109&lt;&gt;"",1,0))</f>
        <v>0</v>
      </c>
      <c r="K108" s="135">
        <f>IF('Datos de Indicador'!K109="No Dato",1,IF('Imputacion de Datos Indicador'!K109&lt;&gt;"",1,0))</f>
        <v>0</v>
      </c>
      <c r="L108" s="135">
        <f>IF('Datos de Indicador'!L109="No Dato",1,IF('Imputacion de Datos Indicador'!L109&lt;&gt;"",1,0))</f>
        <v>0</v>
      </c>
      <c r="M108" s="135">
        <f>IF('Datos de Indicador'!M109="No Dato",1,IF('Imputacion de Datos Indicador'!M109&lt;&gt;"",1,0))</f>
        <v>0</v>
      </c>
      <c r="N108" s="135">
        <f>IF('Datos de Indicador'!N109="No Dato",1,IF('Imputacion de Datos Indicador'!N109&lt;&gt;"",1,0))</f>
        <v>0</v>
      </c>
      <c r="O108" s="135">
        <f>IF('Datos de Indicador'!O109="No Dato",1,IF('Imputacion de Datos Indicador'!O109&lt;&gt;"",1,0))</f>
        <v>0</v>
      </c>
      <c r="P108" s="135">
        <f>IF('Datos de Indicador'!P109="No Dato",1,IF('Imputacion de Datos Indicador'!P109&lt;&gt;"",1,0))</f>
        <v>0</v>
      </c>
      <c r="Q108" s="135">
        <f>IF('Datos de Indicador'!Q109="No Dato",1,IF('Imputacion de Datos Indicador'!Q109&lt;&gt;"",1,0))</f>
        <v>1</v>
      </c>
      <c r="R108" s="135">
        <f>IF('Datos de Indicador'!R109="No Dato",1,IF('Imputacion de Datos Indicador'!R109&lt;&gt;"",1,0))</f>
        <v>0</v>
      </c>
      <c r="S108" s="135">
        <f>IF('Datos de Indicador'!S109="No Dato",1,IF('Imputacion de Datos Indicador'!S109&lt;&gt;"",1,0))</f>
        <v>0</v>
      </c>
      <c r="T108" s="135">
        <f>IF('Datos de Indicador'!T109="No Dato",1,IF('Imputacion de Datos Indicador'!T109&lt;&gt;"",1,0))</f>
        <v>0</v>
      </c>
      <c r="U108" s="135">
        <f>IF('Datos de Indicador'!U109="No Dato",1,IF('Imputacion de Datos Indicador'!U109&lt;&gt;"",1,0))</f>
        <v>0</v>
      </c>
      <c r="V108" s="135">
        <f>IF('Datos de Indicador'!V109="No Dato",1,IF('Imputacion de Datos Indicador'!V109&lt;&gt;"",1,0))</f>
        <v>0</v>
      </c>
      <c r="W108" s="135">
        <f>IF('Datos de Indicador'!W109="No Dato",1,IF('Imputacion de Datos Indicador'!W109&lt;&gt;"",1,0))</f>
        <v>0</v>
      </c>
      <c r="X108" s="135">
        <f>IF('Datos de Indicador'!X109="No Dato",1,IF('Imputacion de Datos Indicador'!X109&lt;&gt;"",1,0))</f>
        <v>0</v>
      </c>
      <c r="Y108" s="135">
        <f>IF('Datos de Indicador'!Y109="No Dato",1,IF('Imputacion de Datos Indicador'!Y109&lt;&gt;"",1,0))</f>
        <v>0</v>
      </c>
      <c r="Z108" s="135">
        <f>IF('Datos de Indicador'!Z109="No Dato",1,IF('Imputacion de Datos Indicador'!Z109&lt;&gt;"",1,0))</f>
        <v>0</v>
      </c>
      <c r="AA108" s="135">
        <f>IF('Datos de Indicador'!AA109="No Dato",1,IF('Imputacion de Datos Indicador'!AA109&lt;&gt;"",1,0))</f>
        <v>0</v>
      </c>
      <c r="AB108" s="135">
        <f>IF('Datos de Indicador'!AB109="No Dato",1,IF('Imputacion de Datos Indicador'!AB109&lt;&gt;"",1,0))</f>
        <v>0</v>
      </c>
      <c r="AC108" s="135">
        <f>IF('Datos de Indicador'!AC109="No Dato",1,IF('Imputacion de Datos Indicador'!AC109&lt;&gt;"",1,0))</f>
        <v>0</v>
      </c>
      <c r="AD108" s="135">
        <f>IF('Datos de Indicador'!AD109="No Dato",1,IF('Imputacion de Datos Indicador'!AD109&lt;&gt;"",1,0))</f>
        <v>0</v>
      </c>
      <c r="AE108" s="135">
        <f>IF('Datos de Indicador'!AE109="No Dato",1,IF('Imputacion de Datos Indicador'!AE109&lt;&gt;"",1,0))</f>
        <v>0</v>
      </c>
      <c r="AF108" s="135">
        <f>IF('Datos de Indicador'!AF109="No Dato",1,IF('Imputacion de Datos Indicador'!AF109&lt;&gt;"",1,0))</f>
        <v>0</v>
      </c>
      <c r="AG108" s="135">
        <f>IF('Datos de Indicador'!AG109="No Dato",1,IF('Imputacion de Datos Indicador'!AG109&lt;&gt;"",1,0))</f>
        <v>0</v>
      </c>
      <c r="AH108" s="135">
        <f>IF('Datos de Indicador'!AH109="No Dato",1,IF('Imputacion de Datos Indicador'!AH109&lt;&gt;"",1,0))</f>
        <v>0</v>
      </c>
      <c r="AI108" s="135">
        <f>IF('Datos de Indicador'!AI109="No Dato",1,IF('Imputacion de Datos Indicador'!AI109&lt;&gt;"",1,0))</f>
        <v>0</v>
      </c>
      <c r="AJ108" s="135">
        <f>IF('Datos de Indicador'!AJ109="No Dato",1,IF('Imputacion de Datos Indicador'!AJ109&lt;&gt;"",1,0))</f>
        <v>0</v>
      </c>
      <c r="AK108" s="135">
        <f>IF('Datos de Indicador'!AK109="No Dato",1,IF('Imputacion de Datos Indicador'!AK109&lt;&gt;"",1,0))</f>
        <v>0</v>
      </c>
      <c r="AL108" s="135">
        <f>IF('Datos de Indicador'!AL109="No Dato",1,IF('Imputacion de Datos Indicador'!AL109&lt;&gt;"",1,0))</f>
        <v>0</v>
      </c>
      <c r="AM108" s="204">
        <f t="shared" si="2"/>
        <v>1</v>
      </c>
      <c r="AN108" s="44">
        <f t="shared" si="3"/>
        <v>2.8571428571428571E-2</v>
      </c>
    </row>
    <row r="109" spans="1:40" x14ac:dyDescent="0.25">
      <c r="A109" s="138" t="s">
        <v>216</v>
      </c>
      <c r="B109" s="139" t="s">
        <v>258</v>
      </c>
      <c r="C109" s="140">
        <v>715</v>
      </c>
      <c r="D109" s="135">
        <f>IF('Datos de Indicador'!D110="No Dato",1,IF('Imputacion de Datos Indicador'!D110&lt;&gt;"",1,0))</f>
        <v>0</v>
      </c>
      <c r="E109" s="135">
        <f>IF('Datos de Indicador'!E110="No Dato",1,IF('Imputacion de Datos Indicador'!E110&lt;&gt;"",1,0))</f>
        <v>0</v>
      </c>
      <c r="F109" s="135">
        <f>IF('Datos de Indicador'!F110="No Dato",1,IF('Imputacion de Datos Indicador'!F110&lt;&gt;"",1,0))</f>
        <v>0</v>
      </c>
      <c r="G109" s="135">
        <f>IF('Datos de Indicador'!G110="No Dato",1,IF('Imputacion de Datos Indicador'!G110&lt;&gt;"",1,0))</f>
        <v>0</v>
      </c>
      <c r="H109" s="135">
        <f>IF('Datos de Indicador'!H110="No Dato",1,IF('Imputacion de Datos Indicador'!H110&lt;&gt;"",1,0))</f>
        <v>0</v>
      </c>
      <c r="I109" s="135">
        <f>IF('Datos de Indicador'!I110="No Dato",1,IF('Imputacion de Datos Indicador'!I110&lt;&gt;"",1,0))</f>
        <v>0</v>
      </c>
      <c r="J109" s="135">
        <f>IF('Datos de Indicador'!J110="No Dato",1,IF('Imputacion de Datos Indicador'!J110&lt;&gt;"",1,0))</f>
        <v>0</v>
      </c>
      <c r="K109" s="135">
        <f>IF('Datos de Indicador'!K110="No Dato",1,IF('Imputacion de Datos Indicador'!K110&lt;&gt;"",1,0))</f>
        <v>0</v>
      </c>
      <c r="L109" s="135">
        <f>IF('Datos de Indicador'!L110="No Dato",1,IF('Imputacion de Datos Indicador'!L110&lt;&gt;"",1,0))</f>
        <v>0</v>
      </c>
      <c r="M109" s="135">
        <f>IF('Datos de Indicador'!M110="No Dato",1,IF('Imputacion de Datos Indicador'!M110&lt;&gt;"",1,0))</f>
        <v>0</v>
      </c>
      <c r="N109" s="135">
        <f>IF('Datos de Indicador'!N110="No Dato",1,IF('Imputacion de Datos Indicador'!N110&lt;&gt;"",1,0))</f>
        <v>0</v>
      </c>
      <c r="O109" s="135">
        <f>IF('Datos de Indicador'!O110="No Dato",1,IF('Imputacion de Datos Indicador'!O110&lt;&gt;"",1,0))</f>
        <v>0</v>
      </c>
      <c r="P109" s="135">
        <f>IF('Datos de Indicador'!P110="No Dato",1,IF('Imputacion de Datos Indicador'!P110&lt;&gt;"",1,0))</f>
        <v>0</v>
      </c>
      <c r="Q109" s="135">
        <f>IF('Datos de Indicador'!Q110="No Dato",1,IF('Imputacion de Datos Indicador'!Q110&lt;&gt;"",1,0))</f>
        <v>0</v>
      </c>
      <c r="R109" s="135">
        <f>IF('Datos de Indicador'!R110="No Dato",1,IF('Imputacion de Datos Indicador'!R110&lt;&gt;"",1,0))</f>
        <v>0</v>
      </c>
      <c r="S109" s="135">
        <f>IF('Datos de Indicador'!S110="No Dato",1,IF('Imputacion de Datos Indicador'!S110&lt;&gt;"",1,0))</f>
        <v>0</v>
      </c>
      <c r="T109" s="135">
        <f>IF('Datos de Indicador'!T110="No Dato",1,IF('Imputacion de Datos Indicador'!T110&lt;&gt;"",1,0))</f>
        <v>0</v>
      </c>
      <c r="U109" s="135">
        <f>IF('Datos de Indicador'!U110="No Dato",1,IF('Imputacion de Datos Indicador'!U110&lt;&gt;"",1,0))</f>
        <v>0</v>
      </c>
      <c r="V109" s="135">
        <f>IF('Datos de Indicador'!V110="No Dato",1,IF('Imputacion de Datos Indicador'!V110&lt;&gt;"",1,0))</f>
        <v>0</v>
      </c>
      <c r="W109" s="135">
        <f>IF('Datos de Indicador'!W110="No Dato",1,IF('Imputacion de Datos Indicador'!W110&lt;&gt;"",1,0))</f>
        <v>0</v>
      </c>
      <c r="X109" s="135">
        <f>IF('Datos de Indicador'!X110="No Dato",1,IF('Imputacion de Datos Indicador'!X110&lt;&gt;"",1,0))</f>
        <v>0</v>
      </c>
      <c r="Y109" s="135">
        <f>IF('Datos de Indicador'!Y110="No Dato",1,IF('Imputacion de Datos Indicador'!Y110&lt;&gt;"",1,0))</f>
        <v>0</v>
      </c>
      <c r="Z109" s="135">
        <f>IF('Datos de Indicador'!Z110="No Dato",1,IF('Imputacion de Datos Indicador'!Z110&lt;&gt;"",1,0))</f>
        <v>0</v>
      </c>
      <c r="AA109" s="135">
        <f>IF('Datos de Indicador'!AA110="No Dato",1,IF('Imputacion de Datos Indicador'!AA110&lt;&gt;"",1,0))</f>
        <v>0</v>
      </c>
      <c r="AB109" s="135">
        <f>IF('Datos de Indicador'!AB110="No Dato",1,IF('Imputacion de Datos Indicador'!AB110&lt;&gt;"",1,0))</f>
        <v>0</v>
      </c>
      <c r="AC109" s="135">
        <f>IF('Datos de Indicador'!AC110="No Dato",1,IF('Imputacion de Datos Indicador'!AC110&lt;&gt;"",1,0))</f>
        <v>0</v>
      </c>
      <c r="AD109" s="135">
        <f>IF('Datos de Indicador'!AD110="No Dato",1,IF('Imputacion de Datos Indicador'!AD110&lt;&gt;"",1,0))</f>
        <v>0</v>
      </c>
      <c r="AE109" s="135">
        <f>IF('Datos de Indicador'!AE110="No Dato",1,IF('Imputacion de Datos Indicador'!AE110&lt;&gt;"",1,0))</f>
        <v>0</v>
      </c>
      <c r="AF109" s="135">
        <f>IF('Datos de Indicador'!AF110="No Dato",1,IF('Imputacion de Datos Indicador'!AF110&lt;&gt;"",1,0))</f>
        <v>0</v>
      </c>
      <c r="AG109" s="135">
        <f>IF('Datos de Indicador'!AG110="No Dato",1,IF('Imputacion de Datos Indicador'!AG110&lt;&gt;"",1,0))</f>
        <v>0</v>
      </c>
      <c r="AH109" s="135">
        <f>IF('Datos de Indicador'!AH110="No Dato",1,IF('Imputacion de Datos Indicador'!AH110&lt;&gt;"",1,0))</f>
        <v>0</v>
      </c>
      <c r="AI109" s="135">
        <f>IF('Datos de Indicador'!AI110="No Dato",1,IF('Imputacion de Datos Indicador'!AI110&lt;&gt;"",1,0))</f>
        <v>0</v>
      </c>
      <c r="AJ109" s="135">
        <f>IF('Datos de Indicador'!AJ110="No Dato",1,IF('Imputacion de Datos Indicador'!AJ110&lt;&gt;"",1,0))</f>
        <v>0</v>
      </c>
      <c r="AK109" s="135">
        <f>IF('Datos de Indicador'!AK110="No Dato",1,IF('Imputacion de Datos Indicador'!AK110&lt;&gt;"",1,0))</f>
        <v>0</v>
      </c>
      <c r="AL109" s="135">
        <f>IF('Datos de Indicador'!AL110="No Dato",1,IF('Imputacion de Datos Indicador'!AL110&lt;&gt;"",1,0))</f>
        <v>0</v>
      </c>
      <c r="AM109" s="204">
        <f t="shared" si="2"/>
        <v>0</v>
      </c>
      <c r="AN109" s="44">
        <f t="shared" si="3"/>
        <v>0</v>
      </c>
    </row>
    <row r="110" spans="1:40" x14ac:dyDescent="0.25">
      <c r="A110" s="138" t="s">
        <v>216</v>
      </c>
      <c r="B110" s="139" t="s">
        <v>259</v>
      </c>
      <c r="C110" s="140">
        <v>716</v>
      </c>
      <c r="D110" s="135">
        <f>IF('Datos de Indicador'!D111="No Dato",1,IF('Imputacion de Datos Indicador'!D111&lt;&gt;"",1,0))</f>
        <v>0</v>
      </c>
      <c r="E110" s="135">
        <f>IF('Datos de Indicador'!E111="No Dato",1,IF('Imputacion de Datos Indicador'!E111&lt;&gt;"",1,0))</f>
        <v>0</v>
      </c>
      <c r="F110" s="135">
        <f>IF('Datos de Indicador'!F111="No Dato",1,IF('Imputacion de Datos Indicador'!F111&lt;&gt;"",1,0))</f>
        <v>0</v>
      </c>
      <c r="G110" s="135">
        <f>IF('Datos de Indicador'!G111="No Dato",1,IF('Imputacion de Datos Indicador'!G111&lt;&gt;"",1,0))</f>
        <v>0</v>
      </c>
      <c r="H110" s="135">
        <f>IF('Datos de Indicador'!H111="No Dato",1,IF('Imputacion de Datos Indicador'!H111&lt;&gt;"",1,0))</f>
        <v>0</v>
      </c>
      <c r="I110" s="135">
        <f>IF('Datos de Indicador'!I111="No Dato",1,IF('Imputacion de Datos Indicador'!I111&lt;&gt;"",1,0))</f>
        <v>0</v>
      </c>
      <c r="J110" s="135">
        <f>IF('Datos de Indicador'!J111="No Dato",1,IF('Imputacion de Datos Indicador'!J111&lt;&gt;"",1,0))</f>
        <v>0</v>
      </c>
      <c r="K110" s="135">
        <f>IF('Datos de Indicador'!K111="No Dato",1,IF('Imputacion de Datos Indicador'!K111&lt;&gt;"",1,0))</f>
        <v>0</v>
      </c>
      <c r="L110" s="135">
        <f>IF('Datos de Indicador'!L111="No Dato",1,IF('Imputacion de Datos Indicador'!L111&lt;&gt;"",1,0))</f>
        <v>0</v>
      </c>
      <c r="M110" s="135">
        <f>IF('Datos de Indicador'!M111="No Dato",1,IF('Imputacion de Datos Indicador'!M111&lt;&gt;"",1,0))</f>
        <v>0</v>
      </c>
      <c r="N110" s="135">
        <f>IF('Datos de Indicador'!N111="No Dato",1,IF('Imputacion de Datos Indicador'!N111&lt;&gt;"",1,0))</f>
        <v>0</v>
      </c>
      <c r="O110" s="135">
        <f>IF('Datos de Indicador'!O111="No Dato",1,IF('Imputacion de Datos Indicador'!O111&lt;&gt;"",1,0))</f>
        <v>0</v>
      </c>
      <c r="P110" s="135">
        <f>IF('Datos de Indicador'!P111="No Dato",1,IF('Imputacion de Datos Indicador'!P111&lt;&gt;"",1,0))</f>
        <v>0</v>
      </c>
      <c r="Q110" s="135">
        <f>IF('Datos de Indicador'!Q111="No Dato",1,IF('Imputacion de Datos Indicador'!Q111&lt;&gt;"",1,0))</f>
        <v>1</v>
      </c>
      <c r="R110" s="135">
        <f>IF('Datos de Indicador'!R111="No Dato",1,IF('Imputacion de Datos Indicador'!R111&lt;&gt;"",1,0))</f>
        <v>0</v>
      </c>
      <c r="S110" s="135">
        <f>IF('Datos de Indicador'!S111="No Dato",1,IF('Imputacion de Datos Indicador'!S111&lt;&gt;"",1,0))</f>
        <v>0</v>
      </c>
      <c r="T110" s="135">
        <f>IF('Datos de Indicador'!T111="No Dato",1,IF('Imputacion de Datos Indicador'!T111&lt;&gt;"",1,0))</f>
        <v>0</v>
      </c>
      <c r="U110" s="135">
        <f>IF('Datos de Indicador'!U111="No Dato",1,IF('Imputacion de Datos Indicador'!U111&lt;&gt;"",1,0))</f>
        <v>0</v>
      </c>
      <c r="V110" s="135">
        <f>IF('Datos de Indicador'!V111="No Dato",1,IF('Imputacion de Datos Indicador'!V111&lt;&gt;"",1,0))</f>
        <v>0</v>
      </c>
      <c r="W110" s="135">
        <f>IF('Datos de Indicador'!W111="No Dato",1,IF('Imputacion de Datos Indicador'!W111&lt;&gt;"",1,0))</f>
        <v>0</v>
      </c>
      <c r="X110" s="135">
        <f>IF('Datos de Indicador'!X111="No Dato",1,IF('Imputacion de Datos Indicador'!X111&lt;&gt;"",1,0))</f>
        <v>0</v>
      </c>
      <c r="Y110" s="135">
        <f>IF('Datos de Indicador'!Y111="No Dato",1,IF('Imputacion de Datos Indicador'!Y111&lt;&gt;"",1,0))</f>
        <v>0</v>
      </c>
      <c r="Z110" s="135">
        <f>IF('Datos de Indicador'!Z111="No Dato",1,IF('Imputacion de Datos Indicador'!Z111&lt;&gt;"",1,0))</f>
        <v>0</v>
      </c>
      <c r="AA110" s="135">
        <f>IF('Datos de Indicador'!AA111="No Dato",1,IF('Imputacion de Datos Indicador'!AA111&lt;&gt;"",1,0))</f>
        <v>0</v>
      </c>
      <c r="AB110" s="135">
        <f>IF('Datos de Indicador'!AB111="No Dato",1,IF('Imputacion de Datos Indicador'!AB111&lt;&gt;"",1,0))</f>
        <v>0</v>
      </c>
      <c r="AC110" s="135">
        <f>IF('Datos de Indicador'!AC111="No Dato",1,IF('Imputacion de Datos Indicador'!AC111&lt;&gt;"",1,0))</f>
        <v>0</v>
      </c>
      <c r="AD110" s="135">
        <f>IF('Datos de Indicador'!AD111="No Dato",1,IF('Imputacion de Datos Indicador'!AD111&lt;&gt;"",1,0))</f>
        <v>0</v>
      </c>
      <c r="AE110" s="135">
        <f>IF('Datos de Indicador'!AE111="No Dato",1,IF('Imputacion de Datos Indicador'!AE111&lt;&gt;"",1,0))</f>
        <v>0</v>
      </c>
      <c r="AF110" s="135">
        <f>IF('Datos de Indicador'!AF111="No Dato",1,IF('Imputacion de Datos Indicador'!AF111&lt;&gt;"",1,0))</f>
        <v>0</v>
      </c>
      <c r="AG110" s="135">
        <f>IF('Datos de Indicador'!AG111="No Dato",1,IF('Imputacion de Datos Indicador'!AG111&lt;&gt;"",1,0))</f>
        <v>0</v>
      </c>
      <c r="AH110" s="135">
        <f>IF('Datos de Indicador'!AH111="No Dato",1,IF('Imputacion de Datos Indicador'!AH111&lt;&gt;"",1,0))</f>
        <v>0</v>
      </c>
      <c r="AI110" s="135">
        <f>IF('Datos de Indicador'!AI111="No Dato",1,IF('Imputacion de Datos Indicador'!AI111&lt;&gt;"",1,0))</f>
        <v>0</v>
      </c>
      <c r="AJ110" s="135">
        <f>IF('Datos de Indicador'!AJ111="No Dato",1,IF('Imputacion de Datos Indicador'!AJ111&lt;&gt;"",1,0))</f>
        <v>0</v>
      </c>
      <c r="AK110" s="135">
        <f>IF('Datos de Indicador'!AK111="No Dato",1,IF('Imputacion de Datos Indicador'!AK111&lt;&gt;"",1,0))</f>
        <v>0</v>
      </c>
      <c r="AL110" s="135">
        <f>IF('Datos de Indicador'!AL111="No Dato",1,IF('Imputacion de Datos Indicador'!AL111&lt;&gt;"",1,0))</f>
        <v>0</v>
      </c>
      <c r="AM110" s="204">
        <f t="shared" si="2"/>
        <v>1</v>
      </c>
      <c r="AN110" s="44">
        <f t="shared" si="3"/>
        <v>2.8571428571428571E-2</v>
      </c>
    </row>
    <row r="111" spans="1:40" x14ac:dyDescent="0.25">
      <c r="A111" s="138" t="s">
        <v>216</v>
      </c>
      <c r="B111" s="139" t="s">
        <v>260</v>
      </c>
      <c r="C111" s="140">
        <v>717</v>
      </c>
      <c r="D111" s="135">
        <f>IF('Datos de Indicador'!D112="No Dato",1,IF('Imputacion de Datos Indicador'!D112&lt;&gt;"",1,0))</f>
        <v>0</v>
      </c>
      <c r="E111" s="135">
        <f>IF('Datos de Indicador'!E112="No Dato",1,IF('Imputacion de Datos Indicador'!E112&lt;&gt;"",1,0))</f>
        <v>0</v>
      </c>
      <c r="F111" s="135">
        <f>IF('Datos de Indicador'!F112="No Dato",1,IF('Imputacion de Datos Indicador'!F112&lt;&gt;"",1,0))</f>
        <v>0</v>
      </c>
      <c r="G111" s="135">
        <f>IF('Datos de Indicador'!G112="No Dato",1,IF('Imputacion de Datos Indicador'!G112&lt;&gt;"",1,0))</f>
        <v>0</v>
      </c>
      <c r="H111" s="135">
        <f>IF('Datos de Indicador'!H112="No Dato",1,IF('Imputacion de Datos Indicador'!H112&lt;&gt;"",1,0))</f>
        <v>0</v>
      </c>
      <c r="I111" s="135">
        <f>IF('Datos de Indicador'!I112="No Dato",1,IF('Imputacion de Datos Indicador'!I112&lt;&gt;"",1,0))</f>
        <v>0</v>
      </c>
      <c r="J111" s="135">
        <f>IF('Datos de Indicador'!J112="No Dato",1,IF('Imputacion de Datos Indicador'!J112&lt;&gt;"",1,0))</f>
        <v>0</v>
      </c>
      <c r="K111" s="135">
        <f>IF('Datos de Indicador'!K112="No Dato",1,IF('Imputacion de Datos Indicador'!K112&lt;&gt;"",1,0))</f>
        <v>0</v>
      </c>
      <c r="L111" s="135">
        <f>IF('Datos de Indicador'!L112="No Dato",1,IF('Imputacion de Datos Indicador'!L112&lt;&gt;"",1,0))</f>
        <v>0</v>
      </c>
      <c r="M111" s="135">
        <f>IF('Datos de Indicador'!M112="No Dato",1,IF('Imputacion de Datos Indicador'!M112&lt;&gt;"",1,0))</f>
        <v>0</v>
      </c>
      <c r="N111" s="135">
        <f>IF('Datos de Indicador'!N112="No Dato",1,IF('Imputacion de Datos Indicador'!N112&lt;&gt;"",1,0))</f>
        <v>0</v>
      </c>
      <c r="O111" s="135">
        <f>IF('Datos de Indicador'!O112="No Dato",1,IF('Imputacion de Datos Indicador'!O112&lt;&gt;"",1,0))</f>
        <v>0</v>
      </c>
      <c r="P111" s="135">
        <f>IF('Datos de Indicador'!P112="No Dato",1,IF('Imputacion de Datos Indicador'!P112&lt;&gt;"",1,0))</f>
        <v>0</v>
      </c>
      <c r="Q111" s="135">
        <f>IF('Datos de Indicador'!Q112="No Dato",1,IF('Imputacion de Datos Indicador'!Q112&lt;&gt;"",1,0))</f>
        <v>1</v>
      </c>
      <c r="R111" s="135">
        <f>IF('Datos de Indicador'!R112="No Dato",1,IF('Imputacion de Datos Indicador'!R112&lt;&gt;"",1,0))</f>
        <v>0</v>
      </c>
      <c r="S111" s="135">
        <f>IF('Datos de Indicador'!S112="No Dato",1,IF('Imputacion de Datos Indicador'!S112&lt;&gt;"",1,0))</f>
        <v>0</v>
      </c>
      <c r="T111" s="135">
        <f>IF('Datos de Indicador'!T112="No Dato",1,IF('Imputacion de Datos Indicador'!T112&lt;&gt;"",1,0))</f>
        <v>0</v>
      </c>
      <c r="U111" s="135">
        <f>IF('Datos de Indicador'!U112="No Dato",1,IF('Imputacion de Datos Indicador'!U112&lt;&gt;"",1,0))</f>
        <v>0</v>
      </c>
      <c r="V111" s="135">
        <f>IF('Datos de Indicador'!V112="No Dato",1,IF('Imputacion de Datos Indicador'!V112&lt;&gt;"",1,0))</f>
        <v>0</v>
      </c>
      <c r="W111" s="135">
        <f>IF('Datos de Indicador'!W112="No Dato",1,IF('Imputacion de Datos Indicador'!W112&lt;&gt;"",1,0))</f>
        <v>0</v>
      </c>
      <c r="X111" s="135">
        <f>IF('Datos de Indicador'!X112="No Dato",1,IF('Imputacion de Datos Indicador'!X112&lt;&gt;"",1,0))</f>
        <v>0</v>
      </c>
      <c r="Y111" s="135">
        <f>IF('Datos de Indicador'!Y112="No Dato",1,IF('Imputacion de Datos Indicador'!Y112&lt;&gt;"",1,0))</f>
        <v>0</v>
      </c>
      <c r="Z111" s="135">
        <f>IF('Datos de Indicador'!Z112="No Dato",1,IF('Imputacion de Datos Indicador'!Z112&lt;&gt;"",1,0))</f>
        <v>0</v>
      </c>
      <c r="AA111" s="135">
        <f>IF('Datos de Indicador'!AA112="No Dato",1,IF('Imputacion de Datos Indicador'!AA112&lt;&gt;"",1,0))</f>
        <v>0</v>
      </c>
      <c r="AB111" s="135">
        <f>IF('Datos de Indicador'!AB112="No Dato",1,IF('Imputacion de Datos Indicador'!AB112&lt;&gt;"",1,0))</f>
        <v>0</v>
      </c>
      <c r="AC111" s="135">
        <f>IF('Datos de Indicador'!AC112="No Dato",1,IF('Imputacion de Datos Indicador'!AC112&lt;&gt;"",1,0))</f>
        <v>0</v>
      </c>
      <c r="AD111" s="135">
        <f>IF('Datos de Indicador'!AD112="No Dato",1,IF('Imputacion de Datos Indicador'!AD112&lt;&gt;"",1,0))</f>
        <v>0</v>
      </c>
      <c r="AE111" s="135">
        <f>IF('Datos de Indicador'!AE112="No Dato",1,IF('Imputacion de Datos Indicador'!AE112&lt;&gt;"",1,0))</f>
        <v>0</v>
      </c>
      <c r="AF111" s="135">
        <f>IF('Datos de Indicador'!AF112="No Dato",1,IF('Imputacion de Datos Indicador'!AF112&lt;&gt;"",1,0))</f>
        <v>0</v>
      </c>
      <c r="AG111" s="135">
        <f>IF('Datos de Indicador'!AG112="No Dato",1,IF('Imputacion de Datos Indicador'!AG112&lt;&gt;"",1,0))</f>
        <v>0</v>
      </c>
      <c r="AH111" s="135">
        <f>IF('Datos de Indicador'!AH112="No Dato",1,IF('Imputacion de Datos Indicador'!AH112&lt;&gt;"",1,0))</f>
        <v>0</v>
      </c>
      <c r="AI111" s="135">
        <f>IF('Datos de Indicador'!AI112="No Dato",1,IF('Imputacion de Datos Indicador'!AI112&lt;&gt;"",1,0))</f>
        <v>0</v>
      </c>
      <c r="AJ111" s="135">
        <f>IF('Datos de Indicador'!AJ112="No Dato",1,IF('Imputacion de Datos Indicador'!AJ112&lt;&gt;"",1,0))</f>
        <v>0</v>
      </c>
      <c r="AK111" s="135">
        <f>IF('Datos de Indicador'!AK112="No Dato",1,IF('Imputacion de Datos Indicador'!AK112&lt;&gt;"",1,0))</f>
        <v>1</v>
      </c>
      <c r="AL111" s="135">
        <f>IF('Datos de Indicador'!AL112="No Dato",1,IF('Imputacion de Datos Indicador'!AL112&lt;&gt;"",1,0))</f>
        <v>0</v>
      </c>
      <c r="AM111" s="204">
        <f t="shared" si="2"/>
        <v>2</v>
      </c>
      <c r="AN111" s="44">
        <f t="shared" si="3"/>
        <v>5.7142857142857141E-2</v>
      </c>
    </row>
    <row r="112" spans="1:40" x14ac:dyDescent="0.25">
      <c r="A112" s="138" t="s">
        <v>216</v>
      </c>
      <c r="B112" s="139" t="s">
        <v>261</v>
      </c>
      <c r="C112" s="140">
        <v>718</v>
      </c>
      <c r="D112" s="135">
        <f>IF('Datos de Indicador'!D113="No Dato",1,IF('Imputacion de Datos Indicador'!D113&lt;&gt;"",1,0))</f>
        <v>0</v>
      </c>
      <c r="E112" s="135">
        <f>IF('Datos de Indicador'!E113="No Dato",1,IF('Imputacion de Datos Indicador'!E113&lt;&gt;"",1,0))</f>
        <v>0</v>
      </c>
      <c r="F112" s="135">
        <f>IF('Datos de Indicador'!F113="No Dato",1,IF('Imputacion de Datos Indicador'!F113&lt;&gt;"",1,0))</f>
        <v>0</v>
      </c>
      <c r="G112" s="135">
        <f>IF('Datos de Indicador'!G113="No Dato",1,IF('Imputacion de Datos Indicador'!G113&lt;&gt;"",1,0))</f>
        <v>0</v>
      </c>
      <c r="H112" s="135">
        <f>IF('Datos de Indicador'!H113="No Dato",1,IF('Imputacion de Datos Indicador'!H113&lt;&gt;"",1,0))</f>
        <v>0</v>
      </c>
      <c r="I112" s="135">
        <f>IF('Datos de Indicador'!I113="No Dato",1,IF('Imputacion de Datos Indicador'!I113&lt;&gt;"",1,0))</f>
        <v>0</v>
      </c>
      <c r="J112" s="135">
        <f>IF('Datos de Indicador'!J113="No Dato",1,IF('Imputacion de Datos Indicador'!J113&lt;&gt;"",1,0))</f>
        <v>0</v>
      </c>
      <c r="K112" s="135">
        <f>IF('Datos de Indicador'!K113="No Dato",1,IF('Imputacion de Datos Indicador'!K113&lt;&gt;"",1,0))</f>
        <v>0</v>
      </c>
      <c r="L112" s="135">
        <f>IF('Datos de Indicador'!L113="No Dato",1,IF('Imputacion de Datos Indicador'!L113&lt;&gt;"",1,0))</f>
        <v>0</v>
      </c>
      <c r="M112" s="135">
        <f>IF('Datos de Indicador'!M113="No Dato",1,IF('Imputacion de Datos Indicador'!M113&lt;&gt;"",1,0))</f>
        <v>0</v>
      </c>
      <c r="N112" s="135">
        <f>IF('Datos de Indicador'!N113="No Dato",1,IF('Imputacion de Datos Indicador'!N113&lt;&gt;"",1,0))</f>
        <v>0</v>
      </c>
      <c r="O112" s="135">
        <f>IF('Datos de Indicador'!O113="No Dato",1,IF('Imputacion de Datos Indicador'!O113&lt;&gt;"",1,0))</f>
        <v>0</v>
      </c>
      <c r="P112" s="135">
        <f>IF('Datos de Indicador'!P113="No Dato",1,IF('Imputacion de Datos Indicador'!P113&lt;&gt;"",1,0))</f>
        <v>0</v>
      </c>
      <c r="Q112" s="135">
        <f>IF('Datos de Indicador'!Q113="No Dato",1,IF('Imputacion de Datos Indicador'!Q113&lt;&gt;"",1,0))</f>
        <v>1</v>
      </c>
      <c r="R112" s="135">
        <f>IF('Datos de Indicador'!R113="No Dato",1,IF('Imputacion de Datos Indicador'!R113&lt;&gt;"",1,0))</f>
        <v>0</v>
      </c>
      <c r="S112" s="135">
        <f>IF('Datos de Indicador'!S113="No Dato",1,IF('Imputacion de Datos Indicador'!S113&lt;&gt;"",1,0))</f>
        <v>0</v>
      </c>
      <c r="T112" s="135">
        <f>IF('Datos de Indicador'!T113="No Dato",1,IF('Imputacion de Datos Indicador'!T113&lt;&gt;"",1,0))</f>
        <v>0</v>
      </c>
      <c r="U112" s="135">
        <f>IF('Datos de Indicador'!U113="No Dato",1,IF('Imputacion de Datos Indicador'!U113&lt;&gt;"",1,0))</f>
        <v>0</v>
      </c>
      <c r="V112" s="135">
        <f>IF('Datos de Indicador'!V113="No Dato",1,IF('Imputacion de Datos Indicador'!V113&lt;&gt;"",1,0))</f>
        <v>0</v>
      </c>
      <c r="W112" s="135">
        <f>IF('Datos de Indicador'!W113="No Dato",1,IF('Imputacion de Datos Indicador'!W113&lt;&gt;"",1,0))</f>
        <v>1</v>
      </c>
      <c r="X112" s="135">
        <f>IF('Datos de Indicador'!X113="No Dato",1,IF('Imputacion de Datos Indicador'!X113&lt;&gt;"",1,0))</f>
        <v>0</v>
      </c>
      <c r="Y112" s="135">
        <f>IF('Datos de Indicador'!Y113="No Dato",1,IF('Imputacion de Datos Indicador'!Y113&lt;&gt;"",1,0))</f>
        <v>0</v>
      </c>
      <c r="Z112" s="135">
        <f>IF('Datos de Indicador'!Z113="No Dato",1,IF('Imputacion de Datos Indicador'!Z113&lt;&gt;"",1,0))</f>
        <v>0</v>
      </c>
      <c r="AA112" s="135">
        <f>IF('Datos de Indicador'!AA113="No Dato",1,IF('Imputacion de Datos Indicador'!AA113&lt;&gt;"",1,0))</f>
        <v>0</v>
      </c>
      <c r="AB112" s="135">
        <f>IF('Datos de Indicador'!AB113="No Dato",1,IF('Imputacion de Datos Indicador'!AB113&lt;&gt;"",1,0))</f>
        <v>0</v>
      </c>
      <c r="AC112" s="135">
        <f>IF('Datos de Indicador'!AC113="No Dato",1,IF('Imputacion de Datos Indicador'!AC113&lt;&gt;"",1,0))</f>
        <v>0</v>
      </c>
      <c r="AD112" s="135">
        <f>IF('Datos de Indicador'!AD113="No Dato",1,IF('Imputacion de Datos Indicador'!AD113&lt;&gt;"",1,0))</f>
        <v>0</v>
      </c>
      <c r="AE112" s="135">
        <f>IF('Datos de Indicador'!AE113="No Dato",1,IF('Imputacion de Datos Indicador'!AE113&lt;&gt;"",1,0))</f>
        <v>0</v>
      </c>
      <c r="AF112" s="135">
        <f>IF('Datos de Indicador'!AF113="No Dato",1,IF('Imputacion de Datos Indicador'!AF113&lt;&gt;"",1,0))</f>
        <v>0</v>
      </c>
      <c r="AG112" s="135">
        <f>IF('Datos de Indicador'!AG113="No Dato",1,IF('Imputacion de Datos Indicador'!AG113&lt;&gt;"",1,0))</f>
        <v>0</v>
      </c>
      <c r="AH112" s="135">
        <f>IF('Datos de Indicador'!AH113="No Dato",1,IF('Imputacion de Datos Indicador'!AH113&lt;&gt;"",1,0))</f>
        <v>0</v>
      </c>
      <c r="AI112" s="135">
        <f>IF('Datos de Indicador'!AI113="No Dato",1,IF('Imputacion de Datos Indicador'!AI113&lt;&gt;"",1,0))</f>
        <v>0</v>
      </c>
      <c r="AJ112" s="135">
        <f>IF('Datos de Indicador'!AJ113="No Dato",1,IF('Imputacion de Datos Indicador'!AJ113&lt;&gt;"",1,0))</f>
        <v>0</v>
      </c>
      <c r="AK112" s="135">
        <f>IF('Datos de Indicador'!AK113="No Dato",1,IF('Imputacion de Datos Indicador'!AK113&lt;&gt;"",1,0))</f>
        <v>0</v>
      </c>
      <c r="AL112" s="135">
        <f>IF('Datos de Indicador'!AL113="No Dato",1,IF('Imputacion de Datos Indicador'!AL113&lt;&gt;"",1,0))</f>
        <v>0</v>
      </c>
      <c r="AM112" s="204">
        <f t="shared" si="2"/>
        <v>2</v>
      </c>
      <c r="AN112" s="44">
        <f t="shared" si="3"/>
        <v>5.7142857142857141E-2</v>
      </c>
    </row>
    <row r="113" spans="1:40" x14ac:dyDescent="0.25">
      <c r="A113" s="138" t="s">
        <v>216</v>
      </c>
      <c r="B113" s="139" t="s">
        <v>262</v>
      </c>
      <c r="C113" s="140">
        <v>719</v>
      </c>
      <c r="D113" s="135">
        <f>IF('Datos de Indicador'!D114="No Dato",1,IF('Imputacion de Datos Indicador'!D114&lt;&gt;"",1,0))</f>
        <v>0</v>
      </c>
      <c r="E113" s="135">
        <f>IF('Datos de Indicador'!E114="No Dato",1,IF('Imputacion de Datos Indicador'!E114&lt;&gt;"",1,0))</f>
        <v>0</v>
      </c>
      <c r="F113" s="135">
        <f>IF('Datos de Indicador'!F114="No Dato",1,IF('Imputacion de Datos Indicador'!F114&lt;&gt;"",1,0))</f>
        <v>0</v>
      </c>
      <c r="G113" s="135">
        <f>IF('Datos de Indicador'!G114="No Dato",1,IF('Imputacion de Datos Indicador'!G114&lt;&gt;"",1,0))</f>
        <v>0</v>
      </c>
      <c r="H113" s="135">
        <f>IF('Datos de Indicador'!H114="No Dato",1,IF('Imputacion de Datos Indicador'!H114&lt;&gt;"",1,0))</f>
        <v>0</v>
      </c>
      <c r="I113" s="135">
        <f>IF('Datos de Indicador'!I114="No Dato",1,IF('Imputacion de Datos Indicador'!I114&lt;&gt;"",1,0))</f>
        <v>0</v>
      </c>
      <c r="J113" s="135">
        <f>IF('Datos de Indicador'!J114="No Dato",1,IF('Imputacion de Datos Indicador'!J114&lt;&gt;"",1,0))</f>
        <v>0</v>
      </c>
      <c r="K113" s="135">
        <f>IF('Datos de Indicador'!K114="No Dato",1,IF('Imputacion de Datos Indicador'!K114&lt;&gt;"",1,0))</f>
        <v>0</v>
      </c>
      <c r="L113" s="135">
        <f>IF('Datos de Indicador'!L114="No Dato",1,IF('Imputacion de Datos Indicador'!L114&lt;&gt;"",1,0))</f>
        <v>0</v>
      </c>
      <c r="M113" s="135">
        <f>IF('Datos de Indicador'!M114="No Dato",1,IF('Imputacion de Datos Indicador'!M114&lt;&gt;"",1,0))</f>
        <v>0</v>
      </c>
      <c r="N113" s="135">
        <f>IF('Datos de Indicador'!N114="No Dato",1,IF('Imputacion de Datos Indicador'!N114&lt;&gt;"",1,0))</f>
        <v>0</v>
      </c>
      <c r="O113" s="135">
        <f>IF('Datos de Indicador'!O114="No Dato",1,IF('Imputacion de Datos Indicador'!O114&lt;&gt;"",1,0))</f>
        <v>0</v>
      </c>
      <c r="P113" s="135">
        <f>IF('Datos de Indicador'!P114="No Dato",1,IF('Imputacion de Datos Indicador'!P114&lt;&gt;"",1,0))</f>
        <v>0</v>
      </c>
      <c r="Q113" s="135">
        <f>IF('Datos de Indicador'!Q114="No Dato",1,IF('Imputacion de Datos Indicador'!Q114&lt;&gt;"",1,0))</f>
        <v>0</v>
      </c>
      <c r="R113" s="135">
        <f>IF('Datos de Indicador'!R114="No Dato",1,IF('Imputacion de Datos Indicador'!R114&lt;&gt;"",1,0))</f>
        <v>0</v>
      </c>
      <c r="S113" s="135">
        <f>IF('Datos de Indicador'!S114="No Dato",1,IF('Imputacion de Datos Indicador'!S114&lt;&gt;"",1,0))</f>
        <v>0</v>
      </c>
      <c r="T113" s="135">
        <f>IF('Datos de Indicador'!T114="No Dato",1,IF('Imputacion de Datos Indicador'!T114&lt;&gt;"",1,0))</f>
        <v>0</v>
      </c>
      <c r="U113" s="135">
        <f>IF('Datos de Indicador'!U114="No Dato",1,IF('Imputacion de Datos Indicador'!U114&lt;&gt;"",1,0))</f>
        <v>0</v>
      </c>
      <c r="V113" s="135">
        <f>IF('Datos de Indicador'!V114="No Dato",1,IF('Imputacion de Datos Indicador'!V114&lt;&gt;"",1,0))</f>
        <v>0</v>
      </c>
      <c r="W113" s="135">
        <f>IF('Datos de Indicador'!W114="No Dato",1,IF('Imputacion de Datos Indicador'!W114&lt;&gt;"",1,0))</f>
        <v>0</v>
      </c>
      <c r="X113" s="135">
        <f>IF('Datos de Indicador'!X114="No Dato",1,IF('Imputacion de Datos Indicador'!X114&lt;&gt;"",1,0))</f>
        <v>0</v>
      </c>
      <c r="Y113" s="135">
        <f>IF('Datos de Indicador'!Y114="No Dato",1,IF('Imputacion de Datos Indicador'!Y114&lt;&gt;"",1,0))</f>
        <v>0</v>
      </c>
      <c r="Z113" s="135">
        <f>IF('Datos de Indicador'!Z114="No Dato",1,IF('Imputacion de Datos Indicador'!Z114&lt;&gt;"",1,0))</f>
        <v>0</v>
      </c>
      <c r="AA113" s="135">
        <f>IF('Datos de Indicador'!AA114="No Dato",1,IF('Imputacion de Datos Indicador'!AA114&lt;&gt;"",1,0))</f>
        <v>0</v>
      </c>
      <c r="AB113" s="135">
        <f>IF('Datos de Indicador'!AB114="No Dato",1,IF('Imputacion de Datos Indicador'!AB114&lt;&gt;"",1,0))</f>
        <v>0</v>
      </c>
      <c r="AC113" s="135">
        <f>IF('Datos de Indicador'!AC114="No Dato",1,IF('Imputacion de Datos Indicador'!AC114&lt;&gt;"",1,0))</f>
        <v>0</v>
      </c>
      <c r="AD113" s="135">
        <f>IF('Datos de Indicador'!AD114="No Dato",1,IF('Imputacion de Datos Indicador'!AD114&lt;&gt;"",1,0))</f>
        <v>0</v>
      </c>
      <c r="AE113" s="135">
        <f>IF('Datos de Indicador'!AE114="No Dato",1,IF('Imputacion de Datos Indicador'!AE114&lt;&gt;"",1,0))</f>
        <v>0</v>
      </c>
      <c r="AF113" s="135">
        <f>IF('Datos de Indicador'!AF114="No Dato",1,IF('Imputacion de Datos Indicador'!AF114&lt;&gt;"",1,0))</f>
        <v>0</v>
      </c>
      <c r="AG113" s="135">
        <f>IF('Datos de Indicador'!AG114="No Dato",1,IF('Imputacion de Datos Indicador'!AG114&lt;&gt;"",1,0))</f>
        <v>0</v>
      </c>
      <c r="AH113" s="135">
        <f>IF('Datos de Indicador'!AH114="No Dato",1,IF('Imputacion de Datos Indicador'!AH114&lt;&gt;"",1,0))</f>
        <v>0</v>
      </c>
      <c r="AI113" s="135">
        <f>IF('Datos de Indicador'!AI114="No Dato",1,IF('Imputacion de Datos Indicador'!AI114&lt;&gt;"",1,0))</f>
        <v>0</v>
      </c>
      <c r="AJ113" s="135">
        <f>IF('Datos de Indicador'!AJ114="No Dato",1,IF('Imputacion de Datos Indicador'!AJ114&lt;&gt;"",1,0))</f>
        <v>0</v>
      </c>
      <c r="AK113" s="135">
        <f>IF('Datos de Indicador'!AK114="No Dato",1,IF('Imputacion de Datos Indicador'!AK114&lt;&gt;"",1,0))</f>
        <v>0</v>
      </c>
      <c r="AL113" s="135">
        <f>IF('Datos de Indicador'!AL114="No Dato",1,IF('Imputacion de Datos Indicador'!AL114&lt;&gt;"",1,0))</f>
        <v>0</v>
      </c>
      <c r="AM113" s="204">
        <f t="shared" si="2"/>
        <v>0</v>
      </c>
      <c r="AN113" s="44">
        <f t="shared" si="3"/>
        <v>0</v>
      </c>
    </row>
    <row r="114" spans="1:40" x14ac:dyDescent="0.25">
      <c r="A114" s="130" t="s">
        <v>86</v>
      </c>
      <c r="B114" s="130" t="s">
        <v>85</v>
      </c>
      <c r="C114" s="144">
        <v>801</v>
      </c>
      <c r="D114" s="135">
        <f>IF('Datos de Indicador'!D115="No Dato",1,IF('Imputacion de Datos Indicador'!D115&lt;&gt;"",1,0))</f>
        <v>0</v>
      </c>
      <c r="E114" s="135">
        <f>IF('Datos de Indicador'!E115="No Dato",1,IF('Imputacion de Datos Indicador'!E115&lt;&gt;"",1,0))</f>
        <v>0</v>
      </c>
      <c r="F114" s="135">
        <f>IF('Datos de Indicador'!F115="No Dato",1,IF('Imputacion de Datos Indicador'!F115&lt;&gt;"",1,0))</f>
        <v>0</v>
      </c>
      <c r="G114" s="135">
        <f>IF('Datos de Indicador'!G115="No Dato",1,IF('Imputacion de Datos Indicador'!G115&lt;&gt;"",1,0))</f>
        <v>0</v>
      </c>
      <c r="H114" s="135">
        <f>IF('Datos de Indicador'!H115="No Dato",1,IF('Imputacion de Datos Indicador'!H115&lt;&gt;"",1,0))</f>
        <v>0</v>
      </c>
      <c r="I114" s="135">
        <f>IF('Datos de Indicador'!I115="No Dato",1,IF('Imputacion de Datos Indicador'!I115&lt;&gt;"",1,0))</f>
        <v>0</v>
      </c>
      <c r="J114" s="135">
        <f>IF('Datos de Indicador'!J115="No Dato",1,IF('Imputacion de Datos Indicador'!J115&lt;&gt;"",1,0))</f>
        <v>0</v>
      </c>
      <c r="K114" s="135">
        <f>IF('Datos de Indicador'!K115="No Dato",1,IF('Imputacion de Datos Indicador'!K115&lt;&gt;"",1,0))</f>
        <v>0</v>
      </c>
      <c r="L114" s="135">
        <f>IF('Datos de Indicador'!L115="No Dato",1,IF('Imputacion de Datos Indicador'!L115&lt;&gt;"",1,0))</f>
        <v>0</v>
      </c>
      <c r="M114" s="135">
        <f>IF('Datos de Indicador'!M115="No Dato",1,IF('Imputacion de Datos Indicador'!M115&lt;&gt;"",1,0))</f>
        <v>0</v>
      </c>
      <c r="N114" s="135">
        <f>IF('Datos de Indicador'!N115="No Dato",1,IF('Imputacion de Datos Indicador'!N115&lt;&gt;"",1,0))</f>
        <v>0</v>
      </c>
      <c r="O114" s="135">
        <f>IF('Datos de Indicador'!O115="No Dato",1,IF('Imputacion de Datos Indicador'!O115&lt;&gt;"",1,0))</f>
        <v>0</v>
      </c>
      <c r="P114" s="135">
        <f>IF('Datos de Indicador'!P115="No Dato",1,IF('Imputacion de Datos Indicador'!P115&lt;&gt;"",1,0))</f>
        <v>0</v>
      </c>
      <c r="Q114" s="135">
        <f>IF('Datos de Indicador'!Q115="No Dato",1,IF('Imputacion de Datos Indicador'!Q115&lt;&gt;"",1,0))</f>
        <v>0</v>
      </c>
      <c r="R114" s="135">
        <f>IF('Datos de Indicador'!R115="No Dato",1,IF('Imputacion de Datos Indicador'!R115&lt;&gt;"",1,0))</f>
        <v>0</v>
      </c>
      <c r="S114" s="135">
        <f>IF('Datos de Indicador'!S115="No Dato",1,IF('Imputacion de Datos Indicador'!S115&lt;&gt;"",1,0))</f>
        <v>0</v>
      </c>
      <c r="T114" s="135">
        <f>IF('Datos de Indicador'!T115="No Dato",1,IF('Imputacion de Datos Indicador'!T115&lt;&gt;"",1,0))</f>
        <v>0</v>
      </c>
      <c r="U114" s="135">
        <f>IF('Datos de Indicador'!U115="No Dato",1,IF('Imputacion de Datos Indicador'!U115&lt;&gt;"",1,0))</f>
        <v>0</v>
      </c>
      <c r="V114" s="135">
        <f>IF('Datos de Indicador'!V115="No Dato",1,IF('Imputacion de Datos Indicador'!V115&lt;&gt;"",1,0))</f>
        <v>0</v>
      </c>
      <c r="W114" s="135">
        <f>IF('Datos de Indicador'!W115="No Dato",1,IF('Imputacion de Datos Indicador'!W115&lt;&gt;"",1,0))</f>
        <v>0</v>
      </c>
      <c r="X114" s="135">
        <f>IF('Datos de Indicador'!X115="No Dato",1,IF('Imputacion de Datos Indicador'!X115&lt;&gt;"",1,0))</f>
        <v>0</v>
      </c>
      <c r="Y114" s="135">
        <f>IF('Datos de Indicador'!Y115="No Dato",1,IF('Imputacion de Datos Indicador'!Y115&lt;&gt;"",1,0))</f>
        <v>0</v>
      </c>
      <c r="Z114" s="135">
        <f>IF('Datos de Indicador'!Z115="No Dato",1,IF('Imputacion de Datos Indicador'!Z115&lt;&gt;"",1,0))</f>
        <v>0</v>
      </c>
      <c r="AA114" s="135">
        <f>IF('Datos de Indicador'!AA115="No Dato",1,IF('Imputacion de Datos Indicador'!AA115&lt;&gt;"",1,0))</f>
        <v>0</v>
      </c>
      <c r="AB114" s="135">
        <f>IF('Datos de Indicador'!AB115="No Dato",1,IF('Imputacion de Datos Indicador'!AB115&lt;&gt;"",1,0))</f>
        <v>0</v>
      </c>
      <c r="AC114" s="135">
        <f>IF('Datos de Indicador'!AC115="No Dato",1,IF('Imputacion de Datos Indicador'!AC115&lt;&gt;"",1,0))</f>
        <v>0</v>
      </c>
      <c r="AD114" s="135">
        <f>IF('Datos de Indicador'!AD115="No Dato",1,IF('Imputacion de Datos Indicador'!AD115&lt;&gt;"",1,0))</f>
        <v>0</v>
      </c>
      <c r="AE114" s="135">
        <f>IF('Datos de Indicador'!AE115="No Dato",1,IF('Imputacion de Datos Indicador'!AE115&lt;&gt;"",1,0))</f>
        <v>0</v>
      </c>
      <c r="AF114" s="135">
        <f>IF('Datos de Indicador'!AF115="No Dato",1,IF('Imputacion de Datos Indicador'!AF115&lt;&gt;"",1,0))</f>
        <v>0</v>
      </c>
      <c r="AG114" s="135">
        <f>IF('Datos de Indicador'!AG115="No Dato",1,IF('Imputacion de Datos Indicador'!AG115&lt;&gt;"",1,0))</f>
        <v>0</v>
      </c>
      <c r="AH114" s="135">
        <f>IF('Datos de Indicador'!AH115="No Dato",1,IF('Imputacion de Datos Indicador'!AH115&lt;&gt;"",1,0))</f>
        <v>0</v>
      </c>
      <c r="AI114" s="135">
        <f>IF('Datos de Indicador'!AI115="No Dato",1,IF('Imputacion de Datos Indicador'!AI115&lt;&gt;"",1,0))</f>
        <v>0</v>
      </c>
      <c r="AJ114" s="135">
        <f>IF('Datos de Indicador'!AJ115="No Dato",1,IF('Imputacion de Datos Indicador'!AJ115&lt;&gt;"",1,0))</f>
        <v>0</v>
      </c>
      <c r="AK114" s="135">
        <f>IF('Datos de Indicador'!AK115="No Dato",1,IF('Imputacion de Datos Indicador'!AK115&lt;&gt;"",1,0))</f>
        <v>0</v>
      </c>
      <c r="AL114" s="135">
        <f>IF('Datos de Indicador'!AL115="No Dato",1,IF('Imputacion de Datos Indicador'!AL115&lt;&gt;"",1,0))</f>
        <v>0</v>
      </c>
      <c r="AM114" s="204">
        <f t="shared" si="2"/>
        <v>0</v>
      </c>
      <c r="AN114" s="44">
        <f t="shared" si="3"/>
        <v>0</v>
      </c>
    </row>
    <row r="115" spans="1:40" x14ac:dyDescent="0.25">
      <c r="A115" s="138" t="s">
        <v>86</v>
      </c>
      <c r="B115" s="139" t="s">
        <v>263</v>
      </c>
      <c r="C115" s="140">
        <v>802</v>
      </c>
      <c r="D115" s="135">
        <f>IF('Datos de Indicador'!D116="No Dato",1,IF('Imputacion de Datos Indicador'!D116&lt;&gt;"",1,0))</f>
        <v>0</v>
      </c>
      <c r="E115" s="135">
        <f>IF('Datos de Indicador'!E116="No Dato",1,IF('Imputacion de Datos Indicador'!E116&lt;&gt;"",1,0))</f>
        <v>0</v>
      </c>
      <c r="F115" s="135">
        <f>IF('Datos de Indicador'!F116="No Dato",1,IF('Imputacion de Datos Indicador'!F116&lt;&gt;"",1,0))</f>
        <v>0</v>
      </c>
      <c r="G115" s="135">
        <f>IF('Datos de Indicador'!G116="No Dato",1,IF('Imputacion de Datos Indicador'!G116&lt;&gt;"",1,0))</f>
        <v>0</v>
      </c>
      <c r="H115" s="135">
        <f>IF('Datos de Indicador'!H116="No Dato",1,IF('Imputacion de Datos Indicador'!H116&lt;&gt;"",1,0))</f>
        <v>0</v>
      </c>
      <c r="I115" s="135">
        <f>IF('Datos de Indicador'!I116="No Dato",1,IF('Imputacion de Datos Indicador'!I116&lt;&gt;"",1,0))</f>
        <v>0</v>
      </c>
      <c r="J115" s="135">
        <f>IF('Datos de Indicador'!J116="No Dato",1,IF('Imputacion de Datos Indicador'!J116&lt;&gt;"",1,0))</f>
        <v>0</v>
      </c>
      <c r="K115" s="135">
        <f>IF('Datos de Indicador'!K116="No Dato",1,IF('Imputacion de Datos Indicador'!K116&lt;&gt;"",1,0))</f>
        <v>0</v>
      </c>
      <c r="L115" s="135">
        <f>IF('Datos de Indicador'!L116="No Dato",1,IF('Imputacion de Datos Indicador'!L116&lt;&gt;"",1,0))</f>
        <v>0</v>
      </c>
      <c r="M115" s="135">
        <f>IF('Datos de Indicador'!M116="No Dato",1,IF('Imputacion de Datos Indicador'!M116&lt;&gt;"",1,0))</f>
        <v>0</v>
      </c>
      <c r="N115" s="135">
        <f>IF('Datos de Indicador'!N116="No Dato",1,IF('Imputacion de Datos Indicador'!N116&lt;&gt;"",1,0))</f>
        <v>0</v>
      </c>
      <c r="O115" s="135">
        <f>IF('Datos de Indicador'!O116="No Dato",1,IF('Imputacion de Datos Indicador'!O116&lt;&gt;"",1,0))</f>
        <v>0</v>
      </c>
      <c r="P115" s="135">
        <f>IF('Datos de Indicador'!P116="No Dato",1,IF('Imputacion de Datos Indicador'!P116&lt;&gt;"",1,0))</f>
        <v>0</v>
      </c>
      <c r="Q115" s="135">
        <f>IF('Datos de Indicador'!Q116="No Dato",1,IF('Imputacion de Datos Indicador'!Q116&lt;&gt;"",1,0))</f>
        <v>1</v>
      </c>
      <c r="R115" s="135">
        <f>IF('Datos de Indicador'!R116="No Dato",1,IF('Imputacion de Datos Indicador'!R116&lt;&gt;"",1,0))</f>
        <v>0</v>
      </c>
      <c r="S115" s="135">
        <f>IF('Datos de Indicador'!S116="No Dato",1,IF('Imputacion de Datos Indicador'!S116&lt;&gt;"",1,0))</f>
        <v>0</v>
      </c>
      <c r="T115" s="135">
        <f>IF('Datos de Indicador'!T116="No Dato",1,IF('Imputacion de Datos Indicador'!T116&lt;&gt;"",1,0))</f>
        <v>0</v>
      </c>
      <c r="U115" s="135">
        <f>IF('Datos de Indicador'!U116="No Dato",1,IF('Imputacion de Datos Indicador'!U116&lt;&gt;"",1,0))</f>
        <v>0</v>
      </c>
      <c r="V115" s="135">
        <f>IF('Datos de Indicador'!V116="No Dato",1,IF('Imputacion de Datos Indicador'!V116&lt;&gt;"",1,0))</f>
        <v>0</v>
      </c>
      <c r="W115" s="135">
        <f>IF('Datos de Indicador'!W116="No Dato",1,IF('Imputacion de Datos Indicador'!W116&lt;&gt;"",1,0))</f>
        <v>0</v>
      </c>
      <c r="X115" s="135">
        <f>IF('Datos de Indicador'!X116="No Dato",1,IF('Imputacion de Datos Indicador'!X116&lt;&gt;"",1,0))</f>
        <v>0</v>
      </c>
      <c r="Y115" s="135">
        <f>IF('Datos de Indicador'!Y116="No Dato",1,IF('Imputacion de Datos Indicador'!Y116&lt;&gt;"",1,0))</f>
        <v>0</v>
      </c>
      <c r="Z115" s="135">
        <f>IF('Datos de Indicador'!Z116="No Dato",1,IF('Imputacion de Datos Indicador'!Z116&lt;&gt;"",1,0))</f>
        <v>0</v>
      </c>
      <c r="AA115" s="135">
        <f>IF('Datos de Indicador'!AA116="No Dato",1,IF('Imputacion de Datos Indicador'!AA116&lt;&gt;"",1,0))</f>
        <v>0</v>
      </c>
      <c r="AB115" s="135">
        <f>IF('Datos de Indicador'!AB116="No Dato",1,IF('Imputacion de Datos Indicador'!AB116&lt;&gt;"",1,0))</f>
        <v>0</v>
      </c>
      <c r="AC115" s="135">
        <f>IF('Datos de Indicador'!AC116="No Dato",1,IF('Imputacion de Datos Indicador'!AC116&lt;&gt;"",1,0))</f>
        <v>0</v>
      </c>
      <c r="AD115" s="135">
        <f>IF('Datos de Indicador'!AD116="No Dato",1,IF('Imputacion de Datos Indicador'!AD116&lt;&gt;"",1,0))</f>
        <v>0</v>
      </c>
      <c r="AE115" s="135">
        <f>IF('Datos de Indicador'!AE116="No Dato",1,IF('Imputacion de Datos Indicador'!AE116&lt;&gt;"",1,0))</f>
        <v>0</v>
      </c>
      <c r="AF115" s="135">
        <f>IF('Datos de Indicador'!AF116="No Dato",1,IF('Imputacion de Datos Indicador'!AF116&lt;&gt;"",1,0))</f>
        <v>0</v>
      </c>
      <c r="AG115" s="135">
        <f>IF('Datos de Indicador'!AG116="No Dato",1,IF('Imputacion de Datos Indicador'!AG116&lt;&gt;"",1,0))</f>
        <v>0</v>
      </c>
      <c r="AH115" s="135">
        <f>IF('Datos de Indicador'!AH116="No Dato",1,IF('Imputacion de Datos Indicador'!AH116&lt;&gt;"",1,0))</f>
        <v>0</v>
      </c>
      <c r="AI115" s="135">
        <f>IF('Datos de Indicador'!AI116="No Dato",1,IF('Imputacion de Datos Indicador'!AI116&lt;&gt;"",1,0))</f>
        <v>0</v>
      </c>
      <c r="AJ115" s="135">
        <f>IF('Datos de Indicador'!AJ116="No Dato",1,IF('Imputacion de Datos Indicador'!AJ116&lt;&gt;"",1,0))</f>
        <v>0</v>
      </c>
      <c r="AK115" s="135">
        <f>IF('Datos de Indicador'!AK116="No Dato",1,IF('Imputacion de Datos Indicador'!AK116&lt;&gt;"",1,0))</f>
        <v>0</v>
      </c>
      <c r="AL115" s="135">
        <f>IF('Datos de Indicador'!AL116="No Dato",1,IF('Imputacion de Datos Indicador'!AL116&lt;&gt;"",1,0))</f>
        <v>0</v>
      </c>
      <c r="AM115" s="204">
        <f t="shared" si="2"/>
        <v>1</v>
      </c>
      <c r="AN115" s="44">
        <f t="shared" si="3"/>
        <v>2.8571428571428571E-2</v>
      </c>
    </row>
    <row r="116" spans="1:40" x14ac:dyDescent="0.25">
      <c r="A116" s="138" t="s">
        <v>86</v>
      </c>
      <c r="B116" s="139" t="s">
        <v>264</v>
      </c>
      <c r="C116" s="140">
        <v>803</v>
      </c>
      <c r="D116" s="135">
        <f>IF('Datos de Indicador'!D117="No Dato",1,IF('Imputacion de Datos Indicador'!D117&lt;&gt;"",1,0))</f>
        <v>0</v>
      </c>
      <c r="E116" s="135">
        <f>IF('Datos de Indicador'!E117="No Dato",1,IF('Imputacion de Datos Indicador'!E117&lt;&gt;"",1,0))</f>
        <v>1</v>
      </c>
      <c r="F116" s="135">
        <f>IF('Datos de Indicador'!F117="No Dato",1,IF('Imputacion de Datos Indicador'!F117&lt;&gt;"",1,0))</f>
        <v>0</v>
      </c>
      <c r="G116" s="135">
        <f>IF('Datos de Indicador'!G117="No Dato",1,IF('Imputacion de Datos Indicador'!G117&lt;&gt;"",1,0))</f>
        <v>0</v>
      </c>
      <c r="H116" s="135">
        <f>IF('Datos de Indicador'!H117="No Dato",1,IF('Imputacion de Datos Indicador'!H117&lt;&gt;"",1,0))</f>
        <v>0</v>
      </c>
      <c r="I116" s="135">
        <f>IF('Datos de Indicador'!I117="No Dato",1,IF('Imputacion de Datos Indicador'!I117&lt;&gt;"",1,0))</f>
        <v>0</v>
      </c>
      <c r="J116" s="135">
        <f>IF('Datos de Indicador'!J117="No Dato",1,IF('Imputacion de Datos Indicador'!J117&lt;&gt;"",1,0))</f>
        <v>0</v>
      </c>
      <c r="K116" s="135">
        <f>IF('Datos de Indicador'!K117="No Dato",1,IF('Imputacion de Datos Indicador'!K117&lt;&gt;"",1,0))</f>
        <v>0</v>
      </c>
      <c r="L116" s="135">
        <f>IF('Datos de Indicador'!L117="No Dato",1,IF('Imputacion de Datos Indicador'!L117&lt;&gt;"",1,0))</f>
        <v>0</v>
      </c>
      <c r="M116" s="135">
        <f>IF('Datos de Indicador'!M117="No Dato",1,IF('Imputacion de Datos Indicador'!M117&lt;&gt;"",1,0))</f>
        <v>0</v>
      </c>
      <c r="N116" s="135">
        <f>IF('Datos de Indicador'!N117="No Dato",1,IF('Imputacion de Datos Indicador'!N117&lt;&gt;"",1,0))</f>
        <v>0</v>
      </c>
      <c r="O116" s="135">
        <f>IF('Datos de Indicador'!O117="No Dato",1,IF('Imputacion de Datos Indicador'!O117&lt;&gt;"",1,0))</f>
        <v>0</v>
      </c>
      <c r="P116" s="135">
        <f>IF('Datos de Indicador'!P117="No Dato",1,IF('Imputacion de Datos Indicador'!P117&lt;&gt;"",1,0))</f>
        <v>0</v>
      </c>
      <c r="Q116" s="135">
        <f>IF('Datos de Indicador'!Q117="No Dato",1,IF('Imputacion de Datos Indicador'!Q117&lt;&gt;"",1,0))</f>
        <v>0</v>
      </c>
      <c r="R116" s="135">
        <f>IF('Datos de Indicador'!R117="No Dato",1,IF('Imputacion de Datos Indicador'!R117&lt;&gt;"",1,0))</f>
        <v>0</v>
      </c>
      <c r="S116" s="135">
        <f>IF('Datos de Indicador'!S117="No Dato",1,IF('Imputacion de Datos Indicador'!S117&lt;&gt;"",1,0))</f>
        <v>0</v>
      </c>
      <c r="T116" s="135">
        <f>IF('Datos de Indicador'!T117="No Dato",1,IF('Imputacion de Datos Indicador'!T117&lt;&gt;"",1,0))</f>
        <v>0</v>
      </c>
      <c r="U116" s="135">
        <f>IF('Datos de Indicador'!U117="No Dato",1,IF('Imputacion de Datos Indicador'!U117&lt;&gt;"",1,0))</f>
        <v>0</v>
      </c>
      <c r="V116" s="135">
        <f>IF('Datos de Indicador'!V117="No Dato",1,IF('Imputacion de Datos Indicador'!V117&lt;&gt;"",1,0))</f>
        <v>0</v>
      </c>
      <c r="W116" s="135">
        <f>IF('Datos de Indicador'!W117="No Dato",1,IF('Imputacion de Datos Indicador'!W117&lt;&gt;"",1,0))</f>
        <v>0</v>
      </c>
      <c r="X116" s="135">
        <f>IF('Datos de Indicador'!X117="No Dato",1,IF('Imputacion de Datos Indicador'!X117&lt;&gt;"",1,0))</f>
        <v>0</v>
      </c>
      <c r="Y116" s="135">
        <f>IF('Datos de Indicador'!Y117="No Dato",1,IF('Imputacion de Datos Indicador'!Y117&lt;&gt;"",1,0))</f>
        <v>0</v>
      </c>
      <c r="Z116" s="135">
        <f>IF('Datos de Indicador'!Z117="No Dato",1,IF('Imputacion de Datos Indicador'!Z117&lt;&gt;"",1,0))</f>
        <v>0</v>
      </c>
      <c r="AA116" s="135">
        <f>IF('Datos de Indicador'!AA117="No Dato",1,IF('Imputacion de Datos Indicador'!AA117&lt;&gt;"",1,0))</f>
        <v>0</v>
      </c>
      <c r="AB116" s="135">
        <f>IF('Datos de Indicador'!AB117="No Dato",1,IF('Imputacion de Datos Indicador'!AB117&lt;&gt;"",1,0))</f>
        <v>0</v>
      </c>
      <c r="AC116" s="135">
        <f>IF('Datos de Indicador'!AC117="No Dato",1,IF('Imputacion de Datos Indicador'!AC117&lt;&gt;"",1,0))</f>
        <v>0</v>
      </c>
      <c r="AD116" s="135">
        <f>IF('Datos de Indicador'!AD117="No Dato",1,IF('Imputacion de Datos Indicador'!AD117&lt;&gt;"",1,0))</f>
        <v>0</v>
      </c>
      <c r="AE116" s="135">
        <f>IF('Datos de Indicador'!AE117="No Dato",1,IF('Imputacion de Datos Indicador'!AE117&lt;&gt;"",1,0))</f>
        <v>0</v>
      </c>
      <c r="AF116" s="135">
        <f>IF('Datos de Indicador'!AF117="No Dato",1,IF('Imputacion de Datos Indicador'!AF117&lt;&gt;"",1,0))</f>
        <v>0</v>
      </c>
      <c r="AG116" s="135">
        <f>IF('Datos de Indicador'!AG117="No Dato",1,IF('Imputacion de Datos Indicador'!AG117&lt;&gt;"",1,0))</f>
        <v>0</v>
      </c>
      <c r="AH116" s="135">
        <f>IF('Datos de Indicador'!AH117="No Dato",1,IF('Imputacion de Datos Indicador'!AH117&lt;&gt;"",1,0))</f>
        <v>0</v>
      </c>
      <c r="AI116" s="135">
        <f>IF('Datos de Indicador'!AI117="No Dato",1,IF('Imputacion de Datos Indicador'!AI117&lt;&gt;"",1,0))</f>
        <v>0</v>
      </c>
      <c r="AJ116" s="135">
        <f>IF('Datos de Indicador'!AJ117="No Dato",1,IF('Imputacion de Datos Indicador'!AJ117&lt;&gt;"",1,0))</f>
        <v>0</v>
      </c>
      <c r="AK116" s="135">
        <f>IF('Datos de Indicador'!AK117="No Dato",1,IF('Imputacion de Datos Indicador'!AK117&lt;&gt;"",1,0))</f>
        <v>0</v>
      </c>
      <c r="AL116" s="135">
        <f>IF('Datos de Indicador'!AL117="No Dato",1,IF('Imputacion de Datos Indicador'!AL117&lt;&gt;"",1,0))</f>
        <v>0</v>
      </c>
      <c r="AM116" s="204">
        <f t="shared" si="2"/>
        <v>1</v>
      </c>
      <c r="AN116" s="44">
        <f t="shared" si="3"/>
        <v>2.8571428571428571E-2</v>
      </c>
    </row>
    <row r="117" spans="1:40" x14ac:dyDescent="0.25">
      <c r="A117" s="138" t="s">
        <v>86</v>
      </c>
      <c r="B117" s="139" t="s">
        <v>265</v>
      </c>
      <c r="C117" s="140">
        <v>804</v>
      </c>
      <c r="D117" s="135">
        <f>IF('Datos de Indicador'!D118="No Dato",1,IF('Imputacion de Datos Indicador'!D118&lt;&gt;"",1,0))</f>
        <v>0</v>
      </c>
      <c r="E117" s="135">
        <f>IF('Datos de Indicador'!E118="No Dato",1,IF('Imputacion de Datos Indicador'!E118&lt;&gt;"",1,0))</f>
        <v>0</v>
      </c>
      <c r="F117" s="135">
        <f>IF('Datos de Indicador'!F118="No Dato",1,IF('Imputacion de Datos Indicador'!F118&lt;&gt;"",1,0))</f>
        <v>0</v>
      </c>
      <c r="G117" s="135">
        <f>IF('Datos de Indicador'!G118="No Dato",1,IF('Imputacion de Datos Indicador'!G118&lt;&gt;"",1,0))</f>
        <v>0</v>
      </c>
      <c r="H117" s="135">
        <f>IF('Datos de Indicador'!H118="No Dato",1,IF('Imputacion de Datos Indicador'!H118&lt;&gt;"",1,0))</f>
        <v>0</v>
      </c>
      <c r="I117" s="135">
        <f>IF('Datos de Indicador'!I118="No Dato",1,IF('Imputacion de Datos Indicador'!I118&lt;&gt;"",1,0))</f>
        <v>0</v>
      </c>
      <c r="J117" s="135">
        <f>IF('Datos de Indicador'!J118="No Dato",1,IF('Imputacion de Datos Indicador'!J118&lt;&gt;"",1,0))</f>
        <v>0</v>
      </c>
      <c r="K117" s="135">
        <f>IF('Datos de Indicador'!K118="No Dato",1,IF('Imputacion de Datos Indicador'!K118&lt;&gt;"",1,0))</f>
        <v>0</v>
      </c>
      <c r="L117" s="135">
        <f>IF('Datos de Indicador'!L118="No Dato",1,IF('Imputacion de Datos Indicador'!L118&lt;&gt;"",1,0))</f>
        <v>0</v>
      </c>
      <c r="M117" s="135">
        <f>IF('Datos de Indicador'!M118="No Dato",1,IF('Imputacion de Datos Indicador'!M118&lt;&gt;"",1,0))</f>
        <v>0</v>
      </c>
      <c r="N117" s="135">
        <f>IF('Datos de Indicador'!N118="No Dato",1,IF('Imputacion de Datos Indicador'!N118&lt;&gt;"",1,0))</f>
        <v>0</v>
      </c>
      <c r="O117" s="135">
        <f>IF('Datos de Indicador'!O118="No Dato",1,IF('Imputacion de Datos Indicador'!O118&lt;&gt;"",1,0))</f>
        <v>0</v>
      </c>
      <c r="P117" s="135">
        <f>IF('Datos de Indicador'!P118="No Dato",1,IF('Imputacion de Datos Indicador'!P118&lt;&gt;"",1,0))</f>
        <v>0</v>
      </c>
      <c r="Q117" s="135">
        <f>IF('Datos de Indicador'!Q118="No Dato",1,IF('Imputacion de Datos Indicador'!Q118&lt;&gt;"",1,0))</f>
        <v>1</v>
      </c>
      <c r="R117" s="135">
        <f>IF('Datos de Indicador'!R118="No Dato",1,IF('Imputacion de Datos Indicador'!R118&lt;&gt;"",1,0))</f>
        <v>0</v>
      </c>
      <c r="S117" s="135">
        <f>IF('Datos de Indicador'!S118="No Dato",1,IF('Imputacion de Datos Indicador'!S118&lt;&gt;"",1,0))</f>
        <v>0</v>
      </c>
      <c r="T117" s="135">
        <f>IF('Datos de Indicador'!T118="No Dato",1,IF('Imputacion de Datos Indicador'!T118&lt;&gt;"",1,0))</f>
        <v>0</v>
      </c>
      <c r="U117" s="135">
        <f>IF('Datos de Indicador'!U118="No Dato",1,IF('Imputacion de Datos Indicador'!U118&lt;&gt;"",1,0))</f>
        <v>0</v>
      </c>
      <c r="V117" s="135">
        <f>IF('Datos de Indicador'!V118="No Dato",1,IF('Imputacion de Datos Indicador'!V118&lt;&gt;"",1,0))</f>
        <v>0</v>
      </c>
      <c r="W117" s="135">
        <f>IF('Datos de Indicador'!W118="No Dato",1,IF('Imputacion de Datos Indicador'!W118&lt;&gt;"",1,0))</f>
        <v>0</v>
      </c>
      <c r="X117" s="135">
        <f>IF('Datos de Indicador'!X118="No Dato",1,IF('Imputacion de Datos Indicador'!X118&lt;&gt;"",1,0))</f>
        <v>0</v>
      </c>
      <c r="Y117" s="135">
        <f>IF('Datos de Indicador'!Y118="No Dato",1,IF('Imputacion de Datos Indicador'!Y118&lt;&gt;"",1,0))</f>
        <v>0</v>
      </c>
      <c r="Z117" s="135">
        <f>IF('Datos de Indicador'!Z118="No Dato",1,IF('Imputacion de Datos Indicador'!Z118&lt;&gt;"",1,0))</f>
        <v>0</v>
      </c>
      <c r="AA117" s="135">
        <f>IF('Datos de Indicador'!AA118="No Dato",1,IF('Imputacion de Datos Indicador'!AA118&lt;&gt;"",1,0))</f>
        <v>0</v>
      </c>
      <c r="AB117" s="135">
        <f>IF('Datos de Indicador'!AB118="No Dato",1,IF('Imputacion de Datos Indicador'!AB118&lt;&gt;"",1,0))</f>
        <v>0</v>
      </c>
      <c r="AC117" s="135">
        <f>IF('Datos de Indicador'!AC118="No Dato",1,IF('Imputacion de Datos Indicador'!AC118&lt;&gt;"",1,0))</f>
        <v>0</v>
      </c>
      <c r="AD117" s="135">
        <f>IF('Datos de Indicador'!AD118="No Dato",1,IF('Imputacion de Datos Indicador'!AD118&lt;&gt;"",1,0))</f>
        <v>0</v>
      </c>
      <c r="AE117" s="135">
        <f>IF('Datos de Indicador'!AE118="No Dato",1,IF('Imputacion de Datos Indicador'!AE118&lt;&gt;"",1,0))</f>
        <v>0</v>
      </c>
      <c r="AF117" s="135">
        <f>IF('Datos de Indicador'!AF118="No Dato",1,IF('Imputacion de Datos Indicador'!AF118&lt;&gt;"",1,0))</f>
        <v>0</v>
      </c>
      <c r="AG117" s="135">
        <f>IF('Datos de Indicador'!AG118="No Dato",1,IF('Imputacion de Datos Indicador'!AG118&lt;&gt;"",1,0))</f>
        <v>0</v>
      </c>
      <c r="AH117" s="135">
        <f>IF('Datos de Indicador'!AH118="No Dato",1,IF('Imputacion de Datos Indicador'!AH118&lt;&gt;"",1,0))</f>
        <v>0</v>
      </c>
      <c r="AI117" s="135">
        <f>IF('Datos de Indicador'!AI118="No Dato",1,IF('Imputacion de Datos Indicador'!AI118&lt;&gt;"",1,0))</f>
        <v>0</v>
      </c>
      <c r="AJ117" s="135">
        <f>IF('Datos de Indicador'!AJ118="No Dato",1,IF('Imputacion de Datos Indicador'!AJ118&lt;&gt;"",1,0))</f>
        <v>0</v>
      </c>
      <c r="AK117" s="135">
        <f>IF('Datos de Indicador'!AK118="No Dato",1,IF('Imputacion de Datos Indicador'!AK118&lt;&gt;"",1,0))</f>
        <v>0</v>
      </c>
      <c r="AL117" s="135">
        <f>IF('Datos de Indicador'!AL118="No Dato",1,IF('Imputacion de Datos Indicador'!AL118&lt;&gt;"",1,0))</f>
        <v>0</v>
      </c>
      <c r="AM117" s="204">
        <f t="shared" si="2"/>
        <v>1</v>
      </c>
      <c r="AN117" s="44">
        <f t="shared" si="3"/>
        <v>2.8571428571428571E-2</v>
      </c>
    </row>
    <row r="118" spans="1:40" x14ac:dyDescent="0.25">
      <c r="A118" s="138" t="s">
        <v>86</v>
      </c>
      <c r="B118" s="139" t="s">
        <v>172</v>
      </c>
      <c r="C118" s="140">
        <v>805</v>
      </c>
      <c r="D118" s="135">
        <f>IF('Datos de Indicador'!D119="No Dato",1,IF('Imputacion de Datos Indicador'!D119&lt;&gt;"",1,0))</f>
        <v>0</v>
      </c>
      <c r="E118" s="135">
        <f>IF('Datos de Indicador'!E119="No Dato",1,IF('Imputacion de Datos Indicador'!E119&lt;&gt;"",1,0))</f>
        <v>0</v>
      </c>
      <c r="F118" s="135">
        <f>IF('Datos de Indicador'!F119="No Dato",1,IF('Imputacion de Datos Indicador'!F119&lt;&gt;"",1,0))</f>
        <v>0</v>
      </c>
      <c r="G118" s="135">
        <f>IF('Datos de Indicador'!G119="No Dato",1,IF('Imputacion de Datos Indicador'!G119&lt;&gt;"",1,0))</f>
        <v>0</v>
      </c>
      <c r="H118" s="135">
        <f>IF('Datos de Indicador'!H119="No Dato",1,IF('Imputacion de Datos Indicador'!H119&lt;&gt;"",1,0))</f>
        <v>0</v>
      </c>
      <c r="I118" s="135">
        <f>IF('Datos de Indicador'!I119="No Dato",1,IF('Imputacion de Datos Indicador'!I119&lt;&gt;"",1,0))</f>
        <v>0</v>
      </c>
      <c r="J118" s="135">
        <f>IF('Datos de Indicador'!J119="No Dato",1,IF('Imputacion de Datos Indicador'!J119&lt;&gt;"",1,0))</f>
        <v>0</v>
      </c>
      <c r="K118" s="135">
        <f>IF('Datos de Indicador'!K119="No Dato",1,IF('Imputacion de Datos Indicador'!K119&lt;&gt;"",1,0))</f>
        <v>0</v>
      </c>
      <c r="L118" s="135">
        <f>IF('Datos de Indicador'!L119="No Dato",1,IF('Imputacion de Datos Indicador'!L119&lt;&gt;"",1,0))</f>
        <v>0</v>
      </c>
      <c r="M118" s="135">
        <f>IF('Datos de Indicador'!M119="No Dato",1,IF('Imputacion de Datos Indicador'!M119&lt;&gt;"",1,0))</f>
        <v>0</v>
      </c>
      <c r="N118" s="135">
        <f>IF('Datos de Indicador'!N119="No Dato",1,IF('Imputacion de Datos Indicador'!N119&lt;&gt;"",1,0))</f>
        <v>0</v>
      </c>
      <c r="O118" s="135">
        <f>IF('Datos de Indicador'!O119="No Dato",1,IF('Imputacion de Datos Indicador'!O119&lt;&gt;"",1,0))</f>
        <v>0</v>
      </c>
      <c r="P118" s="135">
        <f>IF('Datos de Indicador'!P119="No Dato",1,IF('Imputacion de Datos Indicador'!P119&lt;&gt;"",1,0))</f>
        <v>0</v>
      </c>
      <c r="Q118" s="135">
        <f>IF('Datos de Indicador'!Q119="No Dato",1,IF('Imputacion de Datos Indicador'!Q119&lt;&gt;"",1,0))</f>
        <v>0</v>
      </c>
      <c r="R118" s="135">
        <f>IF('Datos de Indicador'!R119="No Dato",1,IF('Imputacion de Datos Indicador'!R119&lt;&gt;"",1,0))</f>
        <v>0</v>
      </c>
      <c r="S118" s="135">
        <f>IF('Datos de Indicador'!S119="No Dato",1,IF('Imputacion de Datos Indicador'!S119&lt;&gt;"",1,0))</f>
        <v>0</v>
      </c>
      <c r="T118" s="135">
        <f>IF('Datos de Indicador'!T119="No Dato",1,IF('Imputacion de Datos Indicador'!T119&lt;&gt;"",1,0))</f>
        <v>0</v>
      </c>
      <c r="U118" s="135">
        <f>IF('Datos de Indicador'!U119="No Dato",1,IF('Imputacion de Datos Indicador'!U119&lt;&gt;"",1,0))</f>
        <v>0</v>
      </c>
      <c r="V118" s="135">
        <f>IF('Datos de Indicador'!V119="No Dato",1,IF('Imputacion de Datos Indicador'!V119&lt;&gt;"",1,0))</f>
        <v>0</v>
      </c>
      <c r="W118" s="135">
        <f>IF('Datos de Indicador'!W119="No Dato",1,IF('Imputacion de Datos Indicador'!W119&lt;&gt;"",1,0))</f>
        <v>0</v>
      </c>
      <c r="X118" s="135">
        <f>IF('Datos de Indicador'!X119="No Dato",1,IF('Imputacion de Datos Indicador'!X119&lt;&gt;"",1,0))</f>
        <v>0</v>
      </c>
      <c r="Y118" s="135">
        <f>IF('Datos de Indicador'!Y119="No Dato",1,IF('Imputacion de Datos Indicador'!Y119&lt;&gt;"",1,0))</f>
        <v>0</v>
      </c>
      <c r="Z118" s="135">
        <f>IF('Datos de Indicador'!Z119="No Dato",1,IF('Imputacion de Datos Indicador'!Z119&lt;&gt;"",1,0))</f>
        <v>0</v>
      </c>
      <c r="AA118" s="135">
        <f>IF('Datos de Indicador'!AA119="No Dato",1,IF('Imputacion de Datos Indicador'!AA119&lt;&gt;"",1,0))</f>
        <v>0</v>
      </c>
      <c r="AB118" s="135">
        <f>IF('Datos de Indicador'!AB119="No Dato",1,IF('Imputacion de Datos Indicador'!AB119&lt;&gt;"",1,0))</f>
        <v>0</v>
      </c>
      <c r="AC118" s="135">
        <f>IF('Datos de Indicador'!AC119="No Dato",1,IF('Imputacion de Datos Indicador'!AC119&lt;&gt;"",1,0))</f>
        <v>0</v>
      </c>
      <c r="AD118" s="135">
        <f>IF('Datos de Indicador'!AD119="No Dato",1,IF('Imputacion de Datos Indicador'!AD119&lt;&gt;"",1,0))</f>
        <v>0</v>
      </c>
      <c r="AE118" s="135">
        <f>IF('Datos de Indicador'!AE119="No Dato",1,IF('Imputacion de Datos Indicador'!AE119&lt;&gt;"",1,0))</f>
        <v>0</v>
      </c>
      <c r="AF118" s="135">
        <f>IF('Datos de Indicador'!AF119="No Dato",1,IF('Imputacion de Datos Indicador'!AF119&lt;&gt;"",1,0))</f>
        <v>0</v>
      </c>
      <c r="AG118" s="135">
        <f>IF('Datos de Indicador'!AG119="No Dato",1,IF('Imputacion de Datos Indicador'!AG119&lt;&gt;"",1,0))</f>
        <v>0</v>
      </c>
      <c r="AH118" s="135">
        <f>IF('Datos de Indicador'!AH119="No Dato",1,IF('Imputacion de Datos Indicador'!AH119&lt;&gt;"",1,0))</f>
        <v>0</v>
      </c>
      <c r="AI118" s="135">
        <f>IF('Datos de Indicador'!AI119="No Dato",1,IF('Imputacion de Datos Indicador'!AI119&lt;&gt;"",1,0))</f>
        <v>0</v>
      </c>
      <c r="AJ118" s="135">
        <f>IF('Datos de Indicador'!AJ119="No Dato",1,IF('Imputacion de Datos Indicador'!AJ119&lt;&gt;"",1,0))</f>
        <v>0</v>
      </c>
      <c r="AK118" s="135">
        <f>IF('Datos de Indicador'!AK119="No Dato",1,IF('Imputacion de Datos Indicador'!AK119&lt;&gt;"",1,0))</f>
        <v>0</v>
      </c>
      <c r="AL118" s="135">
        <f>IF('Datos de Indicador'!AL119="No Dato",1,IF('Imputacion de Datos Indicador'!AL119&lt;&gt;"",1,0))</f>
        <v>0</v>
      </c>
      <c r="AM118" s="204">
        <f t="shared" si="2"/>
        <v>0</v>
      </c>
      <c r="AN118" s="44">
        <f t="shared" si="3"/>
        <v>0</v>
      </c>
    </row>
    <row r="119" spans="1:40" x14ac:dyDescent="0.25">
      <c r="A119" s="138" t="s">
        <v>86</v>
      </c>
      <c r="B119" s="139" t="s">
        <v>266</v>
      </c>
      <c r="C119" s="140">
        <v>806</v>
      </c>
      <c r="D119" s="135">
        <f>IF('Datos de Indicador'!D120="No Dato",1,IF('Imputacion de Datos Indicador'!D120&lt;&gt;"",1,0))</f>
        <v>0</v>
      </c>
      <c r="E119" s="135">
        <f>IF('Datos de Indicador'!E120="No Dato",1,IF('Imputacion de Datos Indicador'!E120&lt;&gt;"",1,0))</f>
        <v>0</v>
      </c>
      <c r="F119" s="135">
        <f>IF('Datos de Indicador'!F120="No Dato",1,IF('Imputacion de Datos Indicador'!F120&lt;&gt;"",1,0))</f>
        <v>0</v>
      </c>
      <c r="G119" s="135">
        <f>IF('Datos de Indicador'!G120="No Dato",1,IF('Imputacion de Datos Indicador'!G120&lt;&gt;"",1,0))</f>
        <v>0</v>
      </c>
      <c r="H119" s="135">
        <f>IF('Datos de Indicador'!H120="No Dato",1,IF('Imputacion de Datos Indicador'!H120&lt;&gt;"",1,0))</f>
        <v>0</v>
      </c>
      <c r="I119" s="135">
        <f>IF('Datos de Indicador'!I120="No Dato",1,IF('Imputacion de Datos Indicador'!I120&lt;&gt;"",1,0))</f>
        <v>0</v>
      </c>
      <c r="J119" s="135">
        <f>IF('Datos de Indicador'!J120="No Dato",1,IF('Imputacion de Datos Indicador'!J120&lt;&gt;"",1,0))</f>
        <v>0</v>
      </c>
      <c r="K119" s="135">
        <f>IF('Datos de Indicador'!K120="No Dato",1,IF('Imputacion de Datos Indicador'!K120&lt;&gt;"",1,0))</f>
        <v>0</v>
      </c>
      <c r="L119" s="135">
        <f>IF('Datos de Indicador'!L120="No Dato",1,IF('Imputacion de Datos Indicador'!L120&lt;&gt;"",1,0))</f>
        <v>0</v>
      </c>
      <c r="M119" s="135">
        <f>IF('Datos de Indicador'!M120="No Dato",1,IF('Imputacion de Datos Indicador'!M120&lt;&gt;"",1,0))</f>
        <v>0</v>
      </c>
      <c r="N119" s="135">
        <f>IF('Datos de Indicador'!N120="No Dato",1,IF('Imputacion de Datos Indicador'!N120&lt;&gt;"",1,0))</f>
        <v>0</v>
      </c>
      <c r="O119" s="135">
        <f>IF('Datos de Indicador'!O120="No Dato",1,IF('Imputacion de Datos Indicador'!O120&lt;&gt;"",1,0))</f>
        <v>0</v>
      </c>
      <c r="P119" s="135">
        <f>IF('Datos de Indicador'!P120="No Dato",1,IF('Imputacion de Datos Indicador'!P120&lt;&gt;"",1,0))</f>
        <v>0</v>
      </c>
      <c r="Q119" s="135">
        <f>IF('Datos de Indicador'!Q120="No Dato",1,IF('Imputacion de Datos Indicador'!Q120&lt;&gt;"",1,0))</f>
        <v>0</v>
      </c>
      <c r="R119" s="135">
        <f>IF('Datos de Indicador'!R120="No Dato",1,IF('Imputacion de Datos Indicador'!R120&lt;&gt;"",1,0))</f>
        <v>0</v>
      </c>
      <c r="S119" s="135">
        <f>IF('Datos de Indicador'!S120="No Dato",1,IF('Imputacion de Datos Indicador'!S120&lt;&gt;"",1,0))</f>
        <v>0</v>
      </c>
      <c r="T119" s="135">
        <f>IF('Datos de Indicador'!T120="No Dato",1,IF('Imputacion de Datos Indicador'!T120&lt;&gt;"",1,0))</f>
        <v>0</v>
      </c>
      <c r="U119" s="135">
        <f>IF('Datos de Indicador'!U120="No Dato",1,IF('Imputacion de Datos Indicador'!U120&lt;&gt;"",1,0))</f>
        <v>0</v>
      </c>
      <c r="V119" s="135">
        <f>IF('Datos de Indicador'!V120="No Dato",1,IF('Imputacion de Datos Indicador'!V120&lt;&gt;"",1,0))</f>
        <v>0</v>
      </c>
      <c r="W119" s="135">
        <f>IF('Datos de Indicador'!W120="No Dato",1,IF('Imputacion de Datos Indicador'!W120&lt;&gt;"",1,0))</f>
        <v>0</v>
      </c>
      <c r="X119" s="135">
        <f>IF('Datos de Indicador'!X120="No Dato",1,IF('Imputacion de Datos Indicador'!X120&lt;&gt;"",1,0))</f>
        <v>0</v>
      </c>
      <c r="Y119" s="135">
        <f>IF('Datos de Indicador'!Y120="No Dato",1,IF('Imputacion de Datos Indicador'!Y120&lt;&gt;"",1,0))</f>
        <v>0</v>
      </c>
      <c r="Z119" s="135">
        <f>IF('Datos de Indicador'!Z120="No Dato",1,IF('Imputacion de Datos Indicador'!Z120&lt;&gt;"",1,0))</f>
        <v>0</v>
      </c>
      <c r="AA119" s="135">
        <f>IF('Datos de Indicador'!AA120="No Dato",1,IF('Imputacion de Datos Indicador'!AA120&lt;&gt;"",1,0))</f>
        <v>0</v>
      </c>
      <c r="AB119" s="135">
        <f>IF('Datos de Indicador'!AB120="No Dato",1,IF('Imputacion de Datos Indicador'!AB120&lt;&gt;"",1,0))</f>
        <v>0</v>
      </c>
      <c r="AC119" s="135">
        <f>IF('Datos de Indicador'!AC120="No Dato",1,IF('Imputacion de Datos Indicador'!AC120&lt;&gt;"",1,0))</f>
        <v>0</v>
      </c>
      <c r="AD119" s="135">
        <f>IF('Datos de Indicador'!AD120="No Dato",1,IF('Imputacion de Datos Indicador'!AD120&lt;&gt;"",1,0))</f>
        <v>0</v>
      </c>
      <c r="AE119" s="135">
        <f>IF('Datos de Indicador'!AE120="No Dato",1,IF('Imputacion de Datos Indicador'!AE120&lt;&gt;"",1,0))</f>
        <v>0</v>
      </c>
      <c r="AF119" s="135">
        <f>IF('Datos de Indicador'!AF120="No Dato",1,IF('Imputacion de Datos Indicador'!AF120&lt;&gt;"",1,0))</f>
        <v>0</v>
      </c>
      <c r="AG119" s="135">
        <f>IF('Datos de Indicador'!AG120="No Dato",1,IF('Imputacion de Datos Indicador'!AG120&lt;&gt;"",1,0))</f>
        <v>0</v>
      </c>
      <c r="AH119" s="135">
        <f>IF('Datos de Indicador'!AH120="No Dato",1,IF('Imputacion de Datos Indicador'!AH120&lt;&gt;"",1,0))</f>
        <v>0</v>
      </c>
      <c r="AI119" s="135">
        <f>IF('Datos de Indicador'!AI120="No Dato",1,IF('Imputacion de Datos Indicador'!AI120&lt;&gt;"",1,0))</f>
        <v>0</v>
      </c>
      <c r="AJ119" s="135">
        <f>IF('Datos de Indicador'!AJ120="No Dato",1,IF('Imputacion de Datos Indicador'!AJ120&lt;&gt;"",1,0))</f>
        <v>0</v>
      </c>
      <c r="AK119" s="135">
        <f>IF('Datos de Indicador'!AK120="No Dato",1,IF('Imputacion de Datos Indicador'!AK120&lt;&gt;"",1,0))</f>
        <v>0</v>
      </c>
      <c r="AL119" s="135">
        <f>IF('Datos de Indicador'!AL120="No Dato",1,IF('Imputacion de Datos Indicador'!AL120&lt;&gt;"",1,0))</f>
        <v>0</v>
      </c>
      <c r="AM119" s="204">
        <f t="shared" si="2"/>
        <v>0</v>
      </c>
      <c r="AN119" s="44">
        <f t="shared" si="3"/>
        <v>0</v>
      </c>
    </row>
    <row r="120" spans="1:40" x14ac:dyDescent="0.25">
      <c r="A120" s="138" t="s">
        <v>86</v>
      </c>
      <c r="B120" s="139" t="s">
        <v>193</v>
      </c>
      <c r="C120" s="140">
        <v>807</v>
      </c>
      <c r="D120" s="135">
        <f>IF('Datos de Indicador'!D121="No Dato",1,IF('Imputacion de Datos Indicador'!D121&lt;&gt;"",1,0))</f>
        <v>0</v>
      </c>
      <c r="E120" s="135">
        <f>IF('Datos de Indicador'!E121="No Dato",1,IF('Imputacion de Datos Indicador'!E121&lt;&gt;"",1,0))</f>
        <v>0</v>
      </c>
      <c r="F120" s="135">
        <f>IF('Datos de Indicador'!F121="No Dato",1,IF('Imputacion de Datos Indicador'!F121&lt;&gt;"",1,0))</f>
        <v>0</v>
      </c>
      <c r="G120" s="135">
        <f>IF('Datos de Indicador'!G121="No Dato",1,IF('Imputacion de Datos Indicador'!G121&lt;&gt;"",1,0))</f>
        <v>0</v>
      </c>
      <c r="H120" s="135">
        <f>IF('Datos de Indicador'!H121="No Dato",1,IF('Imputacion de Datos Indicador'!H121&lt;&gt;"",1,0))</f>
        <v>0</v>
      </c>
      <c r="I120" s="135">
        <f>IF('Datos de Indicador'!I121="No Dato",1,IF('Imputacion de Datos Indicador'!I121&lt;&gt;"",1,0))</f>
        <v>0</v>
      </c>
      <c r="J120" s="135">
        <f>IF('Datos de Indicador'!J121="No Dato",1,IF('Imputacion de Datos Indicador'!J121&lt;&gt;"",1,0))</f>
        <v>0</v>
      </c>
      <c r="K120" s="135">
        <f>IF('Datos de Indicador'!K121="No Dato",1,IF('Imputacion de Datos Indicador'!K121&lt;&gt;"",1,0))</f>
        <v>0</v>
      </c>
      <c r="L120" s="135">
        <f>IF('Datos de Indicador'!L121="No Dato",1,IF('Imputacion de Datos Indicador'!L121&lt;&gt;"",1,0))</f>
        <v>0</v>
      </c>
      <c r="M120" s="135">
        <f>IF('Datos de Indicador'!M121="No Dato",1,IF('Imputacion de Datos Indicador'!M121&lt;&gt;"",1,0))</f>
        <v>0</v>
      </c>
      <c r="N120" s="135">
        <f>IF('Datos de Indicador'!N121="No Dato",1,IF('Imputacion de Datos Indicador'!N121&lt;&gt;"",1,0))</f>
        <v>0</v>
      </c>
      <c r="O120" s="135">
        <f>IF('Datos de Indicador'!O121="No Dato",1,IF('Imputacion de Datos Indicador'!O121&lt;&gt;"",1,0))</f>
        <v>0</v>
      </c>
      <c r="P120" s="135">
        <f>IF('Datos de Indicador'!P121="No Dato",1,IF('Imputacion de Datos Indicador'!P121&lt;&gt;"",1,0))</f>
        <v>0</v>
      </c>
      <c r="Q120" s="135">
        <f>IF('Datos de Indicador'!Q121="No Dato",1,IF('Imputacion de Datos Indicador'!Q121&lt;&gt;"",1,0))</f>
        <v>1</v>
      </c>
      <c r="R120" s="135">
        <f>IF('Datos de Indicador'!R121="No Dato",1,IF('Imputacion de Datos Indicador'!R121&lt;&gt;"",1,0))</f>
        <v>0</v>
      </c>
      <c r="S120" s="135">
        <f>IF('Datos de Indicador'!S121="No Dato",1,IF('Imputacion de Datos Indicador'!S121&lt;&gt;"",1,0))</f>
        <v>0</v>
      </c>
      <c r="T120" s="135">
        <f>IF('Datos de Indicador'!T121="No Dato",1,IF('Imputacion de Datos Indicador'!T121&lt;&gt;"",1,0))</f>
        <v>0</v>
      </c>
      <c r="U120" s="135">
        <f>IF('Datos de Indicador'!U121="No Dato",1,IF('Imputacion de Datos Indicador'!U121&lt;&gt;"",1,0))</f>
        <v>0</v>
      </c>
      <c r="V120" s="135">
        <f>IF('Datos de Indicador'!V121="No Dato",1,IF('Imputacion de Datos Indicador'!V121&lt;&gt;"",1,0))</f>
        <v>0</v>
      </c>
      <c r="W120" s="135">
        <f>IF('Datos de Indicador'!W121="No Dato",1,IF('Imputacion de Datos Indicador'!W121&lt;&gt;"",1,0))</f>
        <v>0</v>
      </c>
      <c r="X120" s="135">
        <f>IF('Datos de Indicador'!X121="No Dato",1,IF('Imputacion de Datos Indicador'!X121&lt;&gt;"",1,0))</f>
        <v>0</v>
      </c>
      <c r="Y120" s="135">
        <f>IF('Datos de Indicador'!Y121="No Dato",1,IF('Imputacion de Datos Indicador'!Y121&lt;&gt;"",1,0))</f>
        <v>0</v>
      </c>
      <c r="Z120" s="135">
        <f>IF('Datos de Indicador'!Z121="No Dato",1,IF('Imputacion de Datos Indicador'!Z121&lt;&gt;"",1,0))</f>
        <v>0</v>
      </c>
      <c r="AA120" s="135">
        <f>IF('Datos de Indicador'!AA121="No Dato",1,IF('Imputacion de Datos Indicador'!AA121&lt;&gt;"",1,0))</f>
        <v>0</v>
      </c>
      <c r="AB120" s="135">
        <f>IF('Datos de Indicador'!AB121="No Dato",1,IF('Imputacion de Datos Indicador'!AB121&lt;&gt;"",1,0))</f>
        <v>0</v>
      </c>
      <c r="AC120" s="135">
        <f>IF('Datos de Indicador'!AC121="No Dato",1,IF('Imputacion de Datos Indicador'!AC121&lt;&gt;"",1,0))</f>
        <v>0</v>
      </c>
      <c r="AD120" s="135">
        <f>IF('Datos de Indicador'!AD121="No Dato",1,IF('Imputacion de Datos Indicador'!AD121&lt;&gt;"",1,0))</f>
        <v>0</v>
      </c>
      <c r="AE120" s="135">
        <f>IF('Datos de Indicador'!AE121="No Dato",1,IF('Imputacion de Datos Indicador'!AE121&lt;&gt;"",1,0))</f>
        <v>0</v>
      </c>
      <c r="AF120" s="135">
        <f>IF('Datos de Indicador'!AF121="No Dato",1,IF('Imputacion de Datos Indicador'!AF121&lt;&gt;"",1,0))</f>
        <v>0</v>
      </c>
      <c r="AG120" s="135">
        <f>IF('Datos de Indicador'!AG121="No Dato",1,IF('Imputacion de Datos Indicador'!AG121&lt;&gt;"",1,0))</f>
        <v>0</v>
      </c>
      <c r="AH120" s="135">
        <f>IF('Datos de Indicador'!AH121="No Dato",1,IF('Imputacion de Datos Indicador'!AH121&lt;&gt;"",1,0))</f>
        <v>0</v>
      </c>
      <c r="AI120" s="135">
        <f>IF('Datos de Indicador'!AI121="No Dato",1,IF('Imputacion de Datos Indicador'!AI121&lt;&gt;"",1,0))</f>
        <v>0</v>
      </c>
      <c r="AJ120" s="135">
        <f>IF('Datos de Indicador'!AJ121="No Dato",1,IF('Imputacion de Datos Indicador'!AJ121&lt;&gt;"",1,0))</f>
        <v>0</v>
      </c>
      <c r="AK120" s="135">
        <f>IF('Datos de Indicador'!AK121="No Dato",1,IF('Imputacion de Datos Indicador'!AK121&lt;&gt;"",1,0))</f>
        <v>0</v>
      </c>
      <c r="AL120" s="135">
        <f>IF('Datos de Indicador'!AL121="No Dato",1,IF('Imputacion de Datos Indicador'!AL121&lt;&gt;"",1,0))</f>
        <v>0</v>
      </c>
      <c r="AM120" s="204">
        <f t="shared" si="2"/>
        <v>1</v>
      </c>
      <c r="AN120" s="44">
        <f t="shared" si="3"/>
        <v>2.8571428571428571E-2</v>
      </c>
    </row>
    <row r="121" spans="1:40" x14ac:dyDescent="0.25">
      <c r="A121" s="138" t="s">
        <v>86</v>
      </c>
      <c r="B121" s="139" t="s">
        <v>267</v>
      </c>
      <c r="C121" s="140">
        <v>808</v>
      </c>
      <c r="D121" s="135">
        <f>IF('Datos de Indicador'!D122="No Dato",1,IF('Imputacion de Datos Indicador'!D122&lt;&gt;"",1,0))</f>
        <v>0</v>
      </c>
      <c r="E121" s="135">
        <f>IF('Datos de Indicador'!E122="No Dato",1,IF('Imputacion de Datos Indicador'!E122&lt;&gt;"",1,0))</f>
        <v>0</v>
      </c>
      <c r="F121" s="135">
        <f>IF('Datos de Indicador'!F122="No Dato",1,IF('Imputacion de Datos Indicador'!F122&lt;&gt;"",1,0))</f>
        <v>0</v>
      </c>
      <c r="G121" s="135">
        <f>IF('Datos de Indicador'!G122="No Dato",1,IF('Imputacion de Datos Indicador'!G122&lt;&gt;"",1,0))</f>
        <v>0</v>
      </c>
      <c r="H121" s="135">
        <f>IF('Datos de Indicador'!H122="No Dato",1,IF('Imputacion de Datos Indicador'!H122&lt;&gt;"",1,0))</f>
        <v>0</v>
      </c>
      <c r="I121" s="135">
        <f>IF('Datos de Indicador'!I122="No Dato",1,IF('Imputacion de Datos Indicador'!I122&lt;&gt;"",1,0))</f>
        <v>0</v>
      </c>
      <c r="J121" s="135">
        <f>IF('Datos de Indicador'!J122="No Dato",1,IF('Imputacion de Datos Indicador'!J122&lt;&gt;"",1,0))</f>
        <v>0</v>
      </c>
      <c r="K121" s="135">
        <f>IF('Datos de Indicador'!K122="No Dato",1,IF('Imputacion de Datos Indicador'!K122&lt;&gt;"",1,0))</f>
        <v>0</v>
      </c>
      <c r="L121" s="135">
        <f>IF('Datos de Indicador'!L122="No Dato",1,IF('Imputacion de Datos Indicador'!L122&lt;&gt;"",1,0))</f>
        <v>0</v>
      </c>
      <c r="M121" s="135">
        <f>IF('Datos de Indicador'!M122="No Dato",1,IF('Imputacion de Datos Indicador'!M122&lt;&gt;"",1,0))</f>
        <v>0</v>
      </c>
      <c r="N121" s="135">
        <f>IF('Datos de Indicador'!N122="No Dato",1,IF('Imputacion de Datos Indicador'!N122&lt;&gt;"",1,0))</f>
        <v>0</v>
      </c>
      <c r="O121" s="135">
        <f>IF('Datos de Indicador'!O122="No Dato",1,IF('Imputacion de Datos Indicador'!O122&lt;&gt;"",1,0))</f>
        <v>0</v>
      </c>
      <c r="P121" s="135">
        <f>IF('Datos de Indicador'!P122="No Dato",1,IF('Imputacion de Datos Indicador'!P122&lt;&gt;"",1,0))</f>
        <v>0</v>
      </c>
      <c r="Q121" s="135">
        <f>IF('Datos de Indicador'!Q122="No Dato",1,IF('Imputacion de Datos Indicador'!Q122&lt;&gt;"",1,0))</f>
        <v>1</v>
      </c>
      <c r="R121" s="135">
        <f>IF('Datos de Indicador'!R122="No Dato",1,IF('Imputacion de Datos Indicador'!R122&lt;&gt;"",1,0))</f>
        <v>0</v>
      </c>
      <c r="S121" s="135">
        <f>IF('Datos de Indicador'!S122="No Dato",1,IF('Imputacion de Datos Indicador'!S122&lt;&gt;"",1,0))</f>
        <v>0</v>
      </c>
      <c r="T121" s="135">
        <f>IF('Datos de Indicador'!T122="No Dato",1,IF('Imputacion de Datos Indicador'!T122&lt;&gt;"",1,0))</f>
        <v>0</v>
      </c>
      <c r="U121" s="135">
        <f>IF('Datos de Indicador'!U122="No Dato",1,IF('Imputacion de Datos Indicador'!U122&lt;&gt;"",1,0))</f>
        <v>0</v>
      </c>
      <c r="V121" s="135">
        <f>IF('Datos de Indicador'!V122="No Dato",1,IF('Imputacion de Datos Indicador'!V122&lt;&gt;"",1,0))</f>
        <v>0</v>
      </c>
      <c r="W121" s="135">
        <f>IF('Datos de Indicador'!W122="No Dato",1,IF('Imputacion de Datos Indicador'!W122&lt;&gt;"",1,0))</f>
        <v>0</v>
      </c>
      <c r="X121" s="135">
        <f>IF('Datos de Indicador'!X122="No Dato",1,IF('Imputacion de Datos Indicador'!X122&lt;&gt;"",1,0))</f>
        <v>0</v>
      </c>
      <c r="Y121" s="135">
        <f>IF('Datos de Indicador'!Y122="No Dato",1,IF('Imputacion de Datos Indicador'!Y122&lt;&gt;"",1,0))</f>
        <v>0</v>
      </c>
      <c r="Z121" s="135">
        <f>IF('Datos de Indicador'!Z122="No Dato",1,IF('Imputacion de Datos Indicador'!Z122&lt;&gt;"",1,0))</f>
        <v>0</v>
      </c>
      <c r="AA121" s="135">
        <f>IF('Datos de Indicador'!AA122="No Dato",1,IF('Imputacion de Datos Indicador'!AA122&lt;&gt;"",1,0))</f>
        <v>0</v>
      </c>
      <c r="AB121" s="135">
        <f>IF('Datos de Indicador'!AB122="No Dato",1,IF('Imputacion de Datos Indicador'!AB122&lt;&gt;"",1,0))</f>
        <v>0</v>
      </c>
      <c r="AC121" s="135">
        <f>IF('Datos de Indicador'!AC122="No Dato",1,IF('Imputacion de Datos Indicador'!AC122&lt;&gt;"",1,0))</f>
        <v>0</v>
      </c>
      <c r="AD121" s="135">
        <f>IF('Datos de Indicador'!AD122="No Dato",1,IF('Imputacion de Datos Indicador'!AD122&lt;&gt;"",1,0))</f>
        <v>0</v>
      </c>
      <c r="AE121" s="135">
        <f>IF('Datos de Indicador'!AE122="No Dato",1,IF('Imputacion de Datos Indicador'!AE122&lt;&gt;"",1,0))</f>
        <v>0</v>
      </c>
      <c r="AF121" s="135">
        <f>IF('Datos de Indicador'!AF122="No Dato",1,IF('Imputacion de Datos Indicador'!AF122&lt;&gt;"",1,0))</f>
        <v>0</v>
      </c>
      <c r="AG121" s="135">
        <f>IF('Datos de Indicador'!AG122="No Dato",1,IF('Imputacion de Datos Indicador'!AG122&lt;&gt;"",1,0))</f>
        <v>0</v>
      </c>
      <c r="AH121" s="135">
        <f>IF('Datos de Indicador'!AH122="No Dato",1,IF('Imputacion de Datos Indicador'!AH122&lt;&gt;"",1,0))</f>
        <v>0</v>
      </c>
      <c r="AI121" s="135">
        <f>IF('Datos de Indicador'!AI122="No Dato",1,IF('Imputacion de Datos Indicador'!AI122&lt;&gt;"",1,0))</f>
        <v>0</v>
      </c>
      <c r="AJ121" s="135">
        <f>IF('Datos de Indicador'!AJ122="No Dato",1,IF('Imputacion de Datos Indicador'!AJ122&lt;&gt;"",1,0))</f>
        <v>0</v>
      </c>
      <c r="AK121" s="135">
        <f>IF('Datos de Indicador'!AK122="No Dato",1,IF('Imputacion de Datos Indicador'!AK122&lt;&gt;"",1,0))</f>
        <v>0</v>
      </c>
      <c r="AL121" s="135">
        <f>IF('Datos de Indicador'!AL122="No Dato",1,IF('Imputacion de Datos Indicador'!AL122&lt;&gt;"",1,0))</f>
        <v>0</v>
      </c>
      <c r="AM121" s="204">
        <f t="shared" si="2"/>
        <v>1</v>
      </c>
      <c r="AN121" s="44">
        <f t="shared" si="3"/>
        <v>2.8571428571428571E-2</v>
      </c>
    </row>
    <row r="122" spans="1:40" x14ac:dyDescent="0.25">
      <c r="A122" s="138" t="s">
        <v>86</v>
      </c>
      <c r="B122" s="139" t="s">
        <v>268</v>
      </c>
      <c r="C122" s="140">
        <v>809</v>
      </c>
      <c r="D122" s="135">
        <f>IF('Datos de Indicador'!D123="No Dato",1,IF('Imputacion de Datos Indicador'!D123&lt;&gt;"",1,0))</f>
        <v>0</v>
      </c>
      <c r="E122" s="135">
        <f>IF('Datos de Indicador'!E123="No Dato",1,IF('Imputacion de Datos Indicador'!E123&lt;&gt;"",1,0))</f>
        <v>1</v>
      </c>
      <c r="F122" s="135">
        <f>IF('Datos de Indicador'!F123="No Dato",1,IF('Imputacion de Datos Indicador'!F123&lt;&gt;"",1,0))</f>
        <v>0</v>
      </c>
      <c r="G122" s="135">
        <f>IF('Datos de Indicador'!G123="No Dato",1,IF('Imputacion de Datos Indicador'!G123&lt;&gt;"",1,0))</f>
        <v>0</v>
      </c>
      <c r="H122" s="135">
        <f>IF('Datos de Indicador'!H123="No Dato",1,IF('Imputacion de Datos Indicador'!H123&lt;&gt;"",1,0))</f>
        <v>0</v>
      </c>
      <c r="I122" s="135">
        <f>IF('Datos de Indicador'!I123="No Dato",1,IF('Imputacion de Datos Indicador'!I123&lt;&gt;"",1,0))</f>
        <v>0</v>
      </c>
      <c r="J122" s="135">
        <f>IF('Datos de Indicador'!J123="No Dato",1,IF('Imputacion de Datos Indicador'!J123&lt;&gt;"",1,0))</f>
        <v>0</v>
      </c>
      <c r="K122" s="135">
        <f>IF('Datos de Indicador'!K123="No Dato",1,IF('Imputacion de Datos Indicador'!K123&lt;&gt;"",1,0))</f>
        <v>0</v>
      </c>
      <c r="L122" s="135">
        <f>IF('Datos de Indicador'!L123="No Dato",1,IF('Imputacion de Datos Indicador'!L123&lt;&gt;"",1,0))</f>
        <v>0</v>
      </c>
      <c r="M122" s="135">
        <f>IF('Datos de Indicador'!M123="No Dato",1,IF('Imputacion de Datos Indicador'!M123&lt;&gt;"",1,0))</f>
        <v>0</v>
      </c>
      <c r="N122" s="135">
        <f>IF('Datos de Indicador'!N123="No Dato",1,IF('Imputacion de Datos Indicador'!N123&lt;&gt;"",1,0))</f>
        <v>0</v>
      </c>
      <c r="O122" s="135">
        <f>IF('Datos de Indicador'!O123="No Dato",1,IF('Imputacion de Datos Indicador'!O123&lt;&gt;"",1,0))</f>
        <v>0</v>
      </c>
      <c r="P122" s="135">
        <f>IF('Datos de Indicador'!P123="No Dato",1,IF('Imputacion de Datos Indicador'!P123&lt;&gt;"",1,0))</f>
        <v>0</v>
      </c>
      <c r="Q122" s="135">
        <f>IF('Datos de Indicador'!Q123="No Dato",1,IF('Imputacion de Datos Indicador'!Q123&lt;&gt;"",1,0))</f>
        <v>0</v>
      </c>
      <c r="R122" s="135">
        <f>IF('Datos de Indicador'!R123="No Dato",1,IF('Imputacion de Datos Indicador'!R123&lt;&gt;"",1,0))</f>
        <v>0</v>
      </c>
      <c r="S122" s="135">
        <f>IF('Datos de Indicador'!S123="No Dato",1,IF('Imputacion de Datos Indicador'!S123&lt;&gt;"",1,0))</f>
        <v>0</v>
      </c>
      <c r="T122" s="135">
        <f>IF('Datos de Indicador'!T123="No Dato",1,IF('Imputacion de Datos Indicador'!T123&lt;&gt;"",1,0))</f>
        <v>0</v>
      </c>
      <c r="U122" s="135">
        <f>IF('Datos de Indicador'!U123="No Dato",1,IF('Imputacion de Datos Indicador'!U123&lt;&gt;"",1,0))</f>
        <v>0</v>
      </c>
      <c r="V122" s="135">
        <f>IF('Datos de Indicador'!V123="No Dato",1,IF('Imputacion de Datos Indicador'!V123&lt;&gt;"",1,0))</f>
        <v>0</v>
      </c>
      <c r="W122" s="135">
        <f>IF('Datos de Indicador'!W123="No Dato",1,IF('Imputacion de Datos Indicador'!W123&lt;&gt;"",1,0))</f>
        <v>0</v>
      </c>
      <c r="X122" s="135">
        <f>IF('Datos de Indicador'!X123="No Dato",1,IF('Imputacion de Datos Indicador'!X123&lt;&gt;"",1,0))</f>
        <v>0</v>
      </c>
      <c r="Y122" s="135">
        <f>IF('Datos de Indicador'!Y123="No Dato",1,IF('Imputacion de Datos Indicador'!Y123&lt;&gt;"",1,0))</f>
        <v>0</v>
      </c>
      <c r="Z122" s="135">
        <f>IF('Datos de Indicador'!Z123="No Dato",1,IF('Imputacion de Datos Indicador'!Z123&lt;&gt;"",1,0))</f>
        <v>0</v>
      </c>
      <c r="AA122" s="135">
        <f>IF('Datos de Indicador'!AA123="No Dato",1,IF('Imputacion de Datos Indicador'!AA123&lt;&gt;"",1,0))</f>
        <v>0</v>
      </c>
      <c r="AB122" s="135">
        <f>IF('Datos de Indicador'!AB123="No Dato",1,IF('Imputacion de Datos Indicador'!AB123&lt;&gt;"",1,0))</f>
        <v>0</v>
      </c>
      <c r="AC122" s="135">
        <f>IF('Datos de Indicador'!AC123="No Dato",1,IF('Imputacion de Datos Indicador'!AC123&lt;&gt;"",1,0))</f>
        <v>0</v>
      </c>
      <c r="AD122" s="135">
        <f>IF('Datos de Indicador'!AD123="No Dato",1,IF('Imputacion de Datos Indicador'!AD123&lt;&gt;"",1,0))</f>
        <v>0</v>
      </c>
      <c r="AE122" s="135">
        <f>IF('Datos de Indicador'!AE123="No Dato",1,IF('Imputacion de Datos Indicador'!AE123&lt;&gt;"",1,0))</f>
        <v>0</v>
      </c>
      <c r="AF122" s="135">
        <f>IF('Datos de Indicador'!AF123="No Dato",1,IF('Imputacion de Datos Indicador'!AF123&lt;&gt;"",1,0))</f>
        <v>0</v>
      </c>
      <c r="AG122" s="135">
        <f>IF('Datos de Indicador'!AG123="No Dato",1,IF('Imputacion de Datos Indicador'!AG123&lt;&gt;"",1,0))</f>
        <v>0</v>
      </c>
      <c r="AH122" s="135">
        <f>IF('Datos de Indicador'!AH123="No Dato",1,IF('Imputacion de Datos Indicador'!AH123&lt;&gt;"",1,0))</f>
        <v>0</v>
      </c>
      <c r="AI122" s="135">
        <f>IF('Datos de Indicador'!AI123="No Dato",1,IF('Imputacion de Datos Indicador'!AI123&lt;&gt;"",1,0))</f>
        <v>0</v>
      </c>
      <c r="AJ122" s="135">
        <f>IF('Datos de Indicador'!AJ123="No Dato",1,IF('Imputacion de Datos Indicador'!AJ123&lt;&gt;"",1,0))</f>
        <v>0</v>
      </c>
      <c r="AK122" s="135">
        <f>IF('Datos de Indicador'!AK123="No Dato",1,IF('Imputacion de Datos Indicador'!AK123&lt;&gt;"",1,0))</f>
        <v>0</v>
      </c>
      <c r="AL122" s="135">
        <f>IF('Datos de Indicador'!AL123="No Dato",1,IF('Imputacion de Datos Indicador'!AL123&lt;&gt;"",1,0))</f>
        <v>0</v>
      </c>
      <c r="AM122" s="204">
        <f t="shared" si="2"/>
        <v>1</v>
      </c>
      <c r="AN122" s="44">
        <f t="shared" si="3"/>
        <v>2.8571428571428571E-2</v>
      </c>
    </row>
    <row r="123" spans="1:40" x14ac:dyDescent="0.25">
      <c r="A123" s="138" t="s">
        <v>86</v>
      </c>
      <c r="B123" s="139" t="s">
        <v>269</v>
      </c>
      <c r="C123" s="140">
        <v>810</v>
      </c>
      <c r="D123" s="135">
        <f>IF('Datos de Indicador'!D124="No Dato",1,IF('Imputacion de Datos Indicador'!D124&lt;&gt;"",1,0))</f>
        <v>0</v>
      </c>
      <c r="E123" s="135">
        <f>IF('Datos de Indicador'!E124="No Dato",1,IF('Imputacion de Datos Indicador'!E124&lt;&gt;"",1,0))</f>
        <v>0</v>
      </c>
      <c r="F123" s="135">
        <f>IF('Datos de Indicador'!F124="No Dato",1,IF('Imputacion de Datos Indicador'!F124&lt;&gt;"",1,0))</f>
        <v>0</v>
      </c>
      <c r="G123" s="135">
        <f>IF('Datos de Indicador'!G124="No Dato",1,IF('Imputacion de Datos Indicador'!G124&lt;&gt;"",1,0))</f>
        <v>0</v>
      </c>
      <c r="H123" s="135">
        <f>IF('Datos de Indicador'!H124="No Dato",1,IF('Imputacion de Datos Indicador'!H124&lt;&gt;"",1,0))</f>
        <v>0</v>
      </c>
      <c r="I123" s="135">
        <f>IF('Datos de Indicador'!I124="No Dato",1,IF('Imputacion de Datos Indicador'!I124&lt;&gt;"",1,0))</f>
        <v>0</v>
      </c>
      <c r="J123" s="135">
        <f>IF('Datos de Indicador'!J124="No Dato",1,IF('Imputacion de Datos Indicador'!J124&lt;&gt;"",1,0))</f>
        <v>0</v>
      </c>
      <c r="K123" s="135">
        <f>IF('Datos de Indicador'!K124="No Dato",1,IF('Imputacion de Datos Indicador'!K124&lt;&gt;"",1,0))</f>
        <v>0</v>
      </c>
      <c r="L123" s="135">
        <f>IF('Datos de Indicador'!L124="No Dato",1,IF('Imputacion de Datos Indicador'!L124&lt;&gt;"",1,0))</f>
        <v>0</v>
      </c>
      <c r="M123" s="135">
        <f>IF('Datos de Indicador'!M124="No Dato",1,IF('Imputacion de Datos Indicador'!M124&lt;&gt;"",1,0))</f>
        <v>0</v>
      </c>
      <c r="N123" s="135">
        <f>IF('Datos de Indicador'!N124="No Dato",1,IF('Imputacion de Datos Indicador'!N124&lt;&gt;"",1,0))</f>
        <v>0</v>
      </c>
      <c r="O123" s="135">
        <f>IF('Datos de Indicador'!O124="No Dato",1,IF('Imputacion de Datos Indicador'!O124&lt;&gt;"",1,0))</f>
        <v>0</v>
      </c>
      <c r="P123" s="135">
        <f>IF('Datos de Indicador'!P124="No Dato",1,IF('Imputacion de Datos Indicador'!P124&lt;&gt;"",1,0))</f>
        <v>0</v>
      </c>
      <c r="Q123" s="135">
        <f>IF('Datos de Indicador'!Q124="No Dato",1,IF('Imputacion de Datos Indicador'!Q124&lt;&gt;"",1,0))</f>
        <v>1</v>
      </c>
      <c r="R123" s="135">
        <f>IF('Datos de Indicador'!R124="No Dato",1,IF('Imputacion de Datos Indicador'!R124&lt;&gt;"",1,0))</f>
        <v>0</v>
      </c>
      <c r="S123" s="135">
        <f>IF('Datos de Indicador'!S124="No Dato",1,IF('Imputacion de Datos Indicador'!S124&lt;&gt;"",1,0))</f>
        <v>0</v>
      </c>
      <c r="T123" s="135">
        <f>IF('Datos de Indicador'!T124="No Dato",1,IF('Imputacion de Datos Indicador'!T124&lt;&gt;"",1,0))</f>
        <v>0</v>
      </c>
      <c r="U123" s="135">
        <f>IF('Datos de Indicador'!U124="No Dato",1,IF('Imputacion de Datos Indicador'!U124&lt;&gt;"",1,0))</f>
        <v>0</v>
      </c>
      <c r="V123" s="135">
        <f>IF('Datos de Indicador'!V124="No Dato",1,IF('Imputacion de Datos Indicador'!V124&lt;&gt;"",1,0))</f>
        <v>0</v>
      </c>
      <c r="W123" s="135">
        <f>IF('Datos de Indicador'!W124="No Dato",1,IF('Imputacion de Datos Indicador'!W124&lt;&gt;"",1,0))</f>
        <v>0</v>
      </c>
      <c r="X123" s="135">
        <f>IF('Datos de Indicador'!X124="No Dato",1,IF('Imputacion de Datos Indicador'!X124&lt;&gt;"",1,0))</f>
        <v>0</v>
      </c>
      <c r="Y123" s="135">
        <f>IF('Datos de Indicador'!Y124="No Dato",1,IF('Imputacion de Datos Indicador'!Y124&lt;&gt;"",1,0))</f>
        <v>0</v>
      </c>
      <c r="Z123" s="135">
        <f>IF('Datos de Indicador'!Z124="No Dato",1,IF('Imputacion de Datos Indicador'!Z124&lt;&gt;"",1,0))</f>
        <v>0</v>
      </c>
      <c r="AA123" s="135">
        <f>IF('Datos de Indicador'!AA124="No Dato",1,IF('Imputacion de Datos Indicador'!AA124&lt;&gt;"",1,0))</f>
        <v>0</v>
      </c>
      <c r="AB123" s="135">
        <f>IF('Datos de Indicador'!AB124="No Dato",1,IF('Imputacion de Datos Indicador'!AB124&lt;&gt;"",1,0))</f>
        <v>0</v>
      </c>
      <c r="AC123" s="135">
        <f>IF('Datos de Indicador'!AC124="No Dato",1,IF('Imputacion de Datos Indicador'!AC124&lt;&gt;"",1,0))</f>
        <v>0</v>
      </c>
      <c r="AD123" s="135">
        <f>IF('Datos de Indicador'!AD124="No Dato",1,IF('Imputacion de Datos Indicador'!AD124&lt;&gt;"",1,0))</f>
        <v>0</v>
      </c>
      <c r="AE123" s="135">
        <f>IF('Datos de Indicador'!AE124="No Dato",1,IF('Imputacion de Datos Indicador'!AE124&lt;&gt;"",1,0))</f>
        <v>0</v>
      </c>
      <c r="AF123" s="135">
        <f>IF('Datos de Indicador'!AF124="No Dato",1,IF('Imputacion de Datos Indicador'!AF124&lt;&gt;"",1,0))</f>
        <v>0</v>
      </c>
      <c r="AG123" s="135">
        <f>IF('Datos de Indicador'!AG124="No Dato",1,IF('Imputacion de Datos Indicador'!AG124&lt;&gt;"",1,0))</f>
        <v>0</v>
      </c>
      <c r="AH123" s="135">
        <f>IF('Datos de Indicador'!AH124="No Dato",1,IF('Imputacion de Datos Indicador'!AH124&lt;&gt;"",1,0))</f>
        <v>0</v>
      </c>
      <c r="AI123" s="135">
        <f>IF('Datos de Indicador'!AI124="No Dato",1,IF('Imputacion de Datos Indicador'!AI124&lt;&gt;"",1,0))</f>
        <v>0</v>
      </c>
      <c r="AJ123" s="135">
        <f>IF('Datos de Indicador'!AJ124="No Dato",1,IF('Imputacion de Datos Indicador'!AJ124&lt;&gt;"",1,0))</f>
        <v>0</v>
      </c>
      <c r="AK123" s="135">
        <f>IF('Datos de Indicador'!AK124="No Dato",1,IF('Imputacion de Datos Indicador'!AK124&lt;&gt;"",1,0))</f>
        <v>0</v>
      </c>
      <c r="AL123" s="135">
        <f>IF('Datos de Indicador'!AL124="No Dato",1,IF('Imputacion de Datos Indicador'!AL124&lt;&gt;"",1,0))</f>
        <v>0</v>
      </c>
      <c r="AM123" s="204">
        <f t="shared" si="2"/>
        <v>1</v>
      </c>
      <c r="AN123" s="44">
        <f t="shared" si="3"/>
        <v>2.8571428571428571E-2</v>
      </c>
    </row>
    <row r="124" spans="1:40" x14ac:dyDescent="0.25">
      <c r="A124" s="138" t="s">
        <v>86</v>
      </c>
      <c r="B124" s="139" t="s">
        <v>270</v>
      </c>
      <c r="C124" s="140">
        <v>811</v>
      </c>
      <c r="D124" s="135">
        <f>IF('Datos de Indicador'!D125="No Dato",1,IF('Imputacion de Datos Indicador'!D125&lt;&gt;"",1,0))</f>
        <v>0</v>
      </c>
      <c r="E124" s="135">
        <f>IF('Datos de Indicador'!E125="No Dato",1,IF('Imputacion de Datos Indicador'!E125&lt;&gt;"",1,0))</f>
        <v>0</v>
      </c>
      <c r="F124" s="135">
        <f>IF('Datos de Indicador'!F125="No Dato",1,IF('Imputacion de Datos Indicador'!F125&lt;&gt;"",1,0))</f>
        <v>0</v>
      </c>
      <c r="G124" s="135">
        <f>IF('Datos de Indicador'!G125="No Dato",1,IF('Imputacion de Datos Indicador'!G125&lt;&gt;"",1,0))</f>
        <v>0</v>
      </c>
      <c r="H124" s="135">
        <f>IF('Datos de Indicador'!H125="No Dato",1,IF('Imputacion de Datos Indicador'!H125&lt;&gt;"",1,0))</f>
        <v>0</v>
      </c>
      <c r="I124" s="135">
        <f>IF('Datos de Indicador'!I125="No Dato",1,IF('Imputacion de Datos Indicador'!I125&lt;&gt;"",1,0))</f>
        <v>0</v>
      </c>
      <c r="J124" s="135">
        <f>IF('Datos de Indicador'!J125="No Dato",1,IF('Imputacion de Datos Indicador'!J125&lt;&gt;"",1,0))</f>
        <v>0</v>
      </c>
      <c r="K124" s="135">
        <f>IF('Datos de Indicador'!K125="No Dato",1,IF('Imputacion de Datos Indicador'!K125&lt;&gt;"",1,0))</f>
        <v>0</v>
      </c>
      <c r="L124" s="135">
        <f>IF('Datos de Indicador'!L125="No Dato",1,IF('Imputacion de Datos Indicador'!L125&lt;&gt;"",1,0))</f>
        <v>0</v>
      </c>
      <c r="M124" s="135">
        <f>IF('Datos de Indicador'!M125="No Dato",1,IF('Imputacion de Datos Indicador'!M125&lt;&gt;"",1,0))</f>
        <v>0</v>
      </c>
      <c r="N124" s="135">
        <f>IF('Datos de Indicador'!N125="No Dato",1,IF('Imputacion de Datos Indicador'!N125&lt;&gt;"",1,0))</f>
        <v>0</v>
      </c>
      <c r="O124" s="135">
        <f>IF('Datos de Indicador'!O125="No Dato",1,IF('Imputacion de Datos Indicador'!O125&lt;&gt;"",1,0))</f>
        <v>0</v>
      </c>
      <c r="P124" s="135">
        <f>IF('Datos de Indicador'!P125="No Dato",1,IF('Imputacion de Datos Indicador'!P125&lt;&gt;"",1,0))</f>
        <v>0</v>
      </c>
      <c r="Q124" s="135">
        <f>IF('Datos de Indicador'!Q125="No Dato",1,IF('Imputacion de Datos Indicador'!Q125&lt;&gt;"",1,0))</f>
        <v>0</v>
      </c>
      <c r="R124" s="135">
        <f>IF('Datos de Indicador'!R125="No Dato",1,IF('Imputacion de Datos Indicador'!R125&lt;&gt;"",1,0))</f>
        <v>0</v>
      </c>
      <c r="S124" s="135">
        <f>IF('Datos de Indicador'!S125="No Dato",1,IF('Imputacion de Datos Indicador'!S125&lt;&gt;"",1,0))</f>
        <v>0</v>
      </c>
      <c r="T124" s="135">
        <f>IF('Datos de Indicador'!T125="No Dato",1,IF('Imputacion de Datos Indicador'!T125&lt;&gt;"",1,0))</f>
        <v>0</v>
      </c>
      <c r="U124" s="135">
        <f>IF('Datos de Indicador'!U125="No Dato",1,IF('Imputacion de Datos Indicador'!U125&lt;&gt;"",1,0))</f>
        <v>0</v>
      </c>
      <c r="V124" s="135">
        <f>IF('Datos de Indicador'!V125="No Dato",1,IF('Imputacion de Datos Indicador'!V125&lt;&gt;"",1,0))</f>
        <v>0</v>
      </c>
      <c r="W124" s="135">
        <f>IF('Datos de Indicador'!W125="No Dato",1,IF('Imputacion de Datos Indicador'!W125&lt;&gt;"",1,0))</f>
        <v>0</v>
      </c>
      <c r="X124" s="135">
        <f>IF('Datos de Indicador'!X125="No Dato",1,IF('Imputacion de Datos Indicador'!X125&lt;&gt;"",1,0))</f>
        <v>0</v>
      </c>
      <c r="Y124" s="135">
        <f>IF('Datos de Indicador'!Y125="No Dato",1,IF('Imputacion de Datos Indicador'!Y125&lt;&gt;"",1,0))</f>
        <v>0</v>
      </c>
      <c r="Z124" s="135">
        <f>IF('Datos de Indicador'!Z125="No Dato",1,IF('Imputacion de Datos Indicador'!Z125&lt;&gt;"",1,0))</f>
        <v>0</v>
      </c>
      <c r="AA124" s="135">
        <f>IF('Datos de Indicador'!AA125="No Dato",1,IF('Imputacion de Datos Indicador'!AA125&lt;&gt;"",1,0))</f>
        <v>0</v>
      </c>
      <c r="AB124" s="135">
        <f>IF('Datos de Indicador'!AB125="No Dato",1,IF('Imputacion de Datos Indicador'!AB125&lt;&gt;"",1,0))</f>
        <v>0</v>
      </c>
      <c r="AC124" s="135">
        <f>IF('Datos de Indicador'!AC125="No Dato",1,IF('Imputacion de Datos Indicador'!AC125&lt;&gt;"",1,0))</f>
        <v>0</v>
      </c>
      <c r="AD124" s="135">
        <f>IF('Datos de Indicador'!AD125="No Dato",1,IF('Imputacion de Datos Indicador'!AD125&lt;&gt;"",1,0))</f>
        <v>0</v>
      </c>
      <c r="AE124" s="135">
        <f>IF('Datos de Indicador'!AE125="No Dato",1,IF('Imputacion de Datos Indicador'!AE125&lt;&gt;"",1,0))</f>
        <v>0</v>
      </c>
      <c r="AF124" s="135">
        <f>IF('Datos de Indicador'!AF125="No Dato",1,IF('Imputacion de Datos Indicador'!AF125&lt;&gt;"",1,0))</f>
        <v>0</v>
      </c>
      <c r="AG124" s="135">
        <f>IF('Datos de Indicador'!AG125="No Dato",1,IF('Imputacion de Datos Indicador'!AG125&lt;&gt;"",1,0))</f>
        <v>0</v>
      </c>
      <c r="AH124" s="135">
        <f>IF('Datos de Indicador'!AH125="No Dato",1,IF('Imputacion de Datos Indicador'!AH125&lt;&gt;"",1,0))</f>
        <v>0</v>
      </c>
      <c r="AI124" s="135">
        <f>IF('Datos de Indicador'!AI125="No Dato",1,IF('Imputacion de Datos Indicador'!AI125&lt;&gt;"",1,0))</f>
        <v>0</v>
      </c>
      <c r="AJ124" s="135">
        <f>IF('Datos de Indicador'!AJ125="No Dato",1,IF('Imputacion de Datos Indicador'!AJ125&lt;&gt;"",1,0))</f>
        <v>0</v>
      </c>
      <c r="AK124" s="135">
        <f>IF('Datos de Indicador'!AK125="No Dato",1,IF('Imputacion de Datos Indicador'!AK125&lt;&gt;"",1,0))</f>
        <v>0</v>
      </c>
      <c r="AL124" s="135">
        <f>IF('Datos de Indicador'!AL125="No Dato",1,IF('Imputacion de Datos Indicador'!AL125&lt;&gt;"",1,0))</f>
        <v>0</v>
      </c>
      <c r="AM124" s="204">
        <f t="shared" si="2"/>
        <v>0</v>
      </c>
      <c r="AN124" s="44">
        <f t="shared" si="3"/>
        <v>0</v>
      </c>
    </row>
    <row r="125" spans="1:40" x14ac:dyDescent="0.25">
      <c r="A125" s="138" t="s">
        <v>86</v>
      </c>
      <c r="B125" s="139" t="s">
        <v>271</v>
      </c>
      <c r="C125" s="140">
        <v>812</v>
      </c>
      <c r="D125" s="135">
        <f>IF('Datos de Indicador'!D126="No Dato",1,IF('Imputacion de Datos Indicador'!D126&lt;&gt;"",1,0))</f>
        <v>0</v>
      </c>
      <c r="E125" s="135">
        <f>IF('Datos de Indicador'!E126="No Dato",1,IF('Imputacion de Datos Indicador'!E126&lt;&gt;"",1,0))</f>
        <v>0</v>
      </c>
      <c r="F125" s="135">
        <f>IF('Datos de Indicador'!F126="No Dato",1,IF('Imputacion de Datos Indicador'!F126&lt;&gt;"",1,0))</f>
        <v>0</v>
      </c>
      <c r="G125" s="135">
        <f>IF('Datos de Indicador'!G126="No Dato",1,IF('Imputacion de Datos Indicador'!G126&lt;&gt;"",1,0))</f>
        <v>0</v>
      </c>
      <c r="H125" s="135">
        <f>IF('Datos de Indicador'!H126="No Dato",1,IF('Imputacion de Datos Indicador'!H126&lt;&gt;"",1,0))</f>
        <v>0</v>
      </c>
      <c r="I125" s="135">
        <f>IF('Datos de Indicador'!I126="No Dato",1,IF('Imputacion de Datos Indicador'!I126&lt;&gt;"",1,0))</f>
        <v>0</v>
      </c>
      <c r="J125" s="135">
        <f>IF('Datos de Indicador'!J126="No Dato",1,IF('Imputacion de Datos Indicador'!J126&lt;&gt;"",1,0))</f>
        <v>0</v>
      </c>
      <c r="K125" s="135">
        <f>IF('Datos de Indicador'!K126="No Dato",1,IF('Imputacion de Datos Indicador'!K126&lt;&gt;"",1,0))</f>
        <v>0</v>
      </c>
      <c r="L125" s="135">
        <f>IF('Datos de Indicador'!L126="No Dato",1,IF('Imputacion de Datos Indicador'!L126&lt;&gt;"",1,0))</f>
        <v>0</v>
      </c>
      <c r="M125" s="135">
        <f>IF('Datos de Indicador'!M126="No Dato",1,IF('Imputacion de Datos Indicador'!M126&lt;&gt;"",1,0))</f>
        <v>0</v>
      </c>
      <c r="N125" s="135">
        <f>IF('Datos de Indicador'!N126="No Dato",1,IF('Imputacion de Datos Indicador'!N126&lt;&gt;"",1,0))</f>
        <v>0</v>
      </c>
      <c r="O125" s="135">
        <f>IF('Datos de Indicador'!O126="No Dato",1,IF('Imputacion de Datos Indicador'!O126&lt;&gt;"",1,0))</f>
        <v>0</v>
      </c>
      <c r="P125" s="135">
        <f>IF('Datos de Indicador'!P126="No Dato",1,IF('Imputacion de Datos Indicador'!P126&lt;&gt;"",1,0))</f>
        <v>0</v>
      </c>
      <c r="Q125" s="135">
        <f>IF('Datos de Indicador'!Q126="No Dato",1,IF('Imputacion de Datos Indicador'!Q126&lt;&gt;"",1,0))</f>
        <v>1</v>
      </c>
      <c r="R125" s="135">
        <f>IF('Datos de Indicador'!R126="No Dato",1,IF('Imputacion de Datos Indicador'!R126&lt;&gt;"",1,0))</f>
        <v>0</v>
      </c>
      <c r="S125" s="135">
        <f>IF('Datos de Indicador'!S126="No Dato",1,IF('Imputacion de Datos Indicador'!S126&lt;&gt;"",1,0))</f>
        <v>0</v>
      </c>
      <c r="T125" s="135">
        <f>IF('Datos de Indicador'!T126="No Dato",1,IF('Imputacion de Datos Indicador'!T126&lt;&gt;"",1,0))</f>
        <v>0</v>
      </c>
      <c r="U125" s="135">
        <f>IF('Datos de Indicador'!U126="No Dato",1,IF('Imputacion de Datos Indicador'!U126&lt;&gt;"",1,0))</f>
        <v>0</v>
      </c>
      <c r="V125" s="135">
        <f>IF('Datos de Indicador'!V126="No Dato",1,IF('Imputacion de Datos Indicador'!V126&lt;&gt;"",1,0))</f>
        <v>0</v>
      </c>
      <c r="W125" s="135">
        <f>IF('Datos de Indicador'!W126="No Dato",1,IF('Imputacion de Datos Indicador'!W126&lt;&gt;"",1,0))</f>
        <v>1</v>
      </c>
      <c r="X125" s="135">
        <f>IF('Datos de Indicador'!X126="No Dato",1,IF('Imputacion de Datos Indicador'!X126&lt;&gt;"",1,0))</f>
        <v>0</v>
      </c>
      <c r="Y125" s="135">
        <f>IF('Datos de Indicador'!Y126="No Dato",1,IF('Imputacion de Datos Indicador'!Y126&lt;&gt;"",1,0))</f>
        <v>0</v>
      </c>
      <c r="Z125" s="135">
        <f>IF('Datos de Indicador'!Z126="No Dato",1,IF('Imputacion de Datos Indicador'!Z126&lt;&gt;"",1,0))</f>
        <v>0</v>
      </c>
      <c r="AA125" s="135">
        <f>IF('Datos de Indicador'!AA126="No Dato",1,IF('Imputacion de Datos Indicador'!AA126&lt;&gt;"",1,0))</f>
        <v>0</v>
      </c>
      <c r="AB125" s="135">
        <f>IF('Datos de Indicador'!AB126="No Dato",1,IF('Imputacion de Datos Indicador'!AB126&lt;&gt;"",1,0))</f>
        <v>0</v>
      </c>
      <c r="AC125" s="135">
        <f>IF('Datos de Indicador'!AC126="No Dato",1,IF('Imputacion de Datos Indicador'!AC126&lt;&gt;"",1,0))</f>
        <v>0</v>
      </c>
      <c r="AD125" s="135">
        <f>IF('Datos de Indicador'!AD126="No Dato",1,IF('Imputacion de Datos Indicador'!AD126&lt;&gt;"",1,0))</f>
        <v>0</v>
      </c>
      <c r="AE125" s="135">
        <f>IF('Datos de Indicador'!AE126="No Dato",1,IF('Imputacion de Datos Indicador'!AE126&lt;&gt;"",1,0))</f>
        <v>0</v>
      </c>
      <c r="AF125" s="135">
        <f>IF('Datos de Indicador'!AF126="No Dato",1,IF('Imputacion de Datos Indicador'!AF126&lt;&gt;"",1,0))</f>
        <v>0</v>
      </c>
      <c r="AG125" s="135">
        <f>IF('Datos de Indicador'!AG126="No Dato",1,IF('Imputacion de Datos Indicador'!AG126&lt;&gt;"",1,0))</f>
        <v>0</v>
      </c>
      <c r="AH125" s="135">
        <f>IF('Datos de Indicador'!AH126="No Dato",1,IF('Imputacion de Datos Indicador'!AH126&lt;&gt;"",1,0))</f>
        <v>0</v>
      </c>
      <c r="AI125" s="135">
        <f>IF('Datos de Indicador'!AI126="No Dato",1,IF('Imputacion de Datos Indicador'!AI126&lt;&gt;"",1,0))</f>
        <v>0</v>
      </c>
      <c r="AJ125" s="135">
        <f>IF('Datos de Indicador'!AJ126="No Dato",1,IF('Imputacion de Datos Indicador'!AJ126&lt;&gt;"",1,0))</f>
        <v>0</v>
      </c>
      <c r="AK125" s="135">
        <f>IF('Datos de Indicador'!AK126="No Dato",1,IF('Imputacion de Datos Indicador'!AK126&lt;&gt;"",1,0))</f>
        <v>0</v>
      </c>
      <c r="AL125" s="135">
        <f>IF('Datos de Indicador'!AL126="No Dato",1,IF('Imputacion de Datos Indicador'!AL126&lt;&gt;"",1,0))</f>
        <v>0</v>
      </c>
      <c r="AM125" s="204">
        <f t="shared" si="2"/>
        <v>2</v>
      </c>
      <c r="AN125" s="44">
        <f t="shared" si="3"/>
        <v>5.7142857142857141E-2</v>
      </c>
    </row>
    <row r="126" spans="1:40" x14ac:dyDescent="0.25">
      <c r="A126" s="138" t="s">
        <v>86</v>
      </c>
      <c r="B126" s="139" t="s">
        <v>272</v>
      </c>
      <c r="C126" s="140">
        <v>813</v>
      </c>
      <c r="D126" s="135">
        <f>IF('Datos de Indicador'!D127="No Dato",1,IF('Imputacion de Datos Indicador'!D127&lt;&gt;"",1,0))</f>
        <v>0</v>
      </c>
      <c r="E126" s="135">
        <f>IF('Datos de Indicador'!E127="No Dato",1,IF('Imputacion de Datos Indicador'!E127&lt;&gt;"",1,0))</f>
        <v>0</v>
      </c>
      <c r="F126" s="135">
        <f>IF('Datos de Indicador'!F127="No Dato",1,IF('Imputacion de Datos Indicador'!F127&lt;&gt;"",1,0))</f>
        <v>0</v>
      </c>
      <c r="G126" s="135">
        <f>IF('Datos de Indicador'!G127="No Dato",1,IF('Imputacion de Datos Indicador'!G127&lt;&gt;"",1,0))</f>
        <v>0</v>
      </c>
      <c r="H126" s="135">
        <f>IF('Datos de Indicador'!H127="No Dato",1,IF('Imputacion de Datos Indicador'!H127&lt;&gt;"",1,0))</f>
        <v>0</v>
      </c>
      <c r="I126" s="135">
        <f>IF('Datos de Indicador'!I127="No Dato",1,IF('Imputacion de Datos Indicador'!I127&lt;&gt;"",1,0))</f>
        <v>0</v>
      </c>
      <c r="J126" s="135">
        <f>IF('Datos de Indicador'!J127="No Dato",1,IF('Imputacion de Datos Indicador'!J127&lt;&gt;"",1,0))</f>
        <v>0</v>
      </c>
      <c r="K126" s="135">
        <f>IF('Datos de Indicador'!K127="No Dato",1,IF('Imputacion de Datos Indicador'!K127&lt;&gt;"",1,0))</f>
        <v>0</v>
      </c>
      <c r="L126" s="135">
        <f>IF('Datos de Indicador'!L127="No Dato",1,IF('Imputacion de Datos Indicador'!L127&lt;&gt;"",1,0))</f>
        <v>0</v>
      </c>
      <c r="M126" s="135">
        <f>IF('Datos de Indicador'!M127="No Dato",1,IF('Imputacion de Datos Indicador'!M127&lt;&gt;"",1,0))</f>
        <v>0</v>
      </c>
      <c r="N126" s="135">
        <f>IF('Datos de Indicador'!N127="No Dato",1,IF('Imputacion de Datos Indicador'!N127&lt;&gt;"",1,0))</f>
        <v>0</v>
      </c>
      <c r="O126" s="135">
        <f>IF('Datos de Indicador'!O127="No Dato",1,IF('Imputacion de Datos Indicador'!O127&lt;&gt;"",1,0))</f>
        <v>0</v>
      </c>
      <c r="P126" s="135">
        <f>IF('Datos de Indicador'!P127="No Dato",1,IF('Imputacion de Datos Indicador'!P127&lt;&gt;"",1,0))</f>
        <v>0</v>
      </c>
      <c r="Q126" s="135">
        <f>IF('Datos de Indicador'!Q127="No Dato",1,IF('Imputacion de Datos Indicador'!Q127&lt;&gt;"",1,0))</f>
        <v>0</v>
      </c>
      <c r="R126" s="135">
        <f>IF('Datos de Indicador'!R127="No Dato",1,IF('Imputacion de Datos Indicador'!R127&lt;&gt;"",1,0))</f>
        <v>0</v>
      </c>
      <c r="S126" s="135">
        <f>IF('Datos de Indicador'!S127="No Dato",1,IF('Imputacion de Datos Indicador'!S127&lt;&gt;"",1,0))</f>
        <v>0</v>
      </c>
      <c r="T126" s="135">
        <f>IF('Datos de Indicador'!T127="No Dato",1,IF('Imputacion de Datos Indicador'!T127&lt;&gt;"",1,0))</f>
        <v>0</v>
      </c>
      <c r="U126" s="135">
        <f>IF('Datos de Indicador'!U127="No Dato",1,IF('Imputacion de Datos Indicador'!U127&lt;&gt;"",1,0))</f>
        <v>0</v>
      </c>
      <c r="V126" s="135">
        <f>IF('Datos de Indicador'!V127="No Dato",1,IF('Imputacion de Datos Indicador'!V127&lt;&gt;"",1,0))</f>
        <v>0</v>
      </c>
      <c r="W126" s="135">
        <f>IF('Datos de Indicador'!W127="No Dato",1,IF('Imputacion de Datos Indicador'!W127&lt;&gt;"",1,0))</f>
        <v>0</v>
      </c>
      <c r="X126" s="135">
        <f>IF('Datos de Indicador'!X127="No Dato",1,IF('Imputacion de Datos Indicador'!X127&lt;&gt;"",1,0))</f>
        <v>0</v>
      </c>
      <c r="Y126" s="135">
        <f>IF('Datos de Indicador'!Y127="No Dato",1,IF('Imputacion de Datos Indicador'!Y127&lt;&gt;"",1,0))</f>
        <v>0</v>
      </c>
      <c r="Z126" s="135">
        <f>IF('Datos de Indicador'!Z127="No Dato",1,IF('Imputacion de Datos Indicador'!Z127&lt;&gt;"",1,0))</f>
        <v>0</v>
      </c>
      <c r="AA126" s="135">
        <f>IF('Datos de Indicador'!AA127="No Dato",1,IF('Imputacion de Datos Indicador'!AA127&lt;&gt;"",1,0))</f>
        <v>0</v>
      </c>
      <c r="AB126" s="135">
        <f>IF('Datos de Indicador'!AB127="No Dato",1,IF('Imputacion de Datos Indicador'!AB127&lt;&gt;"",1,0))</f>
        <v>0</v>
      </c>
      <c r="AC126" s="135">
        <f>IF('Datos de Indicador'!AC127="No Dato",1,IF('Imputacion de Datos Indicador'!AC127&lt;&gt;"",1,0))</f>
        <v>0</v>
      </c>
      <c r="AD126" s="135">
        <f>IF('Datos de Indicador'!AD127="No Dato",1,IF('Imputacion de Datos Indicador'!AD127&lt;&gt;"",1,0))</f>
        <v>0</v>
      </c>
      <c r="AE126" s="135">
        <f>IF('Datos de Indicador'!AE127="No Dato",1,IF('Imputacion de Datos Indicador'!AE127&lt;&gt;"",1,0))</f>
        <v>0</v>
      </c>
      <c r="AF126" s="135">
        <f>IF('Datos de Indicador'!AF127="No Dato",1,IF('Imputacion de Datos Indicador'!AF127&lt;&gt;"",1,0))</f>
        <v>0</v>
      </c>
      <c r="AG126" s="135">
        <f>IF('Datos de Indicador'!AG127="No Dato",1,IF('Imputacion de Datos Indicador'!AG127&lt;&gt;"",1,0))</f>
        <v>0</v>
      </c>
      <c r="AH126" s="135">
        <f>IF('Datos de Indicador'!AH127="No Dato",1,IF('Imputacion de Datos Indicador'!AH127&lt;&gt;"",1,0))</f>
        <v>0</v>
      </c>
      <c r="AI126" s="135">
        <f>IF('Datos de Indicador'!AI127="No Dato",1,IF('Imputacion de Datos Indicador'!AI127&lt;&gt;"",1,0))</f>
        <v>0</v>
      </c>
      <c r="AJ126" s="135">
        <f>IF('Datos de Indicador'!AJ127="No Dato",1,IF('Imputacion de Datos Indicador'!AJ127&lt;&gt;"",1,0))</f>
        <v>0</v>
      </c>
      <c r="AK126" s="135">
        <f>IF('Datos de Indicador'!AK127="No Dato",1,IF('Imputacion de Datos Indicador'!AK127&lt;&gt;"",1,0))</f>
        <v>0</v>
      </c>
      <c r="AL126" s="135">
        <f>IF('Datos de Indicador'!AL127="No Dato",1,IF('Imputacion de Datos Indicador'!AL127&lt;&gt;"",1,0))</f>
        <v>0</v>
      </c>
      <c r="AM126" s="204">
        <f t="shared" si="2"/>
        <v>0</v>
      </c>
      <c r="AN126" s="44">
        <f t="shared" si="3"/>
        <v>0</v>
      </c>
    </row>
    <row r="127" spans="1:40" x14ac:dyDescent="0.25">
      <c r="A127" s="138" t="s">
        <v>86</v>
      </c>
      <c r="B127" s="139" t="s">
        <v>273</v>
      </c>
      <c r="C127" s="140">
        <v>814</v>
      </c>
      <c r="D127" s="135">
        <f>IF('Datos de Indicador'!D128="No Dato",1,IF('Imputacion de Datos Indicador'!D128&lt;&gt;"",1,0))</f>
        <v>0</v>
      </c>
      <c r="E127" s="135">
        <f>IF('Datos de Indicador'!E128="No Dato",1,IF('Imputacion de Datos Indicador'!E128&lt;&gt;"",1,0))</f>
        <v>0</v>
      </c>
      <c r="F127" s="135">
        <f>IF('Datos de Indicador'!F128="No Dato",1,IF('Imputacion de Datos Indicador'!F128&lt;&gt;"",1,0))</f>
        <v>0</v>
      </c>
      <c r="G127" s="135">
        <f>IF('Datos de Indicador'!G128="No Dato",1,IF('Imputacion de Datos Indicador'!G128&lt;&gt;"",1,0))</f>
        <v>0</v>
      </c>
      <c r="H127" s="135">
        <f>IF('Datos de Indicador'!H128="No Dato",1,IF('Imputacion de Datos Indicador'!H128&lt;&gt;"",1,0))</f>
        <v>0</v>
      </c>
      <c r="I127" s="135">
        <f>IF('Datos de Indicador'!I128="No Dato",1,IF('Imputacion de Datos Indicador'!I128&lt;&gt;"",1,0))</f>
        <v>0</v>
      </c>
      <c r="J127" s="135">
        <f>IF('Datos de Indicador'!J128="No Dato",1,IF('Imputacion de Datos Indicador'!J128&lt;&gt;"",1,0))</f>
        <v>0</v>
      </c>
      <c r="K127" s="135">
        <f>IF('Datos de Indicador'!K128="No Dato",1,IF('Imputacion de Datos Indicador'!K128&lt;&gt;"",1,0))</f>
        <v>0</v>
      </c>
      <c r="L127" s="135">
        <f>IF('Datos de Indicador'!L128="No Dato",1,IF('Imputacion de Datos Indicador'!L128&lt;&gt;"",1,0))</f>
        <v>0</v>
      </c>
      <c r="M127" s="135">
        <f>IF('Datos de Indicador'!M128="No Dato",1,IF('Imputacion de Datos Indicador'!M128&lt;&gt;"",1,0))</f>
        <v>0</v>
      </c>
      <c r="N127" s="135">
        <f>IF('Datos de Indicador'!N128="No Dato",1,IF('Imputacion de Datos Indicador'!N128&lt;&gt;"",1,0))</f>
        <v>0</v>
      </c>
      <c r="O127" s="135">
        <f>IF('Datos de Indicador'!O128="No Dato",1,IF('Imputacion de Datos Indicador'!O128&lt;&gt;"",1,0))</f>
        <v>0</v>
      </c>
      <c r="P127" s="135">
        <f>IF('Datos de Indicador'!P128="No Dato",1,IF('Imputacion de Datos Indicador'!P128&lt;&gt;"",1,0))</f>
        <v>0</v>
      </c>
      <c r="Q127" s="135">
        <f>IF('Datos de Indicador'!Q128="No Dato",1,IF('Imputacion de Datos Indicador'!Q128&lt;&gt;"",1,0))</f>
        <v>0</v>
      </c>
      <c r="R127" s="135">
        <f>IF('Datos de Indicador'!R128="No Dato",1,IF('Imputacion de Datos Indicador'!R128&lt;&gt;"",1,0))</f>
        <v>0</v>
      </c>
      <c r="S127" s="135">
        <f>IF('Datos de Indicador'!S128="No Dato",1,IF('Imputacion de Datos Indicador'!S128&lt;&gt;"",1,0))</f>
        <v>0</v>
      </c>
      <c r="T127" s="135">
        <f>IF('Datos de Indicador'!T128="No Dato",1,IF('Imputacion de Datos Indicador'!T128&lt;&gt;"",1,0))</f>
        <v>0</v>
      </c>
      <c r="U127" s="135">
        <f>IF('Datos de Indicador'!U128="No Dato",1,IF('Imputacion de Datos Indicador'!U128&lt;&gt;"",1,0))</f>
        <v>0</v>
      </c>
      <c r="V127" s="135">
        <f>IF('Datos de Indicador'!V128="No Dato",1,IF('Imputacion de Datos Indicador'!V128&lt;&gt;"",1,0))</f>
        <v>0</v>
      </c>
      <c r="W127" s="135">
        <f>IF('Datos de Indicador'!W128="No Dato",1,IF('Imputacion de Datos Indicador'!W128&lt;&gt;"",1,0))</f>
        <v>0</v>
      </c>
      <c r="X127" s="135">
        <f>IF('Datos de Indicador'!X128="No Dato",1,IF('Imputacion de Datos Indicador'!X128&lt;&gt;"",1,0))</f>
        <v>0</v>
      </c>
      <c r="Y127" s="135">
        <f>IF('Datos de Indicador'!Y128="No Dato",1,IF('Imputacion de Datos Indicador'!Y128&lt;&gt;"",1,0))</f>
        <v>0</v>
      </c>
      <c r="Z127" s="135">
        <f>IF('Datos de Indicador'!Z128="No Dato",1,IF('Imputacion de Datos Indicador'!Z128&lt;&gt;"",1,0))</f>
        <v>0</v>
      </c>
      <c r="AA127" s="135">
        <f>IF('Datos de Indicador'!AA128="No Dato",1,IF('Imputacion de Datos Indicador'!AA128&lt;&gt;"",1,0))</f>
        <v>0</v>
      </c>
      <c r="AB127" s="135">
        <f>IF('Datos de Indicador'!AB128="No Dato",1,IF('Imputacion de Datos Indicador'!AB128&lt;&gt;"",1,0))</f>
        <v>0</v>
      </c>
      <c r="AC127" s="135">
        <f>IF('Datos de Indicador'!AC128="No Dato",1,IF('Imputacion de Datos Indicador'!AC128&lt;&gt;"",1,0))</f>
        <v>0</v>
      </c>
      <c r="AD127" s="135">
        <f>IF('Datos de Indicador'!AD128="No Dato",1,IF('Imputacion de Datos Indicador'!AD128&lt;&gt;"",1,0))</f>
        <v>0</v>
      </c>
      <c r="AE127" s="135">
        <f>IF('Datos de Indicador'!AE128="No Dato",1,IF('Imputacion de Datos Indicador'!AE128&lt;&gt;"",1,0))</f>
        <v>0</v>
      </c>
      <c r="AF127" s="135">
        <f>IF('Datos de Indicador'!AF128="No Dato",1,IF('Imputacion de Datos Indicador'!AF128&lt;&gt;"",1,0))</f>
        <v>0</v>
      </c>
      <c r="AG127" s="135">
        <f>IF('Datos de Indicador'!AG128="No Dato",1,IF('Imputacion de Datos Indicador'!AG128&lt;&gt;"",1,0))</f>
        <v>0</v>
      </c>
      <c r="AH127" s="135">
        <f>IF('Datos de Indicador'!AH128="No Dato",1,IF('Imputacion de Datos Indicador'!AH128&lt;&gt;"",1,0))</f>
        <v>0</v>
      </c>
      <c r="AI127" s="135">
        <f>IF('Datos de Indicador'!AI128="No Dato",1,IF('Imputacion de Datos Indicador'!AI128&lt;&gt;"",1,0))</f>
        <v>0</v>
      </c>
      <c r="AJ127" s="135">
        <f>IF('Datos de Indicador'!AJ128="No Dato",1,IF('Imputacion de Datos Indicador'!AJ128&lt;&gt;"",1,0))</f>
        <v>0</v>
      </c>
      <c r="AK127" s="135">
        <f>IF('Datos de Indicador'!AK128="No Dato",1,IF('Imputacion de Datos Indicador'!AK128&lt;&gt;"",1,0))</f>
        <v>0</v>
      </c>
      <c r="AL127" s="135">
        <f>IF('Datos de Indicador'!AL128="No Dato",1,IF('Imputacion de Datos Indicador'!AL128&lt;&gt;"",1,0))</f>
        <v>0</v>
      </c>
      <c r="AM127" s="204">
        <f t="shared" si="2"/>
        <v>0</v>
      </c>
      <c r="AN127" s="44">
        <f t="shared" si="3"/>
        <v>0</v>
      </c>
    </row>
    <row r="128" spans="1:40" x14ac:dyDescent="0.25">
      <c r="A128" s="138" t="s">
        <v>86</v>
      </c>
      <c r="B128" s="139" t="s">
        <v>274</v>
      </c>
      <c r="C128" s="140">
        <v>815</v>
      </c>
      <c r="D128" s="135">
        <f>IF('Datos de Indicador'!D129="No Dato",1,IF('Imputacion de Datos Indicador'!D129&lt;&gt;"",1,0))</f>
        <v>0</v>
      </c>
      <c r="E128" s="135">
        <f>IF('Datos de Indicador'!E129="No Dato",1,IF('Imputacion de Datos Indicador'!E129&lt;&gt;"",1,0))</f>
        <v>0</v>
      </c>
      <c r="F128" s="135">
        <f>IF('Datos de Indicador'!F129="No Dato",1,IF('Imputacion de Datos Indicador'!F129&lt;&gt;"",1,0))</f>
        <v>0</v>
      </c>
      <c r="G128" s="135">
        <f>IF('Datos de Indicador'!G129="No Dato",1,IF('Imputacion de Datos Indicador'!G129&lt;&gt;"",1,0))</f>
        <v>0</v>
      </c>
      <c r="H128" s="135">
        <f>IF('Datos de Indicador'!H129="No Dato",1,IF('Imputacion de Datos Indicador'!H129&lt;&gt;"",1,0))</f>
        <v>0</v>
      </c>
      <c r="I128" s="135">
        <f>IF('Datos de Indicador'!I129="No Dato",1,IF('Imputacion de Datos Indicador'!I129&lt;&gt;"",1,0))</f>
        <v>0</v>
      </c>
      <c r="J128" s="135">
        <f>IF('Datos de Indicador'!J129="No Dato",1,IF('Imputacion de Datos Indicador'!J129&lt;&gt;"",1,0))</f>
        <v>0</v>
      </c>
      <c r="K128" s="135">
        <f>IF('Datos de Indicador'!K129="No Dato",1,IF('Imputacion de Datos Indicador'!K129&lt;&gt;"",1,0))</f>
        <v>0</v>
      </c>
      <c r="L128" s="135">
        <f>IF('Datos de Indicador'!L129="No Dato",1,IF('Imputacion de Datos Indicador'!L129&lt;&gt;"",1,0))</f>
        <v>0</v>
      </c>
      <c r="M128" s="135">
        <f>IF('Datos de Indicador'!M129="No Dato",1,IF('Imputacion de Datos Indicador'!M129&lt;&gt;"",1,0))</f>
        <v>0</v>
      </c>
      <c r="N128" s="135">
        <f>IF('Datos de Indicador'!N129="No Dato",1,IF('Imputacion de Datos Indicador'!N129&lt;&gt;"",1,0))</f>
        <v>0</v>
      </c>
      <c r="O128" s="135">
        <f>IF('Datos de Indicador'!O129="No Dato",1,IF('Imputacion de Datos Indicador'!O129&lt;&gt;"",1,0))</f>
        <v>0</v>
      </c>
      <c r="P128" s="135">
        <f>IF('Datos de Indicador'!P129="No Dato",1,IF('Imputacion de Datos Indicador'!P129&lt;&gt;"",1,0))</f>
        <v>0</v>
      </c>
      <c r="Q128" s="135">
        <f>IF('Datos de Indicador'!Q129="No Dato",1,IF('Imputacion de Datos Indicador'!Q129&lt;&gt;"",1,0))</f>
        <v>1</v>
      </c>
      <c r="R128" s="135">
        <f>IF('Datos de Indicador'!R129="No Dato",1,IF('Imputacion de Datos Indicador'!R129&lt;&gt;"",1,0))</f>
        <v>0</v>
      </c>
      <c r="S128" s="135">
        <f>IF('Datos de Indicador'!S129="No Dato",1,IF('Imputacion de Datos Indicador'!S129&lt;&gt;"",1,0))</f>
        <v>0</v>
      </c>
      <c r="T128" s="135">
        <f>IF('Datos de Indicador'!T129="No Dato",1,IF('Imputacion de Datos Indicador'!T129&lt;&gt;"",1,0))</f>
        <v>0</v>
      </c>
      <c r="U128" s="135">
        <f>IF('Datos de Indicador'!U129="No Dato",1,IF('Imputacion de Datos Indicador'!U129&lt;&gt;"",1,0))</f>
        <v>0</v>
      </c>
      <c r="V128" s="135">
        <f>IF('Datos de Indicador'!V129="No Dato",1,IF('Imputacion de Datos Indicador'!V129&lt;&gt;"",1,0))</f>
        <v>0</v>
      </c>
      <c r="W128" s="135">
        <f>IF('Datos de Indicador'!W129="No Dato",1,IF('Imputacion de Datos Indicador'!W129&lt;&gt;"",1,0))</f>
        <v>0</v>
      </c>
      <c r="X128" s="135">
        <f>IF('Datos de Indicador'!X129="No Dato",1,IF('Imputacion de Datos Indicador'!X129&lt;&gt;"",1,0))</f>
        <v>0</v>
      </c>
      <c r="Y128" s="135">
        <f>IF('Datos de Indicador'!Y129="No Dato",1,IF('Imputacion de Datos Indicador'!Y129&lt;&gt;"",1,0))</f>
        <v>0</v>
      </c>
      <c r="Z128" s="135">
        <f>IF('Datos de Indicador'!Z129="No Dato",1,IF('Imputacion de Datos Indicador'!Z129&lt;&gt;"",1,0))</f>
        <v>0</v>
      </c>
      <c r="AA128" s="135">
        <f>IF('Datos de Indicador'!AA129="No Dato",1,IF('Imputacion de Datos Indicador'!AA129&lt;&gt;"",1,0))</f>
        <v>0</v>
      </c>
      <c r="AB128" s="135">
        <f>IF('Datos de Indicador'!AB129="No Dato",1,IF('Imputacion de Datos Indicador'!AB129&lt;&gt;"",1,0))</f>
        <v>0</v>
      </c>
      <c r="AC128" s="135">
        <f>IF('Datos de Indicador'!AC129="No Dato",1,IF('Imputacion de Datos Indicador'!AC129&lt;&gt;"",1,0))</f>
        <v>0</v>
      </c>
      <c r="AD128" s="135">
        <f>IF('Datos de Indicador'!AD129="No Dato",1,IF('Imputacion de Datos Indicador'!AD129&lt;&gt;"",1,0))</f>
        <v>0</v>
      </c>
      <c r="AE128" s="135">
        <f>IF('Datos de Indicador'!AE129="No Dato",1,IF('Imputacion de Datos Indicador'!AE129&lt;&gt;"",1,0))</f>
        <v>0</v>
      </c>
      <c r="AF128" s="135">
        <f>IF('Datos de Indicador'!AF129="No Dato",1,IF('Imputacion de Datos Indicador'!AF129&lt;&gt;"",1,0))</f>
        <v>0</v>
      </c>
      <c r="AG128" s="135">
        <f>IF('Datos de Indicador'!AG129="No Dato",1,IF('Imputacion de Datos Indicador'!AG129&lt;&gt;"",1,0))</f>
        <v>0</v>
      </c>
      <c r="AH128" s="135">
        <f>IF('Datos de Indicador'!AH129="No Dato",1,IF('Imputacion de Datos Indicador'!AH129&lt;&gt;"",1,0))</f>
        <v>0</v>
      </c>
      <c r="AI128" s="135">
        <f>IF('Datos de Indicador'!AI129="No Dato",1,IF('Imputacion de Datos Indicador'!AI129&lt;&gt;"",1,0))</f>
        <v>0</v>
      </c>
      <c r="AJ128" s="135">
        <f>IF('Datos de Indicador'!AJ129="No Dato",1,IF('Imputacion de Datos Indicador'!AJ129&lt;&gt;"",1,0))</f>
        <v>0</v>
      </c>
      <c r="AK128" s="135">
        <f>IF('Datos de Indicador'!AK129="No Dato",1,IF('Imputacion de Datos Indicador'!AK129&lt;&gt;"",1,0))</f>
        <v>0</v>
      </c>
      <c r="AL128" s="135">
        <f>IF('Datos de Indicador'!AL129="No Dato",1,IF('Imputacion de Datos Indicador'!AL129&lt;&gt;"",1,0))</f>
        <v>0</v>
      </c>
      <c r="AM128" s="204">
        <f t="shared" si="2"/>
        <v>1</v>
      </c>
      <c r="AN128" s="44">
        <f t="shared" si="3"/>
        <v>2.8571428571428571E-2</v>
      </c>
    </row>
    <row r="129" spans="1:40" x14ac:dyDescent="0.25">
      <c r="A129" s="138" t="s">
        <v>86</v>
      </c>
      <c r="B129" s="139" t="s">
        <v>275</v>
      </c>
      <c r="C129" s="140">
        <v>816</v>
      </c>
      <c r="D129" s="135">
        <f>IF('Datos de Indicador'!D130="No Dato",1,IF('Imputacion de Datos Indicador'!D130&lt;&gt;"",1,0))</f>
        <v>0</v>
      </c>
      <c r="E129" s="135">
        <f>IF('Datos de Indicador'!E130="No Dato",1,IF('Imputacion de Datos Indicador'!E130&lt;&gt;"",1,0))</f>
        <v>0</v>
      </c>
      <c r="F129" s="135">
        <f>IF('Datos de Indicador'!F130="No Dato",1,IF('Imputacion de Datos Indicador'!F130&lt;&gt;"",1,0))</f>
        <v>0</v>
      </c>
      <c r="G129" s="135">
        <f>IF('Datos de Indicador'!G130="No Dato",1,IF('Imputacion de Datos Indicador'!G130&lt;&gt;"",1,0))</f>
        <v>0</v>
      </c>
      <c r="H129" s="135">
        <f>IF('Datos de Indicador'!H130="No Dato",1,IF('Imputacion de Datos Indicador'!H130&lt;&gt;"",1,0))</f>
        <v>0</v>
      </c>
      <c r="I129" s="135">
        <f>IF('Datos de Indicador'!I130="No Dato",1,IF('Imputacion de Datos Indicador'!I130&lt;&gt;"",1,0))</f>
        <v>0</v>
      </c>
      <c r="J129" s="135">
        <f>IF('Datos de Indicador'!J130="No Dato",1,IF('Imputacion de Datos Indicador'!J130&lt;&gt;"",1,0))</f>
        <v>0</v>
      </c>
      <c r="K129" s="135">
        <f>IF('Datos de Indicador'!K130="No Dato",1,IF('Imputacion de Datos Indicador'!K130&lt;&gt;"",1,0))</f>
        <v>0</v>
      </c>
      <c r="L129" s="135">
        <f>IF('Datos de Indicador'!L130="No Dato",1,IF('Imputacion de Datos Indicador'!L130&lt;&gt;"",1,0))</f>
        <v>0</v>
      </c>
      <c r="M129" s="135">
        <f>IF('Datos de Indicador'!M130="No Dato",1,IF('Imputacion de Datos Indicador'!M130&lt;&gt;"",1,0))</f>
        <v>0</v>
      </c>
      <c r="N129" s="135">
        <f>IF('Datos de Indicador'!N130="No Dato",1,IF('Imputacion de Datos Indicador'!N130&lt;&gt;"",1,0))</f>
        <v>0</v>
      </c>
      <c r="O129" s="135">
        <f>IF('Datos de Indicador'!O130="No Dato",1,IF('Imputacion de Datos Indicador'!O130&lt;&gt;"",1,0))</f>
        <v>0</v>
      </c>
      <c r="P129" s="135">
        <f>IF('Datos de Indicador'!P130="No Dato",1,IF('Imputacion de Datos Indicador'!P130&lt;&gt;"",1,0))</f>
        <v>0</v>
      </c>
      <c r="Q129" s="135">
        <f>IF('Datos de Indicador'!Q130="No Dato",1,IF('Imputacion de Datos Indicador'!Q130&lt;&gt;"",1,0))</f>
        <v>0</v>
      </c>
      <c r="R129" s="135">
        <f>IF('Datos de Indicador'!R130="No Dato",1,IF('Imputacion de Datos Indicador'!R130&lt;&gt;"",1,0))</f>
        <v>0</v>
      </c>
      <c r="S129" s="135">
        <f>IF('Datos de Indicador'!S130="No Dato",1,IF('Imputacion de Datos Indicador'!S130&lt;&gt;"",1,0))</f>
        <v>0</v>
      </c>
      <c r="T129" s="135">
        <f>IF('Datos de Indicador'!T130="No Dato",1,IF('Imputacion de Datos Indicador'!T130&lt;&gt;"",1,0))</f>
        <v>0</v>
      </c>
      <c r="U129" s="135">
        <f>IF('Datos de Indicador'!U130="No Dato",1,IF('Imputacion de Datos Indicador'!U130&lt;&gt;"",1,0))</f>
        <v>0</v>
      </c>
      <c r="V129" s="135">
        <f>IF('Datos de Indicador'!V130="No Dato",1,IF('Imputacion de Datos Indicador'!V130&lt;&gt;"",1,0))</f>
        <v>0</v>
      </c>
      <c r="W129" s="135">
        <f>IF('Datos de Indicador'!W130="No Dato",1,IF('Imputacion de Datos Indicador'!W130&lt;&gt;"",1,0))</f>
        <v>0</v>
      </c>
      <c r="X129" s="135">
        <f>IF('Datos de Indicador'!X130="No Dato",1,IF('Imputacion de Datos Indicador'!X130&lt;&gt;"",1,0))</f>
        <v>0</v>
      </c>
      <c r="Y129" s="135">
        <f>IF('Datos de Indicador'!Y130="No Dato",1,IF('Imputacion de Datos Indicador'!Y130&lt;&gt;"",1,0))</f>
        <v>0</v>
      </c>
      <c r="Z129" s="135">
        <f>IF('Datos de Indicador'!Z130="No Dato",1,IF('Imputacion de Datos Indicador'!Z130&lt;&gt;"",1,0))</f>
        <v>0</v>
      </c>
      <c r="AA129" s="135">
        <f>IF('Datos de Indicador'!AA130="No Dato",1,IF('Imputacion de Datos Indicador'!AA130&lt;&gt;"",1,0))</f>
        <v>0</v>
      </c>
      <c r="AB129" s="135">
        <f>IF('Datos de Indicador'!AB130="No Dato",1,IF('Imputacion de Datos Indicador'!AB130&lt;&gt;"",1,0))</f>
        <v>0</v>
      </c>
      <c r="AC129" s="135">
        <f>IF('Datos de Indicador'!AC130="No Dato",1,IF('Imputacion de Datos Indicador'!AC130&lt;&gt;"",1,0))</f>
        <v>0</v>
      </c>
      <c r="AD129" s="135">
        <f>IF('Datos de Indicador'!AD130="No Dato",1,IF('Imputacion de Datos Indicador'!AD130&lt;&gt;"",1,0))</f>
        <v>0</v>
      </c>
      <c r="AE129" s="135">
        <f>IF('Datos de Indicador'!AE130="No Dato",1,IF('Imputacion de Datos Indicador'!AE130&lt;&gt;"",1,0))</f>
        <v>0</v>
      </c>
      <c r="AF129" s="135">
        <f>IF('Datos de Indicador'!AF130="No Dato",1,IF('Imputacion de Datos Indicador'!AF130&lt;&gt;"",1,0))</f>
        <v>0</v>
      </c>
      <c r="AG129" s="135">
        <f>IF('Datos de Indicador'!AG130="No Dato",1,IF('Imputacion de Datos Indicador'!AG130&lt;&gt;"",1,0))</f>
        <v>0</v>
      </c>
      <c r="AH129" s="135">
        <f>IF('Datos de Indicador'!AH130="No Dato",1,IF('Imputacion de Datos Indicador'!AH130&lt;&gt;"",1,0))</f>
        <v>0</v>
      </c>
      <c r="AI129" s="135">
        <f>IF('Datos de Indicador'!AI130="No Dato",1,IF('Imputacion de Datos Indicador'!AI130&lt;&gt;"",1,0))</f>
        <v>0</v>
      </c>
      <c r="AJ129" s="135">
        <f>IF('Datos de Indicador'!AJ130="No Dato",1,IF('Imputacion de Datos Indicador'!AJ130&lt;&gt;"",1,0))</f>
        <v>0</v>
      </c>
      <c r="AK129" s="135">
        <f>IF('Datos de Indicador'!AK130="No Dato",1,IF('Imputacion de Datos Indicador'!AK130&lt;&gt;"",1,0))</f>
        <v>0</v>
      </c>
      <c r="AL129" s="135">
        <f>IF('Datos de Indicador'!AL130="No Dato",1,IF('Imputacion de Datos Indicador'!AL130&lt;&gt;"",1,0))</f>
        <v>0</v>
      </c>
      <c r="AM129" s="204">
        <f t="shared" si="2"/>
        <v>0</v>
      </c>
      <c r="AN129" s="44">
        <f t="shared" si="3"/>
        <v>0</v>
      </c>
    </row>
    <row r="130" spans="1:40" x14ac:dyDescent="0.25">
      <c r="A130" s="138" t="s">
        <v>86</v>
      </c>
      <c r="B130" s="139" t="s">
        <v>276</v>
      </c>
      <c r="C130" s="140">
        <v>817</v>
      </c>
      <c r="D130" s="135">
        <f>IF('Datos de Indicador'!D131="No Dato",1,IF('Imputacion de Datos Indicador'!D131&lt;&gt;"",1,0))</f>
        <v>0</v>
      </c>
      <c r="E130" s="135">
        <f>IF('Datos de Indicador'!E131="No Dato",1,IF('Imputacion de Datos Indicador'!E131&lt;&gt;"",1,0))</f>
        <v>0</v>
      </c>
      <c r="F130" s="135">
        <f>IF('Datos de Indicador'!F131="No Dato",1,IF('Imputacion de Datos Indicador'!F131&lt;&gt;"",1,0))</f>
        <v>0</v>
      </c>
      <c r="G130" s="135">
        <f>IF('Datos de Indicador'!G131="No Dato",1,IF('Imputacion de Datos Indicador'!G131&lt;&gt;"",1,0))</f>
        <v>0</v>
      </c>
      <c r="H130" s="135">
        <f>IF('Datos de Indicador'!H131="No Dato",1,IF('Imputacion de Datos Indicador'!H131&lt;&gt;"",1,0))</f>
        <v>0</v>
      </c>
      <c r="I130" s="135">
        <f>IF('Datos de Indicador'!I131="No Dato",1,IF('Imputacion de Datos Indicador'!I131&lt;&gt;"",1,0))</f>
        <v>0</v>
      </c>
      <c r="J130" s="135">
        <f>IF('Datos de Indicador'!J131="No Dato",1,IF('Imputacion de Datos Indicador'!J131&lt;&gt;"",1,0))</f>
        <v>0</v>
      </c>
      <c r="K130" s="135">
        <f>IF('Datos de Indicador'!K131="No Dato",1,IF('Imputacion de Datos Indicador'!K131&lt;&gt;"",1,0))</f>
        <v>0</v>
      </c>
      <c r="L130" s="135">
        <f>IF('Datos de Indicador'!L131="No Dato",1,IF('Imputacion de Datos Indicador'!L131&lt;&gt;"",1,0))</f>
        <v>0</v>
      </c>
      <c r="M130" s="135">
        <f>IF('Datos de Indicador'!M131="No Dato",1,IF('Imputacion de Datos Indicador'!M131&lt;&gt;"",1,0))</f>
        <v>0</v>
      </c>
      <c r="N130" s="135">
        <f>IF('Datos de Indicador'!N131="No Dato",1,IF('Imputacion de Datos Indicador'!N131&lt;&gt;"",1,0))</f>
        <v>0</v>
      </c>
      <c r="O130" s="135">
        <f>IF('Datos de Indicador'!O131="No Dato",1,IF('Imputacion de Datos Indicador'!O131&lt;&gt;"",1,0))</f>
        <v>0</v>
      </c>
      <c r="P130" s="135">
        <f>IF('Datos de Indicador'!P131="No Dato",1,IF('Imputacion de Datos Indicador'!P131&lt;&gt;"",1,0))</f>
        <v>0</v>
      </c>
      <c r="Q130" s="135">
        <f>IF('Datos de Indicador'!Q131="No Dato",1,IF('Imputacion de Datos Indicador'!Q131&lt;&gt;"",1,0))</f>
        <v>0</v>
      </c>
      <c r="R130" s="135">
        <f>IF('Datos de Indicador'!R131="No Dato",1,IF('Imputacion de Datos Indicador'!R131&lt;&gt;"",1,0))</f>
        <v>0</v>
      </c>
      <c r="S130" s="135">
        <f>IF('Datos de Indicador'!S131="No Dato",1,IF('Imputacion de Datos Indicador'!S131&lt;&gt;"",1,0))</f>
        <v>0</v>
      </c>
      <c r="T130" s="135">
        <f>IF('Datos de Indicador'!T131="No Dato",1,IF('Imputacion de Datos Indicador'!T131&lt;&gt;"",1,0))</f>
        <v>0</v>
      </c>
      <c r="U130" s="135">
        <f>IF('Datos de Indicador'!U131="No Dato",1,IF('Imputacion de Datos Indicador'!U131&lt;&gt;"",1,0))</f>
        <v>0</v>
      </c>
      <c r="V130" s="135">
        <f>IF('Datos de Indicador'!V131="No Dato",1,IF('Imputacion de Datos Indicador'!V131&lt;&gt;"",1,0))</f>
        <v>0</v>
      </c>
      <c r="W130" s="135">
        <f>IF('Datos de Indicador'!W131="No Dato",1,IF('Imputacion de Datos Indicador'!W131&lt;&gt;"",1,0))</f>
        <v>0</v>
      </c>
      <c r="X130" s="135">
        <f>IF('Datos de Indicador'!X131="No Dato",1,IF('Imputacion de Datos Indicador'!X131&lt;&gt;"",1,0))</f>
        <v>0</v>
      </c>
      <c r="Y130" s="135">
        <f>IF('Datos de Indicador'!Y131="No Dato",1,IF('Imputacion de Datos Indicador'!Y131&lt;&gt;"",1,0))</f>
        <v>0</v>
      </c>
      <c r="Z130" s="135">
        <f>IF('Datos de Indicador'!Z131="No Dato",1,IF('Imputacion de Datos Indicador'!Z131&lt;&gt;"",1,0))</f>
        <v>0</v>
      </c>
      <c r="AA130" s="135">
        <f>IF('Datos de Indicador'!AA131="No Dato",1,IF('Imputacion de Datos Indicador'!AA131&lt;&gt;"",1,0))</f>
        <v>0</v>
      </c>
      <c r="AB130" s="135">
        <f>IF('Datos de Indicador'!AB131="No Dato",1,IF('Imputacion de Datos Indicador'!AB131&lt;&gt;"",1,0))</f>
        <v>0</v>
      </c>
      <c r="AC130" s="135">
        <f>IF('Datos de Indicador'!AC131="No Dato",1,IF('Imputacion de Datos Indicador'!AC131&lt;&gt;"",1,0))</f>
        <v>0</v>
      </c>
      <c r="AD130" s="135">
        <f>IF('Datos de Indicador'!AD131="No Dato",1,IF('Imputacion de Datos Indicador'!AD131&lt;&gt;"",1,0))</f>
        <v>0</v>
      </c>
      <c r="AE130" s="135">
        <f>IF('Datos de Indicador'!AE131="No Dato",1,IF('Imputacion de Datos Indicador'!AE131&lt;&gt;"",1,0))</f>
        <v>0</v>
      </c>
      <c r="AF130" s="135">
        <f>IF('Datos de Indicador'!AF131="No Dato",1,IF('Imputacion de Datos Indicador'!AF131&lt;&gt;"",1,0))</f>
        <v>0</v>
      </c>
      <c r="AG130" s="135">
        <f>IF('Datos de Indicador'!AG131="No Dato",1,IF('Imputacion de Datos Indicador'!AG131&lt;&gt;"",1,0))</f>
        <v>0</v>
      </c>
      <c r="AH130" s="135">
        <f>IF('Datos de Indicador'!AH131="No Dato",1,IF('Imputacion de Datos Indicador'!AH131&lt;&gt;"",1,0))</f>
        <v>0</v>
      </c>
      <c r="AI130" s="135">
        <f>IF('Datos de Indicador'!AI131="No Dato",1,IF('Imputacion de Datos Indicador'!AI131&lt;&gt;"",1,0))</f>
        <v>0</v>
      </c>
      <c r="AJ130" s="135">
        <f>IF('Datos de Indicador'!AJ131="No Dato",1,IF('Imputacion de Datos Indicador'!AJ131&lt;&gt;"",1,0))</f>
        <v>0</v>
      </c>
      <c r="AK130" s="135">
        <f>IF('Datos de Indicador'!AK131="No Dato",1,IF('Imputacion de Datos Indicador'!AK131&lt;&gt;"",1,0))</f>
        <v>0</v>
      </c>
      <c r="AL130" s="135">
        <f>IF('Datos de Indicador'!AL131="No Dato",1,IF('Imputacion de Datos Indicador'!AL131&lt;&gt;"",1,0))</f>
        <v>0</v>
      </c>
      <c r="AM130" s="204">
        <f t="shared" si="2"/>
        <v>0</v>
      </c>
      <c r="AN130" s="44">
        <f t="shared" si="3"/>
        <v>0</v>
      </c>
    </row>
    <row r="131" spans="1:40" x14ac:dyDescent="0.25">
      <c r="A131" s="138" t="s">
        <v>86</v>
      </c>
      <c r="B131" s="139" t="s">
        <v>277</v>
      </c>
      <c r="C131" s="140">
        <v>818</v>
      </c>
      <c r="D131" s="135">
        <f>IF('Datos de Indicador'!D132="No Dato",1,IF('Imputacion de Datos Indicador'!D132&lt;&gt;"",1,0))</f>
        <v>0</v>
      </c>
      <c r="E131" s="135">
        <f>IF('Datos de Indicador'!E132="No Dato",1,IF('Imputacion de Datos Indicador'!E132&lt;&gt;"",1,0))</f>
        <v>0</v>
      </c>
      <c r="F131" s="135">
        <f>IF('Datos de Indicador'!F132="No Dato",1,IF('Imputacion de Datos Indicador'!F132&lt;&gt;"",1,0))</f>
        <v>0</v>
      </c>
      <c r="G131" s="135">
        <f>IF('Datos de Indicador'!G132="No Dato",1,IF('Imputacion de Datos Indicador'!G132&lt;&gt;"",1,0))</f>
        <v>0</v>
      </c>
      <c r="H131" s="135">
        <f>IF('Datos de Indicador'!H132="No Dato",1,IF('Imputacion de Datos Indicador'!H132&lt;&gt;"",1,0))</f>
        <v>0</v>
      </c>
      <c r="I131" s="135">
        <f>IF('Datos de Indicador'!I132="No Dato",1,IF('Imputacion de Datos Indicador'!I132&lt;&gt;"",1,0))</f>
        <v>0</v>
      </c>
      <c r="J131" s="135">
        <f>IF('Datos de Indicador'!J132="No Dato",1,IF('Imputacion de Datos Indicador'!J132&lt;&gt;"",1,0))</f>
        <v>0</v>
      </c>
      <c r="K131" s="135">
        <f>IF('Datos de Indicador'!K132="No Dato",1,IF('Imputacion de Datos Indicador'!K132&lt;&gt;"",1,0))</f>
        <v>0</v>
      </c>
      <c r="L131" s="135">
        <f>IF('Datos de Indicador'!L132="No Dato",1,IF('Imputacion de Datos Indicador'!L132&lt;&gt;"",1,0))</f>
        <v>0</v>
      </c>
      <c r="M131" s="135">
        <f>IF('Datos de Indicador'!M132="No Dato",1,IF('Imputacion de Datos Indicador'!M132&lt;&gt;"",1,0))</f>
        <v>0</v>
      </c>
      <c r="N131" s="135">
        <f>IF('Datos de Indicador'!N132="No Dato",1,IF('Imputacion de Datos Indicador'!N132&lt;&gt;"",1,0))</f>
        <v>0</v>
      </c>
      <c r="O131" s="135">
        <f>IF('Datos de Indicador'!O132="No Dato",1,IF('Imputacion de Datos Indicador'!O132&lt;&gt;"",1,0))</f>
        <v>0</v>
      </c>
      <c r="P131" s="135">
        <f>IF('Datos de Indicador'!P132="No Dato",1,IF('Imputacion de Datos Indicador'!P132&lt;&gt;"",1,0))</f>
        <v>0</v>
      </c>
      <c r="Q131" s="135">
        <f>IF('Datos de Indicador'!Q132="No Dato",1,IF('Imputacion de Datos Indicador'!Q132&lt;&gt;"",1,0))</f>
        <v>1</v>
      </c>
      <c r="R131" s="135">
        <f>IF('Datos de Indicador'!R132="No Dato",1,IF('Imputacion de Datos Indicador'!R132&lt;&gt;"",1,0))</f>
        <v>0</v>
      </c>
      <c r="S131" s="135">
        <f>IF('Datos de Indicador'!S132="No Dato",1,IF('Imputacion de Datos Indicador'!S132&lt;&gt;"",1,0))</f>
        <v>0</v>
      </c>
      <c r="T131" s="135">
        <f>IF('Datos de Indicador'!T132="No Dato",1,IF('Imputacion de Datos Indicador'!T132&lt;&gt;"",1,0))</f>
        <v>0</v>
      </c>
      <c r="U131" s="135">
        <f>IF('Datos de Indicador'!U132="No Dato",1,IF('Imputacion de Datos Indicador'!U132&lt;&gt;"",1,0))</f>
        <v>0</v>
      </c>
      <c r="V131" s="135">
        <f>IF('Datos de Indicador'!V132="No Dato",1,IF('Imputacion de Datos Indicador'!V132&lt;&gt;"",1,0))</f>
        <v>0</v>
      </c>
      <c r="W131" s="135">
        <f>IF('Datos de Indicador'!W132="No Dato",1,IF('Imputacion de Datos Indicador'!W132&lt;&gt;"",1,0))</f>
        <v>0</v>
      </c>
      <c r="X131" s="135">
        <f>IF('Datos de Indicador'!X132="No Dato",1,IF('Imputacion de Datos Indicador'!X132&lt;&gt;"",1,0))</f>
        <v>0</v>
      </c>
      <c r="Y131" s="135">
        <f>IF('Datos de Indicador'!Y132="No Dato",1,IF('Imputacion de Datos Indicador'!Y132&lt;&gt;"",1,0))</f>
        <v>0</v>
      </c>
      <c r="Z131" s="135">
        <f>IF('Datos de Indicador'!Z132="No Dato",1,IF('Imputacion de Datos Indicador'!Z132&lt;&gt;"",1,0))</f>
        <v>0</v>
      </c>
      <c r="AA131" s="135">
        <f>IF('Datos de Indicador'!AA132="No Dato",1,IF('Imputacion de Datos Indicador'!AA132&lt;&gt;"",1,0))</f>
        <v>0</v>
      </c>
      <c r="AB131" s="135">
        <f>IF('Datos de Indicador'!AB132="No Dato",1,IF('Imputacion de Datos Indicador'!AB132&lt;&gt;"",1,0))</f>
        <v>0</v>
      </c>
      <c r="AC131" s="135">
        <f>IF('Datos de Indicador'!AC132="No Dato",1,IF('Imputacion de Datos Indicador'!AC132&lt;&gt;"",1,0))</f>
        <v>0</v>
      </c>
      <c r="AD131" s="135">
        <f>IF('Datos de Indicador'!AD132="No Dato",1,IF('Imputacion de Datos Indicador'!AD132&lt;&gt;"",1,0))</f>
        <v>0</v>
      </c>
      <c r="AE131" s="135">
        <f>IF('Datos de Indicador'!AE132="No Dato",1,IF('Imputacion de Datos Indicador'!AE132&lt;&gt;"",1,0))</f>
        <v>0</v>
      </c>
      <c r="AF131" s="135">
        <f>IF('Datos de Indicador'!AF132="No Dato",1,IF('Imputacion de Datos Indicador'!AF132&lt;&gt;"",1,0))</f>
        <v>0</v>
      </c>
      <c r="AG131" s="135">
        <f>IF('Datos de Indicador'!AG132="No Dato",1,IF('Imputacion de Datos Indicador'!AG132&lt;&gt;"",1,0))</f>
        <v>0</v>
      </c>
      <c r="AH131" s="135">
        <f>IF('Datos de Indicador'!AH132="No Dato",1,IF('Imputacion de Datos Indicador'!AH132&lt;&gt;"",1,0))</f>
        <v>0</v>
      </c>
      <c r="AI131" s="135">
        <f>IF('Datos de Indicador'!AI132="No Dato",1,IF('Imputacion de Datos Indicador'!AI132&lt;&gt;"",1,0))</f>
        <v>0</v>
      </c>
      <c r="AJ131" s="135">
        <f>IF('Datos de Indicador'!AJ132="No Dato",1,IF('Imputacion de Datos Indicador'!AJ132&lt;&gt;"",1,0))</f>
        <v>0</v>
      </c>
      <c r="AK131" s="135">
        <f>IF('Datos de Indicador'!AK132="No Dato",1,IF('Imputacion de Datos Indicador'!AK132&lt;&gt;"",1,0))</f>
        <v>0</v>
      </c>
      <c r="AL131" s="135">
        <f>IF('Datos de Indicador'!AL132="No Dato",1,IF('Imputacion de Datos Indicador'!AL132&lt;&gt;"",1,0))</f>
        <v>0</v>
      </c>
      <c r="AM131" s="204">
        <f t="shared" si="2"/>
        <v>1</v>
      </c>
      <c r="AN131" s="44">
        <f t="shared" si="3"/>
        <v>2.8571428571428571E-2</v>
      </c>
    </row>
    <row r="132" spans="1:40" x14ac:dyDescent="0.25">
      <c r="A132" s="138" t="s">
        <v>86</v>
      </c>
      <c r="B132" s="139" t="s">
        <v>278</v>
      </c>
      <c r="C132" s="140">
        <v>819</v>
      </c>
      <c r="D132" s="135">
        <f>IF('Datos de Indicador'!D133="No Dato",1,IF('Imputacion de Datos Indicador'!D133&lt;&gt;"",1,0))</f>
        <v>0</v>
      </c>
      <c r="E132" s="135">
        <f>IF('Datos de Indicador'!E133="No Dato",1,IF('Imputacion de Datos Indicador'!E133&lt;&gt;"",1,0))</f>
        <v>1</v>
      </c>
      <c r="F132" s="135">
        <f>IF('Datos de Indicador'!F133="No Dato",1,IF('Imputacion de Datos Indicador'!F133&lt;&gt;"",1,0))</f>
        <v>0</v>
      </c>
      <c r="G132" s="135">
        <f>IF('Datos de Indicador'!G133="No Dato",1,IF('Imputacion de Datos Indicador'!G133&lt;&gt;"",1,0))</f>
        <v>0</v>
      </c>
      <c r="H132" s="135">
        <f>IF('Datos de Indicador'!H133="No Dato",1,IF('Imputacion de Datos Indicador'!H133&lt;&gt;"",1,0))</f>
        <v>0</v>
      </c>
      <c r="I132" s="135">
        <f>IF('Datos de Indicador'!I133="No Dato",1,IF('Imputacion de Datos Indicador'!I133&lt;&gt;"",1,0))</f>
        <v>0</v>
      </c>
      <c r="J132" s="135">
        <f>IF('Datos de Indicador'!J133="No Dato",1,IF('Imputacion de Datos Indicador'!J133&lt;&gt;"",1,0))</f>
        <v>0</v>
      </c>
      <c r="K132" s="135">
        <f>IF('Datos de Indicador'!K133="No Dato",1,IF('Imputacion de Datos Indicador'!K133&lt;&gt;"",1,0))</f>
        <v>0</v>
      </c>
      <c r="L132" s="135">
        <f>IF('Datos de Indicador'!L133="No Dato",1,IF('Imputacion de Datos Indicador'!L133&lt;&gt;"",1,0))</f>
        <v>0</v>
      </c>
      <c r="M132" s="135">
        <f>IF('Datos de Indicador'!M133="No Dato",1,IF('Imputacion de Datos Indicador'!M133&lt;&gt;"",1,0))</f>
        <v>0</v>
      </c>
      <c r="N132" s="135">
        <f>IF('Datos de Indicador'!N133="No Dato",1,IF('Imputacion de Datos Indicador'!N133&lt;&gt;"",1,0))</f>
        <v>0</v>
      </c>
      <c r="O132" s="135">
        <f>IF('Datos de Indicador'!O133="No Dato",1,IF('Imputacion de Datos Indicador'!O133&lt;&gt;"",1,0))</f>
        <v>0</v>
      </c>
      <c r="P132" s="135">
        <f>IF('Datos de Indicador'!P133="No Dato",1,IF('Imputacion de Datos Indicador'!P133&lt;&gt;"",1,0))</f>
        <v>0</v>
      </c>
      <c r="Q132" s="135">
        <f>IF('Datos de Indicador'!Q133="No Dato",1,IF('Imputacion de Datos Indicador'!Q133&lt;&gt;"",1,0))</f>
        <v>0</v>
      </c>
      <c r="R132" s="135">
        <f>IF('Datos de Indicador'!R133="No Dato",1,IF('Imputacion de Datos Indicador'!R133&lt;&gt;"",1,0))</f>
        <v>0</v>
      </c>
      <c r="S132" s="135">
        <f>IF('Datos de Indicador'!S133="No Dato",1,IF('Imputacion de Datos Indicador'!S133&lt;&gt;"",1,0))</f>
        <v>0</v>
      </c>
      <c r="T132" s="135">
        <f>IF('Datos de Indicador'!T133="No Dato",1,IF('Imputacion de Datos Indicador'!T133&lt;&gt;"",1,0))</f>
        <v>0</v>
      </c>
      <c r="U132" s="135">
        <f>IF('Datos de Indicador'!U133="No Dato",1,IF('Imputacion de Datos Indicador'!U133&lt;&gt;"",1,0))</f>
        <v>0</v>
      </c>
      <c r="V132" s="135">
        <f>IF('Datos de Indicador'!V133="No Dato",1,IF('Imputacion de Datos Indicador'!V133&lt;&gt;"",1,0))</f>
        <v>0</v>
      </c>
      <c r="W132" s="135">
        <f>IF('Datos de Indicador'!W133="No Dato",1,IF('Imputacion de Datos Indicador'!W133&lt;&gt;"",1,0))</f>
        <v>0</v>
      </c>
      <c r="X132" s="135">
        <f>IF('Datos de Indicador'!X133="No Dato",1,IF('Imputacion de Datos Indicador'!X133&lt;&gt;"",1,0))</f>
        <v>0</v>
      </c>
      <c r="Y132" s="135">
        <f>IF('Datos de Indicador'!Y133="No Dato",1,IF('Imputacion de Datos Indicador'!Y133&lt;&gt;"",1,0))</f>
        <v>0</v>
      </c>
      <c r="Z132" s="135">
        <f>IF('Datos de Indicador'!Z133="No Dato",1,IF('Imputacion de Datos Indicador'!Z133&lt;&gt;"",1,0))</f>
        <v>0</v>
      </c>
      <c r="AA132" s="135">
        <f>IF('Datos de Indicador'!AA133="No Dato",1,IF('Imputacion de Datos Indicador'!AA133&lt;&gt;"",1,0))</f>
        <v>0</v>
      </c>
      <c r="AB132" s="135">
        <f>IF('Datos de Indicador'!AB133="No Dato",1,IF('Imputacion de Datos Indicador'!AB133&lt;&gt;"",1,0))</f>
        <v>0</v>
      </c>
      <c r="AC132" s="135">
        <f>IF('Datos de Indicador'!AC133="No Dato",1,IF('Imputacion de Datos Indicador'!AC133&lt;&gt;"",1,0))</f>
        <v>0</v>
      </c>
      <c r="AD132" s="135">
        <f>IF('Datos de Indicador'!AD133="No Dato",1,IF('Imputacion de Datos Indicador'!AD133&lt;&gt;"",1,0))</f>
        <v>0</v>
      </c>
      <c r="AE132" s="135">
        <f>IF('Datos de Indicador'!AE133="No Dato",1,IF('Imputacion de Datos Indicador'!AE133&lt;&gt;"",1,0))</f>
        <v>0</v>
      </c>
      <c r="AF132" s="135">
        <f>IF('Datos de Indicador'!AF133="No Dato",1,IF('Imputacion de Datos Indicador'!AF133&lt;&gt;"",1,0))</f>
        <v>0</v>
      </c>
      <c r="AG132" s="135">
        <f>IF('Datos de Indicador'!AG133="No Dato",1,IF('Imputacion de Datos Indicador'!AG133&lt;&gt;"",1,0))</f>
        <v>0</v>
      </c>
      <c r="AH132" s="135">
        <f>IF('Datos de Indicador'!AH133="No Dato",1,IF('Imputacion de Datos Indicador'!AH133&lt;&gt;"",1,0))</f>
        <v>0</v>
      </c>
      <c r="AI132" s="135">
        <f>IF('Datos de Indicador'!AI133="No Dato",1,IF('Imputacion de Datos Indicador'!AI133&lt;&gt;"",1,0))</f>
        <v>0</v>
      </c>
      <c r="AJ132" s="135">
        <f>IF('Datos de Indicador'!AJ133="No Dato",1,IF('Imputacion de Datos Indicador'!AJ133&lt;&gt;"",1,0))</f>
        <v>0</v>
      </c>
      <c r="AK132" s="135">
        <f>IF('Datos de Indicador'!AK133="No Dato",1,IF('Imputacion de Datos Indicador'!AK133&lt;&gt;"",1,0))</f>
        <v>0</v>
      </c>
      <c r="AL132" s="135">
        <f>IF('Datos de Indicador'!AL133="No Dato",1,IF('Imputacion de Datos Indicador'!AL133&lt;&gt;"",1,0))</f>
        <v>0</v>
      </c>
      <c r="AM132" s="204">
        <f t="shared" si="2"/>
        <v>1</v>
      </c>
      <c r="AN132" s="44">
        <f t="shared" si="3"/>
        <v>2.8571428571428571E-2</v>
      </c>
    </row>
    <row r="133" spans="1:40" x14ac:dyDescent="0.25">
      <c r="A133" s="138" t="s">
        <v>86</v>
      </c>
      <c r="B133" s="139" t="s">
        <v>279</v>
      </c>
      <c r="C133" s="140">
        <v>820</v>
      </c>
      <c r="D133" s="135">
        <f>IF('Datos de Indicador'!D134="No Dato",1,IF('Imputacion de Datos Indicador'!D134&lt;&gt;"",1,0))</f>
        <v>0</v>
      </c>
      <c r="E133" s="135">
        <f>IF('Datos de Indicador'!E134="No Dato",1,IF('Imputacion de Datos Indicador'!E134&lt;&gt;"",1,0))</f>
        <v>0</v>
      </c>
      <c r="F133" s="135">
        <f>IF('Datos de Indicador'!F134="No Dato",1,IF('Imputacion de Datos Indicador'!F134&lt;&gt;"",1,0))</f>
        <v>0</v>
      </c>
      <c r="G133" s="135">
        <f>IF('Datos de Indicador'!G134="No Dato",1,IF('Imputacion de Datos Indicador'!G134&lt;&gt;"",1,0))</f>
        <v>0</v>
      </c>
      <c r="H133" s="135">
        <f>IF('Datos de Indicador'!H134="No Dato",1,IF('Imputacion de Datos Indicador'!H134&lt;&gt;"",1,0))</f>
        <v>0</v>
      </c>
      <c r="I133" s="135">
        <f>IF('Datos de Indicador'!I134="No Dato",1,IF('Imputacion de Datos Indicador'!I134&lt;&gt;"",1,0))</f>
        <v>0</v>
      </c>
      <c r="J133" s="135">
        <f>IF('Datos de Indicador'!J134="No Dato",1,IF('Imputacion de Datos Indicador'!J134&lt;&gt;"",1,0))</f>
        <v>0</v>
      </c>
      <c r="K133" s="135">
        <f>IF('Datos de Indicador'!K134="No Dato",1,IF('Imputacion de Datos Indicador'!K134&lt;&gt;"",1,0))</f>
        <v>0</v>
      </c>
      <c r="L133" s="135">
        <f>IF('Datos de Indicador'!L134="No Dato",1,IF('Imputacion de Datos Indicador'!L134&lt;&gt;"",1,0))</f>
        <v>0</v>
      </c>
      <c r="M133" s="135">
        <f>IF('Datos de Indicador'!M134="No Dato",1,IF('Imputacion de Datos Indicador'!M134&lt;&gt;"",1,0))</f>
        <v>0</v>
      </c>
      <c r="N133" s="135">
        <f>IF('Datos de Indicador'!N134="No Dato",1,IF('Imputacion de Datos Indicador'!N134&lt;&gt;"",1,0))</f>
        <v>0</v>
      </c>
      <c r="O133" s="135">
        <f>IF('Datos de Indicador'!O134="No Dato",1,IF('Imputacion de Datos Indicador'!O134&lt;&gt;"",1,0))</f>
        <v>0</v>
      </c>
      <c r="P133" s="135">
        <f>IF('Datos de Indicador'!P134="No Dato",1,IF('Imputacion de Datos Indicador'!P134&lt;&gt;"",1,0))</f>
        <v>0</v>
      </c>
      <c r="Q133" s="135">
        <f>IF('Datos de Indicador'!Q134="No Dato",1,IF('Imputacion de Datos Indicador'!Q134&lt;&gt;"",1,0))</f>
        <v>0</v>
      </c>
      <c r="R133" s="135">
        <f>IF('Datos de Indicador'!R134="No Dato",1,IF('Imputacion de Datos Indicador'!R134&lt;&gt;"",1,0))</f>
        <v>0</v>
      </c>
      <c r="S133" s="135">
        <f>IF('Datos de Indicador'!S134="No Dato",1,IF('Imputacion de Datos Indicador'!S134&lt;&gt;"",1,0))</f>
        <v>0</v>
      </c>
      <c r="T133" s="135">
        <f>IF('Datos de Indicador'!T134="No Dato",1,IF('Imputacion de Datos Indicador'!T134&lt;&gt;"",1,0))</f>
        <v>0</v>
      </c>
      <c r="U133" s="135">
        <f>IF('Datos de Indicador'!U134="No Dato",1,IF('Imputacion de Datos Indicador'!U134&lt;&gt;"",1,0))</f>
        <v>0</v>
      </c>
      <c r="V133" s="135">
        <f>IF('Datos de Indicador'!V134="No Dato",1,IF('Imputacion de Datos Indicador'!V134&lt;&gt;"",1,0))</f>
        <v>0</v>
      </c>
      <c r="W133" s="135">
        <f>IF('Datos de Indicador'!W134="No Dato",1,IF('Imputacion de Datos Indicador'!W134&lt;&gt;"",1,0))</f>
        <v>0</v>
      </c>
      <c r="X133" s="135">
        <f>IF('Datos de Indicador'!X134="No Dato",1,IF('Imputacion de Datos Indicador'!X134&lt;&gt;"",1,0))</f>
        <v>0</v>
      </c>
      <c r="Y133" s="135">
        <f>IF('Datos de Indicador'!Y134="No Dato",1,IF('Imputacion de Datos Indicador'!Y134&lt;&gt;"",1,0))</f>
        <v>0</v>
      </c>
      <c r="Z133" s="135">
        <f>IF('Datos de Indicador'!Z134="No Dato",1,IF('Imputacion de Datos Indicador'!Z134&lt;&gt;"",1,0))</f>
        <v>0</v>
      </c>
      <c r="AA133" s="135">
        <f>IF('Datos de Indicador'!AA134="No Dato",1,IF('Imputacion de Datos Indicador'!AA134&lt;&gt;"",1,0))</f>
        <v>0</v>
      </c>
      <c r="AB133" s="135">
        <f>IF('Datos de Indicador'!AB134="No Dato",1,IF('Imputacion de Datos Indicador'!AB134&lt;&gt;"",1,0))</f>
        <v>0</v>
      </c>
      <c r="AC133" s="135">
        <f>IF('Datos de Indicador'!AC134="No Dato",1,IF('Imputacion de Datos Indicador'!AC134&lt;&gt;"",1,0))</f>
        <v>0</v>
      </c>
      <c r="AD133" s="135">
        <f>IF('Datos de Indicador'!AD134="No Dato",1,IF('Imputacion de Datos Indicador'!AD134&lt;&gt;"",1,0))</f>
        <v>0</v>
      </c>
      <c r="AE133" s="135">
        <f>IF('Datos de Indicador'!AE134="No Dato",1,IF('Imputacion de Datos Indicador'!AE134&lt;&gt;"",1,0))</f>
        <v>0</v>
      </c>
      <c r="AF133" s="135">
        <f>IF('Datos de Indicador'!AF134="No Dato",1,IF('Imputacion de Datos Indicador'!AF134&lt;&gt;"",1,0))</f>
        <v>0</v>
      </c>
      <c r="AG133" s="135">
        <f>IF('Datos de Indicador'!AG134="No Dato",1,IF('Imputacion de Datos Indicador'!AG134&lt;&gt;"",1,0))</f>
        <v>0</v>
      </c>
      <c r="AH133" s="135">
        <f>IF('Datos de Indicador'!AH134="No Dato",1,IF('Imputacion de Datos Indicador'!AH134&lt;&gt;"",1,0))</f>
        <v>0</v>
      </c>
      <c r="AI133" s="135">
        <f>IF('Datos de Indicador'!AI134="No Dato",1,IF('Imputacion de Datos Indicador'!AI134&lt;&gt;"",1,0))</f>
        <v>0</v>
      </c>
      <c r="AJ133" s="135">
        <f>IF('Datos de Indicador'!AJ134="No Dato",1,IF('Imputacion de Datos Indicador'!AJ134&lt;&gt;"",1,0))</f>
        <v>0</v>
      </c>
      <c r="AK133" s="135">
        <f>IF('Datos de Indicador'!AK134="No Dato",1,IF('Imputacion de Datos Indicador'!AK134&lt;&gt;"",1,0))</f>
        <v>0</v>
      </c>
      <c r="AL133" s="135">
        <f>IF('Datos de Indicador'!AL134="No Dato",1,IF('Imputacion de Datos Indicador'!AL134&lt;&gt;"",1,0))</f>
        <v>0</v>
      </c>
      <c r="AM133" s="204">
        <f t="shared" ref="AM133:AM196" si="4" xml:space="preserve"> SUM(D133:AL133)</f>
        <v>0</v>
      </c>
      <c r="AN133" s="44">
        <f t="shared" si="3"/>
        <v>0</v>
      </c>
    </row>
    <row r="134" spans="1:40" x14ac:dyDescent="0.25">
      <c r="A134" s="138" t="s">
        <v>86</v>
      </c>
      <c r="B134" s="139" t="s">
        <v>280</v>
      </c>
      <c r="C134" s="140">
        <v>821</v>
      </c>
      <c r="D134" s="135">
        <f>IF('Datos de Indicador'!D135="No Dato",1,IF('Imputacion de Datos Indicador'!D135&lt;&gt;"",1,0))</f>
        <v>0</v>
      </c>
      <c r="E134" s="135">
        <f>IF('Datos de Indicador'!E135="No Dato",1,IF('Imputacion de Datos Indicador'!E135&lt;&gt;"",1,0))</f>
        <v>0</v>
      </c>
      <c r="F134" s="135">
        <f>IF('Datos de Indicador'!F135="No Dato",1,IF('Imputacion de Datos Indicador'!F135&lt;&gt;"",1,0))</f>
        <v>0</v>
      </c>
      <c r="G134" s="135">
        <f>IF('Datos de Indicador'!G135="No Dato",1,IF('Imputacion de Datos Indicador'!G135&lt;&gt;"",1,0))</f>
        <v>0</v>
      </c>
      <c r="H134" s="135">
        <f>IF('Datos de Indicador'!H135="No Dato",1,IF('Imputacion de Datos Indicador'!H135&lt;&gt;"",1,0))</f>
        <v>0</v>
      </c>
      <c r="I134" s="135">
        <f>IF('Datos de Indicador'!I135="No Dato",1,IF('Imputacion de Datos Indicador'!I135&lt;&gt;"",1,0))</f>
        <v>0</v>
      </c>
      <c r="J134" s="135">
        <f>IF('Datos de Indicador'!J135="No Dato",1,IF('Imputacion de Datos Indicador'!J135&lt;&gt;"",1,0))</f>
        <v>0</v>
      </c>
      <c r="K134" s="135">
        <f>IF('Datos de Indicador'!K135="No Dato",1,IF('Imputacion de Datos Indicador'!K135&lt;&gt;"",1,0))</f>
        <v>0</v>
      </c>
      <c r="L134" s="135">
        <f>IF('Datos de Indicador'!L135="No Dato",1,IF('Imputacion de Datos Indicador'!L135&lt;&gt;"",1,0))</f>
        <v>0</v>
      </c>
      <c r="M134" s="135">
        <f>IF('Datos de Indicador'!M135="No Dato",1,IF('Imputacion de Datos Indicador'!M135&lt;&gt;"",1,0))</f>
        <v>0</v>
      </c>
      <c r="N134" s="135">
        <f>IF('Datos de Indicador'!N135="No Dato",1,IF('Imputacion de Datos Indicador'!N135&lt;&gt;"",1,0))</f>
        <v>0</v>
      </c>
      <c r="O134" s="135">
        <f>IF('Datos de Indicador'!O135="No Dato",1,IF('Imputacion de Datos Indicador'!O135&lt;&gt;"",1,0))</f>
        <v>0</v>
      </c>
      <c r="P134" s="135">
        <f>IF('Datos de Indicador'!P135="No Dato",1,IF('Imputacion de Datos Indicador'!P135&lt;&gt;"",1,0))</f>
        <v>0</v>
      </c>
      <c r="Q134" s="135">
        <f>IF('Datos de Indicador'!Q135="No Dato",1,IF('Imputacion de Datos Indicador'!Q135&lt;&gt;"",1,0))</f>
        <v>1</v>
      </c>
      <c r="R134" s="135">
        <f>IF('Datos de Indicador'!R135="No Dato",1,IF('Imputacion de Datos Indicador'!R135&lt;&gt;"",1,0))</f>
        <v>0</v>
      </c>
      <c r="S134" s="135">
        <f>IF('Datos de Indicador'!S135="No Dato",1,IF('Imputacion de Datos Indicador'!S135&lt;&gt;"",1,0))</f>
        <v>0</v>
      </c>
      <c r="T134" s="135">
        <f>IF('Datos de Indicador'!T135="No Dato",1,IF('Imputacion de Datos Indicador'!T135&lt;&gt;"",1,0))</f>
        <v>0</v>
      </c>
      <c r="U134" s="135">
        <f>IF('Datos de Indicador'!U135="No Dato",1,IF('Imputacion de Datos Indicador'!U135&lt;&gt;"",1,0))</f>
        <v>0</v>
      </c>
      <c r="V134" s="135">
        <f>IF('Datos de Indicador'!V135="No Dato",1,IF('Imputacion de Datos Indicador'!V135&lt;&gt;"",1,0))</f>
        <v>0</v>
      </c>
      <c r="W134" s="135">
        <f>IF('Datos de Indicador'!W135="No Dato",1,IF('Imputacion de Datos Indicador'!W135&lt;&gt;"",1,0))</f>
        <v>1</v>
      </c>
      <c r="X134" s="135">
        <f>IF('Datos de Indicador'!X135="No Dato",1,IF('Imputacion de Datos Indicador'!X135&lt;&gt;"",1,0))</f>
        <v>0</v>
      </c>
      <c r="Y134" s="135">
        <f>IF('Datos de Indicador'!Y135="No Dato",1,IF('Imputacion de Datos Indicador'!Y135&lt;&gt;"",1,0))</f>
        <v>0</v>
      </c>
      <c r="Z134" s="135">
        <f>IF('Datos de Indicador'!Z135="No Dato",1,IF('Imputacion de Datos Indicador'!Z135&lt;&gt;"",1,0))</f>
        <v>0</v>
      </c>
      <c r="AA134" s="135">
        <f>IF('Datos de Indicador'!AA135="No Dato",1,IF('Imputacion de Datos Indicador'!AA135&lt;&gt;"",1,0))</f>
        <v>0</v>
      </c>
      <c r="AB134" s="135">
        <f>IF('Datos de Indicador'!AB135="No Dato",1,IF('Imputacion de Datos Indicador'!AB135&lt;&gt;"",1,0))</f>
        <v>0</v>
      </c>
      <c r="AC134" s="135">
        <f>IF('Datos de Indicador'!AC135="No Dato",1,IF('Imputacion de Datos Indicador'!AC135&lt;&gt;"",1,0))</f>
        <v>0</v>
      </c>
      <c r="AD134" s="135">
        <f>IF('Datos de Indicador'!AD135="No Dato",1,IF('Imputacion de Datos Indicador'!AD135&lt;&gt;"",1,0))</f>
        <v>0</v>
      </c>
      <c r="AE134" s="135">
        <f>IF('Datos de Indicador'!AE135="No Dato",1,IF('Imputacion de Datos Indicador'!AE135&lt;&gt;"",1,0))</f>
        <v>0</v>
      </c>
      <c r="AF134" s="135">
        <f>IF('Datos de Indicador'!AF135="No Dato",1,IF('Imputacion de Datos Indicador'!AF135&lt;&gt;"",1,0))</f>
        <v>0</v>
      </c>
      <c r="AG134" s="135">
        <f>IF('Datos de Indicador'!AG135="No Dato",1,IF('Imputacion de Datos Indicador'!AG135&lt;&gt;"",1,0))</f>
        <v>0</v>
      </c>
      <c r="AH134" s="135">
        <f>IF('Datos de Indicador'!AH135="No Dato",1,IF('Imputacion de Datos Indicador'!AH135&lt;&gt;"",1,0))</f>
        <v>0</v>
      </c>
      <c r="AI134" s="135">
        <f>IF('Datos de Indicador'!AI135="No Dato",1,IF('Imputacion de Datos Indicador'!AI135&lt;&gt;"",1,0))</f>
        <v>0</v>
      </c>
      <c r="AJ134" s="135">
        <f>IF('Datos de Indicador'!AJ135="No Dato",1,IF('Imputacion de Datos Indicador'!AJ135&lt;&gt;"",1,0))</f>
        <v>0</v>
      </c>
      <c r="AK134" s="135">
        <f>IF('Datos de Indicador'!AK135="No Dato",1,IF('Imputacion de Datos Indicador'!AK135&lt;&gt;"",1,0))</f>
        <v>0</v>
      </c>
      <c r="AL134" s="135">
        <f>IF('Datos de Indicador'!AL135="No Dato",1,IF('Imputacion de Datos Indicador'!AL135&lt;&gt;"",1,0))</f>
        <v>0</v>
      </c>
      <c r="AM134" s="204">
        <f t="shared" si="4"/>
        <v>2</v>
      </c>
      <c r="AN134" s="44">
        <f t="shared" ref="AN134:AN197" si="5">AM134/35</f>
        <v>5.7142857142857141E-2</v>
      </c>
    </row>
    <row r="135" spans="1:40" x14ac:dyDescent="0.25">
      <c r="A135" s="138" t="s">
        <v>86</v>
      </c>
      <c r="B135" s="139" t="s">
        <v>281</v>
      </c>
      <c r="C135" s="140">
        <v>822</v>
      </c>
      <c r="D135" s="135">
        <f>IF('Datos de Indicador'!D136="No Dato",1,IF('Imputacion de Datos Indicador'!D136&lt;&gt;"",1,0))</f>
        <v>0</v>
      </c>
      <c r="E135" s="135">
        <f>IF('Datos de Indicador'!E136="No Dato",1,IF('Imputacion de Datos Indicador'!E136&lt;&gt;"",1,0))</f>
        <v>0</v>
      </c>
      <c r="F135" s="135">
        <f>IF('Datos de Indicador'!F136="No Dato",1,IF('Imputacion de Datos Indicador'!F136&lt;&gt;"",1,0))</f>
        <v>0</v>
      </c>
      <c r="G135" s="135">
        <f>IF('Datos de Indicador'!G136="No Dato",1,IF('Imputacion de Datos Indicador'!G136&lt;&gt;"",1,0))</f>
        <v>0</v>
      </c>
      <c r="H135" s="135">
        <f>IF('Datos de Indicador'!H136="No Dato",1,IF('Imputacion de Datos Indicador'!H136&lt;&gt;"",1,0))</f>
        <v>0</v>
      </c>
      <c r="I135" s="135">
        <f>IF('Datos de Indicador'!I136="No Dato",1,IF('Imputacion de Datos Indicador'!I136&lt;&gt;"",1,0))</f>
        <v>0</v>
      </c>
      <c r="J135" s="135">
        <f>IF('Datos de Indicador'!J136="No Dato",1,IF('Imputacion de Datos Indicador'!J136&lt;&gt;"",1,0))</f>
        <v>0</v>
      </c>
      <c r="K135" s="135">
        <f>IF('Datos de Indicador'!K136="No Dato",1,IF('Imputacion de Datos Indicador'!K136&lt;&gt;"",1,0))</f>
        <v>0</v>
      </c>
      <c r="L135" s="135">
        <f>IF('Datos de Indicador'!L136="No Dato",1,IF('Imputacion de Datos Indicador'!L136&lt;&gt;"",1,0))</f>
        <v>0</v>
      </c>
      <c r="M135" s="135">
        <f>IF('Datos de Indicador'!M136="No Dato",1,IF('Imputacion de Datos Indicador'!M136&lt;&gt;"",1,0))</f>
        <v>0</v>
      </c>
      <c r="N135" s="135">
        <f>IF('Datos de Indicador'!N136="No Dato",1,IF('Imputacion de Datos Indicador'!N136&lt;&gt;"",1,0))</f>
        <v>0</v>
      </c>
      <c r="O135" s="135">
        <f>IF('Datos de Indicador'!O136="No Dato",1,IF('Imputacion de Datos Indicador'!O136&lt;&gt;"",1,0))</f>
        <v>0</v>
      </c>
      <c r="P135" s="135">
        <f>IF('Datos de Indicador'!P136="No Dato",1,IF('Imputacion de Datos Indicador'!P136&lt;&gt;"",1,0))</f>
        <v>0</v>
      </c>
      <c r="Q135" s="135">
        <f>IF('Datos de Indicador'!Q136="No Dato",1,IF('Imputacion de Datos Indicador'!Q136&lt;&gt;"",1,0))</f>
        <v>0</v>
      </c>
      <c r="R135" s="135">
        <f>IF('Datos de Indicador'!R136="No Dato",1,IF('Imputacion de Datos Indicador'!R136&lt;&gt;"",1,0))</f>
        <v>0</v>
      </c>
      <c r="S135" s="135">
        <f>IF('Datos de Indicador'!S136="No Dato",1,IF('Imputacion de Datos Indicador'!S136&lt;&gt;"",1,0))</f>
        <v>0</v>
      </c>
      <c r="T135" s="135">
        <f>IF('Datos de Indicador'!T136="No Dato",1,IF('Imputacion de Datos Indicador'!T136&lt;&gt;"",1,0))</f>
        <v>0</v>
      </c>
      <c r="U135" s="135">
        <f>IF('Datos de Indicador'!U136="No Dato",1,IF('Imputacion de Datos Indicador'!U136&lt;&gt;"",1,0))</f>
        <v>0</v>
      </c>
      <c r="V135" s="135">
        <f>IF('Datos de Indicador'!V136="No Dato",1,IF('Imputacion de Datos Indicador'!V136&lt;&gt;"",1,0))</f>
        <v>0</v>
      </c>
      <c r="W135" s="135">
        <f>IF('Datos de Indicador'!W136="No Dato",1,IF('Imputacion de Datos Indicador'!W136&lt;&gt;"",1,0))</f>
        <v>0</v>
      </c>
      <c r="X135" s="135">
        <f>IF('Datos de Indicador'!X136="No Dato",1,IF('Imputacion de Datos Indicador'!X136&lt;&gt;"",1,0))</f>
        <v>0</v>
      </c>
      <c r="Y135" s="135">
        <f>IF('Datos de Indicador'!Y136="No Dato",1,IF('Imputacion de Datos Indicador'!Y136&lt;&gt;"",1,0))</f>
        <v>0</v>
      </c>
      <c r="Z135" s="135">
        <f>IF('Datos de Indicador'!Z136="No Dato",1,IF('Imputacion de Datos Indicador'!Z136&lt;&gt;"",1,0))</f>
        <v>0</v>
      </c>
      <c r="AA135" s="135">
        <f>IF('Datos de Indicador'!AA136="No Dato",1,IF('Imputacion de Datos Indicador'!AA136&lt;&gt;"",1,0))</f>
        <v>0</v>
      </c>
      <c r="AB135" s="135">
        <f>IF('Datos de Indicador'!AB136="No Dato",1,IF('Imputacion de Datos Indicador'!AB136&lt;&gt;"",1,0))</f>
        <v>0</v>
      </c>
      <c r="AC135" s="135">
        <f>IF('Datos de Indicador'!AC136="No Dato",1,IF('Imputacion de Datos Indicador'!AC136&lt;&gt;"",1,0))</f>
        <v>0</v>
      </c>
      <c r="AD135" s="135">
        <f>IF('Datos de Indicador'!AD136="No Dato",1,IF('Imputacion de Datos Indicador'!AD136&lt;&gt;"",1,0))</f>
        <v>0</v>
      </c>
      <c r="AE135" s="135">
        <f>IF('Datos de Indicador'!AE136="No Dato",1,IF('Imputacion de Datos Indicador'!AE136&lt;&gt;"",1,0))</f>
        <v>0</v>
      </c>
      <c r="AF135" s="135">
        <f>IF('Datos de Indicador'!AF136="No Dato",1,IF('Imputacion de Datos Indicador'!AF136&lt;&gt;"",1,0))</f>
        <v>0</v>
      </c>
      <c r="AG135" s="135">
        <f>IF('Datos de Indicador'!AG136="No Dato",1,IF('Imputacion de Datos Indicador'!AG136&lt;&gt;"",1,0))</f>
        <v>0</v>
      </c>
      <c r="AH135" s="135">
        <f>IF('Datos de Indicador'!AH136="No Dato",1,IF('Imputacion de Datos Indicador'!AH136&lt;&gt;"",1,0))</f>
        <v>0</v>
      </c>
      <c r="AI135" s="135">
        <f>IF('Datos de Indicador'!AI136="No Dato",1,IF('Imputacion de Datos Indicador'!AI136&lt;&gt;"",1,0))</f>
        <v>0</v>
      </c>
      <c r="AJ135" s="135">
        <f>IF('Datos de Indicador'!AJ136="No Dato",1,IF('Imputacion de Datos Indicador'!AJ136&lt;&gt;"",1,0))</f>
        <v>0</v>
      </c>
      <c r="AK135" s="135">
        <f>IF('Datos de Indicador'!AK136="No Dato",1,IF('Imputacion de Datos Indicador'!AK136&lt;&gt;"",1,0))</f>
        <v>0</v>
      </c>
      <c r="AL135" s="135">
        <f>IF('Datos de Indicador'!AL136="No Dato",1,IF('Imputacion de Datos Indicador'!AL136&lt;&gt;"",1,0))</f>
        <v>0</v>
      </c>
      <c r="AM135" s="204">
        <f t="shared" si="4"/>
        <v>0</v>
      </c>
      <c r="AN135" s="44">
        <f t="shared" si="5"/>
        <v>0</v>
      </c>
    </row>
    <row r="136" spans="1:40" x14ac:dyDescent="0.25">
      <c r="A136" s="138" t="s">
        <v>86</v>
      </c>
      <c r="B136" s="139" t="s">
        <v>282</v>
      </c>
      <c r="C136" s="140">
        <v>823</v>
      </c>
      <c r="D136" s="135">
        <f>IF('Datos de Indicador'!D137="No Dato",1,IF('Imputacion de Datos Indicador'!D137&lt;&gt;"",1,0))</f>
        <v>0</v>
      </c>
      <c r="E136" s="135">
        <f>IF('Datos de Indicador'!E137="No Dato",1,IF('Imputacion de Datos Indicador'!E137&lt;&gt;"",1,0))</f>
        <v>0</v>
      </c>
      <c r="F136" s="135">
        <f>IF('Datos de Indicador'!F137="No Dato",1,IF('Imputacion de Datos Indicador'!F137&lt;&gt;"",1,0))</f>
        <v>0</v>
      </c>
      <c r="G136" s="135">
        <f>IF('Datos de Indicador'!G137="No Dato",1,IF('Imputacion de Datos Indicador'!G137&lt;&gt;"",1,0))</f>
        <v>0</v>
      </c>
      <c r="H136" s="135">
        <f>IF('Datos de Indicador'!H137="No Dato",1,IF('Imputacion de Datos Indicador'!H137&lt;&gt;"",1,0))</f>
        <v>0</v>
      </c>
      <c r="I136" s="135">
        <f>IF('Datos de Indicador'!I137="No Dato",1,IF('Imputacion de Datos Indicador'!I137&lt;&gt;"",1,0))</f>
        <v>0</v>
      </c>
      <c r="J136" s="135">
        <f>IF('Datos de Indicador'!J137="No Dato",1,IF('Imputacion de Datos Indicador'!J137&lt;&gt;"",1,0))</f>
        <v>0</v>
      </c>
      <c r="K136" s="135">
        <f>IF('Datos de Indicador'!K137="No Dato",1,IF('Imputacion de Datos Indicador'!K137&lt;&gt;"",1,0))</f>
        <v>0</v>
      </c>
      <c r="L136" s="135">
        <f>IF('Datos de Indicador'!L137="No Dato",1,IF('Imputacion de Datos Indicador'!L137&lt;&gt;"",1,0))</f>
        <v>0</v>
      </c>
      <c r="M136" s="135">
        <f>IF('Datos de Indicador'!M137="No Dato",1,IF('Imputacion de Datos Indicador'!M137&lt;&gt;"",1,0))</f>
        <v>0</v>
      </c>
      <c r="N136" s="135">
        <f>IF('Datos de Indicador'!N137="No Dato",1,IF('Imputacion de Datos Indicador'!N137&lt;&gt;"",1,0))</f>
        <v>0</v>
      </c>
      <c r="O136" s="135">
        <f>IF('Datos de Indicador'!O137="No Dato",1,IF('Imputacion de Datos Indicador'!O137&lt;&gt;"",1,0))</f>
        <v>0</v>
      </c>
      <c r="P136" s="135">
        <f>IF('Datos de Indicador'!P137="No Dato",1,IF('Imputacion de Datos Indicador'!P137&lt;&gt;"",1,0))</f>
        <v>0</v>
      </c>
      <c r="Q136" s="135">
        <f>IF('Datos de Indicador'!Q137="No Dato",1,IF('Imputacion de Datos Indicador'!Q137&lt;&gt;"",1,0))</f>
        <v>0</v>
      </c>
      <c r="R136" s="135">
        <f>IF('Datos de Indicador'!R137="No Dato",1,IF('Imputacion de Datos Indicador'!R137&lt;&gt;"",1,0))</f>
        <v>0</v>
      </c>
      <c r="S136" s="135">
        <f>IF('Datos de Indicador'!S137="No Dato",1,IF('Imputacion de Datos Indicador'!S137&lt;&gt;"",1,0))</f>
        <v>0</v>
      </c>
      <c r="T136" s="135">
        <f>IF('Datos de Indicador'!T137="No Dato",1,IF('Imputacion de Datos Indicador'!T137&lt;&gt;"",1,0))</f>
        <v>0</v>
      </c>
      <c r="U136" s="135">
        <f>IF('Datos de Indicador'!U137="No Dato",1,IF('Imputacion de Datos Indicador'!U137&lt;&gt;"",1,0))</f>
        <v>0</v>
      </c>
      <c r="V136" s="135">
        <f>IF('Datos de Indicador'!V137="No Dato",1,IF('Imputacion de Datos Indicador'!V137&lt;&gt;"",1,0))</f>
        <v>0</v>
      </c>
      <c r="W136" s="135">
        <f>IF('Datos de Indicador'!W137="No Dato",1,IF('Imputacion de Datos Indicador'!W137&lt;&gt;"",1,0))</f>
        <v>0</v>
      </c>
      <c r="X136" s="135">
        <f>IF('Datos de Indicador'!X137="No Dato",1,IF('Imputacion de Datos Indicador'!X137&lt;&gt;"",1,0))</f>
        <v>0</v>
      </c>
      <c r="Y136" s="135">
        <f>IF('Datos de Indicador'!Y137="No Dato",1,IF('Imputacion de Datos Indicador'!Y137&lt;&gt;"",1,0))</f>
        <v>0</v>
      </c>
      <c r="Z136" s="135">
        <f>IF('Datos de Indicador'!Z137="No Dato",1,IF('Imputacion de Datos Indicador'!Z137&lt;&gt;"",1,0))</f>
        <v>0</v>
      </c>
      <c r="AA136" s="135">
        <f>IF('Datos de Indicador'!AA137="No Dato",1,IF('Imputacion de Datos Indicador'!AA137&lt;&gt;"",1,0))</f>
        <v>0</v>
      </c>
      <c r="AB136" s="135">
        <f>IF('Datos de Indicador'!AB137="No Dato",1,IF('Imputacion de Datos Indicador'!AB137&lt;&gt;"",1,0))</f>
        <v>0</v>
      </c>
      <c r="AC136" s="135">
        <f>IF('Datos de Indicador'!AC137="No Dato",1,IF('Imputacion de Datos Indicador'!AC137&lt;&gt;"",1,0))</f>
        <v>0</v>
      </c>
      <c r="AD136" s="135">
        <f>IF('Datos de Indicador'!AD137="No Dato",1,IF('Imputacion de Datos Indicador'!AD137&lt;&gt;"",1,0))</f>
        <v>0</v>
      </c>
      <c r="AE136" s="135">
        <f>IF('Datos de Indicador'!AE137="No Dato",1,IF('Imputacion de Datos Indicador'!AE137&lt;&gt;"",1,0))</f>
        <v>0</v>
      </c>
      <c r="AF136" s="135">
        <f>IF('Datos de Indicador'!AF137="No Dato",1,IF('Imputacion de Datos Indicador'!AF137&lt;&gt;"",1,0))</f>
        <v>0</v>
      </c>
      <c r="AG136" s="135">
        <f>IF('Datos de Indicador'!AG137="No Dato",1,IF('Imputacion de Datos Indicador'!AG137&lt;&gt;"",1,0))</f>
        <v>0</v>
      </c>
      <c r="AH136" s="135">
        <f>IF('Datos de Indicador'!AH137="No Dato",1,IF('Imputacion de Datos Indicador'!AH137&lt;&gt;"",1,0))</f>
        <v>0</v>
      </c>
      <c r="AI136" s="135">
        <f>IF('Datos de Indicador'!AI137="No Dato",1,IF('Imputacion de Datos Indicador'!AI137&lt;&gt;"",1,0))</f>
        <v>0</v>
      </c>
      <c r="AJ136" s="135">
        <f>IF('Datos de Indicador'!AJ137="No Dato",1,IF('Imputacion de Datos Indicador'!AJ137&lt;&gt;"",1,0))</f>
        <v>0</v>
      </c>
      <c r="AK136" s="135">
        <f>IF('Datos de Indicador'!AK137="No Dato",1,IF('Imputacion de Datos Indicador'!AK137&lt;&gt;"",1,0))</f>
        <v>0</v>
      </c>
      <c r="AL136" s="135">
        <f>IF('Datos de Indicador'!AL137="No Dato",1,IF('Imputacion de Datos Indicador'!AL137&lt;&gt;"",1,0))</f>
        <v>0</v>
      </c>
      <c r="AM136" s="204">
        <f t="shared" si="4"/>
        <v>0</v>
      </c>
      <c r="AN136" s="44">
        <f t="shared" si="5"/>
        <v>0</v>
      </c>
    </row>
    <row r="137" spans="1:40" x14ac:dyDescent="0.25">
      <c r="A137" s="138" t="s">
        <v>86</v>
      </c>
      <c r="B137" s="139" t="s">
        <v>283</v>
      </c>
      <c r="C137" s="140">
        <v>824</v>
      </c>
      <c r="D137" s="135">
        <f>IF('Datos de Indicador'!D138="No Dato",1,IF('Imputacion de Datos Indicador'!D138&lt;&gt;"",1,0))</f>
        <v>0</v>
      </c>
      <c r="E137" s="135">
        <f>IF('Datos de Indicador'!E138="No Dato",1,IF('Imputacion de Datos Indicador'!E138&lt;&gt;"",1,0))</f>
        <v>0</v>
      </c>
      <c r="F137" s="135">
        <f>IF('Datos de Indicador'!F138="No Dato",1,IF('Imputacion de Datos Indicador'!F138&lt;&gt;"",1,0))</f>
        <v>0</v>
      </c>
      <c r="G137" s="135">
        <f>IF('Datos de Indicador'!G138="No Dato",1,IF('Imputacion de Datos Indicador'!G138&lt;&gt;"",1,0))</f>
        <v>0</v>
      </c>
      <c r="H137" s="135">
        <f>IF('Datos de Indicador'!H138="No Dato",1,IF('Imputacion de Datos Indicador'!H138&lt;&gt;"",1,0))</f>
        <v>0</v>
      </c>
      <c r="I137" s="135">
        <f>IF('Datos de Indicador'!I138="No Dato",1,IF('Imputacion de Datos Indicador'!I138&lt;&gt;"",1,0))</f>
        <v>0</v>
      </c>
      <c r="J137" s="135">
        <f>IF('Datos de Indicador'!J138="No Dato",1,IF('Imputacion de Datos Indicador'!J138&lt;&gt;"",1,0))</f>
        <v>0</v>
      </c>
      <c r="K137" s="135">
        <f>IF('Datos de Indicador'!K138="No Dato",1,IF('Imputacion de Datos Indicador'!K138&lt;&gt;"",1,0))</f>
        <v>0</v>
      </c>
      <c r="L137" s="135">
        <f>IF('Datos de Indicador'!L138="No Dato",1,IF('Imputacion de Datos Indicador'!L138&lt;&gt;"",1,0))</f>
        <v>0</v>
      </c>
      <c r="M137" s="135">
        <f>IF('Datos de Indicador'!M138="No Dato",1,IF('Imputacion de Datos Indicador'!M138&lt;&gt;"",1,0))</f>
        <v>0</v>
      </c>
      <c r="N137" s="135">
        <f>IF('Datos de Indicador'!N138="No Dato",1,IF('Imputacion de Datos Indicador'!N138&lt;&gt;"",1,0))</f>
        <v>0</v>
      </c>
      <c r="O137" s="135">
        <f>IF('Datos de Indicador'!O138="No Dato",1,IF('Imputacion de Datos Indicador'!O138&lt;&gt;"",1,0))</f>
        <v>0</v>
      </c>
      <c r="P137" s="135">
        <f>IF('Datos de Indicador'!P138="No Dato",1,IF('Imputacion de Datos Indicador'!P138&lt;&gt;"",1,0))</f>
        <v>0</v>
      </c>
      <c r="Q137" s="135">
        <f>IF('Datos de Indicador'!Q138="No Dato",1,IF('Imputacion de Datos Indicador'!Q138&lt;&gt;"",1,0))</f>
        <v>0</v>
      </c>
      <c r="R137" s="135">
        <f>IF('Datos de Indicador'!R138="No Dato",1,IF('Imputacion de Datos Indicador'!R138&lt;&gt;"",1,0))</f>
        <v>0</v>
      </c>
      <c r="S137" s="135">
        <f>IF('Datos de Indicador'!S138="No Dato",1,IF('Imputacion de Datos Indicador'!S138&lt;&gt;"",1,0))</f>
        <v>0</v>
      </c>
      <c r="T137" s="135">
        <f>IF('Datos de Indicador'!T138="No Dato",1,IF('Imputacion de Datos Indicador'!T138&lt;&gt;"",1,0))</f>
        <v>0</v>
      </c>
      <c r="U137" s="135">
        <f>IF('Datos de Indicador'!U138="No Dato",1,IF('Imputacion de Datos Indicador'!U138&lt;&gt;"",1,0))</f>
        <v>0</v>
      </c>
      <c r="V137" s="135">
        <f>IF('Datos de Indicador'!V138="No Dato",1,IF('Imputacion de Datos Indicador'!V138&lt;&gt;"",1,0))</f>
        <v>0</v>
      </c>
      <c r="W137" s="135">
        <f>IF('Datos de Indicador'!W138="No Dato",1,IF('Imputacion de Datos Indicador'!W138&lt;&gt;"",1,0))</f>
        <v>0</v>
      </c>
      <c r="X137" s="135">
        <f>IF('Datos de Indicador'!X138="No Dato",1,IF('Imputacion de Datos Indicador'!X138&lt;&gt;"",1,0))</f>
        <v>0</v>
      </c>
      <c r="Y137" s="135">
        <f>IF('Datos de Indicador'!Y138="No Dato",1,IF('Imputacion de Datos Indicador'!Y138&lt;&gt;"",1,0))</f>
        <v>0</v>
      </c>
      <c r="Z137" s="135">
        <f>IF('Datos de Indicador'!Z138="No Dato",1,IF('Imputacion de Datos Indicador'!Z138&lt;&gt;"",1,0))</f>
        <v>0</v>
      </c>
      <c r="AA137" s="135">
        <f>IF('Datos de Indicador'!AA138="No Dato",1,IF('Imputacion de Datos Indicador'!AA138&lt;&gt;"",1,0))</f>
        <v>0</v>
      </c>
      <c r="AB137" s="135">
        <f>IF('Datos de Indicador'!AB138="No Dato",1,IF('Imputacion de Datos Indicador'!AB138&lt;&gt;"",1,0))</f>
        <v>0</v>
      </c>
      <c r="AC137" s="135">
        <f>IF('Datos de Indicador'!AC138="No Dato",1,IF('Imputacion de Datos Indicador'!AC138&lt;&gt;"",1,0))</f>
        <v>0</v>
      </c>
      <c r="AD137" s="135">
        <f>IF('Datos de Indicador'!AD138="No Dato",1,IF('Imputacion de Datos Indicador'!AD138&lt;&gt;"",1,0))</f>
        <v>0</v>
      </c>
      <c r="AE137" s="135">
        <f>IF('Datos de Indicador'!AE138="No Dato",1,IF('Imputacion de Datos Indicador'!AE138&lt;&gt;"",1,0))</f>
        <v>0</v>
      </c>
      <c r="AF137" s="135">
        <f>IF('Datos de Indicador'!AF138="No Dato",1,IF('Imputacion de Datos Indicador'!AF138&lt;&gt;"",1,0))</f>
        <v>0</v>
      </c>
      <c r="AG137" s="135">
        <f>IF('Datos de Indicador'!AG138="No Dato",1,IF('Imputacion de Datos Indicador'!AG138&lt;&gt;"",1,0))</f>
        <v>0</v>
      </c>
      <c r="AH137" s="135">
        <f>IF('Datos de Indicador'!AH138="No Dato",1,IF('Imputacion de Datos Indicador'!AH138&lt;&gt;"",1,0))</f>
        <v>0</v>
      </c>
      <c r="AI137" s="135">
        <f>IF('Datos de Indicador'!AI138="No Dato",1,IF('Imputacion de Datos Indicador'!AI138&lt;&gt;"",1,0))</f>
        <v>0</v>
      </c>
      <c r="AJ137" s="135">
        <f>IF('Datos de Indicador'!AJ138="No Dato",1,IF('Imputacion de Datos Indicador'!AJ138&lt;&gt;"",1,0))</f>
        <v>0</v>
      </c>
      <c r="AK137" s="135">
        <f>IF('Datos de Indicador'!AK138="No Dato",1,IF('Imputacion de Datos Indicador'!AK138&lt;&gt;"",1,0))</f>
        <v>0</v>
      </c>
      <c r="AL137" s="135">
        <f>IF('Datos de Indicador'!AL138="No Dato",1,IF('Imputacion de Datos Indicador'!AL138&lt;&gt;"",1,0))</f>
        <v>0</v>
      </c>
      <c r="AM137" s="204">
        <f t="shared" si="4"/>
        <v>0</v>
      </c>
      <c r="AN137" s="44">
        <f t="shared" si="5"/>
        <v>0</v>
      </c>
    </row>
    <row r="138" spans="1:40" x14ac:dyDescent="0.25">
      <c r="A138" s="138" t="s">
        <v>86</v>
      </c>
      <c r="B138" s="139" t="s">
        <v>284</v>
      </c>
      <c r="C138" s="140">
        <v>825</v>
      </c>
      <c r="D138" s="135">
        <f>IF('Datos de Indicador'!D139="No Dato",1,IF('Imputacion de Datos Indicador'!D139&lt;&gt;"",1,0))</f>
        <v>0</v>
      </c>
      <c r="E138" s="135">
        <f>IF('Datos de Indicador'!E139="No Dato",1,IF('Imputacion de Datos Indicador'!E139&lt;&gt;"",1,0))</f>
        <v>0</v>
      </c>
      <c r="F138" s="135">
        <f>IF('Datos de Indicador'!F139="No Dato",1,IF('Imputacion de Datos Indicador'!F139&lt;&gt;"",1,0))</f>
        <v>0</v>
      </c>
      <c r="G138" s="135">
        <f>IF('Datos de Indicador'!G139="No Dato",1,IF('Imputacion de Datos Indicador'!G139&lt;&gt;"",1,0))</f>
        <v>0</v>
      </c>
      <c r="H138" s="135">
        <f>IF('Datos de Indicador'!H139="No Dato",1,IF('Imputacion de Datos Indicador'!H139&lt;&gt;"",1,0))</f>
        <v>0</v>
      </c>
      <c r="I138" s="135">
        <f>IF('Datos de Indicador'!I139="No Dato",1,IF('Imputacion de Datos Indicador'!I139&lt;&gt;"",1,0))</f>
        <v>0</v>
      </c>
      <c r="J138" s="135">
        <f>IF('Datos de Indicador'!J139="No Dato",1,IF('Imputacion de Datos Indicador'!J139&lt;&gt;"",1,0))</f>
        <v>0</v>
      </c>
      <c r="K138" s="135">
        <f>IF('Datos de Indicador'!K139="No Dato",1,IF('Imputacion de Datos Indicador'!K139&lt;&gt;"",1,0))</f>
        <v>0</v>
      </c>
      <c r="L138" s="135">
        <f>IF('Datos de Indicador'!L139="No Dato",1,IF('Imputacion de Datos Indicador'!L139&lt;&gt;"",1,0))</f>
        <v>0</v>
      </c>
      <c r="M138" s="135">
        <f>IF('Datos de Indicador'!M139="No Dato",1,IF('Imputacion de Datos Indicador'!M139&lt;&gt;"",1,0))</f>
        <v>0</v>
      </c>
      <c r="N138" s="135">
        <f>IF('Datos de Indicador'!N139="No Dato",1,IF('Imputacion de Datos Indicador'!N139&lt;&gt;"",1,0))</f>
        <v>0</v>
      </c>
      <c r="O138" s="135">
        <f>IF('Datos de Indicador'!O139="No Dato",1,IF('Imputacion de Datos Indicador'!O139&lt;&gt;"",1,0))</f>
        <v>0</v>
      </c>
      <c r="P138" s="135">
        <f>IF('Datos de Indicador'!P139="No Dato",1,IF('Imputacion de Datos Indicador'!P139&lt;&gt;"",1,0))</f>
        <v>0</v>
      </c>
      <c r="Q138" s="135">
        <f>IF('Datos de Indicador'!Q139="No Dato",1,IF('Imputacion de Datos Indicador'!Q139&lt;&gt;"",1,0))</f>
        <v>1</v>
      </c>
      <c r="R138" s="135">
        <f>IF('Datos de Indicador'!R139="No Dato",1,IF('Imputacion de Datos Indicador'!R139&lt;&gt;"",1,0))</f>
        <v>0</v>
      </c>
      <c r="S138" s="135">
        <f>IF('Datos de Indicador'!S139="No Dato",1,IF('Imputacion de Datos Indicador'!S139&lt;&gt;"",1,0))</f>
        <v>0</v>
      </c>
      <c r="T138" s="135">
        <f>IF('Datos de Indicador'!T139="No Dato",1,IF('Imputacion de Datos Indicador'!T139&lt;&gt;"",1,0))</f>
        <v>0</v>
      </c>
      <c r="U138" s="135">
        <f>IF('Datos de Indicador'!U139="No Dato",1,IF('Imputacion de Datos Indicador'!U139&lt;&gt;"",1,0))</f>
        <v>0</v>
      </c>
      <c r="V138" s="135">
        <f>IF('Datos de Indicador'!V139="No Dato",1,IF('Imputacion de Datos Indicador'!V139&lt;&gt;"",1,0))</f>
        <v>0</v>
      </c>
      <c r="W138" s="135">
        <f>IF('Datos de Indicador'!W139="No Dato",1,IF('Imputacion de Datos Indicador'!W139&lt;&gt;"",1,0))</f>
        <v>1</v>
      </c>
      <c r="X138" s="135">
        <f>IF('Datos de Indicador'!X139="No Dato",1,IF('Imputacion de Datos Indicador'!X139&lt;&gt;"",1,0))</f>
        <v>0</v>
      </c>
      <c r="Y138" s="135">
        <f>IF('Datos de Indicador'!Y139="No Dato",1,IF('Imputacion de Datos Indicador'!Y139&lt;&gt;"",1,0))</f>
        <v>0</v>
      </c>
      <c r="Z138" s="135">
        <f>IF('Datos de Indicador'!Z139="No Dato",1,IF('Imputacion de Datos Indicador'!Z139&lt;&gt;"",1,0))</f>
        <v>0</v>
      </c>
      <c r="AA138" s="135">
        <f>IF('Datos de Indicador'!AA139="No Dato",1,IF('Imputacion de Datos Indicador'!AA139&lt;&gt;"",1,0))</f>
        <v>0</v>
      </c>
      <c r="AB138" s="135">
        <f>IF('Datos de Indicador'!AB139="No Dato",1,IF('Imputacion de Datos Indicador'!AB139&lt;&gt;"",1,0))</f>
        <v>0</v>
      </c>
      <c r="AC138" s="135">
        <f>IF('Datos de Indicador'!AC139="No Dato",1,IF('Imputacion de Datos Indicador'!AC139&lt;&gt;"",1,0))</f>
        <v>0</v>
      </c>
      <c r="AD138" s="135">
        <f>IF('Datos de Indicador'!AD139="No Dato",1,IF('Imputacion de Datos Indicador'!AD139&lt;&gt;"",1,0))</f>
        <v>0</v>
      </c>
      <c r="AE138" s="135">
        <f>IF('Datos de Indicador'!AE139="No Dato",1,IF('Imputacion de Datos Indicador'!AE139&lt;&gt;"",1,0))</f>
        <v>0</v>
      </c>
      <c r="AF138" s="135">
        <f>IF('Datos de Indicador'!AF139="No Dato",1,IF('Imputacion de Datos Indicador'!AF139&lt;&gt;"",1,0))</f>
        <v>0</v>
      </c>
      <c r="AG138" s="135">
        <f>IF('Datos de Indicador'!AG139="No Dato",1,IF('Imputacion de Datos Indicador'!AG139&lt;&gt;"",1,0))</f>
        <v>0</v>
      </c>
      <c r="AH138" s="135">
        <f>IF('Datos de Indicador'!AH139="No Dato",1,IF('Imputacion de Datos Indicador'!AH139&lt;&gt;"",1,0))</f>
        <v>0</v>
      </c>
      <c r="AI138" s="135">
        <f>IF('Datos de Indicador'!AI139="No Dato",1,IF('Imputacion de Datos Indicador'!AI139&lt;&gt;"",1,0))</f>
        <v>0</v>
      </c>
      <c r="AJ138" s="135">
        <f>IF('Datos de Indicador'!AJ139="No Dato",1,IF('Imputacion de Datos Indicador'!AJ139&lt;&gt;"",1,0))</f>
        <v>0</v>
      </c>
      <c r="AK138" s="135">
        <f>IF('Datos de Indicador'!AK139="No Dato",1,IF('Imputacion de Datos Indicador'!AK139&lt;&gt;"",1,0))</f>
        <v>0</v>
      </c>
      <c r="AL138" s="135">
        <f>IF('Datos de Indicador'!AL139="No Dato",1,IF('Imputacion de Datos Indicador'!AL139&lt;&gt;"",1,0))</f>
        <v>0</v>
      </c>
      <c r="AM138" s="204">
        <f t="shared" si="4"/>
        <v>2</v>
      </c>
      <c r="AN138" s="44">
        <f t="shared" si="5"/>
        <v>5.7142857142857141E-2</v>
      </c>
    </row>
    <row r="139" spans="1:40" x14ac:dyDescent="0.25">
      <c r="A139" s="138" t="s">
        <v>86</v>
      </c>
      <c r="B139" s="139" t="s">
        <v>285</v>
      </c>
      <c r="C139" s="140">
        <v>826</v>
      </c>
      <c r="D139" s="135">
        <f>IF('Datos de Indicador'!D140="No Dato",1,IF('Imputacion de Datos Indicador'!D140&lt;&gt;"",1,0))</f>
        <v>0</v>
      </c>
      <c r="E139" s="135">
        <f>IF('Datos de Indicador'!E140="No Dato",1,IF('Imputacion de Datos Indicador'!E140&lt;&gt;"",1,0))</f>
        <v>0</v>
      </c>
      <c r="F139" s="135">
        <f>IF('Datos de Indicador'!F140="No Dato",1,IF('Imputacion de Datos Indicador'!F140&lt;&gt;"",1,0))</f>
        <v>0</v>
      </c>
      <c r="G139" s="135">
        <f>IF('Datos de Indicador'!G140="No Dato",1,IF('Imputacion de Datos Indicador'!G140&lt;&gt;"",1,0))</f>
        <v>0</v>
      </c>
      <c r="H139" s="135">
        <f>IF('Datos de Indicador'!H140="No Dato",1,IF('Imputacion de Datos Indicador'!H140&lt;&gt;"",1,0))</f>
        <v>0</v>
      </c>
      <c r="I139" s="135">
        <f>IF('Datos de Indicador'!I140="No Dato",1,IF('Imputacion de Datos Indicador'!I140&lt;&gt;"",1,0))</f>
        <v>0</v>
      </c>
      <c r="J139" s="135">
        <f>IF('Datos de Indicador'!J140="No Dato",1,IF('Imputacion de Datos Indicador'!J140&lt;&gt;"",1,0))</f>
        <v>0</v>
      </c>
      <c r="K139" s="135">
        <f>IF('Datos de Indicador'!K140="No Dato",1,IF('Imputacion de Datos Indicador'!K140&lt;&gt;"",1,0))</f>
        <v>0</v>
      </c>
      <c r="L139" s="135">
        <f>IF('Datos de Indicador'!L140="No Dato",1,IF('Imputacion de Datos Indicador'!L140&lt;&gt;"",1,0))</f>
        <v>0</v>
      </c>
      <c r="M139" s="135">
        <f>IF('Datos de Indicador'!M140="No Dato",1,IF('Imputacion de Datos Indicador'!M140&lt;&gt;"",1,0))</f>
        <v>0</v>
      </c>
      <c r="N139" s="135">
        <f>IF('Datos de Indicador'!N140="No Dato",1,IF('Imputacion de Datos Indicador'!N140&lt;&gt;"",1,0))</f>
        <v>0</v>
      </c>
      <c r="O139" s="135">
        <f>IF('Datos de Indicador'!O140="No Dato",1,IF('Imputacion de Datos Indicador'!O140&lt;&gt;"",1,0))</f>
        <v>0</v>
      </c>
      <c r="P139" s="135">
        <f>IF('Datos de Indicador'!P140="No Dato",1,IF('Imputacion de Datos Indicador'!P140&lt;&gt;"",1,0))</f>
        <v>0</v>
      </c>
      <c r="Q139" s="135">
        <f>IF('Datos de Indicador'!Q140="No Dato",1,IF('Imputacion de Datos Indicador'!Q140&lt;&gt;"",1,0))</f>
        <v>0</v>
      </c>
      <c r="R139" s="135">
        <f>IF('Datos de Indicador'!R140="No Dato",1,IF('Imputacion de Datos Indicador'!R140&lt;&gt;"",1,0))</f>
        <v>0</v>
      </c>
      <c r="S139" s="135">
        <f>IF('Datos de Indicador'!S140="No Dato",1,IF('Imputacion de Datos Indicador'!S140&lt;&gt;"",1,0))</f>
        <v>0</v>
      </c>
      <c r="T139" s="135">
        <f>IF('Datos de Indicador'!T140="No Dato",1,IF('Imputacion de Datos Indicador'!T140&lt;&gt;"",1,0))</f>
        <v>0</v>
      </c>
      <c r="U139" s="135">
        <f>IF('Datos de Indicador'!U140="No Dato",1,IF('Imputacion de Datos Indicador'!U140&lt;&gt;"",1,0))</f>
        <v>0</v>
      </c>
      <c r="V139" s="135">
        <f>IF('Datos de Indicador'!V140="No Dato",1,IF('Imputacion de Datos Indicador'!V140&lt;&gt;"",1,0))</f>
        <v>0</v>
      </c>
      <c r="W139" s="135">
        <f>IF('Datos de Indicador'!W140="No Dato",1,IF('Imputacion de Datos Indicador'!W140&lt;&gt;"",1,0))</f>
        <v>1</v>
      </c>
      <c r="X139" s="135">
        <f>IF('Datos de Indicador'!X140="No Dato",1,IF('Imputacion de Datos Indicador'!X140&lt;&gt;"",1,0))</f>
        <v>0</v>
      </c>
      <c r="Y139" s="135">
        <f>IF('Datos de Indicador'!Y140="No Dato",1,IF('Imputacion de Datos Indicador'!Y140&lt;&gt;"",1,0))</f>
        <v>0</v>
      </c>
      <c r="Z139" s="135">
        <f>IF('Datos de Indicador'!Z140="No Dato",1,IF('Imputacion de Datos Indicador'!Z140&lt;&gt;"",1,0))</f>
        <v>0</v>
      </c>
      <c r="AA139" s="135">
        <f>IF('Datos de Indicador'!AA140="No Dato",1,IF('Imputacion de Datos Indicador'!AA140&lt;&gt;"",1,0))</f>
        <v>0</v>
      </c>
      <c r="AB139" s="135">
        <f>IF('Datos de Indicador'!AB140="No Dato",1,IF('Imputacion de Datos Indicador'!AB140&lt;&gt;"",1,0))</f>
        <v>0</v>
      </c>
      <c r="AC139" s="135">
        <f>IF('Datos de Indicador'!AC140="No Dato",1,IF('Imputacion de Datos Indicador'!AC140&lt;&gt;"",1,0))</f>
        <v>0</v>
      </c>
      <c r="AD139" s="135">
        <f>IF('Datos de Indicador'!AD140="No Dato",1,IF('Imputacion de Datos Indicador'!AD140&lt;&gt;"",1,0))</f>
        <v>0</v>
      </c>
      <c r="AE139" s="135">
        <f>IF('Datos de Indicador'!AE140="No Dato",1,IF('Imputacion de Datos Indicador'!AE140&lt;&gt;"",1,0))</f>
        <v>0</v>
      </c>
      <c r="AF139" s="135">
        <f>IF('Datos de Indicador'!AF140="No Dato",1,IF('Imputacion de Datos Indicador'!AF140&lt;&gt;"",1,0))</f>
        <v>0</v>
      </c>
      <c r="AG139" s="135">
        <f>IF('Datos de Indicador'!AG140="No Dato",1,IF('Imputacion de Datos Indicador'!AG140&lt;&gt;"",1,0))</f>
        <v>0</v>
      </c>
      <c r="AH139" s="135">
        <f>IF('Datos de Indicador'!AH140="No Dato",1,IF('Imputacion de Datos Indicador'!AH140&lt;&gt;"",1,0))</f>
        <v>0</v>
      </c>
      <c r="AI139" s="135">
        <f>IF('Datos de Indicador'!AI140="No Dato",1,IF('Imputacion de Datos Indicador'!AI140&lt;&gt;"",1,0))</f>
        <v>0</v>
      </c>
      <c r="AJ139" s="135">
        <f>IF('Datos de Indicador'!AJ140="No Dato",1,IF('Imputacion de Datos Indicador'!AJ140&lt;&gt;"",1,0))</f>
        <v>0</v>
      </c>
      <c r="AK139" s="135">
        <f>IF('Datos de Indicador'!AK140="No Dato",1,IF('Imputacion de Datos Indicador'!AK140&lt;&gt;"",1,0))</f>
        <v>0</v>
      </c>
      <c r="AL139" s="135">
        <f>IF('Datos de Indicador'!AL140="No Dato",1,IF('Imputacion de Datos Indicador'!AL140&lt;&gt;"",1,0))</f>
        <v>0</v>
      </c>
      <c r="AM139" s="204">
        <f t="shared" si="4"/>
        <v>1</v>
      </c>
      <c r="AN139" s="44">
        <f t="shared" si="5"/>
        <v>2.8571428571428571E-2</v>
      </c>
    </row>
    <row r="140" spans="1:40" x14ac:dyDescent="0.25">
      <c r="A140" s="138" t="s">
        <v>86</v>
      </c>
      <c r="B140" s="139" t="s">
        <v>286</v>
      </c>
      <c r="C140" s="140">
        <v>827</v>
      </c>
      <c r="D140" s="135">
        <f>IF('Datos de Indicador'!D141="No Dato",1,IF('Imputacion de Datos Indicador'!D141&lt;&gt;"",1,0))</f>
        <v>0</v>
      </c>
      <c r="E140" s="135">
        <f>IF('Datos de Indicador'!E141="No Dato",1,IF('Imputacion de Datos Indicador'!E141&lt;&gt;"",1,0))</f>
        <v>0</v>
      </c>
      <c r="F140" s="135">
        <f>IF('Datos de Indicador'!F141="No Dato",1,IF('Imputacion de Datos Indicador'!F141&lt;&gt;"",1,0))</f>
        <v>0</v>
      </c>
      <c r="G140" s="135">
        <f>IF('Datos de Indicador'!G141="No Dato",1,IF('Imputacion de Datos Indicador'!G141&lt;&gt;"",1,0))</f>
        <v>0</v>
      </c>
      <c r="H140" s="135">
        <f>IF('Datos de Indicador'!H141="No Dato",1,IF('Imputacion de Datos Indicador'!H141&lt;&gt;"",1,0))</f>
        <v>0</v>
      </c>
      <c r="I140" s="135">
        <f>IF('Datos de Indicador'!I141="No Dato",1,IF('Imputacion de Datos Indicador'!I141&lt;&gt;"",1,0))</f>
        <v>0</v>
      </c>
      <c r="J140" s="135">
        <f>IF('Datos de Indicador'!J141="No Dato",1,IF('Imputacion de Datos Indicador'!J141&lt;&gt;"",1,0))</f>
        <v>0</v>
      </c>
      <c r="K140" s="135">
        <f>IF('Datos de Indicador'!K141="No Dato",1,IF('Imputacion de Datos Indicador'!K141&lt;&gt;"",1,0))</f>
        <v>0</v>
      </c>
      <c r="L140" s="135">
        <f>IF('Datos de Indicador'!L141="No Dato",1,IF('Imputacion de Datos Indicador'!L141&lt;&gt;"",1,0))</f>
        <v>0</v>
      </c>
      <c r="M140" s="135">
        <f>IF('Datos de Indicador'!M141="No Dato",1,IF('Imputacion de Datos Indicador'!M141&lt;&gt;"",1,0))</f>
        <v>0</v>
      </c>
      <c r="N140" s="135">
        <f>IF('Datos de Indicador'!N141="No Dato",1,IF('Imputacion de Datos Indicador'!N141&lt;&gt;"",1,0))</f>
        <v>0</v>
      </c>
      <c r="O140" s="135">
        <f>IF('Datos de Indicador'!O141="No Dato",1,IF('Imputacion de Datos Indicador'!O141&lt;&gt;"",1,0))</f>
        <v>0</v>
      </c>
      <c r="P140" s="135">
        <f>IF('Datos de Indicador'!P141="No Dato",1,IF('Imputacion de Datos Indicador'!P141&lt;&gt;"",1,0))</f>
        <v>0</v>
      </c>
      <c r="Q140" s="135">
        <f>IF('Datos de Indicador'!Q141="No Dato",1,IF('Imputacion de Datos Indicador'!Q141&lt;&gt;"",1,0))</f>
        <v>0</v>
      </c>
      <c r="R140" s="135">
        <f>IF('Datos de Indicador'!R141="No Dato",1,IF('Imputacion de Datos Indicador'!R141&lt;&gt;"",1,0))</f>
        <v>0</v>
      </c>
      <c r="S140" s="135">
        <f>IF('Datos de Indicador'!S141="No Dato",1,IF('Imputacion de Datos Indicador'!S141&lt;&gt;"",1,0))</f>
        <v>0</v>
      </c>
      <c r="T140" s="135">
        <f>IF('Datos de Indicador'!T141="No Dato",1,IF('Imputacion de Datos Indicador'!T141&lt;&gt;"",1,0))</f>
        <v>0</v>
      </c>
      <c r="U140" s="135">
        <f>IF('Datos de Indicador'!U141="No Dato",1,IF('Imputacion de Datos Indicador'!U141&lt;&gt;"",1,0))</f>
        <v>0</v>
      </c>
      <c r="V140" s="135">
        <f>IF('Datos de Indicador'!V141="No Dato",1,IF('Imputacion de Datos Indicador'!V141&lt;&gt;"",1,0))</f>
        <v>0</v>
      </c>
      <c r="W140" s="135">
        <f>IF('Datos de Indicador'!W141="No Dato",1,IF('Imputacion de Datos Indicador'!W141&lt;&gt;"",1,0))</f>
        <v>0</v>
      </c>
      <c r="X140" s="135">
        <f>IF('Datos de Indicador'!X141="No Dato",1,IF('Imputacion de Datos Indicador'!X141&lt;&gt;"",1,0))</f>
        <v>0</v>
      </c>
      <c r="Y140" s="135">
        <f>IF('Datos de Indicador'!Y141="No Dato",1,IF('Imputacion de Datos Indicador'!Y141&lt;&gt;"",1,0))</f>
        <v>0</v>
      </c>
      <c r="Z140" s="135">
        <f>IF('Datos de Indicador'!Z141="No Dato",1,IF('Imputacion de Datos Indicador'!Z141&lt;&gt;"",1,0))</f>
        <v>0</v>
      </c>
      <c r="AA140" s="135">
        <f>IF('Datos de Indicador'!AA141="No Dato",1,IF('Imputacion de Datos Indicador'!AA141&lt;&gt;"",1,0))</f>
        <v>0</v>
      </c>
      <c r="AB140" s="135">
        <f>IF('Datos de Indicador'!AB141="No Dato",1,IF('Imputacion de Datos Indicador'!AB141&lt;&gt;"",1,0))</f>
        <v>0</v>
      </c>
      <c r="AC140" s="135">
        <f>IF('Datos de Indicador'!AC141="No Dato",1,IF('Imputacion de Datos Indicador'!AC141&lt;&gt;"",1,0))</f>
        <v>0</v>
      </c>
      <c r="AD140" s="135">
        <f>IF('Datos de Indicador'!AD141="No Dato",1,IF('Imputacion de Datos Indicador'!AD141&lt;&gt;"",1,0))</f>
        <v>0</v>
      </c>
      <c r="AE140" s="135">
        <f>IF('Datos de Indicador'!AE141="No Dato",1,IF('Imputacion de Datos Indicador'!AE141&lt;&gt;"",1,0))</f>
        <v>0</v>
      </c>
      <c r="AF140" s="135">
        <f>IF('Datos de Indicador'!AF141="No Dato",1,IF('Imputacion de Datos Indicador'!AF141&lt;&gt;"",1,0))</f>
        <v>0</v>
      </c>
      <c r="AG140" s="135">
        <f>IF('Datos de Indicador'!AG141="No Dato",1,IF('Imputacion de Datos Indicador'!AG141&lt;&gt;"",1,0))</f>
        <v>0</v>
      </c>
      <c r="AH140" s="135">
        <f>IF('Datos de Indicador'!AH141="No Dato",1,IF('Imputacion de Datos Indicador'!AH141&lt;&gt;"",1,0))</f>
        <v>0</v>
      </c>
      <c r="AI140" s="135">
        <f>IF('Datos de Indicador'!AI141="No Dato",1,IF('Imputacion de Datos Indicador'!AI141&lt;&gt;"",1,0))</f>
        <v>0</v>
      </c>
      <c r="AJ140" s="135">
        <f>IF('Datos de Indicador'!AJ141="No Dato",1,IF('Imputacion de Datos Indicador'!AJ141&lt;&gt;"",1,0))</f>
        <v>0</v>
      </c>
      <c r="AK140" s="135">
        <f>IF('Datos de Indicador'!AK141="No Dato",1,IF('Imputacion de Datos Indicador'!AK141&lt;&gt;"",1,0))</f>
        <v>0</v>
      </c>
      <c r="AL140" s="135">
        <f>IF('Datos de Indicador'!AL141="No Dato",1,IF('Imputacion de Datos Indicador'!AL141&lt;&gt;"",1,0))</f>
        <v>0</v>
      </c>
      <c r="AM140" s="204">
        <f t="shared" si="4"/>
        <v>0</v>
      </c>
      <c r="AN140" s="44">
        <f t="shared" si="5"/>
        <v>0</v>
      </c>
    </row>
    <row r="141" spans="1:40" x14ac:dyDescent="0.25">
      <c r="A141" s="138" t="s">
        <v>86</v>
      </c>
      <c r="B141" s="139" t="s">
        <v>287</v>
      </c>
      <c r="C141" s="140">
        <v>828</v>
      </c>
      <c r="D141" s="135">
        <f>IF('Datos de Indicador'!D142="No Dato",1,IF('Imputacion de Datos Indicador'!D142&lt;&gt;"",1,0))</f>
        <v>0</v>
      </c>
      <c r="E141" s="135">
        <f>IF('Datos de Indicador'!E142="No Dato",1,IF('Imputacion de Datos Indicador'!E142&lt;&gt;"",1,0))</f>
        <v>0</v>
      </c>
      <c r="F141" s="135">
        <f>IF('Datos de Indicador'!F142="No Dato",1,IF('Imputacion de Datos Indicador'!F142&lt;&gt;"",1,0))</f>
        <v>0</v>
      </c>
      <c r="G141" s="135">
        <f>IF('Datos de Indicador'!G142="No Dato",1,IF('Imputacion de Datos Indicador'!G142&lt;&gt;"",1,0))</f>
        <v>0</v>
      </c>
      <c r="H141" s="135">
        <f>IF('Datos de Indicador'!H142="No Dato",1,IF('Imputacion de Datos Indicador'!H142&lt;&gt;"",1,0))</f>
        <v>0</v>
      </c>
      <c r="I141" s="135">
        <f>IF('Datos de Indicador'!I142="No Dato",1,IF('Imputacion de Datos Indicador'!I142&lt;&gt;"",1,0))</f>
        <v>0</v>
      </c>
      <c r="J141" s="135">
        <f>IF('Datos de Indicador'!J142="No Dato",1,IF('Imputacion de Datos Indicador'!J142&lt;&gt;"",1,0))</f>
        <v>0</v>
      </c>
      <c r="K141" s="135">
        <f>IF('Datos de Indicador'!K142="No Dato",1,IF('Imputacion de Datos Indicador'!K142&lt;&gt;"",1,0))</f>
        <v>0</v>
      </c>
      <c r="L141" s="135">
        <f>IF('Datos de Indicador'!L142="No Dato",1,IF('Imputacion de Datos Indicador'!L142&lt;&gt;"",1,0))</f>
        <v>0</v>
      </c>
      <c r="M141" s="135">
        <f>IF('Datos de Indicador'!M142="No Dato",1,IF('Imputacion de Datos Indicador'!M142&lt;&gt;"",1,0))</f>
        <v>0</v>
      </c>
      <c r="N141" s="135">
        <f>IF('Datos de Indicador'!N142="No Dato",1,IF('Imputacion de Datos Indicador'!N142&lt;&gt;"",1,0))</f>
        <v>0</v>
      </c>
      <c r="O141" s="135">
        <f>IF('Datos de Indicador'!O142="No Dato",1,IF('Imputacion de Datos Indicador'!O142&lt;&gt;"",1,0))</f>
        <v>0</v>
      </c>
      <c r="P141" s="135">
        <f>IF('Datos de Indicador'!P142="No Dato",1,IF('Imputacion de Datos Indicador'!P142&lt;&gt;"",1,0))</f>
        <v>0</v>
      </c>
      <c r="Q141" s="135">
        <f>IF('Datos de Indicador'!Q142="No Dato",1,IF('Imputacion de Datos Indicador'!Q142&lt;&gt;"",1,0))</f>
        <v>0</v>
      </c>
      <c r="R141" s="135">
        <f>IF('Datos de Indicador'!R142="No Dato",1,IF('Imputacion de Datos Indicador'!R142&lt;&gt;"",1,0))</f>
        <v>0</v>
      </c>
      <c r="S141" s="135">
        <f>IF('Datos de Indicador'!S142="No Dato",1,IF('Imputacion de Datos Indicador'!S142&lt;&gt;"",1,0))</f>
        <v>0</v>
      </c>
      <c r="T141" s="135">
        <f>IF('Datos de Indicador'!T142="No Dato",1,IF('Imputacion de Datos Indicador'!T142&lt;&gt;"",1,0))</f>
        <v>0</v>
      </c>
      <c r="U141" s="135">
        <f>IF('Datos de Indicador'!U142="No Dato",1,IF('Imputacion de Datos Indicador'!U142&lt;&gt;"",1,0))</f>
        <v>0</v>
      </c>
      <c r="V141" s="135">
        <f>IF('Datos de Indicador'!V142="No Dato",1,IF('Imputacion de Datos Indicador'!V142&lt;&gt;"",1,0))</f>
        <v>0</v>
      </c>
      <c r="W141" s="135">
        <f>IF('Datos de Indicador'!W142="No Dato",1,IF('Imputacion de Datos Indicador'!W142&lt;&gt;"",1,0))</f>
        <v>0</v>
      </c>
      <c r="X141" s="135">
        <f>IF('Datos de Indicador'!X142="No Dato",1,IF('Imputacion de Datos Indicador'!X142&lt;&gt;"",1,0))</f>
        <v>0</v>
      </c>
      <c r="Y141" s="135">
        <f>IF('Datos de Indicador'!Y142="No Dato",1,IF('Imputacion de Datos Indicador'!Y142&lt;&gt;"",1,0))</f>
        <v>0</v>
      </c>
      <c r="Z141" s="135">
        <f>IF('Datos de Indicador'!Z142="No Dato",1,IF('Imputacion de Datos Indicador'!Z142&lt;&gt;"",1,0))</f>
        <v>0</v>
      </c>
      <c r="AA141" s="135">
        <f>IF('Datos de Indicador'!AA142="No Dato",1,IF('Imputacion de Datos Indicador'!AA142&lt;&gt;"",1,0))</f>
        <v>0</v>
      </c>
      <c r="AB141" s="135">
        <f>IF('Datos de Indicador'!AB142="No Dato",1,IF('Imputacion de Datos Indicador'!AB142&lt;&gt;"",1,0))</f>
        <v>0</v>
      </c>
      <c r="AC141" s="135">
        <f>IF('Datos de Indicador'!AC142="No Dato",1,IF('Imputacion de Datos Indicador'!AC142&lt;&gt;"",1,0))</f>
        <v>0</v>
      </c>
      <c r="AD141" s="135">
        <f>IF('Datos de Indicador'!AD142="No Dato",1,IF('Imputacion de Datos Indicador'!AD142&lt;&gt;"",1,0))</f>
        <v>0</v>
      </c>
      <c r="AE141" s="135">
        <f>IF('Datos de Indicador'!AE142="No Dato",1,IF('Imputacion de Datos Indicador'!AE142&lt;&gt;"",1,0))</f>
        <v>0</v>
      </c>
      <c r="AF141" s="135">
        <f>IF('Datos de Indicador'!AF142="No Dato",1,IF('Imputacion de Datos Indicador'!AF142&lt;&gt;"",1,0))</f>
        <v>0</v>
      </c>
      <c r="AG141" s="135">
        <f>IF('Datos de Indicador'!AG142="No Dato",1,IF('Imputacion de Datos Indicador'!AG142&lt;&gt;"",1,0))</f>
        <v>0</v>
      </c>
      <c r="AH141" s="135">
        <f>IF('Datos de Indicador'!AH142="No Dato",1,IF('Imputacion de Datos Indicador'!AH142&lt;&gt;"",1,0))</f>
        <v>0</v>
      </c>
      <c r="AI141" s="135">
        <f>IF('Datos de Indicador'!AI142="No Dato",1,IF('Imputacion de Datos Indicador'!AI142&lt;&gt;"",1,0))</f>
        <v>0</v>
      </c>
      <c r="AJ141" s="135">
        <f>IF('Datos de Indicador'!AJ142="No Dato",1,IF('Imputacion de Datos Indicador'!AJ142&lt;&gt;"",1,0))</f>
        <v>0</v>
      </c>
      <c r="AK141" s="135">
        <f>IF('Datos de Indicador'!AK142="No Dato",1,IF('Imputacion de Datos Indicador'!AK142&lt;&gt;"",1,0))</f>
        <v>0</v>
      </c>
      <c r="AL141" s="135">
        <f>IF('Datos de Indicador'!AL142="No Dato",1,IF('Imputacion de Datos Indicador'!AL142&lt;&gt;"",1,0))</f>
        <v>0</v>
      </c>
      <c r="AM141" s="204">
        <f t="shared" si="4"/>
        <v>0</v>
      </c>
      <c r="AN141" s="44">
        <f t="shared" si="5"/>
        <v>0</v>
      </c>
    </row>
    <row r="142" spans="1:40" x14ac:dyDescent="0.25">
      <c r="A142" s="138" t="s">
        <v>288</v>
      </c>
      <c r="B142" s="139" t="s">
        <v>289</v>
      </c>
      <c r="C142" s="140">
        <v>901</v>
      </c>
      <c r="D142" s="135">
        <f>IF('Datos de Indicador'!D143="No Dato",1,IF('Imputacion de Datos Indicador'!D143&lt;&gt;"",1,0))</f>
        <v>0</v>
      </c>
      <c r="E142" s="135">
        <f>IF('Datos de Indicador'!E143="No Dato",1,IF('Imputacion de Datos Indicador'!E143&lt;&gt;"",1,0))</f>
        <v>0</v>
      </c>
      <c r="F142" s="135">
        <f>IF('Datos de Indicador'!F143="No Dato",1,IF('Imputacion de Datos Indicador'!F143&lt;&gt;"",1,0))</f>
        <v>0</v>
      </c>
      <c r="G142" s="135">
        <f>IF('Datos de Indicador'!G143="No Dato",1,IF('Imputacion de Datos Indicador'!G143&lt;&gt;"",1,0))</f>
        <v>0</v>
      </c>
      <c r="H142" s="135">
        <f>IF('Datos de Indicador'!H143="No Dato",1,IF('Imputacion de Datos Indicador'!H143&lt;&gt;"",1,0))</f>
        <v>0</v>
      </c>
      <c r="I142" s="135">
        <f>IF('Datos de Indicador'!I143="No Dato",1,IF('Imputacion de Datos Indicador'!I143&lt;&gt;"",1,0))</f>
        <v>0</v>
      </c>
      <c r="J142" s="135">
        <f>IF('Datos de Indicador'!J143="No Dato",1,IF('Imputacion de Datos Indicador'!J143&lt;&gt;"",1,0))</f>
        <v>0</v>
      </c>
      <c r="K142" s="135">
        <f>IF('Datos de Indicador'!K143="No Dato",1,IF('Imputacion de Datos Indicador'!K143&lt;&gt;"",1,0))</f>
        <v>0</v>
      </c>
      <c r="L142" s="135">
        <f>IF('Datos de Indicador'!L143="No Dato",1,IF('Imputacion de Datos Indicador'!L143&lt;&gt;"",1,0))</f>
        <v>0</v>
      </c>
      <c r="M142" s="135">
        <f>IF('Datos de Indicador'!M143="No Dato",1,IF('Imputacion de Datos Indicador'!M143&lt;&gt;"",1,0))</f>
        <v>0</v>
      </c>
      <c r="N142" s="135">
        <f>IF('Datos de Indicador'!N143="No Dato",1,IF('Imputacion de Datos Indicador'!N143&lt;&gt;"",1,0))</f>
        <v>0</v>
      </c>
      <c r="O142" s="135">
        <f>IF('Datos de Indicador'!O143="No Dato",1,IF('Imputacion de Datos Indicador'!O143&lt;&gt;"",1,0))</f>
        <v>0</v>
      </c>
      <c r="P142" s="135">
        <f>IF('Datos de Indicador'!P143="No Dato",1,IF('Imputacion de Datos Indicador'!P143&lt;&gt;"",1,0))</f>
        <v>0</v>
      </c>
      <c r="Q142" s="135">
        <f>IF('Datos de Indicador'!Q143="No Dato",1,IF('Imputacion de Datos Indicador'!Q143&lt;&gt;"",1,0))</f>
        <v>0</v>
      </c>
      <c r="R142" s="135">
        <f>IF('Datos de Indicador'!R143="No Dato",1,IF('Imputacion de Datos Indicador'!R143&lt;&gt;"",1,0))</f>
        <v>0</v>
      </c>
      <c r="S142" s="135">
        <f>IF('Datos de Indicador'!S143="No Dato",1,IF('Imputacion de Datos Indicador'!S143&lt;&gt;"",1,0))</f>
        <v>0</v>
      </c>
      <c r="T142" s="135">
        <f>IF('Datos de Indicador'!T143="No Dato",1,IF('Imputacion de Datos Indicador'!T143&lt;&gt;"",1,0))</f>
        <v>0</v>
      </c>
      <c r="U142" s="135">
        <f>IF('Datos de Indicador'!U143="No Dato",1,IF('Imputacion de Datos Indicador'!U143&lt;&gt;"",1,0))</f>
        <v>0</v>
      </c>
      <c r="V142" s="135">
        <f>IF('Datos de Indicador'!V143="No Dato",1,IF('Imputacion de Datos Indicador'!V143&lt;&gt;"",1,0))</f>
        <v>0</v>
      </c>
      <c r="W142" s="135">
        <f>IF('Datos de Indicador'!W143="No Dato",1,IF('Imputacion de Datos Indicador'!W143&lt;&gt;"",1,0))</f>
        <v>0</v>
      </c>
      <c r="X142" s="135">
        <f>IF('Datos de Indicador'!X143="No Dato",1,IF('Imputacion de Datos Indicador'!X143&lt;&gt;"",1,0))</f>
        <v>0</v>
      </c>
      <c r="Y142" s="135">
        <f>IF('Datos de Indicador'!Y143="No Dato",1,IF('Imputacion de Datos Indicador'!Y143&lt;&gt;"",1,0))</f>
        <v>0</v>
      </c>
      <c r="Z142" s="135">
        <f>IF('Datos de Indicador'!Z143="No Dato",1,IF('Imputacion de Datos Indicador'!Z143&lt;&gt;"",1,0))</f>
        <v>0</v>
      </c>
      <c r="AA142" s="135">
        <f>IF('Datos de Indicador'!AA143="No Dato",1,IF('Imputacion de Datos Indicador'!AA143&lt;&gt;"",1,0))</f>
        <v>0</v>
      </c>
      <c r="AB142" s="135">
        <f>IF('Datos de Indicador'!AB143="No Dato",1,IF('Imputacion de Datos Indicador'!AB143&lt;&gt;"",1,0))</f>
        <v>0</v>
      </c>
      <c r="AC142" s="135">
        <f>IF('Datos de Indicador'!AC143="No Dato",1,IF('Imputacion de Datos Indicador'!AC143&lt;&gt;"",1,0))</f>
        <v>0</v>
      </c>
      <c r="AD142" s="135">
        <f>IF('Datos de Indicador'!AD143="No Dato",1,IF('Imputacion de Datos Indicador'!AD143&lt;&gt;"",1,0))</f>
        <v>0</v>
      </c>
      <c r="AE142" s="135">
        <f>IF('Datos de Indicador'!AE143="No Dato",1,IF('Imputacion de Datos Indicador'!AE143&lt;&gt;"",1,0))</f>
        <v>0</v>
      </c>
      <c r="AF142" s="135">
        <f>IF('Datos de Indicador'!AF143="No Dato",1,IF('Imputacion de Datos Indicador'!AF143&lt;&gt;"",1,0))</f>
        <v>0</v>
      </c>
      <c r="AG142" s="135">
        <f>IF('Datos de Indicador'!AG143="No Dato",1,IF('Imputacion de Datos Indicador'!AG143&lt;&gt;"",1,0))</f>
        <v>0</v>
      </c>
      <c r="AH142" s="135">
        <f>IF('Datos de Indicador'!AH143="No Dato",1,IF('Imputacion de Datos Indicador'!AH143&lt;&gt;"",1,0))</f>
        <v>0</v>
      </c>
      <c r="AI142" s="135">
        <f>IF('Datos de Indicador'!AI143="No Dato",1,IF('Imputacion de Datos Indicador'!AI143&lt;&gt;"",1,0))</f>
        <v>0</v>
      </c>
      <c r="AJ142" s="135">
        <f>IF('Datos de Indicador'!AJ143="No Dato",1,IF('Imputacion de Datos Indicador'!AJ143&lt;&gt;"",1,0))</f>
        <v>0</v>
      </c>
      <c r="AK142" s="135">
        <f>IF('Datos de Indicador'!AK143="No Dato",1,IF('Imputacion de Datos Indicador'!AK143&lt;&gt;"",1,0))</f>
        <v>0</v>
      </c>
      <c r="AL142" s="135">
        <f>IF('Datos de Indicador'!AL143="No Dato",1,IF('Imputacion de Datos Indicador'!AL143&lt;&gt;"",1,0))</f>
        <v>0</v>
      </c>
      <c r="AM142" s="204">
        <f t="shared" si="4"/>
        <v>0</v>
      </c>
      <c r="AN142" s="44">
        <f t="shared" si="5"/>
        <v>0</v>
      </c>
    </row>
    <row r="143" spans="1:40" x14ac:dyDescent="0.25">
      <c r="A143" s="138" t="s">
        <v>288</v>
      </c>
      <c r="B143" s="139" t="s">
        <v>290</v>
      </c>
      <c r="C143" s="140">
        <v>902</v>
      </c>
      <c r="D143" s="135">
        <f>IF('Datos de Indicador'!D144="No Dato",1,IF('Imputacion de Datos Indicador'!D144&lt;&gt;"",1,0))</f>
        <v>0</v>
      </c>
      <c r="E143" s="135">
        <f>IF('Datos de Indicador'!E144="No Dato",1,IF('Imputacion de Datos Indicador'!E144&lt;&gt;"",1,0))</f>
        <v>0</v>
      </c>
      <c r="F143" s="135">
        <f>IF('Datos de Indicador'!F144="No Dato",1,IF('Imputacion de Datos Indicador'!F144&lt;&gt;"",1,0))</f>
        <v>0</v>
      </c>
      <c r="G143" s="135">
        <f>IF('Datos de Indicador'!G144="No Dato",1,IF('Imputacion de Datos Indicador'!G144&lt;&gt;"",1,0))</f>
        <v>0</v>
      </c>
      <c r="H143" s="135">
        <f>IF('Datos de Indicador'!H144="No Dato",1,IF('Imputacion de Datos Indicador'!H144&lt;&gt;"",1,0))</f>
        <v>0</v>
      </c>
      <c r="I143" s="135">
        <f>IF('Datos de Indicador'!I144="No Dato",1,IF('Imputacion de Datos Indicador'!I144&lt;&gt;"",1,0))</f>
        <v>0</v>
      </c>
      <c r="J143" s="135">
        <f>IF('Datos de Indicador'!J144="No Dato",1,IF('Imputacion de Datos Indicador'!J144&lt;&gt;"",1,0))</f>
        <v>0</v>
      </c>
      <c r="K143" s="135">
        <f>IF('Datos de Indicador'!K144="No Dato",1,IF('Imputacion de Datos Indicador'!K144&lt;&gt;"",1,0))</f>
        <v>0</v>
      </c>
      <c r="L143" s="135">
        <f>IF('Datos de Indicador'!L144="No Dato",1,IF('Imputacion de Datos Indicador'!L144&lt;&gt;"",1,0))</f>
        <v>0</v>
      </c>
      <c r="M143" s="135">
        <f>IF('Datos de Indicador'!M144="No Dato",1,IF('Imputacion de Datos Indicador'!M144&lt;&gt;"",1,0))</f>
        <v>0</v>
      </c>
      <c r="N143" s="135">
        <f>IF('Datos de Indicador'!N144="No Dato",1,IF('Imputacion de Datos Indicador'!N144&lt;&gt;"",1,0))</f>
        <v>0</v>
      </c>
      <c r="O143" s="135">
        <f>IF('Datos de Indicador'!O144="No Dato",1,IF('Imputacion de Datos Indicador'!O144&lt;&gt;"",1,0))</f>
        <v>0</v>
      </c>
      <c r="P143" s="135">
        <f>IF('Datos de Indicador'!P144="No Dato",1,IF('Imputacion de Datos Indicador'!P144&lt;&gt;"",1,0))</f>
        <v>0</v>
      </c>
      <c r="Q143" s="135">
        <f>IF('Datos de Indicador'!Q144="No Dato",1,IF('Imputacion de Datos Indicador'!Q144&lt;&gt;"",1,0))</f>
        <v>0</v>
      </c>
      <c r="R143" s="135">
        <f>IF('Datos de Indicador'!R144="No Dato",1,IF('Imputacion de Datos Indicador'!R144&lt;&gt;"",1,0))</f>
        <v>0</v>
      </c>
      <c r="S143" s="135">
        <f>IF('Datos de Indicador'!S144="No Dato",1,IF('Imputacion de Datos Indicador'!S144&lt;&gt;"",1,0))</f>
        <v>0</v>
      </c>
      <c r="T143" s="135">
        <f>IF('Datos de Indicador'!T144="No Dato",1,IF('Imputacion de Datos Indicador'!T144&lt;&gt;"",1,0))</f>
        <v>0</v>
      </c>
      <c r="U143" s="135">
        <f>IF('Datos de Indicador'!U144="No Dato",1,IF('Imputacion de Datos Indicador'!U144&lt;&gt;"",1,0))</f>
        <v>0</v>
      </c>
      <c r="V143" s="135">
        <f>IF('Datos de Indicador'!V144="No Dato",1,IF('Imputacion de Datos Indicador'!V144&lt;&gt;"",1,0))</f>
        <v>0</v>
      </c>
      <c r="W143" s="135">
        <f>IF('Datos de Indicador'!W144="No Dato",1,IF('Imputacion de Datos Indicador'!W144&lt;&gt;"",1,0))</f>
        <v>0</v>
      </c>
      <c r="X143" s="135">
        <f>IF('Datos de Indicador'!X144="No Dato",1,IF('Imputacion de Datos Indicador'!X144&lt;&gt;"",1,0))</f>
        <v>0</v>
      </c>
      <c r="Y143" s="135">
        <f>IF('Datos de Indicador'!Y144="No Dato",1,IF('Imputacion de Datos Indicador'!Y144&lt;&gt;"",1,0))</f>
        <v>0</v>
      </c>
      <c r="Z143" s="135">
        <f>IF('Datos de Indicador'!Z144="No Dato",1,IF('Imputacion de Datos Indicador'!Z144&lt;&gt;"",1,0))</f>
        <v>0</v>
      </c>
      <c r="AA143" s="135">
        <f>IF('Datos de Indicador'!AA144="No Dato",1,IF('Imputacion de Datos Indicador'!AA144&lt;&gt;"",1,0))</f>
        <v>0</v>
      </c>
      <c r="AB143" s="135">
        <f>IF('Datos de Indicador'!AB144="No Dato",1,IF('Imputacion de Datos Indicador'!AB144&lt;&gt;"",1,0))</f>
        <v>0</v>
      </c>
      <c r="AC143" s="135">
        <f>IF('Datos de Indicador'!AC144="No Dato",1,IF('Imputacion de Datos Indicador'!AC144&lt;&gt;"",1,0))</f>
        <v>0</v>
      </c>
      <c r="AD143" s="135">
        <f>IF('Datos de Indicador'!AD144="No Dato",1,IF('Imputacion de Datos Indicador'!AD144&lt;&gt;"",1,0))</f>
        <v>0</v>
      </c>
      <c r="AE143" s="135">
        <f>IF('Datos de Indicador'!AE144="No Dato",1,IF('Imputacion de Datos Indicador'!AE144&lt;&gt;"",1,0))</f>
        <v>0</v>
      </c>
      <c r="AF143" s="135">
        <f>IF('Datos de Indicador'!AF144="No Dato",1,IF('Imputacion de Datos Indicador'!AF144&lt;&gt;"",1,0))</f>
        <v>0</v>
      </c>
      <c r="AG143" s="135">
        <f>IF('Datos de Indicador'!AG144="No Dato",1,IF('Imputacion de Datos Indicador'!AG144&lt;&gt;"",1,0))</f>
        <v>0</v>
      </c>
      <c r="AH143" s="135">
        <f>IF('Datos de Indicador'!AH144="No Dato",1,IF('Imputacion de Datos Indicador'!AH144&lt;&gt;"",1,0))</f>
        <v>0</v>
      </c>
      <c r="AI143" s="135">
        <f>IF('Datos de Indicador'!AI144="No Dato",1,IF('Imputacion de Datos Indicador'!AI144&lt;&gt;"",1,0))</f>
        <v>0</v>
      </c>
      <c r="AJ143" s="135">
        <f>IF('Datos de Indicador'!AJ144="No Dato",1,IF('Imputacion de Datos Indicador'!AJ144&lt;&gt;"",1,0))</f>
        <v>0</v>
      </c>
      <c r="AK143" s="135">
        <f>IF('Datos de Indicador'!AK144="No Dato",1,IF('Imputacion de Datos Indicador'!AK144&lt;&gt;"",1,0))</f>
        <v>0</v>
      </c>
      <c r="AL143" s="135">
        <f>IF('Datos de Indicador'!AL144="No Dato",1,IF('Imputacion de Datos Indicador'!AL144&lt;&gt;"",1,0))</f>
        <v>0</v>
      </c>
      <c r="AM143" s="204">
        <f t="shared" si="4"/>
        <v>0</v>
      </c>
      <c r="AN143" s="44">
        <f t="shared" si="5"/>
        <v>0</v>
      </c>
    </row>
    <row r="144" spans="1:40" x14ac:dyDescent="0.25">
      <c r="A144" s="138" t="s">
        <v>288</v>
      </c>
      <c r="B144" s="139" t="s">
        <v>291</v>
      </c>
      <c r="C144" s="140">
        <v>903</v>
      </c>
      <c r="D144" s="135">
        <f>IF('Datos de Indicador'!D145="No Dato",1,IF('Imputacion de Datos Indicador'!D145&lt;&gt;"",1,0))</f>
        <v>0</v>
      </c>
      <c r="E144" s="135">
        <f>IF('Datos de Indicador'!E145="No Dato",1,IF('Imputacion de Datos Indicador'!E145&lt;&gt;"",1,0))</f>
        <v>0</v>
      </c>
      <c r="F144" s="135">
        <f>IF('Datos de Indicador'!F145="No Dato",1,IF('Imputacion de Datos Indicador'!F145&lt;&gt;"",1,0))</f>
        <v>0</v>
      </c>
      <c r="G144" s="135">
        <f>IF('Datos de Indicador'!G145="No Dato",1,IF('Imputacion de Datos Indicador'!G145&lt;&gt;"",1,0))</f>
        <v>0</v>
      </c>
      <c r="H144" s="135">
        <f>IF('Datos de Indicador'!H145="No Dato",1,IF('Imputacion de Datos Indicador'!H145&lt;&gt;"",1,0))</f>
        <v>0</v>
      </c>
      <c r="I144" s="135">
        <f>IF('Datos de Indicador'!I145="No Dato",1,IF('Imputacion de Datos Indicador'!I145&lt;&gt;"",1,0))</f>
        <v>0</v>
      </c>
      <c r="J144" s="135">
        <f>IF('Datos de Indicador'!J145="No Dato",1,IF('Imputacion de Datos Indicador'!J145&lt;&gt;"",1,0))</f>
        <v>0</v>
      </c>
      <c r="K144" s="135">
        <f>IF('Datos de Indicador'!K145="No Dato",1,IF('Imputacion de Datos Indicador'!K145&lt;&gt;"",1,0))</f>
        <v>0</v>
      </c>
      <c r="L144" s="135">
        <f>IF('Datos de Indicador'!L145="No Dato",1,IF('Imputacion de Datos Indicador'!L145&lt;&gt;"",1,0))</f>
        <v>0</v>
      </c>
      <c r="M144" s="135">
        <f>IF('Datos de Indicador'!M145="No Dato",1,IF('Imputacion de Datos Indicador'!M145&lt;&gt;"",1,0))</f>
        <v>0</v>
      </c>
      <c r="N144" s="135">
        <f>IF('Datos de Indicador'!N145="No Dato",1,IF('Imputacion de Datos Indicador'!N145&lt;&gt;"",1,0))</f>
        <v>0</v>
      </c>
      <c r="O144" s="135">
        <f>IF('Datos de Indicador'!O145="No Dato",1,IF('Imputacion de Datos Indicador'!O145&lt;&gt;"",1,0))</f>
        <v>0</v>
      </c>
      <c r="P144" s="135">
        <f>IF('Datos de Indicador'!P145="No Dato",1,IF('Imputacion de Datos Indicador'!P145&lt;&gt;"",1,0))</f>
        <v>0</v>
      </c>
      <c r="Q144" s="135">
        <f>IF('Datos de Indicador'!Q145="No Dato",1,IF('Imputacion de Datos Indicador'!Q145&lt;&gt;"",1,0))</f>
        <v>0</v>
      </c>
      <c r="R144" s="135">
        <f>IF('Datos de Indicador'!R145="No Dato",1,IF('Imputacion de Datos Indicador'!R145&lt;&gt;"",1,0))</f>
        <v>0</v>
      </c>
      <c r="S144" s="135">
        <f>IF('Datos de Indicador'!S145="No Dato",1,IF('Imputacion de Datos Indicador'!S145&lt;&gt;"",1,0))</f>
        <v>0</v>
      </c>
      <c r="T144" s="135">
        <f>IF('Datos de Indicador'!T145="No Dato",1,IF('Imputacion de Datos Indicador'!T145&lt;&gt;"",1,0))</f>
        <v>0</v>
      </c>
      <c r="U144" s="135">
        <f>IF('Datos de Indicador'!U145="No Dato",1,IF('Imputacion de Datos Indicador'!U145&lt;&gt;"",1,0))</f>
        <v>0</v>
      </c>
      <c r="V144" s="135">
        <f>IF('Datos de Indicador'!V145="No Dato",1,IF('Imputacion de Datos Indicador'!V145&lt;&gt;"",1,0))</f>
        <v>0</v>
      </c>
      <c r="W144" s="135">
        <f>IF('Datos de Indicador'!W145="No Dato",1,IF('Imputacion de Datos Indicador'!W145&lt;&gt;"",1,0))</f>
        <v>0</v>
      </c>
      <c r="X144" s="135">
        <f>IF('Datos de Indicador'!X145="No Dato",1,IF('Imputacion de Datos Indicador'!X145&lt;&gt;"",1,0))</f>
        <v>0</v>
      </c>
      <c r="Y144" s="135">
        <f>IF('Datos de Indicador'!Y145="No Dato",1,IF('Imputacion de Datos Indicador'!Y145&lt;&gt;"",1,0))</f>
        <v>0</v>
      </c>
      <c r="Z144" s="135">
        <f>IF('Datos de Indicador'!Z145="No Dato",1,IF('Imputacion de Datos Indicador'!Z145&lt;&gt;"",1,0))</f>
        <v>0</v>
      </c>
      <c r="AA144" s="135">
        <f>IF('Datos de Indicador'!AA145="No Dato",1,IF('Imputacion de Datos Indicador'!AA145&lt;&gt;"",1,0))</f>
        <v>0</v>
      </c>
      <c r="AB144" s="135">
        <f>IF('Datos de Indicador'!AB145="No Dato",1,IF('Imputacion de Datos Indicador'!AB145&lt;&gt;"",1,0))</f>
        <v>0</v>
      </c>
      <c r="AC144" s="135">
        <f>IF('Datos de Indicador'!AC145="No Dato",1,IF('Imputacion de Datos Indicador'!AC145&lt;&gt;"",1,0))</f>
        <v>0</v>
      </c>
      <c r="AD144" s="135">
        <f>IF('Datos de Indicador'!AD145="No Dato",1,IF('Imputacion de Datos Indicador'!AD145&lt;&gt;"",1,0))</f>
        <v>0</v>
      </c>
      <c r="AE144" s="135">
        <f>IF('Datos de Indicador'!AE145="No Dato",1,IF('Imputacion de Datos Indicador'!AE145&lt;&gt;"",1,0))</f>
        <v>0</v>
      </c>
      <c r="AF144" s="135">
        <f>IF('Datos de Indicador'!AF145="No Dato",1,IF('Imputacion de Datos Indicador'!AF145&lt;&gt;"",1,0))</f>
        <v>0</v>
      </c>
      <c r="AG144" s="135">
        <f>IF('Datos de Indicador'!AG145="No Dato",1,IF('Imputacion de Datos Indicador'!AG145&lt;&gt;"",1,0))</f>
        <v>0</v>
      </c>
      <c r="AH144" s="135">
        <f>IF('Datos de Indicador'!AH145="No Dato",1,IF('Imputacion de Datos Indicador'!AH145&lt;&gt;"",1,0))</f>
        <v>0</v>
      </c>
      <c r="AI144" s="135">
        <f>IF('Datos de Indicador'!AI145="No Dato",1,IF('Imputacion de Datos Indicador'!AI145&lt;&gt;"",1,0))</f>
        <v>0</v>
      </c>
      <c r="AJ144" s="135">
        <f>IF('Datos de Indicador'!AJ145="No Dato",1,IF('Imputacion de Datos Indicador'!AJ145&lt;&gt;"",1,0))</f>
        <v>0</v>
      </c>
      <c r="AK144" s="135">
        <f>IF('Datos de Indicador'!AK145="No Dato",1,IF('Imputacion de Datos Indicador'!AK145&lt;&gt;"",1,0))</f>
        <v>0</v>
      </c>
      <c r="AL144" s="135">
        <f>IF('Datos de Indicador'!AL145="No Dato",1,IF('Imputacion de Datos Indicador'!AL145&lt;&gt;"",1,0))</f>
        <v>0</v>
      </c>
      <c r="AM144" s="204">
        <f t="shared" si="4"/>
        <v>0</v>
      </c>
      <c r="AN144" s="44">
        <f t="shared" si="5"/>
        <v>0</v>
      </c>
    </row>
    <row r="145" spans="1:40" x14ac:dyDescent="0.25">
      <c r="A145" s="138" t="s">
        <v>288</v>
      </c>
      <c r="B145" s="139" t="s">
        <v>292</v>
      </c>
      <c r="C145" s="140">
        <v>904</v>
      </c>
      <c r="D145" s="135">
        <f>IF('Datos de Indicador'!D146="No Dato",1,IF('Imputacion de Datos Indicador'!D146&lt;&gt;"",1,0))</f>
        <v>0</v>
      </c>
      <c r="E145" s="135">
        <f>IF('Datos de Indicador'!E146="No Dato",1,IF('Imputacion de Datos Indicador'!E146&lt;&gt;"",1,0))</f>
        <v>0</v>
      </c>
      <c r="F145" s="135">
        <f>IF('Datos de Indicador'!F146="No Dato",1,IF('Imputacion de Datos Indicador'!F146&lt;&gt;"",1,0))</f>
        <v>0</v>
      </c>
      <c r="G145" s="135">
        <f>IF('Datos de Indicador'!G146="No Dato",1,IF('Imputacion de Datos Indicador'!G146&lt;&gt;"",1,0))</f>
        <v>0</v>
      </c>
      <c r="H145" s="135">
        <f>IF('Datos de Indicador'!H146="No Dato",1,IF('Imputacion de Datos Indicador'!H146&lt;&gt;"",1,0))</f>
        <v>0</v>
      </c>
      <c r="I145" s="135">
        <f>IF('Datos de Indicador'!I146="No Dato",1,IF('Imputacion de Datos Indicador'!I146&lt;&gt;"",1,0))</f>
        <v>0</v>
      </c>
      <c r="J145" s="135">
        <f>IF('Datos de Indicador'!J146="No Dato",1,IF('Imputacion de Datos Indicador'!J146&lt;&gt;"",1,0))</f>
        <v>0</v>
      </c>
      <c r="K145" s="135">
        <f>IF('Datos de Indicador'!K146="No Dato",1,IF('Imputacion de Datos Indicador'!K146&lt;&gt;"",1,0))</f>
        <v>0</v>
      </c>
      <c r="L145" s="135">
        <f>IF('Datos de Indicador'!L146="No Dato",1,IF('Imputacion de Datos Indicador'!L146&lt;&gt;"",1,0))</f>
        <v>0</v>
      </c>
      <c r="M145" s="135">
        <f>IF('Datos de Indicador'!M146="No Dato",1,IF('Imputacion de Datos Indicador'!M146&lt;&gt;"",1,0))</f>
        <v>0</v>
      </c>
      <c r="N145" s="135">
        <f>IF('Datos de Indicador'!N146="No Dato",1,IF('Imputacion de Datos Indicador'!N146&lt;&gt;"",1,0))</f>
        <v>0</v>
      </c>
      <c r="O145" s="135">
        <f>IF('Datos de Indicador'!O146="No Dato",1,IF('Imputacion de Datos Indicador'!O146&lt;&gt;"",1,0))</f>
        <v>0</v>
      </c>
      <c r="P145" s="135">
        <f>IF('Datos de Indicador'!P146="No Dato",1,IF('Imputacion de Datos Indicador'!P146&lt;&gt;"",1,0))</f>
        <v>0</v>
      </c>
      <c r="Q145" s="135">
        <f>IF('Datos de Indicador'!Q146="No Dato",1,IF('Imputacion de Datos Indicador'!Q146&lt;&gt;"",1,0))</f>
        <v>1</v>
      </c>
      <c r="R145" s="135">
        <f>IF('Datos de Indicador'!R146="No Dato",1,IF('Imputacion de Datos Indicador'!R146&lt;&gt;"",1,0))</f>
        <v>0</v>
      </c>
      <c r="S145" s="135">
        <f>IF('Datos de Indicador'!S146="No Dato",1,IF('Imputacion de Datos Indicador'!S146&lt;&gt;"",1,0))</f>
        <v>0</v>
      </c>
      <c r="T145" s="135">
        <f>IF('Datos de Indicador'!T146="No Dato",1,IF('Imputacion de Datos Indicador'!T146&lt;&gt;"",1,0))</f>
        <v>0</v>
      </c>
      <c r="U145" s="135">
        <f>IF('Datos de Indicador'!U146="No Dato",1,IF('Imputacion de Datos Indicador'!U146&lt;&gt;"",1,0))</f>
        <v>0</v>
      </c>
      <c r="V145" s="135">
        <f>IF('Datos de Indicador'!V146="No Dato",1,IF('Imputacion de Datos Indicador'!V146&lt;&gt;"",1,0))</f>
        <v>0</v>
      </c>
      <c r="W145" s="135">
        <f>IF('Datos de Indicador'!W146="No Dato",1,IF('Imputacion de Datos Indicador'!W146&lt;&gt;"",1,0))</f>
        <v>0</v>
      </c>
      <c r="X145" s="135">
        <f>IF('Datos de Indicador'!X146="No Dato",1,IF('Imputacion de Datos Indicador'!X146&lt;&gt;"",1,0))</f>
        <v>0</v>
      </c>
      <c r="Y145" s="135">
        <f>IF('Datos de Indicador'!Y146="No Dato",1,IF('Imputacion de Datos Indicador'!Y146&lt;&gt;"",1,0))</f>
        <v>0</v>
      </c>
      <c r="Z145" s="135">
        <f>IF('Datos de Indicador'!Z146="No Dato",1,IF('Imputacion de Datos Indicador'!Z146&lt;&gt;"",1,0))</f>
        <v>0</v>
      </c>
      <c r="AA145" s="135">
        <f>IF('Datos de Indicador'!AA146="No Dato",1,IF('Imputacion de Datos Indicador'!AA146&lt;&gt;"",1,0))</f>
        <v>0</v>
      </c>
      <c r="AB145" s="135">
        <f>IF('Datos de Indicador'!AB146="No Dato",1,IF('Imputacion de Datos Indicador'!AB146&lt;&gt;"",1,0))</f>
        <v>0</v>
      </c>
      <c r="AC145" s="135">
        <f>IF('Datos de Indicador'!AC146="No Dato",1,IF('Imputacion de Datos Indicador'!AC146&lt;&gt;"",1,0))</f>
        <v>0</v>
      </c>
      <c r="AD145" s="135">
        <f>IF('Datos de Indicador'!AD146="No Dato",1,IF('Imputacion de Datos Indicador'!AD146&lt;&gt;"",1,0))</f>
        <v>0</v>
      </c>
      <c r="AE145" s="135">
        <f>IF('Datos de Indicador'!AE146="No Dato",1,IF('Imputacion de Datos Indicador'!AE146&lt;&gt;"",1,0))</f>
        <v>0</v>
      </c>
      <c r="AF145" s="135">
        <f>IF('Datos de Indicador'!AF146="No Dato",1,IF('Imputacion de Datos Indicador'!AF146&lt;&gt;"",1,0))</f>
        <v>0</v>
      </c>
      <c r="AG145" s="135">
        <f>IF('Datos de Indicador'!AG146="No Dato",1,IF('Imputacion de Datos Indicador'!AG146&lt;&gt;"",1,0))</f>
        <v>0</v>
      </c>
      <c r="AH145" s="135">
        <f>IF('Datos de Indicador'!AH146="No Dato",1,IF('Imputacion de Datos Indicador'!AH146&lt;&gt;"",1,0))</f>
        <v>0</v>
      </c>
      <c r="AI145" s="135">
        <f>IF('Datos de Indicador'!AI146="No Dato",1,IF('Imputacion de Datos Indicador'!AI146&lt;&gt;"",1,0))</f>
        <v>0</v>
      </c>
      <c r="AJ145" s="135">
        <f>IF('Datos de Indicador'!AJ146="No Dato",1,IF('Imputacion de Datos Indicador'!AJ146&lt;&gt;"",1,0))</f>
        <v>0</v>
      </c>
      <c r="AK145" s="135">
        <f>IF('Datos de Indicador'!AK146="No Dato",1,IF('Imputacion de Datos Indicador'!AK146&lt;&gt;"",1,0))</f>
        <v>0</v>
      </c>
      <c r="AL145" s="135">
        <f>IF('Datos de Indicador'!AL146="No Dato",1,IF('Imputacion de Datos Indicador'!AL146&lt;&gt;"",1,0))</f>
        <v>0</v>
      </c>
      <c r="AM145" s="204">
        <f t="shared" si="4"/>
        <v>1</v>
      </c>
      <c r="AN145" s="44">
        <f t="shared" si="5"/>
        <v>2.8571428571428571E-2</v>
      </c>
    </row>
    <row r="146" spans="1:40" x14ac:dyDescent="0.25">
      <c r="A146" s="138" t="s">
        <v>288</v>
      </c>
      <c r="B146" s="139" t="s">
        <v>293</v>
      </c>
      <c r="C146" s="140">
        <v>905</v>
      </c>
      <c r="D146" s="135">
        <f>IF('Datos de Indicador'!D147="No Dato",1,IF('Imputacion de Datos Indicador'!D147&lt;&gt;"",1,0))</f>
        <v>0</v>
      </c>
      <c r="E146" s="135">
        <f>IF('Datos de Indicador'!E147="No Dato",1,IF('Imputacion de Datos Indicador'!E147&lt;&gt;"",1,0))</f>
        <v>0</v>
      </c>
      <c r="F146" s="135">
        <f>IF('Datos de Indicador'!F147="No Dato",1,IF('Imputacion de Datos Indicador'!F147&lt;&gt;"",1,0))</f>
        <v>0</v>
      </c>
      <c r="G146" s="135">
        <f>IF('Datos de Indicador'!G147="No Dato",1,IF('Imputacion de Datos Indicador'!G147&lt;&gt;"",1,0))</f>
        <v>0</v>
      </c>
      <c r="H146" s="135">
        <f>IF('Datos de Indicador'!H147="No Dato",1,IF('Imputacion de Datos Indicador'!H147&lt;&gt;"",1,0))</f>
        <v>0</v>
      </c>
      <c r="I146" s="135">
        <f>IF('Datos de Indicador'!I147="No Dato",1,IF('Imputacion de Datos Indicador'!I147&lt;&gt;"",1,0))</f>
        <v>0</v>
      </c>
      <c r="J146" s="135">
        <f>IF('Datos de Indicador'!J147="No Dato",1,IF('Imputacion de Datos Indicador'!J147&lt;&gt;"",1,0))</f>
        <v>0</v>
      </c>
      <c r="K146" s="135">
        <f>IF('Datos de Indicador'!K147="No Dato",1,IF('Imputacion de Datos Indicador'!K147&lt;&gt;"",1,0))</f>
        <v>0</v>
      </c>
      <c r="L146" s="135">
        <f>IF('Datos de Indicador'!L147="No Dato",1,IF('Imputacion de Datos Indicador'!L147&lt;&gt;"",1,0))</f>
        <v>0</v>
      </c>
      <c r="M146" s="135">
        <f>IF('Datos de Indicador'!M147="No Dato",1,IF('Imputacion de Datos Indicador'!M147&lt;&gt;"",1,0))</f>
        <v>0</v>
      </c>
      <c r="N146" s="135">
        <f>IF('Datos de Indicador'!N147="No Dato",1,IF('Imputacion de Datos Indicador'!N147&lt;&gt;"",1,0))</f>
        <v>0</v>
      </c>
      <c r="O146" s="135">
        <f>IF('Datos de Indicador'!O147="No Dato",1,IF('Imputacion de Datos Indicador'!O147&lt;&gt;"",1,0))</f>
        <v>0</v>
      </c>
      <c r="P146" s="135">
        <f>IF('Datos de Indicador'!P147="No Dato",1,IF('Imputacion de Datos Indicador'!P147&lt;&gt;"",1,0))</f>
        <v>0</v>
      </c>
      <c r="Q146" s="135">
        <f>IF('Datos de Indicador'!Q147="No Dato",1,IF('Imputacion de Datos Indicador'!Q147&lt;&gt;"",1,0))</f>
        <v>1</v>
      </c>
      <c r="R146" s="135">
        <f>IF('Datos de Indicador'!R147="No Dato",1,IF('Imputacion de Datos Indicador'!R147&lt;&gt;"",1,0))</f>
        <v>0</v>
      </c>
      <c r="S146" s="135">
        <f>IF('Datos de Indicador'!S147="No Dato",1,IF('Imputacion de Datos Indicador'!S147&lt;&gt;"",1,0))</f>
        <v>0</v>
      </c>
      <c r="T146" s="135">
        <f>IF('Datos de Indicador'!T147="No Dato",1,IF('Imputacion de Datos Indicador'!T147&lt;&gt;"",1,0))</f>
        <v>0</v>
      </c>
      <c r="U146" s="135">
        <f>IF('Datos de Indicador'!U147="No Dato",1,IF('Imputacion de Datos Indicador'!U147&lt;&gt;"",1,0))</f>
        <v>0</v>
      </c>
      <c r="V146" s="135">
        <f>IF('Datos de Indicador'!V147="No Dato",1,IF('Imputacion de Datos Indicador'!V147&lt;&gt;"",1,0))</f>
        <v>0</v>
      </c>
      <c r="W146" s="135">
        <f>IF('Datos de Indicador'!W147="No Dato",1,IF('Imputacion de Datos Indicador'!W147&lt;&gt;"",1,0))</f>
        <v>0</v>
      </c>
      <c r="X146" s="135">
        <f>IF('Datos de Indicador'!X147="No Dato",1,IF('Imputacion de Datos Indicador'!X147&lt;&gt;"",1,0))</f>
        <v>0</v>
      </c>
      <c r="Y146" s="135">
        <f>IF('Datos de Indicador'!Y147="No Dato",1,IF('Imputacion de Datos Indicador'!Y147&lt;&gt;"",1,0))</f>
        <v>0</v>
      </c>
      <c r="Z146" s="135">
        <f>IF('Datos de Indicador'!Z147="No Dato",1,IF('Imputacion de Datos Indicador'!Z147&lt;&gt;"",1,0))</f>
        <v>0</v>
      </c>
      <c r="AA146" s="135">
        <f>IF('Datos de Indicador'!AA147="No Dato",1,IF('Imputacion de Datos Indicador'!AA147&lt;&gt;"",1,0))</f>
        <v>0</v>
      </c>
      <c r="AB146" s="135">
        <f>IF('Datos de Indicador'!AB147="No Dato",1,IF('Imputacion de Datos Indicador'!AB147&lt;&gt;"",1,0))</f>
        <v>0</v>
      </c>
      <c r="AC146" s="135">
        <f>IF('Datos de Indicador'!AC147="No Dato",1,IF('Imputacion de Datos Indicador'!AC147&lt;&gt;"",1,0))</f>
        <v>0</v>
      </c>
      <c r="AD146" s="135">
        <f>IF('Datos de Indicador'!AD147="No Dato",1,IF('Imputacion de Datos Indicador'!AD147&lt;&gt;"",1,0))</f>
        <v>0</v>
      </c>
      <c r="AE146" s="135">
        <f>IF('Datos de Indicador'!AE147="No Dato",1,IF('Imputacion de Datos Indicador'!AE147&lt;&gt;"",1,0))</f>
        <v>0</v>
      </c>
      <c r="AF146" s="135">
        <f>IF('Datos de Indicador'!AF147="No Dato",1,IF('Imputacion de Datos Indicador'!AF147&lt;&gt;"",1,0))</f>
        <v>0</v>
      </c>
      <c r="AG146" s="135">
        <f>IF('Datos de Indicador'!AG147="No Dato",1,IF('Imputacion de Datos Indicador'!AG147&lt;&gt;"",1,0))</f>
        <v>0</v>
      </c>
      <c r="AH146" s="135">
        <f>IF('Datos de Indicador'!AH147="No Dato",1,IF('Imputacion de Datos Indicador'!AH147&lt;&gt;"",1,0))</f>
        <v>0</v>
      </c>
      <c r="AI146" s="135">
        <f>IF('Datos de Indicador'!AI147="No Dato",1,IF('Imputacion de Datos Indicador'!AI147&lt;&gt;"",1,0))</f>
        <v>0</v>
      </c>
      <c r="AJ146" s="135">
        <f>IF('Datos de Indicador'!AJ147="No Dato",1,IF('Imputacion de Datos Indicador'!AJ147&lt;&gt;"",1,0))</f>
        <v>0</v>
      </c>
      <c r="AK146" s="135">
        <f>IF('Datos de Indicador'!AK147="No Dato",1,IF('Imputacion de Datos Indicador'!AK147&lt;&gt;"",1,0))</f>
        <v>0</v>
      </c>
      <c r="AL146" s="135">
        <f>IF('Datos de Indicador'!AL147="No Dato",1,IF('Imputacion de Datos Indicador'!AL147&lt;&gt;"",1,0))</f>
        <v>0</v>
      </c>
      <c r="AM146" s="204">
        <f t="shared" si="4"/>
        <v>1</v>
      </c>
      <c r="AN146" s="44">
        <f t="shared" si="5"/>
        <v>2.8571428571428571E-2</v>
      </c>
    </row>
    <row r="147" spans="1:40" x14ac:dyDescent="0.25">
      <c r="A147" s="138" t="s">
        <v>288</v>
      </c>
      <c r="B147" s="139" t="s">
        <v>294</v>
      </c>
      <c r="C147" s="140">
        <v>906</v>
      </c>
      <c r="D147" s="135">
        <f>IF('Datos de Indicador'!D148="No Dato",1,IF('Imputacion de Datos Indicador'!D148&lt;&gt;"",1,0))</f>
        <v>0</v>
      </c>
      <c r="E147" s="135">
        <f>IF('Datos de Indicador'!E148="No Dato",1,IF('Imputacion de Datos Indicador'!E148&lt;&gt;"",1,0))</f>
        <v>0</v>
      </c>
      <c r="F147" s="135">
        <f>IF('Datos de Indicador'!F148="No Dato",1,IF('Imputacion de Datos Indicador'!F148&lt;&gt;"",1,0))</f>
        <v>0</v>
      </c>
      <c r="G147" s="135">
        <f>IF('Datos de Indicador'!G148="No Dato",1,IF('Imputacion de Datos Indicador'!G148&lt;&gt;"",1,0))</f>
        <v>0</v>
      </c>
      <c r="H147" s="135">
        <f>IF('Datos de Indicador'!H148="No Dato",1,IF('Imputacion de Datos Indicador'!H148&lt;&gt;"",1,0))</f>
        <v>0</v>
      </c>
      <c r="I147" s="135">
        <f>IF('Datos de Indicador'!I148="No Dato",1,IF('Imputacion de Datos Indicador'!I148&lt;&gt;"",1,0))</f>
        <v>0</v>
      </c>
      <c r="J147" s="135">
        <f>IF('Datos de Indicador'!J148="No Dato",1,IF('Imputacion de Datos Indicador'!J148&lt;&gt;"",1,0))</f>
        <v>0</v>
      </c>
      <c r="K147" s="135">
        <f>IF('Datos de Indicador'!K148="No Dato",1,IF('Imputacion de Datos Indicador'!K148&lt;&gt;"",1,0))</f>
        <v>0</v>
      </c>
      <c r="L147" s="135">
        <f>IF('Datos de Indicador'!L148="No Dato",1,IF('Imputacion de Datos Indicador'!L148&lt;&gt;"",1,0))</f>
        <v>0</v>
      </c>
      <c r="M147" s="135">
        <f>IF('Datos de Indicador'!M148="No Dato",1,IF('Imputacion de Datos Indicador'!M148&lt;&gt;"",1,0))</f>
        <v>0</v>
      </c>
      <c r="N147" s="135">
        <f>IF('Datos de Indicador'!N148="No Dato",1,IF('Imputacion de Datos Indicador'!N148&lt;&gt;"",1,0))</f>
        <v>0</v>
      </c>
      <c r="O147" s="135">
        <f>IF('Datos de Indicador'!O148="No Dato",1,IF('Imputacion de Datos Indicador'!O148&lt;&gt;"",1,0))</f>
        <v>0</v>
      </c>
      <c r="P147" s="135">
        <f>IF('Datos de Indicador'!P148="No Dato",1,IF('Imputacion de Datos Indicador'!P148&lt;&gt;"",1,0))</f>
        <v>0</v>
      </c>
      <c r="Q147" s="135">
        <f>IF('Datos de Indicador'!Q148="No Dato",1,IF('Imputacion de Datos Indicador'!Q148&lt;&gt;"",1,0))</f>
        <v>0</v>
      </c>
      <c r="R147" s="135">
        <f>IF('Datos de Indicador'!R148="No Dato",1,IF('Imputacion de Datos Indicador'!R148&lt;&gt;"",1,0))</f>
        <v>0</v>
      </c>
      <c r="S147" s="135">
        <f>IF('Datos de Indicador'!S148="No Dato",1,IF('Imputacion de Datos Indicador'!S148&lt;&gt;"",1,0))</f>
        <v>0</v>
      </c>
      <c r="T147" s="135">
        <f>IF('Datos de Indicador'!T148="No Dato",1,IF('Imputacion de Datos Indicador'!T148&lt;&gt;"",1,0))</f>
        <v>0</v>
      </c>
      <c r="U147" s="135">
        <f>IF('Datos de Indicador'!U148="No Dato",1,IF('Imputacion de Datos Indicador'!U148&lt;&gt;"",1,0))</f>
        <v>0</v>
      </c>
      <c r="V147" s="135">
        <f>IF('Datos de Indicador'!V148="No Dato",1,IF('Imputacion de Datos Indicador'!V148&lt;&gt;"",1,0))</f>
        <v>0</v>
      </c>
      <c r="W147" s="135">
        <f>IF('Datos de Indicador'!W148="No Dato",1,IF('Imputacion de Datos Indicador'!W148&lt;&gt;"",1,0))</f>
        <v>0</v>
      </c>
      <c r="X147" s="135">
        <f>IF('Datos de Indicador'!X148="No Dato",1,IF('Imputacion de Datos Indicador'!X148&lt;&gt;"",1,0))</f>
        <v>0</v>
      </c>
      <c r="Y147" s="135">
        <f>IF('Datos de Indicador'!Y148="No Dato",1,IF('Imputacion de Datos Indicador'!Y148&lt;&gt;"",1,0))</f>
        <v>0</v>
      </c>
      <c r="Z147" s="135">
        <f>IF('Datos de Indicador'!Z148="No Dato",1,IF('Imputacion de Datos Indicador'!Z148&lt;&gt;"",1,0))</f>
        <v>0</v>
      </c>
      <c r="AA147" s="135">
        <f>IF('Datos de Indicador'!AA148="No Dato",1,IF('Imputacion de Datos Indicador'!AA148&lt;&gt;"",1,0))</f>
        <v>0</v>
      </c>
      <c r="AB147" s="135">
        <f>IF('Datos de Indicador'!AB148="No Dato",1,IF('Imputacion de Datos Indicador'!AB148&lt;&gt;"",1,0))</f>
        <v>0</v>
      </c>
      <c r="AC147" s="135">
        <f>IF('Datos de Indicador'!AC148="No Dato",1,IF('Imputacion de Datos Indicador'!AC148&lt;&gt;"",1,0))</f>
        <v>0</v>
      </c>
      <c r="AD147" s="135">
        <f>IF('Datos de Indicador'!AD148="No Dato",1,IF('Imputacion de Datos Indicador'!AD148&lt;&gt;"",1,0))</f>
        <v>0</v>
      </c>
      <c r="AE147" s="135">
        <f>IF('Datos de Indicador'!AE148="No Dato",1,IF('Imputacion de Datos Indicador'!AE148&lt;&gt;"",1,0))</f>
        <v>0</v>
      </c>
      <c r="AF147" s="135">
        <f>IF('Datos de Indicador'!AF148="No Dato",1,IF('Imputacion de Datos Indicador'!AF148&lt;&gt;"",1,0))</f>
        <v>0</v>
      </c>
      <c r="AG147" s="135">
        <f>IF('Datos de Indicador'!AG148="No Dato",1,IF('Imputacion de Datos Indicador'!AG148&lt;&gt;"",1,0))</f>
        <v>0</v>
      </c>
      <c r="AH147" s="135">
        <f>IF('Datos de Indicador'!AH148="No Dato",1,IF('Imputacion de Datos Indicador'!AH148&lt;&gt;"",1,0))</f>
        <v>0</v>
      </c>
      <c r="AI147" s="135">
        <f>IF('Datos de Indicador'!AI148="No Dato",1,IF('Imputacion de Datos Indicador'!AI148&lt;&gt;"",1,0))</f>
        <v>0</v>
      </c>
      <c r="AJ147" s="135">
        <f>IF('Datos de Indicador'!AJ148="No Dato",1,IF('Imputacion de Datos Indicador'!AJ148&lt;&gt;"",1,0))</f>
        <v>0</v>
      </c>
      <c r="AK147" s="135">
        <f>IF('Datos de Indicador'!AK148="No Dato",1,IF('Imputacion de Datos Indicador'!AK148&lt;&gt;"",1,0))</f>
        <v>0</v>
      </c>
      <c r="AL147" s="135">
        <f>IF('Datos de Indicador'!AL148="No Dato",1,IF('Imputacion de Datos Indicador'!AL148&lt;&gt;"",1,0))</f>
        <v>0</v>
      </c>
      <c r="AM147" s="204">
        <f t="shared" si="4"/>
        <v>0</v>
      </c>
      <c r="AN147" s="44">
        <f t="shared" si="5"/>
        <v>0</v>
      </c>
    </row>
    <row r="148" spans="1:40" x14ac:dyDescent="0.25">
      <c r="A148" s="138" t="s">
        <v>295</v>
      </c>
      <c r="B148" s="139" t="s">
        <v>296</v>
      </c>
      <c r="C148" s="140">
        <v>1001</v>
      </c>
      <c r="D148" s="135">
        <f>IF('Datos de Indicador'!D149="No Dato",1,IF('Imputacion de Datos Indicador'!D149&lt;&gt;"",1,0))</f>
        <v>0</v>
      </c>
      <c r="E148" s="135">
        <f>IF('Datos de Indicador'!E149="No Dato",1,IF('Imputacion de Datos Indicador'!E149&lt;&gt;"",1,0))</f>
        <v>0</v>
      </c>
      <c r="F148" s="135">
        <f>IF('Datos de Indicador'!F149="No Dato",1,IF('Imputacion de Datos Indicador'!F149&lt;&gt;"",1,0))</f>
        <v>0</v>
      </c>
      <c r="G148" s="135">
        <f>IF('Datos de Indicador'!G149="No Dato",1,IF('Imputacion de Datos Indicador'!G149&lt;&gt;"",1,0))</f>
        <v>0</v>
      </c>
      <c r="H148" s="135">
        <f>IF('Datos de Indicador'!H149="No Dato",1,IF('Imputacion de Datos Indicador'!H149&lt;&gt;"",1,0))</f>
        <v>0</v>
      </c>
      <c r="I148" s="135">
        <f>IF('Datos de Indicador'!I149="No Dato",1,IF('Imputacion de Datos Indicador'!I149&lt;&gt;"",1,0))</f>
        <v>0</v>
      </c>
      <c r="J148" s="135">
        <f>IF('Datos de Indicador'!J149="No Dato",1,IF('Imputacion de Datos Indicador'!J149&lt;&gt;"",1,0))</f>
        <v>0</v>
      </c>
      <c r="K148" s="135">
        <f>IF('Datos de Indicador'!K149="No Dato",1,IF('Imputacion de Datos Indicador'!K149&lt;&gt;"",1,0))</f>
        <v>0</v>
      </c>
      <c r="L148" s="135">
        <f>IF('Datos de Indicador'!L149="No Dato",1,IF('Imputacion de Datos Indicador'!L149&lt;&gt;"",1,0))</f>
        <v>0</v>
      </c>
      <c r="M148" s="135">
        <f>IF('Datos de Indicador'!M149="No Dato",1,IF('Imputacion de Datos Indicador'!M149&lt;&gt;"",1,0))</f>
        <v>0</v>
      </c>
      <c r="N148" s="135">
        <f>IF('Datos de Indicador'!N149="No Dato",1,IF('Imputacion de Datos Indicador'!N149&lt;&gt;"",1,0))</f>
        <v>0</v>
      </c>
      <c r="O148" s="135">
        <f>IF('Datos de Indicador'!O149="No Dato",1,IF('Imputacion de Datos Indicador'!O149&lt;&gt;"",1,0))</f>
        <v>0</v>
      </c>
      <c r="P148" s="135">
        <f>IF('Datos de Indicador'!P149="No Dato",1,IF('Imputacion de Datos Indicador'!P149&lt;&gt;"",1,0))</f>
        <v>0</v>
      </c>
      <c r="Q148" s="135">
        <f>IF('Datos de Indicador'!Q149="No Dato",1,IF('Imputacion de Datos Indicador'!Q149&lt;&gt;"",1,0))</f>
        <v>0</v>
      </c>
      <c r="R148" s="135">
        <f>IF('Datos de Indicador'!R149="No Dato",1,IF('Imputacion de Datos Indicador'!R149&lt;&gt;"",1,0))</f>
        <v>0</v>
      </c>
      <c r="S148" s="135">
        <f>IF('Datos de Indicador'!S149="No Dato",1,IF('Imputacion de Datos Indicador'!S149&lt;&gt;"",1,0))</f>
        <v>0</v>
      </c>
      <c r="T148" s="135">
        <f>IF('Datos de Indicador'!T149="No Dato",1,IF('Imputacion de Datos Indicador'!T149&lt;&gt;"",1,0))</f>
        <v>0</v>
      </c>
      <c r="U148" s="135">
        <f>IF('Datos de Indicador'!U149="No Dato",1,IF('Imputacion de Datos Indicador'!U149&lt;&gt;"",1,0))</f>
        <v>0</v>
      </c>
      <c r="V148" s="135">
        <f>IF('Datos de Indicador'!V149="No Dato",1,IF('Imputacion de Datos Indicador'!V149&lt;&gt;"",1,0))</f>
        <v>0</v>
      </c>
      <c r="W148" s="135">
        <f>IF('Datos de Indicador'!W149="No Dato",1,IF('Imputacion de Datos Indicador'!W149&lt;&gt;"",1,0))</f>
        <v>0</v>
      </c>
      <c r="X148" s="135">
        <f>IF('Datos de Indicador'!X149="No Dato",1,IF('Imputacion de Datos Indicador'!X149&lt;&gt;"",1,0))</f>
        <v>0</v>
      </c>
      <c r="Y148" s="135">
        <f>IF('Datos de Indicador'!Y149="No Dato",1,IF('Imputacion de Datos Indicador'!Y149&lt;&gt;"",1,0))</f>
        <v>0</v>
      </c>
      <c r="Z148" s="135">
        <f>IF('Datos de Indicador'!Z149="No Dato",1,IF('Imputacion de Datos Indicador'!Z149&lt;&gt;"",1,0))</f>
        <v>0</v>
      </c>
      <c r="AA148" s="135">
        <f>IF('Datos de Indicador'!AA149="No Dato",1,IF('Imputacion de Datos Indicador'!AA149&lt;&gt;"",1,0))</f>
        <v>0</v>
      </c>
      <c r="AB148" s="135">
        <f>IF('Datos de Indicador'!AB149="No Dato",1,IF('Imputacion de Datos Indicador'!AB149&lt;&gt;"",1,0))</f>
        <v>0</v>
      </c>
      <c r="AC148" s="135">
        <f>IF('Datos de Indicador'!AC149="No Dato",1,IF('Imputacion de Datos Indicador'!AC149&lt;&gt;"",1,0))</f>
        <v>0</v>
      </c>
      <c r="AD148" s="135">
        <f>IF('Datos de Indicador'!AD149="No Dato",1,IF('Imputacion de Datos Indicador'!AD149&lt;&gt;"",1,0))</f>
        <v>0</v>
      </c>
      <c r="AE148" s="135">
        <f>IF('Datos de Indicador'!AE149="No Dato",1,IF('Imputacion de Datos Indicador'!AE149&lt;&gt;"",1,0))</f>
        <v>0</v>
      </c>
      <c r="AF148" s="135">
        <f>IF('Datos de Indicador'!AF149="No Dato",1,IF('Imputacion de Datos Indicador'!AF149&lt;&gt;"",1,0))</f>
        <v>0</v>
      </c>
      <c r="AG148" s="135">
        <f>IF('Datos de Indicador'!AG149="No Dato",1,IF('Imputacion de Datos Indicador'!AG149&lt;&gt;"",1,0))</f>
        <v>0</v>
      </c>
      <c r="AH148" s="135">
        <f>IF('Datos de Indicador'!AH149="No Dato",1,IF('Imputacion de Datos Indicador'!AH149&lt;&gt;"",1,0))</f>
        <v>0</v>
      </c>
      <c r="AI148" s="135">
        <f>IF('Datos de Indicador'!AI149="No Dato",1,IF('Imputacion de Datos Indicador'!AI149&lt;&gt;"",1,0))</f>
        <v>0</v>
      </c>
      <c r="AJ148" s="135">
        <f>IF('Datos de Indicador'!AJ149="No Dato",1,IF('Imputacion de Datos Indicador'!AJ149&lt;&gt;"",1,0))</f>
        <v>0</v>
      </c>
      <c r="AK148" s="135">
        <f>IF('Datos de Indicador'!AK149="No Dato",1,IF('Imputacion de Datos Indicador'!AK149&lt;&gt;"",1,0))</f>
        <v>0</v>
      </c>
      <c r="AL148" s="135">
        <f>IF('Datos de Indicador'!AL149="No Dato",1,IF('Imputacion de Datos Indicador'!AL149&lt;&gt;"",1,0))</f>
        <v>0</v>
      </c>
      <c r="AM148" s="204">
        <f t="shared" si="4"/>
        <v>0</v>
      </c>
      <c r="AN148" s="44">
        <f t="shared" si="5"/>
        <v>0</v>
      </c>
    </row>
    <row r="149" spans="1:40" x14ac:dyDescent="0.25">
      <c r="A149" s="138" t="s">
        <v>295</v>
      </c>
      <c r="B149" s="139" t="s">
        <v>297</v>
      </c>
      <c r="C149" s="140">
        <v>1002</v>
      </c>
      <c r="D149" s="135">
        <f>IF('Datos de Indicador'!D150="No Dato",1,IF('Imputacion de Datos Indicador'!D150&lt;&gt;"",1,0))</f>
        <v>0</v>
      </c>
      <c r="E149" s="135">
        <f>IF('Datos de Indicador'!E150="No Dato",1,IF('Imputacion de Datos Indicador'!E150&lt;&gt;"",1,0))</f>
        <v>0</v>
      </c>
      <c r="F149" s="135">
        <f>IF('Datos de Indicador'!F150="No Dato",1,IF('Imputacion de Datos Indicador'!F150&lt;&gt;"",1,0))</f>
        <v>0</v>
      </c>
      <c r="G149" s="135">
        <f>IF('Datos de Indicador'!G150="No Dato",1,IF('Imputacion de Datos Indicador'!G150&lt;&gt;"",1,0))</f>
        <v>0</v>
      </c>
      <c r="H149" s="135">
        <f>IF('Datos de Indicador'!H150="No Dato",1,IF('Imputacion de Datos Indicador'!H150&lt;&gt;"",1,0))</f>
        <v>0</v>
      </c>
      <c r="I149" s="135">
        <f>IF('Datos de Indicador'!I150="No Dato",1,IF('Imputacion de Datos Indicador'!I150&lt;&gt;"",1,0))</f>
        <v>0</v>
      </c>
      <c r="J149" s="135">
        <f>IF('Datos de Indicador'!J150="No Dato",1,IF('Imputacion de Datos Indicador'!J150&lt;&gt;"",1,0))</f>
        <v>0</v>
      </c>
      <c r="K149" s="135">
        <f>IF('Datos de Indicador'!K150="No Dato",1,IF('Imputacion de Datos Indicador'!K150&lt;&gt;"",1,0))</f>
        <v>0</v>
      </c>
      <c r="L149" s="135">
        <f>IF('Datos de Indicador'!L150="No Dato",1,IF('Imputacion de Datos Indicador'!L150&lt;&gt;"",1,0))</f>
        <v>0</v>
      </c>
      <c r="M149" s="135">
        <f>IF('Datos de Indicador'!M150="No Dato",1,IF('Imputacion de Datos Indicador'!M150&lt;&gt;"",1,0))</f>
        <v>0</v>
      </c>
      <c r="N149" s="135">
        <f>IF('Datos de Indicador'!N150="No Dato",1,IF('Imputacion de Datos Indicador'!N150&lt;&gt;"",1,0))</f>
        <v>0</v>
      </c>
      <c r="O149" s="135">
        <f>IF('Datos de Indicador'!O150="No Dato",1,IF('Imputacion de Datos Indicador'!O150&lt;&gt;"",1,0))</f>
        <v>0</v>
      </c>
      <c r="P149" s="135">
        <f>IF('Datos de Indicador'!P150="No Dato",1,IF('Imputacion de Datos Indicador'!P150&lt;&gt;"",1,0))</f>
        <v>0</v>
      </c>
      <c r="Q149" s="135">
        <f>IF('Datos de Indicador'!Q150="No Dato",1,IF('Imputacion de Datos Indicador'!Q150&lt;&gt;"",1,0))</f>
        <v>1</v>
      </c>
      <c r="R149" s="135">
        <f>IF('Datos de Indicador'!R150="No Dato",1,IF('Imputacion de Datos Indicador'!R150&lt;&gt;"",1,0))</f>
        <v>0</v>
      </c>
      <c r="S149" s="135">
        <f>IF('Datos de Indicador'!S150="No Dato",1,IF('Imputacion de Datos Indicador'!S150&lt;&gt;"",1,0))</f>
        <v>0</v>
      </c>
      <c r="T149" s="135">
        <f>IF('Datos de Indicador'!T150="No Dato",1,IF('Imputacion de Datos Indicador'!T150&lt;&gt;"",1,0))</f>
        <v>0</v>
      </c>
      <c r="U149" s="135">
        <f>IF('Datos de Indicador'!U150="No Dato",1,IF('Imputacion de Datos Indicador'!U150&lt;&gt;"",1,0))</f>
        <v>0</v>
      </c>
      <c r="V149" s="135">
        <f>IF('Datos de Indicador'!V150="No Dato",1,IF('Imputacion de Datos Indicador'!V150&lt;&gt;"",1,0))</f>
        <v>0</v>
      </c>
      <c r="W149" s="135">
        <f>IF('Datos de Indicador'!W150="No Dato",1,IF('Imputacion de Datos Indicador'!W150&lt;&gt;"",1,0))</f>
        <v>0</v>
      </c>
      <c r="X149" s="135">
        <f>IF('Datos de Indicador'!X150="No Dato",1,IF('Imputacion de Datos Indicador'!X150&lt;&gt;"",1,0))</f>
        <v>0</v>
      </c>
      <c r="Y149" s="135">
        <f>IF('Datos de Indicador'!Y150="No Dato",1,IF('Imputacion de Datos Indicador'!Y150&lt;&gt;"",1,0))</f>
        <v>0</v>
      </c>
      <c r="Z149" s="135">
        <f>IF('Datos de Indicador'!Z150="No Dato",1,IF('Imputacion de Datos Indicador'!Z150&lt;&gt;"",1,0))</f>
        <v>0</v>
      </c>
      <c r="AA149" s="135">
        <f>IF('Datos de Indicador'!AA150="No Dato",1,IF('Imputacion de Datos Indicador'!AA150&lt;&gt;"",1,0))</f>
        <v>0</v>
      </c>
      <c r="AB149" s="135">
        <f>IF('Datos de Indicador'!AB150="No Dato",1,IF('Imputacion de Datos Indicador'!AB150&lt;&gt;"",1,0))</f>
        <v>0</v>
      </c>
      <c r="AC149" s="135">
        <f>IF('Datos de Indicador'!AC150="No Dato",1,IF('Imputacion de Datos Indicador'!AC150&lt;&gt;"",1,0))</f>
        <v>0</v>
      </c>
      <c r="AD149" s="135">
        <f>IF('Datos de Indicador'!AD150="No Dato",1,IF('Imputacion de Datos Indicador'!AD150&lt;&gt;"",1,0))</f>
        <v>0</v>
      </c>
      <c r="AE149" s="135">
        <f>IF('Datos de Indicador'!AE150="No Dato",1,IF('Imputacion de Datos Indicador'!AE150&lt;&gt;"",1,0))</f>
        <v>0</v>
      </c>
      <c r="AF149" s="135">
        <f>IF('Datos de Indicador'!AF150="No Dato",1,IF('Imputacion de Datos Indicador'!AF150&lt;&gt;"",1,0))</f>
        <v>0</v>
      </c>
      <c r="AG149" s="135">
        <f>IF('Datos de Indicador'!AG150="No Dato",1,IF('Imputacion de Datos Indicador'!AG150&lt;&gt;"",1,0))</f>
        <v>0</v>
      </c>
      <c r="AH149" s="135">
        <f>IF('Datos de Indicador'!AH150="No Dato",1,IF('Imputacion de Datos Indicador'!AH150&lt;&gt;"",1,0))</f>
        <v>0</v>
      </c>
      <c r="AI149" s="135">
        <f>IF('Datos de Indicador'!AI150="No Dato",1,IF('Imputacion de Datos Indicador'!AI150&lt;&gt;"",1,0))</f>
        <v>0</v>
      </c>
      <c r="AJ149" s="135">
        <f>IF('Datos de Indicador'!AJ150="No Dato",1,IF('Imputacion de Datos Indicador'!AJ150&lt;&gt;"",1,0))</f>
        <v>0</v>
      </c>
      <c r="AK149" s="135">
        <f>IF('Datos de Indicador'!AK150="No Dato",1,IF('Imputacion de Datos Indicador'!AK150&lt;&gt;"",1,0))</f>
        <v>0</v>
      </c>
      <c r="AL149" s="135">
        <f>IF('Datos de Indicador'!AL150="No Dato",1,IF('Imputacion de Datos Indicador'!AL150&lt;&gt;"",1,0))</f>
        <v>0</v>
      </c>
      <c r="AM149" s="204">
        <f t="shared" si="4"/>
        <v>1</v>
      </c>
      <c r="AN149" s="44">
        <f t="shared" si="5"/>
        <v>2.8571428571428571E-2</v>
      </c>
    </row>
    <row r="150" spans="1:40" x14ac:dyDescent="0.25">
      <c r="A150" s="138" t="s">
        <v>295</v>
      </c>
      <c r="B150" s="139" t="s">
        <v>298</v>
      </c>
      <c r="C150" s="140">
        <v>1003</v>
      </c>
      <c r="D150" s="135">
        <f>IF('Datos de Indicador'!D151="No Dato",1,IF('Imputacion de Datos Indicador'!D151&lt;&gt;"",1,0))</f>
        <v>0</v>
      </c>
      <c r="E150" s="135">
        <f>IF('Datos de Indicador'!E151="No Dato",1,IF('Imputacion de Datos Indicador'!E151&lt;&gt;"",1,0))</f>
        <v>0</v>
      </c>
      <c r="F150" s="135">
        <f>IF('Datos de Indicador'!F151="No Dato",1,IF('Imputacion de Datos Indicador'!F151&lt;&gt;"",1,0))</f>
        <v>0</v>
      </c>
      <c r="G150" s="135">
        <f>IF('Datos de Indicador'!G151="No Dato",1,IF('Imputacion de Datos Indicador'!G151&lt;&gt;"",1,0))</f>
        <v>0</v>
      </c>
      <c r="H150" s="135">
        <f>IF('Datos de Indicador'!H151="No Dato",1,IF('Imputacion de Datos Indicador'!H151&lt;&gt;"",1,0))</f>
        <v>0</v>
      </c>
      <c r="I150" s="135">
        <f>IF('Datos de Indicador'!I151="No Dato",1,IF('Imputacion de Datos Indicador'!I151&lt;&gt;"",1,0))</f>
        <v>0</v>
      </c>
      <c r="J150" s="135">
        <f>IF('Datos de Indicador'!J151="No Dato",1,IF('Imputacion de Datos Indicador'!J151&lt;&gt;"",1,0))</f>
        <v>0</v>
      </c>
      <c r="K150" s="135">
        <f>IF('Datos de Indicador'!K151="No Dato",1,IF('Imputacion de Datos Indicador'!K151&lt;&gt;"",1,0))</f>
        <v>0</v>
      </c>
      <c r="L150" s="135">
        <f>IF('Datos de Indicador'!L151="No Dato",1,IF('Imputacion de Datos Indicador'!L151&lt;&gt;"",1,0))</f>
        <v>0</v>
      </c>
      <c r="M150" s="135">
        <f>IF('Datos de Indicador'!M151="No Dato",1,IF('Imputacion de Datos Indicador'!M151&lt;&gt;"",1,0))</f>
        <v>0</v>
      </c>
      <c r="N150" s="135">
        <f>IF('Datos de Indicador'!N151="No Dato",1,IF('Imputacion de Datos Indicador'!N151&lt;&gt;"",1,0))</f>
        <v>0</v>
      </c>
      <c r="O150" s="135">
        <f>IF('Datos de Indicador'!O151="No Dato",1,IF('Imputacion de Datos Indicador'!O151&lt;&gt;"",1,0))</f>
        <v>0</v>
      </c>
      <c r="P150" s="135">
        <f>IF('Datos de Indicador'!P151="No Dato",1,IF('Imputacion de Datos Indicador'!P151&lt;&gt;"",1,0))</f>
        <v>0</v>
      </c>
      <c r="Q150" s="135">
        <f>IF('Datos de Indicador'!Q151="No Dato",1,IF('Imputacion de Datos Indicador'!Q151&lt;&gt;"",1,0))</f>
        <v>1</v>
      </c>
      <c r="R150" s="135">
        <f>IF('Datos de Indicador'!R151="No Dato",1,IF('Imputacion de Datos Indicador'!R151&lt;&gt;"",1,0))</f>
        <v>0</v>
      </c>
      <c r="S150" s="135">
        <f>IF('Datos de Indicador'!S151="No Dato",1,IF('Imputacion de Datos Indicador'!S151&lt;&gt;"",1,0))</f>
        <v>0</v>
      </c>
      <c r="T150" s="135">
        <f>IF('Datos de Indicador'!T151="No Dato",1,IF('Imputacion de Datos Indicador'!T151&lt;&gt;"",1,0))</f>
        <v>0</v>
      </c>
      <c r="U150" s="135">
        <f>IF('Datos de Indicador'!U151="No Dato",1,IF('Imputacion de Datos Indicador'!U151&lt;&gt;"",1,0))</f>
        <v>0</v>
      </c>
      <c r="V150" s="135">
        <f>IF('Datos de Indicador'!V151="No Dato",1,IF('Imputacion de Datos Indicador'!V151&lt;&gt;"",1,0))</f>
        <v>0</v>
      </c>
      <c r="W150" s="135">
        <f>IF('Datos de Indicador'!W151="No Dato",1,IF('Imputacion de Datos Indicador'!W151&lt;&gt;"",1,0))</f>
        <v>0</v>
      </c>
      <c r="X150" s="135">
        <f>IF('Datos de Indicador'!X151="No Dato",1,IF('Imputacion de Datos Indicador'!X151&lt;&gt;"",1,0))</f>
        <v>0</v>
      </c>
      <c r="Y150" s="135">
        <f>IF('Datos de Indicador'!Y151="No Dato",1,IF('Imputacion de Datos Indicador'!Y151&lt;&gt;"",1,0))</f>
        <v>0</v>
      </c>
      <c r="Z150" s="135">
        <f>IF('Datos de Indicador'!Z151="No Dato",1,IF('Imputacion de Datos Indicador'!Z151&lt;&gt;"",1,0))</f>
        <v>0</v>
      </c>
      <c r="AA150" s="135">
        <f>IF('Datos de Indicador'!AA151="No Dato",1,IF('Imputacion de Datos Indicador'!AA151&lt;&gt;"",1,0))</f>
        <v>0</v>
      </c>
      <c r="AB150" s="135">
        <f>IF('Datos de Indicador'!AB151="No Dato",1,IF('Imputacion de Datos Indicador'!AB151&lt;&gt;"",1,0))</f>
        <v>0</v>
      </c>
      <c r="AC150" s="135">
        <f>IF('Datos de Indicador'!AC151="No Dato",1,IF('Imputacion de Datos Indicador'!AC151&lt;&gt;"",1,0))</f>
        <v>0</v>
      </c>
      <c r="AD150" s="135">
        <f>IF('Datos de Indicador'!AD151="No Dato",1,IF('Imputacion de Datos Indicador'!AD151&lt;&gt;"",1,0))</f>
        <v>0</v>
      </c>
      <c r="AE150" s="135">
        <f>IF('Datos de Indicador'!AE151="No Dato",1,IF('Imputacion de Datos Indicador'!AE151&lt;&gt;"",1,0))</f>
        <v>0</v>
      </c>
      <c r="AF150" s="135">
        <f>IF('Datos de Indicador'!AF151="No Dato",1,IF('Imputacion de Datos Indicador'!AF151&lt;&gt;"",1,0))</f>
        <v>0</v>
      </c>
      <c r="AG150" s="135">
        <f>IF('Datos de Indicador'!AG151="No Dato",1,IF('Imputacion de Datos Indicador'!AG151&lt;&gt;"",1,0))</f>
        <v>0</v>
      </c>
      <c r="AH150" s="135">
        <f>IF('Datos de Indicador'!AH151="No Dato",1,IF('Imputacion de Datos Indicador'!AH151&lt;&gt;"",1,0))</f>
        <v>0</v>
      </c>
      <c r="AI150" s="135">
        <f>IF('Datos de Indicador'!AI151="No Dato",1,IF('Imputacion de Datos Indicador'!AI151&lt;&gt;"",1,0))</f>
        <v>0</v>
      </c>
      <c r="AJ150" s="135">
        <f>IF('Datos de Indicador'!AJ151="No Dato",1,IF('Imputacion de Datos Indicador'!AJ151&lt;&gt;"",1,0))</f>
        <v>0</v>
      </c>
      <c r="AK150" s="135">
        <f>IF('Datos de Indicador'!AK151="No Dato",1,IF('Imputacion de Datos Indicador'!AK151&lt;&gt;"",1,0))</f>
        <v>0</v>
      </c>
      <c r="AL150" s="135">
        <f>IF('Datos de Indicador'!AL151="No Dato",1,IF('Imputacion de Datos Indicador'!AL151&lt;&gt;"",1,0))</f>
        <v>0</v>
      </c>
      <c r="AM150" s="204">
        <f t="shared" si="4"/>
        <v>1</v>
      </c>
      <c r="AN150" s="44">
        <f t="shared" si="5"/>
        <v>2.8571428571428571E-2</v>
      </c>
    </row>
    <row r="151" spans="1:40" x14ac:dyDescent="0.25">
      <c r="A151" s="138" t="s">
        <v>295</v>
      </c>
      <c r="B151" s="139" t="s">
        <v>210</v>
      </c>
      <c r="C151" s="140">
        <v>1004</v>
      </c>
      <c r="D151" s="135">
        <f>IF('Datos de Indicador'!D152="No Dato",1,IF('Imputacion de Datos Indicador'!D152&lt;&gt;"",1,0))</f>
        <v>0</v>
      </c>
      <c r="E151" s="135">
        <f>IF('Datos de Indicador'!E152="No Dato",1,IF('Imputacion de Datos Indicador'!E152&lt;&gt;"",1,0))</f>
        <v>0</v>
      </c>
      <c r="F151" s="135">
        <f>IF('Datos de Indicador'!F152="No Dato",1,IF('Imputacion de Datos Indicador'!F152&lt;&gt;"",1,0))</f>
        <v>0</v>
      </c>
      <c r="G151" s="135">
        <f>IF('Datos de Indicador'!G152="No Dato",1,IF('Imputacion de Datos Indicador'!G152&lt;&gt;"",1,0))</f>
        <v>0</v>
      </c>
      <c r="H151" s="135">
        <f>IF('Datos de Indicador'!H152="No Dato",1,IF('Imputacion de Datos Indicador'!H152&lt;&gt;"",1,0))</f>
        <v>0</v>
      </c>
      <c r="I151" s="135">
        <f>IF('Datos de Indicador'!I152="No Dato",1,IF('Imputacion de Datos Indicador'!I152&lt;&gt;"",1,0))</f>
        <v>0</v>
      </c>
      <c r="J151" s="135">
        <f>IF('Datos de Indicador'!J152="No Dato",1,IF('Imputacion de Datos Indicador'!J152&lt;&gt;"",1,0))</f>
        <v>0</v>
      </c>
      <c r="K151" s="135">
        <f>IF('Datos de Indicador'!K152="No Dato",1,IF('Imputacion de Datos Indicador'!K152&lt;&gt;"",1,0))</f>
        <v>0</v>
      </c>
      <c r="L151" s="135">
        <f>IF('Datos de Indicador'!L152="No Dato",1,IF('Imputacion de Datos Indicador'!L152&lt;&gt;"",1,0))</f>
        <v>0</v>
      </c>
      <c r="M151" s="135">
        <f>IF('Datos de Indicador'!M152="No Dato",1,IF('Imputacion de Datos Indicador'!M152&lt;&gt;"",1,0))</f>
        <v>0</v>
      </c>
      <c r="N151" s="135">
        <f>IF('Datos de Indicador'!N152="No Dato",1,IF('Imputacion de Datos Indicador'!N152&lt;&gt;"",1,0))</f>
        <v>0</v>
      </c>
      <c r="O151" s="135">
        <f>IF('Datos de Indicador'!O152="No Dato",1,IF('Imputacion de Datos Indicador'!O152&lt;&gt;"",1,0))</f>
        <v>0</v>
      </c>
      <c r="P151" s="135">
        <f>IF('Datos de Indicador'!P152="No Dato",1,IF('Imputacion de Datos Indicador'!P152&lt;&gt;"",1,0))</f>
        <v>0</v>
      </c>
      <c r="Q151" s="135">
        <f>IF('Datos de Indicador'!Q152="No Dato",1,IF('Imputacion de Datos Indicador'!Q152&lt;&gt;"",1,0))</f>
        <v>0</v>
      </c>
      <c r="R151" s="135">
        <f>IF('Datos de Indicador'!R152="No Dato",1,IF('Imputacion de Datos Indicador'!R152&lt;&gt;"",1,0))</f>
        <v>0</v>
      </c>
      <c r="S151" s="135">
        <f>IF('Datos de Indicador'!S152="No Dato",1,IF('Imputacion de Datos Indicador'!S152&lt;&gt;"",1,0))</f>
        <v>0</v>
      </c>
      <c r="T151" s="135">
        <f>IF('Datos de Indicador'!T152="No Dato",1,IF('Imputacion de Datos Indicador'!T152&lt;&gt;"",1,0))</f>
        <v>0</v>
      </c>
      <c r="U151" s="135">
        <f>IF('Datos de Indicador'!U152="No Dato",1,IF('Imputacion de Datos Indicador'!U152&lt;&gt;"",1,0))</f>
        <v>0</v>
      </c>
      <c r="V151" s="135">
        <f>IF('Datos de Indicador'!V152="No Dato",1,IF('Imputacion de Datos Indicador'!V152&lt;&gt;"",1,0))</f>
        <v>0</v>
      </c>
      <c r="W151" s="135">
        <f>IF('Datos de Indicador'!W152="No Dato",1,IF('Imputacion de Datos Indicador'!W152&lt;&gt;"",1,0))</f>
        <v>0</v>
      </c>
      <c r="X151" s="135">
        <f>IF('Datos de Indicador'!X152="No Dato",1,IF('Imputacion de Datos Indicador'!X152&lt;&gt;"",1,0))</f>
        <v>0</v>
      </c>
      <c r="Y151" s="135">
        <f>IF('Datos de Indicador'!Y152="No Dato",1,IF('Imputacion de Datos Indicador'!Y152&lt;&gt;"",1,0))</f>
        <v>0</v>
      </c>
      <c r="Z151" s="135">
        <f>IF('Datos de Indicador'!Z152="No Dato",1,IF('Imputacion de Datos Indicador'!Z152&lt;&gt;"",1,0))</f>
        <v>0</v>
      </c>
      <c r="AA151" s="135">
        <f>IF('Datos de Indicador'!AA152="No Dato",1,IF('Imputacion de Datos Indicador'!AA152&lt;&gt;"",1,0))</f>
        <v>0</v>
      </c>
      <c r="AB151" s="135">
        <f>IF('Datos de Indicador'!AB152="No Dato",1,IF('Imputacion de Datos Indicador'!AB152&lt;&gt;"",1,0))</f>
        <v>0</v>
      </c>
      <c r="AC151" s="135">
        <f>IF('Datos de Indicador'!AC152="No Dato",1,IF('Imputacion de Datos Indicador'!AC152&lt;&gt;"",1,0))</f>
        <v>0</v>
      </c>
      <c r="AD151" s="135">
        <f>IF('Datos de Indicador'!AD152="No Dato",1,IF('Imputacion de Datos Indicador'!AD152&lt;&gt;"",1,0))</f>
        <v>0</v>
      </c>
      <c r="AE151" s="135">
        <f>IF('Datos de Indicador'!AE152="No Dato",1,IF('Imputacion de Datos Indicador'!AE152&lt;&gt;"",1,0))</f>
        <v>0</v>
      </c>
      <c r="AF151" s="135">
        <f>IF('Datos de Indicador'!AF152="No Dato",1,IF('Imputacion de Datos Indicador'!AF152&lt;&gt;"",1,0))</f>
        <v>0</v>
      </c>
      <c r="AG151" s="135">
        <f>IF('Datos de Indicador'!AG152="No Dato",1,IF('Imputacion de Datos Indicador'!AG152&lt;&gt;"",1,0))</f>
        <v>0</v>
      </c>
      <c r="AH151" s="135">
        <f>IF('Datos de Indicador'!AH152="No Dato",1,IF('Imputacion de Datos Indicador'!AH152&lt;&gt;"",1,0))</f>
        <v>0</v>
      </c>
      <c r="AI151" s="135">
        <f>IF('Datos de Indicador'!AI152="No Dato",1,IF('Imputacion de Datos Indicador'!AI152&lt;&gt;"",1,0))</f>
        <v>0</v>
      </c>
      <c r="AJ151" s="135">
        <f>IF('Datos de Indicador'!AJ152="No Dato",1,IF('Imputacion de Datos Indicador'!AJ152&lt;&gt;"",1,0))</f>
        <v>0</v>
      </c>
      <c r="AK151" s="135">
        <f>IF('Datos de Indicador'!AK152="No Dato",1,IF('Imputacion de Datos Indicador'!AK152&lt;&gt;"",1,0))</f>
        <v>0</v>
      </c>
      <c r="AL151" s="135">
        <f>IF('Datos de Indicador'!AL152="No Dato",1,IF('Imputacion de Datos Indicador'!AL152&lt;&gt;"",1,0))</f>
        <v>0</v>
      </c>
      <c r="AM151" s="204">
        <f t="shared" si="4"/>
        <v>0</v>
      </c>
      <c r="AN151" s="44">
        <f t="shared" si="5"/>
        <v>0</v>
      </c>
    </row>
    <row r="152" spans="1:40" x14ac:dyDescent="0.25">
      <c r="A152" s="138" t="s">
        <v>295</v>
      </c>
      <c r="B152" s="139" t="s">
        <v>214</v>
      </c>
      <c r="C152" s="140">
        <v>1005</v>
      </c>
      <c r="D152" s="135">
        <f>IF('Datos de Indicador'!D153="No Dato",1,IF('Imputacion de Datos Indicador'!D153&lt;&gt;"",1,0))</f>
        <v>0</v>
      </c>
      <c r="E152" s="135">
        <f>IF('Datos de Indicador'!E153="No Dato",1,IF('Imputacion de Datos Indicador'!E153&lt;&gt;"",1,0))</f>
        <v>0</v>
      </c>
      <c r="F152" s="135">
        <f>IF('Datos de Indicador'!F153="No Dato",1,IF('Imputacion de Datos Indicador'!F153&lt;&gt;"",1,0))</f>
        <v>0</v>
      </c>
      <c r="G152" s="135">
        <f>IF('Datos de Indicador'!G153="No Dato",1,IF('Imputacion de Datos Indicador'!G153&lt;&gt;"",1,0))</f>
        <v>0</v>
      </c>
      <c r="H152" s="135">
        <f>IF('Datos de Indicador'!H153="No Dato",1,IF('Imputacion de Datos Indicador'!H153&lt;&gt;"",1,0))</f>
        <v>0</v>
      </c>
      <c r="I152" s="135">
        <f>IF('Datos de Indicador'!I153="No Dato",1,IF('Imputacion de Datos Indicador'!I153&lt;&gt;"",1,0))</f>
        <v>0</v>
      </c>
      <c r="J152" s="135">
        <f>IF('Datos de Indicador'!J153="No Dato",1,IF('Imputacion de Datos Indicador'!J153&lt;&gt;"",1,0))</f>
        <v>0</v>
      </c>
      <c r="K152" s="135">
        <f>IF('Datos de Indicador'!K153="No Dato",1,IF('Imputacion de Datos Indicador'!K153&lt;&gt;"",1,0))</f>
        <v>0</v>
      </c>
      <c r="L152" s="135">
        <f>IF('Datos de Indicador'!L153="No Dato",1,IF('Imputacion de Datos Indicador'!L153&lt;&gt;"",1,0))</f>
        <v>0</v>
      </c>
      <c r="M152" s="135">
        <f>IF('Datos de Indicador'!M153="No Dato",1,IF('Imputacion de Datos Indicador'!M153&lt;&gt;"",1,0))</f>
        <v>0</v>
      </c>
      <c r="N152" s="135">
        <f>IF('Datos de Indicador'!N153="No Dato",1,IF('Imputacion de Datos Indicador'!N153&lt;&gt;"",1,0))</f>
        <v>0</v>
      </c>
      <c r="O152" s="135">
        <f>IF('Datos de Indicador'!O153="No Dato",1,IF('Imputacion de Datos Indicador'!O153&lt;&gt;"",1,0))</f>
        <v>0</v>
      </c>
      <c r="P152" s="135">
        <f>IF('Datos de Indicador'!P153="No Dato",1,IF('Imputacion de Datos Indicador'!P153&lt;&gt;"",1,0))</f>
        <v>0</v>
      </c>
      <c r="Q152" s="135">
        <f>IF('Datos de Indicador'!Q153="No Dato",1,IF('Imputacion de Datos Indicador'!Q153&lt;&gt;"",1,0))</f>
        <v>1</v>
      </c>
      <c r="R152" s="135">
        <f>IF('Datos de Indicador'!R153="No Dato",1,IF('Imputacion de Datos Indicador'!R153&lt;&gt;"",1,0))</f>
        <v>0</v>
      </c>
      <c r="S152" s="135">
        <f>IF('Datos de Indicador'!S153="No Dato",1,IF('Imputacion de Datos Indicador'!S153&lt;&gt;"",1,0))</f>
        <v>0</v>
      </c>
      <c r="T152" s="135">
        <f>IF('Datos de Indicador'!T153="No Dato",1,IF('Imputacion de Datos Indicador'!T153&lt;&gt;"",1,0))</f>
        <v>0</v>
      </c>
      <c r="U152" s="135">
        <f>IF('Datos de Indicador'!U153="No Dato",1,IF('Imputacion de Datos Indicador'!U153&lt;&gt;"",1,0))</f>
        <v>0</v>
      </c>
      <c r="V152" s="135">
        <f>IF('Datos de Indicador'!V153="No Dato",1,IF('Imputacion de Datos Indicador'!V153&lt;&gt;"",1,0))</f>
        <v>0</v>
      </c>
      <c r="W152" s="135">
        <f>IF('Datos de Indicador'!W153="No Dato",1,IF('Imputacion de Datos Indicador'!W153&lt;&gt;"",1,0))</f>
        <v>0</v>
      </c>
      <c r="X152" s="135">
        <f>IF('Datos de Indicador'!X153="No Dato",1,IF('Imputacion de Datos Indicador'!X153&lt;&gt;"",1,0))</f>
        <v>0</v>
      </c>
      <c r="Y152" s="135">
        <f>IF('Datos de Indicador'!Y153="No Dato",1,IF('Imputacion de Datos Indicador'!Y153&lt;&gt;"",1,0))</f>
        <v>0</v>
      </c>
      <c r="Z152" s="135">
        <f>IF('Datos de Indicador'!Z153="No Dato",1,IF('Imputacion de Datos Indicador'!Z153&lt;&gt;"",1,0))</f>
        <v>0</v>
      </c>
      <c r="AA152" s="135">
        <f>IF('Datos de Indicador'!AA153="No Dato",1,IF('Imputacion de Datos Indicador'!AA153&lt;&gt;"",1,0))</f>
        <v>0</v>
      </c>
      <c r="AB152" s="135">
        <f>IF('Datos de Indicador'!AB153="No Dato",1,IF('Imputacion de Datos Indicador'!AB153&lt;&gt;"",1,0))</f>
        <v>0</v>
      </c>
      <c r="AC152" s="135">
        <f>IF('Datos de Indicador'!AC153="No Dato",1,IF('Imputacion de Datos Indicador'!AC153&lt;&gt;"",1,0))</f>
        <v>0</v>
      </c>
      <c r="AD152" s="135">
        <f>IF('Datos de Indicador'!AD153="No Dato",1,IF('Imputacion de Datos Indicador'!AD153&lt;&gt;"",1,0))</f>
        <v>0</v>
      </c>
      <c r="AE152" s="135">
        <f>IF('Datos de Indicador'!AE153="No Dato",1,IF('Imputacion de Datos Indicador'!AE153&lt;&gt;"",1,0))</f>
        <v>0</v>
      </c>
      <c r="AF152" s="135">
        <f>IF('Datos de Indicador'!AF153="No Dato",1,IF('Imputacion de Datos Indicador'!AF153&lt;&gt;"",1,0))</f>
        <v>0</v>
      </c>
      <c r="AG152" s="135">
        <f>IF('Datos de Indicador'!AG153="No Dato",1,IF('Imputacion de Datos Indicador'!AG153&lt;&gt;"",1,0))</f>
        <v>0</v>
      </c>
      <c r="AH152" s="135">
        <f>IF('Datos de Indicador'!AH153="No Dato",1,IF('Imputacion de Datos Indicador'!AH153&lt;&gt;"",1,0))</f>
        <v>0</v>
      </c>
      <c r="AI152" s="135">
        <f>IF('Datos de Indicador'!AI153="No Dato",1,IF('Imputacion de Datos Indicador'!AI153&lt;&gt;"",1,0))</f>
        <v>0</v>
      </c>
      <c r="AJ152" s="135">
        <f>IF('Datos de Indicador'!AJ153="No Dato",1,IF('Imputacion de Datos Indicador'!AJ153&lt;&gt;"",1,0))</f>
        <v>0</v>
      </c>
      <c r="AK152" s="135">
        <f>IF('Datos de Indicador'!AK153="No Dato",1,IF('Imputacion de Datos Indicador'!AK153&lt;&gt;"",1,0))</f>
        <v>0</v>
      </c>
      <c r="AL152" s="135">
        <f>IF('Datos de Indicador'!AL153="No Dato",1,IF('Imputacion de Datos Indicador'!AL153&lt;&gt;"",1,0))</f>
        <v>0</v>
      </c>
      <c r="AM152" s="204">
        <f t="shared" si="4"/>
        <v>1</v>
      </c>
      <c r="AN152" s="44">
        <f t="shared" si="5"/>
        <v>2.8571428571428571E-2</v>
      </c>
    </row>
    <row r="153" spans="1:40" x14ac:dyDescent="0.25">
      <c r="A153" s="138" t="s">
        <v>295</v>
      </c>
      <c r="B153" s="139" t="s">
        <v>295</v>
      </c>
      <c r="C153" s="140">
        <v>1006</v>
      </c>
      <c r="D153" s="135">
        <f>IF('Datos de Indicador'!D154="No Dato",1,IF('Imputacion de Datos Indicador'!D154&lt;&gt;"",1,0))</f>
        <v>0</v>
      </c>
      <c r="E153" s="135">
        <f>IF('Datos de Indicador'!E154="No Dato",1,IF('Imputacion de Datos Indicador'!E154&lt;&gt;"",1,0))</f>
        <v>0</v>
      </c>
      <c r="F153" s="135">
        <f>IF('Datos de Indicador'!F154="No Dato",1,IF('Imputacion de Datos Indicador'!F154&lt;&gt;"",1,0))</f>
        <v>0</v>
      </c>
      <c r="G153" s="135">
        <f>IF('Datos de Indicador'!G154="No Dato",1,IF('Imputacion de Datos Indicador'!G154&lt;&gt;"",1,0))</f>
        <v>0</v>
      </c>
      <c r="H153" s="135">
        <f>IF('Datos de Indicador'!H154="No Dato",1,IF('Imputacion de Datos Indicador'!H154&lt;&gt;"",1,0))</f>
        <v>0</v>
      </c>
      <c r="I153" s="135">
        <f>IF('Datos de Indicador'!I154="No Dato",1,IF('Imputacion de Datos Indicador'!I154&lt;&gt;"",1,0))</f>
        <v>0</v>
      </c>
      <c r="J153" s="135">
        <f>IF('Datos de Indicador'!J154="No Dato",1,IF('Imputacion de Datos Indicador'!J154&lt;&gt;"",1,0))</f>
        <v>0</v>
      </c>
      <c r="K153" s="135">
        <f>IF('Datos de Indicador'!K154="No Dato",1,IF('Imputacion de Datos Indicador'!K154&lt;&gt;"",1,0))</f>
        <v>0</v>
      </c>
      <c r="L153" s="135">
        <f>IF('Datos de Indicador'!L154="No Dato",1,IF('Imputacion de Datos Indicador'!L154&lt;&gt;"",1,0))</f>
        <v>0</v>
      </c>
      <c r="M153" s="135">
        <f>IF('Datos de Indicador'!M154="No Dato",1,IF('Imputacion de Datos Indicador'!M154&lt;&gt;"",1,0))</f>
        <v>0</v>
      </c>
      <c r="N153" s="135">
        <f>IF('Datos de Indicador'!N154="No Dato",1,IF('Imputacion de Datos Indicador'!N154&lt;&gt;"",1,0))</f>
        <v>0</v>
      </c>
      <c r="O153" s="135">
        <f>IF('Datos de Indicador'!O154="No Dato",1,IF('Imputacion de Datos Indicador'!O154&lt;&gt;"",1,0))</f>
        <v>0</v>
      </c>
      <c r="P153" s="135">
        <f>IF('Datos de Indicador'!P154="No Dato",1,IF('Imputacion de Datos Indicador'!P154&lt;&gt;"",1,0))</f>
        <v>0</v>
      </c>
      <c r="Q153" s="135">
        <f>IF('Datos de Indicador'!Q154="No Dato",1,IF('Imputacion de Datos Indicador'!Q154&lt;&gt;"",1,0))</f>
        <v>0</v>
      </c>
      <c r="R153" s="135">
        <f>IF('Datos de Indicador'!R154="No Dato",1,IF('Imputacion de Datos Indicador'!R154&lt;&gt;"",1,0))</f>
        <v>0</v>
      </c>
      <c r="S153" s="135">
        <f>IF('Datos de Indicador'!S154="No Dato",1,IF('Imputacion de Datos Indicador'!S154&lt;&gt;"",1,0))</f>
        <v>0</v>
      </c>
      <c r="T153" s="135">
        <f>IF('Datos de Indicador'!T154="No Dato",1,IF('Imputacion de Datos Indicador'!T154&lt;&gt;"",1,0))</f>
        <v>0</v>
      </c>
      <c r="U153" s="135">
        <f>IF('Datos de Indicador'!U154="No Dato",1,IF('Imputacion de Datos Indicador'!U154&lt;&gt;"",1,0))</f>
        <v>0</v>
      </c>
      <c r="V153" s="135">
        <f>IF('Datos de Indicador'!V154="No Dato",1,IF('Imputacion de Datos Indicador'!V154&lt;&gt;"",1,0))</f>
        <v>0</v>
      </c>
      <c r="W153" s="135">
        <f>IF('Datos de Indicador'!W154="No Dato",1,IF('Imputacion de Datos Indicador'!W154&lt;&gt;"",1,0))</f>
        <v>0</v>
      </c>
      <c r="X153" s="135">
        <f>IF('Datos de Indicador'!X154="No Dato",1,IF('Imputacion de Datos Indicador'!X154&lt;&gt;"",1,0))</f>
        <v>0</v>
      </c>
      <c r="Y153" s="135">
        <f>IF('Datos de Indicador'!Y154="No Dato",1,IF('Imputacion de Datos Indicador'!Y154&lt;&gt;"",1,0))</f>
        <v>0</v>
      </c>
      <c r="Z153" s="135">
        <f>IF('Datos de Indicador'!Z154="No Dato",1,IF('Imputacion de Datos Indicador'!Z154&lt;&gt;"",1,0))</f>
        <v>0</v>
      </c>
      <c r="AA153" s="135">
        <f>IF('Datos de Indicador'!AA154="No Dato",1,IF('Imputacion de Datos Indicador'!AA154&lt;&gt;"",1,0))</f>
        <v>0</v>
      </c>
      <c r="AB153" s="135">
        <f>IF('Datos de Indicador'!AB154="No Dato",1,IF('Imputacion de Datos Indicador'!AB154&lt;&gt;"",1,0))</f>
        <v>0</v>
      </c>
      <c r="AC153" s="135">
        <f>IF('Datos de Indicador'!AC154="No Dato",1,IF('Imputacion de Datos Indicador'!AC154&lt;&gt;"",1,0))</f>
        <v>0</v>
      </c>
      <c r="AD153" s="135">
        <f>IF('Datos de Indicador'!AD154="No Dato",1,IF('Imputacion de Datos Indicador'!AD154&lt;&gt;"",1,0))</f>
        <v>0</v>
      </c>
      <c r="AE153" s="135">
        <f>IF('Datos de Indicador'!AE154="No Dato",1,IF('Imputacion de Datos Indicador'!AE154&lt;&gt;"",1,0))</f>
        <v>0</v>
      </c>
      <c r="AF153" s="135">
        <f>IF('Datos de Indicador'!AF154="No Dato",1,IF('Imputacion de Datos Indicador'!AF154&lt;&gt;"",1,0))</f>
        <v>0</v>
      </c>
      <c r="AG153" s="135">
        <f>IF('Datos de Indicador'!AG154="No Dato",1,IF('Imputacion de Datos Indicador'!AG154&lt;&gt;"",1,0))</f>
        <v>0</v>
      </c>
      <c r="AH153" s="135">
        <f>IF('Datos de Indicador'!AH154="No Dato",1,IF('Imputacion de Datos Indicador'!AH154&lt;&gt;"",1,0))</f>
        <v>0</v>
      </c>
      <c r="AI153" s="135">
        <f>IF('Datos de Indicador'!AI154="No Dato",1,IF('Imputacion de Datos Indicador'!AI154&lt;&gt;"",1,0))</f>
        <v>0</v>
      </c>
      <c r="AJ153" s="135">
        <f>IF('Datos de Indicador'!AJ154="No Dato",1,IF('Imputacion de Datos Indicador'!AJ154&lt;&gt;"",1,0))</f>
        <v>0</v>
      </c>
      <c r="AK153" s="135">
        <f>IF('Datos de Indicador'!AK154="No Dato",1,IF('Imputacion de Datos Indicador'!AK154&lt;&gt;"",1,0))</f>
        <v>0</v>
      </c>
      <c r="AL153" s="135">
        <f>IF('Datos de Indicador'!AL154="No Dato",1,IF('Imputacion de Datos Indicador'!AL154&lt;&gt;"",1,0))</f>
        <v>0</v>
      </c>
      <c r="AM153" s="204">
        <f t="shared" si="4"/>
        <v>0</v>
      </c>
      <c r="AN153" s="44">
        <f t="shared" si="5"/>
        <v>0</v>
      </c>
    </row>
    <row r="154" spans="1:40" x14ac:dyDescent="0.25">
      <c r="A154" s="138" t="s">
        <v>295</v>
      </c>
      <c r="B154" s="139" t="s">
        <v>299</v>
      </c>
      <c r="C154" s="140">
        <v>1007</v>
      </c>
      <c r="D154" s="135">
        <f>IF('Datos de Indicador'!D155="No Dato",1,IF('Imputacion de Datos Indicador'!D155&lt;&gt;"",1,0))</f>
        <v>0</v>
      </c>
      <c r="E154" s="135">
        <f>IF('Datos de Indicador'!E155="No Dato",1,IF('Imputacion de Datos Indicador'!E155&lt;&gt;"",1,0))</f>
        <v>0</v>
      </c>
      <c r="F154" s="135">
        <f>IF('Datos de Indicador'!F155="No Dato",1,IF('Imputacion de Datos Indicador'!F155&lt;&gt;"",1,0))</f>
        <v>0</v>
      </c>
      <c r="G154" s="135">
        <f>IF('Datos de Indicador'!G155="No Dato",1,IF('Imputacion de Datos Indicador'!G155&lt;&gt;"",1,0))</f>
        <v>0</v>
      </c>
      <c r="H154" s="135">
        <f>IF('Datos de Indicador'!H155="No Dato",1,IF('Imputacion de Datos Indicador'!H155&lt;&gt;"",1,0))</f>
        <v>0</v>
      </c>
      <c r="I154" s="135">
        <f>IF('Datos de Indicador'!I155="No Dato",1,IF('Imputacion de Datos Indicador'!I155&lt;&gt;"",1,0))</f>
        <v>0</v>
      </c>
      <c r="J154" s="135">
        <f>IF('Datos de Indicador'!J155="No Dato",1,IF('Imputacion de Datos Indicador'!J155&lt;&gt;"",1,0))</f>
        <v>0</v>
      </c>
      <c r="K154" s="135">
        <f>IF('Datos de Indicador'!K155="No Dato",1,IF('Imputacion de Datos Indicador'!K155&lt;&gt;"",1,0))</f>
        <v>0</v>
      </c>
      <c r="L154" s="135">
        <f>IF('Datos de Indicador'!L155="No Dato",1,IF('Imputacion de Datos Indicador'!L155&lt;&gt;"",1,0))</f>
        <v>0</v>
      </c>
      <c r="M154" s="135">
        <f>IF('Datos de Indicador'!M155="No Dato",1,IF('Imputacion de Datos Indicador'!M155&lt;&gt;"",1,0))</f>
        <v>0</v>
      </c>
      <c r="N154" s="135">
        <f>IF('Datos de Indicador'!N155="No Dato",1,IF('Imputacion de Datos Indicador'!N155&lt;&gt;"",1,0))</f>
        <v>0</v>
      </c>
      <c r="O154" s="135">
        <f>IF('Datos de Indicador'!O155="No Dato",1,IF('Imputacion de Datos Indicador'!O155&lt;&gt;"",1,0))</f>
        <v>0</v>
      </c>
      <c r="P154" s="135">
        <f>IF('Datos de Indicador'!P155="No Dato",1,IF('Imputacion de Datos Indicador'!P155&lt;&gt;"",1,0))</f>
        <v>0</v>
      </c>
      <c r="Q154" s="135">
        <f>IF('Datos de Indicador'!Q155="No Dato",1,IF('Imputacion de Datos Indicador'!Q155&lt;&gt;"",1,0))</f>
        <v>0</v>
      </c>
      <c r="R154" s="135">
        <f>IF('Datos de Indicador'!R155="No Dato",1,IF('Imputacion de Datos Indicador'!R155&lt;&gt;"",1,0))</f>
        <v>0</v>
      </c>
      <c r="S154" s="135">
        <f>IF('Datos de Indicador'!S155="No Dato",1,IF('Imputacion de Datos Indicador'!S155&lt;&gt;"",1,0))</f>
        <v>0</v>
      </c>
      <c r="T154" s="135">
        <f>IF('Datos de Indicador'!T155="No Dato",1,IF('Imputacion de Datos Indicador'!T155&lt;&gt;"",1,0))</f>
        <v>0</v>
      </c>
      <c r="U154" s="135">
        <f>IF('Datos de Indicador'!U155="No Dato",1,IF('Imputacion de Datos Indicador'!U155&lt;&gt;"",1,0))</f>
        <v>0</v>
      </c>
      <c r="V154" s="135">
        <f>IF('Datos de Indicador'!V155="No Dato",1,IF('Imputacion de Datos Indicador'!V155&lt;&gt;"",1,0))</f>
        <v>0</v>
      </c>
      <c r="W154" s="135">
        <f>IF('Datos de Indicador'!W155="No Dato",1,IF('Imputacion de Datos Indicador'!W155&lt;&gt;"",1,0))</f>
        <v>0</v>
      </c>
      <c r="X154" s="135">
        <f>IF('Datos de Indicador'!X155="No Dato",1,IF('Imputacion de Datos Indicador'!X155&lt;&gt;"",1,0))</f>
        <v>0</v>
      </c>
      <c r="Y154" s="135">
        <f>IF('Datos de Indicador'!Y155="No Dato",1,IF('Imputacion de Datos Indicador'!Y155&lt;&gt;"",1,0))</f>
        <v>0</v>
      </c>
      <c r="Z154" s="135">
        <f>IF('Datos de Indicador'!Z155="No Dato",1,IF('Imputacion de Datos Indicador'!Z155&lt;&gt;"",1,0))</f>
        <v>0</v>
      </c>
      <c r="AA154" s="135">
        <f>IF('Datos de Indicador'!AA155="No Dato",1,IF('Imputacion de Datos Indicador'!AA155&lt;&gt;"",1,0))</f>
        <v>0</v>
      </c>
      <c r="AB154" s="135">
        <f>IF('Datos de Indicador'!AB155="No Dato",1,IF('Imputacion de Datos Indicador'!AB155&lt;&gt;"",1,0))</f>
        <v>0</v>
      </c>
      <c r="AC154" s="135">
        <f>IF('Datos de Indicador'!AC155="No Dato",1,IF('Imputacion de Datos Indicador'!AC155&lt;&gt;"",1,0))</f>
        <v>0</v>
      </c>
      <c r="AD154" s="135">
        <f>IF('Datos de Indicador'!AD155="No Dato",1,IF('Imputacion de Datos Indicador'!AD155&lt;&gt;"",1,0))</f>
        <v>0</v>
      </c>
      <c r="AE154" s="135">
        <f>IF('Datos de Indicador'!AE155="No Dato",1,IF('Imputacion de Datos Indicador'!AE155&lt;&gt;"",1,0))</f>
        <v>0</v>
      </c>
      <c r="AF154" s="135">
        <f>IF('Datos de Indicador'!AF155="No Dato",1,IF('Imputacion de Datos Indicador'!AF155&lt;&gt;"",1,0))</f>
        <v>0</v>
      </c>
      <c r="AG154" s="135">
        <f>IF('Datos de Indicador'!AG155="No Dato",1,IF('Imputacion de Datos Indicador'!AG155&lt;&gt;"",1,0))</f>
        <v>0</v>
      </c>
      <c r="AH154" s="135">
        <f>IF('Datos de Indicador'!AH155="No Dato",1,IF('Imputacion de Datos Indicador'!AH155&lt;&gt;"",1,0))</f>
        <v>0</v>
      </c>
      <c r="AI154" s="135">
        <f>IF('Datos de Indicador'!AI155="No Dato",1,IF('Imputacion de Datos Indicador'!AI155&lt;&gt;"",1,0))</f>
        <v>0</v>
      </c>
      <c r="AJ154" s="135">
        <f>IF('Datos de Indicador'!AJ155="No Dato",1,IF('Imputacion de Datos Indicador'!AJ155&lt;&gt;"",1,0))</f>
        <v>0</v>
      </c>
      <c r="AK154" s="135">
        <f>IF('Datos de Indicador'!AK155="No Dato",1,IF('Imputacion de Datos Indicador'!AK155&lt;&gt;"",1,0))</f>
        <v>0</v>
      </c>
      <c r="AL154" s="135">
        <f>IF('Datos de Indicador'!AL155="No Dato",1,IF('Imputacion de Datos Indicador'!AL155&lt;&gt;"",1,0))</f>
        <v>0</v>
      </c>
      <c r="AM154" s="204">
        <f t="shared" si="4"/>
        <v>0</v>
      </c>
      <c r="AN154" s="44">
        <f t="shared" si="5"/>
        <v>0</v>
      </c>
    </row>
    <row r="155" spans="1:40" x14ac:dyDescent="0.25">
      <c r="A155" s="138" t="s">
        <v>295</v>
      </c>
      <c r="B155" s="139" t="s">
        <v>300</v>
      </c>
      <c r="C155" s="140">
        <v>1008</v>
      </c>
      <c r="D155" s="135">
        <f>IF('Datos de Indicador'!D156="No Dato",1,IF('Imputacion de Datos Indicador'!D156&lt;&gt;"",1,0))</f>
        <v>0</v>
      </c>
      <c r="E155" s="135">
        <f>IF('Datos de Indicador'!E156="No Dato",1,IF('Imputacion de Datos Indicador'!E156&lt;&gt;"",1,0))</f>
        <v>0</v>
      </c>
      <c r="F155" s="135">
        <f>IF('Datos de Indicador'!F156="No Dato",1,IF('Imputacion de Datos Indicador'!F156&lt;&gt;"",1,0))</f>
        <v>0</v>
      </c>
      <c r="G155" s="135">
        <f>IF('Datos de Indicador'!G156="No Dato",1,IF('Imputacion de Datos Indicador'!G156&lt;&gt;"",1,0))</f>
        <v>0</v>
      </c>
      <c r="H155" s="135">
        <f>IF('Datos de Indicador'!H156="No Dato",1,IF('Imputacion de Datos Indicador'!H156&lt;&gt;"",1,0))</f>
        <v>0</v>
      </c>
      <c r="I155" s="135">
        <f>IF('Datos de Indicador'!I156="No Dato",1,IF('Imputacion de Datos Indicador'!I156&lt;&gt;"",1,0))</f>
        <v>0</v>
      </c>
      <c r="J155" s="135">
        <f>IF('Datos de Indicador'!J156="No Dato",1,IF('Imputacion de Datos Indicador'!J156&lt;&gt;"",1,0))</f>
        <v>0</v>
      </c>
      <c r="K155" s="135">
        <f>IF('Datos de Indicador'!K156="No Dato",1,IF('Imputacion de Datos Indicador'!K156&lt;&gt;"",1,0))</f>
        <v>0</v>
      </c>
      <c r="L155" s="135">
        <f>IF('Datos de Indicador'!L156="No Dato",1,IF('Imputacion de Datos Indicador'!L156&lt;&gt;"",1,0))</f>
        <v>0</v>
      </c>
      <c r="M155" s="135">
        <f>IF('Datos de Indicador'!M156="No Dato",1,IF('Imputacion de Datos Indicador'!M156&lt;&gt;"",1,0))</f>
        <v>0</v>
      </c>
      <c r="N155" s="135">
        <f>IF('Datos de Indicador'!N156="No Dato",1,IF('Imputacion de Datos Indicador'!N156&lt;&gt;"",1,0))</f>
        <v>0</v>
      </c>
      <c r="O155" s="135">
        <f>IF('Datos de Indicador'!O156="No Dato",1,IF('Imputacion de Datos Indicador'!O156&lt;&gt;"",1,0))</f>
        <v>0</v>
      </c>
      <c r="P155" s="135">
        <f>IF('Datos de Indicador'!P156="No Dato",1,IF('Imputacion de Datos Indicador'!P156&lt;&gt;"",1,0))</f>
        <v>0</v>
      </c>
      <c r="Q155" s="135">
        <f>IF('Datos de Indicador'!Q156="No Dato",1,IF('Imputacion de Datos Indicador'!Q156&lt;&gt;"",1,0))</f>
        <v>1</v>
      </c>
      <c r="R155" s="135">
        <f>IF('Datos de Indicador'!R156="No Dato",1,IF('Imputacion de Datos Indicador'!R156&lt;&gt;"",1,0))</f>
        <v>0</v>
      </c>
      <c r="S155" s="135">
        <f>IF('Datos de Indicador'!S156="No Dato",1,IF('Imputacion de Datos Indicador'!S156&lt;&gt;"",1,0))</f>
        <v>0</v>
      </c>
      <c r="T155" s="135">
        <f>IF('Datos de Indicador'!T156="No Dato",1,IF('Imputacion de Datos Indicador'!T156&lt;&gt;"",1,0))</f>
        <v>0</v>
      </c>
      <c r="U155" s="135">
        <f>IF('Datos de Indicador'!U156="No Dato",1,IF('Imputacion de Datos Indicador'!U156&lt;&gt;"",1,0))</f>
        <v>0</v>
      </c>
      <c r="V155" s="135">
        <f>IF('Datos de Indicador'!V156="No Dato",1,IF('Imputacion de Datos Indicador'!V156&lt;&gt;"",1,0))</f>
        <v>0</v>
      </c>
      <c r="W155" s="135">
        <f>IF('Datos de Indicador'!W156="No Dato",1,IF('Imputacion de Datos Indicador'!W156&lt;&gt;"",1,0))</f>
        <v>0</v>
      </c>
      <c r="X155" s="135">
        <f>IF('Datos de Indicador'!X156="No Dato",1,IF('Imputacion de Datos Indicador'!X156&lt;&gt;"",1,0))</f>
        <v>0</v>
      </c>
      <c r="Y155" s="135">
        <f>IF('Datos de Indicador'!Y156="No Dato",1,IF('Imputacion de Datos Indicador'!Y156&lt;&gt;"",1,0))</f>
        <v>0</v>
      </c>
      <c r="Z155" s="135">
        <f>IF('Datos de Indicador'!Z156="No Dato",1,IF('Imputacion de Datos Indicador'!Z156&lt;&gt;"",1,0))</f>
        <v>0</v>
      </c>
      <c r="AA155" s="135">
        <f>IF('Datos de Indicador'!AA156="No Dato",1,IF('Imputacion de Datos Indicador'!AA156&lt;&gt;"",1,0))</f>
        <v>0</v>
      </c>
      <c r="AB155" s="135">
        <f>IF('Datos de Indicador'!AB156="No Dato",1,IF('Imputacion de Datos Indicador'!AB156&lt;&gt;"",1,0))</f>
        <v>0</v>
      </c>
      <c r="AC155" s="135">
        <f>IF('Datos de Indicador'!AC156="No Dato",1,IF('Imputacion de Datos Indicador'!AC156&lt;&gt;"",1,0))</f>
        <v>0</v>
      </c>
      <c r="AD155" s="135">
        <f>IF('Datos de Indicador'!AD156="No Dato",1,IF('Imputacion de Datos Indicador'!AD156&lt;&gt;"",1,0))</f>
        <v>0</v>
      </c>
      <c r="AE155" s="135">
        <f>IF('Datos de Indicador'!AE156="No Dato",1,IF('Imputacion de Datos Indicador'!AE156&lt;&gt;"",1,0))</f>
        <v>0</v>
      </c>
      <c r="AF155" s="135">
        <f>IF('Datos de Indicador'!AF156="No Dato",1,IF('Imputacion de Datos Indicador'!AF156&lt;&gt;"",1,0))</f>
        <v>0</v>
      </c>
      <c r="AG155" s="135">
        <f>IF('Datos de Indicador'!AG156="No Dato",1,IF('Imputacion de Datos Indicador'!AG156&lt;&gt;"",1,0))</f>
        <v>0</v>
      </c>
      <c r="AH155" s="135">
        <f>IF('Datos de Indicador'!AH156="No Dato",1,IF('Imputacion de Datos Indicador'!AH156&lt;&gt;"",1,0))</f>
        <v>0</v>
      </c>
      <c r="AI155" s="135">
        <f>IF('Datos de Indicador'!AI156="No Dato",1,IF('Imputacion de Datos Indicador'!AI156&lt;&gt;"",1,0))</f>
        <v>0</v>
      </c>
      <c r="AJ155" s="135">
        <f>IF('Datos de Indicador'!AJ156="No Dato",1,IF('Imputacion de Datos Indicador'!AJ156&lt;&gt;"",1,0))</f>
        <v>0</v>
      </c>
      <c r="AK155" s="135">
        <f>IF('Datos de Indicador'!AK156="No Dato",1,IF('Imputacion de Datos Indicador'!AK156&lt;&gt;"",1,0))</f>
        <v>0</v>
      </c>
      <c r="AL155" s="135">
        <f>IF('Datos de Indicador'!AL156="No Dato",1,IF('Imputacion de Datos Indicador'!AL156&lt;&gt;"",1,0))</f>
        <v>0</v>
      </c>
      <c r="AM155" s="204">
        <f t="shared" si="4"/>
        <v>1</v>
      </c>
      <c r="AN155" s="44">
        <f t="shared" si="5"/>
        <v>2.8571428571428571E-2</v>
      </c>
    </row>
    <row r="156" spans="1:40" x14ac:dyDescent="0.25">
      <c r="A156" s="138" t="s">
        <v>295</v>
      </c>
      <c r="B156" s="139" t="s">
        <v>301</v>
      </c>
      <c r="C156" s="140">
        <v>1009</v>
      </c>
      <c r="D156" s="135">
        <f>IF('Datos de Indicador'!D157="No Dato",1,IF('Imputacion de Datos Indicador'!D157&lt;&gt;"",1,0))</f>
        <v>0</v>
      </c>
      <c r="E156" s="135">
        <f>IF('Datos de Indicador'!E157="No Dato",1,IF('Imputacion de Datos Indicador'!E157&lt;&gt;"",1,0))</f>
        <v>0</v>
      </c>
      <c r="F156" s="135">
        <f>IF('Datos de Indicador'!F157="No Dato",1,IF('Imputacion de Datos Indicador'!F157&lt;&gt;"",1,0))</f>
        <v>0</v>
      </c>
      <c r="G156" s="135">
        <f>IF('Datos de Indicador'!G157="No Dato",1,IF('Imputacion de Datos Indicador'!G157&lt;&gt;"",1,0))</f>
        <v>0</v>
      </c>
      <c r="H156" s="135">
        <f>IF('Datos de Indicador'!H157="No Dato",1,IF('Imputacion de Datos Indicador'!H157&lt;&gt;"",1,0))</f>
        <v>0</v>
      </c>
      <c r="I156" s="135">
        <f>IF('Datos de Indicador'!I157="No Dato",1,IF('Imputacion de Datos Indicador'!I157&lt;&gt;"",1,0))</f>
        <v>0</v>
      </c>
      <c r="J156" s="135">
        <f>IF('Datos de Indicador'!J157="No Dato",1,IF('Imputacion de Datos Indicador'!J157&lt;&gt;"",1,0))</f>
        <v>0</v>
      </c>
      <c r="K156" s="135">
        <f>IF('Datos de Indicador'!K157="No Dato",1,IF('Imputacion de Datos Indicador'!K157&lt;&gt;"",1,0))</f>
        <v>0</v>
      </c>
      <c r="L156" s="135">
        <f>IF('Datos de Indicador'!L157="No Dato",1,IF('Imputacion de Datos Indicador'!L157&lt;&gt;"",1,0))</f>
        <v>0</v>
      </c>
      <c r="M156" s="135">
        <f>IF('Datos de Indicador'!M157="No Dato",1,IF('Imputacion de Datos Indicador'!M157&lt;&gt;"",1,0))</f>
        <v>0</v>
      </c>
      <c r="N156" s="135">
        <f>IF('Datos de Indicador'!N157="No Dato",1,IF('Imputacion de Datos Indicador'!N157&lt;&gt;"",1,0))</f>
        <v>0</v>
      </c>
      <c r="O156" s="135">
        <f>IF('Datos de Indicador'!O157="No Dato",1,IF('Imputacion de Datos Indicador'!O157&lt;&gt;"",1,0))</f>
        <v>0</v>
      </c>
      <c r="P156" s="135">
        <f>IF('Datos de Indicador'!P157="No Dato",1,IF('Imputacion de Datos Indicador'!P157&lt;&gt;"",1,0))</f>
        <v>0</v>
      </c>
      <c r="Q156" s="135">
        <f>IF('Datos de Indicador'!Q157="No Dato",1,IF('Imputacion de Datos Indicador'!Q157&lt;&gt;"",1,0))</f>
        <v>1</v>
      </c>
      <c r="R156" s="135">
        <f>IF('Datos de Indicador'!R157="No Dato",1,IF('Imputacion de Datos Indicador'!R157&lt;&gt;"",1,0))</f>
        <v>0</v>
      </c>
      <c r="S156" s="135">
        <f>IF('Datos de Indicador'!S157="No Dato",1,IF('Imputacion de Datos Indicador'!S157&lt;&gt;"",1,0))</f>
        <v>0</v>
      </c>
      <c r="T156" s="135">
        <f>IF('Datos de Indicador'!T157="No Dato",1,IF('Imputacion de Datos Indicador'!T157&lt;&gt;"",1,0))</f>
        <v>0</v>
      </c>
      <c r="U156" s="135">
        <f>IF('Datos de Indicador'!U157="No Dato",1,IF('Imputacion de Datos Indicador'!U157&lt;&gt;"",1,0))</f>
        <v>0</v>
      </c>
      <c r="V156" s="135">
        <f>IF('Datos de Indicador'!V157="No Dato",1,IF('Imputacion de Datos Indicador'!V157&lt;&gt;"",1,0))</f>
        <v>0</v>
      </c>
      <c r="W156" s="135">
        <f>IF('Datos de Indicador'!W157="No Dato",1,IF('Imputacion de Datos Indicador'!W157&lt;&gt;"",1,0))</f>
        <v>0</v>
      </c>
      <c r="X156" s="135">
        <f>IF('Datos de Indicador'!X157="No Dato",1,IF('Imputacion de Datos Indicador'!X157&lt;&gt;"",1,0))</f>
        <v>0</v>
      </c>
      <c r="Y156" s="135">
        <f>IF('Datos de Indicador'!Y157="No Dato",1,IF('Imputacion de Datos Indicador'!Y157&lt;&gt;"",1,0))</f>
        <v>0</v>
      </c>
      <c r="Z156" s="135">
        <f>IF('Datos de Indicador'!Z157="No Dato",1,IF('Imputacion de Datos Indicador'!Z157&lt;&gt;"",1,0))</f>
        <v>0</v>
      </c>
      <c r="AA156" s="135">
        <f>IF('Datos de Indicador'!AA157="No Dato",1,IF('Imputacion de Datos Indicador'!AA157&lt;&gt;"",1,0))</f>
        <v>0</v>
      </c>
      <c r="AB156" s="135">
        <f>IF('Datos de Indicador'!AB157="No Dato",1,IF('Imputacion de Datos Indicador'!AB157&lt;&gt;"",1,0))</f>
        <v>0</v>
      </c>
      <c r="AC156" s="135">
        <f>IF('Datos de Indicador'!AC157="No Dato",1,IF('Imputacion de Datos Indicador'!AC157&lt;&gt;"",1,0))</f>
        <v>0</v>
      </c>
      <c r="AD156" s="135">
        <f>IF('Datos de Indicador'!AD157="No Dato",1,IF('Imputacion de Datos Indicador'!AD157&lt;&gt;"",1,0))</f>
        <v>0</v>
      </c>
      <c r="AE156" s="135">
        <f>IF('Datos de Indicador'!AE157="No Dato",1,IF('Imputacion de Datos Indicador'!AE157&lt;&gt;"",1,0))</f>
        <v>0</v>
      </c>
      <c r="AF156" s="135">
        <f>IF('Datos de Indicador'!AF157="No Dato",1,IF('Imputacion de Datos Indicador'!AF157&lt;&gt;"",1,0))</f>
        <v>0</v>
      </c>
      <c r="AG156" s="135">
        <f>IF('Datos de Indicador'!AG157="No Dato",1,IF('Imputacion de Datos Indicador'!AG157&lt;&gt;"",1,0))</f>
        <v>0</v>
      </c>
      <c r="AH156" s="135">
        <f>IF('Datos de Indicador'!AH157="No Dato",1,IF('Imputacion de Datos Indicador'!AH157&lt;&gt;"",1,0))</f>
        <v>0</v>
      </c>
      <c r="AI156" s="135">
        <f>IF('Datos de Indicador'!AI157="No Dato",1,IF('Imputacion de Datos Indicador'!AI157&lt;&gt;"",1,0))</f>
        <v>0</v>
      </c>
      <c r="AJ156" s="135">
        <f>IF('Datos de Indicador'!AJ157="No Dato",1,IF('Imputacion de Datos Indicador'!AJ157&lt;&gt;"",1,0))</f>
        <v>0</v>
      </c>
      <c r="AK156" s="135">
        <f>IF('Datos de Indicador'!AK157="No Dato",1,IF('Imputacion de Datos Indicador'!AK157&lt;&gt;"",1,0))</f>
        <v>0</v>
      </c>
      <c r="AL156" s="135">
        <f>IF('Datos de Indicador'!AL157="No Dato",1,IF('Imputacion de Datos Indicador'!AL157&lt;&gt;"",1,0))</f>
        <v>0</v>
      </c>
      <c r="AM156" s="204">
        <f t="shared" si="4"/>
        <v>1</v>
      </c>
      <c r="AN156" s="44">
        <f t="shared" si="5"/>
        <v>2.8571428571428571E-2</v>
      </c>
    </row>
    <row r="157" spans="1:40" x14ac:dyDescent="0.25">
      <c r="A157" s="138" t="s">
        <v>295</v>
      </c>
      <c r="B157" s="139" t="s">
        <v>221</v>
      </c>
      <c r="C157" s="140">
        <v>1010</v>
      </c>
      <c r="D157" s="135">
        <f>IF('Datos de Indicador'!D158="No Dato",1,IF('Imputacion de Datos Indicador'!D158&lt;&gt;"",1,0))</f>
        <v>0</v>
      </c>
      <c r="E157" s="135">
        <f>IF('Datos de Indicador'!E158="No Dato",1,IF('Imputacion de Datos Indicador'!E158&lt;&gt;"",1,0))</f>
        <v>0</v>
      </c>
      <c r="F157" s="135">
        <f>IF('Datos de Indicador'!F158="No Dato",1,IF('Imputacion de Datos Indicador'!F158&lt;&gt;"",1,0))</f>
        <v>0</v>
      </c>
      <c r="G157" s="135">
        <f>IF('Datos de Indicador'!G158="No Dato",1,IF('Imputacion de Datos Indicador'!G158&lt;&gt;"",1,0))</f>
        <v>0</v>
      </c>
      <c r="H157" s="135">
        <f>IF('Datos de Indicador'!H158="No Dato",1,IF('Imputacion de Datos Indicador'!H158&lt;&gt;"",1,0))</f>
        <v>0</v>
      </c>
      <c r="I157" s="135">
        <f>IF('Datos de Indicador'!I158="No Dato",1,IF('Imputacion de Datos Indicador'!I158&lt;&gt;"",1,0))</f>
        <v>0</v>
      </c>
      <c r="J157" s="135">
        <f>IF('Datos de Indicador'!J158="No Dato",1,IF('Imputacion de Datos Indicador'!J158&lt;&gt;"",1,0))</f>
        <v>0</v>
      </c>
      <c r="K157" s="135">
        <f>IF('Datos de Indicador'!K158="No Dato",1,IF('Imputacion de Datos Indicador'!K158&lt;&gt;"",1,0))</f>
        <v>0</v>
      </c>
      <c r="L157" s="135">
        <f>IF('Datos de Indicador'!L158="No Dato",1,IF('Imputacion de Datos Indicador'!L158&lt;&gt;"",1,0))</f>
        <v>0</v>
      </c>
      <c r="M157" s="135">
        <f>IF('Datos de Indicador'!M158="No Dato",1,IF('Imputacion de Datos Indicador'!M158&lt;&gt;"",1,0))</f>
        <v>0</v>
      </c>
      <c r="N157" s="135">
        <f>IF('Datos de Indicador'!N158="No Dato",1,IF('Imputacion de Datos Indicador'!N158&lt;&gt;"",1,0))</f>
        <v>0</v>
      </c>
      <c r="O157" s="135">
        <f>IF('Datos de Indicador'!O158="No Dato",1,IF('Imputacion de Datos Indicador'!O158&lt;&gt;"",1,0))</f>
        <v>0</v>
      </c>
      <c r="P157" s="135">
        <f>IF('Datos de Indicador'!P158="No Dato",1,IF('Imputacion de Datos Indicador'!P158&lt;&gt;"",1,0))</f>
        <v>0</v>
      </c>
      <c r="Q157" s="135">
        <f>IF('Datos de Indicador'!Q158="No Dato",1,IF('Imputacion de Datos Indicador'!Q158&lt;&gt;"",1,0))</f>
        <v>1</v>
      </c>
      <c r="R157" s="135">
        <f>IF('Datos de Indicador'!R158="No Dato",1,IF('Imputacion de Datos Indicador'!R158&lt;&gt;"",1,0))</f>
        <v>0</v>
      </c>
      <c r="S157" s="135">
        <f>IF('Datos de Indicador'!S158="No Dato",1,IF('Imputacion de Datos Indicador'!S158&lt;&gt;"",1,0))</f>
        <v>0</v>
      </c>
      <c r="T157" s="135">
        <f>IF('Datos de Indicador'!T158="No Dato",1,IF('Imputacion de Datos Indicador'!T158&lt;&gt;"",1,0))</f>
        <v>0</v>
      </c>
      <c r="U157" s="135">
        <f>IF('Datos de Indicador'!U158="No Dato",1,IF('Imputacion de Datos Indicador'!U158&lt;&gt;"",1,0))</f>
        <v>0</v>
      </c>
      <c r="V157" s="135">
        <f>IF('Datos de Indicador'!V158="No Dato",1,IF('Imputacion de Datos Indicador'!V158&lt;&gt;"",1,0))</f>
        <v>0</v>
      </c>
      <c r="W157" s="135">
        <f>IF('Datos de Indicador'!W158="No Dato",1,IF('Imputacion de Datos Indicador'!W158&lt;&gt;"",1,0))</f>
        <v>0</v>
      </c>
      <c r="X157" s="135">
        <f>IF('Datos de Indicador'!X158="No Dato",1,IF('Imputacion de Datos Indicador'!X158&lt;&gt;"",1,0))</f>
        <v>0</v>
      </c>
      <c r="Y157" s="135">
        <f>IF('Datos de Indicador'!Y158="No Dato",1,IF('Imputacion de Datos Indicador'!Y158&lt;&gt;"",1,0))</f>
        <v>0</v>
      </c>
      <c r="Z157" s="135">
        <f>IF('Datos de Indicador'!Z158="No Dato",1,IF('Imputacion de Datos Indicador'!Z158&lt;&gt;"",1,0))</f>
        <v>0</v>
      </c>
      <c r="AA157" s="135">
        <f>IF('Datos de Indicador'!AA158="No Dato",1,IF('Imputacion de Datos Indicador'!AA158&lt;&gt;"",1,0))</f>
        <v>0</v>
      </c>
      <c r="AB157" s="135">
        <f>IF('Datos de Indicador'!AB158="No Dato",1,IF('Imputacion de Datos Indicador'!AB158&lt;&gt;"",1,0))</f>
        <v>0</v>
      </c>
      <c r="AC157" s="135">
        <f>IF('Datos de Indicador'!AC158="No Dato",1,IF('Imputacion de Datos Indicador'!AC158&lt;&gt;"",1,0))</f>
        <v>0</v>
      </c>
      <c r="AD157" s="135">
        <f>IF('Datos de Indicador'!AD158="No Dato",1,IF('Imputacion de Datos Indicador'!AD158&lt;&gt;"",1,0))</f>
        <v>0</v>
      </c>
      <c r="AE157" s="135">
        <f>IF('Datos de Indicador'!AE158="No Dato",1,IF('Imputacion de Datos Indicador'!AE158&lt;&gt;"",1,0))</f>
        <v>0</v>
      </c>
      <c r="AF157" s="135">
        <f>IF('Datos de Indicador'!AF158="No Dato",1,IF('Imputacion de Datos Indicador'!AF158&lt;&gt;"",1,0))</f>
        <v>0</v>
      </c>
      <c r="AG157" s="135">
        <f>IF('Datos de Indicador'!AG158="No Dato",1,IF('Imputacion de Datos Indicador'!AG158&lt;&gt;"",1,0))</f>
        <v>0</v>
      </c>
      <c r="AH157" s="135">
        <f>IF('Datos de Indicador'!AH158="No Dato",1,IF('Imputacion de Datos Indicador'!AH158&lt;&gt;"",1,0))</f>
        <v>0</v>
      </c>
      <c r="AI157" s="135">
        <f>IF('Datos de Indicador'!AI158="No Dato",1,IF('Imputacion de Datos Indicador'!AI158&lt;&gt;"",1,0))</f>
        <v>0</v>
      </c>
      <c r="AJ157" s="135">
        <f>IF('Datos de Indicador'!AJ158="No Dato",1,IF('Imputacion de Datos Indicador'!AJ158&lt;&gt;"",1,0))</f>
        <v>0</v>
      </c>
      <c r="AK157" s="135">
        <f>IF('Datos de Indicador'!AK158="No Dato",1,IF('Imputacion de Datos Indicador'!AK158&lt;&gt;"",1,0))</f>
        <v>0</v>
      </c>
      <c r="AL157" s="135">
        <f>IF('Datos de Indicador'!AL158="No Dato",1,IF('Imputacion de Datos Indicador'!AL158&lt;&gt;"",1,0))</f>
        <v>0</v>
      </c>
      <c r="AM157" s="204">
        <f t="shared" si="4"/>
        <v>1</v>
      </c>
      <c r="AN157" s="44">
        <f t="shared" si="5"/>
        <v>2.8571428571428571E-2</v>
      </c>
    </row>
    <row r="158" spans="1:40" x14ac:dyDescent="0.25">
      <c r="A158" s="138" t="s">
        <v>295</v>
      </c>
      <c r="B158" s="139" t="s">
        <v>244</v>
      </c>
      <c r="C158" s="140">
        <v>1011</v>
      </c>
      <c r="D158" s="135">
        <f>IF('Datos de Indicador'!D159="No Dato",1,IF('Imputacion de Datos Indicador'!D159&lt;&gt;"",1,0))</f>
        <v>0</v>
      </c>
      <c r="E158" s="135">
        <f>IF('Datos de Indicador'!E159="No Dato",1,IF('Imputacion de Datos Indicador'!E159&lt;&gt;"",1,0))</f>
        <v>0</v>
      </c>
      <c r="F158" s="135">
        <f>IF('Datos de Indicador'!F159="No Dato",1,IF('Imputacion de Datos Indicador'!F159&lt;&gt;"",1,0))</f>
        <v>0</v>
      </c>
      <c r="G158" s="135">
        <f>IF('Datos de Indicador'!G159="No Dato",1,IF('Imputacion de Datos Indicador'!G159&lt;&gt;"",1,0))</f>
        <v>0</v>
      </c>
      <c r="H158" s="135">
        <f>IF('Datos de Indicador'!H159="No Dato",1,IF('Imputacion de Datos Indicador'!H159&lt;&gt;"",1,0))</f>
        <v>0</v>
      </c>
      <c r="I158" s="135">
        <f>IF('Datos de Indicador'!I159="No Dato",1,IF('Imputacion de Datos Indicador'!I159&lt;&gt;"",1,0))</f>
        <v>0</v>
      </c>
      <c r="J158" s="135">
        <f>IF('Datos de Indicador'!J159="No Dato",1,IF('Imputacion de Datos Indicador'!J159&lt;&gt;"",1,0))</f>
        <v>0</v>
      </c>
      <c r="K158" s="135">
        <f>IF('Datos de Indicador'!K159="No Dato",1,IF('Imputacion de Datos Indicador'!K159&lt;&gt;"",1,0))</f>
        <v>0</v>
      </c>
      <c r="L158" s="135">
        <f>IF('Datos de Indicador'!L159="No Dato",1,IF('Imputacion de Datos Indicador'!L159&lt;&gt;"",1,0))</f>
        <v>0</v>
      </c>
      <c r="M158" s="135">
        <f>IF('Datos de Indicador'!M159="No Dato",1,IF('Imputacion de Datos Indicador'!M159&lt;&gt;"",1,0))</f>
        <v>0</v>
      </c>
      <c r="N158" s="135">
        <f>IF('Datos de Indicador'!N159="No Dato",1,IF('Imputacion de Datos Indicador'!N159&lt;&gt;"",1,0))</f>
        <v>0</v>
      </c>
      <c r="O158" s="135">
        <f>IF('Datos de Indicador'!O159="No Dato",1,IF('Imputacion de Datos Indicador'!O159&lt;&gt;"",1,0))</f>
        <v>0</v>
      </c>
      <c r="P158" s="135">
        <f>IF('Datos de Indicador'!P159="No Dato",1,IF('Imputacion de Datos Indicador'!P159&lt;&gt;"",1,0))</f>
        <v>0</v>
      </c>
      <c r="Q158" s="135">
        <f>IF('Datos de Indicador'!Q159="No Dato",1,IF('Imputacion de Datos Indicador'!Q159&lt;&gt;"",1,0))</f>
        <v>1</v>
      </c>
      <c r="R158" s="135">
        <f>IF('Datos de Indicador'!R159="No Dato",1,IF('Imputacion de Datos Indicador'!R159&lt;&gt;"",1,0))</f>
        <v>0</v>
      </c>
      <c r="S158" s="135">
        <f>IF('Datos de Indicador'!S159="No Dato",1,IF('Imputacion de Datos Indicador'!S159&lt;&gt;"",1,0))</f>
        <v>0</v>
      </c>
      <c r="T158" s="135">
        <f>IF('Datos de Indicador'!T159="No Dato",1,IF('Imputacion de Datos Indicador'!T159&lt;&gt;"",1,0))</f>
        <v>0</v>
      </c>
      <c r="U158" s="135">
        <f>IF('Datos de Indicador'!U159="No Dato",1,IF('Imputacion de Datos Indicador'!U159&lt;&gt;"",1,0))</f>
        <v>0</v>
      </c>
      <c r="V158" s="135">
        <f>IF('Datos de Indicador'!V159="No Dato",1,IF('Imputacion de Datos Indicador'!V159&lt;&gt;"",1,0))</f>
        <v>0</v>
      </c>
      <c r="W158" s="135">
        <f>IF('Datos de Indicador'!W159="No Dato",1,IF('Imputacion de Datos Indicador'!W159&lt;&gt;"",1,0))</f>
        <v>0</v>
      </c>
      <c r="X158" s="135">
        <f>IF('Datos de Indicador'!X159="No Dato",1,IF('Imputacion de Datos Indicador'!X159&lt;&gt;"",1,0))</f>
        <v>0</v>
      </c>
      <c r="Y158" s="135">
        <f>IF('Datos de Indicador'!Y159="No Dato",1,IF('Imputacion de Datos Indicador'!Y159&lt;&gt;"",1,0))</f>
        <v>0</v>
      </c>
      <c r="Z158" s="135">
        <f>IF('Datos de Indicador'!Z159="No Dato",1,IF('Imputacion de Datos Indicador'!Z159&lt;&gt;"",1,0))</f>
        <v>0</v>
      </c>
      <c r="AA158" s="135">
        <f>IF('Datos de Indicador'!AA159="No Dato",1,IF('Imputacion de Datos Indicador'!AA159&lt;&gt;"",1,0))</f>
        <v>0</v>
      </c>
      <c r="AB158" s="135">
        <f>IF('Datos de Indicador'!AB159="No Dato",1,IF('Imputacion de Datos Indicador'!AB159&lt;&gt;"",1,0))</f>
        <v>0</v>
      </c>
      <c r="AC158" s="135">
        <f>IF('Datos de Indicador'!AC159="No Dato",1,IF('Imputacion de Datos Indicador'!AC159&lt;&gt;"",1,0))</f>
        <v>0</v>
      </c>
      <c r="AD158" s="135">
        <f>IF('Datos de Indicador'!AD159="No Dato",1,IF('Imputacion de Datos Indicador'!AD159&lt;&gt;"",1,0))</f>
        <v>0</v>
      </c>
      <c r="AE158" s="135">
        <f>IF('Datos de Indicador'!AE159="No Dato",1,IF('Imputacion de Datos Indicador'!AE159&lt;&gt;"",1,0))</f>
        <v>0</v>
      </c>
      <c r="AF158" s="135">
        <f>IF('Datos de Indicador'!AF159="No Dato",1,IF('Imputacion de Datos Indicador'!AF159&lt;&gt;"",1,0))</f>
        <v>0</v>
      </c>
      <c r="AG158" s="135">
        <f>IF('Datos de Indicador'!AG159="No Dato",1,IF('Imputacion de Datos Indicador'!AG159&lt;&gt;"",1,0))</f>
        <v>0</v>
      </c>
      <c r="AH158" s="135">
        <f>IF('Datos de Indicador'!AH159="No Dato",1,IF('Imputacion de Datos Indicador'!AH159&lt;&gt;"",1,0))</f>
        <v>0</v>
      </c>
      <c r="AI158" s="135">
        <f>IF('Datos de Indicador'!AI159="No Dato",1,IF('Imputacion de Datos Indicador'!AI159&lt;&gt;"",1,0))</f>
        <v>0</v>
      </c>
      <c r="AJ158" s="135">
        <f>IF('Datos de Indicador'!AJ159="No Dato",1,IF('Imputacion de Datos Indicador'!AJ159&lt;&gt;"",1,0))</f>
        <v>0</v>
      </c>
      <c r="AK158" s="135">
        <f>IF('Datos de Indicador'!AK159="No Dato",1,IF('Imputacion de Datos Indicador'!AK159&lt;&gt;"",1,0))</f>
        <v>0</v>
      </c>
      <c r="AL158" s="135">
        <f>IF('Datos de Indicador'!AL159="No Dato",1,IF('Imputacion de Datos Indicador'!AL159&lt;&gt;"",1,0))</f>
        <v>0</v>
      </c>
      <c r="AM158" s="204">
        <f t="shared" si="4"/>
        <v>1</v>
      </c>
      <c r="AN158" s="44">
        <f t="shared" si="5"/>
        <v>2.8571428571428571E-2</v>
      </c>
    </row>
    <row r="159" spans="1:40" x14ac:dyDescent="0.25">
      <c r="A159" s="138" t="s">
        <v>295</v>
      </c>
      <c r="B159" s="139" t="s">
        <v>302</v>
      </c>
      <c r="C159" s="140">
        <v>1012</v>
      </c>
      <c r="D159" s="135">
        <f>IF('Datos de Indicador'!D160="No Dato",1,IF('Imputacion de Datos Indicador'!D160&lt;&gt;"",1,0))</f>
        <v>0</v>
      </c>
      <c r="E159" s="135">
        <f>IF('Datos de Indicador'!E160="No Dato",1,IF('Imputacion de Datos Indicador'!E160&lt;&gt;"",1,0))</f>
        <v>0</v>
      </c>
      <c r="F159" s="135">
        <f>IF('Datos de Indicador'!F160="No Dato",1,IF('Imputacion de Datos Indicador'!F160&lt;&gt;"",1,0))</f>
        <v>0</v>
      </c>
      <c r="G159" s="135">
        <f>IF('Datos de Indicador'!G160="No Dato",1,IF('Imputacion de Datos Indicador'!G160&lt;&gt;"",1,0))</f>
        <v>0</v>
      </c>
      <c r="H159" s="135">
        <f>IF('Datos de Indicador'!H160="No Dato",1,IF('Imputacion de Datos Indicador'!H160&lt;&gt;"",1,0))</f>
        <v>0</v>
      </c>
      <c r="I159" s="135">
        <f>IF('Datos de Indicador'!I160="No Dato",1,IF('Imputacion de Datos Indicador'!I160&lt;&gt;"",1,0))</f>
        <v>0</v>
      </c>
      <c r="J159" s="135">
        <f>IF('Datos de Indicador'!J160="No Dato",1,IF('Imputacion de Datos Indicador'!J160&lt;&gt;"",1,0))</f>
        <v>0</v>
      </c>
      <c r="K159" s="135">
        <f>IF('Datos de Indicador'!K160="No Dato",1,IF('Imputacion de Datos Indicador'!K160&lt;&gt;"",1,0))</f>
        <v>0</v>
      </c>
      <c r="L159" s="135">
        <f>IF('Datos de Indicador'!L160="No Dato",1,IF('Imputacion de Datos Indicador'!L160&lt;&gt;"",1,0))</f>
        <v>0</v>
      </c>
      <c r="M159" s="135">
        <f>IF('Datos de Indicador'!M160="No Dato",1,IF('Imputacion de Datos Indicador'!M160&lt;&gt;"",1,0))</f>
        <v>0</v>
      </c>
      <c r="N159" s="135">
        <f>IF('Datos de Indicador'!N160="No Dato",1,IF('Imputacion de Datos Indicador'!N160&lt;&gt;"",1,0))</f>
        <v>0</v>
      </c>
      <c r="O159" s="135">
        <f>IF('Datos de Indicador'!O160="No Dato",1,IF('Imputacion de Datos Indicador'!O160&lt;&gt;"",1,0))</f>
        <v>0</v>
      </c>
      <c r="P159" s="135">
        <f>IF('Datos de Indicador'!P160="No Dato",1,IF('Imputacion de Datos Indicador'!P160&lt;&gt;"",1,0))</f>
        <v>0</v>
      </c>
      <c r="Q159" s="135">
        <f>IF('Datos de Indicador'!Q160="No Dato",1,IF('Imputacion de Datos Indicador'!Q160&lt;&gt;"",1,0))</f>
        <v>0</v>
      </c>
      <c r="R159" s="135">
        <f>IF('Datos de Indicador'!R160="No Dato",1,IF('Imputacion de Datos Indicador'!R160&lt;&gt;"",1,0))</f>
        <v>0</v>
      </c>
      <c r="S159" s="135">
        <f>IF('Datos de Indicador'!S160="No Dato",1,IF('Imputacion de Datos Indicador'!S160&lt;&gt;"",1,0))</f>
        <v>0</v>
      </c>
      <c r="T159" s="135">
        <f>IF('Datos de Indicador'!T160="No Dato",1,IF('Imputacion de Datos Indicador'!T160&lt;&gt;"",1,0))</f>
        <v>0</v>
      </c>
      <c r="U159" s="135">
        <f>IF('Datos de Indicador'!U160="No Dato",1,IF('Imputacion de Datos Indicador'!U160&lt;&gt;"",1,0))</f>
        <v>0</v>
      </c>
      <c r="V159" s="135">
        <f>IF('Datos de Indicador'!V160="No Dato",1,IF('Imputacion de Datos Indicador'!V160&lt;&gt;"",1,0))</f>
        <v>0</v>
      </c>
      <c r="W159" s="135">
        <f>IF('Datos de Indicador'!W160="No Dato",1,IF('Imputacion de Datos Indicador'!W160&lt;&gt;"",1,0))</f>
        <v>0</v>
      </c>
      <c r="X159" s="135">
        <f>IF('Datos de Indicador'!X160="No Dato",1,IF('Imputacion de Datos Indicador'!X160&lt;&gt;"",1,0))</f>
        <v>0</v>
      </c>
      <c r="Y159" s="135">
        <f>IF('Datos de Indicador'!Y160="No Dato",1,IF('Imputacion de Datos Indicador'!Y160&lt;&gt;"",1,0))</f>
        <v>0</v>
      </c>
      <c r="Z159" s="135">
        <f>IF('Datos de Indicador'!Z160="No Dato",1,IF('Imputacion de Datos Indicador'!Z160&lt;&gt;"",1,0))</f>
        <v>0</v>
      </c>
      <c r="AA159" s="135">
        <f>IF('Datos de Indicador'!AA160="No Dato",1,IF('Imputacion de Datos Indicador'!AA160&lt;&gt;"",1,0))</f>
        <v>0</v>
      </c>
      <c r="AB159" s="135">
        <f>IF('Datos de Indicador'!AB160="No Dato",1,IF('Imputacion de Datos Indicador'!AB160&lt;&gt;"",1,0))</f>
        <v>0</v>
      </c>
      <c r="AC159" s="135">
        <f>IF('Datos de Indicador'!AC160="No Dato",1,IF('Imputacion de Datos Indicador'!AC160&lt;&gt;"",1,0))</f>
        <v>0</v>
      </c>
      <c r="AD159" s="135">
        <f>IF('Datos de Indicador'!AD160="No Dato",1,IF('Imputacion de Datos Indicador'!AD160&lt;&gt;"",1,0))</f>
        <v>0</v>
      </c>
      <c r="AE159" s="135">
        <f>IF('Datos de Indicador'!AE160="No Dato",1,IF('Imputacion de Datos Indicador'!AE160&lt;&gt;"",1,0))</f>
        <v>0</v>
      </c>
      <c r="AF159" s="135">
        <f>IF('Datos de Indicador'!AF160="No Dato",1,IF('Imputacion de Datos Indicador'!AF160&lt;&gt;"",1,0))</f>
        <v>0</v>
      </c>
      <c r="AG159" s="135">
        <f>IF('Datos de Indicador'!AG160="No Dato",1,IF('Imputacion de Datos Indicador'!AG160&lt;&gt;"",1,0))</f>
        <v>0</v>
      </c>
      <c r="AH159" s="135">
        <f>IF('Datos de Indicador'!AH160="No Dato",1,IF('Imputacion de Datos Indicador'!AH160&lt;&gt;"",1,0))</f>
        <v>0</v>
      </c>
      <c r="AI159" s="135">
        <f>IF('Datos de Indicador'!AI160="No Dato",1,IF('Imputacion de Datos Indicador'!AI160&lt;&gt;"",1,0))</f>
        <v>0</v>
      </c>
      <c r="AJ159" s="135">
        <f>IF('Datos de Indicador'!AJ160="No Dato",1,IF('Imputacion de Datos Indicador'!AJ160&lt;&gt;"",1,0))</f>
        <v>0</v>
      </c>
      <c r="AK159" s="135">
        <f>IF('Datos de Indicador'!AK160="No Dato",1,IF('Imputacion de Datos Indicador'!AK160&lt;&gt;"",1,0))</f>
        <v>0</v>
      </c>
      <c r="AL159" s="135">
        <f>IF('Datos de Indicador'!AL160="No Dato",1,IF('Imputacion de Datos Indicador'!AL160&lt;&gt;"",1,0))</f>
        <v>0</v>
      </c>
      <c r="AM159" s="204">
        <f t="shared" si="4"/>
        <v>0</v>
      </c>
      <c r="AN159" s="44">
        <f t="shared" si="5"/>
        <v>0</v>
      </c>
    </row>
    <row r="160" spans="1:40" x14ac:dyDescent="0.25">
      <c r="A160" s="138" t="s">
        <v>295</v>
      </c>
      <c r="B160" s="139" t="s">
        <v>303</v>
      </c>
      <c r="C160" s="140">
        <v>1013</v>
      </c>
      <c r="D160" s="135">
        <f>IF('Datos de Indicador'!D161="No Dato",1,IF('Imputacion de Datos Indicador'!D161&lt;&gt;"",1,0))</f>
        <v>0</v>
      </c>
      <c r="E160" s="135">
        <f>IF('Datos de Indicador'!E161="No Dato",1,IF('Imputacion de Datos Indicador'!E161&lt;&gt;"",1,0))</f>
        <v>0</v>
      </c>
      <c r="F160" s="135">
        <f>IF('Datos de Indicador'!F161="No Dato",1,IF('Imputacion de Datos Indicador'!F161&lt;&gt;"",1,0))</f>
        <v>0</v>
      </c>
      <c r="G160" s="135">
        <f>IF('Datos de Indicador'!G161="No Dato",1,IF('Imputacion de Datos Indicador'!G161&lt;&gt;"",1,0))</f>
        <v>0</v>
      </c>
      <c r="H160" s="135">
        <f>IF('Datos de Indicador'!H161="No Dato",1,IF('Imputacion de Datos Indicador'!H161&lt;&gt;"",1,0))</f>
        <v>0</v>
      </c>
      <c r="I160" s="135">
        <f>IF('Datos de Indicador'!I161="No Dato",1,IF('Imputacion de Datos Indicador'!I161&lt;&gt;"",1,0))</f>
        <v>0</v>
      </c>
      <c r="J160" s="135">
        <f>IF('Datos de Indicador'!J161="No Dato",1,IF('Imputacion de Datos Indicador'!J161&lt;&gt;"",1,0))</f>
        <v>0</v>
      </c>
      <c r="K160" s="135">
        <f>IF('Datos de Indicador'!K161="No Dato",1,IF('Imputacion de Datos Indicador'!K161&lt;&gt;"",1,0))</f>
        <v>0</v>
      </c>
      <c r="L160" s="135">
        <f>IF('Datos de Indicador'!L161="No Dato",1,IF('Imputacion de Datos Indicador'!L161&lt;&gt;"",1,0))</f>
        <v>0</v>
      </c>
      <c r="M160" s="135">
        <f>IF('Datos de Indicador'!M161="No Dato",1,IF('Imputacion de Datos Indicador'!M161&lt;&gt;"",1,0))</f>
        <v>0</v>
      </c>
      <c r="N160" s="135">
        <f>IF('Datos de Indicador'!N161="No Dato",1,IF('Imputacion de Datos Indicador'!N161&lt;&gt;"",1,0))</f>
        <v>0</v>
      </c>
      <c r="O160" s="135">
        <f>IF('Datos de Indicador'!O161="No Dato",1,IF('Imputacion de Datos Indicador'!O161&lt;&gt;"",1,0))</f>
        <v>0</v>
      </c>
      <c r="P160" s="135">
        <f>IF('Datos de Indicador'!P161="No Dato",1,IF('Imputacion de Datos Indicador'!P161&lt;&gt;"",1,0))</f>
        <v>0</v>
      </c>
      <c r="Q160" s="135">
        <f>IF('Datos de Indicador'!Q161="No Dato",1,IF('Imputacion de Datos Indicador'!Q161&lt;&gt;"",1,0))</f>
        <v>1</v>
      </c>
      <c r="R160" s="135">
        <f>IF('Datos de Indicador'!R161="No Dato",1,IF('Imputacion de Datos Indicador'!R161&lt;&gt;"",1,0))</f>
        <v>0</v>
      </c>
      <c r="S160" s="135">
        <f>IF('Datos de Indicador'!S161="No Dato",1,IF('Imputacion de Datos Indicador'!S161&lt;&gt;"",1,0))</f>
        <v>0</v>
      </c>
      <c r="T160" s="135">
        <f>IF('Datos de Indicador'!T161="No Dato",1,IF('Imputacion de Datos Indicador'!T161&lt;&gt;"",1,0))</f>
        <v>0</v>
      </c>
      <c r="U160" s="135">
        <f>IF('Datos de Indicador'!U161="No Dato",1,IF('Imputacion de Datos Indicador'!U161&lt;&gt;"",1,0))</f>
        <v>0</v>
      </c>
      <c r="V160" s="135">
        <f>IF('Datos de Indicador'!V161="No Dato",1,IF('Imputacion de Datos Indicador'!V161&lt;&gt;"",1,0))</f>
        <v>0</v>
      </c>
      <c r="W160" s="135">
        <f>IF('Datos de Indicador'!W161="No Dato",1,IF('Imputacion de Datos Indicador'!W161&lt;&gt;"",1,0))</f>
        <v>0</v>
      </c>
      <c r="X160" s="135">
        <f>IF('Datos de Indicador'!X161="No Dato",1,IF('Imputacion de Datos Indicador'!X161&lt;&gt;"",1,0))</f>
        <v>0</v>
      </c>
      <c r="Y160" s="135">
        <f>IF('Datos de Indicador'!Y161="No Dato",1,IF('Imputacion de Datos Indicador'!Y161&lt;&gt;"",1,0))</f>
        <v>0</v>
      </c>
      <c r="Z160" s="135">
        <f>IF('Datos de Indicador'!Z161="No Dato",1,IF('Imputacion de Datos Indicador'!Z161&lt;&gt;"",1,0))</f>
        <v>0</v>
      </c>
      <c r="AA160" s="135">
        <f>IF('Datos de Indicador'!AA161="No Dato",1,IF('Imputacion de Datos Indicador'!AA161&lt;&gt;"",1,0))</f>
        <v>0</v>
      </c>
      <c r="AB160" s="135">
        <f>IF('Datos de Indicador'!AB161="No Dato",1,IF('Imputacion de Datos Indicador'!AB161&lt;&gt;"",1,0))</f>
        <v>0</v>
      </c>
      <c r="AC160" s="135">
        <f>IF('Datos de Indicador'!AC161="No Dato",1,IF('Imputacion de Datos Indicador'!AC161&lt;&gt;"",1,0))</f>
        <v>0</v>
      </c>
      <c r="AD160" s="135">
        <f>IF('Datos de Indicador'!AD161="No Dato",1,IF('Imputacion de Datos Indicador'!AD161&lt;&gt;"",1,0))</f>
        <v>0</v>
      </c>
      <c r="AE160" s="135">
        <f>IF('Datos de Indicador'!AE161="No Dato",1,IF('Imputacion de Datos Indicador'!AE161&lt;&gt;"",1,0))</f>
        <v>0</v>
      </c>
      <c r="AF160" s="135">
        <f>IF('Datos de Indicador'!AF161="No Dato",1,IF('Imputacion de Datos Indicador'!AF161&lt;&gt;"",1,0))</f>
        <v>0</v>
      </c>
      <c r="AG160" s="135">
        <f>IF('Datos de Indicador'!AG161="No Dato",1,IF('Imputacion de Datos Indicador'!AG161&lt;&gt;"",1,0))</f>
        <v>0</v>
      </c>
      <c r="AH160" s="135">
        <f>IF('Datos de Indicador'!AH161="No Dato",1,IF('Imputacion de Datos Indicador'!AH161&lt;&gt;"",1,0))</f>
        <v>0</v>
      </c>
      <c r="AI160" s="135">
        <f>IF('Datos de Indicador'!AI161="No Dato",1,IF('Imputacion de Datos Indicador'!AI161&lt;&gt;"",1,0))</f>
        <v>0</v>
      </c>
      <c r="AJ160" s="135">
        <f>IF('Datos de Indicador'!AJ161="No Dato",1,IF('Imputacion de Datos Indicador'!AJ161&lt;&gt;"",1,0))</f>
        <v>0</v>
      </c>
      <c r="AK160" s="135">
        <f>IF('Datos de Indicador'!AK161="No Dato",1,IF('Imputacion de Datos Indicador'!AK161&lt;&gt;"",1,0))</f>
        <v>0</v>
      </c>
      <c r="AL160" s="135">
        <f>IF('Datos de Indicador'!AL161="No Dato",1,IF('Imputacion de Datos Indicador'!AL161&lt;&gt;"",1,0))</f>
        <v>0</v>
      </c>
      <c r="AM160" s="204">
        <f t="shared" si="4"/>
        <v>1</v>
      </c>
      <c r="AN160" s="44">
        <f t="shared" si="5"/>
        <v>2.8571428571428571E-2</v>
      </c>
    </row>
    <row r="161" spans="1:40" x14ac:dyDescent="0.25">
      <c r="A161" s="138" t="s">
        <v>295</v>
      </c>
      <c r="B161" s="139" t="s">
        <v>280</v>
      </c>
      <c r="C161" s="140">
        <v>1014</v>
      </c>
      <c r="D161" s="135">
        <f>IF('Datos de Indicador'!D162="No Dato",1,IF('Imputacion de Datos Indicador'!D162&lt;&gt;"",1,0))</f>
        <v>0</v>
      </c>
      <c r="E161" s="135">
        <f>IF('Datos de Indicador'!E162="No Dato",1,IF('Imputacion de Datos Indicador'!E162&lt;&gt;"",1,0))</f>
        <v>0</v>
      </c>
      <c r="F161" s="135">
        <f>IF('Datos de Indicador'!F162="No Dato",1,IF('Imputacion de Datos Indicador'!F162&lt;&gt;"",1,0))</f>
        <v>0</v>
      </c>
      <c r="G161" s="135">
        <f>IF('Datos de Indicador'!G162="No Dato",1,IF('Imputacion de Datos Indicador'!G162&lt;&gt;"",1,0))</f>
        <v>0</v>
      </c>
      <c r="H161" s="135">
        <f>IF('Datos de Indicador'!H162="No Dato",1,IF('Imputacion de Datos Indicador'!H162&lt;&gt;"",1,0))</f>
        <v>0</v>
      </c>
      <c r="I161" s="135">
        <f>IF('Datos de Indicador'!I162="No Dato",1,IF('Imputacion de Datos Indicador'!I162&lt;&gt;"",1,0))</f>
        <v>0</v>
      </c>
      <c r="J161" s="135">
        <f>IF('Datos de Indicador'!J162="No Dato",1,IF('Imputacion de Datos Indicador'!J162&lt;&gt;"",1,0))</f>
        <v>0</v>
      </c>
      <c r="K161" s="135">
        <f>IF('Datos de Indicador'!K162="No Dato",1,IF('Imputacion de Datos Indicador'!K162&lt;&gt;"",1,0))</f>
        <v>0</v>
      </c>
      <c r="L161" s="135">
        <f>IF('Datos de Indicador'!L162="No Dato",1,IF('Imputacion de Datos Indicador'!L162&lt;&gt;"",1,0))</f>
        <v>0</v>
      </c>
      <c r="M161" s="135">
        <f>IF('Datos de Indicador'!M162="No Dato",1,IF('Imputacion de Datos Indicador'!M162&lt;&gt;"",1,0))</f>
        <v>0</v>
      </c>
      <c r="N161" s="135">
        <f>IF('Datos de Indicador'!N162="No Dato",1,IF('Imputacion de Datos Indicador'!N162&lt;&gt;"",1,0))</f>
        <v>0</v>
      </c>
      <c r="O161" s="135">
        <f>IF('Datos de Indicador'!O162="No Dato",1,IF('Imputacion de Datos Indicador'!O162&lt;&gt;"",1,0))</f>
        <v>0</v>
      </c>
      <c r="P161" s="135">
        <f>IF('Datos de Indicador'!P162="No Dato",1,IF('Imputacion de Datos Indicador'!P162&lt;&gt;"",1,0))</f>
        <v>0</v>
      </c>
      <c r="Q161" s="135">
        <f>IF('Datos de Indicador'!Q162="No Dato",1,IF('Imputacion de Datos Indicador'!Q162&lt;&gt;"",1,0))</f>
        <v>1</v>
      </c>
      <c r="R161" s="135">
        <f>IF('Datos de Indicador'!R162="No Dato",1,IF('Imputacion de Datos Indicador'!R162&lt;&gt;"",1,0))</f>
        <v>0</v>
      </c>
      <c r="S161" s="135">
        <f>IF('Datos de Indicador'!S162="No Dato",1,IF('Imputacion de Datos Indicador'!S162&lt;&gt;"",1,0))</f>
        <v>0</v>
      </c>
      <c r="T161" s="135">
        <f>IF('Datos de Indicador'!T162="No Dato",1,IF('Imputacion de Datos Indicador'!T162&lt;&gt;"",1,0))</f>
        <v>0</v>
      </c>
      <c r="U161" s="135">
        <f>IF('Datos de Indicador'!U162="No Dato",1,IF('Imputacion de Datos Indicador'!U162&lt;&gt;"",1,0))</f>
        <v>0</v>
      </c>
      <c r="V161" s="135">
        <f>IF('Datos de Indicador'!V162="No Dato",1,IF('Imputacion de Datos Indicador'!V162&lt;&gt;"",1,0))</f>
        <v>0</v>
      </c>
      <c r="W161" s="135">
        <f>IF('Datos de Indicador'!W162="No Dato",1,IF('Imputacion de Datos Indicador'!W162&lt;&gt;"",1,0))</f>
        <v>0</v>
      </c>
      <c r="X161" s="135">
        <f>IF('Datos de Indicador'!X162="No Dato",1,IF('Imputacion de Datos Indicador'!X162&lt;&gt;"",1,0))</f>
        <v>0</v>
      </c>
      <c r="Y161" s="135">
        <f>IF('Datos de Indicador'!Y162="No Dato",1,IF('Imputacion de Datos Indicador'!Y162&lt;&gt;"",1,0))</f>
        <v>0</v>
      </c>
      <c r="Z161" s="135">
        <f>IF('Datos de Indicador'!Z162="No Dato",1,IF('Imputacion de Datos Indicador'!Z162&lt;&gt;"",1,0))</f>
        <v>0</v>
      </c>
      <c r="AA161" s="135">
        <f>IF('Datos de Indicador'!AA162="No Dato",1,IF('Imputacion de Datos Indicador'!AA162&lt;&gt;"",1,0))</f>
        <v>0</v>
      </c>
      <c r="AB161" s="135">
        <f>IF('Datos de Indicador'!AB162="No Dato",1,IF('Imputacion de Datos Indicador'!AB162&lt;&gt;"",1,0))</f>
        <v>0</v>
      </c>
      <c r="AC161" s="135">
        <f>IF('Datos de Indicador'!AC162="No Dato",1,IF('Imputacion de Datos Indicador'!AC162&lt;&gt;"",1,0))</f>
        <v>0</v>
      </c>
      <c r="AD161" s="135">
        <f>IF('Datos de Indicador'!AD162="No Dato",1,IF('Imputacion de Datos Indicador'!AD162&lt;&gt;"",1,0))</f>
        <v>0</v>
      </c>
      <c r="AE161" s="135">
        <f>IF('Datos de Indicador'!AE162="No Dato",1,IF('Imputacion de Datos Indicador'!AE162&lt;&gt;"",1,0))</f>
        <v>0</v>
      </c>
      <c r="AF161" s="135">
        <f>IF('Datos de Indicador'!AF162="No Dato",1,IF('Imputacion de Datos Indicador'!AF162&lt;&gt;"",1,0))</f>
        <v>0</v>
      </c>
      <c r="AG161" s="135">
        <f>IF('Datos de Indicador'!AG162="No Dato",1,IF('Imputacion de Datos Indicador'!AG162&lt;&gt;"",1,0))</f>
        <v>0</v>
      </c>
      <c r="AH161" s="135">
        <f>IF('Datos de Indicador'!AH162="No Dato",1,IF('Imputacion de Datos Indicador'!AH162&lt;&gt;"",1,0))</f>
        <v>0</v>
      </c>
      <c r="AI161" s="135">
        <f>IF('Datos de Indicador'!AI162="No Dato",1,IF('Imputacion de Datos Indicador'!AI162&lt;&gt;"",1,0))</f>
        <v>0</v>
      </c>
      <c r="AJ161" s="135">
        <f>IF('Datos de Indicador'!AJ162="No Dato",1,IF('Imputacion de Datos Indicador'!AJ162&lt;&gt;"",1,0))</f>
        <v>0</v>
      </c>
      <c r="AK161" s="135">
        <f>IF('Datos de Indicador'!AK162="No Dato",1,IF('Imputacion de Datos Indicador'!AK162&lt;&gt;"",1,0))</f>
        <v>0</v>
      </c>
      <c r="AL161" s="135">
        <f>IF('Datos de Indicador'!AL162="No Dato",1,IF('Imputacion de Datos Indicador'!AL162&lt;&gt;"",1,0))</f>
        <v>0</v>
      </c>
      <c r="AM161" s="204">
        <f t="shared" si="4"/>
        <v>1</v>
      </c>
      <c r="AN161" s="44">
        <f t="shared" si="5"/>
        <v>2.8571428571428571E-2</v>
      </c>
    </row>
    <row r="162" spans="1:40" x14ac:dyDescent="0.25">
      <c r="A162" s="138" t="s">
        <v>295</v>
      </c>
      <c r="B162" s="139" t="s">
        <v>282</v>
      </c>
      <c r="C162" s="140">
        <v>1015</v>
      </c>
      <c r="D162" s="135">
        <f>IF('Datos de Indicador'!D163="No Dato",1,IF('Imputacion de Datos Indicador'!D163&lt;&gt;"",1,0))</f>
        <v>0</v>
      </c>
      <c r="E162" s="135">
        <f>IF('Datos de Indicador'!E163="No Dato",1,IF('Imputacion de Datos Indicador'!E163&lt;&gt;"",1,0))</f>
        <v>0</v>
      </c>
      <c r="F162" s="135">
        <f>IF('Datos de Indicador'!F163="No Dato",1,IF('Imputacion de Datos Indicador'!F163&lt;&gt;"",1,0))</f>
        <v>0</v>
      </c>
      <c r="G162" s="135">
        <f>IF('Datos de Indicador'!G163="No Dato",1,IF('Imputacion de Datos Indicador'!G163&lt;&gt;"",1,0))</f>
        <v>0</v>
      </c>
      <c r="H162" s="135">
        <f>IF('Datos de Indicador'!H163="No Dato",1,IF('Imputacion de Datos Indicador'!H163&lt;&gt;"",1,0))</f>
        <v>0</v>
      </c>
      <c r="I162" s="135">
        <f>IF('Datos de Indicador'!I163="No Dato",1,IF('Imputacion de Datos Indicador'!I163&lt;&gt;"",1,0))</f>
        <v>0</v>
      </c>
      <c r="J162" s="135">
        <f>IF('Datos de Indicador'!J163="No Dato",1,IF('Imputacion de Datos Indicador'!J163&lt;&gt;"",1,0))</f>
        <v>0</v>
      </c>
      <c r="K162" s="135">
        <f>IF('Datos de Indicador'!K163="No Dato",1,IF('Imputacion de Datos Indicador'!K163&lt;&gt;"",1,0))</f>
        <v>0</v>
      </c>
      <c r="L162" s="135">
        <f>IF('Datos de Indicador'!L163="No Dato",1,IF('Imputacion de Datos Indicador'!L163&lt;&gt;"",1,0))</f>
        <v>0</v>
      </c>
      <c r="M162" s="135">
        <f>IF('Datos de Indicador'!M163="No Dato",1,IF('Imputacion de Datos Indicador'!M163&lt;&gt;"",1,0))</f>
        <v>0</v>
      </c>
      <c r="N162" s="135">
        <f>IF('Datos de Indicador'!N163="No Dato",1,IF('Imputacion de Datos Indicador'!N163&lt;&gt;"",1,0))</f>
        <v>0</v>
      </c>
      <c r="O162" s="135">
        <f>IF('Datos de Indicador'!O163="No Dato",1,IF('Imputacion de Datos Indicador'!O163&lt;&gt;"",1,0))</f>
        <v>0</v>
      </c>
      <c r="P162" s="135">
        <f>IF('Datos de Indicador'!P163="No Dato",1,IF('Imputacion de Datos Indicador'!P163&lt;&gt;"",1,0))</f>
        <v>0</v>
      </c>
      <c r="Q162" s="135">
        <f>IF('Datos de Indicador'!Q163="No Dato",1,IF('Imputacion de Datos Indicador'!Q163&lt;&gt;"",1,0))</f>
        <v>1</v>
      </c>
      <c r="R162" s="135">
        <f>IF('Datos de Indicador'!R163="No Dato",1,IF('Imputacion de Datos Indicador'!R163&lt;&gt;"",1,0))</f>
        <v>0</v>
      </c>
      <c r="S162" s="135">
        <f>IF('Datos de Indicador'!S163="No Dato",1,IF('Imputacion de Datos Indicador'!S163&lt;&gt;"",1,0))</f>
        <v>0</v>
      </c>
      <c r="T162" s="135">
        <f>IF('Datos de Indicador'!T163="No Dato",1,IF('Imputacion de Datos Indicador'!T163&lt;&gt;"",1,0))</f>
        <v>0</v>
      </c>
      <c r="U162" s="135">
        <f>IF('Datos de Indicador'!U163="No Dato",1,IF('Imputacion de Datos Indicador'!U163&lt;&gt;"",1,0))</f>
        <v>0</v>
      </c>
      <c r="V162" s="135">
        <f>IF('Datos de Indicador'!V163="No Dato",1,IF('Imputacion de Datos Indicador'!V163&lt;&gt;"",1,0))</f>
        <v>0</v>
      </c>
      <c r="W162" s="135">
        <f>IF('Datos de Indicador'!W163="No Dato",1,IF('Imputacion de Datos Indicador'!W163&lt;&gt;"",1,0))</f>
        <v>0</v>
      </c>
      <c r="X162" s="135">
        <f>IF('Datos de Indicador'!X163="No Dato",1,IF('Imputacion de Datos Indicador'!X163&lt;&gt;"",1,0))</f>
        <v>0</v>
      </c>
      <c r="Y162" s="135">
        <f>IF('Datos de Indicador'!Y163="No Dato",1,IF('Imputacion de Datos Indicador'!Y163&lt;&gt;"",1,0))</f>
        <v>0</v>
      </c>
      <c r="Z162" s="135">
        <f>IF('Datos de Indicador'!Z163="No Dato",1,IF('Imputacion de Datos Indicador'!Z163&lt;&gt;"",1,0))</f>
        <v>0</v>
      </c>
      <c r="AA162" s="135">
        <f>IF('Datos de Indicador'!AA163="No Dato",1,IF('Imputacion de Datos Indicador'!AA163&lt;&gt;"",1,0))</f>
        <v>0</v>
      </c>
      <c r="AB162" s="135">
        <f>IF('Datos de Indicador'!AB163="No Dato",1,IF('Imputacion de Datos Indicador'!AB163&lt;&gt;"",1,0))</f>
        <v>0</v>
      </c>
      <c r="AC162" s="135">
        <f>IF('Datos de Indicador'!AC163="No Dato",1,IF('Imputacion de Datos Indicador'!AC163&lt;&gt;"",1,0))</f>
        <v>0</v>
      </c>
      <c r="AD162" s="135">
        <f>IF('Datos de Indicador'!AD163="No Dato",1,IF('Imputacion de Datos Indicador'!AD163&lt;&gt;"",1,0))</f>
        <v>0</v>
      </c>
      <c r="AE162" s="135">
        <f>IF('Datos de Indicador'!AE163="No Dato",1,IF('Imputacion de Datos Indicador'!AE163&lt;&gt;"",1,0))</f>
        <v>0</v>
      </c>
      <c r="AF162" s="135">
        <f>IF('Datos de Indicador'!AF163="No Dato",1,IF('Imputacion de Datos Indicador'!AF163&lt;&gt;"",1,0))</f>
        <v>0</v>
      </c>
      <c r="AG162" s="135">
        <f>IF('Datos de Indicador'!AG163="No Dato",1,IF('Imputacion de Datos Indicador'!AG163&lt;&gt;"",1,0))</f>
        <v>0</v>
      </c>
      <c r="AH162" s="135">
        <f>IF('Datos de Indicador'!AH163="No Dato",1,IF('Imputacion de Datos Indicador'!AH163&lt;&gt;"",1,0))</f>
        <v>0</v>
      </c>
      <c r="AI162" s="135">
        <f>IF('Datos de Indicador'!AI163="No Dato",1,IF('Imputacion de Datos Indicador'!AI163&lt;&gt;"",1,0))</f>
        <v>0</v>
      </c>
      <c r="AJ162" s="135">
        <f>IF('Datos de Indicador'!AJ163="No Dato",1,IF('Imputacion de Datos Indicador'!AJ163&lt;&gt;"",1,0))</f>
        <v>0</v>
      </c>
      <c r="AK162" s="135">
        <f>IF('Datos de Indicador'!AK163="No Dato",1,IF('Imputacion de Datos Indicador'!AK163&lt;&gt;"",1,0))</f>
        <v>0</v>
      </c>
      <c r="AL162" s="135">
        <f>IF('Datos de Indicador'!AL163="No Dato",1,IF('Imputacion de Datos Indicador'!AL163&lt;&gt;"",1,0))</f>
        <v>0</v>
      </c>
      <c r="AM162" s="204">
        <f t="shared" si="4"/>
        <v>1</v>
      </c>
      <c r="AN162" s="44">
        <f t="shared" si="5"/>
        <v>2.8571428571428571E-2</v>
      </c>
    </row>
    <row r="163" spans="1:40" x14ac:dyDescent="0.25">
      <c r="A163" s="138" t="s">
        <v>295</v>
      </c>
      <c r="B163" s="139" t="s">
        <v>304</v>
      </c>
      <c r="C163" s="140">
        <v>1016</v>
      </c>
      <c r="D163" s="135">
        <f>IF('Datos de Indicador'!D164="No Dato",1,IF('Imputacion de Datos Indicador'!D164&lt;&gt;"",1,0))</f>
        <v>0</v>
      </c>
      <c r="E163" s="135">
        <f>IF('Datos de Indicador'!E164="No Dato",1,IF('Imputacion de Datos Indicador'!E164&lt;&gt;"",1,0))</f>
        <v>0</v>
      </c>
      <c r="F163" s="135">
        <f>IF('Datos de Indicador'!F164="No Dato",1,IF('Imputacion de Datos Indicador'!F164&lt;&gt;"",1,0))</f>
        <v>0</v>
      </c>
      <c r="G163" s="135">
        <f>IF('Datos de Indicador'!G164="No Dato",1,IF('Imputacion de Datos Indicador'!G164&lt;&gt;"",1,0))</f>
        <v>0</v>
      </c>
      <c r="H163" s="135">
        <f>IF('Datos de Indicador'!H164="No Dato",1,IF('Imputacion de Datos Indicador'!H164&lt;&gt;"",1,0))</f>
        <v>0</v>
      </c>
      <c r="I163" s="135">
        <f>IF('Datos de Indicador'!I164="No Dato",1,IF('Imputacion de Datos Indicador'!I164&lt;&gt;"",1,0))</f>
        <v>0</v>
      </c>
      <c r="J163" s="135">
        <f>IF('Datos de Indicador'!J164="No Dato",1,IF('Imputacion de Datos Indicador'!J164&lt;&gt;"",1,0))</f>
        <v>0</v>
      </c>
      <c r="K163" s="135">
        <f>IF('Datos de Indicador'!K164="No Dato",1,IF('Imputacion de Datos Indicador'!K164&lt;&gt;"",1,0))</f>
        <v>0</v>
      </c>
      <c r="L163" s="135">
        <f>IF('Datos de Indicador'!L164="No Dato",1,IF('Imputacion de Datos Indicador'!L164&lt;&gt;"",1,0))</f>
        <v>0</v>
      </c>
      <c r="M163" s="135">
        <f>IF('Datos de Indicador'!M164="No Dato",1,IF('Imputacion de Datos Indicador'!M164&lt;&gt;"",1,0))</f>
        <v>0</v>
      </c>
      <c r="N163" s="135">
        <f>IF('Datos de Indicador'!N164="No Dato",1,IF('Imputacion de Datos Indicador'!N164&lt;&gt;"",1,0))</f>
        <v>0</v>
      </c>
      <c r="O163" s="135">
        <f>IF('Datos de Indicador'!O164="No Dato",1,IF('Imputacion de Datos Indicador'!O164&lt;&gt;"",1,0))</f>
        <v>0</v>
      </c>
      <c r="P163" s="135">
        <f>IF('Datos de Indicador'!P164="No Dato",1,IF('Imputacion de Datos Indicador'!P164&lt;&gt;"",1,0))</f>
        <v>0</v>
      </c>
      <c r="Q163" s="135">
        <f>IF('Datos de Indicador'!Q164="No Dato",1,IF('Imputacion de Datos Indicador'!Q164&lt;&gt;"",1,0))</f>
        <v>0</v>
      </c>
      <c r="R163" s="135">
        <f>IF('Datos de Indicador'!R164="No Dato",1,IF('Imputacion de Datos Indicador'!R164&lt;&gt;"",1,0))</f>
        <v>0</v>
      </c>
      <c r="S163" s="135">
        <f>IF('Datos de Indicador'!S164="No Dato",1,IF('Imputacion de Datos Indicador'!S164&lt;&gt;"",1,0))</f>
        <v>0</v>
      </c>
      <c r="T163" s="135">
        <f>IF('Datos de Indicador'!T164="No Dato",1,IF('Imputacion de Datos Indicador'!T164&lt;&gt;"",1,0))</f>
        <v>0</v>
      </c>
      <c r="U163" s="135">
        <f>IF('Datos de Indicador'!U164="No Dato",1,IF('Imputacion de Datos Indicador'!U164&lt;&gt;"",1,0))</f>
        <v>0</v>
      </c>
      <c r="V163" s="135">
        <f>IF('Datos de Indicador'!V164="No Dato",1,IF('Imputacion de Datos Indicador'!V164&lt;&gt;"",1,0))</f>
        <v>0</v>
      </c>
      <c r="W163" s="135">
        <f>IF('Datos de Indicador'!W164="No Dato",1,IF('Imputacion de Datos Indicador'!W164&lt;&gt;"",1,0))</f>
        <v>0</v>
      </c>
      <c r="X163" s="135">
        <f>IF('Datos de Indicador'!X164="No Dato",1,IF('Imputacion de Datos Indicador'!X164&lt;&gt;"",1,0))</f>
        <v>0</v>
      </c>
      <c r="Y163" s="135">
        <f>IF('Datos de Indicador'!Y164="No Dato",1,IF('Imputacion de Datos Indicador'!Y164&lt;&gt;"",1,0))</f>
        <v>0</v>
      </c>
      <c r="Z163" s="135">
        <f>IF('Datos de Indicador'!Z164="No Dato",1,IF('Imputacion de Datos Indicador'!Z164&lt;&gt;"",1,0))</f>
        <v>0</v>
      </c>
      <c r="AA163" s="135">
        <f>IF('Datos de Indicador'!AA164="No Dato",1,IF('Imputacion de Datos Indicador'!AA164&lt;&gt;"",1,0))</f>
        <v>0</v>
      </c>
      <c r="AB163" s="135">
        <f>IF('Datos de Indicador'!AB164="No Dato",1,IF('Imputacion de Datos Indicador'!AB164&lt;&gt;"",1,0))</f>
        <v>0</v>
      </c>
      <c r="AC163" s="135">
        <f>IF('Datos de Indicador'!AC164="No Dato",1,IF('Imputacion de Datos Indicador'!AC164&lt;&gt;"",1,0))</f>
        <v>0</v>
      </c>
      <c r="AD163" s="135">
        <f>IF('Datos de Indicador'!AD164="No Dato",1,IF('Imputacion de Datos Indicador'!AD164&lt;&gt;"",1,0))</f>
        <v>0</v>
      </c>
      <c r="AE163" s="135">
        <f>IF('Datos de Indicador'!AE164="No Dato",1,IF('Imputacion de Datos Indicador'!AE164&lt;&gt;"",1,0))</f>
        <v>0</v>
      </c>
      <c r="AF163" s="135">
        <f>IF('Datos de Indicador'!AF164="No Dato",1,IF('Imputacion de Datos Indicador'!AF164&lt;&gt;"",1,0))</f>
        <v>0</v>
      </c>
      <c r="AG163" s="135">
        <f>IF('Datos de Indicador'!AG164="No Dato",1,IF('Imputacion de Datos Indicador'!AG164&lt;&gt;"",1,0))</f>
        <v>0</v>
      </c>
      <c r="AH163" s="135">
        <f>IF('Datos de Indicador'!AH164="No Dato",1,IF('Imputacion de Datos Indicador'!AH164&lt;&gt;"",1,0))</f>
        <v>0</v>
      </c>
      <c r="AI163" s="135">
        <f>IF('Datos de Indicador'!AI164="No Dato",1,IF('Imputacion de Datos Indicador'!AI164&lt;&gt;"",1,0))</f>
        <v>0</v>
      </c>
      <c r="AJ163" s="135">
        <f>IF('Datos de Indicador'!AJ164="No Dato",1,IF('Imputacion de Datos Indicador'!AJ164&lt;&gt;"",1,0))</f>
        <v>0</v>
      </c>
      <c r="AK163" s="135">
        <f>IF('Datos de Indicador'!AK164="No Dato",1,IF('Imputacion de Datos Indicador'!AK164&lt;&gt;"",1,0))</f>
        <v>0</v>
      </c>
      <c r="AL163" s="135">
        <f>IF('Datos de Indicador'!AL164="No Dato",1,IF('Imputacion de Datos Indicador'!AL164&lt;&gt;"",1,0))</f>
        <v>0</v>
      </c>
      <c r="AM163" s="204">
        <f t="shared" si="4"/>
        <v>0</v>
      </c>
      <c r="AN163" s="44">
        <f t="shared" si="5"/>
        <v>0</v>
      </c>
    </row>
    <row r="164" spans="1:40" x14ac:dyDescent="0.25">
      <c r="A164" s="138" t="s">
        <v>295</v>
      </c>
      <c r="B164" s="139" t="s">
        <v>305</v>
      </c>
      <c r="C164" s="140">
        <v>1017</v>
      </c>
      <c r="D164" s="135">
        <f>IF('Datos de Indicador'!D165="No Dato",1,IF('Imputacion de Datos Indicador'!D165&lt;&gt;"",1,0))</f>
        <v>0</v>
      </c>
      <c r="E164" s="135">
        <f>IF('Datos de Indicador'!E165="No Dato",1,IF('Imputacion de Datos Indicador'!E165&lt;&gt;"",1,0))</f>
        <v>0</v>
      </c>
      <c r="F164" s="135">
        <f>IF('Datos de Indicador'!F165="No Dato",1,IF('Imputacion de Datos Indicador'!F165&lt;&gt;"",1,0))</f>
        <v>0</v>
      </c>
      <c r="G164" s="135">
        <f>IF('Datos de Indicador'!G165="No Dato",1,IF('Imputacion de Datos Indicador'!G165&lt;&gt;"",1,0))</f>
        <v>0</v>
      </c>
      <c r="H164" s="135">
        <f>IF('Datos de Indicador'!H165="No Dato",1,IF('Imputacion de Datos Indicador'!H165&lt;&gt;"",1,0))</f>
        <v>0</v>
      </c>
      <c r="I164" s="135">
        <f>IF('Datos de Indicador'!I165="No Dato",1,IF('Imputacion de Datos Indicador'!I165&lt;&gt;"",1,0))</f>
        <v>0</v>
      </c>
      <c r="J164" s="135">
        <f>IF('Datos de Indicador'!J165="No Dato",1,IF('Imputacion de Datos Indicador'!J165&lt;&gt;"",1,0))</f>
        <v>0</v>
      </c>
      <c r="K164" s="135">
        <f>IF('Datos de Indicador'!K165="No Dato",1,IF('Imputacion de Datos Indicador'!K165&lt;&gt;"",1,0))</f>
        <v>0</v>
      </c>
      <c r="L164" s="135">
        <f>IF('Datos de Indicador'!L165="No Dato",1,IF('Imputacion de Datos Indicador'!L165&lt;&gt;"",1,0))</f>
        <v>0</v>
      </c>
      <c r="M164" s="135">
        <f>IF('Datos de Indicador'!M165="No Dato",1,IF('Imputacion de Datos Indicador'!M165&lt;&gt;"",1,0))</f>
        <v>0</v>
      </c>
      <c r="N164" s="135">
        <f>IF('Datos de Indicador'!N165="No Dato",1,IF('Imputacion de Datos Indicador'!N165&lt;&gt;"",1,0))</f>
        <v>0</v>
      </c>
      <c r="O164" s="135">
        <f>IF('Datos de Indicador'!O165="No Dato",1,IF('Imputacion de Datos Indicador'!O165&lt;&gt;"",1,0))</f>
        <v>0</v>
      </c>
      <c r="P164" s="135">
        <f>IF('Datos de Indicador'!P165="No Dato",1,IF('Imputacion de Datos Indicador'!P165&lt;&gt;"",1,0))</f>
        <v>0</v>
      </c>
      <c r="Q164" s="135">
        <f>IF('Datos de Indicador'!Q165="No Dato",1,IF('Imputacion de Datos Indicador'!Q165&lt;&gt;"",1,0))</f>
        <v>1</v>
      </c>
      <c r="R164" s="135">
        <f>IF('Datos de Indicador'!R165="No Dato",1,IF('Imputacion de Datos Indicador'!R165&lt;&gt;"",1,0))</f>
        <v>0</v>
      </c>
      <c r="S164" s="135">
        <f>IF('Datos de Indicador'!S165="No Dato",1,IF('Imputacion de Datos Indicador'!S165&lt;&gt;"",1,0))</f>
        <v>0</v>
      </c>
      <c r="T164" s="135">
        <f>IF('Datos de Indicador'!T165="No Dato",1,IF('Imputacion de Datos Indicador'!T165&lt;&gt;"",1,0))</f>
        <v>0</v>
      </c>
      <c r="U164" s="135">
        <f>IF('Datos de Indicador'!U165="No Dato",1,IF('Imputacion de Datos Indicador'!U165&lt;&gt;"",1,0))</f>
        <v>0</v>
      </c>
      <c r="V164" s="135">
        <f>IF('Datos de Indicador'!V165="No Dato",1,IF('Imputacion de Datos Indicador'!V165&lt;&gt;"",1,0))</f>
        <v>0</v>
      </c>
      <c r="W164" s="135">
        <f>IF('Datos de Indicador'!W165="No Dato",1,IF('Imputacion de Datos Indicador'!W165&lt;&gt;"",1,0))</f>
        <v>0</v>
      </c>
      <c r="X164" s="135">
        <f>IF('Datos de Indicador'!X165="No Dato",1,IF('Imputacion de Datos Indicador'!X165&lt;&gt;"",1,0))</f>
        <v>0</v>
      </c>
      <c r="Y164" s="135">
        <f>IF('Datos de Indicador'!Y165="No Dato",1,IF('Imputacion de Datos Indicador'!Y165&lt;&gt;"",1,0))</f>
        <v>0</v>
      </c>
      <c r="Z164" s="135">
        <f>IF('Datos de Indicador'!Z165="No Dato",1,IF('Imputacion de Datos Indicador'!Z165&lt;&gt;"",1,0))</f>
        <v>0</v>
      </c>
      <c r="AA164" s="135">
        <f>IF('Datos de Indicador'!AA165="No Dato",1,IF('Imputacion de Datos Indicador'!AA165&lt;&gt;"",1,0))</f>
        <v>0</v>
      </c>
      <c r="AB164" s="135">
        <f>IF('Datos de Indicador'!AB165="No Dato",1,IF('Imputacion de Datos Indicador'!AB165&lt;&gt;"",1,0))</f>
        <v>0</v>
      </c>
      <c r="AC164" s="135">
        <f>IF('Datos de Indicador'!AC165="No Dato",1,IF('Imputacion de Datos Indicador'!AC165&lt;&gt;"",1,0))</f>
        <v>0</v>
      </c>
      <c r="AD164" s="135">
        <f>IF('Datos de Indicador'!AD165="No Dato",1,IF('Imputacion de Datos Indicador'!AD165&lt;&gt;"",1,0))</f>
        <v>0</v>
      </c>
      <c r="AE164" s="135">
        <f>IF('Datos de Indicador'!AE165="No Dato",1,IF('Imputacion de Datos Indicador'!AE165&lt;&gt;"",1,0))</f>
        <v>0</v>
      </c>
      <c r="AF164" s="135">
        <f>IF('Datos de Indicador'!AF165="No Dato",1,IF('Imputacion de Datos Indicador'!AF165&lt;&gt;"",1,0))</f>
        <v>0</v>
      </c>
      <c r="AG164" s="135">
        <f>IF('Datos de Indicador'!AG165="No Dato",1,IF('Imputacion de Datos Indicador'!AG165&lt;&gt;"",1,0))</f>
        <v>0</v>
      </c>
      <c r="AH164" s="135">
        <f>IF('Datos de Indicador'!AH165="No Dato",1,IF('Imputacion de Datos Indicador'!AH165&lt;&gt;"",1,0))</f>
        <v>0</v>
      </c>
      <c r="AI164" s="135">
        <f>IF('Datos de Indicador'!AI165="No Dato",1,IF('Imputacion de Datos Indicador'!AI165&lt;&gt;"",1,0))</f>
        <v>0</v>
      </c>
      <c r="AJ164" s="135">
        <f>IF('Datos de Indicador'!AJ165="No Dato",1,IF('Imputacion de Datos Indicador'!AJ165&lt;&gt;"",1,0))</f>
        <v>0</v>
      </c>
      <c r="AK164" s="135">
        <f>IF('Datos de Indicador'!AK165="No Dato",1,IF('Imputacion de Datos Indicador'!AK165&lt;&gt;"",1,0))</f>
        <v>0</v>
      </c>
      <c r="AL164" s="135">
        <f>IF('Datos de Indicador'!AL165="No Dato",1,IF('Imputacion de Datos Indicador'!AL165&lt;&gt;"",1,0))</f>
        <v>0</v>
      </c>
      <c r="AM164" s="204">
        <f t="shared" si="4"/>
        <v>1</v>
      </c>
      <c r="AN164" s="44">
        <f t="shared" si="5"/>
        <v>2.8571428571428571E-2</v>
      </c>
    </row>
    <row r="165" spans="1:40" x14ac:dyDescent="0.25">
      <c r="A165" s="143" t="s">
        <v>306</v>
      </c>
      <c r="B165" s="145" t="s">
        <v>307</v>
      </c>
      <c r="C165" s="146">
        <v>1101</v>
      </c>
      <c r="D165" s="135">
        <f>IF('Datos de Indicador'!D166="No Dato",1,IF('Imputacion de Datos Indicador'!D166&lt;&gt;"",1,0))</f>
        <v>0</v>
      </c>
      <c r="E165" s="135">
        <f>IF('Datos de Indicador'!E166="No Dato",1,IF('Imputacion de Datos Indicador'!E166&lt;&gt;"",1,0))</f>
        <v>0</v>
      </c>
      <c r="F165" s="135">
        <f>IF('Datos de Indicador'!F166="No Dato",1,IF('Imputacion de Datos Indicador'!F166&lt;&gt;"",1,0))</f>
        <v>0</v>
      </c>
      <c r="G165" s="135">
        <f>IF('Datos de Indicador'!G166="No Dato",1,IF('Imputacion de Datos Indicador'!G166&lt;&gt;"",1,0))</f>
        <v>0</v>
      </c>
      <c r="H165" s="135">
        <f>IF('Datos de Indicador'!H166="No Dato",1,IF('Imputacion de Datos Indicador'!H166&lt;&gt;"",1,0))</f>
        <v>0</v>
      </c>
      <c r="I165" s="135">
        <f>IF('Datos de Indicador'!I166="No Dato",1,IF('Imputacion de Datos Indicador'!I166&lt;&gt;"",1,0))</f>
        <v>0</v>
      </c>
      <c r="J165" s="135">
        <f>IF('Datos de Indicador'!J166="No Dato",1,IF('Imputacion de Datos Indicador'!J166&lt;&gt;"",1,0))</f>
        <v>0</v>
      </c>
      <c r="K165" s="135">
        <f>IF('Datos de Indicador'!K166="No Dato",1,IF('Imputacion de Datos Indicador'!K166&lt;&gt;"",1,0))</f>
        <v>0</v>
      </c>
      <c r="L165" s="135">
        <f>IF('Datos de Indicador'!L166="No Dato",1,IF('Imputacion de Datos Indicador'!L166&lt;&gt;"",1,0))</f>
        <v>0</v>
      </c>
      <c r="M165" s="135">
        <f>IF('Datos de Indicador'!M166="No Dato",1,IF('Imputacion de Datos Indicador'!M166&lt;&gt;"",1,0))</f>
        <v>0</v>
      </c>
      <c r="N165" s="135">
        <f>IF('Datos de Indicador'!N166="No Dato",1,IF('Imputacion de Datos Indicador'!N166&lt;&gt;"",1,0))</f>
        <v>0</v>
      </c>
      <c r="O165" s="135">
        <f>IF('Datos de Indicador'!O166="No Dato",1,IF('Imputacion de Datos Indicador'!O166&lt;&gt;"",1,0))</f>
        <v>0</v>
      </c>
      <c r="P165" s="135">
        <f>IF('Datos de Indicador'!P166="No Dato",1,IF('Imputacion de Datos Indicador'!P166&lt;&gt;"",1,0))</f>
        <v>0</v>
      </c>
      <c r="Q165" s="135">
        <f>IF('Datos de Indicador'!Q166="No Dato",1,IF('Imputacion de Datos Indicador'!Q166&lt;&gt;"",1,0))</f>
        <v>0</v>
      </c>
      <c r="R165" s="135">
        <f>IF('Datos de Indicador'!R166="No Dato",1,IF('Imputacion de Datos Indicador'!R166&lt;&gt;"",1,0))</f>
        <v>0</v>
      </c>
      <c r="S165" s="135">
        <f>IF('Datos de Indicador'!S166="No Dato",1,IF('Imputacion de Datos Indicador'!S166&lt;&gt;"",1,0))</f>
        <v>0</v>
      </c>
      <c r="T165" s="135">
        <f>IF('Datos de Indicador'!T166="No Dato",1,IF('Imputacion de Datos Indicador'!T166&lt;&gt;"",1,0))</f>
        <v>0</v>
      </c>
      <c r="U165" s="135">
        <f>IF('Datos de Indicador'!U166="No Dato",1,IF('Imputacion de Datos Indicador'!U166&lt;&gt;"",1,0))</f>
        <v>0</v>
      </c>
      <c r="V165" s="135">
        <f>IF('Datos de Indicador'!V166="No Dato",1,IF('Imputacion de Datos Indicador'!V166&lt;&gt;"",1,0))</f>
        <v>0</v>
      </c>
      <c r="W165" s="135">
        <f>IF('Datos de Indicador'!W166="No Dato",1,IF('Imputacion de Datos Indicador'!W166&lt;&gt;"",1,0))</f>
        <v>0</v>
      </c>
      <c r="X165" s="135">
        <f>IF('Datos de Indicador'!X166="No Dato",1,IF('Imputacion de Datos Indicador'!X166&lt;&gt;"",1,0))</f>
        <v>0</v>
      </c>
      <c r="Y165" s="135">
        <f>IF('Datos de Indicador'!Y166="No Dato",1,IF('Imputacion de Datos Indicador'!Y166&lt;&gt;"",1,0))</f>
        <v>0</v>
      </c>
      <c r="Z165" s="135">
        <f>IF('Datos de Indicador'!Z166="No Dato",1,IF('Imputacion de Datos Indicador'!Z166&lt;&gt;"",1,0))</f>
        <v>0</v>
      </c>
      <c r="AA165" s="135">
        <f>IF('Datos de Indicador'!AA166="No Dato",1,IF('Imputacion de Datos Indicador'!AA166&lt;&gt;"",1,0))</f>
        <v>0</v>
      </c>
      <c r="AB165" s="135">
        <f>IF('Datos de Indicador'!AB166="No Dato",1,IF('Imputacion de Datos Indicador'!AB166&lt;&gt;"",1,0))</f>
        <v>0</v>
      </c>
      <c r="AC165" s="135">
        <f>IF('Datos de Indicador'!AC166="No Dato",1,IF('Imputacion de Datos Indicador'!AC166&lt;&gt;"",1,0))</f>
        <v>0</v>
      </c>
      <c r="AD165" s="135">
        <f>IF('Datos de Indicador'!AD166="No Dato",1,IF('Imputacion de Datos Indicador'!AD166&lt;&gt;"",1,0))</f>
        <v>0</v>
      </c>
      <c r="AE165" s="135">
        <f>IF('Datos de Indicador'!AE166="No Dato",1,IF('Imputacion de Datos Indicador'!AE166&lt;&gt;"",1,0))</f>
        <v>0</v>
      </c>
      <c r="AF165" s="135">
        <f>IF('Datos de Indicador'!AF166="No Dato",1,IF('Imputacion de Datos Indicador'!AF166&lt;&gt;"",1,0))</f>
        <v>0</v>
      </c>
      <c r="AG165" s="135">
        <f>IF('Datos de Indicador'!AG166="No Dato",1,IF('Imputacion de Datos Indicador'!AG166&lt;&gt;"",1,0))</f>
        <v>0</v>
      </c>
      <c r="AH165" s="135">
        <f>IF('Datos de Indicador'!AH166="No Dato",1,IF('Imputacion de Datos Indicador'!AH166&lt;&gt;"",1,0))</f>
        <v>0</v>
      </c>
      <c r="AI165" s="135">
        <f>IF('Datos de Indicador'!AI166="No Dato",1,IF('Imputacion de Datos Indicador'!AI166&lt;&gt;"",1,0))</f>
        <v>0</v>
      </c>
      <c r="AJ165" s="135">
        <f>IF('Datos de Indicador'!AJ166="No Dato",1,IF('Imputacion de Datos Indicador'!AJ166&lt;&gt;"",1,0))</f>
        <v>0</v>
      </c>
      <c r="AK165" s="135">
        <f>IF('Datos de Indicador'!AK166="No Dato",1,IF('Imputacion de Datos Indicador'!AK166&lt;&gt;"",1,0))</f>
        <v>0</v>
      </c>
      <c r="AL165" s="135">
        <f>IF('Datos de Indicador'!AL166="No Dato",1,IF('Imputacion de Datos Indicador'!AL166&lt;&gt;"",1,0))</f>
        <v>0</v>
      </c>
      <c r="AM165" s="204">
        <f t="shared" si="4"/>
        <v>0</v>
      </c>
      <c r="AN165" s="44">
        <f t="shared" si="5"/>
        <v>0</v>
      </c>
    </row>
    <row r="166" spans="1:40" x14ac:dyDescent="0.25">
      <c r="A166" s="143" t="s">
        <v>306</v>
      </c>
      <c r="B166" s="145" t="s">
        <v>308</v>
      </c>
      <c r="C166" s="146">
        <v>1102</v>
      </c>
      <c r="D166" s="135">
        <f>IF('Datos de Indicador'!D167="No Dato",1,IF('Imputacion de Datos Indicador'!D167&lt;&gt;"",1,0))</f>
        <v>0</v>
      </c>
      <c r="E166" s="135">
        <f>IF('Datos de Indicador'!E167="No Dato",1,IF('Imputacion de Datos Indicador'!E167&lt;&gt;"",1,0))</f>
        <v>0</v>
      </c>
      <c r="F166" s="135">
        <f>IF('Datos de Indicador'!F167="No Dato",1,IF('Imputacion de Datos Indicador'!F167&lt;&gt;"",1,0))</f>
        <v>0</v>
      </c>
      <c r="G166" s="135">
        <f>IF('Datos de Indicador'!G167="No Dato",1,IF('Imputacion de Datos Indicador'!G167&lt;&gt;"",1,0))</f>
        <v>0</v>
      </c>
      <c r="H166" s="135">
        <f>IF('Datos de Indicador'!H167="No Dato",1,IF('Imputacion de Datos Indicador'!H167&lt;&gt;"",1,0))</f>
        <v>0</v>
      </c>
      <c r="I166" s="135">
        <f>IF('Datos de Indicador'!I167="No Dato",1,IF('Imputacion de Datos Indicador'!I167&lt;&gt;"",1,0))</f>
        <v>0</v>
      </c>
      <c r="J166" s="135">
        <f>IF('Datos de Indicador'!J167="No Dato",1,IF('Imputacion de Datos Indicador'!J167&lt;&gt;"",1,0))</f>
        <v>0</v>
      </c>
      <c r="K166" s="135">
        <f>IF('Datos de Indicador'!K167="No Dato",1,IF('Imputacion de Datos Indicador'!K167&lt;&gt;"",1,0))</f>
        <v>0</v>
      </c>
      <c r="L166" s="135">
        <f>IF('Datos de Indicador'!L167="No Dato",1,IF('Imputacion de Datos Indicador'!L167&lt;&gt;"",1,0))</f>
        <v>0</v>
      </c>
      <c r="M166" s="135">
        <f>IF('Datos de Indicador'!M167="No Dato",1,IF('Imputacion de Datos Indicador'!M167&lt;&gt;"",1,0))</f>
        <v>0</v>
      </c>
      <c r="N166" s="135">
        <f>IF('Datos de Indicador'!N167="No Dato",1,IF('Imputacion de Datos Indicador'!N167&lt;&gt;"",1,0))</f>
        <v>0</v>
      </c>
      <c r="O166" s="135">
        <f>IF('Datos de Indicador'!O167="No Dato",1,IF('Imputacion de Datos Indicador'!O167&lt;&gt;"",1,0))</f>
        <v>0</v>
      </c>
      <c r="P166" s="135">
        <f>IF('Datos de Indicador'!P167="No Dato",1,IF('Imputacion de Datos Indicador'!P167&lt;&gt;"",1,0))</f>
        <v>0</v>
      </c>
      <c r="Q166" s="135">
        <f>IF('Datos de Indicador'!Q167="No Dato",1,IF('Imputacion de Datos Indicador'!Q167&lt;&gt;"",1,0))</f>
        <v>0</v>
      </c>
      <c r="R166" s="135">
        <f>IF('Datos de Indicador'!R167="No Dato",1,IF('Imputacion de Datos Indicador'!R167&lt;&gt;"",1,0))</f>
        <v>0</v>
      </c>
      <c r="S166" s="135">
        <f>IF('Datos de Indicador'!S167="No Dato",1,IF('Imputacion de Datos Indicador'!S167&lt;&gt;"",1,0))</f>
        <v>0</v>
      </c>
      <c r="T166" s="135">
        <f>IF('Datos de Indicador'!T167="No Dato",1,IF('Imputacion de Datos Indicador'!T167&lt;&gt;"",1,0))</f>
        <v>0</v>
      </c>
      <c r="U166" s="135">
        <f>IF('Datos de Indicador'!U167="No Dato",1,IF('Imputacion de Datos Indicador'!U167&lt;&gt;"",1,0))</f>
        <v>0</v>
      </c>
      <c r="V166" s="135">
        <f>IF('Datos de Indicador'!V167="No Dato",1,IF('Imputacion de Datos Indicador'!V167&lt;&gt;"",1,0))</f>
        <v>0</v>
      </c>
      <c r="W166" s="135">
        <f>IF('Datos de Indicador'!W167="No Dato",1,IF('Imputacion de Datos Indicador'!W167&lt;&gt;"",1,0))</f>
        <v>0</v>
      </c>
      <c r="X166" s="135">
        <f>IF('Datos de Indicador'!X167="No Dato",1,IF('Imputacion de Datos Indicador'!X167&lt;&gt;"",1,0))</f>
        <v>0</v>
      </c>
      <c r="Y166" s="135">
        <f>IF('Datos de Indicador'!Y167="No Dato",1,IF('Imputacion de Datos Indicador'!Y167&lt;&gt;"",1,0))</f>
        <v>0</v>
      </c>
      <c r="Z166" s="135">
        <f>IF('Datos de Indicador'!Z167="No Dato",1,IF('Imputacion de Datos Indicador'!Z167&lt;&gt;"",1,0))</f>
        <v>0</v>
      </c>
      <c r="AA166" s="135">
        <f>IF('Datos de Indicador'!AA167="No Dato",1,IF('Imputacion de Datos Indicador'!AA167&lt;&gt;"",1,0))</f>
        <v>0</v>
      </c>
      <c r="AB166" s="135">
        <f>IF('Datos de Indicador'!AB167="No Dato",1,IF('Imputacion de Datos Indicador'!AB167&lt;&gt;"",1,0))</f>
        <v>0</v>
      </c>
      <c r="AC166" s="135">
        <f>IF('Datos de Indicador'!AC167="No Dato",1,IF('Imputacion de Datos Indicador'!AC167&lt;&gt;"",1,0))</f>
        <v>0</v>
      </c>
      <c r="AD166" s="135">
        <f>IF('Datos de Indicador'!AD167="No Dato",1,IF('Imputacion de Datos Indicador'!AD167&lt;&gt;"",1,0))</f>
        <v>0</v>
      </c>
      <c r="AE166" s="135">
        <f>IF('Datos de Indicador'!AE167="No Dato",1,IF('Imputacion de Datos Indicador'!AE167&lt;&gt;"",1,0))</f>
        <v>0</v>
      </c>
      <c r="AF166" s="135">
        <f>IF('Datos de Indicador'!AF167="No Dato",1,IF('Imputacion de Datos Indicador'!AF167&lt;&gt;"",1,0))</f>
        <v>0</v>
      </c>
      <c r="AG166" s="135">
        <f>IF('Datos de Indicador'!AG167="No Dato",1,IF('Imputacion de Datos Indicador'!AG167&lt;&gt;"",1,0))</f>
        <v>0</v>
      </c>
      <c r="AH166" s="135">
        <f>IF('Datos de Indicador'!AH167="No Dato",1,IF('Imputacion de Datos Indicador'!AH167&lt;&gt;"",1,0))</f>
        <v>0</v>
      </c>
      <c r="AI166" s="135">
        <f>IF('Datos de Indicador'!AI167="No Dato",1,IF('Imputacion de Datos Indicador'!AI167&lt;&gt;"",1,0))</f>
        <v>0</v>
      </c>
      <c r="AJ166" s="135">
        <f>IF('Datos de Indicador'!AJ167="No Dato",1,IF('Imputacion de Datos Indicador'!AJ167&lt;&gt;"",1,0))</f>
        <v>0</v>
      </c>
      <c r="AK166" s="135">
        <f>IF('Datos de Indicador'!AK167="No Dato",1,IF('Imputacion de Datos Indicador'!AK167&lt;&gt;"",1,0))</f>
        <v>0</v>
      </c>
      <c r="AL166" s="135">
        <f>IF('Datos de Indicador'!AL167="No Dato",1,IF('Imputacion de Datos Indicador'!AL167&lt;&gt;"",1,0))</f>
        <v>0</v>
      </c>
      <c r="AM166" s="204">
        <f t="shared" si="4"/>
        <v>0</v>
      </c>
      <c r="AN166" s="44">
        <f t="shared" si="5"/>
        <v>0</v>
      </c>
    </row>
    <row r="167" spans="1:40" x14ac:dyDescent="0.25">
      <c r="A167" s="143" t="s">
        <v>306</v>
      </c>
      <c r="B167" s="145" t="s">
        <v>309</v>
      </c>
      <c r="C167" s="146">
        <v>1103</v>
      </c>
      <c r="D167" s="135">
        <f>IF('Datos de Indicador'!D168="No Dato",1,IF('Imputacion de Datos Indicador'!D168&lt;&gt;"",1,0))</f>
        <v>0</v>
      </c>
      <c r="E167" s="135">
        <f>IF('Datos de Indicador'!E168="No Dato",1,IF('Imputacion de Datos Indicador'!E168&lt;&gt;"",1,0))</f>
        <v>0</v>
      </c>
      <c r="F167" s="135">
        <f>IF('Datos de Indicador'!F168="No Dato",1,IF('Imputacion de Datos Indicador'!F168&lt;&gt;"",1,0))</f>
        <v>0</v>
      </c>
      <c r="G167" s="135">
        <f>IF('Datos de Indicador'!G168="No Dato",1,IF('Imputacion de Datos Indicador'!G168&lt;&gt;"",1,0))</f>
        <v>0</v>
      </c>
      <c r="H167" s="135">
        <f>IF('Datos de Indicador'!H168="No Dato",1,IF('Imputacion de Datos Indicador'!H168&lt;&gt;"",1,0))</f>
        <v>0</v>
      </c>
      <c r="I167" s="135">
        <f>IF('Datos de Indicador'!I168="No Dato",1,IF('Imputacion de Datos Indicador'!I168&lt;&gt;"",1,0))</f>
        <v>0</v>
      </c>
      <c r="J167" s="135">
        <f>IF('Datos de Indicador'!J168="No Dato",1,IF('Imputacion de Datos Indicador'!J168&lt;&gt;"",1,0))</f>
        <v>0</v>
      </c>
      <c r="K167" s="135">
        <f>IF('Datos de Indicador'!K168="No Dato",1,IF('Imputacion de Datos Indicador'!K168&lt;&gt;"",1,0))</f>
        <v>0</v>
      </c>
      <c r="L167" s="135">
        <f>IF('Datos de Indicador'!L168="No Dato",1,IF('Imputacion de Datos Indicador'!L168&lt;&gt;"",1,0))</f>
        <v>0</v>
      </c>
      <c r="M167" s="135">
        <f>IF('Datos de Indicador'!M168="No Dato",1,IF('Imputacion de Datos Indicador'!M168&lt;&gt;"",1,0))</f>
        <v>0</v>
      </c>
      <c r="N167" s="135">
        <f>IF('Datos de Indicador'!N168="No Dato",1,IF('Imputacion de Datos Indicador'!N168&lt;&gt;"",1,0))</f>
        <v>0</v>
      </c>
      <c r="O167" s="135">
        <f>IF('Datos de Indicador'!O168="No Dato",1,IF('Imputacion de Datos Indicador'!O168&lt;&gt;"",1,0))</f>
        <v>0</v>
      </c>
      <c r="P167" s="135">
        <f>IF('Datos de Indicador'!P168="No Dato",1,IF('Imputacion de Datos Indicador'!P168&lt;&gt;"",1,0))</f>
        <v>0</v>
      </c>
      <c r="Q167" s="135">
        <f>IF('Datos de Indicador'!Q168="No Dato",1,IF('Imputacion de Datos Indicador'!Q168&lt;&gt;"",1,0))</f>
        <v>0</v>
      </c>
      <c r="R167" s="135">
        <f>IF('Datos de Indicador'!R168="No Dato",1,IF('Imputacion de Datos Indicador'!R168&lt;&gt;"",1,0))</f>
        <v>0</v>
      </c>
      <c r="S167" s="135">
        <f>IF('Datos de Indicador'!S168="No Dato",1,IF('Imputacion de Datos Indicador'!S168&lt;&gt;"",1,0))</f>
        <v>0</v>
      </c>
      <c r="T167" s="135">
        <f>IF('Datos de Indicador'!T168="No Dato",1,IF('Imputacion de Datos Indicador'!T168&lt;&gt;"",1,0))</f>
        <v>0</v>
      </c>
      <c r="U167" s="135">
        <f>IF('Datos de Indicador'!U168="No Dato",1,IF('Imputacion de Datos Indicador'!U168&lt;&gt;"",1,0))</f>
        <v>0</v>
      </c>
      <c r="V167" s="135">
        <f>IF('Datos de Indicador'!V168="No Dato",1,IF('Imputacion de Datos Indicador'!V168&lt;&gt;"",1,0))</f>
        <v>0</v>
      </c>
      <c r="W167" s="135">
        <f>IF('Datos de Indicador'!W168="No Dato",1,IF('Imputacion de Datos Indicador'!W168&lt;&gt;"",1,0))</f>
        <v>1</v>
      </c>
      <c r="X167" s="135">
        <f>IF('Datos de Indicador'!X168="No Dato",1,IF('Imputacion de Datos Indicador'!X168&lt;&gt;"",1,0))</f>
        <v>0</v>
      </c>
      <c r="Y167" s="135">
        <f>IF('Datos de Indicador'!Y168="No Dato",1,IF('Imputacion de Datos Indicador'!Y168&lt;&gt;"",1,0))</f>
        <v>0</v>
      </c>
      <c r="Z167" s="135">
        <f>IF('Datos de Indicador'!Z168="No Dato",1,IF('Imputacion de Datos Indicador'!Z168&lt;&gt;"",1,0))</f>
        <v>0</v>
      </c>
      <c r="AA167" s="135">
        <f>IF('Datos de Indicador'!AA168="No Dato",1,IF('Imputacion de Datos Indicador'!AA168&lt;&gt;"",1,0))</f>
        <v>0</v>
      </c>
      <c r="AB167" s="135">
        <f>IF('Datos de Indicador'!AB168="No Dato",1,IF('Imputacion de Datos Indicador'!AB168&lt;&gt;"",1,0))</f>
        <v>0</v>
      </c>
      <c r="AC167" s="135">
        <f>IF('Datos de Indicador'!AC168="No Dato",1,IF('Imputacion de Datos Indicador'!AC168&lt;&gt;"",1,0))</f>
        <v>0</v>
      </c>
      <c r="AD167" s="135">
        <f>IF('Datos de Indicador'!AD168="No Dato",1,IF('Imputacion de Datos Indicador'!AD168&lt;&gt;"",1,0))</f>
        <v>0</v>
      </c>
      <c r="AE167" s="135">
        <f>IF('Datos de Indicador'!AE168="No Dato",1,IF('Imputacion de Datos Indicador'!AE168&lt;&gt;"",1,0))</f>
        <v>0</v>
      </c>
      <c r="AF167" s="135">
        <f>IF('Datos de Indicador'!AF168="No Dato",1,IF('Imputacion de Datos Indicador'!AF168&lt;&gt;"",1,0))</f>
        <v>0</v>
      </c>
      <c r="AG167" s="135">
        <f>IF('Datos de Indicador'!AG168="No Dato",1,IF('Imputacion de Datos Indicador'!AG168&lt;&gt;"",1,0))</f>
        <v>0</v>
      </c>
      <c r="AH167" s="135">
        <f>IF('Datos de Indicador'!AH168="No Dato",1,IF('Imputacion de Datos Indicador'!AH168&lt;&gt;"",1,0))</f>
        <v>0</v>
      </c>
      <c r="AI167" s="135">
        <f>IF('Datos de Indicador'!AI168="No Dato",1,IF('Imputacion de Datos Indicador'!AI168&lt;&gt;"",1,0))</f>
        <v>0</v>
      </c>
      <c r="AJ167" s="135">
        <f>IF('Datos de Indicador'!AJ168="No Dato",1,IF('Imputacion de Datos Indicador'!AJ168&lt;&gt;"",1,0))</f>
        <v>0</v>
      </c>
      <c r="AK167" s="135">
        <f>IF('Datos de Indicador'!AK168="No Dato",1,IF('Imputacion de Datos Indicador'!AK168&lt;&gt;"",1,0))</f>
        <v>0</v>
      </c>
      <c r="AL167" s="135">
        <f>IF('Datos de Indicador'!AL168="No Dato",1,IF('Imputacion de Datos Indicador'!AL168&lt;&gt;"",1,0))</f>
        <v>0</v>
      </c>
      <c r="AM167" s="204">
        <f t="shared" si="4"/>
        <v>1</v>
      </c>
      <c r="AN167" s="44">
        <f t="shared" si="5"/>
        <v>2.8571428571428571E-2</v>
      </c>
    </row>
    <row r="168" spans="1:40" x14ac:dyDescent="0.25">
      <c r="A168" s="143" t="s">
        <v>306</v>
      </c>
      <c r="B168" s="145" t="s">
        <v>310</v>
      </c>
      <c r="C168" s="146">
        <v>1104</v>
      </c>
      <c r="D168" s="135">
        <f>IF('Datos de Indicador'!D169="No Dato",1,IF('Imputacion de Datos Indicador'!D169&lt;&gt;"",1,0))</f>
        <v>0</v>
      </c>
      <c r="E168" s="135">
        <f>IF('Datos de Indicador'!E169="No Dato",1,IF('Imputacion de Datos Indicador'!E169&lt;&gt;"",1,0))</f>
        <v>0</v>
      </c>
      <c r="F168" s="135">
        <f>IF('Datos de Indicador'!F169="No Dato",1,IF('Imputacion de Datos Indicador'!F169&lt;&gt;"",1,0))</f>
        <v>0</v>
      </c>
      <c r="G168" s="135">
        <f>IF('Datos de Indicador'!G169="No Dato",1,IF('Imputacion de Datos Indicador'!G169&lt;&gt;"",1,0))</f>
        <v>0</v>
      </c>
      <c r="H168" s="135">
        <f>IF('Datos de Indicador'!H169="No Dato",1,IF('Imputacion de Datos Indicador'!H169&lt;&gt;"",1,0))</f>
        <v>0</v>
      </c>
      <c r="I168" s="135">
        <f>IF('Datos de Indicador'!I169="No Dato",1,IF('Imputacion de Datos Indicador'!I169&lt;&gt;"",1,0))</f>
        <v>0</v>
      </c>
      <c r="J168" s="135">
        <f>IF('Datos de Indicador'!J169="No Dato",1,IF('Imputacion de Datos Indicador'!J169&lt;&gt;"",1,0))</f>
        <v>0</v>
      </c>
      <c r="K168" s="135">
        <f>IF('Datos de Indicador'!K169="No Dato",1,IF('Imputacion de Datos Indicador'!K169&lt;&gt;"",1,0))</f>
        <v>0</v>
      </c>
      <c r="L168" s="135">
        <f>IF('Datos de Indicador'!L169="No Dato",1,IF('Imputacion de Datos Indicador'!L169&lt;&gt;"",1,0))</f>
        <v>0</v>
      </c>
      <c r="M168" s="135">
        <f>IF('Datos de Indicador'!M169="No Dato",1,IF('Imputacion de Datos Indicador'!M169&lt;&gt;"",1,0))</f>
        <v>0</v>
      </c>
      <c r="N168" s="135">
        <f>IF('Datos de Indicador'!N169="No Dato",1,IF('Imputacion de Datos Indicador'!N169&lt;&gt;"",1,0))</f>
        <v>0</v>
      </c>
      <c r="O168" s="135">
        <f>IF('Datos de Indicador'!O169="No Dato",1,IF('Imputacion de Datos Indicador'!O169&lt;&gt;"",1,0))</f>
        <v>0</v>
      </c>
      <c r="P168" s="135">
        <f>IF('Datos de Indicador'!P169="No Dato",1,IF('Imputacion de Datos Indicador'!P169&lt;&gt;"",1,0))</f>
        <v>0</v>
      </c>
      <c r="Q168" s="135">
        <f>IF('Datos de Indicador'!Q169="No Dato",1,IF('Imputacion de Datos Indicador'!Q169&lt;&gt;"",1,0))</f>
        <v>0</v>
      </c>
      <c r="R168" s="135">
        <f>IF('Datos de Indicador'!R169="No Dato",1,IF('Imputacion de Datos Indicador'!R169&lt;&gt;"",1,0))</f>
        <v>0</v>
      </c>
      <c r="S168" s="135">
        <f>IF('Datos de Indicador'!S169="No Dato",1,IF('Imputacion de Datos Indicador'!S169&lt;&gt;"",1,0))</f>
        <v>0</v>
      </c>
      <c r="T168" s="135">
        <f>IF('Datos de Indicador'!T169="No Dato",1,IF('Imputacion de Datos Indicador'!T169&lt;&gt;"",1,0))</f>
        <v>0</v>
      </c>
      <c r="U168" s="135">
        <f>IF('Datos de Indicador'!U169="No Dato",1,IF('Imputacion de Datos Indicador'!U169&lt;&gt;"",1,0))</f>
        <v>0</v>
      </c>
      <c r="V168" s="135">
        <f>IF('Datos de Indicador'!V169="No Dato",1,IF('Imputacion de Datos Indicador'!V169&lt;&gt;"",1,0))</f>
        <v>0</v>
      </c>
      <c r="W168" s="135">
        <f>IF('Datos de Indicador'!W169="No Dato",1,IF('Imputacion de Datos Indicador'!W169&lt;&gt;"",1,0))</f>
        <v>0</v>
      </c>
      <c r="X168" s="135">
        <f>IF('Datos de Indicador'!X169="No Dato",1,IF('Imputacion de Datos Indicador'!X169&lt;&gt;"",1,0))</f>
        <v>0</v>
      </c>
      <c r="Y168" s="135">
        <f>IF('Datos de Indicador'!Y169="No Dato",1,IF('Imputacion de Datos Indicador'!Y169&lt;&gt;"",1,0))</f>
        <v>0</v>
      </c>
      <c r="Z168" s="135">
        <f>IF('Datos de Indicador'!Z169="No Dato",1,IF('Imputacion de Datos Indicador'!Z169&lt;&gt;"",1,0))</f>
        <v>0</v>
      </c>
      <c r="AA168" s="135">
        <f>IF('Datos de Indicador'!AA169="No Dato",1,IF('Imputacion de Datos Indicador'!AA169&lt;&gt;"",1,0))</f>
        <v>0</v>
      </c>
      <c r="AB168" s="135">
        <f>IF('Datos de Indicador'!AB169="No Dato",1,IF('Imputacion de Datos Indicador'!AB169&lt;&gt;"",1,0))</f>
        <v>0</v>
      </c>
      <c r="AC168" s="135">
        <f>IF('Datos de Indicador'!AC169="No Dato",1,IF('Imputacion de Datos Indicador'!AC169&lt;&gt;"",1,0))</f>
        <v>0</v>
      </c>
      <c r="AD168" s="135">
        <f>IF('Datos de Indicador'!AD169="No Dato",1,IF('Imputacion de Datos Indicador'!AD169&lt;&gt;"",1,0))</f>
        <v>0</v>
      </c>
      <c r="AE168" s="135">
        <f>IF('Datos de Indicador'!AE169="No Dato",1,IF('Imputacion de Datos Indicador'!AE169&lt;&gt;"",1,0))</f>
        <v>0</v>
      </c>
      <c r="AF168" s="135">
        <f>IF('Datos de Indicador'!AF169="No Dato",1,IF('Imputacion de Datos Indicador'!AF169&lt;&gt;"",1,0))</f>
        <v>0</v>
      </c>
      <c r="AG168" s="135">
        <f>IF('Datos de Indicador'!AG169="No Dato",1,IF('Imputacion de Datos Indicador'!AG169&lt;&gt;"",1,0))</f>
        <v>0</v>
      </c>
      <c r="AH168" s="135">
        <f>IF('Datos de Indicador'!AH169="No Dato",1,IF('Imputacion de Datos Indicador'!AH169&lt;&gt;"",1,0))</f>
        <v>0</v>
      </c>
      <c r="AI168" s="135">
        <f>IF('Datos de Indicador'!AI169="No Dato",1,IF('Imputacion de Datos Indicador'!AI169&lt;&gt;"",1,0))</f>
        <v>0</v>
      </c>
      <c r="AJ168" s="135">
        <f>IF('Datos de Indicador'!AJ169="No Dato",1,IF('Imputacion de Datos Indicador'!AJ169&lt;&gt;"",1,0))</f>
        <v>0</v>
      </c>
      <c r="AK168" s="135">
        <f>IF('Datos de Indicador'!AK169="No Dato",1,IF('Imputacion de Datos Indicador'!AK169&lt;&gt;"",1,0))</f>
        <v>0</v>
      </c>
      <c r="AL168" s="135">
        <f>IF('Datos de Indicador'!AL169="No Dato",1,IF('Imputacion de Datos Indicador'!AL169&lt;&gt;"",1,0))</f>
        <v>0</v>
      </c>
      <c r="AM168" s="204">
        <f t="shared" si="4"/>
        <v>0</v>
      </c>
      <c r="AN168" s="44">
        <f t="shared" si="5"/>
        <v>0</v>
      </c>
    </row>
    <row r="169" spans="1:40" x14ac:dyDescent="0.25">
      <c r="A169" s="138" t="s">
        <v>311</v>
      </c>
      <c r="B169" s="139" t="s">
        <v>311</v>
      </c>
      <c r="C169" s="140">
        <v>1201</v>
      </c>
      <c r="D169" s="135">
        <f>IF('Datos de Indicador'!D170="No Dato",1,IF('Imputacion de Datos Indicador'!D170&lt;&gt;"",1,0))</f>
        <v>0</v>
      </c>
      <c r="E169" s="135">
        <f>IF('Datos de Indicador'!E170="No Dato",1,IF('Imputacion de Datos Indicador'!E170&lt;&gt;"",1,0))</f>
        <v>0</v>
      </c>
      <c r="F169" s="135">
        <f>IF('Datos de Indicador'!F170="No Dato",1,IF('Imputacion de Datos Indicador'!F170&lt;&gt;"",1,0))</f>
        <v>0</v>
      </c>
      <c r="G169" s="135">
        <f>IF('Datos de Indicador'!G170="No Dato",1,IF('Imputacion de Datos Indicador'!G170&lt;&gt;"",1,0))</f>
        <v>0</v>
      </c>
      <c r="H169" s="135">
        <f>IF('Datos de Indicador'!H170="No Dato",1,IF('Imputacion de Datos Indicador'!H170&lt;&gt;"",1,0))</f>
        <v>0</v>
      </c>
      <c r="I169" s="135">
        <f>IF('Datos de Indicador'!I170="No Dato",1,IF('Imputacion de Datos Indicador'!I170&lt;&gt;"",1,0))</f>
        <v>0</v>
      </c>
      <c r="J169" s="135">
        <f>IF('Datos de Indicador'!J170="No Dato",1,IF('Imputacion de Datos Indicador'!J170&lt;&gt;"",1,0))</f>
        <v>1</v>
      </c>
      <c r="K169" s="135">
        <f>IF('Datos de Indicador'!K170="No Dato",1,IF('Imputacion de Datos Indicador'!K170&lt;&gt;"",1,0))</f>
        <v>0</v>
      </c>
      <c r="L169" s="135">
        <f>IF('Datos de Indicador'!L170="No Dato",1,IF('Imputacion de Datos Indicador'!L170&lt;&gt;"",1,0))</f>
        <v>0</v>
      </c>
      <c r="M169" s="135">
        <f>IF('Datos de Indicador'!M170="No Dato",1,IF('Imputacion de Datos Indicador'!M170&lt;&gt;"",1,0))</f>
        <v>0</v>
      </c>
      <c r="N169" s="135">
        <f>IF('Datos de Indicador'!N170="No Dato",1,IF('Imputacion de Datos Indicador'!N170&lt;&gt;"",1,0))</f>
        <v>0</v>
      </c>
      <c r="O169" s="135">
        <f>IF('Datos de Indicador'!O170="No Dato",1,IF('Imputacion de Datos Indicador'!O170&lt;&gt;"",1,0))</f>
        <v>0</v>
      </c>
      <c r="P169" s="135">
        <f>IF('Datos de Indicador'!P170="No Dato",1,IF('Imputacion de Datos Indicador'!P170&lt;&gt;"",1,0))</f>
        <v>0</v>
      </c>
      <c r="Q169" s="135">
        <f>IF('Datos de Indicador'!Q170="No Dato",1,IF('Imputacion de Datos Indicador'!Q170&lt;&gt;"",1,0))</f>
        <v>0</v>
      </c>
      <c r="R169" s="135">
        <f>IF('Datos de Indicador'!R170="No Dato",1,IF('Imputacion de Datos Indicador'!R170&lt;&gt;"",1,0))</f>
        <v>0</v>
      </c>
      <c r="S169" s="135">
        <f>IF('Datos de Indicador'!S170="No Dato",1,IF('Imputacion de Datos Indicador'!S170&lt;&gt;"",1,0))</f>
        <v>0</v>
      </c>
      <c r="T169" s="135">
        <f>IF('Datos de Indicador'!T170="No Dato",1,IF('Imputacion de Datos Indicador'!T170&lt;&gt;"",1,0))</f>
        <v>0</v>
      </c>
      <c r="U169" s="135">
        <f>IF('Datos de Indicador'!U170="No Dato",1,IF('Imputacion de Datos Indicador'!U170&lt;&gt;"",1,0))</f>
        <v>0</v>
      </c>
      <c r="V169" s="135">
        <f>IF('Datos de Indicador'!V170="No Dato",1,IF('Imputacion de Datos Indicador'!V170&lt;&gt;"",1,0))</f>
        <v>0</v>
      </c>
      <c r="W169" s="135">
        <f>IF('Datos de Indicador'!W170="No Dato",1,IF('Imputacion de Datos Indicador'!W170&lt;&gt;"",1,0))</f>
        <v>0</v>
      </c>
      <c r="X169" s="135">
        <f>IF('Datos de Indicador'!X170="No Dato",1,IF('Imputacion de Datos Indicador'!X170&lt;&gt;"",1,0))</f>
        <v>0</v>
      </c>
      <c r="Y169" s="135">
        <f>IF('Datos de Indicador'!Y170="No Dato",1,IF('Imputacion de Datos Indicador'!Y170&lt;&gt;"",1,0))</f>
        <v>0</v>
      </c>
      <c r="Z169" s="135">
        <f>IF('Datos de Indicador'!Z170="No Dato",1,IF('Imputacion de Datos Indicador'!Z170&lt;&gt;"",1,0))</f>
        <v>0</v>
      </c>
      <c r="AA169" s="135">
        <f>IF('Datos de Indicador'!AA170="No Dato",1,IF('Imputacion de Datos Indicador'!AA170&lt;&gt;"",1,0))</f>
        <v>0</v>
      </c>
      <c r="AB169" s="135">
        <f>IF('Datos de Indicador'!AB170="No Dato",1,IF('Imputacion de Datos Indicador'!AB170&lt;&gt;"",1,0))</f>
        <v>0</v>
      </c>
      <c r="AC169" s="135">
        <f>IF('Datos de Indicador'!AC170="No Dato",1,IF('Imputacion de Datos Indicador'!AC170&lt;&gt;"",1,0))</f>
        <v>0</v>
      </c>
      <c r="AD169" s="135">
        <f>IF('Datos de Indicador'!AD170="No Dato",1,IF('Imputacion de Datos Indicador'!AD170&lt;&gt;"",1,0))</f>
        <v>0</v>
      </c>
      <c r="AE169" s="135">
        <f>IF('Datos de Indicador'!AE170="No Dato",1,IF('Imputacion de Datos Indicador'!AE170&lt;&gt;"",1,0))</f>
        <v>0</v>
      </c>
      <c r="AF169" s="135">
        <f>IF('Datos de Indicador'!AF170="No Dato",1,IF('Imputacion de Datos Indicador'!AF170&lt;&gt;"",1,0))</f>
        <v>0</v>
      </c>
      <c r="AG169" s="135">
        <f>IF('Datos de Indicador'!AG170="No Dato",1,IF('Imputacion de Datos Indicador'!AG170&lt;&gt;"",1,0))</f>
        <v>0</v>
      </c>
      <c r="AH169" s="135">
        <f>IF('Datos de Indicador'!AH170="No Dato",1,IF('Imputacion de Datos Indicador'!AH170&lt;&gt;"",1,0))</f>
        <v>0</v>
      </c>
      <c r="AI169" s="135">
        <f>IF('Datos de Indicador'!AI170="No Dato",1,IF('Imputacion de Datos Indicador'!AI170&lt;&gt;"",1,0))</f>
        <v>0</v>
      </c>
      <c r="AJ169" s="135">
        <f>IF('Datos de Indicador'!AJ170="No Dato",1,IF('Imputacion de Datos Indicador'!AJ170&lt;&gt;"",1,0))</f>
        <v>0</v>
      </c>
      <c r="AK169" s="135">
        <f>IF('Datos de Indicador'!AK170="No Dato",1,IF('Imputacion de Datos Indicador'!AK170&lt;&gt;"",1,0))</f>
        <v>0</v>
      </c>
      <c r="AL169" s="135">
        <f>IF('Datos de Indicador'!AL170="No Dato",1,IF('Imputacion de Datos Indicador'!AL170&lt;&gt;"",1,0))</f>
        <v>0</v>
      </c>
      <c r="AM169" s="204">
        <f t="shared" si="4"/>
        <v>1</v>
      </c>
      <c r="AN169" s="44">
        <f t="shared" si="5"/>
        <v>2.8571428571428571E-2</v>
      </c>
    </row>
    <row r="170" spans="1:40" x14ac:dyDescent="0.25">
      <c r="A170" s="138" t="s">
        <v>311</v>
      </c>
      <c r="B170" s="139" t="s">
        <v>312</v>
      </c>
      <c r="C170" s="140">
        <v>1202</v>
      </c>
      <c r="D170" s="135">
        <f>IF('Datos de Indicador'!D171="No Dato",1,IF('Imputacion de Datos Indicador'!D171&lt;&gt;"",1,0))</f>
        <v>0</v>
      </c>
      <c r="E170" s="135">
        <f>IF('Datos de Indicador'!E171="No Dato",1,IF('Imputacion de Datos Indicador'!E171&lt;&gt;"",1,0))</f>
        <v>0</v>
      </c>
      <c r="F170" s="135">
        <f>IF('Datos de Indicador'!F171="No Dato",1,IF('Imputacion de Datos Indicador'!F171&lt;&gt;"",1,0))</f>
        <v>0</v>
      </c>
      <c r="G170" s="135">
        <f>IF('Datos de Indicador'!G171="No Dato",1,IF('Imputacion de Datos Indicador'!G171&lt;&gt;"",1,0))</f>
        <v>0</v>
      </c>
      <c r="H170" s="135">
        <f>IF('Datos de Indicador'!H171="No Dato",1,IF('Imputacion de Datos Indicador'!H171&lt;&gt;"",1,0))</f>
        <v>0</v>
      </c>
      <c r="I170" s="135">
        <f>IF('Datos de Indicador'!I171="No Dato",1,IF('Imputacion de Datos Indicador'!I171&lt;&gt;"",1,0))</f>
        <v>0</v>
      </c>
      <c r="J170" s="135">
        <f>IF('Datos de Indicador'!J171="No Dato",1,IF('Imputacion de Datos Indicador'!J171&lt;&gt;"",1,0))</f>
        <v>0</v>
      </c>
      <c r="K170" s="135">
        <f>IF('Datos de Indicador'!K171="No Dato",1,IF('Imputacion de Datos Indicador'!K171&lt;&gt;"",1,0))</f>
        <v>0</v>
      </c>
      <c r="L170" s="135">
        <f>IF('Datos de Indicador'!L171="No Dato",1,IF('Imputacion de Datos Indicador'!L171&lt;&gt;"",1,0))</f>
        <v>0</v>
      </c>
      <c r="M170" s="135">
        <f>IF('Datos de Indicador'!M171="No Dato",1,IF('Imputacion de Datos Indicador'!M171&lt;&gt;"",1,0))</f>
        <v>0</v>
      </c>
      <c r="N170" s="135">
        <f>IF('Datos de Indicador'!N171="No Dato",1,IF('Imputacion de Datos Indicador'!N171&lt;&gt;"",1,0))</f>
        <v>0</v>
      </c>
      <c r="O170" s="135">
        <f>IF('Datos de Indicador'!O171="No Dato",1,IF('Imputacion de Datos Indicador'!O171&lt;&gt;"",1,0))</f>
        <v>0</v>
      </c>
      <c r="P170" s="135">
        <f>IF('Datos de Indicador'!P171="No Dato",1,IF('Imputacion de Datos Indicador'!P171&lt;&gt;"",1,0))</f>
        <v>0</v>
      </c>
      <c r="Q170" s="135">
        <f>IF('Datos de Indicador'!Q171="No Dato",1,IF('Imputacion de Datos Indicador'!Q171&lt;&gt;"",1,0))</f>
        <v>1</v>
      </c>
      <c r="R170" s="135">
        <f>IF('Datos de Indicador'!R171="No Dato",1,IF('Imputacion de Datos Indicador'!R171&lt;&gt;"",1,0))</f>
        <v>0</v>
      </c>
      <c r="S170" s="135">
        <f>IF('Datos de Indicador'!S171="No Dato",1,IF('Imputacion de Datos Indicador'!S171&lt;&gt;"",1,0))</f>
        <v>0</v>
      </c>
      <c r="T170" s="135">
        <f>IF('Datos de Indicador'!T171="No Dato",1,IF('Imputacion de Datos Indicador'!T171&lt;&gt;"",1,0))</f>
        <v>0</v>
      </c>
      <c r="U170" s="135">
        <f>IF('Datos de Indicador'!U171="No Dato",1,IF('Imputacion de Datos Indicador'!U171&lt;&gt;"",1,0))</f>
        <v>0</v>
      </c>
      <c r="V170" s="135">
        <f>IF('Datos de Indicador'!V171="No Dato",1,IF('Imputacion de Datos Indicador'!V171&lt;&gt;"",1,0))</f>
        <v>0</v>
      </c>
      <c r="W170" s="135">
        <f>IF('Datos de Indicador'!W171="No Dato",1,IF('Imputacion de Datos Indicador'!W171&lt;&gt;"",1,0))</f>
        <v>0</v>
      </c>
      <c r="X170" s="135">
        <f>IF('Datos de Indicador'!X171="No Dato",1,IF('Imputacion de Datos Indicador'!X171&lt;&gt;"",1,0))</f>
        <v>0</v>
      </c>
      <c r="Y170" s="135">
        <f>IF('Datos de Indicador'!Y171="No Dato",1,IF('Imputacion de Datos Indicador'!Y171&lt;&gt;"",1,0))</f>
        <v>0</v>
      </c>
      <c r="Z170" s="135">
        <f>IF('Datos de Indicador'!Z171="No Dato",1,IF('Imputacion de Datos Indicador'!Z171&lt;&gt;"",1,0))</f>
        <v>0</v>
      </c>
      <c r="AA170" s="135">
        <f>IF('Datos de Indicador'!AA171="No Dato",1,IF('Imputacion de Datos Indicador'!AA171&lt;&gt;"",1,0))</f>
        <v>0</v>
      </c>
      <c r="AB170" s="135">
        <f>IF('Datos de Indicador'!AB171="No Dato",1,IF('Imputacion de Datos Indicador'!AB171&lt;&gt;"",1,0))</f>
        <v>0</v>
      </c>
      <c r="AC170" s="135">
        <f>IF('Datos de Indicador'!AC171="No Dato",1,IF('Imputacion de Datos Indicador'!AC171&lt;&gt;"",1,0))</f>
        <v>0</v>
      </c>
      <c r="AD170" s="135">
        <f>IF('Datos de Indicador'!AD171="No Dato",1,IF('Imputacion de Datos Indicador'!AD171&lt;&gt;"",1,0))</f>
        <v>0</v>
      </c>
      <c r="AE170" s="135">
        <f>IF('Datos de Indicador'!AE171="No Dato",1,IF('Imputacion de Datos Indicador'!AE171&lt;&gt;"",1,0))</f>
        <v>0</v>
      </c>
      <c r="AF170" s="135">
        <f>IF('Datos de Indicador'!AF171="No Dato",1,IF('Imputacion de Datos Indicador'!AF171&lt;&gt;"",1,0))</f>
        <v>0</v>
      </c>
      <c r="AG170" s="135">
        <f>IF('Datos de Indicador'!AG171="No Dato",1,IF('Imputacion de Datos Indicador'!AG171&lt;&gt;"",1,0))</f>
        <v>0</v>
      </c>
      <c r="AH170" s="135">
        <f>IF('Datos de Indicador'!AH171="No Dato",1,IF('Imputacion de Datos Indicador'!AH171&lt;&gt;"",1,0))</f>
        <v>0</v>
      </c>
      <c r="AI170" s="135">
        <f>IF('Datos de Indicador'!AI171="No Dato",1,IF('Imputacion de Datos Indicador'!AI171&lt;&gt;"",1,0))</f>
        <v>0</v>
      </c>
      <c r="AJ170" s="135">
        <f>IF('Datos de Indicador'!AJ171="No Dato",1,IF('Imputacion de Datos Indicador'!AJ171&lt;&gt;"",1,0))</f>
        <v>0</v>
      </c>
      <c r="AK170" s="135">
        <f>IF('Datos de Indicador'!AK171="No Dato",1,IF('Imputacion de Datos Indicador'!AK171&lt;&gt;"",1,0))</f>
        <v>0</v>
      </c>
      <c r="AL170" s="135">
        <f>IF('Datos de Indicador'!AL171="No Dato",1,IF('Imputacion de Datos Indicador'!AL171&lt;&gt;"",1,0))</f>
        <v>0</v>
      </c>
      <c r="AM170" s="204">
        <f t="shared" si="4"/>
        <v>1</v>
      </c>
      <c r="AN170" s="44">
        <f t="shared" si="5"/>
        <v>2.8571428571428571E-2</v>
      </c>
    </row>
    <row r="171" spans="1:40" x14ac:dyDescent="0.25">
      <c r="A171" s="138" t="s">
        <v>311</v>
      </c>
      <c r="B171" s="139" t="s">
        <v>209</v>
      </c>
      <c r="C171" s="140">
        <v>1203</v>
      </c>
      <c r="D171" s="135">
        <f>IF('Datos de Indicador'!D172="No Dato",1,IF('Imputacion de Datos Indicador'!D172&lt;&gt;"",1,0))</f>
        <v>0</v>
      </c>
      <c r="E171" s="135">
        <f>IF('Datos de Indicador'!E172="No Dato",1,IF('Imputacion de Datos Indicador'!E172&lt;&gt;"",1,0))</f>
        <v>1</v>
      </c>
      <c r="F171" s="135">
        <f>IF('Datos de Indicador'!F172="No Dato",1,IF('Imputacion de Datos Indicador'!F172&lt;&gt;"",1,0))</f>
        <v>0</v>
      </c>
      <c r="G171" s="135">
        <f>IF('Datos de Indicador'!G172="No Dato",1,IF('Imputacion de Datos Indicador'!G172&lt;&gt;"",1,0))</f>
        <v>0</v>
      </c>
      <c r="H171" s="135">
        <f>IF('Datos de Indicador'!H172="No Dato",1,IF('Imputacion de Datos Indicador'!H172&lt;&gt;"",1,0))</f>
        <v>0</v>
      </c>
      <c r="I171" s="135">
        <f>IF('Datos de Indicador'!I172="No Dato",1,IF('Imputacion de Datos Indicador'!I172&lt;&gt;"",1,0))</f>
        <v>0</v>
      </c>
      <c r="J171" s="135">
        <f>IF('Datos de Indicador'!J172="No Dato",1,IF('Imputacion de Datos Indicador'!J172&lt;&gt;"",1,0))</f>
        <v>0</v>
      </c>
      <c r="K171" s="135">
        <f>IF('Datos de Indicador'!K172="No Dato",1,IF('Imputacion de Datos Indicador'!K172&lt;&gt;"",1,0))</f>
        <v>0</v>
      </c>
      <c r="L171" s="135">
        <f>IF('Datos de Indicador'!L172="No Dato",1,IF('Imputacion de Datos Indicador'!L172&lt;&gt;"",1,0))</f>
        <v>0</v>
      </c>
      <c r="M171" s="135">
        <f>IF('Datos de Indicador'!M172="No Dato",1,IF('Imputacion de Datos Indicador'!M172&lt;&gt;"",1,0))</f>
        <v>0</v>
      </c>
      <c r="N171" s="135">
        <f>IF('Datos de Indicador'!N172="No Dato",1,IF('Imputacion de Datos Indicador'!N172&lt;&gt;"",1,0))</f>
        <v>0</v>
      </c>
      <c r="O171" s="135">
        <f>IF('Datos de Indicador'!O172="No Dato",1,IF('Imputacion de Datos Indicador'!O172&lt;&gt;"",1,0))</f>
        <v>0</v>
      </c>
      <c r="P171" s="135">
        <f>IF('Datos de Indicador'!P172="No Dato",1,IF('Imputacion de Datos Indicador'!P172&lt;&gt;"",1,0))</f>
        <v>0</v>
      </c>
      <c r="Q171" s="135">
        <f>IF('Datos de Indicador'!Q172="No Dato",1,IF('Imputacion de Datos Indicador'!Q172&lt;&gt;"",1,0))</f>
        <v>1</v>
      </c>
      <c r="R171" s="135">
        <f>IF('Datos de Indicador'!R172="No Dato",1,IF('Imputacion de Datos Indicador'!R172&lt;&gt;"",1,0))</f>
        <v>0</v>
      </c>
      <c r="S171" s="135">
        <f>IF('Datos de Indicador'!S172="No Dato",1,IF('Imputacion de Datos Indicador'!S172&lt;&gt;"",1,0))</f>
        <v>0</v>
      </c>
      <c r="T171" s="135">
        <f>IF('Datos de Indicador'!T172="No Dato",1,IF('Imputacion de Datos Indicador'!T172&lt;&gt;"",1,0))</f>
        <v>0</v>
      </c>
      <c r="U171" s="135">
        <f>IF('Datos de Indicador'!U172="No Dato",1,IF('Imputacion de Datos Indicador'!U172&lt;&gt;"",1,0))</f>
        <v>0</v>
      </c>
      <c r="V171" s="135">
        <f>IF('Datos de Indicador'!V172="No Dato",1,IF('Imputacion de Datos Indicador'!V172&lt;&gt;"",1,0))</f>
        <v>0</v>
      </c>
      <c r="W171" s="135">
        <f>IF('Datos de Indicador'!W172="No Dato",1,IF('Imputacion de Datos Indicador'!W172&lt;&gt;"",1,0))</f>
        <v>0</v>
      </c>
      <c r="X171" s="135">
        <f>IF('Datos de Indicador'!X172="No Dato",1,IF('Imputacion de Datos Indicador'!X172&lt;&gt;"",1,0))</f>
        <v>0</v>
      </c>
      <c r="Y171" s="135">
        <f>IF('Datos de Indicador'!Y172="No Dato",1,IF('Imputacion de Datos Indicador'!Y172&lt;&gt;"",1,0))</f>
        <v>0</v>
      </c>
      <c r="Z171" s="135">
        <f>IF('Datos de Indicador'!Z172="No Dato",1,IF('Imputacion de Datos Indicador'!Z172&lt;&gt;"",1,0))</f>
        <v>0</v>
      </c>
      <c r="AA171" s="135">
        <f>IF('Datos de Indicador'!AA172="No Dato",1,IF('Imputacion de Datos Indicador'!AA172&lt;&gt;"",1,0))</f>
        <v>0</v>
      </c>
      <c r="AB171" s="135">
        <f>IF('Datos de Indicador'!AB172="No Dato",1,IF('Imputacion de Datos Indicador'!AB172&lt;&gt;"",1,0))</f>
        <v>0</v>
      </c>
      <c r="AC171" s="135">
        <f>IF('Datos de Indicador'!AC172="No Dato",1,IF('Imputacion de Datos Indicador'!AC172&lt;&gt;"",1,0))</f>
        <v>0</v>
      </c>
      <c r="AD171" s="135">
        <f>IF('Datos de Indicador'!AD172="No Dato",1,IF('Imputacion de Datos Indicador'!AD172&lt;&gt;"",1,0))</f>
        <v>0</v>
      </c>
      <c r="AE171" s="135">
        <f>IF('Datos de Indicador'!AE172="No Dato",1,IF('Imputacion de Datos Indicador'!AE172&lt;&gt;"",1,0))</f>
        <v>0</v>
      </c>
      <c r="AF171" s="135">
        <f>IF('Datos de Indicador'!AF172="No Dato",1,IF('Imputacion de Datos Indicador'!AF172&lt;&gt;"",1,0))</f>
        <v>0</v>
      </c>
      <c r="AG171" s="135">
        <f>IF('Datos de Indicador'!AG172="No Dato",1,IF('Imputacion de Datos Indicador'!AG172&lt;&gt;"",1,0))</f>
        <v>0</v>
      </c>
      <c r="AH171" s="135">
        <f>IF('Datos de Indicador'!AH172="No Dato",1,IF('Imputacion de Datos Indicador'!AH172&lt;&gt;"",1,0))</f>
        <v>0</v>
      </c>
      <c r="AI171" s="135">
        <f>IF('Datos de Indicador'!AI172="No Dato",1,IF('Imputacion de Datos Indicador'!AI172&lt;&gt;"",1,0))</f>
        <v>0</v>
      </c>
      <c r="AJ171" s="135">
        <f>IF('Datos de Indicador'!AJ172="No Dato",1,IF('Imputacion de Datos Indicador'!AJ172&lt;&gt;"",1,0))</f>
        <v>0</v>
      </c>
      <c r="AK171" s="135">
        <f>IF('Datos de Indicador'!AK172="No Dato",1,IF('Imputacion de Datos Indicador'!AK172&lt;&gt;"",1,0))</f>
        <v>0</v>
      </c>
      <c r="AL171" s="135">
        <f>IF('Datos de Indicador'!AL172="No Dato",1,IF('Imputacion de Datos Indicador'!AL172&lt;&gt;"",1,0))</f>
        <v>0</v>
      </c>
      <c r="AM171" s="204">
        <f t="shared" si="4"/>
        <v>2</v>
      </c>
      <c r="AN171" s="44">
        <f t="shared" si="5"/>
        <v>5.7142857142857141E-2</v>
      </c>
    </row>
    <row r="172" spans="1:40" x14ac:dyDescent="0.25">
      <c r="A172" s="138" t="s">
        <v>311</v>
      </c>
      <c r="B172" s="139" t="s">
        <v>313</v>
      </c>
      <c r="C172" s="140">
        <v>1204</v>
      </c>
      <c r="D172" s="135">
        <f>IF('Datos de Indicador'!D173="No Dato",1,IF('Imputacion de Datos Indicador'!D173&lt;&gt;"",1,0))</f>
        <v>0</v>
      </c>
      <c r="E172" s="135">
        <f>IF('Datos de Indicador'!E173="No Dato",1,IF('Imputacion de Datos Indicador'!E173&lt;&gt;"",1,0))</f>
        <v>0</v>
      </c>
      <c r="F172" s="135">
        <f>IF('Datos de Indicador'!F173="No Dato",1,IF('Imputacion de Datos Indicador'!F173&lt;&gt;"",1,0))</f>
        <v>0</v>
      </c>
      <c r="G172" s="135">
        <f>IF('Datos de Indicador'!G173="No Dato",1,IF('Imputacion de Datos Indicador'!G173&lt;&gt;"",1,0))</f>
        <v>0</v>
      </c>
      <c r="H172" s="135">
        <f>IF('Datos de Indicador'!H173="No Dato",1,IF('Imputacion de Datos Indicador'!H173&lt;&gt;"",1,0))</f>
        <v>0</v>
      </c>
      <c r="I172" s="135">
        <f>IF('Datos de Indicador'!I173="No Dato",1,IF('Imputacion de Datos Indicador'!I173&lt;&gt;"",1,0))</f>
        <v>0</v>
      </c>
      <c r="J172" s="135">
        <f>IF('Datos de Indicador'!J173="No Dato",1,IF('Imputacion de Datos Indicador'!J173&lt;&gt;"",1,0))</f>
        <v>0</v>
      </c>
      <c r="K172" s="135">
        <f>IF('Datos de Indicador'!K173="No Dato",1,IF('Imputacion de Datos Indicador'!K173&lt;&gt;"",1,0))</f>
        <v>0</v>
      </c>
      <c r="L172" s="135">
        <f>IF('Datos de Indicador'!L173="No Dato",1,IF('Imputacion de Datos Indicador'!L173&lt;&gt;"",1,0))</f>
        <v>0</v>
      </c>
      <c r="M172" s="135">
        <f>IF('Datos de Indicador'!M173="No Dato",1,IF('Imputacion de Datos Indicador'!M173&lt;&gt;"",1,0))</f>
        <v>0</v>
      </c>
      <c r="N172" s="135">
        <f>IF('Datos de Indicador'!N173="No Dato",1,IF('Imputacion de Datos Indicador'!N173&lt;&gt;"",1,0))</f>
        <v>0</v>
      </c>
      <c r="O172" s="135">
        <f>IF('Datos de Indicador'!O173="No Dato",1,IF('Imputacion de Datos Indicador'!O173&lt;&gt;"",1,0))</f>
        <v>0</v>
      </c>
      <c r="P172" s="135">
        <f>IF('Datos de Indicador'!P173="No Dato",1,IF('Imputacion de Datos Indicador'!P173&lt;&gt;"",1,0))</f>
        <v>0</v>
      </c>
      <c r="Q172" s="135">
        <f>IF('Datos de Indicador'!Q173="No Dato",1,IF('Imputacion de Datos Indicador'!Q173&lt;&gt;"",1,0))</f>
        <v>0</v>
      </c>
      <c r="R172" s="135">
        <f>IF('Datos de Indicador'!R173="No Dato",1,IF('Imputacion de Datos Indicador'!R173&lt;&gt;"",1,0))</f>
        <v>0</v>
      </c>
      <c r="S172" s="135">
        <f>IF('Datos de Indicador'!S173="No Dato",1,IF('Imputacion de Datos Indicador'!S173&lt;&gt;"",1,0))</f>
        <v>0</v>
      </c>
      <c r="T172" s="135">
        <f>IF('Datos de Indicador'!T173="No Dato",1,IF('Imputacion de Datos Indicador'!T173&lt;&gt;"",1,0))</f>
        <v>0</v>
      </c>
      <c r="U172" s="135">
        <f>IF('Datos de Indicador'!U173="No Dato",1,IF('Imputacion de Datos Indicador'!U173&lt;&gt;"",1,0))</f>
        <v>0</v>
      </c>
      <c r="V172" s="135">
        <f>IF('Datos de Indicador'!V173="No Dato",1,IF('Imputacion de Datos Indicador'!V173&lt;&gt;"",1,0))</f>
        <v>0</v>
      </c>
      <c r="W172" s="135">
        <f>IF('Datos de Indicador'!W173="No Dato",1,IF('Imputacion de Datos Indicador'!W173&lt;&gt;"",1,0))</f>
        <v>1</v>
      </c>
      <c r="X172" s="135">
        <f>IF('Datos de Indicador'!X173="No Dato",1,IF('Imputacion de Datos Indicador'!X173&lt;&gt;"",1,0))</f>
        <v>0</v>
      </c>
      <c r="Y172" s="135">
        <f>IF('Datos de Indicador'!Y173="No Dato",1,IF('Imputacion de Datos Indicador'!Y173&lt;&gt;"",1,0))</f>
        <v>0</v>
      </c>
      <c r="Z172" s="135">
        <f>IF('Datos de Indicador'!Z173="No Dato",1,IF('Imputacion de Datos Indicador'!Z173&lt;&gt;"",1,0))</f>
        <v>0</v>
      </c>
      <c r="AA172" s="135">
        <f>IF('Datos de Indicador'!AA173="No Dato",1,IF('Imputacion de Datos Indicador'!AA173&lt;&gt;"",1,0))</f>
        <v>0</v>
      </c>
      <c r="AB172" s="135">
        <f>IF('Datos de Indicador'!AB173="No Dato",1,IF('Imputacion de Datos Indicador'!AB173&lt;&gt;"",1,0))</f>
        <v>0</v>
      </c>
      <c r="AC172" s="135">
        <f>IF('Datos de Indicador'!AC173="No Dato",1,IF('Imputacion de Datos Indicador'!AC173&lt;&gt;"",1,0))</f>
        <v>0</v>
      </c>
      <c r="AD172" s="135">
        <f>IF('Datos de Indicador'!AD173="No Dato",1,IF('Imputacion de Datos Indicador'!AD173&lt;&gt;"",1,0))</f>
        <v>0</v>
      </c>
      <c r="AE172" s="135">
        <f>IF('Datos de Indicador'!AE173="No Dato",1,IF('Imputacion de Datos Indicador'!AE173&lt;&gt;"",1,0))</f>
        <v>0</v>
      </c>
      <c r="AF172" s="135">
        <f>IF('Datos de Indicador'!AF173="No Dato",1,IF('Imputacion de Datos Indicador'!AF173&lt;&gt;"",1,0))</f>
        <v>0</v>
      </c>
      <c r="AG172" s="135">
        <f>IF('Datos de Indicador'!AG173="No Dato",1,IF('Imputacion de Datos Indicador'!AG173&lt;&gt;"",1,0))</f>
        <v>0</v>
      </c>
      <c r="AH172" s="135">
        <f>IF('Datos de Indicador'!AH173="No Dato",1,IF('Imputacion de Datos Indicador'!AH173&lt;&gt;"",1,0))</f>
        <v>0</v>
      </c>
      <c r="AI172" s="135">
        <f>IF('Datos de Indicador'!AI173="No Dato",1,IF('Imputacion de Datos Indicador'!AI173&lt;&gt;"",1,0))</f>
        <v>0</v>
      </c>
      <c r="AJ172" s="135">
        <f>IF('Datos de Indicador'!AJ173="No Dato",1,IF('Imputacion de Datos Indicador'!AJ173&lt;&gt;"",1,0))</f>
        <v>0</v>
      </c>
      <c r="AK172" s="135">
        <f>IF('Datos de Indicador'!AK173="No Dato",1,IF('Imputacion de Datos Indicador'!AK173&lt;&gt;"",1,0))</f>
        <v>0</v>
      </c>
      <c r="AL172" s="135">
        <f>IF('Datos de Indicador'!AL173="No Dato",1,IF('Imputacion de Datos Indicador'!AL173&lt;&gt;"",1,0))</f>
        <v>0</v>
      </c>
      <c r="AM172" s="204">
        <f t="shared" si="4"/>
        <v>1</v>
      </c>
      <c r="AN172" s="44">
        <f t="shared" si="5"/>
        <v>2.8571428571428571E-2</v>
      </c>
    </row>
    <row r="173" spans="1:40" x14ac:dyDescent="0.25">
      <c r="A173" s="138" t="s">
        <v>311</v>
      </c>
      <c r="B173" s="139" t="s">
        <v>314</v>
      </c>
      <c r="C173" s="140">
        <v>1205</v>
      </c>
      <c r="D173" s="135">
        <f>IF('Datos de Indicador'!D174="No Dato",1,IF('Imputacion de Datos Indicador'!D174&lt;&gt;"",1,0))</f>
        <v>0</v>
      </c>
      <c r="E173" s="135">
        <f>IF('Datos de Indicador'!E174="No Dato",1,IF('Imputacion de Datos Indicador'!E174&lt;&gt;"",1,0))</f>
        <v>0</v>
      </c>
      <c r="F173" s="135">
        <f>IF('Datos de Indicador'!F174="No Dato",1,IF('Imputacion de Datos Indicador'!F174&lt;&gt;"",1,0))</f>
        <v>0</v>
      </c>
      <c r="G173" s="135">
        <f>IF('Datos de Indicador'!G174="No Dato",1,IF('Imputacion de Datos Indicador'!G174&lt;&gt;"",1,0))</f>
        <v>0</v>
      </c>
      <c r="H173" s="135">
        <f>IF('Datos de Indicador'!H174="No Dato",1,IF('Imputacion de Datos Indicador'!H174&lt;&gt;"",1,0))</f>
        <v>0</v>
      </c>
      <c r="I173" s="135">
        <f>IF('Datos de Indicador'!I174="No Dato",1,IF('Imputacion de Datos Indicador'!I174&lt;&gt;"",1,0))</f>
        <v>0</v>
      </c>
      <c r="J173" s="135">
        <f>IF('Datos de Indicador'!J174="No Dato",1,IF('Imputacion de Datos Indicador'!J174&lt;&gt;"",1,0))</f>
        <v>0</v>
      </c>
      <c r="K173" s="135">
        <f>IF('Datos de Indicador'!K174="No Dato",1,IF('Imputacion de Datos Indicador'!K174&lt;&gt;"",1,0))</f>
        <v>0</v>
      </c>
      <c r="L173" s="135">
        <f>IF('Datos de Indicador'!L174="No Dato",1,IF('Imputacion de Datos Indicador'!L174&lt;&gt;"",1,0))</f>
        <v>0</v>
      </c>
      <c r="M173" s="135">
        <f>IF('Datos de Indicador'!M174="No Dato",1,IF('Imputacion de Datos Indicador'!M174&lt;&gt;"",1,0))</f>
        <v>0</v>
      </c>
      <c r="N173" s="135">
        <f>IF('Datos de Indicador'!N174="No Dato",1,IF('Imputacion de Datos Indicador'!N174&lt;&gt;"",1,0))</f>
        <v>0</v>
      </c>
      <c r="O173" s="135">
        <f>IF('Datos de Indicador'!O174="No Dato",1,IF('Imputacion de Datos Indicador'!O174&lt;&gt;"",1,0))</f>
        <v>0</v>
      </c>
      <c r="P173" s="135">
        <f>IF('Datos de Indicador'!P174="No Dato",1,IF('Imputacion de Datos Indicador'!P174&lt;&gt;"",1,0))</f>
        <v>0</v>
      </c>
      <c r="Q173" s="135">
        <f>IF('Datos de Indicador'!Q174="No Dato",1,IF('Imputacion de Datos Indicador'!Q174&lt;&gt;"",1,0))</f>
        <v>1</v>
      </c>
      <c r="R173" s="135">
        <f>IF('Datos de Indicador'!R174="No Dato",1,IF('Imputacion de Datos Indicador'!R174&lt;&gt;"",1,0))</f>
        <v>0</v>
      </c>
      <c r="S173" s="135">
        <f>IF('Datos de Indicador'!S174="No Dato",1,IF('Imputacion de Datos Indicador'!S174&lt;&gt;"",1,0))</f>
        <v>0</v>
      </c>
      <c r="T173" s="135">
        <f>IF('Datos de Indicador'!T174="No Dato",1,IF('Imputacion de Datos Indicador'!T174&lt;&gt;"",1,0))</f>
        <v>0</v>
      </c>
      <c r="U173" s="135">
        <f>IF('Datos de Indicador'!U174="No Dato",1,IF('Imputacion de Datos Indicador'!U174&lt;&gt;"",1,0))</f>
        <v>0</v>
      </c>
      <c r="V173" s="135">
        <f>IF('Datos de Indicador'!V174="No Dato",1,IF('Imputacion de Datos Indicador'!V174&lt;&gt;"",1,0))</f>
        <v>0</v>
      </c>
      <c r="W173" s="135">
        <f>IF('Datos de Indicador'!W174="No Dato",1,IF('Imputacion de Datos Indicador'!W174&lt;&gt;"",1,0))</f>
        <v>0</v>
      </c>
      <c r="X173" s="135">
        <f>IF('Datos de Indicador'!X174="No Dato",1,IF('Imputacion de Datos Indicador'!X174&lt;&gt;"",1,0))</f>
        <v>0</v>
      </c>
      <c r="Y173" s="135">
        <f>IF('Datos de Indicador'!Y174="No Dato",1,IF('Imputacion de Datos Indicador'!Y174&lt;&gt;"",1,0))</f>
        <v>0</v>
      </c>
      <c r="Z173" s="135">
        <f>IF('Datos de Indicador'!Z174="No Dato",1,IF('Imputacion de Datos Indicador'!Z174&lt;&gt;"",1,0))</f>
        <v>0</v>
      </c>
      <c r="AA173" s="135">
        <f>IF('Datos de Indicador'!AA174="No Dato",1,IF('Imputacion de Datos Indicador'!AA174&lt;&gt;"",1,0))</f>
        <v>0</v>
      </c>
      <c r="AB173" s="135">
        <f>IF('Datos de Indicador'!AB174="No Dato",1,IF('Imputacion de Datos Indicador'!AB174&lt;&gt;"",1,0))</f>
        <v>0</v>
      </c>
      <c r="AC173" s="135">
        <f>IF('Datos de Indicador'!AC174="No Dato",1,IF('Imputacion de Datos Indicador'!AC174&lt;&gt;"",1,0))</f>
        <v>0</v>
      </c>
      <c r="AD173" s="135">
        <f>IF('Datos de Indicador'!AD174="No Dato",1,IF('Imputacion de Datos Indicador'!AD174&lt;&gt;"",1,0))</f>
        <v>0</v>
      </c>
      <c r="AE173" s="135">
        <f>IF('Datos de Indicador'!AE174="No Dato",1,IF('Imputacion de Datos Indicador'!AE174&lt;&gt;"",1,0))</f>
        <v>1</v>
      </c>
      <c r="AF173" s="135">
        <f>IF('Datos de Indicador'!AF174="No Dato",1,IF('Imputacion de Datos Indicador'!AF174&lt;&gt;"",1,0))</f>
        <v>0</v>
      </c>
      <c r="AG173" s="135">
        <f>IF('Datos de Indicador'!AG174="No Dato",1,IF('Imputacion de Datos Indicador'!AG174&lt;&gt;"",1,0))</f>
        <v>0</v>
      </c>
      <c r="AH173" s="135">
        <f>IF('Datos de Indicador'!AH174="No Dato",1,IF('Imputacion de Datos Indicador'!AH174&lt;&gt;"",1,0))</f>
        <v>0</v>
      </c>
      <c r="AI173" s="135">
        <f>IF('Datos de Indicador'!AI174="No Dato",1,IF('Imputacion de Datos Indicador'!AI174&lt;&gt;"",1,0))</f>
        <v>0</v>
      </c>
      <c r="AJ173" s="135">
        <f>IF('Datos de Indicador'!AJ174="No Dato",1,IF('Imputacion de Datos Indicador'!AJ174&lt;&gt;"",1,0))</f>
        <v>0</v>
      </c>
      <c r="AK173" s="135">
        <f>IF('Datos de Indicador'!AK174="No Dato",1,IF('Imputacion de Datos Indicador'!AK174&lt;&gt;"",1,0))</f>
        <v>0</v>
      </c>
      <c r="AL173" s="135">
        <f>IF('Datos de Indicador'!AL174="No Dato",1,IF('Imputacion de Datos Indicador'!AL174&lt;&gt;"",1,0))</f>
        <v>0</v>
      </c>
      <c r="AM173" s="204">
        <f t="shared" si="4"/>
        <v>2</v>
      </c>
      <c r="AN173" s="44">
        <f t="shared" si="5"/>
        <v>5.7142857142857141E-2</v>
      </c>
    </row>
    <row r="174" spans="1:40" x14ac:dyDescent="0.25">
      <c r="A174" s="138" t="s">
        <v>311</v>
      </c>
      <c r="B174" s="139" t="s">
        <v>315</v>
      </c>
      <c r="C174" s="147">
        <v>1206</v>
      </c>
      <c r="D174" s="135">
        <f>IF('Datos de Indicador'!D175="No Dato",1,IF('Imputacion de Datos Indicador'!D175&lt;&gt;"",1,0))</f>
        <v>0</v>
      </c>
      <c r="E174" s="135">
        <f>IF('Datos de Indicador'!E175="No Dato",1,IF('Imputacion de Datos Indicador'!E175&lt;&gt;"",1,0))</f>
        <v>0</v>
      </c>
      <c r="F174" s="135">
        <f>IF('Datos de Indicador'!F175="No Dato",1,IF('Imputacion de Datos Indicador'!F175&lt;&gt;"",1,0))</f>
        <v>0</v>
      </c>
      <c r="G174" s="135">
        <f>IF('Datos de Indicador'!G175="No Dato",1,IF('Imputacion de Datos Indicador'!G175&lt;&gt;"",1,0))</f>
        <v>0</v>
      </c>
      <c r="H174" s="135">
        <f>IF('Datos de Indicador'!H175="No Dato",1,IF('Imputacion de Datos Indicador'!H175&lt;&gt;"",1,0))</f>
        <v>0</v>
      </c>
      <c r="I174" s="135">
        <f>IF('Datos de Indicador'!I175="No Dato",1,IF('Imputacion de Datos Indicador'!I175&lt;&gt;"",1,0))</f>
        <v>0</v>
      </c>
      <c r="J174" s="135">
        <f>IF('Datos de Indicador'!J175="No Dato",1,IF('Imputacion de Datos Indicador'!J175&lt;&gt;"",1,0))</f>
        <v>1</v>
      </c>
      <c r="K174" s="135">
        <f>IF('Datos de Indicador'!K175="No Dato",1,IF('Imputacion de Datos Indicador'!K175&lt;&gt;"",1,0))</f>
        <v>0</v>
      </c>
      <c r="L174" s="135">
        <f>IF('Datos de Indicador'!L175="No Dato",1,IF('Imputacion de Datos Indicador'!L175&lt;&gt;"",1,0))</f>
        <v>0</v>
      </c>
      <c r="M174" s="135">
        <f>IF('Datos de Indicador'!M175="No Dato",1,IF('Imputacion de Datos Indicador'!M175&lt;&gt;"",1,0))</f>
        <v>0</v>
      </c>
      <c r="N174" s="135">
        <f>IF('Datos de Indicador'!N175="No Dato",1,IF('Imputacion de Datos Indicador'!N175&lt;&gt;"",1,0))</f>
        <v>0</v>
      </c>
      <c r="O174" s="135">
        <f>IF('Datos de Indicador'!O175="No Dato",1,IF('Imputacion de Datos Indicador'!O175&lt;&gt;"",1,0))</f>
        <v>0</v>
      </c>
      <c r="P174" s="135">
        <f>IF('Datos de Indicador'!P175="No Dato",1,IF('Imputacion de Datos Indicador'!P175&lt;&gt;"",1,0))</f>
        <v>0</v>
      </c>
      <c r="Q174" s="135">
        <f>IF('Datos de Indicador'!Q175="No Dato",1,IF('Imputacion de Datos Indicador'!Q175&lt;&gt;"",1,0))</f>
        <v>1</v>
      </c>
      <c r="R174" s="135">
        <f>IF('Datos de Indicador'!R175="No Dato",1,IF('Imputacion de Datos Indicador'!R175&lt;&gt;"",1,0))</f>
        <v>0</v>
      </c>
      <c r="S174" s="135">
        <f>IF('Datos de Indicador'!S175="No Dato",1,IF('Imputacion de Datos Indicador'!S175&lt;&gt;"",1,0))</f>
        <v>0</v>
      </c>
      <c r="T174" s="135">
        <f>IF('Datos de Indicador'!T175="No Dato",1,IF('Imputacion de Datos Indicador'!T175&lt;&gt;"",1,0))</f>
        <v>0</v>
      </c>
      <c r="U174" s="135">
        <f>IF('Datos de Indicador'!U175="No Dato",1,IF('Imputacion de Datos Indicador'!U175&lt;&gt;"",1,0))</f>
        <v>0</v>
      </c>
      <c r="V174" s="135">
        <f>IF('Datos de Indicador'!V175="No Dato",1,IF('Imputacion de Datos Indicador'!V175&lt;&gt;"",1,0))</f>
        <v>0</v>
      </c>
      <c r="W174" s="135">
        <f>IF('Datos de Indicador'!W175="No Dato",1,IF('Imputacion de Datos Indicador'!W175&lt;&gt;"",1,0))</f>
        <v>0</v>
      </c>
      <c r="X174" s="135">
        <f>IF('Datos de Indicador'!X175="No Dato",1,IF('Imputacion de Datos Indicador'!X175&lt;&gt;"",1,0))</f>
        <v>0</v>
      </c>
      <c r="Y174" s="135">
        <f>IF('Datos de Indicador'!Y175="No Dato",1,IF('Imputacion de Datos Indicador'!Y175&lt;&gt;"",1,0))</f>
        <v>0</v>
      </c>
      <c r="Z174" s="135">
        <f>IF('Datos de Indicador'!Z175="No Dato",1,IF('Imputacion de Datos Indicador'!Z175&lt;&gt;"",1,0))</f>
        <v>0</v>
      </c>
      <c r="AA174" s="135">
        <f>IF('Datos de Indicador'!AA175="No Dato",1,IF('Imputacion de Datos Indicador'!AA175&lt;&gt;"",1,0))</f>
        <v>0</v>
      </c>
      <c r="AB174" s="135">
        <f>IF('Datos de Indicador'!AB175="No Dato",1,IF('Imputacion de Datos Indicador'!AB175&lt;&gt;"",1,0))</f>
        <v>0</v>
      </c>
      <c r="AC174" s="135">
        <f>IF('Datos de Indicador'!AC175="No Dato",1,IF('Imputacion de Datos Indicador'!AC175&lt;&gt;"",1,0))</f>
        <v>0</v>
      </c>
      <c r="AD174" s="135">
        <f>IF('Datos de Indicador'!AD175="No Dato",1,IF('Imputacion de Datos Indicador'!AD175&lt;&gt;"",1,0))</f>
        <v>0</v>
      </c>
      <c r="AE174" s="135">
        <f>IF('Datos de Indicador'!AE175="No Dato",1,IF('Imputacion de Datos Indicador'!AE175&lt;&gt;"",1,0))</f>
        <v>1</v>
      </c>
      <c r="AF174" s="135">
        <f>IF('Datos de Indicador'!AF175="No Dato",1,IF('Imputacion de Datos Indicador'!AF175&lt;&gt;"",1,0))</f>
        <v>0</v>
      </c>
      <c r="AG174" s="135">
        <f>IF('Datos de Indicador'!AG175="No Dato",1,IF('Imputacion de Datos Indicador'!AG175&lt;&gt;"",1,0))</f>
        <v>0</v>
      </c>
      <c r="AH174" s="135">
        <f>IF('Datos de Indicador'!AH175="No Dato",1,IF('Imputacion de Datos Indicador'!AH175&lt;&gt;"",1,0))</f>
        <v>0</v>
      </c>
      <c r="AI174" s="135">
        <f>IF('Datos de Indicador'!AI175="No Dato",1,IF('Imputacion de Datos Indicador'!AI175&lt;&gt;"",1,0))</f>
        <v>0</v>
      </c>
      <c r="AJ174" s="135">
        <f>IF('Datos de Indicador'!AJ175="No Dato",1,IF('Imputacion de Datos Indicador'!AJ175&lt;&gt;"",1,0))</f>
        <v>0</v>
      </c>
      <c r="AK174" s="135">
        <f>IF('Datos de Indicador'!AK175="No Dato",1,IF('Imputacion de Datos Indicador'!AK175&lt;&gt;"",1,0))</f>
        <v>0</v>
      </c>
      <c r="AL174" s="135">
        <f>IF('Datos de Indicador'!AL175="No Dato",1,IF('Imputacion de Datos Indicador'!AL175&lt;&gt;"",1,0))</f>
        <v>0</v>
      </c>
      <c r="AM174" s="204">
        <f t="shared" si="4"/>
        <v>3</v>
      </c>
      <c r="AN174" s="44">
        <f t="shared" si="5"/>
        <v>8.5714285714285715E-2</v>
      </c>
    </row>
    <row r="175" spans="1:40" x14ac:dyDescent="0.25">
      <c r="A175" s="138" t="s">
        <v>311</v>
      </c>
      <c r="B175" s="139" t="s">
        <v>316</v>
      </c>
      <c r="C175" s="140">
        <v>1207</v>
      </c>
      <c r="D175" s="135">
        <f>IF('Datos de Indicador'!D176="No Dato",1,IF('Imputacion de Datos Indicador'!D176&lt;&gt;"",1,0))</f>
        <v>0</v>
      </c>
      <c r="E175" s="135">
        <f>IF('Datos de Indicador'!E176="No Dato",1,IF('Imputacion de Datos Indicador'!E176&lt;&gt;"",1,0))</f>
        <v>0</v>
      </c>
      <c r="F175" s="135">
        <f>IF('Datos de Indicador'!F176="No Dato",1,IF('Imputacion de Datos Indicador'!F176&lt;&gt;"",1,0))</f>
        <v>0</v>
      </c>
      <c r="G175" s="135">
        <f>IF('Datos de Indicador'!G176="No Dato",1,IF('Imputacion de Datos Indicador'!G176&lt;&gt;"",1,0))</f>
        <v>0</v>
      </c>
      <c r="H175" s="135">
        <f>IF('Datos de Indicador'!H176="No Dato",1,IF('Imputacion de Datos Indicador'!H176&lt;&gt;"",1,0))</f>
        <v>0</v>
      </c>
      <c r="I175" s="135">
        <f>IF('Datos de Indicador'!I176="No Dato",1,IF('Imputacion de Datos Indicador'!I176&lt;&gt;"",1,0))</f>
        <v>0</v>
      </c>
      <c r="J175" s="135">
        <f>IF('Datos de Indicador'!J176="No Dato",1,IF('Imputacion de Datos Indicador'!J176&lt;&gt;"",1,0))</f>
        <v>0</v>
      </c>
      <c r="K175" s="135">
        <f>IF('Datos de Indicador'!K176="No Dato",1,IF('Imputacion de Datos Indicador'!K176&lt;&gt;"",1,0))</f>
        <v>0</v>
      </c>
      <c r="L175" s="135">
        <f>IF('Datos de Indicador'!L176="No Dato",1,IF('Imputacion de Datos Indicador'!L176&lt;&gt;"",1,0))</f>
        <v>0</v>
      </c>
      <c r="M175" s="135">
        <f>IF('Datos de Indicador'!M176="No Dato",1,IF('Imputacion de Datos Indicador'!M176&lt;&gt;"",1,0))</f>
        <v>0</v>
      </c>
      <c r="N175" s="135">
        <f>IF('Datos de Indicador'!N176="No Dato",1,IF('Imputacion de Datos Indicador'!N176&lt;&gt;"",1,0))</f>
        <v>0</v>
      </c>
      <c r="O175" s="135">
        <f>IF('Datos de Indicador'!O176="No Dato",1,IF('Imputacion de Datos Indicador'!O176&lt;&gt;"",1,0))</f>
        <v>0</v>
      </c>
      <c r="P175" s="135">
        <f>IF('Datos de Indicador'!P176="No Dato",1,IF('Imputacion de Datos Indicador'!P176&lt;&gt;"",1,0))</f>
        <v>0</v>
      </c>
      <c r="Q175" s="135">
        <f>IF('Datos de Indicador'!Q176="No Dato",1,IF('Imputacion de Datos Indicador'!Q176&lt;&gt;"",1,0))</f>
        <v>1</v>
      </c>
      <c r="R175" s="135">
        <f>IF('Datos de Indicador'!R176="No Dato",1,IF('Imputacion de Datos Indicador'!R176&lt;&gt;"",1,0))</f>
        <v>0</v>
      </c>
      <c r="S175" s="135">
        <f>IF('Datos de Indicador'!S176="No Dato",1,IF('Imputacion de Datos Indicador'!S176&lt;&gt;"",1,0))</f>
        <v>0</v>
      </c>
      <c r="T175" s="135">
        <f>IF('Datos de Indicador'!T176="No Dato",1,IF('Imputacion de Datos Indicador'!T176&lt;&gt;"",1,0))</f>
        <v>0</v>
      </c>
      <c r="U175" s="135">
        <f>IF('Datos de Indicador'!U176="No Dato",1,IF('Imputacion de Datos Indicador'!U176&lt;&gt;"",1,0))</f>
        <v>0</v>
      </c>
      <c r="V175" s="135">
        <f>IF('Datos de Indicador'!V176="No Dato",1,IF('Imputacion de Datos Indicador'!V176&lt;&gt;"",1,0))</f>
        <v>0</v>
      </c>
      <c r="W175" s="135">
        <f>IF('Datos de Indicador'!W176="No Dato",1,IF('Imputacion de Datos Indicador'!W176&lt;&gt;"",1,0))</f>
        <v>1</v>
      </c>
      <c r="X175" s="135">
        <f>IF('Datos de Indicador'!X176="No Dato",1,IF('Imputacion de Datos Indicador'!X176&lt;&gt;"",1,0))</f>
        <v>0</v>
      </c>
      <c r="Y175" s="135">
        <f>IF('Datos de Indicador'!Y176="No Dato",1,IF('Imputacion de Datos Indicador'!Y176&lt;&gt;"",1,0))</f>
        <v>0</v>
      </c>
      <c r="Z175" s="135">
        <f>IF('Datos de Indicador'!Z176="No Dato",1,IF('Imputacion de Datos Indicador'!Z176&lt;&gt;"",1,0))</f>
        <v>0</v>
      </c>
      <c r="AA175" s="135">
        <f>IF('Datos de Indicador'!AA176="No Dato",1,IF('Imputacion de Datos Indicador'!AA176&lt;&gt;"",1,0))</f>
        <v>0</v>
      </c>
      <c r="AB175" s="135">
        <f>IF('Datos de Indicador'!AB176="No Dato",1,IF('Imputacion de Datos Indicador'!AB176&lt;&gt;"",1,0))</f>
        <v>0</v>
      </c>
      <c r="AC175" s="135">
        <f>IF('Datos de Indicador'!AC176="No Dato",1,IF('Imputacion de Datos Indicador'!AC176&lt;&gt;"",1,0))</f>
        <v>0</v>
      </c>
      <c r="AD175" s="135">
        <f>IF('Datos de Indicador'!AD176="No Dato",1,IF('Imputacion de Datos Indicador'!AD176&lt;&gt;"",1,0))</f>
        <v>0</v>
      </c>
      <c r="AE175" s="135">
        <f>IF('Datos de Indicador'!AE176="No Dato",1,IF('Imputacion de Datos Indicador'!AE176&lt;&gt;"",1,0))</f>
        <v>0</v>
      </c>
      <c r="AF175" s="135">
        <f>IF('Datos de Indicador'!AF176="No Dato",1,IF('Imputacion de Datos Indicador'!AF176&lt;&gt;"",1,0))</f>
        <v>0</v>
      </c>
      <c r="AG175" s="135">
        <f>IF('Datos de Indicador'!AG176="No Dato",1,IF('Imputacion de Datos Indicador'!AG176&lt;&gt;"",1,0))</f>
        <v>0</v>
      </c>
      <c r="AH175" s="135">
        <f>IF('Datos de Indicador'!AH176="No Dato",1,IF('Imputacion de Datos Indicador'!AH176&lt;&gt;"",1,0))</f>
        <v>0</v>
      </c>
      <c r="AI175" s="135">
        <f>IF('Datos de Indicador'!AI176="No Dato",1,IF('Imputacion de Datos Indicador'!AI176&lt;&gt;"",1,0))</f>
        <v>0</v>
      </c>
      <c r="AJ175" s="135">
        <f>IF('Datos de Indicador'!AJ176="No Dato",1,IF('Imputacion de Datos Indicador'!AJ176&lt;&gt;"",1,0))</f>
        <v>0</v>
      </c>
      <c r="AK175" s="135">
        <f>IF('Datos de Indicador'!AK176="No Dato",1,IF('Imputacion de Datos Indicador'!AK176&lt;&gt;"",1,0))</f>
        <v>0</v>
      </c>
      <c r="AL175" s="135">
        <f>IF('Datos de Indicador'!AL176="No Dato",1,IF('Imputacion de Datos Indicador'!AL176&lt;&gt;"",1,0))</f>
        <v>0</v>
      </c>
      <c r="AM175" s="204">
        <f t="shared" si="4"/>
        <v>2</v>
      </c>
      <c r="AN175" s="44">
        <f t="shared" si="5"/>
        <v>5.7142857142857141E-2</v>
      </c>
    </row>
    <row r="176" spans="1:40" x14ac:dyDescent="0.25">
      <c r="A176" s="138" t="s">
        <v>311</v>
      </c>
      <c r="B176" s="139" t="s">
        <v>317</v>
      </c>
      <c r="C176" s="140">
        <v>1208</v>
      </c>
      <c r="D176" s="135">
        <f>IF('Datos de Indicador'!D177="No Dato",1,IF('Imputacion de Datos Indicador'!D177&lt;&gt;"",1,0))</f>
        <v>0</v>
      </c>
      <c r="E176" s="135">
        <f>IF('Datos de Indicador'!E177="No Dato",1,IF('Imputacion de Datos Indicador'!E177&lt;&gt;"",1,0))</f>
        <v>0</v>
      </c>
      <c r="F176" s="135">
        <f>IF('Datos de Indicador'!F177="No Dato",1,IF('Imputacion de Datos Indicador'!F177&lt;&gt;"",1,0))</f>
        <v>0</v>
      </c>
      <c r="G176" s="135">
        <f>IF('Datos de Indicador'!G177="No Dato",1,IF('Imputacion de Datos Indicador'!G177&lt;&gt;"",1,0))</f>
        <v>0</v>
      </c>
      <c r="H176" s="135">
        <f>IF('Datos de Indicador'!H177="No Dato",1,IF('Imputacion de Datos Indicador'!H177&lt;&gt;"",1,0))</f>
        <v>0</v>
      </c>
      <c r="I176" s="135">
        <f>IF('Datos de Indicador'!I177="No Dato",1,IF('Imputacion de Datos Indicador'!I177&lt;&gt;"",1,0))</f>
        <v>0</v>
      </c>
      <c r="J176" s="135">
        <f>IF('Datos de Indicador'!J177="No Dato",1,IF('Imputacion de Datos Indicador'!J177&lt;&gt;"",1,0))</f>
        <v>0</v>
      </c>
      <c r="K176" s="135">
        <f>IF('Datos de Indicador'!K177="No Dato",1,IF('Imputacion de Datos Indicador'!K177&lt;&gt;"",1,0))</f>
        <v>0</v>
      </c>
      <c r="L176" s="135">
        <f>IF('Datos de Indicador'!L177="No Dato",1,IF('Imputacion de Datos Indicador'!L177&lt;&gt;"",1,0))</f>
        <v>0</v>
      </c>
      <c r="M176" s="135">
        <f>IF('Datos de Indicador'!M177="No Dato",1,IF('Imputacion de Datos Indicador'!M177&lt;&gt;"",1,0))</f>
        <v>0</v>
      </c>
      <c r="N176" s="135">
        <f>IF('Datos de Indicador'!N177="No Dato",1,IF('Imputacion de Datos Indicador'!N177&lt;&gt;"",1,0))</f>
        <v>0</v>
      </c>
      <c r="O176" s="135">
        <f>IF('Datos de Indicador'!O177="No Dato",1,IF('Imputacion de Datos Indicador'!O177&lt;&gt;"",1,0))</f>
        <v>0</v>
      </c>
      <c r="P176" s="135">
        <f>IF('Datos de Indicador'!P177="No Dato",1,IF('Imputacion de Datos Indicador'!P177&lt;&gt;"",1,0))</f>
        <v>0</v>
      </c>
      <c r="Q176" s="135">
        <f>IF('Datos de Indicador'!Q177="No Dato",1,IF('Imputacion de Datos Indicador'!Q177&lt;&gt;"",1,0))</f>
        <v>0</v>
      </c>
      <c r="R176" s="135">
        <f>IF('Datos de Indicador'!R177="No Dato",1,IF('Imputacion de Datos Indicador'!R177&lt;&gt;"",1,0))</f>
        <v>0</v>
      </c>
      <c r="S176" s="135">
        <f>IF('Datos de Indicador'!S177="No Dato",1,IF('Imputacion de Datos Indicador'!S177&lt;&gt;"",1,0))</f>
        <v>0</v>
      </c>
      <c r="T176" s="135">
        <f>IF('Datos de Indicador'!T177="No Dato",1,IF('Imputacion de Datos Indicador'!T177&lt;&gt;"",1,0))</f>
        <v>0</v>
      </c>
      <c r="U176" s="135">
        <f>IF('Datos de Indicador'!U177="No Dato",1,IF('Imputacion de Datos Indicador'!U177&lt;&gt;"",1,0))</f>
        <v>0</v>
      </c>
      <c r="V176" s="135">
        <f>IF('Datos de Indicador'!V177="No Dato",1,IF('Imputacion de Datos Indicador'!V177&lt;&gt;"",1,0))</f>
        <v>0</v>
      </c>
      <c r="W176" s="135">
        <f>IF('Datos de Indicador'!W177="No Dato",1,IF('Imputacion de Datos Indicador'!W177&lt;&gt;"",1,0))</f>
        <v>0</v>
      </c>
      <c r="X176" s="135">
        <f>IF('Datos de Indicador'!X177="No Dato",1,IF('Imputacion de Datos Indicador'!X177&lt;&gt;"",1,0))</f>
        <v>0</v>
      </c>
      <c r="Y176" s="135">
        <f>IF('Datos de Indicador'!Y177="No Dato",1,IF('Imputacion de Datos Indicador'!Y177&lt;&gt;"",1,0))</f>
        <v>0</v>
      </c>
      <c r="Z176" s="135">
        <f>IF('Datos de Indicador'!Z177="No Dato",1,IF('Imputacion de Datos Indicador'!Z177&lt;&gt;"",1,0))</f>
        <v>0</v>
      </c>
      <c r="AA176" s="135">
        <f>IF('Datos de Indicador'!AA177="No Dato",1,IF('Imputacion de Datos Indicador'!AA177&lt;&gt;"",1,0))</f>
        <v>0</v>
      </c>
      <c r="AB176" s="135">
        <f>IF('Datos de Indicador'!AB177="No Dato",1,IF('Imputacion de Datos Indicador'!AB177&lt;&gt;"",1,0))</f>
        <v>0</v>
      </c>
      <c r="AC176" s="135">
        <f>IF('Datos de Indicador'!AC177="No Dato",1,IF('Imputacion de Datos Indicador'!AC177&lt;&gt;"",1,0))</f>
        <v>0</v>
      </c>
      <c r="AD176" s="135">
        <f>IF('Datos de Indicador'!AD177="No Dato",1,IF('Imputacion de Datos Indicador'!AD177&lt;&gt;"",1,0))</f>
        <v>0</v>
      </c>
      <c r="AE176" s="135">
        <f>IF('Datos de Indicador'!AE177="No Dato",1,IF('Imputacion de Datos Indicador'!AE177&lt;&gt;"",1,0))</f>
        <v>0</v>
      </c>
      <c r="AF176" s="135">
        <f>IF('Datos de Indicador'!AF177="No Dato",1,IF('Imputacion de Datos Indicador'!AF177&lt;&gt;"",1,0))</f>
        <v>0</v>
      </c>
      <c r="AG176" s="135">
        <f>IF('Datos de Indicador'!AG177="No Dato",1,IF('Imputacion de Datos Indicador'!AG177&lt;&gt;"",1,0))</f>
        <v>0</v>
      </c>
      <c r="AH176" s="135">
        <f>IF('Datos de Indicador'!AH177="No Dato",1,IF('Imputacion de Datos Indicador'!AH177&lt;&gt;"",1,0))</f>
        <v>0</v>
      </c>
      <c r="AI176" s="135">
        <f>IF('Datos de Indicador'!AI177="No Dato",1,IF('Imputacion de Datos Indicador'!AI177&lt;&gt;"",1,0))</f>
        <v>0</v>
      </c>
      <c r="AJ176" s="135">
        <f>IF('Datos de Indicador'!AJ177="No Dato",1,IF('Imputacion de Datos Indicador'!AJ177&lt;&gt;"",1,0))</f>
        <v>0</v>
      </c>
      <c r="AK176" s="135">
        <f>IF('Datos de Indicador'!AK177="No Dato",1,IF('Imputacion de Datos Indicador'!AK177&lt;&gt;"",1,0))</f>
        <v>0</v>
      </c>
      <c r="AL176" s="135">
        <f>IF('Datos de Indicador'!AL177="No Dato",1,IF('Imputacion de Datos Indicador'!AL177&lt;&gt;"",1,0))</f>
        <v>0</v>
      </c>
      <c r="AM176" s="204">
        <f t="shared" si="4"/>
        <v>0</v>
      </c>
      <c r="AN176" s="44">
        <f t="shared" si="5"/>
        <v>0</v>
      </c>
    </row>
    <row r="177" spans="1:40" x14ac:dyDescent="0.25">
      <c r="A177" s="138" t="s">
        <v>311</v>
      </c>
      <c r="B177" s="139" t="s">
        <v>318</v>
      </c>
      <c r="C177" s="140">
        <v>1209</v>
      </c>
      <c r="D177" s="135">
        <f>IF('Datos de Indicador'!D178="No Dato",1,IF('Imputacion de Datos Indicador'!D178&lt;&gt;"",1,0))</f>
        <v>0</v>
      </c>
      <c r="E177" s="135">
        <f>IF('Datos de Indicador'!E178="No Dato",1,IF('Imputacion de Datos Indicador'!E178&lt;&gt;"",1,0))</f>
        <v>1</v>
      </c>
      <c r="F177" s="135">
        <f>IF('Datos de Indicador'!F178="No Dato",1,IF('Imputacion de Datos Indicador'!F178&lt;&gt;"",1,0))</f>
        <v>0</v>
      </c>
      <c r="G177" s="135">
        <f>IF('Datos de Indicador'!G178="No Dato",1,IF('Imputacion de Datos Indicador'!G178&lt;&gt;"",1,0))</f>
        <v>0</v>
      </c>
      <c r="H177" s="135">
        <f>IF('Datos de Indicador'!H178="No Dato",1,IF('Imputacion de Datos Indicador'!H178&lt;&gt;"",1,0))</f>
        <v>0</v>
      </c>
      <c r="I177" s="135">
        <f>IF('Datos de Indicador'!I178="No Dato",1,IF('Imputacion de Datos Indicador'!I178&lt;&gt;"",1,0))</f>
        <v>0</v>
      </c>
      <c r="J177" s="135">
        <f>IF('Datos de Indicador'!J178="No Dato",1,IF('Imputacion de Datos Indicador'!J178&lt;&gt;"",1,0))</f>
        <v>0</v>
      </c>
      <c r="K177" s="135">
        <f>IF('Datos de Indicador'!K178="No Dato",1,IF('Imputacion de Datos Indicador'!K178&lt;&gt;"",1,0))</f>
        <v>0</v>
      </c>
      <c r="L177" s="135">
        <f>IF('Datos de Indicador'!L178="No Dato",1,IF('Imputacion de Datos Indicador'!L178&lt;&gt;"",1,0))</f>
        <v>0</v>
      </c>
      <c r="M177" s="135">
        <f>IF('Datos de Indicador'!M178="No Dato",1,IF('Imputacion de Datos Indicador'!M178&lt;&gt;"",1,0))</f>
        <v>0</v>
      </c>
      <c r="N177" s="135">
        <f>IF('Datos de Indicador'!N178="No Dato",1,IF('Imputacion de Datos Indicador'!N178&lt;&gt;"",1,0))</f>
        <v>0</v>
      </c>
      <c r="O177" s="135">
        <f>IF('Datos de Indicador'!O178="No Dato",1,IF('Imputacion de Datos Indicador'!O178&lt;&gt;"",1,0))</f>
        <v>0</v>
      </c>
      <c r="P177" s="135">
        <f>IF('Datos de Indicador'!P178="No Dato",1,IF('Imputacion de Datos Indicador'!P178&lt;&gt;"",1,0))</f>
        <v>0</v>
      </c>
      <c r="Q177" s="135">
        <f>IF('Datos de Indicador'!Q178="No Dato",1,IF('Imputacion de Datos Indicador'!Q178&lt;&gt;"",1,0))</f>
        <v>1</v>
      </c>
      <c r="R177" s="135">
        <f>IF('Datos de Indicador'!R178="No Dato",1,IF('Imputacion de Datos Indicador'!R178&lt;&gt;"",1,0))</f>
        <v>0</v>
      </c>
      <c r="S177" s="135">
        <f>IF('Datos de Indicador'!S178="No Dato",1,IF('Imputacion de Datos Indicador'!S178&lt;&gt;"",1,0))</f>
        <v>0</v>
      </c>
      <c r="T177" s="135">
        <f>IF('Datos de Indicador'!T178="No Dato",1,IF('Imputacion de Datos Indicador'!T178&lt;&gt;"",1,0))</f>
        <v>0</v>
      </c>
      <c r="U177" s="135">
        <f>IF('Datos de Indicador'!U178="No Dato",1,IF('Imputacion de Datos Indicador'!U178&lt;&gt;"",1,0))</f>
        <v>0</v>
      </c>
      <c r="V177" s="135">
        <f>IF('Datos de Indicador'!V178="No Dato",1,IF('Imputacion de Datos Indicador'!V178&lt;&gt;"",1,0))</f>
        <v>0</v>
      </c>
      <c r="W177" s="135">
        <f>IF('Datos de Indicador'!W178="No Dato",1,IF('Imputacion de Datos Indicador'!W178&lt;&gt;"",1,0))</f>
        <v>0</v>
      </c>
      <c r="X177" s="135">
        <f>IF('Datos de Indicador'!X178="No Dato",1,IF('Imputacion de Datos Indicador'!X178&lt;&gt;"",1,0))</f>
        <v>0</v>
      </c>
      <c r="Y177" s="135">
        <f>IF('Datos de Indicador'!Y178="No Dato",1,IF('Imputacion de Datos Indicador'!Y178&lt;&gt;"",1,0))</f>
        <v>0</v>
      </c>
      <c r="Z177" s="135">
        <f>IF('Datos de Indicador'!Z178="No Dato",1,IF('Imputacion de Datos Indicador'!Z178&lt;&gt;"",1,0))</f>
        <v>0</v>
      </c>
      <c r="AA177" s="135">
        <f>IF('Datos de Indicador'!AA178="No Dato",1,IF('Imputacion de Datos Indicador'!AA178&lt;&gt;"",1,0))</f>
        <v>0</v>
      </c>
      <c r="AB177" s="135">
        <f>IF('Datos de Indicador'!AB178="No Dato",1,IF('Imputacion de Datos Indicador'!AB178&lt;&gt;"",1,0))</f>
        <v>0</v>
      </c>
      <c r="AC177" s="135">
        <f>IF('Datos de Indicador'!AC178="No Dato",1,IF('Imputacion de Datos Indicador'!AC178&lt;&gt;"",1,0))</f>
        <v>0</v>
      </c>
      <c r="AD177" s="135">
        <f>IF('Datos de Indicador'!AD178="No Dato",1,IF('Imputacion de Datos Indicador'!AD178&lt;&gt;"",1,0))</f>
        <v>0</v>
      </c>
      <c r="AE177" s="135">
        <f>IF('Datos de Indicador'!AE178="No Dato",1,IF('Imputacion de Datos Indicador'!AE178&lt;&gt;"",1,0))</f>
        <v>0</v>
      </c>
      <c r="AF177" s="135">
        <f>IF('Datos de Indicador'!AF178="No Dato",1,IF('Imputacion de Datos Indicador'!AF178&lt;&gt;"",1,0))</f>
        <v>0</v>
      </c>
      <c r="AG177" s="135">
        <f>IF('Datos de Indicador'!AG178="No Dato",1,IF('Imputacion de Datos Indicador'!AG178&lt;&gt;"",1,0))</f>
        <v>0</v>
      </c>
      <c r="AH177" s="135">
        <f>IF('Datos de Indicador'!AH178="No Dato",1,IF('Imputacion de Datos Indicador'!AH178&lt;&gt;"",1,0))</f>
        <v>0</v>
      </c>
      <c r="AI177" s="135">
        <f>IF('Datos de Indicador'!AI178="No Dato",1,IF('Imputacion de Datos Indicador'!AI178&lt;&gt;"",1,0))</f>
        <v>0</v>
      </c>
      <c r="AJ177" s="135">
        <f>IF('Datos de Indicador'!AJ178="No Dato",1,IF('Imputacion de Datos Indicador'!AJ178&lt;&gt;"",1,0))</f>
        <v>0</v>
      </c>
      <c r="AK177" s="135">
        <f>IF('Datos de Indicador'!AK178="No Dato",1,IF('Imputacion de Datos Indicador'!AK178&lt;&gt;"",1,0))</f>
        <v>0</v>
      </c>
      <c r="AL177" s="135">
        <f>IF('Datos de Indicador'!AL178="No Dato",1,IF('Imputacion de Datos Indicador'!AL178&lt;&gt;"",1,0))</f>
        <v>0</v>
      </c>
      <c r="AM177" s="204">
        <f t="shared" si="4"/>
        <v>2</v>
      </c>
      <c r="AN177" s="44">
        <f t="shared" si="5"/>
        <v>5.7142857142857141E-2</v>
      </c>
    </row>
    <row r="178" spans="1:40" x14ac:dyDescent="0.25">
      <c r="A178" s="138" t="s">
        <v>311</v>
      </c>
      <c r="B178" s="139" t="s">
        <v>319</v>
      </c>
      <c r="C178" s="140">
        <v>1210</v>
      </c>
      <c r="D178" s="135">
        <f>IF('Datos de Indicador'!D179="No Dato",1,IF('Imputacion de Datos Indicador'!D179&lt;&gt;"",1,0))</f>
        <v>0</v>
      </c>
      <c r="E178" s="135">
        <f>IF('Datos de Indicador'!E179="No Dato",1,IF('Imputacion de Datos Indicador'!E179&lt;&gt;"",1,0))</f>
        <v>0</v>
      </c>
      <c r="F178" s="135">
        <f>IF('Datos de Indicador'!F179="No Dato",1,IF('Imputacion de Datos Indicador'!F179&lt;&gt;"",1,0))</f>
        <v>0</v>
      </c>
      <c r="G178" s="135">
        <f>IF('Datos de Indicador'!G179="No Dato",1,IF('Imputacion de Datos Indicador'!G179&lt;&gt;"",1,0))</f>
        <v>0</v>
      </c>
      <c r="H178" s="135">
        <f>IF('Datos de Indicador'!H179="No Dato",1,IF('Imputacion de Datos Indicador'!H179&lt;&gt;"",1,0))</f>
        <v>0</v>
      </c>
      <c r="I178" s="135">
        <f>IF('Datos de Indicador'!I179="No Dato",1,IF('Imputacion de Datos Indicador'!I179&lt;&gt;"",1,0))</f>
        <v>0</v>
      </c>
      <c r="J178" s="135">
        <f>IF('Datos de Indicador'!J179="No Dato",1,IF('Imputacion de Datos Indicador'!J179&lt;&gt;"",1,0))</f>
        <v>0</v>
      </c>
      <c r="K178" s="135">
        <f>IF('Datos de Indicador'!K179="No Dato",1,IF('Imputacion de Datos Indicador'!K179&lt;&gt;"",1,0))</f>
        <v>0</v>
      </c>
      <c r="L178" s="135">
        <f>IF('Datos de Indicador'!L179="No Dato",1,IF('Imputacion de Datos Indicador'!L179&lt;&gt;"",1,0))</f>
        <v>0</v>
      </c>
      <c r="M178" s="135">
        <f>IF('Datos de Indicador'!M179="No Dato",1,IF('Imputacion de Datos Indicador'!M179&lt;&gt;"",1,0))</f>
        <v>0</v>
      </c>
      <c r="N178" s="135">
        <f>IF('Datos de Indicador'!N179="No Dato",1,IF('Imputacion de Datos Indicador'!N179&lt;&gt;"",1,0))</f>
        <v>0</v>
      </c>
      <c r="O178" s="135">
        <f>IF('Datos de Indicador'!O179="No Dato",1,IF('Imputacion de Datos Indicador'!O179&lt;&gt;"",1,0))</f>
        <v>0</v>
      </c>
      <c r="P178" s="135">
        <f>IF('Datos de Indicador'!P179="No Dato",1,IF('Imputacion de Datos Indicador'!P179&lt;&gt;"",1,0))</f>
        <v>0</v>
      </c>
      <c r="Q178" s="135">
        <f>IF('Datos de Indicador'!Q179="No Dato",1,IF('Imputacion de Datos Indicador'!Q179&lt;&gt;"",1,0))</f>
        <v>1</v>
      </c>
      <c r="R178" s="135">
        <f>IF('Datos de Indicador'!R179="No Dato",1,IF('Imputacion de Datos Indicador'!R179&lt;&gt;"",1,0))</f>
        <v>0</v>
      </c>
      <c r="S178" s="135">
        <f>IF('Datos de Indicador'!S179="No Dato",1,IF('Imputacion de Datos Indicador'!S179&lt;&gt;"",1,0))</f>
        <v>0</v>
      </c>
      <c r="T178" s="135">
        <f>IF('Datos de Indicador'!T179="No Dato",1,IF('Imputacion de Datos Indicador'!T179&lt;&gt;"",1,0))</f>
        <v>0</v>
      </c>
      <c r="U178" s="135">
        <f>IF('Datos de Indicador'!U179="No Dato",1,IF('Imputacion de Datos Indicador'!U179&lt;&gt;"",1,0))</f>
        <v>0</v>
      </c>
      <c r="V178" s="135">
        <f>IF('Datos de Indicador'!V179="No Dato",1,IF('Imputacion de Datos Indicador'!V179&lt;&gt;"",1,0))</f>
        <v>0</v>
      </c>
      <c r="W178" s="135">
        <f>IF('Datos de Indicador'!W179="No Dato",1,IF('Imputacion de Datos Indicador'!W179&lt;&gt;"",1,0))</f>
        <v>0</v>
      </c>
      <c r="X178" s="135">
        <f>IF('Datos de Indicador'!X179="No Dato",1,IF('Imputacion de Datos Indicador'!X179&lt;&gt;"",1,0))</f>
        <v>0</v>
      </c>
      <c r="Y178" s="135">
        <f>IF('Datos de Indicador'!Y179="No Dato",1,IF('Imputacion de Datos Indicador'!Y179&lt;&gt;"",1,0))</f>
        <v>0</v>
      </c>
      <c r="Z178" s="135">
        <f>IF('Datos de Indicador'!Z179="No Dato",1,IF('Imputacion de Datos Indicador'!Z179&lt;&gt;"",1,0))</f>
        <v>0</v>
      </c>
      <c r="AA178" s="135">
        <f>IF('Datos de Indicador'!AA179="No Dato",1,IF('Imputacion de Datos Indicador'!AA179&lt;&gt;"",1,0))</f>
        <v>0</v>
      </c>
      <c r="AB178" s="135">
        <f>IF('Datos de Indicador'!AB179="No Dato",1,IF('Imputacion de Datos Indicador'!AB179&lt;&gt;"",1,0))</f>
        <v>0</v>
      </c>
      <c r="AC178" s="135">
        <f>IF('Datos de Indicador'!AC179="No Dato",1,IF('Imputacion de Datos Indicador'!AC179&lt;&gt;"",1,0))</f>
        <v>0</v>
      </c>
      <c r="AD178" s="135">
        <f>IF('Datos de Indicador'!AD179="No Dato",1,IF('Imputacion de Datos Indicador'!AD179&lt;&gt;"",1,0))</f>
        <v>0</v>
      </c>
      <c r="AE178" s="135">
        <f>IF('Datos de Indicador'!AE179="No Dato",1,IF('Imputacion de Datos Indicador'!AE179&lt;&gt;"",1,0))</f>
        <v>0</v>
      </c>
      <c r="AF178" s="135">
        <f>IF('Datos de Indicador'!AF179="No Dato",1,IF('Imputacion de Datos Indicador'!AF179&lt;&gt;"",1,0))</f>
        <v>0</v>
      </c>
      <c r="AG178" s="135">
        <f>IF('Datos de Indicador'!AG179="No Dato",1,IF('Imputacion de Datos Indicador'!AG179&lt;&gt;"",1,0))</f>
        <v>0</v>
      </c>
      <c r="AH178" s="135">
        <f>IF('Datos de Indicador'!AH179="No Dato",1,IF('Imputacion de Datos Indicador'!AH179&lt;&gt;"",1,0))</f>
        <v>0</v>
      </c>
      <c r="AI178" s="135">
        <f>IF('Datos de Indicador'!AI179="No Dato",1,IF('Imputacion de Datos Indicador'!AI179&lt;&gt;"",1,0))</f>
        <v>0</v>
      </c>
      <c r="AJ178" s="135">
        <f>IF('Datos de Indicador'!AJ179="No Dato",1,IF('Imputacion de Datos Indicador'!AJ179&lt;&gt;"",1,0))</f>
        <v>0</v>
      </c>
      <c r="AK178" s="135">
        <f>IF('Datos de Indicador'!AK179="No Dato",1,IF('Imputacion de Datos Indicador'!AK179&lt;&gt;"",1,0))</f>
        <v>0</v>
      </c>
      <c r="AL178" s="135">
        <f>IF('Datos de Indicador'!AL179="No Dato",1,IF('Imputacion de Datos Indicador'!AL179&lt;&gt;"",1,0))</f>
        <v>0</v>
      </c>
      <c r="AM178" s="204">
        <f t="shared" si="4"/>
        <v>1</v>
      </c>
      <c r="AN178" s="44">
        <f t="shared" si="5"/>
        <v>2.8571428571428571E-2</v>
      </c>
    </row>
    <row r="179" spans="1:40" x14ac:dyDescent="0.25">
      <c r="A179" s="138" t="s">
        <v>311</v>
      </c>
      <c r="B179" s="139" t="s">
        <v>320</v>
      </c>
      <c r="C179" s="140">
        <v>1211</v>
      </c>
      <c r="D179" s="135">
        <f>IF('Datos de Indicador'!D180="No Dato",1,IF('Imputacion de Datos Indicador'!D180&lt;&gt;"",1,0))</f>
        <v>0</v>
      </c>
      <c r="E179" s="135">
        <f>IF('Datos de Indicador'!E180="No Dato",1,IF('Imputacion de Datos Indicador'!E180&lt;&gt;"",1,0))</f>
        <v>0</v>
      </c>
      <c r="F179" s="135">
        <f>IF('Datos de Indicador'!F180="No Dato",1,IF('Imputacion de Datos Indicador'!F180&lt;&gt;"",1,0))</f>
        <v>0</v>
      </c>
      <c r="G179" s="135">
        <f>IF('Datos de Indicador'!G180="No Dato",1,IF('Imputacion de Datos Indicador'!G180&lt;&gt;"",1,0))</f>
        <v>0</v>
      </c>
      <c r="H179" s="135">
        <f>IF('Datos de Indicador'!H180="No Dato",1,IF('Imputacion de Datos Indicador'!H180&lt;&gt;"",1,0))</f>
        <v>0</v>
      </c>
      <c r="I179" s="135">
        <f>IF('Datos de Indicador'!I180="No Dato",1,IF('Imputacion de Datos Indicador'!I180&lt;&gt;"",1,0))</f>
        <v>0</v>
      </c>
      <c r="J179" s="135">
        <f>IF('Datos de Indicador'!J180="No Dato",1,IF('Imputacion de Datos Indicador'!J180&lt;&gt;"",1,0))</f>
        <v>0</v>
      </c>
      <c r="K179" s="135">
        <f>IF('Datos de Indicador'!K180="No Dato",1,IF('Imputacion de Datos Indicador'!K180&lt;&gt;"",1,0))</f>
        <v>0</v>
      </c>
      <c r="L179" s="135">
        <f>IF('Datos de Indicador'!L180="No Dato",1,IF('Imputacion de Datos Indicador'!L180&lt;&gt;"",1,0))</f>
        <v>0</v>
      </c>
      <c r="M179" s="135">
        <f>IF('Datos de Indicador'!M180="No Dato",1,IF('Imputacion de Datos Indicador'!M180&lt;&gt;"",1,0))</f>
        <v>0</v>
      </c>
      <c r="N179" s="135">
        <f>IF('Datos de Indicador'!N180="No Dato",1,IF('Imputacion de Datos Indicador'!N180&lt;&gt;"",1,0))</f>
        <v>0</v>
      </c>
      <c r="O179" s="135">
        <f>IF('Datos de Indicador'!O180="No Dato",1,IF('Imputacion de Datos Indicador'!O180&lt;&gt;"",1,0))</f>
        <v>0</v>
      </c>
      <c r="P179" s="135">
        <f>IF('Datos de Indicador'!P180="No Dato",1,IF('Imputacion de Datos Indicador'!P180&lt;&gt;"",1,0))</f>
        <v>0</v>
      </c>
      <c r="Q179" s="135">
        <f>IF('Datos de Indicador'!Q180="No Dato",1,IF('Imputacion de Datos Indicador'!Q180&lt;&gt;"",1,0))</f>
        <v>1</v>
      </c>
      <c r="R179" s="135">
        <f>IF('Datos de Indicador'!R180="No Dato",1,IF('Imputacion de Datos Indicador'!R180&lt;&gt;"",1,0))</f>
        <v>0</v>
      </c>
      <c r="S179" s="135">
        <f>IF('Datos de Indicador'!S180="No Dato",1,IF('Imputacion de Datos Indicador'!S180&lt;&gt;"",1,0))</f>
        <v>0</v>
      </c>
      <c r="T179" s="135">
        <f>IF('Datos de Indicador'!T180="No Dato",1,IF('Imputacion de Datos Indicador'!T180&lt;&gt;"",1,0))</f>
        <v>0</v>
      </c>
      <c r="U179" s="135">
        <f>IF('Datos de Indicador'!U180="No Dato",1,IF('Imputacion de Datos Indicador'!U180&lt;&gt;"",1,0))</f>
        <v>0</v>
      </c>
      <c r="V179" s="135">
        <f>IF('Datos de Indicador'!V180="No Dato",1,IF('Imputacion de Datos Indicador'!V180&lt;&gt;"",1,0))</f>
        <v>0</v>
      </c>
      <c r="W179" s="135">
        <f>IF('Datos de Indicador'!W180="No Dato",1,IF('Imputacion de Datos Indicador'!W180&lt;&gt;"",1,0))</f>
        <v>0</v>
      </c>
      <c r="X179" s="135">
        <f>IF('Datos de Indicador'!X180="No Dato",1,IF('Imputacion de Datos Indicador'!X180&lt;&gt;"",1,0))</f>
        <v>0</v>
      </c>
      <c r="Y179" s="135">
        <f>IF('Datos de Indicador'!Y180="No Dato",1,IF('Imputacion de Datos Indicador'!Y180&lt;&gt;"",1,0))</f>
        <v>0</v>
      </c>
      <c r="Z179" s="135">
        <f>IF('Datos de Indicador'!Z180="No Dato",1,IF('Imputacion de Datos Indicador'!Z180&lt;&gt;"",1,0))</f>
        <v>0</v>
      </c>
      <c r="AA179" s="135">
        <f>IF('Datos de Indicador'!AA180="No Dato",1,IF('Imputacion de Datos Indicador'!AA180&lt;&gt;"",1,0))</f>
        <v>0</v>
      </c>
      <c r="AB179" s="135">
        <f>IF('Datos de Indicador'!AB180="No Dato",1,IF('Imputacion de Datos Indicador'!AB180&lt;&gt;"",1,0))</f>
        <v>0</v>
      </c>
      <c r="AC179" s="135">
        <f>IF('Datos de Indicador'!AC180="No Dato",1,IF('Imputacion de Datos Indicador'!AC180&lt;&gt;"",1,0))</f>
        <v>0</v>
      </c>
      <c r="AD179" s="135">
        <f>IF('Datos de Indicador'!AD180="No Dato",1,IF('Imputacion de Datos Indicador'!AD180&lt;&gt;"",1,0))</f>
        <v>0</v>
      </c>
      <c r="AE179" s="135">
        <f>IF('Datos de Indicador'!AE180="No Dato",1,IF('Imputacion de Datos Indicador'!AE180&lt;&gt;"",1,0))</f>
        <v>0</v>
      </c>
      <c r="AF179" s="135">
        <f>IF('Datos de Indicador'!AF180="No Dato",1,IF('Imputacion de Datos Indicador'!AF180&lt;&gt;"",1,0))</f>
        <v>0</v>
      </c>
      <c r="AG179" s="135">
        <f>IF('Datos de Indicador'!AG180="No Dato",1,IF('Imputacion de Datos Indicador'!AG180&lt;&gt;"",1,0))</f>
        <v>0</v>
      </c>
      <c r="AH179" s="135">
        <f>IF('Datos de Indicador'!AH180="No Dato",1,IF('Imputacion de Datos Indicador'!AH180&lt;&gt;"",1,0))</f>
        <v>0</v>
      </c>
      <c r="AI179" s="135">
        <f>IF('Datos de Indicador'!AI180="No Dato",1,IF('Imputacion de Datos Indicador'!AI180&lt;&gt;"",1,0))</f>
        <v>0</v>
      </c>
      <c r="AJ179" s="135">
        <f>IF('Datos de Indicador'!AJ180="No Dato",1,IF('Imputacion de Datos Indicador'!AJ180&lt;&gt;"",1,0))</f>
        <v>0</v>
      </c>
      <c r="AK179" s="135">
        <f>IF('Datos de Indicador'!AK180="No Dato",1,IF('Imputacion de Datos Indicador'!AK180&lt;&gt;"",1,0))</f>
        <v>0</v>
      </c>
      <c r="AL179" s="135">
        <f>IF('Datos de Indicador'!AL180="No Dato",1,IF('Imputacion de Datos Indicador'!AL180&lt;&gt;"",1,0))</f>
        <v>0</v>
      </c>
      <c r="AM179" s="204">
        <f t="shared" si="4"/>
        <v>1</v>
      </c>
      <c r="AN179" s="44">
        <f t="shared" si="5"/>
        <v>2.8571428571428571E-2</v>
      </c>
    </row>
    <row r="180" spans="1:40" x14ac:dyDescent="0.25">
      <c r="A180" s="138" t="s">
        <v>311</v>
      </c>
      <c r="B180" s="139" t="s">
        <v>222</v>
      </c>
      <c r="C180" s="140">
        <v>1212</v>
      </c>
      <c r="D180" s="135">
        <f>IF('Datos de Indicador'!D181="No Dato",1,IF('Imputacion de Datos Indicador'!D181&lt;&gt;"",1,0))</f>
        <v>0</v>
      </c>
      <c r="E180" s="135">
        <f>IF('Datos de Indicador'!E181="No Dato",1,IF('Imputacion de Datos Indicador'!E181&lt;&gt;"",1,0))</f>
        <v>1</v>
      </c>
      <c r="F180" s="135">
        <f>IF('Datos de Indicador'!F181="No Dato",1,IF('Imputacion de Datos Indicador'!F181&lt;&gt;"",1,0))</f>
        <v>0</v>
      </c>
      <c r="G180" s="135">
        <f>IF('Datos de Indicador'!G181="No Dato",1,IF('Imputacion de Datos Indicador'!G181&lt;&gt;"",1,0))</f>
        <v>0</v>
      </c>
      <c r="H180" s="135">
        <f>IF('Datos de Indicador'!H181="No Dato",1,IF('Imputacion de Datos Indicador'!H181&lt;&gt;"",1,0))</f>
        <v>0</v>
      </c>
      <c r="I180" s="135">
        <f>IF('Datos de Indicador'!I181="No Dato",1,IF('Imputacion de Datos Indicador'!I181&lt;&gt;"",1,0))</f>
        <v>0</v>
      </c>
      <c r="J180" s="135">
        <f>IF('Datos de Indicador'!J181="No Dato",1,IF('Imputacion de Datos Indicador'!J181&lt;&gt;"",1,0))</f>
        <v>0</v>
      </c>
      <c r="K180" s="135">
        <f>IF('Datos de Indicador'!K181="No Dato",1,IF('Imputacion de Datos Indicador'!K181&lt;&gt;"",1,0))</f>
        <v>0</v>
      </c>
      <c r="L180" s="135">
        <f>IF('Datos de Indicador'!L181="No Dato",1,IF('Imputacion de Datos Indicador'!L181&lt;&gt;"",1,0))</f>
        <v>0</v>
      </c>
      <c r="M180" s="135">
        <f>IF('Datos de Indicador'!M181="No Dato",1,IF('Imputacion de Datos Indicador'!M181&lt;&gt;"",1,0))</f>
        <v>0</v>
      </c>
      <c r="N180" s="135">
        <f>IF('Datos de Indicador'!N181="No Dato",1,IF('Imputacion de Datos Indicador'!N181&lt;&gt;"",1,0))</f>
        <v>0</v>
      </c>
      <c r="O180" s="135">
        <f>IF('Datos de Indicador'!O181="No Dato",1,IF('Imputacion de Datos Indicador'!O181&lt;&gt;"",1,0))</f>
        <v>0</v>
      </c>
      <c r="P180" s="135">
        <f>IF('Datos de Indicador'!P181="No Dato",1,IF('Imputacion de Datos Indicador'!P181&lt;&gt;"",1,0))</f>
        <v>0</v>
      </c>
      <c r="Q180" s="135">
        <f>IF('Datos de Indicador'!Q181="No Dato",1,IF('Imputacion de Datos Indicador'!Q181&lt;&gt;"",1,0))</f>
        <v>0</v>
      </c>
      <c r="R180" s="135">
        <f>IF('Datos de Indicador'!R181="No Dato",1,IF('Imputacion de Datos Indicador'!R181&lt;&gt;"",1,0))</f>
        <v>0</v>
      </c>
      <c r="S180" s="135">
        <f>IF('Datos de Indicador'!S181="No Dato",1,IF('Imputacion de Datos Indicador'!S181&lt;&gt;"",1,0))</f>
        <v>0</v>
      </c>
      <c r="T180" s="135">
        <f>IF('Datos de Indicador'!T181="No Dato",1,IF('Imputacion de Datos Indicador'!T181&lt;&gt;"",1,0))</f>
        <v>0</v>
      </c>
      <c r="U180" s="135">
        <f>IF('Datos de Indicador'!U181="No Dato",1,IF('Imputacion de Datos Indicador'!U181&lt;&gt;"",1,0))</f>
        <v>0</v>
      </c>
      <c r="V180" s="135">
        <f>IF('Datos de Indicador'!V181="No Dato",1,IF('Imputacion de Datos Indicador'!V181&lt;&gt;"",1,0))</f>
        <v>0</v>
      </c>
      <c r="W180" s="135">
        <f>IF('Datos de Indicador'!W181="No Dato",1,IF('Imputacion de Datos Indicador'!W181&lt;&gt;"",1,0))</f>
        <v>0</v>
      </c>
      <c r="X180" s="135">
        <f>IF('Datos de Indicador'!X181="No Dato",1,IF('Imputacion de Datos Indicador'!X181&lt;&gt;"",1,0))</f>
        <v>0</v>
      </c>
      <c r="Y180" s="135">
        <f>IF('Datos de Indicador'!Y181="No Dato",1,IF('Imputacion de Datos Indicador'!Y181&lt;&gt;"",1,0))</f>
        <v>0</v>
      </c>
      <c r="Z180" s="135">
        <f>IF('Datos de Indicador'!Z181="No Dato",1,IF('Imputacion de Datos Indicador'!Z181&lt;&gt;"",1,0))</f>
        <v>0</v>
      </c>
      <c r="AA180" s="135">
        <f>IF('Datos de Indicador'!AA181="No Dato",1,IF('Imputacion de Datos Indicador'!AA181&lt;&gt;"",1,0))</f>
        <v>0</v>
      </c>
      <c r="AB180" s="135">
        <f>IF('Datos de Indicador'!AB181="No Dato",1,IF('Imputacion de Datos Indicador'!AB181&lt;&gt;"",1,0))</f>
        <v>0</v>
      </c>
      <c r="AC180" s="135">
        <f>IF('Datos de Indicador'!AC181="No Dato",1,IF('Imputacion de Datos Indicador'!AC181&lt;&gt;"",1,0))</f>
        <v>0</v>
      </c>
      <c r="AD180" s="135">
        <f>IF('Datos de Indicador'!AD181="No Dato",1,IF('Imputacion de Datos Indicador'!AD181&lt;&gt;"",1,0))</f>
        <v>0</v>
      </c>
      <c r="AE180" s="135">
        <f>IF('Datos de Indicador'!AE181="No Dato",1,IF('Imputacion de Datos Indicador'!AE181&lt;&gt;"",1,0))</f>
        <v>0</v>
      </c>
      <c r="AF180" s="135">
        <f>IF('Datos de Indicador'!AF181="No Dato",1,IF('Imputacion de Datos Indicador'!AF181&lt;&gt;"",1,0))</f>
        <v>0</v>
      </c>
      <c r="AG180" s="135">
        <f>IF('Datos de Indicador'!AG181="No Dato",1,IF('Imputacion de Datos Indicador'!AG181&lt;&gt;"",1,0))</f>
        <v>0</v>
      </c>
      <c r="AH180" s="135">
        <f>IF('Datos de Indicador'!AH181="No Dato",1,IF('Imputacion de Datos Indicador'!AH181&lt;&gt;"",1,0))</f>
        <v>0</v>
      </c>
      <c r="AI180" s="135">
        <f>IF('Datos de Indicador'!AI181="No Dato",1,IF('Imputacion de Datos Indicador'!AI181&lt;&gt;"",1,0))</f>
        <v>0</v>
      </c>
      <c r="AJ180" s="135">
        <f>IF('Datos de Indicador'!AJ181="No Dato",1,IF('Imputacion de Datos Indicador'!AJ181&lt;&gt;"",1,0))</f>
        <v>0</v>
      </c>
      <c r="AK180" s="135">
        <f>IF('Datos de Indicador'!AK181="No Dato",1,IF('Imputacion de Datos Indicador'!AK181&lt;&gt;"",1,0))</f>
        <v>0</v>
      </c>
      <c r="AL180" s="135">
        <f>IF('Datos de Indicador'!AL181="No Dato",1,IF('Imputacion de Datos Indicador'!AL181&lt;&gt;"",1,0))</f>
        <v>0</v>
      </c>
      <c r="AM180" s="204">
        <f t="shared" si="4"/>
        <v>1</v>
      </c>
      <c r="AN180" s="44">
        <f t="shared" si="5"/>
        <v>2.8571428571428571E-2</v>
      </c>
    </row>
    <row r="181" spans="1:40" x14ac:dyDescent="0.25">
      <c r="A181" s="138" t="s">
        <v>311</v>
      </c>
      <c r="B181" s="139" t="s">
        <v>302</v>
      </c>
      <c r="C181" s="140">
        <v>1213</v>
      </c>
      <c r="D181" s="135">
        <f>IF('Datos de Indicador'!D182="No Dato",1,IF('Imputacion de Datos Indicador'!D182&lt;&gt;"",1,0))</f>
        <v>0</v>
      </c>
      <c r="E181" s="135">
        <f>IF('Datos de Indicador'!E182="No Dato",1,IF('Imputacion de Datos Indicador'!E182&lt;&gt;"",1,0))</f>
        <v>1</v>
      </c>
      <c r="F181" s="135">
        <f>IF('Datos de Indicador'!F182="No Dato",1,IF('Imputacion de Datos Indicador'!F182&lt;&gt;"",1,0))</f>
        <v>0</v>
      </c>
      <c r="G181" s="135">
        <f>IF('Datos de Indicador'!G182="No Dato",1,IF('Imputacion de Datos Indicador'!G182&lt;&gt;"",1,0))</f>
        <v>0</v>
      </c>
      <c r="H181" s="135">
        <f>IF('Datos de Indicador'!H182="No Dato",1,IF('Imputacion de Datos Indicador'!H182&lt;&gt;"",1,0))</f>
        <v>0</v>
      </c>
      <c r="I181" s="135">
        <f>IF('Datos de Indicador'!I182="No Dato",1,IF('Imputacion de Datos Indicador'!I182&lt;&gt;"",1,0))</f>
        <v>0</v>
      </c>
      <c r="J181" s="135">
        <f>IF('Datos de Indicador'!J182="No Dato",1,IF('Imputacion de Datos Indicador'!J182&lt;&gt;"",1,0))</f>
        <v>0</v>
      </c>
      <c r="K181" s="135">
        <f>IF('Datos de Indicador'!K182="No Dato",1,IF('Imputacion de Datos Indicador'!K182&lt;&gt;"",1,0))</f>
        <v>0</v>
      </c>
      <c r="L181" s="135">
        <f>IF('Datos de Indicador'!L182="No Dato",1,IF('Imputacion de Datos Indicador'!L182&lt;&gt;"",1,0))</f>
        <v>0</v>
      </c>
      <c r="M181" s="135">
        <f>IF('Datos de Indicador'!M182="No Dato",1,IF('Imputacion de Datos Indicador'!M182&lt;&gt;"",1,0))</f>
        <v>0</v>
      </c>
      <c r="N181" s="135">
        <f>IF('Datos de Indicador'!N182="No Dato",1,IF('Imputacion de Datos Indicador'!N182&lt;&gt;"",1,0))</f>
        <v>0</v>
      </c>
      <c r="O181" s="135">
        <f>IF('Datos de Indicador'!O182="No Dato",1,IF('Imputacion de Datos Indicador'!O182&lt;&gt;"",1,0))</f>
        <v>0</v>
      </c>
      <c r="P181" s="135">
        <f>IF('Datos de Indicador'!P182="No Dato",1,IF('Imputacion de Datos Indicador'!P182&lt;&gt;"",1,0))</f>
        <v>0</v>
      </c>
      <c r="Q181" s="135">
        <f>IF('Datos de Indicador'!Q182="No Dato",1,IF('Imputacion de Datos Indicador'!Q182&lt;&gt;"",1,0))</f>
        <v>1</v>
      </c>
      <c r="R181" s="135">
        <f>IF('Datos de Indicador'!R182="No Dato",1,IF('Imputacion de Datos Indicador'!R182&lt;&gt;"",1,0))</f>
        <v>0</v>
      </c>
      <c r="S181" s="135">
        <f>IF('Datos de Indicador'!S182="No Dato",1,IF('Imputacion de Datos Indicador'!S182&lt;&gt;"",1,0))</f>
        <v>0</v>
      </c>
      <c r="T181" s="135">
        <f>IF('Datos de Indicador'!T182="No Dato",1,IF('Imputacion de Datos Indicador'!T182&lt;&gt;"",1,0))</f>
        <v>0</v>
      </c>
      <c r="U181" s="135">
        <f>IF('Datos de Indicador'!U182="No Dato",1,IF('Imputacion de Datos Indicador'!U182&lt;&gt;"",1,0))</f>
        <v>0</v>
      </c>
      <c r="V181" s="135">
        <f>IF('Datos de Indicador'!V182="No Dato",1,IF('Imputacion de Datos Indicador'!V182&lt;&gt;"",1,0))</f>
        <v>0</v>
      </c>
      <c r="W181" s="135">
        <f>IF('Datos de Indicador'!W182="No Dato",1,IF('Imputacion de Datos Indicador'!W182&lt;&gt;"",1,0))</f>
        <v>0</v>
      </c>
      <c r="X181" s="135">
        <f>IF('Datos de Indicador'!X182="No Dato",1,IF('Imputacion de Datos Indicador'!X182&lt;&gt;"",1,0))</f>
        <v>0</v>
      </c>
      <c r="Y181" s="135">
        <f>IF('Datos de Indicador'!Y182="No Dato",1,IF('Imputacion de Datos Indicador'!Y182&lt;&gt;"",1,0))</f>
        <v>0</v>
      </c>
      <c r="Z181" s="135">
        <f>IF('Datos de Indicador'!Z182="No Dato",1,IF('Imputacion de Datos Indicador'!Z182&lt;&gt;"",1,0))</f>
        <v>0</v>
      </c>
      <c r="AA181" s="135">
        <f>IF('Datos de Indicador'!AA182="No Dato",1,IF('Imputacion de Datos Indicador'!AA182&lt;&gt;"",1,0))</f>
        <v>0</v>
      </c>
      <c r="AB181" s="135">
        <f>IF('Datos de Indicador'!AB182="No Dato",1,IF('Imputacion de Datos Indicador'!AB182&lt;&gt;"",1,0))</f>
        <v>0</v>
      </c>
      <c r="AC181" s="135">
        <f>IF('Datos de Indicador'!AC182="No Dato",1,IF('Imputacion de Datos Indicador'!AC182&lt;&gt;"",1,0))</f>
        <v>0</v>
      </c>
      <c r="AD181" s="135">
        <f>IF('Datos de Indicador'!AD182="No Dato",1,IF('Imputacion de Datos Indicador'!AD182&lt;&gt;"",1,0))</f>
        <v>0</v>
      </c>
      <c r="AE181" s="135">
        <f>IF('Datos de Indicador'!AE182="No Dato",1,IF('Imputacion de Datos Indicador'!AE182&lt;&gt;"",1,0))</f>
        <v>0</v>
      </c>
      <c r="AF181" s="135">
        <f>IF('Datos de Indicador'!AF182="No Dato",1,IF('Imputacion de Datos Indicador'!AF182&lt;&gt;"",1,0))</f>
        <v>0</v>
      </c>
      <c r="AG181" s="135">
        <f>IF('Datos de Indicador'!AG182="No Dato",1,IF('Imputacion de Datos Indicador'!AG182&lt;&gt;"",1,0))</f>
        <v>0</v>
      </c>
      <c r="AH181" s="135">
        <f>IF('Datos de Indicador'!AH182="No Dato",1,IF('Imputacion de Datos Indicador'!AH182&lt;&gt;"",1,0))</f>
        <v>0</v>
      </c>
      <c r="AI181" s="135">
        <f>IF('Datos de Indicador'!AI182="No Dato",1,IF('Imputacion de Datos Indicador'!AI182&lt;&gt;"",1,0))</f>
        <v>0</v>
      </c>
      <c r="AJ181" s="135">
        <f>IF('Datos de Indicador'!AJ182="No Dato",1,IF('Imputacion de Datos Indicador'!AJ182&lt;&gt;"",1,0))</f>
        <v>0</v>
      </c>
      <c r="AK181" s="135">
        <f>IF('Datos de Indicador'!AK182="No Dato",1,IF('Imputacion de Datos Indicador'!AK182&lt;&gt;"",1,0))</f>
        <v>0</v>
      </c>
      <c r="AL181" s="135">
        <f>IF('Datos de Indicador'!AL182="No Dato",1,IF('Imputacion de Datos Indicador'!AL182&lt;&gt;"",1,0))</f>
        <v>0</v>
      </c>
      <c r="AM181" s="204">
        <f t="shared" si="4"/>
        <v>2</v>
      </c>
      <c r="AN181" s="44">
        <f t="shared" si="5"/>
        <v>5.7142857142857141E-2</v>
      </c>
    </row>
    <row r="182" spans="1:40" x14ac:dyDescent="0.25">
      <c r="A182" s="138" t="s">
        <v>311</v>
      </c>
      <c r="B182" s="139" t="s">
        <v>321</v>
      </c>
      <c r="C182" s="140">
        <v>1214</v>
      </c>
      <c r="D182" s="135">
        <f>IF('Datos de Indicador'!D183="No Dato",1,IF('Imputacion de Datos Indicador'!D183&lt;&gt;"",1,0))</f>
        <v>0</v>
      </c>
      <c r="E182" s="135">
        <f>IF('Datos de Indicador'!E183="No Dato",1,IF('Imputacion de Datos Indicador'!E183&lt;&gt;"",1,0))</f>
        <v>0</v>
      </c>
      <c r="F182" s="135">
        <f>IF('Datos de Indicador'!F183="No Dato",1,IF('Imputacion de Datos Indicador'!F183&lt;&gt;"",1,0))</f>
        <v>0</v>
      </c>
      <c r="G182" s="135">
        <f>IF('Datos de Indicador'!G183="No Dato",1,IF('Imputacion de Datos Indicador'!G183&lt;&gt;"",1,0))</f>
        <v>0</v>
      </c>
      <c r="H182" s="135">
        <f>IF('Datos de Indicador'!H183="No Dato",1,IF('Imputacion de Datos Indicador'!H183&lt;&gt;"",1,0))</f>
        <v>0</v>
      </c>
      <c r="I182" s="135">
        <f>IF('Datos de Indicador'!I183="No Dato",1,IF('Imputacion de Datos Indicador'!I183&lt;&gt;"",1,0))</f>
        <v>0</v>
      </c>
      <c r="J182" s="135">
        <f>IF('Datos de Indicador'!J183="No Dato",1,IF('Imputacion de Datos Indicador'!J183&lt;&gt;"",1,0))</f>
        <v>0</v>
      </c>
      <c r="K182" s="135">
        <f>IF('Datos de Indicador'!K183="No Dato",1,IF('Imputacion de Datos Indicador'!K183&lt;&gt;"",1,0))</f>
        <v>0</v>
      </c>
      <c r="L182" s="135">
        <f>IF('Datos de Indicador'!L183="No Dato",1,IF('Imputacion de Datos Indicador'!L183&lt;&gt;"",1,0))</f>
        <v>0</v>
      </c>
      <c r="M182" s="135">
        <f>IF('Datos de Indicador'!M183="No Dato",1,IF('Imputacion de Datos Indicador'!M183&lt;&gt;"",1,0))</f>
        <v>0</v>
      </c>
      <c r="N182" s="135">
        <f>IF('Datos de Indicador'!N183="No Dato",1,IF('Imputacion de Datos Indicador'!N183&lt;&gt;"",1,0))</f>
        <v>0</v>
      </c>
      <c r="O182" s="135">
        <f>IF('Datos de Indicador'!O183="No Dato",1,IF('Imputacion de Datos Indicador'!O183&lt;&gt;"",1,0))</f>
        <v>0</v>
      </c>
      <c r="P182" s="135">
        <f>IF('Datos de Indicador'!P183="No Dato",1,IF('Imputacion de Datos Indicador'!P183&lt;&gt;"",1,0))</f>
        <v>0</v>
      </c>
      <c r="Q182" s="135">
        <f>IF('Datos de Indicador'!Q183="No Dato",1,IF('Imputacion de Datos Indicador'!Q183&lt;&gt;"",1,0))</f>
        <v>0</v>
      </c>
      <c r="R182" s="135">
        <f>IF('Datos de Indicador'!R183="No Dato",1,IF('Imputacion de Datos Indicador'!R183&lt;&gt;"",1,0))</f>
        <v>0</v>
      </c>
      <c r="S182" s="135">
        <f>IF('Datos de Indicador'!S183="No Dato",1,IF('Imputacion de Datos Indicador'!S183&lt;&gt;"",1,0))</f>
        <v>0</v>
      </c>
      <c r="T182" s="135">
        <f>IF('Datos de Indicador'!T183="No Dato",1,IF('Imputacion de Datos Indicador'!T183&lt;&gt;"",1,0))</f>
        <v>0</v>
      </c>
      <c r="U182" s="135">
        <f>IF('Datos de Indicador'!U183="No Dato",1,IF('Imputacion de Datos Indicador'!U183&lt;&gt;"",1,0))</f>
        <v>0</v>
      </c>
      <c r="V182" s="135">
        <f>IF('Datos de Indicador'!V183="No Dato",1,IF('Imputacion de Datos Indicador'!V183&lt;&gt;"",1,0))</f>
        <v>0</v>
      </c>
      <c r="W182" s="135">
        <f>IF('Datos de Indicador'!W183="No Dato",1,IF('Imputacion de Datos Indicador'!W183&lt;&gt;"",1,0))</f>
        <v>0</v>
      </c>
      <c r="X182" s="135">
        <f>IF('Datos de Indicador'!X183="No Dato",1,IF('Imputacion de Datos Indicador'!X183&lt;&gt;"",1,0))</f>
        <v>0</v>
      </c>
      <c r="Y182" s="135">
        <f>IF('Datos de Indicador'!Y183="No Dato",1,IF('Imputacion de Datos Indicador'!Y183&lt;&gt;"",1,0))</f>
        <v>0</v>
      </c>
      <c r="Z182" s="135">
        <f>IF('Datos de Indicador'!Z183="No Dato",1,IF('Imputacion de Datos Indicador'!Z183&lt;&gt;"",1,0))</f>
        <v>0</v>
      </c>
      <c r="AA182" s="135">
        <f>IF('Datos de Indicador'!AA183="No Dato",1,IF('Imputacion de Datos Indicador'!AA183&lt;&gt;"",1,0))</f>
        <v>0</v>
      </c>
      <c r="AB182" s="135">
        <f>IF('Datos de Indicador'!AB183="No Dato",1,IF('Imputacion de Datos Indicador'!AB183&lt;&gt;"",1,0))</f>
        <v>0</v>
      </c>
      <c r="AC182" s="135">
        <f>IF('Datos de Indicador'!AC183="No Dato",1,IF('Imputacion de Datos Indicador'!AC183&lt;&gt;"",1,0))</f>
        <v>0</v>
      </c>
      <c r="AD182" s="135">
        <f>IF('Datos de Indicador'!AD183="No Dato",1,IF('Imputacion de Datos Indicador'!AD183&lt;&gt;"",1,0))</f>
        <v>0</v>
      </c>
      <c r="AE182" s="135">
        <f>IF('Datos de Indicador'!AE183="No Dato",1,IF('Imputacion de Datos Indicador'!AE183&lt;&gt;"",1,0))</f>
        <v>0</v>
      </c>
      <c r="AF182" s="135">
        <f>IF('Datos de Indicador'!AF183="No Dato",1,IF('Imputacion de Datos Indicador'!AF183&lt;&gt;"",1,0))</f>
        <v>0</v>
      </c>
      <c r="AG182" s="135">
        <f>IF('Datos de Indicador'!AG183="No Dato",1,IF('Imputacion de Datos Indicador'!AG183&lt;&gt;"",1,0))</f>
        <v>0</v>
      </c>
      <c r="AH182" s="135">
        <f>IF('Datos de Indicador'!AH183="No Dato",1,IF('Imputacion de Datos Indicador'!AH183&lt;&gt;"",1,0))</f>
        <v>0</v>
      </c>
      <c r="AI182" s="135">
        <f>IF('Datos de Indicador'!AI183="No Dato",1,IF('Imputacion de Datos Indicador'!AI183&lt;&gt;"",1,0))</f>
        <v>0</v>
      </c>
      <c r="AJ182" s="135">
        <f>IF('Datos de Indicador'!AJ183="No Dato",1,IF('Imputacion de Datos Indicador'!AJ183&lt;&gt;"",1,0))</f>
        <v>0</v>
      </c>
      <c r="AK182" s="135">
        <f>IF('Datos de Indicador'!AK183="No Dato",1,IF('Imputacion de Datos Indicador'!AK183&lt;&gt;"",1,0))</f>
        <v>0</v>
      </c>
      <c r="AL182" s="135">
        <f>IF('Datos de Indicador'!AL183="No Dato",1,IF('Imputacion de Datos Indicador'!AL183&lt;&gt;"",1,0))</f>
        <v>0</v>
      </c>
      <c r="AM182" s="204">
        <f t="shared" si="4"/>
        <v>0</v>
      </c>
      <c r="AN182" s="44">
        <f t="shared" si="5"/>
        <v>0</v>
      </c>
    </row>
    <row r="183" spans="1:40" x14ac:dyDescent="0.25">
      <c r="A183" s="138" t="s">
        <v>311</v>
      </c>
      <c r="B183" s="139" t="s">
        <v>281</v>
      </c>
      <c r="C183" s="140">
        <v>1215</v>
      </c>
      <c r="D183" s="135">
        <f>IF('Datos de Indicador'!D184="No Dato",1,IF('Imputacion de Datos Indicador'!D184&lt;&gt;"",1,0))</f>
        <v>0</v>
      </c>
      <c r="E183" s="135">
        <f>IF('Datos de Indicador'!E184="No Dato",1,IF('Imputacion de Datos Indicador'!E184&lt;&gt;"",1,0))</f>
        <v>0</v>
      </c>
      <c r="F183" s="135">
        <f>IF('Datos de Indicador'!F184="No Dato",1,IF('Imputacion de Datos Indicador'!F184&lt;&gt;"",1,0))</f>
        <v>0</v>
      </c>
      <c r="G183" s="135">
        <f>IF('Datos de Indicador'!G184="No Dato",1,IF('Imputacion de Datos Indicador'!G184&lt;&gt;"",1,0))</f>
        <v>0</v>
      </c>
      <c r="H183" s="135">
        <f>IF('Datos de Indicador'!H184="No Dato",1,IF('Imputacion de Datos Indicador'!H184&lt;&gt;"",1,0))</f>
        <v>0</v>
      </c>
      <c r="I183" s="135">
        <f>IF('Datos de Indicador'!I184="No Dato",1,IF('Imputacion de Datos Indicador'!I184&lt;&gt;"",1,0))</f>
        <v>0</v>
      </c>
      <c r="J183" s="135">
        <f>IF('Datos de Indicador'!J184="No Dato",1,IF('Imputacion de Datos Indicador'!J184&lt;&gt;"",1,0))</f>
        <v>0</v>
      </c>
      <c r="K183" s="135">
        <f>IF('Datos de Indicador'!K184="No Dato",1,IF('Imputacion de Datos Indicador'!K184&lt;&gt;"",1,0))</f>
        <v>0</v>
      </c>
      <c r="L183" s="135">
        <f>IF('Datos de Indicador'!L184="No Dato",1,IF('Imputacion de Datos Indicador'!L184&lt;&gt;"",1,0))</f>
        <v>0</v>
      </c>
      <c r="M183" s="135">
        <f>IF('Datos de Indicador'!M184="No Dato",1,IF('Imputacion de Datos Indicador'!M184&lt;&gt;"",1,0))</f>
        <v>0</v>
      </c>
      <c r="N183" s="135">
        <f>IF('Datos de Indicador'!N184="No Dato",1,IF('Imputacion de Datos Indicador'!N184&lt;&gt;"",1,0))</f>
        <v>0</v>
      </c>
      <c r="O183" s="135">
        <f>IF('Datos de Indicador'!O184="No Dato",1,IF('Imputacion de Datos Indicador'!O184&lt;&gt;"",1,0))</f>
        <v>0</v>
      </c>
      <c r="P183" s="135">
        <f>IF('Datos de Indicador'!P184="No Dato",1,IF('Imputacion de Datos Indicador'!P184&lt;&gt;"",1,0))</f>
        <v>0</v>
      </c>
      <c r="Q183" s="135">
        <f>IF('Datos de Indicador'!Q184="No Dato",1,IF('Imputacion de Datos Indicador'!Q184&lt;&gt;"",1,0))</f>
        <v>1</v>
      </c>
      <c r="R183" s="135">
        <f>IF('Datos de Indicador'!R184="No Dato",1,IF('Imputacion de Datos Indicador'!R184&lt;&gt;"",1,0))</f>
        <v>0</v>
      </c>
      <c r="S183" s="135">
        <f>IF('Datos de Indicador'!S184="No Dato",1,IF('Imputacion de Datos Indicador'!S184&lt;&gt;"",1,0))</f>
        <v>0</v>
      </c>
      <c r="T183" s="135">
        <f>IF('Datos de Indicador'!T184="No Dato",1,IF('Imputacion de Datos Indicador'!T184&lt;&gt;"",1,0))</f>
        <v>0</v>
      </c>
      <c r="U183" s="135">
        <f>IF('Datos de Indicador'!U184="No Dato",1,IF('Imputacion de Datos Indicador'!U184&lt;&gt;"",1,0))</f>
        <v>0</v>
      </c>
      <c r="V183" s="135">
        <f>IF('Datos de Indicador'!V184="No Dato",1,IF('Imputacion de Datos Indicador'!V184&lt;&gt;"",1,0))</f>
        <v>0</v>
      </c>
      <c r="W183" s="135">
        <f>IF('Datos de Indicador'!W184="No Dato",1,IF('Imputacion de Datos Indicador'!W184&lt;&gt;"",1,0))</f>
        <v>0</v>
      </c>
      <c r="X183" s="135">
        <f>IF('Datos de Indicador'!X184="No Dato",1,IF('Imputacion de Datos Indicador'!X184&lt;&gt;"",1,0))</f>
        <v>0</v>
      </c>
      <c r="Y183" s="135">
        <f>IF('Datos de Indicador'!Y184="No Dato",1,IF('Imputacion de Datos Indicador'!Y184&lt;&gt;"",1,0))</f>
        <v>0</v>
      </c>
      <c r="Z183" s="135">
        <f>IF('Datos de Indicador'!Z184="No Dato",1,IF('Imputacion de Datos Indicador'!Z184&lt;&gt;"",1,0))</f>
        <v>0</v>
      </c>
      <c r="AA183" s="135">
        <f>IF('Datos de Indicador'!AA184="No Dato",1,IF('Imputacion de Datos Indicador'!AA184&lt;&gt;"",1,0))</f>
        <v>0</v>
      </c>
      <c r="AB183" s="135">
        <f>IF('Datos de Indicador'!AB184="No Dato",1,IF('Imputacion de Datos Indicador'!AB184&lt;&gt;"",1,0))</f>
        <v>0</v>
      </c>
      <c r="AC183" s="135">
        <f>IF('Datos de Indicador'!AC184="No Dato",1,IF('Imputacion de Datos Indicador'!AC184&lt;&gt;"",1,0))</f>
        <v>0</v>
      </c>
      <c r="AD183" s="135">
        <f>IF('Datos de Indicador'!AD184="No Dato",1,IF('Imputacion de Datos Indicador'!AD184&lt;&gt;"",1,0))</f>
        <v>0</v>
      </c>
      <c r="AE183" s="135">
        <f>IF('Datos de Indicador'!AE184="No Dato",1,IF('Imputacion de Datos Indicador'!AE184&lt;&gt;"",1,0))</f>
        <v>0</v>
      </c>
      <c r="AF183" s="135">
        <f>IF('Datos de Indicador'!AF184="No Dato",1,IF('Imputacion de Datos Indicador'!AF184&lt;&gt;"",1,0))</f>
        <v>0</v>
      </c>
      <c r="AG183" s="135">
        <f>IF('Datos de Indicador'!AG184="No Dato",1,IF('Imputacion de Datos Indicador'!AG184&lt;&gt;"",1,0))</f>
        <v>0</v>
      </c>
      <c r="AH183" s="135">
        <f>IF('Datos de Indicador'!AH184="No Dato",1,IF('Imputacion de Datos Indicador'!AH184&lt;&gt;"",1,0))</f>
        <v>0</v>
      </c>
      <c r="AI183" s="135">
        <f>IF('Datos de Indicador'!AI184="No Dato",1,IF('Imputacion de Datos Indicador'!AI184&lt;&gt;"",1,0))</f>
        <v>0</v>
      </c>
      <c r="AJ183" s="135">
        <f>IF('Datos de Indicador'!AJ184="No Dato",1,IF('Imputacion de Datos Indicador'!AJ184&lt;&gt;"",1,0))</f>
        <v>0</v>
      </c>
      <c r="AK183" s="135">
        <f>IF('Datos de Indicador'!AK184="No Dato",1,IF('Imputacion de Datos Indicador'!AK184&lt;&gt;"",1,0))</f>
        <v>0</v>
      </c>
      <c r="AL183" s="135">
        <f>IF('Datos de Indicador'!AL184="No Dato",1,IF('Imputacion de Datos Indicador'!AL184&lt;&gt;"",1,0))</f>
        <v>0</v>
      </c>
      <c r="AM183" s="204">
        <f t="shared" si="4"/>
        <v>1</v>
      </c>
      <c r="AN183" s="44">
        <f t="shared" si="5"/>
        <v>2.8571428571428571E-2</v>
      </c>
    </row>
    <row r="184" spans="1:40" x14ac:dyDescent="0.25">
      <c r="A184" s="138" t="s">
        <v>311</v>
      </c>
      <c r="B184" s="139" t="s">
        <v>322</v>
      </c>
      <c r="C184" s="140">
        <v>1216</v>
      </c>
      <c r="D184" s="135">
        <f>IF('Datos de Indicador'!D185="No Dato",1,IF('Imputacion de Datos Indicador'!D185&lt;&gt;"",1,0))</f>
        <v>0</v>
      </c>
      <c r="E184" s="135">
        <f>IF('Datos de Indicador'!E185="No Dato",1,IF('Imputacion de Datos Indicador'!E185&lt;&gt;"",1,0))</f>
        <v>0</v>
      </c>
      <c r="F184" s="135">
        <f>IF('Datos de Indicador'!F185="No Dato",1,IF('Imputacion de Datos Indicador'!F185&lt;&gt;"",1,0))</f>
        <v>0</v>
      </c>
      <c r="G184" s="135">
        <f>IF('Datos de Indicador'!G185="No Dato",1,IF('Imputacion de Datos Indicador'!G185&lt;&gt;"",1,0))</f>
        <v>0</v>
      </c>
      <c r="H184" s="135">
        <f>IF('Datos de Indicador'!H185="No Dato",1,IF('Imputacion de Datos Indicador'!H185&lt;&gt;"",1,0))</f>
        <v>0</v>
      </c>
      <c r="I184" s="135">
        <f>IF('Datos de Indicador'!I185="No Dato",1,IF('Imputacion de Datos Indicador'!I185&lt;&gt;"",1,0))</f>
        <v>0</v>
      </c>
      <c r="J184" s="135">
        <f>IF('Datos de Indicador'!J185="No Dato",1,IF('Imputacion de Datos Indicador'!J185&lt;&gt;"",1,0))</f>
        <v>0</v>
      </c>
      <c r="K184" s="135">
        <f>IF('Datos de Indicador'!K185="No Dato",1,IF('Imputacion de Datos Indicador'!K185&lt;&gt;"",1,0))</f>
        <v>0</v>
      </c>
      <c r="L184" s="135">
        <f>IF('Datos de Indicador'!L185="No Dato",1,IF('Imputacion de Datos Indicador'!L185&lt;&gt;"",1,0))</f>
        <v>0</v>
      </c>
      <c r="M184" s="135">
        <f>IF('Datos de Indicador'!M185="No Dato",1,IF('Imputacion de Datos Indicador'!M185&lt;&gt;"",1,0))</f>
        <v>0</v>
      </c>
      <c r="N184" s="135">
        <f>IF('Datos de Indicador'!N185="No Dato",1,IF('Imputacion de Datos Indicador'!N185&lt;&gt;"",1,0))</f>
        <v>0</v>
      </c>
      <c r="O184" s="135">
        <f>IF('Datos de Indicador'!O185="No Dato",1,IF('Imputacion de Datos Indicador'!O185&lt;&gt;"",1,0))</f>
        <v>0</v>
      </c>
      <c r="P184" s="135">
        <f>IF('Datos de Indicador'!P185="No Dato",1,IF('Imputacion de Datos Indicador'!P185&lt;&gt;"",1,0))</f>
        <v>0</v>
      </c>
      <c r="Q184" s="135">
        <f>IF('Datos de Indicador'!Q185="No Dato",1,IF('Imputacion de Datos Indicador'!Q185&lt;&gt;"",1,0))</f>
        <v>1</v>
      </c>
      <c r="R184" s="135">
        <f>IF('Datos de Indicador'!R185="No Dato",1,IF('Imputacion de Datos Indicador'!R185&lt;&gt;"",1,0))</f>
        <v>0</v>
      </c>
      <c r="S184" s="135">
        <f>IF('Datos de Indicador'!S185="No Dato",1,IF('Imputacion de Datos Indicador'!S185&lt;&gt;"",1,0))</f>
        <v>0</v>
      </c>
      <c r="T184" s="135">
        <f>IF('Datos de Indicador'!T185="No Dato",1,IF('Imputacion de Datos Indicador'!T185&lt;&gt;"",1,0))</f>
        <v>0</v>
      </c>
      <c r="U184" s="135">
        <f>IF('Datos de Indicador'!U185="No Dato",1,IF('Imputacion de Datos Indicador'!U185&lt;&gt;"",1,0))</f>
        <v>0</v>
      </c>
      <c r="V184" s="135">
        <f>IF('Datos de Indicador'!V185="No Dato",1,IF('Imputacion de Datos Indicador'!V185&lt;&gt;"",1,0))</f>
        <v>0</v>
      </c>
      <c r="W184" s="135">
        <f>IF('Datos de Indicador'!W185="No Dato",1,IF('Imputacion de Datos Indicador'!W185&lt;&gt;"",1,0))</f>
        <v>0</v>
      </c>
      <c r="X184" s="135">
        <f>IF('Datos de Indicador'!X185="No Dato",1,IF('Imputacion de Datos Indicador'!X185&lt;&gt;"",1,0))</f>
        <v>0</v>
      </c>
      <c r="Y184" s="135">
        <f>IF('Datos de Indicador'!Y185="No Dato",1,IF('Imputacion de Datos Indicador'!Y185&lt;&gt;"",1,0))</f>
        <v>0</v>
      </c>
      <c r="Z184" s="135">
        <f>IF('Datos de Indicador'!Z185="No Dato",1,IF('Imputacion de Datos Indicador'!Z185&lt;&gt;"",1,0))</f>
        <v>0</v>
      </c>
      <c r="AA184" s="135">
        <f>IF('Datos de Indicador'!AA185="No Dato",1,IF('Imputacion de Datos Indicador'!AA185&lt;&gt;"",1,0))</f>
        <v>0</v>
      </c>
      <c r="AB184" s="135">
        <f>IF('Datos de Indicador'!AB185="No Dato",1,IF('Imputacion de Datos Indicador'!AB185&lt;&gt;"",1,0))</f>
        <v>0</v>
      </c>
      <c r="AC184" s="135">
        <f>IF('Datos de Indicador'!AC185="No Dato",1,IF('Imputacion de Datos Indicador'!AC185&lt;&gt;"",1,0))</f>
        <v>0</v>
      </c>
      <c r="AD184" s="135">
        <f>IF('Datos de Indicador'!AD185="No Dato",1,IF('Imputacion de Datos Indicador'!AD185&lt;&gt;"",1,0))</f>
        <v>0</v>
      </c>
      <c r="AE184" s="135">
        <f>IF('Datos de Indicador'!AE185="No Dato",1,IF('Imputacion de Datos Indicador'!AE185&lt;&gt;"",1,0))</f>
        <v>0</v>
      </c>
      <c r="AF184" s="135">
        <f>IF('Datos de Indicador'!AF185="No Dato",1,IF('Imputacion de Datos Indicador'!AF185&lt;&gt;"",1,0))</f>
        <v>0</v>
      </c>
      <c r="AG184" s="135">
        <f>IF('Datos de Indicador'!AG185="No Dato",1,IF('Imputacion de Datos Indicador'!AG185&lt;&gt;"",1,0))</f>
        <v>0</v>
      </c>
      <c r="AH184" s="135">
        <f>IF('Datos de Indicador'!AH185="No Dato",1,IF('Imputacion de Datos Indicador'!AH185&lt;&gt;"",1,0))</f>
        <v>0</v>
      </c>
      <c r="AI184" s="135">
        <f>IF('Datos de Indicador'!AI185="No Dato",1,IF('Imputacion de Datos Indicador'!AI185&lt;&gt;"",1,0))</f>
        <v>0</v>
      </c>
      <c r="AJ184" s="135">
        <f>IF('Datos de Indicador'!AJ185="No Dato",1,IF('Imputacion de Datos Indicador'!AJ185&lt;&gt;"",1,0))</f>
        <v>0</v>
      </c>
      <c r="AK184" s="135">
        <f>IF('Datos de Indicador'!AK185="No Dato",1,IF('Imputacion de Datos Indicador'!AK185&lt;&gt;"",1,0))</f>
        <v>0</v>
      </c>
      <c r="AL184" s="135">
        <f>IF('Datos de Indicador'!AL185="No Dato",1,IF('Imputacion de Datos Indicador'!AL185&lt;&gt;"",1,0))</f>
        <v>0</v>
      </c>
      <c r="AM184" s="204">
        <f t="shared" si="4"/>
        <v>1</v>
      </c>
      <c r="AN184" s="44">
        <f t="shared" si="5"/>
        <v>2.8571428571428571E-2</v>
      </c>
    </row>
    <row r="185" spans="1:40" x14ac:dyDescent="0.25">
      <c r="A185" s="138" t="s">
        <v>311</v>
      </c>
      <c r="B185" s="139" t="s">
        <v>323</v>
      </c>
      <c r="C185" s="140">
        <v>1217</v>
      </c>
      <c r="D185" s="135">
        <f>IF('Datos de Indicador'!D186="No Dato",1,IF('Imputacion de Datos Indicador'!D186&lt;&gt;"",1,0))</f>
        <v>0</v>
      </c>
      <c r="E185" s="135">
        <f>IF('Datos de Indicador'!E186="No Dato",1,IF('Imputacion de Datos Indicador'!E186&lt;&gt;"",1,0))</f>
        <v>0</v>
      </c>
      <c r="F185" s="135">
        <f>IF('Datos de Indicador'!F186="No Dato",1,IF('Imputacion de Datos Indicador'!F186&lt;&gt;"",1,0))</f>
        <v>0</v>
      </c>
      <c r="G185" s="135">
        <f>IF('Datos de Indicador'!G186="No Dato",1,IF('Imputacion de Datos Indicador'!G186&lt;&gt;"",1,0))</f>
        <v>0</v>
      </c>
      <c r="H185" s="135">
        <f>IF('Datos de Indicador'!H186="No Dato",1,IF('Imputacion de Datos Indicador'!H186&lt;&gt;"",1,0))</f>
        <v>0</v>
      </c>
      <c r="I185" s="135">
        <f>IF('Datos de Indicador'!I186="No Dato",1,IF('Imputacion de Datos Indicador'!I186&lt;&gt;"",1,0))</f>
        <v>0</v>
      </c>
      <c r="J185" s="135">
        <f>IF('Datos de Indicador'!J186="No Dato",1,IF('Imputacion de Datos Indicador'!J186&lt;&gt;"",1,0))</f>
        <v>0</v>
      </c>
      <c r="K185" s="135">
        <f>IF('Datos de Indicador'!K186="No Dato",1,IF('Imputacion de Datos Indicador'!K186&lt;&gt;"",1,0))</f>
        <v>0</v>
      </c>
      <c r="L185" s="135">
        <f>IF('Datos de Indicador'!L186="No Dato",1,IF('Imputacion de Datos Indicador'!L186&lt;&gt;"",1,0))</f>
        <v>0</v>
      </c>
      <c r="M185" s="135">
        <f>IF('Datos de Indicador'!M186="No Dato",1,IF('Imputacion de Datos Indicador'!M186&lt;&gt;"",1,0))</f>
        <v>0</v>
      </c>
      <c r="N185" s="135">
        <f>IF('Datos de Indicador'!N186="No Dato",1,IF('Imputacion de Datos Indicador'!N186&lt;&gt;"",1,0))</f>
        <v>0</v>
      </c>
      <c r="O185" s="135">
        <f>IF('Datos de Indicador'!O186="No Dato",1,IF('Imputacion de Datos Indicador'!O186&lt;&gt;"",1,0))</f>
        <v>0</v>
      </c>
      <c r="P185" s="135">
        <f>IF('Datos de Indicador'!P186="No Dato",1,IF('Imputacion de Datos Indicador'!P186&lt;&gt;"",1,0))</f>
        <v>0</v>
      </c>
      <c r="Q185" s="135">
        <f>IF('Datos de Indicador'!Q186="No Dato",1,IF('Imputacion de Datos Indicador'!Q186&lt;&gt;"",1,0))</f>
        <v>0</v>
      </c>
      <c r="R185" s="135">
        <f>IF('Datos de Indicador'!R186="No Dato",1,IF('Imputacion de Datos Indicador'!R186&lt;&gt;"",1,0))</f>
        <v>0</v>
      </c>
      <c r="S185" s="135">
        <f>IF('Datos de Indicador'!S186="No Dato",1,IF('Imputacion de Datos Indicador'!S186&lt;&gt;"",1,0))</f>
        <v>0</v>
      </c>
      <c r="T185" s="135">
        <f>IF('Datos de Indicador'!T186="No Dato",1,IF('Imputacion de Datos Indicador'!T186&lt;&gt;"",1,0))</f>
        <v>0</v>
      </c>
      <c r="U185" s="135">
        <f>IF('Datos de Indicador'!U186="No Dato",1,IF('Imputacion de Datos Indicador'!U186&lt;&gt;"",1,0))</f>
        <v>0</v>
      </c>
      <c r="V185" s="135">
        <f>IF('Datos de Indicador'!V186="No Dato",1,IF('Imputacion de Datos Indicador'!V186&lt;&gt;"",1,0))</f>
        <v>0</v>
      </c>
      <c r="W185" s="135">
        <f>IF('Datos de Indicador'!W186="No Dato",1,IF('Imputacion de Datos Indicador'!W186&lt;&gt;"",1,0))</f>
        <v>0</v>
      </c>
      <c r="X185" s="135">
        <f>IF('Datos de Indicador'!X186="No Dato",1,IF('Imputacion de Datos Indicador'!X186&lt;&gt;"",1,0))</f>
        <v>0</v>
      </c>
      <c r="Y185" s="135">
        <f>IF('Datos de Indicador'!Y186="No Dato",1,IF('Imputacion de Datos Indicador'!Y186&lt;&gt;"",1,0))</f>
        <v>0</v>
      </c>
      <c r="Z185" s="135">
        <f>IF('Datos de Indicador'!Z186="No Dato",1,IF('Imputacion de Datos Indicador'!Z186&lt;&gt;"",1,0))</f>
        <v>0</v>
      </c>
      <c r="AA185" s="135">
        <f>IF('Datos de Indicador'!AA186="No Dato",1,IF('Imputacion de Datos Indicador'!AA186&lt;&gt;"",1,0))</f>
        <v>0</v>
      </c>
      <c r="AB185" s="135">
        <f>IF('Datos de Indicador'!AB186="No Dato",1,IF('Imputacion de Datos Indicador'!AB186&lt;&gt;"",1,0))</f>
        <v>0</v>
      </c>
      <c r="AC185" s="135">
        <f>IF('Datos de Indicador'!AC186="No Dato",1,IF('Imputacion de Datos Indicador'!AC186&lt;&gt;"",1,0))</f>
        <v>0</v>
      </c>
      <c r="AD185" s="135">
        <f>IF('Datos de Indicador'!AD186="No Dato",1,IF('Imputacion de Datos Indicador'!AD186&lt;&gt;"",1,0))</f>
        <v>0</v>
      </c>
      <c r="AE185" s="135">
        <f>IF('Datos de Indicador'!AE186="No Dato",1,IF('Imputacion de Datos Indicador'!AE186&lt;&gt;"",1,0))</f>
        <v>0</v>
      </c>
      <c r="AF185" s="135">
        <f>IF('Datos de Indicador'!AF186="No Dato",1,IF('Imputacion de Datos Indicador'!AF186&lt;&gt;"",1,0))</f>
        <v>0</v>
      </c>
      <c r="AG185" s="135">
        <f>IF('Datos de Indicador'!AG186="No Dato",1,IF('Imputacion de Datos Indicador'!AG186&lt;&gt;"",1,0))</f>
        <v>0</v>
      </c>
      <c r="AH185" s="135">
        <f>IF('Datos de Indicador'!AH186="No Dato",1,IF('Imputacion de Datos Indicador'!AH186&lt;&gt;"",1,0))</f>
        <v>0</v>
      </c>
      <c r="AI185" s="135">
        <f>IF('Datos de Indicador'!AI186="No Dato",1,IF('Imputacion de Datos Indicador'!AI186&lt;&gt;"",1,0))</f>
        <v>0</v>
      </c>
      <c r="AJ185" s="135">
        <f>IF('Datos de Indicador'!AJ186="No Dato",1,IF('Imputacion de Datos Indicador'!AJ186&lt;&gt;"",1,0))</f>
        <v>0</v>
      </c>
      <c r="AK185" s="135">
        <f>IF('Datos de Indicador'!AK186="No Dato",1,IF('Imputacion de Datos Indicador'!AK186&lt;&gt;"",1,0))</f>
        <v>0</v>
      </c>
      <c r="AL185" s="135">
        <f>IF('Datos de Indicador'!AL186="No Dato",1,IF('Imputacion de Datos Indicador'!AL186&lt;&gt;"",1,0))</f>
        <v>0</v>
      </c>
      <c r="AM185" s="204">
        <f t="shared" si="4"/>
        <v>0</v>
      </c>
      <c r="AN185" s="44">
        <f t="shared" si="5"/>
        <v>0</v>
      </c>
    </row>
    <row r="186" spans="1:40" x14ac:dyDescent="0.25">
      <c r="A186" s="138" t="s">
        <v>311</v>
      </c>
      <c r="B186" s="139" t="s">
        <v>324</v>
      </c>
      <c r="C186" s="140">
        <v>1218</v>
      </c>
      <c r="D186" s="135">
        <f>IF('Datos de Indicador'!D187="No Dato",1,IF('Imputacion de Datos Indicador'!D187&lt;&gt;"",1,0))</f>
        <v>0</v>
      </c>
      <c r="E186" s="135">
        <f>IF('Datos de Indicador'!E187="No Dato",1,IF('Imputacion de Datos Indicador'!E187&lt;&gt;"",1,0))</f>
        <v>0</v>
      </c>
      <c r="F186" s="135">
        <f>IF('Datos de Indicador'!F187="No Dato",1,IF('Imputacion de Datos Indicador'!F187&lt;&gt;"",1,0))</f>
        <v>0</v>
      </c>
      <c r="G186" s="135">
        <f>IF('Datos de Indicador'!G187="No Dato",1,IF('Imputacion de Datos Indicador'!G187&lt;&gt;"",1,0))</f>
        <v>0</v>
      </c>
      <c r="H186" s="135">
        <f>IF('Datos de Indicador'!H187="No Dato",1,IF('Imputacion de Datos Indicador'!H187&lt;&gt;"",1,0))</f>
        <v>0</v>
      </c>
      <c r="I186" s="135">
        <f>IF('Datos de Indicador'!I187="No Dato",1,IF('Imputacion de Datos Indicador'!I187&lt;&gt;"",1,0))</f>
        <v>0</v>
      </c>
      <c r="J186" s="135">
        <f>IF('Datos de Indicador'!J187="No Dato",1,IF('Imputacion de Datos Indicador'!J187&lt;&gt;"",1,0))</f>
        <v>0</v>
      </c>
      <c r="K186" s="135">
        <f>IF('Datos de Indicador'!K187="No Dato",1,IF('Imputacion de Datos Indicador'!K187&lt;&gt;"",1,0))</f>
        <v>0</v>
      </c>
      <c r="L186" s="135">
        <f>IF('Datos de Indicador'!L187="No Dato",1,IF('Imputacion de Datos Indicador'!L187&lt;&gt;"",1,0))</f>
        <v>0</v>
      </c>
      <c r="M186" s="135">
        <f>IF('Datos de Indicador'!M187="No Dato",1,IF('Imputacion de Datos Indicador'!M187&lt;&gt;"",1,0))</f>
        <v>0</v>
      </c>
      <c r="N186" s="135">
        <f>IF('Datos de Indicador'!N187="No Dato",1,IF('Imputacion de Datos Indicador'!N187&lt;&gt;"",1,0))</f>
        <v>0</v>
      </c>
      <c r="O186" s="135">
        <f>IF('Datos de Indicador'!O187="No Dato",1,IF('Imputacion de Datos Indicador'!O187&lt;&gt;"",1,0))</f>
        <v>0</v>
      </c>
      <c r="P186" s="135">
        <f>IF('Datos de Indicador'!P187="No Dato",1,IF('Imputacion de Datos Indicador'!P187&lt;&gt;"",1,0))</f>
        <v>0</v>
      </c>
      <c r="Q186" s="135">
        <f>IF('Datos de Indicador'!Q187="No Dato",1,IF('Imputacion de Datos Indicador'!Q187&lt;&gt;"",1,0))</f>
        <v>0</v>
      </c>
      <c r="R186" s="135">
        <f>IF('Datos de Indicador'!R187="No Dato",1,IF('Imputacion de Datos Indicador'!R187&lt;&gt;"",1,0))</f>
        <v>0</v>
      </c>
      <c r="S186" s="135">
        <f>IF('Datos de Indicador'!S187="No Dato",1,IF('Imputacion de Datos Indicador'!S187&lt;&gt;"",1,0))</f>
        <v>0</v>
      </c>
      <c r="T186" s="135">
        <f>IF('Datos de Indicador'!T187="No Dato",1,IF('Imputacion de Datos Indicador'!T187&lt;&gt;"",1,0))</f>
        <v>0</v>
      </c>
      <c r="U186" s="135">
        <f>IF('Datos de Indicador'!U187="No Dato",1,IF('Imputacion de Datos Indicador'!U187&lt;&gt;"",1,0))</f>
        <v>0</v>
      </c>
      <c r="V186" s="135">
        <f>IF('Datos de Indicador'!V187="No Dato",1,IF('Imputacion de Datos Indicador'!V187&lt;&gt;"",1,0))</f>
        <v>0</v>
      </c>
      <c r="W186" s="135">
        <f>IF('Datos de Indicador'!W187="No Dato",1,IF('Imputacion de Datos Indicador'!W187&lt;&gt;"",1,0))</f>
        <v>0</v>
      </c>
      <c r="X186" s="135">
        <f>IF('Datos de Indicador'!X187="No Dato",1,IF('Imputacion de Datos Indicador'!X187&lt;&gt;"",1,0))</f>
        <v>0</v>
      </c>
      <c r="Y186" s="135">
        <f>IF('Datos de Indicador'!Y187="No Dato",1,IF('Imputacion de Datos Indicador'!Y187&lt;&gt;"",1,0))</f>
        <v>0</v>
      </c>
      <c r="Z186" s="135">
        <f>IF('Datos de Indicador'!Z187="No Dato",1,IF('Imputacion de Datos Indicador'!Z187&lt;&gt;"",1,0))</f>
        <v>0</v>
      </c>
      <c r="AA186" s="135">
        <f>IF('Datos de Indicador'!AA187="No Dato",1,IF('Imputacion de Datos Indicador'!AA187&lt;&gt;"",1,0))</f>
        <v>0</v>
      </c>
      <c r="AB186" s="135">
        <f>IF('Datos de Indicador'!AB187="No Dato",1,IF('Imputacion de Datos Indicador'!AB187&lt;&gt;"",1,0))</f>
        <v>0</v>
      </c>
      <c r="AC186" s="135">
        <f>IF('Datos de Indicador'!AC187="No Dato",1,IF('Imputacion de Datos Indicador'!AC187&lt;&gt;"",1,0))</f>
        <v>0</v>
      </c>
      <c r="AD186" s="135">
        <f>IF('Datos de Indicador'!AD187="No Dato",1,IF('Imputacion de Datos Indicador'!AD187&lt;&gt;"",1,0))</f>
        <v>0</v>
      </c>
      <c r="AE186" s="135">
        <f>IF('Datos de Indicador'!AE187="No Dato",1,IF('Imputacion de Datos Indicador'!AE187&lt;&gt;"",1,0))</f>
        <v>0</v>
      </c>
      <c r="AF186" s="135">
        <f>IF('Datos de Indicador'!AF187="No Dato",1,IF('Imputacion de Datos Indicador'!AF187&lt;&gt;"",1,0))</f>
        <v>0</v>
      </c>
      <c r="AG186" s="135">
        <f>IF('Datos de Indicador'!AG187="No Dato",1,IF('Imputacion de Datos Indicador'!AG187&lt;&gt;"",1,0))</f>
        <v>0</v>
      </c>
      <c r="AH186" s="135">
        <f>IF('Datos de Indicador'!AH187="No Dato",1,IF('Imputacion de Datos Indicador'!AH187&lt;&gt;"",1,0))</f>
        <v>0</v>
      </c>
      <c r="AI186" s="135">
        <f>IF('Datos de Indicador'!AI187="No Dato",1,IF('Imputacion de Datos Indicador'!AI187&lt;&gt;"",1,0))</f>
        <v>0</v>
      </c>
      <c r="AJ186" s="135">
        <f>IF('Datos de Indicador'!AJ187="No Dato",1,IF('Imputacion de Datos Indicador'!AJ187&lt;&gt;"",1,0))</f>
        <v>0</v>
      </c>
      <c r="AK186" s="135">
        <f>IF('Datos de Indicador'!AK187="No Dato",1,IF('Imputacion de Datos Indicador'!AK187&lt;&gt;"",1,0))</f>
        <v>0</v>
      </c>
      <c r="AL186" s="135">
        <f>IF('Datos de Indicador'!AL187="No Dato",1,IF('Imputacion de Datos Indicador'!AL187&lt;&gt;"",1,0))</f>
        <v>0</v>
      </c>
      <c r="AM186" s="204">
        <f t="shared" si="4"/>
        <v>0</v>
      </c>
      <c r="AN186" s="44">
        <f t="shared" si="5"/>
        <v>0</v>
      </c>
    </row>
    <row r="187" spans="1:40" x14ac:dyDescent="0.25">
      <c r="A187" s="138" t="s">
        <v>311</v>
      </c>
      <c r="B187" s="139" t="s">
        <v>325</v>
      </c>
      <c r="C187" s="140">
        <v>1219</v>
      </c>
      <c r="D187" s="135">
        <f>IF('Datos de Indicador'!D188="No Dato",1,IF('Imputacion de Datos Indicador'!D188&lt;&gt;"",1,0))</f>
        <v>0</v>
      </c>
      <c r="E187" s="135">
        <f>IF('Datos de Indicador'!E188="No Dato",1,IF('Imputacion de Datos Indicador'!E188&lt;&gt;"",1,0))</f>
        <v>0</v>
      </c>
      <c r="F187" s="135">
        <f>IF('Datos de Indicador'!F188="No Dato",1,IF('Imputacion de Datos Indicador'!F188&lt;&gt;"",1,0))</f>
        <v>0</v>
      </c>
      <c r="G187" s="135">
        <f>IF('Datos de Indicador'!G188="No Dato",1,IF('Imputacion de Datos Indicador'!G188&lt;&gt;"",1,0))</f>
        <v>0</v>
      </c>
      <c r="H187" s="135">
        <f>IF('Datos de Indicador'!H188="No Dato",1,IF('Imputacion de Datos Indicador'!H188&lt;&gt;"",1,0))</f>
        <v>0</v>
      </c>
      <c r="I187" s="135">
        <f>IF('Datos de Indicador'!I188="No Dato",1,IF('Imputacion de Datos Indicador'!I188&lt;&gt;"",1,0))</f>
        <v>0</v>
      </c>
      <c r="J187" s="135">
        <f>IF('Datos de Indicador'!J188="No Dato",1,IF('Imputacion de Datos Indicador'!J188&lt;&gt;"",1,0))</f>
        <v>0</v>
      </c>
      <c r="K187" s="135">
        <f>IF('Datos de Indicador'!K188="No Dato",1,IF('Imputacion de Datos Indicador'!K188&lt;&gt;"",1,0))</f>
        <v>0</v>
      </c>
      <c r="L187" s="135">
        <f>IF('Datos de Indicador'!L188="No Dato",1,IF('Imputacion de Datos Indicador'!L188&lt;&gt;"",1,0))</f>
        <v>0</v>
      </c>
      <c r="M187" s="135">
        <f>IF('Datos de Indicador'!M188="No Dato",1,IF('Imputacion de Datos Indicador'!M188&lt;&gt;"",1,0))</f>
        <v>0</v>
      </c>
      <c r="N187" s="135">
        <f>IF('Datos de Indicador'!N188="No Dato",1,IF('Imputacion de Datos Indicador'!N188&lt;&gt;"",1,0))</f>
        <v>0</v>
      </c>
      <c r="O187" s="135">
        <f>IF('Datos de Indicador'!O188="No Dato",1,IF('Imputacion de Datos Indicador'!O188&lt;&gt;"",1,0))</f>
        <v>0</v>
      </c>
      <c r="P187" s="135">
        <f>IF('Datos de Indicador'!P188="No Dato",1,IF('Imputacion de Datos Indicador'!P188&lt;&gt;"",1,0))</f>
        <v>0</v>
      </c>
      <c r="Q187" s="135">
        <f>IF('Datos de Indicador'!Q188="No Dato",1,IF('Imputacion de Datos Indicador'!Q188&lt;&gt;"",1,0))</f>
        <v>1</v>
      </c>
      <c r="R187" s="135">
        <f>IF('Datos de Indicador'!R188="No Dato",1,IF('Imputacion de Datos Indicador'!R188&lt;&gt;"",1,0))</f>
        <v>0</v>
      </c>
      <c r="S187" s="135">
        <f>IF('Datos de Indicador'!S188="No Dato",1,IF('Imputacion de Datos Indicador'!S188&lt;&gt;"",1,0))</f>
        <v>0</v>
      </c>
      <c r="T187" s="135">
        <f>IF('Datos de Indicador'!T188="No Dato",1,IF('Imputacion de Datos Indicador'!T188&lt;&gt;"",1,0))</f>
        <v>0</v>
      </c>
      <c r="U187" s="135">
        <f>IF('Datos de Indicador'!U188="No Dato",1,IF('Imputacion de Datos Indicador'!U188&lt;&gt;"",1,0))</f>
        <v>0</v>
      </c>
      <c r="V187" s="135">
        <f>IF('Datos de Indicador'!V188="No Dato",1,IF('Imputacion de Datos Indicador'!V188&lt;&gt;"",1,0))</f>
        <v>0</v>
      </c>
      <c r="W187" s="135">
        <f>IF('Datos de Indicador'!W188="No Dato",1,IF('Imputacion de Datos Indicador'!W188&lt;&gt;"",1,0))</f>
        <v>0</v>
      </c>
      <c r="X187" s="135">
        <f>IF('Datos de Indicador'!X188="No Dato",1,IF('Imputacion de Datos Indicador'!X188&lt;&gt;"",1,0))</f>
        <v>0</v>
      </c>
      <c r="Y187" s="135">
        <f>IF('Datos de Indicador'!Y188="No Dato",1,IF('Imputacion de Datos Indicador'!Y188&lt;&gt;"",1,0))</f>
        <v>0</v>
      </c>
      <c r="Z187" s="135">
        <f>IF('Datos de Indicador'!Z188="No Dato",1,IF('Imputacion de Datos Indicador'!Z188&lt;&gt;"",1,0))</f>
        <v>0</v>
      </c>
      <c r="AA187" s="135">
        <f>IF('Datos de Indicador'!AA188="No Dato",1,IF('Imputacion de Datos Indicador'!AA188&lt;&gt;"",1,0))</f>
        <v>0</v>
      </c>
      <c r="AB187" s="135">
        <f>IF('Datos de Indicador'!AB188="No Dato",1,IF('Imputacion de Datos Indicador'!AB188&lt;&gt;"",1,0))</f>
        <v>0</v>
      </c>
      <c r="AC187" s="135">
        <f>IF('Datos de Indicador'!AC188="No Dato",1,IF('Imputacion de Datos Indicador'!AC188&lt;&gt;"",1,0))</f>
        <v>0</v>
      </c>
      <c r="AD187" s="135">
        <f>IF('Datos de Indicador'!AD188="No Dato",1,IF('Imputacion de Datos Indicador'!AD188&lt;&gt;"",1,0))</f>
        <v>0</v>
      </c>
      <c r="AE187" s="135">
        <f>IF('Datos de Indicador'!AE188="No Dato",1,IF('Imputacion de Datos Indicador'!AE188&lt;&gt;"",1,0))</f>
        <v>0</v>
      </c>
      <c r="AF187" s="135">
        <f>IF('Datos de Indicador'!AF188="No Dato",1,IF('Imputacion de Datos Indicador'!AF188&lt;&gt;"",1,0))</f>
        <v>0</v>
      </c>
      <c r="AG187" s="135">
        <f>IF('Datos de Indicador'!AG188="No Dato",1,IF('Imputacion de Datos Indicador'!AG188&lt;&gt;"",1,0))</f>
        <v>0</v>
      </c>
      <c r="AH187" s="135">
        <f>IF('Datos de Indicador'!AH188="No Dato",1,IF('Imputacion de Datos Indicador'!AH188&lt;&gt;"",1,0))</f>
        <v>0</v>
      </c>
      <c r="AI187" s="135">
        <f>IF('Datos de Indicador'!AI188="No Dato",1,IF('Imputacion de Datos Indicador'!AI188&lt;&gt;"",1,0))</f>
        <v>0</v>
      </c>
      <c r="AJ187" s="135">
        <f>IF('Datos de Indicador'!AJ188="No Dato",1,IF('Imputacion de Datos Indicador'!AJ188&lt;&gt;"",1,0))</f>
        <v>0</v>
      </c>
      <c r="AK187" s="135">
        <f>IF('Datos de Indicador'!AK188="No Dato",1,IF('Imputacion de Datos Indicador'!AK188&lt;&gt;"",1,0))</f>
        <v>1</v>
      </c>
      <c r="AL187" s="135">
        <f>IF('Datos de Indicador'!AL188="No Dato",1,IF('Imputacion de Datos Indicador'!AL188&lt;&gt;"",1,0))</f>
        <v>0</v>
      </c>
      <c r="AM187" s="204">
        <f t="shared" si="4"/>
        <v>2</v>
      </c>
      <c r="AN187" s="44">
        <f t="shared" si="5"/>
        <v>5.7142857142857141E-2</v>
      </c>
    </row>
    <row r="188" spans="1:40" x14ac:dyDescent="0.25">
      <c r="A188" s="130" t="s">
        <v>56</v>
      </c>
      <c r="B188" s="139" t="s">
        <v>57</v>
      </c>
      <c r="C188" s="140">
        <v>1301</v>
      </c>
      <c r="D188" s="135">
        <f>IF('Datos de Indicador'!D189="No Dato",1,IF('Imputacion de Datos Indicador'!D189&lt;&gt;"",1,0))</f>
        <v>0</v>
      </c>
      <c r="E188" s="135">
        <f>IF('Datos de Indicador'!E189="No Dato",1,IF('Imputacion de Datos Indicador'!E189&lt;&gt;"",1,0))</f>
        <v>0</v>
      </c>
      <c r="F188" s="135">
        <f>IF('Datos de Indicador'!F189="No Dato",1,IF('Imputacion de Datos Indicador'!F189&lt;&gt;"",1,0))</f>
        <v>0</v>
      </c>
      <c r="G188" s="135">
        <f>IF('Datos de Indicador'!G189="No Dato",1,IF('Imputacion de Datos Indicador'!G189&lt;&gt;"",1,0))</f>
        <v>0</v>
      </c>
      <c r="H188" s="135">
        <f>IF('Datos de Indicador'!H189="No Dato",1,IF('Imputacion de Datos Indicador'!H189&lt;&gt;"",1,0))</f>
        <v>0</v>
      </c>
      <c r="I188" s="135">
        <f>IF('Datos de Indicador'!I189="No Dato",1,IF('Imputacion de Datos Indicador'!I189&lt;&gt;"",1,0))</f>
        <v>0</v>
      </c>
      <c r="J188" s="135">
        <f>IF('Datos de Indicador'!J189="No Dato",1,IF('Imputacion de Datos Indicador'!J189&lt;&gt;"",1,0))</f>
        <v>0</v>
      </c>
      <c r="K188" s="135">
        <f>IF('Datos de Indicador'!K189="No Dato",1,IF('Imputacion de Datos Indicador'!K189&lt;&gt;"",1,0))</f>
        <v>0</v>
      </c>
      <c r="L188" s="135">
        <f>IF('Datos de Indicador'!L189="No Dato",1,IF('Imputacion de Datos Indicador'!L189&lt;&gt;"",1,0))</f>
        <v>0</v>
      </c>
      <c r="M188" s="135">
        <f>IF('Datos de Indicador'!M189="No Dato",1,IF('Imputacion de Datos Indicador'!M189&lt;&gt;"",1,0))</f>
        <v>0</v>
      </c>
      <c r="N188" s="135">
        <f>IF('Datos de Indicador'!N189="No Dato",1,IF('Imputacion de Datos Indicador'!N189&lt;&gt;"",1,0))</f>
        <v>0</v>
      </c>
      <c r="O188" s="135">
        <f>IF('Datos de Indicador'!O189="No Dato",1,IF('Imputacion de Datos Indicador'!O189&lt;&gt;"",1,0))</f>
        <v>0</v>
      </c>
      <c r="P188" s="135">
        <f>IF('Datos de Indicador'!P189="No Dato",1,IF('Imputacion de Datos Indicador'!P189&lt;&gt;"",1,0))</f>
        <v>0</v>
      </c>
      <c r="Q188" s="135">
        <f>IF('Datos de Indicador'!Q189="No Dato",1,IF('Imputacion de Datos Indicador'!Q189&lt;&gt;"",1,0))</f>
        <v>0</v>
      </c>
      <c r="R188" s="135">
        <f>IF('Datos de Indicador'!R189="No Dato",1,IF('Imputacion de Datos Indicador'!R189&lt;&gt;"",1,0))</f>
        <v>0</v>
      </c>
      <c r="S188" s="135">
        <f>IF('Datos de Indicador'!S189="No Dato",1,IF('Imputacion de Datos Indicador'!S189&lt;&gt;"",1,0))</f>
        <v>0</v>
      </c>
      <c r="T188" s="135">
        <f>IF('Datos de Indicador'!T189="No Dato",1,IF('Imputacion de Datos Indicador'!T189&lt;&gt;"",1,0))</f>
        <v>0</v>
      </c>
      <c r="U188" s="135">
        <f>IF('Datos de Indicador'!U189="No Dato",1,IF('Imputacion de Datos Indicador'!U189&lt;&gt;"",1,0))</f>
        <v>0</v>
      </c>
      <c r="V188" s="135">
        <f>IF('Datos de Indicador'!V189="No Dato",1,IF('Imputacion de Datos Indicador'!V189&lt;&gt;"",1,0))</f>
        <v>0</v>
      </c>
      <c r="W188" s="135">
        <f>IF('Datos de Indicador'!W189="No Dato",1,IF('Imputacion de Datos Indicador'!W189&lt;&gt;"",1,0))</f>
        <v>0</v>
      </c>
      <c r="X188" s="135">
        <f>IF('Datos de Indicador'!X189="No Dato",1,IF('Imputacion de Datos Indicador'!X189&lt;&gt;"",1,0))</f>
        <v>0</v>
      </c>
      <c r="Y188" s="135">
        <f>IF('Datos de Indicador'!Y189="No Dato",1,IF('Imputacion de Datos Indicador'!Y189&lt;&gt;"",1,0))</f>
        <v>0</v>
      </c>
      <c r="Z188" s="135">
        <f>IF('Datos de Indicador'!Z189="No Dato",1,IF('Imputacion de Datos Indicador'!Z189&lt;&gt;"",1,0))</f>
        <v>0</v>
      </c>
      <c r="AA188" s="135">
        <f>IF('Datos de Indicador'!AA189="No Dato",1,IF('Imputacion de Datos Indicador'!AA189&lt;&gt;"",1,0))</f>
        <v>0</v>
      </c>
      <c r="AB188" s="135">
        <f>IF('Datos de Indicador'!AB189="No Dato",1,IF('Imputacion de Datos Indicador'!AB189&lt;&gt;"",1,0))</f>
        <v>0</v>
      </c>
      <c r="AC188" s="135">
        <f>IF('Datos de Indicador'!AC189="No Dato",1,IF('Imputacion de Datos Indicador'!AC189&lt;&gt;"",1,0))</f>
        <v>0</v>
      </c>
      <c r="AD188" s="135">
        <f>IF('Datos de Indicador'!AD189="No Dato",1,IF('Imputacion de Datos Indicador'!AD189&lt;&gt;"",1,0))</f>
        <v>0</v>
      </c>
      <c r="AE188" s="135">
        <f>IF('Datos de Indicador'!AE189="No Dato",1,IF('Imputacion de Datos Indicador'!AE189&lt;&gt;"",1,0))</f>
        <v>0</v>
      </c>
      <c r="AF188" s="135">
        <f>IF('Datos de Indicador'!AF189="No Dato",1,IF('Imputacion de Datos Indicador'!AF189&lt;&gt;"",1,0))</f>
        <v>0</v>
      </c>
      <c r="AG188" s="135">
        <f>IF('Datos de Indicador'!AG189="No Dato",1,IF('Imputacion de Datos Indicador'!AG189&lt;&gt;"",1,0))</f>
        <v>0</v>
      </c>
      <c r="AH188" s="135">
        <f>IF('Datos de Indicador'!AH189="No Dato",1,IF('Imputacion de Datos Indicador'!AH189&lt;&gt;"",1,0))</f>
        <v>0</v>
      </c>
      <c r="AI188" s="135">
        <f>IF('Datos de Indicador'!AI189="No Dato",1,IF('Imputacion de Datos Indicador'!AI189&lt;&gt;"",1,0))</f>
        <v>0</v>
      </c>
      <c r="AJ188" s="135">
        <f>IF('Datos de Indicador'!AJ189="No Dato",1,IF('Imputacion de Datos Indicador'!AJ189&lt;&gt;"",1,0))</f>
        <v>0</v>
      </c>
      <c r="AK188" s="135">
        <f>IF('Datos de Indicador'!AK189="No Dato",1,IF('Imputacion de Datos Indicador'!AK189&lt;&gt;"",1,0))</f>
        <v>0</v>
      </c>
      <c r="AL188" s="135">
        <f>IF('Datos de Indicador'!AL189="No Dato",1,IF('Imputacion de Datos Indicador'!AL189&lt;&gt;"",1,0))</f>
        <v>0</v>
      </c>
      <c r="AM188" s="204">
        <f t="shared" si="4"/>
        <v>0</v>
      </c>
      <c r="AN188" s="44">
        <f t="shared" si="5"/>
        <v>0</v>
      </c>
    </row>
    <row r="189" spans="1:40" x14ac:dyDescent="0.25">
      <c r="A189" s="130" t="s">
        <v>56</v>
      </c>
      <c r="B189" s="139" t="s">
        <v>58</v>
      </c>
      <c r="C189" s="140">
        <v>1302</v>
      </c>
      <c r="D189" s="135">
        <f>IF('Datos de Indicador'!D190="No Dato",1,IF('Imputacion de Datos Indicador'!D190&lt;&gt;"",1,0))</f>
        <v>0</v>
      </c>
      <c r="E189" s="135">
        <f>IF('Datos de Indicador'!E190="No Dato",1,IF('Imputacion de Datos Indicador'!E190&lt;&gt;"",1,0))</f>
        <v>0</v>
      </c>
      <c r="F189" s="135">
        <f>IF('Datos de Indicador'!F190="No Dato",1,IF('Imputacion de Datos Indicador'!F190&lt;&gt;"",1,0))</f>
        <v>0</v>
      </c>
      <c r="G189" s="135">
        <f>IF('Datos de Indicador'!G190="No Dato",1,IF('Imputacion de Datos Indicador'!G190&lt;&gt;"",1,0))</f>
        <v>0</v>
      </c>
      <c r="H189" s="135">
        <f>IF('Datos de Indicador'!H190="No Dato",1,IF('Imputacion de Datos Indicador'!H190&lt;&gt;"",1,0))</f>
        <v>0</v>
      </c>
      <c r="I189" s="135">
        <f>IF('Datos de Indicador'!I190="No Dato",1,IF('Imputacion de Datos Indicador'!I190&lt;&gt;"",1,0))</f>
        <v>0</v>
      </c>
      <c r="J189" s="135">
        <f>IF('Datos de Indicador'!J190="No Dato",1,IF('Imputacion de Datos Indicador'!J190&lt;&gt;"",1,0))</f>
        <v>0</v>
      </c>
      <c r="K189" s="135">
        <f>IF('Datos de Indicador'!K190="No Dato",1,IF('Imputacion de Datos Indicador'!K190&lt;&gt;"",1,0))</f>
        <v>0</v>
      </c>
      <c r="L189" s="135">
        <f>IF('Datos de Indicador'!L190="No Dato",1,IF('Imputacion de Datos Indicador'!L190&lt;&gt;"",1,0))</f>
        <v>0</v>
      </c>
      <c r="M189" s="135">
        <f>IF('Datos de Indicador'!M190="No Dato",1,IF('Imputacion de Datos Indicador'!M190&lt;&gt;"",1,0))</f>
        <v>0</v>
      </c>
      <c r="N189" s="135">
        <f>IF('Datos de Indicador'!N190="No Dato",1,IF('Imputacion de Datos Indicador'!N190&lt;&gt;"",1,0))</f>
        <v>0</v>
      </c>
      <c r="O189" s="135">
        <f>IF('Datos de Indicador'!O190="No Dato",1,IF('Imputacion de Datos Indicador'!O190&lt;&gt;"",1,0))</f>
        <v>0</v>
      </c>
      <c r="P189" s="135">
        <f>IF('Datos de Indicador'!P190="No Dato",1,IF('Imputacion de Datos Indicador'!P190&lt;&gt;"",1,0))</f>
        <v>0</v>
      </c>
      <c r="Q189" s="135">
        <f>IF('Datos de Indicador'!Q190="No Dato",1,IF('Imputacion de Datos Indicador'!Q190&lt;&gt;"",1,0))</f>
        <v>1</v>
      </c>
      <c r="R189" s="135">
        <f>IF('Datos de Indicador'!R190="No Dato",1,IF('Imputacion de Datos Indicador'!R190&lt;&gt;"",1,0))</f>
        <v>0</v>
      </c>
      <c r="S189" s="135">
        <f>IF('Datos de Indicador'!S190="No Dato",1,IF('Imputacion de Datos Indicador'!S190&lt;&gt;"",1,0))</f>
        <v>0</v>
      </c>
      <c r="T189" s="135">
        <f>IF('Datos de Indicador'!T190="No Dato",1,IF('Imputacion de Datos Indicador'!T190&lt;&gt;"",1,0))</f>
        <v>0</v>
      </c>
      <c r="U189" s="135">
        <f>IF('Datos de Indicador'!U190="No Dato",1,IF('Imputacion de Datos Indicador'!U190&lt;&gt;"",1,0))</f>
        <v>0</v>
      </c>
      <c r="V189" s="135">
        <f>IF('Datos de Indicador'!V190="No Dato",1,IF('Imputacion de Datos Indicador'!V190&lt;&gt;"",1,0))</f>
        <v>0</v>
      </c>
      <c r="W189" s="135">
        <f>IF('Datos de Indicador'!W190="No Dato",1,IF('Imputacion de Datos Indicador'!W190&lt;&gt;"",1,0))</f>
        <v>0</v>
      </c>
      <c r="X189" s="135">
        <f>IF('Datos de Indicador'!X190="No Dato",1,IF('Imputacion de Datos Indicador'!X190&lt;&gt;"",1,0))</f>
        <v>0</v>
      </c>
      <c r="Y189" s="135">
        <f>IF('Datos de Indicador'!Y190="No Dato",1,IF('Imputacion de Datos Indicador'!Y190&lt;&gt;"",1,0))</f>
        <v>0</v>
      </c>
      <c r="Z189" s="135">
        <f>IF('Datos de Indicador'!Z190="No Dato",1,IF('Imputacion de Datos Indicador'!Z190&lt;&gt;"",1,0))</f>
        <v>0</v>
      </c>
      <c r="AA189" s="135">
        <f>IF('Datos de Indicador'!AA190="No Dato",1,IF('Imputacion de Datos Indicador'!AA190&lt;&gt;"",1,0))</f>
        <v>0</v>
      </c>
      <c r="AB189" s="135">
        <f>IF('Datos de Indicador'!AB190="No Dato",1,IF('Imputacion de Datos Indicador'!AB190&lt;&gt;"",1,0))</f>
        <v>0</v>
      </c>
      <c r="AC189" s="135">
        <f>IF('Datos de Indicador'!AC190="No Dato",1,IF('Imputacion de Datos Indicador'!AC190&lt;&gt;"",1,0))</f>
        <v>0</v>
      </c>
      <c r="AD189" s="135">
        <f>IF('Datos de Indicador'!AD190="No Dato",1,IF('Imputacion de Datos Indicador'!AD190&lt;&gt;"",1,0))</f>
        <v>0</v>
      </c>
      <c r="AE189" s="135">
        <f>IF('Datos de Indicador'!AE190="No Dato",1,IF('Imputacion de Datos Indicador'!AE190&lt;&gt;"",1,0))</f>
        <v>0</v>
      </c>
      <c r="AF189" s="135">
        <f>IF('Datos de Indicador'!AF190="No Dato",1,IF('Imputacion de Datos Indicador'!AF190&lt;&gt;"",1,0))</f>
        <v>0</v>
      </c>
      <c r="AG189" s="135">
        <f>IF('Datos de Indicador'!AG190="No Dato",1,IF('Imputacion de Datos Indicador'!AG190&lt;&gt;"",1,0))</f>
        <v>0</v>
      </c>
      <c r="AH189" s="135">
        <f>IF('Datos de Indicador'!AH190="No Dato",1,IF('Imputacion de Datos Indicador'!AH190&lt;&gt;"",1,0))</f>
        <v>0</v>
      </c>
      <c r="AI189" s="135">
        <f>IF('Datos de Indicador'!AI190="No Dato",1,IF('Imputacion de Datos Indicador'!AI190&lt;&gt;"",1,0))</f>
        <v>0</v>
      </c>
      <c r="AJ189" s="135">
        <f>IF('Datos de Indicador'!AJ190="No Dato",1,IF('Imputacion de Datos Indicador'!AJ190&lt;&gt;"",1,0))</f>
        <v>0</v>
      </c>
      <c r="AK189" s="135">
        <f>IF('Datos de Indicador'!AK190="No Dato",1,IF('Imputacion de Datos Indicador'!AK190&lt;&gt;"",1,0))</f>
        <v>0</v>
      </c>
      <c r="AL189" s="135">
        <f>IF('Datos de Indicador'!AL190="No Dato",1,IF('Imputacion de Datos Indicador'!AL190&lt;&gt;"",1,0))</f>
        <v>0</v>
      </c>
      <c r="AM189" s="204">
        <f t="shared" si="4"/>
        <v>1</v>
      </c>
      <c r="AN189" s="44">
        <f t="shared" si="5"/>
        <v>2.8571428571428571E-2</v>
      </c>
    </row>
    <row r="190" spans="1:40" x14ac:dyDescent="0.25">
      <c r="A190" s="130" t="s">
        <v>56</v>
      </c>
      <c r="B190" s="139" t="s">
        <v>59</v>
      </c>
      <c r="C190" s="140">
        <v>1303</v>
      </c>
      <c r="D190" s="135">
        <f>IF('Datos de Indicador'!D191="No Dato",1,IF('Imputacion de Datos Indicador'!D191&lt;&gt;"",1,0))</f>
        <v>0</v>
      </c>
      <c r="E190" s="135">
        <f>IF('Datos de Indicador'!E191="No Dato",1,IF('Imputacion de Datos Indicador'!E191&lt;&gt;"",1,0))</f>
        <v>0</v>
      </c>
      <c r="F190" s="135">
        <f>IF('Datos de Indicador'!F191="No Dato",1,IF('Imputacion de Datos Indicador'!F191&lt;&gt;"",1,0))</f>
        <v>0</v>
      </c>
      <c r="G190" s="135">
        <f>IF('Datos de Indicador'!G191="No Dato",1,IF('Imputacion de Datos Indicador'!G191&lt;&gt;"",1,0))</f>
        <v>0</v>
      </c>
      <c r="H190" s="135">
        <f>IF('Datos de Indicador'!H191="No Dato",1,IF('Imputacion de Datos Indicador'!H191&lt;&gt;"",1,0))</f>
        <v>0</v>
      </c>
      <c r="I190" s="135">
        <f>IF('Datos de Indicador'!I191="No Dato",1,IF('Imputacion de Datos Indicador'!I191&lt;&gt;"",1,0))</f>
        <v>0</v>
      </c>
      <c r="J190" s="135">
        <f>IF('Datos de Indicador'!J191="No Dato",1,IF('Imputacion de Datos Indicador'!J191&lt;&gt;"",1,0))</f>
        <v>0</v>
      </c>
      <c r="K190" s="135">
        <f>IF('Datos de Indicador'!K191="No Dato",1,IF('Imputacion de Datos Indicador'!K191&lt;&gt;"",1,0))</f>
        <v>0</v>
      </c>
      <c r="L190" s="135">
        <f>IF('Datos de Indicador'!L191="No Dato",1,IF('Imputacion de Datos Indicador'!L191&lt;&gt;"",1,0))</f>
        <v>0</v>
      </c>
      <c r="M190" s="135">
        <f>IF('Datos de Indicador'!M191="No Dato",1,IF('Imputacion de Datos Indicador'!M191&lt;&gt;"",1,0))</f>
        <v>0</v>
      </c>
      <c r="N190" s="135">
        <f>IF('Datos de Indicador'!N191="No Dato",1,IF('Imputacion de Datos Indicador'!N191&lt;&gt;"",1,0))</f>
        <v>0</v>
      </c>
      <c r="O190" s="135">
        <f>IF('Datos de Indicador'!O191="No Dato",1,IF('Imputacion de Datos Indicador'!O191&lt;&gt;"",1,0))</f>
        <v>0</v>
      </c>
      <c r="P190" s="135">
        <f>IF('Datos de Indicador'!P191="No Dato",1,IF('Imputacion de Datos Indicador'!P191&lt;&gt;"",1,0))</f>
        <v>0</v>
      </c>
      <c r="Q190" s="135">
        <f>IF('Datos de Indicador'!Q191="No Dato",1,IF('Imputacion de Datos Indicador'!Q191&lt;&gt;"",1,0))</f>
        <v>1</v>
      </c>
      <c r="R190" s="135">
        <f>IF('Datos de Indicador'!R191="No Dato",1,IF('Imputacion de Datos Indicador'!R191&lt;&gt;"",1,0))</f>
        <v>0</v>
      </c>
      <c r="S190" s="135">
        <f>IF('Datos de Indicador'!S191="No Dato",1,IF('Imputacion de Datos Indicador'!S191&lt;&gt;"",1,0))</f>
        <v>0</v>
      </c>
      <c r="T190" s="135">
        <f>IF('Datos de Indicador'!T191="No Dato",1,IF('Imputacion de Datos Indicador'!T191&lt;&gt;"",1,0))</f>
        <v>0</v>
      </c>
      <c r="U190" s="135">
        <f>IF('Datos de Indicador'!U191="No Dato",1,IF('Imputacion de Datos Indicador'!U191&lt;&gt;"",1,0))</f>
        <v>0</v>
      </c>
      <c r="V190" s="135">
        <f>IF('Datos de Indicador'!V191="No Dato",1,IF('Imputacion de Datos Indicador'!V191&lt;&gt;"",1,0))</f>
        <v>0</v>
      </c>
      <c r="W190" s="135">
        <f>IF('Datos de Indicador'!W191="No Dato",1,IF('Imputacion de Datos Indicador'!W191&lt;&gt;"",1,0))</f>
        <v>0</v>
      </c>
      <c r="X190" s="135">
        <f>IF('Datos de Indicador'!X191="No Dato",1,IF('Imputacion de Datos Indicador'!X191&lt;&gt;"",1,0))</f>
        <v>0</v>
      </c>
      <c r="Y190" s="135">
        <f>IF('Datos de Indicador'!Y191="No Dato",1,IF('Imputacion de Datos Indicador'!Y191&lt;&gt;"",1,0))</f>
        <v>0</v>
      </c>
      <c r="Z190" s="135">
        <f>IF('Datos de Indicador'!Z191="No Dato",1,IF('Imputacion de Datos Indicador'!Z191&lt;&gt;"",1,0))</f>
        <v>0</v>
      </c>
      <c r="AA190" s="135">
        <f>IF('Datos de Indicador'!AA191="No Dato",1,IF('Imputacion de Datos Indicador'!AA191&lt;&gt;"",1,0))</f>
        <v>0</v>
      </c>
      <c r="AB190" s="135">
        <f>IF('Datos de Indicador'!AB191="No Dato",1,IF('Imputacion de Datos Indicador'!AB191&lt;&gt;"",1,0))</f>
        <v>0</v>
      </c>
      <c r="AC190" s="135">
        <f>IF('Datos de Indicador'!AC191="No Dato",1,IF('Imputacion de Datos Indicador'!AC191&lt;&gt;"",1,0))</f>
        <v>0</v>
      </c>
      <c r="AD190" s="135">
        <f>IF('Datos de Indicador'!AD191="No Dato",1,IF('Imputacion de Datos Indicador'!AD191&lt;&gt;"",1,0))</f>
        <v>0</v>
      </c>
      <c r="AE190" s="135">
        <f>IF('Datos de Indicador'!AE191="No Dato",1,IF('Imputacion de Datos Indicador'!AE191&lt;&gt;"",1,0))</f>
        <v>0</v>
      </c>
      <c r="AF190" s="135">
        <f>IF('Datos de Indicador'!AF191="No Dato",1,IF('Imputacion de Datos Indicador'!AF191&lt;&gt;"",1,0))</f>
        <v>0</v>
      </c>
      <c r="AG190" s="135">
        <f>IF('Datos de Indicador'!AG191="No Dato",1,IF('Imputacion de Datos Indicador'!AG191&lt;&gt;"",1,0))</f>
        <v>0</v>
      </c>
      <c r="AH190" s="135">
        <f>IF('Datos de Indicador'!AH191="No Dato",1,IF('Imputacion de Datos Indicador'!AH191&lt;&gt;"",1,0))</f>
        <v>0</v>
      </c>
      <c r="AI190" s="135">
        <f>IF('Datos de Indicador'!AI191="No Dato",1,IF('Imputacion de Datos Indicador'!AI191&lt;&gt;"",1,0))</f>
        <v>0</v>
      </c>
      <c r="AJ190" s="135">
        <f>IF('Datos de Indicador'!AJ191="No Dato",1,IF('Imputacion de Datos Indicador'!AJ191&lt;&gt;"",1,0))</f>
        <v>0</v>
      </c>
      <c r="AK190" s="135">
        <f>IF('Datos de Indicador'!AK191="No Dato",1,IF('Imputacion de Datos Indicador'!AK191&lt;&gt;"",1,0))</f>
        <v>0</v>
      </c>
      <c r="AL190" s="135">
        <f>IF('Datos de Indicador'!AL191="No Dato",1,IF('Imputacion de Datos Indicador'!AL191&lt;&gt;"",1,0))</f>
        <v>0</v>
      </c>
      <c r="AM190" s="204">
        <f t="shared" si="4"/>
        <v>1</v>
      </c>
      <c r="AN190" s="44">
        <f t="shared" si="5"/>
        <v>2.8571428571428571E-2</v>
      </c>
    </row>
    <row r="191" spans="1:40" x14ac:dyDescent="0.25">
      <c r="A191" s="130" t="s">
        <v>56</v>
      </c>
      <c r="B191" s="139" t="s">
        <v>60</v>
      </c>
      <c r="C191" s="140">
        <v>1304</v>
      </c>
      <c r="D191" s="135">
        <f>IF('Datos de Indicador'!D192="No Dato",1,IF('Imputacion de Datos Indicador'!D192&lt;&gt;"",1,0))</f>
        <v>0</v>
      </c>
      <c r="E191" s="135">
        <f>IF('Datos de Indicador'!E192="No Dato",1,IF('Imputacion de Datos Indicador'!E192&lt;&gt;"",1,0))</f>
        <v>0</v>
      </c>
      <c r="F191" s="135">
        <f>IF('Datos de Indicador'!F192="No Dato",1,IF('Imputacion de Datos Indicador'!F192&lt;&gt;"",1,0))</f>
        <v>0</v>
      </c>
      <c r="G191" s="135">
        <f>IF('Datos de Indicador'!G192="No Dato",1,IF('Imputacion de Datos Indicador'!G192&lt;&gt;"",1,0))</f>
        <v>0</v>
      </c>
      <c r="H191" s="135">
        <f>IF('Datos de Indicador'!H192="No Dato",1,IF('Imputacion de Datos Indicador'!H192&lt;&gt;"",1,0))</f>
        <v>0</v>
      </c>
      <c r="I191" s="135">
        <f>IF('Datos de Indicador'!I192="No Dato",1,IF('Imputacion de Datos Indicador'!I192&lt;&gt;"",1,0))</f>
        <v>0</v>
      </c>
      <c r="J191" s="135">
        <f>IF('Datos de Indicador'!J192="No Dato",1,IF('Imputacion de Datos Indicador'!J192&lt;&gt;"",1,0))</f>
        <v>0</v>
      </c>
      <c r="K191" s="135">
        <f>IF('Datos de Indicador'!K192="No Dato",1,IF('Imputacion de Datos Indicador'!K192&lt;&gt;"",1,0))</f>
        <v>0</v>
      </c>
      <c r="L191" s="135">
        <f>IF('Datos de Indicador'!L192="No Dato",1,IF('Imputacion de Datos Indicador'!L192&lt;&gt;"",1,0))</f>
        <v>0</v>
      </c>
      <c r="M191" s="135">
        <f>IF('Datos de Indicador'!M192="No Dato",1,IF('Imputacion de Datos Indicador'!M192&lt;&gt;"",1,0))</f>
        <v>0</v>
      </c>
      <c r="N191" s="135">
        <f>IF('Datos de Indicador'!N192="No Dato",1,IF('Imputacion de Datos Indicador'!N192&lt;&gt;"",1,0))</f>
        <v>0</v>
      </c>
      <c r="O191" s="135">
        <f>IF('Datos de Indicador'!O192="No Dato",1,IF('Imputacion de Datos Indicador'!O192&lt;&gt;"",1,0))</f>
        <v>0</v>
      </c>
      <c r="P191" s="135">
        <f>IF('Datos de Indicador'!P192="No Dato",1,IF('Imputacion de Datos Indicador'!P192&lt;&gt;"",1,0))</f>
        <v>0</v>
      </c>
      <c r="Q191" s="135">
        <f>IF('Datos de Indicador'!Q192="No Dato",1,IF('Imputacion de Datos Indicador'!Q192&lt;&gt;"",1,0))</f>
        <v>1</v>
      </c>
      <c r="R191" s="135">
        <f>IF('Datos de Indicador'!R192="No Dato",1,IF('Imputacion de Datos Indicador'!R192&lt;&gt;"",1,0))</f>
        <v>0</v>
      </c>
      <c r="S191" s="135">
        <f>IF('Datos de Indicador'!S192="No Dato",1,IF('Imputacion de Datos Indicador'!S192&lt;&gt;"",1,0))</f>
        <v>0</v>
      </c>
      <c r="T191" s="135">
        <f>IF('Datos de Indicador'!T192="No Dato",1,IF('Imputacion de Datos Indicador'!T192&lt;&gt;"",1,0))</f>
        <v>0</v>
      </c>
      <c r="U191" s="135">
        <f>IF('Datos de Indicador'!U192="No Dato",1,IF('Imputacion de Datos Indicador'!U192&lt;&gt;"",1,0))</f>
        <v>0</v>
      </c>
      <c r="V191" s="135">
        <f>IF('Datos de Indicador'!V192="No Dato",1,IF('Imputacion de Datos Indicador'!V192&lt;&gt;"",1,0))</f>
        <v>0</v>
      </c>
      <c r="W191" s="135">
        <f>IF('Datos de Indicador'!W192="No Dato",1,IF('Imputacion de Datos Indicador'!W192&lt;&gt;"",1,0))</f>
        <v>0</v>
      </c>
      <c r="X191" s="135">
        <f>IF('Datos de Indicador'!X192="No Dato",1,IF('Imputacion de Datos Indicador'!X192&lt;&gt;"",1,0))</f>
        <v>0</v>
      </c>
      <c r="Y191" s="135">
        <f>IF('Datos de Indicador'!Y192="No Dato",1,IF('Imputacion de Datos Indicador'!Y192&lt;&gt;"",1,0))</f>
        <v>0</v>
      </c>
      <c r="Z191" s="135">
        <f>IF('Datos de Indicador'!Z192="No Dato",1,IF('Imputacion de Datos Indicador'!Z192&lt;&gt;"",1,0))</f>
        <v>0</v>
      </c>
      <c r="AA191" s="135">
        <f>IF('Datos de Indicador'!AA192="No Dato",1,IF('Imputacion de Datos Indicador'!AA192&lt;&gt;"",1,0))</f>
        <v>0</v>
      </c>
      <c r="AB191" s="135">
        <f>IF('Datos de Indicador'!AB192="No Dato",1,IF('Imputacion de Datos Indicador'!AB192&lt;&gt;"",1,0))</f>
        <v>0</v>
      </c>
      <c r="AC191" s="135">
        <f>IF('Datos de Indicador'!AC192="No Dato",1,IF('Imputacion de Datos Indicador'!AC192&lt;&gt;"",1,0))</f>
        <v>0</v>
      </c>
      <c r="AD191" s="135">
        <f>IF('Datos de Indicador'!AD192="No Dato",1,IF('Imputacion de Datos Indicador'!AD192&lt;&gt;"",1,0))</f>
        <v>0</v>
      </c>
      <c r="AE191" s="135">
        <f>IF('Datos de Indicador'!AE192="No Dato",1,IF('Imputacion de Datos Indicador'!AE192&lt;&gt;"",1,0))</f>
        <v>0</v>
      </c>
      <c r="AF191" s="135">
        <f>IF('Datos de Indicador'!AF192="No Dato",1,IF('Imputacion de Datos Indicador'!AF192&lt;&gt;"",1,0))</f>
        <v>0</v>
      </c>
      <c r="AG191" s="135">
        <f>IF('Datos de Indicador'!AG192="No Dato",1,IF('Imputacion de Datos Indicador'!AG192&lt;&gt;"",1,0))</f>
        <v>0</v>
      </c>
      <c r="AH191" s="135">
        <f>IF('Datos de Indicador'!AH192="No Dato",1,IF('Imputacion de Datos Indicador'!AH192&lt;&gt;"",1,0))</f>
        <v>0</v>
      </c>
      <c r="AI191" s="135">
        <f>IF('Datos de Indicador'!AI192="No Dato",1,IF('Imputacion de Datos Indicador'!AI192&lt;&gt;"",1,0))</f>
        <v>0</v>
      </c>
      <c r="AJ191" s="135">
        <f>IF('Datos de Indicador'!AJ192="No Dato",1,IF('Imputacion de Datos Indicador'!AJ192&lt;&gt;"",1,0))</f>
        <v>0</v>
      </c>
      <c r="AK191" s="135">
        <f>IF('Datos de Indicador'!AK192="No Dato",1,IF('Imputacion de Datos Indicador'!AK192&lt;&gt;"",1,0))</f>
        <v>0</v>
      </c>
      <c r="AL191" s="135">
        <f>IF('Datos de Indicador'!AL192="No Dato",1,IF('Imputacion de Datos Indicador'!AL192&lt;&gt;"",1,0))</f>
        <v>0</v>
      </c>
      <c r="AM191" s="204">
        <f t="shared" si="4"/>
        <v>1</v>
      </c>
      <c r="AN191" s="44">
        <f t="shared" si="5"/>
        <v>2.8571428571428571E-2</v>
      </c>
    </row>
    <row r="192" spans="1:40" x14ac:dyDescent="0.25">
      <c r="A192" s="130" t="s">
        <v>56</v>
      </c>
      <c r="B192" s="139" t="s">
        <v>61</v>
      </c>
      <c r="C192" s="140">
        <v>1305</v>
      </c>
      <c r="D192" s="135">
        <f>IF('Datos de Indicador'!D193="No Dato",1,IF('Imputacion de Datos Indicador'!D193&lt;&gt;"",1,0))</f>
        <v>0</v>
      </c>
      <c r="E192" s="135">
        <f>IF('Datos de Indicador'!E193="No Dato",1,IF('Imputacion de Datos Indicador'!E193&lt;&gt;"",1,0))</f>
        <v>0</v>
      </c>
      <c r="F192" s="135">
        <f>IF('Datos de Indicador'!F193="No Dato",1,IF('Imputacion de Datos Indicador'!F193&lt;&gt;"",1,0))</f>
        <v>0</v>
      </c>
      <c r="G192" s="135">
        <f>IF('Datos de Indicador'!G193="No Dato",1,IF('Imputacion de Datos Indicador'!G193&lt;&gt;"",1,0))</f>
        <v>0</v>
      </c>
      <c r="H192" s="135">
        <f>IF('Datos de Indicador'!H193="No Dato",1,IF('Imputacion de Datos Indicador'!H193&lt;&gt;"",1,0))</f>
        <v>0</v>
      </c>
      <c r="I192" s="135">
        <f>IF('Datos de Indicador'!I193="No Dato",1,IF('Imputacion de Datos Indicador'!I193&lt;&gt;"",1,0))</f>
        <v>0</v>
      </c>
      <c r="J192" s="135">
        <f>IF('Datos de Indicador'!J193="No Dato",1,IF('Imputacion de Datos Indicador'!J193&lt;&gt;"",1,0))</f>
        <v>0</v>
      </c>
      <c r="K192" s="135">
        <f>IF('Datos de Indicador'!K193="No Dato",1,IF('Imputacion de Datos Indicador'!K193&lt;&gt;"",1,0))</f>
        <v>0</v>
      </c>
      <c r="L192" s="135">
        <f>IF('Datos de Indicador'!L193="No Dato",1,IF('Imputacion de Datos Indicador'!L193&lt;&gt;"",1,0))</f>
        <v>0</v>
      </c>
      <c r="M192" s="135">
        <f>IF('Datos de Indicador'!M193="No Dato",1,IF('Imputacion de Datos Indicador'!M193&lt;&gt;"",1,0))</f>
        <v>0</v>
      </c>
      <c r="N192" s="135">
        <f>IF('Datos de Indicador'!N193="No Dato",1,IF('Imputacion de Datos Indicador'!N193&lt;&gt;"",1,0))</f>
        <v>0</v>
      </c>
      <c r="O192" s="135">
        <f>IF('Datos de Indicador'!O193="No Dato",1,IF('Imputacion de Datos Indicador'!O193&lt;&gt;"",1,0))</f>
        <v>0</v>
      </c>
      <c r="P192" s="135">
        <f>IF('Datos de Indicador'!P193="No Dato",1,IF('Imputacion de Datos Indicador'!P193&lt;&gt;"",1,0))</f>
        <v>0</v>
      </c>
      <c r="Q192" s="135">
        <f>IF('Datos de Indicador'!Q193="No Dato",1,IF('Imputacion de Datos Indicador'!Q193&lt;&gt;"",1,0))</f>
        <v>0</v>
      </c>
      <c r="R192" s="135">
        <f>IF('Datos de Indicador'!R193="No Dato",1,IF('Imputacion de Datos Indicador'!R193&lt;&gt;"",1,0))</f>
        <v>0</v>
      </c>
      <c r="S192" s="135">
        <f>IF('Datos de Indicador'!S193="No Dato",1,IF('Imputacion de Datos Indicador'!S193&lt;&gt;"",1,0))</f>
        <v>0</v>
      </c>
      <c r="T192" s="135">
        <f>IF('Datos de Indicador'!T193="No Dato",1,IF('Imputacion de Datos Indicador'!T193&lt;&gt;"",1,0))</f>
        <v>0</v>
      </c>
      <c r="U192" s="135">
        <f>IF('Datos de Indicador'!U193="No Dato",1,IF('Imputacion de Datos Indicador'!U193&lt;&gt;"",1,0))</f>
        <v>0</v>
      </c>
      <c r="V192" s="135">
        <f>IF('Datos de Indicador'!V193="No Dato",1,IF('Imputacion de Datos Indicador'!V193&lt;&gt;"",1,0))</f>
        <v>0</v>
      </c>
      <c r="W192" s="135">
        <f>IF('Datos de Indicador'!W193="No Dato",1,IF('Imputacion de Datos Indicador'!W193&lt;&gt;"",1,0))</f>
        <v>0</v>
      </c>
      <c r="X192" s="135">
        <f>IF('Datos de Indicador'!X193="No Dato",1,IF('Imputacion de Datos Indicador'!X193&lt;&gt;"",1,0))</f>
        <v>0</v>
      </c>
      <c r="Y192" s="135">
        <f>IF('Datos de Indicador'!Y193="No Dato",1,IF('Imputacion de Datos Indicador'!Y193&lt;&gt;"",1,0))</f>
        <v>0</v>
      </c>
      <c r="Z192" s="135">
        <f>IF('Datos de Indicador'!Z193="No Dato",1,IF('Imputacion de Datos Indicador'!Z193&lt;&gt;"",1,0))</f>
        <v>0</v>
      </c>
      <c r="AA192" s="135">
        <f>IF('Datos de Indicador'!AA193="No Dato",1,IF('Imputacion de Datos Indicador'!AA193&lt;&gt;"",1,0))</f>
        <v>0</v>
      </c>
      <c r="AB192" s="135">
        <f>IF('Datos de Indicador'!AB193="No Dato",1,IF('Imputacion de Datos Indicador'!AB193&lt;&gt;"",1,0))</f>
        <v>0</v>
      </c>
      <c r="AC192" s="135">
        <f>IF('Datos de Indicador'!AC193="No Dato",1,IF('Imputacion de Datos Indicador'!AC193&lt;&gt;"",1,0))</f>
        <v>0</v>
      </c>
      <c r="AD192" s="135">
        <f>IF('Datos de Indicador'!AD193="No Dato",1,IF('Imputacion de Datos Indicador'!AD193&lt;&gt;"",1,0))</f>
        <v>0</v>
      </c>
      <c r="AE192" s="135">
        <f>IF('Datos de Indicador'!AE193="No Dato",1,IF('Imputacion de Datos Indicador'!AE193&lt;&gt;"",1,0))</f>
        <v>0</v>
      </c>
      <c r="AF192" s="135">
        <f>IF('Datos de Indicador'!AF193="No Dato",1,IF('Imputacion de Datos Indicador'!AF193&lt;&gt;"",1,0))</f>
        <v>0</v>
      </c>
      <c r="AG192" s="135">
        <f>IF('Datos de Indicador'!AG193="No Dato",1,IF('Imputacion de Datos Indicador'!AG193&lt;&gt;"",1,0))</f>
        <v>0</v>
      </c>
      <c r="AH192" s="135">
        <f>IF('Datos de Indicador'!AH193="No Dato",1,IF('Imputacion de Datos Indicador'!AH193&lt;&gt;"",1,0))</f>
        <v>0</v>
      </c>
      <c r="AI192" s="135">
        <f>IF('Datos de Indicador'!AI193="No Dato",1,IF('Imputacion de Datos Indicador'!AI193&lt;&gt;"",1,0))</f>
        <v>0</v>
      </c>
      <c r="AJ192" s="135">
        <f>IF('Datos de Indicador'!AJ193="No Dato",1,IF('Imputacion de Datos Indicador'!AJ193&lt;&gt;"",1,0))</f>
        <v>0</v>
      </c>
      <c r="AK192" s="135">
        <f>IF('Datos de Indicador'!AK193="No Dato",1,IF('Imputacion de Datos Indicador'!AK193&lt;&gt;"",1,0))</f>
        <v>0</v>
      </c>
      <c r="AL192" s="135">
        <f>IF('Datos de Indicador'!AL193="No Dato",1,IF('Imputacion de Datos Indicador'!AL193&lt;&gt;"",1,0))</f>
        <v>0</v>
      </c>
      <c r="AM192" s="204">
        <f t="shared" si="4"/>
        <v>0</v>
      </c>
      <c r="AN192" s="44">
        <f t="shared" si="5"/>
        <v>0</v>
      </c>
    </row>
    <row r="193" spans="1:40" x14ac:dyDescent="0.25">
      <c r="A193" s="130" t="s">
        <v>56</v>
      </c>
      <c r="B193" s="139" t="s">
        <v>62</v>
      </c>
      <c r="C193" s="140">
        <v>1306</v>
      </c>
      <c r="D193" s="135">
        <f>IF('Datos de Indicador'!D194="No Dato",1,IF('Imputacion de Datos Indicador'!D194&lt;&gt;"",1,0))</f>
        <v>0</v>
      </c>
      <c r="E193" s="135">
        <f>IF('Datos de Indicador'!E194="No Dato",1,IF('Imputacion de Datos Indicador'!E194&lt;&gt;"",1,0))</f>
        <v>0</v>
      </c>
      <c r="F193" s="135">
        <f>IF('Datos de Indicador'!F194="No Dato",1,IF('Imputacion de Datos Indicador'!F194&lt;&gt;"",1,0))</f>
        <v>0</v>
      </c>
      <c r="G193" s="135">
        <f>IF('Datos de Indicador'!G194="No Dato",1,IF('Imputacion de Datos Indicador'!G194&lt;&gt;"",1,0))</f>
        <v>0</v>
      </c>
      <c r="H193" s="135">
        <f>IF('Datos de Indicador'!H194="No Dato",1,IF('Imputacion de Datos Indicador'!H194&lt;&gt;"",1,0))</f>
        <v>0</v>
      </c>
      <c r="I193" s="135">
        <f>IF('Datos de Indicador'!I194="No Dato",1,IF('Imputacion de Datos Indicador'!I194&lt;&gt;"",1,0))</f>
        <v>0</v>
      </c>
      <c r="J193" s="135">
        <f>IF('Datos de Indicador'!J194="No Dato",1,IF('Imputacion de Datos Indicador'!J194&lt;&gt;"",1,0))</f>
        <v>0</v>
      </c>
      <c r="K193" s="135">
        <f>IF('Datos de Indicador'!K194="No Dato",1,IF('Imputacion de Datos Indicador'!K194&lt;&gt;"",1,0))</f>
        <v>0</v>
      </c>
      <c r="L193" s="135">
        <f>IF('Datos de Indicador'!L194="No Dato",1,IF('Imputacion de Datos Indicador'!L194&lt;&gt;"",1,0))</f>
        <v>0</v>
      </c>
      <c r="M193" s="135">
        <f>IF('Datos de Indicador'!M194="No Dato",1,IF('Imputacion de Datos Indicador'!M194&lt;&gt;"",1,0))</f>
        <v>0</v>
      </c>
      <c r="N193" s="135">
        <f>IF('Datos de Indicador'!N194="No Dato",1,IF('Imputacion de Datos Indicador'!N194&lt;&gt;"",1,0))</f>
        <v>0</v>
      </c>
      <c r="O193" s="135">
        <f>IF('Datos de Indicador'!O194="No Dato",1,IF('Imputacion de Datos Indicador'!O194&lt;&gt;"",1,0))</f>
        <v>0</v>
      </c>
      <c r="P193" s="135">
        <f>IF('Datos de Indicador'!P194="No Dato",1,IF('Imputacion de Datos Indicador'!P194&lt;&gt;"",1,0))</f>
        <v>0</v>
      </c>
      <c r="Q193" s="135">
        <f>IF('Datos de Indicador'!Q194="No Dato",1,IF('Imputacion de Datos Indicador'!Q194&lt;&gt;"",1,0))</f>
        <v>1</v>
      </c>
      <c r="R193" s="135">
        <f>IF('Datos de Indicador'!R194="No Dato",1,IF('Imputacion de Datos Indicador'!R194&lt;&gt;"",1,0))</f>
        <v>0</v>
      </c>
      <c r="S193" s="135">
        <f>IF('Datos de Indicador'!S194="No Dato",1,IF('Imputacion de Datos Indicador'!S194&lt;&gt;"",1,0))</f>
        <v>0</v>
      </c>
      <c r="T193" s="135">
        <f>IF('Datos de Indicador'!T194="No Dato",1,IF('Imputacion de Datos Indicador'!T194&lt;&gt;"",1,0))</f>
        <v>0</v>
      </c>
      <c r="U193" s="135">
        <f>IF('Datos de Indicador'!U194="No Dato",1,IF('Imputacion de Datos Indicador'!U194&lt;&gt;"",1,0))</f>
        <v>0</v>
      </c>
      <c r="V193" s="135">
        <f>IF('Datos de Indicador'!V194="No Dato",1,IF('Imputacion de Datos Indicador'!V194&lt;&gt;"",1,0))</f>
        <v>0</v>
      </c>
      <c r="W193" s="135">
        <f>IF('Datos de Indicador'!W194="No Dato",1,IF('Imputacion de Datos Indicador'!W194&lt;&gt;"",1,0))</f>
        <v>0</v>
      </c>
      <c r="X193" s="135">
        <f>IF('Datos de Indicador'!X194="No Dato",1,IF('Imputacion de Datos Indicador'!X194&lt;&gt;"",1,0))</f>
        <v>0</v>
      </c>
      <c r="Y193" s="135">
        <f>IF('Datos de Indicador'!Y194="No Dato",1,IF('Imputacion de Datos Indicador'!Y194&lt;&gt;"",1,0))</f>
        <v>0</v>
      </c>
      <c r="Z193" s="135">
        <f>IF('Datos de Indicador'!Z194="No Dato",1,IF('Imputacion de Datos Indicador'!Z194&lt;&gt;"",1,0))</f>
        <v>0</v>
      </c>
      <c r="AA193" s="135">
        <f>IF('Datos de Indicador'!AA194="No Dato",1,IF('Imputacion de Datos Indicador'!AA194&lt;&gt;"",1,0))</f>
        <v>0</v>
      </c>
      <c r="AB193" s="135">
        <f>IF('Datos de Indicador'!AB194="No Dato",1,IF('Imputacion de Datos Indicador'!AB194&lt;&gt;"",1,0))</f>
        <v>0</v>
      </c>
      <c r="AC193" s="135">
        <f>IF('Datos de Indicador'!AC194="No Dato",1,IF('Imputacion de Datos Indicador'!AC194&lt;&gt;"",1,0))</f>
        <v>0</v>
      </c>
      <c r="AD193" s="135">
        <f>IF('Datos de Indicador'!AD194="No Dato",1,IF('Imputacion de Datos Indicador'!AD194&lt;&gt;"",1,0))</f>
        <v>0</v>
      </c>
      <c r="AE193" s="135">
        <f>IF('Datos de Indicador'!AE194="No Dato",1,IF('Imputacion de Datos Indicador'!AE194&lt;&gt;"",1,0))</f>
        <v>0</v>
      </c>
      <c r="AF193" s="135">
        <f>IF('Datos de Indicador'!AF194="No Dato",1,IF('Imputacion de Datos Indicador'!AF194&lt;&gt;"",1,0))</f>
        <v>0</v>
      </c>
      <c r="AG193" s="135">
        <f>IF('Datos de Indicador'!AG194="No Dato",1,IF('Imputacion de Datos Indicador'!AG194&lt;&gt;"",1,0))</f>
        <v>0</v>
      </c>
      <c r="AH193" s="135">
        <f>IF('Datos de Indicador'!AH194="No Dato",1,IF('Imputacion de Datos Indicador'!AH194&lt;&gt;"",1,0))</f>
        <v>0</v>
      </c>
      <c r="AI193" s="135">
        <f>IF('Datos de Indicador'!AI194="No Dato",1,IF('Imputacion de Datos Indicador'!AI194&lt;&gt;"",1,0))</f>
        <v>0</v>
      </c>
      <c r="AJ193" s="135">
        <f>IF('Datos de Indicador'!AJ194="No Dato",1,IF('Imputacion de Datos Indicador'!AJ194&lt;&gt;"",1,0))</f>
        <v>0</v>
      </c>
      <c r="AK193" s="135">
        <f>IF('Datos de Indicador'!AK194="No Dato",1,IF('Imputacion de Datos Indicador'!AK194&lt;&gt;"",1,0))</f>
        <v>0</v>
      </c>
      <c r="AL193" s="135">
        <f>IF('Datos de Indicador'!AL194="No Dato",1,IF('Imputacion de Datos Indicador'!AL194&lt;&gt;"",1,0))</f>
        <v>0</v>
      </c>
      <c r="AM193" s="204">
        <f t="shared" si="4"/>
        <v>1</v>
      </c>
      <c r="AN193" s="44">
        <f t="shared" si="5"/>
        <v>2.8571428571428571E-2</v>
      </c>
    </row>
    <row r="194" spans="1:40" x14ac:dyDescent="0.25">
      <c r="A194" s="130" t="s">
        <v>56</v>
      </c>
      <c r="B194" s="139" t="s">
        <v>63</v>
      </c>
      <c r="C194" s="140">
        <v>1307</v>
      </c>
      <c r="D194" s="135">
        <f>IF('Datos de Indicador'!D195="No Dato",1,IF('Imputacion de Datos Indicador'!D195&lt;&gt;"",1,0))</f>
        <v>0</v>
      </c>
      <c r="E194" s="135">
        <f>IF('Datos de Indicador'!E195="No Dato",1,IF('Imputacion de Datos Indicador'!E195&lt;&gt;"",1,0))</f>
        <v>0</v>
      </c>
      <c r="F194" s="135">
        <f>IF('Datos de Indicador'!F195="No Dato",1,IF('Imputacion de Datos Indicador'!F195&lt;&gt;"",1,0))</f>
        <v>0</v>
      </c>
      <c r="G194" s="135">
        <f>IF('Datos de Indicador'!G195="No Dato",1,IF('Imputacion de Datos Indicador'!G195&lt;&gt;"",1,0))</f>
        <v>0</v>
      </c>
      <c r="H194" s="135">
        <f>IF('Datos de Indicador'!H195="No Dato",1,IF('Imputacion de Datos Indicador'!H195&lt;&gt;"",1,0))</f>
        <v>0</v>
      </c>
      <c r="I194" s="135">
        <f>IF('Datos de Indicador'!I195="No Dato",1,IF('Imputacion de Datos Indicador'!I195&lt;&gt;"",1,0))</f>
        <v>0</v>
      </c>
      <c r="J194" s="135">
        <f>IF('Datos de Indicador'!J195="No Dato",1,IF('Imputacion de Datos Indicador'!J195&lt;&gt;"",1,0))</f>
        <v>0</v>
      </c>
      <c r="K194" s="135">
        <f>IF('Datos de Indicador'!K195="No Dato",1,IF('Imputacion de Datos Indicador'!K195&lt;&gt;"",1,0))</f>
        <v>0</v>
      </c>
      <c r="L194" s="135">
        <f>IF('Datos de Indicador'!L195="No Dato",1,IF('Imputacion de Datos Indicador'!L195&lt;&gt;"",1,0))</f>
        <v>0</v>
      </c>
      <c r="M194" s="135">
        <f>IF('Datos de Indicador'!M195="No Dato",1,IF('Imputacion de Datos Indicador'!M195&lt;&gt;"",1,0))</f>
        <v>0</v>
      </c>
      <c r="N194" s="135">
        <f>IF('Datos de Indicador'!N195="No Dato",1,IF('Imputacion de Datos Indicador'!N195&lt;&gt;"",1,0))</f>
        <v>0</v>
      </c>
      <c r="O194" s="135">
        <f>IF('Datos de Indicador'!O195="No Dato",1,IF('Imputacion de Datos Indicador'!O195&lt;&gt;"",1,0))</f>
        <v>0</v>
      </c>
      <c r="P194" s="135">
        <f>IF('Datos de Indicador'!P195="No Dato",1,IF('Imputacion de Datos Indicador'!P195&lt;&gt;"",1,0))</f>
        <v>0</v>
      </c>
      <c r="Q194" s="135">
        <f>IF('Datos de Indicador'!Q195="No Dato",1,IF('Imputacion de Datos Indicador'!Q195&lt;&gt;"",1,0))</f>
        <v>1</v>
      </c>
      <c r="R194" s="135">
        <f>IF('Datos de Indicador'!R195="No Dato",1,IF('Imputacion de Datos Indicador'!R195&lt;&gt;"",1,0))</f>
        <v>0</v>
      </c>
      <c r="S194" s="135">
        <f>IF('Datos de Indicador'!S195="No Dato",1,IF('Imputacion de Datos Indicador'!S195&lt;&gt;"",1,0))</f>
        <v>0</v>
      </c>
      <c r="T194" s="135">
        <f>IF('Datos de Indicador'!T195="No Dato",1,IF('Imputacion de Datos Indicador'!T195&lt;&gt;"",1,0))</f>
        <v>0</v>
      </c>
      <c r="U194" s="135">
        <f>IF('Datos de Indicador'!U195="No Dato",1,IF('Imputacion de Datos Indicador'!U195&lt;&gt;"",1,0))</f>
        <v>0</v>
      </c>
      <c r="V194" s="135">
        <f>IF('Datos de Indicador'!V195="No Dato",1,IF('Imputacion de Datos Indicador'!V195&lt;&gt;"",1,0))</f>
        <v>0</v>
      </c>
      <c r="W194" s="135">
        <f>IF('Datos de Indicador'!W195="No Dato",1,IF('Imputacion de Datos Indicador'!W195&lt;&gt;"",1,0))</f>
        <v>0</v>
      </c>
      <c r="X194" s="135">
        <f>IF('Datos de Indicador'!X195="No Dato",1,IF('Imputacion de Datos Indicador'!X195&lt;&gt;"",1,0))</f>
        <v>0</v>
      </c>
      <c r="Y194" s="135">
        <f>IF('Datos de Indicador'!Y195="No Dato",1,IF('Imputacion de Datos Indicador'!Y195&lt;&gt;"",1,0))</f>
        <v>0</v>
      </c>
      <c r="Z194" s="135">
        <f>IF('Datos de Indicador'!Z195="No Dato",1,IF('Imputacion de Datos Indicador'!Z195&lt;&gt;"",1,0))</f>
        <v>0</v>
      </c>
      <c r="AA194" s="135">
        <f>IF('Datos de Indicador'!AA195="No Dato",1,IF('Imputacion de Datos Indicador'!AA195&lt;&gt;"",1,0))</f>
        <v>0</v>
      </c>
      <c r="AB194" s="135">
        <f>IF('Datos de Indicador'!AB195="No Dato",1,IF('Imputacion de Datos Indicador'!AB195&lt;&gt;"",1,0))</f>
        <v>0</v>
      </c>
      <c r="AC194" s="135">
        <f>IF('Datos de Indicador'!AC195="No Dato",1,IF('Imputacion de Datos Indicador'!AC195&lt;&gt;"",1,0))</f>
        <v>0</v>
      </c>
      <c r="AD194" s="135">
        <f>IF('Datos de Indicador'!AD195="No Dato",1,IF('Imputacion de Datos Indicador'!AD195&lt;&gt;"",1,0))</f>
        <v>0</v>
      </c>
      <c r="AE194" s="135">
        <f>IF('Datos de Indicador'!AE195="No Dato",1,IF('Imputacion de Datos Indicador'!AE195&lt;&gt;"",1,0))</f>
        <v>0</v>
      </c>
      <c r="AF194" s="135">
        <f>IF('Datos de Indicador'!AF195="No Dato",1,IF('Imputacion de Datos Indicador'!AF195&lt;&gt;"",1,0))</f>
        <v>0</v>
      </c>
      <c r="AG194" s="135">
        <f>IF('Datos de Indicador'!AG195="No Dato",1,IF('Imputacion de Datos Indicador'!AG195&lt;&gt;"",1,0))</f>
        <v>0</v>
      </c>
      <c r="AH194" s="135">
        <f>IF('Datos de Indicador'!AH195="No Dato",1,IF('Imputacion de Datos Indicador'!AH195&lt;&gt;"",1,0))</f>
        <v>0</v>
      </c>
      <c r="AI194" s="135">
        <f>IF('Datos de Indicador'!AI195="No Dato",1,IF('Imputacion de Datos Indicador'!AI195&lt;&gt;"",1,0))</f>
        <v>0</v>
      </c>
      <c r="AJ194" s="135">
        <f>IF('Datos de Indicador'!AJ195="No Dato",1,IF('Imputacion de Datos Indicador'!AJ195&lt;&gt;"",1,0))</f>
        <v>0</v>
      </c>
      <c r="AK194" s="135">
        <f>IF('Datos de Indicador'!AK195="No Dato",1,IF('Imputacion de Datos Indicador'!AK195&lt;&gt;"",1,0))</f>
        <v>0</v>
      </c>
      <c r="AL194" s="135">
        <f>IF('Datos de Indicador'!AL195="No Dato",1,IF('Imputacion de Datos Indicador'!AL195&lt;&gt;"",1,0))</f>
        <v>0</v>
      </c>
      <c r="AM194" s="204">
        <f t="shared" si="4"/>
        <v>1</v>
      </c>
      <c r="AN194" s="44">
        <f t="shared" si="5"/>
        <v>2.8571428571428571E-2</v>
      </c>
    </row>
    <row r="195" spans="1:40" x14ac:dyDescent="0.25">
      <c r="A195" s="130" t="s">
        <v>56</v>
      </c>
      <c r="B195" s="139" t="s">
        <v>64</v>
      </c>
      <c r="C195" s="140">
        <v>1308</v>
      </c>
      <c r="D195" s="135">
        <f>IF('Datos de Indicador'!D196="No Dato",1,IF('Imputacion de Datos Indicador'!D196&lt;&gt;"",1,0))</f>
        <v>0</v>
      </c>
      <c r="E195" s="135">
        <f>IF('Datos de Indicador'!E196="No Dato",1,IF('Imputacion de Datos Indicador'!E196&lt;&gt;"",1,0))</f>
        <v>0</v>
      </c>
      <c r="F195" s="135">
        <f>IF('Datos de Indicador'!F196="No Dato",1,IF('Imputacion de Datos Indicador'!F196&lt;&gt;"",1,0))</f>
        <v>0</v>
      </c>
      <c r="G195" s="135">
        <f>IF('Datos de Indicador'!G196="No Dato",1,IF('Imputacion de Datos Indicador'!G196&lt;&gt;"",1,0))</f>
        <v>0</v>
      </c>
      <c r="H195" s="135">
        <f>IF('Datos de Indicador'!H196="No Dato",1,IF('Imputacion de Datos Indicador'!H196&lt;&gt;"",1,0))</f>
        <v>0</v>
      </c>
      <c r="I195" s="135">
        <f>IF('Datos de Indicador'!I196="No Dato",1,IF('Imputacion de Datos Indicador'!I196&lt;&gt;"",1,0))</f>
        <v>0</v>
      </c>
      <c r="J195" s="135">
        <f>IF('Datos de Indicador'!J196="No Dato",1,IF('Imputacion de Datos Indicador'!J196&lt;&gt;"",1,0))</f>
        <v>0</v>
      </c>
      <c r="K195" s="135">
        <f>IF('Datos de Indicador'!K196="No Dato",1,IF('Imputacion de Datos Indicador'!K196&lt;&gt;"",1,0))</f>
        <v>0</v>
      </c>
      <c r="L195" s="135">
        <f>IF('Datos de Indicador'!L196="No Dato",1,IF('Imputacion de Datos Indicador'!L196&lt;&gt;"",1,0))</f>
        <v>0</v>
      </c>
      <c r="M195" s="135">
        <f>IF('Datos de Indicador'!M196="No Dato",1,IF('Imputacion de Datos Indicador'!M196&lt;&gt;"",1,0))</f>
        <v>0</v>
      </c>
      <c r="N195" s="135">
        <f>IF('Datos de Indicador'!N196="No Dato",1,IF('Imputacion de Datos Indicador'!N196&lt;&gt;"",1,0))</f>
        <v>0</v>
      </c>
      <c r="O195" s="135">
        <f>IF('Datos de Indicador'!O196="No Dato",1,IF('Imputacion de Datos Indicador'!O196&lt;&gt;"",1,0))</f>
        <v>0</v>
      </c>
      <c r="P195" s="135">
        <f>IF('Datos de Indicador'!P196="No Dato",1,IF('Imputacion de Datos Indicador'!P196&lt;&gt;"",1,0))</f>
        <v>0</v>
      </c>
      <c r="Q195" s="135">
        <f>IF('Datos de Indicador'!Q196="No Dato",1,IF('Imputacion de Datos Indicador'!Q196&lt;&gt;"",1,0))</f>
        <v>1</v>
      </c>
      <c r="R195" s="135">
        <f>IF('Datos de Indicador'!R196="No Dato",1,IF('Imputacion de Datos Indicador'!R196&lt;&gt;"",1,0))</f>
        <v>0</v>
      </c>
      <c r="S195" s="135">
        <f>IF('Datos de Indicador'!S196="No Dato",1,IF('Imputacion de Datos Indicador'!S196&lt;&gt;"",1,0))</f>
        <v>0</v>
      </c>
      <c r="T195" s="135">
        <f>IF('Datos de Indicador'!T196="No Dato",1,IF('Imputacion de Datos Indicador'!T196&lt;&gt;"",1,0))</f>
        <v>0</v>
      </c>
      <c r="U195" s="135">
        <f>IF('Datos de Indicador'!U196="No Dato",1,IF('Imputacion de Datos Indicador'!U196&lt;&gt;"",1,0))</f>
        <v>0</v>
      </c>
      <c r="V195" s="135">
        <f>IF('Datos de Indicador'!V196="No Dato",1,IF('Imputacion de Datos Indicador'!V196&lt;&gt;"",1,0))</f>
        <v>0</v>
      </c>
      <c r="W195" s="135">
        <f>IF('Datos de Indicador'!W196="No Dato",1,IF('Imputacion de Datos Indicador'!W196&lt;&gt;"",1,0))</f>
        <v>0</v>
      </c>
      <c r="X195" s="135">
        <f>IF('Datos de Indicador'!X196="No Dato",1,IF('Imputacion de Datos Indicador'!X196&lt;&gt;"",1,0))</f>
        <v>0</v>
      </c>
      <c r="Y195" s="135">
        <f>IF('Datos de Indicador'!Y196="No Dato",1,IF('Imputacion de Datos Indicador'!Y196&lt;&gt;"",1,0))</f>
        <v>0</v>
      </c>
      <c r="Z195" s="135">
        <f>IF('Datos de Indicador'!Z196="No Dato",1,IF('Imputacion de Datos Indicador'!Z196&lt;&gt;"",1,0))</f>
        <v>0</v>
      </c>
      <c r="AA195" s="135">
        <f>IF('Datos de Indicador'!AA196="No Dato",1,IF('Imputacion de Datos Indicador'!AA196&lt;&gt;"",1,0))</f>
        <v>0</v>
      </c>
      <c r="AB195" s="135">
        <f>IF('Datos de Indicador'!AB196="No Dato",1,IF('Imputacion de Datos Indicador'!AB196&lt;&gt;"",1,0))</f>
        <v>0</v>
      </c>
      <c r="AC195" s="135">
        <f>IF('Datos de Indicador'!AC196="No Dato",1,IF('Imputacion de Datos Indicador'!AC196&lt;&gt;"",1,0))</f>
        <v>0</v>
      </c>
      <c r="AD195" s="135">
        <f>IF('Datos de Indicador'!AD196="No Dato",1,IF('Imputacion de Datos Indicador'!AD196&lt;&gt;"",1,0))</f>
        <v>0</v>
      </c>
      <c r="AE195" s="135">
        <f>IF('Datos de Indicador'!AE196="No Dato",1,IF('Imputacion de Datos Indicador'!AE196&lt;&gt;"",1,0))</f>
        <v>0</v>
      </c>
      <c r="AF195" s="135">
        <f>IF('Datos de Indicador'!AF196="No Dato",1,IF('Imputacion de Datos Indicador'!AF196&lt;&gt;"",1,0))</f>
        <v>0</v>
      </c>
      <c r="AG195" s="135">
        <f>IF('Datos de Indicador'!AG196="No Dato",1,IF('Imputacion de Datos Indicador'!AG196&lt;&gt;"",1,0))</f>
        <v>0</v>
      </c>
      <c r="AH195" s="135">
        <f>IF('Datos de Indicador'!AH196="No Dato",1,IF('Imputacion de Datos Indicador'!AH196&lt;&gt;"",1,0))</f>
        <v>0</v>
      </c>
      <c r="AI195" s="135">
        <f>IF('Datos de Indicador'!AI196="No Dato",1,IF('Imputacion de Datos Indicador'!AI196&lt;&gt;"",1,0))</f>
        <v>0</v>
      </c>
      <c r="AJ195" s="135">
        <f>IF('Datos de Indicador'!AJ196="No Dato",1,IF('Imputacion de Datos Indicador'!AJ196&lt;&gt;"",1,0))</f>
        <v>0</v>
      </c>
      <c r="AK195" s="135">
        <f>IF('Datos de Indicador'!AK196="No Dato",1,IF('Imputacion de Datos Indicador'!AK196&lt;&gt;"",1,0))</f>
        <v>0</v>
      </c>
      <c r="AL195" s="135">
        <f>IF('Datos de Indicador'!AL196="No Dato",1,IF('Imputacion de Datos Indicador'!AL196&lt;&gt;"",1,0))</f>
        <v>0</v>
      </c>
      <c r="AM195" s="204">
        <f t="shared" si="4"/>
        <v>1</v>
      </c>
      <c r="AN195" s="44">
        <f t="shared" si="5"/>
        <v>2.8571428571428571E-2</v>
      </c>
    </row>
    <row r="196" spans="1:40" x14ac:dyDescent="0.25">
      <c r="A196" s="130" t="s">
        <v>56</v>
      </c>
      <c r="B196" s="139" t="s">
        <v>65</v>
      </c>
      <c r="C196" s="140">
        <v>1309</v>
      </c>
      <c r="D196" s="135">
        <f>IF('Datos de Indicador'!D197="No Dato",1,IF('Imputacion de Datos Indicador'!D197&lt;&gt;"",1,0))</f>
        <v>0</v>
      </c>
      <c r="E196" s="135">
        <f>IF('Datos de Indicador'!E197="No Dato",1,IF('Imputacion de Datos Indicador'!E197&lt;&gt;"",1,0))</f>
        <v>0</v>
      </c>
      <c r="F196" s="135">
        <f>IF('Datos de Indicador'!F197="No Dato",1,IF('Imputacion de Datos Indicador'!F197&lt;&gt;"",1,0))</f>
        <v>0</v>
      </c>
      <c r="G196" s="135">
        <f>IF('Datos de Indicador'!G197="No Dato",1,IF('Imputacion de Datos Indicador'!G197&lt;&gt;"",1,0))</f>
        <v>0</v>
      </c>
      <c r="H196" s="135">
        <f>IF('Datos de Indicador'!H197="No Dato",1,IF('Imputacion de Datos Indicador'!H197&lt;&gt;"",1,0))</f>
        <v>0</v>
      </c>
      <c r="I196" s="135">
        <f>IF('Datos de Indicador'!I197="No Dato",1,IF('Imputacion de Datos Indicador'!I197&lt;&gt;"",1,0))</f>
        <v>0</v>
      </c>
      <c r="J196" s="135">
        <f>IF('Datos de Indicador'!J197="No Dato",1,IF('Imputacion de Datos Indicador'!J197&lt;&gt;"",1,0))</f>
        <v>0</v>
      </c>
      <c r="K196" s="135">
        <f>IF('Datos de Indicador'!K197="No Dato",1,IF('Imputacion de Datos Indicador'!K197&lt;&gt;"",1,0))</f>
        <v>0</v>
      </c>
      <c r="L196" s="135">
        <f>IF('Datos de Indicador'!L197="No Dato",1,IF('Imputacion de Datos Indicador'!L197&lt;&gt;"",1,0))</f>
        <v>0</v>
      </c>
      <c r="M196" s="135">
        <f>IF('Datos de Indicador'!M197="No Dato",1,IF('Imputacion de Datos Indicador'!M197&lt;&gt;"",1,0))</f>
        <v>0</v>
      </c>
      <c r="N196" s="135">
        <f>IF('Datos de Indicador'!N197="No Dato",1,IF('Imputacion de Datos Indicador'!N197&lt;&gt;"",1,0))</f>
        <v>0</v>
      </c>
      <c r="O196" s="135">
        <f>IF('Datos de Indicador'!O197="No Dato",1,IF('Imputacion de Datos Indicador'!O197&lt;&gt;"",1,0))</f>
        <v>0</v>
      </c>
      <c r="P196" s="135">
        <f>IF('Datos de Indicador'!P197="No Dato",1,IF('Imputacion de Datos Indicador'!P197&lt;&gt;"",1,0))</f>
        <v>0</v>
      </c>
      <c r="Q196" s="135">
        <f>IF('Datos de Indicador'!Q197="No Dato",1,IF('Imputacion de Datos Indicador'!Q197&lt;&gt;"",1,0))</f>
        <v>1</v>
      </c>
      <c r="R196" s="135">
        <f>IF('Datos de Indicador'!R197="No Dato",1,IF('Imputacion de Datos Indicador'!R197&lt;&gt;"",1,0))</f>
        <v>0</v>
      </c>
      <c r="S196" s="135">
        <f>IF('Datos de Indicador'!S197="No Dato",1,IF('Imputacion de Datos Indicador'!S197&lt;&gt;"",1,0))</f>
        <v>0</v>
      </c>
      <c r="T196" s="135">
        <f>IF('Datos de Indicador'!T197="No Dato",1,IF('Imputacion de Datos Indicador'!T197&lt;&gt;"",1,0))</f>
        <v>0</v>
      </c>
      <c r="U196" s="135">
        <f>IF('Datos de Indicador'!U197="No Dato",1,IF('Imputacion de Datos Indicador'!U197&lt;&gt;"",1,0))</f>
        <v>0</v>
      </c>
      <c r="V196" s="135">
        <f>IF('Datos de Indicador'!V197="No Dato",1,IF('Imputacion de Datos Indicador'!V197&lt;&gt;"",1,0))</f>
        <v>0</v>
      </c>
      <c r="W196" s="135">
        <f>IF('Datos de Indicador'!W197="No Dato",1,IF('Imputacion de Datos Indicador'!W197&lt;&gt;"",1,0))</f>
        <v>0</v>
      </c>
      <c r="X196" s="135">
        <f>IF('Datos de Indicador'!X197="No Dato",1,IF('Imputacion de Datos Indicador'!X197&lt;&gt;"",1,0))</f>
        <v>0</v>
      </c>
      <c r="Y196" s="135">
        <f>IF('Datos de Indicador'!Y197="No Dato",1,IF('Imputacion de Datos Indicador'!Y197&lt;&gt;"",1,0))</f>
        <v>0</v>
      </c>
      <c r="Z196" s="135">
        <f>IF('Datos de Indicador'!Z197="No Dato",1,IF('Imputacion de Datos Indicador'!Z197&lt;&gt;"",1,0))</f>
        <v>0</v>
      </c>
      <c r="AA196" s="135">
        <f>IF('Datos de Indicador'!AA197="No Dato",1,IF('Imputacion de Datos Indicador'!AA197&lt;&gt;"",1,0))</f>
        <v>0</v>
      </c>
      <c r="AB196" s="135">
        <f>IF('Datos de Indicador'!AB197="No Dato",1,IF('Imputacion de Datos Indicador'!AB197&lt;&gt;"",1,0))</f>
        <v>0</v>
      </c>
      <c r="AC196" s="135">
        <f>IF('Datos de Indicador'!AC197="No Dato",1,IF('Imputacion de Datos Indicador'!AC197&lt;&gt;"",1,0))</f>
        <v>0</v>
      </c>
      <c r="AD196" s="135">
        <f>IF('Datos de Indicador'!AD197="No Dato",1,IF('Imputacion de Datos Indicador'!AD197&lt;&gt;"",1,0))</f>
        <v>0</v>
      </c>
      <c r="AE196" s="135">
        <f>IF('Datos de Indicador'!AE197="No Dato",1,IF('Imputacion de Datos Indicador'!AE197&lt;&gt;"",1,0))</f>
        <v>0</v>
      </c>
      <c r="AF196" s="135">
        <f>IF('Datos de Indicador'!AF197="No Dato",1,IF('Imputacion de Datos Indicador'!AF197&lt;&gt;"",1,0))</f>
        <v>0</v>
      </c>
      <c r="AG196" s="135">
        <f>IF('Datos de Indicador'!AG197="No Dato",1,IF('Imputacion de Datos Indicador'!AG197&lt;&gt;"",1,0))</f>
        <v>0</v>
      </c>
      <c r="AH196" s="135">
        <f>IF('Datos de Indicador'!AH197="No Dato",1,IF('Imputacion de Datos Indicador'!AH197&lt;&gt;"",1,0))</f>
        <v>0</v>
      </c>
      <c r="AI196" s="135">
        <f>IF('Datos de Indicador'!AI197="No Dato",1,IF('Imputacion de Datos Indicador'!AI197&lt;&gt;"",1,0))</f>
        <v>0</v>
      </c>
      <c r="AJ196" s="135">
        <f>IF('Datos de Indicador'!AJ197="No Dato",1,IF('Imputacion de Datos Indicador'!AJ197&lt;&gt;"",1,0))</f>
        <v>0</v>
      </c>
      <c r="AK196" s="135">
        <f>IF('Datos de Indicador'!AK197="No Dato",1,IF('Imputacion de Datos Indicador'!AK197&lt;&gt;"",1,0))</f>
        <v>0</v>
      </c>
      <c r="AL196" s="135">
        <f>IF('Datos de Indicador'!AL197="No Dato",1,IF('Imputacion de Datos Indicador'!AL197&lt;&gt;"",1,0))</f>
        <v>0</v>
      </c>
      <c r="AM196" s="204">
        <f t="shared" si="4"/>
        <v>1</v>
      </c>
      <c r="AN196" s="44">
        <f t="shared" si="5"/>
        <v>2.8571428571428571E-2</v>
      </c>
    </row>
    <row r="197" spans="1:40" x14ac:dyDescent="0.25">
      <c r="A197" s="130" t="s">
        <v>56</v>
      </c>
      <c r="B197" s="139" t="s">
        <v>66</v>
      </c>
      <c r="C197" s="140">
        <v>1310</v>
      </c>
      <c r="D197" s="135">
        <f>IF('Datos de Indicador'!D198="No Dato",1,IF('Imputacion de Datos Indicador'!D198&lt;&gt;"",1,0))</f>
        <v>0</v>
      </c>
      <c r="E197" s="135">
        <f>IF('Datos de Indicador'!E198="No Dato",1,IF('Imputacion de Datos Indicador'!E198&lt;&gt;"",1,0))</f>
        <v>0</v>
      </c>
      <c r="F197" s="135">
        <f>IF('Datos de Indicador'!F198="No Dato",1,IF('Imputacion de Datos Indicador'!F198&lt;&gt;"",1,0))</f>
        <v>0</v>
      </c>
      <c r="G197" s="135">
        <f>IF('Datos de Indicador'!G198="No Dato",1,IF('Imputacion de Datos Indicador'!G198&lt;&gt;"",1,0))</f>
        <v>0</v>
      </c>
      <c r="H197" s="135">
        <f>IF('Datos de Indicador'!H198="No Dato",1,IF('Imputacion de Datos Indicador'!H198&lt;&gt;"",1,0))</f>
        <v>0</v>
      </c>
      <c r="I197" s="135">
        <f>IF('Datos de Indicador'!I198="No Dato",1,IF('Imputacion de Datos Indicador'!I198&lt;&gt;"",1,0))</f>
        <v>0</v>
      </c>
      <c r="J197" s="135">
        <f>IF('Datos de Indicador'!J198="No Dato",1,IF('Imputacion de Datos Indicador'!J198&lt;&gt;"",1,0))</f>
        <v>0</v>
      </c>
      <c r="K197" s="135">
        <f>IF('Datos de Indicador'!K198="No Dato",1,IF('Imputacion de Datos Indicador'!K198&lt;&gt;"",1,0))</f>
        <v>0</v>
      </c>
      <c r="L197" s="135">
        <f>IF('Datos de Indicador'!L198="No Dato",1,IF('Imputacion de Datos Indicador'!L198&lt;&gt;"",1,0))</f>
        <v>0</v>
      </c>
      <c r="M197" s="135">
        <f>IF('Datos de Indicador'!M198="No Dato",1,IF('Imputacion de Datos Indicador'!M198&lt;&gt;"",1,0))</f>
        <v>0</v>
      </c>
      <c r="N197" s="135">
        <f>IF('Datos de Indicador'!N198="No Dato",1,IF('Imputacion de Datos Indicador'!N198&lt;&gt;"",1,0))</f>
        <v>0</v>
      </c>
      <c r="O197" s="135">
        <f>IF('Datos de Indicador'!O198="No Dato",1,IF('Imputacion de Datos Indicador'!O198&lt;&gt;"",1,0))</f>
        <v>0</v>
      </c>
      <c r="P197" s="135">
        <f>IF('Datos de Indicador'!P198="No Dato",1,IF('Imputacion de Datos Indicador'!P198&lt;&gt;"",1,0))</f>
        <v>0</v>
      </c>
      <c r="Q197" s="135">
        <f>IF('Datos de Indicador'!Q198="No Dato",1,IF('Imputacion de Datos Indicador'!Q198&lt;&gt;"",1,0))</f>
        <v>1</v>
      </c>
      <c r="R197" s="135">
        <f>IF('Datos de Indicador'!R198="No Dato",1,IF('Imputacion de Datos Indicador'!R198&lt;&gt;"",1,0))</f>
        <v>0</v>
      </c>
      <c r="S197" s="135">
        <f>IF('Datos de Indicador'!S198="No Dato",1,IF('Imputacion de Datos Indicador'!S198&lt;&gt;"",1,0))</f>
        <v>0</v>
      </c>
      <c r="T197" s="135">
        <f>IF('Datos de Indicador'!T198="No Dato",1,IF('Imputacion de Datos Indicador'!T198&lt;&gt;"",1,0))</f>
        <v>0</v>
      </c>
      <c r="U197" s="135">
        <f>IF('Datos de Indicador'!U198="No Dato",1,IF('Imputacion de Datos Indicador'!U198&lt;&gt;"",1,0))</f>
        <v>0</v>
      </c>
      <c r="V197" s="135">
        <f>IF('Datos de Indicador'!V198="No Dato",1,IF('Imputacion de Datos Indicador'!V198&lt;&gt;"",1,0))</f>
        <v>0</v>
      </c>
      <c r="W197" s="135">
        <f>IF('Datos de Indicador'!W198="No Dato",1,IF('Imputacion de Datos Indicador'!W198&lt;&gt;"",1,0))</f>
        <v>0</v>
      </c>
      <c r="X197" s="135">
        <f>IF('Datos de Indicador'!X198="No Dato",1,IF('Imputacion de Datos Indicador'!X198&lt;&gt;"",1,0))</f>
        <v>0</v>
      </c>
      <c r="Y197" s="135">
        <f>IF('Datos de Indicador'!Y198="No Dato",1,IF('Imputacion de Datos Indicador'!Y198&lt;&gt;"",1,0))</f>
        <v>0</v>
      </c>
      <c r="Z197" s="135">
        <f>IF('Datos de Indicador'!Z198="No Dato",1,IF('Imputacion de Datos Indicador'!Z198&lt;&gt;"",1,0))</f>
        <v>0</v>
      </c>
      <c r="AA197" s="135">
        <f>IF('Datos de Indicador'!AA198="No Dato",1,IF('Imputacion de Datos Indicador'!AA198&lt;&gt;"",1,0))</f>
        <v>0</v>
      </c>
      <c r="AB197" s="135">
        <f>IF('Datos de Indicador'!AB198="No Dato",1,IF('Imputacion de Datos Indicador'!AB198&lt;&gt;"",1,0))</f>
        <v>0</v>
      </c>
      <c r="AC197" s="135">
        <f>IF('Datos de Indicador'!AC198="No Dato",1,IF('Imputacion de Datos Indicador'!AC198&lt;&gt;"",1,0))</f>
        <v>0</v>
      </c>
      <c r="AD197" s="135">
        <f>IF('Datos de Indicador'!AD198="No Dato",1,IF('Imputacion de Datos Indicador'!AD198&lt;&gt;"",1,0))</f>
        <v>0</v>
      </c>
      <c r="AE197" s="135">
        <f>IF('Datos de Indicador'!AE198="No Dato",1,IF('Imputacion de Datos Indicador'!AE198&lt;&gt;"",1,0))</f>
        <v>0</v>
      </c>
      <c r="AF197" s="135">
        <f>IF('Datos de Indicador'!AF198="No Dato",1,IF('Imputacion de Datos Indicador'!AF198&lt;&gt;"",1,0))</f>
        <v>0</v>
      </c>
      <c r="AG197" s="135">
        <f>IF('Datos de Indicador'!AG198="No Dato",1,IF('Imputacion de Datos Indicador'!AG198&lt;&gt;"",1,0))</f>
        <v>0</v>
      </c>
      <c r="AH197" s="135">
        <f>IF('Datos de Indicador'!AH198="No Dato",1,IF('Imputacion de Datos Indicador'!AH198&lt;&gt;"",1,0))</f>
        <v>0</v>
      </c>
      <c r="AI197" s="135">
        <f>IF('Datos de Indicador'!AI198="No Dato",1,IF('Imputacion de Datos Indicador'!AI198&lt;&gt;"",1,0))</f>
        <v>0</v>
      </c>
      <c r="AJ197" s="135">
        <f>IF('Datos de Indicador'!AJ198="No Dato",1,IF('Imputacion de Datos Indicador'!AJ198&lt;&gt;"",1,0))</f>
        <v>0</v>
      </c>
      <c r="AK197" s="135">
        <f>IF('Datos de Indicador'!AK198="No Dato",1,IF('Imputacion de Datos Indicador'!AK198&lt;&gt;"",1,0))</f>
        <v>0</v>
      </c>
      <c r="AL197" s="135">
        <f>IF('Datos de Indicador'!AL198="No Dato",1,IF('Imputacion de Datos Indicador'!AL198&lt;&gt;"",1,0))</f>
        <v>0</v>
      </c>
      <c r="AM197" s="204">
        <f t="shared" ref="AM197:AM260" si="6" xml:space="preserve"> SUM(D197:AL197)</f>
        <v>1</v>
      </c>
      <c r="AN197" s="44">
        <f t="shared" si="5"/>
        <v>2.8571428571428571E-2</v>
      </c>
    </row>
    <row r="198" spans="1:40" x14ac:dyDescent="0.25">
      <c r="A198" s="130" t="s">
        <v>56</v>
      </c>
      <c r="B198" s="139" t="s">
        <v>67</v>
      </c>
      <c r="C198" s="140">
        <v>1311</v>
      </c>
      <c r="D198" s="135">
        <f>IF('Datos de Indicador'!D199="No Dato",1,IF('Imputacion de Datos Indicador'!D199&lt;&gt;"",1,0))</f>
        <v>0</v>
      </c>
      <c r="E198" s="135">
        <f>IF('Datos de Indicador'!E199="No Dato",1,IF('Imputacion de Datos Indicador'!E199&lt;&gt;"",1,0))</f>
        <v>0</v>
      </c>
      <c r="F198" s="135">
        <f>IF('Datos de Indicador'!F199="No Dato",1,IF('Imputacion de Datos Indicador'!F199&lt;&gt;"",1,0))</f>
        <v>0</v>
      </c>
      <c r="G198" s="135">
        <f>IF('Datos de Indicador'!G199="No Dato",1,IF('Imputacion de Datos Indicador'!G199&lt;&gt;"",1,0))</f>
        <v>0</v>
      </c>
      <c r="H198" s="135">
        <f>IF('Datos de Indicador'!H199="No Dato",1,IF('Imputacion de Datos Indicador'!H199&lt;&gt;"",1,0))</f>
        <v>0</v>
      </c>
      <c r="I198" s="135">
        <f>IF('Datos de Indicador'!I199="No Dato",1,IF('Imputacion de Datos Indicador'!I199&lt;&gt;"",1,0))</f>
        <v>0</v>
      </c>
      <c r="J198" s="135">
        <f>IF('Datos de Indicador'!J199="No Dato",1,IF('Imputacion de Datos Indicador'!J199&lt;&gt;"",1,0))</f>
        <v>0</v>
      </c>
      <c r="K198" s="135">
        <f>IF('Datos de Indicador'!K199="No Dato",1,IF('Imputacion de Datos Indicador'!K199&lt;&gt;"",1,0))</f>
        <v>0</v>
      </c>
      <c r="L198" s="135">
        <f>IF('Datos de Indicador'!L199="No Dato",1,IF('Imputacion de Datos Indicador'!L199&lt;&gt;"",1,0))</f>
        <v>0</v>
      </c>
      <c r="M198" s="135">
        <f>IF('Datos de Indicador'!M199="No Dato",1,IF('Imputacion de Datos Indicador'!M199&lt;&gt;"",1,0))</f>
        <v>0</v>
      </c>
      <c r="N198" s="135">
        <f>IF('Datos de Indicador'!N199="No Dato",1,IF('Imputacion de Datos Indicador'!N199&lt;&gt;"",1,0))</f>
        <v>0</v>
      </c>
      <c r="O198" s="135">
        <f>IF('Datos de Indicador'!O199="No Dato",1,IF('Imputacion de Datos Indicador'!O199&lt;&gt;"",1,0))</f>
        <v>0</v>
      </c>
      <c r="P198" s="135">
        <f>IF('Datos de Indicador'!P199="No Dato",1,IF('Imputacion de Datos Indicador'!P199&lt;&gt;"",1,0))</f>
        <v>0</v>
      </c>
      <c r="Q198" s="135">
        <f>IF('Datos de Indicador'!Q199="No Dato",1,IF('Imputacion de Datos Indicador'!Q199&lt;&gt;"",1,0))</f>
        <v>0</v>
      </c>
      <c r="R198" s="135">
        <f>IF('Datos de Indicador'!R199="No Dato",1,IF('Imputacion de Datos Indicador'!R199&lt;&gt;"",1,0))</f>
        <v>0</v>
      </c>
      <c r="S198" s="135">
        <f>IF('Datos de Indicador'!S199="No Dato",1,IF('Imputacion de Datos Indicador'!S199&lt;&gt;"",1,0))</f>
        <v>0</v>
      </c>
      <c r="T198" s="135">
        <f>IF('Datos de Indicador'!T199="No Dato",1,IF('Imputacion de Datos Indicador'!T199&lt;&gt;"",1,0))</f>
        <v>0</v>
      </c>
      <c r="U198" s="135">
        <f>IF('Datos de Indicador'!U199="No Dato",1,IF('Imputacion de Datos Indicador'!U199&lt;&gt;"",1,0))</f>
        <v>0</v>
      </c>
      <c r="V198" s="135">
        <f>IF('Datos de Indicador'!V199="No Dato",1,IF('Imputacion de Datos Indicador'!V199&lt;&gt;"",1,0))</f>
        <v>0</v>
      </c>
      <c r="W198" s="135">
        <f>IF('Datos de Indicador'!W199="No Dato",1,IF('Imputacion de Datos Indicador'!W199&lt;&gt;"",1,0))</f>
        <v>0</v>
      </c>
      <c r="X198" s="135">
        <f>IF('Datos de Indicador'!X199="No Dato",1,IF('Imputacion de Datos Indicador'!X199&lt;&gt;"",1,0))</f>
        <v>0</v>
      </c>
      <c r="Y198" s="135">
        <f>IF('Datos de Indicador'!Y199="No Dato",1,IF('Imputacion de Datos Indicador'!Y199&lt;&gt;"",1,0))</f>
        <v>0</v>
      </c>
      <c r="Z198" s="135">
        <f>IF('Datos de Indicador'!Z199="No Dato",1,IF('Imputacion de Datos Indicador'!Z199&lt;&gt;"",1,0))</f>
        <v>0</v>
      </c>
      <c r="AA198" s="135">
        <f>IF('Datos de Indicador'!AA199="No Dato",1,IF('Imputacion de Datos Indicador'!AA199&lt;&gt;"",1,0))</f>
        <v>0</v>
      </c>
      <c r="AB198" s="135">
        <f>IF('Datos de Indicador'!AB199="No Dato",1,IF('Imputacion de Datos Indicador'!AB199&lt;&gt;"",1,0))</f>
        <v>0</v>
      </c>
      <c r="AC198" s="135">
        <f>IF('Datos de Indicador'!AC199="No Dato",1,IF('Imputacion de Datos Indicador'!AC199&lt;&gt;"",1,0))</f>
        <v>0</v>
      </c>
      <c r="AD198" s="135">
        <f>IF('Datos de Indicador'!AD199="No Dato",1,IF('Imputacion de Datos Indicador'!AD199&lt;&gt;"",1,0))</f>
        <v>0</v>
      </c>
      <c r="AE198" s="135">
        <f>IF('Datos de Indicador'!AE199="No Dato",1,IF('Imputacion de Datos Indicador'!AE199&lt;&gt;"",1,0))</f>
        <v>0</v>
      </c>
      <c r="AF198" s="135">
        <f>IF('Datos de Indicador'!AF199="No Dato",1,IF('Imputacion de Datos Indicador'!AF199&lt;&gt;"",1,0))</f>
        <v>0</v>
      </c>
      <c r="AG198" s="135">
        <f>IF('Datos de Indicador'!AG199="No Dato",1,IF('Imputacion de Datos Indicador'!AG199&lt;&gt;"",1,0))</f>
        <v>0</v>
      </c>
      <c r="AH198" s="135">
        <f>IF('Datos de Indicador'!AH199="No Dato",1,IF('Imputacion de Datos Indicador'!AH199&lt;&gt;"",1,0))</f>
        <v>0</v>
      </c>
      <c r="AI198" s="135">
        <f>IF('Datos de Indicador'!AI199="No Dato",1,IF('Imputacion de Datos Indicador'!AI199&lt;&gt;"",1,0))</f>
        <v>0</v>
      </c>
      <c r="AJ198" s="135">
        <f>IF('Datos de Indicador'!AJ199="No Dato",1,IF('Imputacion de Datos Indicador'!AJ199&lt;&gt;"",1,0))</f>
        <v>0</v>
      </c>
      <c r="AK198" s="135">
        <f>IF('Datos de Indicador'!AK199="No Dato",1,IF('Imputacion de Datos Indicador'!AK199&lt;&gt;"",1,0))</f>
        <v>0</v>
      </c>
      <c r="AL198" s="135">
        <f>IF('Datos de Indicador'!AL199="No Dato",1,IF('Imputacion de Datos Indicador'!AL199&lt;&gt;"",1,0))</f>
        <v>0</v>
      </c>
      <c r="AM198" s="204">
        <f t="shared" si="6"/>
        <v>0</v>
      </c>
      <c r="AN198" s="44">
        <f t="shared" ref="AN198:AN261" si="7">AM198/35</f>
        <v>0</v>
      </c>
    </row>
    <row r="199" spans="1:40" x14ac:dyDescent="0.25">
      <c r="A199" s="130" t="s">
        <v>56</v>
      </c>
      <c r="B199" s="139" t="s">
        <v>68</v>
      </c>
      <c r="C199" s="140">
        <v>1312</v>
      </c>
      <c r="D199" s="135">
        <f>IF('Datos de Indicador'!D200="No Dato",1,IF('Imputacion de Datos Indicador'!D200&lt;&gt;"",1,0))</f>
        <v>0</v>
      </c>
      <c r="E199" s="135">
        <f>IF('Datos de Indicador'!E200="No Dato",1,IF('Imputacion de Datos Indicador'!E200&lt;&gt;"",1,0))</f>
        <v>0</v>
      </c>
      <c r="F199" s="135">
        <f>IF('Datos de Indicador'!F200="No Dato",1,IF('Imputacion de Datos Indicador'!F200&lt;&gt;"",1,0))</f>
        <v>0</v>
      </c>
      <c r="G199" s="135">
        <f>IF('Datos de Indicador'!G200="No Dato",1,IF('Imputacion de Datos Indicador'!G200&lt;&gt;"",1,0))</f>
        <v>0</v>
      </c>
      <c r="H199" s="135">
        <f>IF('Datos de Indicador'!H200="No Dato",1,IF('Imputacion de Datos Indicador'!H200&lt;&gt;"",1,0))</f>
        <v>0</v>
      </c>
      <c r="I199" s="135">
        <f>IF('Datos de Indicador'!I200="No Dato",1,IF('Imputacion de Datos Indicador'!I200&lt;&gt;"",1,0))</f>
        <v>0</v>
      </c>
      <c r="J199" s="135">
        <f>IF('Datos de Indicador'!J200="No Dato",1,IF('Imputacion de Datos Indicador'!J200&lt;&gt;"",1,0))</f>
        <v>0</v>
      </c>
      <c r="K199" s="135">
        <f>IF('Datos de Indicador'!K200="No Dato",1,IF('Imputacion de Datos Indicador'!K200&lt;&gt;"",1,0))</f>
        <v>0</v>
      </c>
      <c r="L199" s="135">
        <f>IF('Datos de Indicador'!L200="No Dato",1,IF('Imputacion de Datos Indicador'!L200&lt;&gt;"",1,0))</f>
        <v>0</v>
      </c>
      <c r="M199" s="135">
        <f>IF('Datos de Indicador'!M200="No Dato",1,IF('Imputacion de Datos Indicador'!M200&lt;&gt;"",1,0))</f>
        <v>0</v>
      </c>
      <c r="N199" s="135">
        <f>IF('Datos de Indicador'!N200="No Dato",1,IF('Imputacion de Datos Indicador'!N200&lt;&gt;"",1,0))</f>
        <v>0</v>
      </c>
      <c r="O199" s="135">
        <f>IF('Datos de Indicador'!O200="No Dato",1,IF('Imputacion de Datos Indicador'!O200&lt;&gt;"",1,0))</f>
        <v>0</v>
      </c>
      <c r="P199" s="135">
        <f>IF('Datos de Indicador'!P200="No Dato",1,IF('Imputacion de Datos Indicador'!P200&lt;&gt;"",1,0))</f>
        <v>0</v>
      </c>
      <c r="Q199" s="135">
        <f>IF('Datos de Indicador'!Q200="No Dato",1,IF('Imputacion de Datos Indicador'!Q200&lt;&gt;"",1,0))</f>
        <v>1</v>
      </c>
      <c r="R199" s="135">
        <f>IF('Datos de Indicador'!R200="No Dato",1,IF('Imputacion de Datos Indicador'!R200&lt;&gt;"",1,0))</f>
        <v>0</v>
      </c>
      <c r="S199" s="135">
        <f>IF('Datos de Indicador'!S200="No Dato",1,IF('Imputacion de Datos Indicador'!S200&lt;&gt;"",1,0))</f>
        <v>0</v>
      </c>
      <c r="T199" s="135">
        <f>IF('Datos de Indicador'!T200="No Dato",1,IF('Imputacion de Datos Indicador'!T200&lt;&gt;"",1,0))</f>
        <v>0</v>
      </c>
      <c r="U199" s="135">
        <f>IF('Datos de Indicador'!U200="No Dato",1,IF('Imputacion de Datos Indicador'!U200&lt;&gt;"",1,0))</f>
        <v>0</v>
      </c>
      <c r="V199" s="135">
        <f>IF('Datos de Indicador'!V200="No Dato",1,IF('Imputacion de Datos Indicador'!V200&lt;&gt;"",1,0))</f>
        <v>0</v>
      </c>
      <c r="W199" s="135">
        <f>IF('Datos de Indicador'!W200="No Dato",1,IF('Imputacion de Datos Indicador'!W200&lt;&gt;"",1,0))</f>
        <v>0</v>
      </c>
      <c r="X199" s="135">
        <f>IF('Datos de Indicador'!X200="No Dato",1,IF('Imputacion de Datos Indicador'!X200&lt;&gt;"",1,0))</f>
        <v>0</v>
      </c>
      <c r="Y199" s="135">
        <f>IF('Datos de Indicador'!Y200="No Dato",1,IF('Imputacion de Datos Indicador'!Y200&lt;&gt;"",1,0))</f>
        <v>0</v>
      </c>
      <c r="Z199" s="135">
        <f>IF('Datos de Indicador'!Z200="No Dato",1,IF('Imputacion de Datos Indicador'!Z200&lt;&gt;"",1,0))</f>
        <v>0</v>
      </c>
      <c r="AA199" s="135">
        <f>IF('Datos de Indicador'!AA200="No Dato",1,IF('Imputacion de Datos Indicador'!AA200&lt;&gt;"",1,0))</f>
        <v>0</v>
      </c>
      <c r="AB199" s="135">
        <f>IF('Datos de Indicador'!AB200="No Dato",1,IF('Imputacion de Datos Indicador'!AB200&lt;&gt;"",1,0))</f>
        <v>0</v>
      </c>
      <c r="AC199" s="135">
        <f>IF('Datos de Indicador'!AC200="No Dato",1,IF('Imputacion de Datos Indicador'!AC200&lt;&gt;"",1,0))</f>
        <v>0</v>
      </c>
      <c r="AD199" s="135">
        <f>IF('Datos de Indicador'!AD200="No Dato",1,IF('Imputacion de Datos Indicador'!AD200&lt;&gt;"",1,0))</f>
        <v>0</v>
      </c>
      <c r="AE199" s="135">
        <f>IF('Datos de Indicador'!AE200="No Dato",1,IF('Imputacion de Datos Indicador'!AE200&lt;&gt;"",1,0))</f>
        <v>0</v>
      </c>
      <c r="AF199" s="135">
        <f>IF('Datos de Indicador'!AF200="No Dato",1,IF('Imputacion de Datos Indicador'!AF200&lt;&gt;"",1,0))</f>
        <v>0</v>
      </c>
      <c r="AG199" s="135">
        <f>IF('Datos de Indicador'!AG200="No Dato",1,IF('Imputacion de Datos Indicador'!AG200&lt;&gt;"",1,0))</f>
        <v>0</v>
      </c>
      <c r="AH199" s="135">
        <f>IF('Datos de Indicador'!AH200="No Dato",1,IF('Imputacion de Datos Indicador'!AH200&lt;&gt;"",1,0))</f>
        <v>0</v>
      </c>
      <c r="AI199" s="135">
        <f>IF('Datos de Indicador'!AI200="No Dato",1,IF('Imputacion de Datos Indicador'!AI200&lt;&gt;"",1,0))</f>
        <v>0</v>
      </c>
      <c r="AJ199" s="135">
        <f>IF('Datos de Indicador'!AJ200="No Dato",1,IF('Imputacion de Datos Indicador'!AJ200&lt;&gt;"",1,0))</f>
        <v>0</v>
      </c>
      <c r="AK199" s="135">
        <f>IF('Datos de Indicador'!AK200="No Dato",1,IF('Imputacion de Datos Indicador'!AK200&lt;&gt;"",1,0))</f>
        <v>0</v>
      </c>
      <c r="AL199" s="135">
        <f>IF('Datos de Indicador'!AL200="No Dato",1,IF('Imputacion de Datos Indicador'!AL200&lt;&gt;"",1,0))</f>
        <v>0</v>
      </c>
      <c r="AM199" s="204">
        <f t="shared" si="6"/>
        <v>1</v>
      </c>
      <c r="AN199" s="44">
        <f t="shared" si="7"/>
        <v>2.8571428571428571E-2</v>
      </c>
    </row>
    <row r="200" spans="1:40" x14ac:dyDescent="0.25">
      <c r="A200" s="130" t="s">
        <v>56</v>
      </c>
      <c r="B200" s="139" t="s">
        <v>69</v>
      </c>
      <c r="C200" s="140">
        <v>1313</v>
      </c>
      <c r="D200" s="135">
        <f>IF('Datos de Indicador'!D201="No Dato",1,IF('Imputacion de Datos Indicador'!D201&lt;&gt;"",1,0))</f>
        <v>0</v>
      </c>
      <c r="E200" s="135">
        <f>IF('Datos de Indicador'!E201="No Dato",1,IF('Imputacion de Datos Indicador'!E201&lt;&gt;"",1,0))</f>
        <v>0</v>
      </c>
      <c r="F200" s="135">
        <f>IF('Datos de Indicador'!F201="No Dato",1,IF('Imputacion de Datos Indicador'!F201&lt;&gt;"",1,0))</f>
        <v>0</v>
      </c>
      <c r="G200" s="135">
        <f>IF('Datos de Indicador'!G201="No Dato",1,IF('Imputacion de Datos Indicador'!G201&lt;&gt;"",1,0))</f>
        <v>0</v>
      </c>
      <c r="H200" s="135">
        <f>IF('Datos de Indicador'!H201="No Dato",1,IF('Imputacion de Datos Indicador'!H201&lt;&gt;"",1,0))</f>
        <v>0</v>
      </c>
      <c r="I200" s="135">
        <f>IF('Datos de Indicador'!I201="No Dato",1,IF('Imputacion de Datos Indicador'!I201&lt;&gt;"",1,0))</f>
        <v>0</v>
      </c>
      <c r="J200" s="135">
        <f>IF('Datos de Indicador'!J201="No Dato",1,IF('Imputacion de Datos Indicador'!J201&lt;&gt;"",1,0))</f>
        <v>0</v>
      </c>
      <c r="K200" s="135">
        <f>IF('Datos de Indicador'!K201="No Dato",1,IF('Imputacion de Datos Indicador'!K201&lt;&gt;"",1,0))</f>
        <v>0</v>
      </c>
      <c r="L200" s="135">
        <f>IF('Datos de Indicador'!L201="No Dato",1,IF('Imputacion de Datos Indicador'!L201&lt;&gt;"",1,0))</f>
        <v>0</v>
      </c>
      <c r="M200" s="135">
        <f>IF('Datos de Indicador'!M201="No Dato",1,IF('Imputacion de Datos Indicador'!M201&lt;&gt;"",1,0))</f>
        <v>0</v>
      </c>
      <c r="N200" s="135">
        <f>IF('Datos de Indicador'!N201="No Dato",1,IF('Imputacion de Datos Indicador'!N201&lt;&gt;"",1,0))</f>
        <v>0</v>
      </c>
      <c r="O200" s="135">
        <f>IF('Datos de Indicador'!O201="No Dato",1,IF('Imputacion de Datos Indicador'!O201&lt;&gt;"",1,0))</f>
        <v>0</v>
      </c>
      <c r="P200" s="135">
        <f>IF('Datos de Indicador'!P201="No Dato",1,IF('Imputacion de Datos Indicador'!P201&lt;&gt;"",1,0))</f>
        <v>0</v>
      </c>
      <c r="Q200" s="135">
        <f>IF('Datos de Indicador'!Q201="No Dato",1,IF('Imputacion de Datos Indicador'!Q201&lt;&gt;"",1,0))</f>
        <v>0</v>
      </c>
      <c r="R200" s="135">
        <f>IF('Datos de Indicador'!R201="No Dato",1,IF('Imputacion de Datos Indicador'!R201&lt;&gt;"",1,0))</f>
        <v>0</v>
      </c>
      <c r="S200" s="135">
        <f>IF('Datos de Indicador'!S201="No Dato",1,IF('Imputacion de Datos Indicador'!S201&lt;&gt;"",1,0))</f>
        <v>0</v>
      </c>
      <c r="T200" s="135">
        <f>IF('Datos de Indicador'!T201="No Dato",1,IF('Imputacion de Datos Indicador'!T201&lt;&gt;"",1,0))</f>
        <v>0</v>
      </c>
      <c r="U200" s="135">
        <f>IF('Datos de Indicador'!U201="No Dato",1,IF('Imputacion de Datos Indicador'!U201&lt;&gt;"",1,0))</f>
        <v>0</v>
      </c>
      <c r="V200" s="135">
        <f>IF('Datos de Indicador'!V201="No Dato",1,IF('Imputacion de Datos Indicador'!V201&lt;&gt;"",1,0))</f>
        <v>0</v>
      </c>
      <c r="W200" s="135">
        <f>IF('Datos de Indicador'!W201="No Dato",1,IF('Imputacion de Datos Indicador'!W201&lt;&gt;"",1,0))</f>
        <v>0</v>
      </c>
      <c r="X200" s="135">
        <f>IF('Datos de Indicador'!X201="No Dato",1,IF('Imputacion de Datos Indicador'!X201&lt;&gt;"",1,0))</f>
        <v>0</v>
      </c>
      <c r="Y200" s="135">
        <f>IF('Datos de Indicador'!Y201="No Dato",1,IF('Imputacion de Datos Indicador'!Y201&lt;&gt;"",1,0))</f>
        <v>0</v>
      </c>
      <c r="Z200" s="135">
        <f>IF('Datos de Indicador'!Z201="No Dato",1,IF('Imputacion de Datos Indicador'!Z201&lt;&gt;"",1,0))</f>
        <v>0</v>
      </c>
      <c r="AA200" s="135">
        <f>IF('Datos de Indicador'!AA201="No Dato",1,IF('Imputacion de Datos Indicador'!AA201&lt;&gt;"",1,0))</f>
        <v>0</v>
      </c>
      <c r="AB200" s="135">
        <f>IF('Datos de Indicador'!AB201="No Dato",1,IF('Imputacion de Datos Indicador'!AB201&lt;&gt;"",1,0))</f>
        <v>0</v>
      </c>
      <c r="AC200" s="135">
        <f>IF('Datos de Indicador'!AC201="No Dato",1,IF('Imputacion de Datos Indicador'!AC201&lt;&gt;"",1,0))</f>
        <v>0</v>
      </c>
      <c r="AD200" s="135">
        <f>IF('Datos de Indicador'!AD201="No Dato",1,IF('Imputacion de Datos Indicador'!AD201&lt;&gt;"",1,0))</f>
        <v>0</v>
      </c>
      <c r="AE200" s="135">
        <f>IF('Datos de Indicador'!AE201="No Dato",1,IF('Imputacion de Datos Indicador'!AE201&lt;&gt;"",1,0))</f>
        <v>0</v>
      </c>
      <c r="AF200" s="135">
        <f>IF('Datos de Indicador'!AF201="No Dato",1,IF('Imputacion de Datos Indicador'!AF201&lt;&gt;"",1,0))</f>
        <v>0</v>
      </c>
      <c r="AG200" s="135">
        <f>IF('Datos de Indicador'!AG201="No Dato",1,IF('Imputacion de Datos Indicador'!AG201&lt;&gt;"",1,0))</f>
        <v>0</v>
      </c>
      <c r="AH200" s="135">
        <f>IF('Datos de Indicador'!AH201="No Dato",1,IF('Imputacion de Datos Indicador'!AH201&lt;&gt;"",1,0))</f>
        <v>0</v>
      </c>
      <c r="AI200" s="135">
        <f>IF('Datos de Indicador'!AI201="No Dato",1,IF('Imputacion de Datos Indicador'!AI201&lt;&gt;"",1,0))</f>
        <v>0</v>
      </c>
      <c r="AJ200" s="135">
        <f>IF('Datos de Indicador'!AJ201="No Dato",1,IF('Imputacion de Datos Indicador'!AJ201&lt;&gt;"",1,0))</f>
        <v>0</v>
      </c>
      <c r="AK200" s="135">
        <f>IF('Datos de Indicador'!AK201="No Dato",1,IF('Imputacion de Datos Indicador'!AK201&lt;&gt;"",1,0))</f>
        <v>0</v>
      </c>
      <c r="AL200" s="135">
        <f>IF('Datos de Indicador'!AL201="No Dato",1,IF('Imputacion de Datos Indicador'!AL201&lt;&gt;"",1,0))</f>
        <v>0</v>
      </c>
      <c r="AM200" s="204">
        <f t="shared" si="6"/>
        <v>0</v>
      </c>
      <c r="AN200" s="44">
        <f t="shared" si="7"/>
        <v>0</v>
      </c>
    </row>
    <row r="201" spans="1:40" x14ac:dyDescent="0.25">
      <c r="A201" s="130" t="s">
        <v>56</v>
      </c>
      <c r="B201" s="139" t="s">
        <v>70</v>
      </c>
      <c r="C201" s="140">
        <v>1314</v>
      </c>
      <c r="D201" s="135">
        <f>IF('Datos de Indicador'!D202="No Dato",1,IF('Imputacion de Datos Indicador'!D202&lt;&gt;"",1,0))</f>
        <v>0</v>
      </c>
      <c r="E201" s="135">
        <f>IF('Datos de Indicador'!E202="No Dato",1,IF('Imputacion de Datos Indicador'!E202&lt;&gt;"",1,0))</f>
        <v>0</v>
      </c>
      <c r="F201" s="135">
        <f>IF('Datos de Indicador'!F202="No Dato",1,IF('Imputacion de Datos Indicador'!F202&lt;&gt;"",1,0))</f>
        <v>0</v>
      </c>
      <c r="G201" s="135">
        <f>IF('Datos de Indicador'!G202="No Dato",1,IF('Imputacion de Datos Indicador'!G202&lt;&gt;"",1,0))</f>
        <v>0</v>
      </c>
      <c r="H201" s="135">
        <f>IF('Datos de Indicador'!H202="No Dato",1,IF('Imputacion de Datos Indicador'!H202&lt;&gt;"",1,0))</f>
        <v>0</v>
      </c>
      <c r="I201" s="135">
        <f>IF('Datos de Indicador'!I202="No Dato",1,IF('Imputacion de Datos Indicador'!I202&lt;&gt;"",1,0))</f>
        <v>0</v>
      </c>
      <c r="J201" s="135">
        <f>IF('Datos de Indicador'!J202="No Dato",1,IF('Imputacion de Datos Indicador'!J202&lt;&gt;"",1,0))</f>
        <v>0</v>
      </c>
      <c r="K201" s="135">
        <f>IF('Datos de Indicador'!K202="No Dato",1,IF('Imputacion de Datos Indicador'!K202&lt;&gt;"",1,0))</f>
        <v>0</v>
      </c>
      <c r="L201" s="135">
        <f>IF('Datos de Indicador'!L202="No Dato",1,IF('Imputacion de Datos Indicador'!L202&lt;&gt;"",1,0))</f>
        <v>0</v>
      </c>
      <c r="M201" s="135">
        <f>IF('Datos de Indicador'!M202="No Dato",1,IF('Imputacion de Datos Indicador'!M202&lt;&gt;"",1,0))</f>
        <v>0</v>
      </c>
      <c r="N201" s="135">
        <f>IF('Datos de Indicador'!N202="No Dato",1,IF('Imputacion de Datos Indicador'!N202&lt;&gt;"",1,0))</f>
        <v>0</v>
      </c>
      <c r="O201" s="135">
        <f>IF('Datos de Indicador'!O202="No Dato",1,IF('Imputacion de Datos Indicador'!O202&lt;&gt;"",1,0))</f>
        <v>0</v>
      </c>
      <c r="P201" s="135">
        <f>IF('Datos de Indicador'!P202="No Dato",1,IF('Imputacion de Datos Indicador'!P202&lt;&gt;"",1,0))</f>
        <v>0</v>
      </c>
      <c r="Q201" s="135">
        <f>IF('Datos de Indicador'!Q202="No Dato",1,IF('Imputacion de Datos Indicador'!Q202&lt;&gt;"",1,0))</f>
        <v>1</v>
      </c>
      <c r="R201" s="135">
        <f>IF('Datos de Indicador'!R202="No Dato",1,IF('Imputacion de Datos Indicador'!R202&lt;&gt;"",1,0))</f>
        <v>0</v>
      </c>
      <c r="S201" s="135">
        <f>IF('Datos de Indicador'!S202="No Dato",1,IF('Imputacion de Datos Indicador'!S202&lt;&gt;"",1,0))</f>
        <v>0</v>
      </c>
      <c r="T201" s="135">
        <f>IF('Datos de Indicador'!T202="No Dato",1,IF('Imputacion de Datos Indicador'!T202&lt;&gt;"",1,0))</f>
        <v>0</v>
      </c>
      <c r="U201" s="135">
        <f>IF('Datos de Indicador'!U202="No Dato",1,IF('Imputacion de Datos Indicador'!U202&lt;&gt;"",1,0))</f>
        <v>0</v>
      </c>
      <c r="V201" s="135">
        <f>IF('Datos de Indicador'!V202="No Dato",1,IF('Imputacion de Datos Indicador'!V202&lt;&gt;"",1,0))</f>
        <v>0</v>
      </c>
      <c r="W201" s="135">
        <f>IF('Datos de Indicador'!W202="No Dato",1,IF('Imputacion de Datos Indicador'!W202&lt;&gt;"",1,0))</f>
        <v>0</v>
      </c>
      <c r="X201" s="135">
        <f>IF('Datos de Indicador'!X202="No Dato",1,IF('Imputacion de Datos Indicador'!X202&lt;&gt;"",1,0))</f>
        <v>0</v>
      </c>
      <c r="Y201" s="135">
        <f>IF('Datos de Indicador'!Y202="No Dato",1,IF('Imputacion de Datos Indicador'!Y202&lt;&gt;"",1,0))</f>
        <v>0</v>
      </c>
      <c r="Z201" s="135">
        <f>IF('Datos de Indicador'!Z202="No Dato",1,IF('Imputacion de Datos Indicador'!Z202&lt;&gt;"",1,0))</f>
        <v>0</v>
      </c>
      <c r="AA201" s="135">
        <f>IF('Datos de Indicador'!AA202="No Dato",1,IF('Imputacion de Datos Indicador'!AA202&lt;&gt;"",1,0))</f>
        <v>0</v>
      </c>
      <c r="AB201" s="135">
        <f>IF('Datos de Indicador'!AB202="No Dato",1,IF('Imputacion de Datos Indicador'!AB202&lt;&gt;"",1,0))</f>
        <v>0</v>
      </c>
      <c r="AC201" s="135">
        <f>IF('Datos de Indicador'!AC202="No Dato",1,IF('Imputacion de Datos Indicador'!AC202&lt;&gt;"",1,0))</f>
        <v>0</v>
      </c>
      <c r="AD201" s="135">
        <f>IF('Datos de Indicador'!AD202="No Dato",1,IF('Imputacion de Datos Indicador'!AD202&lt;&gt;"",1,0))</f>
        <v>0</v>
      </c>
      <c r="AE201" s="135">
        <f>IF('Datos de Indicador'!AE202="No Dato",1,IF('Imputacion de Datos Indicador'!AE202&lt;&gt;"",1,0))</f>
        <v>0</v>
      </c>
      <c r="AF201" s="135">
        <f>IF('Datos de Indicador'!AF202="No Dato",1,IF('Imputacion de Datos Indicador'!AF202&lt;&gt;"",1,0))</f>
        <v>0</v>
      </c>
      <c r="AG201" s="135">
        <f>IF('Datos de Indicador'!AG202="No Dato",1,IF('Imputacion de Datos Indicador'!AG202&lt;&gt;"",1,0))</f>
        <v>0</v>
      </c>
      <c r="AH201" s="135">
        <f>IF('Datos de Indicador'!AH202="No Dato",1,IF('Imputacion de Datos Indicador'!AH202&lt;&gt;"",1,0))</f>
        <v>0</v>
      </c>
      <c r="AI201" s="135">
        <f>IF('Datos de Indicador'!AI202="No Dato",1,IF('Imputacion de Datos Indicador'!AI202&lt;&gt;"",1,0))</f>
        <v>0</v>
      </c>
      <c r="AJ201" s="135">
        <f>IF('Datos de Indicador'!AJ202="No Dato",1,IF('Imputacion de Datos Indicador'!AJ202&lt;&gt;"",1,0))</f>
        <v>0</v>
      </c>
      <c r="AK201" s="135">
        <f>IF('Datos de Indicador'!AK202="No Dato",1,IF('Imputacion de Datos Indicador'!AK202&lt;&gt;"",1,0))</f>
        <v>0</v>
      </c>
      <c r="AL201" s="135">
        <f>IF('Datos de Indicador'!AL202="No Dato",1,IF('Imputacion de Datos Indicador'!AL202&lt;&gt;"",1,0))</f>
        <v>0</v>
      </c>
      <c r="AM201" s="204">
        <f t="shared" si="6"/>
        <v>1</v>
      </c>
      <c r="AN201" s="44">
        <f t="shared" si="7"/>
        <v>2.8571428571428571E-2</v>
      </c>
    </row>
    <row r="202" spans="1:40" x14ac:dyDescent="0.25">
      <c r="A202" s="130" t="s">
        <v>56</v>
      </c>
      <c r="B202" s="139" t="s">
        <v>71</v>
      </c>
      <c r="C202" s="140">
        <v>1315</v>
      </c>
      <c r="D202" s="135">
        <f>IF('Datos de Indicador'!D203="No Dato",1,IF('Imputacion de Datos Indicador'!D203&lt;&gt;"",1,0))</f>
        <v>0</v>
      </c>
      <c r="E202" s="135">
        <f>IF('Datos de Indicador'!E203="No Dato",1,IF('Imputacion de Datos Indicador'!E203&lt;&gt;"",1,0))</f>
        <v>0</v>
      </c>
      <c r="F202" s="135">
        <f>IF('Datos de Indicador'!F203="No Dato",1,IF('Imputacion de Datos Indicador'!F203&lt;&gt;"",1,0))</f>
        <v>0</v>
      </c>
      <c r="G202" s="135">
        <f>IF('Datos de Indicador'!G203="No Dato",1,IF('Imputacion de Datos Indicador'!G203&lt;&gt;"",1,0))</f>
        <v>0</v>
      </c>
      <c r="H202" s="135">
        <f>IF('Datos de Indicador'!H203="No Dato",1,IF('Imputacion de Datos Indicador'!H203&lt;&gt;"",1,0))</f>
        <v>0</v>
      </c>
      <c r="I202" s="135">
        <f>IF('Datos de Indicador'!I203="No Dato",1,IF('Imputacion de Datos Indicador'!I203&lt;&gt;"",1,0))</f>
        <v>0</v>
      </c>
      <c r="J202" s="135">
        <f>IF('Datos de Indicador'!J203="No Dato",1,IF('Imputacion de Datos Indicador'!J203&lt;&gt;"",1,0))</f>
        <v>0</v>
      </c>
      <c r="K202" s="135">
        <f>IF('Datos de Indicador'!K203="No Dato",1,IF('Imputacion de Datos Indicador'!K203&lt;&gt;"",1,0))</f>
        <v>0</v>
      </c>
      <c r="L202" s="135">
        <f>IF('Datos de Indicador'!L203="No Dato",1,IF('Imputacion de Datos Indicador'!L203&lt;&gt;"",1,0))</f>
        <v>0</v>
      </c>
      <c r="M202" s="135">
        <f>IF('Datos de Indicador'!M203="No Dato",1,IF('Imputacion de Datos Indicador'!M203&lt;&gt;"",1,0))</f>
        <v>0</v>
      </c>
      <c r="N202" s="135">
        <f>IF('Datos de Indicador'!N203="No Dato",1,IF('Imputacion de Datos Indicador'!N203&lt;&gt;"",1,0))</f>
        <v>0</v>
      </c>
      <c r="O202" s="135">
        <f>IF('Datos de Indicador'!O203="No Dato",1,IF('Imputacion de Datos Indicador'!O203&lt;&gt;"",1,0))</f>
        <v>0</v>
      </c>
      <c r="P202" s="135">
        <f>IF('Datos de Indicador'!P203="No Dato",1,IF('Imputacion de Datos Indicador'!P203&lt;&gt;"",1,0))</f>
        <v>0</v>
      </c>
      <c r="Q202" s="135">
        <f>IF('Datos de Indicador'!Q203="No Dato",1,IF('Imputacion de Datos Indicador'!Q203&lt;&gt;"",1,0))</f>
        <v>1</v>
      </c>
      <c r="R202" s="135">
        <f>IF('Datos de Indicador'!R203="No Dato",1,IF('Imputacion de Datos Indicador'!R203&lt;&gt;"",1,0))</f>
        <v>0</v>
      </c>
      <c r="S202" s="135">
        <f>IF('Datos de Indicador'!S203="No Dato",1,IF('Imputacion de Datos Indicador'!S203&lt;&gt;"",1,0))</f>
        <v>0</v>
      </c>
      <c r="T202" s="135">
        <f>IF('Datos de Indicador'!T203="No Dato",1,IF('Imputacion de Datos Indicador'!T203&lt;&gt;"",1,0))</f>
        <v>0</v>
      </c>
      <c r="U202" s="135">
        <f>IF('Datos de Indicador'!U203="No Dato",1,IF('Imputacion de Datos Indicador'!U203&lt;&gt;"",1,0))</f>
        <v>0</v>
      </c>
      <c r="V202" s="135">
        <f>IF('Datos de Indicador'!V203="No Dato",1,IF('Imputacion de Datos Indicador'!V203&lt;&gt;"",1,0))</f>
        <v>0</v>
      </c>
      <c r="W202" s="135">
        <f>IF('Datos de Indicador'!W203="No Dato",1,IF('Imputacion de Datos Indicador'!W203&lt;&gt;"",1,0))</f>
        <v>0</v>
      </c>
      <c r="X202" s="135">
        <f>IF('Datos de Indicador'!X203="No Dato",1,IF('Imputacion de Datos Indicador'!X203&lt;&gt;"",1,0))</f>
        <v>0</v>
      </c>
      <c r="Y202" s="135">
        <f>IF('Datos de Indicador'!Y203="No Dato",1,IF('Imputacion de Datos Indicador'!Y203&lt;&gt;"",1,0))</f>
        <v>0</v>
      </c>
      <c r="Z202" s="135">
        <f>IF('Datos de Indicador'!Z203="No Dato",1,IF('Imputacion de Datos Indicador'!Z203&lt;&gt;"",1,0))</f>
        <v>0</v>
      </c>
      <c r="AA202" s="135">
        <f>IF('Datos de Indicador'!AA203="No Dato",1,IF('Imputacion de Datos Indicador'!AA203&lt;&gt;"",1,0))</f>
        <v>0</v>
      </c>
      <c r="AB202" s="135">
        <f>IF('Datos de Indicador'!AB203="No Dato",1,IF('Imputacion de Datos Indicador'!AB203&lt;&gt;"",1,0))</f>
        <v>0</v>
      </c>
      <c r="AC202" s="135">
        <f>IF('Datos de Indicador'!AC203="No Dato",1,IF('Imputacion de Datos Indicador'!AC203&lt;&gt;"",1,0))</f>
        <v>0</v>
      </c>
      <c r="AD202" s="135">
        <f>IF('Datos de Indicador'!AD203="No Dato",1,IF('Imputacion de Datos Indicador'!AD203&lt;&gt;"",1,0))</f>
        <v>0</v>
      </c>
      <c r="AE202" s="135">
        <f>IF('Datos de Indicador'!AE203="No Dato",1,IF('Imputacion de Datos Indicador'!AE203&lt;&gt;"",1,0))</f>
        <v>0</v>
      </c>
      <c r="AF202" s="135">
        <f>IF('Datos de Indicador'!AF203="No Dato",1,IF('Imputacion de Datos Indicador'!AF203&lt;&gt;"",1,0))</f>
        <v>0</v>
      </c>
      <c r="AG202" s="135">
        <f>IF('Datos de Indicador'!AG203="No Dato",1,IF('Imputacion de Datos Indicador'!AG203&lt;&gt;"",1,0))</f>
        <v>0</v>
      </c>
      <c r="AH202" s="135">
        <f>IF('Datos de Indicador'!AH203="No Dato",1,IF('Imputacion de Datos Indicador'!AH203&lt;&gt;"",1,0))</f>
        <v>0</v>
      </c>
      <c r="AI202" s="135">
        <f>IF('Datos de Indicador'!AI203="No Dato",1,IF('Imputacion de Datos Indicador'!AI203&lt;&gt;"",1,0))</f>
        <v>0</v>
      </c>
      <c r="AJ202" s="135">
        <f>IF('Datos de Indicador'!AJ203="No Dato",1,IF('Imputacion de Datos Indicador'!AJ203&lt;&gt;"",1,0))</f>
        <v>0</v>
      </c>
      <c r="AK202" s="135">
        <f>IF('Datos de Indicador'!AK203="No Dato",1,IF('Imputacion de Datos Indicador'!AK203&lt;&gt;"",1,0))</f>
        <v>0</v>
      </c>
      <c r="AL202" s="135">
        <f>IF('Datos de Indicador'!AL203="No Dato",1,IF('Imputacion de Datos Indicador'!AL203&lt;&gt;"",1,0))</f>
        <v>0</v>
      </c>
      <c r="AM202" s="204">
        <f t="shared" si="6"/>
        <v>1</v>
      </c>
      <c r="AN202" s="44">
        <f t="shared" si="7"/>
        <v>2.8571428571428571E-2</v>
      </c>
    </row>
    <row r="203" spans="1:40" x14ac:dyDescent="0.25">
      <c r="A203" s="130" t="s">
        <v>56</v>
      </c>
      <c r="B203" s="139" t="s">
        <v>72</v>
      </c>
      <c r="C203" s="140">
        <v>1316</v>
      </c>
      <c r="D203" s="135">
        <f>IF('Datos de Indicador'!D204="No Dato",1,IF('Imputacion de Datos Indicador'!D204&lt;&gt;"",1,0))</f>
        <v>0</v>
      </c>
      <c r="E203" s="135">
        <f>IF('Datos de Indicador'!E204="No Dato",1,IF('Imputacion de Datos Indicador'!E204&lt;&gt;"",1,0))</f>
        <v>0</v>
      </c>
      <c r="F203" s="135">
        <f>IF('Datos de Indicador'!F204="No Dato",1,IF('Imputacion de Datos Indicador'!F204&lt;&gt;"",1,0))</f>
        <v>0</v>
      </c>
      <c r="G203" s="135">
        <f>IF('Datos de Indicador'!G204="No Dato",1,IF('Imputacion de Datos Indicador'!G204&lt;&gt;"",1,0))</f>
        <v>0</v>
      </c>
      <c r="H203" s="135">
        <f>IF('Datos de Indicador'!H204="No Dato",1,IF('Imputacion de Datos Indicador'!H204&lt;&gt;"",1,0))</f>
        <v>0</v>
      </c>
      <c r="I203" s="135">
        <f>IF('Datos de Indicador'!I204="No Dato",1,IF('Imputacion de Datos Indicador'!I204&lt;&gt;"",1,0))</f>
        <v>0</v>
      </c>
      <c r="J203" s="135">
        <f>IF('Datos de Indicador'!J204="No Dato",1,IF('Imputacion de Datos Indicador'!J204&lt;&gt;"",1,0))</f>
        <v>0</v>
      </c>
      <c r="K203" s="135">
        <f>IF('Datos de Indicador'!K204="No Dato",1,IF('Imputacion de Datos Indicador'!K204&lt;&gt;"",1,0))</f>
        <v>0</v>
      </c>
      <c r="L203" s="135">
        <f>IF('Datos de Indicador'!L204="No Dato",1,IF('Imputacion de Datos Indicador'!L204&lt;&gt;"",1,0))</f>
        <v>0</v>
      </c>
      <c r="M203" s="135">
        <f>IF('Datos de Indicador'!M204="No Dato",1,IF('Imputacion de Datos Indicador'!M204&lt;&gt;"",1,0))</f>
        <v>0</v>
      </c>
      <c r="N203" s="135">
        <f>IF('Datos de Indicador'!N204="No Dato",1,IF('Imputacion de Datos Indicador'!N204&lt;&gt;"",1,0))</f>
        <v>0</v>
      </c>
      <c r="O203" s="135">
        <f>IF('Datos de Indicador'!O204="No Dato",1,IF('Imputacion de Datos Indicador'!O204&lt;&gt;"",1,0))</f>
        <v>0</v>
      </c>
      <c r="P203" s="135">
        <f>IF('Datos de Indicador'!P204="No Dato",1,IF('Imputacion de Datos Indicador'!P204&lt;&gt;"",1,0))</f>
        <v>0</v>
      </c>
      <c r="Q203" s="135">
        <f>IF('Datos de Indicador'!Q204="No Dato",1,IF('Imputacion de Datos Indicador'!Q204&lt;&gt;"",1,0))</f>
        <v>1</v>
      </c>
      <c r="R203" s="135">
        <f>IF('Datos de Indicador'!R204="No Dato",1,IF('Imputacion de Datos Indicador'!R204&lt;&gt;"",1,0))</f>
        <v>0</v>
      </c>
      <c r="S203" s="135">
        <f>IF('Datos de Indicador'!S204="No Dato",1,IF('Imputacion de Datos Indicador'!S204&lt;&gt;"",1,0))</f>
        <v>0</v>
      </c>
      <c r="T203" s="135">
        <f>IF('Datos de Indicador'!T204="No Dato",1,IF('Imputacion de Datos Indicador'!T204&lt;&gt;"",1,0))</f>
        <v>0</v>
      </c>
      <c r="U203" s="135">
        <f>IF('Datos de Indicador'!U204="No Dato",1,IF('Imputacion de Datos Indicador'!U204&lt;&gt;"",1,0))</f>
        <v>0</v>
      </c>
      <c r="V203" s="135">
        <f>IF('Datos de Indicador'!V204="No Dato",1,IF('Imputacion de Datos Indicador'!V204&lt;&gt;"",1,0))</f>
        <v>0</v>
      </c>
      <c r="W203" s="135">
        <f>IF('Datos de Indicador'!W204="No Dato",1,IF('Imputacion de Datos Indicador'!W204&lt;&gt;"",1,0))</f>
        <v>0</v>
      </c>
      <c r="X203" s="135">
        <f>IF('Datos de Indicador'!X204="No Dato",1,IF('Imputacion de Datos Indicador'!X204&lt;&gt;"",1,0))</f>
        <v>0</v>
      </c>
      <c r="Y203" s="135">
        <f>IF('Datos de Indicador'!Y204="No Dato",1,IF('Imputacion de Datos Indicador'!Y204&lt;&gt;"",1,0))</f>
        <v>0</v>
      </c>
      <c r="Z203" s="135">
        <f>IF('Datos de Indicador'!Z204="No Dato",1,IF('Imputacion de Datos Indicador'!Z204&lt;&gt;"",1,0))</f>
        <v>0</v>
      </c>
      <c r="AA203" s="135">
        <f>IF('Datos de Indicador'!AA204="No Dato",1,IF('Imputacion de Datos Indicador'!AA204&lt;&gt;"",1,0))</f>
        <v>0</v>
      </c>
      <c r="AB203" s="135">
        <f>IF('Datos de Indicador'!AB204="No Dato",1,IF('Imputacion de Datos Indicador'!AB204&lt;&gt;"",1,0))</f>
        <v>0</v>
      </c>
      <c r="AC203" s="135">
        <f>IF('Datos de Indicador'!AC204="No Dato",1,IF('Imputacion de Datos Indicador'!AC204&lt;&gt;"",1,0))</f>
        <v>0</v>
      </c>
      <c r="AD203" s="135">
        <f>IF('Datos de Indicador'!AD204="No Dato",1,IF('Imputacion de Datos Indicador'!AD204&lt;&gt;"",1,0))</f>
        <v>0</v>
      </c>
      <c r="AE203" s="135">
        <f>IF('Datos de Indicador'!AE204="No Dato",1,IF('Imputacion de Datos Indicador'!AE204&lt;&gt;"",1,0))</f>
        <v>0</v>
      </c>
      <c r="AF203" s="135">
        <f>IF('Datos de Indicador'!AF204="No Dato",1,IF('Imputacion de Datos Indicador'!AF204&lt;&gt;"",1,0))</f>
        <v>0</v>
      </c>
      <c r="AG203" s="135">
        <f>IF('Datos de Indicador'!AG204="No Dato",1,IF('Imputacion de Datos Indicador'!AG204&lt;&gt;"",1,0))</f>
        <v>0</v>
      </c>
      <c r="AH203" s="135">
        <f>IF('Datos de Indicador'!AH204="No Dato",1,IF('Imputacion de Datos Indicador'!AH204&lt;&gt;"",1,0))</f>
        <v>0</v>
      </c>
      <c r="AI203" s="135">
        <f>IF('Datos de Indicador'!AI204="No Dato",1,IF('Imputacion de Datos Indicador'!AI204&lt;&gt;"",1,0))</f>
        <v>0</v>
      </c>
      <c r="AJ203" s="135">
        <f>IF('Datos de Indicador'!AJ204="No Dato",1,IF('Imputacion de Datos Indicador'!AJ204&lt;&gt;"",1,0))</f>
        <v>0</v>
      </c>
      <c r="AK203" s="135">
        <f>IF('Datos de Indicador'!AK204="No Dato",1,IF('Imputacion de Datos Indicador'!AK204&lt;&gt;"",1,0))</f>
        <v>0</v>
      </c>
      <c r="AL203" s="135">
        <f>IF('Datos de Indicador'!AL204="No Dato",1,IF('Imputacion de Datos Indicador'!AL204&lt;&gt;"",1,0))</f>
        <v>0</v>
      </c>
      <c r="AM203" s="204">
        <f t="shared" si="6"/>
        <v>1</v>
      </c>
      <c r="AN203" s="44">
        <f t="shared" si="7"/>
        <v>2.8571428571428571E-2</v>
      </c>
    </row>
    <row r="204" spans="1:40" x14ac:dyDescent="0.25">
      <c r="A204" s="130" t="s">
        <v>56</v>
      </c>
      <c r="B204" s="139" t="s">
        <v>73</v>
      </c>
      <c r="C204" s="140">
        <v>1317</v>
      </c>
      <c r="D204" s="135">
        <f>IF('Datos de Indicador'!D205="No Dato",1,IF('Imputacion de Datos Indicador'!D205&lt;&gt;"",1,0))</f>
        <v>0</v>
      </c>
      <c r="E204" s="135">
        <f>IF('Datos de Indicador'!E205="No Dato",1,IF('Imputacion de Datos Indicador'!E205&lt;&gt;"",1,0))</f>
        <v>0</v>
      </c>
      <c r="F204" s="135">
        <f>IF('Datos de Indicador'!F205="No Dato",1,IF('Imputacion de Datos Indicador'!F205&lt;&gt;"",1,0))</f>
        <v>0</v>
      </c>
      <c r="G204" s="135">
        <f>IF('Datos de Indicador'!G205="No Dato",1,IF('Imputacion de Datos Indicador'!G205&lt;&gt;"",1,0))</f>
        <v>0</v>
      </c>
      <c r="H204" s="135">
        <f>IF('Datos de Indicador'!H205="No Dato",1,IF('Imputacion de Datos Indicador'!H205&lt;&gt;"",1,0))</f>
        <v>0</v>
      </c>
      <c r="I204" s="135">
        <f>IF('Datos de Indicador'!I205="No Dato",1,IF('Imputacion de Datos Indicador'!I205&lt;&gt;"",1,0))</f>
        <v>0</v>
      </c>
      <c r="J204" s="135">
        <f>IF('Datos de Indicador'!J205="No Dato",1,IF('Imputacion de Datos Indicador'!J205&lt;&gt;"",1,0))</f>
        <v>0</v>
      </c>
      <c r="K204" s="135">
        <f>IF('Datos de Indicador'!K205="No Dato",1,IF('Imputacion de Datos Indicador'!K205&lt;&gt;"",1,0))</f>
        <v>0</v>
      </c>
      <c r="L204" s="135">
        <f>IF('Datos de Indicador'!L205="No Dato",1,IF('Imputacion de Datos Indicador'!L205&lt;&gt;"",1,0))</f>
        <v>0</v>
      </c>
      <c r="M204" s="135">
        <f>IF('Datos de Indicador'!M205="No Dato",1,IF('Imputacion de Datos Indicador'!M205&lt;&gt;"",1,0))</f>
        <v>0</v>
      </c>
      <c r="N204" s="135">
        <f>IF('Datos de Indicador'!N205="No Dato",1,IF('Imputacion de Datos Indicador'!N205&lt;&gt;"",1,0))</f>
        <v>0</v>
      </c>
      <c r="O204" s="135">
        <f>IF('Datos de Indicador'!O205="No Dato",1,IF('Imputacion de Datos Indicador'!O205&lt;&gt;"",1,0))</f>
        <v>0</v>
      </c>
      <c r="P204" s="135">
        <f>IF('Datos de Indicador'!P205="No Dato",1,IF('Imputacion de Datos Indicador'!P205&lt;&gt;"",1,0))</f>
        <v>0</v>
      </c>
      <c r="Q204" s="135">
        <f>IF('Datos de Indicador'!Q205="No Dato",1,IF('Imputacion de Datos Indicador'!Q205&lt;&gt;"",1,0))</f>
        <v>1</v>
      </c>
      <c r="R204" s="135">
        <f>IF('Datos de Indicador'!R205="No Dato",1,IF('Imputacion de Datos Indicador'!R205&lt;&gt;"",1,0))</f>
        <v>0</v>
      </c>
      <c r="S204" s="135">
        <f>IF('Datos de Indicador'!S205="No Dato",1,IF('Imputacion de Datos Indicador'!S205&lt;&gt;"",1,0))</f>
        <v>0</v>
      </c>
      <c r="T204" s="135">
        <f>IF('Datos de Indicador'!T205="No Dato",1,IF('Imputacion de Datos Indicador'!T205&lt;&gt;"",1,0))</f>
        <v>0</v>
      </c>
      <c r="U204" s="135">
        <f>IF('Datos de Indicador'!U205="No Dato",1,IF('Imputacion de Datos Indicador'!U205&lt;&gt;"",1,0))</f>
        <v>0</v>
      </c>
      <c r="V204" s="135">
        <f>IF('Datos de Indicador'!V205="No Dato",1,IF('Imputacion de Datos Indicador'!V205&lt;&gt;"",1,0))</f>
        <v>0</v>
      </c>
      <c r="W204" s="135">
        <f>IF('Datos de Indicador'!W205="No Dato",1,IF('Imputacion de Datos Indicador'!W205&lt;&gt;"",1,0))</f>
        <v>0</v>
      </c>
      <c r="X204" s="135">
        <f>IF('Datos de Indicador'!X205="No Dato",1,IF('Imputacion de Datos Indicador'!X205&lt;&gt;"",1,0))</f>
        <v>0</v>
      </c>
      <c r="Y204" s="135">
        <f>IF('Datos de Indicador'!Y205="No Dato",1,IF('Imputacion de Datos Indicador'!Y205&lt;&gt;"",1,0))</f>
        <v>0</v>
      </c>
      <c r="Z204" s="135">
        <f>IF('Datos de Indicador'!Z205="No Dato",1,IF('Imputacion de Datos Indicador'!Z205&lt;&gt;"",1,0))</f>
        <v>0</v>
      </c>
      <c r="AA204" s="135">
        <f>IF('Datos de Indicador'!AA205="No Dato",1,IF('Imputacion de Datos Indicador'!AA205&lt;&gt;"",1,0))</f>
        <v>0</v>
      </c>
      <c r="AB204" s="135">
        <f>IF('Datos de Indicador'!AB205="No Dato",1,IF('Imputacion de Datos Indicador'!AB205&lt;&gt;"",1,0))</f>
        <v>0</v>
      </c>
      <c r="AC204" s="135">
        <f>IF('Datos de Indicador'!AC205="No Dato",1,IF('Imputacion de Datos Indicador'!AC205&lt;&gt;"",1,0))</f>
        <v>0</v>
      </c>
      <c r="AD204" s="135">
        <f>IF('Datos de Indicador'!AD205="No Dato",1,IF('Imputacion de Datos Indicador'!AD205&lt;&gt;"",1,0))</f>
        <v>0</v>
      </c>
      <c r="AE204" s="135">
        <f>IF('Datos de Indicador'!AE205="No Dato",1,IF('Imputacion de Datos Indicador'!AE205&lt;&gt;"",1,0))</f>
        <v>0</v>
      </c>
      <c r="AF204" s="135">
        <f>IF('Datos de Indicador'!AF205="No Dato",1,IF('Imputacion de Datos Indicador'!AF205&lt;&gt;"",1,0))</f>
        <v>0</v>
      </c>
      <c r="AG204" s="135">
        <f>IF('Datos de Indicador'!AG205="No Dato",1,IF('Imputacion de Datos Indicador'!AG205&lt;&gt;"",1,0))</f>
        <v>0</v>
      </c>
      <c r="AH204" s="135">
        <f>IF('Datos de Indicador'!AH205="No Dato",1,IF('Imputacion de Datos Indicador'!AH205&lt;&gt;"",1,0))</f>
        <v>0</v>
      </c>
      <c r="AI204" s="135">
        <f>IF('Datos de Indicador'!AI205="No Dato",1,IF('Imputacion de Datos Indicador'!AI205&lt;&gt;"",1,0))</f>
        <v>0</v>
      </c>
      <c r="AJ204" s="135">
        <f>IF('Datos de Indicador'!AJ205="No Dato",1,IF('Imputacion de Datos Indicador'!AJ205&lt;&gt;"",1,0))</f>
        <v>0</v>
      </c>
      <c r="AK204" s="135">
        <f>IF('Datos de Indicador'!AK205="No Dato",1,IF('Imputacion de Datos Indicador'!AK205&lt;&gt;"",1,0))</f>
        <v>0</v>
      </c>
      <c r="AL204" s="135">
        <f>IF('Datos de Indicador'!AL205="No Dato",1,IF('Imputacion de Datos Indicador'!AL205&lt;&gt;"",1,0))</f>
        <v>0</v>
      </c>
      <c r="AM204" s="204">
        <f t="shared" si="6"/>
        <v>1</v>
      </c>
      <c r="AN204" s="44">
        <f t="shared" si="7"/>
        <v>2.8571428571428571E-2</v>
      </c>
    </row>
    <row r="205" spans="1:40" x14ac:dyDescent="0.25">
      <c r="A205" s="130" t="s">
        <v>56</v>
      </c>
      <c r="B205" s="139" t="s">
        <v>74</v>
      </c>
      <c r="C205" s="140">
        <v>1318</v>
      </c>
      <c r="D205" s="135">
        <f>IF('Datos de Indicador'!D206="No Dato",1,IF('Imputacion de Datos Indicador'!D206&lt;&gt;"",1,0))</f>
        <v>0</v>
      </c>
      <c r="E205" s="135">
        <f>IF('Datos de Indicador'!E206="No Dato",1,IF('Imputacion de Datos Indicador'!E206&lt;&gt;"",1,0))</f>
        <v>1</v>
      </c>
      <c r="F205" s="135">
        <f>IF('Datos de Indicador'!F206="No Dato",1,IF('Imputacion de Datos Indicador'!F206&lt;&gt;"",1,0))</f>
        <v>0</v>
      </c>
      <c r="G205" s="135">
        <f>IF('Datos de Indicador'!G206="No Dato",1,IF('Imputacion de Datos Indicador'!G206&lt;&gt;"",1,0))</f>
        <v>0</v>
      </c>
      <c r="H205" s="135">
        <f>IF('Datos de Indicador'!H206="No Dato",1,IF('Imputacion de Datos Indicador'!H206&lt;&gt;"",1,0))</f>
        <v>0</v>
      </c>
      <c r="I205" s="135">
        <f>IF('Datos de Indicador'!I206="No Dato",1,IF('Imputacion de Datos Indicador'!I206&lt;&gt;"",1,0))</f>
        <v>0</v>
      </c>
      <c r="J205" s="135">
        <f>IF('Datos de Indicador'!J206="No Dato",1,IF('Imputacion de Datos Indicador'!J206&lt;&gt;"",1,0))</f>
        <v>0</v>
      </c>
      <c r="K205" s="135">
        <f>IF('Datos de Indicador'!K206="No Dato",1,IF('Imputacion de Datos Indicador'!K206&lt;&gt;"",1,0))</f>
        <v>0</v>
      </c>
      <c r="L205" s="135">
        <f>IF('Datos de Indicador'!L206="No Dato",1,IF('Imputacion de Datos Indicador'!L206&lt;&gt;"",1,0))</f>
        <v>0</v>
      </c>
      <c r="M205" s="135">
        <f>IF('Datos de Indicador'!M206="No Dato",1,IF('Imputacion de Datos Indicador'!M206&lt;&gt;"",1,0))</f>
        <v>0</v>
      </c>
      <c r="N205" s="135">
        <f>IF('Datos de Indicador'!N206="No Dato",1,IF('Imputacion de Datos Indicador'!N206&lt;&gt;"",1,0))</f>
        <v>0</v>
      </c>
      <c r="O205" s="135">
        <f>IF('Datos de Indicador'!O206="No Dato",1,IF('Imputacion de Datos Indicador'!O206&lt;&gt;"",1,0))</f>
        <v>0</v>
      </c>
      <c r="P205" s="135">
        <f>IF('Datos de Indicador'!P206="No Dato",1,IF('Imputacion de Datos Indicador'!P206&lt;&gt;"",1,0))</f>
        <v>0</v>
      </c>
      <c r="Q205" s="135">
        <f>IF('Datos de Indicador'!Q206="No Dato",1,IF('Imputacion de Datos Indicador'!Q206&lt;&gt;"",1,0))</f>
        <v>1</v>
      </c>
      <c r="R205" s="135">
        <f>IF('Datos de Indicador'!R206="No Dato",1,IF('Imputacion de Datos Indicador'!R206&lt;&gt;"",1,0))</f>
        <v>0</v>
      </c>
      <c r="S205" s="135">
        <f>IF('Datos de Indicador'!S206="No Dato",1,IF('Imputacion de Datos Indicador'!S206&lt;&gt;"",1,0))</f>
        <v>0</v>
      </c>
      <c r="T205" s="135">
        <f>IF('Datos de Indicador'!T206="No Dato",1,IF('Imputacion de Datos Indicador'!T206&lt;&gt;"",1,0))</f>
        <v>0</v>
      </c>
      <c r="U205" s="135">
        <f>IF('Datos de Indicador'!U206="No Dato",1,IF('Imputacion de Datos Indicador'!U206&lt;&gt;"",1,0))</f>
        <v>0</v>
      </c>
      <c r="V205" s="135">
        <f>IF('Datos de Indicador'!V206="No Dato",1,IF('Imputacion de Datos Indicador'!V206&lt;&gt;"",1,0))</f>
        <v>0</v>
      </c>
      <c r="W205" s="135">
        <f>IF('Datos de Indicador'!W206="No Dato",1,IF('Imputacion de Datos Indicador'!W206&lt;&gt;"",1,0))</f>
        <v>0</v>
      </c>
      <c r="X205" s="135">
        <f>IF('Datos de Indicador'!X206="No Dato",1,IF('Imputacion de Datos Indicador'!X206&lt;&gt;"",1,0))</f>
        <v>0</v>
      </c>
      <c r="Y205" s="135">
        <f>IF('Datos de Indicador'!Y206="No Dato",1,IF('Imputacion de Datos Indicador'!Y206&lt;&gt;"",1,0))</f>
        <v>0</v>
      </c>
      <c r="Z205" s="135">
        <f>IF('Datos de Indicador'!Z206="No Dato",1,IF('Imputacion de Datos Indicador'!Z206&lt;&gt;"",1,0))</f>
        <v>0</v>
      </c>
      <c r="AA205" s="135">
        <f>IF('Datos de Indicador'!AA206="No Dato",1,IF('Imputacion de Datos Indicador'!AA206&lt;&gt;"",1,0))</f>
        <v>0</v>
      </c>
      <c r="AB205" s="135">
        <f>IF('Datos de Indicador'!AB206="No Dato",1,IF('Imputacion de Datos Indicador'!AB206&lt;&gt;"",1,0))</f>
        <v>0</v>
      </c>
      <c r="AC205" s="135">
        <f>IF('Datos de Indicador'!AC206="No Dato",1,IF('Imputacion de Datos Indicador'!AC206&lt;&gt;"",1,0))</f>
        <v>0</v>
      </c>
      <c r="AD205" s="135">
        <f>IF('Datos de Indicador'!AD206="No Dato",1,IF('Imputacion de Datos Indicador'!AD206&lt;&gt;"",1,0))</f>
        <v>0</v>
      </c>
      <c r="AE205" s="135">
        <f>IF('Datos de Indicador'!AE206="No Dato",1,IF('Imputacion de Datos Indicador'!AE206&lt;&gt;"",1,0))</f>
        <v>0</v>
      </c>
      <c r="AF205" s="135">
        <f>IF('Datos de Indicador'!AF206="No Dato",1,IF('Imputacion de Datos Indicador'!AF206&lt;&gt;"",1,0))</f>
        <v>0</v>
      </c>
      <c r="AG205" s="135">
        <f>IF('Datos de Indicador'!AG206="No Dato",1,IF('Imputacion de Datos Indicador'!AG206&lt;&gt;"",1,0))</f>
        <v>0</v>
      </c>
      <c r="AH205" s="135">
        <f>IF('Datos de Indicador'!AH206="No Dato",1,IF('Imputacion de Datos Indicador'!AH206&lt;&gt;"",1,0))</f>
        <v>0</v>
      </c>
      <c r="AI205" s="135">
        <f>IF('Datos de Indicador'!AI206="No Dato",1,IF('Imputacion de Datos Indicador'!AI206&lt;&gt;"",1,0))</f>
        <v>0</v>
      </c>
      <c r="AJ205" s="135">
        <f>IF('Datos de Indicador'!AJ206="No Dato",1,IF('Imputacion de Datos Indicador'!AJ206&lt;&gt;"",1,0))</f>
        <v>0</v>
      </c>
      <c r="AK205" s="135">
        <f>IF('Datos de Indicador'!AK206="No Dato",1,IF('Imputacion de Datos Indicador'!AK206&lt;&gt;"",1,0))</f>
        <v>0</v>
      </c>
      <c r="AL205" s="135">
        <f>IF('Datos de Indicador'!AL206="No Dato",1,IF('Imputacion de Datos Indicador'!AL206&lt;&gt;"",1,0))</f>
        <v>0</v>
      </c>
      <c r="AM205" s="204">
        <f t="shared" si="6"/>
        <v>2</v>
      </c>
      <c r="AN205" s="44">
        <f t="shared" si="7"/>
        <v>5.7142857142857141E-2</v>
      </c>
    </row>
    <row r="206" spans="1:40" x14ac:dyDescent="0.25">
      <c r="A206" s="130" t="s">
        <v>56</v>
      </c>
      <c r="B206" s="139" t="s">
        <v>75</v>
      </c>
      <c r="C206" s="140">
        <v>1319</v>
      </c>
      <c r="D206" s="135">
        <f>IF('Datos de Indicador'!D207="No Dato",1,IF('Imputacion de Datos Indicador'!D207&lt;&gt;"",1,0))</f>
        <v>0</v>
      </c>
      <c r="E206" s="135">
        <f>IF('Datos de Indicador'!E207="No Dato",1,IF('Imputacion de Datos Indicador'!E207&lt;&gt;"",1,0))</f>
        <v>0</v>
      </c>
      <c r="F206" s="135">
        <f>IF('Datos de Indicador'!F207="No Dato",1,IF('Imputacion de Datos Indicador'!F207&lt;&gt;"",1,0))</f>
        <v>0</v>
      </c>
      <c r="G206" s="135">
        <f>IF('Datos de Indicador'!G207="No Dato",1,IF('Imputacion de Datos Indicador'!G207&lt;&gt;"",1,0))</f>
        <v>0</v>
      </c>
      <c r="H206" s="135">
        <f>IF('Datos de Indicador'!H207="No Dato",1,IF('Imputacion de Datos Indicador'!H207&lt;&gt;"",1,0))</f>
        <v>0</v>
      </c>
      <c r="I206" s="135">
        <f>IF('Datos de Indicador'!I207="No Dato",1,IF('Imputacion de Datos Indicador'!I207&lt;&gt;"",1,0))</f>
        <v>0</v>
      </c>
      <c r="J206" s="135">
        <f>IF('Datos de Indicador'!J207="No Dato",1,IF('Imputacion de Datos Indicador'!J207&lt;&gt;"",1,0))</f>
        <v>0</v>
      </c>
      <c r="K206" s="135">
        <f>IF('Datos de Indicador'!K207="No Dato",1,IF('Imputacion de Datos Indicador'!K207&lt;&gt;"",1,0))</f>
        <v>0</v>
      </c>
      <c r="L206" s="135">
        <f>IF('Datos de Indicador'!L207="No Dato",1,IF('Imputacion de Datos Indicador'!L207&lt;&gt;"",1,0))</f>
        <v>0</v>
      </c>
      <c r="M206" s="135">
        <f>IF('Datos de Indicador'!M207="No Dato",1,IF('Imputacion de Datos Indicador'!M207&lt;&gt;"",1,0))</f>
        <v>0</v>
      </c>
      <c r="N206" s="135">
        <f>IF('Datos de Indicador'!N207="No Dato",1,IF('Imputacion de Datos Indicador'!N207&lt;&gt;"",1,0))</f>
        <v>0</v>
      </c>
      <c r="O206" s="135">
        <f>IF('Datos de Indicador'!O207="No Dato",1,IF('Imputacion de Datos Indicador'!O207&lt;&gt;"",1,0))</f>
        <v>0</v>
      </c>
      <c r="P206" s="135">
        <f>IF('Datos de Indicador'!P207="No Dato",1,IF('Imputacion de Datos Indicador'!P207&lt;&gt;"",1,0))</f>
        <v>0</v>
      </c>
      <c r="Q206" s="135">
        <f>IF('Datos de Indicador'!Q207="No Dato",1,IF('Imputacion de Datos Indicador'!Q207&lt;&gt;"",1,0))</f>
        <v>1</v>
      </c>
      <c r="R206" s="135">
        <f>IF('Datos de Indicador'!R207="No Dato",1,IF('Imputacion de Datos Indicador'!R207&lt;&gt;"",1,0))</f>
        <v>0</v>
      </c>
      <c r="S206" s="135">
        <f>IF('Datos de Indicador'!S207="No Dato",1,IF('Imputacion de Datos Indicador'!S207&lt;&gt;"",1,0))</f>
        <v>0</v>
      </c>
      <c r="T206" s="135">
        <f>IF('Datos de Indicador'!T207="No Dato",1,IF('Imputacion de Datos Indicador'!T207&lt;&gt;"",1,0))</f>
        <v>0</v>
      </c>
      <c r="U206" s="135">
        <f>IF('Datos de Indicador'!U207="No Dato",1,IF('Imputacion de Datos Indicador'!U207&lt;&gt;"",1,0))</f>
        <v>0</v>
      </c>
      <c r="V206" s="135">
        <f>IF('Datos de Indicador'!V207="No Dato",1,IF('Imputacion de Datos Indicador'!V207&lt;&gt;"",1,0))</f>
        <v>0</v>
      </c>
      <c r="W206" s="135">
        <f>IF('Datos de Indicador'!W207="No Dato",1,IF('Imputacion de Datos Indicador'!W207&lt;&gt;"",1,0))</f>
        <v>0</v>
      </c>
      <c r="X206" s="135">
        <f>IF('Datos de Indicador'!X207="No Dato",1,IF('Imputacion de Datos Indicador'!X207&lt;&gt;"",1,0))</f>
        <v>0</v>
      </c>
      <c r="Y206" s="135">
        <f>IF('Datos de Indicador'!Y207="No Dato",1,IF('Imputacion de Datos Indicador'!Y207&lt;&gt;"",1,0))</f>
        <v>0</v>
      </c>
      <c r="Z206" s="135">
        <f>IF('Datos de Indicador'!Z207="No Dato",1,IF('Imputacion de Datos Indicador'!Z207&lt;&gt;"",1,0))</f>
        <v>0</v>
      </c>
      <c r="AA206" s="135">
        <f>IF('Datos de Indicador'!AA207="No Dato",1,IF('Imputacion de Datos Indicador'!AA207&lt;&gt;"",1,0))</f>
        <v>0</v>
      </c>
      <c r="AB206" s="135">
        <f>IF('Datos de Indicador'!AB207="No Dato",1,IF('Imputacion de Datos Indicador'!AB207&lt;&gt;"",1,0))</f>
        <v>0</v>
      </c>
      <c r="AC206" s="135">
        <f>IF('Datos de Indicador'!AC207="No Dato",1,IF('Imputacion de Datos Indicador'!AC207&lt;&gt;"",1,0))</f>
        <v>0</v>
      </c>
      <c r="AD206" s="135">
        <f>IF('Datos de Indicador'!AD207="No Dato",1,IF('Imputacion de Datos Indicador'!AD207&lt;&gt;"",1,0))</f>
        <v>0</v>
      </c>
      <c r="AE206" s="135">
        <f>IF('Datos de Indicador'!AE207="No Dato",1,IF('Imputacion de Datos Indicador'!AE207&lt;&gt;"",1,0))</f>
        <v>0</v>
      </c>
      <c r="AF206" s="135">
        <f>IF('Datos de Indicador'!AF207="No Dato",1,IF('Imputacion de Datos Indicador'!AF207&lt;&gt;"",1,0))</f>
        <v>0</v>
      </c>
      <c r="AG206" s="135">
        <f>IF('Datos de Indicador'!AG207="No Dato",1,IF('Imputacion de Datos Indicador'!AG207&lt;&gt;"",1,0))</f>
        <v>0</v>
      </c>
      <c r="AH206" s="135">
        <f>IF('Datos de Indicador'!AH207="No Dato",1,IF('Imputacion de Datos Indicador'!AH207&lt;&gt;"",1,0))</f>
        <v>0</v>
      </c>
      <c r="AI206" s="135">
        <f>IF('Datos de Indicador'!AI207="No Dato",1,IF('Imputacion de Datos Indicador'!AI207&lt;&gt;"",1,0))</f>
        <v>0</v>
      </c>
      <c r="AJ206" s="135">
        <f>IF('Datos de Indicador'!AJ207="No Dato",1,IF('Imputacion de Datos Indicador'!AJ207&lt;&gt;"",1,0))</f>
        <v>0</v>
      </c>
      <c r="AK206" s="135">
        <f>IF('Datos de Indicador'!AK207="No Dato",1,IF('Imputacion de Datos Indicador'!AK207&lt;&gt;"",1,0))</f>
        <v>0</v>
      </c>
      <c r="AL206" s="135">
        <f>IF('Datos de Indicador'!AL207="No Dato",1,IF('Imputacion de Datos Indicador'!AL207&lt;&gt;"",1,0))</f>
        <v>0</v>
      </c>
      <c r="AM206" s="204">
        <f t="shared" si="6"/>
        <v>1</v>
      </c>
      <c r="AN206" s="44">
        <f t="shared" si="7"/>
        <v>2.8571428571428571E-2</v>
      </c>
    </row>
    <row r="207" spans="1:40" x14ac:dyDescent="0.25">
      <c r="A207" s="130" t="s">
        <v>56</v>
      </c>
      <c r="B207" s="139" t="s">
        <v>76</v>
      </c>
      <c r="C207" s="140">
        <v>1320</v>
      </c>
      <c r="D207" s="135">
        <f>IF('Datos de Indicador'!D208="No Dato",1,IF('Imputacion de Datos Indicador'!D208&lt;&gt;"",1,0))</f>
        <v>0</v>
      </c>
      <c r="E207" s="135">
        <f>IF('Datos de Indicador'!E208="No Dato",1,IF('Imputacion de Datos Indicador'!E208&lt;&gt;"",1,0))</f>
        <v>0</v>
      </c>
      <c r="F207" s="135">
        <f>IF('Datos de Indicador'!F208="No Dato",1,IF('Imputacion de Datos Indicador'!F208&lt;&gt;"",1,0))</f>
        <v>0</v>
      </c>
      <c r="G207" s="135">
        <f>IF('Datos de Indicador'!G208="No Dato",1,IF('Imputacion de Datos Indicador'!G208&lt;&gt;"",1,0))</f>
        <v>0</v>
      </c>
      <c r="H207" s="135">
        <f>IF('Datos de Indicador'!H208="No Dato",1,IF('Imputacion de Datos Indicador'!H208&lt;&gt;"",1,0))</f>
        <v>0</v>
      </c>
      <c r="I207" s="135">
        <f>IF('Datos de Indicador'!I208="No Dato",1,IF('Imputacion de Datos Indicador'!I208&lt;&gt;"",1,0))</f>
        <v>0</v>
      </c>
      <c r="J207" s="135">
        <f>IF('Datos de Indicador'!J208="No Dato",1,IF('Imputacion de Datos Indicador'!J208&lt;&gt;"",1,0))</f>
        <v>0</v>
      </c>
      <c r="K207" s="135">
        <f>IF('Datos de Indicador'!K208="No Dato",1,IF('Imputacion de Datos Indicador'!K208&lt;&gt;"",1,0))</f>
        <v>0</v>
      </c>
      <c r="L207" s="135">
        <f>IF('Datos de Indicador'!L208="No Dato",1,IF('Imputacion de Datos Indicador'!L208&lt;&gt;"",1,0))</f>
        <v>0</v>
      </c>
      <c r="M207" s="135">
        <f>IF('Datos de Indicador'!M208="No Dato",1,IF('Imputacion de Datos Indicador'!M208&lt;&gt;"",1,0))</f>
        <v>0</v>
      </c>
      <c r="N207" s="135">
        <f>IF('Datos de Indicador'!N208="No Dato",1,IF('Imputacion de Datos Indicador'!N208&lt;&gt;"",1,0))</f>
        <v>0</v>
      </c>
      <c r="O207" s="135">
        <f>IF('Datos de Indicador'!O208="No Dato",1,IF('Imputacion de Datos Indicador'!O208&lt;&gt;"",1,0))</f>
        <v>0</v>
      </c>
      <c r="P207" s="135">
        <f>IF('Datos de Indicador'!P208="No Dato",1,IF('Imputacion de Datos Indicador'!P208&lt;&gt;"",1,0))</f>
        <v>0</v>
      </c>
      <c r="Q207" s="135">
        <f>IF('Datos de Indicador'!Q208="No Dato",1,IF('Imputacion de Datos Indicador'!Q208&lt;&gt;"",1,0))</f>
        <v>0</v>
      </c>
      <c r="R207" s="135">
        <f>IF('Datos de Indicador'!R208="No Dato",1,IF('Imputacion de Datos Indicador'!R208&lt;&gt;"",1,0))</f>
        <v>0</v>
      </c>
      <c r="S207" s="135">
        <f>IF('Datos de Indicador'!S208="No Dato",1,IF('Imputacion de Datos Indicador'!S208&lt;&gt;"",1,0))</f>
        <v>0</v>
      </c>
      <c r="T207" s="135">
        <f>IF('Datos de Indicador'!T208="No Dato",1,IF('Imputacion de Datos Indicador'!T208&lt;&gt;"",1,0))</f>
        <v>0</v>
      </c>
      <c r="U207" s="135">
        <f>IF('Datos de Indicador'!U208="No Dato",1,IF('Imputacion de Datos Indicador'!U208&lt;&gt;"",1,0))</f>
        <v>0</v>
      </c>
      <c r="V207" s="135">
        <f>IF('Datos de Indicador'!V208="No Dato",1,IF('Imputacion de Datos Indicador'!V208&lt;&gt;"",1,0))</f>
        <v>0</v>
      </c>
      <c r="W207" s="135">
        <f>IF('Datos de Indicador'!W208="No Dato",1,IF('Imputacion de Datos Indicador'!W208&lt;&gt;"",1,0))</f>
        <v>0</v>
      </c>
      <c r="X207" s="135">
        <f>IF('Datos de Indicador'!X208="No Dato",1,IF('Imputacion de Datos Indicador'!X208&lt;&gt;"",1,0))</f>
        <v>0</v>
      </c>
      <c r="Y207" s="135">
        <f>IF('Datos de Indicador'!Y208="No Dato",1,IF('Imputacion de Datos Indicador'!Y208&lt;&gt;"",1,0))</f>
        <v>0</v>
      </c>
      <c r="Z207" s="135">
        <f>IF('Datos de Indicador'!Z208="No Dato",1,IF('Imputacion de Datos Indicador'!Z208&lt;&gt;"",1,0))</f>
        <v>0</v>
      </c>
      <c r="AA207" s="135">
        <f>IF('Datos de Indicador'!AA208="No Dato",1,IF('Imputacion de Datos Indicador'!AA208&lt;&gt;"",1,0))</f>
        <v>0</v>
      </c>
      <c r="AB207" s="135">
        <f>IF('Datos de Indicador'!AB208="No Dato",1,IF('Imputacion de Datos Indicador'!AB208&lt;&gt;"",1,0))</f>
        <v>0</v>
      </c>
      <c r="AC207" s="135">
        <f>IF('Datos de Indicador'!AC208="No Dato",1,IF('Imputacion de Datos Indicador'!AC208&lt;&gt;"",1,0))</f>
        <v>0</v>
      </c>
      <c r="AD207" s="135">
        <f>IF('Datos de Indicador'!AD208="No Dato",1,IF('Imputacion de Datos Indicador'!AD208&lt;&gt;"",1,0))</f>
        <v>0</v>
      </c>
      <c r="AE207" s="135">
        <f>IF('Datos de Indicador'!AE208="No Dato",1,IF('Imputacion de Datos Indicador'!AE208&lt;&gt;"",1,0))</f>
        <v>0</v>
      </c>
      <c r="AF207" s="135">
        <f>IF('Datos de Indicador'!AF208="No Dato",1,IF('Imputacion de Datos Indicador'!AF208&lt;&gt;"",1,0))</f>
        <v>0</v>
      </c>
      <c r="AG207" s="135">
        <f>IF('Datos de Indicador'!AG208="No Dato",1,IF('Imputacion de Datos Indicador'!AG208&lt;&gt;"",1,0))</f>
        <v>0</v>
      </c>
      <c r="AH207" s="135">
        <f>IF('Datos de Indicador'!AH208="No Dato",1,IF('Imputacion de Datos Indicador'!AH208&lt;&gt;"",1,0))</f>
        <v>0</v>
      </c>
      <c r="AI207" s="135">
        <f>IF('Datos de Indicador'!AI208="No Dato",1,IF('Imputacion de Datos Indicador'!AI208&lt;&gt;"",1,0))</f>
        <v>0</v>
      </c>
      <c r="AJ207" s="135">
        <f>IF('Datos de Indicador'!AJ208="No Dato",1,IF('Imputacion de Datos Indicador'!AJ208&lt;&gt;"",1,0))</f>
        <v>0</v>
      </c>
      <c r="AK207" s="135">
        <f>IF('Datos de Indicador'!AK208="No Dato",1,IF('Imputacion de Datos Indicador'!AK208&lt;&gt;"",1,0))</f>
        <v>0</v>
      </c>
      <c r="AL207" s="135">
        <f>IF('Datos de Indicador'!AL208="No Dato",1,IF('Imputacion de Datos Indicador'!AL208&lt;&gt;"",1,0))</f>
        <v>0</v>
      </c>
      <c r="AM207" s="204">
        <f t="shared" si="6"/>
        <v>0</v>
      </c>
      <c r="AN207" s="44">
        <f t="shared" si="7"/>
        <v>0</v>
      </c>
    </row>
    <row r="208" spans="1:40" x14ac:dyDescent="0.25">
      <c r="A208" s="130" t="s">
        <v>56</v>
      </c>
      <c r="B208" s="139" t="s">
        <v>77</v>
      </c>
      <c r="C208" s="140">
        <v>1321</v>
      </c>
      <c r="D208" s="135">
        <f>IF('Datos de Indicador'!D209="No Dato",1,IF('Imputacion de Datos Indicador'!D209&lt;&gt;"",1,0))</f>
        <v>0</v>
      </c>
      <c r="E208" s="135">
        <f>IF('Datos de Indicador'!E209="No Dato",1,IF('Imputacion de Datos Indicador'!E209&lt;&gt;"",1,0))</f>
        <v>0</v>
      </c>
      <c r="F208" s="135">
        <f>IF('Datos de Indicador'!F209="No Dato",1,IF('Imputacion de Datos Indicador'!F209&lt;&gt;"",1,0))</f>
        <v>0</v>
      </c>
      <c r="G208" s="135">
        <f>IF('Datos de Indicador'!G209="No Dato",1,IF('Imputacion de Datos Indicador'!G209&lt;&gt;"",1,0))</f>
        <v>0</v>
      </c>
      <c r="H208" s="135">
        <f>IF('Datos de Indicador'!H209="No Dato",1,IF('Imputacion de Datos Indicador'!H209&lt;&gt;"",1,0))</f>
        <v>0</v>
      </c>
      <c r="I208" s="135">
        <f>IF('Datos de Indicador'!I209="No Dato",1,IF('Imputacion de Datos Indicador'!I209&lt;&gt;"",1,0))</f>
        <v>0</v>
      </c>
      <c r="J208" s="135">
        <f>IF('Datos de Indicador'!J209="No Dato",1,IF('Imputacion de Datos Indicador'!J209&lt;&gt;"",1,0))</f>
        <v>0</v>
      </c>
      <c r="K208" s="135">
        <f>IF('Datos de Indicador'!K209="No Dato",1,IF('Imputacion de Datos Indicador'!K209&lt;&gt;"",1,0))</f>
        <v>0</v>
      </c>
      <c r="L208" s="135">
        <f>IF('Datos de Indicador'!L209="No Dato",1,IF('Imputacion de Datos Indicador'!L209&lt;&gt;"",1,0))</f>
        <v>0</v>
      </c>
      <c r="M208" s="135">
        <f>IF('Datos de Indicador'!M209="No Dato",1,IF('Imputacion de Datos Indicador'!M209&lt;&gt;"",1,0))</f>
        <v>0</v>
      </c>
      <c r="N208" s="135">
        <f>IF('Datos de Indicador'!N209="No Dato",1,IF('Imputacion de Datos Indicador'!N209&lt;&gt;"",1,0))</f>
        <v>0</v>
      </c>
      <c r="O208" s="135">
        <f>IF('Datos de Indicador'!O209="No Dato",1,IF('Imputacion de Datos Indicador'!O209&lt;&gt;"",1,0))</f>
        <v>0</v>
      </c>
      <c r="P208" s="135">
        <f>IF('Datos de Indicador'!P209="No Dato",1,IF('Imputacion de Datos Indicador'!P209&lt;&gt;"",1,0))</f>
        <v>0</v>
      </c>
      <c r="Q208" s="135">
        <f>IF('Datos de Indicador'!Q209="No Dato",1,IF('Imputacion de Datos Indicador'!Q209&lt;&gt;"",1,0))</f>
        <v>1</v>
      </c>
      <c r="R208" s="135">
        <f>IF('Datos de Indicador'!R209="No Dato",1,IF('Imputacion de Datos Indicador'!R209&lt;&gt;"",1,0))</f>
        <v>0</v>
      </c>
      <c r="S208" s="135">
        <f>IF('Datos de Indicador'!S209="No Dato",1,IF('Imputacion de Datos Indicador'!S209&lt;&gt;"",1,0))</f>
        <v>0</v>
      </c>
      <c r="T208" s="135">
        <f>IF('Datos de Indicador'!T209="No Dato",1,IF('Imputacion de Datos Indicador'!T209&lt;&gt;"",1,0))</f>
        <v>0</v>
      </c>
      <c r="U208" s="135">
        <f>IF('Datos de Indicador'!U209="No Dato",1,IF('Imputacion de Datos Indicador'!U209&lt;&gt;"",1,0))</f>
        <v>0</v>
      </c>
      <c r="V208" s="135">
        <f>IF('Datos de Indicador'!V209="No Dato",1,IF('Imputacion de Datos Indicador'!V209&lt;&gt;"",1,0))</f>
        <v>0</v>
      </c>
      <c r="W208" s="135">
        <f>IF('Datos de Indicador'!W209="No Dato",1,IF('Imputacion de Datos Indicador'!W209&lt;&gt;"",1,0))</f>
        <v>0</v>
      </c>
      <c r="X208" s="135">
        <f>IF('Datos de Indicador'!X209="No Dato",1,IF('Imputacion de Datos Indicador'!X209&lt;&gt;"",1,0))</f>
        <v>0</v>
      </c>
      <c r="Y208" s="135">
        <f>IF('Datos de Indicador'!Y209="No Dato",1,IF('Imputacion de Datos Indicador'!Y209&lt;&gt;"",1,0))</f>
        <v>0</v>
      </c>
      <c r="Z208" s="135">
        <f>IF('Datos de Indicador'!Z209="No Dato",1,IF('Imputacion de Datos Indicador'!Z209&lt;&gt;"",1,0))</f>
        <v>0</v>
      </c>
      <c r="AA208" s="135">
        <f>IF('Datos de Indicador'!AA209="No Dato",1,IF('Imputacion de Datos Indicador'!AA209&lt;&gt;"",1,0))</f>
        <v>0</v>
      </c>
      <c r="AB208" s="135">
        <f>IF('Datos de Indicador'!AB209="No Dato",1,IF('Imputacion de Datos Indicador'!AB209&lt;&gt;"",1,0))</f>
        <v>0</v>
      </c>
      <c r="AC208" s="135">
        <f>IF('Datos de Indicador'!AC209="No Dato",1,IF('Imputacion de Datos Indicador'!AC209&lt;&gt;"",1,0))</f>
        <v>0</v>
      </c>
      <c r="AD208" s="135">
        <f>IF('Datos de Indicador'!AD209="No Dato",1,IF('Imputacion de Datos Indicador'!AD209&lt;&gt;"",1,0))</f>
        <v>0</v>
      </c>
      <c r="AE208" s="135">
        <f>IF('Datos de Indicador'!AE209="No Dato",1,IF('Imputacion de Datos Indicador'!AE209&lt;&gt;"",1,0))</f>
        <v>0</v>
      </c>
      <c r="AF208" s="135">
        <f>IF('Datos de Indicador'!AF209="No Dato",1,IF('Imputacion de Datos Indicador'!AF209&lt;&gt;"",1,0))</f>
        <v>0</v>
      </c>
      <c r="AG208" s="135">
        <f>IF('Datos de Indicador'!AG209="No Dato",1,IF('Imputacion de Datos Indicador'!AG209&lt;&gt;"",1,0))</f>
        <v>0</v>
      </c>
      <c r="AH208" s="135">
        <f>IF('Datos de Indicador'!AH209="No Dato",1,IF('Imputacion de Datos Indicador'!AH209&lt;&gt;"",1,0))</f>
        <v>0</v>
      </c>
      <c r="AI208" s="135">
        <f>IF('Datos de Indicador'!AI209="No Dato",1,IF('Imputacion de Datos Indicador'!AI209&lt;&gt;"",1,0))</f>
        <v>0</v>
      </c>
      <c r="AJ208" s="135">
        <f>IF('Datos de Indicador'!AJ209="No Dato",1,IF('Imputacion de Datos Indicador'!AJ209&lt;&gt;"",1,0))</f>
        <v>0</v>
      </c>
      <c r="AK208" s="135">
        <f>IF('Datos de Indicador'!AK209="No Dato",1,IF('Imputacion de Datos Indicador'!AK209&lt;&gt;"",1,0))</f>
        <v>0</v>
      </c>
      <c r="AL208" s="135">
        <f>IF('Datos de Indicador'!AL209="No Dato",1,IF('Imputacion de Datos Indicador'!AL209&lt;&gt;"",1,0))</f>
        <v>0</v>
      </c>
      <c r="AM208" s="204">
        <f t="shared" si="6"/>
        <v>1</v>
      </c>
      <c r="AN208" s="44">
        <f t="shared" si="7"/>
        <v>2.8571428571428571E-2</v>
      </c>
    </row>
    <row r="209" spans="1:40" x14ac:dyDescent="0.25">
      <c r="A209" s="130" t="s">
        <v>56</v>
      </c>
      <c r="B209" s="139" t="s">
        <v>78</v>
      </c>
      <c r="C209" s="140">
        <v>1322</v>
      </c>
      <c r="D209" s="135">
        <f>IF('Datos de Indicador'!D210="No Dato",1,IF('Imputacion de Datos Indicador'!D210&lt;&gt;"",1,0))</f>
        <v>0</v>
      </c>
      <c r="E209" s="135">
        <f>IF('Datos de Indicador'!E210="No Dato",1,IF('Imputacion de Datos Indicador'!E210&lt;&gt;"",1,0))</f>
        <v>0</v>
      </c>
      <c r="F209" s="135">
        <f>IF('Datos de Indicador'!F210="No Dato",1,IF('Imputacion de Datos Indicador'!F210&lt;&gt;"",1,0))</f>
        <v>0</v>
      </c>
      <c r="G209" s="135">
        <f>IF('Datos de Indicador'!G210="No Dato",1,IF('Imputacion de Datos Indicador'!G210&lt;&gt;"",1,0))</f>
        <v>0</v>
      </c>
      <c r="H209" s="135">
        <f>IF('Datos de Indicador'!H210="No Dato",1,IF('Imputacion de Datos Indicador'!H210&lt;&gt;"",1,0))</f>
        <v>0</v>
      </c>
      <c r="I209" s="135">
        <f>IF('Datos de Indicador'!I210="No Dato",1,IF('Imputacion de Datos Indicador'!I210&lt;&gt;"",1,0))</f>
        <v>0</v>
      </c>
      <c r="J209" s="135">
        <f>IF('Datos de Indicador'!J210="No Dato",1,IF('Imputacion de Datos Indicador'!J210&lt;&gt;"",1,0))</f>
        <v>0</v>
      </c>
      <c r="K209" s="135">
        <f>IF('Datos de Indicador'!K210="No Dato",1,IF('Imputacion de Datos Indicador'!K210&lt;&gt;"",1,0))</f>
        <v>0</v>
      </c>
      <c r="L209" s="135">
        <f>IF('Datos de Indicador'!L210="No Dato",1,IF('Imputacion de Datos Indicador'!L210&lt;&gt;"",1,0))</f>
        <v>0</v>
      </c>
      <c r="M209" s="135">
        <f>IF('Datos de Indicador'!M210="No Dato",1,IF('Imputacion de Datos Indicador'!M210&lt;&gt;"",1,0))</f>
        <v>0</v>
      </c>
      <c r="N209" s="135">
        <f>IF('Datos de Indicador'!N210="No Dato",1,IF('Imputacion de Datos Indicador'!N210&lt;&gt;"",1,0))</f>
        <v>0</v>
      </c>
      <c r="O209" s="135">
        <f>IF('Datos de Indicador'!O210="No Dato",1,IF('Imputacion de Datos Indicador'!O210&lt;&gt;"",1,0))</f>
        <v>0</v>
      </c>
      <c r="P209" s="135">
        <f>IF('Datos de Indicador'!P210="No Dato",1,IF('Imputacion de Datos Indicador'!P210&lt;&gt;"",1,0))</f>
        <v>0</v>
      </c>
      <c r="Q209" s="135">
        <f>IF('Datos de Indicador'!Q210="No Dato",1,IF('Imputacion de Datos Indicador'!Q210&lt;&gt;"",1,0))</f>
        <v>1</v>
      </c>
      <c r="R209" s="135">
        <f>IF('Datos de Indicador'!R210="No Dato",1,IF('Imputacion de Datos Indicador'!R210&lt;&gt;"",1,0))</f>
        <v>0</v>
      </c>
      <c r="S209" s="135">
        <f>IF('Datos de Indicador'!S210="No Dato",1,IF('Imputacion de Datos Indicador'!S210&lt;&gt;"",1,0))</f>
        <v>0</v>
      </c>
      <c r="T209" s="135">
        <f>IF('Datos de Indicador'!T210="No Dato",1,IF('Imputacion de Datos Indicador'!T210&lt;&gt;"",1,0))</f>
        <v>0</v>
      </c>
      <c r="U209" s="135">
        <f>IF('Datos de Indicador'!U210="No Dato",1,IF('Imputacion de Datos Indicador'!U210&lt;&gt;"",1,0))</f>
        <v>0</v>
      </c>
      <c r="V209" s="135">
        <f>IF('Datos de Indicador'!V210="No Dato",1,IF('Imputacion de Datos Indicador'!V210&lt;&gt;"",1,0))</f>
        <v>0</v>
      </c>
      <c r="W209" s="135">
        <f>IF('Datos de Indicador'!W210="No Dato",1,IF('Imputacion de Datos Indicador'!W210&lt;&gt;"",1,0))</f>
        <v>0</v>
      </c>
      <c r="X209" s="135">
        <f>IF('Datos de Indicador'!X210="No Dato",1,IF('Imputacion de Datos Indicador'!X210&lt;&gt;"",1,0))</f>
        <v>0</v>
      </c>
      <c r="Y209" s="135">
        <f>IF('Datos de Indicador'!Y210="No Dato",1,IF('Imputacion de Datos Indicador'!Y210&lt;&gt;"",1,0))</f>
        <v>0</v>
      </c>
      <c r="Z209" s="135">
        <f>IF('Datos de Indicador'!Z210="No Dato",1,IF('Imputacion de Datos Indicador'!Z210&lt;&gt;"",1,0))</f>
        <v>0</v>
      </c>
      <c r="AA209" s="135">
        <f>IF('Datos de Indicador'!AA210="No Dato",1,IF('Imputacion de Datos Indicador'!AA210&lt;&gt;"",1,0))</f>
        <v>0</v>
      </c>
      <c r="AB209" s="135">
        <f>IF('Datos de Indicador'!AB210="No Dato",1,IF('Imputacion de Datos Indicador'!AB210&lt;&gt;"",1,0))</f>
        <v>0</v>
      </c>
      <c r="AC209" s="135">
        <f>IF('Datos de Indicador'!AC210="No Dato",1,IF('Imputacion de Datos Indicador'!AC210&lt;&gt;"",1,0))</f>
        <v>0</v>
      </c>
      <c r="AD209" s="135">
        <f>IF('Datos de Indicador'!AD210="No Dato",1,IF('Imputacion de Datos Indicador'!AD210&lt;&gt;"",1,0))</f>
        <v>0</v>
      </c>
      <c r="AE209" s="135">
        <f>IF('Datos de Indicador'!AE210="No Dato",1,IF('Imputacion de Datos Indicador'!AE210&lt;&gt;"",1,0))</f>
        <v>0</v>
      </c>
      <c r="AF209" s="135">
        <f>IF('Datos de Indicador'!AF210="No Dato",1,IF('Imputacion de Datos Indicador'!AF210&lt;&gt;"",1,0))</f>
        <v>0</v>
      </c>
      <c r="AG209" s="135">
        <f>IF('Datos de Indicador'!AG210="No Dato",1,IF('Imputacion de Datos Indicador'!AG210&lt;&gt;"",1,0))</f>
        <v>0</v>
      </c>
      <c r="AH209" s="135">
        <f>IF('Datos de Indicador'!AH210="No Dato",1,IF('Imputacion de Datos Indicador'!AH210&lt;&gt;"",1,0))</f>
        <v>0</v>
      </c>
      <c r="AI209" s="135">
        <f>IF('Datos de Indicador'!AI210="No Dato",1,IF('Imputacion de Datos Indicador'!AI210&lt;&gt;"",1,0))</f>
        <v>0</v>
      </c>
      <c r="AJ209" s="135">
        <f>IF('Datos de Indicador'!AJ210="No Dato",1,IF('Imputacion de Datos Indicador'!AJ210&lt;&gt;"",1,0))</f>
        <v>0</v>
      </c>
      <c r="AK209" s="135">
        <f>IF('Datos de Indicador'!AK210="No Dato",1,IF('Imputacion de Datos Indicador'!AK210&lt;&gt;"",1,0))</f>
        <v>0</v>
      </c>
      <c r="AL209" s="135">
        <f>IF('Datos de Indicador'!AL210="No Dato",1,IF('Imputacion de Datos Indicador'!AL210&lt;&gt;"",1,0))</f>
        <v>0</v>
      </c>
      <c r="AM209" s="204">
        <f t="shared" si="6"/>
        <v>1</v>
      </c>
      <c r="AN209" s="44">
        <f t="shared" si="7"/>
        <v>2.8571428571428571E-2</v>
      </c>
    </row>
    <row r="210" spans="1:40" x14ac:dyDescent="0.25">
      <c r="A210" s="130" t="s">
        <v>56</v>
      </c>
      <c r="B210" s="139" t="s">
        <v>79</v>
      </c>
      <c r="C210" s="140">
        <v>1323</v>
      </c>
      <c r="D210" s="135">
        <f>IF('Datos de Indicador'!D211="No Dato",1,IF('Imputacion de Datos Indicador'!D211&lt;&gt;"",1,0))</f>
        <v>0</v>
      </c>
      <c r="E210" s="135">
        <f>IF('Datos de Indicador'!E211="No Dato",1,IF('Imputacion de Datos Indicador'!E211&lt;&gt;"",1,0))</f>
        <v>0</v>
      </c>
      <c r="F210" s="135">
        <f>IF('Datos de Indicador'!F211="No Dato",1,IF('Imputacion de Datos Indicador'!F211&lt;&gt;"",1,0))</f>
        <v>0</v>
      </c>
      <c r="G210" s="135">
        <f>IF('Datos de Indicador'!G211="No Dato",1,IF('Imputacion de Datos Indicador'!G211&lt;&gt;"",1,0))</f>
        <v>0</v>
      </c>
      <c r="H210" s="135">
        <f>IF('Datos de Indicador'!H211="No Dato",1,IF('Imputacion de Datos Indicador'!H211&lt;&gt;"",1,0))</f>
        <v>0</v>
      </c>
      <c r="I210" s="135">
        <f>IF('Datos de Indicador'!I211="No Dato",1,IF('Imputacion de Datos Indicador'!I211&lt;&gt;"",1,0))</f>
        <v>0</v>
      </c>
      <c r="J210" s="135">
        <f>IF('Datos de Indicador'!J211="No Dato",1,IF('Imputacion de Datos Indicador'!J211&lt;&gt;"",1,0))</f>
        <v>0</v>
      </c>
      <c r="K210" s="135">
        <f>IF('Datos de Indicador'!K211="No Dato",1,IF('Imputacion de Datos Indicador'!K211&lt;&gt;"",1,0))</f>
        <v>0</v>
      </c>
      <c r="L210" s="135">
        <f>IF('Datos de Indicador'!L211="No Dato",1,IF('Imputacion de Datos Indicador'!L211&lt;&gt;"",1,0))</f>
        <v>0</v>
      </c>
      <c r="M210" s="135">
        <f>IF('Datos de Indicador'!M211="No Dato",1,IF('Imputacion de Datos Indicador'!M211&lt;&gt;"",1,0))</f>
        <v>0</v>
      </c>
      <c r="N210" s="135">
        <f>IF('Datos de Indicador'!N211="No Dato",1,IF('Imputacion de Datos Indicador'!N211&lt;&gt;"",1,0))</f>
        <v>0</v>
      </c>
      <c r="O210" s="135">
        <f>IF('Datos de Indicador'!O211="No Dato",1,IF('Imputacion de Datos Indicador'!O211&lt;&gt;"",1,0))</f>
        <v>0</v>
      </c>
      <c r="P210" s="135">
        <f>IF('Datos de Indicador'!P211="No Dato",1,IF('Imputacion de Datos Indicador'!P211&lt;&gt;"",1,0))</f>
        <v>0</v>
      </c>
      <c r="Q210" s="135">
        <f>IF('Datos de Indicador'!Q211="No Dato",1,IF('Imputacion de Datos Indicador'!Q211&lt;&gt;"",1,0))</f>
        <v>1</v>
      </c>
      <c r="R210" s="135">
        <f>IF('Datos de Indicador'!R211="No Dato",1,IF('Imputacion de Datos Indicador'!R211&lt;&gt;"",1,0))</f>
        <v>0</v>
      </c>
      <c r="S210" s="135">
        <f>IF('Datos de Indicador'!S211="No Dato",1,IF('Imputacion de Datos Indicador'!S211&lt;&gt;"",1,0))</f>
        <v>0</v>
      </c>
      <c r="T210" s="135">
        <f>IF('Datos de Indicador'!T211="No Dato",1,IF('Imputacion de Datos Indicador'!T211&lt;&gt;"",1,0))</f>
        <v>0</v>
      </c>
      <c r="U210" s="135">
        <f>IF('Datos de Indicador'!U211="No Dato",1,IF('Imputacion de Datos Indicador'!U211&lt;&gt;"",1,0))</f>
        <v>0</v>
      </c>
      <c r="V210" s="135">
        <f>IF('Datos de Indicador'!V211="No Dato",1,IF('Imputacion de Datos Indicador'!V211&lt;&gt;"",1,0))</f>
        <v>0</v>
      </c>
      <c r="W210" s="135">
        <f>IF('Datos de Indicador'!W211="No Dato",1,IF('Imputacion de Datos Indicador'!W211&lt;&gt;"",1,0))</f>
        <v>0</v>
      </c>
      <c r="X210" s="135">
        <f>IF('Datos de Indicador'!X211="No Dato",1,IF('Imputacion de Datos Indicador'!X211&lt;&gt;"",1,0))</f>
        <v>0</v>
      </c>
      <c r="Y210" s="135">
        <f>IF('Datos de Indicador'!Y211="No Dato",1,IF('Imputacion de Datos Indicador'!Y211&lt;&gt;"",1,0))</f>
        <v>0</v>
      </c>
      <c r="Z210" s="135">
        <f>IF('Datos de Indicador'!Z211="No Dato",1,IF('Imputacion de Datos Indicador'!Z211&lt;&gt;"",1,0))</f>
        <v>0</v>
      </c>
      <c r="AA210" s="135">
        <f>IF('Datos de Indicador'!AA211="No Dato",1,IF('Imputacion de Datos Indicador'!AA211&lt;&gt;"",1,0))</f>
        <v>0</v>
      </c>
      <c r="AB210" s="135">
        <f>IF('Datos de Indicador'!AB211="No Dato",1,IF('Imputacion de Datos Indicador'!AB211&lt;&gt;"",1,0))</f>
        <v>0</v>
      </c>
      <c r="AC210" s="135">
        <f>IF('Datos de Indicador'!AC211="No Dato",1,IF('Imputacion de Datos Indicador'!AC211&lt;&gt;"",1,0))</f>
        <v>0</v>
      </c>
      <c r="AD210" s="135">
        <f>IF('Datos de Indicador'!AD211="No Dato",1,IF('Imputacion de Datos Indicador'!AD211&lt;&gt;"",1,0))</f>
        <v>0</v>
      </c>
      <c r="AE210" s="135">
        <f>IF('Datos de Indicador'!AE211="No Dato",1,IF('Imputacion de Datos Indicador'!AE211&lt;&gt;"",1,0))</f>
        <v>0</v>
      </c>
      <c r="AF210" s="135">
        <f>IF('Datos de Indicador'!AF211="No Dato",1,IF('Imputacion de Datos Indicador'!AF211&lt;&gt;"",1,0))</f>
        <v>0</v>
      </c>
      <c r="AG210" s="135">
        <f>IF('Datos de Indicador'!AG211="No Dato",1,IF('Imputacion de Datos Indicador'!AG211&lt;&gt;"",1,0))</f>
        <v>0</v>
      </c>
      <c r="AH210" s="135">
        <f>IF('Datos de Indicador'!AH211="No Dato",1,IF('Imputacion de Datos Indicador'!AH211&lt;&gt;"",1,0))</f>
        <v>0</v>
      </c>
      <c r="AI210" s="135">
        <f>IF('Datos de Indicador'!AI211="No Dato",1,IF('Imputacion de Datos Indicador'!AI211&lt;&gt;"",1,0))</f>
        <v>0</v>
      </c>
      <c r="AJ210" s="135">
        <f>IF('Datos de Indicador'!AJ211="No Dato",1,IF('Imputacion de Datos Indicador'!AJ211&lt;&gt;"",1,0))</f>
        <v>0</v>
      </c>
      <c r="AK210" s="135">
        <f>IF('Datos de Indicador'!AK211="No Dato",1,IF('Imputacion de Datos Indicador'!AK211&lt;&gt;"",1,0))</f>
        <v>0</v>
      </c>
      <c r="AL210" s="135">
        <f>IF('Datos de Indicador'!AL211="No Dato",1,IF('Imputacion de Datos Indicador'!AL211&lt;&gt;"",1,0))</f>
        <v>0</v>
      </c>
      <c r="AM210" s="204">
        <f t="shared" si="6"/>
        <v>1</v>
      </c>
      <c r="AN210" s="44">
        <f t="shared" si="7"/>
        <v>2.8571428571428571E-2</v>
      </c>
    </row>
    <row r="211" spans="1:40" x14ac:dyDescent="0.25">
      <c r="A211" s="130" t="s">
        <v>56</v>
      </c>
      <c r="B211" s="139" t="s">
        <v>80</v>
      </c>
      <c r="C211" s="140">
        <v>1324</v>
      </c>
      <c r="D211" s="135">
        <f>IF('Datos de Indicador'!D212="No Dato",1,IF('Imputacion de Datos Indicador'!D212&lt;&gt;"",1,0))</f>
        <v>0</v>
      </c>
      <c r="E211" s="135">
        <f>IF('Datos de Indicador'!E212="No Dato",1,IF('Imputacion de Datos Indicador'!E212&lt;&gt;"",1,0))</f>
        <v>0</v>
      </c>
      <c r="F211" s="135">
        <f>IF('Datos de Indicador'!F212="No Dato",1,IF('Imputacion de Datos Indicador'!F212&lt;&gt;"",1,0))</f>
        <v>0</v>
      </c>
      <c r="G211" s="135">
        <f>IF('Datos de Indicador'!G212="No Dato",1,IF('Imputacion de Datos Indicador'!G212&lt;&gt;"",1,0))</f>
        <v>0</v>
      </c>
      <c r="H211" s="135">
        <f>IF('Datos de Indicador'!H212="No Dato",1,IF('Imputacion de Datos Indicador'!H212&lt;&gt;"",1,0))</f>
        <v>0</v>
      </c>
      <c r="I211" s="135">
        <f>IF('Datos de Indicador'!I212="No Dato",1,IF('Imputacion de Datos Indicador'!I212&lt;&gt;"",1,0))</f>
        <v>0</v>
      </c>
      <c r="J211" s="135">
        <f>IF('Datos de Indicador'!J212="No Dato",1,IF('Imputacion de Datos Indicador'!J212&lt;&gt;"",1,0))</f>
        <v>0</v>
      </c>
      <c r="K211" s="135">
        <f>IF('Datos de Indicador'!K212="No Dato",1,IF('Imputacion de Datos Indicador'!K212&lt;&gt;"",1,0))</f>
        <v>0</v>
      </c>
      <c r="L211" s="135">
        <f>IF('Datos de Indicador'!L212="No Dato",1,IF('Imputacion de Datos Indicador'!L212&lt;&gt;"",1,0))</f>
        <v>0</v>
      </c>
      <c r="M211" s="135">
        <f>IF('Datos de Indicador'!M212="No Dato",1,IF('Imputacion de Datos Indicador'!M212&lt;&gt;"",1,0))</f>
        <v>0</v>
      </c>
      <c r="N211" s="135">
        <f>IF('Datos de Indicador'!N212="No Dato",1,IF('Imputacion de Datos Indicador'!N212&lt;&gt;"",1,0))</f>
        <v>0</v>
      </c>
      <c r="O211" s="135">
        <f>IF('Datos de Indicador'!O212="No Dato",1,IF('Imputacion de Datos Indicador'!O212&lt;&gt;"",1,0))</f>
        <v>0</v>
      </c>
      <c r="P211" s="135">
        <f>IF('Datos de Indicador'!P212="No Dato",1,IF('Imputacion de Datos Indicador'!P212&lt;&gt;"",1,0))</f>
        <v>0</v>
      </c>
      <c r="Q211" s="135">
        <f>IF('Datos de Indicador'!Q212="No Dato",1,IF('Imputacion de Datos Indicador'!Q212&lt;&gt;"",1,0))</f>
        <v>1</v>
      </c>
      <c r="R211" s="135">
        <f>IF('Datos de Indicador'!R212="No Dato",1,IF('Imputacion de Datos Indicador'!R212&lt;&gt;"",1,0))</f>
        <v>0</v>
      </c>
      <c r="S211" s="135">
        <f>IF('Datos de Indicador'!S212="No Dato",1,IF('Imputacion de Datos Indicador'!S212&lt;&gt;"",1,0))</f>
        <v>0</v>
      </c>
      <c r="T211" s="135">
        <f>IF('Datos de Indicador'!T212="No Dato",1,IF('Imputacion de Datos Indicador'!T212&lt;&gt;"",1,0))</f>
        <v>0</v>
      </c>
      <c r="U211" s="135">
        <f>IF('Datos de Indicador'!U212="No Dato",1,IF('Imputacion de Datos Indicador'!U212&lt;&gt;"",1,0))</f>
        <v>0</v>
      </c>
      <c r="V211" s="135">
        <f>IF('Datos de Indicador'!V212="No Dato",1,IF('Imputacion de Datos Indicador'!V212&lt;&gt;"",1,0))</f>
        <v>0</v>
      </c>
      <c r="W211" s="135">
        <f>IF('Datos de Indicador'!W212="No Dato",1,IF('Imputacion de Datos Indicador'!W212&lt;&gt;"",1,0))</f>
        <v>0</v>
      </c>
      <c r="X211" s="135">
        <f>IF('Datos de Indicador'!X212="No Dato",1,IF('Imputacion de Datos Indicador'!X212&lt;&gt;"",1,0))</f>
        <v>0</v>
      </c>
      <c r="Y211" s="135">
        <f>IF('Datos de Indicador'!Y212="No Dato",1,IF('Imputacion de Datos Indicador'!Y212&lt;&gt;"",1,0))</f>
        <v>0</v>
      </c>
      <c r="Z211" s="135">
        <f>IF('Datos de Indicador'!Z212="No Dato",1,IF('Imputacion de Datos Indicador'!Z212&lt;&gt;"",1,0))</f>
        <v>0</v>
      </c>
      <c r="AA211" s="135">
        <f>IF('Datos de Indicador'!AA212="No Dato",1,IF('Imputacion de Datos Indicador'!AA212&lt;&gt;"",1,0))</f>
        <v>0</v>
      </c>
      <c r="AB211" s="135">
        <f>IF('Datos de Indicador'!AB212="No Dato",1,IF('Imputacion de Datos Indicador'!AB212&lt;&gt;"",1,0))</f>
        <v>0</v>
      </c>
      <c r="AC211" s="135">
        <f>IF('Datos de Indicador'!AC212="No Dato",1,IF('Imputacion de Datos Indicador'!AC212&lt;&gt;"",1,0))</f>
        <v>0</v>
      </c>
      <c r="AD211" s="135">
        <f>IF('Datos de Indicador'!AD212="No Dato",1,IF('Imputacion de Datos Indicador'!AD212&lt;&gt;"",1,0))</f>
        <v>0</v>
      </c>
      <c r="AE211" s="135">
        <f>IF('Datos de Indicador'!AE212="No Dato",1,IF('Imputacion de Datos Indicador'!AE212&lt;&gt;"",1,0))</f>
        <v>0</v>
      </c>
      <c r="AF211" s="135">
        <f>IF('Datos de Indicador'!AF212="No Dato",1,IF('Imputacion de Datos Indicador'!AF212&lt;&gt;"",1,0))</f>
        <v>0</v>
      </c>
      <c r="AG211" s="135">
        <f>IF('Datos de Indicador'!AG212="No Dato",1,IF('Imputacion de Datos Indicador'!AG212&lt;&gt;"",1,0))</f>
        <v>0</v>
      </c>
      <c r="AH211" s="135">
        <f>IF('Datos de Indicador'!AH212="No Dato",1,IF('Imputacion de Datos Indicador'!AH212&lt;&gt;"",1,0))</f>
        <v>0</v>
      </c>
      <c r="AI211" s="135">
        <f>IF('Datos de Indicador'!AI212="No Dato",1,IF('Imputacion de Datos Indicador'!AI212&lt;&gt;"",1,0))</f>
        <v>0</v>
      </c>
      <c r="AJ211" s="135">
        <f>IF('Datos de Indicador'!AJ212="No Dato",1,IF('Imputacion de Datos Indicador'!AJ212&lt;&gt;"",1,0))</f>
        <v>0</v>
      </c>
      <c r="AK211" s="135">
        <f>IF('Datos de Indicador'!AK212="No Dato",1,IF('Imputacion de Datos Indicador'!AK212&lt;&gt;"",1,0))</f>
        <v>0</v>
      </c>
      <c r="AL211" s="135">
        <f>IF('Datos de Indicador'!AL212="No Dato",1,IF('Imputacion de Datos Indicador'!AL212&lt;&gt;"",1,0))</f>
        <v>0</v>
      </c>
      <c r="AM211" s="204">
        <f t="shared" si="6"/>
        <v>1</v>
      </c>
      <c r="AN211" s="44">
        <f t="shared" si="7"/>
        <v>2.8571428571428571E-2</v>
      </c>
    </row>
    <row r="212" spans="1:40" x14ac:dyDescent="0.25">
      <c r="A212" s="130" t="s">
        <v>56</v>
      </c>
      <c r="B212" s="139" t="s">
        <v>81</v>
      </c>
      <c r="C212" s="140">
        <v>1325</v>
      </c>
      <c r="D212" s="135">
        <f>IF('Datos de Indicador'!D213="No Dato",1,IF('Imputacion de Datos Indicador'!D213&lt;&gt;"",1,0))</f>
        <v>0</v>
      </c>
      <c r="E212" s="135">
        <f>IF('Datos de Indicador'!E213="No Dato",1,IF('Imputacion de Datos Indicador'!E213&lt;&gt;"",1,0))</f>
        <v>0</v>
      </c>
      <c r="F212" s="135">
        <f>IF('Datos de Indicador'!F213="No Dato",1,IF('Imputacion de Datos Indicador'!F213&lt;&gt;"",1,0))</f>
        <v>0</v>
      </c>
      <c r="G212" s="135">
        <f>IF('Datos de Indicador'!G213="No Dato",1,IF('Imputacion de Datos Indicador'!G213&lt;&gt;"",1,0))</f>
        <v>0</v>
      </c>
      <c r="H212" s="135">
        <f>IF('Datos de Indicador'!H213="No Dato",1,IF('Imputacion de Datos Indicador'!H213&lt;&gt;"",1,0))</f>
        <v>0</v>
      </c>
      <c r="I212" s="135">
        <f>IF('Datos de Indicador'!I213="No Dato",1,IF('Imputacion de Datos Indicador'!I213&lt;&gt;"",1,0))</f>
        <v>0</v>
      </c>
      <c r="J212" s="135">
        <f>IF('Datos de Indicador'!J213="No Dato",1,IF('Imputacion de Datos Indicador'!J213&lt;&gt;"",1,0))</f>
        <v>0</v>
      </c>
      <c r="K212" s="135">
        <f>IF('Datos de Indicador'!K213="No Dato",1,IF('Imputacion de Datos Indicador'!K213&lt;&gt;"",1,0))</f>
        <v>0</v>
      </c>
      <c r="L212" s="135">
        <f>IF('Datos de Indicador'!L213="No Dato",1,IF('Imputacion de Datos Indicador'!L213&lt;&gt;"",1,0))</f>
        <v>0</v>
      </c>
      <c r="M212" s="135">
        <f>IF('Datos de Indicador'!M213="No Dato",1,IF('Imputacion de Datos Indicador'!M213&lt;&gt;"",1,0))</f>
        <v>0</v>
      </c>
      <c r="N212" s="135">
        <f>IF('Datos de Indicador'!N213="No Dato",1,IF('Imputacion de Datos Indicador'!N213&lt;&gt;"",1,0))</f>
        <v>0</v>
      </c>
      <c r="O212" s="135">
        <f>IF('Datos de Indicador'!O213="No Dato",1,IF('Imputacion de Datos Indicador'!O213&lt;&gt;"",1,0))</f>
        <v>0</v>
      </c>
      <c r="P212" s="135">
        <f>IF('Datos de Indicador'!P213="No Dato",1,IF('Imputacion de Datos Indicador'!P213&lt;&gt;"",1,0))</f>
        <v>0</v>
      </c>
      <c r="Q212" s="135">
        <f>IF('Datos de Indicador'!Q213="No Dato",1,IF('Imputacion de Datos Indicador'!Q213&lt;&gt;"",1,0))</f>
        <v>1</v>
      </c>
      <c r="R212" s="135">
        <f>IF('Datos de Indicador'!R213="No Dato",1,IF('Imputacion de Datos Indicador'!R213&lt;&gt;"",1,0))</f>
        <v>0</v>
      </c>
      <c r="S212" s="135">
        <f>IF('Datos de Indicador'!S213="No Dato",1,IF('Imputacion de Datos Indicador'!S213&lt;&gt;"",1,0))</f>
        <v>0</v>
      </c>
      <c r="T212" s="135">
        <f>IF('Datos de Indicador'!T213="No Dato",1,IF('Imputacion de Datos Indicador'!T213&lt;&gt;"",1,0))</f>
        <v>0</v>
      </c>
      <c r="U212" s="135">
        <f>IF('Datos de Indicador'!U213="No Dato",1,IF('Imputacion de Datos Indicador'!U213&lt;&gt;"",1,0))</f>
        <v>0</v>
      </c>
      <c r="V212" s="135">
        <f>IF('Datos de Indicador'!V213="No Dato",1,IF('Imputacion de Datos Indicador'!V213&lt;&gt;"",1,0))</f>
        <v>0</v>
      </c>
      <c r="W212" s="135">
        <f>IF('Datos de Indicador'!W213="No Dato",1,IF('Imputacion de Datos Indicador'!W213&lt;&gt;"",1,0))</f>
        <v>0</v>
      </c>
      <c r="X212" s="135">
        <f>IF('Datos de Indicador'!X213="No Dato",1,IF('Imputacion de Datos Indicador'!X213&lt;&gt;"",1,0))</f>
        <v>0</v>
      </c>
      <c r="Y212" s="135">
        <f>IF('Datos de Indicador'!Y213="No Dato",1,IF('Imputacion de Datos Indicador'!Y213&lt;&gt;"",1,0))</f>
        <v>0</v>
      </c>
      <c r="Z212" s="135">
        <f>IF('Datos de Indicador'!Z213="No Dato",1,IF('Imputacion de Datos Indicador'!Z213&lt;&gt;"",1,0))</f>
        <v>0</v>
      </c>
      <c r="AA212" s="135">
        <f>IF('Datos de Indicador'!AA213="No Dato",1,IF('Imputacion de Datos Indicador'!AA213&lt;&gt;"",1,0))</f>
        <v>0</v>
      </c>
      <c r="AB212" s="135">
        <f>IF('Datos de Indicador'!AB213="No Dato",1,IF('Imputacion de Datos Indicador'!AB213&lt;&gt;"",1,0))</f>
        <v>0</v>
      </c>
      <c r="AC212" s="135">
        <f>IF('Datos de Indicador'!AC213="No Dato",1,IF('Imputacion de Datos Indicador'!AC213&lt;&gt;"",1,0))</f>
        <v>0</v>
      </c>
      <c r="AD212" s="135">
        <f>IF('Datos de Indicador'!AD213="No Dato",1,IF('Imputacion de Datos Indicador'!AD213&lt;&gt;"",1,0))</f>
        <v>0</v>
      </c>
      <c r="AE212" s="135">
        <f>IF('Datos de Indicador'!AE213="No Dato",1,IF('Imputacion de Datos Indicador'!AE213&lt;&gt;"",1,0))</f>
        <v>0</v>
      </c>
      <c r="AF212" s="135">
        <f>IF('Datos de Indicador'!AF213="No Dato",1,IF('Imputacion de Datos Indicador'!AF213&lt;&gt;"",1,0))</f>
        <v>0</v>
      </c>
      <c r="AG212" s="135">
        <f>IF('Datos de Indicador'!AG213="No Dato",1,IF('Imputacion de Datos Indicador'!AG213&lt;&gt;"",1,0))</f>
        <v>0</v>
      </c>
      <c r="AH212" s="135">
        <f>IF('Datos de Indicador'!AH213="No Dato",1,IF('Imputacion de Datos Indicador'!AH213&lt;&gt;"",1,0))</f>
        <v>0</v>
      </c>
      <c r="AI212" s="135">
        <f>IF('Datos de Indicador'!AI213="No Dato",1,IF('Imputacion de Datos Indicador'!AI213&lt;&gt;"",1,0))</f>
        <v>0</v>
      </c>
      <c r="AJ212" s="135">
        <f>IF('Datos de Indicador'!AJ213="No Dato",1,IF('Imputacion de Datos Indicador'!AJ213&lt;&gt;"",1,0))</f>
        <v>0</v>
      </c>
      <c r="AK212" s="135">
        <f>IF('Datos de Indicador'!AK213="No Dato",1,IF('Imputacion de Datos Indicador'!AK213&lt;&gt;"",1,0))</f>
        <v>0</v>
      </c>
      <c r="AL212" s="135">
        <f>IF('Datos de Indicador'!AL213="No Dato",1,IF('Imputacion de Datos Indicador'!AL213&lt;&gt;"",1,0))</f>
        <v>0</v>
      </c>
      <c r="AM212" s="204">
        <f t="shared" si="6"/>
        <v>1</v>
      </c>
      <c r="AN212" s="44">
        <f t="shared" si="7"/>
        <v>2.8571428571428571E-2</v>
      </c>
    </row>
    <row r="213" spans="1:40" x14ac:dyDescent="0.25">
      <c r="A213" s="130" t="s">
        <v>56</v>
      </c>
      <c r="B213" s="139" t="s">
        <v>82</v>
      </c>
      <c r="C213" s="140">
        <v>1326</v>
      </c>
      <c r="D213" s="135">
        <f>IF('Datos de Indicador'!D214="No Dato",1,IF('Imputacion de Datos Indicador'!D214&lt;&gt;"",1,0))</f>
        <v>0</v>
      </c>
      <c r="E213" s="135">
        <f>IF('Datos de Indicador'!E214="No Dato",1,IF('Imputacion de Datos Indicador'!E214&lt;&gt;"",1,0))</f>
        <v>0</v>
      </c>
      <c r="F213" s="135">
        <f>IF('Datos de Indicador'!F214="No Dato",1,IF('Imputacion de Datos Indicador'!F214&lt;&gt;"",1,0))</f>
        <v>0</v>
      </c>
      <c r="G213" s="135">
        <f>IF('Datos de Indicador'!G214="No Dato",1,IF('Imputacion de Datos Indicador'!G214&lt;&gt;"",1,0))</f>
        <v>0</v>
      </c>
      <c r="H213" s="135">
        <f>IF('Datos de Indicador'!H214="No Dato",1,IF('Imputacion de Datos Indicador'!H214&lt;&gt;"",1,0))</f>
        <v>0</v>
      </c>
      <c r="I213" s="135">
        <f>IF('Datos de Indicador'!I214="No Dato",1,IF('Imputacion de Datos Indicador'!I214&lt;&gt;"",1,0))</f>
        <v>0</v>
      </c>
      <c r="J213" s="135">
        <f>IF('Datos de Indicador'!J214="No Dato",1,IF('Imputacion de Datos Indicador'!J214&lt;&gt;"",1,0))</f>
        <v>0</v>
      </c>
      <c r="K213" s="135">
        <f>IF('Datos de Indicador'!K214="No Dato",1,IF('Imputacion de Datos Indicador'!K214&lt;&gt;"",1,0))</f>
        <v>0</v>
      </c>
      <c r="L213" s="135">
        <f>IF('Datos de Indicador'!L214="No Dato",1,IF('Imputacion de Datos Indicador'!L214&lt;&gt;"",1,0))</f>
        <v>0</v>
      </c>
      <c r="M213" s="135">
        <f>IF('Datos de Indicador'!M214="No Dato",1,IF('Imputacion de Datos Indicador'!M214&lt;&gt;"",1,0))</f>
        <v>0</v>
      </c>
      <c r="N213" s="135">
        <f>IF('Datos de Indicador'!N214="No Dato",1,IF('Imputacion de Datos Indicador'!N214&lt;&gt;"",1,0))</f>
        <v>0</v>
      </c>
      <c r="O213" s="135">
        <f>IF('Datos de Indicador'!O214="No Dato",1,IF('Imputacion de Datos Indicador'!O214&lt;&gt;"",1,0))</f>
        <v>0</v>
      </c>
      <c r="P213" s="135">
        <f>IF('Datos de Indicador'!P214="No Dato",1,IF('Imputacion de Datos Indicador'!P214&lt;&gt;"",1,0))</f>
        <v>0</v>
      </c>
      <c r="Q213" s="135">
        <f>IF('Datos de Indicador'!Q214="No Dato",1,IF('Imputacion de Datos Indicador'!Q214&lt;&gt;"",1,0))</f>
        <v>1</v>
      </c>
      <c r="R213" s="135">
        <f>IF('Datos de Indicador'!R214="No Dato",1,IF('Imputacion de Datos Indicador'!R214&lt;&gt;"",1,0))</f>
        <v>0</v>
      </c>
      <c r="S213" s="135">
        <f>IF('Datos de Indicador'!S214="No Dato",1,IF('Imputacion de Datos Indicador'!S214&lt;&gt;"",1,0))</f>
        <v>0</v>
      </c>
      <c r="T213" s="135">
        <f>IF('Datos de Indicador'!T214="No Dato",1,IF('Imputacion de Datos Indicador'!T214&lt;&gt;"",1,0))</f>
        <v>0</v>
      </c>
      <c r="U213" s="135">
        <f>IF('Datos de Indicador'!U214="No Dato",1,IF('Imputacion de Datos Indicador'!U214&lt;&gt;"",1,0))</f>
        <v>0</v>
      </c>
      <c r="V213" s="135">
        <f>IF('Datos de Indicador'!V214="No Dato",1,IF('Imputacion de Datos Indicador'!V214&lt;&gt;"",1,0))</f>
        <v>0</v>
      </c>
      <c r="W213" s="135">
        <f>IF('Datos de Indicador'!W214="No Dato",1,IF('Imputacion de Datos Indicador'!W214&lt;&gt;"",1,0))</f>
        <v>0</v>
      </c>
      <c r="X213" s="135">
        <f>IF('Datos de Indicador'!X214="No Dato",1,IF('Imputacion de Datos Indicador'!X214&lt;&gt;"",1,0))</f>
        <v>0</v>
      </c>
      <c r="Y213" s="135">
        <f>IF('Datos de Indicador'!Y214="No Dato",1,IF('Imputacion de Datos Indicador'!Y214&lt;&gt;"",1,0))</f>
        <v>0</v>
      </c>
      <c r="Z213" s="135">
        <f>IF('Datos de Indicador'!Z214="No Dato",1,IF('Imputacion de Datos Indicador'!Z214&lt;&gt;"",1,0))</f>
        <v>0</v>
      </c>
      <c r="AA213" s="135">
        <f>IF('Datos de Indicador'!AA214="No Dato",1,IF('Imputacion de Datos Indicador'!AA214&lt;&gt;"",1,0))</f>
        <v>0</v>
      </c>
      <c r="AB213" s="135">
        <f>IF('Datos de Indicador'!AB214="No Dato",1,IF('Imputacion de Datos Indicador'!AB214&lt;&gt;"",1,0))</f>
        <v>0</v>
      </c>
      <c r="AC213" s="135">
        <f>IF('Datos de Indicador'!AC214="No Dato",1,IF('Imputacion de Datos Indicador'!AC214&lt;&gt;"",1,0))</f>
        <v>0</v>
      </c>
      <c r="AD213" s="135">
        <f>IF('Datos de Indicador'!AD214="No Dato",1,IF('Imputacion de Datos Indicador'!AD214&lt;&gt;"",1,0))</f>
        <v>0</v>
      </c>
      <c r="AE213" s="135">
        <f>IF('Datos de Indicador'!AE214="No Dato",1,IF('Imputacion de Datos Indicador'!AE214&lt;&gt;"",1,0))</f>
        <v>0</v>
      </c>
      <c r="AF213" s="135">
        <f>IF('Datos de Indicador'!AF214="No Dato",1,IF('Imputacion de Datos Indicador'!AF214&lt;&gt;"",1,0))</f>
        <v>0</v>
      </c>
      <c r="AG213" s="135">
        <f>IF('Datos de Indicador'!AG214="No Dato",1,IF('Imputacion de Datos Indicador'!AG214&lt;&gt;"",1,0))</f>
        <v>0</v>
      </c>
      <c r="AH213" s="135">
        <f>IF('Datos de Indicador'!AH214="No Dato",1,IF('Imputacion de Datos Indicador'!AH214&lt;&gt;"",1,0))</f>
        <v>0</v>
      </c>
      <c r="AI213" s="135">
        <f>IF('Datos de Indicador'!AI214="No Dato",1,IF('Imputacion de Datos Indicador'!AI214&lt;&gt;"",1,0))</f>
        <v>0</v>
      </c>
      <c r="AJ213" s="135">
        <f>IF('Datos de Indicador'!AJ214="No Dato",1,IF('Imputacion de Datos Indicador'!AJ214&lt;&gt;"",1,0))</f>
        <v>0</v>
      </c>
      <c r="AK213" s="135">
        <f>IF('Datos de Indicador'!AK214="No Dato",1,IF('Imputacion de Datos Indicador'!AK214&lt;&gt;"",1,0))</f>
        <v>0</v>
      </c>
      <c r="AL213" s="135">
        <f>IF('Datos de Indicador'!AL214="No Dato",1,IF('Imputacion de Datos Indicador'!AL214&lt;&gt;"",1,0))</f>
        <v>0</v>
      </c>
      <c r="AM213" s="204">
        <f t="shared" si="6"/>
        <v>1</v>
      </c>
      <c r="AN213" s="44">
        <f t="shared" si="7"/>
        <v>2.8571428571428571E-2</v>
      </c>
    </row>
    <row r="214" spans="1:40" x14ac:dyDescent="0.25">
      <c r="A214" s="130" t="s">
        <v>56</v>
      </c>
      <c r="B214" s="139" t="s">
        <v>83</v>
      </c>
      <c r="C214" s="140">
        <v>1327</v>
      </c>
      <c r="D214" s="135">
        <f>IF('Datos de Indicador'!D215="No Dato",1,IF('Imputacion de Datos Indicador'!D215&lt;&gt;"",1,0))</f>
        <v>0</v>
      </c>
      <c r="E214" s="135">
        <f>IF('Datos de Indicador'!E215="No Dato",1,IF('Imputacion de Datos Indicador'!E215&lt;&gt;"",1,0))</f>
        <v>0</v>
      </c>
      <c r="F214" s="135">
        <f>IF('Datos de Indicador'!F215="No Dato",1,IF('Imputacion de Datos Indicador'!F215&lt;&gt;"",1,0))</f>
        <v>0</v>
      </c>
      <c r="G214" s="135">
        <f>IF('Datos de Indicador'!G215="No Dato",1,IF('Imputacion de Datos Indicador'!G215&lt;&gt;"",1,0))</f>
        <v>0</v>
      </c>
      <c r="H214" s="135">
        <f>IF('Datos de Indicador'!H215="No Dato",1,IF('Imputacion de Datos Indicador'!H215&lt;&gt;"",1,0))</f>
        <v>0</v>
      </c>
      <c r="I214" s="135">
        <f>IF('Datos de Indicador'!I215="No Dato",1,IF('Imputacion de Datos Indicador'!I215&lt;&gt;"",1,0))</f>
        <v>0</v>
      </c>
      <c r="J214" s="135">
        <f>IF('Datos de Indicador'!J215="No Dato",1,IF('Imputacion de Datos Indicador'!J215&lt;&gt;"",1,0))</f>
        <v>0</v>
      </c>
      <c r="K214" s="135">
        <f>IF('Datos de Indicador'!K215="No Dato",1,IF('Imputacion de Datos Indicador'!K215&lt;&gt;"",1,0))</f>
        <v>0</v>
      </c>
      <c r="L214" s="135">
        <f>IF('Datos de Indicador'!L215="No Dato",1,IF('Imputacion de Datos Indicador'!L215&lt;&gt;"",1,0))</f>
        <v>0</v>
      </c>
      <c r="M214" s="135">
        <f>IF('Datos de Indicador'!M215="No Dato",1,IF('Imputacion de Datos Indicador'!M215&lt;&gt;"",1,0))</f>
        <v>0</v>
      </c>
      <c r="N214" s="135">
        <f>IF('Datos de Indicador'!N215="No Dato",1,IF('Imputacion de Datos Indicador'!N215&lt;&gt;"",1,0))</f>
        <v>0</v>
      </c>
      <c r="O214" s="135">
        <f>IF('Datos de Indicador'!O215="No Dato",1,IF('Imputacion de Datos Indicador'!O215&lt;&gt;"",1,0))</f>
        <v>0</v>
      </c>
      <c r="P214" s="135">
        <f>IF('Datos de Indicador'!P215="No Dato",1,IF('Imputacion de Datos Indicador'!P215&lt;&gt;"",1,0))</f>
        <v>0</v>
      </c>
      <c r="Q214" s="135">
        <f>IF('Datos de Indicador'!Q215="No Dato",1,IF('Imputacion de Datos Indicador'!Q215&lt;&gt;"",1,0))</f>
        <v>1</v>
      </c>
      <c r="R214" s="135">
        <f>IF('Datos de Indicador'!R215="No Dato",1,IF('Imputacion de Datos Indicador'!R215&lt;&gt;"",1,0))</f>
        <v>0</v>
      </c>
      <c r="S214" s="135">
        <f>IF('Datos de Indicador'!S215="No Dato",1,IF('Imputacion de Datos Indicador'!S215&lt;&gt;"",1,0))</f>
        <v>0</v>
      </c>
      <c r="T214" s="135">
        <f>IF('Datos de Indicador'!T215="No Dato",1,IF('Imputacion de Datos Indicador'!T215&lt;&gt;"",1,0))</f>
        <v>0</v>
      </c>
      <c r="U214" s="135">
        <f>IF('Datos de Indicador'!U215="No Dato",1,IF('Imputacion de Datos Indicador'!U215&lt;&gt;"",1,0))</f>
        <v>0</v>
      </c>
      <c r="V214" s="135">
        <f>IF('Datos de Indicador'!V215="No Dato",1,IF('Imputacion de Datos Indicador'!V215&lt;&gt;"",1,0))</f>
        <v>0</v>
      </c>
      <c r="W214" s="135">
        <f>IF('Datos de Indicador'!W215="No Dato",1,IF('Imputacion de Datos Indicador'!W215&lt;&gt;"",1,0))</f>
        <v>0</v>
      </c>
      <c r="X214" s="135">
        <f>IF('Datos de Indicador'!X215="No Dato",1,IF('Imputacion de Datos Indicador'!X215&lt;&gt;"",1,0))</f>
        <v>0</v>
      </c>
      <c r="Y214" s="135">
        <f>IF('Datos de Indicador'!Y215="No Dato",1,IF('Imputacion de Datos Indicador'!Y215&lt;&gt;"",1,0))</f>
        <v>0</v>
      </c>
      <c r="Z214" s="135">
        <f>IF('Datos de Indicador'!Z215="No Dato",1,IF('Imputacion de Datos Indicador'!Z215&lt;&gt;"",1,0))</f>
        <v>0</v>
      </c>
      <c r="AA214" s="135">
        <f>IF('Datos de Indicador'!AA215="No Dato",1,IF('Imputacion de Datos Indicador'!AA215&lt;&gt;"",1,0))</f>
        <v>0</v>
      </c>
      <c r="AB214" s="135">
        <f>IF('Datos de Indicador'!AB215="No Dato",1,IF('Imputacion de Datos Indicador'!AB215&lt;&gt;"",1,0))</f>
        <v>0</v>
      </c>
      <c r="AC214" s="135">
        <f>IF('Datos de Indicador'!AC215="No Dato",1,IF('Imputacion de Datos Indicador'!AC215&lt;&gt;"",1,0))</f>
        <v>0</v>
      </c>
      <c r="AD214" s="135">
        <f>IF('Datos de Indicador'!AD215="No Dato",1,IF('Imputacion de Datos Indicador'!AD215&lt;&gt;"",1,0))</f>
        <v>0</v>
      </c>
      <c r="AE214" s="135">
        <f>IF('Datos de Indicador'!AE215="No Dato",1,IF('Imputacion de Datos Indicador'!AE215&lt;&gt;"",1,0))</f>
        <v>0</v>
      </c>
      <c r="AF214" s="135">
        <f>IF('Datos de Indicador'!AF215="No Dato",1,IF('Imputacion de Datos Indicador'!AF215&lt;&gt;"",1,0))</f>
        <v>0</v>
      </c>
      <c r="AG214" s="135">
        <f>IF('Datos de Indicador'!AG215="No Dato",1,IF('Imputacion de Datos Indicador'!AG215&lt;&gt;"",1,0))</f>
        <v>0</v>
      </c>
      <c r="AH214" s="135">
        <f>IF('Datos de Indicador'!AH215="No Dato",1,IF('Imputacion de Datos Indicador'!AH215&lt;&gt;"",1,0))</f>
        <v>0</v>
      </c>
      <c r="AI214" s="135">
        <f>IF('Datos de Indicador'!AI215="No Dato",1,IF('Imputacion de Datos Indicador'!AI215&lt;&gt;"",1,0))</f>
        <v>0</v>
      </c>
      <c r="AJ214" s="135">
        <f>IF('Datos de Indicador'!AJ215="No Dato",1,IF('Imputacion de Datos Indicador'!AJ215&lt;&gt;"",1,0))</f>
        <v>0</v>
      </c>
      <c r="AK214" s="135">
        <f>IF('Datos de Indicador'!AK215="No Dato",1,IF('Imputacion de Datos Indicador'!AK215&lt;&gt;"",1,0))</f>
        <v>0</v>
      </c>
      <c r="AL214" s="135">
        <f>IF('Datos de Indicador'!AL215="No Dato",1,IF('Imputacion de Datos Indicador'!AL215&lt;&gt;"",1,0))</f>
        <v>0</v>
      </c>
      <c r="AM214" s="204">
        <f t="shared" si="6"/>
        <v>1</v>
      </c>
      <c r="AN214" s="44">
        <f t="shared" si="7"/>
        <v>2.8571428571428571E-2</v>
      </c>
    </row>
    <row r="215" spans="1:40" x14ac:dyDescent="0.25">
      <c r="A215" s="130" t="s">
        <v>56</v>
      </c>
      <c r="B215" s="139" t="s">
        <v>84</v>
      </c>
      <c r="C215" s="140">
        <v>1328</v>
      </c>
      <c r="D215" s="135">
        <f>IF('Datos de Indicador'!D216="No Dato",1,IF('Imputacion de Datos Indicador'!D216&lt;&gt;"",1,0))</f>
        <v>0</v>
      </c>
      <c r="E215" s="135">
        <f>IF('Datos de Indicador'!E216="No Dato",1,IF('Imputacion de Datos Indicador'!E216&lt;&gt;"",1,0))</f>
        <v>0</v>
      </c>
      <c r="F215" s="135">
        <f>IF('Datos de Indicador'!F216="No Dato",1,IF('Imputacion de Datos Indicador'!F216&lt;&gt;"",1,0))</f>
        <v>0</v>
      </c>
      <c r="G215" s="135">
        <f>IF('Datos de Indicador'!G216="No Dato",1,IF('Imputacion de Datos Indicador'!G216&lt;&gt;"",1,0))</f>
        <v>0</v>
      </c>
      <c r="H215" s="135">
        <f>IF('Datos de Indicador'!H216="No Dato",1,IF('Imputacion de Datos Indicador'!H216&lt;&gt;"",1,0))</f>
        <v>0</v>
      </c>
      <c r="I215" s="135">
        <f>IF('Datos de Indicador'!I216="No Dato",1,IF('Imputacion de Datos Indicador'!I216&lt;&gt;"",1,0))</f>
        <v>0</v>
      </c>
      <c r="J215" s="135">
        <f>IF('Datos de Indicador'!J216="No Dato",1,IF('Imputacion de Datos Indicador'!J216&lt;&gt;"",1,0))</f>
        <v>0</v>
      </c>
      <c r="K215" s="135">
        <f>IF('Datos de Indicador'!K216="No Dato",1,IF('Imputacion de Datos Indicador'!K216&lt;&gt;"",1,0))</f>
        <v>0</v>
      </c>
      <c r="L215" s="135">
        <f>IF('Datos de Indicador'!L216="No Dato",1,IF('Imputacion de Datos Indicador'!L216&lt;&gt;"",1,0))</f>
        <v>0</v>
      </c>
      <c r="M215" s="135">
        <f>IF('Datos de Indicador'!M216="No Dato",1,IF('Imputacion de Datos Indicador'!M216&lt;&gt;"",1,0))</f>
        <v>0</v>
      </c>
      <c r="N215" s="135">
        <f>IF('Datos de Indicador'!N216="No Dato",1,IF('Imputacion de Datos Indicador'!N216&lt;&gt;"",1,0))</f>
        <v>0</v>
      </c>
      <c r="O215" s="135">
        <f>IF('Datos de Indicador'!O216="No Dato",1,IF('Imputacion de Datos Indicador'!O216&lt;&gt;"",1,0))</f>
        <v>0</v>
      </c>
      <c r="P215" s="135">
        <f>IF('Datos de Indicador'!P216="No Dato",1,IF('Imputacion de Datos Indicador'!P216&lt;&gt;"",1,0))</f>
        <v>0</v>
      </c>
      <c r="Q215" s="135">
        <f>IF('Datos de Indicador'!Q216="No Dato",1,IF('Imputacion de Datos Indicador'!Q216&lt;&gt;"",1,0))</f>
        <v>1</v>
      </c>
      <c r="R215" s="135">
        <f>IF('Datos de Indicador'!R216="No Dato",1,IF('Imputacion de Datos Indicador'!R216&lt;&gt;"",1,0))</f>
        <v>0</v>
      </c>
      <c r="S215" s="135">
        <f>IF('Datos de Indicador'!S216="No Dato",1,IF('Imputacion de Datos Indicador'!S216&lt;&gt;"",1,0))</f>
        <v>0</v>
      </c>
      <c r="T215" s="135">
        <f>IF('Datos de Indicador'!T216="No Dato",1,IF('Imputacion de Datos Indicador'!T216&lt;&gt;"",1,0))</f>
        <v>0</v>
      </c>
      <c r="U215" s="135">
        <f>IF('Datos de Indicador'!U216="No Dato",1,IF('Imputacion de Datos Indicador'!U216&lt;&gt;"",1,0))</f>
        <v>0</v>
      </c>
      <c r="V215" s="135">
        <f>IF('Datos de Indicador'!V216="No Dato",1,IF('Imputacion de Datos Indicador'!V216&lt;&gt;"",1,0))</f>
        <v>0</v>
      </c>
      <c r="W215" s="135">
        <f>IF('Datos de Indicador'!W216="No Dato",1,IF('Imputacion de Datos Indicador'!W216&lt;&gt;"",1,0))</f>
        <v>0</v>
      </c>
      <c r="X215" s="135">
        <f>IF('Datos de Indicador'!X216="No Dato",1,IF('Imputacion de Datos Indicador'!X216&lt;&gt;"",1,0))</f>
        <v>0</v>
      </c>
      <c r="Y215" s="135">
        <f>IF('Datos de Indicador'!Y216="No Dato",1,IF('Imputacion de Datos Indicador'!Y216&lt;&gt;"",1,0))</f>
        <v>0</v>
      </c>
      <c r="Z215" s="135">
        <f>IF('Datos de Indicador'!Z216="No Dato",1,IF('Imputacion de Datos Indicador'!Z216&lt;&gt;"",1,0))</f>
        <v>0</v>
      </c>
      <c r="AA215" s="135">
        <f>IF('Datos de Indicador'!AA216="No Dato",1,IF('Imputacion de Datos Indicador'!AA216&lt;&gt;"",1,0))</f>
        <v>0</v>
      </c>
      <c r="AB215" s="135">
        <f>IF('Datos de Indicador'!AB216="No Dato",1,IF('Imputacion de Datos Indicador'!AB216&lt;&gt;"",1,0))</f>
        <v>0</v>
      </c>
      <c r="AC215" s="135">
        <f>IF('Datos de Indicador'!AC216="No Dato",1,IF('Imputacion de Datos Indicador'!AC216&lt;&gt;"",1,0))</f>
        <v>0</v>
      </c>
      <c r="AD215" s="135">
        <f>IF('Datos de Indicador'!AD216="No Dato",1,IF('Imputacion de Datos Indicador'!AD216&lt;&gt;"",1,0))</f>
        <v>0</v>
      </c>
      <c r="AE215" s="135">
        <f>IF('Datos de Indicador'!AE216="No Dato",1,IF('Imputacion de Datos Indicador'!AE216&lt;&gt;"",1,0))</f>
        <v>0</v>
      </c>
      <c r="AF215" s="135">
        <f>IF('Datos de Indicador'!AF216="No Dato",1,IF('Imputacion de Datos Indicador'!AF216&lt;&gt;"",1,0))</f>
        <v>0</v>
      </c>
      <c r="AG215" s="135">
        <f>IF('Datos de Indicador'!AG216="No Dato",1,IF('Imputacion de Datos Indicador'!AG216&lt;&gt;"",1,0))</f>
        <v>0</v>
      </c>
      <c r="AH215" s="135">
        <f>IF('Datos de Indicador'!AH216="No Dato",1,IF('Imputacion de Datos Indicador'!AH216&lt;&gt;"",1,0))</f>
        <v>0</v>
      </c>
      <c r="AI215" s="135">
        <f>IF('Datos de Indicador'!AI216="No Dato",1,IF('Imputacion de Datos Indicador'!AI216&lt;&gt;"",1,0))</f>
        <v>0</v>
      </c>
      <c r="AJ215" s="135">
        <f>IF('Datos de Indicador'!AJ216="No Dato",1,IF('Imputacion de Datos Indicador'!AJ216&lt;&gt;"",1,0))</f>
        <v>0</v>
      </c>
      <c r="AK215" s="135">
        <f>IF('Datos de Indicador'!AK216="No Dato",1,IF('Imputacion de Datos Indicador'!AK216&lt;&gt;"",1,0))</f>
        <v>1</v>
      </c>
      <c r="AL215" s="135">
        <f>IF('Datos de Indicador'!AL216="No Dato",1,IF('Imputacion de Datos Indicador'!AL216&lt;&gt;"",1,0))</f>
        <v>0</v>
      </c>
      <c r="AM215" s="204">
        <f t="shared" si="6"/>
        <v>2</v>
      </c>
      <c r="AN215" s="44">
        <f t="shared" si="7"/>
        <v>5.7142857142857141E-2</v>
      </c>
    </row>
    <row r="216" spans="1:40" x14ac:dyDescent="0.25">
      <c r="A216" s="138" t="s">
        <v>326</v>
      </c>
      <c r="B216" s="139" t="s">
        <v>326</v>
      </c>
      <c r="C216" s="140">
        <v>1401</v>
      </c>
      <c r="D216" s="135">
        <f>IF('Datos de Indicador'!D217="No Dato",1,IF('Imputacion de Datos Indicador'!D217&lt;&gt;"",1,0))</f>
        <v>0</v>
      </c>
      <c r="E216" s="135">
        <f>IF('Datos de Indicador'!E217="No Dato",1,IF('Imputacion de Datos Indicador'!E217&lt;&gt;"",1,0))</f>
        <v>0</v>
      </c>
      <c r="F216" s="135">
        <f>IF('Datos de Indicador'!F217="No Dato",1,IF('Imputacion de Datos Indicador'!F217&lt;&gt;"",1,0))</f>
        <v>0</v>
      </c>
      <c r="G216" s="135">
        <f>IF('Datos de Indicador'!G217="No Dato",1,IF('Imputacion de Datos Indicador'!G217&lt;&gt;"",1,0))</f>
        <v>0</v>
      </c>
      <c r="H216" s="135">
        <f>IF('Datos de Indicador'!H217="No Dato",1,IF('Imputacion de Datos Indicador'!H217&lt;&gt;"",1,0))</f>
        <v>0</v>
      </c>
      <c r="I216" s="135">
        <f>IF('Datos de Indicador'!I217="No Dato",1,IF('Imputacion de Datos Indicador'!I217&lt;&gt;"",1,0))</f>
        <v>0</v>
      </c>
      <c r="J216" s="135">
        <f>IF('Datos de Indicador'!J217="No Dato",1,IF('Imputacion de Datos Indicador'!J217&lt;&gt;"",1,0))</f>
        <v>0</v>
      </c>
      <c r="K216" s="135">
        <f>IF('Datos de Indicador'!K217="No Dato",1,IF('Imputacion de Datos Indicador'!K217&lt;&gt;"",1,0))</f>
        <v>0</v>
      </c>
      <c r="L216" s="135">
        <f>IF('Datos de Indicador'!L217="No Dato",1,IF('Imputacion de Datos Indicador'!L217&lt;&gt;"",1,0))</f>
        <v>0</v>
      </c>
      <c r="M216" s="135">
        <f>IF('Datos de Indicador'!M217="No Dato",1,IF('Imputacion de Datos Indicador'!M217&lt;&gt;"",1,0))</f>
        <v>0</v>
      </c>
      <c r="N216" s="135">
        <f>IF('Datos de Indicador'!N217="No Dato",1,IF('Imputacion de Datos Indicador'!N217&lt;&gt;"",1,0))</f>
        <v>0</v>
      </c>
      <c r="O216" s="135">
        <f>IF('Datos de Indicador'!O217="No Dato",1,IF('Imputacion de Datos Indicador'!O217&lt;&gt;"",1,0))</f>
        <v>0</v>
      </c>
      <c r="P216" s="135">
        <f>IF('Datos de Indicador'!P217="No Dato",1,IF('Imputacion de Datos Indicador'!P217&lt;&gt;"",1,0))</f>
        <v>0</v>
      </c>
      <c r="Q216" s="135">
        <f>IF('Datos de Indicador'!Q217="No Dato",1,IF('Imputacion de Datos Indicador'!Q217&lt;&gt;"",1,0))</f>
        <v>0</v>
      </c>
      <c r="R216" s="135">
        <f>IF('Datos de Indicador'!R217="No Dato",1,IF('Imputacion de Datos Indicador'!R217&lt;&gt;"",1,0))</f>
        <v>0</v>
      </c>
      <c r="S216" s="135">
        <f>IF('Datos de Indicador'!S217="No Dato",1,IF('Imputacion de Datos Indicador'!S217&lt;&gt;"",1,0))</f>
        <v>0</v>
      </c>
      <c r="T216" s="135">
        <f>IF('Datos de Indicador'!T217="No Dato",1,IF('Imputacion de Datos Indicador'!T217&lt;&gt;"",1,0))</f>
        <v>0</v>
      </c>
      <c r="U216" s="135">
        <f>IF('Datos de Indicador'!U217="No Dato",1,IF('Imputacion de Datos Indicador'!U217&lt;&gt;"",1,0))</f>
        <v>0</v>
      </c>
      <c r="V216" s="135">
        <f>IF('Datos de Indicador'!V217="No Dato",1,IF('Imputacion de Datos Indicador'!V217&lt;&gt;"",1,0))</f>
        <v>0</v>
      </c>
      <c r="W216" s="135">
        <f>IF('Datos de Indicador'!W217="No Dato",1,IF('Imputacion de Datos Indicador'!W217&lt;&gt;"",1,0))</f>
        <v>0</v>
      </c>
      <c r="X216" s="135">
        <f>IF('Datos de Indicador'!X217="No Dato",1,IF('Imputacion de Datos Indicador'!X217&lt;&gt;"",1,0))</f>
        <v>0</v>
      </c>
      <c r="Y216" s="135">
        <f>IF('Datos de Indicador'!Y217="No Dato",1,IF('Imputacion de Datos Indicador'!Y217&lt;&gt;"",1,0))</f>
        <v>0</v>
      </c>
      <c r="Z216" s="135">
        <f>IF('Datos de Indicador'!Z217="No Dato",1,IF('Imputacion de Datos Indicador'!Z217&lt;&gt;"",1,0))</f>
        <v>0</v>
      </c>
      <c r="AA216" s="135">
        <f>IF('Datos de Indicador'!AA217="No Dato",1,IF('Imputacion de Datos Indicador'!AA217&lt;&gt;"",1,0))</f>
        <v>0</v>
      </c>
      <c r="AB216" s="135">
        <f>IF('Datos de Indicador'!AB217="No Dato",1,IF('Imputacion de Datos Indicador'!AB217&lt;&gt;"",1,0))</f>
        <v>0</v>
      </c>
      <c r="AC216" s="135">
        <f>IF('Datos de Indicador'!AC217="No Dato",1,IF('Imputacion de Datos Indicador'!AC217&lt;&gt;"",1,0))</f>
        <v>0</v>
      </c>
      <c r="AD216" s="135">
        <f>IF('Datos de Indicador'!AD217="No Dato",1,IF('Imputacion de Datos Indicador'!AD217&lt;&gt;"",1,0))</f>
        <v>0</v>
      </c>
      <c r="AE216" s="135">
        <f>IF('Datos de Indicador'!AE217="No Dato",1,IF('Imputacion de Datos Indicador'!AE217&lt;&gt;"",1,0))</f>
        <v>0</v>
      </c>
      <c r="AF216" s="135">
        <f>IF('Datos de Indicador'!AF217="No Dato",1,IF('Imputacion de Datos Indicador'!AF217&lt;&gt;"",1,0))</f>
        <v>0</v>
      </c>
      <c r="AG216" s="135">
        <f>IF('Datos de Indicador'!AG217="No Dato",1,IF('Imputacion de Datos Indicador'!AG217&lt;&gt;"",1,0))</f>
        <v>0</v>
      </c>
      <c r="AH216" s="135">
        <f>IF('Datos de Indicador'!AH217="No Dato",1,IF('Imputacion de Datos Indicador'!AH217&lt;&gt;"",1,0))</f>
        <v>0</v>
      </c>
      <c r="AI216" s="135">
        <f>IF('Datos de Indicador'!AI217="No Dato",1,IF('Imputacion de Datos Indicador'!AI217&lt;&gt;"",1,0))</f>
        <v>0</v>
      </c>
      <c r="AJ216" s="135">
        <f>IF('Datos de Indicador'!AJ217="No Dato",1,IF('Imputacion de Datos Indicador'!AJ217&lt;&gt;"",1,0))</f>
        <v>0</v>
      </c>
      <c r="AK216" s="135">
        <f>IF('Datos de Indicador'!AK217="No Dato",1,IF('Imputacion de Datos Indicador'!AK217&lt;&gt;"",1,0))</f>
        <v>0</v>
      </c>
      <c r="AL216" s="135">
        <f>IF('Datos de Indicador'!AL217="No Dato",1,IF('Imputacion de Datos Indicador'!AL217&lt;&gt;"",1,0))</f>
        <v>0</v>
      </c>
      <c r="AM216" s="204">
        <f t="shared" si="6"/>
        <v>0</v>
      </c>
      <c r="AN216" s="44">
        <f t="shared" si="7"/>
        <v>0</v>
      </c>
    </row>
    <row r="217" spans="1:40" x14ac:dyDescent="0.25">
      <c r="A217" s="138" t="s">
        <v>326</v>
      </c>
      <c r="B217" s="139" t="s">
        <v>327</v>
      </c>
      <c r="C217" s="140">
        <v>1402</v>
      </c>
      <c r="D217" s="135">
        <f>IF('Datos de Indicador'!D218="No Dato",1,IF('Imputacion de Datos Indicador'!D218&lt;&gt;"",1,0))</f>
        <v>0</v>
      </c>
      <c r="E217" s="135">
        <f>IF('Datos de Indicador'!E218="No Dato",1,IF('Imputacion de Datos Indicador'!E218&lt;&gt;"",1,0))</f>
        <v>0</v>
      </c>
      <c r="F217" s="135">
        <f>IF('Datos de Indicador'!F218="No Dato",1,IF('Imputacion de Datos Indicador'!F218&lt;&gt;"",1,0))</f>
        <v>0</v>
      </c>
      <c r="G217" s="135">
        <f>IF('Datos de Indicador'!G218="No Dato",1,IF('Imputacion de Datos Indicador'!G218&lt;&gt;"",1,0))</f>
        <v>0</v>
      </c>
      <c r="H217" s="135">
        <f>IF('Datos de Indicador'!H218="No Dato",1,IF('Imputacion de Datos Indicador'!H218&lt;&gt;"",1,0))</f>
        <v>0</v>
      </c>
      <c r="I217" s="135">
        <f>IF('Datos de Indicador'!I218="No Dato",1,IF('Imputacion de Datos Indicador'!I218&lt;&gt;"",1,0))</f>
        <v>0</v>
      </c>
      <c r="J217" s="135">
        <f>IF('Datos de Indicador'!J218="No Dato",1,IF('Imputacion de Datos Indicador'!J218&lt;&gt;"",1,0))</f>
        <v>0</v>
      </c>
      <c r="K217" s="135">
        <f>IF('Datos de Indicador'!K218="No Dato",1,IF('Imputacion de Datos Indicador'!K218&lt;&gt;"",1,0))</f>
        <v>0</v>
      </c>
      <c r="L217" s="135">
        <f>IF('Datos de Indicador'!L218="No Dato",1,IF('Imputacion de Datos Indicador'!L218&lt;&gt;"",1,0))</f>
        <v>0</v>
      </c>
      <c r="M217" s="135">
        <f>IF('Datos de Indicador'!M218="No Dato",1,IF('Imputacion de Datos Indicador'!M218&lt;&gt;"",1,0))</f>
        <v>0</v>
      </c>
      <c r="N217" s="135">
        <f>IF('Datos de Indicador'!N218="No Dato",1,IF('Imputacion de Datos Indicador'!N218&lt;&gt;"",1,0))</f>
        <v>0</v>
      </c>
      <c r="O217" s="135">
        <f>IF('Datos de Indicador'!O218="No Dato",1,IF('Imputacion de Datos Indicador'!O218&lt;&gt;"",1,0))</f>
        <v>0</v>
      </c>
      <c r="P217" s="135">
        <f>IF('Datos de Indicador'!P218="No Dato",1,IF('Imputacion de Datos Indicador'!P218&lt;&gt;"",1,0))</f>
        <v>0</v>
      </c>
      <c r="Q217" s="135">
        <f>IF('Datos de Indicador'!Q218="No Dato",1,IF('Imputacion de Datos Indicador'!Q218&lt;&gt;"",1,0))</f>
        <v>0</v>
      </c>
      <c r="R217" s="135">
        <f>IF('Datos de Indicador'!R218="No Dato",1,IF('Imputacion de Datos Indicador'!R218&lt;&gt;"",1,0))</f>
        <v>0</v>
      </c>
      <c r="S217" s="135">
        <f>IF('Datos de Indicador'!S218="No Dato",1,IF('Imputacion de Datos Indicador'!S218&lt;&gt;"",1,0))</f>
        <v>0</v>
      </c>
      <c r="T217" s="135">
        <f>IF('Datos de Indicador'!T218="No Dato",1,IF('Imputacion de Datos Indicador'!T218&lt;&gt;"",1,0))</f>
        <v>0</v>
      </c>
      <c r="U217" s="135">
        <f>IF('Datos de Indicador'!U218="No Dato",1,IF('Imputacion de Datos Indicador'!U218&lt;&gt;"",1,0))</f>
        <v>0</v>
      </c>
      <c r="V217" s="135">
        <f>IF('Datos de Indicador'!V218="No Dato",1,IF('Imputacion de Datos Indicador'!V218&lt;&gt;"",1,0))</f>
        <v>0</v>
      </c>
      <c r="W217" s="135">
        <f>IF('Datos de Indicador'!W218="No Dato",1,IF('Imputacion de Datos Indicador'!W218&lt;&gt;"",1,0))</f>
        <v>0</v>
      </c>
      <c r="X217" s="135">
        <f>IF('Datos de Indicador'!X218="No Dato",1,IF('Imputacion de Datos Indicador'!X218&lt;&gt;"",1,0))</f>
        <v>0</v>
      </c>
      <c r="Y217" s="135">
        <f>IF('Datos de Indicador'!Y218="No Dato",1,IF('Imputacion de Datos Indicador'!Y218&lt;&gt;"",1,0))</f>
        <v>0</v>
      </c>
      <c r="Z217" s="135">
        <f>IF('Datos de Indicador'!Z218="No Dato",1,IF('Imputacion de Datos Indicador'!Z218&lt;&gt;"",1,0))</f>
        <v>0</v>
      </c>
      <c r="AA217" s="135">
        <f>IF('Datos de Indicador'!AA218="No Dato",1,IF('Imputacion de Datos Indicador'!AA218&lt;&gt;"",1,0))</f>
        <v>0</v>
      </c>
      <c r="AB217" s="135">
        <f>IF('Datos de Indicador'!AB218="No Dato",1,IF('Imputacion de Datos Indicador'!AB218&lt;&gt;"",1,0))</f>
        <v>0</v>
      </c>
      <c r="AC217" s="135">
        <f>IF('Datos de Indicador'!AC218="No Dato",1,IF('Imputacion de Datos Indicador'!AC218&lt;&gt;"",1,0))</f>
        <v>0</v>
      </c>
      <c r="AD217" s="135">
        <f>IF('Datos de Indicador'!AD218="No Dato",1,IF('Imputacion de Datos Indicador'!AD218&lt;&gt;"",1,0))</f>
        <v>0</v>
      </c>
      <c r="AE217" s="135">
        <f>IF('Datos de Indicador'!AE218="No Dato",1,IF('Imputacion de Datos Indicador'!AE218&lt;&gt;"",1,0))</f>
        <v>0</v>
      </c>
      <c r="AF217" s="135">
        <f>IF('Datos de Indicador'!AF218="No Dato",1,IF('Imputacion de Datos Indicador'!AF218&lt;&gt;"",1,0))</f>
        <v>0</v>
      </c>
      <c r="AG217" s="135">
        <f>IF('Datos de Indicador'!AG218="No Dato",1,IF('Imputacion de Datos Indicador'!AG218&lt;&gt;"",1,0))</f>
        <v>0</v>
      </c>
      <c r="AH217" s="135">
        <f>IF('Datos de Indicador'!AH218="No Dato",1,IF('Imputacion de Datos Indicador'!AH218&lt;&gt;"",1,0))</f>
        <v>0</v>
      </c>
      <c r="AI217" s="135">
        <f>IF('Datos de Indicador'!AI218="No Dato",1,IF('Imputacion de Datos Indicador'!AI218&lt;&gt;"",1,0))</f>
        <v>0</v>
      </c>
      <c r="AJ217" s="135">
        <f>IF('Datos de Indicador'!AJ218="No Dato",1,IF('Imputacion de Datos Indicador'!AJ218&lt;&gt;"",1,0))</f>
        <v>0</v>
      </c>
      <c r="AK217" s="135">
        <f>IF('Datos de Indicador'!AK218="No Dato",1,IF('Imputacion de Datos Indicador'!AK218&lt;&gt;"",1,0))</f>
        <v>0</v>
      </c>
      <c r="AL217" s="135">
        <f>IF('Datos de Indicador'!AL218="No Dato",1,IF('Imputacion de Datos Indicador'!AL218&lt;&gt;"",1,0))</f>
        <v>0</v>
      </c>
      <c r="AM217" s="204">
        <f t="shared" si="6"/>
        <v>0</v>
      </c>
      <c r="AN217" s="44">
        <f t="shared" si="7"/>
        <v>0</v>
      </c>
    </row>
    <row r="218" spans="1:40" x14ac:dyDescent="0.25">
      <c r="A218" s="138" t="s">
        <v>326</v>
      </c>
      <c r="B218" s="139" t="s">
        <v>210</v>
      </c>
      <c r="C218" s="140">
        <v>1403</v>
      </c>
      <c r="D218" s="135">
        <f>IF('Datos de Indicador'!D219="No Dato",1,IF('Imputacion de Datos Indicador'!D219&lt;&gt;"",1,0))</f>
        <v>0</v>
      </c>
      <c r="E218" s="135">
        <f>IF('Datos de Indicador'!E219="No Dato",1,IF('Imputacion de Datos Indicador'!E219&lt;&gt;"",1,0))</f>
        <v>1</v>
      </c>
      <c r="F218" s="135">
        <f>IF('Datos de Indicador'!F219="No Dato",1,IF('Imputacion de Datos Indicador'!F219&lt;&gt;"",1,0))</f>
        <v>0</v>
      </c>
      <c r="G218" s="135">
        <f>IF('Datos de Indicador'!G219="No Dato",1,IF('Imputacion de Datos Indicador'!G219&lt;&gt;"",1,0))</f>
        <v>0</v>
      </c>
      <c r="H218" s="135">
        <f>IF('Datos de Indicador'!H219="No Dato",1,IF('Imputacion de Datos Indicador'!H219&lt;&gt;"",1,0))</f>
        <v>0</v>
      </c>
      <c r="I218" s="135">
        <f>IF('Datos de Indicador'!I219="No Dato",1,IF('Imputacion de Datos Indicador'!I219&lt;&gt;"",1,0))</f>
        <v>0</v>
      </c>
      <c r="J218" s="135">
        <f>IF('Datos de Indicador'!J219="No Dato",1,IF('Imputacion de Datos Indicador'!J219&lt;&gt;"",1,0))</f>
        <v>0</v>
      </c>
      <c r="K218" s="135">
        <f>IF('Datos de Indicador'!K219="No Dato",1,IF('Imputacion de Datos Indicador'!K219&lt;&gt;"",1,0))</f>
        <v>0</v>
      </c>
      <c r="L218" s="135">
        <f>IF('Datos de Indicador'!L219="No Dato",1,IF('Imputacion de Datos Indicador'!L219&lt;&gt;"",1,0))</f>
        <v>0</v>
      </c>
      <c r="M218" s="135">
        <f>IF('Datos de Indicador'!M219="No Dato",1,IF('Imputacion de Datos Indicador'!M219&lt;&gt;"",1,0))</f>
        <v>0</v>
      </c>
      <c r="N218" s="135">
        <f>IF('Datos de Indicador'!N219="No Dato",1,IF('Imputacion de Datos Indicador'!N219&lt;&gt;"",1,0))</f>
        <v>0</v>
      </c>
      <c r="O218" s="135">
        <f>IF('Datos de Indicador'!O219="No Dato",1,IF('Imputacion de Datos Indicador'!O219&lt;&gt;"",1,0))</f>
        <v>0</v>
      </c>
      <c r="P218" s="135">
        <f>IF('Datos de Indicador'!P219="No Dato",1,IF('Imputacion de Datos Indicador'!P219&lt;&gt;"",1,0))</f>
        <v>0</v>
      </c>
      <c r="Q218" s="135">
        <f>IF('Datos de Indicador'!Q219="No Dato",1,IF('Imputacion de Datos Indicador'!Q219&lt;&gt;"",1,0))</f>
        <v>1</v>
      </c>
      <c r="R218" s="135">
        <f>IF('Datos de Indicador'!R219="No Dato",1,IF('Imputacion de Datos Indicador'!R219&lt;&gt;"",1,0))</f>
        <v>0</v>
      </c>
      <c r="S218" s="135">
        <f>IF('Datos de Indicador'!S219="No Dato",1,IF('Imputacion de Datos Indicador'!S219&lt;&gt;"",1,0))</f>
        <v>0</v>
      </c>
      <c r="T218" s="135">
        <f>IF('Datos de Indicador'!T219="No Dato",1,IF('Imputacion de Datos Indicador'!T219&lt;&gt;"",1,0))</f>
        <v>0</v>
      </c>
      <c r="U218" s="135">
        <f>IF('Datos de Indicador'!U219="No Dato",1,IF('Imputacion de Datos Indicador'!U219&lt;&gt;"",1,0))</f>
        <v>0</v>
      </c>
      <c r="V218" s="135">
        <f>IF('Datos de Indicador'!V219="No Dato",1,IF('Imputacion de Datos Indicador'!V219&lt;&gt;"",1,0))</f>
        <v>0</v>
      </c>
      <c r="W218" s="135">
        <f>IF('Datos de Indicador'!W219="No Dato",1,IF('Imputacion de Datos Indicador'!W219&lt;&gt;"",1,0))</f>
        <v>0</v>
      </c>
      <c r="X218" s="135">
        <f>IF('Datos de Indicador'!X219="No Dato",1,IF('Imputacion de Datos Indicador'!X219&lt;&gt;"",1,0))</f>
        <v>0</v>
      </c>
      <c r="Y218" s="135">
        <f>IF('Datos de Indicador'!Y219="No Dato",1,IF('Imputacion de Datos Indicador'!Y219&lt;&gt;"",1,0))</f>
        <v>0</v>
      </c>
      <c r="Z218" s="135">
        <f>IF('Datos de Indicador'!Z219="No Dato",1,IF('Imputacion de Datos Indicador'!Z219&lt;&gt;"",1,0))</f>
        <v>0</v>
      </c>
      <c r="AA218" s="135">
        <f>IF('Datos de Indicador'!AA219="No Dato",1,IF('Imputacion de Datos Indicador'!AA219&lt;&gt;"",1,0))</f>
        <v>0</v>
      </c>
      <c r="AB218" s="135">
        <f>IF('Datos de Indicador'!AB219="No Dato",1,IF('Imputacion de Datos Indicador'!AB219&lt;&gt;"",1,0))</f>
        <v>0</v>
      </c>
      <c r="AC218" s="135">
        <f>IF('Datos de Indicador'!AC219="No Dato",1,IF('Imputacion de Datos Indicador'!AC219&lt;&gt;"",1,0))</f>
        <v>0</v>
      </c>
      <c r="AD218" s="135">
        <f>IF('Datos de Indicador'!AD219="No Dato",1,IF('Imputacion de Datos Indicador'!AD219&lt;&gt;"",1,0))</f>
        <v>0</v>
      </c>
      <c r="AE218" s="135">
        <f>IF('Datos de Indicador'!AE219="No Dato",1,IF('Imputacion de Datos Indicador'!AE219&lt;&gt;"",1,0))</f>
        <v>0</v>
      </c>
      <c r="AF218" s="135">
        <f>IF('Datos de Indicador'!AF219="No Dato",1,IF('Imputacion de Datos Indicador'!AF219&lt;&gt;"",1,0))</f>
        <v>0</v>
      </c>
      <c r="AG218" s="135">
        <f>IF('Datos de Indicador'!AG219="No Dato",1,IF('Imputacion de Datos Indicador'!AG219&lt;&gt;"",1,0))</f>
        <v>0</v>
      </c>
      <c r="AH218" s="135">
        <f>IF('Datos de Indicador'!AH219="No Dato",1,IF('Imputacion de Datos Indicador'!AH219&lt;&gt;"",1,0))</f>
        <v>0</v>
      </c>
      <c r="AI218" s="135">
        <f>IF('Datos de Indicador'!AI219="No Dato",1,IF('Imputacion de Datos Indicador'!AI219&lt;&gt;"",1,0))</f>
        <v>0</v>
      </c>
      <c r="AJ218" s="135">
        <f>IF('Datos de Indicador'!AJ219="No Dato",1,IF('Imputacion de Datos Indicador'!AJ219&lt;&gt;"",1,0))</f>
        <v>0</v>
      </c>
      <c r="AK218" s="135">
        <f>IF('Datos de Indicador'!AK219="No Dato",1,IF('Imputacion de Datos Indicador'!AK219&lt;&gt;"",1,0))</f>
        <v>0</v>
      </c>
      <c r="AL218" s="135">
        <f>IF('Datos de Indicador'!AL219="No Dato",1,IF('Imputacion de Datos Indicador'!AL219&lt;&gt;"",1,0))</f>
        <v>0</v>
      </c>
      <c r="AM218" s="204">
        <f t="shared" si="6"/>
        <v>2</v>
      </c>
      <c r="AN218" s="44">
        <f t="shared" si="7"/>
        <v>5.7142857142857141E-2</v>
      </c>
    </row>
    <row r="219" spans="1:40" x14ac:dyDescent="0.25">
      <c r="A219" s="138" t="s">
        <v>326</v>
      </c>
      <c r="B219" s="139" t="s">
        <v>328</v>
      </c>
      <c r="C219" s="140">
        <v>1404</v>
      </c>
      <c r="D219" s="135">
        <f>IF('Datos de Indicador'!D220="No Dato",1,IF('Imputacion de Datos Indicador'!D220&lt;&gt;"",1,0))</f>
        <v>0</v>
      </c>
      <c r="E219" s="135">
        <f>IF('Datos de Indicador'!E220="No Dato",1,IF('Imputacion de Datos Indicador'!E220&lt;&gt;"",1,0))</f>
        <v>0</v>
      </c>
      <c r="F219" s="135">
        <f>IF('Datos de Indicador'!F220="No Dato",1,IF('Imputacion de Datos Indicador'!F220&lt;&gt;"",1,0))</f>
        <v>0</v>
      </c>
      <c r="G219" s="135">
        <f>IF('Datos de Indicador'!G220="No Dato",1,IF('Imputacion de Datos Indicador'!G220&lt;&gt;"",1,0))</f>
        <v>0</v>
      </c>
      <c r="H219" s="135">
        <f>IF('Datos de Indicador'!H220="No Dato",1,IF('Imputacion de Datos Indicador'!H220&lt;&gt;"",1,0))</f>
        <v>0</v>
      </c>
      <c r="I219" s="135">
        <f>IF('Datos de Indicador'!I220="No Dato",1,IF('Imputacion de Datos Indicador'!I220&lt;&gt;"",1,0))</f>
        <v>0</v>
      </c>
      <c r="J219" s="135">
        <f>IF('Datos de Indicador'!J220="No Dato",1,IF('Imputacion de Datos Indicador'!J220&lt;&gt;"",1,0))</f>
        <v>0</v>
      </c>
      <c r="K219" s="135">
        <f>IF('Datos de Indicador'!K220="No Dato",1,IF('Imputacion de Datos Indicador'!K220&lt;&gt;"",1,0))</f>
        <v>0</v>
      </c>
      <c r="L219" s="135">
        <f>IF('Datos de Indicador'!L220="No Dato",1,IF('Imputacion de Datos Indicador'!L220&lt;&gt;"",1,0))</f>
        <v>0</v>
      </c>
      <c r="M219" s="135">
        <f>IF('Datos de Indicador'!M220="No Dato",1,IF('Imputacion de Datos Indicador'!M220&lt;&gt;"",1,0))</f>
        <v>0</v>
      </c>
      <c r="N219" s="135">
        <f>IF('Datos de Indicador'!N220="No Dato",1,IF('Imputacion de Datos Indicador'!N220&lt;&gt;"",1,0))</f>
        <v>0</v>
      </c>
      <c r="O219" s="135">
        <f>IF('Datos de Indicador'!O220="No Dato",1,IF('Imputacion de Datos Indicador'!O220&lt;&gt;"",1,0))</f>
        <v>0</v>
      </c>
      <c r="P219" s="135">
        <f>IF('Datos de Indicador'!P220="No Dato",1,IF('Imputacion de Datos Indicador'!P220&lt;&gt;"",1,0))</f>
        <v>0</v>
      </c>
      <c r="Q219" s="135">
        <f>IF('Datos de Indicador'!Q220="No Dato",1,IF('Imputacion de Datos Indicador'!Q220&lt;&gt;"",1,0))</f>
        <v>1</v>
      </c>
      <c r="R219" s="135">
        <f>IF('Datos de Indicador'!R220="No Dato",1,IF('Imputacion de Datos Indicador'!R220&lt;&gt;"",1,0))</f>
        <v>0</v>
      </c>
      <c r="S219" s="135">
        <f>IF('Datos de Indicador'!S220="No Dato",1,IF('Imputacion de Datos Indicador'!S220&lt;&gt;"",1,0))</f>
        <v>0</v>
      </c>
      <c r="T219" s="135">
        <f>IF('Datos de Indicador'!T220="No Dato",1,IF('Imputacion de Datos Indicador'!T220&lt;&gt;"",1,0))</f>
        <v>0</v>
      </c>
      <c r="U219" s="135">
        <f>IF('Datos de Indicador'!U220="No Dato",1,IF('Imputacion de Datos Indicador'!U220&lt;&gt;"",1,0))</f>
        <v>0</v>
      </c>
      <c r="V219" s="135">
        <f>IF('Datos de Indicador'!V220="No Dato",1,IF('Imputacion de Datos Indicador'!V220&lt;&gt;"",1,0))</f>
        <v>0</v>
      </c>
      <c r="W219" s="135">
        <f>IF('Datos de Indicador'!W220="No Dato",1,IF('Imputacion de Datos Indicador'!W220&lt;&gt;"",1,0))</f>
        <v>0</v>
      </c>
      <c r="X219" s="135">
        <f>IF('Datos de Indicador'!X220="No Dato",1,IF('Imputacion de Datos Indicador'!X220&lt;&gt;"",1,0))</f>
        <v>0</v>
      </c>
      <c r="Y219" s="135">
        <f>IF('Datos de Indicador'!Y220="No Dato",1,IF('Imputacion de Datos Indicador'!Y220&lt;&gt;"",1,0))</f>
        <v>0</v>
      </c>
      <c r="Z219" s="135">
        <f>IF('Datos de Indicador'!Z220="No Dato",1,IF('Imputacion de Datos Indicador'!Z220&lt;&gt;"",1,0))</f>
        <v>0</v>
      </c>
      <c r="AA219" s="135">
        <f>IF('Datos de Indicador'!AA220="No Dato",1,IF('Imputacion de Datos Indicador'!AA220&lt;&gt;"",1,0))</f>
        <v>0</v>
      </c>
      <c r="AB219" s="135">
        <f>IF('Datos de Indicador'!AB220="No Dato",1,IF('Imputacion de Datos Indicador'!AB220&lt;&gt;"",1,0))</f>
        <v>0</v>
      </c>
      <c r="AC219" s="135">
        <f>IF('Datos de Indicador'!AC220="No Dato",1,IF('Imputacion de Datos Indicador'!AC220&lt;&gt;"",1,0))</f>
        <v>0</v>
      </c>
      <c r="AD219" s="135">
        <f>IF('Datos de Indicador'!AD220="No Dato",1,IF('Imputacion de Datos Indicador'!AD220&lt;&gt;"",1,0))</f>
        <v>0</v>
      </c>
      <c r="AE219" s="135">
        <f>IF('Datos de Indicador'!AE220="No Dato",1,IF('Imputacion de Datos Indicador'!AE220&lt;&gt;"",1,0))</f>
        <v>0</v>
      </c>
      <c r="AF219" s="135">
        <f>IF('Datos de Indicador'!AF220="No Dato",1,IF('Imputacion de Datos Indicador'!AF220&lt;&gt;"",1,0))</f>
        <v>0</v>
      </c>
      <c r="AG219" s="135">
        <f>IF('Datos de Indicador'!AG220="No Dato",1,IF('Imputacion de Datos Indicador'!AG220&lt;&gt;"",1,0))</f>
        <v>0</v>
      </c>
      <c r="AH219" s="135">
        <f>IF('Datos de Indicador'!AH220="No Dato",1,IF('Imputacion de Datos Indicador'!AH220&lt;&gt;"",1,0))</f>
        <v>0</v>
      </c>
      <c r="AI219" s="135">
        <f>IF('Datos de Indicador'!AI220="No Dato",1,IF('Imputacion de Datos Indicador'!AI220&lt;&gt;"",1,0))</f>
        <v>0</v>
      </c>
      <c r="AJ219" s="135">
        <f>IF('Datos de Indicador'!AJ220="No Dato",1,IF('Imputacion de Datos Indicador'!AJ220&lt;&gt;"",1,0))</f>
        <v>0</v>
      </c>
      <c r="AK219" s="135">
        <f>IF('Datos de Indicador'!AK220="No Dato",1,IF('Imputacion de Datos Indicador'!AK220&lt;&gt;"",1,0))</f>
        <v>0</v>
      </c>
      <c r="AL219" s="135">
        <f>IF('Datos de Indicador'!AL220="No Dato",1,IF('Imputacion de Datos Indicador'!AL220&lt;&gt;"",1,0))</f>
        <v>0</v>
      </c>
      <c r="AM219" s="204">
        <f t="shared" si="6"/>
        <v>1</v>
      </c>
      <c r="AN219" s="44">
        <f t="shared" si="7"/>
        <v>2.8571428571428571E-2</v>
      </c>
    </row>
    <row r="220" spans="1:40" x14ac:dyDescent="0.25">
      <c r="A220" s="138" t="s">
        <v>326</v>
      </c>
      <c r="B220" s="139" t="s">
        <v>329</v>
      </c>
      <c r="C220" s="140">
        <v>1405</v>
      </c>
      <c r="D220" s="135">
        <f>IF('Datos de Indicador'!D221="No Dato",1,IF('Imputacion de Datos Indicador'!D221&lt;&gt;"",1,0))</f>
        <v>0</v>
      </c>
      <c r="E220" s="135">
        <f>IF('Datos de Indicador'!E221="No Dato",1,IF('Imputacion de Datos Indicador'!E221&lt;&gt;"",1,0))</f>
        <v>0</v>
      </c>
      <c r="F220" s="135">
        <f>IF('Datos de Indicador'!F221="No Dato",1,IF('Imputacion de Datos Indicador'!F221&lt;&gt;"",1,0))</f>
        <v>0</v>
      </c>
      <c r="G220" s="135">
        <f>IF('Datos de Indicador'!G221="No Dato",1,IF('Imputacion de Datos Indicador'!G221&lt;&gt;"",1,0))</f>
        <v>0</v>
      </c>
      <c r="H220" s="135">
        <f>IF('Datos de Indicador'!H221="No Dato",1,IF('Imputacion de Datos Indicador'!H221&lt;&gt;"",1,0))</f>
        <v>0</v>
      </c>
      <c r="I220" s="135">
        <f>IF('Datos de Indicador'!I221="No Dato",1,IF('Imputacion de Datos Indicador'!I221&lt;&gt;"",1,0))</f>
        <v>0</v>
      </c>
      <c r="J220" s="135">
        <f>IF('Datos de Indicador'!J221="No Dato",1,IF('Imputacion de Datos Indicador'!J221&lt;&gt;"",1,0))</f>
        <v>0</v>
      </c>
      <c r="K220" s="135">
        <f>IF('Datos de Indicador'!K221="No Dato",1,IF('Imputacion de Datos Indicador'!K221&lt;&gt;"",1,0))</f>
        <v>0</v>
      </c>
      <c r="L220" s="135">
        <f>IF('Datos de Indicador'!L221="No Dato",1,IF('Imputacion de Datos Indicador'!L221&lt;&gt;"",1,0))</f>
        <v>0</v>
      </c>
      <c r="M220" s="135">
        <f>IF('Datos de Indicador'!M221="No Dato",1,IF('Imputacion de Datos Indicador'!M221&lt;&gt;"",1,0))</f>
        <v>0</v>
      </c>
      <c r="N220" s="135">
        <f>IF('Datos de Indicador'!N221="No Dato",1,IF('Imputacion de Datos Indicador'!N221&lt;&gt;"",1,0))</f>
        <v>0</v>
      </c>
      <c r="O220" s="135">
        <f>IF('Datos de Indicador'!O221="No Dato",1,IF('Imputacion de Datos Indicador'!O221&lt;&gt;"",1,0))</f>
        <v>0</v>
      </c>
      <c r="P220" s="135">
        <f>IF('Datos de Indicador'!P221="No Dato",1,IF('Imputacion de Datos Indicador'!P221&lt;&gt;"",1,0))</f>
        <v>0</v>
      </c>
      <c r="Q220" s="135">
        <f>IF('Datos de Indicador'!Q221="No Dato",1,IF('Imputacion de Datos Indicador'!Q221&lt;&gt;"",1,0))</f>
        <v>1</v>
      </c>
      <c r="R220" s="135">
        <f>IF('Datos de Indicador'!R221="No Dato",1,IF('Imputacion de Datos Indicador'!R221&lt;&gt;"",1,0))</f>
        <v>0</v>
      </c>
      <c r="S220" s="135">
        <f>IF('Datos de Indicador'!S221="No Dato",1,IF('Imputacion de Datos Indicador'!S221&lt;&gt;"",1,0))</f>
        <v>0</v>
      </c>
      <c r="T220" s="135">
        <f>IF('Datos de Indicador'!T221="No Dato",1,IF('Imputacion de Datos Indicador'!T221&lt;&gt;"",1,0))</f>
        <v>0</v>
      </c>
      <c r="U220" s="135">
        <f>IF('Datos de Indicador'!U221="No Dato",1,IF('Imputacion de Datos Indicador'!U221&lt;&gt;"",1,0))</f>
        <v>0</v>
      </c>
      <c r="V220" s="135">
        <f>IF('Datos de Indicador'!V221="No Dato",1,IF('Imputacion de Datos Indicador'!V221&lt;&gt;"",1,0))</f>
        <v>0</v>
      </c>
      <c r="W220" s="135">
        <f>IF('Datos de Indicador'!W221="No Dato",1,IF('Imputacion de Datos Indicador'!W221&lt;&gt;"",1,0))</f>
        <v>0</v>
      </c>
      <c r="X220" s="135">
        <f>IF('Datos de Indicador'!X221="No Dato",1,IF('Imputacion de Datos Indicador'!X221&lt;&gt;"",1,0))</f>
        <v>0</v>
      </c>
      <c r="Y220" s="135">
        <f>IF('Datos de Indicador'!Y221="No Dato",1,IF('Imputacion de Datos Indicador'!Y221&lt;&gt;"",1,0))</f>
        <v>0</v>
      </c>
      <c r="Z220" s="135">
        <f>IF('Datos de Indicador'!Z221="No Dato",1,IF('Imputacion de Datos Indicador'!Z221&lt;&gt;"",1,0))</f>
        <v>0</v>
      </c>
      <c r="AA220" s="135">
        <f>IF('Datos de Indicador'!AA221="No Dato",1,IF('Imputacion de Datos Indicador'!AA221&lt;&gt;"",1,0))</f>
        <v>0</v>
      </c>
      <c r="AB220" s="135">
        <f>IF('Datos de Indicador'!AB221="No Dato",1,IF('Imputacion de Datos Indicador'!AB221&lt;&gt;"",1,0))</f>
        <v>0</v>
      </c>
      <c r="AC220" s="135">
        <f>IF('Datos de Indicador'!AC221="No Dato",1,IF('Imputacion de Datos Indicador'!AC221&lt;&gt;"",1,0))</f>
        <v>0</v>
      </c>
      <c r="AD220" s="135">
        <f>IF('Datos de Indicador'!AD221="No Dato",1,IF('Imputacion de Datos Indicador'!AD221&lt;&gt;"",1,0))</f>
        <v>0</v>
      </c>
      <c r="AE220" s="135">
        <f>IF('Datos de Indicador'!AE221="No Dato",1,IF('Imputacion de Datos Indicador'!AE221&lt;&gt;"",1,0))</f>
        <v>0</v>
      </c>
      <c r="AF220" s="135">
        <f>IF('Datos de Indicador'!AF221="No Dato",1,IF('Imputacion de Datos Indicador'!AF221&lt;&gt;"",1,0))</f>
        <v>0</v>
      </c>
      <c r="AG220" s="135">
        <f>IF('Datos de Indicador'!AG221="No Dato",1,IF('Imputacion de Datos Indicador'!AG221&lt;&gt;"",1,0))</f>
        <v>0</v>
      </c>
      <c r="AH220" s="135">
        <f>IF('Datos de Indicador'!AH221="No Dato",1,IF('Imputacion de Datos Indicador'!AH221&lt;&gt;"",1,0))</f>
        <v>0</v>
      </c>
      <c r="AI220" s="135">
        <f>IF('Datos de Indicador'!AI221="No Dato",1,IF('Imputacion de Datos Indicador'!AI221&lt;&gt;"",1,0))</f>
        <v>0</v>
      </c>
      <c r="AJ220" s="135">
        <f>IF('Datos de Indicador'!AJ221="No Dato",1,IF('Imputacion de Datos Indicador'!AJ221&lt;&gt;"",1,0))</f>
        <v>0</v>
      </c>
      <c r="AK220" s="135">
        <f>IF('Datos de Indicador'!AK221="No Dato",1,IF('Imputacion de Datos Indicador'!AK221&lt;&gt;"",1,0))</f>
        <v>1</v>
      </c>
      <c r="AL220" s="135">
        <f>IF('Datos de Indicador'!AL221="No Dato",1,IF('Imputacion de Datos Indicador'!AL221&lt;&gt;"",1,0))</f>
        <v>0</v>
      </c>
      <c r="AM220" s="204">
        <f t="shared" si="6"/>
        <v>2</v>
      </c>
      <c r="AN220" s="44">
        <f t="shared" si="7"/>
        <v>5.7142857142857141E-2</v>
      </c>
    </row>
    <row r="221" spans="1:40" x14ac:dyDescent="0.25">
      <c r="A221" s="138" t="s">
        <v>326</v>
      </c>
      <c r="B221" s="139" t="s">
        <v>330</v>
      </c>
      <c r="C221" s="140">
        <v>1406</v>
      </c>
      <c r="D221" s="135">
        <f>IF('Datos de Indicador'!D222="No Dato",1,IF('Imputacion de Datos Indicador'!D222&lt;&gt;"",1,0))</f>
        <v>0</v>
      </c>
      <c r="E221" s="135">
        <f>IF('Datos de Indicador'!E222="No Dato",1,IF('Imputacion de Datos Indicador'!E222&lt;&gt;"",1,0))</f>
        <v>0</v>
      </c>
      <c r="F221" s="135">
        <f>IF('Datos de Indicador'!F222="No Dato",1,IF('Imputacion de Datos Indicador'!F222&lt;&gt;"",1,0))</f>
        <v>0</v>
      </c>
      <c r="G221" s="135">
        <f>IF('Datos de Indicador'!G222="No Dato",1,IF('Imputacion de Datos Indicador'!G222&lt;&gt;"",1,0))</f>
        <v>0</v>
      </c>
      <c r="H221" s="135">
        <f>IF('Datos de Indicador'!H222="No Dato",1,IF('Imputacion de Datos Indicador'!H222&lt;&gt;"",1,0))</f>
        <v>0</v>
      </c>
      <c r="I221" s="135">
        <f>IF('Datos de Indicador'!I222="No Dato",1,IF('Imputacion de Datos Indicador'!I222&lt;&gt;"",1,0))</f>
        <v>0</v>
      </c>
      <c r="J221" s="135">
        <f>IF('Datos de Indicador'!J222="No Dato",1,IF('Imputacion de Datos Indicador'!J222&lt;&gt;"",1,0))</f>
        <v>0</v>
      </c>
      <c r="K221" s="135">
        <f>IF('Datos de Indicador'!K222="No Dato",1,IF('Imputacion de Datos Indicador'!K222&lt;&gt;"",1,0))</f>
        <v>0</v>
      </c>
      <c r="L221" s="135">
        <f>IF('Datos de Indicador'!L222="No Dato",1,IF('Imputacion de Datos Indicador'!L222&lt;&gt;"",1,0))</f>
        <v>0</v>
      </c>
      <c r="M221" s="135">
        <f>IF('Datos de Indicador'!M222="No Dato",1,IF('Imputacion de Datos Indicador'!M222&lt;&gt;"",1,0))</f>
        <v>0</v>
      </c>
      <c r="N221" s="135">
        <f>IF('Datos de Indicador'!N222="No Dato",1,IF('Imputacion de Datos Indicador'!N222&lt;&gt;"",1,0))</f>
        <v>0</v>
      </c>
      <c r="O221" s="135">
        <f>IF('Datos de Indicador'!O222="No Dato",1,IF('Imputacion de Datos Indicador'!O222&lt;&gt;"",1,0))</f>
        <v>0</v>
      </c>
      <c r="P221" s="135">
        <f>IF('Datos de Indicador'!P222="No Dato",1,IF('Imputacion de Datos Indicador'!P222&lt;&gt;"",1,0))</f>
        <v>0</v>
      </c>
      <c r="Q221" s="135">
        <f>IF('Datos de Indicador'!Q222="No Dato",1,IF('Imputacion de Datos Indicador'!Q222&lt;&gt;"",1,0))</f>
        <v>0</v>
      </c>
      <c r="R221" s="135">
        <f>IF('Datos de Indicador'!R222="No Dato",1,IF('Imputacion de Datos Indicador'!R222&lt;&gt;"",1,0))</f>
        <v>0</v>
      </c>
      <c r="S221" s="135">
        <f>IF('Datos de Indicador'!S222="No Dato",1,IF('Imputacion de Datos Indicador'!S222&lt;&gt;"",1,0))</f>
        <v>0</v>
      </c>
      <c r="T221" s="135">
        <f>IF('Datos de Indicador'!T222="No Dato",1,IF('Imputacion de Datos Indicador'!T222&lt;&gt;"",1,0))</f>
        <v>0</v>
      </c>
      <c r="U221" s="135">
        <f>IF('Datos de Indicador'!U222="No Dato",1,IF('Imputacion de Datos Indicador'!U222&lt;&gt;"",1,0))</f>
        <v>0</v>
      </c>
      <c r="V221" s="135">
        <f>IF('Datos de Indicador'!V222="No Dato",1,IF('Imputacion de Datos Indicador'!V222&lt;&gt;"",1,0))</f>
        <v>0</v>
      </c>
      <c r="W221" s="135">
        <f>IF('Datos de Indicador'!W222="No Dato",1,IF('Imputacion de Datos Indicador'!W222&lt;&gt;"",1,0))</f>
        <v>0</v>
      </c>
      <c r="X221" s="135">
        <f>IF('Datos de Indicador'!X222="No Dato",1,IF('Imputacion de Datos Indicador'!X222&lt;&gt;"",1,0))</f>
        <v>0</v>
      </c>
      <c r="Y221" s="135">
        <f>IF('Datos de Indicador'!Y222="No Dato",1,IF('Imputacion de Datos Indicador'!Y222&lt;&gt;"",1,0))</f>
        <v>0</v>
      </c>
      <c r="Z221" s="135">
        <f>IF('Datos de Indicador'!Z222="No Dato",1,IF('Imputacion de Datos Indicador'!Z222&lt;&gt;"",1,0))</f>
        <v>0</v>
      </c>
      <c r="AA221" s="135">
        <f>IF('Datos de Indicador'!AA222="No Dato",1,IF('Imputacion de Datos Indicador'!AA222&lt;&gt;"",1,0))</f>
        <v>0</v>
      </c>
      <c r="AB221" s="135">
        <f>IF('Datos de Indicador'!AB222="No Dato",1,IF('Imputacion de Datos Indicador'!AB222&lt;&gt;"",1,0))</f>
        <v>0</v>
      </c>
      <c r="AC221" s="135">
        <f>IF('Datos de Indicador'!AC222="No Dato",1,IF('Imputacion de Datos Indicador'!AC222&lt;&gt;"",1,0))</f>
        <v>0</v>
      </c>
      <c r="AD221" s="135">
        <f>IF('Datos de Indicador'!AD222="No Dato",1,IF('Imputacion de Datos Indicador'!AD222&lt;&gt;"",1,0))</f>
        <v>0</v>
      </c>
      <c r="AE221" s="135">
        <f>IF('Datos de Indicador'!AE222="No Dato",1,IF('Imputacion de Datos Indicador'!AE222&lt;&gt;"",1,0))</f>
        <v>0</v>
      </c>
      <c r="AF221" s="135">
        <f>IF('Datos de Indicador'!AF222="No Dato",1,IF('Imputacion de Datos Indicador'!AF222&lt;&gt;"",1,0))</f>
        <v>0</v>
      </c>
      <c r="AG221" s="135">
        <f>IF('Datos de Indicador'!AG222="No Dato",1,IF('Imputacion de Datos Indicador'!AG222&lt;&gt;"",1,0))</f>
        <v>0</v>
      </c>
      <c r="AH221" s="135">
        <f>IF('Datos de Indicador'!AH222="No Dato",1,IF('Imputacion de Datos Indicador'!AH222&lt;&gt;"",1,0))</f>
        <v>0</v>
      </c>
      <c r="AI221" s="135">
        <f>IF('Datos de Indicador'!AI222="No Dato",1,IF('Imputacion de Datos Indicador'!AI222&lt;&gt;"",1,0))</f>
        <v>0</v>
      </c>
      <c r="AJ221" s="135">
        <f>IF('Datos de Indicador'!AJ222="No Dato",1,IF('Imputacion de Datos Indicador'!AJ222&lt;&gt;"",1,0))</f>
        <v>0</v>
      </c>
      <c r="AK221" s="135">
        <f>IF('Datos de Indicador'!AK222="No Dato",1,IF('Imputacion de Datos Indicador'!AK222&lt;&gt;"",1,0))</f>
        <v>0</v>
      </c>
      <c r="AL221" s="135">
        <f>IF('Datos de Indicador'!AL222="No Dato",1,IF('Imputacion de Datos Indicador'!AL222&lt;&gt;"",1,0))</f>
        <v>0</v>
      </c>
      <c r="AM221" s="204">
        <f t="shared" si="6"/>
        <v>0</v>
      </c>
      <c r="AN221" s="44">
        <f t="shared" si="7"/>
        <v>0</v>
      </c>
    </row>
    <row r="222" spans="1:40" x14ac:dyDescent="0.25">
      <c r="A222" s="138" t="s">
        <v>326</v>
      </c>
      <c r="B222" s="139" t="s">
        <v>331</v>
      </c>
      <c r="C222" s="140">
        <v>1407</v>
      </c>
      <c r="D222" s="135">
        <f>IF('Datos de Indicador'!D223="No Dato",1,IF('Imputacion de Datos Indicador'!D223&lt;&gt;"",1,0))</f>
        <v>0</v>
      </c>
      <c r="E222" s="135">
        <f>IF('Datos de Indicador'!E223="No Dato",1,IF('Imputacion de Datos Indicador'!E223&lt;&gt;"",1,0))</f>
        <v>0</v>
      </c>
      <c r="F222" s="135">
        <f>IF('Datos de Indicador'!F223="No Dato",1,IF('Imputacion de Datos Indicador'!F223&lt;&gt;"",1,0))</f>
        <v>0</v>
      </c>
      <c r="G222" s="135">
        <f>IF('Datos de Indicador'!G223="No Dato",1,IF('Imputacion de Datos Indicador'!G223&lt;&gt;"",1,0))</f>
        <v>0</v>
      </c>
      <c r="H222" s="135">
        <f>IF('Datos de Indicador'!H223="No Dato",1,IF('Imputacion de Datos Indicador'!H223&lt;&gt;"",1,0))</f>
        <v>0</v>
      </c>
      <c r="I222" s="135">
        <f>IF('Datos de Indicador'!I223="No Dato",1,IF('Imputacion de Datos Indicador'!I223&lt;&gt;"",1,0))</f>
        <v>0</v>
      </c>
      <c r="J222" s="135">
        <f>IF('Datos de Indicador'!J223="No Dato",1,IF('Imputacion de Datos Indicador'!J223&lt;&gt;"",1,0))</f>
        <v>0</v>
      </c>
      <c r="K222" s="135">
        <f>IF('Datos de Indicador'!K223="No Dato",1,IF('Imputacion de Datos Indicador'!K223&lt;&gt;"",1,0))</f>
        <v>0</v>
      </c>
      <c r="L222" s="135">
        <f>IF('Datos de Indicador'!L223="No Dato",1,IF('Imputacion de Datos Indicador'!L223&lt;&gt;"",1,0))</f>
        <v>0</v>
      </c>
      <c r="M222" s="135">
        <f>IF('Datos de Indicador'!M223="No Dato",1,IF('Imputacion de Datos Indicador'!M223&lt;&gt;"",1,0))</f>
        <v>0</v>
      </c>
      <c r="N222" s="135">
        <f>IF('Datos de Indicador'!N223="No Dato",1,IF('Imputacion de Datos Indicador'!N223&lt;&gt;"",1,0))</f>
        <v>0</v>
      </c>
      <c r="O222" s="135">
        <f>IF('Datos de Indicador'!O223="No Dato",1,IF('Imputacion de Datos Indicador'!O223&lt;&gt;"",1,0))</f>
        <v>0</v>
      </c>
      <c r="P222" s="135">
        <f>IF('Datos de Indicador'!P223="No Dato",1,IF('Imputacion de Datos Indicador'!P223&lt;&gt;"",1,0))</f>
        <v>0</v>
      </c>
      <c r="Q222" s="135">
        <f>IF('Datos de Indicador'!Q223="No Dato",1,IF('Imputacion de Datos Indicador'!Q223&lt;&gt;"",1,0))</f>
        <v>0</v>
      </c>
      <c r="R222" s="135">
        <f>IF('Datos de Indicador'!R223="No Dato",1,IF('Imputacion de Datos Indicador'!R223&lt;&gt;"",1,0))</f>
        <v>0</v>
      </c>
      <c r="S222" s="135">
        <f>IF('Datos de Indicador'!S223="No Dato",1,IF('Imputacion de Datos Indicador'!S223&lt;&gt;"",1,0))</f>
        <v>0</v>
      </c>
      <c r="T222" s="135">
        <f>IF('Datos de Indicador'!T223="No Dato",1,IF('Imputacion de Datos Indicador'!T223&lt;&gt;"",1,0))</f>
        <v>0</v>
      </c>
      <c r="U222" s="135">
        <f>IF('Datos de Indicador'!U223="No Dato",1,IF('Imputacion de Datos Indicador'!U223&lt;&gt;"",1,0))</f>
        <v>0</v>
      </c>
      <c r="V222" s="135">
        <f>IF('Datos de Indicador'!V223="No Dato",1,IF('Imputacion de Datos Indicador'!V223&lt;&gt;"",1,0))</f>
        <v>0</v>
      </c>
      <c r="W222" s="135">
        <f>IF('Datos de Indicador'!W223="No Dato",1,IF('Imputacion de Datos Indicador'!W223&lt;&gt;"",1,0))</f>
        <v>0</v>
      </c>
      <c r="X222" s="135">
        <f>IF('Datos de Indicador'!X223="No Dato",1,IF('Imputacion de Datos Indicador'!X223&lt;&gt;"",1,0))</f>
        <v>0</v>
      </c>
      <c r="Y222" s="135">
        <f>IF('Datos de Indicador'!Y223="No Dato",1,IF('Imputacion de Datos Indicador'!Y223&lt;&gt;"",1,0))</f>
        <v>0</v>
      </c>
      <c r="Z222" s="135">
        <f>IF('Datos de Indicador'!Z223="No Dato",1,IF('Imputacion de Datos Indicador'!Z223&lt;&gt;"",1,0))</f>
        <v>0</v>
      </c>
      <c r="AA222" s="135">
        <f>IF('Datos de Indicador'!AA223="No Dato",1,IF('Imputacion de Datos Indicador'!AA223&lt;&gt;"",1,0))</f>
        <v>0</v>
      </c>
      <c r="AB222" s="135">
        <f>IF('Datos de Indicador'!AB223="No Dato",1,IF('Imputacion de Datos Indicador'!AB223&lt;&gt;"",1,0))</f>
        <v>0</v>
      </c>
      <c r="AC222" s="135">
        <f>IF('Datos de Indicador'!AC223="No Dato",1,IF('Imputacion de Datos Indicador'!AC223&lt;&gt;"",1,0))</f>
        <v>0</v>
      </c>
      <c r="AD222" s="135">
        <f>IF('Datos de Indicador'!AD223="No Dato",1,IF('Imputacion de Datos Indicador'!AD223&lt;&gt;"",1,0))</f>
        <v>0</v>
      </c>
      <c r="AE222" s="135">
        <f>IF('Datos de Indicador'!AE223="No Dato",1,IF('Imputacion de Datos Indicador'!AE223&lt;&gt;"",1,0))</f>
        <v>0</v>
      </c>
      <c r="AF222" s="135">
        <f>IF('Datos de Indicador'!AF223="No Dato",1,IF('Imputacion de Datos Indicador'!AF223&lt;&gt;"",1,0))</f>
        <v>0</v>
      </c>
      <c r="AG222" s="135">
        <f>IF('Datos de Indicador'!AG223="No Dato",1,IF('Imputacion de Datos Indicador'!AG223&lt;&gt;"",1,0))</f>
        <v>0</v>
      </c>
      <c r="AH222" s="135">
        <f>IF('Datos de Indicador'!AH223="No Dato",1,IF('Imputacion de Datos Indicador'!AH223&lt;&gt;"",1,0))</f>
        <v>0</v>
      </c>
      <c r="AI222" s="135">
        <f>IF('Datos de Indicador'!AI223="No Dato",1,IF('Imputacion de Datos Indicador'!AI223&lt;&gt;"",1,0))</f>
        <v>0</v>
      </c>
      <c r="AJ222" s="135">
        <f>IF('Datos de Indicador'!AJ223="No Dato",1,IF('Imputacion de Datos Indicador'!AJ223&lt;&gt;"",1,0))</f>
        <v>0</v>
      </c>
      <c r="AK222" s="135">
        <f>IF('Datos de Indicador'!AK223="No Dato",1,IF('Imputacion de Datos Indicador'!AK223&lt;&gt;"",1,0))</f>
        <v>0</v>
      </c>
      <c r="AL222" s="135">
        <f>IF('Datos de Indicador'!AL223="No Dato",1,IF('Imputacion de Datos Indicador'!AL223&lt;&gt;"",1,0))</f>
        <v>0</v>
      </c>
      <c r="AM222" s="204">
        <f t="shared" si="6"/>
        <v>0</v>
      </c>
      <c r="AN222" s="44">
        <f t="shared" si="7"/>
        <v>0</v>
      </c>
    </row>
    <row r="223" spans="1:40" x14ac:dyDescent="0.25">
      <c r="A223" s="138" t="s">
        <v>326</v>
      </c>
      <c r="B223" s="139" t="s">
        <v>332</v>
      </c>
      <c r="C223" s="140">
        <v>1408</v>
      </c>
      <c r="D223" s="135">
        <f>IF('Datos de Indicador'!D224="No Dato",1,IF('Imputacion de Datos Indicador'!D224&lt;&gt;"",1,0))</f>
        <v>0</v>
      </c>
      <c r="E223" s="135">
        <f>IF('Datos de Indicador'!E224="No Dato",1,IF('Imputacion de Datos Indicador'!E224&lt;&gt;"",1,0))</f>
        <v>0</v>
      </c>
      <c r="F223" s="135">
        <f>IF('Datos de Indicador'!F224="No Dato",1,IF('Imputacion de Datos Indicador'!F224&lt;&gt;"",1,0))</f>
        <v>0</v>
      </c>
      <c r="G223" s="135">
        <f>IF('Datos de Indicador'!G224="No Dato",1,IF('Imputacion de Datos Indicador'!G224&lt;&gt;"",1,0))</f>
        <v>0</v>
      </c>
      <c r="H223" s="135">
        <f>IF('Datos de Indicador'!H224="No Dato",1,IF('Imputacion de Datos Indicador'!H224&lt;&gt;"",1,0))</f>
        <v>0</v>
      </c>
      <c r="I223" s="135">
        <f>IF('Datos de Indicador'!I224="No Dato",1,IF('Imputacion de Datos Indicador'!I224&lt;&gt;"",1,0))</f>
        <v>0</v>
      </c>
      <c r="J223" s="135">
        <f>IF('Datos de Indicador'!J224="No Dato",1,IF('Imputacion de Datos Indicador'!J224&lt;&gt;"",1,0))</f>
        <v>0</v>
      </c>
      <c r="K223" s="135">
        <f>IF('Datos de Indicador'!K224="No Dato",1,IF('Imputacion de Datos Indicador'!K224&lt;&gt;"",1,0))</f>
        <v>0</v>
      </c>
      <c r="L223" s="135">
        <f>IF('Datos de Indicador'!L224="No Dato",1,IF('Imputacion de Datos Indicador'!L224&lt;&gt;"",1,0))</f>
        <v>0</v>
      </c>
      <c r="M223" s="135">
        <f>IF('Datos de Indicador'!M224="No Dato",1,IF('Imputacion de Datos Indicador'!M224&lt;&gt;"",1,0))</f>
        <v>0</v>
      </c>
      <c r="N223" s="135">
        <f>IF('Datos de Indicador'!N224="No Dato",1,IF('Imputacion de Datos Indicador'!N224&lt;&gt;"",1,0))</f>
        <v>0</v>
      </c>
      <c r="O223" s="135">
        <f>IF('Datos de Indicador'!O224="No Dato",1,IF('Imputacion de Datos Indicador'!O224&lt;&gt;"",1,0))</f>
        <v>0</v>
      </c>
      <c r="P223" s="135">
        <f>IF('Datos de Indicador'!P224="No Dato",1,IF('Imputacion de Datos Indicador'!P224&lt;&gt;"",1,0))</f>
        <v>0</v>
      </c>
      <c r="Q223" s="135">
        <f>IF('Datos de Indicador'!Q224="No Dato",1,IF('Imputacion de Datos Indicador'!Q224&lt;&gt;"",1,0))</f>
        <v>0</v>
      </c>
      <c r="R223" s="135">
        <f>IF('Datos de Indicador'!R224="No Dato",1,IF('Imputacion de Datos Indicador'!R224&lt;&gt;"",1,0))</f>
        <v>0</v>
      </c>
      <c r="S223" s="135">
        <f>IF('Datos de Indicador'!S224="No Dato",1,IF('Imputacion de Datos Indicador'!S224&lt;&gt;"",1,0))</f>
        <v>0</v>
      </c>
      <c r="T223" s="135">
        <f>IF('Datos de Indicador'!T224="No Dato",1,IF('Imputacion de Datos Indicador'!T224&lt;&gt;"",1,0))</f>
        <v>0</v>
      </c>
      <c r="U223" s="135">
        <f>IF('Datos de Indicador'!U224="No Dato",1,IF('Imputacion de Datos Indicador'!U224&lt;&gt;"",1,0))</f>
        <v>0</v>
      </c>
      <c r="V223" s="135">
        <f>IF('Datos de Indicador'!V224="No Dato",1,IF('Imputacion de Datos Indicador'!V224&lt;&gt;"",1,0))</f>
        <v>0</v>
      </c>
      <c r="W223" s="135">
        <f>IF('Datos de Indicador'!W224="No Dato",1,IF('Imputacion de Datos Indicador'!W224&lt;&gt;"",1,0))</f>
        <v>1</v>
      </c>
      <c r="X223" s="135">
        <f>IF('Datos de Indicador'!X224="No Dato",1,IF('Imputacion de Datos Indicador'!X224&lt;&gt;"",1,0))</f>
        <v>0</v>
      </c>
      <c r="Y223" s="135">
        <f>IF('Datos de Indicador'!Y224="No Dato",1,IF('Imputacion de Datos Indicador'!Y224&lt;&gt;"",1,0))</f>
        <v>0</v>
      </c>
      <c r="Z223" s="135">
        <f>IF('Datos de Indicador'!Z224="No Dato",1,IF('Imputacion de Datos Indicador'!Z224&lt;&gt;"",1,0))</f>
        <v>0</v>
      </c>
      <c r="AA223" s="135">
        <f>IF('Datos de Indicador'!AA224="No Dato",1,IF('Imputacion de Datos Indicador'!AA224&lt;&gt;"",1,0))</f>
        <v>0</v>
      </c>
      <c r="AB223" s="135">
        <f>IF('Datos de Indicador'!AB224="No Dato",1,IF('Imputacion de Datos Indicador'!AB224&lt;&gt;"",1,0))</f>
        <v>0</v>
      </c>
      <c r="AC223" s="135">
        <f>IF('Datos de Indicador'!AC224="No Dato",1,IF('Imputacion de Datos Indicador'!AC224&lt;&gt;"",1,0))</f>
        <v>0</v>
      </c>
      <c r="AD223" s="135">
        <f>IF('Datos de Indicador'!AD224="No Dato",1,IF('Imputacion de Datos Indicador'!AD224&lt;&gt;"",1,0))</f>
        <v>0</v>
      </c>
      <c r="AE223" s="135">
        <f>IF('Datos de Indicador'!AE224="No Dato",1,IF('Imputacion de Datos Indicador'!AE224&lt;&gt;"",1,0))</f>
        <v>0</v>
      </c>
      <c r="AF223" s="135">
        <f>IF('Datos de Indicador'!AF224="No Dato",1,IF('Imputacion de Datos Indicador'!AF224&lt;&gt;"",1,0))</f>
        <v>0</v>
      </c>
      <c r="AG223" s="135">
        <f>IF('Datos de Indicador'!AG224="No Dato",1,IF('Imputacion de Datos Indicador'!AG224&lt;&gt;"",1,0))</f>
        <v>0</v>
      </c>
      <c r="AH223" s="135">
        <f>IF('Datos de Indicador'!AH224="No Dato",1,IF('Imputacion de Datos Indicador'!AH224&lt;&gt;"",1,0))</f>
        <v>0</v>
      </c>
      <c r="AI223" s="135">
        <f>IF('Datos de Indicador'!AI224="No Dato",1,IF('Imputacion de Datos Indicador'!AI224&lt;&gt;"",1,0))</f>
        <v>0</v>
      </c>
      <c r="AJ223" s="135">
        <f>IF('Datos de Indicador'!AJ224="No Dato",1,IF('Imputacion de Datos Indicador'!AJ224&lt;&gt;"",1,0))</f>
        <v>0</v>
      </c>
      <c r="AK223" s="135">
        <f>IF('Datos de Indicador'!AK224="No Dato",1,IF('Imputacion de Datos Indicador'!AK224&lt;&gt;"",1,0))</f>
        <v>0</v>
      </c>
      <c r="AL223" s="135">
        <f>IF('Datos de Indicador'!AL224="No Dato",1,IF('Imputacion de Datos Indicador'!AL224&lt;&gt;"",1,0))</f>
        <v>0</v>
      </c>
      <c r="AM223" s="204">
        <f t="shared" si="6"/>
        <v>1</v>
      </c>
      <c r="AN223" s="44">
        <f t="shared" si="7"/>
        <v>2.8571428571428571E-2</v>
      </c>
    </row>
    <row r="224" spans="1:40" x14ac:dyDescent="0.25">
      <c r="A224" s="138" t="s">
        <v>326</v>
      </c>
      <c r="B224" s="139" t="s">
        <v>333</v>
      </c>
      <c r="C224" s="140">
        <v>1409</v>
      </c>
      <c r="D224" s="135">
        <f>IF('Datos de Indicador'!D225="No Dato",1,IF('Imputacion de Datos Indicador'!D225&lt;&gt;"",1,0))</f>
        <v>0</v>
      </c>
      <c r="E224" s="135">
        <f>IF('Datos de Indicador'!E225="No Dato",1,IF('Imputacion de Datos Indicador'!E225&lt;&gt;"",1,0))</f>
        <v>1</v>
      </c>
      <c r="F224" s="135">
        <f>IF('Datos de Indicador'!F225="No Dato",1,IF('Imputacion de Datos Indicador'!F225&lt;&gt;"",1,0))</f>
        <v>0</v>
      </c>
      <c r="G224" s="135">
        <f>IF('Datos de Indicador'!G225="No Dato",1,IF('Imputacion de Datos Indicador'!G225&lt;&gt;"",1,0))</f>
        <v>0</v>
      </c>
      <c r="H224" s="135">
        <f>IF('Datos de Indicador'!H225="No Dato",1,IF('Imputacion de Datos Indicador'!H225&lt;&gt;"",1,0))</f>
        <v>0</v>
      </c>
      <c r="I224" s="135">
        <f>IF('Datos de Indicador'!I225="No Dato",1,IF('Imputacion de Datos Indicador'!I225&lt;&gt;"",1,0))</f>
        <v>0</v>
      </c>
      <c r="J224" s="135">
        <f>IF('Datos de Indicador'!J225="No Dato",1,IF('Imputacion de Datos Indicador'!J225&lt;&gt;"",1,0))</f>
        <v>0</v>
      </c>
      <c r="K224" s="135">
        <f>IF('Datos de Indicador'!K225="No Dato",1,IF('Imputacion de Datos Indicador'!K225&lt;&gt;"",1,0))</f>
        <v>0</v>
      </c>
      <c r="L224" s="135">
        <f>IF('Datos de Indicador'!L225="No Dato",1,IF('Imputacion de Datos Indicador'!L225&lt;&gt;"",1,0))</f>
        <v>0</v>
      </c>
      <c r="M224" s="135">
        <f>IF('Datos de Indicador'!M225="No Dato",1,IF('Imputacion de Datos Indicador'!M225&lt;&gt;"",1,0))</f>
        <v>0</v>
      </c>
      <c r="N224" s="135">
        <f>IF('Datos de Indicador'!N225="No Dato",1,IF('Imputacion de Datos Indicador'!N225&lt;&gt;"",1,0))</f>
        <v>0</v>
      </c>
      <c r="O224" s="135">
        <f>IF('Datos de Indicador'!O225="No Dato",1,IF('Imputacion de Datos Indicador'!O225&lt;&gt;"",1,0))</f>
        <v>0</v>
      </c>
      <c r="P224" s="135">
        <f>IF('Datos de Indicador'!P225="No Dato",1,IF('Imputacion de Datos Indicador'!P225&lt;&gt;"",1,0))</f>
        <v>0</v>
      </c>
      <c r="Q224" s="135">
        <f>IF('Datos de Indicador'!Q225="No Dato",1,IF('Imputacion de Datos Indicador'!Q225&lt;&gt;"",1,0))</f>
        <v>1</v>
      </c>
      <c r="R224" s="135">
        <f>IF('Datos de Indicador'!R225="No Dato",1,IF('Imputacion de Datos Indicador'!R225&lt;&gt;"",1,0))</f>
        <v>0</v>
      </c>
      <c r="S224" s="135">
        <f>IF('Datos de Indicador'!S225="No Dato",1,IF('Imputacion de Datos Indicador'!S225&lt;&gt;"",1,0))</f>
        <v>0</v>
      </c>
      <c r="T224" s="135">
        <f>IF('Datos de Indicador'!T225="No Dato",1,IF('Imputacion de Datos Indicador'!T225&lt;&gt;"",1,0))</f>
        <v>0</v>
      </c>
      <c r="U224" s="135">
        <f>IF('Datos de Indicador'!U225="No Dato",1,IF('Imputacion de Datos Indicador'!U225&lt;&gt;"",1,0))</f>
        <v>0</v>
      </c>
      <c r="V224" s="135">
        <f>IF('Datos de Indicador'!V225="No Dato",1,IF('Imputacion de Datos Indicador'!V225&lt;&gt;"",1,0))</f>
        <v>0</v>
      </c>
      <c r="W224" s="135">
        <f>IF('Datos de Indicador'!W225="No Dato",1,IF('Imputacion de Datos Indicador'!W225&lt;&gt;"",1,0))</f>
        <v>0</v>
      </c>
      <c r="X224" s="135">
        <f>IF('Datos de Indicador'!X225="No Dato",1,IF('Imputacion de Datos Indicador'!X225&lt;&gt;"",1,0))</f>
        <v>0</v>
      </c>
      <c r="Y224" s="135">
        <f>IF('Datos de Indicador'!Y225="No Dato",1,IF('Imputacion de Datos Indicador'!Y225&lt;&gt;"",1,0))</f>
        <v>0</v>
      </c>
      <c r="Z224" s="135">
        <f>IF('Datos de Indicador'!Z225="No Dato",1,IF('Imputacion de Datos Indicador'!Z225&lt;&gt;"",1,0))</f>
        <v>0</v>
      </c>
      <c r="AA224" s="135">
        <f>IF('Datos de Indicador'!AA225="No Dato",1,IF('Imputacion de Datos Indicador'!AA225&lt;&gt;"",1,0))</f>
        <v>0</v>
      </c>
      <c r="AB224" s="135">
        <f>IF('Datos de Indicador'!AB225="No Dato",1,IF('Imputacion de Datos Indicador'!AB225&lt;&gt;"",1,0))</f>
        <v>0</v>
      </c>
      <c r="AC224" s="135">
        <f>IF('Datos de Indicador'!AC225="No Dato",1,IF('Imputacion de Datos Indicador'!AC225&lt;&gt;"",1,0))</f>
        <v>0</v>
      </c>
      <c r="AD224" s="135">
        <f>IF('Datos de Indicador'!AD225="No Dato",1,IF('Imputacion de Datos Indicador'!AD225&lt;&gt;"",1,0))</f>
        <v>0</v>
      </c>
      <c r="AE224" s="135">
        <f>IF('Datos de Indicador'!AE225="No Dato",1,IF('Imputacion de Datos Indicador'!AE225&lt;&gt;"",1,0))</f>
        <v>0</v>
      </c>
      <c r="AF224" s="135">
        <f>IF('Datos de Indicador'!AF225="No Dato",1,IF('Imputacion de Datos Indicador'!AF225&lt;&gt;"",1,0))</f>
        <v>0</v>
      </c>
      <c r="AG224" s="135">
        <f>IF('Datos de Indicador'!AG225="No Dato",1,IF('Imputacion de Datos Indicador'!AG225&lt;&gt;"",1,0))</f>
        <v>0</v>
      </c>
      <c r="AH224" s="135">
        <f>IF('Datos de Indicador'!AH225="No Dato",1,IF('Imputacion de Datos Indicador'!AH225&lt;&gt;"",1,0))</f>
        <v>0</v>
      </c>
      <c r="AI224" s="135">
        <f>IF('Datos de Indicador'!AI225="No Dato",1,IF('Imputacion de Datos Indicador'!AI225&lt;&gt;"",1,0))</f>
        <v>0</v>
      </c>
      <c r="AJ224" s="135">
        <f>IF('Datos de Indicador'!AJ225="No Dato",1,IF('Imputacion de Datos Indicador'!AJ225&lt;&gt;"",1,0))</f>
        <v>0</v>
      </c>
      <c r="AK224" s="135">
        <f>IF('Datos de Indicador'!AK225="No Dato",1,IF('Imputacion de Datos Indicador'!AK225&lt;&gt;"",1,0))</f>
        <v>0</v>
      </c>
      <c r="AL224" s="135">
        <f>IF('Datos de Indicador'!AL225="No Dato",1,IF('Imputacion de Datos Indicador'!AL225&lt;&gt;"",1,0))</f>
        <v>0</v>
      </c>
      <c r="AM224" s="204">
        <f t="shared" si="6"/>
        <v>2</v>
      </c>
      <c r="AN224" s="44">
        <f t="shared" si="7"/>
        <v>5.7142857142857141E-2</v>
      </c>
    </row>
    <row r="225" spans="1:40" x14ac:dyDescent="0.25">
      <c r="A225" s="138" t="s">
        <v>326</v>
      </c>
      <c r="B225" s="139" t="s">
        <v>334</v>
      </c>
      <c r="C225" s="140">
        <v>1410</v>
      </c>
      <c r="D225" s="135">
        <f>IF('Datos de Indicador'!D226="No Dato",1,IF('Imputacion de Datos Indicador'!D226&lt;&gt;"",1,0))</f>
        <v>0</v>
      </c>
      <c r="E225" s="135">
        <f>IF('Datos de Indicador'!E226="No Dato",1,IF('Imputacion de Datos Indicador'!E226&lt;&gt;"",1,0))</f>
        <v>0</v>
      </c>
      <c r="F225" s="135">
        <f>IF('Datos de Indicador'!F226="No Dato",1,IF('Imputacion de Datos Indicador'!F226&lt;&gt;"",1,0))</f>
        <v>0</v>
      </c>
      <c r="G225" s="135">
        <f>IF('Datos de Indicador'!G226="No Dato",1,IF('Imputacion de Datos Indicador'!G226&lt;&gt;"",1,0))</f>
        <v>0</v>
      </c>
      <c r="H225" s="135">
        <f>IF('Datos de Indicador'!H226="No Dato",1,IF('Imputacion de Datos Indicador'!H226&lt;&gt;"",1,0))</f>
        <v>0</v>
      </c>
      <c r="I225" s="135">
        <f>IF('Datos de Indicador'!I226="No Dato",1,IF('Imputacion de Datos Indicador'!I226&lt;&gt;"",1,0))</f>
        <v>0</v>
      </c>
      <c r="J225" s="135">
        <f>IF('Datos de Indicador'!J226="No Dato",1,IF('Imputacion de Datos Indicador'!J226&lt;&gt;"",1,0))</f>
        <v>0</v>
      </c>
      <c r="K225" s="135">
        <f>IF('Datos de Indicador'!K226="No Dato",1,IF('Imputacion de Datos Indicador'!K226&lt;&gt;"",1,0))</f>
        <v>0</v>
      </c>
      <c r="L225" s="135">
        <f>IF('Datos de Indicador'!L226="No Dato",1,IF('Imputacion de Datos Indicador'!L226&lt;&gt;"",1,0))</f>
        <v>0</v>
      </c>
      <c r="M225" s="135">
        <f>IF('Datos de Indicador'!M226="No Dato",1,IF('Imputacion de Datos Indicador'!M226&lt;&gt;"",1,0))</f>
        <v>0</v>
      </c>
      <c r="N225" s="135">
        <f>IF('Datos de Indicador'!N226="No Dato",1,IF('Imputacion de Datos Indicador'!N226&lt;&gt;"",1,0))</f>
        <v>0</v>
      </c>
      <c r="O225" s="135">
        <f>IF('Datos de Indicador'!O226="No Dato",1,IF('Imputacion de Datos Indicador'!O226&lt;&gt;"",1,0))</f>
        <v>0</v>
      </c>
      <c r="P225" s="135">
        <f>IF('Datos de Indicador'!P226="No Dato",1,IF('Imputacion de Datos Indicador'!P226&lt;&gt;"",1,0))</f>
        <v>0</v>
      </c>
      <c r="Q225" s="135">
        <f>IF('Datos de Indicador'!Q226="No Dato",1,IF('Imputacion de Datos Indicador'!Q226&lt;&gt;"",1,0))</f>
        <v>0</v>
      </c>
      <c r="R225" s="135">
        <f>IF('Datos de Indicador'!R226="No Dato",1,IF('Imputacion de Datos Indicador'!R226&lt;&gt;"",1,0))</f>
        <v>0</v>
      </c>
      <c r="S225" s="135">
        <f>IF('Datos de Indicador'!S226="No Dato",1,IF('Imputacion de Datos Indicador'!S226&lt;&gt;"",1,0))</f>
        <v>0</v>
      </c>
      <c r="T225" s="135">
        <f>IF('Datos de Indicador'!T226="No Dato",1,IF('Imputacion de Datos Indicador'!T226&lt;&gt;"",1,0))</f>
        <v>0</v>
      </c>
      <c r="U225" s="135">
        <f>IF('Datos de Indicador'!U226="No Dato",1,IF('Imputacion de Datos Indicador'!U226&lt;&gt;"",1,0))</f>
        <v>0</v>
      </c>
      <c r="V225" s="135">
        <f>IF('Datos de Indicador'!V226="No Dato",1,IF('Imputacion de Datos Indicador'!V226&lt;&gt;"",1,0))</f>
        <v>0</v>
      </c>
      <c r="W225" s="135">
        <f>IF('Datos de Indicador'!W226="No Dato",1,IF('Imputacion de Datos Indicador'!W226&lt;&gt;"",1,0))</f>
        <v>0</v>
      </c>
      <c r="X225" s="135">
        <f>IF('Datos de Indicador'!X226="No Dato",1,IF('Imputacion de Datos Indicador'!X226&lt;&gt;"",1,0))</f>
        <v>0</v>
      </c>
      <c r="Y225" s="135">
        <f>IF('Datos de Indicador'!Y226="No Dato",1,IF('Imputacion de Datos Indicador'!Y226&lt;&gt;"",1,0))</f>
        <v>0</v>
      </c>
      <c r="Z225" s="135">
        <f>IF('Datos de Indicador'!Z226="No Dato",1,IF('Imputacion de Datos Indicador'!Z226&lt;&gt;"",1,0))</f>
        <v>0</v>
      </c>
      <c r="AA225" s="135">
        <f>IF('Datos de Indicador'!AA226="No Dato",1,IF('Imputacion de Datos Indicador'!AA226&lt;&gt;"",1,0))</f>
        <v>0</v>
      </c>
      <c r="AB225" s="135">
        <f>IF('Datos de Indicador'!AB226="No Dato",1,IF('Imputacion de Datos Indicador'!AB226&lt;&gt;"",1,0))</f>
        <v>0</v>
      </c>
      <c r="AC225" s="135">
        <f>IF('Datos de Indicador'!AC226="No Dato",1,IF('Imputacion de Datos Indicador'!AC226&lt;&gt;"",1,0))</f>
        <v>0</v>
      </c>
      <c r="AD225" s="135">
        <f>IF('Datos de Indicador'!AD226="No Dato",1,IF('Imputacion de Datos Indicador'!AD226&lt;&gt;"",1,0))</f>
        <v>0</v>
      </c>
      <c r="AE225" s="135">
        <f>IF('Datos de Indicador'!AE226="No Dato",1,IF('Imputacion de Datos Indicador'!AE226&lt;&gt;"",1,0))</f>
        <v>0</v>
      </c>
      <c r="AF225" s="135">
        <f>IF('Datos de Indicador'!AF226="No Dato",1,IF('Imputacion de Datos Indicador'!AF226&lt;&gt;"",1,0))</f>
        <v>0</v>
      </c>
      <c r="AG225" s="135">
        <f>IF('Datos de Indicador'!AG226="No Dato",1,IF('Imputacion de Datos Indicador'!AG226&lt;&gt;"",1,0))</f>
        <v>0</v>
      </c>
      <c r="AH225" s="135">
        <f>IF('Datos de Indicador'!AH226="No Dato",1,IF('Imputacion de Datos Indicador'!AH226&lt;&gt;"",1,0))</f>
        <v>0</v>
      </c>
      <c r="AI225" s="135">
        <f>IF('Datos de Indicador'!AI226="No Dato",1,IF('Imputacion de Datos Indicador'!AI226&lt;&gt;"",1,0))</f>
        <v>0</v>
      </c>
      <c r="AJ225" s="135">
        <f>IF('Datos de Indicador'!AJ226="No Dato",1,IF('Imputacion de Datos Indicador'!AJ226&lt;&gt;"",1,0))</f>
        <v>0</v>
      </c>
      <c r="AK225" s="135">
        <f>IF('Datos de Indicador'!AK226="No Dato",1,IF('Imputacion de Datos Indicador'!AK226&lt;&gt;"",1,0))</f>
        <v>0</v>
      </c>
      <c r="AL225" s="135">
        <f>IF('Datos de Indicador'!AL226="No Dato",1,IF('Imputacion de Datos Indicador'!AL226&lt;&gt;"",1,0))</f>
        <v>0</v>
      </c>
      <c r="AM225" s="204">
        <f t="shared" si="6"/>
        <v>0</v>
      </c>
      <c r="AN225" s="44">
        <f t="shared" si="7"/>
        <v>0</v>
      </c>
    </row>
    <row r="226" spans="1:40" x14ac:dyDescent="0.25">
      <c r="A226" s="138" t="s">
        <v>326</v>
      </c>
      <c r="B226" s="139" t="s">
        <v>335</v>
      </c>
      <c r="C226" s="140">
        <v>1411</v>
      </c>
      <c r="D226" s="135">
        <f>IF('Datos de Indicador'!D227="No Dato",1,IF('Imputacion de Datos Indicador'!D227&lt;&gt;"",1,0))</f>
        <v>0</v>
      </c>
      <c r="E226" s="135">
        <f>IF('Datos de Indicador'!E227="No Dato",1,IF('Imputacion de Datos Indicador'!E227&lt;&gt;"",1,0))</f>
        <v>1</v>
      </c>
      <c r="F226" s="135">
        <f>IF('Datos de Indicador'!F227="No Dato",1,IF('Imputacion de Datos Indicador'!F227&lt;&gt;"",1,0))</f>
        <v>0</v>
      </c>
      <c r="G226" s="135">
        <f>IF('Datos de Indicador'!G227="No Dato",1,IF('Imputacion de Datos Indicador'!G227&lt;&gt;"",1,0))</f>
        <v>0</v>
      </c>
      <c r="H226" s="135">
        <f>IF('Datos de Indicador'!H227="No Dato",1,IF('Imputacion de Datos Indicador'!H227&lt;&gt;"",1,0))</f>
        <v>0</v>
      </c>
      <c r="I226" s="135">
        <f>IF('Datos de Indicador'!I227="No Dato",1,IF('Imputacion de Datos Indicador'!I227&lt;&gt;"",1,0))</f>
        <v>0</v>
      </c>
      <c r="J226" s="135">
        <f>IF('Datos de Indicador'!J227="No Dato",1,IF('Imputacion de Datos Indicador'!J227&lt;&gt;"",1,0))</f>
        <v>0</v>
      </c>
      <c r="K226" s="135">
        <f>IF('Datos de Indicador'!K227="No Dato",1,IF('Imputacion de Datos Indicador'!K227&lt;&gt;"",1,0))</f>
        <v>0</v>
      </c>
      <c r="L226" s="135">
        <f>IF('Datos de Indicador'!L227="No Dato",1,IF('Imputacion de Datos Indicador'!L227&lt;&gt;"",1,0))</f>
        <v>0</v>
      </c>
      <c r="M226" s="135">
        <f>IF('Datos de Indicador'!M227="No Dato",1,IF('Imputacion de Datos Indicador'!M227&lt;&gt;"",1,0))</f>
        <v>0</v>
      </c>
      <c r="N226" s="135">
        <f>IF('Datos de Indicador'!N227="No Dato",1,IF('Imputacion de Datos Indicador'!N227&lt;&gt;"",1,0))</f>
        <v>0</v>
      </c>
      <c r="O226" s="135">
        <f>IF('Datos de Indicador'!O227="No Dato",1,IF('Imputacion de Datos Indicador'!O227&lt;&gt;"",1,0))</f>
        <v>0</v>
      </c>
      <c r="P226" s="135">
        <f>IF('Datos de Indicador'!P227="No Dato",1,IF('Imputacion de Datos Indicador'!P227&lt;&gt;"",1,0))</f>
        <v>0</v>
      </c>
      <c r="Q226" s="135">
        <f>IF('Datos de Indicador'!Q227="No Dato",1,IF('Imputacion de Datos Indicador'!Q227&lt;&gt;"",1,0))</f>
        <v>0</v>
      </c>
      <c r="R226" s="135">
        <f>IF('Datos de Indicador'!R227="No Dato",1,IF('Imputacion de Datos Indicador'!R227&lt;&gt;"",1,0))</f>
        <v>0</v>
      </c>
      <c r="S226" s="135">
        <f>IF('Datos de Indicador'!S227="No Dato",1,IF('Imputacion de Datos Indicador'!S227&lt;&gt;"",1,0))</f>
        <v>0</v>
      </c>
      <c r="T226" s="135">
        <f>IF('Datos de Indicador'!T227="No Dato",1,IF('Imputacion de Datos Indicador'!T227&lt;&gt;"",1,0))</f>
        <v>0</v>
      </c>
      <c r="U226" s="135">
        <f>IF('Datos de Indicador'!U227="No Dato",1,IF('Imputacion de Datos Indicador'!U227&lt;&gt;"",1,0))</f>
        <v>0</v>
      </c>
      <c r="V226" s="135">
        <f>IF('Datos de Indicador'!V227="No Dato",1,IF('Imputacion de Datos Indicador'!V227&lt;&gt;"",1,0))</f>
        <v>0</v>
      </c>
      <c r="W226" s="135">
        <f>IF('Datos de Indicador'!W227="No Dato",1,IF('Imputacion de Datos Indicador'!W227&lt;&gt;"",1,0))</f>
        <v>0</v>
      </c>
      <c r="X226" s="135">
        <f>IF('Datos de Indicador'!X227="No Dato",1,IF('Imputacion de Datos Indicador'!X227&lt;&gt;"",1,0))</f>
        <v>0</v>
      </c>
      <c r="Y226" s="135">
        <f>IF('Datos de Indicador'!Y227="No Dato",1,IF('Imputacion de Datos Indicador'!Y227&lt;&gt;"",1,0))</f>
        <v>0</v>
      </c>
      <c r="Z226" s="135">
        <f>IF('Datos de Indicador'!Z227="No Dato",1,IF('Imputacion de Datos Indicador'!Z227&lt;&gt;"",1,0))</f>
        <v>0</v>
      </c>
      <c r="AA226" s="135">
        <f>IF('Datos de Indicador'!AA227="No Dato",1,IF('Imputacion de Datos Indicador'!AA227&lt;&gt;"",1,0))</f>
        <v>0</v>
      </c>
      <c r="AB226" s="135">
        <f>IF('Datos de Indicador'!AB227="No Dato",1,IF('Imputacion de Datos Indicador'!AB227&lt;&gt;"",1,0))</f>
        <v>0</v>
      </c>
      <c r="AC226" s="135">
        <f>IF('Datos de Indicador'!AC227="No Dato",1,IF('Imputacion de Datos Indicador'!AC227&lt;&gt;"",1,0))</f>
        <v>0</v>
      </c>
      <c r="AD226" s="135">
        <f>IF('Datos de Indicador'!AD227="No Dato",1,IF('Imputacion de Datos Indicador'!AD227&lt;&gt;"",1,0))</f>
        <v>0</v>
      </c>
      <c r="AE226" s="135">
        <f>IF('Datos de Indicador'!AE227="No Dato",1,IF('Imputacion de Datos Indicador'!AE227&lt;&gt;"",1,0))</f>
        <v>0</v>
      </c>
      <c r="AF226" s="135">
        <f>IF('Datos de Indicador'!AF227="No Dato",1,IF('Imputacion de Datos Indicador'!AF227&lt;&gt;"",1,0))</f>
        <v>0</v>
      </c>
      <c r="AG226" s="135">
        <f>IF('Datos de Indicador'!AG227="No Dato",1,IF('Imputacion de Datos Indicador'!AG227&lt;&gt;"",1,0))</f>
        <v>0</v>
      </c>
      <c r="AH226" s="135">
        <f>IF('Datos de Indicador'!AH227="No Dato",1,IF('Imputacion de Datos Indicador'!AH227&lt;&gt;"",1,0))</f>
        <v>0</v>
      </c>
      <c r="AI226" s="135">
        <f>IF('Datos de Indicador'!AI227="No Dato",1,IF('Imputacion de Datos Indicador'!AI227&lt;&gt;"",1,0))</f>
        <v>0</v>
      </c>
      <c r="AJ226" s="135">
        <f>IF('Datos de Indicador'!AJ227="No Dato",1,IF('Imputacion de Datos Indicador'!AJ227&lt;&gt;"",1,0))</f>
        <v>0</v>
      </c>
      <c r="AK226" s="135">
        <f>IF('Datos de Indicador'!AK227="No Dato",1,IF('Imputacion de Datos Indicador'!AK227&lt;&gt;"",1,0))</f>
        <v>0</v>
      </c>
      <c r="AL226" s="135">
        <f>IF('Datos de Indicador'!AL227="No Dato",1,IF('Imputacion de Datos Indicador'!AL227&lt;&gt;"",1,0))</f>
        <v>0</v>
      </c>
      <c r="AM226" s="204">
        <f t="shared" si="6"/>
        <v>1</v>
      </c>
      <c r="AN226" s="44">
        <f t="shared" si="7"/>
        <v>2.8571428571428571E-2</v>
      </c>
    </row>
    <row r="227" spans="1:40" x14ac:dyDescent="0.25">
      <c r="A227" s="138" t="s">
        <v>326</v>
      </c>
      <c r="B227" s="139" t="s">
        <v>336</v>
      </c>
      <c r="C227" s="140">
        <v>1412</v>
      </c>
      <c r="D227" s="135">
        <f>IF('Datos de Indicador'!D228="No Dato",1,IF('Imputacion de Datos Indicador'!D228&lt;&gt;"",1,0))</f>
        <v>0</v>
      </c>
      <c r="E227" s="135">
        <f>IF('Datos de Indicador'!E228="No Dato",1,IF('Imputacion de Datos Indicador'!E228&lt;&gt;"",1,0))</f>
        <v>0</v>
      </c>
      <c r="F227" s="135">
        <f>IF('Datos de Indicador'!F228="No Dato",1,IF('Imputacion de Datos Indicador'!F228&lt;&gt;"",1,0))</f>
        <v>0</v>
      </c>
      <c r="G227" s="135">
        <f>IF('Datos de Indicador'!G228="No Dato",1,IF('Imputacion de Datos Indicador'!G228&lt;&gt;"",1,0))</f>
        <v>0</v>
      </c>
      <c r="H227" s="135">
        <f>IF('Datos de Indicador'!H228="No Dato",1,IF('Imputacion de Datos Indicador'!H228&lt;&gt;"",1,0))</f>
        <v>0</v>
      </c>
      <c r="I227" s="135">
        <f>IF('Datos de Indicador'!I228="No Dato",1,IF('Imputacion de Datos Indicador'!I228&lt;&gt;"",1,0))</f>
        <v>0</v>
      </c>
      <c r="J227" s="135">
        <f>IF('Datos de Indicador'!J228="No Dato",1,IF('Imputacion de Datos Indicador'!J228&lt;&gt;"",1,0))</f>
        <v>0</v>
      </c>
      <c r="K227" s="135">
        <f>IF('Datos de Indicador'!K228="No Dato",1,IF('Imputacion de Datos Indicador'!K228&lt;&gt;"",1,0))</f>
        <v>0</v>
      </c>
      <c r="L227" s="135">
        <f>IF('Datos de Indicador'!L228="No Dato",1,IF('Imputacion de Datos Indicador'!L228&lt;&gt;"",1,0))</f>
        <v>0</v>
      </c>
      <c r="M227" s="135">
        <f>IF('Datos de Indicador'!M228="No Dato",1,IF('Imputacion de Datos Indicador'!M228&lt;&gt;"",1,0))</f>
        <v>0</v>
      </c>
      <c r="N227" s="135">
        <f>IF('Datos de Indicador'!N228="No Dato",1,IF('Imputacion de Datos Indicador'!N228&lt;&gt;"",1,0))</f>
        <v>0</v>
      </c>
      <c r="O227" s="135">
        <f>IF('Datos de Indicador'!O228="No Dato",1,IF('Imputacion de Datos Indicador'!O228&lt;&gt;"",1,0))</f>
        <v>0</v>
      </c>
      <c r="P227" s="135">
        <f>IF('Datos de Indicador'!P228="No Dato",1,IF('Imputacion de Datos Indicador'!P228&lt;&gt;"",1,0))</f>
        <v>0</v>
      </c>
      <c r="Q227" s="135">
        <f>IF('Datos de Indicador'!Q228="No Dato",1,IF('Imputacion de Datos Indicador'!Q228&lt;&gt;"",1,0))</f>
        <v>1</v>
      </c>
      <c r="R227" s="135">
        <f>IF('Datos de Indicador'!R228="No Dato",1,IF('Imputacion de Datos Indicador'!R228&lt;&gt;"",1,0))</f>
        <v>0</v>
      </c>
      <c r="S227" s="135">
        <f>IF('Datos de Indicador'!S228="No Dato",1,IF('Imputacion de Datos Indicador'!S228&lt;&gt;"",1,0))</f>
        <v>0</v>
      </c>
      <c r="T227" s="135">
        <f>IF('Datos de Indicador'!T228="No Dato",1,IF('Imputacion de Datos Indicador'!T228&lt;&gt;"",1,0))</f>
        <v>0</v>
      </c>
      <c r="U227" s="135">
        <f>IF('Datos de Indicador'!U228="No Dato",1,IF('Imputacion de Datos Indicador'!U228&lt;&gt;"",1,0))</f>
        <v>0</v>
      </c>
      <c r="V227" s="135">
        <f>IF('Datos de Indicador'!V228="No Dato",1,IF('Imputacion de Datos Indicador'!V228&lt;&gt;"",1,0))</f>
        <v>0</v>
      </c>
      <c r="W227" s="135">
        <f>IF('Datos de Indicador'!W228="No Dato",1,IF('Imputacion de Datos Indicador'!W228&lt;&gt;"",1,0))</f>
        <v>0</v>
      </c>
      <c r="X227" s="135">
        <f>IF('Datos de Indicador'!X228="No Dato",1,IF('Imputacion de Datos Indicador'!X228&lt;&gt;"",1,0))</f>
        <v>0</v>
      </c>
      <c r="Y227" s="135">
        <f>IF('Datos de Indicador'!Y228="No Dato",1,IF('Imputacion de Datos Indicador'!Y228&lt;&gt;"",1,0))</f>
        <v>0</v>
      </c>
      <c r="Z227" s="135">
        <f>IF('Datos de Indicador'!Z228="No Dato",1,IF('Imputacion de Datos Indicador'!Z228&lt;&gt;"",1,0))</f>
        <v>0</v>
      </c>
      <c r="AA227" s="135">
        <f>IF('Datos de Indicador'!AA228="No Dato",1,IF('Imputacion de Datos Indicador'!AA228&lt;&gt;"",1,0))</f>
        <v>0</v>
      </c>
      <c r="AB227" s="135">
        <f>IF('Datos de Indicador'!AB228="No Dato",1,IF('Imputacion de Datos Indicador'!AB228&lt;&gt;"",1,0))</f>
        <v>0</v>
      </c>
      <c r="AC227" s="135">
        <f>IF('Datos de Indicador'!AC228="No Dato",1,IF('Imputacion de Datos Indicador'!AC228&lt;&gt;"",1,0))</f>
        <v>0</v>
      </c>
      <c r="AD227" s="135">
        <f>IF('Datos de Indicador'!AD228="No Dato",1,IF('Imputacion de Datos Indicador'!AD228&lt;&gt;"",1,0))</f>
        <v>0</v>
      </c>
      <c r="AE227" s="135">
        <f>IF('Datos de Indicador'!AE228="No Dato",1,IF('Imputacion de Datos Indicador'!AE228&lt;&gt;"",1,0))</f>
        <v>0</v>
      </c>
      <c r="AF227" s="135">
        <f>IF('Datos de Indicador'!AF228="No Dato",1,IF('Imputacion de Datos Indicador'!AF228&lt;&gt;"",1,0))</f>
        <v>0</v>
      </c>
      <c r="AG227" s="135">
        <f>IF('Datos de Indicador'!AG228="No Dato",1,IF('Imputacion de Datos Indicador'!AG228&lt;&gt;"",1,0))</f>
        <v>0</v>
      </c>
      <c r="AH227" s="135">
        <f>IF('Datos de Indicador'!AH228="No Dato",1,IF('Imputacion de Datos Indicador'!AH228&lt;&gt;"",1,0))</f>
        <v>0</v>
      </c>
      <c r="AI227" s="135">
        <f>IF('Datos de Indicador'!AI228="No Dato",1,IF('Imputacion de Datos Indicador'!AI228&lt;&gt;"",1,0))</f>
        <v>0</v>
      </c>
      <c r="AJ227" s="135">
        <f>IF('Datos de Indicador'!AJ228="No Dato",1,IF('Imputacion de Datos Indicador'!AJ228&lt;&gt;"",1,0))</f>
        <v>0</v>
      </c>
      <c r="AK227" s="135">
        <f>IF('Datos de Indicador'!AK228="No Dato",1,IF('Imputacion de Datos Indicador'!AK228&lt;&gt;"",1,0))</f>
        <v>0</v>
      </c>
      <c r="AL227" s="135">
        <f>IF('Datos de Indicador'!AL228="No Dato",1,IF('Imputacion de Datos Indicador'!AL228&lt;&gt;"",1,0))</f>
        <v>0</v>
      </c>
      <c r="AM227" s="204">
        <f t="shared" si="6"/>
        <v>1</v>
      </c>
      <c r="AN227" s="44">
        <f t="shared" si="7"/>
        <v>2.8571428571428571E-2</v>
      </c>
    </row>
    <row r="228" spans="1:40" x14ac:dyDescent="0.25">
      <c r="A228" s="138" t="s">
        <v>326</v>
      </c>
      <c r="B228" s="139" t="s">
        <v>337</v>
      </c>
      <c r="C228" s="140">
        <v>1413</v>
      </c>
      <c r="D228" s="135">
        <f>IF('Datos de Indicador'!D229="No Dato",1,IF('Imputacion de Datos Indicador'!D229&lt;&gt;"",1,0))</f>
        <v>0</v>
      </c>
      <c r="E228" s="135">
        <f>IF('Datos de Indicador'!E229="No Dato",1,IF('Imputacion de Datos Indicador'!E229&lt;&gt;"",1,0))</f>
        <v>0</v>
      </c>
      <c r="F228" s="135">
        <f>IF('Datos de Indicador'!F229="No Dato",1,IF('Imputacion de Datos Indicador'!F229&lt;&gt;"",1,0))</f>
        <v>0</v>
      </c>
      <c r="G228" s="135">
        <f>IF('Datos de Indicador'!G229="No Dato",1,IF('Imputacion de Datos Indicador'!G229&lt;&gt;"",1,0))</f>
        <v>0</v>
      </c>
      <c r="H228" s="135">
        <f>IF('Datos de Indicador'!H229="No Dato",1,IF('Imputacion de Datos Indicador'!H229&lt;&gt;"",1,0))</f>
        <v>0</v>
      </c>
      <c r="I228" s="135">
        <f>IF('Datos de Indicador'!I229="No Dato",1,IF('Imputacion de Datos Indicador'!I229&lt;&gt;"",1,0))</f>
        <v>0</v>
      </c>
      <c r="J228" s="135">
        <f>IF('Datos de Indicador'!J229="No Dato",1,IF('Imputacion de Datos Indicador'!J229&lt;&gt;"",1,0))</f>
        <v>0</v>
      </c>
      <c r="K228" s="135">
        <f>IF('Datos de Indicador'!K229="No Dato",1,IF('Imputacion de Datos Indicador'!K229&lt;&gt;"",1,0))</f>
        <v>0</v>
      </c>
      <c r="L228" s="135">
        <f>IF('Datos de Indicador'!L229="No Dato",1,IF('Imputacion de Datos Indicador'!L229&lt;&gt;"",1,0))</f>
        <v>0</v>
      </c>
      <c r="M228" s="135">
        <f>IF('Datos de Indicador'!M229="No Dato",1,IF('Imputacion de Datos Indicador'!M229&lt;&gt;"",1,0))</f>
        <v>0</v>
      </c>
      <c r="N228" s="135">
        <f>IF('Datos de Indicador'!N229="No Dato",1,IF('Imputacion de Datos Indicador'!N229&lt;&gt;"",1,0))</f>
        <v>0</v>
      </c>
      <c r="O228" s="135">
        <f>IF('Datos de Indicador'!O229="No Dato",1,IF('Imputacion de Datos Indicador'!O229&lt;&gt;"",1,0))</f>
        <v>0</v>
      </c>
      <c r="P228" s="135">
        <f>IF('Datos de Indicador'!P229="No Dato",1,IF('Imputacion de Datos Indicador'!P229&lt;&gt;"",1,0))</f>
        <v>0</v>
      </c>
      <c r="Q228" s="135">
        <f>IF('Datos de Indicador'!Q229="No Dato",1,IF('Imputacion de Datos Indicador'!Q229&lt;&gt;"",1,0))</f>
        <v>0</v>
      </c>
      <c r="R228" s="135">
        <f>IF('Datos de Indicador'!R229="No Dato",1,IF('Imputacion de Datos Indicador'!R229&lt;&gt;"",1,0))</f>
        <v>0</v>
      </c>
      <c r="S228" s="135">
        <f>IF('Datos de Indicador'!S229="No Dato",1,IF('Imputacion de Datos Indicador'!S229&lt;&gt;"",1,0))</f>
        <v>0</v>
      </c>
      <c r="T228" s="135">
        <f>IF('Datos de Indicador'!T229="No Dato",1,IF('Imputacion de Datos Indicador'!T229&lt;&gt;"",1,0))</f>
        <v>0</v>
      </c>
      <c r="U228" s="135">
        <f>IF('Datos de Indicador'!U229="No Dato",1,IF('Imputacion de Datos Indicador'!U229&lt;&gt;"",1,0))</f>
        <v>0</v>
      </c>
      <c r="V228" s="135">
        <f>IF('Datos de Indicador'!V229="No Dato",1,IF('Imputacion de Datos Indicador'!V229&lt;&gt;"",1,0))</f>
        <v>0</v>
      </c>
      <c r="W228" s="135">
        <f>IF('Datos de Indicador'!W229="No Dato",1,IF('Imputacion de Datos Indicador'!W229&lt;&gt;"",1,0))</f>
        <v>0</v>
      </c>
      <c r="X228" s="135">
        <f>IF('Datos de Indicador'!X229="No Dato",1,IF('Imputacion de Datos Indicador'!X229&lt;&gt;"",1,0))</f>
        <v>0</v>
      </c>
      <c r="Y228" s="135">
        <f>IF('Datos de Indicador'!Y229="No Dato",1,IF('Imputacion de Datos Indicador'!Y229&lt;&gt;"",1,0))</f>
        <v>0</v>
      </c>
      <c r="Z228" s="135">
        <f>IF('Datos de Indicador'!Z229="No Dato",1,IF('Imputacion de Datos Indicador'!Z229&lt;&gt;"",1,0))</f>
        <v>0</v>
      </c>
      <c r="AA228" s="135">
        <f>IF('Datos de Indicador'!AA229="No Dato",1,IF('Imputacion de Datos Indicador'!AA229&lt;&gt;"",1,0))</f>
        <v>0</v>
      </c>
      <c r="AB228" s="135">
        <f>IF('Datos de Indicador'!AB229="No Dato",1,IF('Imputacion de Datos Indicador'!AB229&lt;&gt;"",1,0))</f>
        <v>0</v>
      </c>
      <c r="AC228" s="135">
        <f>IF('Datos de Indicador'!AC229="No Dato",1,IF('Imputacion de Datos Indicador'!AC229&lt;&gt;"",1,0))</f>
        <v>0</v>
      </c>
      <c r="AD228" s="135">
        <f>IF('Datos de Indicador'!AD229="No Dato",1,IF('Imputacion de Datos Indicador'!AD229&lt;&gt;"",1,0))</f>
        <v>0</v>
      </c>
      <c r="AE228" s="135">
        <f>IF('Datos de Indicador'!AE229="No Dato",1,IF('Imputacion de Datos Indicador'!AE229&lt;&gt;"",1,0))</f>
        <v>0</v>
      </c>
      <c r="AF228" s="135">
        <f>IF('Datos de Indicador'!AF229="No Dato",1,IF('Imputacion de Datos Indicador'!AF229&lt;&gt;"",1,0))</f>
        <v>0</v>
      </c>
      <c r="AG228" s="135">
        <f>IF('Datos de Indicador'!AG229="No Dato",1,IF('Imputacion de Datos Indicador'!AG229&lt;&gt;"",1,0))</f>
        <v>0</v>
      </c>
      <c r="AH228" s="135">
        <f>IF('Datos de Indicador'!AH229="No Dato",1,IF('Imputacion de Datos Indicador'!AH229&lt;&gt;"",1,0))</f>
        <v>0</v>
      </c>
      <c r="AI228" s="135">
        <f>IF('Datos de Indicador'!AI229="No Dato",1,IF('Imputacion de Datos Indicador'!AI229&lt;&gt;"",1,0))</f>
        <v>0</v>
      </c>
      <c r="AJ228" s="135">
        <f>IF('Datos de Indicador'!AJ229="No Dato",1,IF('Imputacion de Datos Indicador'!AJ229&lt;&gt;"",1,0))</f>
        <v>0</v>
      </c>
      <c r="AK228" s="135">
        <f>IF('Datos de Indicador'!AK229="No Dato",1,IF('Imputacion de Datos Indicador'!AK229&lt;&gt;"",1,0))</f>
        <v>0</v>
      </c>
      <c r="AL228" s="135">
        <f>IF('Datos de Indicador'!AL229="No Dato",1,IF('Imputacion de Datos Indicador'!AL229&lt;&gt;"",1,0))</f>
        <v>0</v>
      </c>
      <c r="AM228" s="204">
        <f t="shared" si="6"/>
        <v>0</v>
      </c>
      <c r="AN228" s="44">
        <f t="shared" si="7"/>
        <v>0</v>
      </c>
    </row>
    <row r="229" spans="1:40" x14ac:dyDescent="0.25">
      <c r="A229" s="138" t="s">
        <v>326</v>
      </c>
      <c r="B229" s="139" t="s">
        <v>183</v>
      </c>
      <c r="C229" s="140">
        <v>1414</v>
      </c>
      <c r="D229" s="135">
        <f>IF('Datos de Indicador'!D230="No Dato",1,IF('Imputacion de Datos Indicador'!D230&lt;&gt;"",1,0))</f>
        <v>0</v>
      </c>
      <c r="E229" s="135">
        <f>IF('Datos de Indicador'!E230="No Dato",1,IF('Imputacion de Datos Indicador'!E230&lt;&gt;"",1,0))</f>
        <v>0</v>
      </c>
      <c r="F229" s="135">
        <f>IF('Datos de Indicador'!F230="No Dato",1,IF('Imputacion de Datos Indicador'!F230&lt;&gt;"",1,0))</f>
        <v>0</v>
      </c>
      <c r="G229" s="135">
        <f>IF('Datos de Indicador'!G230="No Dato",1,IF('Imputacion de Datos Indicador'!G230&lt;&gt;"",1,0))</f>
        <v>0</v>
      </c>
      <c r="H229" s="135">
        <f>IF('Datos de Indicador'!H230="No Dato",1,IF('Imputacion de Datos Indicador'!H230&lt;&gt;"",1,0))</f>
        <v>0</v>
      </c>
      <c r="I229" s="135">
        <f>IF('Datos de Indicador'!I230="No Dato",1,IF('Imputacion de Datos Indicador'!I230&lt;&gt;"",1,0))</f>
        <v>0</v>
      </c>
      <c r="J229" s="135">
        <f>IF('Datos de Indicador'!J230="No Dato",1,IF('Imputacion de Datos Indicador'!J230&lt;&gt;"",1,0))</f>
        <v>0</v>
      </c>
      <c r="K229" s="135">
        <f>IF('Datos de Indicador'!K230="No Dato",1,IF('Imputacion de Datos Indicador'!K230&lt;&gt;"",1,0))</f>
        <v>0</v>
      </c>
      <c r="L229" s="135">
        <f>IF('Datos de Indicador'!L230="No Dato",1,IF('Imputacion de Datos Indicador'!L230&lt;&gt;"",1,0))</f>
        <v>0</v>
      </c>
      <c r="M229" s="135">
        <f>IF('Datos de Indicador'!M230="No Dato",1,IF('Imputacion de Datos Indicador'!M230&lt;&gt;"",1,0))</f>
        <v>0</v>
      </c>
      <c r="N229" s="135">
        <f>IF('Datos de Indicador'!N230="No Dato",1,IF('Imputacion de Datos Indicador'!N230&lt;&gt;"",1,0))</f>
        <v>0</v>
      </c>
      <c r="O229" s="135">
        <f>IF('Datos de Indicador'!O230="No Dato",1,IF('Imputacion de Datos Indicador'!O230&lt;&gt;"",1,0))</f>
        <v>0</v>
      </c>
      <c r="P229" s="135">
        <f>IF('Datos de Indicador'!P230="No Dato",1,IF('Imputacion de Datos Indicador'!P230&lt;&gt;"",1,0))</f>
        <v>0</v>
      </c>
      <c r="Q229" s="135">
        <f>IF('Datos de Indicador'!Q230="No Dato",1,IF('Imputacion de Datos Indicador'!Q230&lt;&gt;"",1,0))</f>
        <v>1</v>
      </c>
      <c r="R229" s="135">
        <f>IF('Datos de Indicador'!R230="No Dato",1,IF('Imputacion de Datos Indicador'!R230&lt;&gt;"",1,0))</f>
        <v>0</v>
      </c>
      <c r="S229" s="135">
        <f>IF('Datos de Indicador'!S230="No Dato",1,IF('Imputacion de Datos Indicador'!S230&lt;&gt;"",1,0))</f>
        <v>0</v>
      </c>
      <c r="T229" s="135">
        <f>IF('Datos de Indicador'!T230="No Dato",1,IF('Imputacion de Datos Indicador'!T230&lt;&gt;"",1,0))</f>
        <v>0</v>
      </c>
      <c r="U229" s="135">
        <f>IF('Datos de Indicador'!U230="No Dato",1,IF('Imputacion de Datos Indicador'!U230&lt;&gt;"",1,0))</f>
        <v>0</v>
      </c>
      <c r="V229" s="135">
        <f>IF('Datos de Indicador'!V230="No Dato",1,IF('Imputacion de Datos Indicador'!V230&lt;&gt;"",1,0))</f>
        <v>0</v>
      </c>
      <c r="W229" s="135">
        <f>IF('Datos de Indicador'!W230="No Dato",1,IF('Imputacion de Datos Indicador'!W230&lt;&gt;"",1,0))</f>
        <v>0</v>
      </c>
      <c r="X229" s="135">
        <f>IF('Datos de Indicador'!X230="No Dato",1,IF('Imputacion de Datos Indicador'!X230&lt;&gt;"",1,0))</f>
        <v>0</v>
      </c>
      <c r="Y229" s="135">
        <f>IF('Datos de Indicador'!Y230="No Dato",1,IF('Imputacion de Datos Indicador'!Y230&lt;&gt;"",1,0))</f>
        <v>0</v>
      </c>
      <c r="Z229" s="135">
        <f>IF('Datos de Indicador'!Z230="No Dato",1,IF('Imputacion de Datos Indicador'!Z230&lt;&gt;"",1,0))</f>
        <v>0</v>
      </c>
      <c r="AA229" s="135">
        <f>IF('Datos de Indicador'!AA230="No Dato",1,IF('Imputacion de Datos Indicador'!AA230&lt;&gt;"",1,0))</f>
        <v>0</v>
      </c>
      <c r="AB229" s="135">
        <f>IF('Datos de Indicador'!AB230="No Dato",1,IF('Imputacion de Datos Indicador'!AB230&lt;&gt;"",1,0))</f>
        <v>0</v>
      </c>
      <c r="AC229" s="135">
        <f>IF('Datos de Indicador'!AC230="No Dato",1,IF('Imputacion de Datos Indicador'!AC230&lt;&gt;"",1,0))</f>
        <v>0</v>
      </c>
      <c r="AD229" s="135">
        <f>IF('Datos de Indicador'!AD230="No Dato",1,IF('Imputacion de Datos Indicador'!AD230&lt;&gt;"",1,0))</f>
        <v>0</v>
      </c>
      <c r="AE229" s="135">
        <f>IF('Datos de Indicador'!AE230="No Dato",1,IF('Imputacion de Datos Indicador'!AE230&lt;&gt;"",1,0))</f>
        <v>0</v>
      </c>
      <c r="AF229" s="135">
        <f>IF('Datos de Indicador'!AF230="No Dato",1,IF('Imputacion de Datos Indicador'!AF230&lt;&gt;"",1,0))</f>
        <v>0</v>
      </c>
      <c r="AG229" s="135">
        <f>IF('Datos de Indicador'!AG230="No Dato",1,IF('Imputacion de Datos Indicador'!AG230&lt;&gt;"",1,0))</f>
        <v>0</v>
      </c>
      <c r="AH229" s="135">
        <f>IF('Datos de Indicador'!AH230="No Dato",1,IF('Imputacion de Datos Indicador'!AH230&lt;&gt;"",1,0))</f>
        <v>0</v>
      </c>
      <c r="AI229" s="135">
        <f>IF('Datos de Indicador'!AI230="No Dato",1,IF('Imputacion de Datos Indicador'!AI230&lt;&gt;"",1,0))</f>
        <v>0</v>
      </c>
      <c r="AJ229" s="135">
        <f>IF('Datos de Indicador'!AJ230="No Dato",1,IF('Imputacion de Datos Indicador'!AJ230&lt;&gt;"",1,0))</f>
        <v>0</v>
      </c>
      <c r="AK229" s="135">
        <f>IF('Datos de Indicador'!AK230="No Dato",1,IF('Imputacion de Datos Indicador'!AK230&lt;&gt;"",1,0))</f>
        <v>0</v>
      </c>
      <c r="AL229" s="135">
        <f>IF('Datos de Indicador'!AL230="No Dato",1,IF('Imputacion de Datos Indicador'!AL230&lt;&gt;"",1,0))</f>
        <v>0</v>
      </c>
      <c r="AM229" s="204">
        <f t="shared" si="6"/>
        <v>1</v>
      </c>
      <c r="AN229" s="44">
        <f t="shared" si="7"/>
        <v>2.8571428571428571E-2</v>
      </c>
    </row>
    <row r="230" spans="1:40" x14ac:dyDescent="0.25">
      <c r="A230" s="138" t="s">
        <v>326</v>
      </c>
      <c r="B230" s="139" t="s">
        <v>338</v>
      </c>
      <c r="C230" s="140">
        <v>1415</v>
      </c>
      <c r="D230" s="135">
        <f>IF('Datos de Indicador'!D231="No Dato",1,IF('Imputacion de Datos Indicador'!D231&lt;&gt;"",1,0))</f>
        <v>0</v>
      </c>
      <c r="E230" s="135">
        <f>IF('Datos de Indicador'!E231="No Dato",1,IF('Imputacion de Datos Indicador'!E231&lt;&gt;"",1,0))</f>
        <v>0</v>
      </c>
      <c r="F230" s="135">
        <f>IF('Datos de Indicador'!F231="No Dato",1,IF('Imputacion de Datos Indicador'!F231&lt;&gt;"",1,0))</f>
        <v>0</v>
      </c>
      <c r="G230" s="135">
        <f>IF('Datos de Indicador'!G231="No Dato",1,IF('Imputacion de Datos Indicador'!G231&lt;&gt;"",1,0))</f>
        <v>0</v>
      </c>
      <c r="H230" s="135">
        <f>IF('Datos de Indicador'!H231="No Dato",1,IF('Imputacion de Datos Indicador'!H231&lt;&gt;"",1,0))</f>
        <v>0</v>
      </c>
      <c r="I230" s="135">
        <f>IF('Datos de Indicador'!I231="No Dato",1,IF('Imputacion de Datos Indicador'!I231&lt;&gt;"",1,0))</f>
        <v>0</v>
      </c>
      <c r="J230" s="135">
        <f>IF('Datos de Indicador'!J231="No Dato",1,IF('Imputacion de Datos Indicador'!J231&lt;&gt;"",1,0))</f>
        <v>0</v>
      </c>
      <c r="K230" s="135">
        <f>IF('Datos de Indicador'!K231="No Dato",1,IF('Imputacion de Datos Indicador'!K231&lt;&gt;"",1,0))</f>
        <v>0</v>
      </c>
      <c r="L230" s="135">
        <f>IF('Datos de Indicador'!L231="No Dato",1,IF('Imputacion de Datos Indicador'!L231&lt;&gt;"",1,0))</f>
        <v>0</v>
      </c>
      <c r="M230" s="135">
        <f>IF('Datos de Indicador'!M231="No Dato",1,IF('Imputacion de Datos Indicador'!M231&lt;&gt;"",1,0))</f>
        <v>0</v>
      </c>
      <c r="N230" s="135">
        <f>IF('Datos de Indicador'!N231="No Dato",1,IF('Imputacion de Datos Indicador'!N231&lt;&gt;"",1,0))</f>
        <v>0</v>
      </c>
      <c r="O230" s="135">
        <f>IF('Datos de Indicador'!O231="No Dato",1,IF('Imputacion de Datos Indicador'!O231&lt;&gt;"",1,0))</f>
        <v>0</v>
      </c>
      <c r="P230" s="135">
        <f>IF('Datos de Indicador'!P231="No Dato",1,IF('Imputacion de Datos Indicador'!P231&lt;&gt;"",1,0))</f>
        <v>0</v>
      </c>
      <c r="Q230" s="135">
        <f>IF('Datos de Indicador'!Q231="No Dato",1,IF('Imputacion de Datos Indicador'!Q231&lt;&gt;"",1,0))</f>
        <v>0</v>
      </c>
      <c r="R230" s="135">
        <f>IF('Datos de Indicador'!R231="No Dato",1,IF('Imputacion de Datos Indicador'!R231&lt;&gt;"",1,0))</f>
        <v>0</v>
      </c>
      <c r="S230" s="135">
        <f>IF('Datos de Indicador'!S231="No Dato",1,IF('Imputacion de Datos Indicador'!S231&lt;&gt;"",1,0))</f>
        <v>0</v>
      </c>
      <c r="T230" s="135">
        <f>IF('Datos de Indicador'!T231="No Dato",1,IF('Imputacion de Datos Indicador'!T231&lt;&gt;"",1,0))</f>
        <v>0</v>
      </c>
      <c r="U230" s="135">
        <f>IF('Datos de Indicador'!U231="No Dato",1,IF('Imputacion de Datos Indicador'!U231&lt;&gt;"",1,0))</f>
        <v>0</v>
      </c>
      <c r="V230" s="135">
        <f>IF('Datos de Indicador'!V231="No Dato",1,IF('Imputacion de Datos Indicador'!V231&lt;&gt;"",1,0))</f>
        <v>0</v>
      </c>
      <c r="W230" s="135">
        <f>IF('Datos de Indicador'!W231="No Dato",1,IF('Imputacion de Datos Indicador'!W231&lt;&gt;"",1,0))</f>
        <v>0</v>
      </c>
      <c r="X230" s="135">
        <f>IF('Datos de Indicador'!X231="No Dato",1,IF('Imputacion de Datos Indicador'!X231&lt;&gt;"",1,0))</f>
        <v>0</v>
      </c>
      <c r="Y230" s="135">
        <f>IF('Datos de Indicador'!Y231="No Dato",1,IF('Imputacion de Datos Indicador'!Y231&lt;&gt;"",1,0))</f>
        <v>0</v>
      </c>
      <c r="Z230" s="135">
        <f>IF('Datos de Indicador'!Z231="No Dato",1,IF('Imputacion de Datos Indicador'!Z231&lt;&gt;"",1,0))</f>
        <v>0</v>
      </c>
      <c r="AA230" s="135">
        <f>IF('Datos de Indicador'!AA231="No Dato",1,IF('Imputacion de Datos Indicador'!AA231&lt;&gt;"",1,0))</f>
        <v>0</v>
      </c>
      <c r="AB230" s="135">
        <f>IF('Datos de Indicador'!AB231="No Dato",1,IF('Imputacion de Datos Indicador'!AB231&lt;&gt;"",1,0))</f>
        <v>0</v>
      </c>
      <c r="AC230" s="135">
        <f>IF('Datos de Indicador'!AC231="No Dato",1,IF('Imputacion de Datos Indicador'!AC231&lt;&gt;"",1,0))</f>
        <v>0</v>
      </c>
      <c r="AD230" s="135">
        <f>IF('Datos de Indicador'!AD231="No Dato",1,IF('Imputacion de Datos Indicador'!AD231&lt;&gt;"",1,0))</f>
        <v>0</v>
      </c>
      <c r="AE230" s="135">
        <f>IF('Datos de Indicador'!AE231="No Dato",1,IF('Imputacion de Datos Indicador'!AE231&lt;&gt;"",1,0))</f>
        <v>0</v>
      </c>
      <c r="AF230" s="135">
        <f>IF('Datos de Indicador'!AF231="No Dato",1,IF('Imputacion de Datos Indicador'!AF231&lt;&gt;"",1,0))</f>
        <v>0</v>
      </c>
      <c r="AG230" s="135">
        <f>IF('Datos de Indicador'!AG231="No Dato",1,IF('Imputacion de Datos Indicador'!AG231&lt;&gt;"",1,0))</f>
        <v>0</v>
      </c>
      <c r="AH230" s="135">
        <f>IF('Datos de Indicador'!AH231="No Dato",1,IF('Imputacion de Datos Indicador'!AH231&lt;&gt;"",1,0))</f>
        <v>0</v>
      </c>
      <c r="AI230" s="135">
        <f>IF('Datos de Indicador'!AI231="No Dato",1,IF('Imputacion de Datos Indicador'!AI231&lt;&gt;"",1,0))</f>
        <v>0</v>
      </c>
      <c r="AJ230" s="135">
        <f>IF('Datos de Indicador'!AJ231="No Dato",1,IF('Imputacion de Datos Indicador'!AJ231&lt;&gt;"",1,0))</f>
        <v>0</v>
      </c>
      <c r="AK230" s="135">
        <f>IF('Datos de Indicador'!AK231="No Dato",1,IF('Imputacion de Datos Indicador'!AK231&lt;&gt;"",1,0))</f>
        <v>0</v>
      </c>
      <c r="AL230" s="135">
        <f>IF('Datos de Indicador'!AL231="No Dato",1,IF('Imputacion de Datos Indicador'!AL231&lt;&gt;"",1,0))</f>
        <v>0</v>
      </c>
      <c r="AM230" s="204">
        <f t="shared" si="6"/>
        <v>0</v>
      </c>
      <c r="AN230" s="44">
        <f t="shared" si="7"/>
        <v>0</v>
      </c>
    </row>
    <row r="231" spans="1:40" x14ac:dyDescent="0.25">
      <c r="A231" s="138" t="s">
        <v>326</v>
      </c>
      <c r="B231" s="139" t="s">
        <v>339</v>
      </c>
      <c r="C231" s="140">
        <v>1416</v>
      </c>
      <c r="D231" s="135">
        <f>IF('Datos de Indicador'!D232="No Dato",1,IF('Imputacion de Datos Indicador'!D232&lt;&gt;"",1,0))</f>
        <v>0</v>
      </c>
      <c r="E231" s="135">
        <f>IF('Datos de Indicador'!E232="No Dato",1,IF('Imputacion de Datos Indicador'!E232&lt;&gt;"",1,0))</f>
        <v>0</v>
      </c>
      <c r="F231" s="135">
        <f>IF('Datos de Indicador'!F232="No Dato",1,IF('Imputacion de Datos Indicador'!F232&lt;&gt;"",1,0))</f>
        <v>0</v>
      </c>
      <c r="G231" s="135">
        <f>IF('Datos de Indicador'!G232="No Dato",1,IF('Imputacion de Datos Indicador'!G232&lt;&gt;"",1,0))</f>
        <v>0</v>
      </c>
      <c r="H231" s="135">
        <f>IF('Datos de Indicador'!H232="No Dato",1,IF('Imputacion de Datos Indicador'!H232&lt;&gt;"",1,0))</f>
        <v>0</v>
      </c>
      <c r="I231" s="135">
        <f>IF('Datos de Indicador'!I232="No Dato",1,IF('Imputacion de Datos Indicador'!I232&lt;&gt;"",1,0))</f>
        <v>0</v>
      </c>
      <c r="J231" s="135">
        <f>IF('Datos de Indicador'!J232="No Dato",1,IF('Imputacion de Datos Indicador'!J232&lt;&gt;"",1,0))</f>
        <v>0</v>
      </c>
      <c r="K231" s="135">
        <f>IF('Datos de Indicador'!K232="No Dato",1,IF('Imputacion de Datos Indicador'!K232&lt;&gt;"",1,0))</f>
        <v>0</v>
      </c>
      <c r="L231" s="135">
        <f>IF('Datos de Indicador'!L232="No Dato",1,IF('Imputacion de Datos Indicador'!L232&lt;&gt;"",1,0))</f>
        <v>0</v>
      </c>
      <c r="M231" s="135">
        <f>IF('Datos de Indicador'!M232="No Dato",1,IF('Imputacion de Datos Indicador'!M232&lt;&gt;"",1,0))</f>
        <v>0</v>
      </c>
      <c r="N231" s="135">
        <f>IF('Datos de Indicador'!N232="No Dato",1,IF('Imputacion de Datos Indicador'!N232&lt;&gt;"",1,0))</f>
        <v>0</v>
      </c>
      <c r="O231" s="135">
        <f>IF('Datos de Indicador'!O232="No Dato",1,IF('Imputacion de Datos Indicador'!O232&lt;&gt;"",1,0))</f>
        <v>0</v>
      </c>
      <c r="P231" s="135">
        <f>IF('Datos de Indicador'!P232="No Dato",1,IF('Imputacion de Datos Indicador'!P232&lt;&gt;"",1,0))</f>
        <v>0</v>
      </c>
      <c r="Q231" s="135">
        <f>IF('Datos de Indicador'!Q232="No Dato",1,IF('Imputacion de Datos Indicador'!Q232&lt;&gt;"",1,0))</f>
        <v>0</v>
      </c>
      <c r="R231" s="135">
        <f>IF('Datos de Indicador'!R232="No Dato",1,IF('Imputacion de Datos Indicador'!R232&lt;&gt;"",1,0))</f>
        <v>0</v>
      </c>
      <c r="S231" s="135">
        <f>IF('Datos de Indicador'!S232="No Dato",1,IF('Imputacion de Datos Indicador'!S232&lt;&gt;"",1,0))</f>
        <v>0</v>
      </c>
      <c r="T231" s="135">
        <f>IF('Datos de Indicador'!T232="No Dato",1,IF('Imputacion de Datos Indicador'!T232&lt;&gt;"",1,0))</f>
        <v>0</v>
      </c>
      <c r="U231" s="135">
        <f>IF('Datos de Indicador'!U232="No Dato",1,IF('Imputacion de Datos Indicador'!U232&lt;&gt;"",1,0))</f>
        <v>0</v>
      </c>
      <c r="V231" s="135">
        <f>IF('Datos de Indicador'!V232="No Dato",1,IF('Imputacion de Datos Indicador'!V232&lt;&gt;"",1,0))</f>
        <v>0</v>
      </c>
      <c r="W231" s="135">
        <f>IF('Datos de Indicador'!W232="No Dato",1,IF('Imputacion de Datos Indicador'!W232&lt;&gt;"",1,0))</f>
        <v>0</v>
      </c>
      <c r="X231" s="135">
        <f>IF('Datos de Indicador'!X232="No Dato",1,IF('Imputacion de Datos Indicador'!X232&lt;&gt;"",1,0))</f>
        <v>0</v>
      </c>
      <c r="Y231" s="135">
        <f>IF('Datos de Indicador'!Y232="No Dato",1,IF('Imputacion de Datos Indicador'!Y232&lt;&gt;"",1,0))</f>
        <v>0</v>
      </c>
      <c r="Z231" s="135">
        <f>IF('Datos de Indicador'!Z232="No Dato",1,IF('Imputacion de Datos Indicador'!Z232&lt;&gt;"",1,0))</f>
        <v>0</v>
      </c>
      <c r="AA231" s="135">
        <f>IF('Datos de Indicador'!AA232="No Dato",1,IF('Imputacion de Datos Indicador'!AA232&lt;&gt;"",1,0))</f>
        <v>0</v>
      </c>
      <c r="AB231" s="135">
        <f>IF('Datos de Indicador'!AB232="No Dato",1,IF('Imputacion de Datos Indicador'!AB232&lt;&gt;"",1,0))</f>
        <v>0</v>
      </c>
      <c r="AC231" s="135">
        <f>IF('Datos de Indicador'!AC232="No Dato",1,IF('Imputacion de Datos Indicador'!AC232&lt;&gt;"",1,0))</f>
        <v>0</v>
      </c>
      <c r="AD231" s="135">
        <f>IF('Datos de Indicador'!AD232="No Dato",1,IF('Imputacion de Datos Indicador'!AD232&lt;&gt;"",1,0))</f>
        <v>0</v>
      </c>
      <c r="AE231" s="135">
        <f>IF('Datos de Indicador'!AE232="No Dato",1,IF('Imputacion de Datos Indicador'!AE232&lt;&gt;"",1,0))</f>
        <v>0</v>
      </c>
      <c r="AF231" s="135">
        <f>IF('Datos de Indicador'!AF232="No Dato",1,IF('Imputacion de Datos Indicador'!AF232&lt;&gt;"",1,0))</f>
        <v>0</v>
      </c>
      <c r="AG231" s="135">
        <f>IF('Datos de Indicador'!AG232="No Dato",1,IF('Imputacion de Datos Indicador'!AG232&lt;&gt;"",1,0))</f>
        <v>0</v>
      </c>
      <c r="AH231" s="135">
        <f>IF('Datos de Indicador'!AH232="No Dato",1,IF('Imputacion de Datos Indicador'!AH232&lt;&gt;"",1,0))</f>
        <v>0</v>
      </c>
      <c r="AI231" s="135">
        <f>IF('Datos de Indicador'!AI232="No Dato",1,IF('Imputacion de Datos Indicador'!AI232&lt;&gt;"",1,0))</f>
        <v>0</v>
      </c>
      <c r="AJ231" s="135">
        <f>IF('Datos de Indicador'!AJ232="No Dato",1,IF('Imputacion de Datos Indicador'!AJ232&lt;&gt;"",1,0))</f>
        <v>0</v>
      </c>
      <c r="AK231" s="135">
        <f>IF('Datos de Indicador'!AK232="No Dato",1,IF('Imputacion de Datos Indicador'!AK232&lt;&gt;"",1,0))</f>
        <v>0</v>
      </c>
      <c r="AL231" s="135">
        <f>IF('Datos de Indicador'!AL232="No Dato",1,IF('Imputacion de Datos Indicador'!AL232&lt;&gt;"",1,0))</f>
        <v>0</v>
      </c>
      <c r="AM231" s="204">
        <f t="shared" si="6"/>
        <v>0</v>
      </c>
      <c r="AN231" s="44">
        <f t="shared" si="7"/>
        <v>0</v>
      </c>
    </row>
    <row r="232" spans="1:40" x14ac:dyDescent="0.25">
      <c r="A232" s="138" t="s">
        <v>340</v>
      </c>
      <c r="B232" s="139" t="s">
        <v>341</v>
      </c>
      <c r="C232" s="140">
        <v>1501</v>
      </c>
      <c r="D232" s="135">
        <f>IF('Datos de Indicador'!D233="No Dato",1,IF('Imputacion de Datos Indicador'!D233&lt;&gt;"",1,0))</f>
        <v>0</v>
      </c>
      <c r="E232" s="135">
        <f>IF('Datos de Indicador'!E233="No Dato",1,IF('Imputacion de Datos Indicador'!E233&lt;&gt;"",1,0))</f>
        <v>0</v>
      </c>
      <c r="F232" s="135">
        <f>IF('Datos de Indicador'!F233="No Dato",1,IF('Imputacion de Datos Indicador'!F233&lt;&gt;"",1,0))</f>
        <v>0</v>
      </c>
      <c r="G232" s="135">
        <f>IF('Datos de Indicador'!G233="No Dato",1,IF('Imputacion de Datos Indicador'!G233&lt;&gt;"",1,0))</f>
        <v>0</v>
      </c>
      <c r="H232" s="135">
        <f>IF('Datos de Indicador'!H233="No Dato",1,IF('Imputacion de Datos Indicador'!H233&lt;&gt;"",1,0))</f>
        <v>0</v>
      </c>
      <c r="I232" s="135">
        <f>IF('Datos de Indicador'!I233="No Dato",1,IF('Imputacion de Datos Indicador'!I233&lt;&gt;"",1,0))</f>
        <v>0</v>
      </c>
      <c r="J232" s="135">
        <f>IF('Datos de Indicador'!J233="No Dato",1,IF('Imputacion de Datos Indicador'!J233&lt;&gt;"",1,0))</f>
        <v>0</v>
      </c>
      <c r="K232" s="135">
        <f>IF('Datos de Indicador'!K233="No Dato",1,IF('Imputacion de Datos Indicador'!K233&lt;&gt;"",1,0))</f>
        <v>0</v>
      </c>
      <c r="L232" s="135">
        <f>IF('Datos de Indicador'!L233="No Dato",1,IF('Imputacion de Datos Indicador'!L233&lt;&gt;"",1,0))</f>
        <v>0</v>
      </c>
      <c r="M232" s="135">
        <f>IF('Datos de Indicador'!M233="No Dato",1,IF('Imputacion de Datos Indicador'!M233&lt;&gt;"",1,0))</f>
        <v>0</v>
      </c>
      <c r="N232" s="135">
        <f>IF('Datos de Indicador'!N233="No Dato",1,IF('Imputacion de Datos Indicador'!N233&lt;&gt;"",1,0))</f>
        <v>0</v>
      </c>
      <c r="O232" s="135">
        <f>IF('Datos de Indicador'!O233="No Dato",1,IF('Imputacion de Datos Indicador'!O233&lt;&gt;"",1,0))</f>
        <v>0</v>
      </c>
      <c r="P232" s="135">
        <f>IF('Datos de Indicador'!P233="No Dato",1,IF('Imputacion de Datos Indicador'!P233&lt;&gt;"",1,0))</f>
        <v>0</v>
      </c>
      <c r="Q232" s="135">
        <f>IF('Datos de Indicador'!Q233="No Dato",1,IF('Imputacion de Datos Indicador'!Q233&lt;&gt;"",1,0))</f>
        <v>0</v>
      </c>
      <c r="R232" s="135">
        <f>IF('Datos de Indicador'!R233="No Dato",1,IF('Imputacion de Datos Indicador'!R233&lt;&gt;"",1,0))</f>
        <v>0</v>
      </c>
      <c r="S232" s="135">
        <f>IF('Datos de Indicador'!S233="No Dato",1,IF('Imputacion de Datos Indicador'!S233&lt;&gt;"",1,0))</f>
        <v>0</v>
      </c>
      <c r="T232" s="135">
        <f>IF('Datos de Indicador'!T233="No Dato",1,IF('Imputacion de Datos Indicador'!T233&lt;&gt;"",1,0))</f>
        <v>0</v>
      </c>
      <c r="U232" s="135">
        <f>IF('Datos de Indicador'!U233="No Dato",1,IF('Imputacion de Datos Indicador'!U233&lt;&gt;"",1,0))</f>
        <v>0</v>
      </c>
      <c r="V232" s="135">
        <f>IF('Datos de Indicador'!V233="No Dato",1,IF('Imputacion de Datos Indicador'!V233&lt;&gt;"",1,0))</f>
        <v>0</v>
      </c>
      <c r="W232" s="135">
        <f>IF('Datos de Indicador'!W233="No Dato",1,IF('Imputacion de Datos Indicador'!W233&lt;&gt;"",1,0))</f>
        <v>0</v>
      </c>
      <c r="X232" s="135">
        <f>IF('Datos de Indicador'!X233="No Dato",1,IF('Imputacion de Datos Indicador'!X233&lt;&gt;"",1,0))</f>
        <v>0</v>
      </c>
      <c r="Y232" s="135">
        <f>IF('Datos de Indicador'!Y233="No Dato",1,IF('Imputacion de Datos Indicador'!Y233&lt;&gt;"",1,0))</f>
        <v>0</v>
      </c>
      <c r="Z232" s="135">
        <f>IF('Datos de Indicador'!Z233="No Dato",1,IF('Imputacion de Datos Indicador'!Z233&lt;&gt;"",1,0))</f>
        <v>0</v>
      </c>
      <c r="AA232" s="135">
        <f>IF('Datos de Indicador'!AA233="No Dato",1,IF('Imputacion de Datos Indicador'!AA233&lt;&gt;"",1,0))</f>
        <v>0</v>
      </c>
      <c r="AB232" s="135">
        <f>IF('Datos de Indicador'!AB233="No Dato",1,IF('Imputacion de Datos Indicador'!AB233&lt;&gt;"",1,0))</f>
        <v>0</v>
      </c>
      <c r="AC232" s="135">
        <f>IF('Datos de Indicador'!AC233="No Dato",1,IF('Imputacion de Datos Indicador'!AC233&lt;&gt;"",1,0))</f>
        <v>0</v>
      </c>
      <c r="AD232" s="135">
        <f>IF('Datos de Indicador'!AD233="No Dato",1,IF('Imputacion de Datos Indicador'!AD233&lt;&gt;"",1,0))</f>
        <v>0</v>
      </c>
      <c r="AE232" s="135">
        <f>IF('Datos de Indicador'!AE233="No Dato",1,IF('Imputacion de Datos Indicador'!AE233&lt;&gt;"",1,0))</f>
        <v>0</v>
      </c>
      <c r="AF232" s="135">
        <f>IF('Datos de Indicador'!AF233="No Dato",1,IF('Imputacion de Datos Indicador'!AF233&lt;&gt;"",1,0))</f>
        <v>0</v>
      </c>
      <c r="AG232" s="135">
        <f>IF('Datos de Indicador'!AG233="No Dato",1,IF('Imputacion de Datos Indicador'!AG233&lt;&gt;"",1,0))</f>
        <v>0</v>
      </c>
      <c r="AH232" s="135">
        <f>IF('Datos de Indicador'!AH233="No Dato",1,IF('Imputacion de Datos Indicador'!AH233&lt;&gt;"",1,0))</f>
        <v>0</v>
      </c>
      <c r="AI232" s="135">
        <f>IF('Datos de Indicador'!AI233="No Dato",1,IF('Imputacion de Datos Indicador'!AI233&lt;&gt;"",1,0))</f>
        <v>0</v>
      </c>
      <c r="AJ232" s="135">
        <f>IF('Datos de Indicador'!AJ233="No Dato",1,IF('Imputacion de Datos Indicador'!AJ233&lt;&gt;"",1,0))</f>
        <v>0</v>
      </c>
      <c r="AK232" s="135">
        <f>IF('Datos de Indicador'!AK233="No Dato",1,IF('Imputacion de Datos Indicador'!AK233&lt;&gt;"",1,0))</f>
        <v>0</v>
      </c>
      <c r="AL232" s="135">
        <f>IF('Datos de Indicador'!AL233="No Dato",1,IF('Imputacion de Datos Indicador'!AL233&lt;&gt;"",1,0))</f>
        <v>0</v>
      </c>
      <c r="AM232" s="204">
        <f t="shared" si="6"/>
        <v>0</v>
      </c>
      <c r="AN232" s="44">
        <f t="shared" si="7"/>
        <v>0</v>
      </c>
    </row>
    <row r="233" spans="1:40" x14ac:dyDescent="0.25">
      <c r="A233" s="138" t="s">
        <v>340</v>
      </c>
      <c r="B233" s="139" t="s">
        <v>342</v>
      </c>
      <c r="C233" s="140">
        <v>1502</v>
      </c>
      <c r="D233" s="135">
        <f>IF('Datos de Indicador'!D234="No Dato",1,IF('Imputacion de Datos Indicador'!D234&lt;&gt;"",1,0))</f>
        <v>0</v>
      </c>
      <c r="E233" s="135">
        <f>IF('Datos de Indicador'!E234="No Dato",1,IF('Imputacion de Datos Indicador'!E234&lt;&gt;"",1,0))</f>
        <v>0</v>
      </c>
      <c r="F233" s="135">
        <f>IF('Datos de Indicador'!F234="No Dato",1,IF('Imputacion de Datos Indicador'!F234&lt;&gt;"",1,0))</f>
        <v>0</v>
      </c>
      <c r="G233" s="135">
        <f>IF('Datos de Indicador'!G234="No Dato",1,IF('Imputacion de Datos Indicador'!G234&lt;&gt;"",1,0))</f>
        <v>0</v>
      </c>
      <c r="H233" s="135">
        <f>IF('Datos de Indicador'!H234="No Dato",1,IF('Imputacion de Datos Indicador'!H234&lt;&gt;"",1,0))</f>
        <v>0</v>
      </c>
      <c r="I233" s="135">
        <f>IF('Datos de Indicador'!I234="No Dato",1,IF('Imputacion de Datos Indicador'!I234&lt;&gt;"",1,0))</f>
        <v>0</v>
      </c>
      <c r="J233" s="135">
        <f>IF('Datos de Indicador'!J234="No Dato",1,IF('Imputacion de Datos Indicador'!J234&lt;&gt;"",1,0))</f>
        <v>0</v>
      </c>
      <c r="K233" s="135">
        <f>IF('Datos de Indicador'!K234="No Dato",1,IF('Imputacion de Datos Indicador'!K234&lt;&gt;"",1,0))</f>
        <v>0</v>
      </c>
      <c r="L233" s="135">
        <f>IF('Datos de Indicador'!L234="No Dato",1,IF('Imputacion de Datos Indicador'!L234&lt;&gt;"",1,0))</f>
        <v>0</v>
      </c>
      <c r="M233" s="135">
        <f>IF('Datos de Indicador'!M234="No Dato",1,IF('Imputacion de Datos Indicador'!M234&lt;&gt;"",1,0))</f>
        <v>0</v>
      </c>
      <c r="N233" s="135">
        <f>IF('Datos de Indicador'!N234="No Dato",1,IF('Imputacion de Datos Indicador'!N234&lt;&gt;"",1,0))</f>
        <v>0</v>
      </c>
      <c r="O233" s="135">
        <f>IF('Datos de Indicador'!O234="No Dato",1,IF('Imputacion de Datos Indicador'!O234&lt;&gt;"",1,0))</f>
        <v>0</v>
      </c>
      <c r="P233" s="135">
        <f>IF('Datos de Indicador'!P234="No Dato",1,IF('Imputacion de Datos Indicador'!P234&lt;&gt;"",1,0))</f>
        <v>0</v>
      </c>
      <c r="Q233" s="135">
        <f>IF('Datos de Indicador'!Q234="No Dato",1,IF('Imputacion de Datos Indicador'!Q234&lt;&gt;"",1,0))</f>
        <v>0</v>
      </c>
      <c r="R233" s="135">
        <f>IF('Datos de Indicador'!R234="No Dato",1,IF('Imputacion de Datos Indicador'!R234&lt;&gt;"",1,0))</f>
        <v>0</v>
      </c>
      <c r="S233" s="135">
        <f>IF('Datos de Indicador'!S234="No Dato",1,IF('Imputacion de Datos Indicador'!S234&lt;&gt;"",1,0))</f>
        <v>0</v>
      </c>
      <c r="T233" s="135">
        <f>IF('Datos de Indicador'!T234="No Dato",1,IF('Imputacion de Datos Indicador'!T234&lt;&gt;"",1,0))</f>
        <v>0</v>
      </c>
      <c r="U233" s="135">
        <f>IF('Datos de Indicador'!U234="No Dato",1,IF('Imputacion de Datos Indicador'!U234&lt;&gt;"",1,0))</f>
        <v>0</v>
      </c>
      <c r="V233" s="135">
        <f>IF('Datos de Indicador'!V234="No Dato",1,IF('Imputacion de Datos Indicador'!V234&lt;&gt;"",1,0))</f>
        <v>0</v>
      </c>
      <c r="W233" s="135">
        <f>IF('Datos de Indicador'!W234="No Dato",1,IF('Imputacion de Datos Indicador'!W234&lt;&gt;"",1,0))</f>
        <v>0</v>
      </c>
      <c r="X233" s="135">
        <f>IF('Datos de Indicador'!X234="No Dato",1,IF('Imputacion de Datos Indicador'!X234&lt;&gt;"",1,0))</f>
        <v>0</v>
      </c>
      <c r="Y233" s="135">
        <f>IF('Datos de Indicador'!Y234="No Dato",1,IF('Imputacion de Datos Indicador'!Y234&lt;&gt;"",1,0))</f>
        <v>0</v>
      </c>
      <c r="Z233" s="135">
        <f>IF('Datos de Indicador'!Z234="No Dato",1,IF('Imputacion de Datos Indicador'!Z234&lt;&gt;"",1,0))</f>
        <v>0</v>
      </c>
      <c r="AA233" s="135">
        <f>IF('Datos de Indicador'!AA234="No Dato",1,IF('Imputacion de Datos Indicador'!AA234&lt;&gt;"",1,0))</f>
        <v>0</v>
      </c>
      <c r="AB233" s="135">
        <f>IF('Datos de Indicador'!AB234="No Dato",1,IF('Imputacion de Datos Indicador'!AB234&lt;&gt;"",1,0))</f>
        <v>0</v>
      </c>
      <c r="AC233" s="135">
        <f>IF('Datos de Indicador'!AC234="No Dato",1,IF('Imputacion de Datos Indicador'!AC234&lt;&gt;"",1,0))</f>
        <v>0</v>
      </c>
      <c r="AD233" s="135">
        <f>IF('Datos de Indicador'!AD234="No Dato",1,IF('Imputacion de Datos Indicador'!AD234&lt;&gt;"",1,0))</f>
        <v>0</v>
      </c>
      <c r="AE233" s="135">
        <f>IF('Datos de Indicador'!AE234="No Dato",1,IF('Imputacion de Datos Indicador'!AE234&lt;&gt;"",1,0))</f>
        <v>0</v>
      </c>
      <c r="AF233" s="135">
        <f>IF('Datos de Indicador'!AF234="No Dato",1,IF('Imputacion de Datos Indicador'!AF234&lt;&gt;"",1,0))</f>
        <v>0</v>
      </c>
      <c r="AG233" s="135">
        <f>IF('Datos de Indicador'!AG234="No Dato",1,IF('Imputacion de Datos Indicador'!AG234&lt;&gt;"",1,0))</f>
        <v>0</v>
      </c>
      <c r="AH233" s="135">
        <f>IF('Datos de Indicador'!AH234="No Dato",1,IF('Imputacion de Datos Indicador'!AH234&lt;&gt;"",1,0))</f>
        <v>0</v>
      </c>
      <c r="AI233" s="135">
        <f>IF('Datos de Indicador'!AI234="No Dato",1,IF('Imputacion de Datos Indicador'!AI234&lt;&gt;"",1,0))</f>
        <v>0</v>
      </c>
      <c r="AJ233" s="135">
        <f>IF('Datos de Indicador'!AJ234="No Dato",1,IF('Imputacion de Datos Indicador'!AJ234&lt;&gt;"",1,0))</f>
        <v>0</v>
      </c>
      <c r="AK233" s="135">
        <f>IF('Datos de Indicador'!AK234="No Dato",1,IF('Imputacion de Datos Indicador'!AK234&lt;&gt;"",1,0))</f>
        <v>0</v>
      </c>
      <c r="AL233" s="135">
        <f>IF('Datos de Indicador'!AL234="No Dato",1,IF('Imputacion de Datos Indicador'!AL234&lt;&gt;"",1,0))</f>
        <v>0</v>
      </c>
      <c r="AM233" s="204">
        <f t="shared" si="6"/>
        <v>0</v>
      </c>
      <c r="AN233" s="44">
        <f t="shared" si="7"/>
        <v>0</v>
      </c>
    </row>
    <row r="234" spans="1:40" x14ac:dyDescent="0.25">
      <c r="A234" s="138" t="s">
        <v>340</v>
      </c>
      <c r="B234" s="139" t="s">
        <v>343</v>
      </c>
      <c r="C234" s="140">
        <v>1503</v>
      </c>
      <c r="D234" s="135">
        <f>IF('Datos de Indicador'!D235="No Dato",1,IF('Imputacion de Datos Indicador'!D235&lt;&gt;"",1,0))</f>
        <v>0</v>
      </c>
      <c r="E234" s="135">
        <f>IF('Datos de Indicador'!E235="No Dato",1,IF('Imputacion de Datos Indicador'!E235&lt;&gt;"",1,0))</f>
        <v>0</v>
      </c>
      <c r="F234" s="135">
        <f>IF('Datos de Indicador'!F235="No Dato",1,IF('Imputacion de Datos Indicador'!F235&lt;&gt;"",1,0))</f>
        <v>0</v>
      </c>
      <c r="G234" s="135">
        <f>IF('Datos de Indicador'!G235="No Dato",1,IF('Imputacion de Datos Indicador'!G235&lt;&gt;"",1,0))</f>
        <v>0</v>
      </c>
      <c r="H234" s="135">
        <f>IF('Datos de Indicador'!H235="No Dato",1,IF('Imputacion de Datos Indicador'!H235&lt;&gt;"",1,0))</f>
        <v>0</v>
      </c>
      <c r="I234" s="135">
        <f>IF('Datos de Indicador'!I235="No Dato",1,IF('Imputacion de Datos Indicador'!I235&lt;&gt;"",1,0))</f>
        <v>0</v>
      </c>
      <c r="J234" s="135">
        <f>IF('Datos de Indicador'!J235="No Dato",1,IF('Imputacion de Datos Indicador'!J235&lt;&gt;"",1,0))</f>
        <v>0</v>
      </c>
      <c r="K234" s="135">
        <f>IF('Datos de Indicador'!K235="No Dato",1,IF('Imputacion de Datos Indicador'!K235&lt;&gt;"",1,0))</f>
        <v>0</v>
      </c>
      <c r="L234" s="135">
        <f>IF('Datos de Indicador'!L235="No Dato",1,IF('Imputacion de Datos Indicador'!L235&lt;&gt;"",1,0))</f>
        <v>0</v>
      </c>
      <c r="M234" s="135">
        <f>IF('Datos de Indicador'!M235="No Dato",1,IF('Imputacion de Datos Indicador'!M235&lt;&gt;"",1,0))</f>
        <v>0</v>
      </c>
      <c r="N234" s="135">
        <f>IF('Datos de Indicador'!N235="No Dato",1,IF('Imputacion de Datos Indicador'!N235&lt;&gt;"",1,0))</f>
        <v>0</v>
      </c>
      <c r="O234" s="135">
        <f>IF('Datos de Indicador'!O235="No Dato",1,IF('Imputacion de Datos Indicador'!O235&lt;&gt;"",1,0))</f>
        <v>0</v>
      </c>
      <c r="P234" s="135">
        <f>IF('Datos de Indicador'!P235="No Dato",1,IF('Imputacion de Datos Indicador'!P235&lt;&gt;"",1,0))</f>
        <v>0</v>
      </c>
      <c r="Q234" s="135">
        <f>IF('Datos de Indicador'!Q235="No Dato",1,IF('Imputacion de Datos Indicador'!Q235&lt;&gt;"",1,0))</f>
        <v>0</v>
      </c>
      <c r="R234" s="135">
        <f>IF('Datos de Indicador'!R235="No Dato",1,IF('Imputacion de Datos Indicador'!R235&lt;&gt;"",1,0))</f>
        <v>0</v>
      </c>
      <c r="S234" s="135">
        <f>IF('Datos de Indicador'!S235="No Dato",1,IF('Imputacion de Datos Indicador'!S235&lt;&gt;"",1,0))</f>
        <v>0</v>
      </c>
      <c r="T234" s="135">
        <f>IF('Datos de Indicador'!T235="No Dato",1,IF('Imputacion de Datos Indicador'!T235&lt;&gt;"",1,0))</f>
        <v>0</v>
      </c>
      <c r="U234" s="135">
        <f>IF('Datos de Indicador'!U235="No Dato",1,IF('Imputacion de Datos Indicador'!U235&lt;&gt;"",1,0))</f>
        <v>0</v>
      </c>
      <c r="V234" s="135">
        <f>IF('Datos de Indicador'!V235="No Dato",1,IF('Imputacion de Datos Indicador'!V235&lt;&gt;"",1,0))</f>
        <v>0</v>
      </c>
      <c r="W234" s="135">
        <f>IF('Datos de Indicador'!W235="No Dato",1,IF('Imputacion de Datos Indicador'!W235&lt;&gt;"",1,0))</f>
        <v>0</v>
      </c>
      <c r="X234" s="135">
        <f>IF('Datos de Indicador'!X235="No Dato",1,IF('Imputacion de Datos Indicador'!X235&lt;&gt;"",1,0))</f>
        <v>0</v>
      </c>
      <c r="Y234" s="135">
        <f>IF('Datos de Indicador'!Y235="No Dato",1,IF('Imputacion de Datos Indicador'!Y235&lt;&gt;"",1,0))</f>
        <v>0</v>
      </c>
      <c r="Z234" s="135">
        <f>IF('Datos de Indicador'!Z235="No Dato",1,IF('Imputacion de Datos Indicador'!Z235&lt;&gt;"",1,0))</f>
        <v>0</v>
      </c>
      <c r="AA234" s="135">
        <f>IF('Datos de Indicador'!AA235="No Dato",1,IF('Imputacion de Datos Indicador'!AA235&lt;&gt;"",1,0))</f>
        <v>0</v>
      </c>
      <c r="AB234" s="135">
        <f>IF('Datos de Indicador'!AB235="No Dato",1,IF('Imputacion de Datos Indicador'!AB235&lt;&gt;"",1,0))</f>
        <v>0</v>
      </c>
      <c r="AC234" s="135">
        <f>IF('Datos de Indicador'!AC235="No Dato",1,IF('Imputacion de Datos Indicador'!AC235&lt;&gt;"",1,0))</f>
        <v>0</v>
      </c>
      <c r="AD234" s="135">
        <f>IF('Datos de Indicador'!AD235="No Dato",1,IF('Imputacion de Datos Indicador'!AD235&lt;&gt;"",1,0))</f>
        <v>0</v>
      </c>
      <c r="AE234" s="135">
        <f>IF('Datos de Indicador'!AE235="No Dato",1,IF('Imputacion de Datos Indicador'!AE235&lt;&gt;"",1,0))</f>
        <v>0</v>
      </c>
      <c r="AF234" s="135">
        <f>IF('Datos de Indicador'!AF235="No Dato",1,IF('Imputacion de Datos Indicador'!AF235&lt;&gt;"",1,0))</f>
        <v>0</v>
      </c>
      <c r="AG234" s="135">
        <f>IF('Datos de Indicador'!AG235="No Dato",1,IF('Imputacion de Datos Indicador'!AG235&lt;&gt;"",1,0))</f>
        <v>0</v>
      </c>
      <c r="AH234" s="135">
        <f>IF('Datos de Indicador'!AH235="No Dato",1,IF('Imputacion de Datos Indicador'!AH235&lt;&gt;"",1,0))</f>
        <v>0</v>
      </c>
      <c r="AI234" s="135">
        <f>IF('Datos de Indicador'!AI235="No Dato",1,IF('Imputacion de Datos Indicador'!AI235&lt;&gt;"",1,0))</f>
        <v>0</v>
      </c>
      <c r="AJ234" s="135">
        <f>IF('Datos de Indicador'!AJ235="No Dato",1,IF('Imputacion de Datos Indicador'!AJ235&lt;&gt;"",1,0))</f>
        <v>0</v>
      </c>
      <c r="AK234" s="135">
        <f>IF('Datos de Indicador'!AK235="No Dato",1,IF('Imputacion de Datos Indicador'!AK235&lt;&gt;"",1,0))</f>
        <v>0</v>
      </c>
      <c r="AL234" s="135">
        <f>IF('Datos de Indicador'!AL235="No Dato",1,IF('Imputacion de Datos Indicador'!AL235&lt;&gt;"",1,0))</f>
        <v>0</v>
      </c>
      <c r="AM234" s="204">
        <f t="shared" si="6"/>
        <v>0</v>
      </c>
      <c r="AN234" s="44">
        <f t="shared" si="7"/>
        <v>0</v>
      </c>
    </row>
    <row r="235" spans="1:40" x14ac:dyDescent="0.25">
      <c r="A235" s="138" t="s">
        <v>340</v>
      </c>
      <c r="B235" s="139" t="s">
        <v>344</v>
      </c>
      <c r="C235" s="140">
        <v>1504</v>
      </c>
      <c r="D235" s="135">
        <f>IF('Datos de Indicador'!D236="No Dato",1,IF('Imputacion de Datos Indicador'!D236&lt;&gt;"",1,0))</f>
        <v>0</v>
      </c>
      <c r="E235" s="135">
        <f>IF('Datos de Indicador'!E236="No Dato",1,IF('Imputacion de Datos Indicador'!E236&lt;&gt;"",1,0))</f>
        <v>0</v>
      </c>
      <c r="F235" s="135">
        <f>IF('Datos de Indicador'!F236="No Dato",1,IF('Imputacion de Datos Indicador'!F236&lt;&gt;"",1,0))</f>
        <v>0</v>
      </c>
      <c r="G235" s="135">
        <f>IF('Datos de Indicador'!G236="No Dato",1,IF('Imputacion de Datos Indicador'!G236&lt;&gt;"",1,0))</f>
        <v>0</v>
      </c>
      <c r="H235" s="135">
        <f>IF('Datos de Indicador'!H236="No Dato",1,IF('Imputacion de Datos Indicador'!H236&lt;&gt;"",1,0))</f>
        <v>0</v>
      </c>
      <c r="I235" s="135">
        <f>IF('Datos de Indicador'!I236="No Dato",1,IF('Imputacion de Datos Indicador'!I236&lt;&gt;"",1,0))</f>
        <v>0</v>
      </c>
      <c r="J235" s="135">
        <f>IF('Datos de Indicador'!J236="No Dato",1,IF('Imputacion de Datos Indicador'!J236&lt;&gt;"",1,0))</f>
        <v>0</v>
      </c>
      <c r="K235" s="135">
        <f>IF('Datos de Indicador'!K236="No Dato",1,IF('Imputacion de Datos Indicador'!K236&lt;&gt;"",1,0))</f>
        <v>0</v>
      </c>
      <c r="L235" s="135">
        <f>IF('Datos de Indicador'!L236="No Dato",1,IF('Imputacion de Datos Indicador'!L236&lt;&gt;"",1,0))</f>
        <v>0</v>
      </c>
      <c r="M235" s="135">
        <f>IF('Datos de Indicador'!M236="No Dato",1,IF('Imputacion de Datos Indicador'!M236&lt;&gt;"",1,0))</f>
        <v>0</v>
      </c>
      <c r="N235" s="135">
        <f>IF('Datos de Indicador'!N236="No Dato",1,IF('Imputacion de Datos Indicador'!N236&lt;&gt;"",1,0))</f>
        <v>0</v>
      </c>
      <c r="O235" s="135">
        <f>IF('Datos de Indicador'!O236="No Dato",1,IF('Imputacion de Datos Indicador'!O236&lt;&gt;"",1,0))</f>
        <v>0</v>
      </c>
      <c r="P235" s="135">
        <f>IF('Datos de Indicador'!P236="No Dato",1,IF('Imputacion de Datos Indicador'!P236&lt;&gt;"",1,0))</f>
        <v>0</v>
      </c>
      <c r="Q235" s="135">
        <f>IF('Datos de Indicador'!Q236="No Dato",1,IF('Imputacion de Datos Indicador'!Q236&lt;&gt;"",1,0))</f>
        <v>0</v>
      </c>
      <c r="R235" s="135">
        <f>IF('Datos de Indicador'!R236="No Dato",1,IF('Imputacion de Datos Indicador'!R236&lt;&gt;"",1,0))</f>
        <v>0</v>
      </c>
      <c r="S235" s="135">
        <f>IF('Datos de Indicador'!S236="No Dato",1,IF('Imputacion de Datos Indicador'!S236&lt;&gt;"",1,0))</f>
        <v>0</v>
      </c>
      <c r="T235" s="135">
        <f>IF('Datos de Indicador'!T236="No Dato",1,IF('Imputacion de Datos Indicador'!T236&lt;&gt;"",1,0))</f>
        <v>0</v>
      </c>
      <c r="U235" s="135">
        <f>IF('Datos de Indicador'!U236="No Dato",1,IF('Imputacion de Datos Indicador'!U236&lt;&gt;"",1,0))</f>
        <v>0</v>
      </c>
      <c r="V235" s="135">
        <f>IF('Datos de Indicador'!V236="No Dato",1,IF('Imputacion de Datos Indicador'!V236&lt;&gt;"",1,0))</f>
        <v>0</v>
      </c>
      <c r="W235" s="135">
        <f>IF('Datos de Indicador'!W236="No Dato",1,IF('Imputacion de Datos Indicador'!W236&lt;&gt;"",1,0))</f>
        <v>0</v>
      </c>
      <c r="X235" s="135">
        <f>IF('Datos de Indicador'!X236="No Dato",1,IF('Imputacion de Datos Indicador'!X236&lt;&gt;"",1,0))</f>
        <v>0</v>
      </c>
      <c r="Y235" s="135">
        <f>IF('Datos de Indicador'!Y236="No Dato",1,IF('Imputacion de Datos Indicador'!Y236&lt;&gt;"",1,0))</f>
        <v>0</v>
      </c>
      <c r="Z235" s="135">
        <f>IF('Datos de Indicador'!Z236="No Dato",1,IF('Imputacion de Datos Indicador'!Z236&lt;&gt;"",1,0))</f>
        <v>0</v>
      </c>
      <c r="AA235" s="135">
        <f>IF('Datos de Indicador'!AA236="No Dato",1,IF('Imputacion de Datos Indicador'!AA236&lt;&gt;"",1,0))</f>
        <v>0</v>
      </c>
      <c r="AB235" s="135">
        <f>IF('Datos de Indicador'!AB236="No Dato",1,IF('Imputacion de Datos Indicador'!AB236&lt;&gt;"",1,0))</f>
        <v>0</v>
      </c>
      <c r="AC235" s="135">
        <f>IF('Datos de Indicador'!AC236="No Dato",1,IF('Imputacion de Datos Indicador'!AC236&lt;&gt;"",1,0))</f>
        <v>0</v>
      </c>
      <c r="AD235" s="135">
        <f>IF('Datos de Indicador'!AD236="No Dato",1,IF('Imputacion de Datos Indicador'!AD236&lt;&gt;"",1,0))</f>
        <v>0</v>
      </c>
      <c r="AE235" s="135">
        <f>IF('Datos de Indicador'!AE236="No Dato",1,IF('Imputacion de Datos Indicador'!AE236&lt;&gt;"",1,0))</f>
        <v>0</v>
      </c>
      <c r="AF235" s="135">
        <f>IF('Datos de Indicador'!AF236="No Dato",1,IF('Imputacion de Datos Indicador'!AF236&lt;&gt;"",1,0))</f>
        <v>0</v>
      </c>
      <c r="AG235" s="135">
        <f>IF('Datos de Indicador'!AG236="No Dato",1,IF('Imputacion de Datos Indicador'!AG236&lt;&gt;"",1,0))</f>
        <v>0</v>
      </c>
      <c r="AH235" s="135">
        <f>IF('Datos de Indicador'!AH236="No Dato",1,IF('Imputacion de Datos Indicador'!AH236&lt;&gt;"",1,0))</f>
        <v>0</v>
      </c>
      <c r="AI235" s="135">
        <f>IF('Datos de Indicador'!AI236="No Dato",1,IF('Imputacion de Datos Indicador'!AI236&lt;&gt;"",1,0))</f>
        <v>0</v>
      </c>
      <c r="AJ235" s="135">
        <f>IF('Datos de Indicador'!AJ236="No Dato",1,IF('Imputacion de Datos Indicador'!AJ236&lt;&gt;"",1,0))</f>
        <v>0</v>
      </c>
      <c r="AK235" s="135">
        <f>IF('Datos de Indicador'!AK236="No Dato",1,IF('Imputacion de Datos Indicador'!AK236&lt;&gt;"",1,0))</f>
        <v>0</v>
      </c>
      <c r="AL235" s="135">
        <f>IF('Datos de Indicador'!AL236="No Dato",1,IF('Imputacion de Datos Indicador'!AL236&lt;&gt;"",1,0))</f>
        <v>0</v>
      </c>
      <c r="AM235" s="204">
        <f t="shared" si="6"/>
        <v>0</v>
      </c>
      <c r="AN235" s="44">
        <f t="shared" si="7"/>
        <v>0</v>
      </c>
    </row>
    <row r="236" spans="1:40" x14ac:dyDescent="0.25">
      <c r="A236" s="138" t="s">
        <v>340</v>
      </c>
      <c r="B236" s="139" t="s">
        <v>345</v>
      </c>
      <c r="C236" s="140">
        <v>1505</v>
      </c>
      <c r="D236" s="135">
        <f>IF('Datos de Indicador'!D237="No Dato",1,IF('Imputacion de Datos Indicador'!D237&lt;&gt;"",1,0))</f>
        <v>0</v>
      </c>
      <c r="E236" s="135">
        <f>IF('Datos de Indicador'!E237="No Dato",1,IF('Imputacion de Datos Indicador'!E237&lt;&gt;"",1,0))</f>
        <v>0</v>
      </c>
      <c r="F236" s="135">
        <f>IF('Datos de Indicador'!F237="No Dato",1,IF('Imputacion de Datos Indicador'!F237&lt;&gt;"",1,0))</f>
        <v>0</v>
      </c>
      <c r="G236" s="135">
        <f>IF('Datos de Indicador'!G237="No Dato",1,IF('Imputacion de Datos Indicador'!G237&lt;&gt;"",1,0))</f>
        <v>0</v>
      </c>
      <c r="H236" s="135">
        <f>IF('Datos de Indicador'!H237="No Dato",1,IF('Imputacion de Datos Indicador'!H237&lt;&gt;"",1,0))</f>
        <v>0</v>
      </c>
      <c r="I236" s="135">
        <f>IF('Datos de Indicador'!I237="No Dato",1,IF('Imputacion de Datos Indicador'!I237&lt;&gt;"",1,0))</f>
        <v>0</v>
      </c>
      <c r="J236" s="135">
        <f>IF('Datos de Indicador'!J237="No Dato",1,IF('Imputacion de Datos Indicador'!J237&lt;&gt;"",1,0))</f>
        <v>0</v>
      </c>
      <c r="K236" s="135">
        <f>IF('Datos de Indicador'!K237="No Dato",1,IF('Imputacion de Datos Indicador'!K237&lt;&gt;"",1,0))</f>
        <v>0</v>
      </c>
      <c r="L236" s="135">
        <f>IF('Datos de Indicador'!L237="No Dato",1,IF('Imputacion de Datos Indicador'!L237&lt;&gt;"",1,0))</f>
        <v>0</v>
      </c>
      <c r="M236" s="135">
        <f>IF('Datos de Indicador'!M237="No Dato",1,IF('Imputacion de Datos Indicador'!M237&lt;&gt;"",1,0))</f>
        <v>0</v>
      </c>
      <c r="N236" s="135">
        <f>IF('Datos de Indicador'!N237="No Dato",1,IF('Imputacion de Datos Indicador'!N237&lt;&gt;"",1,0))</f>
        <v>0</v>
      </c>
      <c r="O236" s="135">
        <f>IF('Datos de Indicador'!O237="No Dato",1,IF('Imputacion de Datos Indicador'!O237&lt;&gt;"",1,0))</f>
        <v>0</v>
      </c>
      <c r="P236" s="135">
        <f>IF('Datos de Indicador'!P237="No Dato",1,IF('Imputacion de Datos Indicador'!P237&lt;&gt;"",1,0))</f>
        <v>0</v>
      </c>
      <c r="Q236" s="135">
        <f>IF('Datos de Indicador'!Q237="No Dato",1,IF('Imputacion de Datos Indicador'!Q237&lt;&gt;"",1,0))</f>
        <v>0</v>
      </c>
      <c r="R236" s="135">
        <f>IF('Datos de Indicador'!R237="No Dato",1,IF('Imputacion de Datos Indicador'!R237&lt;&gt;"",1,0))</f>
        <v>0</v>
      </c>
      <c r="S236" s="135">
        <f>IF('Datos de Indicador'!S237="No Dato",1,IF('Imputacion de Datos Indicador'!S237&lt;&gt;"",1,0))</f>
        <v>0</v>
      </c>
      <c r="T236" s="135">
        <f>IF('Datos de Indicador'!T237="No Dato",1,IF('Imputacion de Datos Indicador'!T237&lt;&gt;"",1,0))</f>
        <v>0</v>
      </c>
      <c r="U236" s="135">
        <f>IF('Datos de Indicador'!U237="No Dato",1,IF('Imputacion de Datos Indicador'!U237&lt;&gt;"",1,0))</f>
        <v>0</v>
      </c>
      <c r="V236" s="135">
        <f>IF('Datos de Indicador'!V237="No Dato",1,IF('Imputacion de Datos Indicador'!V237&lt;&gt;"",1,0))</f>
        <v>0</v>
      </c>
      <c r="W236" s="135">
        <f>IF('Datos de Indicador'!W237="No Dato",1,IF('Imputacion de Datos Indicador'!W237&lt;&gt;"",1,0))</f>
        <v>0</v>
      </c>
      <c r="X236" s="135">
        <f>IF('Datos de Indicador'!X237="No Dato",1,IF('Imputacion de Datos Indicador'!X237&lt;&gt;"",1,0))</f>
        <v>0</v>
      </c>
      <c r="Y236" s="135">
        <f>IF('Datos de Indicador'!Y237="No Dato",1,IF('Imputacion de Datos Indicador'!Y237&lt;&gt;"",1,0))</f>
        <v>0</v>
      </c>
      <c r="Z236" s="135">
        <f>IF('Datos de Indicador'!Z237="No Dato",1,IF('Imputacion de Datos Indicador'!Z237&lt;&gt;"",1,0))</f>
        <v>0</v>
      </c>
      <c r="AA236" s="135">
        <f>IF('Datos de Indicador'!AA237="No Dato",1,IF('Imputacion de Datos Indicador'!AA237&lt;&gt;"",1,0))</f>
        <v>0</v>
      </c>
      <c r="AB236" s="135">
        <f>IF('Datos de Indicador'!AB237="No Dato",1,IF('Imputacion de Datos Indicador'!AB237&lt;&gt;"",1,0))</f>
        <v>0</v>
      </c>
      <c r="AC236" s="135">
        <f>IF('Datos de Indicador'!AC237="No Dato",1,IF('Imputacion de Datos Indicador'!AC237&lt;&gt;"",1,0))</f>
        <v>0</v>
      </c>
      <c r="AD236" s="135">
        <f>IF('Datos de Indicador'!AD237="No Dato",1,IF('Imputacion de Datos Indicador'!AD237&lt;&gt;"",1,0))</f>
        <v>0</v>
      </c>
      <c r="AE236" s="135">
        <f>IF('Datos de Indicador'!AE237="No Dato",1,IF('Imputacion de Datos Indicador'!AE237&lt;&gt;"",1,0))</f>
        <v>0</v>
      </c>
      <c r="AF236" s="135">
        <f>IF('Datos de Indicador'!AF237="No Dato",1,IF('Imputacion de Datos Indicador'!AF237&lt;&gt;"",1,0))</f>
        <v>0</v>
      </c>
      <c r="AG236" s="135">
        <f>IF('Datos de Indicador'!AG237="No Dato",1,IF('Imputacion de Datos Indicador'!AG237&lt;&gt;"",1,0))</f>
        <v>0</v>
      </c>
      <c r="AH236" s="135">
        <f>IF('Datos de Indicador'!AH237="No Dato",1,IF('Imputacion de Datos Indicador'!AH237&lt;&gt;"",1,0))</f>
        <v>0</v>
      </c>
      <c r="AI236" s="135">
        <f>IF('Datos de Indicador'!AI237="No Dato",1,IF('Imputacion de Datos Indicador'!AI237&lt;&gt;"",1,0))</f>
        <v>0</v>
      </c>
      <c r="AJ236" s="135">
        <f>IF('Datos de Indicador'!AJ237="No Dato",1,IF('Imputacion de Datos Indicador'!AJ237&lt;&gt;"",1,0))</f>
        <v>0</v>
      </c>
      <c r="AK236" s="135">
        <f>IF('Datos de Indicador'!AK237="No Dato",1,IF('Imputacion de Datos Indicador'!AK237&lt;&gt;"",1,0))</f>
        <v>0</v>
      </c>
      <c r="AL236" s="135">
        <f>IF('Datos de Indicador'!AL237="No Dato",1,IF('Imputacion de Datos Indicador'!AL237&lt;&gt;"",1,0))</f>
        <v>0</v>
      </c>
      <c r="AM236" s="204">
        <f t="shared" si="6"/>
        <v>0</v>
      </c>
      <c r="AN236" s="44">
        <f t="shared" si="7"/>
        <v>0</v>
      </c>
    </row>
    <row r="237" spans="1:40" x14ac:dyDescent="0.25">
      <c r="A237" s="138" t="s">
        <v>340</v>
      </c>
      <c r="B237" s="139" t="s">
        <v>190</v>
      </c>
      <c r="C237" s="140">
        <v>1506</v>
      </c>
      <c r="D237" s="135">
        <f>IF('Datos de Indicador'!D238="No Dato",1,IF('Imputacion de Datos Indicador'!D238&lt;&gt;"",1,0))</f>
        <v>0</v>
      </c>
      <c r="E237" s="135">
        <f>IF('Datos de Indicador'!E238="No Dato",1,IF('Imputacion de Datos Indicador'!E238&lt;&gt;"",1,0))</f>
        <v>0</v>
      </c>
      <c r="F237" s="135">
        <f>IF('Datos de Indicador'!F238="No Dato",1,IF('Imputacion de Datos Indicador'!F238&lt;&gt;"",1,0))</f>
        <v>0</v>
      </c>
      <c r="G237" s="135">
        <f>IF('Datos de Indicador'!G238="No Dato",1,IF('Imputacion de Datos Indicador'!G238&lt;&gt;"",1,0))</f>
        <v>0</v>
      </c>
      <c r="H237" s="135">
        <f>IF('Datos de Indicador'!H238="No Dato",1,IF('Imputacion de Datos Indicador'!H238&lt;&gt;"",1,0))</f>
        <v>0</v>
      </c>
      <c r="I237" s="135">
        <f>IF('Datos de Indicador'!I238="No Dato",1,IF('Imputacion de Datos Indicador'!I238&lt;&gt;"",1,0))</f>
        <v>0</v>
      </c>
      <c r="J237" s="135">
        <f>IF('Datos de Indicador'!J238="No Dato",1,IF('Imputacion de Datos Indicador'!J238&lt;&gt;"",1,0))</f>
        <v>0</v>
      </c>
      <c r="K237" s="135">
        <f>IF('Datos de Indicador'!K238="No Dato",1,IF('Imputacion de Datos Indicador'!K238&lt;&gt;"",1,0))</f>
        <v>0</v>
      </c>
      <c r="L237" s="135">
        <f>IF('Datos de Indicador'!L238="No Dato",1,IF('Imputacion de Datos Indicador'!L238&lt;&gt;"",1,0))</f>
        <v>0</v>
      </c>
      <c r="M237" s="135">
        <f>IF('Datos de Indicador'!M238="No Dato",1,IF('Imputacion de Datos Indicador'!M238&lt;&gt;"",1,0))</f>
        <v>0</v>
      </c>
      <c r="N237" s="135">
        <f>IF('Datos de Indicador'!N238="No Dato",1,IF('Imputacion de Datos Indicador'!N238&lt;&gt;"",1,0))</f>
        <v>0</v>
      </c>
      <c r="O237" s="135">
        <f>IF('Datos de Indicador'!O238="No Dato",1,IF('Imputacion de Datos Indicador'!O238&lt;&gt;"",1,0))</f>
        <v>0</v>
      </c>
      <c r="P237" s="135">
        <f>IF('Datos de Indicador'!P238="No Dato",1,IF('Imputacion de Datos Indicador'!P238&lt;&gt;"",1,0))</f>
        <v>0</v>
      </c>
      <c r="Q237" s="135">
        <f>IF('Datos de Indicador'!Q238="No Dato",1,IF('Imputacion de Datos Indicador'!Q238&lt;&gt;"",1,0))</f>
        <v>1</v>
      </c>
      <c r="R237" s="135">
        <f>IF('Datos de Indicador'!R238="No Dato",1,IF('Imputacion de Datos Indicador'!R238&lt;&gt;"",1,0))</f>
        <v>0</v>
      </c>
      <c r="S237" s="135">
        <f>IF('Datos de Indicador'!S238="No Dato",1,IF('Imputacion de Datos Indicador'!S238&lt;&gt;"",1,0))</f>
        <v>0</v>
      </c>
      <c r="T237" s="135">
        <f>IF('Datos de Indicador'!T238="No Dato",1,IF('Imputacion de Datos Indicador'!T238&lt;&gt;"",1,0))</f>
        <v>0</v>
      </c>
      <c r="U237" s="135">
        <f>IF('Datos de Indicador'!U238="No Dato",1,IF('Imputacion de Datos Indicador'!U238&lt;&gt;"",1,0))</f>
        <v>0</v>
      </c>
      <c r="V237" s="135">
        <f>IF('Datos de Indicador'!V238="No Dato",1,IF('Imputacion de Datos Indicador'!V238&lt;&gt;"",1,0))</f>
        <v>0</v>
      </c>
      <c r="W237" s="135">
        <f>IF('Datos de Indicador'!W238="No Dato",1,IF('Imputacion de Datos Indicador'!W238&lt;&gt;"",1,0))</f>
        <v>0</v>
      </c>
      <c r="X237" s="135">
        <f>IF('Datos de Indicador'!X238="No Dato",1,IF('Imputacion de Datos Indicador'!X238&lt;&gt;"",1,0))</f>
        <v>0</v>
      </c>
      <c r="Y237" s="135">
        <f>IF('Datos de Indicador'!Y238="No Dato",1,IF('Imputacion de Datos Indicador'!Y238&lt;&gt;"",1,0))</f>
        <v>0</v>
      </c>
      <c r="Z237" s="135">
        <f>IF('Datos de Indicador'!Z238="No Dato",1,IF('Imputacion de Datos Indicador'!Z238&lt;&gt;"",1,0))</f>
        <v>0</v>
      </c>
      <c r="AA237" s="135">
        <f>IF('Datos de Indicador'!AA238="No Dato",1,IF('Imputacion de Datos Indicador'!AA238&lt;&gt;"",1,0))</f>
        <v>0</v>
      </c>
      <c r="AB237" s="135">
        <f>IF('Datos de Indicador'!AB238="No Dato",1,IF('Imputacion de Datos Indicador'!AB238&lt;&gt;"",1,0))</f>
        <v>0</v>
      </c>
      <c r="AC237" s="135">
        <f>IF('Datos de Indicador'!AC238="No Dato",1,IF('Imputacion de Datos Indicador'!AC238&lt;&gt;"",1,0))</f>
        <v>0</v>
      </c>
      <c r="AD237" s="135">
        <f>IF('Datos de Indicador'!AD238="No Dato",1,IF('Imputacion de Datos Indicador'!AD238&lt;&gt;"",1,0))</f>
        <v>0</v>
      </c>
      <c r="AE237" s="135">
        <f>IF('Datos de Indicador'!AE238="No Dato",1,IF('Imputacion de Datos Indicador'!AE238&lt;&gt;"",1,0))</f>
        <v>0</v>
      </c>
      <c r="AF237" s="135">
        <f>IF('Datos de Indicador'!AF238="No Dato",1,IF('Imputacion de Datos Indicador'!AF238&lt;&gt;"",1,0))</f>
        <v>0</v>
      </c>
      <c r="AG237" s="135">
        <f>IF('Datos de Indicador'!AG238="No Dato",1,IF('Imputacion de Datos Indicador'!AG238&lt;&gt;"",1,0))</f>
        <v>0</v>
      </c>
      <c r="AH237" s="135">
        <f>IF('Datos de Indicador'!AH238="No Dato",1,IF('Imputacion de Datos Indicador'!AH238&lt;&gt;"",1,0))</f>
        <v>0</v>
      </c>
      <c r="AI237" s="135">
        <f>IF('Datos de Indicador'!AI238="No Dato",1,IF('Imputacion de Datos Indicador'!AI238&lt;&gt;"",1,0))</f>
        <v>0</v>
      </c>
      <c r="AJ237" s="135">
        <f>IF('Datos de Indicador'!AJ238="No Dato",1,IF('Imputacion de Datos Indicador'!AJ238&lt;&gt;"",1,0))</f>
        <v>0</v>
      </c>
      <c r="AK237" s="135">
        <f>IF('Datos de Indicador'!AK238="No Dato",1,IF('Imputacion de Datos Indicador'!AK238&lt;&gt;"",1,0))</f>
        <v>0</v>
      </c>
      <c r="AL237" s="135">
        <f>IF('Datos de Indicador'!AL238="No Dato",1,IF('Imputacion de Datos Indicador'!AL238&lt;&gt;"",1,0))</f>
        <v>0</v>
      </c>
      <c r="AM237" s="204">
        <f t="shared" si="6"/>
        <v>1</v>
      </c>
      <c r="AN237" s="44">
        <f t="shared" si="7"/>
        <v>2.8571428571428571E-2</v>
      </c>
    </row>
    <row r="238" spans="1:40" x14ac:dyDescent="0.25">
      <c r="A238" s="138" t="s">
        <v>340</v>
      </c>
      <c r="B238" s="139" t="s">
        <v>346</v>
      </c>
      <c r="C238" s="140">
        <v>1507</v>
      </c>
      <c r="D238" s="135">
        <f>IF('Datos de Indicador'!D239="No Dato",1,IF('Imputacion de Datos Indicador'!D239&lt;&gt;"",1,0))</f>
        <v>0</v>
      </c>
      <c r="E238" s="135">
        <f>IF('Datos de Indicador'!E239="No Dato",1,IF('Imputacion de Datos Indicador'!E239&lt;&gt;"",1,0))</f>
        <v>0</v>
      </c>
      <c r="F238" s="135">
        <f>IF('Datos de Indicador'!F239="No Dato",1,IF('Imputacion de Datos Indicador'!F239&lt;&gt;"",1,0))</f>
        <v>0</v>
      </c>
      <c r="G238" s="135">
        <f>IF('Datos de Indicador'!G239="No Dato",1,IF('Imputacion de Datos Indicador'!G239&lt;&gt;"",1,0))</f>
        <v>0</v>
      </c>
      <c r="H238" s="135">
        <f>IF('Datos de Indicador'!H239="No Dato",1,IF('Imputacion de Datos Indicador'!H239&lt;&gt;"",1,0))</f>
        <v>0</v>
      </c>
      <c r="I238" s="135">
        <f>IF('Datos de Indicador'!I239="No Dato",1,IF('Imputacion de Datos Indicador'!I239&lt;&gt;"",1,0))</f>
        <v>0</v>
      </c>
      <c r="J238" s="135">
        <f>IF('Datos de Indicador'!J239="No Dato",1,IF('Imputacion de Datos Indicador'!J239&lt;&gt;"",1,0))</f>
        <v>0</v>
      </c>
      <c r="K238" s="135">
        <f>IF('Datos de Indicador'!K239="No Dato",1,IF('Imputacion de Datos Indicador'!K239&lt;&gt;"",1,0))</f>
        <v>0</v>
      </c>
      <c r="L238" s="135">
        <f>IF('Datos de Indicador'!L239="No Dato",1,IF('Imputacion de Datos Indicador'!L239&lt;&gt;"",1,0))</f>
        <v>0</v>
      </c>
      <c r="M238" s="135">
        <f>IF('Datos de Indicador'!M239="No Dato",1,IF('Imputacion de Datos Indicador'!M239&lt;&gt;"",1,0))</f>
        <v>0</v>
      </c>
      <c r="N238" s="135">
        <f>IF('Datos de Indicador'!N239="No Dato",1,IF('Imputacion de Datos Indicador'!N239&lt;&gt;"",1,0))</f>
        <v>0</v>
      </c>
      <c r="O238" s="135">
        <f>IF('Datos de Indicador'!O239="No Dato",1,IF('Imputacion de Datos Indicador'!O239&lt;&gt;"",1,0))</f>
        <v>0</v>
      </c>
      <c r="P238" s="135">
        <f>IF('Datos de Indicador'!P239="No Dato",1,IF('Imputacion de Datos Indicador'!P239&lt;&gt;"",1,0))</f>
        <v>0</v>
      </c>
      <c r="Q238" s="135">
        <f>IF('Datos de Indicador'!Q239="No Dato",1,IF('Imputacion de Datos Indicador'!Q239&lt;&gt;"",1,0))</f>
        <v>1</v>
      </c>
      <c r="R238" s="135">
        <f>IF('Datos de Indicador'!R239="No Dato",1,IF('Imputacion de Datos Indicador'!R239&lt;&gt;"",1,0))</f>
        <v>0</v>
      </c>
      <c r="S238" s="135">
        <f>IF('Datos de Indicador'!S239="No Dato",1,IF('Imputacion de Datos Indicador'!S239&lt;&gt;"",1,0))</f>
        <v>0</v>
      </c>
      <c r="T238" s="135">
        <f>IF('Datos de Indicador'!T239="No Dato",1,IF('Imputacion de Datos Indicador'!T239&lt;&gt;"",1,0))</f>
        <v>0</v>
      </c>
      <c r="U238" s="135">
        <f>IF('Datos de Indicador'!U239="No Dato",1,IF('Imputacion de Datos Indicador'!U239&lt;&gt;"",1,0))</f>
        <v>0</v>
      </c>
      <c r="V238" s="135">
        <f>IF('Datos de Indicador'!V239="No Dato",1,IF('Imputacion de Datos Indicador'!V239&lt;&gt;"",1,0))</f>
        <v>0</v>
      </c>
      <c r="W238" s="135">
        <f>IF('Datos de Indicador'!W239="No Dato",1,IF('Imputacion de Datos Indicador'!W239&lt;&gt;"",1,0))</f>
        <v>0</v>
      </c>
      <c r="X238" s="135">
        <f>IF('Datos de Indicador'!X239="No Dato",1,IF('Imputacion de Datos Indicador'!X239&lt;&gt;"",1,0))</f>
        <v>0</v>
      </c>
      <c r="Y238" s="135">
        <f>IF('Datos de Indicador'!Y239="No Dato",1,IF('Imputacion de Datos Indicador'!Y239&lt;&gt;"",1,0))</f>
        <v>0</v>
      </c>
      <c r="Z238" s="135">
        <f>IF('Datos de Indicador'!Z239="No Dato",1,IF('Imputacion de Datos Indicador'!Z239&lt;&gt;"",1,0))</f>
        <v>0</v>
      </c>
      <c r="AA238" s="135">
        <f>IF('Datos de Indicador'!AA239="No Dato",1,IF('Imputacion de Datos Indicador'!AA239&lt;&gt;"",1,0))</f>
        <v>0</v>
      </c>
      <c r="AB238" s="135">
        <f>IF('Datos de Indicador'!AB239="No Dato",1,IF('Imputacion de Datos Indicador'!AB239&lt;&gt;"",1,0))</f>
        <v>0</v>
      </c>
      <c r="AC238" s="135">
        <f>IF('Datos de Indicador'!AC239="No Dato",1,IF('Imputacion de Datos Indicador'!AC239&lt;&gt;"",1,0))</f>
        <v>0</v>
      </c>
      <c r="AD238" s="135">
        <f>IF('Datos de Indicador'!AD239="No Dato",1,IF('Imputacion de Datos Indicador'!AD239&lt;&gt;"",1,0))</f>
        <v>0</v>
      </c>
      <c r="AE238" s="135">
        <f>IF('Datos de Indicador'!AE239="No Dato",1,IF('Imputacion de Datos Indicador'!AE239&lt;&gt;"",1,0))</f>
        <v>0</v>
      </c>
      <c r="AF238" s="135">
        <f>IF('Datos de Indicador'!AF239="No Dato",1,IF('Imputacion de Datos Indicador'!AF239&lt;&gt;"",1,0))</f>
        <v>0</v>
      </c>
      <c r="AG238" s="135">
        <f>IF('Datos de Indicador'!AG239="No Dato",1,IF('Imputacion de Datos Indicador'!AG239&lt;&gt;"",1,0))</f>
        <v>0</v>
      </c>
      <c r="AH238" s="135">
        <f>IF('Datos de Indicador'!AH239="No Dato",1,IF('Imputacion de Datos Indicador'!AH239&lt;&gt;"",1,0))</f>
        <v>0</v>
      </c>
      <c r="AI238" s="135">
        <f>IF('Datos de Indicador'!AI239="No Dato",1,IF('Imputacion de Datos Indicador'!AI239&lt;&gt;"",1,0))</f>
        <v>0</v>
      </c>
      <c r="AJ238" s="135">
        <f>IF('Datos de Indicador'!AJ239="No Dato",1,IF('Imputacion de Datos Indicador'!AJ239&lt;&gt;"",1,0))</f>
        <v>0</v>
      </c>
      <c r="AK238" s="135">
        <f>IF('Datos de Indicador'!AK239="No Dato",1,IF('Imputacion de Datos Indicador'!AK239&lt;&gt;"",1,0))</f>
        <v>0</v>
      </c>
      <c r="AL238" s="135">
        <f>IF('Datos de Indicador'!AL239="No Dato",1,IF('Imputacion de Datos Indicador'!AL239&lt;&gt;"",1,0))</f>
        <v>0</v>
      </c>
      <c r="AM238" s="204">
        <f t="shared" si="6"/>
        <v>1</v>
      </c>
      <c r="AN238" s="44">
        <f t="shared" si="7"/>
        <v>2.8571428571428571E-2</v>
      </c>
    </row>
    <row r="239" spans="1:40" x14ac:dyDescent="0.25">
      <c r="A239" s="138" t="s">
        <v>340</v>
      </c>
      <c r="B239" s="139" t="s">
        <v>347</v>
      </c>
      <c r="C239" s="140">
        <v>1508</v>
      </c>
      <c r="D239" s="135">
        <f>IF('Datos de Indicador'!D240="No Dato",1,IF('Imputacion de Datos Indicador'!D240&lt;&gt;"",1,0))</f>
        <v>0</v>
      </c>
      <c r="E239" s="135">
        <f>IF('Datos de Indicador'!E240="No Dato",1,IF('Imputacion de Datos Indicador'!E240&lt;&gt;"",1,0))</f>
        <v>0</v>
      </c>
      <c r="F239" s="135">
        <f>IF('Datos de Indicador'!F240="No Dato",1,IF('Imputacion de Datos Indicador'!F240&lt;&gt;"",1,0))</f>
        <v>0</v>
      </c>
      <c r="G239" s="135">
        <f>IF('Datos de Indicador'!G240="No Dato",1,IF('Imputacion de Datos Indicador'!G240&lt;&gt;"",1,0))</f>
        <v>0</v>
      </c>
      <c r="H239" s="135">
        <f>IF('Datos de Indicador'!H240="No Dato",1,IF('Imputacion de Datos Indicador'!H240&lt;&gt;"",1,0))</f>
        <v>0</v>
      </c>
      <c r="I239" s="135">
        <f>IF('Datos de Indicador'!I240="No Dato",1,IF('Imputacion de Datos Indicador'!I240&lt;&gt;"",1,0))</f>
        <v>0</v>
      </c>
      <c r="J239" s="135">
        <f>IF('Datos de Indicador'!J240="No Dato",1,IF('Imputacion de Datos Indicador'!J240&lt;&gt;"",1,0))</f>
        <v>0</v>
      </c>
      <c r="K239" s="135">
        <f>IF('Datos de Indicador'!K240="No Dato",1,IF('Imputacion de Datos Indicador'!K240&lt;&gt;"",1,0))</f>
        <v>0</v>
      </c>
      <c r="L239" s="135">
        <f>IF('Datos de Indicador'!L240="No Dato",1,IF('Imputacion de Datos Indicador'!L240&lt;&gt;"",1,0))</f>
        <v>0</v>
      </c>
      <c r="M239" s="135">
        <f>IF('Datos de Indicador'!M240="No Dato",1,IF('Imputacion de Datos Indicador'!M240&lt;&gt;"",1,0))</f>
        <v>0</v>
      </c>
      <c r="N239" s="135">
        <f>IF('Datos de Indicador'!N240="No Dato",1,IF('Imputacion de Datos Indicador'!N240&lt;&gt;"",1,0))</f>
        <v>0</v>
      </c>
      <c r="O239" s="135">
        <f>IF('Datos de Indicador'!O240="No Dato",1,IF('Imputacion de Datos Indicador'!O240&lt;&gt;"",1,0))</f>
        <v>0</v>
      </c>
      <c r="P239" s="135">
        <f>IF('Datos de Indicador'!P240="No Dato",1,IF('Imputacion de Datos Indicador'!P240&lt;&gt;"",1,0))</f>
        <v>0</v>
      </c>
      <c r="Q239" s="135">
        <f>IF('Datos de Indicador'!Q240="No Dato",1,IF('Imputacion de Datos Indicador'!Q240&lt;&gt;"",1,0))</f>
        <v>0</v>
      </c>
      <c r="R239" s="135">
        <f>IF('Datos de Indicador'!R240="No Dato",1,IF('Imputacion de Datos Indicador'!R240&lt;&gt;"",1,0))</f>
        <v>0</v>
      </c>
      <c r="S239" s="135">
        <f>IF('Datos de Indicador'!S240="No Dato",1,IF('Imputacion de Datos Indicador'!S240&lt;&gt;"",1,0))</f>
        <v>0</v>
      </c>
      <c r="T239" s="135">
        <f>IF('Datos de Indicador'!T240="No Dato",1,IF('Imputacion de Datos Indicador'!T240&lt;&gt;"",1,0))</f>
        <v>0</v>
      </c>
      <c r="U239" s="135">
        <f>IF('Datos de Indicador'!U240="No Dato",1,IF('Imputacion de Datos Indicador'!U240&lt;&gt;"",1,0))</f>
        <v>0</v>
      </c>
      <c r="V239" s="135">
        <f>IF('Datos de Indicador'!V240="No Dato",1,IF('Imputacion de Datos Indicador'!V240&lt;&gt;"",1,0))</f>
        <v>0</v>
      </c>
      <c r="W239" s="135">
        <f>IF('Datos de Indicador'!W240="No Dato",1,IF('Imputacion de Datos Indicador'!W240&lt;&gt;"",1,0))</f>
        <v>0</v>
      </c>
      <c r="X239" s="135">
        <f>IF('Datos de Indicador'!X240="No Dato",1,IF('Imputacion de Datos Indicador'!X240&lt;&gt;"",1,0))</f>
        <v>0</v>
      </c>
      <c r="Y239" s="135">
        <f>IF('Datos de Indicador'!Y240="No Dato",1,IF('Imputacion de Datos Indicador'!Y240&lt;&gt;"",1,0))</f>
        <v>0</v>
      </c>
      <c r="Z239" s="135">
        <f>IF('Datos de Indicador'!Z240="No Dato",1,IF('Imputacion de Datos Indicador'!Z240&lt;&gt;"",1,0))</f>
        <v>0</v>
      </c>
      <c r="AA239" s="135">
        <f>IF('Datos de Indicador'!AA240="No Dato",1,IF('Imputacion de Datos Indicador'!AA240&lt;&gt;"",1,0))</f>
        <v>0</v>
      </c>
      <c r="AB239" s="135">
        <f>IF('Datos de Indicador'!AB240="No Dato",1,IF('Imputacion de Datos Indicador'!AB240&lt;&gt;"",1,0))</f>
        <v>0</v>
      </c>
      <c r="AC239" s="135">
        <f>IF('Datos de Indicador'!AC240="No Dato",1,IF('Imputacion de Datos Indicador'!AC240&lt;&gt;"",1,0))</f>
        <v>0</v>
      </c>
      <c r="AD239" s="135">
        <f>IF('Datos de Indicador'!AD240="No Dato",1,IF('Imputacion de Datos Indicador'!AD240&lt;&gt;"",1,0))</f>
        <v>0</v>
      </c>
      <c r="AE239" s="135">
        <f>IF('Datos de Indicador'!AE240="No Dato",1,IF('Imputacion de Datos Indicador'!AE240&lt;&gt;"",1,0))</f>
        <v>0</v>
      </c>
      <c r="AF239" s="135">
        <f>IF('Datos de Indicador'!AF240="No Dato",1,IF('Imputacion de Datos Indicador'!AF240&lt;&gt;"",1,0))</f>
        <v>0</v>
      </c>
      <c r="AG239" s="135">
        <f>IF('Datos de Indicador'!AG240="No Dato",1,IF('Imputacion de Datos Indicador'!AG240&lt;&gt;"",1,0))</f>
        <v>0</v>
      </c>
      <c r="AH239" s="135">
        <f>IF('Datos de Indicador'!AH240="No Dato",1,IF('Imputacion de Datos Indicador'!AH240&lt;&gt;"",1,0))</f>
        <v>0</v>
      </c>
      <c r="AI239" s="135">
        <f>IF('Datos de Indicador'!AI240="No Dato",1,IF('Imputacion de Datos Indicador'!AI240&lt;&gt;"",1,0))</f>
        <v>0</v>
      </c>
      <c r="AJ239" s="135">
        <f>IF('Datos de Indicador'!AJ240="No Dato",1,IF('Imputacion de Datos Indicador'!AJ240&lt;&gt;"",1,0))</f>
        <v>0</v>
      </c>
      <c r="AK239" s="135">
        <f>IF('Datos de Indicador'!AK240="No Dato",1,IF('Imputacion de Datos Indicador'!AK240&lt;&gt;"",1,0))</f>
        <v>0</v>
      </c>
      <c r="AL239" s="135">
        <f>IF('Datos de Indicador'!AL240="No Dato",1,IF('Imputacion de Datos Indicador'!AL240&lt;&gt;"",1,0))</f>
        <v>0</v>
      </c>
      <c r="AM239" s="204">
        <f t="shared" si="6"/>
        <v>0</v>
      </c>
      <c r="AN239" s="44">
        <f t="shared" si="7"/>
        <v>0</v>
      </c>
    </row>
    <row r="240" spans="1:40" x14ac:dyDescent="0.25">
      <c r="A240" s="138" t="s">
        <v>340</v>
      </c>
      <c r="B240" s="139" t="s">
        <v>348</v>
      </c>
      <c r="C240" s="140">
        <v>1509</v>
      </c>
      <c r="D240" s="135">
        <f>IF('Datos de Indicador'!D241="No Dato",1,IF('Imputacion de Datos Indicador'!D241&lt;&gt;"",1,0))</f>
        <v>0</v>
      </c>
      <c r="E240" s="135">
        <f>IF('Datos de Indicador'!E241="No Dato",1,IF('Imputacion de Datos Indicador'!E241&lt;&gt;"",1,0))</f>
        <v>0</v>
      </c>
      <c r="F240" s="135">
        <f>IF('Datos de Indicador'!F241="No Dato",1,IF('Imputacion de Datos Indicador'!F241&lt;&gt;"",1,0))</f>
        <v>0</v>
      </c>
      <c r="G240" s="135">
        <f>IF('Datos de Indicador'!G241="No Dato",1,IF('Imputacion de Datos Indicador'!G241&lt;&gt;"",1,0))</f>
        <v>0</v>
      </c>
      <c r="H240" s="135">
        <f>IF('Datos de Indicador'!H241="No Dato",1,IF('Imputacion de Datos Indicador'!H241&lt;&gt;"",1,0))</f>
        <v>0</v>
      </c>
      <c r="I240" s="135">
        <f>IF('Datos de Indicador'!I241="No Dato",1,IF('Imputacion de Datos Indicador'!I241&lt;&gt;"",1,0))</f>
        <v>0</v>
      </c>
      <c r="J240" s="135">
        <f>IF('Datos de Indicador'!J241="No Dato",1,IF('Imputacion de Datos Indicador'!J241&lt;&gt;"",1,0))</f>
        <v>0</v>
      </c>
      <c r="K240" s="135">
        <f>IF('Datos de Indicador'!K241="No Dato",1,IF('Imputacion de Datos Indicador'!K241&lt;&gt;"",1,0))</f>
        <v>0</v>
      </c>
      <c r="L240" s="135">
        <f>IF('Datos de Indicador'!L241="No Dato",1,IF('Imputacion de Datos Indicador'!L241&lt;&gt;"",1,0))</f>
        <v>0</v>
      </c>
      <c r="M240" s="135">
        <f>IF('Datos de Indicador'!M241="No Dato",1,IF('Imputacion de Datos Indicador'!M241&lt;&gt;"",1,0))</f>
        <v>0</v>
      </c>
      <c r="N240" s="135">
        <f>IF('Datos de Indicador'!N241="No Dato",1,IF('Imputacion de Datos Indicador'!N241&lt;&gt;"",1,0))</f>
        <v>0</v>
      </c>
      <c r="O240" s="135">
        <f>IF('Datos de Indicador'!O241="No Dato",1,IF('Imputacion de Datos Indicador'!O241&lt;&gt;"",1,0))</f>
        <v>0</v>
      </c>
      <c r="P240" s="135">
        <f>IF('Datos de Indicador'!P241="No Dato",1,IF('Imputacion de Datos Indicador'!P241&lt;&gt;"",1,0))</f>
        <v>0</v>
      </c>
      <c r="Q240" s="135">
        <f>IF('Datos de Indicador'!Q241="No Dato",1,IF('Imputacion de Datos Indicador'!Q241&lt;&gt;"",1,0))</f>
        <v>0</v>
      </c>
      <c r="R240" s="135">
        <f>IF('Datos de Indicador'!R241="No Dato",1,IF('Imputacion de Datos Indicador'!R241&lt;&gt;"",1,0))</f>
        <v>0</v>
      </c>
      <c r="S240" s="135">
        <f>IF('Datos de Indicador'!S241="No Dato",1,IF('Imputacion de Datos Indicador'!S241&lt;&gt;"",1,0))</f>
        <v>0</v>
      </c>
      <c r="T240" s="135">
        <f>IF('Datos de Indicador'!T241="No Dato",1,IF('Imputacion de Datos Indicador'!T241&lt;&gt;"",1,0))</f>
        <v>0</v>
      </c>
      <c r="U240" s="135">
        <f>IF('Datos de Indicador'!U241="No Dato",1,IF('Imputacion de Datos Indicador'!U241&lt;&gt;"",1,0))</f>
        <v>0</v>
      </c>
      <c r="V240" s="135">
        <f>IF('Datos de Indicador'!V241="No Dato",1,IF('Imputacion de Datos Indicador'!V241&lt;&gt;"",1,0))</f>
        <v>0</v>
      </c>
      <c r="W240" s="135">
        <f>IF('Datos de Indicador'!W241="No Dato",1,IF('Imputacion de Datos Indicador'!W241&lt;&gt;"",1,0))</f>
        <v>1</v>
      </c>
      <c r="X240" s="135">
        <f>IF('Datos de Indicador'!X241="No Dato",1,IF('Imputacion de Datos Indicador'!X241&lt;&gt;"",1,0))</f>
        <v>0</v>
      </c>
      <c r="Y240" s="135">
        <f>IF('Datos de Indicador'!Y241="No Dato",1,IF('Imputacion de Datos Indicador'!Y241&lt;&gt;"",1,0))</f>
        <v>0</v>
      </c>
      <c r="Z240" s="135">
        <f>IF('Datos de Indicador'!Z241="No Dato",1,IF('Imputacion de Datos Indicador'!Z241&lt;&gt;"",1,0))</f>
        <v>0</v>
      </c>
      <c r="AA240" s="135">
        <f>IF('Datos de Indicador'!AA241="No Dato",1,IF('Imputacion de Datos Indicador'!AA241&lt;&gt;"",1,0))</f>
        <v>0</v>
      </c>
      <c r="AB240" s="135">
        <f>IF('Datos de Indicador'!AB241="No Dato",1,IF('Imputacion de Datos Indicador'!AB241&lt;&gt;"",1,0))</f>
        <v>0</v>
      </c>
      <c r="AC240" s="135">
        <f>IF('Datos de Indicador'!AC241="No Dato",1,IF('Imputacion de Datos Indicador'!AC241&lt;&gt;"",1,0))</f>
        <v>0</v>
      </c>
      <c r="AD240" s="135">
        <f>IF('Datos de Indicador'!AD241="No Dato",1,IF('Imputacion de Datos Indicador'!AD241&lt;&gt;"",1,0))</f>
        <v>0</v>
      </c>
      <c r="AE240" s="135">
        <f>IF('Datos de Indicador'!AE241="No Dato",1,IF('Imputacion de Datos Indicador'!AE241&lt;&gt;"",1,0))</f>
        <v>0</v>
      </c>
      <c r="AF240" s="135">
        <f>IF('Datos de Indicador'!AF241="No Dato",1,IF('Imputacion de Datos Indicador'!AF241&lt;&gt;"",1,0))</f>
        <v>0</v>
      </c>
      <c r="AG240" s="135">
        <f>IF('Datos de Indicador'!AG241="No Dato",1,IF('Imputacion de Datos Indicador'!AG241&lt;&gt;"",1,0))</f>
        <v>0</v>
      </c>
      <c r="AH240" s="135">
        <f>IF('Datos de Indicador'!AH241="No Dato",1,IF('Imputacion de Datos Indicador'!AH241&lt;&gt;"",1,0))</f>
        <v>0</v>
      </c>
      <c r="AI240" s="135">
        <f>IF('Datos de Indicador'!AI241="No Dato",1,IF('Imputacion de Datos Indicador'!AI241&lt;&gt;"",1,0))</f>
        <v>0</v>
      </c>
      <c r="AJ240" s="135">
        <f>IF('Datos de Indicador'!AJ241="No Dato",1,IF('Imputacion de Datos Indicador'!AJ241&lt;&gt;"",1,0))</f>
        <v>0</v>
      </c>
      <c r="AK240" s="135">
        <f>IF('Datos de Indicador'!AK241="No Dato",1,IF('Imputacion de Datos Indicador'!AK241&lt;&gt;"",1,0))</f>
        <v>0</v>
      </c>
      <c r="AL240" s="135">
        <f>IF('Datos de Indicador'!AL241="No Dato",1,IF('Imputacion de Datos Indicador'!AL241&lt;&gt;"",1,0))</f>
        <v>0</v>
      </c>
      <c r="AM240" s="204">
        <f t="shared" si="6"/>
        <v>1</v>
      </c>
      <c r="AN240" s="44">
        <f t="shared" si="7"/>
        <v>2.8571428571428571E-2</v>
      </c>
    </row>
    <row r="241" spans="1:40" x14ac:dyDescent="0.25">
      <c r="A241" s="138" t="s">
        <v>340</v>
      </c>
      <c r="B241" s="139" t="s">
        <v>349</v>
      </c>
      <c r="C241" s="140">
        <v>1510</v>
      </c>
      <c r="D241" s="135">
        <f>IF('Datos de Indicador'!D242="No Dato",1,IF('Imputacion de Datos Indicador'!D242&lt;&gt;"",1,0))</f>
        <v>0</v>
      </c>
      <c r="E241" s="135">
        <f>IF('Datos de Indicador'!E242="No Dato",1,IF('Imputacion de Datos Indicador'!E242&lt;&gt;"",1,0))</f>
        <v>0</v>
      </c>
      <c r="F241" s="135">
        <f>IF('Datos de Indicador'!F242="No Dato",1,IF('Imputacion de Datos Indicador'!F242&lt;&gt;"",1,0))</f>
        <v>0</v>
      </c>
      <c r="G241" s="135">
        <f>IF('Datos de Indicador'!G242="No Dato",1,IF('Imputacion de Datos Indicador'!G242&lt;&gt;"",1,0))</f>
        <v>0</v>
      </c>
      <c r="H241" s="135">
        <f>IF('Datos de Indicador'!H242="No Dato",1,IF('Imputacion de Datos Indicador'!H242&lt;&gt;"",1,0))</f>
        <v>0</v>
      </c>
      <c r="I241" s="135">
        <f>IF('Datos de Indicador'!I242="No Dato",1,IF('Imputacion de Datos Indicador'!I242&lt;&gt;"",1,0))</f>
        <v>0</v>
      </c>
      <c r="J241" s="135">
        <f>IF('Datos de Indicador'!J242="No Dato",1,IF('Imputacion de Datos Indicador'!J242&lt;&gt;"",1,0))</f>
        <v>0</v>
      </c>
      <c r="K241" s="135">
        <f>IF('Datos de Indicador'!K242="No Dato",1,IF('Imputacion de Datos Indicador'!K242&lt;&gt;"",1,0))</f>
        <v>0</v>
      </c>
      <c r="L241" s="135">
        <f>IF('Datos de Indicador'!L242="No Dato",1,IF('Imputacion de Datos Indicador'!L242&lt;&gt;"",1,0))</f>
        <v>0</v>
      </c>
      <c r="M241" s="135">
        <f>IF('Datos de Indicador'!M242="No Dato",1,IF('Imputacion de Datos Indicador'!M242&lt;&gt;"",1,0))</f>
        <v>0</v>
      </c>
      <c r="N241" s="135">
        <f>IF('Datos de Indicador'!N242="No Dato",1,IF('Imputacion de Datos Indicador'!N242&lt;&gt;"",1,0))</f>
        <v>0</v>
      </c>
      <c r="O241" s="135">
        <f>IF('Datos de Indicador'!O242="No Dato",1,IF('Imputacion de Datos Indicador'!O242&lt;&gt;"",1,0))</f>
        <v>0</v>
      </c>
      <c r="P241" s="135">
        <f>IF('Datos de Indicador'!P242="No Dato",1,IF('Imputacion de Datos Indicador'!P242&lt;&gt;"",1,0))</f>
        <v>0</v>
      </c>
      <c r="Q241" s="135">
        <f>IF('Datos de Indicador'!Q242="No Dato",1,IF('Imputacion de Datos Indicador'!Q242&lt;&gt;"",1,0))</f>
        <v>1</v>
      </c>
      <c r="R241" s="135">
        <f>IF('Datos de Indicador'!R242="No Dato",1,IF('Imputacion de Datos Indicador'!R242&lt;&gt;"",1,0))</f>
        <v>0</v>
      </c>
      <c r="S241" s="135">
        <f>IF('Datos de Indicador'!S242="No Dato",1,IF('Imputacion de Datos Indicador'!S242&lt;&gt;"",1,0))</f>
        <v>0</v>
      </c>
      <c r="T241" s="135">
        <f>IF('Datos de Indicador'!T242="No Dato",1,IF('Imputacion de Datos Indicador'!T242&lt;&gt;"",1,0))</f>
        <v>0</v>
      </c>
      <c r="U241" s="135">
        <f>IF('Datos de Indicador'!U242="No Dato",1,IF('Imputacion de Datos Indicador'!U242&lt;&gt;"",1,0))</f>
        <v>0</v>
      </c>
      <c r="V241" s="135">
        <f>IF('Datos de Indicador'!V242="No Dato",1,IF('Imputacion de Datos Indicador'!V242&lt;&gt;"",1,0))</f>
        <v>0</v>
      </c>
      <c r="W241" s="135">
        <f>IF('Datos de Indicador'!W242="No Dato",1,IF('Imputacion de Datos Indicador'!W242&lt;&gt;"",1,0))</f>
        <v>0</v>
      </c>
      <c r="X241" s="135">
        <f>IF('Datos de Indicador'!X242="No Dato",1,IF('Imputacion de Datos Indicador'!X242&lt;&gt;"",1,0))</f>
        <v>0</v>
      </c>
      <c r="Y241" s="135">
        <f>IF('Datos de Indicador'!Y242="No Dato",1,IF('Imputacion de Datos Indicador'!Y242&lt;&gt;"",1,0))</f>
        <v>0</v>
      </c>
      <c r="Z241" s="135">
        <f>IF('Datos de Indicador'!Z242="No Dato",1,IF('Imputacion de Datos Indicador'!Z242&lt;&gt;"",1,0))</f>
        <v>0</v>
      </c>
      <c r="AA241" s="135">
        <f>IF('Datos de Indicador'!AA242="No Dato",1,IF('Imputacion de Datos Indicador'!AA242&lt;&gt;"",1,0))</f>
        <v>0</v>
      </c>
      <c r="AB241" s="135">
        <f>IF('Datos de Indicador'!AB242="No Dato",1,IF('Imputacion de Datos Indicador'!AB242&lt;&gt;"",1,0))</f>
        <v>0</v>
      </c>
      <c r="AC241" s="135">
        <f>IF('Datos de Indicador'!AC242="No Dato",1,IF('Imputacion de Datos Indicador'!AC242&lt;&gt;"",1,0))</f>
        <v>0</v>
      </c>
      <c r="AD241" s="135">
        <f>IF('Datos de Indicador'!AD242="No Dato",1,IF('Imputacion de Datos Indicador'!AD242&lt;&gt;"",1,0))</f>
        <v>0</v>
      </c>
      <c r="AE241" s="135">
        <f>IF('Datos de Indicador'!AE242="No Dato",1,IF('Imputacion de Datos Indicador'!AE242&lt;&gt;"",1,0))</f>
        <v>0</v>
      </c>
      <c r="AF241" s="135">
        <f>IF('Datos de Indicador'!AF242="No Dato",1,IF('Imputacion de Datos Indicador'!AF242&lt;&gt;"",1,0))</f>
        <v>0</v>
      </c>
      <c r="AG241" s="135">
        <f>IF('Datos de Indicador'!AG242="No Dato",1,IF('Imputacion de Datos Indicador'!AG242&lt;&gt;"",1,0))</f>
        <v>0</v>
      </c>
      <c r="AH241" s="135">
        <f>IF('Datos de Indicador'!AH242="No Dato",1,IF('Imputacion de Datos Indicador'!AH242&lt;&gt;"",1,0))</f>
        <v>0</v>
      </c>
      <c r="AI241" s="135">
        <f>IF('Datos de Indicador'!AI242="No Dato",1,IF('Imputacion de Datos Indicador'!AI242&lt;&gt;"",1,0))</f>
        <v>0</v>
      </c>
      <c r="AJ241" s="135">
        <f>IF('Datos de Indicador'!AJ242="No Dato",1,IF('Imputacion de Datos Indicador'!AJ242&lt;&gt;"",1,0))</f>
        <v>0</v>
      </c>
      <c r="AK241" s="135">
        <f>IF('Datos de Indicador'!AK242="No Dato",1,IF('Imputacion de Datos Indicador'!AK242&lt;&gt;"",1,0))</f>
        <v>0</v>
      </c>
      <c r="AL241" s="135">
        <f>IF('Datos de Indicador'!AL242="No Dato",1,IF('Imputacion de Datos Indicador'!AL242&lt;&gt;"",1,0))</f>
        <v>0</v>
      </c>
      <c r="AM241" s="204">
        <f t="shared" si="6"/>
        <v>1</v>
      </c>
      <c r="AN241" s="44">
        <f t="shared" si="7"/>
        <v>2.8571428571428571E-2</v>
      </c>
    </row>
    <row r="242" spans="1:40" x14ac:dyDescent="0.25">
      <c r="A242" s="138" t="s">
        <v>340</v>
      </c>
      <c r="B242" s="139" t="s">
        <v>350</v>
      </c>
      <c r="C242" s="140">
        <v>1511</v>
      </c>
      <c r="D242" s="135">
        <f>IF('Datos de Indicador'!D243="No Dato",1,IF('Imputacion de Datos Indicador'!D243&lt;&gt;"",1,0))</f>
        <v>0</v>
      </c>
      <c r="E242" s="135">
        <f>IF('Datos de Indicador'!E243="No Dato",1,IF('Imputacion de Datos Indicador'!E243&lt;&gt;"",1,0))</f>
        <v>0</v>
      </c>
      <c r="F242" s="135">
        <f>IF('Datos de Indicador'!F243="No Dato",1,IF('Imputacion de Datos Indicador'!F243&lt;&gt;"",1,0))</f>
        <v>0</v>
      </c>
      <c r="G242" s="135">
        <f>IF('Datos de Indicador'!G243="No Dato",1,IF('Imputacion de Datos Indicador'!G243&lt;&gt;"",1,0))</f>
        <v>0</v>
      </c>
      <c r="H242" s="135">
        <f>IF('Datos de Indicador'!H243="No Dato",1,IF('Imputacion de Datos Indicador'!H243&lt;&gt;"",1,0))</f>
        <v>0</v>
      </c>
      <c r="I242" s="135">
        <f>IF('Datos de Indicador'!I243="No Dato",1,IF('Imputacion de Datos Indicador'!I243&lt;&gt;"",1,0))</f>
        <v>0</v>
      </c>
      <c r="J242" s="135">
        <f>IF('Datos de Indicador'!J243="No Dato",1,IF('Imputacion de Datos Indicador'!J243&lt;&gt;"",1,0))</f>
        <v>0</v>
      </c>
      <c r="K242" s="135">
        <f>IF('Datos de Indicador'!K243="No Dato",1,IF('Imputacion de Datos Indicador'!K243&lt;&gt;"",1,0))</f>
        <v>0</v>
      </c>
      <c r="L242" s="135">
        <f>IF('Datos de Indicador'!L243="No Dato",1,IF('Imputacion de Datos Indicador'!L243&lt;&gt;"",1,0))</f>
        <v>0</v>
      </c>
      <c r="M242" s="135">
        <f>IF('Datos de Indicador'!M243="No Dato",1,IF('Imputacion de Datos Indicador'!M243&lt;&gt;"",1,0))</f>
        <v>0</v>
      </c>
      <c r="N242" s="135">
        <f>IF('Datos de Indicador'!N243="No Dato",1,IF('Imputacion de Datos Indicador'!N243&lt;&gt;"",1,0))</f>
        <v>0</v>
      </c>
      <c r="O242" s="135">
        <f>IF('Datos de Indicador'!O243="No Dato",1,IF('Imputacion de Datos Indicador'!O243&lt;&gt;"",1,0))</f>
        <v>0</v>
      </c>
      <c r="P242" s="135">
        <f>IF('Datos de Indicador'!P243="No Dato",1,IF('Imputacion de Datos Indicador'!P243&lt;&gt;"",1,0))</f>
        <v>0</v>
      </c>
      <c r="Q242" s="135">
        <f>IF('Datos de Indicador'!Q243="No Dato",1,IF('Imputacion de Datos Indicador'!Q243&lt;&gt;"",1,0))</f>
        <v>1</v>
      </c>
      <c r="R242" s="135">
        <f>IF('Datos de Indicador'!R243="No Dato",1,IF('Imputacion de Datos Indicador'!R243&lt;&gt;"",1,0))</f>
        <v>0</v>
      </c>
      <c r="S242" s="135">
        <f>IF('Datos de Indicador'!S243="No Dato",1,IF('Imputacion de Datos Indicador'!S243&lt;&gt;"",1,0))</f>
        <v>0</v>
      </c>
      <c r="T242" s="135">
        <f>IF('Datos de Indicador'!T243="No Dato",1,IF('Imputacion de Datos Indicador'!T243&lt;&gt;"",1,0))</f>
        <v>0</v>
      </c>
      <c r="U242" s="135">
        <f>IF('Datos de Indicador'!U243="No Dato",1,IF('Imputacion de Datos Indicador'!U243&lt;&gt;"",1,0))</f>
        <v>0</v>
      </c>
      <c r="V242" s="135">
        <f>IF('Datos de Indicador'!V243="No Dato",1,IF('Imputacion de Datos Indicador'!V243&lt;&gt;"",1,0))</f>
        <v>0</v>
      </c>
      <c r="W242" s="135">
        <f>IF('Datos de Indicador'!W243="No Dato",1,IF('Imputacion de Datos Indicador'!W243&lt;&gt;"",1,0))</f>
        <v>0</v>
      </c>
      <c r="X242" s="135">
        <f>IF('Datos de Indicador'!X243="No Dato",1,IF('Imputacion de Datos Indicador'!X243&lt;&gt;"",1,0))</f>
        <v>0</v>
      </c>
      <c r="Y242" s="135">
        <f>IF('Datos de Indicador'!Y243="No Dato",1,IF('Imputacion de Datos Indicador'!Y243&lt;&gt;"",1,0))</f>
        <v>0</v>
      </c>
      <c r="Z242" s="135">
        <f>IF('Datos de Indicador'!Z243="No Dato",1,IF('Imputacion de Datos Indicador'!Z243&lt;&gt;"",1,0))</f>
        <v>0</v>
      </c>
      <c r="AA242" s="135">
        <f>IF('Datos de Indicador'!AA243="No Dato",1,IF('Imputacion de Datos Indicador'!AA243&lt;&gt;"",1,0))</f>
        <v>0</v>
      </c>
      <c r="AB242" s="135">
        <f>IF('Datos de Indicador'!AB243="No Dato",1,IF('Imputacion de Datos Indicador'!AB243&lt;&gt;"",1,0))</f>
        <v>0</v>
      </c>
      <c r="AC242" s="135">
        <f>IF('Datos de Indicador'!AC243="No Dato",1,IF('Imputacion de Datos Indicador'!AC243&lt;&gt;"",1,0))</f>
        <v>0</v>
      </c>
      <c r="AD242" s="135">
        <f>IF('Datos de Indicador'!AD243="No Dato",1,IF('Imputacion de Datos Indicador'!AD243&lt;&gt;"",1,0))</f>
        <v>0</v>
      </c>
      <c r="AE242" s="135">
        <f>IF('Datos de Indicador'!AE243="No Dato",1,IF('Imputacion de Datos Indicador'!AE243&lt;&gt;"",1,0))</f>
        <v>0</v>
      </c>
      <c r="AF242" s="135">
        <f>IF('Datos de Indicador'!AF243="No Dato",1,IF('Imputacion de Datos Indicador'!AF243&lt;&gt;"",1,0))</f>
        <v>0</v>
      </c>
      <c r="AG242" s="135">
        <f>IF('Datos de Indicador'!AG243="No Dato",1,IF('Imputacion de Datos Indicador'!AG243&lt;&gt;"",1,0))</f>
        <v>0</v>
      </c>
      <c r="AH242" s="135">
        <f>IF('Datos de Indicador'!AH243="No Dato",1,IF('Imputacion de Datos Indicador'!AH243&lt;&gt;"",1,0))</f>
        <v>0</v>
      </c>
      <c r="AI242" s="135">
        <f>IF('Datos de Indicador'!AI243="No Dato",1,IF('Imputacion de Datos Indicador'!AI243&lt;&gt;"",1,0))</f>
        <v>0</v>
      </c>
      <c r="AJ242" s="135">
        <f>IF('Datos de Indicador'!AJ243="No Dato",1,IF('Imputacion de Datos Indicador'!AJ243&lt;&gt;"",1,0))</f>
        <v>0</v>
      </c>
      <c r="AK242" s="135">
        <f>IF('Datos de Indicador'!AK243="No Dato",1,IF('Imputacion de Datos Indicador'!AK243&lt;&gt;"",1,0))</f>
        <v>0</v>
      </c>
      <c r="AL242" s="135">
        <f>IF('Datos de Indicador'!AL243="No Dato",1,IF('Imputacion de Datos Indicador'!AL243&lt;&gt;"",1,0))</f>
        <v>0</v>
      </c>
      <c r="AM242" s="204">
        <f t="shared" si="6"/>
        <v>1</v>
      </c>
      <c r="AN242" s="44">
        <f t="shared" si="7"/>
        <v>2.8571428571428571E-2</v>
      </c>
    </row>
    <row r="243" spans="1:40" x14ac:dyDescent="0.25">
      <c r="A243" s="138" t="s">
        <v>340</v>
      </c>
      <c r="B243" s="139" t="s">
        <v>351</v>
      </c>
      <c r="C243" s="140">
        <v>1512</v>
      </c>
      <c r="D243" s="135">
        <f>IF('Datos de Indicador'!D244="No Dato",1,IF('Imputacion de Datos Indicador'!D244&lt;&gt;"",1,0))</f>
        <v>0</v>
      </c>
      <c r="E243" s="135">
        <f>IF('Datos de Indicador'!E244="No Dato",1,IF('Imputacion de Datos Indicador'!E244&lt;&gt;"",1,0))</f>
        <v>0</v>
      </c>
      <c r="F243" s="135">
        <f>IF('Datos de Indicador'!F244="No Dato",1,IF('Imputacion de Datos Indicador'!F244&lt;&gt;"",1,0))</f>
        <v>0</v>
      </c>
      <c r="G243" s="135">
        <f>IF('Datos de Indicador'!G244="No Dato",1,IF('Imputacion de Datos Indicador'!G244&lt;&gt;"",1,0))</f>
        <v>0</v>
      </c>
      <c r="H243" s="135">
        <f>IF('Datos de Indicador'!H244="No Dato",1,IF('Imputacion de Datos Indicador'!H244&lt;&gt;"",1,0))</f>
        <v>0</v>
      </c>
      <c r="I243" s="135">
        <f>IF('Datos de Indicador'!I244="No Dato",1,IF('Imputacion de Datos Indicador'!I244&lt;&gt;"",1,0))</f>
        <v>0</v>
      </c>
      <c r="J243" s="135">
        <f>IF('Datos de Indicador'!J244="No Dato",1,IF('Imputacion de Datos Indicador'!J244&lt;&gt;"",1,0))</f>
        <v>0</v>
      </c>
      <c r="K243" s="135">
        <f>IF('Datos de Indicador'!K244="No Dato",1,IF('Imputacion de Datos Indicador'!K244&lt;&gt;"",1,0))</f>
        <v>0</v>
      </c>
      <c r="L243" s="135">
        <f>IF('Datos de Indicador'!L244="No Dato",1,IF('Imputacion de Datos Indicador'!L244&lt;&gt;"",1,0))</f>
        <v>0</v>
      </c>
      <c r="M243" s="135">
        <f>IF('Datos de Indicador'!M244="No Dato",1,IF('Imputacion de Datos Indicador'!M244&lt;&gt;"",1,0))</f>
        <v>0</v>
      </c>
      <c r="N243" s="135">
        <f>IF('Datos de Indicador'!N244="No Dato",1,IF('Imputacion de Datos Indicador'!N244&lt;&gt;"",1,0))</f>
        <v>0</v>
      </c>
      <c r="O243" s="135">
        <f>IF('Datos de Indicador'!O244="No Dato",1,IF('Imputacion de Datos Indicador'!O244&lt;&gt;"",1,0))</f>
        <v>0</v>
      </c>
      <c r="P243" s="135">
        <f>IF('Datos de Indicador'!P244="No Dato",1,IF('Imputacion de Datos Indicador'!P244&lt;&gt;"",1,0))</f>
        <v>0</v>
      </c>
      <c r="Q243" s="135">
        <f>IF('Datos de Indicador'!Q244="No Dato",1,IF('Imputacion de Datos Indicador'!Q244&lt;&gt;"",1,0))</f>
        <v>1</v>
      </c>
      <c r="R243" s="135">
        <f>IF('Datos de Indicador'!R244="No Dato",1,IF('Imputacion de Datos Indicador'!R244&lt;&gt;"",1,0))</f>
        <v>0</v>
      </c>
      <c r="S243" s="135">
        <f>IF('Datos de Indicador'!S244="No Dato",1,IF('Imputacion de Datos Indicador'!S244&lt;&gt;"",1,0))</f>
        <v>0</v>
      </c>
      <c r="T243" s="135">
        <f>IF('Datos de Indicador'!T244="No Dato",1,IF('Imputacion de Datos Indicador'!T244&lt;&gt;"",1,0))</f>
        <v>0</v>
      </c>
      <c r="U243" s="135">
        <f>IF('Datos de Indicador'!U244="No Dato",1,IF('Imputacion de Datos Indicador'!U244&lt;&gt;"",1,0))</f>
        <v>0</v>
      </c>
      <c r="V243" s="135">
        <f>IF('Datos de Indicador'!V244="No Dato",1,IF('Imputacion de Datos Indicador'!V244&lt;&gt;"",1,0))</f>
        <v>0</v>
      </c>
      <c r="W243" s="135">
        <f>IF('Datos de Indicador'!W244="No Dato",1,IF('Imputacion de Datos Indicador'!W244&lt;&gt;"",1,0))</f>
        <v>0</v>
      </c>
      <c r="X243" s="135">
        <f>IF('Datos de Indicador'!X244="No Dato",1,IF('Imputacion de Datos Indicador'!X244&lt;&gt;"",1,0))</f>
        <v>0</v>
      </c>
      <c r="Y243" s="135">
        <f>IF('Datos de Indicador'!Y244="No Dato",1,IF('Imputacion de Datos Indicador'!Y244&lt;&gt;"",1,0))</f>
        <v>0</v>
      </c>
      <c r="Z243" s="135">
        <f>IF('Datos de Indicador'!Z244="No Dato",1,IF('Imputacion de Datos Indicador'!Z244&lt;&gt;"",1,0))</f>
        <v>0</v>
      </c>
      <c r="AA243" s="135">
        <f>IF('Datos de Indicador'!AA244="No Dato",1,IF('Imputacion de Datos Indicador'!AA244&lt;&gt;"",1,0))</f>
        <v>0</v>
      </c>
      <c r="AB243" s="135">
        <f>IF('Datos de Indicador'!AB244="No Dato",1,IF('Imputacion de Datos Indicador'!AB244&lt;&gt;"",1,0))</f>
        <v>0</v>
      </c>
      <c r="AC243" s="135">
        <f>IF('Datos de Indicador'!AC244="No Dato",1,IF('Imputacion de Datos Indicador'!AC244&lt;&gt;"",1,0))</f>
        <v>0</v>
      </c>
      <c r="AD243" s="135">
        <f>IF('Datos de Indicador'!AD244="No Dato",1,IF('Imputacion de Datos Indicador'!AD244&lt;&gt;"",1,0))</f>
        <v>0</v>
      </c>
      <c r="AE243" s="135">
        <f>IF('Datos de Indicador'!AE244="No Dato",1,IF('Imputacion de Datos Indicador'!AE244&lt;&gt;"",1,0))</f>
        <v>0</v>
      </c>
      <c r="AF243" s="135">
        <f>IF('Datos de Indicador'!AF244="No Dato",1,IF('Imputacion de Datos Indicador'!AF244&lt;&gt;"",1,0))</f>
        <v>0</v>
      </c>
      <c r="AG243" s="135">
        <f>IF('Datos de Indicador'!AG244="No Dato",1,IF('Imputacion de Datos Indicador'!AG244&lt;&gt;"",1,0))</f>
        <v>0</v>
      </c>
      <c r="AH243" s="135">
        <f>IF('Datos de Indicador'!AH244="No Dato",1,IF('Imputacion de Datos Indicador'!AH244&lt;&gt;"",1,0))</f>
        <v>0</v>
      </c>
      <c r="AI243" s="135">
        <f>IF('Datos de Indicador'!AI244="No Dato",1,IF('Imputacion de Datos Indicador'!AI244&lt;&gt;"",1,0))</f>
        <v>0</v>
      </c>
      <c r="AJ243" s="135">
        <f>IF('Datos de Indicador'!AJ244="No Dato",1,IF('Imputacion de Datos Indicador'!AJ244&lt;&gt;"",1,0))</f>
        <v>0</v>
      </c>
      <c r="AK243" s="135">
        <f>IF('Datos de Indicador'!AK244="No Dato",1,IF('Imputacion de Datos Indicador'!AK244&lt;&gt;"",1,0))</f>
        <v>0</v>
      </c>
      <c r="AL243" s="135">
        <f>IF('Datos de Indicador'!AL244="No Dato",1,IF('Imputacion de Datos Indicador'!AL244&lt;&gt;"",1,0))</f>
        <v>0</v>
      </c>
      <c r="AM243" s="204">
        <f t="shared" si="6"/>
        <v>1</v>
      </c>
      <c r="AN243" s="44">
        <f t="shared" si="7"/>
        <v>2.8571428571428571E-2</v>
      </c>
    </row>
    <row r="244" spans="1:40" x14ac:dyDescent="0.25">
      <c r="A244" s="138" t="s">
        <v>340</v>
      </c>
      <c r="B244" s="139" t="s">
        <v>67</v>
      </c>
      <c r="C244" s="140">
        <v>1513</v>
      </c>
      <c r="D244" s="135">
        <f>IF('Datos de Indicador'!D245="No Dato",1,IF('Imputacion de Datos Indicador'!D245&lt;&gt;"",1,0))</f>
        <v>0</v>
      </c>
      <c r="E244" s="135">
        <f>IF('Datos de Indicador'!E245="No Dato",1,IF('Imputacion de Datos Indicador'!E245&lt;&gt;"",1,0))</f>
        <v>0</v>
      </c>
      <c r="F244" s="135">
        <f>IF('Datos de Indicador'!F245="No Dato",1,IF('Imputacion de Datos Indicador'!F245&lt;&gt;"",1,0))</f>
        <v>0</v>
      </c>
      <c r="G244" s="135">
        <f>IF('Datos de Indicador'!G245="No Dato",1,IF('Imputacion de Datos Indicador'!G245&lt;&gt;"",1,0))</f>
        <v>0</v>
      </c>
      <c r="H244" s="135">
        <f>IF('Datos de Indicador'!H245="No Dato",1,IF('Imputacion de Datos Indicador'!H245&lt;&gt;"",1,0))</f>
        <v>0</v>
      </c>
      <c r="I244" s="135">
        <f>IF('Datos de Indicador'!I245="No Dato",1,IF('Imputacion de Datos Indicador'!I245&lt;&gt;"",1,0))</f>
        <v>0</v>
      </c>
      <c r="J244" s="135">
        <f>IF('Datos de Indicador'!J245="No Dato",1,IF('Imputacion de Datos Indicador'!J245&lt;&gt;"",1,0))</f>
        <v>0</v>
      </c>
      <c r="K244" s="135">
        <f>IF('Datos de Indicador'!K245="No Dato",1,IF('Imputacion de Datos Indicador'!K245&lt;&gt;"",1,0))</f>
        <v>0</v>
      </c>
      <c r="L244" s="135">
        <f>IF('Datos de Indicador'!L245="No Dato",1,IF('Imputacion de Datos Indicador'!L245&lt;&gt;"",1,0))</f>
        <v>0</v>
      </c>
      <c r="M244" s="135">
        <f>IF('Datos de Indicador'!M245="No Dato",1,IF('Imputacion de Datos Indicador'!M245&lt;&gt;"",1,0))</f>
        <v>0</v>
      </c>
      <c r="N244" s="135">
        <f>IF('Datos de Indicador'!N245="No Dato",1,IF('Imputacion de Datos Indicador'!N245&lt;&gt;"",1,0))</f>
        <v>0</v>
      </c>
      <c r="O244" s="135">
        <f>IF('Datos de Indicador'!O245="No Dato",1,IF('Imputacion de Datos Indicador'!O245&lt;&gt;"",1,0))</f>
        <v>0</v>
      </c>
      <c r="P244" s="135">
        <f>IF('Datos de Indicador'!P245="No Dato",1,IF('Imputacion de Datos Indicador'!P245&lt;&gt;"",1,0))</f>
        <v>0</v>
      </c>
      <c r="Q244" s="135">
        <f>IF('Datos de Indicador'!Q245="No Dato",1,IF('Imputacion de Datos Indicador'!Q245&lt;&gt;"",1,0))</f>
        <v>0</v>
      </c>
      <c r="R244" s="135">
        <f>IF('Datos de Indicador'!R245="No Dato",1,IF('Imputacion de Datos Indicador'!R245&lt;&gt;"",1,0))</f>
        <v>0</v>
      </c>
      <c r="S244" s="135">
        <f>IF('Datos de Indicador'!S245="No Dato",1,IF('Imputacion de Datos Indicador'!S245&lt;&gt;"",1,0))</f>
        <v>0</v>
      </c>
      <c r="T244" s="135">
        <f>IF('Datos de Indicador'!T245="No Dato",1,IF('Imputacion de Datos Indicador'!T245&lt;&gt;"",1,0))</f>
        <v>0</v>
      </c>
      <c r="U244" s="135">
        <f>IF('Datos de Indicador'!U245="No Dato",1,IF('Imputacion de Datos Indicador'!U245&lt;&gt;"",1,0))</f>
        <v>0</v>
      </c>
      <c r="V244" s="135">
        <f>IF('Datos de Indicador'!V245="No Dato",1,IF('Imputacion de Datos Indicador'!V245&lt;&gt;"",1,0))</f>
        <v>0</v>
      </c>
      <c r="W244" s="135">
        <f>IF('Datos de Indicador'!W245="No Dato",1,IF('Imputacion de Datos Indicador'!W245&lt;&gt;"",1,0))</f>
        <v>0</v>
      </c>
      <c r="X244" s="135">
        <f>IF('Datos de Indicador'!X245="No Dato",1,IF('Imputacion de Datos Indicador'!X245&lt;&gt;"",1,0))</f>
        <v>0</v>
      </c>
      <c r="Y244" s="135">
        <f>IF('Datos de Indicador'!Y245="No Dato",1,IF('Imputacion de Datos Indicador'!Y245&lt;&gt;"",1,0))</f>
        <v>0</v>
      </c>
      <c r="Z244" s="135">
        <f>IF('Datos de Indicador'!Z245="No Dato",1,IF('Imputacion de Datos Indicador'!Z245&lt;&gt;"",1,0))</f>
        <v>0</v>
      </c>
      <c r="AA244" s="135">
        <f>IF('Datos de Indicador'!AA245="No Dato",1,IF('Imputacion de Datos Indicador'!AA245&lt;&gt;"",1,0))</f>
        <v>0</v>
      </c>
      <c r="AB244" s="135">
        <f>IF('Datos de Indicador'!AB245="No Dato",1,IF('Imputacion de Datos Indicador'!AB245&lt;&gt;"",1,0))</f>
        <v>0</v>
      </c>
      <c r="AC244" s="135">
        <f>IF('Datos de Indicador'!AC245="No Dato",1,IF('Imputacion de Datos Indicador'!AC245&lt;&gt;"",1,0))</f>
        <v>0</v>
      </c>
      <c r="AD244" s="135">
        <f>IF('Datos de Indicador'!AD245="No Dato",1,IF('Imputacion de Datos Indicador'!AD245&lt;&gt;"",1,0))</f>
        <v>0</v>
      </c>
      <c r="AE244" s="135">
        <f>IF('Datos de Indicador'!AE245="No Dato",1,IF('Imputacion de Datos Indicador'!AE245&lt;&gt;"",1,0))</f>
        <v>0</v>
      </c>
      <c r="AF244" s="135">
        <f>IF('Datos de Indicador'!AF245="No Dato",1,IF('Imputacion de Datos Indicador'!AF245&lt;&gt;"",1,0))</f>
        <v>0</v>
      </c>
      <c r="AG244" s="135">
        <f>IF('Datos de Indicador'!AG245="No Dato",1,IF('Imputacion de Datos Indicador'!AG245&lt;&gt;"",1,0))</f>
        <v>0</v>
      </c>
      <c r="AH244" s="135">
        <f>IF('Datos de Indicador'!AH245="No Dato",1,IF('Imputacion de Datos Indicador'!AH245&lt;&gt;"",1,0))</f>
        <v>0</v>
      </c>
      <c r="AI244" s="135">
        <f>IF('Datos de Indicador'!AI245="No Dato",1,IF('Imputacion de Datos Indicador'!AI245&lt;&gt;"",1,0))</f>
        <v>0</v>
      </c>
      <c r="AJ244" s="135">
        <f>IF('Datos de Indicador'!AJ245="No Dato",1,IF('Imputacion de Datos Indicador'!AJ245&lt;&gt;"",1,0))</f>
        <v>0</v>
      </c>
      <c r="AK244" s="135">
        <f>IF('Datos de Indicador'!AK245="No Dato",1,IF('Imputacion de Datos Indicador'!AK245&lt;&gt;"",1,0))</f>
        <v>0</v>
      </c>
      <c r="AL244" s="135">
        <f>IF('Datos de Indicador'!AL245="No Dato",1,IF('Imputacion de Datos Indicador'!AL245&lt;&gt;"",1,0))</f>
        <v>0</v>
      </c>
      <c r="AM244" s="204">
        <f t="shared" si="6"/>
        <v>0</v>
      </c>
      <c r="AN244" s="44">
        <f t="shared" si="7"/>
        <v>0</v>
      </c>
    </row>
    <row r="245" spans="1:40" x14ac:dyDescent="0.25">
      <c r="A245" s="138" t="s">
        <v>340</v>
      </c>
      <c r="B245" s="139" t="s">
        <v>352</v>
      </c>
      <c r="C245" s="140">
        <v>1514</v>
      </c>
      <c r="D245" s="135">
        <f>IF('Datos de Indicador'!D246="No Dato",1,IF('Imputacion de Datos Indicador'!D246&lt;&gt;"",1,0))</f>
        <v>0</v>
      </c>
      <c r="E245" s="135">
        <f>IF('Datos de Indicador'!E246="No Dato",1,IF('Imputacion de Datos Indicador'!E246&lt;&gt;"",1,0))</f>
        <v>0</v>
      </c>
      <c r="F245" s="135">
        <f>IF('Datos de Indicador'!F246="No Dato",1,IF('Imputacion de Datos Indicador'!F246&lt;&gt;"",1,0))</f>
        <v>0</v>
      </c>
      <c r="G245" s="135">
        <f>IF('Datos de Indicador'!G246="No Dato",1,IF('Imputacion de Datos Indicador'!G246&lt;&gt;"",1,0))</f>
        <v>0</v>
      </c>
      <c r="H245" s="135">
        <f>IF('Datos de Indicador'!H246="No Dato",1,IF('Imputacion de Datos Indicador'!H246&lt;&gt;"",1,0))</f>
        <v>0</v>
      </c>
      <c r="I245" s="135">
        <f>IF('Datos de Indicador'!I246="No Dato",1,IF('Imputacion de Datos Indicador'!I246&lt;&gt;"",1,0))</f>
        <v>0</v>
      </c>
      <c r="J245" s="135">
        <f>IF('Datos de Indicador'!J246="No Dato",1,IF('Imputacion de Datos Indicador'!J246&lt;&gt;"",1,0))</f>
        <v>0</v>
      </c>
      <c r="K245" s="135">
        <f>IF('Datos de Indicador'!K246="No Dato",1,IF('Imputacion de Datos Indicador'!K246&lt;&gt;"",1,0))</f>
        <v>0</v>
      </c>
      <c r="L245" s="135">
        <f>IF('Datos de Indicador'!L246="No Dato",1,IF('Imputacion de Datos Indicador'!L246&lt;&gt;"",1,0))</f>
        <v>0</v>
      </c>
      <c r="M245" s="135">
        <f>IF('Datos de Indicador'!M246="No Dato",1,IF('Imputacion de Datos Indicador'!M246&lt;&gt;"",1,0))</f>
        <v>0</v>
      </c>
      <c r="N245" s="135">
        <f>IF('Datos de Indicador'!N246="No Dato",1,IF('Imputacion de Datos Indicador'!N246&lt;&gt;"",1,0))</f>
        <v>0</v>
      </c>
      <c r="O245" s="135">
        <f>IF('Datos de Indicador'!O246="No Dato",1,IF('Imputacion de Datos Indicador'!O246&lt;&gt;"",1,0))</f>
        <v>0</v>
      </c>
      <c r="P245" s="135">
        <f>IF('Datos de Indicador'!P246="No Dato",1,IF('Imputacion de Datos Indicador'!P246&lt;&gt;"",1,0))</f>
        <v>0</v>
      </c>
      <c r="Q245" s="135">
        <f>IF('Datos de Indicador'!Q246="No Dato",1,IF('Imputacion de Datos Indicador'!Q246&lt;&gt;"",1,0))</f>
        <v>0</v>
      </c>
      <c r="R245" s="135">
        <f>IF('Datos de Indicador'!R246="No Dato",1,IF('Imputacion de Datos Indicador'!R246&lt;&gt;"",1,0))</f>
        <v>0</v>
      </c>
      <c r="S245" s="135">
        <f>IF('Datos de Indicador'!S246="No Dato",1,IF('Imputacion de Datos Indicador'!S246&lt;&gt;"",1,0))</f>
        <v>0</v>
      </c>
      <c r="T245" s="135">
        <f>IF('Datos de Indicador'!T246="No Dato",1,IF('Imputacion de Datos Indicador'!T246&lt;&gt;"",1,0))</f>
        <v>0</v>
      </c>
      <c r="U245" s="135">
        <f>IF('Datos de Indicador'!U246="No Dato",1,IF('Imputacion de Datos Indicador'!U246&lt;&gt;"",1,0))</f>
        <v>0</v>
      </c>
      <c r="V245" s="135">
        <f>IF('Datos de Indicador'!V246="No Dato",1,IF('Imputacion de Datos Indicador'!V246&lt;&gt;"",1,0))</f>
        <v>0</v>
      </c>
      <c r="W245" s="135">
        <f>IF('Datos de Indicador'!W246="No Dato",1,IF('Imputacion de Datos Indicador'!W246&lt;&gt;"",1,0))</f>
        <v>0</v>
      </c>
      <c r="X245" s="135">
        <f>IF('Datos de Indicador'!X246="No Dato",1,IF('Imputacion de Datos Indicador'!X246&lt;&gt;"",1,0))</f>
        <v>0</v>
      </c>
      <c r="Y245" s="135">
        <f>IF('Datos de Indicador'!Y246="No Dato",1,IF('Imputacion de Datos Indicador'!Y246&lt;&gt;"",1,0))</f>
        <v>0</v>
      </c>
      <c r="Z245" s="135">
        <f>IF('Datos de Indicador'!Z246="No Dato",1,IF('Imputacion de Datos Indicador'!Z246&lt;&gt;"",1,0))</f>
        <v>0</v>
      </c>
      <c r="AA245" s="135">
        <f>IF('Datos de Indicador'!AA246="No Dato",1,IF('Imputacion de Datos Indicador'!AA246&lt;&gt;"",1,0))</f>
        <v>0</v>
      </c>
      <c r="AB245" s="135">
        <f>IF('Datos de Indicador'!AB246="No Dato",1,IF('Imputacion de Datos Indicador'!AB246&lt;&gt;"",1,0))</f>
        <v>0</v>
      </c>
      <c r="AC245" s="135">
        <f>IF('Datos de Indicador'!AC246="No Dato",1,IF('Imputacion de Datos Indicador'!AC246&lt;&gt;"",1,0))</f>
        <v>0</v>
      </c>
      <c r="AD245" s="135">
        <f>IF('Datos de Indicador'!AD246="No Dato",1,IF('Imputacion de Datos Indicador'!AD246&lt;&gt;"",1,0))</f>
        <v>0</v>
      </c>
      <c r="AE245" s="135">
        <f>IF('Datos de Indicador'!AE246="No Dato",1,IF('Imputacion de Datos Indicador'!AE246&lt;&gt;"",1,0))</f>
        <v>0</v>
      </c>
      <c r="AF245" s="135">
        <f>IF('Datos de Indicador'!AF246="No Dato",1,IF('Imputacion de Datos Indicador'!AF246&lt;&gt;"",1,0))</f>
        <v>0</v>
      </c>
      <c r="AG245" s="135">
        <f>IF('Datos de Indicador'!AG246="No Dato",1,IF('Imputacion de Datos Indicador'!AG246&lt;&gt;"",1,0))</f>
        <v>0</v>
      </c>
      <c r="AH245" s="135">
        <f>IF('Datos de Indicador'!AH246="No Dato",1,IF('Imputacion de Datos Indicador'!AH246&lt;&gt;"",1,0))</f>
        <v>0</v>
      </c>
      <c r="AI245" s="135">
        <f>IF('Datos de Indicador'!AI246="No Dato",1,IF('Imputacion de Datos Indicador'!AI246&lt;&gt;"",1,0))</f>
        <v>0</v>
      </c>
      <c r="AJ245" s="135">
        <f>IF('Datos de Indicador'!AJ246="No Dato",1,IF('Imputacion de Datos Indicador'!AJ246&lt;&gt;"",1,0))</f>
        <v>0</v>
      </c>
      <c r="AK245" s="135">
        <f>IF('Datos de Indicador'!AK246="No Dato",1,IF('Imputacion de Datos Indicador'!AK246&lt;&gt;"",1,0))</f>
        <v>0</v>
      </c>
      <c r="AL245" s="135">
        <f>IF('Datos de Indicador'!AL246="No Dato",1,IF('Imputacion de Datos Indicador'!AL246&lt;&gt;"",1,0))</f>
        <v>0</v>
      </c>
      <c r="AM245" s="204">
        <f t="shared" si="6"/>
        <v>0</v>
      </c>
      <c r="AN245" s="44">
        <f t="shared" si="7"/>
        <v>0</v>
      </c>
    </row>
    <row r="246" spans="1:40" x14ac:dyDescent="0.25">
      <c r="A246" s="138" t="s">
        <v>340</v>
      </c>
      <c r="B246" s="139" t="s">
        <v>353</v>
      </c>
      <c r="C246" s="140">
        <v>1515</v>
      </c>
      <c r="D246" s="135">
        <f>IF('Datos de Indicador'!D247="No Dato",1,IF('Imputacion de Datos Indicador'!D247&lt;&gt;"",1,0))</f>
        <v>0</v>
      </c>
      <c r="E246" s="135">
        <f>IF('Datos de Indicador'!E247="No Dato",1,IF('Imputacion de Datos Indicador'!E247&lt;&gt;"",1,0))</f>
        <v>0</v>
      </c>
      <c r="F246" s="135">
        <f>IF('Datos de Indicador'!F247="No Dato",1,IF('Imputacion de Datos Indicador'!F247&lt;&gt;"",1,0))</f>
        <v>0</v>
      </c>
      <c r="G246" s="135">
        <f>IF('Datos de Indicador'!G247="No Dato",1,IF('Imputacion de Datos Indicador'!G247&lt;&gt;"",1,0))</f>
        <v>0</v>
      </c>
      <c r="H246" s="135">
        <f>IF('Datos de Indicador'!H247="No Dato",1,IF('Imputacion de Datos Indicador'!H247&lt;&gt;"",1,0))</f>
        <v>0</v>
      </c>
      <c r="I246" s="135">
        <f>IF('Datos de Indicador'!I247="No Dato",1,IF('Imputacion de Datos Indicador'!I247&lt;&gt;"",1,0))</f>
        <v>0</v>
      </c>
      <c r="J246" s="135">
        <f>IF('Datos de Indicador'!J247="No Dato",1,IF('Imputacion de Datos Indicador'!J247&lt;&gt;"",1,0))</f>
        <v>0</v>
      </c>
      <c r="K246" s="135">
        <f>IF('Datos de Indicador'!K247="No Dato",1,IF('Imputacion de Datos Indicador'!K247&lt;&gt;"",1,0))</f>
        <v>0</v>
      </c>
      <c r="L246" s="135">
        <f>IF('Datos de Indicador'!L247="No Dato",1,IF('Imputacion de Datos Indicador'!L247&lt;&gt;"",1,0))</f>
        <v>0</v>
      </c>
      <c r="M246" s="135">
        <f>IF('Datos de Indicador'!M247="No Dato",1,IF('Imputacion de Datos Indicador'!M247&lt;&gt;"",1,0))</f>
        <v>0</v>
      </c>
      <c r="N246" s="135">
        <f>IF('Datos de Indicador'!N247="No Dato",1,IF('Imputacion de Datos Indicador'!N247&lt;&gt;"",1,0))</f>
        <v>0</v>
      </c>
      <c r="O246" s="135">
        <f>IF('Datos de Indicador'!O247="No Dato",1,IF('Imputacion de Datos Indicador'!O247&lt;&gt;"",1,0))</f>
        <v>0</v>
      </c>
      <c r="P246" s="135">
        <f>IF('Datos de Indicador'!P247="No Dato",1,IF('Imputacion de Datos Indicador'!P247&lt;&gt;"",1,0))</f>
        <v>0</v>
      </c>
      <c r="Q246" s="135">
        <f>IF('Datos de Indicador'!Q247="No Dato",1,IF('Imputacion de Datos Indicador'!Q247&lt;&gt;"",1,0))</f>
        <v>1</v>
      </c>
      <c r="R246" s="135">
        <f>IF('Datos de Indicador'!R247="No Dato",1,IF('Imputacion de Datos Indicador'!R247&lt;&gt;"",1,0))</f>
        <v>0</v>
      </c>
      <c r="S246" s="135">
        <f>IF('Datos de Indicador'!S247="No Dato",1,IF('Imputacion de Datos Indicador'!S247&lt;&gt;"",1,0))</f>
        <v>0</v>
      </c>
      <c r="T246" s="135">
        <f>IF('Datos de Indicador'!T247="No Dato",1,IF('Imputacion de Datos Indicador'!T247&lt;&gt;"",1,0))</f>
        <v>0</v>
      </c>
      <c r="U246" s="135">
        <f>IF('Datos de Indicador'!U247="No Dato",1,IF('Imputacion de Datos Indicador'!U247&lt;&gt;"",1,0))</f>
        <v>0</v>
      </c>
      <c r="V246" s="135">
        <f>IF('Datos de Indicador'!V247="No Dato",1,IF('Imputacion de Datos Indicador'!V247&lt;&gt;"",1,0))</f>
        <v>0</v>
      </c>
      <c r="W246" s="135">
        <f>IF('Datos de Indicador'!W247="No Dato",1,IF('Imputacion de Datos Indicador'!W247&lt;&gt;"",1,0))</f>
        <v>0</v>
      </c>
      <c r="X246" s="135">
        <f>IF('Datos de Indicador'!X247="No Dato",1,IF('Imputacion de Datos Indicador'!X247&lt;&gt;"",1,0))</f>
        <v>0</v>
      </c>
      <c r="Y246" s="135">
        <f>IF('Datos de Indicador'!Y247="No Dato",1,IF('Imputacion de Datos Indicador'!Y247&lt;&gt;"",1,0))</f>
        <v>0</v>
      </c>
      <c r="Z246" s="135">
        <f>IF('Datos de Indicador'!Z247="No Dato",1,IF('Imputacion de Datos Indicador'!Z247&lt;&gt;"",1,0))</f>
        <v>0</v>
      </c>
      <c r="AA246" s="135">
        <f>IF('Datos de Indicador'!AA247="No Dato",1,IF('Imputacion de Datos Indicador'!AA247&lt;&gt;"",1,0))</f>
        <v>0</v>
      </c>
      <c r="AB246" s="135">
        <f>IF('Datos de Indicador'!AB247="No Dato",1,IF('Imputacion de Datos Indicador'!AB247&lt;&gt;"",1,0))</f>
        <v>0</v>
      </c>
      <c r="AC246" s="135">
        <f>IF('Datos de Indicador'!AC247="No Dato",1,IF('Imputacion de Datos Indicador'!AC247&lt;&gt;"",1,0))</f>
        <v>0</v>
      </c>
      <c r="AD246" s="135">
        <f>IF('Datos de Indicador'!AD247="No Dato",1,IF('Imputacion de Datos Indicador'!AD247&lt;&gt;"",1,0))</f>
        <v>0</v>
      </c>
      <c r="AE246" s="135">
        <f>IF('Datos de Indicador'!AE247="No Dato",1,IF('Imputacion de Datos Indicador'!AE247&lt;&gt;"",1,0))</f>
        <v>0</v>
      </c>
      <c r="AF246" s="135">
        <f>IF('Datos de Indicador'!AF247="No Dato",1,IF('Imputacion de Datos Indicador'!AF247&lt;&gt;"",1,0))</f>
        <v>0</v>
      </c>
      <c r="AG246" s="135">
        <f>IF('Datos de Indicador'!AG247="No Dato",1,IF('Imputacion de Datos Indicador'!AG247&lt;&gt;"",1,0))</f>
        <v>0</v>
      </c>
      <c r="AH246" s="135">
        <f>IF('Datos de Indicador'!AH247="No Dato",1,IF('Imputacion de Datos Indicador'!AH247&lt;&gt;"",1,0))</f>
        <v>0</v>
      </c>
      <c r="AI246" s="135">
        <f>IF('Datos de Indicador'!AI247="No Dato",1,IF('Imputacion de Datos Indicador'!AI247&lt;&gt;"",1,0))</f>
        <v>0</v>
      </c>
      <c r="AJ246" s="135">
        <f>IF('Datos de Indicador'!AJ247="No Dato",1,IF('Imputacion de Datos Indicador'!AJ247&lt;&gt;"",1,0))</f>
        <v>0</v>
      </c>
      <c r="AK246" s="135">
        <f>IF('Datos de Indicador'!AK247="No Dato",1,IF('Imputacion de Datos Indicador'!AK247&lt;&gt;"",1,0))</f>
        <v>0</v>
      </c>
      <c r="AL246" s="135">
        <f>IF('Datos de Indicador'!AL247="No Dato",1,IF('Imputacion de Datos Indicador'!AL247&lt;&gt;"",1,0))</f>
        <v>0</v>
      </c>
      <c r="AM246" s="204">
        <f t="shared" si="6"/>
        <v>1</v>
      </c>
      <c r="AN246" s="44">
        <f t="shared" si="7"/>
        <v>2.8571428571428571E-2</v>
      </c>
    </row>
    <row r="247" spans="1:40" x14ac:dyDescent="0.25">
      <c r="A247" s="138" t="s">
        <v>340</v>
      </c>
      <c r="B247" s="139" t="s">
        <v>354</v>
      </c>
      <c r="C247" s="140">
        <v>1516</v>
      </c>
      <c r="D247" s="135">
        <f>IF('Datos de Indicador'!D248="No Dato",1,IF('Imputacion de Datos Indicador'!D248&lt;&gt;"",1,0))</f>
        <v>0</v>
      </c>
      <c r="E247" s="135">
        <f>IF('Datos de Indicador'!E248="No Dato",1,IF('Imputacion de Datos Indicador'!E248&lt;&gt;"",1,0))</f>
        <v>0</v>
      </c>
      <c r="F247" s="135">
        <f>IF('Datos de Indicador'!F248="No Dato",1,IF('Imputacion de Datos Indicador'!F248&lt;&gt;"",1,0))</f>
        <v>0</v>
      </c>
      <c r="G247" s="135">
        <f>IF('Datos de Indicador'!G248="No Dato",1,IF('Imputacion de Datos Indicador'!G248&lt;&gt;"",1,0))</f>
        <v>0</v>
      </c>
      <c r="H247" s="135">
        <f>IF('Datos de Indicador'!H248="No Dato",1,IF('Imputacion de Datos Indicador'!H248&lt;&gt;"",1,0))</f>
        <v>0</v>
      </c>
      <c r="I247" s="135">
        <f>IF('Datos de Indicador'!I248="No Dato",1,IF('Imputacion de Datos Indicador'!I248&lt;&gt;"",1,0))</f>
        <v>0</v>
      </c>
      <c r="J247" s="135">
        <f>IF('Datos de Indicador'!J248="No Dato",1,IF('Imputacion de Datos Indicador'!J248&lt;&gt;"",1,0))</f>
        <v>0</v>
      </c>
      <c r="K247" s="135">
        <f>IF('Datos de Indicador'!K248="No Dato",1,IF('Imputacion de Datos Indicador'!K248&lt;&gt;"",1,0))</f>
        <v>0</v>
      </c>
      <c r="L247" s="135">
        <f>IF('Datos de Indicador'!L248="No Dato",1,IF('Imputacion de Datos Indicador'!L248&lt;&gt;"",1,0))</f>
        <v>0</v>
      </c>
      <c r="M247" s="135">
        <f>IF('Datos de Indicador'!M248="No Dato",1,IF('Imputacion de Datos Indicador'!M248&lt;&gt;"",1,0))</f>
        <v>0</v>
      </c>
      <c r="N247" s="135">
        <f>IF('Datos de Indicador'!N248="No Dato",1,IF('Imputacion de Datos Indicador'!N248&lt;&gt;"",1,0))</f>
        <v>0</v>
      </c>
      <c r="O247" s="135">
        <f>IF('Datos de Indicador'!O248="No Dato",1,IF('Imputacion de Datos Indicador'!O248&lt;&gt;"",1,0))</f>
        <v>0</v>
      </c>
      <c r="P247" s="135">
        <f>IF('Datos de Indicador'!P248="No Dato",1,IF('Imputacion de Datos Indicador'!P248&lt;&gt;"",1,0))</f>
        <v>0</v>
      </c>
      <c r="Q247" s="135">
        <f>IF('Datos de Indicador'!Q248="No Dato",1,IF('Imputacion de Datos Indicador'!Q248&lt;&gt;"",1,0))</f>
        <v>0</v>
      </c>
      <c r="R247" s="135">
        <f>IF('Datos de Indicador'!R248="No Dato",1,IF('Imputacion de Datos Indicador'!R248&lt;&gt;"",1,0))</f>
        <v>0</v>
      </c>
      <c r="S247" s="135">
        <f>IF('Datos de Indicador'!S248="No Dato",1,IF('Imputacion de Datos Indicador'!S248&lt;&gt;"",1,0))</f>
        <v>0</v>
      </c>
      <c r="T247" s="135">
        <f>IF('Datos de Indicador'!T248="No Dato",1,IF('Imputacion de Datos Indicador'!T248&lt;&gt;"",1,0))</f>
        <v>0</v>
      </c>
      <c r="U247" s="135">
        <f>IF('Datos de Indicador'!U248="No Dato",1,IF('Imputacion de Datos Indicador'!U248&lt;&gt;"",1,0))</f>
        <v>0</v>
      </c>
      <c r="V247" s="135">
        <f>IF('Datos de Indicador'!V248="No Dato",1,IF('Imputacion de Datos Indicador'!V248&lt;&gt;"",1,0))</f>
        <v>0</v>
      </c>
      <c r="W247" s="135">
        <f>IF('Datos de Indicador'!W248="No Dato",1,IF('Imputacion de Datos Indicador'!W248&lt;&gt;"",1,0))</f>
        <v>0</v>
      </c>
      <c r="X247" s="135">
        <f>IF('Datos de Indicador'!X248="No Dato",1,IF('Imputacion de Datos Indicador'!X248&lt;&gt;"",1,0))</f>
        <v>0</v>
      </c>
      <c r="Y247" s="135">
        <f>IF('Datos de Indicador'!Y248="No Dato",1,IF('Imputacion de Datos Indicador'!Y248&lt;&gt;"",1,0))</f>
        <v>0</v>
      </c>
      <c r="Z247" s="135">
        <f>IF('Datos de Indicador'!Z248="No Dato",1,IF('Imputacion de Datos Indicador'!Z248&lt;&gt;"",1,0))</f>
        <v>0</v>
      </c>
      <c r="AA247" s="135">
        <f>IF('Datos de Indicador'!AA248="No Dato",1,IF('Imputacion de Datos Indicador'!AA248&lt;&gt;"",1,0))</f>
        <v>0</v>
      </c>
      <c r="AB247" s="135">
        <f>IF('Datos de Indicador'!AB248="No Dato",1,IF('Imputacion de Datos Indicador'!AB248&lt;&gt;"",1,0))</f>
        <v>0</v>
      </c>
      <c r="AC247" s="135">
        <f>IF('Datos de Indicador'!AC248="No Dato",1,IF('Imputacion de Datos Indicador'!AC248&lt;&gt;"",1,0))</f>
        <v>0</v>
      </c>
      <c r="AD247" s="135">
        <f>IF('Datos de Indicador'!AD248="No Dato",1,IF('Imputacion de Datos Indicador'!AD248&lt;&gt;"",1,0))</f>
        <v>0</v>
      </c>
      <c r="AE247" s="135">
        <f>IF('Datos de Indicador'!AE248="No Dato",1,IF('Imputacion de Datos Indicador'!AE248&lt;&gt;"",1,0))</f>
        <v>0</v>
      </c>
      <c r="AF247" s="135">
        <f>IF('Datos de Indicador'!AF248="No Dato",1,IF('Imputacion de Datos Indicador'!AF248&lt;&gt;"",1,0))</f>
        <v>0</v>
      </c>
      <c r="AG247" s="135">
        <f>IF('Datos de Indicador'!AG248="No Dato",1,IF('Imputacion de Datos Indicador'!AG248&lt;&gt;"",1,0))</f>
        <v>0</v>
      </c>
      <c r="AH247" s="135">
        <f>IF('Datos de Indicador'!AH248="No Dato",1,IF('Imputacion de Datos Indicador'!AH248&lt;&gt;"",1,0))</f>
        <v>0</v>
      </c>
      <c r="AI247" s="135">
        <f>IF('Datos de Indicador'!AI248="No Dato",1,IF('Imputacion de Datos Indicador'!AI248&lt;&gt;"",1,0))</f>
        <v>0</v>
      </c>
      <c r="AJ247" s="135">
        <f>IF('Datos de Indicador'!AJ248="No Dato",1,IF('Imputacion de Datos Indicador'!AJ248&lt;&gt;"",1,0))</f>
        <v>0</v>
      </c>
      <c r="AK247" s="135">
        <f>IF('Datos de Indicador'!AK248="No Dato",1,IF('Imputacion de Datos Indicador'!AK248&lt;&gt;"",1,0))</f>
        <v>0</v>
      </c>
      <c r="AL247" s="135">
        <f>IF('Datos de Indicador'!AL248="No Dato",1,IF('Imputacion de Datos Indicador'!AL248&lt;&gt;"",1,0))</f>
        <v>0</v>
      </c>
      <c r="AM247" s="204">
        <f t="shared" si="6"/>
        <v>0</v>
      </c>
      <c r="AN247" s="44">
        <f t="shared" si="7"/>
        <v>0</v>
      </c>
    </row>
    <row r="248" spans="1:40" x14ac:dyDescent="0.25">
      <c r="A248" s="138" t="s">
        <v>340</v>
      </c>
      <c r="B248" s="139" t="s">
        <v>355</v>
      </c>
      <c r="C248" s="140">
        <v>1517</v>
      </c>
      <c r="D248" s="135">
        <f>IF('Datos de Indicador'!D249="No Dato",1,IF('Imputacion de Datos Indicador'!D249&lt;&gt;"",1,0))</f>
        <v>0</v>
      </c>
      <c r="E248" s="135">
        <f>IF('Datos de Indicador'!E249="No Dato",1,IF('Imputacion de Datos Indicador'!E249&lt;&gt;"",1,0))</f>
        <v>0</v>
      </c>
      <c r="F248" s="135">
        <f>IF('Datos de Indicador'!F249="No Dato",1,IF('Imputacion de Datos Indicador'!F249&lt;&gt;"",1,0))</f>
        <v>0</v>
      </c>
      <c r="G248" s="135">
        <f>IF('Datos de Indicador'!G249="No Dato",1,IF('Imputacion de Datos Indicador'!G249&lt;&gt;"",1,0))</f>
        <v>0</v>
      </c>
      <c r="H248" s="135">
        <f>IF('Datos de Indicador'!H249="No Dato",1,IF('Imputacion de Datos Indicador'!H249&lt;&gt;"",1,0))</f>
        <v>0</v>
      </c>
      <c r="I248" s="135">
        <f>IF('Datos de Indicador'!I249="No Dato",1,IF('Imputacion de Datos Indicador'!I249&lt;&gt;"",1,0))</f>
        <v>0</v>
      </c>
      <c r="J248" s="135">
        <f>IF('Datos de Indicador'!J249="No Dato",1,IF('Imputacion de Datos Indicador'!J249&lt;&gt;"",1,0))</f>
        <v>0</v>
      </c>
      <c r="K248" s="135">
        <f>IF('Datos de Indicador'!K249="No Dato",1,IF('Imputacion de Datos Indicador'!K249&lt;&gt;"",1,0))</f>
        <v>0</v>
      </c>
      <c r="L248" s="135">
        <f>IF('Datos de Indicador'!L249="No Dato",1,IF('Imputacion de Datos Indicador'!L249&lt;&gt;"",1,0))</f>
        <v>0</v>
      </c>
      <c r="M248" s="135">
        <f>IF('Datos de Indicador'!M249="No Dato",1,IF('Imputacion de Datos Indicador'!M249&lt;&gt;"",1,0))</f>
        <v>0</v>
      </c>
      <c r="N248" s="135">
        <f>IF('Datos de Indicador'!N249="No Dato",1,IF('Imputacion de Datos Indicador'!N249&lt;&gt;"",1,0))</f>
        <v>0</v>
      </c>
      <c r="O248" s="135">
        <f>IF('Datos de Indicador'!O249="No Dato",1,IF('Imputacion de Datos Indicador'!O249&lt;&gt;"",1,0))</f>
        <v>0</v>
      </c>
      <c r="P248" s="135">
        <f>IF('Datos de Indicador'!P249="No Dato",1,IF('Imputacion de Datos Indicador'!P249&lt;&gt;"",1,0))</f>
        <v>0</v>
      </c>
      <c r="Q248" s="135">
        <f>IF('Datos de Indicador'!Q249="No Dato",1,IF('Imputacion de Datos Indicador'!Q249&lt;&gt;"",1,0))</f>
        <v>0</v>
      </c>
      <c r="R248" s="135">
        <f>IF('Datos de Indicador'!R249="No Dato",1,IF('Imputacion de Datos Indicador'!R249&lt;&gt;"",1,0))</f>
        <v>0</v>
      </c>
      <c r="S248" s="135">
        <f>IF('Datos de Indicador'!S249="No Dato",1,IF('Imputacion de Datos Indicador'!S249&lt;&gt;"",1,0))</f>
        <v>0</v>
      </c>
      <c r="T248" s="135">
        <f>IF('Datos de Indicador'!T249="No Dato",1,IF('Imputacion de Datos Indicador'!T249&lt;&gt;"",1,0))</f>
        <v>0</v>
      </c>
      <c r="U248" s="135">
        <f>IF('Datos de Indicador'!U249="No Dato",1,IF('Imputacion de Datos Indicador'!U249&lt;&gt;"",1,0))</f>
        <v>0</v>
      </c>
      <c r="V248" s="135">
        <f>IF('Datos de Indicador'!V249="No Dato",1,IF('Imputacion de Datos Indicador'!V249&lt;&gt;"",1,0))</f>
        <v>0</v>
      </c>
      <c r="W248" s="135">
        <f>IF('Datos de Indicador'!W249="No Dato",1,IF('Imputacion de Datos Indicador'!W249&lt;&gt;"",1,0))</f>
        <v>0</v>
      </c>
      <c r="X248" s="135">
        <f>IF('Datos de Indicador'!X249="No Dato",1,IF('Imputacion de Datos Indicador'!X249&lt;&gt;"",1,0))</f>
        <v>0</v>
      </c>
      <c r="Y248" s="135">
        <f>IF('Datos de Indicador'!Y249="No Dato",1,IF('Imputacion de Datos Indicador'!Y249&lt;&gt;"",1,0))</f>
        <v>0</v>
      </c>
      <c r="Z248" s="135">
        <f>IF('Datos de Indicador'!Z249="No Dato",1,IF('Imputacion de Datos Indicador'!Z249&lt;&gt;"",1,0))</f>
        <v>0</v>
      </c>
      <c r="AA248" s="135">
        <f>IF('Datos de Indicador'!AA249="No Dato",1,IF('Imputacion de Datos Indicador'!AA249&lt;&gt;"",1,0))</f>
        <v>0</v>
      </c>
      <c r="AB248" s="135">
        <f>IF('Datos de Indicador'!AB249="No Dato",1,IF('Imputacion de Datos Indicador'!AB249&lt;&gt;"",1,0))</f>
        <v>0</v>
      </c>
      <c r="AC248" s="135">
        <f>IF('Datos de Indicador'!AC249="No Dato",1,IF('Imputacion de Datos Indicador'!AC249&lt;&gt;"",1,0))</f>
        <v>0</v>
      </c>
      <c r="AD248" s="135">
        <f>IF('Datos de Indicador'!AD249="No Dato",1,IF('Imputacion de Datos Indicador'!AD249&lt;&gt;"",1,0))</f>
        <v>0</v>
      </c>
      <c r="AE248" s="135">
        <f>IF('Datos de Indicador'!AE249="No Dato",1,IF('Imputacion de Datos Indicador'!AE249&lt;&gt;"",1,0))</f>
        <v>0</v>
      </c>
      <c r="AF248" s="135">
        <f>IF('Datos de Indicador'!AF249="No Dato",1,IF('Imputacion de Datos Indicador'!AF249&lt;&gt;"",1,0))</f>
        <v>0</v>
      </c>
      <c r="AG248" s="135">
        <f>IF('Datos de Indicador'!AG249="No Dato",1,IF('Imputacion de Datos Indicador'!AG249&lt;&gt;"",1,0))</f>
        <v>0</v>
      </c>
      <c r="AH248" s="135">
        <f>IF('Datos de Indicador'!AH249="No Dato",1,IF('Imputacion de Datos Indicador'!AH249&lt;&gt;"",1,0))</f>
        <v>0</v>
      </c>
      <c r="AI248" s="135">
        <f>IF('Datos de Indicador'!AI249="No Dato",1,IF('Imputacion de Datos Indicador'!AI249&lt;&gt;"",1,0))</f>
        <v>0</v>
      </c>
      <c r="AJ248" s="135">
        <f>IF('Datos de Indicador'!AJ249="No Dato",1,IF('Imputacion de Datos Indicador'!AJ249&lt;&gt;"",1,0))</f>
        <v>0</v>
      </c>
      <c r="AK248" s="135">
        <f>IF('Datos de Indicador'!AK249="No Dato",1,IF('Imputacion de Datos Indicador'!AK249&lt;&gt;"",1,0))</f>
        <v>0</v>
      </c>
      <c r="AL248" s="135">
        <f>IF('Datos de Indicador'!AL249="No Dato",1,IF('Imputacion de Datos Indicador'!AL249&lt;&gt;"",1,0))</f>
        <v>0</v>
      </c>
      <c r="AM248" s="204">
        <f t="shared" si="6"/>
        <v>0</v>
      </c>
      <c r="AN248" s="44">
        <f t="shared" si="7"/>
        <v>0</v>
      </c>
    </row>
    <row r="249" spans="1:40" x14ac:dyDescent="0.25">
      <c r="A249" s="138" t="s">
        <v>340</v>
      </c>
      <c r="B249" s="139" t="s">
        <v>356</v>
      </c>
      <c r="C249" s="140">
        <v>1518</v>
      </c>
      <c r="D249" s="135">
        <f>IF('Datos de Indicador'!D250="No Dato",1,IF('Imputacion de Datos Indicador'!D250&lt;&gt;"",1,0))</f>
        <v>0</v>
      </c>
      <c r="E249" s="135">
        <f>IF('Datos de Indicador'!E250="No Dato",1,IF('Imputacion de Datos Indicador'!E250&lt;&gt;"",1,0))</f>
        <v>0</v>
      </c>
      <c r="F249" s="135">
        <f>IF('Datos de Indicador'!F250="No Dato",1,IF('Imputacion de Datos Indicador'!F250&lt;&gt;"",1,0))</f>
        <v>0</v>
      </c>
      <c r="G249" s="135">
        <f>IF('Datos de Indicador'!G250="No Dato",1,IF('Imputacion de Datos Indicador'!G250&lt;&gt;"",1,0))</f>
        <v>0</v>
      </c>
      <c r="H249" s="135">
        <f>IF('Datos de Indicador'!H250="No Dato",1,IF('Imputacion de Datos Indicador'!H250&lt;&gt;"",1,0))</f>
        <v>0</v>
      </c>
      <c r="I249" s="135">
        <f>IF('Datos de Indicador'!I250="No Dato",1,IF('Imputacion de Datos Indicador'!I250&lt;&gt;"",1,0))</f>
        <v>0</v>
      </c>
      <c r="J249" s="135">
        <f>IF('Datos de Indicador'!J250="No Dato",1,IF('Imputacion de Datos Indicador'!J250&lt;&gt;"",1,0))</f>
        <v>0</v>
      </c>
      <c r="K249" s="135">
        <f>IF('Datos de Indicador'!K250="No Dato",1,IF('Imputacion de Datos Indicador'!K250&lt;&gt;"",1,0))</f>
        <v>0</v>
      </c>
      <c r="L249" s="135">
        <f>IF('Datos de Indicador'!L250="No Dato",1,IF('Imputacion de Datos Indicador'!L250&lt;&gt;"",1,0))</f>
        <v>0</v>
      </c>
      <c r="M249" s="135">
        <f>IF('Datos de Indicador'!M250="No Dato",1,IF('Imputacion de Datos Indicador'!M250&lt;&gt;"",1,0))</f>
        <v>0</v>
      </c>
      <c r="N249" s="135">
        <f>IF('Datos de Indicador'!N250="No Dato",1,IF('Imputacion de Datos Indicador'!N250&lt;&gt;"",1,0))</f>
        <v>0</v>
      </c>
      <c r="O249" s="135">
        <f>IF('Datos de Indicador'!O250="No Dato",1,IF('Imputacion de Datos Indicador'!O250&lt;&gt;"",1,0))</f>
        <v>0</v>
      </c>
      <c r="P249" s="135">
        <f>IF('Datos de Indicador'!P250="No Dato",1,IF('Imputacion de Datos Indicador'!P250&lt;&gt;"",1,0))</f>
        <v>0</v>
      </c>
      <c r="Q249" s="135">
        <f>IF('Datos de Indicador'!Q250="No Dato",1,IF('Imputacion de Datos Indicador'!Q250&lt;&gt;"",1,0))</f>
        <v>0</v>
      </c>
      <c r="R249" s="135">
        <f>IF('Datos de Indicador'!R250="No Dato",1,IF('Imputacion de Datos Indicador'!R250&lt;&gt;"",1,0))</f>
        <v>0</v>
      </c>
      <c r="S249" s="135">
        <f>IF('Datos de Indicador'!S250="No Dato",1,IF('Imputacion de Datos Indicador'!S250&lt;&gt;"",1,0))</f>
        <v>0</v>
      </c>
      <c r="T249" s="135">
        <f>IF('Datos de Indicador'!T250="No Dato",1,IF('Imputacion de Datos Indicador'!T250&lt;&gt;"",1,0))</f>
        <v>0</v>
      </c>
      <c r="U249" s="135">
        <f>IF('Datos de Indicador'!U250="No Dato",1,IF('Imputacion de Datos Indicador'!U250&lt;&gt;"",1,0))</f>
        <v>0</v>
      </c>
      <c r="V249" s="135">
        <f>IF('Datos de Indicador'!V250="No Dato",1,IF('Imputacion de Datos Indicador'!V250&lt;&gt;"",1,0))</f>
        <v>1</v>
      </c>
      <c r="W249" s="135">
        <f>IF('Datos de Indicador'!W250="No Dato",1,IF('Imputacion de Datos Indicador'!W250&lt;&gt;"",1,0))</f>
        <v>0</v>
      </c>
      <c r="X249" s="135">
        <f>IF('Datos de Indicador'!X250="No Dato",1,IF('Imputacion de Datos Indicador'!X250&lt;&gt;"",1,0))</f>
        <v>0</v>
      </c>
      <c r="Y249" s="135">
        <f>IF('Datos de Indicador'!Y250="No Dato",1,IF('Imputacion de Datos Indicador'!Y250&lt;&gt;"",1,0))</f>
        <v>0</v>
      </c>
      <c r="Z249" s="135">
        <f>IF('Datos de Indicador'!Z250="No Dato",1,IF('Imputacion de Datos Indicador'!Z250&lt;&gt;"",1,0))</f>
        <v>0</v>
      </c>
      <c r="AA249" s="135">
        <f>IF('Datos de Indicador'!AA250="No Dato",1,IF('Imputacion de Datos Indicador'!AA250&lt;&gt;"",1,0))</f>
        <v>0</v>
      </c>
      <c r="AB249" s="135">
        <f>IF('Datos de Indicador'!AB250="No Dato",1,IF('Imputacion de Datos Indicador'!AB250&lt;&gt;"",1,0))</f>
        <v>0</v>
      </c>
      <c r="AC249" s="135">
        <f>IF('Datos de Indicador'!AC250="No Dato",1,IF('Imputacion de Datos Indicador'!AC250&lt;&gt;"",1,0))</f>
        <v>0</v>
      </c>
      <c r="AD249" s="135">
        <f>IF('Datos de Indicador'!AD250="No Dato",1,IF('Imputacion de Datos Indicador'!AD250&lt;&gt;"",1,0))</f>
        <v>0</v>
      </c>
      <c r="AE249" s="135">
        <f>IF('Datos de Indicador'!AE250="No Dato",1,IF('Imputacion de Datos Indicador'!AE250&lt;&gt;"",1,0))</f>
        <v>0</v>
      </c>
      <c r="AF249" s="135">
        <f>IF('Datos de Indicador'!AF250="No Dato",1,IF('Imputacion de Datos Indicador'!AF250&lt;&gt;"",1,0))</f>
        <v>0</v>
      </c>
      <c r="AG249" s="135">
        <f>IF('Datos de Indicador'!AG250="No Dato",1,IF('Imputacion de Datos Indicador'!AG250&lt;&gt;"",1,0))</f>
        <v>0</v>
      </c>
      <c r="AH249" s="135">
        <f>IF('Datos de Indicador'!AH250="No Dato",1,IF('Imputacion de Datos Indicador'!AH250&lt;&gt;"",1,0))</f>
        <v>0</v>
      </c>
      <c r="AI249" s="135">
        <f>IF('Datos de Indicador'!AI250="No Dato",1,IF('Imputacion de Datos Indicador'!AI250&lt;&gt;"",1,0))</f>
        <v>0</v>
      </c>
      <c r="AJ249" s="135">
        <f>IF('Datos de Indicador'!AJ250="No Dato",1,IF('Imputacion de Datos Indicador'!AJ250&lt;&gt;"",1,0))</f>
        <v>0</v>
      </c>
      <c r="AK249" s="135">
        <f>IF('Datos de Indicador'!AK250="No Dato",1,IF('Imputacion de Datos Indicador'!AK250&lt;&gt;"",1,0))</f>
        <v>0</v>
      </c>
      <c r="AL249" s="135">
        <f>IF('Datos de Indicador'!AL250="No Dato",1,IF('Imputacion de Datos Indicador'!AL250&lt;&gt;"",1,0))</f>
        <v>0</v>
      </c>
      <c r="AM249" s="204">
        <f t="shared" si="6"/>
        <v>1</v>
      </c>
      <c r="AN249" s="44">
        <f t="shared" si="7"/>
        <v>2.8571428571428571E-2</v>
      </c>
    </row>
    <row r="250" spans="1:40" x14ac:dyDescent="0.25">
      <c r="A250" s="138" t="s">
        <v>340</v>
      </c>
      <c r="B250" s="139" t="s">
        <v>357</v>
      </c>
      <c r="C250" s="140">
        <v>1519</v>
      </c>
      <c r="D250" s="135">
        <f>IF('Datos de Indicador'!D251="No Dato",1,IF('Imputacion de Datos Indicador'!D251&lt;&gt;"",1,0))</f>
        <v>0</v>
      </c>
      <c r="E250" s="135">
        <f>IF('Datos de Indicador'!E251="No Dato",1,IF('Imputacion de Datos Indicador'!E251&lt;&gt;"",1,0))</f>
        <v>0</v>
      </c>
      <c r="F250" s="135">
        <f>IF('Datos de Indicador'!F251="No Dato",1,IF('Imputacion de Datos Indicador'!F251&lt;&gt;"",1,0))</f>
        <v>0</v>
      </c>
      <c r="G250" s="135">
        <f>IF('Datos de Indicador'!G251="No Dato",1,IF('Imputacion de Datos Indicador'!G251&lt;&gt;"",1,0))</f>
        <v>0</v>
      </c>
      <c r="H250" s="135">
        <f>IF('Datos de Indicador'!H251="No Dato",1,IF('Imputacion de Datos Indicador'!H251&lt;&gt;"",1,0))</f>
        <v>0</v>
      </c>
      <c r="I250" s="135">
        <f>IF('Datos de Indicador'!I251="No Dato",1,IF('Imputacion de Datos Indicador'!I251&lt;&gt;"",1,0))</f>
        <v>0</v>
      </c>
      <c r="J250" s="135">
        <f>IF('Datos de Indicador'!J251="No Dato",1,IF('Imputacion de Datos Indicador'!J251&lt;&gt;"",1,0))</f>
        <v>0</v>
      </c>
      <c r="K250" s="135">
        <f>IF('Datos de Indicador'!K251="No Dato",1,IF('Imputacion de Datos Indicador'!K251&lt;&gt;"",1,0))</f>
        <v>0</v>
      </c>
      <c r="L250" s="135">
        <f>IF('Datos de Indicador'!L251="No Dato",1,IF('Imputacion de Datos Indicador'!L251&lt;&gt;"",1,0))</f>
        <v>0</v>
      </c>
      <c r="M250" s="135">
        <f>IF('Datos de Indicador'!M251="No Dato",1,IF('Imputacion de Datos Indicador'!M251&lt;&gt;"",1,0))</f>
        <v>0</v>
      </c>
      <c r="N250" s="135">
        <f>IF('Datos de Indicador'!N251="No Dato",1,IF('Imputacion de Datos Indicador'!N251&lt;&gt;"",1,0))</f>
        <v>0</v>
      </c>
      <c r="O250" s="135">
        <f>IF('Datos de Indicador'!O251="No Dato",1,IF('Imputacion de Datos Indicador'!O251&lt;&gt;"",1,0))</f>
        <v>0</v>
      </c>
      <c r="P250" s="135">
        <f>IF('Datos de Indicador'!P251="No Dato",1,IF('Imputacion de Datos Indicador'!P251&lt;&gt;"",1,0))</f>
        <v>0</v>
      </c>
      <c r="Q250" s="135">
        <f>IF('Datos de Indicador'!Q251="No Dato",1,IF('Imputacion de Datos Indicador'!Q251&lt;&gt;"",1,0))</f>
        <v>0</v>
      </c>
      <c r="R250" s="135">
        <f>IF('Datos de Indicador'!R251="No Dato",1,IF('Imputacion de Datos Indicador'!R251&lt;&gt;"",1,0))</f>
        <v>0</v>
      </c>
      <c r="S250" s="135">
        <f>IF('Datos de Indicador'!S251="No Dato",1,IF('Imputacion de Datos Indicador'!S251&lt;&gt;"",1,0))</f>
        <v>0</v>
      </c>
      <c r="T250" s="135">
        <f>IF('Datos de Indicador'!T251="No Dato",1,IF('Imputacion de Datos Indicador'!T251&lt;&gt;"",1,0))</f>
        <v>0</v>
      </c>
      <c r="U250" s="135">
        <f>IF('Datos de Indicador'!U251="No Dato",1,IF('Imputacion de Datos Indicador'!U251&lt;&gt;"",1,0))</f>
        <v>0</v>
      </c>
      <c r="V250" s="135">
        <f>IF('Datos de Indicador'!V251="No Dato",1,IF('Imputacion de Datos Indicador'!V251&lt;&gt;"",1,0))</f>
        <v>0</v>
      </c>
      <c r="W250" s="135">
        <f>IF('Datos de Indicador'!W251="No Dato",1,IF('Imputacion de Datos Indicador'!W251&lt;&gt;"",1,0))</f>
        <v>0</v>
      </c>
      <c r="X250" s="135">
        <f>IF('Datos de Indicador'!X251="No Dato",1,IF('Imputacion de Datos Indicador'!X251&lt;&gt;"",1,0))</f>
        <v>0</v>
      </c>
      <c r="Y250" s="135">
        <f>IF('Datos de Indicador'!Y251="No Dato",1,IF('Imputacion de Datos Indicador'!Y251&lt;&gt;"",1,0))</f>
        <v>0</v>
      </c>
      <c r="Z250" s="135">
        <f>IF('Datos de Indicador'!Z251="No Dato",1,IF('Imputacion de Datos Indicador'!Z251&lt;&gt;"",1,0))</f>
        <v>0</v>
      </c>
      <c r="AA250" s="135">
        <f>IF('Datos de Indicador'!AA251="No Dato",1,IF('Imputacion de Datos Indicador'!AA251&lt;&gt;"",1,0))</f>
        <v>0</v>
      </c>
      <c r="AB250" s="135">
        <f>IF('Datos de Indicador'!AB251="No Dato",1,IF('Imputacion de Datos Indicador'!AB251&lt;&gt;"",1,0))</f>
        <v>0</v>
      </c>
      <c r="AC250" s="135">
        <f>IF('Datos de Indicador'!AC251="No Dato",1,IF('Imputacion de Datos Indicador'!AC251&lt;&gt;"",1,0))</f>
        <v>0</v>
      </c>
      <c r="AD250" s="135">
        <f>IF('Datos de Indicador'!AD251="No Dato",1,IF('Imputacion de Datos Indicador'!AD251&lt;&gt;"",1,0))</f>
        <v>0</v>
      </c>
      <c r="AE250" s="135">
        <f>IF('Datos de Indicador'!AE251="No Dato",1,IF('Imputacion de Datos Indicador'!AE251&lt;&gt;"",1,0))</f>
        <v>0</v>
      </c>
      <c r="AF250" s="135">
        <f>IF('Datos de Indicador'!AF251="No Dato",1,IF('Imputacion de Datos Indicador'!AF251&lt;&gt;"",1,0))</f>
        <v>0</v>
      </c>
      <c r="AG250" s="135">
        <f>IF('Datos de Indicador'!AG251="No Dato",1,IF('Imputacion de Datos Indicador'!AG251&lt;&gt;"",1,0))</f>
        <v>0</v>
      </c>
      <c r="AH250" s="135">
        <f>IF('Datos de Indicador'!AH251="No Dato",1,IF('Imputacion de Datos Indicador'!AH251&lt;&gt;"",1,0))</f>
        <v>0</v>
      </c>
      <c r="AI250" s="135">
        <f>IF('Datos de Indicador'!AI251="No Dato",1,IF('Imputacion de Datos Indicador'!AI251&lt;&gt;"",1,0))</f>
        <v>0</v>
      </c>
      <c r="AJ250" s="135">
        <f>IF('Datos de Indicador'!AJ251="No Dato",1,IF('Imputacion de Datos Indicador'!AJ251&lt;&gt;"",1,0))</f>
        <v>0</v>
      </c>
      <c r="AK250" s="135">
        <f>IF('Datos de Indicador'!AK251="No Dato",1,IF('Imputacion de Datos Indicador'!AK251&lt;&gt;"",1,0))</f>
        <v>0</v>
      </c>
      <c r="AL250" s="135">
        <f>IF('Datos de Indicador'!AL251="No Dato",1,IF('Imputacion de Datos Indicador'!AL251&lt;&gt;"",1,0))</f>
        <v>0</v>
      </c>
      <c r="AM250" s="204">
        <f t="shared" si="6"/>
        <v>0</v>
      </c>
      <c r="AN250" s="44">
        <f t="shared" si="7"/>
        <v>0</v>
      </c>
    </row>
    <row r="251" spans="1:40" x14ac:dyDescent="0.25">
      <c r="A251" s="138" t="s">
        <v>340</v>
      </c>
      <c r="B251" s="139" t="s">
        <v>358</v>
      </c>
      <c r="C251" s="140">
        <v>1520</v>
      </c>
      <c r="D251" s="135">
        <f>IF('Datos de Indicador'!D252="No Dato",1,IF('Imputacion de Datos Indicador'!D252&lt;&gt;"",1,0))</f>
        <v>0</v>
      </c>
      <c r="E251" s="135">
        <f>IF('Datos de Indicador'!E252="No Dato",1,IF('Imputacion de Datos Indicador'!E252&lt;&gt;"",1,0))</f>
        <v>0</v>
      </c>
      <c r="F251" s="135">
        <f>IF('Datos de Indicador'!F252="No Dato",1,IF('Imputacion de Datos Indicador'!F252&lt;&gt;"",1,0))</f>
        <v>0</v>
      </c>
      <c r="G251" s="135">
        <f>IF('Datos de Indicador'!G252="No Dato",1,IF('Imputacion de Datos Indicador'!G252&lt;&gt;"",1,0))</f>
        <v>0</v>
      </c>
      <c r="H251" s="135">
        <f>IF('Datos de Indicador'!H252="No Dato",1,IF('Imputacion de Datos Indicador'!H252&lt;&gt;"",1,0))</f>
        <v>0</v>
      </c>
      <c r="I251" s="135">
        <f>IF('Datos de Indicador'!I252="No Dato",1,IF('Imputacion de Datos Indicador'!I252&lt;&gt;"",1,0))</f>
        <v>0</v>
      </c>
      <c r="J251" s="135">
        <f>IF('Datos de Indicador'!J252="No Dato",1,IF('Imputacion de Datos Indicador'!J252&lt;&gt;"",1,0))</f>
        <v>0</v>
      </c>
      <c r="K251" s="135">
        <f>IF('Datos de Indicador'!K252="No Dato",1,IF('Imputacion de Datos Indicador'!K252&lt;&gt;"",1,0))</f>
        <v>0</v>
      </c>
      <c r="L251" s="135">
        <f>IF('Datos de Indicador'!L252="No Dato",1,IF('Imputacion de Datos Indicador'!L252&lt;&gt;"",1,0))</f>
        <v>0</v>
      </c>
      <c r="M251" s="135">
        <f>IF('Datos de Indicador'!M252="No Dato",1,IF('Imputacion de Datos Indicador'!M252&lt;&gt;"",1,0))</f>
        <v>0</v>
      </c>
      <c r="N251" s="135">
        <f>IF('Datos de Indicador'!N252="No Dato",1,IF('Imputacion de Datos Indicador'!N252&lt;&gt;"",1,0))</f>
        <v>0</v>
      </c>
      <c r="O251" s="135">
        <f>IF('Datos de Indicador'!O252="No Dato",1,IF('Imputacion de Datos Indicador'!O252&lt;&gt;"",1,0))</f>
        <v>0</v>
      </c>
      <c r="P251" s="135">
        <f>IF('Datos de Indicador'!P252="No Dato",1,IF('Imputacion de Datos Indicador'!P252&lt;&gt;"",1,0))</f>
        <v>0</v>
      </c>
      <c r="Q251" s="135">
        <f>IF('Datos de Indicador'!Q252="No Dato",1,IF('Imputacion de Datos Indicador'!Q252&lt;&gt;"",1,0))</f>
        <v>0</v>
      </c>
      <c r="R251" s="135">
        <f>IF('Datos de Indicador'!R252="No Dato",1,IF('Imputacion de Datos Indicador'!R252&lt;&gt;"",1,0))</f>
        <v>0</v>
      </c>
      <c r="S251" s="135">
        <f>IF('Datos de Indicador'!S252="No Dato",1,IF('Imputacion de Datos Indicador'!S252&lt;&gt;"",1,0))</f>
        <v>0</v>
      </c>
      <c r="T251" s="135">
        <f>IF('Datos de Indicador'!T252="No Dato",1,IF('Imputacion de Datos Indicador'!T252&lt;&gt;"",1,0))</f>
        <v>0</v>
      </c>
      <c r="U251" s="135">
        <f>IF('Datos de Indicador'!U252="No Dato",1,IF('Imputacion de Datos Indicador'!U252&lt;&gt;"",1,0))</f>
        <v>0</v>
      </c>
      <c r="V251" s="135">
        <f>IF('Datos de Indicador'!V252="No Dato",1,IF('Imputacion de Datos Indicador'!V252&lt;&gt;"",1,0))</f>
        <v>0</v>
      </c>
      <c r="W251" s="135">
        <f>IF('Datos de Indicador'!W252="No Dato",1,IF('Imputacion de Datos Indicador'!W252&lt;&gt;"",1,0))</f>
        <v>0</v>
      </c>
      <c r="X251" s="135">
        <f>IF('Datos de Indicador'!X252="No Dato",1,IF('Imputacion de Datos Indicador'!X252&lt;&gt;"",1,0))</f>
        <v>0</v>
      </c>
      <c r="Y251" s="135">
        <f>IF('Datos de Indicador'!Y252="No Dato",1,IF('Imputacion de Datos Indicador'!Y252&lt;&gt;"",1,0))</f>
        <v>0</v>
      </c>
      <c r="Z251" s="135">
        <f>IF('Datos de Indicador'!Z252="No Dato",1,IF('Imputacion de Datos Indicador'!Z252&lt;&gt;"",1,0))</f>
        <v>0</v>
      </c>
      <c r="AA251" s="135">
        <f>IF('Datos de Indicador'!AA252="No Dato",1,IF('Imputacion de Datos Indicador'!AA252&lt;&gt;"",1,0))</f>
        <v>0</v>
      </c>
      <c r="AB251" s="135">
        <f>IF('Datos de Indicador'!AB252="No Dato",1,IF('Imputacion de Datos Indicador'!AB252&lt;&gt;"",1,0))</f>
        <v>0</v>
      </c>
      <c r="AC251" s="135">
        <f>IF('Datos de Indicador'!AC252="No Dato",1,IF('Imputacion de Datos Indicador'!AC252&lt;&gt;"",1,0))</f>
        <v>0</v>
      </c>
      <c r="AD251" s="135">
        <f>IF('Datos de Indicador'!AD252="No Dato",1,IF('Imputacion de Datos Indicador'!AD252&lt;&gt;"",1,0))</f>
        <v>0</v>
      </c>
      <c r="AE251" s="135">
        <f>IF('Datos de Indicador'!AE252="No Dato",1,IF('Imputacion de Datos Indicador'!AE252&lt;&gt;"",1,0))</f>
        <v>0</v>
      </c>
      <c r="AF251" s="135">
        <f>IF('Datos de Indicador'!AF252="No Dato",1,IF('Imputacion de Datos Indicador'!AF252&lt;&gt;"",1,0))</f>
        <v>0</v>
      </c>
      <c r="AG251" s="135">
        <f>IF('Datos de Indicador'!AG252="No Dato",1,IF('Imputacion de Datos Indicador'!AG252&lt;&gt;"",1,0))</f>
        <v>0</v>
      </c>
      <c r="AH251" s="135">
        <f>IF('Datos de Indicador'!AH252="No Dato",1,IF('Imputacion de Datos Indicador'!AH252&lt;&gt;"",1,0))</f>
        <v>0</v>
      </c>
      <c r="AI251" s="135">
        <f>IF('Datos de Indicador'!AI252="No Dato",1,IF('Imputacion de Datos Indicador'!AI252&lt;&gt;"",1,0))</f>
        <v>0</v>
      </c>
      <c r="AJ251" s="135">
        <f>IF('Datos de Indicador'!AJ252="No Dato",1,IF('Imputacion de Datos Indicador'!AJ252&lt;&gt;"",1,0))</f>
        <v>0</v>
      </c>
      <c r="AK251" s="135">
        <f>IF('Datos de Indicador'!AK252="No Dato",1,IF('Imputacion de Datos Indicador'!AK252&lt;&gt;"",1,0))</f>
        <v>0</v>
      </c>
      <c r="AL251" s="135">
        <f>IF('Datos de Indicador'!AL252="No Dato",1,IF('Imputacion de Datos Indicador'!AL252&lt;&gt;"",1,0))</f>
        <v>0</v>
      </c>
      <c r="AM251" s="204">
        <f t="shared" si="6"/>
        <v>0</v>
      </c>
      <c r="AN251" s="44">
        <f t="shared" si="7"/>
        <v>0</v>
      </c>
    </row>
    <row r="252" spans="1:40" x14ac:dyDescent="0.25">
      <c r="A252" s="138" t="s">
        <v>340</v>
      </c>
      <c r="B252" s="139" t="s">
        <v>359</v>
      </c>
      <c r="C252" s="140">
        <v>1521</v>
      </c>
      <c r="D252" s="135">
        <f>IF('Datos de Indicador'!D253="No Dato",1,IF('Imputacion de Datos Indicador'!D253&lt;&gt;"",1,0))</f>
        <v>0</v>
      </c>
      <c r="E252" s="135">
        <f>IF('Datos de Indicador'!E253="No Dato",1,IF('Imputacion de Datos Indicador'!E253&lt;&gt;"",1,0))</f>
        <v>0</v>
      </c>
      <c r="F252" s="135">
        <f>IF('Datos de Indicador'!F253="No Dato",1,IF('Imputacion de Datos Indicador'!F253&lt;&gt;"",1,0))</f>
        <v>0</v>
      </c>
      <c r="G252" s="135">
        <f>IF('Datos de Indicador'!G253="No Dato",1,IF('Imputacion de Datos Indicador'!G253&lt;&gt;"",1,0))</f>
        <v>0</v>
      </c>
      <c r="H252" s="135">
        <f>IF('Datos de Indicador'!H253="No Dato",1,IF('Imputacion de Datos Indicador'!H253&lt;&gt;"",1,0))</f>
        <v>0</v>
      </c>
      <c r="I252" s="135">
        <f>IF('Datos de Indicador'!I253="No Dato",1,IF('Imputacion de Datos Indicador'!I253&lt;&gt;"",1,0))</f>
        <v>0</v>
      </c>
      <c r="J252" s="135">
        <f>IF('Datos de Indicador'!J253="No Dato",1,IF('Imputacion de Datos Indicador'!J253&lt;&gt;"",1,0))</f>
        <v>0</v>
      </c>
      <c r="K252" s="135">
        <f>IF('Datos de Indicador'!K253="No Dato",1,IF('Imputacion de Datos Indicador'!K253&lt;&gt;"",1,0))</f>
        <v>0</v>
      </c>
      <c r="L252" s="135">
        <f>IF('Datos de Indicador'!L253="No Dato",1,IF('Imputacion de Datos Indicador'!L253&lt;&gt;"",1,0))</f>
        <v>0</v>
      </c>
      <c r="M252" s="135">
        <f>IF('Datos de Indicador'!M253="No Dato",1,IF('Imputacion de Datos Indicador'!M253&lt;&gt;"",1,0))</f>
        <v>0</v>
      </c>
      <c r="N252" s="135">
        <f>IF('Datos de Indicador'!N253="No Dato",1,IF('Imputacion de Datos Indicador'!N253&lt;&gt;"",1,0))</f>
        <v>0</v>
      </c>
      <c r="O252" s="135">
        <f>IF('Datos de Indicador'!O253="No Dato",1,IF('Imputacion de Datos Indicador'!O253&lt;&gt;"",1,0))</f>
        <v>0</v>
      </c>
      <c r="P252" s="135">
        <f>IF('Datos de Indicador'!P253="No Dato",1,IF('Imputacion de Datos Indicador'!P253&lt;&gt;"",1,0))</f>
        <v>0</v>
      </c>
      <c r="Q252" s="135">
        <f>IF('Datos de Indicador'!Q253="No Dato",1,IF('Imputacion de Datos Indicador'!Q253&lt;&gt;"",1,0))</f>
        <v>1</v>
      </c>
      <c r="R252" s="135">
        <f>IF('Datos de Indicador'!R253="No Dato",1,IF('Imputacion de Datos Indicador'!R253&lt;&gt;"",1,0))</f>
        <v>0</v>
      </c>
      <c r="S252" s="135">
        <f>IF('Datos de Indicador'!S253="No Dato",1,IF('Imputacion de Datos Indicador'!S253&lt;&gt;"",1,0))</f>
        <v>0</v>
      </c>
      <c r="T252" s="135">
        <f>IF('Datos de Indicador'!T253="No Dato",1,IF('Imputacion de Datos Indicador'!T253&lt;&gt;"",1,0))</f>
        <v>0</v>
      </c>
      <c r="U252" s="135">
        <f>IF('Datos de Indicador'!U253="No Dato",1,IF('Imputacion de Datos Indicador'!U253&lt;&gt;"",1,0))</f>
        <v>0</v>
      </c>
      <c r="V252" s="135">
        <f>IF('Datos de Indicador'!V253="No Dato",1,IF('Imputacion de Datos Indicador'!V253&lt;&gt;"",1,0))</f>
        <v>0</v>
      </c>
      <c r="W252" s="135">
        <f>IF('Datos de Indicador'!W253="No Dato",1,IF('Imputacion de Datos Indicador'!W253&lt;&gt;"",1,0))</f>
        <v>0</v>
      </c>
      <c r="X252" s="135">
        <f>IF('Datos de Indicador'!X253="No Dato",1,IF('Imputacion de Datos Indicador'!X253&lt;&gt;"",1,0))</f>
        <v>0</v>
      </c>
      <c r="Y252" s="135">
        <f>IF('Datos de Indicador'!Y253="No Dato",1,IF('Imputacion de Datos Indicador'!Y253&lt;&gt;"",1,0))</f>
        <v>0</v>
      </c>
      <c r="Z252" s="135">
        <f>IF('Datos de Indicador'!Z253="No Dato",1,IF('Imputacion de Datos Indicador'!Z253&lt;&gt;"",1,0))</f>
        <v>0</v>
      </c>
      <c r="AA252" s="135">
        <f>IF('Datos de Indicador'!AA253="No Dato",1,IF('Imputacion de Datos Indicador'!AA253&lt;&gt;"",1,0))</f>
        <v>0</v>
      </c>
      <c r="AB252" s="135">
        <f>IF('Datos de Indicador'!AB253="No Dato",1,IF('Imputacion de Datos Indicador'!AB253&lt;&gt;"",1,0))</f>
        <v>0</v>
      </c>
      <c r="AC252" s="135">
        <f>IF('Datos de Indicador'!AC253="No Dato",1,IF('Imputacion de Datos Indicador'!AC253&lt;&gt;"",1,0))</f>
        <v>0</v>
      </c>
      <c r="AD252" s="135">
        <f>IF('Datos de Indicador'!AD253="No Dato",1,IF('Imputacion de Datos Indicador'!AD253&lt;&gt;"",1,0))</f>
        <v>0</v>
      </c>
      <c r="AE252" s="135">
        <f>IF('Datos de Indicador'!AE253="No Dato",1,IF('Imputacion de Datos Indicador'!AE253&lt;&gt;"",1,0))</f>
        <v>0</v>
      </c>
      <c r="AF252" s="135">
        <f>IF('Datos de Indicador'!AF253="No Dato",1,IF('Imputacion de Datos Indicador'!AF253&lt;&gt;"",1,0))</f>
        <v>0</v>
      </c>
      <c r="AG252" s="135">
        <f>IF('Datos de Indicador'!AG253="No Dato",1,IF('Imputacion de Datos Indicador'!AG253&lt;&gt;"",1,0))</f>
        <v>0</v>
      </c>
      <c r="AH252" s="135">
        <f>IF('Datos de Indicador'!AH253="No Dato",1,IF('Imputacion de Datos Indicador'!AH253&lt;&gt;"",1,0))</f>
        <v>0</v>
      </c>
      <c r="AI252" s="135">
        <f>IF('Datos de Indicador'!AI253="No Dato",1,IF('Imputacion de Datos Indicador'!AI253&lt;&gt;"",1,0))</f>
        <v>0</v>
      </c>
      <c r="AJ252" s="135">
        <f>IF('Datos de Indicador'!AJ253="No Dato",1,IF('Imputacion de Datos Indicador'!AJ253&lt;&gt;"",1,0))</f>
        <v>0</v>
      </c>
      <c r="AK252" s="135">
        <f>IF('Datos de Indicador'!AK253="No Dato",1,IF('Imputacion de Datos Indicador'!AK253&lt;&gt;"",1,0))</f>
        <v>0</v>
      </c>
      <c r="AL252" s="135">
        <f>IF('Datos de Indicador'!AL253="No Dato",1,IF('Imputacion de Datos Indicador'!AL253&lt;&gt;"",1,0))</f>
        <v>0</v>
      </c>
      <c r="AM252" s="204">
        <f t="shared" si="6"/>
        <v>1</v>
      </c>
      <c r="AN252" s="44">
        <f t="shared" si="7"/>
        <v>2.8571428571428571E-2</v>
      </c>
    </row>
    <row r="253" spans="1:40" x14ac:dyDescent="0.25">
      <c r="A253" s="138" t="s">
        <v>340</v>
      </c>
      <c r="B253" s="139" t="s">
        <v>360</v>
      </c>
      <c r="C253" s="140">
        <v>1522</v>
      </c>
      <c r="D253" s="135">
        <f>IF('Datos de Indicador'!D254="No Dato",1,IF('Imputacion de Datos Indicador'!D254&lt;&gt;"",1,0))</f>
        <v>0</v>
      </c>
      <c r="E253" s="135">
        <f>IF('Datos de Indicador'!E254="No Dato",1,IF('Imputacion de Datos Indicador'!E254&lt;&gt;"",1,0))</f>
        <v>0</v>
      </c>
      <c r="F253" s="135">
        <f>IF('Datos de Indicador'!F254="No Dato",1,IF('Imputacion de Datos Indicador'!F254&lt;&gt;"",1,0))</f>
        <v>0</v>
      </c>
      <c r="G253" s="135">
        <f>IF('Datos de Indicador'!G254="No Dato",1,IF('Imputacion de Datos Indicador'!G254&lt;&gt;"",1,0))</f>
        <v>0</v>
      </c>
      <c r="H253" s="135">
        <f>IF('Datos de Indicador'!H254="No Dato",1,IF('Imputacion de Datos Indicador'!H254&lt;&gt;"",1,0))</f>
        <v>0</v>
      </c>
      <c r="I253" s="135">
        <f>IF('Datos de Indicador'!I254="No Dato",1,IF('Imputacion de Datos Indicador'!I254&lt;&gt;"",1,0))</f>
        <v>0</v>
      </c>
      <c r="J253" s="135">
        <f>IF('Datos de Indicador'!J254="No Dato",1,IF('Imputacion de Datos Indicador'!J254&lt;&gt;"",1,0))</f>
        <v>0</v>
      </c>
      <c r="K253" s="135">
        <f>IF('Datos de Indicador'!K254="No Dato",1,IF('Imputacion de Datos Indicador'!K254&lt;&gt;"",1,0))</f>
        <v>0</v>
      </c>
      <c r="L253" s="135">
        <f>IF('Datos de Indicador'!L254="No Dato",1,IF('Imputacion de Datos Indicador'!L254&lt;&gt;"",1,0))</f>
        <v>0</v>
      </c>
      <c r="M253" s="135">
        <f>IF('Datos de Indicador'!M254="No Dato",1,IF('Imputacion de Datos Indicador'!M254&lt;&gt;"",1,0))</f>
        <v>0</v>
      </c>
      <c r="N253" s="135">
        <f>IF('Datos de Indicador'!N254="No Dato",1,IF('Imputacion de Datos Indicador'!N254&lt;&gt;"",1,0))</f>
        <v>0</v>
      </c>
      <c r="O253" s="135">
        <f>IF('Datos de Indicador'!O254="No Dato",1,IF('Imputacion de Datos Indicador'!O254&lt;&gt;"",1,0))</f>
        <v>0</v>
      </c>
      <c r="P253" s="135">
        <f>IF('Datos de Indicador'!P254="No Dato",1,IF('Imputacion de Datos Indicador'!P254&lt;&gt;"",1,0))</f>
        <v>0</v>
      </c>
      <c r="Q253" s="135">
        <f>IF('Datos de Indicador'!Q254="No Dato",1,IF('Imputacion de Datos Indicador'!Q254&lt;&gt;"",1,0))</f>
        <v>1</v>
      </c>
      <c r="R253" s="135">
        <f>IF('Datos de Indicador'!R254="No Dato",1,IF('Imputacion de Datos Indicador'!R254&lt;&gt;"",1,0))</f>
        <v>0</v>
      </c>
      <c r="S253" s="135">
        <f>IF('Datos de Indicador'!S254="No Dato",1,IF('Imputacion de Datos Indicador'!S254&lt;&gt;"",1,0))</f>
        <v>0</v>
      </c>
      <c r="T253" s="135">
        <f>IF('Datos de Indicador'!T254="No Dato",1,IF('Imputacion de Datos Indicador'!T254&lt;&gt;"",1,0))</f>
        <v>0</v>
      </c>
      <c r="U253" s="135">
        <f>IF('Datos de Indicador'!U254="No Dato",1,IF('Imputacion de Datos Indicador'!U254&lt;&gt;"",1,0))</f>
        <v>0</v>
      </c>
      <c r="V253" s="135">
        <f>IF('Datos de Indicador'!V254="No Dato",1,IF('Imputacion de Datos Indicador'!V254&lt;&gt;"",1,0))</f>
        <v>0</v>
      </c>
      <c r="W253" s="135">
        <f>IF('Datos de Indicador'!W254="No Dato",1,IF('Imputacion de Datos Indicador'!W254&lt;&gt;"",1,0))</f>
        <v>0</v>
      </c>
      <c r="X253" s="135">
        <f>IF('Datos de Indicador'!X254="No Dato",1,IF('Imputacion de Datos Indicador'!X254&lt;&gt;"",1,0))</f>
        <v>0</v>
      </c>
      <c r="Y253" s="135">
        <f>IF('Datos de Indicador'!Y254="No Dato",1,IF('Imputacion de Datos Indicador'!Y254&lt;&gt;"",1,0))</f>
        <v>0</v>
      </c>
      <c r="Z253" s="135">
        <f>IF('Datos de Indicador'!Z254="No Dato",1,IF('Imputacion de Datos Indicador'!Z254&lt;&gt;"",1,0))</f>
        <v>0</v>
      </c>
      <c r="AA253" s="135">
        <f>IF('Datos de Indicador'!AA254="No Dato",1,IF('Imputacion de Datos Indicador'!AA254&lt;&gt;"",1,0))</f>
        <v>0</v>
      </c>
      <c r="AB253" s="135">
        <f>IF('Datos de Indicador'!AB254="No Dato",1,IF('Imputacion de Datos Indicador'!AB254&lt;&gt;"",1,0))</f>
        <v>0</v>
      </c>
      <c r="AC253" s="135">
        <f>IF('Datos de Indicador'!AC254="No Dato",1,IF('Imputacion de Datos Indicador'!AC254&lt;&gt;"",1,0))</f>
        <v>0</v>
      </c>
      <c r="AD253" s="135">
        <f>IF('Datos de Indicador'!AD254="No Dato",1,IF('Imputacion de Datos Indicador'!AD254&lt;&gt;"",1,0))</f>
        <v>0</v>
      </c>
      <c r="AE253" s="135">
        <f>IF('Datos de Indicador'!AE254="No Dato",1,IF('Imputacion de Datos Indicador'!AE254&lt;&gt;"",1,0))</f>
        <v>0</v>
      </c>
      <c r="AF253" s="135">
        <f>IF('Datos de Indicador'!AF254="No Dato",1,IF('Imputacion de Datos Indicador'!AF254&lt;&gt;"",1,0))</f>
        <v>0</v>
      </c>
      <c r="AG253" s="135">
        <f>IF('Datos de Indicador'!AG254="No Dato",1,IF('Imputacion de Datos Indicador'!AG254&lt;&gt;"",1,0))</f>
        <v>0</v>
      </c>
      <c r="AH253" s="135">
        <f>IF('Datos de Indicador'!AH254="No Dato",1,IF('Imputacion de Datos Indicador'!AH254&lt;&gt;"",1,0))</f>
        <v>0</v>
      </c>
      <c r="AI253" s="135">
        <f>IF('Datos de Indicador'!AI254="No Dato",1,IF('Imputacion de Datos Indicador'!AI254&lt;&gt;"",1,0))</f>
        <v>0</v>
      </c>
      <c r="AJ253" s="135">
        <f>IF('Datos de Indicador'!AJ254="No Dato",1,IF('Imputacion de Datos Indicador'!AJ254&lt;&gt;"",1,0))</f>
        <v>0</v>
      </c>
      <c r="AK253" s="135">
        <f>IF('Datos de Indicador'!AK254="No Dato",1,IF('Imputacion de Datos Indicador'!AK254&lt;&gt;"",1,0))</f>
        <v>0</v>
      </c>
      <c r="AL253" s="135">
        <f>IF('Datos de Indicador'!AL254="No Dato",1,IF('Imputacion de Datos Indicador'!AL254&lt;&gt;"",1,0))</f>
        <v>0</v>
      </c>
      <c r="AM253" s="204">
        <f t="shared" si="6"/>
        <v>1</v>
      </c>
      <c r="AN253" s="44">
        <f t="shared" si="7"/>
        <v>2.8571428571428571E-2</v>
      </c>
    </row>
    <row r="254" spans="1:40" x14ac:dyDescent="0.25">
      <c r="A254" s="138" t="s">
        <v>340</v>
      </c>
      <c r="B254" s="139" t="s">
        <v>361</v>
      </c>
      <c r="C254" s="140">
        <v>1523</v>
      </c>
      <c r="D254" s="135">
        <f>IF('Datos de Indicador'!D255="No Dato",1,IF('Imputacion de Datos Indicador'!D255&lt;&gt;"",1,0))</f>
        <v>0</v>
      </c>
      <c r="E254" s="135">
        <f>IF('Datos de Indicador'!E255="No Dato",1,IF('Imputacion de Datos Indicador'!E255&lt;&gt;"",1,0))</f>
        <v>0</v>
      </c>
      <c r="F254" s="135">
        <f>IF('Datos de Indicador'!F255="No Dato",1,IF('Imputacion de Datos Indicador'!F255&lt;&gt;"",1,0))</f>
        <v>0</v>
      </c>
      <c r="G254" s="135">
        <f>IF('Datos de Indicador'!G255="No Dato",1,IF('Imputacion de Datos Indicador'!G255&lt;&gt;"",1,0))</f>
        <v>0</v>
      </c>
      <c r="H254" s="135">
        <f>IF('Datos de Indicador'!H255="No Dato",1,IF('Imputacion de Datos Indicador'!H255&lt;&gt;"",1,0))</f>
        <v>0</v>
      </c>
      <c r="I254" s="135">
        <f>IF('Datos de Indicador'!I255="No Dato",1,IF('Imputacion de Datos Indicador'!I255&lt;&gt;"",1,0))</f>
        <v>0</v>
      </c>
      <c r="J254" s="135">
        <f>IF('Datos de Indicador'!J255="No Dato",1,IF('Imputacion de Datos Indicador'!J255&lt;&gt;"",1,0))</f>
        <v>0</v>
      </c>
      <c r="K254" s="135">
        <f>IF('Datos de Indicador'!K255="No Dato",1,IF('Imputacion de Datos Indicador'!K255&lt;&gt;"",1,0))</f>
        <v>0</v>
      </c>
      <c r="L254" s="135">
        <f>IF('Datos de Indicador'!L255="No Dato",1,IF('Imputacion de Datos Indicador'!L255&lt;&gt;"",1,0))</f>
        <v>0</v>
      </c>
      <c r="M254" s="135">
        <f>IF('Datos de Indicador'!M255="No Dato",1,IF('Imputacion de Datos Indicador'!M255&lt;&gt;"",1,0))</f>
        <v>0</v>
      </c>
      <c r="N254" s="135">
        <f>IF('Datos de Indicador'!N255="No Dato",1,IF('Imputacion de Datos Indicador'!N255&lt;&gt;"",1,0))</f>
        <v>0</v>
      </c>
      <c r="O254" s="135">
        <f>IF('Datos de Indicador'!O255="No Dato",1,IF('Imputacion de Datos Indicador'!O255&lt;&gt;"",1,0))</f>
        <v>0</v>
      </c>
      <c r="P254" s="135">
        <f>IF('Datos de Indicador'!P255="No Dato",1,IF('Imputacion de Datos Indicador'!P255&lt;&gt;"",1,0))</f>
        <v>0</v>
      </c>
      <c r="Q254" s="135">
        <f>IF('Datos de Indicador'!Q255="No Dato",1,IF('Imputacion de Datos Indicador'!Q255&lt;&gt;"",1,0))</f>
        <v>0</v>
      </c>
      <c r="R254" s="135">
        <f>IF('Datos de Indicador'!R255="No Dato",1,IF('Imputacion de Datos Indicador'!R255&lt;&gt;"",1,0))</f>
        <v>0</v>
      </c>
      <c r="S254" s="135">
        <f>IF('Datos de Indicador'!S255="No Dato",1,IF('Imputacion de Datos Indicador'!S255&lt;&gt;"",1,0))</f>
        <v>0</v>
      </c>
      <c r="T254" s="135">
        <f>IF('Datos de Indicador'!T255="No Dato",1,IF('Imputacion de Datos Indicador'!T255&lt;&gt;"",1,0))</f>
        <v>0</v>
      </c>
      <c r="U254" s="135">
        <f>IF('Datos de Indicador'!U255="No Dato",1,IF('Imputacion de Datos Indicador'!U255&lt;&gt;"",1,0))</f>
        <v>0</v>
      </c>
      <c r="V254" s="135">
        <f>IF('Datos de Indicador'!V255="No Dato",1,IF('Imputacion de Datos Indicador'!V255&lt;&gt;"",1,0))</f>
        <v>0</v>
      </c>
      <c r="W254" s="135">
        <f>IF('Datos de Indicador'!W255="No Dato",1,IF('Imputacion de Datos Indicador'!W255&lt;&gt;"",1,0))</f>
        <v>0</v>
      </c>
      <c r="X254" s="135">
        <f>IF('Datos de Indicador'!X255="No Dato",1,IF('Imputacion de Datos Indicador'!X255&lt;&gt;"",1,0))</f>
        <v>0</v>
      </c>
      <c r="Y254" s="135">
        <f>IF('Datos de Indicador'!Y255="No Dato",1,IF('Imputacion de Datos Indicador'!Y255&lt;&gt;"",1,0))</f>
        <v>0</v>
      </c>
      <c r="Z254" s="135">
        <f>IF('Datos de Indicador'!Z255="No Dato",1,IF('Imputacion de Datos Indicador'!Z255&lt;&gt;"",1,0))</f>
        <v>0</v>
      </c>
      <c r="AA254" s="135">
        <f>IF('Datos de Indicador'!AA255="No Dato",1,IF('Imputacion de Datos Indicador'!AA255&lt;&gt;"",1,0))</f>
        <v>0</v>
      </c>
      <c r="AB254" s="135">
        <f>IF('Datos de Indicador'!AB255="No Dato",1,IF('Imputacion de Datos Indicador'!AB255&lt;&gt;"",1,0))</f>
        <v>0</v>
      </c>
      <c r="AC254" s="135">
        <f>IF('Datos de Indicador'!AC255="No Dato",1,IF('Imputacion de Datos Indicador'!AC255&lt;&gt;"",1,0))</f>
        <v>0</v>
      </c>
      <c r="AD254" s="135">
        <f>IF('Datos de Indicador'!AD255="No Dato",1,IF('Imputacion de Datos Indicador'!AD255&lt;&gt;"",1,0))</f>
        <v>0</v>
      </c>
      <c r="AE254" s="135">
        <f>IF('Datos de Indicador'!AE255="No Dato",1,IF('Imputacion de Datos Indicador'!AE255&lt;&gt;"",1,0))</f>
        <v>0</v>
      </c>
      <c r="AF254" s="135">
        <f>IF('Datos de Indicador'!AF255="No Dato",1,IF('Imputacion de Datos Indicador'!AF255&lt;&gt;"",1,0))</f>
        <v>0</v>
      </c>
      <c r="AG254" s="135">
        <f>IF('Datos de Indicador'!AG255="No Dato",1,IF('Imputacion de Datos Indicador'!AG255&lt;&gt;"",1,0))</f>
        <v>0</v>
      </c>
      <c r="AH254" s="135">
        <f>IF('Datos de Indicador'!AH255="No Dato",1,IF('Imputacion de Datos Indicador'!AH255&lt;&gt;"",1,0))</f>
        <v>0</v>
      </c>
      <c r="AI254" s="135">
        <f>IF('Datos de Indicador'!AI255="No Dato",1,IF('Imputacion de Datos Indicador'!AI255&lt;&gt;"",1,0))</f>
        <v>0</v>
      </c>
      <c r="AJ254" s="135">
        <f>IF('Datos de Indicador'!AJ255="No Dato",1,IF('Imputacion de Datos Indicador'!AJ255&lt;&gt;"",1,0))</f>
        <v>0</v>
      </c>
      <c r="AK254" s="135">
        <f>IF('Datos de Indicador'!AK255="No Dato",1,IF('Imputacion de Datos Indicador'!AK255&lt;&gt;"",1,0))</f>
        <v>0</v>
      </c>
      <c r="AL254" s="135">
        <f>IF('Datos de Indicador'!AL255="No Dato",1,IF('Imputacion de Datos Indicador'!AL255&lt;&gt;"",1,0))</f>
        <v>0</v>
      </c>
      <c r="AM254" s="204">
        <f t="shared" si="6"/>
        <v>0</v>
      </c>
      <c r="AN254" s="44">
        <f t="shared" si="7"/>
        <v>0</v>
      </c>
    </row>
    <row r="255" spans="1:40" x14ac:dyDescent="0.25">
      <c r="A255" s="138" t="s">
        <v>362</v>
      </c>
      <c r="B255" s="139" t="s">
        <v>363</v>
      </c>
      <c r="C255" s="140">
        <v>1601</v>
      </c>
      <c r="D255" s="135">
        <f>IF('Datos de Indicador'!D256="No Dato",1,IF('Imputacion de Datos Indicador'!D256&lt;&gt;"",1,0))</f>
        <v>0</v>
      </c>
      <c r="E255" s="135">
        <f>IF('Datos de Indicador'!E256="No Dato",1,IF('Imputacion de Datos Indicador'!E256&lt;&gt;"",1,0))</f>
        <v>0</v>
      </c>
      <c r="F255" s="135">
        <f>IF('Datos de Indicador'!F256="No Dato",1,IF('Imputacion de Datos Indicador'!F256&lt;&gt;"",1,0))</f>
        <v>0</v>
      </c>
      <c r="G255" s="135">
        <f>IF('Datos de Indicador'!G256="No Dato",1,IF('Imputacion de Datos Indicador'!G256&lt;&gt;"",1,0))</f>
        <v>0</v>
      </c>
      <c r="H255" s="135">
        <f>IF('Datos de Indicador'!H256="No Dato",1,IF('Imputacion de Datos Indicador'!H256&lt;&gt;"",1,0))</f>
        <v>0</v>
      </c>
      <c r="I255" s="135">
        <f>IF('Datos de Indicador'!I256="No Dato",1,IF('Imputacion de Datos Indicador'!I256&lt;&gt;"",1,0))</f>
        <v>0</v>
      </c>
      <c r="J255" s="135">
        <f>IF('Datos de Indicador'!J256="No Dato",1,IF('Imputacion de Datos Indicador'!J256&lt;&gt;"",1,0))</f>
        <v>0</v>
      </c>
      <c r="K255" s="135">
        <f>IF('Datos de Indicador'!K256="No Dato",1,IF('Imputacion de Datos Indicador'!K256&lt;&gt;"",1,0))</f>
        <v>0</v>
      </c>
      <c r="L255" s="135">
        <f>IF('Datos de Indicador'!L256="No Dato",1,IF('Imputacion de Datos Indicador'!L256&lt;&gt;"",1,0))</f>
        <v>0</v>
      </c>
      <c r="M255" s="135">
        <f>IF('Datos de Indicador'!M256="No Dato",1,IF('Imputacion de Datos Indicador'!M256&lt;&gt;"",1,0))</f>
        <v>0</v>
      </c>
      <c r="N255" s="135">
        <f>IF('Datos de Indicador'!N256="No Dato",1,IF('Imputacion de Datos Indicador'!N256&lt;&gt;"",1,0))</f>
        <v>0</v>
      </c>
      <c r="O255" s="135">
        <f>IF('Datos de Indicador'!O256="No Dato",1,IF('Imputacion de Datos Indicador'!O256&lt;&gt;"",1,0))</f>
        <v>0</v>
      </c>
      <c r="P255" s="135">
        <f>IF('Datos de Indicador'!P256="No Dato",1,IF('Imputacion de Datos Indicador'!P256&lt;&gt;"",1,0))</f>
        <v>0</v>
      </c>
      <c r="Q255" s="135">
        <f>IF('Datos de Indicador'!Q256="No Dato",1,IF('Imputacion de Datos Indicador'!Q256&lt;&gt;"",1,0))</f>
        <v>0</v>
      </c>
      <c r="R255" s="135">
        <f>IF('Datos de Indicador'!R256="No Dato",1,IF('Imputacion de Datos Indicador'!R256&lt;&gt;"",1,0))</f>
        <v>0</v>
      </c>
      <c r="S255" s="135">
        <f>IF('Datos de Indicador'!S256="No Dato",1,IF('Imputacion de Datos Indicador'!S256&lt;&gt;"",1,0))</f>
        <v>0</v>
      </c>
      <c r="T255" s="135">
        <f>IF('Datos de Indicador'!T256="No Dato",1,IF('Imputacion de Datos Indicador'!T256&lt;&gt;"",1,0))</f>
        <v>0</v>
      </c>
      <c r="U255" s="135">
        <f>IF('Datos de Indicador'!U256="No Dato",1,IF('Imputacion de Datos Indicador'!U256&lt;&gt;"",1,0))</f>
        <v>0</v>
      </c>
      <c r="V255" s="135">
        <f>IF('Datos de Indicador'!V256="No Dato",1,IF('Imputacion de Datos Indicador'!V256&lt;&gt;"",1,0))</f>
        <v>0</v>
      </c>
      <c r="W255" s="135">
        <f>IF('Datos de Indicador'!W256="No Dato",1,IF('Imputacion de Datos Indicador'!W256&lt;&gt;"",1,0))</f>
        <v>0</v>
      </c>
      <c r="X255" s="135">
        <f>IF('Datos de Indicador'!X256="No Dato",1,IF('Imputacion de Datos Indicador'!X256&lt;&gt;"",1,0))</f>
        <v>0</v>
      </c>
      <c r="Y255" s="135">
        <f>IF('Datos de Indicador'!Y256="No Dato",1,IF('Imputacion de Datos Indicador'!Y256&lt;&gt;"",1,0))</f>
        <v>0</v>
      </c>
      <c r="Z255" s="135">
        <f>IF('Datos de Indicador'!Z256="No Dato",1,IF('Imputacion de Datos Indicador'!Z256&lt;&gt;"",1,0))</f>
        <v>0</v>
      </c>
      <c r="AA255" s="135">
        <f>IF('Datos de Indicador'!AA256="No Dato",1,IF('Imputacion de Datos Indicador'!AA256&lt;&gt;"",1,0))</f>
        <v>0</v>
      </c>
      <c r="AB255" s="135">
        <f>IF('Datos de Indicador'!AB256="No Dato",1,IF('Imputacion de Datos Indicador'!AB256&lt;&gt;"",1,0))</f>
        <v>0</v>
      </c>
      <c r="AC255" s="135">
        <f>IF('Datos de Indicador'!AC256="No Dato",1,IF('Imputacion de Datos Indicador'!AC256&lt;&gt;"",1,0))</f>
        <v>0</v>
      </c>
      <c r="AD255" s="135">
        <f>IF('Datos de Indicador'!AD256="No Dato",1,IF('Imputacion de Datos Indicador'!AD256&lt;&gt;"",1,0))</f>
        <v>0</v>
      </c>
      <c r="AE255" s="135">
        <f>IF('Datos de Indicador'!AE256="No Dato",1,IF('Imputacion de Datos Indicador'!AE256&lt;&gt;"",1,0))</f>
        <v>0</v>
      </c>
      <c r="AF255" s="135">
        <f>IF('Datos de Indicador'!AF256="No Dato",1,IF('Imputacion de Datos Indicador'!AF256&lt;&gt;"",1,0))</f>
        <v>0</v>
      </c>
      <c r="AG255" s="135">
        <f>IF('Datos de Indicador'!AG256="No Dato",1,IF('Imputacion de Datos Indicador'!AG256&lt;&gt;"",1,0))</f>
        <v>0</v>
      </c>
      <c r="AH255" s="135">
        <f>IF('Datos de Indicador'!AH256="No Dato",1,IF('Imputacion de Datos Indicador'!AH256&lt;&gt;"",1,0))</f>
        <v>0</v>
      </c>
      <c r="AI255" s="135">
        <f>IF('Datos de Indicador'!AI256="No Dato",1,IF('Imputacion de Datos Indicador'!AI256&lt;&gt;"",1,0))</f>
        <v>0</v>
      </c>
      <c r="AJ255" s="135">
        <f>IF('Datos de Indicador'!AJ256="No Dato",1,IF('Imputacion de Datos Indicador'!AJ256&lt;&gt;"",1,0))</f>
        <v>0</v>
      </c>
      <c r="AK255" s="135">
        <f>IF('Datos de Indicador'!AK256="No Dato",1,IF('Imputacion de Datos Indicador'!AK256&lt;&gt;"",1,0))</f>
        <v>0</v>
      </c>
      <c r="AL255" s="135">
        <f>IF('Datos de Indicador'!AL256="No Dato",1,IF('Imputacion de Datos Indicador'!AL256&lt;&gt;"",1,0))</f>
        <v>0</v>
      </c>
      <c r="AM255" s="204">
        <f t="shared" si="6"/>
        <v>0</v>
      </c>
      <c r="AN255" s="44">
        <f t="shared" si="7"/>
        <v>0</v>
      </c>
    </row>
    <row r="256" spans="1:40" x14ac:dyDescent="0.25">
      <c r="A256" s="138" t="s">
        <v>362</v>
      </c>
      <c r="B256" s="139" t="s">
        <v>364</v>
      </c>
      <c r="C256" s="140">
        <v>1602</v>
      </c>
      <c r="D256" s="135">
        <f>IF('Datos de Indicador'!D257="No Dato",1,IF('Imputacion de Datos Indicador'!D257&lt;&gt;"",1,0))</f>
        <v>0</v>
      </c>
      <c r="E256" s="135">
        <f>IF('Datos de Indicador'!E257="No Dato",1,IF('Imputacion de Datos Indicador'!E257&lt;&gt;"",1,0))</f>
        <v>0</v>
      </c>
      <c r="F256" s="135">
        <f>IF('Datos de Indicador'!F257="No Dato",1,IF('Imputacion de Datos Indicador'!F257&lt;&gt;"",1,0))</f>
        <v>0</v>
      </c>
      <c r="G256" s="135">
        <f>IF('Datos de Indicador'!G257="No Dato",1,IF('Imputacion de Datos Indicador'!G257&lt;&gt;"",1,0))</f>
        <v>0</v>
      </c>
      <c r="H256" s="135">
        <f>IF('Datos de Indicador'!H257="No Dato",1,IF('Imputacion de Datos Indicador'!H257&lt;&gt;"",1,0))</f>
        <v>0</v>
      </c>
      <c r="I256" s="135">
        <f>IF('Datos de Indicador'!I257="No Dato",1,IF('Imputacion de Datos Indicador'!I257&lt;&gt;"",1,0))</f>
        <v>0</v>
      </c>
      <c r="J256" s="135">
        <f>IF('Datos de Indicador'!J257="No Dato",1,IF('Imputacion de Datos Indicador'!J257&lt;&gt;"",1,0))</f>
        <v>0</v>
      </c>
      <c r="K256" s="135">
        <f>IF('Datos de Indicador'!K257="No Dato",1,IF('Imputacion de Datos Indicador'!K257&lt;&gt;"",1,0))</f>
        <v>0</v>
      </c>
      <c r="L256" s="135">
        <f>IF('Datos de Indicador'!L257="No Dato",1,IF('Imputacion de Datos Indicador'!L257&lt;&gt;"",1,0))</f>
        <v>0</v>
      </c>
      <c r="M256" s="135">
        <f>IF('Datos de Indicador'!M257="No Dato",1,IF('Imputacion de Datos Indicador'!M257&lt;&gt;"",1,0))</f>
        <v>0</v>
      </c>
      <c r="N256" s="135">
        <f>IF('Datos de Indicador'!N257="No Dato",1,IF('Imputacion de Datos Indicador'!N257&lt;&gt;"",1,0))</f>
        <v>0</v>
      </c>
      <c r="O256" s="135">
        <f>IF('Datos de Indicador'!O257="No Dato",1,IF('Imputacion de Datos Indicador'!O257&lt;&gt;"",1,0))</f>
        <v>0</v>
      </c>
      <c r="P256" s="135">
        <f>IF('Datos de Indicador'!P257="No Dato",1,IF('Imputacion de Datos Indicador'!P257&lt;&gt;"",1,0))</f>
        <v>0</v>
      </c>
      <c r="Q256" s="135">
        <f>IF('Datos de Indicador'!Q257="No Dato",1,IF('Imputacion de Datos Indicador'!Q257&lt;&gt;"",1,0))</f>
        <v>0</v>
      </c>
      <c r="R256" s="135">
        <f>IF('Datos de Indicador'!R257="No Dato",1,IF('Imputacion de Datos Indicador'!R257&lt;&gt;"",1,0))</f>
        <v>0</v>
      </c>
      <c r="S256" s="135">
        <f>IF('Datos de Indicador'!S257="No Dato",1,IF('Imputacion de Datos Indicador'!S257&lt;&gt;"",1,0))</f>
        <v>0</v>
      </c>
      <c r="T256" s="135">
        <f>IF('Datos de Indicador'!T257="No Dato",1,IF('Imputacion de Datos Indicador'!T257&lt;&gt;"",1,0))</f>
        <v>0</v>
      </c>
      <c r="U256" s="135">
        <f>IF('Datos de Indicador'!U257="No Dato",1,IF('Imputacion de Datos Indicador'!U257&lt;&gt;"",1,0))</f>
        <v>0</v>
      </c>
      <c r="V256" s="135">
        <f>IF('Datos de Indicador'!V257="No Dato",1,IF('Imputacion de Datos Indicador'!V257&lt;&gt;"",1,0))</f>
        <v>0</v>
      </c>
      <c r="W256" s="135">
        <f>IF('Datos de Indicador'!W257="No Dato",1,IF('Imputacion de Datos Indicador'!W257&lt;&gt;"",1,0))</f>
        <v>0</v>
      </c>
      <c r="X256" s="135">
        <f>IF('Datos de Indicador'!X257="No Dato",1,IF('Imputacion de Datos Indicador'!X257&lt;&gt;"",1,0))</f>
        <v>0</v>
      </c>
      <c r="Y256" s="135">
        <f>IF('Datos de Indicador'!Y257="No Dato",1,IF('Imputacion de Datos Indicador'!Y257&lt;&gt;"",1,0))</f>
        <v>0</v>
      </c>
      <c r="Z256" s="135">
        <f>IF('Datos de Indicador'!Z257="No Dato",1,IF('Imputacion de Datos Indicador'!Z257&lt;&gt;"",1,0))</f>
        <v>0</v>
      </c>
      <c r="AA256" s="135">
        <f>IF('Datos de Indicador'!AA257="No Dato",1,IF('Imputacion de Datos Indicador'!AA257&lt;&gt;"",1,0))</f>
        <v>0</v>
      </c>
      <c r="AB256" s="135">
        <f>IF('Datos de Indicador'!AB257="No Dato",1,IF('Imputacion de Datos Indicador'!AB257&lt;&gt;"",1,0))</f>
        <v>0</v>
      </c>
      <c r="AC256" s="135">
        <f>IF('Datos de Indicador'!AC257="No Dato",1,IF('Imputacion de Datos Indicador'!AC257&lt;&gt;"",1,0))</f>
        <v>0</v>
      </c>
      <c r="AD256" s="135">
        <f>IF('Datos de Indicador'!AD257="No Dato",1,IF('Imputacion de Datos Indicador'!AD257&lt;&gt;"",1,0))</f>
        <v>0</v>
      </c>
      <c r="AE256" s="135">
        <f>IF('Datos de Indicador'!AE257="No Dato",1,IF('Imputacion de Datos Indicador'!AE257&lt;&gt;"",1,0))</f>
        <v>0</v>
      </c>
      <c r="AF256" s="135">
        <f>IF('Datos de Indicador'!AF257="No Dato",1,IF('Imputacion de Datos Indicador'!AF257&lt;&gt;"",1,0))</f>
        <v>0</v>
      </c>
      <c r="AG256" s="135">
        <f>IF('Datos de Indicador'!AG257="No Dato",1,IF('Imputacion de Datos Indicador'!AG257&lt;&gt;"",1,0))</f>
        <v>0</v>
      </c>
      <c r="AH256" s="135">
        <f>IF('Datos de Indicador'!AH257="No Dato",1,IF('Imputacion de Datos Indicador'!AH257&lt;&gt;"",1,0))</f>
        <v>0</v>
      </c>
      <c r="AI256" s="135">
        <f>IF('Datos de Indicador'!AI257="No Dato",1,IF('Imputacion de Datos Indicador'!AI257&lt;&gt;"",1,0))</f>
        <v>0</v>
      </c>
      <c r="AJ256" s="135">
        <f>IF('Datos de Indicador'!AJ257="No Dato",1,IF('Imputacion de Datos Indicador'!AJ257&lt;&gt;"",1,0))</f>
        <v>0</v>
      </c>
      <c r="AK256" s="135">
        <f>IF('Datos de Indicador'!AK257="No Dato",1,IF('Imputacion de Datos Indicador'!AK257&lt;&gt;"",1,0))</f>
        <v>0</v>
      </c>
      <c r="AL256" s="135">
        <f>IF('Datos de Indicador'!AL257="No Dato",1,IF('Imputacion de Datos Indicador'!AL257&lt;&gt;"",1,0))</f>
        <v>0</v>
      </c>
      <c r="AM256" s="204">
        <f t="shared" si="6"/>
        <v>0</v>
      </c>
      <c r="AN256" s="44">
        <f t="shared" si="7"/>
        <v>0</v>
      </c>
    </row>
    <row r="257" spans="1:40" x14ac:dyDescent="0.25">
      <c r="A257" s="138" t="s">
        <v>362</v>
      </c>
      <c r="B257" s="139" t="s">
        <v>365</v>
      </c>
      <c r="C257" s="140">
        <v>1603</v>
      </c>
      <c r="D257" s="135">
        <f>IF('Datos de Indicador'!D258="No Dato",1,IF('Imputacion de Datos Indicador'!D258&lt;&gt;"",1,0))</f>
        <v>0</v>
      </c>
      <c r="E257" s="135">
        <f>IF('Datos de Indicador'!E258="No Dato",1,IF('Imputacion de Datos Indicador'!E258&lt;&gt;"",1,0))</f>
        <v>0</v>
      </c>
      <c r="F257" s="135">
        <f>IF('Datos de Indicador'!F258="No Dato",1,IF('Imputacion de Datos Indicador'!F258&lt;&gt;"",1,0))</f>
        <v>0</v>
      </c>
      <c r="G257" s="135">
        <f>IF('Datos de Indicador'!G258="No Dato",1,IF('Imputacion de Datos Indicador'!G258&lt;&gt;"",1,0))</f>
        <v>0</v>
      </c>
      <c r="H257" s="135">
        <f>IF('Datos de Indicador'!H258="No Dato",1,IF('Imputacion de Datos Indicador'!H258&lt;&gt;"",1,0))</f>
        <v>0</v>
      </c>
      <c r="I257" s="135">
        <f>IF('Datos de Indicador'!I258="No Dato",1,IF('Imputacion de Datos Indicador'!I258&lt;&gt;"",1,0))</f>
        <v>0</v>
      </c>
      <c r="J257" s="135">
        <f>IF('Datos de Indicador'!J258="No Dato",1,IF('Imputacion de Datos Indicador'!J258&lt;&gt;"",1,0))</f>
        <v>0</v>
      </c>
      <c r="K257" s="135">
        <f>IF('Datos de Indicador'!K258="No Dato",1,IF('Imputacion de Datos Indicador'!K258&lt;&gt;"",1,0))</f>
        <v>0</v>
      </c>
      <c r="L257" s="135">
        <f>IF('Datos de Indicador'!L258="No Dato",1,IF('Imputacion de Datos Indicador'!L258&lt;&gt;"",1,0))</f>
        <v>0</v>
      </c>
      <c r="M257" s="135">
        <f>IF('Datos de Indicador'!M258="No Dato",1,IF('Imputacion de Datos Indicador'!M258&lt;&gt;"",1,0))</f>
        <v>0</v>
      </c>
      <c r="N257" s="135">
        <f>IF('Datos de Indicador'!N258="No Dato",1,IF('Imputacion de Datos Indicador'!N258&lt;&gt;"",1,0))</f>
        <v>0</v>
      </c>
      <c r="O257" s="135">
        <f>IF('Datos de Indicador'!O258="No Dato",1,IF('Imputacion de Datos Indicador'!O258&lt;&gt;"",1,0))</f>
        <v>0</v>
      </c>
      <c r="P257" s="135">
        <f>IF('Datos de Indicador'!P258="No Dato",1,IF('Imputacion de Datos Indicador'!P258&lt;&gt;"",1,0))</f>
        <v>0</v>
      </c>
      <c r="Q257" s="135">
        <f>IF('Datos de Indicador'!Q258="No Dato",1,IF('Imputacion de Datos Indicador'!Q258&lt;&gt;"",1,0))</f>
        <v>0</v>
      </c>
      <c r="R257" s="135">
        <f>IF('Datos de Indicador'!R258="No Dato",1,IF('Imputacion de Datos Indicador'!R258&lt;&gt;"",1,0))</f>
        <v>0</v>
      </c>
      <c r="S257" s="135">
        <f>IF('Datos de Indicador'!S258="No Dato",1,IF('Imputacion de Datos Indicador'!S258&lt;&gt;"",1,0))</f>
        <v>0</v>
      </c>
      <c r="T257" s="135">
        <f>IF('Datos de Indicador'!T258="No Dato",1,IF('Imputacion de Datos Indicador'!T258&lt;&gt;"",1,0))</f>
        <v>0</v>
      </c>
      <c r="U257" s="135">
        <f>IF('Datos de Indicador'!U258="No Dato",1,IF('Imputacion de Datos Indicador'!U258&lt;&gt;"",1,0))</f>
        <v>0</v>
      </c>
      <c r="V257" s="135">
        <f>IF('Datos de Indicador'!V258="No Dato",1,IF('Imputacion de Datos Indicador'!V258&lt;&gt;"",1,0))</f>
        <v>0</v>
      </c>
      <c r="W257" s="135">
        <f>IF('Datos de Indicador'!W258="No Dato",1,IF('Imputacion de Datos Indicador'!W258&lt;&gt;"",1,0))</f>
        <v>0</v>
      </c>
      <c r="X257" s="135">
        <f>IF('Datos de Indicador'!X258="No Dato",1,IF('Imputacion de Datos Indicador'!X258&lt;&gt;"",1,0))</f>
        <v>0</v>
      </c>
      <c r="Y257" s="135">
        <f>IF('Datos de Indicador'!Y258="No Dato",1,IF('Imputacion de Datos Indicador'!Y258&lt;&gt;"",1,0))</f>
        <v>0</v>
      </c>
      <c r="Z257" s="135">
        <f>IF('Datos de Indicador'!Z258="No Dato",1,IF('Imputacion de Datos Indicador'!Z258&lt;&gt;"",1,0))</f>
        <v>0</v>
      </c>
      <c r="AA257" s="135">
        <f>IF('Datos de Indicador'!AA258="No Dato",1,IF('Imputacion de Datos Indicador'!AA258&lt;&gt;"",1,0))</f>
        <v>0</v>
      </c>
      <c r="AB257" s="135">
        <f>IF('Datos de Indicador'!AB258="No Dato",1,IF('Imputacion de Datos Indicador'!AB258&lt;&gt;"",1,0))</f>
        <v>0</v>
      </c>
      <c r="AC257" s="135">
        <f>IF('Datos de Indicador'!AC258="No Dato",1,IF('Imputacion de Datos Indicador'!AC258&lt;&gt;"",1,0))</f>
        <v>0</v>
      </c>
      <c r="AD257" s="135">
        <f>IF('Datos de Indicador'!AD258="No Dato",1,IF('Imputacion de Datos Indicador'!AD258&lt;&gt;"",1,0))</f>
        <v>0</v>
      </c>
      <c r="AE257" s="135">
        <f>IF('Datos de Indicador'!AE258="No Dato",1,IF('Imputacion de Datos Indicador'!AE258&lt;&gt;"",1,0))</f>
        <v>0</v>
      </c>
      <c r="AF257" s="135">
        <f>IF('Datos de Indicador'!AF258="No Dato",1,IF('Imputacion de Datos Indicador'!AF258&lt;&gt;"",1,0))</f>
        <v>0</v>
      </c>
      <c r="AG257" s="135">
        <f>IF('Datos de Indicador'!AG258="No Dato",1,IF('Imputacion de Datos Indicador'!AG258&lt;&gt;"",1,0))</f>
        <v>0</v>
      </c>
      <c r="AH257" s="135">
        <f>IF('Datos de Indicador'!AH258="No Dato",1,IF('Imputacion de Datos Indicador'!AH258&lt;&gt;"",1,0))</f>
        <v>0</v>
      </c>
      <c r="AI257" s="135">
        <f>IF('Datos de Indicador'!AI258="No Dato",1,IF('Imputacion de Datos Indicador'!AI258&lt;&gt;"",1,0))</f>
        <v>0</v>
      </c>
      <c r="AJ257" s="135">
        <f>IF('Datos de Indicador'!AJ258="No Dato",1,IF('Imputacion de Datos Indicador'!AJ258&lt;&gt;"",1,0))</f>
        <v>0</v>
      </c>
      <c r="AK257" s="135">
        <f>IF('Datos de Indicador'!AK258="No Dato",1,IF('Imputacion de Datos Indicador'!AK258&lt;&gt;"",1,0))</f>
        <v>0</v>
      </c>
      <c r="AL257" s="135">
        <f>IF('Datos de Indicador'!AL258="No Dato",1,IF('Imputacion de Datos Indicador'!AL258&lt;&gt;"",1,0))</f>
        <v>0</v>
      </c>
      <c r="AM257" s="204">
        <f t="shared" si="6"/>
        <v>0</v>
      </c>
      <c r="AN257" s="44">
        <f t="shared" si="7"/>
        <v>0</v>
      </c>
    </row>
    <row r="258" spans="1:40" x14ac:dyDescent="0.25">
      <c r="A258" s="138" t="s">
        <v>362</v>
      </c>
      <c r="B258" s="139" t="s">
        <v>366</v>
      </c>
      <c r="C258" s="140">
        <v>1604</v>
      </c>
      <c r="D258" s="135">
        <f>IF('Datos de Indicador'!D259="No Dato",1,IF('Imputacion de Datos Indicador'!D259&lt;&gt;"",1,0))</f>
        <v>0</v>
      </c>
      <c r="E258" s="135">
        <f>IF('Datos de Indicador'!E259="No Dato",1,IF('Imputacion de Datos Indicador'!E259&lt;&gt;"",1,0))</f>
        <v>1</v>
      </c>
      <c r="F258" s="135">
        <f>IF('Datos de Indicador'!F259="No Dato",1,IF('Imputacion de Datos Indicador'!F259&lt;&gt;"",1,0))</f>
        <v>0</v>
      </c>
      <c r="G258" s="135">
        <f>IF('Datos de Indicador'!G259="No Dato",1,IF('Imputacion de Datos Indicador'!G259&lt;&gt;"",1,0))</f>
        <v>0</v>
      </c>
      <c r="H258" s="135">
        <f>IF('Datos de Indicador'!H259="No Dato",1,IF('Imputacion de Datos Indicador'!H259&lt;&gt;"",1,0))</f>
        <v>0</v>
      </c>
      <c r="I258" s="135">
        <f>IF('Datos de Indicador'!I259="No Dato",1,IF('Imputacion de Datos Indicador'!I259&lt;&gt;"",1,0))</f>
        <v>0</v>
      </c>
      <c r="J258" s="135">
        <f>IF('Datos de Indicador'!J259="No Dato",1,IF('Imputacion de Datos Indicador'!J259&lt;&gt;"",1,0))</f>
        <v>0</v>
      </c>
      <c r="K258" s="135">
        <f>IF('Datos de Indicador'!K259="No Dato",1,IF('Imputacion de Datos Indicador'!K259&lt;&gt;"",1,0))</f>
        <v>0</v>
      </c>
      <c r="L258" s="135">
        <f>IF('Datos de Indicador'!L259="No Dato",1,IF('Imputacion de Datos Indicador'!L259&lt;&gt;"",1,0))</f>
        <v>0</v>
      </c>
      <c r="M258" s="135">
        <f>IF('Datos de Indicador'!M259="No Dato",1,IF('Imputacion de Datos Indicador'!M259&lt;&gt;"",1,0))</f>
        <v>0</v>
      </c>
      <c r="N258" s="135">
        <f>IF('Datos de Indicador'!N259="No Dato",1,IF('Imputacion de Datos Indicador'!N259&lt;&gt;"",1,0))</f>
        <v>0</v>
      </c>
      <c r="O258" s="135">
        <f>IF('Datos de Indicador'!O259="No Dato",1,IF('Imputacion de Datos Indicador'!O259&lt;&gt;"",1,0))</f>
        <v>0</v>
      </c>
      <c r="P258" s="135">
        <f>IF('Datos de Indicador'!P259="No Dato",1,IF('Imputacion de Datos Indicador'!P259&lt;&gt;"",1,0))</f>
        <v>0</v>
      </c>
      <c r="Q258" s="135">
        <f>IF('Datos de Indicador'!Q259="No Dato",1,IF('Imputacion de Datos Indicador'!Q259&lt;&gt;"",1,0))</f>
        <v>0</v>
      </c>
      <c r="R258" s="135">
        <f>IF('Datos de Indicador'!R259="No Dato",1,IF('Imputacion de Datos Indicador'!R259&lt;&gt;"",1,0))</f>
        <v>0</v>
      </c>
      <c r="S258" s="135">
        <f>IF('Datos de Indicador'!S259="No Dato",1,IF('Imputacion de Datos Indicador'!S259&lt;&gt;"",1,0))</f>
        <v>0</v>
      </c>
      <c r="T258" s="135">
        <f>IF('Datos de Indicador'!T259="No Dato",1,IF('Imputacion de Datos Indicador'!T259&lt;&gt;"",1,0))</f>
        <v>0</v>
      </c>
      <c r="U258" s="135">
        <f>IF('Datos de Indicador'!U259="No Dato",1,IF('Imputacion de Datos Indicador'!U259&lt;&gt;"",1,0))</f>
        <v>0</v>
      </c>
      <c r="V258" s="135">
        <f>IF('Datos de Indicador'!V259="No Dato",1,IF('Imputacion de Datos Indicador'!V259&lt;&gt;"",1,0))</f>
        <v>0</v>
      </c>
      <c r="W258" s="135">
        <f>IF('Datos de Indicador'!W259="No Dato",1,IF('Imputacion de Datos Indicador'!W259&lt;&gt;"",1,0))</f>
        <v>0</v>
      </c>
      <c r="X258" s="135">
        <f>IF('Datos de Indicador'!X259="No Dato",1,IF('Imputacion de Datos Indicador'!X259&lt;&gt;"",1,0))</f>
        <v>0</v>
      </c>
      <c r="Y258" s="135">
        <f>IF('Datos de Indicador'!Y259="No Dato",1,IF('Imputacion de Datos Indicador'!Y259&lt;&gt;"",1,0))</f>
        <v>0</v>
      </c>
      <c r="Z258" s="135">
        <f>IF('Datos de Indicador'!Z259="No Dato",1,IF('Imputacion de Datos Indicador'!Z259&lt;&gt;"",1,0))</f>
        <v>0</v>
      </c>
      <c r="AA258" s="135">
        <f>IF('Datos de Indicador'!AA259="No Dato",1,IF('Imputacion de Datos Indicador'!AA259&lt;&gt;"",1,0))</f>
        <v>0</v>
      </c>
      <c r="AB258" s="135">
        <f>IF('Datos de Indicador'!AB259="No Dato",1,IF('Imputacion de Datos Indicador'!AB259&lt;&gt;"",1,0))</f>
        <v>0</v>
      </c>
      <c r="AC258" s="135">
        <f>IF('Datos de Indicador'!AC259="No Dato",1,IF('Imputacion de Datos Indicador'!AC259&lt;&gt;"",1,0))</f>
        <v>0</v>
      </c>
      <c r="AD258" s="135">
        <f>IF('Datos de Indicador'!AD259="No Dato",1,IF('Imputacion de Datos Indicador'!AD259&lt;&gt;"",1,0))</f>
        <v>0</v>
      </c>
      <c r="AE258" s="135">
        <f>IF('Datos de Indicador'!AE259="No Dato",1,IF('Imputacion de Datos Indicador'!AE259&lt;&gt;"",1,0))</f>
        <v>0</v>
      </c>
      <c r="AF258" s="135">
        <f>IF('Datos de Indicador'!AF259="No Dato",1,IF('Imputacion de Datos Indicador'!AF259&lt;&gt;"",1,0))</f>
        <v>0</v>
      </c>
      <c r="AG258" s="135">
        <f>IF('Datos de Indicador'!AG259="No Dato",1,IF('Imputacion de Datos Indicador'!AG259&lt;&gt;"",1,0))</f>
        <v>0</v>
      </c>
      <c r="AH258" s="135">
        <f>IF('Datos de Indicador'!AH259="No Dato",1,IF('Imputacion de Datos Indicador'!AH259&lt;&gt;"",1,0))</f>
        <v>0</v>
      </c>
      <c r="AI258" s="135">
        <f>IF('Datos de Indicador'!AI259="No Dato",1,IF('Imputacion de Datos Indicador'!AI259&lt;&gt;"",1,0))</f>
        <v>0</v>
      </c>
      <c r="AJ258" s="135">
        <f>IF('Datos de Indicador'!AJ259="No Dato",1,IF('Imputacion de Datos Indicador'!AJ259&lt;&gt;"",1,0))</f>
        <v>0</v>
      </c>
      <c r="AK258" s="135">
        <f>IF('Datos de Indicador'!AK259="No Dato",1,IF('Imputacion de Datos Indicador'!AK259&lt;&gt;"",1,0))</f>
        <v>0</v>
      </c>
      <c r="AL258" s="135">
        <f>IF('Datos de Indicador'!AL259="No Dato",1,IF('Imputacion de Datos Indicador'!AL259&lt;&gt;"",1,0))</f>
        <v>0</v>
      </c>
      <c r="AM258" s="204">
        <f t="shared" si="6"/>
        <v>1</v>
      </c>
      <c r="AN258" s="44">
        <f t="shared" si="7"/>
        <v>2.8571428571428571E-2</v>
      </c>
    </row>
    <row r="259" spans="1:40" x14ac:dyDescent="0.25">
      <c r="A259" s="138" t="s">
        <v>362</v>
      </c>
      <c r="B259" s="139" t="s">
        <v>367</v>
      </c>
      <c r="C259" s="140">
        <v>1605</v>
      </c>
      <c r="D259" s="135">
        <f>IF('Datos de Indicador'!D260="No Dato",1,IF('Imputacion de Datos Indicador'!D260&lt;&gt;"",1,0))</f>
        <v>0</v>
      </c>
      <c r="E259" s="135">
        <f>IF('Datos de Indicador'!E260="No Dato",1,IF('Imputacion de Datos Indicador'!E260&lt;&gt;"",1,0))</f>
        <v>0</v>
      </c>
      <c r="F259" s="135">
        <f>IF('Datos de Indicador'!F260="No Dato",1,IF('Imputacion de Datos Indicador'!F260&lt;&gt;"",1,0))</f>
        <v>0</v>
      </c>
      <c r="G259" s="135">
        <f>IF('Datos de Indicador'!G260="No Dato",1,IF('Imputacion de Datos Indicador'!G260&lt;&gt;"",1,0))</f>
        <v>0</v>
      </c>
      <c r="H259" s="135">
        <f>IF('Datos de Indicador'!H260="No Dato",1,IF('Imputacion de Datos Indicador'!H260&lt;&gt;"",1,0))</f>
        <v>0</v>
      </c>
      <c r="I259" s="135">
        <f>IF('Datos de Indicador'!I260="No Dato",1,IF('Imputacion de Datos Indicador'!I260&lt;&gt;"",1,0))</f>
        <v>0</v>
      </c>
      <c r="J259" s="135">
        <f>IF('Datos de Indicador'!J260="No Dato",1,IF('Imputacion de Datos Indicador'!J260&lt;&gt;"",1,0))</f>
        <v>0</v>
      </c>
      <c r="K259" s="135">
        <f>IF('Datos de Indicador'!K260="No Dato",1,IF('Imputacion de Datos Indicador'!K260&lt;&gt;"",1,0))</f>
        <v>0</v>
      </c>
      <c r="L259" s="135">
        <f>IF('Datos de Indicador'!L260="No Dato",1,IF('Imputacion de Datos Indicador'!L260&lt;&gt;"",1,0))</f>
        <v>0</v>
      </c>
      <c r="M259" s="135">
        <f>IF('Datos de Indicador'!M260="No Dato",1,IF('Imputacion de Datos Indicador'!M260&lt;&gt;"",1,0))</f>
        <v>0</v>
      </c>
      <c r="N259" s="135">
        <f>IF('Datos de Indicador'!N260="No Dato",1,IF('Imputacion de Datos Indicador'!N260&lt;&gt;"",1,0))</f>
        <v>0</v>
      </c>
      <c r="O259" s="135">
        <f>IF('Datos de Indicador'!O260="No Dato",1,IF('Imputacion de Datos Indicador'!O260&lt;&gt;"",1,0))</f>
        <v>0</v>
      </c>
      <c r="P259" s="135">
        <f>IF('Datos de Indicador'!P260="No Dato",1,IF('Imputacion de Datos Indicador'!P260&lt;&gt;"",1,0))</f>
        <v>0</v>
      </c>
      <c r="Q259" s="135">
        <f>IF('Datos de Indicador'!Q260="No Dato",1,IF('Imputacion de Datos Indicador'!Q260&lt;&gt;"",1,0))</f>
        <v>1</v>
      </c>
      <c r="R259" s="135">
        <f>IF('Datos de Indicador'!R260="No Dato",1,IF('Imputacion de Datos Indicador'!R260&lt;&gt;"",1,0))</f>
        <v>0</v>
      </c>
      <c r="S259" s="135">
        <f>IF('Datos de Indicador'!S260="No Dato",1,IF('Imputacion de Datos Indicador'!S260&lt;&gt;"",1,0))</f>
        <v>0</v>
      </c>
      <c r="T259" s="135">
        <f>IF('Datos de Indicador'!T260="No Dato",1,IF('Imputacion de Datos Indicador'!T260&lt;&gt;"",1,0))</f>
        <v>0</v>
      </c>
      <c r="U259" s="135">
        <f>IF('Datos de Indicador'!U260="No Dato",1,IF('Imputacion de Datos Indicador'!U260&lt;&gt;"",1,0))</f>
        <v>0</v>
      </c>
      <c r="V259" s="135">
        <f>IF('Datos de Indicador'!V260="No Dato",1,IF('Imputacion de Datos Indicador'!V260&lt;&gt;"",1,0))</f>
        <v>0</v>
      </c>
      <c r="W259" s="135">
        <f>IF('Datos de Indicador'!W260="No Dato",1,IF('Imputacion de Datos Indicador'!W260&lt;&gt;"",1,0))</f>
        <v>0</v>
      </c>
      <c r="X259" s="135">
        <f>IF('Datos de Indicador'!X260="No Dato",1,IF('Imputacion de Datos Indicador'!X260&lt;&gt;"",1,0))</f>
        <v>0</v>
      </c>
      <c r="Y259" s="135">
        <f>IF('Datos de Indicador'!Y260="No Dato",1,IF('Imputacion de Datos Indicador'!Y260&lt;&gt;"",1,0))</f>
        <v>0</v>
      </c>
      <c r="Z259" s="135">
        <f>IF('Datos de Indicador'!Z260="No Dato",1,IF('Imputacion de Datos Indicador'!Z260&lt;&gt;"",1,0))</f>
        <v>0</v>
      </c>
      <c r="AA259" s="135">
        <f>IF('Datos de Indicador'!AA260="No Dato",1,IF('Imputacion de Datos Indicador'!AA260&lt;&gt;"",1,0))</f>
        <v>0</v>
      </c>
      <c r="AB259" s="135">
        <f>IF('Datos de Indicador'!AB260="No Dato",1,IF('Imputacion de Datos Indicador'!AB260&lt;&gt;"",1,0))</f>
        <v>0</v>
      </c>
      <c r="AC259" s="135">
        <f>IF('Datos de Indicador'!AC260="No Dato",1,IF('Imputacion de Datos Indicador'!AC260&lt;&gt;"",1,0))</f>
        <v>0</v>
      </c>
      <c r="AD259" s="135">
        <f>IF('Datos de Indicador'!AD260="No Dato",1,IF('Imputacion de Datos Indicador'!AD260&lt;&gt;"",1,0))</f>
        <v>0</v>
      </c>
      <c r="AE259" s="135">
        <f>IF('Datos de Indicador'!AE260="No Dato",1,IF('Imputacion de Datos Indicador'!AE260&lt;&gt;"",1,0))</f>
        <v>0</v>
      </c>
      <c r="AF259" s="135">
        <f>IF('Datos de Indicador'!AF260="No Dato",1,IF('Imputacion de Datos Indicador'!AF260&lt;&gt;"",1,0))</f>
        <v>0</v>
      </c>
      <c r="AG259" s="135">
        <f>IF('Datos de Indicador'!AG260="No Dato",1,IF('Imputacion de Datos Indicador'!AG260&lt;&gt;"",1,0))</f>
        <v>0</v>
      </c>
      <c r="AH259" s="135">
        <f>IF('Datos de Indicador'!AH260="No Dato",1,IF('Imputacion de Datos Indicador'!AH260&lt;&gt;"",1,0))</f>
        <v>0</v>
      </c>
      <c r="AI259" s="135">
        <f>IF('Datos de Indicador'!AI260="No Dato",1,IF('Imputacion de Datos Indicador'!AI260&lt;&gt;"",1,0))</f>
        <v>0</v>
      </c>
      <c r="AJ259" s="135">
        <f>IF('Datos de Indicador'!AJ260="No Dato",1,IF('Imputacion de Datos Indicador'!AJ260&lt;&gt;"",1,0))</f>
        <v>0</v>
      </c>
      <c r="AK259" s="135">
        <f>IF('Datos de Indicador'!AK260="No Dato",1,IF('Imputacion de Datos Indicador'!AK260&lt;&gt;"",1,0))</f>
        <v>0</v>
      </c>
      <c r="AL259" s="135">
        <f>IF('Datos de Indicador'!AL260="No Dato",1,IF('Imputacion de Datos Indicador'!AL260&lt;&gt;"",1,0))</f>
        <v>0</v>
      </c>
      <c r="AM259" s="204">
        <f t="shared" si="6"/>
        <v>1</v>
      </c>
      <c r="AN259" s="44">
        <f t="shared" si="7"/>
        <v>2.8571428571428571E-2</v>
      </c>
    </row>
    <row r="260" spans="1:40" x14ac:dyDescent="0.25">
      <c r="A260" s="138" t="s">
        <v>362</v>
      </c>
      <c r="B260" s="139" t="s">
        <v>368</v>
      </c>
      <c r="C260" s="140">
        <v>1606</v>
      </c>
      <c r="D260" s="135">
        <f>IF('Datos de Indicador'!D261="No Dato",1,IF('Imputacion de Datos Indicador'!D261&lt;&gt;"",1,0))</f>
        <v>0</v>
      </c>
      <c r="E260" s="135">
        <f>IF('Datos de Indicador'!E261="No Dato",1,IF('Imputacion de Datos Indicador'!E261&lt;&gt;"",1,0))</f>
        <v>0</v>
      </c>
      <c r="F260" s="135">
        <f>IF('Datos de Indicador'!F261="No Dato",1,IF('Imputacion de Datos Indicador'!F261&lt;&gt;"",1,0))</f>
        <v>0</v>
      </c>
      <c r="G260" s="135">
        <f>IF('Datos de Indicador'!G261="No Dato",1,IF('Imputacion de Datos Indicador'!G261&lt;&gt;"",1,0))</f>
        <v>0</v>
      </c>
      <c r="H260" s="135">
        <f>IF('Datos de Indicador'!H261="No Dato",1,IF('Imputacion de Datos Indicador'!H261&lt;&gt;"",1,0))</f>
        <v>0</v>
      </c>
      <c r="I260" s="135">
        <f>IF('Datos de Indicador'!I261="No Dato",1,IF('Imputacion de Datos Indicador'!I261&lt;&gt;"",1,0))</f>
        <v>0</v>
      </c>
      <c r="J260" s="135">
        <f>IF('Datos de Indicador'!J261="No Dato",1,IF('Imputacion de Datos Indicador'!J261&lt;&gt;"",1,0))</f>
        <v>0</v>
      </c>
      <c r="K260" s="135">
        <f>IF('Datos de Indicador'!K261="No Dato",1,IF('Imputacion de Datos Indicador'!K261&lt;&gt;"",1,0))</f>
        <v>0</v>
      </c>
      <c r="L260" s="135">
        <f>IF('Datos de Indicador'!L261="No Dato",1,IF('Imputacion de Datos Indicador'!L261&lt;&gt;"",1,0))</f>
        <v>0</v>
      </c>
      <c r="M260" s="135">
        <f>IF('Datos de Indicador'!M261="No Dato",1,IF('Imputacion de Datos Indicador'!M261&lt;&gt;"",1,0))</f>
        <v>0</v>
      </c>
      <c r="N260" s="135">
        <f>IF('Datos de Indicador'!N261="No Dato",1,IF('Imputacion de Datos Indicador'!N261&lt;&gt;"",1,0))</f>
        <v>0</v>
      </c>
      <c r="O260" s="135">
        <f>IF('Datos de Indicador'!O261="No Dato",1,IF('Imputacion de Datos Indicador'!O261&lt;&gt;"",1,0))</f>
        <v>0</v>
      </c>
      <c r="P260" s="135">
        <f>IF('Datos de Indicador'!P261="No Dato",1,IF('Imputacion de Datos Indicador'!P261&lt;&gt;"",1,0))</f>
        <v>0</v>
      </c>
      <c r="Q260" s="135">
        <f>IF('Datos de Indicador'!Q261="No Dato",1,IF('Imputacion de Datos Indicador'!Q261&lt;&gt;"",1,0))</f>
        <v>1</v>
      </c>
      <c r="R260" s="135">
        <f>IF('Datos de Indicador'!R261="No Dato",1,IF('Imputacion de Datos Indicador'!R261&lt;&gt;"",1,0))</f>
        <v>0</v>
      </c>
      <c r="S260" s="135">
        <f>IF('Datos de Indicador'!S261="No Dato",1,IF('Imputacion de Datos Indicador'!S261&lt;&gt;"",1,0))</f>
        <v>0</v>
      </c>
      <c r="T260" s="135">
        <f>IF('Datos de Indicador'!T261="No Dato",1,IF('Imputacion de Datos Indicador'!T261&lt;&gt;"",1,0))</f>
        <v>0</v>
      </c>
      <c r="U260" s="135">
        <f>IF('Datos de Indicador'!U261="No Dato",1,IF('Imputacion de Datos Indicador'!U261&lt;&gt;"",1,0))</f>
        <v>0</v>
      </c>
      <c r="V260" s="135">
        <f>IF('Datos de Indicador'!V261="No Dato",1,IF('Imputacion de Datos Indicador'!V261&lt;&gt;"",1,0))</f>
        <v>0</v>
      </c>
      <c r="W260" s="135">
        <f>IF('Datos de Indicador'!W261="No Dato",1,IF('Imputacion de Datos Indicador'!W261&lt;&gt;"",1,0))</f>
        <v>0</v>
      </c>
      <c r="X260" s="135">
        <f>IF('Datos de Indicador'!X261="No Dato",1,IF('Imputacion de Datos Indicador'!X261&lt;&gt;"",1,0))</f>
        <v>0</v>
      </c>
      <c r="Y260" s="135">
        <f>IF('Datos de Indicador'!Y261="No Dato",1,IF('Imputacion de Datos Indicador'!Y261&lt;&gt;"",1,0))</f>
        <v>0</v>
      </c>
      <c r="Z260" s="135">
        <f>IF('Datos de Indicador'!Z261="No Dato",1,IF('Imputacion de Datos Indicador'!Z261&lt;&gt;"",1,0))</f>
        <v>0</v>
      </c>
      <c r="AA260" s="135">
        <f>IF('Datos de Indicador'!AA261="No Dato",1,IF('Imputacion de Datos Indicador'!AA261&lt;&gt;"",1,0))</f>
        <v>0</v>
      </c>
      <c r="AB260" s="135">
        <f>IF('Datos de Indicador'!AB261="No Dato",1,IF('Imputacion de Datos Indicador'!AB261&lt;&gt;"",1,0))</f>
        <v>0</v>
      </c>
      <c r="AC260" s="135">
        <f>IF('Datos de Indicador'!AC261="No Dato",1,IF('Imputacion de Datos Indicador'!AC261&lt;&gt;"",1,0))</f>
        <v>0</v>
      </c>
      <c r="AD260" s="135">
        <f>IF('Datos de Indicador'!AD261="No Dato",1,IF('Imputacion de Datos Indicador'!AD261&lt;&gt;"",1,0))</f>
        <v>0</v>
      </c>
      <c r="AE260" s="135">
        <f>IF('Datos de Indicador'!AE261="No Dato",1,IF('Imputacion de Datos Indicador'!AE261&lt;&gt;"",1,0))</f>
        <v>0</v>
      </c>
      <c r="AF260" s="135">
        <f>IF('Datos de Indicador'!AF261="No Dato",1,IF('Imputacion de Datos Indicador'!AF261&lt;&gt;"",1,0))</f>
        <v>0</v>
      </c>
      <c r="AG260" s="135">
        <f>IF('Datos de Indicador'!AG261="No Dato",1,IF('Imputacion de Datos Indicador'!AG261&lt;&gt;"",1,0))</f>
        <v>0</v>
      </c>
      <c r="AH260" s="135">
        <f>IF('Datos de Indicador'!AH261="No Dato",1,IF('Imputacion de Datos Indicador'!AH261&lt;&gt;"",1,0))</f>
        <v>0</v>
      </c>
      <c r="AI260" s="135">
        <f>IF('Datos de Indicador'!AI261="No Dato",1,IF('Imputacion de Datos Indicador'!AI261&lt;&gt;"",1,0))</f>
        <v>0</v>
      </c>
      <c r="AJ260" s="135">
        <f>IF('Datos de Indicador'!AJ261="No Dato",1,IF('Imputacion de Datos Indicador'!AJ261&lt;&gt;"",1,0))</f>
        <v>0</v>
      </c>
      <c r="AK260" s="135">
        <f>IF('Datos de Indicador'!AK261="No Dato",1,IF('Imputacion de Datos Indicador'!AK261&lt;&gt;"",1,0))</f>
        <v>0</v>
      </c>
      <c r="AL260" s="135">
        <f>IF('Datos de Indicador'!AL261="No Dato",1,IF('Imputacion de Datos Indicador'!AL261&lt;&gt;"",1,0))</f>
        <v>0</v>
      </c>
      <c r="AM260" s="204">
        <f t="shared" si="6"/>
        <v>1</v>
      </c>
      <c r="AN260" s="44">
        <f t="shared" si="7"/>
        <v>2.8571428571428571E-2</v>
      </c>
    </row>
    <row r="261" spans="1:40" x14ac:dyDescent="0.25">
      <c r="A261" s="138" t="s">
        <v>362</v>
      </c>
      <c r="B261" s="139" t="s">
        <v>369</v>
      </c>
      <c r="C261" s="140">
        <v>1607</v>
      </c>
      <c r="D261" s="135">
        <f>IF('Datos de Indicador'!D262="No Dato",1,IF('Imputacion de Datos Indicador'!D262&lt;&gt;"",1,0))</f>
        <v>0</v>
      </c>
      <c r="E261" s="135">
        <f>IF('Datos de Indicador'!E262="No Dato",1,IF('Imputacion de Datos Indicador'!E262&lt;&gt;"",1,0))</f>
        <v>0</v>
      </c>
      <c r="F261" s="135">
        <f>IF('Datos de Indicador'!F262="No Dato",1,IF('Imputacion de Datos Indicador'!F262&lt;&gt;"",1,0))</f>
        <v>0</v>
      </c>
      <c r="G261" s="135">
        <f>IF('Datos de Indicador'!G262="No Dato",1,IF('Imputacion de Datos Indicador'!G262&lt;&gt;"",1,0))</f>
        <v>0</v>
      </c>
      <c r="H261" s="135">
        <f>IF('Datos de Indicador'!H262="No Dato",1,IF('Imputacion de Datos Indicador'!H262&lt;&gt;"",1,0))</f>
        <v>0</v>
      </c>
      <c r="I261" s="135">
        <f>IF('Datos de Indicador'!I262="No Dato",1,IF('Imputacion de Datos Indicador'!I262&lt;&gt;"",1,0))</f>
        <v>0</v>
      </c>
      <c r="J261" s="135">
        <f>IF('Datos de Indicador'!J262="No Dato",1,IF('Imputacion de Datos Indicador'!J262&lt;&gt;"",1,0))</f>
        <v>0</v>
      </c>
      <c r="K261" s="135">
        <f>IF('Datos de Indicador'!K262="No Dato",1,IF('Imputacion de Datos Indicador'!K262&lt;&gt;"",1,0))</f>
        <v>0</v>
      </c>
      <c r="L261" s="135">
        <f>IF('Datos de Indicador'!L262="No Dato",1,IF('Imputacion de Datos Indicador'!L262&lt;&gt;"",1,0))</f>
        <v>0</v>
      </c>
      <c r="M261" s="135">
        <f>IF('Datos de Indicador'!M262="No Dato",1,IF('Imputacion de Datos Indicador'!M262&lt;&gt;"",1,0))</f>
        <v>0</v>
      </c>
      <c r="N261" s="135">
        <f>IF('Datos de Indicador'!N262="No Dato",1,IF('Imputacion de Datos Indicador'!N262&lt;&gt;"",1,0))</f>
        <v>0</v>
      </c>
      <c r="O261" s="135">
        <f>IF('Datos de Indicador'!O262="No Dato",1,IF('Imputacion de Datos Indicador'!O262&lt;&gt;"",1,0))</f>
        <v>0</v>
      </c>
      <c r="P261" s="135">
        <f>IF('Datos de Indicador'!P262="No Dato",1,IF('Imputacion de Datos Indicador'!P262&lt;&gt;"",1,0))</f>
        <v>0</v>
      </c>
      <c r="Q261" s="135">
        <f>IF('Datos de Indicador'!Q262="No Dato",1,IF('Imputacion de Datos Indicador'!Q262&lt;&gt;"",1,0))</f>
        <v>1</v>
      </c>
      <c r="R261" s="135">
        <f>IF('Datos de Indicador'!R262="No Dato",1,IF('Imputacion de Datos Indicador'!R262&lt;&gt;"",1,0))</f>
        <v>0</v>
      </c>
      <c r="S261" s="135">
        <f>IF('Datos de Indicador'!S262="No Dato",1,IF('Imputacion de Datos Indicador'!S262&lt;&gt;"",1,0))</f>
        <v>0</v>
      </c>
      <c r="T261" s="135">
        <f>IF('Datos de Indicador'!T262="No Dato",1,IF('Imputacion de Datos Indicador'!T262&lt;&gt;"",1,0))</f>
        <v>0</v>
      </c>
      <c r="U261" s="135">
        <f>IF('Datos de Indicador'!U262="No Dato",1,IF('Imputacion de Datos Indicador'!U262&lt;&gt;"",1,0))</f>
        <v>0</v>
      </c>
      <c r="V261" s="135">
        <f>IF('Datos de Indicador'!V262="No Dato",1,IF('Imputacion de Datos Indicador'!V262&lt;&gt;"",1,0))</f>
        <v>0</v>
      </c>
      <c r="W261" s="135">
        <f>IF('Datos de Indicador'!W262="No Dato",1,IF('Imputacion de Datos Indicador'!W262&lt;&gt;"",1,0))</f>
        <v>0</v>
      </c>
      <c r="X261" s="135">
        <f>IF('Datos de Indicador'!X262="No Dato",1,IF('Imputacion de Datos Indicador'!X262&lt;&gt;"",1,0))</f>
        <v>0</v>
      </c>
      <c r="Y261" s="135">
        <f>IF('Datos de Indicador'!Y262="No Dato",1,IF('Imputacion de Datos Indicador'!Y262&lt;&gt;"",1,0))</f>
        <v>0</v>
      </c>
      <c r="Z261" s="135">
        <f>IF('Datos de Indicador'!Z262="No Dato",1,IF('Imputacion de Datos Indicador'!Z262&lt;&gt;"",1,0))</f>
        <v>0</v>
      </c>
      <c r="AA261" s="135">
        <f>IF('Datos de Indicador'!AA262="No Dato",1,IF('Imputacion de Datos Indicador'!AA262&lt;&gt;"",1,0))</f>
        <v>0</v>
      </c>
      <c r="AB261" s="135">
        <f>IF('Datos de Indicador'!AB262="No Dato",1,IF('Imputacion de Datos Indicador'!AB262&lt;&gt;"",1,0))</f>
        <v>0</v>
      </c>
      <c r="AC261" s="135">
        <f>IF('Datos de Indicador'!AC262="No Dato",1,IF('Imputacion de Datos Indicador'!AC262&lt;&gt;"",1,0))</f>
        <v>0</v>
      </c>
      <c r="AD261" s="135">
        <f>IF('Datos de Indicador'!AD262="No Dato",1,IF('Imputacion de Datos Indicador'!AD262&lt;&gt;"",1,0))</f>
        <v>0</v>
      </c>
      <c r="AE261" s="135">
        <f>IF('Datos de Indicador'!AE262="No Dato",1,IF('Imputacion de Datos Indicador'!AE262&lt;&gt;"",1,0))</f>
        <v>0</v>
      </c>
      <c r="AF261" s="135">
        <f>IF('Datos de Indicador'!AF262="No Dato",1,IF('Imputacion de Datos Indicador'!AF262&lt;&gt;"",1,0))</f>
        <v>0</v>
      </c>
      <c r="AG261" s="135">
        <f>IF('Datos de Indicador'!AG262="No Dato",1,IF('Imputacion de Datos Indicador'!AG262&lt;&gt;"",1,0))</f>
        <v>0</v>
      </c>
      <c r="AH261" s="135">
        <f>IF('Datos de Indicador'!AH262="No Dato",1,IF('Imputacion de Datos Indicador'!AH262&lt;&gt;"",1,0))</f>
        <v>0</v>
      </c>
      <c r="AI261" s="135">
        <f>IF('Datos de Indicador'!AI262="No Dato",1,IF('Imputacion de Datos Indicador'!AI262&lt;&gt;"",1,0))</f>
        <v>0</v>
      </c>
      <c r="AJ261" s="135">
        <f>IF('Datos de Indicador'!AJ262="No Dato",1,IF('Imputacion de Datos Indicador'!AJ262&lt;&gt;"",1,0))</f>
        <v>0</v>
      </c>
      <c r="AK261" s="135">
        <f>IF('Datos de Indicador'!AK262="No Dato",1,IF('Imputacion de Datos Indicador'!AK262&lt;&gt;"",1,0))</f>
        <v>0</v>
      </c>
      <c r="AL261" s="135">
        <f>IF('Datos de Indicador'!AL262="No Dato",1,IF('Imputacion de Datos Indicador'!AL262&lt;&gt;"",1,0))</f>
        <v>0</v>
      </c>
      <c r="AM261" s="204">
        <f t="shared" ref="AM261:AM302" si="8" xml:space="preserve"> SUM(D261:AL261)</f>
        <v>1</v>
      </c>
      <c r="AN261" s="44">
        <f t="shared" si="7"/>
        <v>2.8571428571428571E-2</v>
      </c>
    </row>
    <row r="262" spans="1:40" x14ac:dyDescent="0.25">
      <c r="A262" s="138" t="s">
        <v>362</v>
      </c>
      <c r="B262" s="139" t="s">
        <v>370</v>
      </c>
      <c r="C262" s="140">
        <v>1608</v>
      </c>
      <c r="D262" s="135">
        <f>IF('Datos de Indicador'!D263="No Dato",1,IF('Imputacion de Datos Indicador'!D263&lt;&gt;"",1,0))</f>
        <v>0</v>
      </c>
      <c r="E262" s="135">
        <f>IF('Datos de Indicador'!E263="No Dato",1,IF('Imputacion de Datos Indicador'!E263&lt;&gt;"",1,0))</f>
        <v>0</v>
      </c>
      <c r="F262" s="135">
        <f>IF('Datos de Indicador'!F263="No Dato",1,IF('Imputacion de Datos Indicador'!F263&lt;&gt;"",1,0))</f>
        <v>0</v>
      </c>
      <c r="G262" s="135">
        <f>IF('Datos de Indicador'!G263="No Dato",1,IF('Imputacion de Datos Indicador'!G263&lt;&gt;"",1,0))</f>
        <v>0</v>
      </c>
      <c r="H262" s="135">
        <f>IF('Datos de Indicador'!H263="No Dato",1,IF('Imputacion de Datos Indicador'!H263&lt;&gt;"",1,0))</f>
        <v>0</v>
      </c>
      <c r="I262" s="135">
        <f>IF('Datos de Indicador'!I263="No Dato",1,IF('Imputacion de Datos Indicador'!I263&lt;&gt;"",1,0))</f>
        <v>0</v>
      </c>
      <c r="J262" s="135">
        <f>IF('Datos de Indicador'!J263="No Dato",1,IF('Imputacion de Datos Indicador'!J263&lt;&gt;"",1,0))</f>
        <v>0</v>
      </c>
      <c r="K262" s="135">
        <f>IF('Datos de Indicador'!K263="No Dato",1,IF('Imputacion de Datos Indicador'!K263&lt;&gt;"",1,0))</f>
        <v>0</v>
      </c>
      <c r="L262" s="135">
        <f>IF('Datos de Indicador'!L263="No Dato",1,IF('Imputacion de Datos Indicador'!L263&lt;&gt;"",1,0))</f>
        <v>0</v>
      </c>
      <c r="M262" s="135">
        <f>IF('Datos de Indicador'!M263="No Dato",1,IF('Imputacion de Datos Indicador'!M263&lt;&gt;"",1,0))</f>
        <v>0</v>
      </c>
      <c r="N262" s="135">
        <f>IF('Datos de Indicador'!N263="No Dato",1,IF('Imputacion de Datos Indicador'!N263&lt;&gt;"",1,0))</f>
        <v>0</v>
      </c>
      <c r="O262" s="135">
        <f>IF('Datos de Indicador'!O263="No Dato",1,IF('Imputacion de Datos Indicador'!O263&lt;&gt;"",1,0))</f>
        <v>0</v>
      </c>
      <c r="P262" s="135">
        <f>IF('Datos de Indicador'!P263="No Dato",1,IF('Imputacion de Datos Indicador'!P263&lt;&gt;"",1,0))</f>
        <v>0</v>
      </c>
      <c r="Q262" s="135">
        <f>IF('Datos de Indicador'!Q263="No Dato",1,IF('Imputacion de Datos Indicador'!Q263&lt;&gt;"",1,0))</f>
        <v>1</v>
      </c>
      <c r="R262" s="135">
        <f>IF('Datos de Indicador'!R263="No Dato",1,IF('Imputacion de Datos Indicador'!R263&lt;&gt;"",1,0))</f>
        <v>0</v>
      </c>
      <c r="S262" s="135">
        <f>IF('Datos de Indicador'!S263="No Dato",1,IF('Imputacion de Datos Indicador'!S263&lt;&gt;"",1,0))</f>
        <v>0</v>
      </c>
      <c r="T262" s="135">
        <f>IF('Datos de Indicador'!T263="No Dato",1,IF('Imputacion de Datos Indicador'!T263&lt;&gt;"",1,0))</f>
        <v>0</v>
      </c>
      <c r="U262" s="135">
        <f>IF('Datos de Indicador'!U263="No Dato",1,IF('Imputacion de Datos Indicador'!U263&lt;&gt;"",1,0))</f>
        <v>0</v>
      </c>
      <c r="V262" s="135">
        <f>IF('Datos de Indicador'!V263="No Dato",1,IF('Imputacion de Datos Indicador'!V263&lt;&gt;"",1,0))</f>
        <v>0</v>
      </c>
      <c r="W262" s="135">
        <f>IF('Datos de Indicador'!W263="No Dato",1,IF('Imputacion de Datos Indicador'!W263&lt;&gt;"",1,0))</f>
        <v>1</v>
      </c>
      <c r="X262" s="135">
        <f>IF('Datos de Indicador'!X263="No Dato",1,IF('Imputacion de Datos Indicador'!X263&lt;&gt;"",1,0))</f>
        <v>0</v>
      </c>
      <c r="Y262" s="135">
        <f>IF('Datos de Indicador'!Y263="No Dato",1,IF('Imputacion de Datos Indicador'!Y263&lt;&gt;"",1,0))</f>
        <v>0</v>
      </c>
      <c r="Z262" s="135">
        <f>IF('Datos de Indicador'!Z263="No Dato",1,IF('Imputacion de Datos Indicador'!Z263&lt;&gt;"",1,0))</f>
        <v>0</v>
      </c>
      <c r="AA262" s="135">
        <f>IF('Datos de Indicador'!AA263="No Dato",1,IF('Imputacion de Datos Indicador'!AA263&lt;&gt;"",1,0))</f>
        <v>0</v>
      </c>
      <c r="AB262" s="135">
        <f>IF('Datos de Indicador'!AB263="No Dato",1,IF('Imputacion de Datos Indicador'!AB263&lt;&gt;"",1,0))</f>
        <v>0</v>
      </c>
      <c r="AC262" s="135">
        <f>IF('Datos de Indicador'!AC263="No Dato",1,IF('Imputacion de Datos Indicador'!AC263&lt;&gt;"",1,0))</f>
        <v>0</v>
      </c>
      <c r="AD262" s="135">
        <f>IF('Datos de Indicador'!AD263="No Dato",1,IF('Imputacion de Datos Indicador'!AD263&lt;&gt;"",1,0))</f>
        <v>0</v>
      </c>
      <c r="AE262" s="135">
        <f>IF('Datos de Indicador'!AE263="No Dato",1,IF('Imputacion de Datos Indicador'!AE263&lt;&gt;"",1,0))</f>
        <v>0</v>
      </c>
      <c r="AF262" s="135">
        <f>IF('Datos de Indicador'!AF263="No Dato",1,IF('Imputacion de Datos Indicador'!AF263&lt;&gt;"",1,0))</f>
        <v>0</v>
      </c>
      <c r="AG262" s="135">
        <f>IF('Datos de Indicador'!AG263="No Dato",1,IF('Imputacion de Datos Indicador'!AG263&lt;&gt;"",1,0))</f>
        <v>0</v>
      </c>
      <c r="AH262" s="135">
        <f>IF('Datos de Indicador'!AH263="No Dato",1,IF('Imputacion de Datos Indicador'!AH263&lt;&gt;"",1,0))</f>
        <v>0</v>
      </c>
      <c r="AI262" s="135">
        <f>IF('Datos de Indicador'!AI263="No Dato",1,IF('Imputacion de Datos Indicador'!AI263&lt;&gt;"",1,0))</f>
        <v>0</v>
      </c>
      <c r="AJ262" s="135">
        <f>IF('Datos de Indicador'!AJ263="No Dato",1,IF('Imputacion de Datos Indicador'!AJ263&lt;&gt;"",1,0))</f>
        <v>0</v>
      </c>
      <c r="AK262" s="135">
        <f>IF('Datos de Indicador'!AK263="No Dato",1,IF('Imputacion de Datos Indicador'!AK263&lt;&gt;"",1,0))</f>
        <v>0</v>
      </c>
      <c r="AL262" s="135">
        <f>IF('Datos de Indicador'!AL263="No Dato",1,IF('Imputacion de Datos Indicador'!AL263&lt;&gt;"",1,0))</f>
        <v>0</v>
      </c>
      <c r="AM262" s="204">
        <f t="shared" si="8"/>
        <v>2</v>
      </c>
      <c r="AN262" s="44">
        <f t="shared" ref="AN262:AN302" si="9">AM262/35</f>
        <v>5.7142857142857141E-2</v>
      </c>
    </row>
    <row r="263" spans="1:40" x14ac:dyDescent="0.25">
      <c r="A263" s="138" t="s">
        <v>362</v>
      </c>
      <c r="B263" s="139" t="s">
        <v>371</v>
      </c>
      <c r="C263" s="140">
        <v>1609</v>
      </c>
      <c r="D263" s="135">
        <f>IF('Datos de Indicador'!D264="No Dato",1,IF('Imputacion de Datos Indicador'!D264&lt;&gt;"",1,0))</f>
        <v>0</v>
      </c>
      <c r="E263" s="135">
        <f>IF('Datos de Indicador'!E264="No Dato",1,IF('Imputacion de Datos Indicador'!E264&lt;&gt;"",1,0))</f>
        <v>0</v>
      </c>
      <c r="F263" s="135">
        <f>IF('Datos de Indicador'!F264="No Dato",1,IF('Imputacion de Datos Indicador'!F264&lt;&gt;"",1,0))</f>
        <v>0</v>
      </c>
      <c r="G263" s="135">
        <f>IF('Datos de Indicador'!G264="No Dato",1,IF('Imputacion de Datos Indicador'!G264&lt;&gt;"",1,0))</f>
        <v>0</v>
      </c>
      <c r="H263" s="135">
        <f>IF('Datos de Indicador'!H264="No Dato",1,IF('Imputacion de Datos Indicador'!H264&lt;&gt;"",1,0))</f>
        <v>0</v>
      </c>
      <c r="I263" s="135">
        <f>IF('Datos de Indicador'!I264="No Dato",1,IF('Imputacion de Datos Indicador'!I264&lt;&gt;"",1,0))</f>
        <v>0</v>
      </c>
      <c r="J263" s="135">
        <f>IF('Datos de Indicador'!J264="No Dato",1,IF('Imputacion de Datos Indicador'!J264&lt;&gt;"",1,0))</f>
        <v>0</v>
      </c>
      <c r="K263" s="135">
        <f>IF('Datos de Indicador'!K264="No Dato",1,IF('Imputacion de Datos Indicador'!K264&lt;&gt;"",1,0))</f>
        <v>0</v>
      </c>
      <c r="L263" s="135">
        <f>IF('Datos de Indicador'!L264="No Dato",1,IF('Imputacion de Datos Indicador'!L264&lt;&gt;"",1,0))</f>
        <v>0</v>
      </c>
      <c r="M263" s="135">
        <f>IF('Datos de Indicador'!M264="No Dato",1,IF('Imputacion de Datos Indicador'!M264&lt;&gt;"",1,0))</f>
        <v>0</v>
      </c>
      <c r="N263" s="135">
        <f>IF('Datos de Indicador'!N264="No Dato",1,IF('Imputacion de Datos Indicador'!N264&lt;&gt;"",1,0))</f>
        <v>0</v>
      </c>
      <c r="O263" s="135">
        <f>IF('Datos de Indicador'!O264="No Dato",1,IF('Imputacion de Datos Indicador'!O264&lt;&gt;"",1,0))</f>
        <v>0</v>
      </c>
      <c r="P263" s="135">
        <f>IF('Datos de Indicador'!P264="No Dato",1,IF('Imputacion de Datos Indicador'!P264&lt;&gt;"",1,0))</f>
        <v>0</v>
      </c>
      <c r="Q263" s="135">
        <f>IF('Datos de Indicador'!Q264="No Dato",1,IF('Imputacion de Datos Indicador'!Q264&lt;&gt;"",1,0))</f>
        <v>0</v>
      </c>
      <c r="R263" s="135">
        <f>IF('Datos de Indicador'!R264="No Dato",1,IF('Imputacion de Datos Indicador'!R264&lt;&gt;"",1,0))</f>
        <v>0</v>
      </c>
      <c r="S263" s="135">
        <f>IF('Datos de Indicador'!S264="No Dato",1,IF('Imputacion de Datos Indicador'!S264&lt;&gt;"",1,0))</f>
        <v>0</v>
      </c>
      <c r="T263" s="135">
        <f>IF('Datos de Indicador'!T264="No Dato",1,IF('Imputacion de Datos Indicador'!T264&lt;&gt;"",1,0))</f>
        <v>0</v>
      </c>
      <c r="U263" s="135">
        <f>IF('Datos de Indicador'!U264="No Dato",1,IF('Imputacion de Datos Indicador'!U264&lt;&gt;"",1,0))</f>
        <v>0</v>
      </c>
      <c r="V263" s="135">
        <f>IF('Datos de Indicador'!V264="No Dato",1,IF('Imputacion de Datos Indicador'!V264&lt;&gt;"",1,0))</f>
        <v>0</v>
      </c>
      <c r="W263" s="135">
        <f>IF('Datos de Indicador'!W264="No Dato",1,IF('Imputacion de Datos Indicador'!W264&lt;&gt;"",1,0))</f>
        <v>0</v>
      </c>
      <c r="X263" s="135">
        <f>IF('Datos de Indicador'!X264="No Dato",1,IF('Imputacion de Datos Indicador'!X264&lt;&gt;"",1,0))</f>
        <v>0</v>
      </c>
      <c r="Y263" s="135">
        <f>IF('Datos de Indicador'!Y264="No Dato",1,IF('Imputacion de Datos Indicador'!Y264&lt;&gt;"",1,0))</f>
        <v>0</v>
      </c>
      <c r="Z263" s="135">
        <f>IF('Datos de Indicador'!Z264="No Dato",1,IF('Imputacion de Datos Indicador'!Z264&lt;&gt;"",1,0))</f>
        <v>0</v>
      </c>
      <c r="AA263" s="135">
        <f>IF('Datos de Indicador'!AA264="No Dato",1,IF('Imputacion de Datos Indicador'!AA264&lt;&gt;"",1,0))</f>
        <v>0</v>
      </c>
      <c r="AB263" s="135">
        <f>IF('Datos de Indicador'!AB264="No Dato",1,IF('Imputacion de Datos Indicador'!AB264&lt;&gt;"",1,0))</f>
        <v>0</v>
      </c>
      <c r="AC263" s="135">
        <f>IF('Datos de Indicador'!AC264="No Dato",1,IF('Imputacion de Datos Indicador'!AC264&lt;&gt;"",1,0))</f>
        <v>0</v>
      </c>
      <c r="AD263" s="135">
        <f>IF('Datos de Indicador'!AD264="No Dato",1,IF('Imputacion de Datos Indicador'!AD264&lt;&gt;"",1,0))</f>
        <v>0</v>
      </c>
      <c r="AE263" s="135">
        <f>IF('Datos de Indicador'!AE264="No Dato",1,IF('Imputacion de Datos Indicador'!AE264&lt;&gt;"",1,0))</f>
        <v>0</v>
      </c>
      <c r="AF263" s="135">
        <f>IF('Datos de Indicador'!AF264="No Dato",1,IF('Imputacion de Datos Indicador'!AF264&lt;&gt;"",1,0))</f>
        <v>0</v>
      </c>
      <c r="AG263" s="135">
        <f>IF('Datos de Indicador'!AG264="No Dato",1,IF('Imputacion de Datos Indicador'!AG264&lt;&gt;"",1,0))</f>
        <v>0</v>
      </c>
      <c r="AH263" s="135">
        <f>IF('Datos de Indicador'!AH264="No Dato",1,IF('Imputacion de Datos Indicador'!AH264&lt;&gt;"",1,0))</f>
        <v>0</v>
      </c>
      <c r="AI263" s="135">
        <f>IF('Datos de Indicador'!AI264="No Dato",1,IF('Imputacion de Datos Indicador'!AI264&lt;&gt;"",1,0))</f>
        <v>0</v>
      </c>
      <c r="AJ263" s="135">
        <f>IF('Datos de Indicador'!AJ264="No Dato",1,IF('Imputacion de Datos Indicador'!AJ264&lt;&gt;"",1,0))</f>
        <v>0</v>
      </c>
      <c r="AK263" s="135">
        <f>IF('Datos de Indicador'!AK264="No Dato",1,IF('Imputacion de Datos Indicador'!AK264&lt;&gt;"",1,0))</f>
        <v>0</v>
      </c>
      <c r="AL263" s="135">
        <f>IF('Datos de Indicador'!AL264="No Dato",1,IF('Imputacion de Datos Indicador'!AL264&lt;&gt;"",1,0))</f>
        <v>0</v>
      </c>
      <c r="AM263" s="204">
        <f t="shared" si="8"/>
        <v>0</v>
      </c>
      <c r="AN263" s="44">
        <f t="shared" si="9"/>
        <v>0</v>
      </c>
    </row>
    <row r="264" spans="1:40" x14ac:dyDescent="0.25">
      <c r="A264" s="138" t="s">
        <v>362</v>
      </c>
      <c r="B264" s="139" t="s">
        <v>372</v>
      </c>
      <c r="C264" s="140">
        <v>1610</v>
      </c>
      <c r="D264" s="135">
        <f>IF('Datos de Indicador'!D265="No Dato",1,IF('Imputacion de Datos Indicador'!D265&lt;&gt;"",1,0))</f>
        <v>0</v>
      </c>
      <c r="E264" s="135">
        <f>IF('Datos de Indicador'!E265="No Dato",1,IF('Imputacion de Datos Indicador'!E265&lt;&gt;"",1,0))</f>
        <v>0</v>
      </c>
      <c r="F264" s="135">
        <f>IF('Datos de Indicador'!F265="No Dato",1,IF('Imputacion de Datos Indicador'!F265&lt;&gt;"",1,0))</f>
        <v>0</v>
      </c>
      <c r="G264" s="135">
        <f>IF('Datos de Indicador'!G265="No Dato",1,IF('Imputacion de Datos Indicador'!G265&lt;&gt;"",1,0))</f>
        <v>0</v>
      </c>
      <c r="H264" s="135">
        <f>IF('Datos de Indicador'!H265="No Dato",1,IF('Imputacion de Datos Indicador'!H265&lt;&gt;"",1,0))</f>
        <v>0</v>
      </c>
      <c r="I264" s="135">
        <f>IF('Datos de Indicador'!I265="No Dato",1,IF('Imputacion de Datos Indicador'!I265&lt;&gt;"",1,0))</f>
        <v>0</v>
      </c>
      <c r="J264" s="135">
        <f>IF('Datos de Indicador'!J265="No Dato",1,IF('Imputacion de Datos Indicador'!J265&lt;&gt;"",1,0))</f>
        <v>0</v>
      </c>
      <c r="K264" s="135">
        <f>IF('Datos de Indicador'!K265="No Dato",1,IF('Imputacion de Datos Indicador'!K265&lt;&gt;"",1,0))</f>
        <v>0</v>
      </c>
      <c r="L264" s="135">
        <f>IF('Datos de Indicador'!L265="No Dato",1,IF('Imputacion de Datos Indicador'!L265&lt;&gt;"",1,0))</f>
        <v>0</v>
      </c>
      <c r="M264" s="135">
        <f>IF('Datos de Indicador'!M265="No Dato",1,IF('Imputacion de Datos Indicador'!M265&lt;&gt;"",1,0))</f>
        <v>0</v>
      </c>
      <c r="N264" s="135">
        <f>IF('Datos de Indicador'!N265="No Dato",1,IF('Imputacion de Datos Indicador'!N265&lt;&gt;"",1,0))</f>
        <v>0</v>
      </c>
      <c r="O264" s="135">
        <f>IF('Datos de Indicador'!O265="No Dato",1,IF('Imputacion de Datos Indicador'!O265&lt;&gt;"",1,0))</f>
        <v>0</v>
      </c>
      <c r="P264" s="135">
        <f>IF('Datos de Indicador'!P265="No Dato",1,IF('Imputacion de Datos Indicador'!P265&lt;&gt;"",1,0))</f>
        <v>0</v>
      </c>
      <c r="Q264" s="135">
        <f>IF('Datos de Indicador'!Q265="No Dato",1,IF('Imputacion de Datos Indicador'!Q265&lt;&gt;"",1,0))</f>
        <v>1</v>
      </c>
      <c r="R264" s="135">
        <f>IF('Datos de Indicador'!R265="No Dato",1,IF('Imputacion de Datos Indicador'!R265&lt;&gt;"",1,0))</f>
        <v>0</v>
      </c>
      <c r="S264" s="135">
        <f>IF('Datos de Indicador'!S265="No Dato",1,IF('Imputacion de Datos Indicador'!S265&lt;&gt;"",1,0))</f>
        <v>0</v>
      </c>
      <c r="T264" s="135">
        <f>IF('Datos de Indicador'!T265="No Dato",1,IF('Imputacion de Datos Indicador'!T265&lt;&gt;"",1,0))</f>
        <v>0</v>
      </c>
      <c r="U264" s="135">
        <f>IF('Datos de Indicador'!U265="No Dato",1,IF('Imputacion de Datos Indicador'!U265&lt;&gt;"",1,0))</f>
        <v>0</v>
      </c>
      <c r="V264" s="135">
        <f>IF('Datos de Indicador'!V265="No Dato",1,IF('Imputacion de Datos Indicador'!V265&lt;&gt;"",1,0))</f>
        <v>0</v>
      </c>
      <c r="W264" s="135">
        <f>IF('Datos de Indicador'!W265="No Dato",1,IF('Imputacion de Datos Indicador'!W265&lt;&gt;"",1,0))</f>
        <v>0</v>
      </c>
      <c r="X264" s="135">
        <f>IF('Datos de Indicador'!X265="No Dato",1,IF('Imputacion de Datos Indicador'!X265&lt;&gt;"",1,0))</f>
        <v>0</v>
      </c>
      <c r="Y264" s="135">
        <f>IF('Datos de Indicador'!Y265="No Dato",1,IF('Imputacion de Datos Indicador'!Y265&lt;&gt;"",1,0))</f>
        <v>0</v>
      </c>
      <c r="Z264" s="135">
        <f>IF('Datos de Indicador'!Z265="No Dato",1,IF('Imputacion de Datos Indicador'!Z265&lt;&gt;"",1,0))</f>
        <v>0</v>
      </c>
      <c r="AA264" s="135">
        <f>IF('Datos de Indicador'!AA265="No Dato",1,IF('Imputacion de Datos Indicador'!AA265&lt;&gt;"",1,0))</f>
        <v>0</v>
      </c>
      <c r="AB264" s="135">
        <f>IF('Datos de Indicador'!AB265="No Dato",1,IF('Imputacion de Datos Indicador'!AB265&lt;&gt;"",1,0))</f>
        <v>0</v>
      </c>
      <c r="AC264" s="135">
        <f>IF('Datos de Indicador'!AC265="No Dato",1,IF('Imputacion de Datos Indicador'!AC265&lt;&gt;"",1,0))</f>
        <v>0</v>
      </c>
      <c r="AD264" s="135">
        <f>IF('Datos de Indicador'!AD265="No Dato",1,IF('Imputacion de Datos Indicador'!AD265&lt;&gt;"",1,0))</f>
        <v>0</v>
      </c>
      <c r="AE264" s="135">
        <f>IF('Datos de Indicador'!AE265="No Dato",1,IF('Imputacion de Datos Indicador'!AE265&lt;&gt;"",1,0))</f>
        <v>0</v>
      </c>
      <c r="AF264" s="135">
        <f>IF('Datos de Indicador'!AF265="No Dato",1,IF('Imputacion de Datos Indicador'!AF265&lt;&gt;"",1,0))</f>
        <v>0</v>
      </c>
      <c r="AG264" s="135">
        <f>IF('Datos de Indicador'!AG265="No Dato",1,IF('Imputacion de Datos Indicador'!AG265&lt;&gt;"",1,0))</f>
        <v>0</v>
      </c>
      <c r="AH264" s="135">
        <f>IF('Datos de Indicador'!AH265="No Dato",1,IF('Imputacion de Datos Indicador'!AH265&lt;&gt;"",1,0))</f>
        <v>0</v>
      </c>
      <c r="AI264" s="135">
        <f>IF('Datos de Indicador'!AI265="No Dato",1,IF('Imputacion de Datos Indicador'!AI265&lt;&gt;"",1,0))</f>
        <v>0</v>
      </c>
      <c r="AJ264" s="135">
        <f>IF('Datos de Indicador'!AJ265="No Dato",1,IF('Imputacion de Datos Indicador'!AJ265&lt;&gt;"",1,0))</f>
        <v>0</v>
      </c>
      <c r="AK264" s="135">
        <f>IF('Datos de Indicador'!AK265="No Dato",1,IF('Imputacion de Datos Indicador'!AK265&lt;&gt;"",1,0))</f>
        <v>0</v>
      </c>
      <c r="AL264" s="135">
        <f>IF('Datos de Indicador'!AL265="No Dato",1,IF('Imputacion de Datos Indicador'!AL265&lt;&gt;"",1,0))</f>
        <v>0</v>
      </c>
      <c r="AM264" s="204">
        <f t="shared" si="8"/>
        <v>1</v>
      </c>
      <c r="AN264" s="44">
        <f t="shared" si="9"/>
        <v>2.8571428571428571E-2</v>
      </c>
    </row>
    <row r="265" spans="1:40" x14ac:dyDescent="0.25">
      <c r="A265" s="138" t="s">
        <v>362</v>
      </c>
      <c r="B265" s="139" t="s">
        <v>373</v>
      </c>
      <c r="C265" s="140">
        <v>1611</v>
      </c>
      <c r="D265" s="135">
        <f>IF('Datos de Indicador'!D266="No Dato",1,IF('Imputacion de Datos Indicador'!D266&lt;&gt;"",1,0))</f>
        <v>0</v>
      </c>
      <c r="E265" s="135">
        <f>IF('Datos de Indicador'!E266="No Dato",1,IF('Imputacion de Datos Indicador'!E266&lt;&gt;"",1,0))</f>
        <v>1</v>
      </c>
      <c r="F265" s="135">
        <f>IF('Datos de Indicador'!F266="No Dato",1,IF('Imputacion de Datos Indicador'!F266&lt;&gt;"",1,0))</f>
        <v>0</v>
      </c>
      <c r="G265" s="135">
        <f>IF('Datos de Indicador'!G266="No Dato",1,IF('Imputacion de Datos Indicador'!G266&lt;&gt;"",1,0))</f>
        <v>0</v>
      </c>
      <c r="H265" s="135">
        <f>IF('Datos de Indicador'!H266="No Dato",1,IF('Imputacion de Datos Indicador'!H266&lt;&gt;"",1,0))</f>
        <v>0</v>
      </c>
      <c r="I265" s="135">
        <f>IF('Datos de Indicador'!I266="No Dato",1,IF('Imputacion de Datos Indicador'!I266&lt;&gt;"",1,0))</f>
        <v>0</v>
      </c>
      <c r="J265" s="135">
        <f>IF('Datos de Indicador'!J266="No Dato",1,IF('Imputacion de Datos Indicador'!J266&lt;&gt;"",1,0))</f>
        <v>0</v>
      </c>
      <c r="K265" s="135">
        <f>IF('Datos de Indicador'!K266="No Dato",1,IF('Imputacion de Datos Indicador'!K266&lt;&gt;"",1,0))</f>
        <v>0</v>
      </c>
      <c r="L265" s="135">
        <f>IF('Datos de Indicador'!L266="No Dato",1,IF('Imputacion de Datos Indicador'!L266&lt;&gt;"",1,0))</f>
        <v>0</v>
      </c>
      <c r="M265" s="135">
        <f>IF('Datos de Indicador'!M266="No Dato",1,IF('Imputacion de Datos Indicador'!M266&lt;&gt;"",1,0))</f>
        <v>0</v>
      </c>
      <c r="N265" s="135">
        <f>IF('Datos de Indicador'!N266="No Dato",1,IF('Imputacion de Datos Indicador'!N266&lt;&gt;"",1,0))</f>
        <v>0</v>
      </c>
      <c r="O265" s="135">
        <f>IF('Datos de Indicador'!O266="No Dato",1,IF('Imputacion de Datos Indicador'!O266&lt;&gt;"",1,0))</f>
        <v>0</v>
      </c>
      <c r="P265" s="135">
        <f>IF('Datos de Indicador'!P266="No Dato",1,IF('Imputacion de Datos Indicador'!P266&lt;&gt;"",1,0))</f>
        <v>0</v>
      </c>
      <c r="Q265" s="135">
        <f>IF('Datos de Indicador'!Q266="No Dato",1,IF('Imputacion de Datos Indicador'!Q266&lt;&gt;"",1,0))</f>
        <v>0</v>
      </c>
      <c r="R265" s="135">
        <f>IF('Datos de Indicador'!R266="No Dato",1,IF('Imputacion de Datos Indicador'!R266&lt;&gt;"",1,0))</f>
        <v>0</v>
      </c>
      <c r="S265" s="135">
        <f>IF('Datos de Indicador'!S266="No Dato",1,IF('Imputacion de Datos Indicador'!S266&lt;&gt;"",1,0))</f>
        <v>0</v>
      </c>
      <c r="T265" s="135">
        <f>IF('Datos de Indicador'!T266="No Dato",1,IF('Imputacion de Datos Indicador'!T266&lt;&gt;"",1,0))</f>
        <v>0</v>
      </c>
      <c r="U265" s="135">
        <f>IF('Datos de Indicador'!U266="No Dato",1,IF('Imputacion de Datos Indicador'!U266&lt;&gt;"",1,0))</f>
        <v>0</v>
      </c>
      <c r="V265" s="135">
        <f>IF('Datos de Indicador'!V266="No Dato",1,IF('Imputacion de Datos Indicador'!V266&lt;&gt;"",1,0))</f>
        <v>0</v>
      </c>
      <c r="W265" s="135">
        <f>IF('Datos de Indicador'!W266="No Dato",1,IF('Imputacion de Datos Indicador'!W266&lt;&gt;"",1,0))</f>
        <v>1</v>
      </c>
      <c r="X265" s="135">
        <f>IF('Datos de Indicador'!X266="No Dato",1,IF('Imputacion de Datos Indicador'!X266&lt;&gt;"",1,0))</f>
        <v>0</v>
      </c>
      <c r="Y265" s="135">
        <f>IF('Datos de Indicador'!Y266="No Dato",1,IF('Imputacion de Datos Indicador'!Y266&lt;&gt;"",1,0))</f>
        <v>0</v>
      </c>
      <c r="Z265" s="135">
        <f>IF('Datos de Indicador'!Z266="No Dato",1,IF('Imputacion de Datos Indicador'!Z266&lt;&gt;"",1,0))</f>
        <v>0</v>
      </c>
      <c r="AA265" s="135">
        <f>IF('Datos de Indicador'!AA266="No Dato",1,IF('Imputacion de Datos Indicador'!AA266&lt;&gt;"",1,0))</f>
        <v>0</v>
      </c>
      <c r="AB265" s="135">
        <f>IF('Datos de Indicador'!AB266="No Dato",1,IF('Imputacion de Datos Indicador'!AB266&lt;&gt;"",1,0))</f>
        <v>0</v>
      </c>
      <c r="AC265" s="135">
        <f>IF('Datos de Indicador'!AC266="No Dato",1,IF('Imputacion de Datos Indicador'!AC266&lt;&gt;"",1,0))</f>
        <v>0</v>
      </c>
      <c r="AD265" s="135">
        <f>IF('Datos de Indicador'!AD266="No Dato",1,IF('Imputacion de Datos Indicador'!AD266&lt;&gt;"",1,0))</f>
        <v>0</v>
      </c>
      <c r="AE265" s="135">
        <f>IF('Datos de Indicador'!AE266="No Dato",1,IF('Imputacion de Datos Indicador'!AE266&lt;&gt;"",1,0))</f>
        <v>0</v>
      </c>
      <c r="AF265" s="135">
        <f>IF('Datos de Indicador'!AF266="No Dato",1,IF('Imputacion de Datos Indicador'!AF266&lt;&gt;"",1,0))</f>
        <v>0</v>
      </c>
      <c r="AG265" s="135">
        <f>IF('Datos de Indicador'!AG266="No Dato",1,IF('Imputacion de Datos Indicador'!AG266&lt;&gt;"",1,0))</f>
        <v>0</v>
      </c>
      <c r="AH265" s="135">
        <f>IF('Datos de Indicador'!AH266="No Dato",1,IF('Imputacion de Datos Indicador'!AH266&lt;&gt;"",1,0))</f>
        <v>0</v>
      </c>
      <c r="AI265" s="135">
        <f>IF('Datos de Indicador'!AI266="No Dato",1,IF('Imputacion de Datos Indicador'!AI266&lt;&gt;"",1,0))</f>
        <v>0</v>
      </c>
      <c r="AJ265" s="135">
        <f>IF('Datos de Indicador'!AJ266="No Dato",1,IF('Imputacion de Datos Indicador'!AJ266&lt;&gt;"",1,0))</f>
        <v>0</v>
      </c>
      <c r="AK265" s="135">
        <f>IF('Datos de Indicador'!AK266="No Dato",1,IF('Imputacion de Datos Indicador'!AK266&lt;&gt;"",1,0))</f>
        <v>0</v>
      </c>
      <c r="AL265" s="135">
        <f>IF('Datos de Indicador'!AL266="No Dato",1,IF('Imputacion de Datos Indicador'!AL266&lt;&gt;"",1,0))</f>
        <v>0</v>
      </c>
      <c r="AM265" s="204">
        <f t="shared" si="8"/>
        <v>2</v>
      </c>
      <c r="AN265" s="44">
        <f t="shared" si="9"/>
        <v>5.7142857142857141E-2</v>
      </c>
    </row>
    <row r="266" spans="1:40" x14ac:dyDescent="0.25">
      <c r="A266" s="138" t="s">
        <v>362</v>
      </c>
      <c r="B266" s="139" t="s">
        <v>374</v>
      </c>
      <c r="C266" s="140">
        <v>1612</v>
      </c>
      <c r="D266" s="135">
        <f>IF('Datos de Indicador'!D267="No Dato",1,IF('Imputacion de Datos Indicador'!D267&lt;&gt;"",1,0))</f>
        <v>0</v>
      </c>
      <c r="E266" s="135">
        <f>IF('Datos de Indicador'!E267="No Dato",1,IF('Imputacion de Datos Indicador'!E267&lt;&gt;"",1,0))</f>
        <v>0</v>
      </c>
      <c r="F266" s="135">
        <f>IF('Datos de Indicador'!F267="No Dato",1,IF('Imputacion de Datos Indicador'!F267&lt;&gt;"",1,0))</f>
        <v>0</v>
      </c>
      <c r="G266" s="135">
        <f>IF('Datos de Indicador'!G267="No Dato",1,IF('Imputacion de Datos Indicador'!G267&lt;&gt;"",1,0))</f>
        <v>0</v>
      </c>
      <c r="H266" s="135">
        <f>IF('Datos de Indicador'!H267="No Dato",1,IF('Imputacion de Datos Indicador'!H267&lt;&gt;"",1,0))</f>
        <v>0</v>
      </c>
      <c r="I266" s="135">
        <f>IF('Datos de Indicador'!I267="No Dato",1,IF('Imputacion de Datos Indicador'!I267&lt;&gt;"",1,0))</f>
        <v>0</v>
      </c>
      <c r="J266" s="135">
        <f>IF('Datos de Indicador'!J267="No Dato",1,IF('Imputacion de Datos Indicador'!J267&lt;&gt;"",1,0))</f>
        <v>0</v>
      </c>
      <c r="K266" s="135">
        <f>IF('Datos de Indicador'!K267="No Dato",1,IF('Imputacion de Datos Indicador'!K267&lt;&gt;"",1,0))</f>
        <v>0</v>
      </c>
      <c r="L266" s="135">
        <f>IF('Datos de Indicador'!L267="No Dato",1,IF('Imputacion de Datos Indicador'!L267&lt;&gt;"",1,0))</f>
        <v>0</v>
      </c>
      <c r="M266" s="135">
        <f>IF('Datos de Indicador'!M267="No Dato",1,IF('Imputacion de Datos Indicador'!M267&lt;&gt;"",1,0))</f>
        <v>0</v>
      </c>
      <c r="N266" s="135">
        <f>IF('Datos de Indicador'!N267="No Dato",1,IF('Imputacion de Datos Indicador'!N267&lt;&gt;"",1,0))</f>
        <v>0</v>
      </c>
      <c r="O266" s="135">
        <f>IF('Datos de Indicador'!O267="No Dato",1,IF('Imputacion de Datos Indicador'!O267&lt;&gt;"",1,0))</f>
        <v>0</v>
      </c>
      <c r="P266" s="135">
        <f>IF('Datos de Indicador'!P267="No Dato",1,IF('Imputacion de Datos Indicador'!P267&lt;&gt;"",1,0))</f>
        <v>0</v>
      </c>
      <c r="Q266" s="135">
        <f>IF('Datos de Indicador'!Q267="No Dato",1,IF('Imputacion de Datos Indicador'!Q267&lt;&gt;"",1,0))</f>
        <v>0</v>
      </c>
      <c r="R266" s="135">
        <f>IF('Datos de Indicador'!R267="No Dato",1,IF('Imputacion de Datos Indicador'!R267&lt;&gt;"",1,0))</f>
        <v>0</v>
      </c>
      <c r="S266" s="135">
        <f>IF('Datos de Indicador'!S267="No Dato",1,IF('Imputacion de Datos Indicador'!S267&lt;&gt;"",1,0))</f>
        <v>0</v>
      </c>
      <c r="T266" s="135">
        <f>IF('Datos de Indicador'!T267="No Dato",1,IF('Imputacion de Datos Indicador'!T267&lt;&gt;"",1,0))</f>
        <v>0</v>
      </c>
      <c r="U266" s="135">
        <f>IF('Datos de Indicador'!U267="No Dato",1,IF('Imputacion de Datos Indicador'!U267&lt;&gt;"",1,0))</f>
        <v>0</v>
      </c>
      <c r="V266" s="135">
        <f>IF('Datos de Indicador'!V267="No Dato",1,IF('Imputacion de Datos Indicador'!V267&lt;&gt;"",1,0))</f>
        <v>0</v>
      </c>
      <c r="W266" s="135">
        <f>IF('Datos de Indicador'!W267="No Dato",1,IF('Imputacion de Datos Indicador'!W267&lt;&gt;"",1,0))</f>
        <v>1</v>
      </c>
      <c r="X266" s="135">
        <f>IF('Datos de Indicador'!X267="No Dato",1,IF('Imputacion de Datos Indicador'!X267&lt;&gt;"",1,0))</f>
        <v>0</v>
      </c>
      <c r="Y266" s="135">
        <f>IF('Datos de Indicador'!Y267="No Dato",1,IF('Imputacion de Datos Indicador'!Y267&lt;&gt;"",1,0))</f>
        <v>0</v>
      </c>
      <c r="Z266" s="135">
        <f>IF('Datos de Indicador'!Z267="No Dato",1,IF('Imputacion de Datos Indicador'!Z267&lt;&gt;"",1,0))</f>
        <v>0</v>
      </c>
      <c r="AA266" s="135">
        <f>IF('Datos de Indicador'!AA267="No Dato",1,IF('Imputacion de Datos Indicador'!AA267&lt;&gt;"",1,0))</f>
        <v>0</v>
      </c>
      <c r="AB266" s="135">
        <f>IF('Datos de Indicador'!AB267="No Dato",1,IF('Imputacion de Datos Indicador'!AB267&lt;&gt;"",1,0))</f>
        <v>0</v>
      </c>
      <c r="AC266" s="135">
        <f>IF('Datos de Indicador'!AC267="No Dato",1,IF('Imputacion de Datos Indicador'!AC267&lt;&gt;"",1,0))</f>
        <v>0</v>
      </c>
      <c r="AD266" s="135">
        <f>IF('Datos de Indicador'!AD267="No Dato",1,IF('Imputacion de Datos Indicador'!AD267&lt;&gt;"",1,0))</f>
        <v>0</v>
      </c>
      <c r="AE266" s="135">
        <f>IF('Datos de Indicador'!AE267="No Dato",1,IF('Imputacion de Datos Indicador'!AE267&lt;&gt;"",1,0))</f>
        <v>0</v>
      </c>
      <c r="AF266" s="135">
        <f>IF('Datos de Indicador'!AF267="No Dato",1,IF('Imputacion de Datos Indicador'!AF267&lt;&gt;"",1,0))</f>
        <v>0</v>
      </c>
      <c r="AG266" s="135">
        <f>IF('Datos de Indicador'!AG267="No Dato",1,IF('Imputacion de Datos Indicador'!AG267&lt;&gt;"",1,0))</f>
        <v>0</v>
      </c>
      <c r="AH266" s="135">
        <f>IF('Datos de Indicador'!AH267="No Dato",1,IF('Imputacion de Datos Indicador'!AH267&lt;&gt;"",1,0))</f>
        <v>0</v>
      </c>
      <c r="AI266" s="135">
        <f>IF('Datos de Indicador'!AI267="No Dato",1,IF('Imputacion de Datos Indicador'!AI267&lt;&gt;"",1,0))</f>
        <v>0</v>
      </c>
      <c r="AJ266" s="135">
        <f>IF('Datos de Indicador'!AJ267="No Dato",1,IF('Imputacion de Datos Indicador'!AJ267&lt;&gt;"",1,0))</f>
        <v>0</v>
      </c>
      <c r="AK266" s="135">
        <f>IF('Datos de Indicador'!AK267="No Dato",1,IF('Imputacion de Datos Indicador'!AK267&lt;&gt;"",1,0))</f>
        <v>0</v>
      </c>
      <c r="AL266" s="135">
        <f>IF('Datos de Indicador'!AL267="No Dato",1,IF('Imputacion de Datos Indicador'!AL267&lt;&gt;"",1,0))</f>
        <v>0</v>
      </c>
      <c r="AM266" s="204">
        <f t="shared" si="8"/>
        <v>1</v>
      </c>
      <c r="AN266" s="44">
        <f t="shared" si="9"/>
        <v>2.8571428571428571E-2</v>
      </c>
    </row>
    <row r="267" spans="1:40" x14ac:dyDescent="0.25">
      <c r="A267" s="138" t="s">
        <v>362</v>
      </c>
      <c r="B267" s="139" t="s">
        <v>375</v>
      </c>
      <c r="C267" s="140">
        <v>1613</v>
      </c>
      <c r="D267" s="135">
        <f>IF('Datos de Indicador'!D268="No Dato",1,IF('Imputacion de Datos Indicador'!D268&lt;&gt;"",1,0))</f>
        <v>0</v>
      </c>
      <c r="E267" s="135">
        <f>IF('Datos de Indicador'!E268="No Dato",1,IF('Imputacion de Datos Indicador'!E268&lt;&gt;"",1,0))</f>
        <v>0</v>
      </c>
      <c r="F267" s="135">
        <f>IF('Datos de Indicador'!F268="No Dato",1,IF('Imputacion de Datos Indicador'!F268&lt;&gt;"",1,0))</f>
        <v>0</v>
      </c>
      <c r="G267" s="135">
        <f>IF('Datos de Indicador'!G268="No Dato",1,IF('Imputacion de Datos Indicador'!G268&lt;&gt;"",1,0))</f>
        <v>0</v>
      </c>
      <c r="H267" s="135">
        <f>IF('Datos de Indicador'!H268="No Dato",1,IF('Imputacion de Datos Indicador'!H268&lt;&gt;"",1,0))</f>
        <v>0</v>
      </c>
      <c r="I267" s="135">
        <f>IF('Datos de Indicador'!I268="No Dato",1,IF('Imputacion de Datos Indicador'!I268&lt;&gt;"",1,0))</f>
        <v>0</v>
      </c>
      <c r="J267" s="135">
        <f>IF('Datos de Indicador'!J268="No Dato",1,IF('Imputacion de Datos Indicador'!J268&lt;&gt;"",1,0))</f>
        <v>0</v>
      </c>
      <c r="K267" s="135">
        <f>IF('Datos de Indicador'!K268="No Dato",1,IF('Imputacion de Datos Indicador'!K268&lt;&gt;"",1,0))</f>
        <v>0</v>
      </c>
      <c r="L267" s="135">
        <f>IF('Datos de Indicador'!L268="No Dato",1,IF('Imputacion de Datos Indicador'!L268&lt;&gt;"",1,0))</f>
        <v>0</v>
      </c>
      <c r="M267" s="135">
        <f>IF('Datos de Indicador'!M268="No Dato",1,IF('Imputacion de Datos Indicador'!M268&lt;&gt;"",1,0))</f>
        <v>0</v>
      </c>
      <c r="N267" s="135">
        <f>IF('Datos de Indicador'!N268="No Dato",1,IF('Imputacion de Datos Indicador'!N268&lt;&gt;"",1,0))</f>
        <v>0</v>
      </c>
      <c r="O267" s="135">
        <f>IF('Datos de Indicador'!O268="No Dato",1,IF('Imputacion de Datos Indicador'!O268&lt;&gt;"",1,0))</f>
        <v>0</v>
      </c>
      <c r="P267" s="135">
        <f>IF('Datos de Indicador'!P268="No Dato",1,IF('Imputacion de Datos Indicador'!P268&lt;&gt;"",1,0))</f>
        <v>0</v>
      </c>
      <c r="Q267" s="135">
        <f>IF('Datos de Indicador'!Q268="No Dato",1,IF('Imputacion de Datos Indicador'!Q268&lt;&gt;"",1,0))</f>
        <v>0</v>
      </c>
      <c r="R267" s="135">
        <f>IF('Datos de Indicador'!R268="No Dato",1,IF('Imputacion de Datos Indicador'!R268&lt;&gt;"",1,0))</f>
        <v>0</v>
      </c>
      <c r="S267" s="135">
        <f>IF('Datos de Indicador'!S268="No Dato",1,IF('Imputacion de Datos Indicador'!S268&lt;&gt;"",1,0))</f>
        <v>0</v>
      </c>
      <c r="T267" s="135">
        <f>IF('Datos de Indicador'!T268="No Dato",1,IF('Imputacion de Datos Indicador'!T268&lt;&gt;"",1,0))</f>
        <v>0</v>
      </c>
      <c r="U267" s="135">
        <f>IF('Datos de Indicador'!U268="No Dato",1,IF('Imputacion de Datos Indicador'!U268&lt;&gt;"",1,0))</f>
        <v>0</v>
      </c>
      <c r="V267" s="135">
        <f>IF('Datos de Indicador'!V268="No Dato",1,IF('Imputacion de Datos Indicador'!V268&lt;&gt;"",1,0))</f>
        <v>0</v>
      </c>
      <c r="W267" s="135">
        <f>IF('Datos de Indicador'!W268="No Dato",1,IF('Imputacion de Datos Indicador'!W268&lt;&gt;"",1,0))</f>
        <v>0</v>
      </c>
      <c r="X267" s="135">
        <f>IF('Datos de Indicador'!X268="No Dato",1,IF('Imputacion de Datos Indicador'!X268&lt;&gt;"",1,0))</f>
        <v>0</v>
      </c>
      <c r="Y267" s="135">
        <f>IF('Datos de Indicador'!Y268="No Dato",1,IF('Imputacion de Datos Indicador'!Y268&lt;&gt;"",1,0))</f>
        <v>0</v>
      </c>
      <c r="Z267" s="135">
        <f>IF('Datos de Indicador'!Z268="No Dato",1,IF('Imputacion de Datos Indicador'!Z268&lt;&gt;"",1,0))</f>
        <v>0</v>
      </c>
      <c r="AA267" s="135">
        <f>IF('Datos de Indicador'!AA268="No Dato",1,IF('Imputacion de Datos Indicador'!AA268&lt;&gt;"",1,0))</f>
        <v>0</v>
      </c>
      <c r="AB267" s="135">
        <f>IF('Datos de Indicador'!AB268="No Dato",1,IF('Imputacion de Datos Indicador'!AB268&lt;&gt;"",1,0))</f>
        <v>0</v>
      </c>
      <c r="AC267" s="135">
        <f>IF('Datos de Indicador'!AC268="No Dato",1,IF('Imputacion de Datos Indicador'!AC268&lt;&gt;"",1,0))</f>
        <v>0</v>
      </c>
      <c r="AD267" s="135">
        <f>IF('Datos de Indicador'!AD268="No Dato",1,IF('Imputacion de Datos Indicador'!AD268&lt;&gt;"",1,0))</f>
        <v>0</v>
      </c>
      <c r="AE267" s="135">
        <f>IF('Datos de Indicador'!AE268="No Dato",1,IF('Imputacion de Datos Indicador'!AE268&lt;&gt;"",1,0))</f>
        <v>0</v>
      </c>
      <c r="AF267" s="135">
        <f>IF('Datos de Indicador'!AF268="No Dato",1,IF('Imputacion de Datos Indicador'!AF268&lt;&gt;"",1,0))</f>
        <v>0</v>
      </c>
      <c r="AG267" s="135">
        <f>IF('Datos de Indicador'!AG268="No Dato",1,IF('Imputacion de Datos Indicador'!AG268&lt;&gt;"",1,0))</f>
        <v>0</v>
      </c>
      <c r="AH267" s="135">
        <f>IF('Datos de Indicador'!AH268="No Dato",1,IF('Imputacion de Datos Indicador'!AH268&lt;&gt;"",1,0))</f>
        <v>0</v>
      </c>
      <c r="AI267" s="135">
        <f>IF('Datos de Indicador'!AI268="No Dato",1,IF('Imputacion de Datos Indicador'!AI268&lt;&gt;"",1,0))</f>
        <v>0</v>
      </c>
      <c r="AJ267" s="135">
        <f>IF('Datos de Indicador'!AJ268="No Dato",1,IF('Imputacion de Datos Indicador'!AJ268&lt;&gt;"",1,0))</f>
        <v>0</v>
      </c>
      <c r="AK267" s="135">
        <f>IF('Datos de Indicador'!AK268="No Dato",1,IF('Imputacion de Datos Indicador'!AK268&lt;&gt;"",1,0))</f>
        <v>0</v>
      </c>
      <c r="AL267" s="135">
        <f>IF('Datos de Indicador'!AL268="No Dato",1,IF('Imputacion de Datos Indicador'!AL268&lt;&gt;"",1,0))</f>
        <v>0</v>
      </c>
      <c r="AM267" s="204">
        <f t="shared" si="8"/>
        <v>0</v>
      </c>
      <c r="AN267" s="44">
        <f t="shared" si="9"/>
        <v>0</v>
      </c>
    </row>
    <row r="268" spans="1:40" x14ac:dyDescent="0.25">
      <c r="A268" s="138" t="s">
        <v>362</v>
      </c>
      <c r="B268" s="139" t="s">
        <v>376</v>
      </c>
      <c r="C268" s="140">
        <v>1614</v>
      </c>
      <c r="D268" s="135">
        <f>IF('Datos de Indicador'!D269="No Dato",1,IF('Imputacion de Datos Indicador'!D269&lt;&gt;"",1,0))</f>
        <v>0</v>
      </c>
      <c r="E268" s="135">
        <f>IF('Datos de Indicador'!E269="No Dato",1,IF('Imputacion de Datos Indicador'!E269&lt;&gt;"",1,0))</f>
        <v>1</v>
      </c>
      <c r="F268" s="135">
        <f>IF('Datos de Indicador'!F269="No Dato",1,IF('Imputacion de Datos Indicador'!F269&lt;&gt;"",1,0))</f>
        <v>0</v>
      </c>
      <c r="G268" s="135">
        <f>IF('Datos de Indicador'!G269="No Dato",1,IF('Imputacion de Datos Indicador'!G269&lt;&gt;"",1,0))</f>
        <v>0</v>
      </c>
      <c r="H268" s="135">
        <f>IF('Datos de Indicador'!H269="No Dato",1,IF('Imputacion de Datos Indicador'!H269&lt;&gt;"",1,0))</f>
        <v>0</v>
      </c>
      <c r="I268" s="135">
        <f>IF('Datos de Indicador'!I269="No Dato",1,IF('Imputacion de Datos Indicador'!I269&lt;&gt;"",1,0))</f>
        <v>0</v>
      </c>
      <c r="J268" s="135">
        <f>IF('Datos de Indicador'!J269="No Dato",1,IF('Imputacion de Datos Indicador'!J269&lt;&gt;"",1,0))</f>
        <v>0</v>
      </c>
      <c r="K268" s="135">
        <f>IF('Datos de Indicador'!K269="No Dato",1,IF('Imputacion de Datos Indicador'!K269&lt;&gt;"",1,0))</f>
        <v>0</v>
      </c>
      <c r="L268" s="135">
        <f>IF('Datos de Indicador'!L269="No Dato",1,IF('Imputacion de Datos Indicador'!L269&lt;&gt;"",1,0))</f>
        <v>0</v>
      </c>
      <c r="M268" s="135">
        <f>IF('Datos de Indicador'!M269="No Dato",1,IF('Imputacion de Datos Indicador'!M269&lt;&gt;"",1,0))</f>
        <v>0</v>
      </c>
      <c r="N268" s="135">
        <f>IF('Datos de Indicador'!N269="No Dato",1,IF('Imputacion de Datos Indicador'!N269&lt;&gt;"",1,0))</f>
        <v>0</v>
      </c>
      <c r="O268" s="135">
        <f>IF('Datos de Indicador'!O269="No Dato",1,IF('Imputacion de Datos Indicador'!O269&lt;&gt;"",1,0))</f>
        <v>0</v>
      </c>
      <c r="P268" s="135">
        <f>IF('Datos de Indicador'!P269="No Dato",1,IF('Imputacion de Datos Indicador'!P269&lt;&gt;"",1,0))</f>
        <v>0</v>
      </c>
      <c r="Q268" s="135">
        <f>IF('Datos de Indicador'!Q269="No Dato",1,IF('Imputacion de Datos Indicador'!Q269&lt;&gt;"",1,0))</f>
        <v>0</v>
      </c>
      <c r="R268" s="135">
        <f>IF('Datos de Indicador'!R269="No Dato",1,IF('Imputacion de Datos Indicador'!R269&lt;&gt;"",1,0))</f>
        <v>0</v>
      </c>
      <c r="S268" s="135">
        <f>IF('Datos de Indicador'!S269="No Dato",1,IF('Imputacion de Datos Indicador'!S269&lt;&gt;"",1,0))</f>
        <v>0</v>
      </c>
      <c r="T268" s="135">
        <f>IF('Datos de Indicador'!T269="No Dato",1,IF('Imputacion de Datos Indicador'!T269&lt;&gt;"",1,0))</f>
        <v>0</v>
      </c>
      <c r="U268" s="135">
        <f>IF('Datos de Indicador'!U269="No Dato",1,IF('Imputacion de Datos Indicador'!U269&lt;&gt;"",1,0))</f>
        <v>0</v>
      </c>
      <c r="V268" s="135">
        <f>IF('Datos de Indicador'!V269="No Dato",1,IF('Imputacion de Datos Indicador'!V269&lt;&gt;"",1,0))</f>
        <v>0</v>
      </c>
      <c r="W268" s="135">
        <f>IF('Datos de Indicador'!W269="No Dato",1,IF('Imputacion de Datos Indicador'!W269&lt;&gt;"",1,0))</f>
        <v>0</v>
      </c>
      <c r="X268" s="135">
        <f>IF('Datos de Indicador'!X269="No Dato",1,IF('Imputacion de Datos Indicador'!X269&lt;&gt;"",1,0))</f>
        <v>0</v>
      </c>
      <c r="Y268" s="135">
        <f>IF('Datos de Indicador'!Y269="No Dato",1,IF('Imputacion de Datos Indicador'!Y269&lt;&gt;"",1,0))</f>
        <v>0</v>
      </c>
      <c r="Z268" s="135">
        <f>IF('Datos de Indicador'!Z269="No Dato",1,IF('Imputacion de Datos Indicador'!Z269&lt;&gt;"",1,0))</f>
        <v>0</v>
      </c>
      <c r="AA268" s="135">
        <f>IF('Datos de Indicador'!AA269="No Dato",1,IF('Imputacion de Datos Indicador'!AA269&lt;&gt;"",1,0))</f>
        <v>0</v>
      </c>
      <c r="AB268" s="135">
        <f>IF('Datos de Indicador'!AB269="No Dato",1,IF('Imputacion de Datos Indicador'!AB269&lt;&gt;"",1,0))</f>
        <v>0</v>
      </c>
      <c r="AC268" s="135">
        <f>IF('Datos de Indicador'!AC269="No Dato",1,IF('Imputacion de Datos Indicador'!AC269&lt;&gt;"",1,0))</f>
        <v>0</v>
      </c>
      <c r="AD268" s="135">
        <f>IF('Datos de Indicador'!AD269="No Dato",1,IF('Imputacion de Datos Indicador'!AD269&lt;&gt;"",1,0))</f>
        <v>0</v>
      </c>
      <c r="AE268" s="135">
        <f>IF('Datos de Indicador'!AE269="No Dato",1,IF('Imputacion de Datos Indicador'!AE269&lt;&gt;"",1,0))</f>
        <v>0</v>
      </c>
      <c r="AF268" s="135">
        <f>IF('Datos de Indicador'!AF269="No Dato",1,IF('Imputacion de Datos Indicador'!AF269&lt;&gt;"",1,0))</f>
        <v>0</v>
      </c>
      <c r="AG268" s="135">
        <f>IF('Datos de Indicador'!AG269="No Dato",1,IF('Imputacion de Datos Indicador'!AG269&lt;&gt;"",1,0))</f>
        <v>0</v>
      </c>
      <c r="AH268" s="135">
        <f>IF('Datos de Indicador'!AH269="No Dato",1,IF('Imputacion de Datos Indicador'!AH269&lt;&gt;"",1,0))</f>
        <v>0</v>
      </c>
      <c r="AI268" s="135">
        <f>IF('Datos de Indicador'!AI269="No Dato",1,IF('Imputacion de Datos Indicador'!AI269&lt;&gt;"",1,0))</f>
        <v>0</v>
      </c>
      <c r="AJ268" s="135">
        <f>IF('Datos de Indicador'!AJ269="No Dato",1,IF('Imputacion de Datos Indicador'!AJ269&lt;&gt;"",1,0))</f>
        <v>0</v>
      </c>
      <c r="AK268" s="135">
        <f>IF('Datos de Indicador'!AK269="No Dato",1,IF('Imputacion de Datos Indicador'!AK269&lt;&gt;"",1,0))</f>
        <v>0</v>
      </c>
      <c r="AL268" s="135">
        <f>IF('Datos de Indicador'!AL269="No Dato",1,IF('Imputacion de Datos Indicador'!AL269&lt;&gt;"",1,0))</f>
        <v>0</v>
      </c>
      <c r="AM268" s="204">
        <f t="shared" si="8"/>
        <v>1</v>
      </c>
      <c r="AN268" s="44">
        <f t="shared" si="9"/>
        <v>2.8571428571428571E-2</v>
      </c>
    </row>
    <row r="269" spans="1:40" x14ac:dyDescent="0.25">
      <c r="A269" s="138" t="s">
        <v>362</v>
      </c>
      <c r="B269" s="139" t="s">
        <v>377</v>
      </c>
      <c r="C269" s="140">
        <v>1615</v>
      </c>
      <c r="D269" s="135">
        <f>IF('Datos de Indicador'!D270="No Dato",1,IF('Imputacion de Datos Indicador'!D270&lt;&gt;"",1,0))</f>
        <v>0</v>
      </c>
      <c r="E269" s="135">
        <f>IF('Datos de Indicador'!E270="No Dato",1,IF('Imputacion de Datos Indicador'!E270&lt;&gt;"",1,0))</f>
        <v>1</v>
      </c>
      <c r="F269" s="135">
        <f>IF('Datos de Indicador'!F270="No Dato",1,IF('Imputacion de Datos Indicador'!F270&lt;&gt;"",1,0))</f>
        <v>0</v>
      </c>
      <c r="G269" s="135">
        <f>IF('Datos de Indicador'!G270="No Dato",1,IF('Imputacion de Datos Indicador'!G270&lt;&gt;"",1,0))</f>
        <v>0</v>
      </c>
      <c r="H269" s="135">
        <f>IF('Datos de Indicador'!H270="No Dato",1,IF('Imputacion de Datos Indicador'!H270&lt;&gt;"",1,0))</f>
        <v>0</v>
      </c>
      <c r="I269" s="135">
        <f>IF('Datos de Indicador'!I270="No Dato",1,IF('Imputacion de Datos Indicador'!I270&lt;&gt;"",1,0))</f>
        <v>0</v>
      </c>
      <c r="J269" s="135">
        <f>IF('Datos de Indicador'!J270="No Dato",1,IF('Imputacion de Datos Indicador'!J270&lt;&gt;"",1,0))</f>
        <v>0</v>
      </c>
      <c r="K269" s="135">
        <f>IF('Datos de Indicador'!K270="No Dato",1,IF('Imputacion de Datos Indicador'!K270&lt;&gt;"",1,0))</f>
        <v>0</v>
      </c>
      <c r="L269" s="135">
        <f>IF('Datos de Indicador'!L270="No Dato",1,IF('Imputacion de Datos Indicador'!L270&lt;&gt;"",1,0))</f>
        <v>0</v>
      </c>
      <c r="M269" s="135">
        <f>IF('Datos de Indicador'!M270="No Dato",1,IF('Imputacion de Datos Indicador'!M270&lt;&gt;"",1,0))</f>
        <v>0</v>
      </c>
      <c r="N269" s="135">
        <f>IF('Datos de Indicador'!N270="No Dato",1,IF('Imputacion de Datos Indicador'!N270&lt;&gt;"",1,0))</f>
        <v>0</v>
      </c>
      <c r="O269" s="135">
        <f>IF('Datos de Indicador'!O270="No Dato",1,IF('Imputacion de Datos Indicador'!O270&lt;&gt;"",1,0))</f>
        <v>0</v>
      </c>
      <c r="P269" s="135">
        <f>IF('Datos de Indicador'!P270="No Dato",1,IF('Imputacion de Datos Indicador'!P270&lt;&gt;"",1,0))</f>
        <v>0</v>
      </c>
      <c r="Q269" s="135">
        <f>IF('Datos de Indicador'!Q270="No Dato",1,IF('Imputacion de Datos Indicador'!Q270&lt;&gt;"",1,0))</f>
        <v>0</v>
      </c>
      <c r="R269" s="135">
        <f>IF('Datos de Indicador'!R270="No Dato",1,IF('Imputacion de Datos Indicador'!R270&lt;&gt;"",1,0))</f>
        <v>0</v>
      </c>
      <c r="S269" s="135">
        <f>IF('Datos de Indicador'!S270="No Dato",1,IF('Imputacion de Datos Indicador'!S270&lt;&gt;"",1,0))</f>
        <v>0</v>
      </c>
      <c r="T269" s="135">
        <f>IF('Datos de Indicador'!T270="No Dato",1,IF('Imputacion de Datos Indicador'!T270&lt;&gt;"",1,0))</f>
        <v>0</v>
      </c>
      <c r="U269" s="135">
        <f>IF('Datos de Indicador'!U270="No Dato",1,IF('Imputacion de Datos Indicador'!U270&lt;&gt;"",1,0))</f>
        <v>0</v>
      </c>
      <c r="V269" s="135">
        <f>IF('Datos de Indicador'!V270="No Dato",1,IF('Imputacion de Datos Indicador'!V270&lt;&gt;"",1,0))</f>
        <v>0</v>
      </c>
      <c r="W269" s="135">
        <f>IF('Datos de Indicador'!W270="No Dato",1,IF('Imputacion de Datos Indicador'!W270&lt;&gt;"",1,0))</f>
        <v>1</v>
      </c>
      <c r="X269" s="135">
        <f>IF('Datos de Indicador'!X270="No Dato",1,IF('Imputacion de Datos Indicador'!X270&lt;&gt;"",1,0))</f>
        <v>0</v>
      </c>
      <c r="Y269" s="135">
        <f>IF('Datos de Indicador'!Y270="No Dato",1,IF('Imputacion de Datos Indicador'!Y270&lt;&gt;"",1,0))</f>
        <v>0</v>
      </c>
      <c r="Z269" s="135">
        <f>IF('Datos de Indicador'!Z270="No Dato",1,IF('Imputacion de Datos Indicador'!Z270&lt;&gt;"",1,0))</f>
        <v>0</v>
      </c>
      <c r="AA269" s="135">
        <f>IF('Datos de Indicador'!AA270="No Dato",1,IF('Imputacion de Datos Indicador'!AA270&lt;&gt;"",1,0))</f>
        <v>0</v>
      </c>
      <c r="AB269" s="135">
        <f>IF('Datos de Indicador'!AB270="No Dato",1,IF('Imputacion de Datos Indicador'!AB270&lt;&gt;"",1,0))</f>
        <v>0</v>
      </c>
      <c r="AC269" s="135">
        <f>IF('Datos de Indicador'!AC270="No Dato",1,IF('Imputacion de Datos Indicador'!AC270&lt;&gt;"",1,0))</f>
        <v>0</v>
      </c>
      <c r="AD269" s="135">
        <f>IF('Datos de Indicador'!AD270="No Dato",1,IF('Imputacion de Datos Indicador'!AD270&lt;&gt;"",1,0))</f>
        <v>0</v>
      </c>
      <c r="AE269" s="135">
        <f>IF('Datos de Indicador'!AE270="No Dato",1,IF('Imputacion de Datos Indicador'!AE270&lt;&gt;"",1,0))</f>
        <v>0</v>
      </c>
      <c r="AF269" s="135">
        <f>IF('Datos de Indicador'!AF270="No Dato",1,IF('Imputacion de Datos Indicador'!AF270&lt;&gt;"",1,0))</f>
        <v>0</v>
      </c>
      <c r="AG269" s="135">
        <f>IF('Datos de Indicador'!AG270="No Dato",1,IF('Imputacion de Datos Indicador'!AG270&lt;&gt;"",1,0))</f>
        <v>0</v>
      </c>
      <c r="AH269" s="135">
        <f>IF('Datos de Indicador'!AH270="No Dato",1,IF('Imputacion de Datos Indicador'!AH270&lt;&gt;"",1,0))</f>
        <v>0</v>
      </c>
      <c r="AI269" s="135">
        <f>IF('Datos de Indicador'!AI270="No Dato",1,IF('Imputacion de Datos Indicador'!AI270&lt;&gt;"",1,0))</f>
        <v>0</v>
      </c>
      <c r="AJ269" s="135">
        <f>IF('Datos de Indicador'!AJ270="No Dato",1,IF('Imputacion de Datos Indicador'!AJ270&lt;&gt;"",1,0))</f>
        <v>0</v>
      </c>
      <c r="AK269" s="135">
        <f>IF('Datos de Indicador'!AK270="No Dato",1,IF('Imputacion de Datos Indicador'!AK270&lt;&gt;"",1,0))</f>
        <v>0</v>
      </c>
      <c r="AL269" s="135">
        <f>IF('Datos de Indicador'!AL270="No Dato",1,IF('Imputacion de Datos Indicador'!AL270&lt;&gt;"",1,0))</f>
        <v>0</v>
      </c>
      <c r="AM269" s="204">
        <f t="shared" si="8"/>
        <v>2</v>
      </c>
      <c r="AN269" s="44">
        <f t="shared" si="9"/>
        <v>5.7142857142857141E-2</v>
      </c>
    </row>
    <row r="270" spans="1:40" x14ac:dyDescent="0.25">
      <c r="A270" s="138" t="s">
        <v>362</v>
      </c>
      <c r="B270" s="139" t="s">
        <v>378</v>
      </c>
      <c r="C270" s="140">
        <v>1616</v>
      </c>
      <c r="D270" s="135">
        <f>IF('Datos de Indicador'!D271="No Dato",1,IF('Imputacion de Datos Indicador'!D271&lt;&gt;"",1,0))</f>
        <v>0</v>
      </c>
      <c r="E270" s="135">
        <f>IF('Datos de Indicador'!E271="No Dato",1,IF('Imputacion de Datos Indicador'!E271&lt;&gt;"",1,0))</f>
        <v>0</v>
      </c>
      <c r="F270" s="135">
        <f>IF('Datos de Indicador'!F271="No Dato",1,IF('Imputacion de Datos Indicador'!F271&lt;&gt;"",1,0))</f>
        <v>0</v>
      </c>
      <c r="G270" s="135">
        <f>IF('Datos de Indicador'!G271="No Dato",1,IF('Imputacion de Datos Indicador'!G271&lt;&gt;"",1,0))</f>
        <v>0</v>
      </c>
      <c r="H270" s="135">
        <f>IF('Datos de Indicador'!H271="No Dato",1,IF('Imputacion de Datos Indicador'!H271&lt;&gt;"",1,0))</f>
        <v>0</v>
      </c>
      <c r="I270" s="135">
        <f>IF('Datos de Indicador'!I271="No Dato",1,IF('Imputacion de Datos Indicador'!I271&lt;&gt;"",1,0))</f>
        <v>0</v>
      </c>
      <c r="J270" s="135">
        <f>IF('Datos de Indicador'!J271="No Dato",1,IF('Imputacion de Datos Indicador'!J271&lt;&gt;"",1,0))</f>
        <v>0</v>
      </c>
      <c r="K270" s="135">
        <f>IF('Datos de Indicador'!K271="No Dato",1,IF('Imputacion de Datos Indicador'!K271&lt;&gt;"",1,0))</f>
        <v>0</v>
      </c>
      <c r="L270" s="135">
        <f>IF('Datos de Indicador'!L271="No Dato",1,IF('Imputacion de Datos Indicador'!L271&lt;&gt;"",1,0))</f>
        <v>0</v>
      </c>
      <c r="M270" s="135">
        <f>IF('Datos de Indicador'!M271="No Dato",1,IF('Imputacion de Datos Indicador'!M271&lt;&gt;"",1,0))</f>
        <v>0</v>
      </c>
      <c r="N270" s="135">
        <f>IF('Datos de Indicador'!N271="No Dato",1,IF('Imputacion de Datos Indicador'!N271&lt;&gt;"",1,0))</f>
        <v>0</v>
      </c>
      <c r="O270" s="135">
        <f>IF('Datos de Indicador'!O271="No Dato",1,IF('Imputacion de Datos Indicador'!O271&lt;&gt;"",1,0))</f>
        <v>0</v>
      </c>
      <c r="P270" s="135">
        <f>IF('Datos de Indicador'!P271="No Dato",1,IF('Imputacion de Datos Indicador'!P271&lt;&gt;"",1,0))</f>
        <v>0</v>
      </c>
      <c r="Q270" s="135">
        <f>IF('Datos de Indicador'!Q271="No Dato",1,IF('Imputacion de Datos Indicador'!Q271&lt;&gt;"",1,0))</f>
        <v>0</v>
      </c>
      <c r="R270" s="135">
        <f>IF('Datos de Indicador'!R271="No Dato",1,IF('Imputacion de Datos Indicador'!R271&lt;&gt;"",1,0))</f>
        <v>0</v>
      </c>
      <c r="S270" s="135">
        <f>IF('Datos de Indicador'!S271="No Dato",1,IF('Imputacion de Datos Indicador'!S271&lt;&gt;"",1,0))</f>
        <v>0</v>
      </c>
      <c r="T270" s="135">
        <f>IF('Datos de Indicador'!T271="No Dato",1,IF('Imputacion de Datos Indicador'!T271&lt;&gt;"",1,0))</f>
        <v>0</v>
      </c>
      <c r="U270" s="135">
        <f>IF('Datos de Indicador'!U271="No Dato",1,IF('Imputacion de Datos Indicador'!U271&lt;&gt;"",1,0))</f>
        <v>0</v>
      </c>
      <c r="V270" s="135">
        <f>IF('Datos de Indicador'!V271="No Dato",1,IF('Imputacion de Datos Indicador'!V271&lt;&gt;"",1,0))</f>
        <v>0</v>
      </c>
      <c r="W270" s="135">
        <f>IF('Datos de Indicador'!W271="No Dato",1,IF('Imputacion de Datos Indicador'!W271&lt;&gt;"",1,0))</f>
        <v>0</v>
      </c>
      <c r="X270" s="135">
        <f>IF('Datos de Indicador'!X271="No Dato",1,IF('Imputacion de Datos Indicador'!X271&lt;&gt;"",1,0))</f>
        <v>0</v>
      </c>
      <c r="Y270" s="135">
        <f>IF('Datos de Indicador'!Y271="No Dato",1,IF('Imputacion de Datos Indicador'!Y271&lt;&gt;"",1,0))</f>
        <v>0</v>
      </c>
      <c r="Z270" s="135">
        <f>IF('Datos de Indicador'!Z271="No Dato",1,IF('Imputacion de Datos Indicador'!Z271&lt;&gt;"",1,0))</f>
        <v>0</v>
      </c>
      <c r="AA270" s="135">
        <f>IF('Datos de Indicador'!AA271="No Dato",1,IF('Imputacion de Datos Indicador'!AA271&lt;&gt;"",1,0))</f>
        <v>0</v>
      </c>
      <c r="AB270" s="135">
        <f>IF('Datos de Indicador'!AB271="No Dato",1,IF('Imputacion de Datos Indicador'!AB271&lt;&gt;"",1,0))</f>
        <v>0</v>
      </c>
      <c r="AC270" s="135">
        <f>IF('Datos de Indicador'!AC271="No Dato",1,IF('Imputacion de Datos Indicador'!AC271&lt;&gt;"",1,0))</f>
        <v>0</v>
      </c>
      <c r="AD270" s="135">
        <f>IF('Datos de Indicador'!AD271="No Dato",1,IF('Imputacion de Datos Indicador'!AD271&lt;&gt;"",1,0))</f>
        <v>0</v>
      </c>
      <c r="AE270" s="135">
        <f>IF('Datos de Indicador'!AE271="No Dato",1,IF('Imputacion de Datos Indicador'!AE271&lt;&gt;"",1,0))</f>
        <v>0</v>
      </c>
      <c r="AF270" s="135">
        <f>IF('Datos de Indicador'!AF271="No Dato",1,IF('Imputacion de Datos Indicador'!AF271&lt;&gt;"",1,0))</f>
        <v>0</v>
      </c>
      <c r="AG270" s="135">
        <f>IF('Datos de Indicador'!AG271="No Dato",1,IF('Imputacion de Datos Indicador'!AG271&lt;&gt;"",1,0))</f>
        <v>0</v>
      </c>
      <c r="AH270" s="135">
        <f>IF('Datos de Indicador'!AH271="No Dato",1,IF('Imputacion de Datos Indicador'!AH271&lt;&gt;"",1,0))</f>
        <v>0</v>
      </c>
      <c r="AI270" s="135">
        <f>IF('Datos de Indicador'!AI271="No Dato",1,IF('Imputacion de Datos Indicador'!AI271&lt;&gt;"",1,0))</f>
        <v>0</v>
      </c>
      <c r="AJ270" s="135">
        <f>IF('Datos de Indicador'!AJ271="No Dato",1,IF('Imputacion de Datos Indicador'!AJ271&lt;&gt;"",1,0))</f>
        <v>0</v>
      </c>
      <c r="AK270" s="135">
        <f>IF('Datos de Indicador'!AK271="No Dato",1,IF('Imputacion de Datos Indicador'!AK271&lt;&gt;"",1,0))</f>
        <v>0</v>
      </c>
      <c r="AL270" s="135">
        <f>IF('Datos de Indicador'!AL271="No Dato",1,IF('Imputacion de Datos Indicador'!AL271&lt;&gt;"",1,0))</f>
        <v>0</v>
      </c>
      <c r="AM270" s="204">
        <f t="shared" si="8"/>
        <v>0</v>
      </c>
      <c r="AN270" s="44">
        <f t="shared" si="9"/>
        <v>0</v>
      </c>
    </row>
    <row r="271" spans="1:40" x14ac:dyDescent="0.25">
      <c r="A271" s="138" t="s">
        <v>362</v>
      </c>
      <c r="B271" s="139" t="s">
        <v>379</v>
      </c>
      <c r="C271" s="140">
        <v>1617</v>
      </c>
      <c r="D271" s="135">
        <f>IF('Datos de Indicador'!D272="No Dato",1,IF('Imputacion de Datos Indicador'!D272&lt;&gt;"",1,0))</f>
        <v>0</v>
      </c>
      <c r="E271" s="135">
        <f>IF('Datos de Indicador'!E272="No Dato",1,IF('Imputacion de Datos Indicador'!E272&lt;&gt;"",1,0))</f>
        <v>0</v>
      </c>
      <c r="F271" s="135">
        <f>IF('Datos de Indicador'!F272="No Dato",1,IF('Imputacion de Datos Indicador'!F272&lt;&gt;"",1,0))</f>
        <v>0</v>
      </c>
      <c r="G271" s="135">
        <f>IF('Datos de Indicador'!G272="No Dato",1,IF('Imputacion de Datos Indicador'!G272&lt;&gt;"",1,0))</f>
        <v>0</v>
      </c>
      <c r="H271" s="135">
        <f>IF('Datos de Indicador'!H272="No Dato",1,IF('Imputacion de Datos Indicador'!H272&lt;&gt;"",1,0))</f>
        <v>0</v>
      </c>
      <c r="I271" s="135">
        <f>IF('Datos de Indicador'!I272="No Dato",1,IF('Imputacion de Datos Indicador'!I272&lt;&gt;"",1,0))</f>
        <v>0</v>
      </c>
      <c r="J271" s="135">
        <f>IF('Datos de Indicador'!J272="No Dato",1,IF('Imputacion de Datos Indicador'!J272&lt;&gt;"",1,0))</f>
        <v>0</v>
      </c>
      <c r="K271" s="135">
        <f>IF('Datos de Indicador'!K272="No Dato",1,IF('Imputacion de Datos Indicador'!K272&lt;&gt;"",1,0))</f>
        <v>0</v>
      </c>
      <c r="L271" s="135">
        <f>IF('Datos de Indicador'!L272="No Dato",1,IF('Imputacion de Datos Indicador'!L272&lt;&gt;"",1,0))</f>
        <v>0</v>
      </c>
      <c r="M271" s="135">
        <f>IF('Datos de Indicador'!M272="No Dato",1,IF('Imputacion de Datos Indicador'!M272&lt;&gt;"",1,0))</f>
        <v>0</v>
      </c>
      <c r="N271" s="135">
        <f>IF('Datos de Indicador'!N272="No Dato",1,IF('Imputacion de Datos Indicador'!N272&lt;&gt;"",1,0))</f>
        <v>0</v>
      </c>
      <c r="O271" s="135">
        <f>IF('Datos de Indicador'!O272="No Dato",1,IF('Imputacion de Datos Indicador'!O272&lt;&gt;"",1,0))</f>
        <v>0</v>
      </c>
      <c r="P271" s="135">
        <f>IF('Datos de Indicador'!P272="No Dato",1,IF('Imputacion de Datos Indicador'!P272&lt;&gt;"",1,0))</f>
        <v>0</v>
      </c>
      <c r="Q271" s="135">
        <f>IF('Datos de Indicador'!Q272="No Dato",1,IF('Imputacion de Datos Indicador'!Q272&lt;&gt;"",1,0))</f>
        <v>0</v>
      </c>
      <c r="R271" s="135">
        <f>IF('Datos de Indicador'!R272="No Dato",1,IF('Imputacion de Datos Indicador'!R272&lt;&gt;"",1,0))</f>
        <v>0</v>
      </c>
      <c r="S271" s="135">
        <f>IF('Datos de Indicador'!S272="No Dato",1,IF('Imputacion de Datos Indicador'!S272&lt;&gt;"",1,0))</f>
        <v>0</v>
      </c>
      <c r="T271" s="135">
        <f>IF('Datos de Indicador'!T272="No Dato",1,IF('Imputacion de Datos Indicador'!T272&lt;&gt;"",1,0))</f>
        <v>0</v>
      </c>
      <c r="U271" s="135">
        <f>IF('Datos de Indicador'!U272="No Dato",1,IF('Imputacion de Datos Indicador'!U272&lt;&gt;"",1,0))</f>
        <v>0</v>
      </c>
      <c r="V271" s="135">
        <f>IF('Datos de Indicador'!V272="No Dato",1,IF('Imputacion de Datos Indicador'!V272&lt;&gt;"",1,0))</f>
        <v>0</v>
      </c>
      <c r="W271" s="135">
        <f>IF('Datos de Indicador'!W272="No Dato",1,IF('Imputacion de Datos Indicador'!W272&lt;&gt;"",1,0))</f>
        <v>0</v>
      </c>
      <c r="X271" s="135">
        <f>IF('Datos de Indicador'!X272="No Dato",1,IF('Imputacion de Datos Indicador'!X272&lt;&gt;"",1,0))</f>
        <v>0</v>
      </c>
      <c r="Y271" s="135">
        <f>IF('Datos de Indicador'!Y272="No Dato",1,IF('Imputacion de Datos Indicador'!Y272&lt;&gt;"",1,0))</f>
        <v>0</v>
      </c>
      <c r="Z271" s="135">
        <f>IF('Datos de Indicador'!Z272="No Dato",1,IF('Imputacion de Datos Indicador'!Z272&lt;&gt;"",1,0))</f>
        <v>0</v>
      </c>
      <c r="AA271" s="135">
        <f>IF('Datos de Indicador'!AA272="No Dato",1,IF('Imputacion de Datos Indicador'!AA272&lt;&gt;"",1,0))</f>
        <v>0</v>
      </c>
      <c r="AB271" s="135">
        <f>IF('Datos de Indicador'!AB272="No Dato",1,IF('Imputacion de Datos Indicador'!AB272&lt;&gt;"",1,0))</f>
        <v>0</v>
      </c>
      <c r="AC271" s="135">
        <f>IF('Datos de Indicador'!AC272="No Dato",1,IF('Imputacion de Datos Indicador'!AC272&lt;&gt;"",1,0))</f>
        <v>0</v>
      </c>
      <c r="AD271" s="135">
        <f>IF('Datos de Indicador'!AD272="No Dato",1,IF('Imputacion de Datos Indicador'!AD272&lt;&gt;"",1,0))</f>
        <v>0</v>
      </c>
      <c r="AE271" s="135">
        <f>IF('Datos de Indicador'!AE272="No Dato",1,IF('Imputacion de Datos Indicador'!AE272&lt;&gt;"",1,0))</f>
        <v>0</v>
      </c>
      <c r="AF271" s="135">
        <f>IF('Datos de Indicador'!AF272="No Dato",1,IF('Imputacion de Datos Indicador'!AF272&lt;&gt;"",1,0))</f>
        <v>0</v>
      </c>
      <c r="AG271" s="135">
        <f>IF('Datos de Indicador'!AG272="No Dato",1,IF('Imputacion de Datos Indicador'!AG272&lt;&gt;"",1,0))</f>
        <v>0</v>
      </c>
      <c r="AH271" s="135">
        <f>IF('Datos de Indicador'!AH272="No Dato",1,IF('Imputacion de Datos Indicador'!AH272&lt;&gt;"",1,0))</f>
        <v>0</v>
      </c>
      <c r="AI271" s="135">
        <f>IF('Datos de Indicador'!AI272="No Dato",1,IF('Imputacion de Datos Indicador'!AI272&lt;&gt;"",1,0))</f>
        <v>0</v>
      </c>
      <c r="AJ271" s="135">
        <f>IF('Datos de Indicador'!AJ272="No Dato",1,IF('Imputacion de Datos Indicador'!AJ272&lt;&gt;"",1,0))</f>
        <v>0</v>
      </c>
      <c r="AK271" s="135">
        <f>IF('Datos de Indicador'!AK272="No Dato",1,IF('Imputacion de Datos Indicador'!AK272&lt;&gt;"",1,0))</f>
        <v>0</v>
      </c>
      <c r="AL271" s="135">
        <f>IF('Datos de Indicador'!AL272="No Dato",1,IF('Imputacion de Datos Indicador'!AL272&lt;&gt;"",1,0))</f>
        <v>0</v>
      </c>
      <c r="AM271" s="204">
        <f t="shared" si="8"/>
        <v>0</v>
      </c>
      <c r="AN271" s="44">
        <f t="shared" si="9"/>
        <v>0</v>
      </c>
    </row>
    <row r="272" spans="1:40" x14ac:dyDescent="0.25">
      <c r="A272" s="138" t="s">
        <v>362</v>
      </c>
      <c r="B272" s="139" t="s">
        <v>380</v>
      </c>
      <c r="C272" s="140">
        <v>1618</v>
      </c>
      <c r="D272" s="135">
        <f>IF('Datos de Indicador'!D273="No Dato",1,IF('Imputacion de Datos Indicador'!D273&lt;&gt;"",1,0))</f>
        <v>0</v>
      </c>
      <c r="E272" s="135">
        <f>IF('Datos de Indicador'!E273="No Dato",1,IF('Imputacion de Datos Indicador'!E273&lt;&gt;"",1,0))</f>
        <v>1</v>
      </c>
      <c r="F272" s="135">
        <f>IF('Datos de Indicador'!F273="No Dato",1,IF('Imputacion de Datos Indicador'!F273&lt;&gt;"",1,0))</f>
        <v>0</v>
      </c>
      <c r="G272" s="135">
        <f>IF('Datos de Indicador'!G273="No Dato",1,IF('Imputacion de Datos Indicador'!G273&lt;&gt;"",1,0))</f>
        <v>0</v>
      </c>
      <c r="H272" s="135">
        <f>IF('Datos de Indicador'!H273="No Dato",1,IF('Imputacion de Datos Indicador'!H273&lt;&gt;"",1,0))</f>
        <v>0</v>
      </c>
      <c r="I272" s="135">
        <f>IF('Datos de Indicador'!I273="No Dato",1,IF('Imputacion de Datos Indicador'!I273&lt;&gt;"",1,0))</f>
        <v>0</v>
      </c>
      <c r="J272" s="135">
        <f>IF('Datos de Indicador'!J273="No Dato",1,IF('Imputacion de Datos Indicador'!J273&lt;&gt;"",1,0))</f>
        <v>0</v>
      </c>
      <c r="K272" s="135">
        <f>IF('Datos de Indicador'!K273="No Dato",1,IF('Imputacion de Datos Indicador'!K273&lt;&gt;"",1,0))</f>
        <v>0</v>
      </c>
      <c r="L272" s="135">
        <f>IF('Datos de Indicador'!L273="No Dato",1,IF('Imputacion de Datos Indicador'!L273&lt;&gt;"",1,0))</f>
        <v>0</v>
      </c>
      <c r="M272" s="135">
        <f>IF('Datos de Indicador'!M273="No Dato",1,IF('Imputacion de Datos Indicador'!M273&lt;&gt;"",1,0))</f>
        <v>0</v>
      </c>
      <c r="N272" s="135">
        <f>IF('Datos de Indicador'!N273="No Dato",1,IF('Imputacion de Datos Indicador'!N273&lt;&gt;"",1,0))</f>
        <v>0</v>
      </c>
      <c r="O272" s="135">
        <f>IF('Datos de Indicador'!O273="No Dato",1,IF('Imputacion de Datos Indicador'!O273&lt;&gt;"",1,0))</f>
        <v>0</v>
      </c>
      <c r="P272" s="135">
        <f>IF('Datos de Indicador'!P273="No Dato",1,IF('Imputacion de Datos Indicador'!P273&lt;&gt;"",1,0))</f>
        <v>0</v>
      </c>
      <c r="Q272" s="135">
        <f>IF('Datos de Indicador'!Q273="No Dato",1,IF('Imputacion de Datos Indicador'!Q273&lt;&gt;"",1,0))</f>
        <v>1</v>
      </c>
      <c r="R272" s="135">
        <f>IF('Datos de Indicador'!R273="No Dato",1,IF('Imputacion de Datos Indicador'!R273&lt;&gt;"",1,0))</f>
        <v>0</v>
      </c>
      <c r="S272" s="135">
        <f>IF('Datos de Indicador'!S273="No Dato",1,IF('Imputacion de Datos Indicador'!S273&lt;&gt;"",1,0))</f>
        <v>0</v>
      </c>
      <c r="T272" s="135">
        <f>IF('Datos de Indicador'!T273="No Dato",1,IF('Imputacion de Datos Indicador'!T273&lt;&gt;"",1,0))</f>
        <v>0</v>
      </c>
      <c r="U272" s="135">
        <f>IF('Datos de Indicador'!U273="No Dato",1,IF('Imputacion de Datos Indicador'!U273&lt;&gt;"",1,0))</f>
        <v>0</v>
      </c>
      <c r="V272" s="135">
        <f>IF('Datos de Indicador'!V273="No Dato",1,IF('Imputacion de Datos Indicador'!V273&lt;&gt;"",1,0))</f>
        <v>0</v>
      </c>
      <c r="W272" s="135">
        <f>IF('Datos de Indicador'!W273="No Dato",1,IF('Imputacion de Datos Indicador'!W273&lt;&gt;"",1,0))</f>
        <v>0</v>
      </c>
      <c r="X272" s="135">
        <f>IF('Datos de Indicador'!X273="No Dato",1,IF('Imputacion de Datos Indicador'!X273&lt;&gt;"",1,0))</f>
        <v>0</v>
      </c>
      <c r="Y272" s="135">
        <f>IF('Datos de Indicador'!Y273="No Dato",1,IF('Imputacion de Datos Indicador'!Y273&lt;&gt;"",1,0))</f>
        <v>0</v>
      </c>
      <c r="Z272" s="135">
        <f>IF('Datos de Indicador'!Z273="No Dato",1,IF('Imputacion de Datos Indicador'!Z273&lt;&gt;"",1,0))</f>
        <v>0</v>
      </c>
      <c r="AA272" s="135">
        <f>IF('Datos de Indicador'!AA273="No Dato",1,IF('Imputacion de Datos Indicador'!AA273&lt;&gt;"",1,0))</f>
        <v>0</v>
      </c>
      <c r="AB272" s="135">
        <f>IF('Datos de Indicador'!AB273="No Dato",1,IF('Imputacion de Datos Indicador'!AB273&lt;&gt;"",1,0))</f>
        <v>0</v>
      </c>
      <c r="AC272" s="135">
        <f>IF('Datos de Indicador'!AC273="No Dato",1,IF('Imputacion de Datos Indicador'!AC273&lt;&gt;"",1,0))</f>
        <v>0</v>
      </c>
      <c r="AD272" s="135">
        <f>IF('Datos de Indicador'!AD273="No Dato",1,IF('Imputacion de Datos Indicador'!AD273&lt;&gt;"",1,0))</f>
        <v>0</v>
      </c>
      <c r="AE272" s="135">
        <f>IF('Datos de Indicador'!AE273="No Dato",1,IF('Imputacion de Datos Indicador'!AE273&lt;&gt;"",1,0))</f>
        <v>0</v>
      </c>
      <c r="AF272" s="135">
        <f>IF('Datos de Indicador'!AF273="No Dato",1,IF('Imputacion de Datos Indicador'!AF273&lt;&gt;"",1,0))</f>
        <v>0</v>
      </c>
      <c r="AG272" s="135">
        <f>IF('Datos de Indicador'!AG273="No Dato",1,IF('Imputacion de Datos Indicador'!AG273&lt;&gt;"",1,0))</f>
        <v>0</v>
      </c>
      <c r="AH272" s="135">
        <f>IF('Datos de Indicador'!AH273="No Dato",1,IF('Imputacion de Datos Indicador'!AH273&lt;&gt;"",1,0))</f>
        <v>0</v>
      </c>
      <c r="AI272" s="135">
        <f>IF('Datos de Indicador'!AI273="No Dato",1,IF('Imputacion de Datos Indicador'!AI273&lt;&gt;"",1,0))</f>
        <v>0</v>
      </c>
      <c r="AJ272" s="135">
        <f>IF('Datos de Indicador'!AJ273="No Dato",1,IF('Imputacion de Datos Indicador'!AJ273&lt;&gt;"",1,0))</f>
        <v>0</v>
      </c>
      <c r="AK272" s="135">
        <f>IF('Datos de Indicador'!AK273="No Dato",1,IF('Imputacion de Datos Indicador'!AK273&lt;&gt;"",1,0))</f>
        <v>0</v>
      </c>
      <c r="AL272" s="135">
        <f>IF('Datos de Indicador'!AL273="No Dato",1,IF('Imputacion de Datos Indicador'!AL273&lt;&gt;"",1,0))</f>
        <v>0</v>
      </c>
      <c r="AM272" s="204">
        <f t="shared" si="8"/>
        <v>2</v>
      </c>
      <c r="AN272" s="44">
        <f t="shared" si="9"/>
        <v>5.7142857142857141E-2</v>
      </c>
    </row>
    <row r="273" spans="1:40" x14ac:dyDescent="0.25">
      <c r="A273" s="138" t="s">
        <v>362</v>
      </c>
      <c r="B273" s="139" t="s">
        <v>381</v>
      </c>
      <c r="C273" s="140">
        <v>1619</v>
      </c>
      <c r="D273" s="135">
        <f>IF('Datos de Indicador'!D274="No Dato",1,IF('Imputacion de Datos Indicador'!D274&lt;&gt;"",1,0))</f>
        <v>0</v>
      </c>
      <c r="E273" s="135">
        <f>IF('Datos de Indicador'!E274="No Dato",1,IF('Imputacion de Datos Indicador'!E274&lt;&gt;"",1,0))</f>
        <v>1</v>
      </c>
      <c r="F273" s="135">
        <f>IF('Datos de Indicador'!F274="No Dato",1,IF('Imputacion de Datos Indicador'!F274&lt;&gt;"",1,0))</f>
        <v>0</v>
      </c>
      <c r="G273" s="135">
        <f>IF('Datos de Indicador'!G274="No Dato",1,IF('Imputacion de Datos Indicador'!G274&lt;&gt;"",1,0))</f>
        <v>0</v>
      </c>
      <c r="H273" s="135">
        <f>IF('Datos de Indicador'!H274="No Dato",1,IF('Imputacion de Datos Indicador'!H274&lt;&gt;"",1,0))</f>
        <v>0</v>
      </c>
      <c r="I273" s="135">
        <f>IF('Datos de Indicador'!I274="No Dato",1,IF('Imputacion de Datos Indicador'!I274&lt;&gt;"",1,0))</f>
        <v>0</v>
      </c>
      <c r="J273" s="135">
        <f>IF('Datos de Indicador'!J274="No Dato",1,IF('Imputacion de Datos Indicador'!J274&lt;&gt;"",1,0))</f>
        <v>0</v>
      </c>
      <c r="K273" s="135">
        <f>IF('Datos de Indicador'!K274="No Dato",1,IF('Imputacion de Datos Indicador'!K274&lt;&gt;"",1,0))</f>
        <v>0</v>
      </c>
      <c r="L273" s="135">
        <f>IF('Datos de Indicador'!L274="No Dato",1,IF('Imputacion de Datos Indicador'!L274&lt;&gt;"",1,0))</f>
        <v>0</v>
      </c>
      <c r="M273" s="135">
        <f>IF('Datos de Indicador'!M274="No Dato",1,IF('Imputacion de Datos Indicador'!M274&lt;&gt;"",1,0))</f>
        <v>0</v>
      </c>
      <c r="N273" s="135">
        <f>IF('Datos de Indicador'!N274="No Dato",1,IF('Imputacion de Datos Indicador'!N274&lt;&gt;"",1,0))</f>
        <v>0</v>
      </c>
      <c r="O273" s="135">
        <f>IF('Datos de Indicador'!O274="No Dato",1,IF('Imputacion de Datos Indicador'!O274&lt;&gt;"",1,0))</f>
        <v>0</v>
      </c>
      <c r="P273" s="135">
        <f>IF('Datos de Indicador'!P274="No Dato",1,IF('Imputacion de Datos Indicador'!P274&lt;&gt;"",1,0))</f>
        <v>0</v>
      </c>
      <c r="Q273" s="135">
        <f>IF('Datos de Indicador'!Q274="No Dato",1,IF('Imputacion de Datos Indicador'!Q274&lt;&gt;"",1,0))</f>
        <v>0</v>
      </c>
      <c r="R273" s="135">
        <f>IF('Datos de Indicador'!R274="No Dato",1,IF('Imputacion de Datos Indicador'!R274&lt;&gt;"",1,0))</f>
        <v>0</v>
      </c>
      <c r="S273" s="135">
        <f>IF('Datos de Indicador'!S274="No Dato",1,IF('Imputacion de Datos Indicador'!S274&lt;&gt;"",1,0))</f>
        <v>0</v>
      </c>
      <c r="T273" s="135">
        <f>IF('Datos de Indicador'!T274="No Dato",1,IF('Imputacion de Datos Indicador'!T274&lt;&gt;"",1,0))</f>
        <v>0</v>
      </c>
      <c r="U273" s="135">
        <f>IF('Datos de Indicador'!U274="No Dato",1,IF('Imputacion de Datos Indicador'!U274&lt;&gt;"",1,0))</f>
        <v>0</v>
      </c>
      <c r="V273" s="135">
        <f>IF('Datos de Indicador'!V274="No Dato",1,IF('Imputacion de Datos Indicador'!V274&lt;&gt;"",1,0))</f>
        <v>0</v>
      </c>
      <c r="W273" s="135">
        <f>IF('Datos de Indicador'!W274="No Dato",1,IF('Imputacion de Datos Indicador'!W274&lt;&gt;"",1,0))</f>
        <v>0</v>
      </c>
      <c r="X273" s="135">
        <f>IF('Datos de Indicador'!X274="No Dato",1,IF('Imputacion de Datos Indicador'!X274&lt;&gt;"",1,0))</f>
        <v>0</v>
      </c>
      <c r="Y273" s="135">
        <f>IF('Datos de Indicador'!Y274="No Dato",1,IF('Imputacion de Datos Indicador'!Y274&lt;&gt;"",1,0))</f>
        <v>0</v>
      </c>
      <c r="Z273" s="135">
        <f>IF('Datos de Indicador'!Z274="No Dato",1,IF('Imputacion de Datos Indicador'!Z274&lt;&gt;"",1,0))</f>
        <v>0</v>
      </c>
      <c r="AA273" s="135">
        <f>IF('Datos de Indicador'!AA274="No Dato",1,IF('Imputacion de Datos Indicador'!AA274&lt;&gt;"",1,0))</f>
        <v>0</v>
      </c>
      <c r="AB273" s="135">
        <f>IF('Datos de Indicador'!AB274="No Dato",1,IF('Imputacion de Datos Indicador'!AB274&lt;&gt;"",1,0))</f>
        <v>0</v>
      </c>
      <c r="AC273" s="135">
        <f>IF('Datos de Indicador'!AC274="No Dato",1,IF('Imputacion de Datos Indicador'!AC274&lt;&gt;"",1,0))</f>
        <v>0</v>
      </c>
      <c r="AD273" s="135">
        <f>IF('Datos de Indicador'!AD274="No Dato",1,IF('Imputacion de Datos Indicador'!AD274&lt;&gt;"",1,0))</f>
        <v>0</v>
      </c>
      <c r="AE273" s="135">
        <f>IF('Datos de Indicador'!AE274="No Dato",1,IF('Imputacion de Datos Indicador'!AE274&lt;&gt;"",1,0))</f>
        <v>0</v>
      </c>
      <c r="AF273" s="135">
        <f>IF('Datos de Indicador'!AF274="No Dato",1,IF('Imputacion de Datos Indicador'!AF274&lt;&gt;"",1,0))</f>
        <v>0</v>
      </c>
      <c r="AG273" s="135">
        <f>IF('Datos de Indicador'!AG274="No Dato",1,IF('Imputacion de Datos Indicador'!AG274&lt;&gt;"",1,0))</f>
        <v>0</v>
      </c>
      <c r="AH273" s="135">
        <f>IF('Datos de Indicador'!AH274="No Dato",1,IF('Imputacion de Datos Indicador'!AH274&lt;&gt;"",1,0))</f>
        <v>0</v>
      </c>
      <c r="AI273" s="135">
        <f>IF('Datos de Indicador'!AI274="No Dato",1,IF('Imputacion de Datos Indicador'!AI274&lt;&gt;"",1,0))</f>
        <v>0</v>
      </c>
      <c r="AJ273" s="135">
        <f>IF('Datos de Indicador'!AJ274="No Dato",1,IF('Imputacion de Datos Indicador'!AJ274&lt;&gt;"",1,0))</f>
        <v>0</v>
      </c>
      <c r="AK273" s="135">
        <f>IF('Datos de Indicador'!AK274="No Dato",1,IF('Imputacion de Datos Indicador'!AK274&lt;&gt;"",1,0))</f>
        <v>0</v>
      </c>
      <c r="AL273" s="135">
        <f>IF('Datos de Indicador'!AL274="No Dato",1,IF('Imputacion de Datos Indicador'!AL274&lt;&gt;"",1,0))</f>
        <v>0</v>
      </c>
      <c r="AM273" s="204">
        <f t="shared" si="8"/>
        <v>1</v>
      </c>
      <c r="AN273" s="44">
        <f t="shared" si="9"/>
        <v>2.8571428571428571E-2</v>
      </c>
    </row>
    <row r="274" spans="1:40" x14ac:dyDescent="0.25">
      <c r="A274" s="138" t="s">
        <v>362</v>
      </c>
      <c r="B274" s="139" t="s">
        <v>203</v>
      </c>
      <c r="C274" s="140">
        <v>1620</v>
      </c>
      <c r="D274" s="135">
        <f>IF('Datos de Indicador'!D275="No Dato",1,IF('Imputacion de Datos Indicador'!D275&lt;&gt;"",1,0))</f>
        <v>0</v>
      </c>
      <c r="E274" s="135">
        <f>IF('Datos de Indicador'!E275="No Dato",1,IF('Imputacion de Datos Indicador'!E275&lt;&gt;"",1,0))</f>
        <v>1</v>
      </c>
      <c r="F274" s="135">
        <f>IF('Datos de Indicador'!F275="No Dato",1,IF('Imputacion de Datos Indicador'!F275&lt;&gt;"",1,0))</f>
        <v>0</v>
      </c>
      <c r="G274" s="135">
        <f>IF('Datos de Indicador'!G275="No Dato",1,IF('Imputacion de Datos Indicador'!G275&lt;&gt;"",1,0))</f>
        <v>0</v>
      </c>
      <c r="H274" s="135">
        <f>IF('Datos de Indicador'!H275="No Dato",1,IF('Imputacion de Datos Indicador'!H275&lt;&gt;"",1,0))</f>
        <v>0</v>
      </c>
      <c r="I274" s="135">
        <f>IF('Datos de Indicador'!I275="No Dato",1,IF('Imputacion de Datos Indicador'!I275&lt;&gt;"",1,0))</f>
        <v>0</v>
      </c>
      <c r="J274" s="135">
        <f>IF('Datos de Indicador'!J275="No Dato",1,IF('Imputacion de Datos Indicador'!J275&lt;&gt;"",1,0))</f>
        <v>0</v>
      </c>
      <c r="K274" s="135">
        <f>IF('Datos de Indicador'!K275="No Dato",1,IF('Imputacion de Datos Indicador'!K275&lt;&gt;"",1,0))</f>
        <v>0</v>
      </c>
      <c r="L274" s="135">
        <f>IF('Datos de Indicador'!L275="No Dato",1,IF('Imputacion de Datos Indicador'!L275&lt;&gt;"",1,0))</f>
        <v>0</v>
      </c>
      <c r="M274" s="135">
        <f>IF('Datos de Indicador'!M275="No Dato",1,IF('Imputacion de Datos Indicador'!M275&lt;&gt;"",1,0))</f>
        <v>0</v>
      </c>
      <c r="N274" s="135">
        <f>IF('Datos de Indicador'!N275="No Dato",1,IF('Imputacion de Datos Indicador'!N275&lt;&gt;"",1,0))</f>
        <v>0</v>
      </c>
      <c r="O274" s="135">
        <f>IF('Datos de Indicador'!O275="No Dato",1,IF('Imputacion de Datos Indicador'!O275&lt;&gt;"",1,0))</f>
        <v>0</v>
      </c>
      <c r="P274" s="135">
        <f>IF('Datos de Indicador'!P275="No Dato",1,IF('Imputacion de Datos Indicador'!P275&lt;&gt;"",1,0))</f>
        <v>0</v>
      </c>
      <c r="Q274" s="135">
        <f>IF('Datos de Indicador'!Q275="No Dato",1,IF('Imputacion de Datos Indicador'!Q275&lt;&gt;"",1,0))</f>
        <v>0</v>
      </c>
      <c r="R274" s="135">
        <f>IF('Datos de Indicador'!R275="No Dato",1,IF('Imputacion de Datos Indicador'!R275&lt;&gt;"",1,0))</f>
        <v>0</v>
      </c>
      <c r="S274" s="135">
        <f>IF('Datos de Indicador'!S275="No Dato",1,IF('Imputacion de Datos Indicador'!S275&lt;&gt;"",1,0))</f>
        <v>0</v>
      </c>
      <c r="T274" s="135">
        <f>IF('Datos de Indicador'!T275="No Dato",1,IF('Imputacion de Datos Indicador'!T275&lt;&gt;"",1,0))</f>
        <v>0</v>
      </c>
      <c r="U274" s="135">
        <f>IF('Datos de Indicador'!U275="No Dato",1,IF('Imputacion de Datos Indicador'!U275&lt;&gt;"",1,0))</f>
        <v>0</v>
      </c>
      <c r="V274" s="135">
        <f>IF('Datos de Indicador'!V275="No Dato",1,IF('Imputacion de Datos Indicador'!V275&lt;&gt;"",1,0))</f>
        <v>0</v>
      </c>
      <c r="W274" s="135">
        <f>IF('Datos de Indicador'!W275="No Dato",1,IF('Imputacion de Datos Indicador'!W275&lt;&gt;"",1,0))</f>
        <v>0</v>
      </c>
      <c r="X274" s="135">
        <f>IF('Datos de Indicador'!X275="No Dato",1,IF('Imputacion de Datos Indicador'!X275&lt;&gt;"",1,0))</f>
        <v>0</v>
      </c>
      <c r="Y274" s="135">
        <f>IF('Datos de Indicador'!Y275="No Dato",1,IF('Imputacion de Datos Indicador'!Y275&lt;&gt;"",1,0))</f>
        <v>0</v>
      </c>
      <c r="Z274" s="135">
        <f>IF('Datos de Indicador'!Z275="No Dato",1,IF('Imputacion de Datos Indicador'!Z275&lt;&gt;"",1,0))</f>
        <v>0</v>
      </c>
      <c r="AA274" s="135">
        <f>IF('Datos de Indicador'!AA275="No Dato",1,IF('Imputacion de Datos Indicador'!AA275&lt;&gt;"",1,0))</f>
        <v>0</v>
      </c>
      <c r="AB274" s="135">
        <f>IF('Datos de Indicador'!AB275="No Dato",1,IF('Imputacion de Datos Indicador'!AB275&lt;&gt;"",1,0))</f>
        <v>0</v>
      </c>
      <c r="AC274" s="135">
        <f>IF('Datos de Indicador'!AC275="No Dato",1,IF('Imputacion de Datos Indicador'!AC275&lt;&gt;"",1,0))</f>
        <v>0</v>
      </c>
      <c r="AD274" s="135">
        <f>IF('Datos de Indicador'!AD275="No Dato",1,IF('Imputacion de Datos Indicador'!AD275&lt;&gt;"",1,0))</f>
        <v>0</v>
      </c>
      <c r="AE274" s="135">
        <f>IF('Datos de Indicador'!AE275="No Dato",1,IF('Imputacion de Datos Indicador'!AE275&lt;&gt;"",1,0))</f>
        <v>0</v>
      </c>
      <c r="AF274" s="135">
        <f>IF('Datos de Indicador'!AF275="No Dato",1,IF('Imputacion de Datos Indicador'!AF275&lt;&gt;"",1,0))</f>
        <v>0</v>
      </c>
      <c r="AG274" s="135">
        <f>IF('Datos de Indicador'!AG275="No Dato",1,IF('Imputacion de Datos Indicador'!AG275&lt;&gt;"",1,0))</f>
        <v>0</v>
      </c>
      <c r="AH274" s="135">
        <f>IF('Datos de Indicador'!AH275="No Dato",1,IF('Imputacion de Datos Indicador'!AH275&lt;&gt;"",1,0))</f>
        <v>0</v>
      </c>
      <c r="AI274" s="135">
        <f>IF('Datos de Indicador'!AI275="No Dato",1,IF('Imputacion de Datos Indicador'!AI275&lt;&gt;"",1,0))</f>
        <v>0</v>
      </c>
      <c r="AJ274" s="135">
        <f>IF('Datos de Indicador'!AJ275="No Dato",1,IF('Imputacion de Datos Indicador'!AJ275&lt;&gt;"",1,0))</f>
        <v>0</v>
      </c>
      <c r="AK274" s="135">
        <f>IF('Datos de Indicador'!AK275="No Dato",1,IF('Imputacion de Datos Indicador'!AK275&lt;&gt;"",1,0))</f>
        <v>0</v>
      </c>
      <c r="AL274" s="135">
        <f>IF('Datos de Indicador'!AL275="No Dato",1,IF('Imputacion de Datos Indicador'!AL275&lt;&gt;"",1,0))</f>
        <v>0</v>
      </c>
      <c r="AM274" s="204">
        <f t="shared" si="8"/>
        <v>1</v>
      </c>
      <c r="AN274" s="44">
        <f t="shared" si="9"/>
        <v>2.8571428571428571E-2</v>
      </c>
    </row>
    <row r="275" spans="1:40" x14ac:dyDescent="0.25">
      <c r="A275" s="138" t="s">
        <v>362</v>
      </c>
      <c r="B275" s="139" t="s">
        <v>337</v>
      </c>
      <c r="C275" s="140">
        <v>1621</v>
      </c>
      <c r="D275" s="135">
        <f>IF('Datos de Indicador'!D276="No Dato",1,IF('Imputacion de Datos Indicador'!D276&lt;&gt;"",1,0))</f>
        <v>0</v>
      </c>
      <c r="E275" s="135">
        <f>IF('Datos de Indicador'!E276="No Dato",1,IF('Imputacion de Datos Indicador'!E276&lt;&gt;"",1,0))</f>
        <v>0</v>
      </c>
      <c r="F275" s="135">
        <f>IF('Datos de Indicador'!F276="No Dato",1,IF('Imputacion de Datos Indicador'!F276&lt;&gt;"",1,0))</f>
        <v>0</v>
      </c>
      <c r="G275" s="135">
        <f>IF('Datos de Indicador'!G276="No Dato",1,IF('Imputacion de Datos Indicador'!G276&lt;&gt;"",1,0))</f>
        <v>0</v>
      </c>
      <c r="H275" s="135">
        <f>IF('Datos de Indicador'!H276="No Dato",1,IF('Imputacion de Datos Indicador'!H276&lt;&gt;"",1,0))</f>
        <v>0</v>
      </c>
      <c r="I275" s="135">
        <f>IF('Datos de Indicador'!I276="No Dato",1,IF('Imputacion de Datos Indicador'!I276&lt;&gt;"",1,0))</f>
        <v>0</v>
      </c>
      <c r="J275" s="135">
        <f>IF('Datos de Indicador'!J276="No Dato",1,IF('Imputacion de Datos Indicador'!J276&lt;&gt;"",1,0))</f>
        <v>0</v>
      </c>
      <c r="K275" s="135">
        <f>IF('Datos de Indicador'!K276="No Dato",1,IF('Imputacion de Datos Indicador'!K276&lt;&gt;"",1,0))</f>
        <v>0</v>
      </c>
      <c r="L275" s="135">
        <f>IF('Datos de Indicador'!L276="No Dato",1,IF('Imputacion de Datos Indicador'!L276&lt;&gt;"",1,0))</f>
        <v>0</v>
      </c>
      <c r="M275" s="135">
        <f>IF('Datos de Indicador'!M276="No Dato",1,IF('Imputacion de Datos Indicador'!M276&lt;&gt;"",1,0))</f>
        <v>0</v>
      </c>
      <c r="N275" s="135">
        <f>IF('Datos de Indicador'!N276="No Dato",1,IF('Imputacion de Datos Indicador'!N276&lt;&gt;"",1,0))</f>
        <v>0</v>
      </c>
      <c r="O275" s="135">
        <f>IF('Datos de Indicador'!O276="No Dato",1,IF('Imputacion de Datos Indicador'!O276&lt;&gt;"",1,0))</f>
        <v>0</v>
      </c>
      <c r="P275" s="135">
        <f>IF('Datos de Indicador'!P276="No Dato",1,IF('Imputacion de Datos Indicador'!P276&lt;&gt;"",1,0))</f>
        <v>0</v>
      </c>
      <c r="Q275" s="135">
        <f>IF('Datos de Indicador'!Q276="No Dato",1,IF('Imputacion de Datos Indicador'!Q276&lt;&gt;"",1,0))</f>
        <v>0</v>
      </c>
      <c r="R275" s="135">
        <f>IF('Datos de Indicador'!R276="No Dato",1,IF('Imputacion de Datos Indicador'!R276&lt;&gt;"",1,0))</f>
        <v>0</v>
      </c>
      <c r="S275" s="135">
        <f>IF('Datos de Indicador'!S276="No Dato",1,IF('Imputacion de Datos Indicador'!S276&lt;&gt;"",1,0))</f>
        <v>0</v>
      </c>
      <c r="T275" s="135">
        <f>IF('Datos de Indicador'!T276="No Dato",1,IF('Imputacion de Datos Indicador'!T276&lt;&gt;"",1,0))</f>
        <v>0</v>
      </c>
      <c r="U275" s="135">
        <f>IF('Datos de Indicador'!U276="No Dato",1,IF('Imputacion de Datos Indicador'!U276&lt;&gt;"",1,0))</f>
        <v>0</v>
      </c>
      <c r="V275" s="135">
        <f>IF('Datos de Indicador'!V276="No Dato",1,IF('Imputacion de Datos Indicador'!V276&lt;&gt;"",1,0))</f>
        <v>0</v>
      </c>
      <c r="W275" s="135">
        <f>IF('Datos de Indicador'!W276="No Dato",1,IF('Imputacion de Datos Indicador'!W276&lt;&gt;"",1,0))</f>
        <v>0</v>
      </c>
      <c r="X275" s="135">
        <f>IF('Datos de Indicador'!X276="No Dato",1,IF('Imputacion de Datos Indicador'!X276&lt;&gt;"",1,0))</f>
        <v>0</v>
      </c>
      <c r="Y275" s="135">
        <f>IF('Datos de Indicador'!Y276="No Dato",1,IF('Imputacion de Datos Indicador'!Y276&lt;&gt;"",1,0))</f>
        <v>0</v>
      </c>
      <c r="Z275" s="135">
        <f>IF('Datos de Indicador'!Z276="No Dato",1,IF('Imputacion de Datos Indicador'!Z276&lt;&gt;"",1,0))</f>
        <v>0</v>
      </c>
      <c r="AA275" s="135">
        <f>IF('Datos de Indicador'!AA276="No Dato",1,IF('Imputacion de Datos Indicador'!AA276&lt;&gt;"",1,0))</f>
        <v>0</v>
      </c>
      <c r="AB275" s="135">
        <f>IF('Datos de Indicador'!AB276="No Dato",1,IF('Imputacion de Datos Indicador'!AB276&lt;&gt;"",1,0))</f>
        <v>0</v>
      </c>
      <c r="AC275" s="135">
        <f>IF('Datos de Indicador'!AC276="No Dato",1,IF('Imputacion de Datos Indicador'!AC276&lt;&gt;"",1,0))</f>
        <v>0</v>
      </c>
      <c r="AD275" s="135">
        <f>IF('Datos de Indicador'!AD276="No Dato",1,IF('Imputacion de Datos Indicador'!AD276&lt;&gt;"",1,0))</f>
        <v>0</v>
      </c>
      <c r="AE275" s="135">
        <f>IF('Datos de Indicador'!AE276="No Dato",1,IF('Imputacion de Datos Indicador'!AE276&lt;&gt;"",1,0))</f>
        <v>0</v>
      </c>
      <c r="AF275" s="135">
        <f>IF('Datos de Indicador'!AF276="No Dato",1,IF('Imputacion de Datos Indicador'!AF276&lt;&gt;"",1,0))</f>
        <v>0</v>
      </c>
      <c r="AG275" s="135">
        <f>IF('Datos de Indicador'!AG276="No Dato",1,IF('Imputacion de Datos Indicador'!AG276&lt;&gt;"",1,0))</f>
        <v>0</v>
      </c>
      <c r="AH275" s="135">
        <f>IF('Datos de Indicador'!AH276="No Dato",1,IF('Imputacion de Datos Indicador'!AH276&lt;&gt;"",1,0))</f>
        <v>0</v>
      </c>
      <c r="AI275" s="135">
        <f>IF('Datos de Indicador'!AI276="No Dato",1,IF('Imputacion de Datos Indicador'!AI276&lt;&gt;"",1,0))</f>
        <v>0</v>
      </c>
      <c r="AJ275" s="135">
        <f>IF('Datos de Indicador'!AJ276="No Dato",1,IF('Imputacion de Datos Indicador'!AJ276&lt;&gt;"",1,0))</f>
        <v>0</v>
      </c>
      <c r="AK275" s="135">
        <f>IF('Datos de Indicador'!AK276="No Dato",1,IF('Imputacion de Datos Indicador'!AK276&lt;&gt;"",1,0))</f>
        <v>0</v>
      </c>
      <c r="AL275" s="135">
        <f>IF('Datos de Indicador'!AL276="No Dato",1,IF('Imputacion de Datos Indicador'!AL276&lt;&gt;"",1,0))</f>
        <v>0</v>
      </c>
      <c r="AM275" s="204">
        <f t="shared" si="8"/>
        <v>0</v>
      </c>
      <c r="AN275" s="44">
        <f t="shared" si="9"/>
        <v>0</v>
      </c>
    </row>
    <row r="276" spans="1:40" x14ac:dyDescent="0.25">
      <c r="A276" s="138" t="s">
        <v>362</v>
      </c>
      <c r="B276" s="139" t="s">
        <v>224</v>
      </c>
      <c r="C276" s="140">
        <v>1622</v>
      </c>
      <c r="D276" s="135">
        <f>IF('Datos de Indicador'!D277="No Dato",1,IF('Imputacion de Datos Indicador'!D277&lt;&gt;"",1,0))</f>
        <v>0</v>
      </c>
      <c r="E276" s="135">
        <f>IF('Datos de Indicador'!E277="No Dato",1,IF('Imputacion de Datos Indicador'!E277&lt;&gt;"",1,0))</f>
        <v>1</v>
      </c>
      <c r="F276" s="135">
        <f>IF('Datos de Indicador'!F277="No Dato",1,IF('Imputacion de Datos Indicador'!F277&lt;&gt;"",1,0))</f>
        <v>0</v>
      </c>
      <c r="G276" s="135">
        <f>IF('Datos de Indicador'!G277="No Dato",1,IF('Imputacion de Datos Indicador'!G277&lt;&gt;"",1,0))</f>
        <v>0</v>
      </c>
      <c r="H276" s="135">
        <f>IF('Datos de Indicador'!H277="No Dato",1,IF('Imputacion de Datos Indicador'!H277&lt;&gt;"",1,0))</f>
        <v>0</v>
      </c>
      <c r="I276" s="135">
        <f>IF('Datos de Indicador'!I277="No Dato",1,IF('Imputacion de Datos Indicador'!I277&lt;&gt;"",1,0))</f>
        <v>0</v>
      </c>
      <c r="J276" s="135">
        <f>IF('Datos de Indicador'!J277="No Dato",1,IF('Imputacion de Datos Indicador'!J277&lt;&gt;"",1,0))</f>
        <v>0</v>
      </c>
      <c r="K276" s="135">
        <f>IF('Datos de Indicador'!K277="No Dato",1,IF('Imputacion de Datos Indicador'!K277&lt;&gt;"",1,0))</f>
        <v>0</v>
      </c>
      <c r="L276" s="135">
        <f>IF('Datos de Indicador'!L277="No Dato",1,IF('Imputacion de Datos Indicador'!L277&lt;&gt;"",1,0))</f>
        <v>0</v>
      </c>
      <c r="M276" s="135">
        <f>IF('Datos de Indicador'!M277="No Dato",1,IF('Imputacion de Datos Indicador'!M277&lt;&gt;"",1,0))</f>
        <v>0</v>
      </c>
      <c r="N276" s="135">
        <f>IF('Datos de Indicador'!N277="No Dato",1,IF('Imputacion de Datos Indicador'!N277&lt;&gt;"",1,0))</f>
        <v>0</v>
      </c>
      <c r="O276" s="135">
        <f>IF('Datos de Indicador'!O277="No Dato",1,IF('Imputacion de Datos Indicador'!O277&lt;&gt;"",1,0))</f>
        <v>0</v>
      </c>
      <c r="P276" s="135">
        <f>IF('Datos de Indicador'!P277="No Dato",1,IF('Imputacion de Datos Indicador'!P277&lt;&gt;"",1,0))</f>
        <v>0</v>
      </c>
      <c r="Q276" s="135">
        <f>IF('Datos de Indicador'!Q277="No Dato",1,IF('Imputacion de Datos Indicador'!Q277&lt;&gt;"",1,0))</f>
        <v>0</v>
      </c>
      <c r="R276" s="135">
        <f>IF('Datos de Indicador'!R277="No Dato",1,IF('Imputacion de Datos Indicador'!R277&lt;&gt;"",1,0))</f>
        <v>0</v>
      </c>
      <c r="S276" s="135">
        <f>IF('Datos de Indicador'!S277="No Dato",1,IF('Imputacion de Datos Indicador'!S277&lt;&gt;"",1,0))</f>
        <v>0</v>
      </c>
      <c r="T276" s="135">
        <f>IF('Datos de Indicador'!T277="No Dato",1,IF('Imputacion de Datos Indicador'!T277&lt;&gt;"",1,0))</f>
        <v>0</v>
      </c>
      <c r="U276" s="135">
        <f>IF('Datos de Indicador'!U277="No Dato",1,IF('Imputacion de Datos Indicador'!U277&lt;&gt;"",1,0))</f>
        <v>0</v>
      </c>
      <c r="V276" s="135">
        <f>IF('Datos de Indicador'!V277="No Dato",1,IF('Imputacion de Datos Indicador'!V277&lt;&gt;"",1,0))</f>
        <v>0</v>
      </c>
      <c r="W276" s="135">
        <f>IF('Datos de Indicador'!W277="No Dato",1,IF('Imputacion de Datos Indicador'!W277&lt;&gt;"",1,0))</f>
        <v>0</v>
      </c>
      <c r="X276" s="135">
        <f>IF('Datos de Indicador'!X277="No Dato",1,IF('Imputacion de Datos Indicador'!X277&lt;&gt;"",1,0))</f>
        <v>0</v>
      </c>
      <c r="Y276" s="135">
        <f>IF('Datos de Indicador'!Y277="No Dato",1,IF('Imputacion de Datos Indicador'!Y277&lt;&gt;"",1,0))</f>
        <v>0</v>
      </c>
      <c r="Z276" s="135">
        <f>IF('Datos de Indicador'!Z277="No Dato",1,IF('Imputacion de Datos Indicador'!Z277&lt;&gt;"",1,0))</f>
        <v>0</v>
      </c>
      <c r="AA276" s="135">
        <f>IF('Datos de Indicador'!AA277="No Dato",1,IF('Imputacion de Datos Indicador'!AA277&lt;&gt;"",1,0))</f>
        <v>0</v>
      </c>
      <c r="AB276" s="135">
        <f>IF('Datos de Indicador'!AB277="No Dato",1,IF('Imputacion de Datos Indicador'!AB277&lt;&gt;"",1,0))</f>
        <v>0</v>
      </c>
      <c r="AC276" s="135">
        <f>IF('Datos de Indicador'!AC277="No Dato",1,IF('Imputacion de Datos Indicador'!AC277&lt;&gt;"",1,0))</f>
        <v>0</v>
      </c>
      <c r="AD276" s="135">
        <f>IF('Datos de Indicador'!AD277="No Dato",1,IF('Imputacion de Datos Indicador'!AD277&lt;&gt;"",1,0))</f>
        <v>0</v>
      </c>
      <c r="AE276" s="135">
        <f>IF('Datos de Indicador'!AE277="No Dato",1,IF('Imputacion de Datos Indicador'!AE277&lt;&gt;"",1,0))</f>
        <v>0</v>
      </c>
      <c r="AF276" s="135">
        <f>IF('Datos de Indicador'!AF277="No Dato",1,IF('Imputacion de Datos Indicador'!AF277&lt;&gt;"",1,0))</f>
        <v>0</v>
      </c>
      <c r="AG276" s="135">
        <f>IF('Datos de Indicador'!AG277="No Dato",1,IF('Imputacion de Datos Indicador'!AG277&lt;&gt;"",1,0))</f>
        <v>0</v>
      </c>
      <c r="AH276" s="135">
        <f>IF('Datos de Indicador'!AH277="No Dato",1,IF('Imputacion de Datos Indicador'!AH277&lt;&gt;"",1,0))</f>
        <v>0</v>
      </c>
      <c r="AI276" s="135">
        <f>IF('Datos de Indicador'!AI277="No Dato",1,IF('Imputacion de Datos Indicador'!AI277&lt;&gt;"",1,0))</f>
        <v>0</v>
      </c>
      <c r="AJ276" s="135">
        <f>IF('Datos de Indicador'!AJ277="No Dato",1,IF('Imputacion de Datos Indicador'!AJ277&lt;&gt;"",1,0))</f>
        <v>0</v>
      </c>
      <c r="AK276" s="135">
        <f>IF('Datos de Indicador'!AK277="No Dato",1,IF('Imputacion de Datos Indicador'!AK277&lt;&gt;"",1,0))</f>
        <v>0</v>
      </c>
      <c r="AL276" s="135">
        <f>IF('Datos de Indicador'!AL277="No Dato",1,IF('Imputacion de Datos Indicador'!AL277&lt;&gt;"",1,0))</f>
        <v>0</v>
      </c>
      <c r="AM276" s="204">
        <f t="shared" si="8"/>
        <v>1</v>
      </c>
      <c r="AN276" s="44">
        <f t="shared" si="9"/>
        <v>2.8571428571428571E-2</v>
      </c>
    </row>
    <row r="277" spans="1:40" x14ac:dyDescent="0.25">
      <c r="A277" s="138" t="s">
        <v>362</v>
      </c>
      <c r="B277" s="139" t="s">
        <v>382</v>
      </c>
      <c r="C277" s="140">
        <v>1623</v>
      </c>
      <c r="D277" s="135">
        <f>IF('Datos de Indicador'!D278="No Dato",1,IF('Imputacion de Datos Indicador'!D278&lt;&gt;"",1,0))</f>
        <v>0</v>
      </c>
      <c r="E277" s="135">
        <f>IF('Datos de Indicador'!E278="No Dato",1,IF('Imputacion de Datos Indicador'!E278&lt;&gt;"",1,0))</f>
        <v>0</v>
      </c>
      <c r="F277" s="135">
        <f>IF('Datos de Indicador'!F278="No Dato",1,IF('Imputacion de Datos Indicador'!F278&lt;&gt;"",1,0))</f>
        <v>0</v>
      </c>
      <c r="G277" s="135">
        <f>IF('Datos de Indicador'!G278="No Dato",1,IF('Imputacion de Datos Indicador'!G278&lt;&gt;"",1,0))</f>
        <v>0</v>
      </c>
      <c r="H277" s="135">
        <f>IF('Datos de Indicador'!H278="No Dato",1,IF('Imputacion de Datos Indicador'!H278&lt;&gt;"",1,0))</f>
        <v>0</v>
      </c>
      <c r="I277" s="135">
        <f>IF('Datos de Indicador'!I278="No Dato",1,IF('Imputacion de Datos Indicador'!I278&lt;&gt;"",1,0))</f>
        <v>0</v>
      </c>
      <c r="J277" s="135">
        <f>IF('Datos de Indicador'!J278="No Dato",1,IF('Imputacion de Datos Indicador'!J278&lt;&gt;"",1,0))</f>
        <v>0</v>
      </c>
      <c r="K277" s="135">
        <f>IF('Datos de Indicador'!K278="No Dato",1,IF('Imputacion de Datos Indicador'!K278&lt;&gt;"",1,0))</f>
        <v>0</v>
      </c>
      <c r="L277" s="135">
        <f>IF('Datos de Indicador'!L278="No Dato",1,IF('Imputacion de Datos Indicador'!L278&lt;&gt;"",1,0))</f>
        <v>0</v>
      </c>
      <c r="M277" s="135">
        <f>IF('Datos de Indicador'!M278="No Dato",1,IF('Imputacion de Datos Indicador'!M278&lt;&gt;"",1,0))</f>
        <v>0</v>
      </c>
      <c r="N277" s="135">
        <f>IF('Datos de Indicador'!N278="No Dato",1,IF('Imputacion de Datos Indicador'!N278&lt;&gt;"",1,0))</f>
        <v>0</v>
      </c>
      <c r="O277" s="135">
        <f>IF('Datos de Indicador'!O278="No Dato",1,IF('Imputacion de Datos Indicador'!O278&lt;&gt;"",1,0))</f>
        <v>0</v>
      </c>
      <c r="P277" s="135">
        <f>IF('Datos de Indicador'!P278="No Dato",1,IF('Imputacion de Datos Indicador'!P278&lt;&gt;"",1,0))</f>
        <v>0</v>
      </c>
      <c r="Q277" s="135">
        <f>IF('Datos de Indicador'!Q278="No Dato",1,IF('Imputacion de Datos Indicador'!Q278&lt;&gt;"",1,0))</f>
        <v>0</v>
      </c>
      <c r="R277" s="135">
        <f>IF('Datos de Indicador'!R278="No Dato",1,IF('Imputacion de Datos Indicador'!R278&lt;&gt;"",1,0))</f>
        <v>0</v>
      </c>
      <c r="S277" s="135">
        <f>IF('Datos de Indicador'!S278="No Dato",1,IF('Imputacion de Datos Indicador'!S278&lt;&gt;"",1,0))</f>
        <v>0</v>
      </c>
      <c r="T277" s="135">
        <f>IF('Datos de Indicador'!T278="No Dato",1,IF('Imputacion de Datos Indicador'!T278&lt;&gt;"",1,0))</f>
        <v>0</v>
      </c>
      <c r="U277" s="135">
        <f>IF('Datos de Indicador'!U278="No Dato",1,IF('Imputacion de Datos Indicador'!U278&lt;&gt;"",1,0))</f>
        <v>0</v>
      </c>
      <c r="V277" s="135">
        <f>IF('Datos de Indicador'!V278="No Dato",1,IF('Imputacion de Datos Indicador'!V278&lt;&gt;"",1,0))</f>
        <v>0</v>
      </c>
      <c r="W277" s="135">
        <f>IF('Datos de Indicador'!W278="No Dato",1,IF('Imputacion de Datos Indicador'!W278&lt;&gt;"",1,0))</f>
        <v>0</v>
      </c>
      <c r="X277" s="135">
        <f>IF('Datos de Indicador'!X278="No Dato",1,IF('Imputacion de Datos Indicador'!X278&lt;&gt;"",1,0))</f>
        <v>0</v>
      </c>
      <c r="Y277" s="135">
        <f>IF('Datos de Indicador'!Y278="No Dato",1,IF('Imputacion de Datos Indicador'!Y278&lt;&gt;"",1,0))</f>
        <v>0</v>
      </c>
      <c r="Z277" s="135">
        <f>IF('Datos de Indicador'!Z278="No Dato",1,IF('Imputacion de Datos Indicador'!Z278&lt;&gt;"",1,0))</f>
        <v>0</v>
      </c>
      <c r="AA277" s="135">
        <f>IF('Datos de Indicador'!AA278="No Dato",1,IF('Imputacion de Datos Indicador'!AA278&lt;&gt;"",1,0))</f>
        <v>0</v>
      </c>
      <c r="AB277" s="135">
        <f>IF('Datos de Indicador'!AB278="No Dato",1,IF('Imputacion de Datos Indicador'!AB278&lt;&gt;"",1,0))</f>
        <v>0</v>
      </c>
      <c r="AC277" s="135">
        <f>IF('Datos de Indicador'!AC278="No Dato",1,IF('Imputacion de Datos Indicador'!AC278&lt;&gt;"",1,0))</f>
        <v>0</v>
      </c>
      <c r="AD277" s="135">
        <f>IF('Datos de Indicador'!AD278="No Dato",1,IF('Imputacion de Datos Indicador'!AD278&lt;&gt;"",1,0))</f>
        <v>0</v>
      </c>
      <c r="AE277" s="135">
        <f>IF('Datos de Indicador'!AE278="No Dato",1,IF('Imputacion de Datos Indicador'!AE278&lt;&gt;"",1,0))</f>
        <v>0</v>
      </c>
      <c r="AF277" s="135">
        <f>IF('Datos de Indicador'!AF278="No Dato",1,IF('Imputacion de Datos Indicador'!AF278&lt;&gt;"",1,0))</f>
        <v>0</v>
      </c>
      <c r="AG277" s="135">
        <f>IF('Datos de Indicador'!AG278="No Dato",1,IF('Imputacion de Datos Indicador'!AG278&lt;&gt;"",1,0))</f>
        <v>0</v>
      </c>
      <c r="AH277" s="135">
        <f>IF('Datos de Indicador'!AH278="No Dato",1,IF('Imputacion de Datos Indicador'!AH278&lt;&gt;"",1,0))</f>
        <v>0</v>
      </c>
      <c r="AI277" s="135">
        <f>IF('Datos de Indicador'!AI278="No Dato",1,IF('Imputacion de Datos Indicador'!AI278&lt;&gt;"",1,0))</f>
        <v>0</v>
      </c>
      <c r="AJ277" s="135">
        <f>IF('Datos de Indicador'!AJ278="No Dato",1,IF('Imputacion de Datos Indicador'!AJ278&lt;&gt;"",1,0))</f>
        <v>0</v>
      </c>
      <c r="AK277" s="135">
        <f>IF('Datos de Indicador'!AK278="No Dato",1,IF('Imputacion de Datos Indicador'!AK278&lt;&gt;"",1,0))</f>
        <v>0</v>
      </c>
      <c r="AL277" s="135">
        <f>IF('Datos de Indicador'!AL278="No Dato",1,IF('Imputacion de Datos Indicador'!AL278&lt;&gt;"",1,0))</f>
        <v>0</v>
      </c>
      <c r="AM277" s="204">
        <f t="shared" si="8"/>
        <v>0</v>
      </c>
      <c r="AN277" s="44">
        <f t="shared" si="9"/>
        <v>0</v>
      </c>
    </row>
    <row r="278" spans="1:40" x14ac:dyDescent="0.25">
      <c r="A278" s="138" t="s">
        <v>362</v>
      </c>
      <c r="B278" s="139" t="s">
        <v>383</v>
      </c>
      <c r="C278" s="140">
        <v>1624</v>
      </c>
      <c r="D278" s="135">
        <f>IF('Datos de Indicador'!D279="No Dato",1,IF('Imputacion de Datos Indicador'!D279&lt;&gt;"",1,0))</f>
        <v>0</v>
      </c>
      <c r="E278" s="135">
        <f>IF('Datos de Indicador'!E279="No Dato",1,IF('Imputacion de Datos Indicador'!E279&lt;&gt;"",1,0))</f>
        <v>1</v>
      </c>
      <c r="F278" s="135">
        <f>IF('Datos de Indicador'!F279="No Dato",1,IF('Imputacion de Datos Indicador'!F279&lt;&gt;"",1,0))</f>
        <v>0</v>
      </c>
      <c r="G278" s="135">
        <f>IF('Datos de Indicador'!G279="No Dato",1,IF('Imputacion de Datos Indicador'!G279&lt;&gt;"",1,0))</f>
        <v>0</v>
      </c>
      <c r="H278" s="135">
        <f>IF('Datos de Indicador'!H279="No Dato",1,IF('Imputacion de Datos Indicador'!H279&lt;&gt;"",1,0))</f>
        <v>0</v>
      </c>
      <c r="I278" s="135">
        <f>IF('Datos de Indicador'!I279="No Dato",1,IF('Imputacion de Datos Indicador'!I279&lt;&gt;"",1,0))</f>
        <v>0</v>
      </c>
      <c r="J278" s="135">
        <f>IF('Datos de Indicador'!J279="No Dato",1,IF('Imputacion de Datos Indicador'!J279&lt;&gt;"",1,0))</f>
        <v>0</v>
      </c>
      <c r="K278" s="135">
        <f>IF('Datos de Indicador'!K279="No Dato",1,IF('Imputacion de Datos Indicador'!K279&lt;&gt;"",1,0))</f>
        <v>0</v>
      </c>
      <c r="L278" s="135">
        <f>IF('Datos de Indicador'!L279="No Dato",1,IF('Imputacion de Datos Indicador'!L279&lt;&gt;"",1,0))</f>
        <v>0</v>
      </c>
      <c r="M278" s="135">
        <f>IF('Datos de Indicador'!M279="No Dato",1,IF('Imputacion de Datos Indicador'!M279&lt;&gt;"",1,0))</f>
        <v>0</v>
      </c>
      <c r="N278" s="135">
        <f>IF('Datos de Indicador'!N279="No Dato",1,IF('Imputacion de Datos Indicador'!N279&lt;&gt;"",1,0))</f>
        <v>0</v>
      </c>
      <c r="O278" s="135">
        <f>IF('Datos de Indicador'!O279="No Dato",1,IF('Imputacion de Datos Indicador'!O279&lt;&gt;"",1,0))</f>
        <v>0</v>
      </c>
      <c r="P278" s="135">
        <f>IF('Datos de Indicador'!P279="No Dato",1,IF('Imputacion de Datos Indicador'!P279&lt;&gt;"",1,0))</f>
        <v>0</v>
      </c>
      <c r="Q278" s="135">
        <f>IF('Datos de Indicador'!Q279="No Dato",1,IF('Imputacion de Datos Indicador'!Q279&lt;&gt;"",1,0))</f>
        <v>0</v>
      </c>
      <c r="R278" s="135">
        <f>IF('Datos de Indicador'!R279="No Dato",1,IF('Imputacion de Datos Indicador'!R279&lt;&gt;"",1,0))</f>
        <v>0</v>
      </c>
      <c r="S278" s="135">
        <f>IF('Datos de Indicador'!S279="No Dato",1,IF('Imputacion de Datos Indicador'!S279&lt;&gt;"",1,0))</f>
        <v>0</v>
      </c>
      <c r="T278" s="135">
        <f>IF('Datos de Indicador'!T279="No Dato",1,IF('Imputacion de Datos Indicador'!T279&lt;&gt;"",1,0))</f>
        <v>0</v>
      </c>
      <c r="U278" s="135">
        <f>IF('Datos de Indicador'!U279="No Dato",1,IF('Imputacion de Datos Indicador'!U279&lt;&gt;"",1,0))</f>
        <v>0</v>
      </c>
      <c r="V278" s="135">
        <f>IF('Datos de Indicador'!V279="No Dato",1,IF('Imputacion de Datos Indicador'!V279&lt;&gt;"",1,0))</f>
        <v>0</v>
      </c>
      <c r="W278" s="135">
        <f>IF('Datos de Indicador'!W279="No Dato",1,IF('Imputacion de Datos Indicador'!W279&lt;&gt;"",1,0))</f>
        <v>0</v>
      </c>
      <c r="X278" s="135">
        <f>IF('Datos de Indicador'!X279="No Dato",1,IF('Imputacion de Datos Indicador'!X279&lt;&gt;"",1,0))</f>
        <v>0</v>
      </c>
      <c r="Y278" s="135">
        <f>IF('Datos de Indicador'!Y279="No Dato",1,IF('Imputacion de Datos Indicador'!Y279&lt;&gt;"",1,0))</f>
        <v>0</v>
      </c>
      <c r="Z278" s="135">
        <f>IF('Datos de Indicador'!Z279="No Dato",1,IF('Imputacion de Datos Indicador'!Z279&lt;&gt;"",1,0))</f>
        <v>0</v>
      </c>
      <c r="AA278" s="135">
        <f>IF('Datos de Indicador'!AA279="No Dato",1,IF('Imputacion de Datos Indicador'!AA279&lt;&gt;"",1,0))</f>
        <v>0</v>
      </c>
      <c r="AB278" s="135">
        <f>IF('Datos de Indicador'!AB279="No Dato",1,IF('Imputacion de Datos Indicador'!AB279&lt;&gt;"",1,0))</f>
        <v>0</v>
      </c>
      <c r="AC278" s="135">
        <f>IF('Datos de Indicador'!AC279="No Dato",1,IF('Imputacion de Datos Indicador'!AC279&lt;&gt;"",1,0))</f>
        <v>0</v>
      </c>
      <c r="AD278" s="135">
        <f>IF('Datos de Indicador'!AD279="No Dato",1,IF('Imputacion de Datos Indicador'!AD279&lt;&gt;"",1,0))</f>
        <v>0</v>
      </c>
      <c r="AE278" s="135">
        <f>IF('Datos de Indicador'!AE279="No Dato",1,IF('Imputacion de Datos Indicador'!AE279&lt;&gt;"",1,0))</f>
        <v>0</v>
      </c>
      <c r="AF278" s="135">
        <f>IF('Datos de Indicador'!AF279="No Dato",1,IF('Imputacion de Datos Indicador'!AF279&lt;&gt;"",1,0))</f>
        <v>0</v>
      </c>
      <c r="AG278" s="135">
        <f>IF('Datos de Indicador'!AG279="No Dato",1,IF('Imputacion de Datos Indicador'!AG279&lt;&gt;"",1,0))</f>
        <v>0</v>
      </c>
      <c r="AH278" s="135">
        <f>IF('Datos de Indicador'!AH279="No Dato",1,IF('Imputacion de Datos Indicador'!AH279&lt;&gt;"",1,0))</f>
        <v>0</v>
      </c>
      <c r="AI278" s="135">
        <f>IF('Datos de Indicador'!AI279="No Dato",1,IF('Imputacion de Datos Indicador'!AI279&lt;&gt;"",1,0))</f>
        <v>0</v>
      </c>
      <c r="AJ278" s="135">
        <f>IF('Datos de Indicador'!AJ279="No Dato",1,IF('Imputacion de Datos Indicador'!AJ279&lt;&gt;"",1,0))</f>
        <v>0</v>
      </c>
      <c r="AK278" s="135">
        <f>IF('Datos de Indicador'!AK279="No Dato",1,IF('Imputacion de Datos Indicador'!AK279&lt;&gt;"",1,0))</f>
        <v>0</v>
      </c>
      <c r="AL278" s="135">
        <f>IF('Datos de Indicador'!AL279="No Dato",1,IF('Imputacion de Datos Indicador'!AL279&lt;&gt;"",1,0))</f>
        <v>0</v>
      </c>
      <c r="AM278" s="204">
        <f t="shared" si="8"/>
        <v>1</v>
      </c>
      <c r="AN278" s="44">
        <f t="shared" si="9"/>
        <v>2.8571428571428571E-2</v>
      </c>
    </row>
    <row r="279" spans="1:40" x14ac:dyDescent="0.25">
      <c r="A279" s="138" t="s">
        <v>362</v>
      </c>
      <c r="B279" s="139" t="s">
        <v>226</v>
      </c>
      <c r="C279" s="140">
        <v>1625</v>
      </c>
      <c r="D279" s="135">
        <f>IF('Datos de Indicador'!D280="No Dato",1,IF('Imputacion de Datos Indicador'!D280&lt;&gt;"",1,0))</f>
        <v>0</v>
      </c>
      <c r="E279" s="135">
        <f>IF('Datos de Indicador'!E280="No Dato",1,IF('Imputacion de Datos Indicador'!E280&lt;&gt;"",1,0))</f>
        <v>0</v>
      </c>
      <c r="F279" s="135">
        <f>IF('Datos de Indicador'!F280="No Dato",1,IF('Imputacion de Datos Indicador'!F280&lt;&gt;"",1,0))</f>
        <v>0</v>
      </c>
      <c r="G279" s="135">
        <f>IF('Datos de Indicador'!G280="No Dato",1,IF('Imputacion de Datos Indicador'!G280&lt;&gt;"",1,0))</f>
        <v>0</v>
      </c>
      <c r="H279" s="135">
        <f>IF('Datos de Indicador'!H280="No Dato",1,IF('Imputacion de Datos Indicador'!H280&lt;&gt;"",1,0))</f>
        <v>0</v>
      </c>
      <c r="I279" s="135">
        <f>IF('Datos de Indicador'!I280="No Dato",1,IF('Imputacion de Datos Indicador'!I280&lt;&gt;"",1,0))</f>
        <v>0</v>
      </c>
      <c r="J279" s="135">
        <f>IF('Datos de Indicador'!J280="No Dato",1,IF('Imputacion de Datos Indicador'!J280&lt;&gt;"",1,0))</f>
        <v>0</v>
      </c>
      <c r="K279" s="135">
        <f>IF('Datos de Indicador'!K280="No Dato",1,IF('Imputacion de Datos Indicador'!K280&lt;&gt;"",1,0))</f>
        <v>0</v>
      </c>
      <c r="L279" s="135">
        <f>IF('Datos de Indicador'!L280="No Dato",1,IF('Imputacion de Datos Indicador'!L280&lt;&gt;"",1,0))</f>
        <v>0</v>
      </c>
      <c r="M279" s="135">
        <f>IF('Datos de Indicador'!M280="No Dato",1,IF('Imputacion de Datos Indicador'!M280&lt;&gt;"",1,0))</f>
        <v>0</v>
      </c>
      <c r="N279" s="135">
        <f>IF('Datos de Indicador'!N280="No Dato",1,IF('Imputacion de Datos Indicador'!N280&lt;&gt;"",1,0))</f>
        <v>0</v>
      </c>
      <c r="O279" s="135">
        <f>IF('Datos de Indicador'!O280="No Dato",1,IF('Imputacion de Datos Indicador'!O280&lt;&gt;"",1,0))</f>
        <v>0</v>
      </c>
      <c r="P279" s="135">
        <f>IF('Datos de Indicador'!P280="No Dato",1,IF('Imputacion de Datos Indicador'!P280&lt;&gt;"",1,0))</f>
        <v>0</v>
      </c>
      <c r="Q279" s="135">
        <f>IF('Datos de Indicador'!Q280="No Dato",1,IF('Imputacion de Datos Indicador'!Q280&lt;&gt;"",1,0))</f>
        <v>0</v>
      </c>
      <c r="R279" s="135">
        <f>IF('Datos de Indicador'!R280="No Dato",1,IF('Imputacion de Datos Indicador'!R280&lt;&gt;"",1,0))</f>
        <v>0</v>
      </c>
      <c r="S279" s="135">
        <f>IF('Datos de Indicador'!S280="No Dato",1,IF('Imputacion de Datos Indicador'!S280&lt;&gt;"",1,0))</f>
        <v>0</v>
      </c>
      <c r="T279" s="135">
        <f>IF('Datos de Indicador'!T280="No Dato",1,IF('Imputacion de Datos Indicador'!T280&lt;&gt;"",1,0))</f>
        <v>0</v>
      </c>
      <c r="U279" s="135">
        <f>IF('Datos de Indicador'!U280="No Dato",1,IF('Imputacion de Datos Indicador'!U280&lt;&gt;"",1,0))</f>
        <v>0</v>
      </c>
      <c r="V279" s="135">
        <f>IF('Datos de Indicador'!V280="No Dato",1,IF('Imputacion de Datos Indicador'!V280&lt;&gt;"",1,0))</f>
        <v>0</v>
      </c>
      <c r="W279" s="135">
        <f>IF('Datos de Indicador'!W280="No Dato",1,IF('Imputacion de Datos Indicador'!W280&lt;&gt;"",1,0))</f>
        <v>1</v>
      </c>
      <c r="X279" s="135">
        <f>IF('Datos de Indicador'!X280="No Dato",1,IF('Imputacion de Datos Indicador'!X280&lt;&gt;"",1,0))</f>
        <v>0</v>
      </c>
      <c r="Y279" s="135">
        <f>IF('Datos de Indicador'!Y280="No Dato",1,IF('Imputacion de Datos Indicador'!Y280&lt;&gt;"",1,0))</f>
        <v>0</v>
      </c>
      <c r="Z279" s="135">
        <f>IF('Datos de Indicador'!Z280="No Dato",1,IF('Imputacion de Datos Indicador'!Z280&lt;&gt;"",1,0))</f>
        <v>0</v>
      </c>
      <c r="AA279" s="135">
        <f>IF('Datos de Indicador'!AA280="No Dato",1,IF('Imputacion de Datos Indicador'!AA280&lt;&gt;"",1,0))</f>
        <v>0</v>
      </c>
      <c r="AB279" s="135">
        <f>IF('Datos de Indicador'!AB280="No Dato",1,IF('Imputacion de Datos Indicador'!AB280&lt;&gt;"",1,0))</f>
        <v>0</v>
      </c>
      <c r="AC279" s="135">
        <f>IF('Datos de Indicador'!AC280="No Dato",1,IF('Imputacion de Datos Indicador'!AC280&lt;&gt;"",1,0))</f>
        <v>0</v>
      </c>
      <c r="AD279" s="135">
        <f>IF('Datos de Indicador'!AD280="No Dato",1,IF('Imputacion de Datos Indicador'!AD280&lt;&gt;"",1,0))</f>
        <v>0</v>
      </c>
      <c r="AE279" s="135">
        <f>IF('Datos de Indicador'!AE280="No Dato",1,IF('Imputacion de Datos Indicador'!AE280&lt;&gt;"",1,0))</f>
        <v>0</v>
      </c>
      <c r="AF279" s="135">
        <f>IF('Datos de Indicador'!AF280="No Dato",1,IF('Imputacion de Datos Indicador'!AF280&lt;&gt;"",1,0))</f>
        <v>0</v>
      </c>
      <c r="AG279" s="135">
        <f>IF('Datos de Indicador'!AG280="No Dato",1,IF('Imputacion de Datos Indicador'!AG280&lt;&gt;"",1,0))</f>
        <v>0</v>
      </c>
      <c r="AH279" s="135">
        <f>IF('Datos de Indicador'!AH280="No Dato",1,IF('Imputacion de Datos Indicador'!AH280&lt;&gt;"",1,0))</f>
        <v>0</v>
      </c>
      <c r="AI279" s="135">
        <f>IF('Datos de Indicador'!AI280="No Dato",1,IF('Imputacion de Datos Indicador'!AI280&lt;&gt;"",1,0))</f>
        <v>0</v>
      </c>
      <c r="AJ279" s="135">
        <f>IF('Datos de Indicador'!AJ280="No Dato",1,IF('Imputacion de Datos Indicador'!AJ280&lt;&gt;"",1,0))</f>
        <v>0</v>
      </c>
      <c r="AK279" s="135">
        <f>IF('Datos de Indicador'!AK280="No Dato",1,IF('Imputacion de Datos Indicador'!AK280&lt;&gt;"",1,0))</f>
        <v>0</v>
      </c>
      <c r="AL279" s="135">
        <f>IF('Datos de Indicador'!AL280="No Dato",1,IF('Imputacion de Datos Indicador'!AL280&lt;&gt;"",1,0))</f>
        <v>0</v>
      </c>
      <c r="AM279" s="204">
        <f t="shared" si="8"/>
        <v>1</v>
      </c>
      <c r="AN279" s="44">
        <f t="shared" si="9"/>
        <v>2.8571428571428571E-2</v>
      </c>
    </row>
    <row r="280" spans="1:40" x14ac:dyDescent="0.25">
      <c r="A280" s="138" t="s">
        <v>362</v>
      </c>
      <c r="B280" s="139" t="s">
        <v>384</v>
      </c>
      <c r="C280" s="140">
        <v>1626</v>
      </c>
      <c r="D280" s="135">
        <f>IF('Datos de Indicador'!D281="No Dato",1,IF('Imputacion de Datos Indicador'!D281&lt;&gt;"",1,0))</f>
        <v>0</v>
      </c>
      <c r="E280" s="135">
        <f>IF('Datos de Indicador'!E281="No Dato",1,IF('Imputacion de Datos Indicador'!E281&lt;&gt;"",1,0))</f>
        <v>0</v>
      </c>
      <c r="F280" s="135">
        <f>IF('Datos de Indicador'!F281="No Dato",1,IF('Imputacion de Datos Indicador'!F281&lt;&gt;"",1,0))</f>
        <v>0</v>
      </c>
      <c r="G280" s="135">
        <f>IF('Datos de Indicador'!G281="No Dato",1,IF('Imputacion de Datos Indicador'!G281&lt;&gt;"",1,0))</f>
        <v>0</v>
      </c>
      <c r="H280" s="135">
        <f>IF('Datos de Indicador'!H281="No Dato",1,IF('Imputacion de Datos Indicador'!H281&lt;&gt;"",1,0))</f>
        <v>0</v>
      </c>
      <c r="I280" s="135">
        <f>IF('Datos de Indicador'!I281="No Dato",1,IF('Imputacion de Datos Indicador'!I281&lt;&gt;"",1,0))</f>
        <v>0</v>
      </c>
      <c r="J280" s="135">
        <f>IF('Datos de Indicador'!J281="No Dato",1,IF('Imputacion de Datos Indicador'!J281&lt;&gt;"",1,0))</f>
        <v>0</v>
      </c>
      <c r="K280" s="135">
        <f>IF('Datos de Indicador'!K281="No Dato",1,IF('Imputacion de Datos Indicador'!K281&lt;&gt;"",1,0))</f>
        <v>0</v>
      </c>
      <c r="L280" s="135">
        <f>IF('Datos de Indicador'!L281="No Dato",1,IF('Imputacion de Datos Indicador'!L281&lt;&gt;"",1,0))</f>
        <v>0</v>
      </c>
      <c r="M280" s="135">
        <f>IF('Datos de Indicador'!M281="No Dato",1,IF('Imputacion de Datos Indicador'!M281&lt;&gt;"",1,0))</f>
        <v>0</v>
      </c>
      <c r="N280" s="135">
        <f>IF('Datos de Indicador'!N281="No Dato",1,IF('Imputacion de Datos Indicador'!N281&lt;&gt;"",1,0))</f>
        <v>0</v>
      </c>
      <c r="O280" s="135">
        <f>IF('Datos de Indicador'!O281="No Dato",1,IF('Imputacion de Datos Indicador'!O281&lt;&gt;"",1,0))</f>
        <v>0</v>
      </c>
      <c r="P280" s="135">
        <f>IF('Datos de Indicador'!P281="No Dato",1,IF('Imputacion de Datos Indicador'!P281&lt;&gt;"",1,0))</f>
        <v>0</v>
      </c>
      <c r="Q280" s="135">
        <f>IF('Datos de Indicador'!Q281="No Dato",1,IF('Imputacion de Datos Indicador'!Q281&lt;&gt;"",1,0))</f>
        <v>0</v>
      </c>
      <c r="R280" s="135">
        <f>IF('Datos de Indicador'!R281="No Dato",1,IF('Imputacion de Datos Indicador'!R281&lt;&gt;"",1,0))</f>
        <v>0</v>
      </c>
      <c r="S280" s="135">
        <f>IF('Datos de Indicador'!S281="No Dato",1,IF('Imputacion de Datos Indicador'!S281&lt;&gt;"",1,0))</f>
        <v>0</v>
      </c>
      <c r="T280" s="135">
        <f>IF('Datos de Indicador'!T281="No Dato",1,IF('Imputacion de Datos Indicador'!T281&lt;&gt;"",1,0))</f>
        <v>0</v>
      </c>
      <c r="U280" s="135">
        <f>IF('Datos de Indicador'!U281="No Dato",1,IF('Imputacion de Datos Indicador'!U281&lt;&gt;"",1,0))</f>
        <v>0</v>
      </c>
      <c r="V280" s="135">
        <f>IF('Datos de Indicador'!V281="No Dato",1,IF('Imputacion de Datos Indicador'!V281&lt;&gt;"",1,0))</f>
        <v>0</v>
      </c>
      <c r="W280" s="135">
        <f>IF('Datos de Indicador'!W281="No Dato",1,IF('Imputacion de Datos Indicador'!W281&lt;&gt;"",1,0))</f>
        <v>0</v>
      </c>
      <c r="X280" s="135">
        <f>IF('Datos de Indicador'!X281="No Dato",1,IF('Imputacion de Datos Indicador'!X281&lt;&gt;"",1,0))</f>
        <v>0</v>
      </c>
      <c r="Y280" s="135">
        <f>IF('Datos de Indicador'!Y281="No Dato",1,IF('Imputacion de Datos Indicador'!Y281&lt;&gt;"",1,0))</f>
        <v>0</v>
      </c>
      <c r="Z280" s="135">
        <f>IF('Datos de Indicador'!Z281="No Dato",1,IF('Imputacion de Datos Indicador'!Z281&lt;&gt;"",1,0))</f>
        <v>0</v>
      </c>
      <c r="AA280" s="135">
        <f>IF('Datos de Indicador'!AA281="No Dato",1,IF('Imputacion de Datos Indicador'!AA281&lt;&gt;"",1,0))</f>
        <v>0</v>
      </c>
      <c r="AB280" s="135">
        <f>IF('Datos de Indicador'!AB281="No Dato",1,IF('Imputacion de Datos Indicador'!AB281&lt;&gt;"",1,0))</f>
        <v>0</v>
      </c>
      <c r="AC280" s="135">
        <f>IF('Datos de Indicador'!AC281="No Dato",1,IF('Imputacion de Datos Indicador'!AC281&lt;&gt;"",1,0))</f>
        <v>0</v>
      </c>
      <c r="AD280" s="135">
        <f>IF('Datos de Indicador'!AD281="No Dato",1,IF('Imputacion de Datos Indicador'!AD281&lt;&gt;"",1,0))</f>
        <v>0</v>
      </c>
      <c r="AE280" s="135">
        <f>IF('Datos de Indicador'!AE281="No Dato",1,IF('Imputacion de Datos Indicador'!AE281&lt;&gt;"",1,0))</f>
        <v>0</v>
      </c>
      <c r="AF280" s="135">
        <f>IF('Datos de Indicador'!AF281="No Dato",1,IF('Imputacion de Datos Indicador'!AF281&lt;&gt;"",1,0))</f>
        <v>0</v>
      </c>
      <c r="AG280" s="135">
        <f>IF('Datos de Indicador'!AG281="No Dato",1,IF('Imputacion de Datos Indicador'!AG281&lt;&gt;"",1,0))</f>
        <v>0</v>
      </c>
      <c r="AH280" s="135">
        <f>IF('Datos de Indicador'!AH281="No Dato",1,IF('Imputacion de Datos Indicador'!AH281&lt;&gt;"",1,0))</f>
        <v>0</v>
      </c>
      <c r="AI280" s="135">
        <f>IF('Datos de Indicador'!AI281="No Dato",1,IF('Imputacion de Datos Indicador'!AI281&lt;&gt;"",1,0))</f>
        <v>0</v>
      </c>
      <c r="AJ280" s="135">
        <f>IF('Datos de Indicador'!AJ281="No Dato",1,IF('Imputacion de Datos Indicador'!AJ281&lt;&gt;"",1,0))</f>
        <v>0</v>
      </c>
      <c r="AK280" s="135">
        <f>IF('Datos de Indicador'!AK281="No Dato",1,IF('Imputacion de Datos Indicador'!AK281&lt;&gt;"",1,0))</f>
        <v>0</v>
      </c>
      <c r="AL280" s="135">
        <f>IF('Datos de Indicador'!AL281="No Dato",1,IF('Imputacion de Datos Indicador'!AL281&lt;&gt;"",1,0))</f>
        <v>0</v>
      </c>
      <c r="AM280" s="204">
        <f t="shared" si="8"/>
        <v>0</v>
      </c>
      <c r="AN280" s="44">
        <f t="shared" si="9"/>
        <v>0</v>
      </c>
    </row>
    <row r="281" spans="1:40" x14ac:dyDescent="0.25">
      <c r="A281" s="138" t="s">
        <v>362</v>
      </c>
      <c r="B281" s="139" t="s">
        <v>385</v>
      </c>
      <c r="C281" s="140">
        <v>1627</v>
      </c>
      <c r="D281" s="135">
        <f>IF('Datos de Indicador'!D282="No Dato",1,IF('Imputacion de Datos Indicador'!D282&lt;&gt;"",1,0))</f>
        <v>0</v>
      </c>
      <c r="E281" s="135">
        <f>IF('Datos de Indicador'!E282="No Dato",1,IF('Imputacion de Datos Indicador'!E282&lt;&gt;"",1,0))</f>
        <v>0</v>
      </c>
      <c r="F281" s="135">
        <f>IF('Datos de Indicador'!F282="No Dato",1,IF('Imputacion de Datos Indicador'!F282&lt;&gt;"",1,0))</f>
        <v>0</v>
      </c>
      <c r="G281" s="135">
        <f>IF('Datos de Indicador'!G282="No Dato",1,IF('Imputacion de Datos Indicador'!G282&lt;&gt;"",1,0))</f>
        <v>0</v>
      </c>
      <c r="H281" s="135">
        <f>IF('Datos de Indicador'!H282="No Dato",1,IF('Imputacion de Datos Indicador'!H282&lt;&gt;"",1,0))</f>
        <v>0</v>
      </c>
      <c r="I281" s="135">
        <f>IF('Datos de Indicador'!I282="No Dato",1,IF('Imputacion de Datos Indicador'!I282&lt;&gt;"",1,0))</f>
        <v>0</v>
      </c>
      <c r="J281" s="135">
        <f>IF('Datos de Indicador'!J282="No Dato",1,IF('Imputacion de Datos Indicador'!J282&lt;&gt;"",1,0))</f>
        <v>0</v>
      </c>
      <c r="K281" s="135">
        <f>IF('Datos de Indicador'!K282="No Dato",1,IF('Imputacion de Datos Indicador'!K282&lt;&gt;"",1,0))</f>
        <v>0</v>
      </c>
      <c r="L281" s="135">
        <f>IF('Datos de Indicador'!L282="No Dato",1,IF('Imputacion de Datos Indicador'!L282&lt;&gt;"",1,0))</f>
        <v>0</v>
      </c>
      <c r="M281" s="135">
        <f>IF('Datos de Indicador'!M282="No Dato",1,IF('Imputacion de Datos Indicador'!M282&lt;&gt;"",1,0))</f>
        <v>0</v>
      </c>
      <c r="N281" s="135">
        <f>IF('Datos de Indicador'!N282="No Dato",1,IF('Imputacion de Datos Indicador'!N282&lt;&gt;"",1,0))</f>
        <v>0</v>
      </c>
      <c r="O281" s="135">
        <f>IF('Datos de Indicador'!O282="No Dato",1,IF('Imputacion de Datos Indicador'!O282&lt;&gt;"",1,0))</f>
        <v>0</v>
      </c>
      <c r="P281" s="135">
        <f>IF('Datos de Indicador'!P282="No Dato",1,IF('Imputacion de Datos Indicador'!P282&lt;&gt;"",1,0))</f>
        <v>0</v>
      </c>
      <c r="Q281" s="135">
        <f>IF('Datos de Indicador'!Q282="No Dato",1,IF('Imputacion de Datos Indicador'!Q282&lt;&gt;"",1,0))</f>
        <v>0</v>
      </c>
      <c r="R281" s="135">
        <f>IF('Datos de Indicador'!R282="No Dato",1,IF('Imputacion de Datos Indicador'!R282&lt;&gt;"",1,0))</f>
        <v>0</v>
      </c>
      <c r="S281" s="135">
        <f>IF('Datos de Indicador'!S282="No Dato",1,IF('Imputacion de Datos Indicador'!S282&lt;&gt;"",1,0))</f>
        <v>0</v>
      </c>
      <c r="T281" s="135">
        <f>IF('Datos de Indicador'!T282="No Dato",1,IF('Imputacion de Datos Indicador'!T282&lt;&gt;"",1,0))</f>
        <v>0</v>
      </c>
      <c r="U281" s="135">
        <f>IF('Datos de Indicador'!U282="No Dato",1,IF('Imputacion de Datos Indicador'!U282&lt;&gt;"",1,0))</f>
        <v>0</v>
      </c>
      <c r="V281" s="135">
        <f>IF('Datos de Indicador'!V282="No Dato",1,IF('Imputacion de Datos Indicador'!V282&lt;&gt;"",1,0))</f>
        <v>0</v>
      </c>
      <c r="W281" s="135">
        <f>IF('Datos de Indicador'!W282="No Dato",1,IF('Imputacion de Datos Indicador'!W282&lt;&gt;"",1,0))</f>
        <v>0</v>
      </c>
      <c r="X281" s="135">
        <f>IF('Datos de Indicador'!X282="No Dato",1,IF('Imputacion de Datos Indicador'!X282&lt;&gt;"",1,0))</f>
        <v>0</v>
      </c>
      <c r="Y281" s="135">
        <f>IF('Datos de Indicador'!Y282="No Dato",1,IF('Imputacion de Datos Indicador'!Y282&lt;&gt;"",1,0))</f>
        <v>0</v>
      </c>
      <c r="Z281" s="135">
        <f>IF('Datos de Indicador'!Z282="No Dato",1,IF('Imputacion de Datos Indicador'!Z282&lt;&gt;"",1,0))</f>
        <v>0</v>
      </c>
      <c r="AA281" s="135">
        <f>IF('Datos de Indicador'!AA282="No Dato",1,IF('Imputacion de Datos Indicador'!AA282&lt;&gt;"",1,0))</f>
        <v>0</v>
      </c>
      <c r="AB281" s="135">
        <f>IF('Datos de Indicador'!AB282="No Dato",1,IF('Imputacion de Datos Indicador'!AB282&lt;&gt;"",1,0))</f>
        <v>0</v>
      </c>
      <c r="AC281" s="135">
        <f>IF('Datos de Indicador'!AC282="No Dato",1,IF('Imputacion de Datos Indicador'!AC282&lt;&gt;"",1,0))</f>
        <v>0</v>
      </c>
      <c r="AD281" s="135">
        <f>IF('Datos de Indicador'!AD282="No Dato",1,IF('Imputacion de Datos Indicador'!AD282&lt;&gt;"",1,0))</f>
        <v>0</v>
      </c>
      <c r="AE281" s="135">
        <f>IF('Datos de Indicador'!AE282="No Dato",1,IF('Imputacion de Datos Indicador'!AE282&lt;&gt;"",1,0))</f>
        <v>0</v>
      </c>
      <c r="AF281" s="135">
        <f>IF('Datos de Indicador'!AF282="No Dato",1,IF('Imputacion de Datos Indicador'!AF282&lt;&gt;"",1,0))</f>
        <v>0</v>
      </c>
      <c r="AG281" s="135">
        <f>IF('Datos de Indicador'!AG282="No Dato",1,IF('Imputacion de Datos Indicador'!AG282&lt;&gt;"",1,0))</f>
        <v>0</v>
      </c>
      <c r="AH281" s="135">
        <f>IF('Datos de Indicador'!AH282="No Dato",1,IF('Imputacion de Datos Indicador'!AH282&lt;&gt;"",1,0))</f>
        <v>0</v>
      </c>
      <c r="AI281" s="135">
        <f>IF('Datos de Indicador'!AI282="No Dato",1,IF('Imputacion de Datos Indicador'!AI282&lt;&gt;"",1,0))</f>
        <v>0</v>
      </c>
      <c r="AJ281" s="135">
        <f>IF('Datos de Indicador'!AJ282="No Dato",1,IF('Imputacion de Datos Indicador'!AJ282&lt;&gt;"",1,0))</f>
        <v>0</v>
      </c>
      <c r="AK281" s="135">
        <f>IF('Datos de Indicador'!AK282="No Dato",1,IF('Imputacion de Datos Indicador'!AK282&lt;&gt;"",1,0))</f>
        <v>0</v>
      </c>
      <c r="AL281" s="135">
        <f>IF('Datos de Indicador'!AL282="No Dato",1,IF('Imputacion de Datos Indicador'!AL282&lt;&gt;"",1,0))</f>
        <v>0</v>
      </c>
      <c r="AM281" s="204">
        <f t="shared" si="8"/>
        <v>0</v>
      </c>
      <c r="AN281" s="44">
        <f t="shared" si="9"/>
        <v>0</v>
      </c>
    </row>
    <row r="282" spans="1:40" x14ac:dyDescent="0.25">
      <c r="A282" s="138" t="s">
        <v>362</v>
      </c>
      <c r="B282" s="139" t="s">
        <v>386</v>
      </c>
      <c r="C282" s="140">
        <v>1628</v>
      </c>
      <c r="D282" s="135">
        <f>IF('Datos de Indicador'!D283="No Dato",1,IF('Imputacion de Datos Indicador'!D283&lt;&gt;"",1,0))</f>
        <v>0</v>
      </c>
      <c r="E282" s="135">
        <f>IF('Datos de Indicador'!E283="No Dato",1,IF('Imputacion de Datos Indicador'!E283&lt;&gt;"",1,0))</f>
        <v>1</v>
      </c>
      <c r="F282" s="135">
        <f>IF('Datos de Indicador'!F283="No Dato",1,IF('Imputacion de Datos Indicador'!F283&lt;&gt;"",1,0))</f>
        <v>0</v>
      </c>
      <c r="G282" s="135">
        <f>IF('Datos de Indicador'!G283="No Dato",1,IF('Imputacion de Datos Indicador'!G283&lt;&gt;"",1,0))</f>
        <v>0</v>
      </c>
      <c r="H282" s="135">
        <f>IF('Datos de Indicador'!H283="No Dato",1,IF('Imputacion de Datos Indicador'!H283&lt;&gt;"",1,0))</f>
        <v>0</v>
      </c>
      <c r="I282" s="135">
        <f>IF('Datos de Indicador'!I283="No Dato",1,IF('Imputacion de Datos Indicador'!I283&lt;&gt;"",1,0))</f>
        <v>0</v>
      </c>
      <c r="J282" s="135">
        <f>IF('Datos de Indicador'!J283="No Dato",1,IF('Imputacion de Datos Indicador'!J283&lt;&gt;"",1,0))</f>
        <v>0</v>
      </c>
      <c r="K282" s="135">
        <f>IF('Datos de Indicador'!K283="No Dato",1,IF('Imputacion de Datos Indicador'!K283&lt;&gt;"",1,0))</f>
        <v>0</v>
      </c>
      <c r="L282" s="135">
        <f>IF('Datos de Indicador'!L283="No Dato",1,IF('Imputacion de Datos Indicador'!L283&lt;&gt;"",1,0))</f>
        <v>0</v>
      </c>
      <c r="M282" s="135">
        <f>IF('Datos de Indicador'!M283="No Dato",1,IF('Imputacion de Datos Indicador'!M283&lt;&gt;"",1,0))</f>
        <v>0</v>
      </c>
      <c r="N282" s="135">
        <f>IF('Datos de Indicador'!N283="No Dato",1,IF('Imputacion de Datos Indicador'!N283&lt;&gt;"",1,0))</f>
        <v>0</v>
      </c>
      <c r="O282" s="135">
        <f>IF('Datos de Indicador'!O283="No Dato",1,IF('Imputacion de Datos Indicador'!O283&lt;&gt;"",1,0))</f>
        <v>0</v>
      </c>
      <c r="P282" s="135">
        <f>IF('Datos de Indicador'!P283="No Dato",1,IF('Imputacion de Datos Indicador'!P283&lt;&gt;"",1,0))</f>
        <v>0</v>
      </c>
      <c r="Q282" s="135">
        <f>IF('Datos de Indicador'!Q283="No Dato",1,IF('Imputacion de Datos Indicador'!Q283&lt;&gt;"",1,0))</f>
        <v>0</v>
      </c>
      <c r="R282" s="135">
        <f>IF('Datos de Indicador'!R283="No Dato",1,IF('Imputacion de Datos Indicador'!R283&lt;&gt;"",1,0))</f>
        <v>0</v>
      </c>
      <c r="S282" s="135">
        <f>IF('Datos de Indicador'!S283="No Dato",1,IF('Imputacion de Datos Indicador'!S283&lt;&gt;"",1,0))</f>
        <v>0</v>
      </c>
      <c r="T282" s="135">
        <f>IF('Datos de Indicador'!T283="No Dato",1,IF('Imputacion de Datos Indicador'!T283&lt;&gt;"",1,0))</f>
        <v>0</v>
      </c>
      <c r="U282" s="135">
        <f>IF('Datos de Indicador'!U283="No Dato",1,IF('Imputacion de Datos Indicador'!U283&lt;&gt;"",1,0))</f>
        <v>0</v>
      </c>
      <c r="V282" s="135">
        <f>IF('Datos de Indicador'!V283="No Dato",1,IF('Imputacion de Datos Indicador'!V283&lt;&gt;"",1,0))</f>
        <v>0</v>
      </c>
      <c r="W282" s="135">
        <f>IF('Datos de Indicador'!W283="No Dato",1,IF('Imputacion de Datos Indicador'!W283&lt;&gt;"",1,0))</f>
        <v>0</v>
      </c>
      <c r="X282" s="135">
        <f>IF('Datos de Indicador'!X283="No Dato",1,IF('Imputacion de Datos Indicador'!X283&lt;&gt;"",1,0))</f>
        <v>0</v>
      </c>
      <c r="Y282" s="135">
        <f>IF('Datos de Indicador'!Y283="No Dato",1,IF('Imputacion de Datos Indicador'!Y283&lt;&gt;"",1,0))</f>
        <v>0</v>
      </c>
      <c r="Z282" s="135">
        <f>IF('Datos de Indicador'!Z283="No Dato",1,IF('Imputacion de Datos Indicador'!Z283&lt;&gt;"",1,0))</f>
        <v>0</v>
      </c>
      <c r="AA282" s="135">
        <f>IF('Datos de Indicador'!AA283="No Dato",1,IF('Imputacion de Datos Indicador'!AA283&lt;&gt;"",1,0))</f>
        <v>0</v>
      </c>
      <c r="AB282" s="135">
        <f>IF('Datos de Indicador'!AB283="No Dato",1,IF('Imputacion de Datos Indicador'!AB283&lt;&gt;"",1,0))</f>
        <v>0</v>
      </c>
      <c r="AC282" s="135">
        <f>IF('Datos de Indicador'!AC283="No Dato",1,IF('Imputacion de Datos Indicador'!AC283&lt;&gt;"",1,0))</f>
        <v>0</v>
      </c>
      <c r="AD282" s="135">
        <f>IF('Datos de Indicador'!AD283="No Dato",1,IF('Imputacion de Datos Indicador'!AD283&lt;&gt;"",1,0))</f>
        <v>0</v>
      </c>
      <c r="AE282" s="135">
        <f>IF('Datos de Indicador'!AE283="No Dato",1,IF('Imputacion de Datos Indicador'!AE283&lt;&gt;"",1,0))</f>
        <v>0</v>
      </c>
      <c r="AF282" s="135">
        <f>IF('Datos de Indicador'!AF283="No Dato",1,IF('Imputacion de Datos Indicador'!AF283&lt;&gt;"",1,0))</f>
        <v>0</v>
      </c>
      <c r="AG282" s="135">
        <f>IF('Datos de Indicador'!AG283="No Dato",1,IF('Imputacion de Datos Indicador'!AG283&lt;&gt;"",1,0))</f>
        <v>0</v>
      </c>
      <c r="AH282" s="135">
        <f>IF('Datos de Indicador'!AH283="No Dato",1,IF('Imputacion de Datos Indicador'!AH283&lt;&gt;"",1,0))</f>
        <v>0</v>
      </c>
      <c r="AI282" s="135">
        <f>IF('Datos de Indicador'!AI283="No Dato",1,IF('Imputacion de Datos Indicador'!AI283&lt;&gt;"",1,0))</f>
        <v>0</v>
      </c>
      <c r="AJ282" s="135">
        <f>IF('Datos de Indicador'!AJ283="No Dato",1,IF('Imputacion de Datos Indicador'!AJ283&lt;&gt;"",1,0))</f>
        <v>0</v>
      </c>
      <c r="AK282" s="135">
        <f>IF('Datos de Indicador'!AK283="No Dato",1,IF('Imputacion de Datos Indicador'!AK283&lt;&gt;"",1,0))</f>
        <v>0</v>
      </c>
      <c r="AL282" s="135">
        <f>IF('Datos de Indicador'!AL283="No Dato",1,IF('Imputacion de Datos Indicador'!AL283&lt;&gt;"",1,0))</f>
        <v>0</v>
      </c>
      <c r="AM282" s="204">
        <f t="shared" si="8"/>
        <v>1</v>
      </c>
      <c r="AN282" s="44">
        <f t="shared" si="9"/>
        <v>2.8571428571428571E-2</v>
      </c>
    </row>
    <row r="283" spans="1:40" x14ac:dyDescent="0.25">
      <c r="A283" s="138" t="s">
        <v>387</v>
      </c>
      <c r="B283" s="139" t="s">
        <v>388</v>
      </c>
      <c r="C283" s="140">
        <v>1701</v>
      </c>
      <c r="D283" s="135">
        <f>IF('Datos de Indicador'!D284="No Dato",1,IF('Imputacion de Datos Indicador'!D284&lt;&gt;"",1,0))</f>
        <v>0</v>
      </c>
      <c r="E283" s="135">
        <f>IF('Datos de Indicador'!E284="No Dato",1,IF('Imputacion de Datos Indicador'!E284&lt;&gt;"",1,0))</f>
        <v>0</v>
      </c>
      <c r="F283" s="135">
        <f>IF('Datos de Indicador'!F284="No Dato",1,IF('Imputacion de Datos Indicador'!F284&lt;&gt;"",1,0))</f>
        <v>0</v>
      </c>
      <c r="G283" s="135">
        <f>IF('Datos de Indicador'!G284="No Dato",1,IF('Imputacion de Datos Indicador'!G284&lt;&gt;"",1,0))</f>
        <v>0</v>
      </c>
      <c r="H283" s="135">
        <f>IF('Datos de Indicador'!H284="No Dato",1,IF('Imputacion de Datos Indicador'!H284&lt;&gt;"",1,0))</f>
        <v>0</v>
      </c>
      <c r="I283" s="135">
        <f>IF('Datos de Indicador'!I284="No Dato",1,IF('Imputacion de Datos Indicador'!I284&lt;&gt;"",1,0))</f>
        <v>0</v>
      </c>
      <c r="J283" s="135">
        <f>IF('Datos de Indicador'!J284="No Dato",1,IF('Imputacion de Datos Indicador'!J284&lt;&gt;"",1,0))</f>
        <v>0</v>
      </c>
      <c r="K283" s="135">
        <f>IF('Datos de Indicador'!K284="No Dato",1,IF('Imputacion de Datos Indicador'!K284&lt;&gt;"",1,0))</f>
        <v>0</v>
      </c>
      <c r="L283" s="135">
        <f>IF('Datos de Indicador'!L284="No Dato",1,IF('Imputacion de Datos Indicador'!L284&lt;&gt;"",1,0))</f>
        <v>0</v>
      </c>
      <c r="M283" s="135">
        <f>IF('Datos de Indicador'!M284="No Dato",1,IF('Imputacion de Datos Indicador'!M284&lt;&gt;"",1,0))</f>
        <v>0</v>
      </c>
      <c r="N283" s="135">
        <f>IF('Datos de Indicador'!N284="No Dato",1,IF('Imputacion de Datos Indicador'!N284&lt;&gt;"",1,0))</f>
        <v>0</v>
      </c>
      <c r="O283" s="135">
        <f>IF('Datos de Indicador'!O284="No Dato",1,IF('Imputacion de Datos Indicador'!O284&lt;&gt;"",1,0))</f>
        <v>0</v>
      </c>
      <c r="P283" s="135">
        <f>IF('Datos de Indicador'!P284="No Dato",1,IF('Imputacion de Datos Indicador'!P284&lt;&gt;"",1,0))</f>
        <v>0</v>
      </c>
      <c r="Q283" s="135">
        <f>IF('Datos de Indicador'!Q284="No Dato",1,IF('Imputacion de Datos Indicador'!Q284&lt;&gt;"",1,0))</f>
        <v>0</v>
      </c>
      <c r="R283" s="135">
        <f>IF('Datos de Indicador'!R284="No Dato",1,IF('Imputacion de Datos Indicador'!R284&lt;&gt;"",1,0))</f>
        <v>0</v>
      </c>
      <c r="S283" s="135">
        <f>IF('Datos de Indicador'!S284="No Dato",1,IF('Imputacion de Datos Indicador'!S284&lt;&gt;"",1,0))</f>
        <v>0</v>
      </c>
      <c r="T283" s="135">
        <f>IF('Datos de Indicador'!T284="No Dato",1,IF('Imputacion de Datos Indicador'!T284&lt;&gt;"",1,0))</f>
        <v>0</v>
      </c>
      <c r="U283" s="135">
        <f>IF('Datos de Indicador'!U284="No Dato",1,IF('Imputacion de Datos Indicador'!U284&lt;&gt;"",1,0))</f>
        <v>0</v>
      </c>
      <c r="V283" s="135">
        <f>IF('Datos de Indicador'!V284="No Dato",1,IF('Imputacion de Datos Indicador'!V284&lt;&gt;"",1,0))</f>
        <v>0</v>
      </c>
      <c r="W283" s="135">
        <f>IF('Datos de Indicador'!W284="No Dato",1,IF('Imputacion de Datos Indicador'!W284&lt;&gt;"",1,0))</f>
        <v>0</v>
      </c>
      <c r="X283" s="135">
        <f>IF('Datos de Indicador'!X284="No Dato",1,IF('Imputacion de Datos Indicador'!X284&lt;&gt;"",1,0))</f>
        <v>0</v>
      </c>
      <c r="Y283" s="135">
        <f>IF('Datos de Indicador'!Y284="No Dato",1,IF('Imputacion de Datos Indicador'!Y284&lt;&gt;"",1,0))</f>
        <v>0</v>
      </c>
      <c r="Z283" s="135">
        <f>IF('Datos de Indicador'!Z284="No Dato",1,IF('Imputacion de Datos Indicador'!Z284&lt;&gt;"",1,0))</f>
        <v>0</v>
      </c>
      <c r="AA283" s="135">
        <f>IF('Datos de Indicador'!AA284="No Dato",1,IF('Imputacion de Datos Indicador'!AA284&lt;&gt;"",1,0))</f>
        <v>0</v>
      </c>
      <c r="AB283" s="135">
        <f>IF('Datos de Indicador'!AB284="No Dato",1,IF('Imputacion de Datos Indicador'!AB284&lt;&gt;"",1,0))</f>
        <v>0</v>
      </c>
      <c r="AC283" s="135">
        <f>IF('Datos de Indicador'!AC284="No Dato",1,IF('Imputacion de Datos Indicador'!AC284&lt;&gt;"",1,0))</f>
        <v>0</v>
      </c>
      <c r="AD283" s="135">
        <f>IF('Datos de Indicador'!AD284="No Dato",1,IF('Imputacion de Datos Indicador'!AD284&lt;&gt;"",1,0))</f>
        <v>0</v>
      </c>
      <c r="AE283" s="135">
        <f>IF('Datos de Indicador'!AE284="No Dato",1,IF('Imputacion de Datos Indicador'!AE284&lt;&gt;"",1,0))</f>
        <v>0</v>
      </c>
      <c r="AF283" s="135">
        <f>IF('Datos de Indicador'!AF284="No Dato",1,IF('Imputacion de Datos Indicador'!AF284&lt;&gt;"",1,0))</f>
        <v>0</v>
      </c>
      <c r="AG283" s="135">
        <f>IF('Datos de Indicador'!AG284="No Dato",1,IF('Imputacion de Datos Indicador'!AG284&lt;&gt;"",1,0))</f>
        <v>0</v>
      </c>
      <c r="AH283" s="135">
        <f>IF('Datos de Indicador'!AH284="No Dato",1,IF('Imputacion de Datos Indicador'!AH284&lt;&gt;"",1,0))</f>
        <v>0</v>
      </c>
      <c r="AI283" s="135">
        <f>IF('Datos de Indicador'!AI284="No Dato",1,IF('Imputacion de Datos Indicador'!AI284&lt;&gt;"",1,0))</f>
        <v>0</v>
      </c>
      <c r="AJ283" s="135">
        <f>IF('Datos de Indicador'!AJ284="No Dato",1,IF('Imputacion de Datos Indicador'!AJ284&lt;&gt;"",1,0))</f>
        <v>0</v>
      </c>
      <c r="AK283" s="135">
        <f>IF('Datos de Indicador'!AK284="No Dato",1,IF('Imputacion de Datos Indicador'!AK284&lt;&gt;"",1,0))</f>
        <v>0</v>
      </c>
      <c r="AL283" s="135">
        <f>IF('Datos de Indicador'!AL284="No Dato",1,IF('Imputacion de Datos Indicador'!AL284&lt;&gt;"",1,0))</f>
        <v>0</v>
      </c>
      <c r="AM283" s="204">
        <f t="shared" si="8"/>
        <v>0</v>
      </c>
      <c r="AN283" s="44">
        <f t="shared" si="9"/>
        <v>0</v>
      </c>
    </row>
    <row r="284" spans="1:40" x14ac:dyDescent="0.25">
      <c r="A284" s="138" t="s">
        <v>387</v>
      </c>
      <c r="B284" s="139" t="s">
        <v>389</v>
      </c>
      <c r="C284" s="140">
        <v>1702</v>
      </c>
      <c r="D284" s="135">
        <f>IF('Datos de Indicador'!D285="No Dato",1,IF('Imputacion de Datos Indicador'!D285&lt;&gt;"",1,0))</f>
        <v>0</v>
      </c>
      <c r="E284" s="135">
        <f>IF('Datos de Indicador'!E285="No Dato",1,IF('Imputacion de Datos Indicador'!E285&lt;&gt;"",1,0))</f>
        <v>0</v>
      </c>
      <c r="F284" s="135">
        <f>IF('Datos de Indicador'!F285="No Dato",1,IF('Imputacion de Datos Indicador'!F285&lt;&gt;"",1,0))</f>
        <v>0</v>
      </c>
      <c r="G284" s="135">
        <f>IF('Datos de Indicador'!G285="No Dato",1,IF('Imputacion de Datos Indicador'!G285&lt;&gt;"",1,0))</f>
        <v>0</v>
      </c>
      <c r="H284" s="135">
        <f>IF('Datos de Indicador'!H285="No Dato",1,IF('Imputacion de Datos Indicador'!H285&lt;&gt;"",1,0))</f>
        <v>0</v>
      </c>
      <c r="I284" s="135">
        <f>IF('Datos de Indicador'!I285="No Dato",1,IF('Imputacion de Datos Indicador'!I285&lt;&gt;"",1,0))</f>
        <v>0</v>
      </c>
      <c r="J284" s="135">
        <f>IF('Datos de Indicador'!J285="No Dato",1,IF('Imputacion de Datos Indicador'!J285&lt;&gt;"",1,0))</f>
        <v>0</v>
      </c>
      <c r="K284" s="135">
        <f>IF('Datos de Indicador'!K285="No Dato",1,IF('Imputacion de Datos Indicador'!K285&lt;&gt;"",1,0))</f>
        <v>0</v>
      </c>
      <c r="L284" s="135">
        <f>IF('Datos de Indicador'!L285="No Dato",1,IF('Imputacion de Datos Indicador'!L285&lt;&gt;"",1,0))</f>
        <v>0</v>
      </c>
      <c r="M284" s="135">
        <f>IF('Datos de Indicador'!M285="No Dato",1,IF('Imputacion de Datos Indicador'!M285&lt;&gt;"",1,0))</f>
        <v>0</v>
      </c>
      <c r="N284" s="135">
        <f>IF('Datos de Indicador'!N285="No Dato",1,IF('Imputacion de Datos Indicador'!N285&lt;&gt;"",1,0))</f>
        <v>0</v>
      </c>
      <c r="O284" s="135">
        <f>IF('Datos de Indicador'!O285="No Dato",1,IF('Imputacion de Datos Indicador'!O285&lt;&gt;"",1,0))</f>
        <v>0</v>
      </c>
      <c r="P284" s="135">
        <f>IF('Datos de Indicador'!P285="No Dato",1,IF('Imputacion de Datos Indicador'!P285&lt;&gt;"",1,0))</f>
        <v>0</v>
      </c>
      <c r="Q284" s="135">
        <f>IF('Datos de Indicador'!Q285="No Dato",1,IF('Imputacion de Datos Indicador'!Q285&lt;&gt;"",1,0))</f>
        <v>1</v>
      </c>
      <c r="R284" s="135">
        <f>IF('Datos de Indicador'!R285="No Dato",1,IF('Imputacion de Datos Indicador'!R285&lt;&gt;"",1,0))</f>
        <v>0</v>
      </c>
      <c r="S284" s="135">
        <f>IF('Datos de Indicador'!S285="No Dato",1,IF('Imputacion de Datos Indicador'!S285&lt;&gt;"",1,0))</f>
        <v>0</v>
      </c>
      <c r="T284" s="135">
        <f>IF('Datos de Indicador'!T285="No Dato",1,IF('Imputacion de Datos Indicador'!T285&lt;&gt;"",1,0))</f>
        <v>0</v>
      </c>
      <c r="U284" s="135">
        <f>IF('Datos de Indicador'!U285="No Dato",1,IF('Imputacion de Datos Indicador'!U285&lt;&gt;"",1,0))</f>
        <v>0</v>
      </c>
      <c r="V284" s="135">
        <f>IF('Datos de Indicador'!V285="No Dato",1,IF('Imputacion de Datos Indicador'!V285&lt;&gt;"",1,0))</f>
        <v>0</v>
      </c>
      <c r="W284" s="135">
        <f>IF('Datos de Indicador'!W285="No Dato",1,IF('Imputacion de Datos Indicador'!W285&lt;&gt;"",1,0))</f>
        <v>0</v>
      </c>
      <c r="X284" s="135">
        <f>IF('Datos de Indicador'!X285="No Dato",1,IF('Imputacion de Datos Indicador'!X285&lt;&gt;"",1,0))</f>
        <v>0</v>
      </c>
      <c r="Y284" s="135">
        <f>IF('Datos de Indicador'!Y285="No Dato",1,IF('Imputacion de Datos Indicador'!Y285&lt;&gt;"",1,0))</f>
        <v>0</v>
      </c>
      <c r="Z284" s="135">
        <f>IF('Datos de Indicador'!Z285="No Dato",1,IF('Imputacion de Datos Indicador'!Z285&lt;&gt;"",1,0))</f>
        <v>0</v>
      </c>
      <c r="AA284" s="135">
        <f>IF('Datos de Indicador'!AA285="No Dato",1,IF('Imputacion de Datos Indicador'!AA285&lt;&gt;"",1,0))</f>
        <v>0</v>
      </c>
      <c r="AB284" s="135">
        <f>IF('Datos de Indicador'!AB285="No Dato",1,IF('Imputacion de Datos Indicador'!AB285&lt;&gt;"",1,0))</f>
        <v>0</v>
      </c>
      <c r="AC284" s="135">
        <f>IF('Datos de Indicador'!AC285="No Dato",1,IF('Imputacion de Datos Indicador'!AC285&lt;&gt;"",1,0))</f>
        <v>0</v>
      </c>
      <c r="AD284" s="135">
        <f>IF('Datos de Indicador'!AD285="No Dato",1,IF('Imputacion de Datos Indicador'!AD285&lt;&gt;"",1,0))</f>
        <v>0</v>
      </c>
      <c r="AE284" s="135">
        <f>IF('Datos de Indicador'!AE285="No Dato",1,IF('Imputacion de Datos Indicador'!AE285&lt;&gt;"",1,0))</f>
        <v>0</v>
      </c>
      <c r="AF284" s="135">
        <f>IF('Datos de Indicador'!AF285="No Dato",1,IF('Imputacion de Datos Indicador'!AF285&lt;&gt;"",1,0))</f>
        <v>0</v>
      </c>
      <c r="AG284" s="135">
        <f>IF('Datos de Indicador'!AG285="No Dato",1,IF('Imputacion de Datos Indicador'!AG285&lt;&gt;"",1,0))</f>
        <v>0</v>
      </c>
      <c r="AH284" s="135">
        <f>IF('Datos de Indicador'!AH285="No Dato",1,IF('Imputacion de Datos Indicador'!AH285&lt;&gt;"",1,0))</f>
        <v>0</v>
      </c>
      <c r="AI284" s="135">
        <f>IF('Datos de Indicador'!AI285="No Dato",1,IF('Imputacion de Datos Indicador'!AI285&lt;&gt;"",1,0))</f>
        <v>0</v>
      </c>
      <c r="AJ284" s="135">
        <f>IF('Datos de Indicador'!AJ285="No Dato",1,IF('Imputacion de Datos Indicador'!AJ285&lt;&gt;"",1,0))</f>
        <v>0</v>
      </c>
      <c r="AK284" s="135">
        <f>IF('Datos de Indicador'!AK285="No Dato",1,IF('Imputacion de Datos Indicador'!AK285&lt;&gt;"",1,0))</f>
        <v>0</v>
      </c>
      <c r="AL284" s="135">
        <f>IF('Datos de Indicador'!AL285="No Dato",1,IF('Imputacion de Datos Indicador'!AL285&lt;&gt;"",1,0))</f>
        <v>0</v>
      </c>
      <c r="AM284" s="204">
        <f t="shared" si="8"/>
        <v>1</v>
      </c>
      <c r="AN284" s="44">
        <f t="shared" si="9"/>
        <v>2.8571428571428571E-2</v>
      </c>
    </row>
    <row r="285" spans="1:40" x14ac:dyDescent="0.25">
      <c r="A285" s="138" t="s">
        <v>387</v>
      </c>
      <c r="B285" s="139" t="s">
        <v>390</v>
      </c>
      <c r="C285" s="140">
        <v>1703</v>
      </c>
      <c r="D285" s="135">
        <f>IF('Datos de Indicador'!D286="No Dato",1,IF('Imputacion de Datos Indicador'!D286&lt;&gt;"",1,0))</f>
        <v>0</v>
      </c>
      <c r="E285" s="135">
        <f>IF('Datos de Indicador'!E286="No Dato",1,IF('Imputacion de Datos Indicador'!E286&lt;&gt;"",1,0))</f>
        <v>0</v>
      </c>
      <c r="F285" s="135">
        <f>IF('Datos de Indicador'!F286="No Dato",1,IF('Imputacion de Datos Indicador'!F286&lt;&gt;"",1,0))</f>
        <v>0</v>
      </c>
      <c r="G285" s="135">
        <f>IF('Datos de Indicador'!G286="No Dato",1,IF('Imputacion de Datos Indicador'!G286&lt;&gt;"",1,0))</f>
        <v>0</v>
      </c>
      <c r="H285" s="135">
        <f>IF('Datos de Indicador'!H286="No Dato",1,IF('Imputacion de Datos Indicador'!H286&lt;&gt;"",1,0))</f>
        <v>0</v>
      </c>
      <c r="I285" s="135">
        <f>IF('Datos de Indicador'!I286="No Dato",1,IF('Imputacion de Datos Indicador'!I286&lt;&gt;"",1,0))</f>
        <v>0</v>
      </c>
      <c r="J285" s="135">
        <f>IF('Datos de Indicador'!J286="No Dato",1,IF('Imputacion de Datos Indicador'!J286&lt;&gt;"",1,0))</f>
        <v>0</v>
      </c>
      <c r="K285" s="135">
        <f>IF('Datos de Indicador'!K286="No Dato",1,IF('Imputacion de Datos Indicador'!K286&lt;&gt;"",1,0))</f>
        <v>0</v>
      </c>
      <c r="L285" s="135">
        <f>IF('Datos de Indicador'!L286="No Dato",1,IF('Imputacion de Datos Indicador'!L286&lt;&gt;"",1,0))</f>
        <v>0</v>
      </c>
      <c r="M285" s="135">
        <f>IF('Datos de Indicador'!M286="No Dato",1,IF('Imputacion de Datos Indicador'!M286&lt;&gt;"",1,0))</f>
        <v>0</v>
      </c>
      <c r="N285" s="135">
        <f>IF('Datos de Indicador'!N286="No Dato",1,IF('Imputacion de Datos Indicador'!N286&lt;&gt;"",1,0))</f>
        <v>0</v>
      </c>
      <c r="O285" s="135">
        <f>IF('Datos de Indicador'!O286="No Dato",1,IF('Imputacion de Datos Indicador'!O286&lt;&gt;"",1,0))</f>
        <v>0</v>
      </c>
      <c r="P285" s="135">
        <f>IF('Datos de Indicador'!P286="No Dato",1,IF('Imputacion de Datos Indicador'!P286&lt;&gt;"",1,0))</f>
        <v>0</v>
      </c>
      <c r="Q285" s="135">
        <f>IF('Datos de Indicador'!Q286="No Dato",1,IF('Imputacion de Datos Indicador'!Q286&lt;&gt;"",1,0))</f>
        <v>0</v>
      </c>
      <c r="R285" s="135">
        <f>IF('Datos de Indicador'!R286="No Dato",1,IF('Imputacion de Datos Indicador'!R286&lt;&gt;"",1,0))</f>
        <v>0</v>
      </c>
      <c r="S285" s="135">
        <f>IF('Datos de Indicador'!S286="No Dato",1,IF('Imputacion de Datos Indicador'!S286&lt;&gt;"",1,0))</f>
        <v>0</v>
      </c>
      <c r="T285" s="135">
        <f>IF('Datos de Indicador'!T286="No Dato",1,IF('Imputacion de Datos Indicador'!T286&lt;&gt;"",1,0))</f>
        <v>0</v>
      </c>
      <c r="U285" s="135">
        <f>IF('Datos de Indicador'!U286="No Dato",1,IF('Imputacion de Datos Indicador'!U286&lt;&gt;"",1,0))</f>
        <v>0</v>
      </c>
      <c r="V285" s="135">
        <f>IF('Datos de Indicador'!V286="No Dato",1,IF('Imputacion de Datos Indicador'!V286&lt;&gt;"",1,0))</f>
        <v>0</v>
      </c>
      <c r="W285" s="135">
        <f>IF('Datos de Indicador'!W286="No Dato",1,IF('Imputacion de Datos Indicador'!W286&lt;&gt;"",1,0))</f>
        <v>0</v>
      </c>
      <c r="X285" s="135">
        <f>IF('Datos de Indicador'!X286="No Dato",1,IF('Imputacion de Datos Indicador'!X286&lt;&gt;"",1,0))</f>
        <v>0</v>
      </c>
      <c r="Y285" s="135">
        <f>IF('Datos de Indicador'!Y286="No Dato",1,IF('Imputacion de Datos Indicador'!Y286&lt;&gt;"",1,0))</f>
        <v>0</v>
      </c>
      <c r="Z285" s="135">
        <f>IF('Datos de Indicador'!Z286="No Dato",1,IF('Imputacion de Datos Indicador'!Z286&lt;&gt;"",1,0))</f>
        <v>0</v>
      </c>
      <c r="AA285" s="135">
        <f>IF('Datos de Indicador'!AA286="No Dato",1,IF('Imputacion de Datos Indicador'!AA286&lt;&gt;"",1,0))</f>
        <v>0</v>
      </c>
      <c r="AB285" s="135">
        <f>IF('Datos de Indicador'!AB286="No Dato",1,IF('Imputacion de Datos Indicador'!AB286&lt;&gt;"",1,0))</f>
        <v>0</v>
      </c>
      <c r="AC285" s="135">
        <f>IF('Datos de Indicador'!AC286="No Dato",1,IF('Imputacion de Datos Indicador'!AC286&lt;&gt;"",1,0))</f>
        <v>0</v>
      </c>
      <c r="AD285" s="135">
        <f>IF('Datos de Indicador'!AD286="No Dato",1,IF('Imputacion de Datos Indicador'!AD286&lt;&gt;"",1,0))</f>
        <v>0</v>
      </c>
      <c r="AE285" s="135">
        <f>IF('Datos de Indicador'!AE286="No Dato",1,IF('Imputacion de Datos Indicador'!AE286&lt;&gt;"",1,0))</f>
        <v>0</v>
      </c>
      <c r="AF285" s="135">
        <f>IF('Datos de Indicador'!AF286="No Dato",1,IF('Imputacion de Datos Indicador'!AF286&lt;&gt;"",1,0))</f>
        <v>0</v>
      </c>
      <c r="AG285" s="135">
        <f>IF('Datos de Indicador'!AG286="No Dato",1,IF('Imputacion de Datos Indicador'!AG286&lt;&gt;"",1,0))</f>
        <v>0</v>
      </c>
      <c r="AH285" s="135">
        <f>IF('Datos de Indicador'!AH286="No Dato",1,IF('Imputacion de Datos Indicador'!AH286&lt;&gt;"",1,0))</f>
        <v>0</v>
      </c>
      <c r="AI285" s="135">
        <f>IF('Datos de Indicador'!AI286="No Dato",1,IF('Imputacion de Datos Indicador'!AI286&lt;&gt;"",1,0))</f>
        <v>0</v>
      </c>
      <c r="AJ285" s="135">
        <f>IF('Datos de Indicador'!AJ286="No Dato",1,IF('Imputacion de Datos Indicador'!AJ286&lt;&gt;"",1,0))</f>
        <v>0</v>
      </c>
      <c r="AK285" s="135">
        <f>IF('Datos de Indicador'!AK286="No Dato",1,IF('Imputacion de Datos Indicador'!AK286&lt;&gt;"",1,0))</f>
        <v>0</v>
      </c>
      <c r="AL285" s="135">
        <f>IF('Datos de Indicador'!AL286="No Dato",1,IF('Imputacion de Datos Indicador'!AL286&lt;&gt;"",1,0))</f>
        <v>0</v>
      </c>
      <c r="AM285" s="204">
        <f t="shared" si="8"/>
        <v>0</v>
      </c>
      <c r="AN285" s="44">
        <f t="shared" si="9"/>
        <v>0</v>
      </c>
    </row>
    <row r="286" spans="1:40" x14ac:dyDescent="0.25">
      <c r="A286" s="138" t="s">
        <v>387</v>
      </c>
      <c r="B286" s="139" t="s">
        <v>391</v>
      </c>
      <c r="C286" s="140">
        <v>1704</v>
      </c>
      <c r="D286" s="135">
        <f>IF('Datos de Indicador'!D287="No Dato",1,IF('Imputacion de Datos Indicador'!D287&lt;&gt;"",1,0))</f>
        <v>0</v>
      </c>
      <c r="E286" s="135">
        <f>IF('Datos de Indicador'!E287="No Dato",1,IF('Imputacion de Datos Indicador'!E287&lt;&gt;"",1,0))</f>
        <v>0</v>
      </c>
      <c r="F286" s="135">
        <f>IF('Datos de Indicador'!F287="No Dato",1,IF('Imputacion de Datos Indicador'!F287&lt;&gt;"",1,0))</f>
        <v>0</v>
      </c>
      <c r="G286" s="135">
        <f>IF('Datos de Indicador'!G287="No Dato",1,IF('Imputacion de Datos Indicador'!G287&lt;&gt;"",1,0))</f>
        <v>0</v>
      </c>
      <c r="H286" s="135">
        <f>IF('Datos de Indicador'!H287="No Dato",1,IF('Imputacion de Datos Indicador'!H287&lt;&gt;"",1,0))</f>
        <v>0</v>
      </c>
      <c r="I286" s="135">
        <f>IF('Datos de Indicador'!I287="No Dato",1,IF('Imputacion de Datos Indicador'!I287&lt;&gt;"",1,0))</f>
        <v>0</v>
      </c>
      <c r="J286" s="135">
        <f>IF('Datos de Indicador'!J287="No Dato",1,IF('Imputacion de Datos Indicador'!J287&lt;&gt;"",1,0))</f>
        <v>0</v>
      </c>
      <c r="K286" s="135">
        <f>IF('Datos de Indicador'!K287="No Dato",1,IF('Imputacion de Datos Indicador'!K287&lt;&gt;"",1,0))</f>
        <v>0</v>
      </c>
      <c r="L286" s="135">
        <f>IF('Datos de Indicador'!L287="No Dato",1,IF('Imputacion de Datos Indicador'!L287&lt;&gt;"",1,0))</f>
        <v>0</v>
      </c>
      <c r="M286" s="135">
        <f>IF('Datos de Indicador'!M287="No Dato",1,IF('Imputacion de Datos Indicador'!M287&lt;&gt;"",1,0))</f>
        <v>0</v>
      </c>
      <c r="N286" s="135">
        <f>IF('Datos de Indicador'!N287="No Dato",1,IF('Imputacion de Datos Indicador'!N287&lt;&gt;"",1,0))</f>
        <v>0</v>
      </c>
      <c r="O286" s="135">
        <f>IF('Datos de Indicador'!O287="No Dato",1,IF('Imputacion de Datos Indicador'!O287&lt;&gt;"",1,0))</f>
        <v>0</v>
      </c>
      <c r="P286" s="135">
        <f>IF('Datos de Indicador'!P287="No Dato",1,IF('Imputacion de Datos Indicador'!P287&lt;&gt;"",1,0))</f>
        <v>0</v>
      </c>
      <c r="Q286" s="135">
        <f>IF('Datos de Indicador'!Q287="No Dato",1,IF('Imputacion de Datos Indicador'!Q287&lt;&gt;"",1,0))</f>
        <v>1</v>
      </c>
      <c r="R286" s="135">
        <f>IF('Datos de Indicador'!R287="No Dato",1,IF('Imputacion de Datos Indicador'!R287&lt;&gt;"",1,0))</f>
        <v>0</v>
      </c>
      <c r="S286" s="135">
        <f>IF('Datos de Indicador'!S287="No Dato",1,IF('Imputacion de Datos Indicador'!S287&lt;&gt;"",1,0))</f>
        <v>0</v>
      </c>
      <c r="T286" s="135">
        <f>IF('Datos de Indicador'!T287="No Dato",1,IF('Imputacion de Datos Indicador'!T287&lt;&gt;"",1,0))</f>
        <v>0</v>
      </c>
      <c r="U286" s="135">
        <f>IF('Datos de Indicador'!U287="No Dato",1,IF('Imputacion de Datos Indicador'!U287&lt;&gt;"",1,0))</f>
        <v>0</v>
      </c>
      <c r="V286" s="135">
        <f>IF('Datos de Indicador'!V287="No Dato",1,IF('Imputacion de Datos Indicador'!V287&lt;&gt;"",1,0))</f>
        <v>0</v>
      </c>
      <c r="W286" s="135">
        <f>IF('Datos de Indicador'!W287="No Dato",1,IF('Imputacion de Datos Indicador'!W287&lt;&gt;"",1,0))</f>
        <v>0</v>
      </c>
      <c r="X286" s="135">
        <f>IF('Datos de Indicador'!X287="No Dato",1,IF('Imputacion de Datos Indicador'!X287&lt;&gt;"",1,0))</f>
        <v>0</v>
      </c>
      <c r="Y286" s="135">
        <f>IF('Datos de Indicador'!Y287="No Dato",1,IF('Imputacion de Datos Indicador'!Y287&lt;&gt;"",1,0))</f>
        <v>0</v>
      </c>
      <c r="Z286" s="135">
        <f>IF('Datos de Indicador'!Z287="No Dato",1,IF('Imputacion de Datos Indicador'!Z287&lt;&gt;"",1,0))</f>
        <v>0</v>
      </c>
      <c r="AA286" s="135">
        <f>IF('Datos de Indicador'!AA287="No Dato",1,IF('Imputacion de Datos Indicador'!AA287&lt;&gt;"",1,0))</f>
        <v>0</v>
      </c>
      <c r="AB286" s="135">
        <f>IF('Datos de Indicador'!AB287="No Dato",1,IF('Imputacion de Datos Indicador'!AB287&lt;&gt;"",1,0))</f>
        <v>0</v>
      </c>
      <c r="AC286" s="135">
        <f>IF('Datos de Indicador'!AC287="No Dato",1,IF('Imputacion de Datos Indicador'!AC287&lt;&gt;"",1,0))</f>
        <v>0</v>
      </c>
      <c r="AD286" s="135">
        <f>IF('Datos de Indicador'!AD287="No Dato",1,IF('Imputacion de Datos Indicador'!AD287&lt;&gt;"",1,0))</f>
        <v>0</v>
      </c>
      <c r="AE286" s="135">
        <f>IF('Datos de Indicador'!AE287="No Dato",1,IF('Imputacion de Datos Indicador'!AE287&lt;&gt;"",1,0))</f>
        <v>0</v>
      </c>
      <c r="AF286" s="135">
        <f>IF('Datos de Indicador'!AF287="No Dato",1,IF('Imputacion de Datos Indicador'!AF287&lt;&gt;"",1,0))</f>
        <v>0</v>
      </c>
      <c r="AG286" s="135">
        <f>IF('Datos de Indicador'!AG287="No Dato",1,IF('Imputacion de Datos Indicador'!AG287&lt;&gt;"",1,0))</f>
        <v>0</v>
      </c>
      <c r="AH286" s="135">
        <f>IF('Datos de Indicador'!AH287="No Dato",1,IF('Imputacion de Datos Indicador'!AH287&lt;&gt;"",1,0))</f>
        <v>0</v>
      </c>
      <c r="AI286" s="135">
        <f>IF('Datos de Indicador'!AI287="No Dato",1,IF('Imputacion de Datos Indicador'!AI287&lt;&gt;"",1,0))</f>
        <v>0</v>
      </c>
      <c r="AJ286" s="135">
        <f>IF('Datos de Indicador'!AJ287="No Dato",1,IF('Imputacion de Datos Indicador'!AJ287&lt;&gt;"",1,0))</f>
        <v>0</v>
      </c>
      <c r="AK286" s="135">
        <f>IF('Datos de Indicador'!AK287="No Dato",1,IF('Imputacion de Datos Indicador'!AK287&lt;&gt;"",1,0))</f>
        <v>0</v>
      </c>
      <c r="AL286" s="135">
        <f>IF('Datos de Indicador'!AL287="No Dato",1,IF('Imputacion de Datos Indicador'!AL287&lt;&gt;"",1,0))</f>
        <v>0</v>
      </c>
      <c r="AM286" s="204">
        <f t="shared" si="8"/>
        <v>1</v>
      </c>
      <c r="AN286" s="44">
        <f t="shared" si="9"/>
        <v>2.8571428571428571E-2</v>
      </c>
    </row>
    <row r="287" spans="1:40" x14ac:dyDescent="0.25">
      <c r="A287" s="138" t="s">
        <v>387</v>
      </c>
      <c r="B287" s="139" t="s">
        <v>392</v>
      </c>
      <c r="C287" s="140">
        <v>1705</v>
      </c>
      <c r="D287" s="135">
        <f>IF('Datos de Indicador'!D288="No Dato",1,IF('Imputacion de Datos Indicador'!D288&lt;&gt;"",1,0))</f>
        <v>0</v>
      </c>
      <c r="E287" s="135">
        <f>IF('Datos de Indicador'!E288="No Dato",1,IF('Imputacion de Datos Indicador'!E288&lt;&gt;"",1,0))</f>
        <v>0</v>
      </c>
      <c r="F287" s="135">
        <f>IF('Datos de Indicador'!F288="No Dato",1,IF('Imputacion de Datos Indicador'!F288&lt;&gt;"",1,0))</f>
        <v>0</v>
      </c>
      <c r="G287" s="135">
        <f>IF('Datos de Indicador'!G288="No Dato",1,IF('Imputacion de Datos Indicador'!G288&lt;&gt;"",1,0))</f>
        <v>0</v>
      </c>
      <c r="H287" s="135">
        <f>IF('Datos de Indicador'!H288="No Dato",1,IF('Imputacion de Datos Indicador'!H288&lt;&gt;"",1,0))</f>
        <v>0</v>
      </c>
      <c r="I287" s="135">
        <f>IF('Datos de Indicador'!I288="No Dato",1,IF('Imputacion de Datos Indicador'!I288&lt;&gt;"",1,0))</f>
        <v>0</v>
      </c>
      <c r="J287" s="135">
        <f>IF('Datos de Indicador'!J288="No Dato",1,IF('Imputacion de Datos Indicador'!J288&lt;&gt;"",1,0))</f>
        <v>0</v>
      </c>
      <c r="K287" s="135">
        <f>IF('Datos de Indicador'!K288="No Dato",1,IF('Imputacion de Datos Indicador'!K288&lt;&gt;"",1,0))</f>
        <v>0</v>
      </c>
      <c r="L287" s="135">
        <f>IF('Datos de Indicador'!L288="No Dato",1,IF('Imputacion de Datos Indicador'!L288&lt;&gt;"",1,0))</f>
        <v>0</v>
      </c>
      <c r="M287" s="135">
        <f>IF('Datos de Indicador'!M288="No Dato",1,IF('Imputacion de Datos Indicador'!M288&lt;&gt;"",1,0))</f>
        <v>0</v>
      </c>
      <c r="N287" s="135">
        <f>IF('Datos de Indicador'!N288="No Dato",1,IF('Imputacion de Datos Indicador'!N288&lt;&gt;"",1,0))</f>
        <v>0</v>
      </c>
      <c r="O287" s="135">
        <f>IF('Datos de Indicador'!O288="No Dato",1,IF('Imputacion de Datos Indicador'!O288&lt;&gt;"",1,0))</f>
        <v>0</v>
      </c>
      <c r="P287" s="135">
        <f>IF('Datos de Indicador'!P288="No Dato",1,IF('Imputacion de Datos Indicador'!P288&lt;&gt;"",1,0))</f>
        <v>0</v>
      </c>
      <c r="Q287" s="135">
        <f>IF('Datos de Indicador'!Q288="No Dato",1,IF('Imputacion de Datos Indicador'!Q288&lt;&gt;"",1,0))</f>
        <v>1</v>
      </c>
      <c r="R287" s="135">
        <f>IF('Datos de Indicador'!R288="No Dato",1,IF('Imputacion de Datos Indicador'!R288&lt;&gt;"",1,0))</f>
        <v>0</v>
      </c>
      <c r="S287" s="135">
        <f>IF('Datos de Indicador'!S288="No Dato",1,IF('Imputacion de Datos Indicador'!S288&lt;&gt;"",1,0))</f>
        <v>0</v>
      </c>
      <c r="T287" s="135">
        <f>IF('Datos de Indicador'!T288="No Dato",1,IF('Imputacion de Datos Indicador'!T288&lt;&gt;"",1,0))</f>
        <v>0</v>
      </c>
      <c r="U287" s="135">
        <f>IF('Datos de Indicador'!U288="No Dato",1,IF('Imputacion de Datos Indicador'!U288&lt;&gt;"",1,0))</f>
        <v>0</v>
      </c>
      <c r="V287" s="135">
        <f>IF('Datos de Indicador'!V288="No Dato",1,IF('Imputacion de Datos Indicador'!V288&lt;&gt;"",1,0))</f>
        <v>0</v>
      </c>
      <c r="W287" s="135">
        <f>IF('Datos de Indicador'!W288="No Dato",1,IF('Imputacion de Datos Indicador'!W288&lt;&gt;"",1,0))</f>
        <v>0</v>
      </c>
      <c r="X287" s="135">
        <f>IF('Datos de Indicador'!X288="No Dato",1,IF('Imputacion de Datos Indicador'!X288&lt;&gt;"",1,0))</f>
        <v>0</v>
      </c>
      <c r="Y287" s="135">
        <f>IF('Datos de Indicador'!Y288="No Dato",1,IF('Imputacion de Datos Indicador'!Y288&lt;&gt;"",1,0))</f>
        <v>0</v>
      </c>
      <c r="Z287" s="135">
        <f>IF('Datos de Indicador'!Z288="No Dato",1,IF('Imputacion de Datos Indicador'!Z288&lt;&gt;"",1,0))</f>
        <v>0</v>
      </c>
      <c r="AA287" s="135">
        <f>IF('Datos de Indicador'!AA288="No Dato",1,IF('Imputacion de Datos Indicador'!AA288&lt;&gt;"",1,0))</f>
        <v>0</v>
      </c>
      <c r="AB287" s="135">
        <f>IF('Datos de Indicador'!AB288="No Dato",1,IF('Imputacion de Datos Indicador'!AB288&lt;&gt;"",1,0))</f>
        <v>0</v>
      </c>
      <c r="AC287" s="135">
        <f>IF('Datos de Indicador'!AC288="No Dato",1,IF('Imputacion de Datos Indicador'!AC288&lt;&gt;"",1,0))</f>
        <v>0</v>
      </c>
      <c r="AD287" s="135">
        <f>IF('Datos de Indicador'!AD288="No Dato",1,IF('Imputacion de Datos Indicador'!AD288&lt;&gt;"",1,0))</f>
        <v>0</v>
      </c>
      <c r="AE287" s="135">
        <f>IF('Datos de Indicador'!AE288="No Dato",1,IF('Imputacion de Datos Indicador'!AE288&lt;&gt;"",1,0))</f>
        <v>0</v>
      </c>
      <c r="AF287" s="135">
        <f>IF('Datos de Indicador'!AF288="No Dato",1,IF('Imputacion de Datos Indicador'!AF288&lt;&gt;"",1,0))</f>
        <v>0</v>
      </c>
      <c r="AG287" s="135">
        <f>IF('Datos de Indicador'!AG288="No Dato",1,IF('Imputacion de Datos Indicador'!AG288&lt;&gt;"",1,0))</f>
        <v>0</v>
      </c>
      <c r="AH287" s="135">
        <f>IF('Datos de Indicador'!AH288="No Dato",1,IF('Imputacion de Datos Indicador'!AH288&lt;&gt;"",1,0))</f>
        <v>0</v>
      </c>
      <c r="AI287" s="135">
        <f>IF('Datos de Indicador'!AI288="No Dato",1,IF('Imputacion de Datos Indicador'!AI288&lt;&gt;"",1,0))</f>
        <v>0</v>
      </c>
      <c r="AJ287" s="135">
        <f>IF('Datos de Indicador'!AJ288="No Dato",1,IF('Imputacion de Datos Indicador'!AJ288&lt;&gt;"",1,0))</f>
        <v>0</v>
      </c>
      <c r="AK287" s="135">
        <f>IF('Datos de Indicador'!AK288="No Dato",1,IF('Imputacion de Datos Indicador'!AK288&lt;&gt;"",1,0))</f>
        <v>0</v>
      </c>
      <c r="AL287" s="135">
        <f>IF('Datos de Indicador'!AL288="No Dato",1,IF('Imputacion de Datos Indicador'!AL288&lt;&gt;"",1,0))</f>
        <v>0</v>
      </c>
      <c r="AM287" s="204">
        <f t="shared" si="8"/>
        <v>1</v>
      </c>
      <c r="AN287" s="44">
        <f t="shared" si="9"/>
        <v>2.8571428571428571E-2</v>
      </c>
    </row>
    <row r="288" spans="1:40" x14ac:dyDescent="0.25">
      <c r="A288" s="138" t="s">
        <v>387</v>
      </c>
      <c r="B288" s="139" t="s">
        <v>393</v>
      </c>
      <c r="C288" s="140">
        <v>1706</v>
      </c>
      <c r="D288" s="135">
        <f>IF('Datos de Indicador'!D289="No Dato",1,IF('Imputacion de Datos Indicador'!D289&lt;&gt;"",1,0))</f>
        <v>0</v>
      </c>
      <c r="E288" s="135">
        <f>IF('Datos de Indicador'!E289="No Dato",1,IF('Imputacion de Datos Indicador'!E289&lt;&gt;"",1,0))</f>
        <v>0</v>
      </c>
      <c r="F288" s="135">
        <f>IF('Datos de Indicador'!F289="No Dato",1,IF('Imputacion de Datos Indicador'!F289&lt;&gt;"",1,0))</f>
        <v>0</v>
      </c>
      <c r="G288" s="135">
        <f>IF('Datos de Indicador'!G289="No Dato",1,IF('Imputacion de Datos Indicador'!G289&lt;&gt;"",1,0))</f>
        <v>0</v>
      </c>
      <c r="H288" s="135">
        <f>IF('Datos de Indicador'!H289="No Dato",1,IF('Imputacion de Datos Indicador'!H289&lt;&gt;"",1,0))</f>
        <v>0</v>
      </c>
      <c r="I288" s="135">
        <f>IF('Datos de Indicador'!I289="No Dato",1,IF('Imputacion de Datos Indicador'!I289&lt;&gt;"",1,0))</f>
        <v>0</v>
      </c>
      <c r="J288" s="135">
        <f>IF('Datos de Indicador'!J289="No Dato",1,IF('Imputacion de Datos Indicador'!J289&lt;&gt;"",1,0))</f>
        <v>0</v>
      </c>
      <c r="K288" s="135">
        <f>IF('Datos de Indicador'!K289="No Dato",1,IF('Imputacion de Datos Indicador'!K289&lt;&gt;"",1,0))</f>
        <v>0</v>
      </c>
      <c r="L288" s="135">
        <f>IF('Datos de Indicador'!L289="No Dato",1,IF('Imputacion de Datos Indicador'!L289&lt;&gt;"",1,0))</f>
        <v>0</v>
      </c>
      <c r="M288" s="135">
        <f>IF('Datos de Indicador'!M289="No Dato",1,IF('Imputacion de Datos Indicador'!M289&lt;&gt;"",1,0))</f>
        <v>0</v>
      </c>
      <c r="N288" s="135">
        <f>IF('Datos de Indicador'!N289="No Dato",1,IF('Imputacion de Datos Indicador'!N289&lt;&gt;"",1,0))</f>
        <v>0</v>
      </c>
      <c r="O288" s="135">
        <f>IF('Datos de Indicador'!O289="No Dato",1,IF('Imputacion de Datos Indicador'!O289&lt;&gt;"",1,0))</f>
        <v>0</v>
      </c>
      <c r="P288" s="135">
        <f>IF('Datos de Indicador'!P289="No Dato",1,IF('Imputacion de Datos Indicador'!P289&lt;&gt;"",1,0))</f>
        <v>0</v>
      </c>
      <c r="Q288" s="135">
        <f>IF('Datos de Indicador'!Q289="No Dato",1,IF('Imputacion de Datos Indicador'!Q289&lt;&gt;"",1,0))</f>
        <v>0</v>
      </c>
      <c r="R288" s="135">
        <f>IF('Datos de Indicador'!R289="No Dato",1,IF('Imputacion de Datos Indicador'!R289&lt;&gt;"",1,0))</f>
        <v>0</v>
      </c>
      <c r="S288" s="135">
        <f>IF('Datos de Indicador'!S289="No Dato",1,IF('Imputacion de Datos Indicador'!S289&lt;&gt;"",1,0))</f>
        <v>0</v>
      </c>
      <c r="T288" s="135">
        <f>IF('Datos de Indicador'!T289="No Dato",1,IF('Imputacion de Datos Indicador'!T289&lt;&gt;"",1,0))</f>
        <v>0</v>
      </c>
      <c r="U288" s="135">
        <f>IF('Datos de Indicador'!U289="No Dato",1,IF('Imputacion de Datos Indicador'!U289&lt;&gt;"",1,0))</f>
        <v>0</v>
      </c>
      <c r="V288" s="135">
        <f>IF('Datos de Indicador'!V289="No Dato",1,IF('Imputacion de Datos Indicador'!V289&lt;&gt;"",1,0))</f>
        <v>0</v>
      </c>
      <c r="W288" s="135">
        <f>IF('Datos de Indicador'!W289="No Dato",1,IF('Imputacion de Datos Indicador'!W289&lt;&gt;"",1,0))</f>
        <v>0</v>
      </c>
      <c r="X288" s="135">
        <f>IF('Datos de Indicador'!X289="No Dato",1,IF('Imputacion de Datos Indicador'!X289&lt;&gt;"",1,0))</f>
        <v>0</v>
      </c>
      <c r="Y288" s="135">
        <f>IF('Datos de Indicador'!Y289="No Dato",1,IF('Imputacion de Datos Indicador'!Y289&lt;&gt;"",1,0))</f>
        <v>0</v>
      </c>
      <c r="Z288" s="135">
        <f>IF('Datos de Indicador'!Z289="No Dato",1,IF('Imputacion de Datos Indicador'!Z289&lt;&gt;"",1,0))</f>
        <v>0</v>
      </c>
      <c r="AA288" s="135">
        <f>IF('Datos de Indicador'!AA289="No Dato",1,IF('Imputacion de Datos Indicador'!AA289&lt;&gt;"",1,0))</f>
        <v>0</v>
      </c>
      <c r="AB288" s="135">
        <f>IF('Datos de Indicador'!AB289="No Dato",1,IF('Imputacion de Datos Indicador'!AB289&lt;&gt;"",1,0))</f>
        <v>0</v>
      </c>
      <c r="AC288" s="135">
        <f>IF('Datos de Indicador'!AC289="No Dato",1,IF('Imputacion de Datos Indicador'!AC289&lt;&gt;"",1,0))</f>
        <v>0</v>
      </c>
      <c r="AD288" s="135">
        <f>IF('Datos de Indicador'!AD289="No Dato",1,IF('Imputacion de Datos Indicador'!AD289&lt;&gt;"",1,0))</f>
        <v>0</v>
      </c>
      <c r="AE288" s="135">
        <f>IF('Datos de Indicador'!AE289="No Dato",1,IF('Imputacion de Datos Indicador'!AE289&lt;&gt;"",1,0))</f>
        <v>0</v>
      </c>
      <c r="AF288" s="135">
        <f>IF('Datos de Indicador'!AF289="No Dato",1,IF('Imputacion de Datos Indicador'!AF289&lt;&gt;"",1,0))</f>
        <v>0</v>
      </c>
      <c r="AG288" s="135">
        <f>IF('Datos de Indicador'!AG289="No Dato",1,IF('Imputacion de Datos Indicador'!AG289&lt;&gt;"",1,0))</f>
        <v>0</v>
      </c>
      <c r="AH288" s="135">
        <f>IF('Datos de Indicador'!AH289="No Dato",1,IF('Imputacion de Datos Indicador'!AH289&lt;&gt;"",1,0))</f>
        <v>0</v>
      </c>
      <c r="AI288" s="135">
        <f>IF('Datos de Indicador'!AI289="No Dato",1,IF('Imputacion de Datos Indicador'!AI289&lt;&gt;"",1,0))</f>
        <v>0</v>
      </c>
      <c r="AJ288" s="135">
        <f>IF('Datos de Indicador'!AJ289="No Dato",1,IF('Imputacion de Datos Indicador'!AJ289&lt;&gt;"",1,0))</f>
        <v>0</v>
      </c>
      <c r="AK288" s="135">
        <f>IF('Datos de Indicador'!AK289="No Dato",1,IF('Imputacion de Datos Indicador'!AK289&lt;&gt;"",1,0))</f>
        <v>0</v>
      </c>
      <c r="AL288" s="135">
        <f>IF('Datos de Indicador'!AL289="No Dato",1,IF('Imputacion de Datos Indicador'!AL289&lt;&gt;"",1,0))</f>
        <v>0</v>
      </c>
      <c r="AM288" s="204">
        <f t="shared" si="8"/>
        <v>0</v>
      </c>
      <c r="AN288" s="44">
        <f t="shared" si="9"/>
        <v>0</v>
      </c>
    </row>
    <row r="289" spans="1:40" x14ac:dyDescent="0.25">
      <c r="A289" s="138" t="s">
        <v>387</v>
      </c>
      <c r="B289" s="139" t="s">
        <v>394</v>
      </c>
      <c r="C289" s="140">
        <v>1707</v>
      </c>
      <c r="D289" s="135">
        <f>IF('Datos de Indicador'!D290="No Dato",1,IF('Imputacion de Datos Indicador'!D290&lt;&gt;"",1,0))</f>
        <v>0</v>
      </c>
      <c r="E289" s="135">
        <f>IF('Datos de Indicador'!E290="No Dato",1,IF('Imputacion de Datos Indicador'!E290&lt;&gt;"",1,0))</f>
        <v>0</v>
      </c>
      <c r="F289" s="135">
        <f>IF('Datos de Indicador'!F290="No Dato",1,IF('Imputacion de Datos Indicador'!F290&lt;&gt;"",1,0))</f>
        <v>0</v>
      </c>
      <c r="G289" s="135">
        <f>IF('Datos de Indicador'!G290="No Dato",1,IF('Imputacion de Datos Indicador'!G290&lt;&gt;"",1,0))</f>
        <v>0</v>
      </c>
      <c r="H289" s="135">
        <f>IF('Datos de Indicador'!H290="No Dato",1,IF('Imputacion de Datos Indicador'!H290&lt;&gt;"",1,0))</f>
        <v>0</v>
      </c>
      <c r="I289" s="135">
        <f>IF('Datos de Indicador'!I290="No Dato",1,IF('Imputacion de Datos Indicador'!I290&lt;&gt;"",1,0))</f>
        <v>0</v>
      </c>
      <c r="J289" s="135">
        <f>IF('Datos de Indicador'!J290="No Dato",1,IF('Imputacion de Datos Indicador'!J290&lt;&gt;"",1,0))</f>
        <v>0</v>
      </c>
      <c r="K289" s="135">
        <f>IF('Datos de Indicador'!K290="No Dato",1,IF('Imputacion de Datos Indicador'!K290&lt;&gt;"",1,0))</f>
        <v>0</v>
      </c>
      <c r="L289" s="135">
        <f>IF('Datos de Indicador'!L290="No Dato",1,IF('Imputacion de Datos Indicador'!L290&lt;&gt;"",1,0))</f>
        <v>0</v>
      </c>
      <c r="M289" s="135">
        <f>IF('Datos de Indicador'!M290="No Dato",1,IF('Imputacion de Datos Indicador'!M290&lt;&gt;"",1,0))</f>
        <v>0</v>
      </c>
      <c r="N289" s="135">
        <f>IF('Datos de Indicador'!N290="No Dato",1,IF('Imputacion de Datos Indicador'!N290&lt;&gt;"",1,0))</f>
        <v>0</v>
      </c>
      <c r="O289" s="135">
        <f>IF('Datos de Indicador'!O290="No Dato",1,IF('Imputacion de Datos Indicador'!O290&lt;&gt;"",1,0))</f>
        <v>0</v>
      </c>
      <c r="P289" s="135">
        <f>IF('Datos de Indicador'!P290="No Dato",1,IF('Imputacion de Datos Indicador'!P290&lt;&gt;"",1,0))</f>
        <v>0</v>
      </c>
      <c r="Q289" s="135">
        <f>IF('Datos de Indicador'!Q290="No Dato",1,IF('Imputacion de Datos Indicador'!Q290&lt;&gt;"",1,0))</f>
        <v>0</v>
      </c>
      <c r="R289" s="135">
        <f>IF('Datos de Indicador'!R290="No Dato",1,IF('Imputacion de Datos Indicador'!R290&lt;&gt;"",1,0))</f>
        <v>0</v>
      </c>
      <c r="S289" s="135">
        <f>IF('Datos de Indicador'!S290="No Dato",1,IF('Imputacion de Datos Indicador'!S290&lt;&gt;"",1,0))</f>
        <v>0</v>
      </c>
      <c r="T289" s="135">
        <f>IF('Datos de Indicador'!T290="No Dato",1,IF('Imputacion de Datos Indicador'!T290&lt;&gt;"",1,0))</f>
        <v>0</v>
      </c>
      <c r="U289" s="135">
        <f>IF('Datos de Indicador'!U290="No Dato",1,IF('Imputacion de Datos Indicador'!U290&lt;&gt;"",1,0))</f>
        <v>0</v>
      </c>
      <c r="V289" s="135">
        <f>IF('Datos de Indicador'!V290="No Dato",1,IF('Imputacion de Datos Indicador'!V290&lt;&gt;"",1,0))</f>
        <v>0</v>
      </c>
      <c r="W289" s="135">
        <f>IF('Datos de Indicador'!W290="No Dato",1,IF('Imputacion de Datos Indicador'!W290&lt;&gt;"",1,0))</f>
        <v>0</v>
      </c>
      <c r="X289" s="135">
        <f>IF('Datos de Indicador'!X290="No Dato",1,IF('Imputacion de Datos Indicador'!X290&lt;&gt;"",1,0))</f>
        <v>0</v>
      </c>
      <c r="Y289" s="135">
        <f>IF('Datos de Indicador'!Y290="No Dato",1,IF('Imputacion de Datos Indicador'!Y290&lt;&gt;"",1,0))</f>
        <v>0</v>
      </c>
      <c r="Z289" s="135">
        <f>IF('Datos de Indicador'!Z290="No Dato",1,IF('Imputacion de Datos Indicador'!Z290&lt;&gt;"",1,0))</f>
        <v>0</v>
      </c>
      <c r="AA289" s="135">
        <f>IF('Datos de Indicador'!AA290="No Dato",1,IF('Imputacion de Datos Indicador'!AA290&lt;&gt;"",1,0))</f>
        <v>0</v>
      </c>
      <c r="AB289" s="135">
        <f>IF('Datos de Indicador'!AB290="No Dato",1,IF('Imputacion de Datos Indicador'!AB290&lt;&gt;"",1,0))</f>
        <v>0</v>
      </c>
      <c r="AC289" s="135">
        <f>IF('Datos de Indicador'!AC290="No Dato",1,IF('Imputacion de Datos Indicador'!AC290&lt;&gt;"",1,0))</f>
        <v>0</v>
      </c>
      <c r="AD289" s="135">
        <f>IF('Datos de Indicador'!AD290="No Dato",1,IF('Imputacion de Datos Indicador'!AD290&lt;&gt;"",1,0))</f>
        <v>0</v>
      </c>
      <c r="AE289" s="135">
        <f>IF('Datos de Indicador'!AE290="No Dato",1,IF('Imputacion de Datos Indicador'!AE290&lt;&gt;"",1,0))</f>
        <v>0</v>
      </c>
      <c r="AF289" s="135">
        <f>IF('Datos de Indicador'!AF290="No Dato",1,IF('Imputacion de Datos Indicador'!AF290&lt;&gt;"",1,0))</f>
        <v>0</v>
      </c>
      <c r="AG289" s="135">
        <f>IF('Datos de Indicador'!AG290="No Dato",1,IF('Imputacion de Datos Indicador'!AG290&lt;&gt;"",1,0))</f>
        <v>0</v>
      </c>
      <c r="AH289" s="135">
        <f>IF('Datos de Indicador'!AH290="No Dato",1,IF('Imputacion de Datos Indicador'!AH290&lt;&gt;"",1,0))</f>
        <v>0</v>
      </c>
      <c r="AI289" s="135">
        <f>IF('Datos de Indicador'!AI290="No Dato",1,IF('Imputacion de Datos Indicador'!AI290&lt;&gt;"",1,0))</f>
        <v>0</v>
      </c>
      <c r="AJ289" s="135">
        <f>IF('Datos de Indicador'!AJ290="No Dato",1,IF('Imputacion de Datos Indicador'!AJ290&lt;&gt;"",1,0))</f>
        <v>0</v>
      </c>
      <c r="AK289" s="135">
        <f>IF('Datos de Indicador'!AK290="No Dato",1,IF('Imputacion de Datos Indicador'!AK290&lt;&gt;"",1,0))</f>
        <v>0</v>
      </c>
      <c r="AL289" s="135">
        <f>IF('Datos de Indicador'!AL290="No Dato",1,IF('Imputacion de Datos Indicador'!AL290&lt;&gt;"",1,0))</f>
        <v>0</v>
      </c>
      <c r="AM289" s="204">
        <f t="shared" si="8"/>
        <v>0</v>
      </c>
      <c r="AN289" s="44">
        <f t="shared" si="9"/>
        <v>0</v>
      </c>
    </row>
    <row r="290" spans="1:40" x14ac:dyDescent="0.25">
      <c r="A290" s="138" t="s">
        <v>387</v>
      </c>
      <c r="B290" s="139" t="s">
        <v>395</v>
      </c>
      <c r="C290" s="140">
        <v>1708</v>
      </c>
      <c r="D290" s="135">
        <f>IF('Datos de Indicador'!D291="No Dato",1,IF('Imputacion de Datos Indicador'!D291&lt;&gt;"",1,0))</f>
        <v>0</v>
      </c>
      <c r="E290" s="135">
        <f>IF('Datos de Indicador'!E291="No Dato",1,IF('Imputacion de Datos Indicador'!E291&lt;&gt;"",1,0))</f>
        <v>0</v>
      </c>
      <c r="F290" s="135">
        <f>IF('Datos de Indicador'!F291="No Dato",1,IF('Imputacion de Datos Indicador'!F291&lt;&gt;"",1,0))</f>
        <v>0</v>
      </c>
      <c r="G290" s="135">
        <f>IF('Datos de Indicador'!G291="No Dato",1,IF('Imputacion de Datos Indicador'!G291&lt;&gt;"",1,0))</f>
        <v>0</v>
      </c>
      <c r="H290" s="135">
        <f>IF('Datos de Indicador'!H291="No Dato",1,IF('Imputacion de Datos Indicador'!H291&lt;&gt;"",1,0))</f>
        <v>0</v>
      </c>
      <c r="I290" s="135">
        <f>IF('Datos de Indicador'!I291="No Dato",1,IF('Imputacion de Datos Indicador'!I291&lt;&gt;"",1,0))</f>
        <v>0</v>
      </c>
      <c r="J290" s="135">
        <f>IF('Datos de Indicador'!J291="No Dato",1,IF('Imputacion de Datos Indicador'!J291&lt;&gt;"",1,0))</f>
        <v>0</v>
      </c>
      <c r="K290" s="135">
        <f>IF('Datos de Indicador'!K291="No Dato",1,IF('Imputacion de Datos Indicador'!K291&lt;&gt;"",1,0))</f>
        <v>0</v>
      </c>
      <c r="L290" s="135">
        <f>IF('Datos de Indicador'!L291="No Dato",1,IF('Imputacion de Datos Indicador'!L291&lt;&gt;"",1,0))</f>
        <v>0</v>
      </c>
      <c r="M290" s="135">
        <f>IF('Datos de Indicador'!M291="No Dato",1,IF('Imputacion de Datos Indicador'!M291&lt;&gt;"",1,0))</f>
        <v>0</v>
      </c>
      <c r="N290" s="135">
        <f>IF('Datos de Indicador'!N291="No Dato",1,IF('Imputacion de Datos Indicador'!N291&lt;&gt;"",1,0))</f>
        <v>0</v>
      </c>
      <c r="O290" s="135">
        <f>IF('Datos de Indicador'!O291="No Dato",1,IF('Imputacion de Datos Indicador'!O291&lt;&gt;"",1,0))</f>
        <v>0</v>
      </c>
      <c r="P290" s="135">
        <f>IF('Datos de Indicador'!P291="No Dato",1,IF('Imputacion de Datos Indicador'!P291&lt;&gt;"",1,0))</f>
        <v>0</v>
      </c>
      <c r="Q290" s="135">
        <f>IF('Datos de Indicador'!Q291="No Dato",1,IF('Imputacion de Datos Indicador'!Q291&lt;&gt;"",1,0))</f>
        <v>0</v>
      </c>
      <c r="R290" s="135">
        <f>IF('Datos de Indicador'!R291="No Dato",1,IF('Imputacion de Datos Indicador'!R291&lt;&gt;"",1,0))</f>
        <v>0</v>
      </c>
      <c r="S290" s="135">
        <f>IF('Datos de Indicador'!S291="No Dato",1,IF('Imputacion de Datos Indicador'!S291&lt;&gt;"",1,0))</f>
        <v>0</v>
      </c>
      <c r="T290" s="135">
        <f>IF('Datos de Indicador'!T291="No Dato",1,IF('Imputacion de Datos Indicador'!T291&lt;&gt;"",1,0))</f>
        <v>0</v>
      </c>
      <c r="U290" s="135">
        <f>IF('Datos de Indicador'!U291="No Dato",1,IF('Imputacion de Datos Indicador'!U291&lt;&gt;"",1,0))</f>
        <v>0</v>
      </c>
      <c r="V290" s="135">
        <f>IF('Datos de Indicador'!V291="No Dato",1,IF('Imputacion de Datos Indicador'!V291&lt;&gt;"",1,0))</f>
        <v>0</v>
      </c>
      <c r="W290" s="135">
        <f>IF('Datos de Indicador'!W291="No Dato",1,IF('Imputacion de Datos Indicador'!W291&lt;&gt;"",1,0))</f>
        <v>0</v>
      </c>
      <c r="X290" s="135">
        <f>IF('Datos de Indicador'!X291="No Dato",1,IF('Imputacion de Datos Indicador'!X291&lt;&gt;"",1,0))</f>
        <v>0</v>
      </c>
      <c r="Y290" s="135">
        <f>IF('Datos de Indicador'!Y291="No Dato",1,IF('Imputacion de Datos Indicador'!Y291&lt;&gt;"",1,0))</f>
        <v>0</v>
      </c>
      <c r="Z290" s="135">
        <f>IF('Datos de Indicador'!Z291="No Dato",1,IF('Imputacion de Datos Indicador'!Z291&lt;&gt;"",1,0))</f>
        <v>0</v>
      </c>
      <c r="AA290" s="135">
        <f>IF('Datos de Indicador'!AA291="No Dato",1,IF('Imputacion de Datos Indicador'!AA291&lt;&gt;"",1,0))</f>
        <v>0</v>
      </c>
      <c r="AB290" s="135">
        <f>IF('Datos de Indicador'!AB291="No Dato",1,IF('Imputacion de Datos Indicador'!AB291&lt;&gt;"",1,0))</f>
        <v>0</v>
      </c>
      <c r="AC290" s="135">
        <f>IF('Datos de Indicador'!AC291="No Dato",1,IF('Imputacion de Datos Indicador'!AC291&lt;&gt;"",1,0))</f>
        <v>0</v>
      </c>
      <c r="AD290" s="135">
        <f>IF('Datos de Indicador'!AD291="No Dato",1,IF('Imputacion de Datos Indicador'!AD291&lt;&gt;"",1,0))</f>
        <v>0</v>
      </c>
      <c r="AE290" s="135">
        <f>IF('Datos de Indicador'!AE291="No Dato",1,IF('Imputacion de Datos Indicador'!AE291&lt;&gt;"",1,0))</f>
        <v>0</v>
      </c>
      <c r="AF290" s="135">
        <f>IF('Datos de Indicador'!AF291="No Dato",1,IF('Imputacion de Datos Indicador'!AF291&lt;&gt;"",1,0))</f>
        <v>0</v>
      </c>
      <c r="AG290" s="135">
        <f>IF('Datos de Indicador'!AG291="No Dato",1,IF('Imputacion de Datos Indicador'!AG291&lt;&gt;"",1,0))</f>
        <v>0</v>
      </c>
      <c r="AH290" s="135">
        <f>IF('Datos de Indicador'!AH291="No Dato",1,IF('Imputacion de Datos Indicador'!AH291&lt;&gt;"",1,0))</f>
        <v>0</v>
      </c>
      <c r="AI290" s="135">
        <f>IF('Datos de Indicador'!AI291="No Dato",1,IF('Imputacion de Datos Indicador'!AI291&lt;&gt;"",1,0))</f>
        <v>0</v>
      </c>
      <c r="AJ290" s="135">
        <f>IF('Datos de Indicador'!AJ291="No Dato",1,IF('Imputacion de Datos Indicador'!AJ291&lt;&gt;"",1,0))</f>
        <v>0</v>
      </c>
      <c r="AK290" s="135">
        <f>IF('Datos de Indicador'!AK291="No Dato",1,IF('Imputacion de Datos Indicador'!AK291&lt;&gt;"",1,0))</f>
        <v>0</v>
      </c>
      <c r="AL290" s="135">
        <f>IF('Datos de Indicador'!AL291="No Dato",1,IF('Imputacion de Datos Indicador'!AL291&lt;&gt;"",1,0))</f>
        <v>0</v>
      </c>
      <c r="AM290" s="204">
        <f t="shared" si="8"/>
        <v>0</v>
      </c>
      <c r="AN290" s="44">
        <f t="shared" si="9"/>
        <v>0</v>
      </c>
    </row>
    <row r="291" spans="1:40" x14ac:dyDescent="0.25">
      <c r="A291" s="138" t="s">
        <v>387</v>
      </c>
      <c r="B291" s="139" t="s">
        <v>396</v>
      </c>
      <c r="C291" s="140">
        <v>1709</v>
      </c>
      <c r="D291" s="135">
        <f>IF('Datos de Indicador'!D292="No Dato",1,IF('Imputacion de Datos Indicador'!D292&lt;&gt;"",1,0))</f>
        <v>0</v>
      </c>
      <c r="E291" s="135">
        <f>IF('Datos de Indicador'!E292="No Dato",1,IF('Imputacion de Datos Indicador'!E292&lt;&gt;"",1,0))</f>
        <v>0</v>
      </c>
      <c r="F291" s="135">
        <f>IF('Datos de Indicador'!F292="No Dato",1,IF('Imputacion de Datos Indicador'!F292&lt;&gt;"",1,0))</f>
        <v>0</v>
      </c>
      <c r="G291" s="135">
        <f>IF('Datos de Indicador'!G292="No Dato",1,IF('Imputacion de Datos Indicador'!G292&lt;&gt;"",1,0))</f>
        <v>0</v>
      </c>
      <c r="H291" s="135">
        <f>IF('Datos de Indicador'!H292="No Dato",1,IF('Imputacion de Datos Indicador'!H292&lt;&gt;"",1,0))</f>
        <v>0</v>
      </c>
      <c r="I291" s="135">
        <f>IF('Datos de Indicador'!I292="No Dato",1,IF('Imputacion de Datos Indicador'!I292&lt;&gt;"",1,0))</f>
        <v>0</v>
      </c>
      <c r="J291" s="135">
        <f>IF('Datos de Indicador'!J292="No Dato",1,IF('Imputacion de Datos Indicador'!J292&lt;&gt;"",1,0))</f>
        <v>0</v>
      </c>
      <c r="K291" s="135">
        <f>IF('Datos de Indicador'!K292="No Dato",1,IF('Imputacion de Datos Indicador'!K292&lt;&gt;"",1,0))</f>
        <v>0</v>
      </c>
      <c r="L291" s="135">
        <f>IF('Datos de Indicador'!L292="No Dato",1,IF('Imputacion de Datos Indicador'!L292&lt;&gt;"",1,0))</f>
        <v>0</v>
      </c>
      <c r="M291" s="135">
        <f>IF('Datos de Indicador'!M292="No Dato",1,IF('Imputacion de Datos Indicador'!M292&lt;&gt;"",1,0))</f>
        <v>0</v>
      </c>
      <c r="N291" s="135">
        <f>IF('Datos de Indicador'!N292="No Dato",1,IF('Imputacion de Datos Indicador'!N292&lt;&gt;"",1,0))</f>
        <v>0</v>
      </c>
      <c r="O291" s="135">
        <f>IF('Datos de Indicador'!O292="No Dato",1,IF('Imputacion de Datos Indicador'!O292&lt;&gt;"",1,0))</f>
        <v>0</v>
      </c>
      <c r="P291" s="135">
        <f>IF('Datos de Indicador'!P292="No Dato",1,IF('Imputacion de Datos Indicador'!P292&lt;&gt;"",1,0))</f>
        <v>0</v>
      </c>
      <c r="Q291" s="135">
        <f>IF('Datos de Indicador'!Q292="No Dato",1,IF('Imputacion de Datos Indicador'!Q292&lt;&gt;"",1,0))</f>
        <v>0</v>
      </c>
      <c r="R291" s="135">
        <f>IF('Datos de Indicador'!R292="No Dato",1,IF('Imputacion de Datos Indicador'!R292&lt;&gt;"",1,0))</f>
        <v>0</v>
      </c>
      <c r="S291" s="135">
        <f>IF('Datos de Indicador'!S292="No Dato",1,IF('Imputacion de Datos Indicador'!S292&lt;&gt;"",1,0))</f>
        <v>0</v>
      </c>
      <c r="T291" s="135">
        <f>IF('Datos de Indicador'!T292="No Dato",1,IF('Imputacion de Datos Indicador'!T292&lt;&gt;"",1,0))</f>
        <v>0</v>
      </c>
      <c r="U291" s="135">
        <f>IF('Datos de Indicador'!U292="No Dato",1,IF('Imputacion de Datos Indicador'!U292&lt;&gt;"",1,0))</f>
        <v>0</v>
      </c>
      <c r="V291" s="135">
        <f>IF('Datos de Indicador'!V292="No Dato",1,IF('Imputacion de Datos Indicador'!V292&lt;&gt;"",1,0))</f>
        <v>0</v>
      </c>
      <c r="W291" s="135">
        <f>IF('Datos de Indicador'!W292="No Dato",1,IF('Imputacion de Datos Indicador'!W292&lt;&gt;"",1,0))</f>
        <v>0</v>
      </c>
      <c r="X291" s="135">
        <f>IF('Datos de Indicador'!X292="No Dato",1,IF('Imputacion de Datos Indicador'!X292&lt;&gt;"",1,0))</f>
        <v>0</v>
      </c>
      <c r="Y291" s="135">
        <f>IF('Datos de Indicador'!Y292="No Dato",1,IF('Imputacion de Datos Indicador'!Y292&lt;&gt;"",1,0))</f>
        <v>0</v>
      </c>
      <c r="Z291" s="135">
        <f>IF('Datos de Indicador'!Z292="No Dato",1,IF('Imputacion de Datos Indicador'!Z292&lt;&gt;"",1,0))</f>
        <v>0</v>
      </c>
      <c r="AA291" s="135">
        <f>IF('Datos de Indicador'!AA292="No Dato",1,IF('Imputacion de Datos Indicador'!AA292&lt;&gt;"",1,0))</f>
        <v>0</v>
      </c>
      <c r="AB291" s="135">
        <f>IF('Datos de Indicador'!AB292="No Dato",1,IF('Imputacion de Datos Indicador'!AB292&lt;&gt;"",1,0))</f>
        <v>0</v>
      </c>
      <c r="AC291" s="135">
        <f>IF('Datos de Indicador'!AC292="No Dato",1,IF('Imputacion de Datos Indicador'!AC292&lt;&gt;"",1,0))</f>
        <v>0</v>
      </c>
      <c r="AD291" s="135">
        <f>IF('Datos de Indicador'!AD292="No Dato",1,IF('Imputacion de Datos Indicador'!AD292&lt;&gt;"",1,0))</f>
        <v>0</v>
      </c>
      <c r="AE291" s="135">
        <f>IF('Datos de Indicador'!AE292="No Dato",1,IF('Imputacion de Datos Indicador'!AE292&lt;&gt;"",1,0))</f>
        <v>0</v>
      </c>
      <c r="AF291" s="135">
        <f>IF('Datos de Indicador'!AF292="No Dato",1,IF('Imputacion de Datos Indicador'!AF292&lt;&gt;"",1,0))</f>
        <v>0</v>
      </c>
      <c r="AG291" s="135">
        <f>IF('Datos de Indicador'!AG292="No Dato",1,IF('Imputacion de Datos Indicador'!AG292&lt;&gt;"",1,0))</f>
        <v>0</v>
      </c>
      <c r="AH291" s="135">
        <f>IF('Datos de Indicador'!AH292="No Dato",1,IF('Imputacion de Datos Indicador'!AH292&lt;&gt;"",1,0))</f>
        <v>0</v>
      </c>
      <c r="AI291" s="135">
        <f>IF('Datos de Indicador'!AI292="No Dato",1,IF('Imputacion de Datos Indicador'!AI292&lt;&gt;"",1,0))</f>
        <v>0</v>
      </c>
      <c r="AJ291" s="135">
        <f>IF('Datos de Indicador'!AJ292="No Dato",1,IF('Imputacion de Datos Indicador'!AJ292&lt;&gt;"",1,0))</f>
        <v>0</v>
      </c>
      <c r="AK291" s="135">
        <f>IF('Datos de Indicador'!AK292="No Dato",1,IF('Imputacion de Datos Indicador'!AK292&lt;&gt;"",1,0))</f>
        <v>0</v>
      </c>
      <c r="AL291" s="135">
        <f>IF('Datos de Indicador'!AL292="No Dato",1,IF('Imputacion de Datos Indicador'!AL292&lt;&gt;"",1,0))</f>
        <v>0</v>
      </c>
      <c r="AM291" s="204">
        <f t="shared" si="8"/>
        <v>0</v>
      </c>
      <c r="AN291" s="44">
        <f t="shared" si="9"/>
        <v>0</v>
      </c>
    </row>
    <row r="292" spans="1:40" x14ac:dyDescent="0.25">
      <c r="A292" s="143" t="s">
        <v>397</v>
      </c>
      <c r="B292" s="139" t="s">
        <v>397</v>
      </c>
      <c r="C292" s="140">
        <v>1801</v>
      </c>
      <c r="D292" s="135">
        <f>IF('Datos de Indicador'!D293="No Dato",1,IF('Imputacion de Datos Indicador'!D293&lt;&gt;"",1,0))</f>
        <v>0</v>
      </c>
      <c r="E292" s="135">
        <f>IF('Datos de Indicador'!E293="No Dato",1,IF('Imputacion de Datos Indicador'!E293&lt;&gt;"",1,0))</f>
        <v>0</v>
      </c>
      <c r="F292" s="135">
        <f>IF('Datos de Indicador'!F293="No Dato",1,IF('Imputacion de Datos Indicador'!F293&lt;&gt;"",1,0))</f>
        <v>0</v>
      </c>
      <c r="G292" s="135">
        <f>IF('Datos de Indicador'!G293="No Dato",1,IF('Imputacion de Datos Indicador'!G293&lt;&gt;"",1,0))</f>
        <v>0</v>
      </c>
      <c r="H292" s="135">
        <f>IF('Datos de Indicador'!H293="No Dato",1,IF('Imputacion de Datos Indicador'!H293&lt;&gt;"",1,0))</f>
        <v>0</v>
      </c>
      <c r="I292" s="135">
        <f>IF('Datos de Indicador'!I293="No Dato",1,IF('Imputacion de Datos Indicador'!I293&lt;&gt;"",1,0))</f>
        <v>0</v>
      </c>
      <c r="J292" s="135">
        <f>IF('Datos de Indicador'!J293="No Dato",1,IF('Imputacion de Datos Indicador'!J293&lt;&gt;"",1,0))</f>
        <v>0</v>
      </c>
      <c r="K292" s="135">
        <f>IF('Datos de Indicador'!K293="No Dato",1,IF('Imputacion de Datos Indicador'!K293&lt;&gt;"",1,0))</f>
        <v>0</v>
      </c>
      <c r="L292" s="135">
        <f>IF('Datos de Indicador'!L293="No Dato",1,IF('Imputacion de Datos Indicador'!L293&lt;&gt;"",1,0))</f>
        <v>0</v>
      </c>
      <c r="M292" s="135">
        <f>IF('Datos de Indicador'!M293="No Dato",1,IF('Imputacion de Datos Indicador'!M293&lt;&gt;"",1,0))</f>
        <v>0</v>
      </c>
      <c r="N292" s="135">
        <f>IF('Datos de Indicador'!N293="No Dato",1,IF('Imputacion de Datos Indicador'!N293&lt;&gt;"",1,0))</f>
        <v>0</v>
      </c>
      <c r="O292" s="135">
        <f>IF('Datos de Indicador'!O293="No Dato",1,IF('Imputacion de Datos Indicador'!O293&lt;&gt;"",1,0))</f>
        <v>0</v>
      </c>
      <c r="P292" s="135">
        <f>IF('Datos de Indicador'!P293="No Dato",1,IF('Imputacion de Datos Indicador'!P293&lt;&gt;"",1,0))</f>
        <v>0</v>
      </c>
      <c r="Q292" s="135">
        <f>IF('Datos de Indicador'!Q293="No Dato",1,IF('Imputacion de Datos Indicador'!Q293&lt;&gt;"",1,0))</f>
        <v>0</v>
      </c>
      <c r="R292" s="135">
        <f>IF('Datos de Indicador'!R293="No Dato",1,IF('Imputacion de Datos Indicador'!R293&lt;&gt;"",1,0))</f>
        <v>0</v>
      </c>
      <c r="S292" s="135">
        <f>IF('Datos de Indicador'!S293="No Dato",1,IF('Imputacion de Datos Indicador'!S293&lt;&gt;"",1,0))</f>
        <v>0</v>
      </c>
      <c r="T292" s="135">
        <f>IF('Datos de Indicador'!T293="No Dato",1,IF('Imputacion de Datos Indicador'!T293&lt;&gt;"",1,0))</f>
        <v>0</v>
      </c>
      <c r="U292" s="135">
        <f>IF('Datos de Indicador'!U293="No Dato",1,IF('Imputacion de Datos Indicador'!U293&lt;&gt;"",1,0))</f>
        <v>0</v>
      </c>
      <c r="V292" s="135">
        <f>IF('Datos de Indicador'!V293="No Dato",1,IF('Imputacion de Datos Indicador'!V293&lt;&gt;"",1,0))</f>
        <v>0</v>
      </c>
      <c r="W292" s="135">
        <f>IF('Datos de Indicador'!W293="No Dato",1,IF('Imputacion de Datos Indicador'!W293&lt;&gt;"",1,0))</f>
        <v>0</v>
      </c>
      <c r="X292" s="135">
        <f>IF('Datos de Indicador'!X293="No Dato",1,IF('Imputacion de Datos Indicador'!X293&lt;&gt;"",1,0))</f>
        <v>0</v>
      </c>
      <c r="Y292" s="135">
        <f>IF('Datos de Indicador'!Y293="No Dato",1,IF('Imputacion de Datos Indicador'!Y293&lt;&gt;"",1,0))</f>
        <v>0</v>
      </c>
      <c r="Z292" s="135">
        <f>IF('Datos de Indicador'!Z293="No Dato",1,IF('Imputacion de Datos Indicador'!Z293&lt;&gt;"",1,0))</f>
        <v>0</v>
      </c>
      <c r="AA292" s="135">
        <f>IF('Datos de Indicador'!AA293="No Dato",1,IF('Imputacion de Datos Indicador'!AA293&lt;&gt;"",1,0))</f>
        <v>0</v>
      </c>
      <c r="AB292" s="135">
        <f>IF('Datos de Indicador'!AB293="No Dato",1,IF('Imputacion de Datos Indicador'!AB293&lt;&gt;"",1,0))</f>
        <v>0</v>
      </c>
      <c r="AC292" s="135">
        <f>IF('Datos de Indicador'!AC293="No Dato",1,IF('Imputacion de Datos Indicador'!AC293&lt;&gt;"",1,0))</f>
        <v>0</v>
      </c>
      <c r="AD292" s="135">
        <f>IF('Datos de Indicador'!AD293="No Dato",1,IF('Imputacion de Datos Indicador'!AD293&lt;&gt;"",1,0))</f>
        <v>0</v>
      </c>
      <c r="AE292" s="135">
        <f>IF('Datos de Indicador'!AE293="No Dato",1,IF('Imputacion de Datos Indicador'!AE293&lt;&gt;"",1,0))</f>
        <v>0</v>
      </c>
      <c r="AF292" s="135">
        <f>IF('Datos de Indicador'!AF293="No Dato",1,IF('Imputacion de Datos Indicador'!AF293&lt;&gt;"",1,0))</f>
        <v>0</v>
      </c>
      <c r="AG292" s="135">
        <f>IF('Datos de Indicador'!AG293="No Dato",1,IF('Imputacion de Datos Indicador'!AG293&lt;&gt;"",1,0))</f>
        <v>0</v>
      </c>
      <c r="AH292" s="135">
        <f>IF('Datos de Indicador'!AH293="No Dato",1,IF('Imputacion de Datos Indicador'!AH293&lt;&gt;"",1,0))</f>
        <v>0</v>
      </c>
      <c r="AI292" s="135">
        <f>IF('Datos de Indicador'!AI293="No Dato",1,IF('Imputacion de Datos Indicador'!AI293&lt;&gt;"",1,0))</f>
        <v>0</v>
      </c>
      <c r="AJ292" s="135">
        <f>IF('Datos de Indicador'!AJ293="No Dato",1,IF('Imputacion de Datos Indicador'!AJ293&lt;&gt;"",1,0))</f>
        <v>0</v>
      </c>
      <c r="AK292" s="135">
        <f>IF('Datos de Indicador'!AK293="No Dato",1,IF('Imputacion de Datos Indicador'!AK293&lt;&gt;"",1,0))</f>
        <v>0</v>
      </c>
      <c r="AL292" s="135">
        <f>IF('Datos de Indicador'!AL293="No Dato",1,IF('Imputacion de Datos Indicador'!AL293&lt;&gt;"",1,0))</f>
        <v>0</v>
      </c>
      <c r="AM292" s="204">
        <f t="shared" si="8"/>
        <v>0</v>
      </c>
      <c r="AN292" s="44">
        <f t="shared" si="9"/>
        <v>0</v>
      </c>
    </row>
    <row r="293" spans="1:40" x14ac:dyDescent="0.25">
      <c r="A293" s="143" t="s">
        <v>397</v>
      </c>
      <c r="B293" s="139" t="s">
        <v>398</v>
      </c>
      <c r="C293" s="140">
        <v>1802</v>
      </c>
      <c r="D293" s="135">
        <f>IF('Datos de Indicador'!D294="No Dato",1,IF('Imputacion de Datos Indicador'!D294&lt;&gt;"",1,0))</f>
        <v>0</v>
      </c>
      <c r="E293" s="135">
        <f>IF('Datos de Indicador'!E294="No Dato",1,IF('Imputacion de Datos Indicador'!E294&lt;&gt;"",1,0))</f>
        <v>0</v>
      </c>
      <c r="F293" s="135">
        <f>IF('Datos de Indicador'!F294="No Dato",1,IF('Imputacion de Datos Indicador'!F294&lt;&gt;"",1,0))</f>
        <v>0</v>
      </c>
      <c r="G293" s="135">
        <f>IF('Datos de Indicador'!G294="No Dato",1,IF('Imputacion de Datos Indicador'!G294&lt;&gt;"",1,0))</f>
        <v>0</v>
      </c>
      <c r="H293" s="135">
        <f>IF('Datos de Indicador'!H294="No Dato",1,IF('Imputacion de Datos Indicador'!H294&lt;&gt;"",1,0))</f>
        <v>0</v>
      </c>
      <c r="I293" s="135">
        <f>IF('Datos de Indicador'!I294="No Dato",1,IF('Imputacion de Datos Indicador'!I294&lt;&gt;"",1,0))</f>
        <v>0</v>
      </c>
      <c r="J293" s="135">
        <f>IF('Datos de Indicador'!J294="No Dato",1,IF('Imputacion de Datos Indicador'!J294&lt;&gt;"",1,0))</f>
        <v>0</v>
      </c>
      <c r="K293" s="135">
        <f>IF('Datos de Indicador'!K294="No Dato",1,IF('Imputacion de Datos Indicador'!K294&lt;&gt;"",1,0))</f>
        <v>0</v>
      </c>
      <c r="L293" s="135">
        <f>IF('Datos de Indicador'!L294="No Dato",1,IF('Imputacion de Datos Indicador'!L294&lt;&gt;"",1,0))</f>
        <v>0</v>
      </c>
      <c r="M293" s="135">
        <f>IF('Datos de Indicador'!M294="No Dato",1,IF('Imputacion de Datos Indicador'!M294&lt;&gt;"",1,0))</f>
        <v>0</v>
      </c>
      <c r="N293" s="135">
        <f>IF('Datos de Indicador'!N294="No Dato",1,IF('Imputacion de Datos Indicador'!N294&lt;&gt;"",1,0))</f>
        <v>0</v>
      </c>
      <c r="O293" s="135">
        <f>IF('Datos de Indicador'!O294="No Dato",1,IF('Imputacion de Datos Indicador'!O294&lt;&gt;"",1,0))</f>
        <v>0</v>
      </c>
      <c r="P293" s="135">
        <f>IF('Datos de Indicador'!P294="No Dato",1,IF('Imputacion de Datos Indicador'!P294&lt;&gt;"",1,0))</f>
        <v>0</v>
      </c>
      <c r="Q293" s="135">
        <f>IF('Datos de Indicador'!Q294="No Dato",1,IF('Imputacion de Datos Indicador'!Q294&lt;&gt;"",1,0))</f>
        <v>0</v>
      </c>
      <c r="R293" s="135">
        <f>IF('Datos de Indicador'!R294="No Dato",1,IF('Imputacion de Datos Indicador'!R294&lt;&gt;"",1,0))</f>
        <v>0</v>
      </c>
      <c r="S293" s="135">
        <f>IF('Datos de Indicador'!S294="No Dato",1,IF('Imputacion de Datos Indicador'!S294&lt;&gt;"",1,0))</f>
        <v>0</v>
      </c>
      <c r="T293" s="135">
        <f>IF('Datos de Indicador'!T294="No Dato",1,IF('Imputacion de Datos Indicador'!T294&lt;&gt;"",1,0))</f>
        <v>0</v>
      </c>
      <c r="U293" s="135">
        <f>IF('Datos de Indicador'!U294="No Dato",1,IF('Imputacion de Datos Indicador'!U294&lt;&gt;"",1,0))</f>
        <v>0</v>
      </c>
      <c r="V293" s="135">
        <f>IF('Datos de Indicador'!V294="No Dato",1,IF('Imputacion de Datos Indicador'!V294&lt;&gt;"",1,0))</f>
        <v>0</v>
      </c>
      <c r="W293" s="135">
        <f>IF('Datos de Indicador'!W294="No Dato",1,IF('Imputacion de Datos Indicador'!W294&lt;&gt;"",1,0))</f>
        <v>0</v>
      </c>
      <c r="X293" s="135">
        <f>IF('Datos de Indicador'!X294="No Dato",1,IF('Imputacion de Datos Indicador'!X294&lt;&gt;"",1,0))</f>
        <v>0</v>
      </c>
      <c r="Y293" s="135">
        <f>IF('Datos de Indicador'!Y294="No Dato",1,IF('Imputacion de Datos Indicador'!Y294&lt;&gt;"",1,0))</f>
        <v>0</v>
      </c>
      <c r="Z293" s="135">
        <f>IF('Datos de Indicador'!Z294="No Dato",1,IF('Imputacion de Datos Indicador'!Z294&lt;&gt;"",1,0))</f>
        <v>0</v>
      </c>
      <c r="AA293" s="135">
        <f>IF('Datos de Indicador'!AA294="No Dato",1,IF('Imputacion de Datos Indicador'!AA294&lt;&gt;"",1,0))</f>
        <v>0</v>
      </c>
      <c r="AB293" s="135">
        <f>IF('Datos de Indicador'!AB294="No Dato",1,IF('Imputacion de Datos Indicador'!AB294&lt;&gt;"",1,0))</f>
        <v>0</v>
      </c>
      <c r="AC293" s="135">
        <f>IF('Datos de Indicador'!AC294="No Dato",1,IF('Imputacion de Datos Indicador'!AC294&lt;&gt;"",1,0))</f>
        <v>0</v>
      </c>
      <c r="AD293" s="135">
        <f>IF('Datos de Indicador'!AD294="No Dato",1,IF('Imputacion de Datos Indicador'!AD294&lt;&gt;"",1,0))</f>
        <v>0</v>
      </c>
      <c r="AE293" s="135">
        <f>IF('Datos de Indicador'!AE294="No Dato",1,IF('Imputacion de Datos Indicador'!AE294&lt;&gt;"",1,0))</f>
        <v>0</v>
      </c>
      <c r="AF293" s="135">
        <f>IF('Datos de Indicador'!AF294="No Dato",1,IF('Imputacion de Datos Indicador'!AF294&lt;&gt;"",1,0))</f>
        <v>0</v>
      </c>
      <c r="AG293" s="135">
        <f>IF('Datos de Indicador'!AG294="No Dato",1,IF('Imputacion de Datos Indicador'!AG294&lt;&gt;"",1,0))</f>
        <v>0</v>
      </c>
      <c r="AH293" s="135">
        <f>IF('Datos de Indicador'!AH294="No Dato",1,IF('Imputacion de Datos Indicador'!AH294&lt;&gt;"",1,0))</f>
        <v>0</v>
      </c>
      <c r="AI293" s="135">
        <f>IF('Datos de Indicador'!AI294="No Dato",1,IF('Imputacion de Datos Indicador'!AI294&lt;&gt;"",1,0))</f>
        <v>0</v>
      </c>
      <c r="AJ293" s="135">
        <f>IF('Datos de Indicador'!AJ294="No Dato",1,IF('Imputacion de Datos Indicador'!AJ294&lt;&gt;"",1,0))</f>
        <v>0</v>
      </c>
      <c r="AK293" s="135">
        <f>IF('Datos de Indicador'!AK294="No Dato",1,IF('Imputacion de Datos Indicador'!AK294&lt;&gt;"",1,0))</f>
        <v>0</v>
      </c>
      <c r="AL293" s="135">
        <f>IF('Datos de Indicador'!AL294="No Dato",1,IF('Imputacion de Datos Indicador'!AL294&lt;&gt;"",1,0))</f>
        <v>0</v>
      </c>
      <c r="AM293" s="204">
        <f t="shared" si="8"/>
        <v>0</v>
      </c>
      <c r="AN293" s="44">
        <f t="shared" si="9"/>
        <v>0</v>
      </c>
    </row>
    <row r="294" spans="1:40" x14ac:dyDescent="0.25">
      <c r="A294" s="143" t="s">
        <v>397</v>
      </c>
      <c r="B294" s="139" t="s">
        <v>399</v>
      </c>
      <c r="C294" s="140">
        <v>1803</v>
      </c>
      <c r="D294" s="135">
        <f>IF('Datos de Indicador'!D295="No Dato",1,IF('Imputacion de Datos Indicador'!D295&lt;&gt;"",1,0))</f>
        <v>0</v>
      </c>
      <c r="E294" s="135">
        <f>IF('Datos de Indicador'!E295="No Dato",1,IF('Imputacion de Datos Indicador'!E295&lt;&gt;"",1,0))</f>
        <v>0</v>
      </c>
      <c r="F294" s="135">
        <f>IF('Datos de Indicador'!F295="No Dato",1,IF('Imputacion de Datos Indicador'!F295&lt;&gt;"",1,0))</f>
        <v>0</v>
      </c>
      <c r="G294" s="135">
        <f>IF('Datos de Indicador'!G295="No Dato",1,IF('Imputacion de Datos Indicador'!G295&lt;&gt;"",1,0))</f>
        <v>0</v>
      </c>
      <c r="H294" s="135">
        <f>IF('Datos de Indicador'!H295="No Dato",1,IF('Imputacion de Datos Indicador'!H295&lt;&gt;"",1,0))</f>
        <v>0</v>
      </c>
      <c r="I294" s="135">
        <f>IF('Datos de Indicador'!I295="No Dato",1,IF('Imputacion de Datos Indicador'!I295&lt;&gt;"",1,0))</f>
        <v>0</v>
      </c>
      <c r="J294" s="135">
        <f>IF('Datos de Indicador'!J295="No Dato",1,IF('Imputacion de Datos Indicador'!J295&lt;&gt;"",1,0))</f>
        <v>0</v>
      </c>
      <c r="K294" s="135">
        <f>IF('Datos de Indicador'!K295="No Dato",1,IF('Imputacion de Datos Indicador'!K295&lt;&gt;"",1,0))</f>
        <v>0</v>
      </c>
      <c r="L294" s="135">
        <f>IF('Datos de Indicador'!L295="No Dato",1,IF('Imputacion de Datos Indicador'!L295&lt;&gt;"",1,0))</f>
        <v>0</v>
      </c>
      <c r="M294" s="135">
        <f>IF('Datos de Indicador'!M295="No Dato",1,IF('Imputacion de Datos Indicador'!M295&lt;&gt;"",1,0))</f>
        <v>0</v>
      </c>
      <c r="N294" s="135">
        <f>IF('Datos de Indicador'!N295="No Dato",1,IF('Imputacion de Datos Indicador'!N295&lt;&gt;"",1,0))</f>
        <v>0</v>
      </c>
      <c r="O294" s="135">
        <f>IF('Datos de Indicador'!O295="No Dato",1,IF('Imputacion de Datos Indicador'!O295&lt;&gt;"",1,0))</f>
        <v>0</v>
      </c>
      <c r="P294" s="135">
        <f>IF('Datos de Indicador'!P295="No Dato",1,IF('Imputacion de Datos Indicador'!P295&lt;&gt;"",1,0))</f>
        <v>0</v>
      </c>
      <c r="Q294" s="135">
        <f>IF('Datos de Indicador'!Q295="No Dato",1,IF('Imputacion de Datos Indicador'!Q295&lt;&gt;"",1,0))</f>
        <v>0</v>
      </c>
      <c r="R294" s="135">
        <f>IF('Datos de Indicador'!R295="No Dato",1,IF('Imputacion de Datos Indicador'!R295&lt;&gt;"",1,0))</f>
        <v>0</v>
      </c>
      <c r="S294" s="135">
        <f>IF('Datos de Indicador'!S295="No Dato",1,IF('Imputacion de Datos Indicador'!S295&lt;&gt;"",1,0))</f>
        <v>0</v>
      </c>
      <c r="T294" s="135">
        <f>IF('Datos de Indicador'!T295="No Dato",1,IF('Imputacion de Datos Indicador'!T295&lt;&gt;"",1,0))</f>
        <v>0</v>
      </c>
      <c r="U294" s="135">
        <f>IF('Datos de Indicador'!U295="No Dato",1,IF('Imputacion de Datos Indicador'!U295&lt;&gt;"",1,0))</f>
        <v>0</v>
      </c>
      <c r="V294" s="135">
        <f>IF('Datos de Indicador'!V295="No Dato",1,IF('Imputacion de Datos Indicador'!V295&lt;&gt;"",1,0))</f>
        <v>0</v>
      </c>
      <c r="W294" s="135">
        <f>IF('Datos de Indicador'!W295="No Dato",1,IF('Imputacion de Datos Indicador'!W295&lt;&gt;"",1,0))</f>
        <v>0</v>
      </c>
      <c r="X294" s="135">
        <f>IF('Datos de Indicador'!X295="No Dato",1,IF('Imputacion de Datos Indicador'!X295&lt;&gt;"",1,0))</f>
        <v>0</v>
      </c>
      <c r="Y294" s="135">
        <f>IF('Datos de Indicador'!Y295="No Dato",1,IF('Imputacion de Datos Indicador'!Y295&lt;&gt;"",1,0))</f>
        <v>0</v>
      </c>
      <c r="Z294" s="135">
        <f>IF('Datos de Indicador'!Z295="No Dato",1,IF('Imputacion de Datos Indicador'!Z295&lt;&gt;"",1,0))</f>
        <v>0</v>
      </c>
      <c r="AA294" s="135">
        <f>IF('Datos de Indicador'!AA295="No Dato",1,IF('Imputacion de Datos Indicador'!AA295&lt;&gt;"",1,0))</f>
        <v>0</v>
      </c>
      <c r="AB294" s="135">
        <f>IF('Datos de Indicador'!AB295="No Dato",1,IF('Imputacion de Datos Indicador'!AB295&lt;&gt;"",1,0))</f>
        <v>0</v>
      </c>
      <c r="AC294" s="135">
        <f>IF('Datos de Indicador'!AC295="No Dato",1,IF('Imputacion de Datos Indicador'!AC295&lt;&gt;"",1,0))</f>
        <v>0</v>
      </c>
      <c r="AD294" s="135">
        <f>IF('Datos de Indicador'!AD295="No Dato",1,IF('Imputacion de Datos Indicador'!AD295&lt;&gt;"",1,0))</f>
        <v>0</v>
      </c>
      <c r="AE294" s="135">
        <f>IF('Datos de Indicador'!AE295="No Dato",1,IF('Imputacion de Datos Indicador'!AE295&lt;&gt;"",1,0))</f>
        <v>0</v>
      </c>
      <c r="AF294" s="135">
        <f>IF('Datos de Indicador'!AF295="No Dato",1,IF('Imputacion de Datos Indicador'!AF295&lt;&gt;"",1,0))</f>
        <v>0</v>
      </c>
      <c r="AG294" s="135">
        <f>IF('Datos de Indicador'!AG295="No Dato",1,IF('Imputacion de Datos Indicador'!AG295&lt;&gt;"",1,0))</f>
        <v>0</v>
      </c>
      <c r="AH294" s="135">
        <f>IF('Datos de Indicador'!AH295="No Dato",1,IF('Imputacion de Datos Indicador'!AH295&lt;&gt;"",1,0))</f>
        <v>0</v>
      </c>
      <c r="AI294" s="135">
        <f>IF('Datos de Indicador'!AI295="No Dato",1,IF('Imputacion de Datos Indicador'!AI295&lt;&gt;"",1,0))</f>
        <v>0</v>
      </c>
      <c r="AJ294" s="135">
        <f>IF('Datos de Indicador'!AJ295="No Dato",1,IF('Imputacion de Datos Indicador'!AJ295&lt;&gt;"",1,0))</f>
        <v>0</v>
      </c>
      <c r="AK294" s="135">
        <f>IF('Datos de Indicador'!AK295="No Dato",1,IF('Imputacion de Datos Indicador'!AK295&lt;&gt;"",1,0))</f>
        <v>0</v>
      </c>
      <c r="AL294" s="135">
        <f>IF('Datos de Indicador'!AL295="No Dato",1,IF('Imputacion de Datos Indicador'!AL295&lt;&gt;"",1,0))</f>
        <v>0</v>
      </c>
      <c r="AM294" s="204">
        <f t="shared" si="8"/>
        <v>0</v>
      </c>
      <c r="AN294" s="44">
        <f t="shared" si="9"/>
        <v>0</v>
      </c>
    </row>
    <row r="295" spans="1:40" x14ac:dyDescent="0.25">
      <c r="A295" s="143" t="s">
        <v>397</v>
      </c>
      <c r="B295" s="139" t="s">
        <v>400</v>
      </c>
      <c r="C295" s="140">
        <v>1804</v>
      </c>
      <c r="D295" s="135">
        <f>IF('Datos de Indicador'!D296="No Dato",1,IF('Imputacion de Datos Indicador'!D296&lt;&gt;"",1,0))</f>
        <v>0</v>
      </c>
      <c r="E295" s="135">
        <f>IF('Datos de Indicador'!E296="No Dato",1,IF('Imputacion de Datos Indicador'!E296&lt;&gt;"",1,0))</f>
        <v>0</v>
      </c>
      <c r="F295" s="135">
        <f>IF('Datos de Indicador'!F296="No Dato",1,IF('Imputacion de Datos Indicador'!F296&lt;&gt;"",1,0))</f>
        <v>0</v>
      </c>
      <c r="G295" s="135">
        <f>IF('Datos de Indicador'!G296="No Dato",1,IF('Imputacion de Datos Indicador'!G296&lt;&gt;"",1,0))</f>
        <v>0</v>
      </c>
      <c r="H295" s="135">
        <f>IF('Datos de Indicador'!H296="No Dato",1,IF('Imputacion de Datos Indicador'!H296&lt;&gt;"",1,0))</f>
        <v>0</v>
      </c>
      <c r="I295" s="135">
        <f>IF('Datos de Indicador'!I296="No Dato",1,IF('Imputacion de Datos Indicador'!I296&lt;&gt;"",1,0))</f>
        <v>0</v>
      </c>
      <c r="J295" s="135">
        <f>IF('Datos de Indicador'!J296="No Dato",1,IF('Imputacion de Datos Indicador'!J296&lt;&gt;"",1,0))</f>
        <v>0</v>
      </c>
      <c r="K295" s="135">
        <f>IF('Datos de Indicador'!K296="No Dato",1,IF('Imputacion de Datos Indicador'!K296&lt;&gt;"",1,0))</f>
        <v>0</v>
      </c>
      <c r="L295" s="135">
        <f>IF('Datos de Indicador'!L296="No Dato",1,IF('Imputacion de Datos Indicador'!L296&lt;&gt;"",1,0))</f>
        <v>0</v>
      </c>
      <c r="M295" s="135">
        <f>IF('Datos de Indicador'!M296="No Dato",1,IF('Imputacion de Datos Indicador'!M296&lt;&gt;"",1,0))</f>
        <v>0</v>
      </c>
      <c r="N295" s="135">
        <f>IF('Datos de Indicador'!N296="No Dato",1,IF('Imputacion de Datos Indicador'!N296&lt;&gt;"",1,0))</f>
        <v>0</v>
      </c>
      <c r="O295" s="135">
        <f>IF('Datos de Indicador'!O296="No Dato",1,IF('Imputacion de Datos Indicador'!O296&lt;&gt;"",1,0))</f>
        <v>0</v>
      </c>
      <c r="P295" s="135">
        <f>IF('Datos de Indicador'!P296="No Dato",1,IF('Imputacion de Datos Indicador'!P296&lt;&gt;"",1,0))</f>
        <v>0</v>
      </c>
      <c r="Q295" s="135">
        <f>IF('Datos de Indicador'!Q296="No Dato",1,IF('Imputacion de Datos Indicador'!Q296&lt;&gt;"",1,0))</f>
        <v>0</v>
      </c>
      <c r="R295" s="135">
        <f>IF('Datos de Indicador'!R296="No Dato",1,IF('Imputacion de Datos Indicador'!R296&lt;&gt;"",1,0))</f>
        <v>0</v>
      </c>
      <c r="S295" s="135">
        <f>IF('Datos de Indicador'!S296="No Dato",1,IF('Imputacion de Datos Indicador'!S296&lt;&gt;"",1,0))</f>
        <v>0</v>
      </c>
      <c r="T295" s="135">
        <f>IF('Datos de Indicador'!T296="No Dato",1,IF('Imputacion de Datos Indicador'!T296&lt;&gt;"",1,0))</f>
        <v>0</v>
      </c>
      <c r="U295" s="135">
        <f>IF('Datos de Indicador'!U296="No Dato",1,IF('Imputacion de Datos Indicador'!U296&lt;&gt;"",1,0))</f>
        <v>0</v>
      </c>
      <c r="V295" s="135">
        <f>IF('Datos de Indicador'!V296="No Dato",1,IF('Imputacion de Datos Indicador'!V296&lt;&gt;"",1,0))</f>
        <v>0</v>
      </c>
      <c r="W295" s="135">
        <f>IF('Datos de Indicador'!W296="No Dato",1,IF('Imputacion de Datos Indicador'!W296&lt;&gt;"",1,0))</f>
        <v>0</v>
      </c>
      <c r="X295" s="135">
        <f>IF('Datos de Indicador'!X296="No Dato",1,IF('Imputacion de Datos Indicador'!X296&lt;&gt;"",1,0))</f>
        <v>0</v>
      </c>
      <c r="Y295" s="135">
        <f>IF('Datos de Indicador'!Y296="No Dato",1,IF('Imputacion de Datos Indicador'!Y296&lt;&gt;"",1,0))</f>
        <v>0</v>
      </c>
      <c r="Z295" s="135">
        <f>IF('Datos de Indicador'!Z296="No Dato",1,IF('Imputacion de Datos Indicador'!Z296&lt;&gt;"",1,0))</f>
        <v>0</v>
      </c>
      <c r="AA295" s="135">
        <f>IF('Datos de Indicador'!AA296="No Dato",1,IF('Imputacion de Datos Indicador'!AA296&lt;&gt;"",1,0))</f>
        <v>0</v>
      </c>
      <c r="AB295" s="135">
        <f>IF('Datos de Indicador'!AB296="No Dato",1,IF('Imputacion de Datos Indicador'!AB296&lt;&gt;"",1,0))</f>
        <v>0</v>
      </c>
      <c r="AC295" s="135">
        <f>IF('Datos de Indicador'!AC296="No Dato",1,IF('Imputacion de Datos Indicador'!AC296&lt;&gt;"",1,0))</f>
        <v>0</v>
      </c>
      <c r="AD295" s="135">
        <f>IF('Datos de Indicador'!AD296="No Dato",1,IF('Imputacion de Datos Indicador'!AD296&lt;&gt;"",1,0))</f>
        <v>0</v>
      </c>
      <c r="AE295" s="135">
        <f>IF('Datos de Indicador'!AE296="No Dato",1,IF('Imputacion de Datos Indicador'!AE296&lt;&gt;"",1,0))</f>
        <v>0</v>
      </c>
      <c r="AF295" s="135">
        <f>IF('Datos de Indicador'!AF296="No Dato",1,IF('Imputacion de Datos Indicador'!AF296&lt;&gt;"",1,0))</f>
        <v>0</v>
      </c>
      <c r="AG295" s="135">
        <f>IF('Datos de Indicador'!AG296="No Dato",1,IF('Imputacion de Datos Indicador'!AG296&lt;&gt;"",1,0))</f>
        <v>0</v>
      </c>
      <c r="AH295" s="135">
        <f>IF('Datos de Indicador'!AH296="No Dato",1,IF('Imputacion de Datos Indicador'!AH296&lt;&gt;"",1,0))</f>
        <v>0</v>
      </c>
      <c r="AI295" s="135">
        <f>IF('Datos de Indicador'!AI296="No Dato",1,IF('Imputacion de Datos Indicador'!AI296&lt;&gt;"",1,0))</f>
        <v>0</v>
      </c>
      <c r="AJ295" s="135">
        <f>IF('Datos de Indicador'!AJ296="No Dato",1,IF('Imputacion de Datos Indicador'!AJ296&lt;&gt;"",1,0))</f>
        <v>0</v>
      </c>
      <c r="AK295" s="135">
        <f>IF('Datos de Indicador'!AK296="No Dato",1,IF('Imputacion de Datos Indicador'!AK296&lt;&gt;"",1,0))</f>
        <v>0</v>
      </c>
      <c r="AL295" s="135">
        <f>IF('Datos de Indicador'!AL296="No Dato",1,IF('Imputacion de Datos Indicador'!AL296&lt;&gt;"",1,0))</f>
        <v>0</v>
      </c>
      <c r="AM295" s="204">
        <f t="shared" si="8"/>
        <v>0</v>
      </c>
      <c r="AN295" s="44">
        <f t="shared" si="9"/>
        <v>0</v>
      </c>
    </row>
    <row r="296" spans="1:40" x14ac:dyDescent="0.25">
      <c r="A296" s="143" t="s">
        <v>397</v>
      </c>
      <c r="B296" s="139" t="s">
        <v>401</v>
      </c>
      <c r="C296" s="140">
        <v>1805</v>
      </c>
      <c r="D296" s="135">
        <f>IF('Datos de Indicador'!D297="No Dato",1,IF('Imputacion de Datos Indicador'!D297&lt;&gt;"",1,0))</f>
        <v>0</v>
      </c>
      <c r="E296" s="135">
        <f>IF('Datos de Indicador'!E297="No Dato",1,IF('Imputacion de Datos Indicador'!E297&lt;&gt;"",1,0))</f>
        <v>0</v>
      </c>
      <c r="F296" s="135">
        <f>IF('Datos de Indicador'!F297="No Dato",1,IF('Imputacion de Datos Indicador'!F297&lt;&gt;"",1,0))</f>
        <v>0</v>
      </c>
      <c r="G296" s="135">
        <f>IF('Datos de Indicador'!G297="No Dato",1,IF('Imputacion de Datos Indicador'!G297&lt;&gt;"",1,0))</f>
        <v>0</v>
      </c>
      <c r="H296" s="135">
        <f>IF('Datos de Indicador'!H297="No Dato",1,IF('Imputacion de Datos Indicador'!H297&lt;&gt;"",1,0))</f>
        <v>0</v>
      </c>
      <c r="I296" s="135">
        <f>IF('Datos de Indicador'!I297="No Dato",1,IF('Imputacion de Datos Indicador'!I297&lt;&gt;"",1,0))</f>
        <v>0</v>
      </c>
      <c r="J296" s="135">
        <f>IF('Datos de Indicador'!J297="No Dato",1,IF('Imputacion de Datos Indicador'!J297&lt;&gt;"",1,0))</f>
        <v>0</v>
      </c>
      <c r="K296" s="135">
        <f>IF('Datos de Indicador'!K297="No Dato",1,IF('Imputacion de Datos Indicador'!K297&lt;&gt;"",1,0))</f>
        <v>0</v>
      </c>
      <c r="L296" s="135">
        <f>IF('Datos de Indicador'!L297="No Dato",1,IF('Imputacion de Datos Indicador'!L297&lt;&gt;"",1,0))</f>
        <v>0</v>
      </c>
      <c r="M296" s="135">
        <f>IF('Datos de Indicador'!M297="No Dato",1,IF('Imputacion de Datos Indicador'!M297&lt;&gt;"",1,0))</f>
        <v>0</v>
      </c>
      <c r="N296" s="135">
        <f>IF('Datos de Indicador'!N297="No Dato",1,IF('Imputacion de Datos Indicador'!N297&lt;&gt;"",1,0))</f>
        <v>0</v>
      </c>
      <c r="O296" s="135">
        <f>IF('Datos de Indicador'!O297="No Dato",1,IF('Imputacion de Datos Indicador'!O297&lt;&gt;"",1,0))</f>
        <v>0</v>
      </c>
      <c r="P296" s="135">
        <f>IF('Datos de Indicador'!P297="No Dato",1,IF('Imputacion de Datos Indicador'!P297&lt;&gt;"",1,0))</f>
        <v>0</v>
      </c>
      <c r="Q296" s="135">
        <f>IF('Datos de Indicador'!Q297="No Dato",1,IF('Imputacion de Datos Indicador'!Q297&lt;&gt;"",1,0))</f>
        <v>0</v>
      </c>
      <c r="R296" s="135">
        <f>IF('Datos de Indicador'!R297="No Dato",1,IF('Imputacion de Datos Indicador'!R297&lt;&gt;"",1,0))</f>
        <v>0</v>
      </c>
      <c r="S296" s="135">
        <f>IF('Datos de Indicador'!S297="No Dato",1,IF('Imputacion de Datos Indicador'!S297&lt;&gt;"",1,0))</f>
        <v>0</v>
      </c>
      <c r="T296" s="135">
        <f>IF('Datos de Indicador'!T297="No Dato",1,IF('Imputacion de Datos Indicador'!T297&lt;&gt;"",1,0))</f>
        <v>0</v>
      </c>
      <c r="U296" s="135">
        <f>IF('Datos de Indicador'!U297="No Dato",1,IF('Imputacion de Datos Indicador'!U297&lt;&gt;"",1,0))</f>
        <v>0</v>
      </c>
      <c r="V296" s="135">
        <f>IF('Datos de Indicador'!V297="No Dato",1,IF('Imputacion de Datos Indicador'!V297&lt;&gt;"",1,0))</f>
        <v>0</v>
      </c>
      <c r="W296" s="135">
        <f>IF('Datos de Indicador'!W297="No Dato",1,IF('Imputacion de Datos Indicador'!W297&lt;&gt;"",1,0))</f>
        <v>0</v>
      </c>
      <c r="X296" s="135">
        <f>IF('Datos de Indicador'!X297="No Dato",1,IF('Imputacion de Datos Indicador'!X297&lt;&gt;"",1,0))</f>
        <v>0</v>
      </c>
      <c r="Y296" s="135">
        <f>IF('Datos de Indicador'!Y297="No Dato",1,IF('Imputacion de Datos Indicador'!Y297&lt;&gt;"",1,0))</f>
        <v>0</v>
      </c>
      <c r="Z296" s="135">
        <f>IF('Datos de Indicador'!Z297="No Dato",1,IF('Imputacion de Datos Indicador'!Z297&lt;&gt;"",1,0))</f>
        <v>0</v>
      </c>
      <c r="AA296" s="135">
        <f>IF('Datos de Indicador'!AA297="No Dato",1,IF('Imputacion de Datos Indicador'!AA297&lt;&gt;"",1,0))</f>
        <v>0</v>
      </c>
      <c r="AB296" s="135">
        <f>IF('Datos de Indicador'!AB297="No Dato",1,IF('Imputacion de Datos Indicador'!AB297&lt;&gt;"",1,0))</f>
        <v>0</v>
      </c>
      <c r="AC296" s="135">
        <f>IF('Datos de Indicador'!AC297="No Dato",1,IF('Imputacion de Datos Indicador'!AC297&lt;&gt;"",1,0))</f>
        <v>0</v>
      </c>
      <c r="AD296" s="135">
        <f>IF('Datos de Indicador'!AD297="No Dato",1,IF('Imputacion de Datos Indicador'!AD297&lt;&gt;"",1,0))</f>
        <v>0</v>
      </c>
      <c r="AE296" s="135">
        <f>IF('Datos de Indicador'!AE297="No Dato",1,IF('Imputacion de Datos Indicador'!AE297&lt;&gt;"",1,0))</f>
        <v>0</v>
      </c>
      <c r="AF296" s="135">
        <f>IF('Datos de Indicador'!AF297="No Dato",1,IF('Imputacion de Datos Indicador'!AF297&lt;&gt;"",1,0))</f>
        <v>0</v>
      </c>
      <c r="AG296" s="135">
        <f>IF('Datos de Indicador'!AG297="No Dato",1,IF('Imputacion de Datos Indicador'!AG297&lt;&gt;"",1,0))</f>
        <v>0</v>
      </c>
      <c r="AH296" s="135">
        <f>IF('Datos de Indicador'!AH297="No Dato",1,IF('Imputacion de Datos Indicador'!AH297&lt;&gt;"",1,0))</f>
        <v>0</v>
      </c>
      <c r="AI296" s="135">
        <f>IF('Datos de Indicador'!AI297="No Dato",1,IF('Imputacion de Datos Indicador'!AI297&lt;&gt;"",1,0))</f>
        <v>0</v>
      </c>
      <c r="AJ296" s="135">
        <f>IF('Datos de Indicador'!AJ297="No Dato",1,IF('Imputacion de Datos Indicador'!AJ297&lt;&gt;"",1,0))</f>
        <v>0</v>
      </c>
      <c r="AK296" s="135">
        <f>IF('Datos de Indicador'!AK297="No Dato",1,IF('Imputacion de Datos Indicador'!AK297&lt;&gt;"",1,0))</f>
        <v>0</v>
      </c>
      <c r="AL296" s="135">
        <f>IF('Datos de Indicador'!AL297="No Dato",1,IF('Imputacion de Datos Indicador'!AL297&lt;&gt;"",1,0))</f>
        <v>0</v>
      </c>
      <c r="AM296" s="204">
        <f t="shared" si="8"/>
        <v>0</v>
      </c>
      <c r="AN296" s="44">
        <f t="shared" si="9"/>
        <v>0</v>
      </c>
    </row>
    <row r="297" spans="1:40" x14ac:dyDescent="0.25">
      <c r="A297" s="143" t="s">
        <v>397</v>
      </c>
      <c r="B297" s="139" t="s">
        <v>402</v>
      </c>
      <c r="C297" s="140">
        <v>1806</v>
      </c>
      <c r="D297" s="135">
        <f>IF('Datos de Indicador'!D298="No Dato",1,IF('Imputacion de Datos Indicador'!D298&lt;&gt;"",1,0))</f>
        <v>0</v>
      </c>
      <c r="E297" s="135">
        <f>IF('Datos de Indicador'!E298="No Dato",1,IF('Imputacion de Datos Indicador'!E298&lt;&gt;"",1,0))</f>
        <v>0</v>
      </c>
      <c r="F297" s="135">
        <f>IF('Datos de Indicador'!F298="No Dato",1,IF('Imputacion de Datos Indicador'!F298&lt;&gt;"",1,0))</f>
        <v>0</v>
      </c>
      <c r="G297" s="135">
        <f>IF('Datos de Indicador'!G298="No Dato",1,IF('Imputacion de Datos Indicador'!G298&lt;&gt;"",1,0))</f>
        <v>0</v>
      </c>
      <c r="H297" s="135">
        <f>IF('Datos de Indicador'!H298="No Dato",1,IF('Imputacion de Datos Indicador'!H298&lt;&gt;"",1,0))</f>
        <v>0</v>
      </c>
      <c r="I297" s="135">
        <f>IF('Datos de Indicador'!I298="No Dato",1,IF('Imputacion de Datos Indicador'!I298&lt;&gt;"",1,0))</f>
        <v>0</v>
      </c>
      <c r="J297" s="135">
        <f>IF('Datos de Indicador'!J298="No Dato",1,IF('Imputacion de Datos Indicador'!J298&lt;&gt;"",1,0))</f>
        <v>0</v>
      </c>
      <c r="K297" s="135">
        <f>IF('Datos de Indicador'!K298="No Dato",1,IF('Imputacion de Datos Indicador'!K298&lt;&gt;"",1,0))</f>
        <v>0</v>
      </c>
      <c r="L297" s="135">
        <f>IF('Datos de Indicador'!L298="No Dato",1,IF('Imputacion de Datos Indicador'!L298&lt;&gt;"",1,0))</f>
        <v>0</v>
      </c>
      <c r="M297" s="135">
        <f>IF('Datos de Indicador'!M298="No Dato",1,IF('Imputacion de Datos Indicador'!M298&lt;&gt;"",1,0))</f>
        <v>0</v>
      </c>
      <c r="N297" s="135">
        <f>IF('Datos de Indicador'!N298="No Dato",1,IF('Imputacion de Datos Indicador'!N298&lt;&gt;"",1,0))</f>
        <v>0</v>
      </c>
      <c r="O297" s="135">
        <f>IF('Datos de Indicador'!O298="No Dato",1,IF('Imputacion de Datos Indicador'!O298&lt;&gt;"",1,0))</f>
        <v>0</v>
      </c>
      <c r="P297" s="135">
        <f>IF('Datos de Indicador'!P298="No Dato",1,IF('Imputacion de Datos Indicador'!P298&lt;&gt;"",1,0))</f>
        <v>0</v>
      </c>
      <c r="Q297" s="135">
        <f>IF('Datos de Indicador'!Q298="No Dato",1,IF('Imputacion de Datos Indicador'!Q298&lt;&gt;"",1,0))</f>
        <v>0</v>
      </c>
      <c r="R297" s="135">
        <f>IF('Datos de Indicador'!R298="No Dato",1,IF('Imputacion de Datos Indicador'!R298&lt;&gt;"",1,0))</f>
        <v>0</v>
      </c>
      <c r="S297" s="135">
        <f>IF('Datos de Indicador'!S298="No Dato",1,IF('Imputacion de Datos Indicador'!S298&lt;&gt;"",1,0))</f>
        <v>0</v>
      </c>
      <c r="T297" s="135">
        <f>IF('Datos de Indicador'!T298="No Dato",1,IF('Imputacion de Datos Indicador'!T298&lt;&gt;"",1,0))</f>
        <v>0</v>
      </c>
      <c r="U297" s="135">
        <f>IF('Datos de Indicador'!U298="No Dato",1,IF('Imputacion de Datos Indicador'!U298&lt;&gt;"",1,0))</f>
        <v>0</v>
      </c>
      <c r="V297" s="135">
        <f>IF('Datos de Indicador'!V298="No Dato",1,IF('Imputacion de Datos Indicador'!V298&lt;&gt;"",1,0))</f>
        <v>0</v>
      </c>
      <c r="W297" s="135">
        <f>IF('Datos de Indicador'!W298="No Dato",1,IF('Imputacion de Datos Indicador'!W298&lt;&gt;"",1,0))</f>
        <v>0</v>
      </c>
      <c r="X297" s="135">
        <f>IF('Datos de Indicador'!X298="No Dato",1,IF('Imputacion de Datos Indicador'!X298&lt;&gt;"",1,0))</f>
        <v>0</v>
      </c>
      <c r="Y297" s="135">
        <f>IF('Datos de Indicador'!Y298="No Dato",1,IF('Imputacion de Datos Indicador'!Y298&lt;&gt;"",1,0))</f>
        <v>0</v>
      </c>
      <c r="Z297" s="135">
        <f>IF('Datos de Indicador'!Z298="No Dato",1,IF('Imputacion de Datos Indicador'!Z298&lt;&gt;"",1,0))</f>
        <v>0</v>
      </c>
      <c r="AA297" s="135">
        <f>IF('Datos de Indicador'!AA298="No Dato",1,IF('Imputacion de Datos Indicador'!AA298&lt;&gt;"",1,0))</f>
        <v>0</v>
      </c>
      <c r="AB297" s="135">
        <f>IF('Datos de Indicador'!AB298="No Dato",1,IF('Imputacion de Datos Indicador'!AB298&lt;&gt;"",1,0))</f>
        <v>0</v>
      </c>
      <c r="AC297" s="135">
        <f>IF('Datos de Indicador'!AC298="No Dato",1,IF('Imputacion de Datos Indicador'!AC298&lt;&gt;"",1,0))</f>
        <v>0</v>
      </c>
      <c r="AD297" s="135">
        <f>IF('Datos de Indicador'!AD298="No Dato",1,IF('Imputacion de Datos Indicador'!AD298&lt;&gt;"",1,0))</f>
        <v>0</v>
      </c>
      <c r="AE297" s="135">
        <f>IF('Datos de Indicador'!AE298="No Dato",1,IF('Imputacion de Datos Indicador'!AE298&lt;&gt;"",1,0))</f>
        <v>0</v>
      </c>
      <c r="AF297" s="135">
        <f>IF('Datos de Indicador'!AF298="No Dato",1,IF('Imputacion de Datos Indicador'!AF298&lt;&gt;"",1,0))</f>
        <v>0</v>
      </c>
      <c r="AG297" s="135">
        <f>IF('Datos de Indicador'!AG298="No Dato",1,IF('Imputacion de Datos Indicador'!AG298&lt;&gt;"",1,0))</f>
        <v>0</v>
      </c>
      <c r="AH297" s="135">
        <f>IF('Datos de Indicador'!AH298="No Dato",1,IF('Imputacion de Datos Indicador'!AH298&lt;&gt;"",1,0))</f>
        <v>0</v>
      </c>
      <c r="AI297" s="135">
        <f>IF('Datos de Indicador'!AI298="No Dato",1,IF('Imputacion de Datos Indicador'!AI298&lt;&gt;"",1,0))</f>
        <v>0</v>
      </c>
      <c r="AJ297" s="135">
        <f>IF('Datos de Indicador'!AJ298="No Dato",1,IF('Imputacion de Datos Indicador'!AJ298&lt;&gt;"",1,0))</f>
        <v>0</v>
      </c>
      <c r="AK297" s="135">
        <f>IF('Datos de Indicador'!AK298="No Dato",1,IF('Imputacion de Datos Indicador'!AK298&lt;&gt;"",1,0))</f>
        <v>0</v>
      </c>
      <c r="AL297" s="135">
        <f>IF('Datos de Indicador'!AL298="No Dato",1,IF('Imputacion de Datos Indicador'!AL298&lt;&gt;"",1,0))</f>
        <v>0</v>
      </c>
      <c r="AM297" s="204">
        <f t="shared" si="8"/>
        <v>0</v>
      </c>
      <c r="AN297" s="44">
        <f t="shared" si="9"/>
        <v>0</v>
      </c>
    </row>
    <row r="298" spans="1:40" x14ac:dyDescent="0.25">
      <c r="A298" s="143" t="s">
        <v>397</v>
      </c>
      <c r="B298" s="139" t="s">
        <v>403</v>
      </c>
      <c r="C298" s="140">
        <v>1807</v>
      </c>
      <c r="D298" s="135">
        <f>IF('Datos de Indicador'!D299="No Dato",1,IF('Imputacion de Datos Indicador'!D299&lt;&gt;"",1,0))</f>
        <v>0</v>
      </c>
      <c r="E298" s="135">
        <f>IF('Datos de Indicador'!E299="No Dato",1,IF('Imputacion de Datos Indicador'!E299&lt;&gt;"",1,0))</f>
        <v>0</v>
      </c>
      <c r="F298" s="135">
        <f>IF('Datos de Indicador'!F299="No Dato",1,IF('Imputacion de Datos Indicador'!F299&lt;&gt;"",1,0))</f>
        <v>0</v>
      </c>
      <c r="G298" s="135">
        <f>IF('Datos de Indicador'!G299="No Dato",1,IF('Imputacion de Datos Indicador'!G299&lt;&gt;"",1,0))</f>
        <v>0</v>
      </c>
      <c r="H298" s="135">
        <f>IF('Datos de Indicador'!H299="No Dato",1,IF('Imputacion de Datos Indicador'!H299&lt;&gt;"",1,0))</f>
        <v>0</v>
      </c>
      <c r="I298" s="135">
        <f>IF('Datos de Indicador'!I299="No Dato",1,IF('Imputacion de Datos Indicador'!I299&lt;&gt;"",1,0))</f>
        <v>0</v>
      </c>
      <c r="J298" s="135">
        <f>IF('Datos de Indicador'!J299="No Dato",1,IF('Imputacion de Datos Indicador'!J299&lt;&gt;"",1,0))</f>
        <v>0</v>
      </c>
      <c r="K298" s="135">
        <f>IF('Datos de Indicador'!K299="No Dato",1,IF('Imputacion de Datos Indicador'!K299&lt;&gt;"",1,0))</f>
        <v>0</v>
      </c>
      <c r="L298" s="135">
        <f>IF('Datos de Indicador'!L299="No Dato",1,IF('Imputacion de Datos Indicador'!L299&lt;&gt;"",1,0))</f>
        <v>0</v>
      </c>
      <c r="M298" s="135">
        <f>IF('Datos de Indicador'!M299="No Dato",1,IF('Imputacion de Datos Indicador'!M299&lt;&gt;"",1,0))</f>
        <v>0</v>
      </c>
      <c r="N298" s="135">
        <f>IF('Datos de Indicador'!N299="No Dato",1,IF('Imputacion de Datos Indicador'!N299&lt;&gt;"",1,0))</f>
        <v>0</v>
      </c>
      <c r="O298" s="135">
        <f>IF('Datos de Indicador'!O299="No Dato",1,IF('Imputacion de Datos Indicador'!O299&lt;&gt;"",1,0))</f>
        <v>0</v>
      </c>
      <c r="P298" s="135">
        <f>IF('Datos de Indicador'!P299="No Dato",1,IF('Imputacion de Datos Indicador'!P299&lt;&gt;"",1,0))</f>
        <v>0</v>
      </c>
      <c r="Q298" s="135">
        <f>IF('Datos de Indicador'!Q299="No Dato",1,IF('Imputacion de Datos Indicador'!Q299&lt;&gt;"",1,0))</f>
        <v>0</v>
      </c>
      <c r="R298" s="135">
        <f>IF('Datos de Indicador'!R299="No Dato",1,IF('Imputacion de Datos Indicador'!R299&lt;&gt;"",1,0))</f>
        <v>0</v>
      </c>
      <c r="S298" s="135">
        <f>IF('Datos de Indicador'!S299="No Dato",1,IF('Imputacion de Datos Indicador'!S299&lt;&gt;"",1,0))</f>
        <v>0</v>
      </c>
      <c r="T298" s="135">
        <f>IF('Datos de Indicador'!T299="No Dato",1,IF('Imputacion de Datos Indicador'!T299&lt;&gt;"",1,0))</f>
        <v>0</v>
      </c>
      <c r="U298" s="135">
        <f>IF('Datos de Indicador'!U299="No Dato",1,IF('Imputacion de Datos Indicador'!U299&lt;&gt;"",1,0))</f>
        <v>0</v>
      </c>
      <c r="V298" s="135">
        <f>IF('Datos de Indicador'!V299="No Dato",1,IF('Imputacion de Datos Indicador'!V299&lt;&gt;"",1,0))</f>
        <v>0</v>
      </c>
      <c r="W298" s="135">
        <f>IF('Datos de Indicador'!W299="No Dato",1,IF('Imputacion de Datos Indicador'!W299&lt;&gt;"",1,0))</f>
        <v>0</v>
      </c>
      <c r="X298" s="135">
        <f>IF('Datos de Indicador'!X299="No Dato",1,IF('Imputacion de Datos Indicador'!X299&lt;&gt;"",1,0))</f>
        <v>0</v>
      </c>
      <c r="Y298" s="135">
        <f>IF('Datos de Indicador'!Y299="No Dato",1,IF('Imputacion de Datos Indicador'!Y299&lt;&gt;"",1,0))</f>
        <v>0</v>
      </c>
      <c r="Z298" s="135">
        <f>IF('Datos de Indicador'!Z299="No Dato",1,IF('Imputacion de Datos Indicador'!Z299&lt;&gt;"",1,0))</f>
        <v>0</v>
      </c>
      <c r="AA298" s="135">
        <f>IF('Datos de Indicador'!AA299="No Dato",1,IF('Imputacion de Datos Indicador'!AA299&lt;&gt;"",1,0))</f>
        <v>0</v>
      </c>
      <c r="AB298" s="135">
        <f>IF('Datos de Indicador'!AB299="No Dato",1,IF('Imputacion de Datos Indicador'!AB299&lt;&gt;"",1,0))</f>
        <v>0</v>
      </c>
      <c r="AC298" s="135">
        <f>IF('Datos de Indicador'!AC299="No Dato",1,IF('Imputacion de Datos Indicador'!AC299&lt;&gt;"",1,0))</f>
        <v>0</v>
      </c>
      <c r="AD298" s="135">
        <f>IF('Datos de Indicador'!AD299="No Dato",1,IF('Imputacion de Datos Indicador'!AD299&lt;&gt;"",1,0))</f>
        <v>0</v>
      </c>
      <c r="AE298" s="135">
        <f>IF('Datos de Indicador'!AE299="No Dato",1,IF('Imputacion de Datos Indicador'!AE299&lt;&gt;"",1,0))</f>
        <v>0</v>
      </c>
      <c r="AF298" s="135">
        <f>IF('Datos de Indicador'!AF299="No Dato",1,IF('Imputacion de Datos Indicador'!AF299&lt;&gt;"",1,0))</f>
        <v>0</v>
      </c>
      <c r="AG298" s="135">
        <f>IF('Datos de Indicador'!AG299="No Dato",1,IF('Imputacion de Datos Indicador'!AG299&lt;&gt;"",1,0))</f>
        <v>0</v>
      </c>
      <c r="AH298" s="135">
        <f>IF('Datos de Indicador'!AH299="No Dato",1,IF('Imputacion de Datos Indicador'!AH299&lt;&gt;"",1,0))</f>
        <v>0</v>
      </c>
      <c r="AI298" s="135">
        <f>IF('Datos de Indicador'!AI299="No Dato",1,IF('Imputacion de Datos Indicador'!AI299&lt;&gt;"",1,0))</f>
        <v>0</v>
      </c>
      <c r="AJ298" s="135">
        <f>IF('Datos de Indicador'!AJ299="No Dato",1,IF('Imputacion de Datos Indicador'!AJ299&lt;&gt;"",1,0))</f>
        <v>0</v>
      </c>
      <c r="AK298" s="135">
        <f>IF('Datos de Indicador'!AK299="No Dato",1,IF('Imputacion de Datos Indicador'!AK299&lt;&gt;"",1,0))</f>
        <v>0</v>
      </c>
      <c r="AL298" s="135">
        <f>IF('Datos de Indicador'!AL299="No Dato",1,IF('Imputacion de Datos Indicador'!AL299&lt;&gt;"",1,0))</f>
        <v>0</v>
      </c>
      <c r="AM298" s="204">
        <f t="shared" si="8"/>
        <v>0</v>
      </c>
      <c r="AN298" s="44">
        <f t="shared" si="9"/>
        <v>0</v>
      </c>
    </row>
    <row r="299" spans="1:40" x14ac:dyDescent="0.25">
      <c r="A299" s="143" t="s">
        <v>397</v>
      </c>
      <c r="B299" s="139" t="s">
        <v>226</v>
      </c>
      <c r="C299" s="140">
        <v>1808</v>
      </c>
      <c r="D299" s="135">
        <f>IF('Datos de Indicador'!D300="No Dato",1,IF('Imputacion de Datos Indicador'!D300&lt;&gt;"",1,0))</f>
        <v>0</v>
      </c>
      <c r="E299" s="135">
        <f>IF('Datos de Indicador'!E300="No Dato",1,IF('Imputacion de Datos Indicador'!E300&lt;&gt;"",1,0))</f>
        <v>0</v>
      </c>
      <c r="F299" s="135">
        <f>IF('Datos de Indicador'!F300="No Dato",1,IF('Imputacion de Datos Indicador'!F300&lt;&gt;"",1,0))</f>
        <v>0</v>
      </c>
      <c r="G299" s="135">
        <f>IF('Datos de Indicador'!G300="No Dato",1,IF('Imputacion de Datos Indicador'!G300&lt;&gt;"",1,0))</f>
        <v>0</v>
      </c>
      <c r="H299" s="135">
        <f>IF('Datos de Indicador'!H300="No Dato",1,IF('Imputacion de Datos Indicador'!H300&lt;&gt;"",1,0))</f>
        <v>0</v>
      </c>
      <c r="I299" s="135">
        <f>IF('Datos de Indicador'!I300="No Dato",1,IF('Imputacion de Datos Indicador'!I300&lt;&gt;"",1,0))</f>
        <v>0</v>
      </c>
      <c r="J299" s="135">
        <f>IF('Datos de Indicador'!J300="No Dato",1,IF('Imputacion de Datos Indicador'!J300&lt;&gt;"",1,0))</f>
        <v>0</v>
      </c>
      <c r="K299" s="135">
        <f>IF('Datos de Indicador'!K300="No Dato",1,IF('Imputacion de Datos Indicador'!K300&lt;&gt;"",1,0))</f>
        <v>0</v>
      </c>
      <c r="L299" s="135">
        <f>IF('Datos de Indicador'!L300="No Dato",1,IF('Imputacion de Datos Indicador'!L300&lt;&gt;"",1,0))</f>
        <v>0</v>
      </c>
      <c r="M299" s="135">
        <f>IF('Datos de Indicador'!M300="No Dato",1,IF('Imputacion de Datos Indicador'!M300&lt;&gt;"",1,0))</f>
        <v>0</v>
      </c>
      <c r="N299" s="135">
        <f>IF('Datos de Indicador'!N300="No Dato",1,IF('Imputacion de Datos Indicador'!N300&lt;&gt;"",1,0))</f>
        <v>0</v>
      </c>
      <c r="O299" s="135">
        <f>IF('Datos de Indicador'!O300="No Dato",1,IF('Imputacion de Datos Indicador'!O300&lt;&gt;"",1,0))</f>
        <v>0</v>
      </c>
      <c r="P299" s="135">
        <f>IF('Datos de Indicador'!P300="No Dato",1,IF('Imputacion de Datos Indicador'!P300&lt;&gt;"",1,0))</f>
        <v>0</v>
      </c>
      <c r="Q299" s="135">
        <f>IF('Datos de Indicador'!Q300="No Dato",1,IF('Imputacion de Datos Indicador'!Q300&lt;&gt;"",1,0))</f>
        <v>0</v>
      </c>
      <c r="R299" s="135">
        <f>IF('Datos de Indicador'!R300="No Dato",1,IF('Imputacion de Datos Indicador'!R300&lt;&gt;"",1,0))</f>
        <v>0</v>
      </c>
      <c r="S299" s="135">
        <f>IF('Datos de Indicador'!S300="No Dato",1,IF('Imputacion de Datos Indicador'!S300&lt;&gt;"",1,0))</f>
        <v>0</v>
      </c>
      <c r="T299" s="135">
        <f>IF('Datos de Indicador'!T300="No Dato",1,IF('Imputacion de Datos Indicador'!T300&lt;&gt;"",1,0))</f>
        <v>0</v>
      </c>
      <c r="U299" s="135">
        <f>IF('Datos de Indicador'!U300="No Dato",1,IF('Imputacion de Datos Indicador'!U300&lt;&gt;"",1,0))</f>
        <v>0</v>
      </c>
      <c r="V299" s="135">
        <f>IF('Datos de Indicador'!V300="No Dato",1,IF('Imputacion de Datos Indicador'!V300&lt;&gt;"",1,0))</f>
        <v>0</v>
      </c>
      <c r="W299" s="135">
        <f>IF('Datos de Indicador'!W300="No Dato",1,IF('Imputacion de Datos Indicador'!W300&lt;&gt;"",1,0))</f>
        <v>0</v>
      </c>
      <c r="X299" s="135">
        <f>IF('Datos de Indicador'!X300="No Dato",1,IF('Imputacion de Datos Indicador'!X300&lt;&gt;"",1,0))</f>
        <v>0</v>
      </c>
      <c r="Y299" s="135">
        <f>IF('Datos de Indicador'!Y300="No Dato",1,IF('Imputacion de Datos Indicador'!Y300&lt;&gt;"",1,0))</f>
        <v>0</v>
      </c>
      <c r="Z299" s="135">
        <f>IF('Datos de Indicador'!Z300="No Dato",1,IF('Imputacion de Datos Indicador'!Z300&lt;&gt;"",1,0))</f>
        <v>0</v>
      </c>
      <c r="AA299" s="135">
        <f>IF('Datos de Indicador'!AA300="No Dato",1,IF('Imputacion de Datos Indicador'!AA300&lt;&gt;"",1,0))</f>
        <v>0</v>
      </c>
      <c r="AB299" s="135">
        <f>IF('Datos de Indicador'!AB300="No Dato",1,IF('Imputacion de Datos Indicador'!AB300&lt;&gt;"",1,0))</f>
        <v>0</v>
      </c>
      <c r="AC299" s="135">
        <f>IF('Datos de Indicador'!AC300="No Dato",1,IF('Imputacion de Datos Indicador'!AC300&lt;&gt;"",1,0))</f>
        <v>0</v>
      </c>
      <c r="AD299" s="135">
        <f>IF('Datos de Indicador'!AD300="No Dato",1,IF('Imputacion de Datos Indicador'!AD300&lt;&gt;"",1,0))</f>
        <v>0</v>
      </c>
      <c r="AE299" s="135">
        <f>IF('Datos de Indicador'!AE300="No Dato",1,IF('Imputacion de Datos Indicador'!AE300&lt;&gt;"",1,0))</f>
        <v>0</v>
      </c>
      <c r="AF299" s="135">
        <f>IF('Datos de Indicador'!AF300="No Dato",1,IF('Imputacion de Datos Indicador'!AF300&lt;&gt;"",1,0))</f>
        <v>0</v>
      </c>
      <c r="AG299" s="135">
        <f>IF('Datos de Indicador'!AG300="No Dato",1,IF('Imputacion de Datos Indicador'!AG300&lt;&gt;"",1,0))</f>
        <v>0</v>
      </c>
      <c r="AH299" s="135">
        <f>IF('Datos de Indicador'!AH300="No Dato",1,IF('Imputacion de Datos Indicador'!AH300&lt;&gt;"",1,0))</f>
        <v>0</v>
      </c>
      <c r="AI299" s="135">
        <f>IF('Datos de Indicador'!AI300="No Dato",1,IF('Imputacion de Datos Indicador'!AI300&lt;&gt;"",1,0))</f>
        <v>0</v>
      </c>
      <c r="AJ299" s="135">
        <f>IF('Datos de Indicador'!AJ300="No Dato",1,IF('Imputacion de Datos Indicador'!AJ300&lt;&gt;"",1,0))</f>
        <v>0</v>
      </c>
      <c r="AK299" s="135">
        <f>IF('Datos de Indicador'!AK300="No Dato",1,IF('Imputacion de Datos Indicador'!AK300&lt;&gt;"",1,0))</f>
        <v>0</v>
      </c>
      <c r="AL299" s="135">
        <f>IF('Datos de Indicador'!AL300="No Dato",1,IF('Imputacion de Datos Indicador'!AL300&lt;&gt;"",1,0))</f>
        <v>0</v>
      </c>
      <c r="AM299" s="204">
        <f t="shared" si="8"/>
        <v>0</v>
      </c>
      <c r="AN299" s="44">
        <f t="shared" si="9"/>
        <v>0</v>
      </c>
    </row>
    <row r="300" spans="1:40" x14ac:dyDescent="0.25">
      <c r="A300" s="143" t="s">
        <v>397</v>
      </c>
      <c r="B300" s="139" t="s">
        <v>404</v>
      </c>
      <c r="C300" s="140">
        <v>1809</v>
      </c>
      <c r="D300" s="135">
        <f>IF('Datos de Indicador'!D301="No Dato",1,IF('Imputacion de Datos Indicador'!D301&lt;&gt;"",1,0))</f>
        <v>0</v>
      </c>
      <c r="E300" s="135">
        <f>IF('Datos de Indicador'!E301="No Dato",1,IF('Imputacion de Datos Indicador'!E301&lt;&gt;"",1,0))</f>
        <v>0</v>
      </c>
      <c r="F300" s="135">
        <f>IF('Datos de Indicador'!F301="No Dato",1,IF('Imputacion de Datos Indicador'!F301&lt;&gt;"",1,0))</f>
        <v>0</v>
      </c>
      <c r="G300" s="135">
        <f>IF('Datos de Indicador'!G301="No Dato",1,IF('Imputacion de Datos Indicador'!G301&lt;&gt;"",1,0))</f>
        <v>0</v>
      </c>
      <c r="H300" s="135">
        <f>IF('Datos de Indicador'!H301="No Dato",1,IF('Imputacion de Datos Indicador'!H301&lt;&gt;"",1,0))</f>
        <v>0</v>
      </c>
      <c r="I300" s="135">
        <f>IF('Datos de Indicador'!I301="No Dato",1,IF('Imputacion de Datos Indicador'!I301&lt;&gt;"",1,0))</f>
        <v>0</v>
      </c>
      <c r="J300" s="135">
        <f>IF('Datos de Indicador'!J301="No Dato",1,IF('Imputacion de Datos Indicador'!J301&lt;&gt;"",1,0))</f>
        <v>0</v>
      </c>
      <c r="K300" s="135">
        <f>IF('Datos de Indicador'!K301="No Dato",1,IF('Imputacion de Datos Indicador'!K301&lt;&gt;"",1,0))</f>
        <v>0</v>
      </c>
      <c r="L300" s="135">
        <f>IF('Datos de Indicador'!L301="No Dato",1,IF('Imputacion de Datos Indicador'!L301&lt;&gt;"",1,0))</f>
        <v>0</v>
      </c>
      <c r="M300" s="135">
        <f>IF('Datos de Indicador'!M301="No Dato",1,IF('Imputacion de Datos Indicador'!M301&lt;&gt;"",1,0))</f>
        <v>0</v>
      </c>
      <c r="N300" s="135">
        <f>IF('Datos de Indicador'!N301="No Dato",1,IF('Imputacion de Datos Indicador'!N301&lt;&gt;"",1,0))</f>
        <v>0</v>
      </c>
      <c r="O300" s="135">
        <f>IF('Datos de Indicador'!O301="No Dato",1,IF('Imputacion de Datos Indicador'!O301&lt;&gt;"",1,0))</f>
        <v>0</v>
      </c>
      <c r="P300" s="135">
        <f>IF('Datos de Indicador'!P301="No Dato",1,IF('Imputacion de Datos Indicador'!P301&lt;&gt;"",1,0))</f>
        <v>0</v>
      </c>
      <c r="Q300" s="135">
        <f>IF('Datos de Indicador'!Q301="No Dato",1,IF('Imputacion de Datos Indicador'!Q301&lt;&gt;"",1,0))</f>
        <v>0</v>
      </c>
      <c r="R300" s="135">
        <f>IF('Datos de Indicador'!R301="No Dato",1,IF('Imputacion de Datos Indicador'!R301&lt;&gt;"",1,0))</f>
        <v>0</v>
      </c>
      <c r="S300" s="135">
        <f>IF('Datos de Indicador'!S301="No Dato",1,IF('Imputacion de Datos Indicador'!S301&lt;&gt;"",1,0))</f>
        <v>0</v>
      </c>
      <c r="T300" s="135">
        <f>IF('Datos de Indicador'!T301="No Dato",1,IF('Imputacion de Datos Indicador'!T301&lt;&gt;"",1,0))</f>
        <v>0</v>
      </c>
      <c r="U300" s="135">
        <f>IF('Datos de Indicador'!U301="No Dato",1,IF('Imputacion de Datos Indicador'!U301&lt;&gt;"",1,0))</f>
        <v>0</v>
      </c>
      <c r="V300" s="135">
        <f>IF('Datos de Indicador'!V301="No Dato",1,IF('Imputacion de Datos Indicador'!V301&lt;&gt;"",1,0))</f>
        <v>0</v>
      </c>
      <c r="W300" s="135">
        <f>IF('Datos de Indicador'!W301="No Dato",1,IF('Imputacion de Datos Indicador'!W301&lt;&gt;"",1,0))</f>
        <v>0</v>
      </c>
      <c r="X300" s="135">
        <f>IF('Datos de Indicador'!X301="No Dato",1,IF('Imputacion de Datos Indicador'!X301&lt;&gt;"",1,0))</f>
        <v>0</v>
      </c>
      <c r="Y300" s="135">
        <f>IF('Datos de Indicador'!Y301="No Dato",1,IF('Imputacion de Datos Indicador'!Y301&lt;&gt;"",1,0))</f>
        <v>0</v>
      </c>
      <c r="Z300" s="135">
        <f>IF('Datos de Indicador'!Z301="No Dato",1,IF('Imputacion de Datos Indicador'!Z301&lt;&gt;"",1,0))</f>
        <v>0</v>
      </c>
      <c r="AA300" s="135">
        <f>IF('Datos de Indicador'!AA301="No Dato",1,IF('Imputacion de Datos Indicador'!AA301&lt;&gt;"",1,0))</f>
        <v>0</v>
      </c>
      <c r="AB300" s="135">
        <f>IF('Datos de Indicador'!AB301="No Dato",1,IF('Imputacion de Datos Indicador'!AB301&lt;&gt;"",1,0))</f>
        <v>0</v>
      </c>
      <c r="AC300" s="135">
        <f>IF('Datos de Indicador'!AC301="No Dato",1,IF('Imputacion de Datos Indicador'!AC301&lt;&gt;"",1,0))</f>
        <v>0</v>
      </c>
      <c r="AD300" s="135">
        <f>IF('Datos de Indicador'!AD301="No Dato",1,IF('Imputacion de Datos Indicador'!AD301&lt;&gt;"",1,0))</f>
        <v>0</v>
      </c>
      <c r="AE300" s="135">
        <f>IF('Datos de Indicador'!AE301="No Dato",1,IF('Imputacion de Datos Indicador'!AE301&lt;&gt;"",1,0))</f>
        <v>0</v>
      </c>
      <c r="AF300" s="135">
        <f>IF('Datos de Indicador'!AF301="No Dato",1,IF('Imputacion de Datos Indicador'!AF301&lt;&gt;"",1,0))</f>
        <v>0</v>
      </c>
      <c r="AG300" s="135">
        <f>IF('Datos de Indicador'!AG301="No Dato",1,IF('Imputacion de Datos Indicador'!AG301&lt;&gt;"",1,0))</f>
        <v>0</v>
      </c>
      <c r="AH300" s="135">
        <f>IF('Datos de Indicador'!AH301="No Dato",1,IF('Imputacion de Datos Indicador'!AH301&lt;&gt;"",1,0))</f>
        <v>0</v>
      </c>
      <c r="AI300" s="135">
        <f>IF('Datos de Indicador'!AI301="No Dato",1,IF('Imputacion de Datos Indicador'!AI301&lt;&gt;"",1,0))</f>
        <v>0</v>
      </c>
      <c r="AJ300" s="135">
        <f>IF('Datos de Indicador'!AJ301="No Dato",1,IF('Imputacion de Datos Indicador'!AJ301&lt;&gt;"",1,0))</f>
        <v>0</v>
      </c>
      <c r="AK300" s="135">
        <f>IF('Datos de Indicador'!AK301="No Dato",1,IF('Imputacion de Datos Indicador'!AK301&lt;&gt;"",1,0))</f>
        <v>0</v>
      </c>
      <c r="AL300" s="135">
        <f>IF('Datos de Indicador'!AL301="No Dato",1,IF('Imputacion de Datos Indicador'!AL301&lt;&gt;"",1,0))</f>
        <v>0</v>
      </c>
      <c r="AM300" s="204">
        <f t="shared" si="8"/>
        <v>0</v>
      </c>
      <c r="AN300" s="44">
        <f t="shared" si="9"/>
        <v>0</v>
      </c>
    </row>
    <row r="301" spans="1:40" x14ac:dyDescent="0.25">
      <c r="A301" s="143" t="s">
        <v>397</v>
      </c>
      <c r="B301" s="139" t="s">
        <v>405</v>
      </c>
      <c r="C301" s="140">
        <v>1810</v>
      </c>
      <c r="D301" s="135">
        <f>IF('Datos de Indicador'!D302="No Dato",1,IF('Imputacion de Datos Indicador'!D302&lt;&gt;"",1,0))</f>
        <v>0</v>
      </c>
      <c r="E301" s="135">
        <f>IF('Datos de Indicador'!E302="No Dato",1,IF('Imputacion de Datos Indicador'!E302&lt;&gt;"",1,0))</f>
        <v>0</v>
      </c>
      <c r="F301" s="135">
        <f>IF('Datos de Indicador'!F302="No Dato",1,IF('Imputacion de Datos Indicador'!F302&lt;&gt;"",1,0))</f>
        <v>0</v>
      </c>
      <c r="G301" s="135">
        <f>IF('Datos de Indicador'!G302="No Dato",1,IF('Imputacion de Datos Indicador'!G302&lt;&gt;"",1,0))</f>
        <v>0</v>
      </c>
      <c r="H301" s="135">
        <f>IF('Datos de Indicador'!H302="No Dato",1,IF('Imputacion de Datos Indicador'!H302&lt;&gt;"",1,0))</f>
        <v>0</v>
      </c>
      <c r="I301" s="135">
        <f>IF('Datos de Indicador'!I302="No Dato",1,IF('Imputacion de Datos Indicador'!I302&lt;&gt;"",1,0))</f>
        <v>0</v>
      </c>
      <c r="J301" s="135">
        <f>IF('Datos de Indicador'!J302="No Dato",1,IF('Imputacion de Datos Indicador'!J302&lt;&gt;"",1,0))</f>
        <v>0</v>
      </c>
      <c r="K301" s="135">
        <f>IF('Datos de Indicador'!K302="No Dato",1,IF('Imputacion de Datos Indicador'!K302&lt;&gt;"",1,0))</f>
        <v>0</v>
      </c>
      <c r="L301" s="135">
        <f>IF('Datos de Indicador'!L302="No Dato",1,IF('Imputacion de Datos Indicador'!L302&lt;&gt;"",1,0))</f>
        <v>0</v>
      </c>
      <c r="M301" s="135">
        <f>IF('Datos de Indicador'!M302="No Dato",1,IF('Imputacion de Datos Indicador'!M302&lt;&gt;"",1,0))</f>
        <v>0</v>
      </c>
      <c r="N301" s="135">
        <f>IF('Datos de Indicador'!N302="No Dato",1,IF('Imputacion de Datos Indicador'!N302&lt;&gt;"",1,0))</f>
        <v>0</v>
      </c>
      <c r="O301" s="135">
        <f>IF('Datos de Indicador'!O302="No Dato",1,IF('Imputacion de Datos Indicador'!O302&lt;&gt;"",1,0))</f>
        <v>0</v>
      </c>
      <c r="P301" s="135">
        <f>IF('Datos de Indicador'!P302="No Dato",1,IF('Imputacion de Datos Indicador'!P302&lt;&gt;"",1,0))</f>
        <v>0</v>
      </c>
      <c r="Q301" s="135">
        <f>IF('Datos de Indicador'!Q302="No Dato",1,IF('Imputacion de Datos Indicador'!Q302&lt;&gt;"",1,0))</f>
        <v>0</v>
      </c>
      <c r="R301" s="135">
        <f>IF('Datos de Indicador'!R302="No Dato",1,IF('Imputacion de Datos Indicador'!R302&lt;&gt;"",1,0))</f>
        <v>0</v>
      </c>
      <c r="S301" s="135">
        <f>IF('Datos de Indicador'!S302="No Dato",1,IF('Imputacion de Datos Indicador'!S302&lt;&gt;"",1,0))</f>
        <v>0</v>
      </c>
      <c r="T301" s="135">
        <f>IF('Datos de Indicador'!T302="No Dato",1,IF('Imputacion de Datos Indicador'!T302&lt;&gt;"",1,0))</f>
        <v>0</v>
      </c>
      <c r="U301" s="135">
        <f>IF('Datos de Indicador'!U302="No Dato",1,IF('Imputacion de Datos Indicador'!U302&lt;&gt;"",1,0))</f>
        <v>0</v>
      </c>
      <c r="V301" s="135">
        <f>IF('Datos de Indicador'!V302="No Dato",1,IF('Imputacion de Datos Indicador'!V302&lt;&gt;"",1,0))</f>
        <v>0</v>
      </c>
      <c r="W301" s="135">
        <f>IF('Datos de Indicador'!W302="No Dato",1,IF('Imputacion de Datos Indicador'!W302&lt;&gt;"",1,0))</f>
        <v>0</v>
      </c>
      <c r="X301" s="135">
        <f>IF('Datos de Indicador'!X302="No Dato",1,IF('Imputacion de Datos Indicador'!X302&lt;&gt;"",1,0))</f>
        <v>0</v>
      </c>
      <c r="Y301" s="135">
        <f>IF('Datos de Indicador'!Y302="No Dato",1,IF('Imputacion de Datos Indicador'!Y302&lt;&gt;"",1,0))</f>
        <v>0</v>
      </c>
      <c r="Z301" s="135">
        <f>IF('Datos de Indicador'!Z302="No Dato",1,IF('Imputacion de Datos Indicador'!Z302&lt;&gt;"",1,0))</f>
        <v>0</v>
      </c>
      <c r="AA301" s="135">
        <f>IF('Datos de Indicador'!AA302="No Dato",1,IF('Imputacion de Datos Indicador'!AA302&lt;&gt;"",1,0))</f>
        <v>0</v>
      </c>
      <c r="AB301" s="135">
        <f>IF('Datos de Indicador'!AB302="No Dato",1,IF('Imputacion de Datos Indicador'!AB302&lt;&gt;"",1,0))</f>
        <v>0</v>
      </c>
      <c r="AC301" s="135">
        <f>IF('Datos de Indicador'!AC302="No Dato",1,IF('Imputacion de Datos Indicador'!AC302&lt;&gt;"",1,0))</f>
        <v>0</v>
      </c>
      <c r="AD301" s="135">
        <f>IF('Datos de Indicador'!AD302="No Dato",1,IF('Imputacion de Datos Indicador'!AD302&lt;&gt;"",1,0))</f>
        <v>0</v>
      </c>
      <c r="AE301" s="135">
        <f>IF('Datos de Indicador'!AE302="No Dato",1,IF('Imputacion de Datos Indicador'!AE302&lt;&gt;"",1,0))</f>
        <v>0</v>
      </c>
      <c r="AF301" s="135">
        <f>IF('Datos de Indicador'!AF302="No Dato",1,IF('Imputacion de Datos Indicador'!AF302&lt;&gt;"",1,0))</f>
        <v>0</v>
      </c>
      <c r="AG301" s="135">
        <f>IF('Datos de Indicador'!AG302="No Dato",1,IF('Imputacion de Datos Indicador'!AG302&lt;&gt;"",1,0))</f>
        <v>0</v>
      </c>
      <c r="AH301" s="135">
        <f>IF('Datos de Indicador'!AH302="No Dato",1,IF('Imputacion de Datos Indicador'!AH302&lt;&gt;"",1,0))</f>
        <v>0</v>
      </c>
      <c r="AI301" s="135">
        <f>IF('Datos de Indicador'!AI302="No Dato",1,IF('Imputacion de Datos Indicador'!AI302&lt;&gt;"",1,0))</f>
        <v>0</v>
      </c>
      <c r="AJ301" s="135">
        <f>IF('Datos de Indicador'!AJ302="No Dato",1,IF('Imputacion de Datos Indicador'!AJ302&lt;&gt;"",1,0))</f>
        <v>0</v>
      </c>
      <c r="AK301" s="135">
        <f>IF('Datos de Indicador'!AK302="No Dato",1,IF('Imputacion de Datos Indicador'!AK302&lt;&gt;"",1,0))</f>
        <v>0</v>
      </c>
      <c r="AL301" s="135">
        <f>IF('Datos de Indicador'!AL302="No Dato",1,IF('Imputacion de Datos Indicador'!AL302&lt;&gt;"",1,0))</f>
        <v>0</v>
      </c>
      <c r="AM301" s="204">
        <f t="shared" si="8"/>
        <v>0</v>
      </c>
      <c r="AN301" s="44">
        <f t="shared" si="9"/>
        <v>0</v>
      </c>
    </row>
    <row r="302" spans="1:40" x14ac:dyDescent="0.25">
      <c r="A302" s="143" t="s">
        <v>397</v>
      </c>
      <c r="B302" s="139" t="s">
        <v>406</v>
      </c>
      <c r="C302" s="140">
        <v>1811</v>
      </c>
      <c r="D302" s="135">
        <f>IF('Datos de Indicador'!D303="No Dato",1,IF('Imputacion de Datos Indicador'!D303&lt;&gt;"",1,0))</f>
        <v>0</v>
      </c>
      <c r="E302" s="135">
        <f>IF('Datos de Indicador'!E303="No Dato",1,IF('Imputacion de Datos Indicador'!E303&lt;&gt;"",1,0))</f>
        <v>0</v>
      </c>
      <c r="F302" s="135">
        <f>IF('Datos de Indicador'!F303="No Dato",1,IF('Imputacion de Datos Indicador'!F303&lt;&gt;"",1,0))</f>
        <v>0</v>
      </c>
      <c r="G302" s="135">
        <f>IF('Datos de Indicador'!G303="No Dato",1,IF('Imputacion de Datos Indicador'!G303&lt;&gt;"",1,0))</f>
        <v>0</v>
      </c>
      <c r="H302" s="135">
        <f>IF('Datos de Indicador'!H303="No Dato",1,IF('Imputacion de Datos Indicador'!H303&lt;&gt;"",1,0))</f>
        <v>0</v>
      </c>
      <c r="I302" s="135">
        <f>IF('Datos de Indicador'!I303="No Dato",1,IF('Imputacion de Datos Indicador'!I303&lt;&gt;"",1,0))</f>
        <v>0</v>
      </c>
      <c r="J302" s="135">
        <f>IF('Datos de Indicador'!J303="No Dato",1,IF('Imputacion de Datos Indicador'!J303&lt;&gt;"",1,0))</f>
        <v>0</v>
      </c>
      <c r="K302" s="135">
        <f>IF('Datos de Indicador'!K303="No Dato",1,IF('Imputacion de Datos Indicador'!K303&lt;&gt;"",1,0))</f>
        <v>0</v>
      </c>
      <c r="L302" s="135">
        <f>IF('Datos de Indicador'!L303="No Dato",1,IF('Imputacion de Datos Indicador'!L303&lt;&gt;"",1,0))</f>
        <v>0</v>
      </c>
      <c r="M302" s="135">
        <f>IF('Datos de Indicador'!M303="No Dato",1,IF('Imputacion de Datos Indicador'!M303&lt;&gt;"",1,0))</f>
        <v>0</v>
      </c>
      <c r="N302" s="135">
        <f>IF('Datos de Indicador'!N303="No Dato",1,IF('Imputacion de Datos Indicador'!N303&lt;&gt;"",1,0))</f>
        <v>0</v>
      </c>
      <c r="O302" s="135">
        <f>IF('Datos de Indicador'!O303="No Dato",1,IF('Imputacion de Datos Indicador'!O303&lt;&gt;"",1,0))</f>
        <v>0</v>
      </c>
      <c r="P302" s="135">
        <f>IF('Datos de Indicador'!P303="No Dato",1,IF('Imputacion de Datos Indicador'!P303&lt;&gt;"",1,0))</f>
        <v>0</v>
      </c>
      <c r="Q302" s="135">
        <f>IF('Datos de Indicador'!Q303="No Dato",1,IF('Imputacion de Datos Indicador'!Q303&lt;&gt;"",1,0))</f>
        <v>0</v>
      </c>
      <c r="R302" s="135">
        <f>IF('Datos de Indicador'!R303="No Dato",1,IF('Imputacion de Datos Indicador'!R303&lt;&gt;"",1,0))</f>
        <v>0</v>
      </c>
      <c r="S302" s="135">
        <f>IF('Datos de Indicador'!S303="No Dato",1,IF('Imputacion de Datos Indicador'!S303&lt;&gt;"",1,0))</f>
        <v>0</v>
      </c>
      <c r="T302" s="135">
        <f>IF('Datos de Indicador'!T303="No Dato",1,IF('Imputacion de Datos Indicador'!T303&lt;&gt;"",1,0))</f>
        <v>0</v>
      </c>
      <c r="U302" s="135">
        <f>IF('Datos de Indicador'!U303="No Dato",1,IF('Imputacion de Datos Indicador'!U303&lt;&gt;"",1,0))</f>
        <v>0</v>
      </c>
      <c r="V302" s="135">
        <f>IF('Datos de Indicador'!V303="No Dato",1,IF('Imputacion de Datos Indicador'!V303&lt;&gt;"",1,0))</f>
        <v>0</v>
      </c>
      <c r="W302" s="135">
        <f>IF('Datos de Indicador'!W303="No Dato",1,IF('Imputacion de Datos Indicador'!W303&lt;&gt;"",1,0))</f>
        <v>0</v>
      </c>
      <c r="X302" s="135">
        <f>IF('Datos de Indicador'!X303="No Dato",1,IF('Imputacion de Datos Indicador'!X303&lt;&gt;"",1,0))</f>
        <v>0</v>
      </c>
      <c r="Y302" s="135">
        <f>IF('Datos de Indicador'!Y303="No Dato",1,IF('Imputacion de Datos Indicador'!Y303&lt;&gt;"",1,0))</f>
        <v>0</v>
      </c>
      <c r="Z302" s="135">
        <f>IF('Datos de Indicador'!Z303="No Dato",1,IF('Imputacion de Datos Indicador'!Z303&lt;&gt;"",1,0))</f>
        <v>0</v>
      </c>
      <c r="AA302" s="135">
        <f>IF('Datos de Indicador'!AA303="No Dato",1,IF('Imputacion de Datos Indicador'!AA303&lt;&gt;"",1,0))</f>
        <v>0</v>
      </c>
      <c r="AB302" s="135">
        <f>IF('Datos de Indicador'!AB303="No Dato",1,IF('Imputacion de Datos Indicador'!AB303&lt;&gt;"",1,0))</f>
        <v>0</v>
      </c>
      <c r="AC302" s="135">
        <f>IF('Datos de Indicador'!AC303="No Dato",1,IF('Imputacion de Datos Indicador'!AC303&lt;&gt;"",1,0))</f>
        <v>0</v>
      </c>
      <c r="AD302" s="135">
        <f>IF('Datos de Indicador'!AD303="No Dato",1,IF('Imputacion de Datos Indicador'!AD303&lt;&gt;"",1,0))</f>
        <v>0</v>
      </c>
      <c r="AE302" s="135">
        <f>IF('Datos de Indicador'!AE303="No Dato",1,IF('Imputacion de Datos Indicador'!AE303&lt;&gt;"",1,0))</f>
        <v>0</v>
      </c>
      <c r="AF302" s="135">
        <f>IF('Datos de Indicador'!AF303="No Dato",1,IF('Imputacion de Datos Indicador'!AF303&lt;&gt;"",1,0))</f>
        <v>0</v>
      </c>
      <c r="AG302" s="135">
        <f>IF('Datos de Indicador'!AG303="No Dato",1,IF('Imputacion de Datos Indicador'!AG303&lt;&gt;"",1,0))</f>
        <v>0</v>
      </c>
      <c r="AH302" s="135">
        <f>IF('Datos de Indicador'!AH303="No Dato",1,IF('Imputacion de Datos Indicador'!AH303&lt;&gt;"",1,0))</f>
        <v>0</v>
      </c>
      <c r="AI302" s="135">
        <f>IF('Datos de Indicador'!AI303="No Dato",1,IF('Imputacion de Datos Indicador'!AI303&lt;&gt;"",1,0))</f>
        <v>0</v>
      </c>
      <c r="AJ302" s="135">
        <f>IF('Datos de Indicador'!AJ303="No Dato",1,IF('Imputacion de Datos Indicador'!AJ303&lt;&gt;"",1,0))</f>
        <v>0</v>
      </c>
      <c r="AK302" s="135">
        <f>IF('Datos de Indicador'!AK303="No Dato",1,IF('Imputacion de Datos Indicador'!AK303&lt;&gt;"",1,0))</f>
        <v>0</v>
      </c>
      <c r="AL302" s="135">
        <f>IF('Datos de Indicador'!AL303="No Dato",1,IF('Imputacion de Datos Indicador'!AL303&lt;&gt;"",1,0))</f>
        <v>0</v>
      </c>
      <c r="AM302" s="204">
        <f t="shared" si="8"/>
        <v>0</v>
      </c>
      <c r="AN302" s="44">
        <f t="shared" si="9"/>
        <v>0</v>
      </c>
    </row>
    <row r="303" spans="1:40" x14ac:dyDescent="0.2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206"/>
      <c r="AN303" s="207"/>
    </row>
    <row r="304" spans="1:40" x14ac:dyDescent="0.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row>
    <row r="305" spans="4:38" x14ac:dyDescent="0.25">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row>
    <row r="306" spans="4:38" x14ac:dyDescent="0.25">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row>
    <row r="307" spans="4:38" x14ac:dyDescent="0.25">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row>
  </sheetData>
  <mergeCells count="1">
    <mergeCell ref="A1:AL1"/>
  </mergeCells>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306"/>
  <sheetViews>
    <sheetView showGridLines="0" zoomScale="60" zoomScaleNormal="60" workbookViewId="0">
      <pane xSplit="3" ySplit="3" topLeftCell="D4" activePane="bottomRight" state="frozen"/>
      <selection activeCell="A3" sqref="A3"/>
      <selection pane="topRight" activeCell="A3" sqref="A3"/>
      <selection pane="bottomLeft" activeCell="A3" sqref="A3"/>
      <selection pane="bottomRight" activeCell="U2" sqref="U2"/>
    </sheetView>
  </sheetViews>
  <sheetFormatPr baseColWidth="10" defaultColWidth="9.140625" defaultRowHeight="15" x14ac:dyDescent="0.25"/>
  <cols>
    <col min="1" max="1" width="18" style="3" customWidth="1"/>
    <col min="2" max="2" width="23" style="3" customWidth="1"/>
    <col min="3" max="3" width="9.85546875" style="3" customWidth="1"/>
    <col min="4" max="38" width="11.42578125" style="37" customWidth="1"/>
    <col min="39" max="43" width="10" style="37" customWidth="1"/>
    <col min="44" max="16384" width="9.140625" style="3"/>
  </cols>
  <sheetData>
    <row r="1" spans="1:43" x14ac:dyDescent="0.25">
      <c r="A1" s="510"/>
      <c r="B1" s="510"/>
      <c r="C1" s="510"/>
      <c r="D1" s="510"/>
      <c r="E1" s="510"/>
      <c r="F1" s="510"/>
      <c r="G1" s="510"/>
      <c r="H1" s="510"/>
      <c r="I1" s="510"/>
      <c r="J1" s="510"/>
      <c r="K1" s="510"/>
      <c r="L1" s="510"/>
      <c r="M1" s="510"/>
      <c r="N1" s="510"/>
      <c r="O1" s="510"/>
      <c r="P1" s="510"/>
      <c r="Q1" s="510"/>
      <c r="R1" s="510"/>
      <c r="S1" s="510"/>
      <c r="T1" s="510"/>
      <c r="U1" s="510"/>
      <c r="V1" s="510"/>
      <c r="W1" s="510"/>
      <c r="X1" s="510"/>
      <c r="Y1" s="510"/>
      <c r="Z1" s="510"/>
      <c r="AA1" s="510"/>
      <c r="AB1" s="510"/>
      <c r="AC1" s="510"/>
      <c r="AD1" s="510"/>
      <c r="AE1" s="510"/>
      <c r="AF1" s="510"/>
      <c r="AG1" s="510"/>
      <c r="AH1" s="510"/>
      <c r="AI1" s="510"/>
      <c r="AJ1" s="510"/>
      <c r="AK1" s="510"/>
      <c r="AL1" s="510"/>
      <c r="AM1" s="199"/>
      <c r="AN1" s="199"/>
      <c r="AO1" s="199"/>
      <c r="AP1" s="199"/>
      <c r="AQ1" s="199"/>
    </row>
    <row r="2" spans="1:43" s="14" customFormat="1" ht="121.5" customHeight="1" x14ac:dyDescent="0.2">
      <c r="A2" s="117" t="s">
        <v>42</v>
      </c>
      <c r="B2" s="56" t="s">
        <v>41</v>
      </c>
      <c r="C2" s="57" t="s">
        <v>419</v>
      </c>
      <c r="D2" s="132" t="s">
        <v>129</v>
      </c>
      <c r="E2" s="132" t="s">
        <v>130</v>
      </c>
      <c r="F2" s="132" t="s">
        <v>131</v>
      </c>
      <c r="G2" s="132" t="s">
        <v>132</v>
      </c>
      <c r="H2" s="132" t="s">
        <v>133</v>
      </c>
      <c r="I2" s="132" t="s">
        <v>424</v>
      </c>
      <c r="J2" s="132" t="s">
        <v>100</v>
      </c>
      <c r="K2" s="132" t="s">
        <v>470</v>
      </c>
      <c r="L2" s="132" t="s">
        <v>1042</v>
      </c>
      <c r="M2" s="132" t="s">
        <v>137</v>
      </c>
      <c r="N2" s="132" t="s">
        <v>138</v>
      </c>
      <c r="O2" s="132" t="s">
        <v>472</v>
      </c>
      <c r="P2" s="132" t="s">
        <v>139</v>
      </c>
      <c r="Q2" s="132" t="s">
        <v>140</v>
      </c>
      <c r="R2" s="132" t="s">
        <v>417</v>
      </c>
      <c r="S2" s="132" t="s">
        <v>473</v>
      </c>
      <c r="T2" s="132" t="s">
        <v>475</v>
      </c>
      <c r="U2" s="132" t="s">
        <v>1051</v>
      </c>
      <c r="V2" s="132" t="s">
        <v>143</v>
      </c>
      <c r="W2" s="132" t="s">
        <v>144</v>
      </c>
      <c r="X2" s="132" t="s">
        <v>142</v>
      </c>
      <c r="Y2" s="132" t="s">
        <v>161</v>
      </c>
      <c r="Z2" s="132" t="s">
        <v>476</v>
      </c>
      <c r="AA2" s="132" t="s">
        <v>117</v>
      </c>
      <c r="AB2" s="132" t="s">
        <v>148</v>
      </c>
      <c r="AC2" s="132" t="s">
        <v>477</v>
      </c>
      <c r="AD2" s="132" t="s">
        <v>149</v>
      </c>
      <c r="AE2" s="132" t="s">
        <v>150</v>
      </c>
      <c r="AF2" s="132" t="s">
        <v>151</v>
      </c>
      <c r="AG2" s="132" t="s">
        <v>152</v>
      </c>
      <c r="AH2" s="132" t="s">
        <v>411</v>
      </c>
      <c r="AI2" s="132" t="s">
        <v>415</v>
      </c>
      <c r="AJ2" s="132" t="s">
        <v>416</v>
      </c>
      <c r="AK2" s="132" t="s">
        <v>414</v>
      </c>
      <c r="AL2" s="132" t="s">
        <v>153</v>
      </c>
      <c r="AM2" s="200"/>
      <c r="AN2" s="201"/>
      <c r="AO2" s="201"/>
      <c r="AP2" s="201"/>
      <c r="AQ2" s="201"/>
    </row>
    <row r="3" spans="1:43" ht="15.75" x14ac:dyDescent="0.25">
      <c r="A3" s="117"/>
      <c r="B3" s="56"/>
      <c r="C3" s="57"/>
      <c r="D3" s="118">
        <v>1</v>
      </c>
      <c r="E3" s="118">
        <v>2</v>
      </c>
      <c r="F3" s="118">
        <v>3</v>
      </c>
      <c r="G3" s="118">
        <v>4</v>
      </c>
      <c r="H3" s="118">
        <v>5</v>
      </c>
      <c r="I3" s="118">
        <v>6</v>
      </c>
      <c r="J3" s="118">
        <v>7</v>
      </c>
      <c r="K3" s="118">
        <v>8</v>
      </c>
      <c r="L3" s="118">
        <v>9</v>
      </c>
      <c r="M3" s="119">
        <v>1</v>
      </c>
      <c r="N3" s="119">
        <v>2</v>
      </c>
      <c r="O3" s="119">
        <v>3</v>
      </c>
      <c r="P3" s="119">
        <v>4</v>
      </c>
      <c r="Q3" s="119">
        <v>5</v>
      </c>
      <c r="R3" s="119">
        <v>6</v>
      </c>
      <c r="S3" s="119">
        <v>7</v>
      </c>
      <c r="T3" s="119">
        <v>8</v>
      </c>
      <c r="U3" s="119">
        <v>9</v>
      </c>
      <c r="V3" s="119">
        <v>10</v>
      </c>
      <c r="W3" s="119">
        <v>11</v>
      </c>
      <c r="X3" s="119">
        <v>12</v>
      </c>
      <c r="Y3" s="120">
        <v>1</v>
      </c>
      <c r="Z3" s="120">
        <v>2</v>
      </c>
      <c r="AA3" s="120">
        <v>3</v>
      </c>
      <c r="AB3" s="120">
        <v>4</v>
      </c>
      <c r="AC3" s="120">
        <v>5</v>
      </c>
      <c r="AD3" s="120">
        <v>6</v>
      </c>
      <c r="AE3" s="120">
        <v>7</v>
      </c>
      <c r="AF3" s="120">
        <v>8</v>
      </c>
      <c r="AG3" s="120">
        <v>9</v>
      </c>
      <c r="AH3" s="120">
        <v>10</v>
      </c>
      <c r="AI3" s="120">
        <v>11</v>
      </c>
      <c r="AJ3" s="120">
        <v>12</v>
      </c>
      <c r="AK3" s="120">
        <v>13</v>
      </c>
      <c r="AL3" s="120">
        <v>14</v>
      </c>
      <c r="AM3" s="199" t="s">
        <v>18</v>
      </c>
      <c r="AN3" s="199" t="s">
        <v>17</v>
      </c>
      <c r="AO3" s="199" t="s">
        <v>19</v>
      </c>
      <c r="AP3" s="202" t="s">
        <v>22</v>
      </c>
      <c r="AQ3" s="199" t="s">
        <v>23</v>
      </c>
    </row>
    <row r="4" spans="1:43" ht="21" customHeight="1" x14ac:dyDescent="0.25">
      <c r="A4" s="114"/>
      <c r="B4" s="26" t="s">
        <v>87</v>
      </c>
      <c r="C4" s="21"/>
      <c r="D4" s="168">
        <v>2012</v>
      </c>
      <c r="E4" s="168" t="s">
        <v>423</v>
      </c>
      <c r="F4" s="168" t="s">
        <v>541</v>
      </c>
      <c r="G4" s="168">
        <v>2012</v>
      </c>
      <c r="H4" s="203">
        <v>2012</v>
      </c>
      <c r="I4" s="85" t="s">
        <v>422</v>
      </c>
      <c r="J4" s="85">
        <v>2017</v>
      </c>
      <c r="K4" s="85">
        <v>2017</v>
      </c>
      <c r="L4" s="85">
        <v>2017</v>
      </c>
      <c r="M4" s="411">
        <v>2018</v>
      </c>
      <c r="N4" s="86">
        <v>2013</v>
      </c>
      <c r="O4" s="86">
        <v>2013</v>
      </c>
      <c r="P4" s="411">
        <v>2018</v>
      </c>
      <c r="Q4" s="86">
        <v>2013</v>
      </c>
      <c r="R4" s="86">
        <v>2013</v>
      </c>
      <c r="S4" s="86">
        <v>2013</v>
      </c>
      <c r="T4" s="86" t="s">
        <v>408</v>
      </c>
      <c r="U4" s="86">
        <v>2013</v>
      </c>
      <c r="V4" s="411">
        <v>2018</v>
      </c>
      <c r="W4" s="88">
        <v>2013</v>
      </c>
      <c r="X4" s="86">
        <v>2017</v>
      </c>
      <c r="Y4" s="89">
        <v>2012</v>
      </c>
      <c r="Z4" s="89">
        <v>2016</v>
      </c>
      <c r="AA4" s="89">
        <v>2015</v>
      </c>
      <c r="AB4" s="89">
        <v>2013</v>
      </c>
      <c r="AC4" s="89">
        <v>2013</v>
      </c>
      <c r="AD4" s="89">
        <v>2013</v>
      </c>
      <c r="AE4" s="89">
        <v>2013</v>
      </c>
      <c r="AF4" s="89">
        <v>2013</v>
      </c>
      <c r="AG4" s="89">
        <v>2013</v>
      </c>
      <c r="AH4" s="89">
        <v>2016</v>
      </c>
      <c r="AI4" s="89">
        <v>2016</v>
      </c>
      <c r="AJ4" s="89">
        <v>2016</v>
      </c>
      <c r="AK4" s="89">
        <v>2016</v>
      </c>
      <c r="AL4" s="89">
        <v>2013</v>
      </c>
      <c r="AM4" s="38"/>
      <c r="AN4" s="39"/>
      <c r="AO4" s="38"/>
      <c r="AP4" s="39"/>
      <c r="AQ4" s="40"/>
    </row>
    <row r="5" spans="1:43" ht="25.5" customHeight="1" x14ac:dyDescent="0.25">
      <c r="A5" s="138" t="s">
        <v>229</v>
      </c>
      <c r="B5" s="139" t="s">
        <v>171</v>
      </c>
      <c r="C5" s="140">
        <v>101</v>
      </c>
      <c r="D5" s="131">
        <f>$D$4-'Fecha de Indicador'!D5</f>
        <v>0</v>
      </c>
      <c r="E5" s="131">
        <f>IF($E$4='Fecha de Indicador'!E5, 0,"x")</f>
        <v>0</v>
      </c>
      <c r="F5" s="131">
        <f>IF($F$4='Fecha de Indicador'!F5, 0,"x")</f>
        <v>0</v>
      </c>
      <c r="G5" s="131">
        <f>IF($G$4='Fecha de Indicador'!G5, 0,"x")</f>
        <v>0</v>
      </c>
      <c r="H5" s="131">
        <f>IF($H$4='Fecha de Indicador'!H5, 0,"x")</f>
        <v>0</v>
      </c>
      <c r="I5" s="131">
        <f>IF($I$4='Fecha de Indicador'!I5, 0,"x")</f>
        <v>0</v>
      </c>
      <c r="J5" s="131">
        <f>$J$4-'Fecha de Indicador'!J5</f>
        <v>0</v>
      </c>
      <c r="K5" s="131">
        <f>$K$4-'Fecha de Indicador'!K5</f>
        <v>0</v>
      </c>
      <c r="L5" s="131">
        <f>$L$4-'Fecha de Indicador'!L5</f>
        <v>0</v>
      </c>
      <c r="M5" s="412">
        <f>$M$4-'Fecha de Indicador'!M5</f>
        <v>9</v>
      </c>
      <c r="N5" s="131">
        <f>$N$4-'Fecha de Indicador'!N5</f>
        <v>0</v>
      </c>
      <c r="O5" s="131">
        <f>$O$4-'Fecha de Indicador'!O5</f>
        <v>0</v>
      </c>
      <c r="P5" s="412">
        <f>$P$4-'Fecha de Indicador'!P5</f>
        <v>15</v>
      </c>
      <c r="Q5" s="131">
        <f>$Q$4-'Fecha de Indicador'!Q5</f>
        <v>0</v>
      </c>
      <c r="R5" s="131">
        <f>$R$4-'Fecha de Indicador'!R5</f>
        <v>0</v>
      </c>
      <c r="S5" s="131">
        <f>$S$4-'Fecha de Indicador'!S5</f>
        <v>0</v>
      </c>
      <c r="T5" s="131">
        <f>IF($T$4='Fecha de Indicador'!T5, 0,"x")</f>
        <v>0</v>
      </c>
      <c r="U5" s="131">
        <f>$U$4-'Fecha de Indicador'!U5</f>
        <v>0</v>
      </c>
      <c r="V5" s="412">
        <f>$V$4-'Fecha de Indicador'!V5</f>
        <v>16</v>
      </c>
      <c r="W5" s="131">
        <f>$W$4-'Fecha de Indicador'!W5</f>
        <v>0</v>
      </c>
      <c r="X5" s="131">
        <f>$X$4-'Fecha de Indicador'!X5</f>
        <v>0</v>
      </c>
      <c r="Y5" s="131">
        <f>$Y$4-'Fecha de Indicador'!Y5</f>
        <v>0</v>
      </c>
      <c r="Z5" s="131">
        <f>$Z$4-'Fecha de Indicador'!Z5</f>
        <v>1</v>
      </c>
      <c r="AA5" s="131">
        <f>$AA$4-'Fecha de Indicador'!AA5</f>
        <v>0</v>
      </c>
      <c r="AB5" s="131">
        <f>$AB$4-'Fecha de Indicador'!AB5</f>
        <v>0</v>
      </c>
      <c r="AC5" s="131">
        <f>$AC$4-'Fecha de Indicador'!AC5</f>
        <v>0</v>
      </c>
      <c r="AD5" s="131">
        <f>$AD$4-'Fecha de Indicador'!AD5</f>
        <v>0</v>
      </c>
      <c r="AE5" s="131">
        <f>$AE$4-'Fecha de Indicador'!AE5</f>
        <v>0</v>
      </c>
      <c r="AF5" s="131">
        <f>$AF$4-'Fecha de Indicador'!AF5</f>
        <v>0</v>
      </c>
      <c r="AG5" s="131">
        <f>$AG$4-'Fecha de Indicador'!AG5</f>
        <v>0</v>
      </c>
      <c r="AH5" s="131">
        <f>$AH$4-'Fecha de Indicador'!AH5</f>
        <v>0</v>
      </c>
      <c r="AI5" s="131">
        <f>$AI$4-'Fecha de Indicador'!AI5</f>
        <v>0</v>
      </c>
      <c r="AJ5" s="131">
        <f>$AJ$4-'Fecha de Indicador'!AJ5</f>
        <v>0</v>
      </c>
      <c r="AK5" s="131">
        <f>$AK$4-'Fecha de Indicador'!AK5</f>
        <v>0</v>
      </c>
      <c r="AL5" s="131">
        <f>$AL$4-'Fecha de Indicador'!AL5</f>
        <v>0</v>
      </c>
      <c r="AM5" s="38">
        <f t="shared" ref="AM5:AM68" si="0" xml:space="preserve"> SUM(D5:AL5)</f>
        <v>41</v>
      </c>
      <c r="AN5" s="39">
        <f>AM5/35</f>
        <v>1.1714285714285715</v>
      </c>
      <c r="AO5" s="38">
        <f t="shared" ref="AO5:AO68" si="1">COUNTIF(D5:AL5,"&gt;0")</f>
        <v>4</v>
      </c>
      <c r="AP5" s="39">
        <f t="shared" ref="AP5:AP68" si="2" xml:space="preserve"> _xlfn.STDEV.P(D5:AL5)</f>
        <v>3.8358140449916367</v>
      </c>
      <c r="AQ5" s="40">
        <f t="shared" ref="AQ5:AQ68" si="3" xml:space="preserve"> MEDIAN(D5:AL5)</f>
        <v>0</v>
      </c>
    </row>
    <row r="6" spans="1:43" ht="25.5" customHeight="1" x14ac:dyDescent="0.25">
      <c r="A6" s="138" t="s">
        <v>229</v>
      </c>
      <c r="B6" s="139" t="s">
        <v>172</v>
      </c>
      <c r="C6" s="140">
        <v>102</v>
      </c>
      <c r="D6" s="131">
        <f>$D$4-'Fecha de Indicador'!D6</f>
        <v>0</v>
      </c>
      <c r="E6" s="131">
        <f>IF($E$4='Fecha de Indicador'!E6, 0,"x")</f>
        <v>0</v>
      </c>
      <c r="F6" s="131" t="str">
        <f>IF($F$4='Fecha de Indicador'!F6, 0,"x")</f>
        <v>x</v>
      </c>
      <c r="G6" s="131">
        <f>$G$4-'Fecha de Indicador'!G6</f>
        <v>0</v>
      </c>
      <c r="H6" s="131">
        <f>IF($H$4='Fecha de Indicador'!H6, 0,"x")</f>
        <v>0</v>
      </c>
      <c r="I6" s="131">
        <f>IF($I$4='Fecha de Indicador'!I6, 0,"x")</f>
        <v>0</v>
      </c>
      <c r="J6" s="131">
        <f>$J$4-'Fecha de Indicador'!J6</f>
        <v>0</v>
      </c>
      <c r="K6" s="131">
        <f>$K$4-'Fecha de Indicador'!K6</f>
        <v>0</v>
      </c>
      <c r="L6" s="131">
        <f>$L$4-'Fecha de Indicador'!L6</f>
        <v>0</v>
      </c>
      <c r="M6" s="412">
        <f>$M$4-'Fecha de Indicador'!M6</f>
        <v>9</v>
      </c>
      <c r="N6" s="131">
        <f>$N$4-'Fecha de Indicador'!N6</f>
        <v>0</v>
      </c>
      <c r="O6" s="131">
        <f>$O$4-'Fecha de Indicador'!O6</f>
        <v>0</v>
      </c>
      <c r="P6" s="412">
        <f>$P$4-'Fecha de Indicador'!P6</f>
        <v>15</v>
      </c>
      <c r="Q6" s="131">
        <f>$Q$4-'Fecha de Indicador'!Q6</f>
        <v>0</v>
      </c>
      <c r="R6" s="131">
        <f>$R$4-'Fecha de Indicador'!R6</f>
        <v>0</v>
      </c>
      <c r="S6" s="131">
        <f>$S$4-'Fecha de Indicador'!S6</f>
        <v>0</v>
      </c>
      <c r="T6" s="131">
        <f>IF($T$4='Fecha de Indicador'!T6, 0,"x")</f>
        <v>0</v>
      </c>
      <c r="U6" s="131">
        <f>$U$4-'Fecha de Indicador'!U6</f>
        <v>0</v>
      </c>
      <c r="V6" s="412">
        <f>$V$4-'Fecha de Indicador'!V6</f>
        <v>16</v>
      </c>
      <c r="W6" s="131">
        <f>$W$4-'Fecha de Indicador'!W6</f>
        <v>0</v>
      </c>
      <c r="X6" s="131">
        <f>$X$4-'Fecha de Indicador'!X6</f>
        <v>0</v>
      </c>
      <c r="Y6" s="131">
        <f>$Y$4-'Fecha de Indicador'!Y6</f>
        <v>0</v>
      </c>
      <c r="Z6" s="131">
        <f>$Z$4-'Fecha de Indicador'!Z6</f>
        <v>1</v>
      </c>
      <c r="AA6" s="131">
        <f>$AA$4-'Fecha de Indicador'!AA6</f>
        <v>0</v>
      </c>
      <c r="AB6" s="131">
        <f>$AB$4-'Fecha de Indicador'!AB6</f>
        <v>0</v>
      </c>
      <c r="AC6" s="131">
        <f>$AC$4-'Fecha de Indicador'!AC6</f>
        <v>0</v>
      </c>
      <c r="AD6" s="131">
        <f>$AD$4-'Fecha de Indicador'!AD6</f>
        <v>0</v>
      </c>
      <c r="AE6" s="131">
        <f>$AE$4-'Fecha de Indicador'!AE6</f>
        <v>0</v>
      </c>
      <c r="AF6" s="131">
        <f>$AF$4-'Fecha de Indicador'!AF6</f>
        <v>0</v>
      </c>
      <c r="AG6" s="131">
        <f>$AG$4-'Fecha de Indicador'!AG6</f>
        <v>0</v>
      </c>
      <c r="AH6" s="131">
        <f>$AH$4-'Fecha de Indicador'!AH6</f>
        <v>0</v>
      </c>
      <c r="AI6" s="131">
        <f>$AI$4-'Fecha de Indicador'!AI6</f>
        <v>0</v>
      </c>
      <c r="AJ6" s="131">
        <f>$AJ$4-'Fecha de Indicador'!AJ6</f>
        <v>0</v>
      </c>
      <c r="AK6" s="131">
        <f>$AK$4-'Fecha de Indicador'!AK6</f>
        <v>0</v>
      </c>
      <c r="AL6" s="131">
        <f>$AL$4-'Fecha de Indicador'!AL6</f>
        <v>0</v>
      </c>
      <c r="AM6" s="38">
        <f t="shared" si="0"/>
        <v>41</v>
      </c>
      <c r="AN6" s="39">
        <f t="shared" ref="AN6:AN69" si="4">AM6/35</f>
        <v>1.1714285714285715</v>
      </c>
      <c r="AO6" s="38">
        <f t="shared" si="1"/>
        <v>4</v>
      </c>
      <c r="AP6" s="39">
        <f t="shared" si="2"/>
        <v>3.8864728585539892</v>
      </c>
      <c r="AQ6" s="40">
        <f t="shared" si="3"/>
        <v>0</v>
      </c>
    </row>
    <row r="7" spans="1:43" ht="25.5" customHeight="1" x14ac:dyDescent="0.25">
      <c r="A7" s="138" t="s">
        <v>229</v>
      </c>
      <c r="B7" s="139" t="s">
        <v>173</v>
      </c>
      <c r="C7" s="140">
        <v>103</v>
      </c>
      <c r="D7" s="131">
        <f>$D$4-'Fecha de Indicador'!D7</f>
        <v>0</v>
      </c>
      <c r="E7" s="131">
        <f>IF($E$4='Fecha de Indicador'!E7, 0,"x")</f>
        <v>0</v>
      </c>
      <c r="F7" s="131" t="str">
        <f>IF($F$4='Fecha de Indicador'!F7, 0,"x")</f>
        <v>x</v>
      </c>
      <c r="G7" s="131">
        <f>$G$4-'Fecha de Indicador'!G7</f>
        <v>0</v>
      </c>
      <c r="H7" s="131">
        <f>IF($H$4='Fecha de Indicador'!H7, 0,"x")</f>
        <v>0</v>
      </c>
      <c r="I7" s="131">
        <f>IF($I$4='Fecha de Indicador'!I7, 0,"x")</f>
        <v>0</v>
      </c>
      <c r="J7" s="131">
        <f>$J$4-'Fecha de Indicador'!J7</f>
        <v>0</v>
      </c>
      <c r="K7" s="131">
        <f>$K$4-'Fecha de Indicador'!K7</f>
        <v>0</v>
      </c>
      <c r="L7" s="131">
        <f>$L$4-'Fecha de Indicador'!L7</f>
        <v>0</v>
      </c>
      <c r="M7" s="412">
        <f>$M$4-'Fecha de Indicador'!M7</f>
        <v>9</v>
      </c>
      <c r="N7" s="131">
        <f>$N$4-'Fecha de Indicador'!N7</f>
        <v>0</v>
      </c>
      <c r="O7" s="131">
        <f>$O$4-'Fecha de Indicador'!O7</f>
        <v>0</v>
      </c>
      <c r="P7" s="412">
        <f>$P$4-'Fecha de Indicador'!P7</f>
        <v>15</v>
      </c>
      <c r="Q7" s="131">
        <f>$Q$4-'Fecha de Indicador'!Q7</f>
        <v>0</v>
      </c>
      <c r="R7" s="131">
        <f>$R$4-'Fecha de Indicador'!R7</f>
        <v>0</v>
      </c>
      <c r="S7" s="131">
        <f>$S$4-'Fecha de Indicador'!S7</f>
        <v>0</v>
      </c>
      <c r="T7" s="131">
        <f>IF($T$4='Fecha de Indicador'!T7, 0,"x")</f>
        <v>0</v>
      </c>
      <c r="U7" s="131">
        <f>$U$4-'Fecha de Indicador'!U7</f>
        <v>0</v>
      </c>
      <c r="V7" s="412">
        <f>$V$4-'Fecha de Indicador'!V7</f>
        <v>16</v>
      </c>
      <c r="W7" s="131">
        <f>$W$4-'Fecha de Indicador'!W7</f>
        <v>0</v>
      </c>
      <c r="X7" s="131">
        <f>$X$4-'Fecha de Indicador'!X7</f>
        <v>0</v>
      </c>
      <c r="Y7" s="131">
        <f>$Y$4-'Fecha de Indicador'!Y7</f>
        <v>0</v>
      </c>
      <c r="Z7" s="131">
        <f>$Z$4-'Fecha de Indicador'!Z7</f>
        <v>1</v>
      </c>
      <c r="AA7" s="131">
        <f>$AA$4-'Fecha de Indicador'!AA7</f>
        <v>0</v>
      </c>
      <c r="AB7" s="131">
        <f>$AB$4-'Fecha de Indicador'!AB7</f>
        <v>0</v>
      </c>
      <c r="AC7" s="131">
        <f>$AC$4-'Fecha de Indicador'!AC7</f>
        <v>0</v>
      </c>
      <c r="AD7" s="131">
        <f>$AD$4-'Fecha de Indicador'!AD7</f>
        <v>0</v>
      </c>
      <c r="AE7" s="131">
        <f>$AE$4-'Fecha de Indicador'!AE7</f>
        <v>0</v>
      </c>
      <c r="AF7" s="131">
        <f>$AF$4-'Fecha de Indicador'!AF7</f>
        <v>0</v>
      </c>
      <c r="AG7" s="131">
        <f>$AG$4-'Fecha de Indicador'!AG7</f>
        <v>0</v>
      </c>
      <c r="AH7" s="131">
        <f>$AH$4-'Fecha de Indicador'!AH7</f>
        <v>0</v>
      </c>
      <c r="AI7" s="131">
        <f>$AI$4-'Fecha de Indicador'!AI7</f>
        <v>0</v>
      </c>
      <c r="AJ7" s="131">
        <f>$AJ$4-'Fecha de Indicador'!AJ7</f>
        <v>0</v>
      </c>
      <c r="AK7" s="131">
        <f>$AK$4-'Fecha de Indicador'!AK7</f>
        <v>0</v>
      </c>
      <c r="AL7" s="131">
        <f>$AL$4-'Fecha de Indicador'!AL7</f>
        <v>0</v>
      </c>
      <c r="AM7" s="38">
        <f t="shared" si="0"/>
        <v>41</v>
      </c>
      <c r="AN7" s="39">
        <f t="shared" si="4"/>
        <v>1.1714285714285715</v>
      </c>
      <c r="AO7" s="38">
        <f t="shared" si="1"/>
        <v>4</v>
      </c>
      <c r="AP7" s="39">
        <f t="shared" si="2"/>
        <v>3.8864728585539892</v>
      </c>
      <c r="AQ7" s="40">
        <f t="shared" si="3"/>
        <v>0</v>
      </c>
    </row>
    <row r="8" spans="1:43" ht="25.5" customHeight="1" x14ac:dyDescent="0.25">
      <c r="A8" s="138" t="s">
        <v>229</v>
      </c>
      <c r="B8" s="139" t="s">
        <v>174</v>
      </c>
      <c r="C8" s="140">
        <v>104</v>
      </c>
      <c r="D8" s="131">
        <f>$D$4-'Fecha de Indicador'!D8</f>
        <v>0</v>
      </c>
      <c r="E8" s="131">
        <f>IF($E$4='Fecha de Indicador'!E8, 0,"x")</f>
        <v>0</v>
      </c>
      <c r="F8" s="131" t="str">
        <f>IF($F$4='Fecha de Indicador'!F8, 0,"x")</f>
        <v>x</v>
      </c>
      <c r="G8" s="131">
        <f>$G$4-'Fecha de Indicador'!G8</f>
        <v>0</v>
      </c>
      <c r="H8" s="131">
        <f>IF($H$4='Fecha de Indicador'!H8, 0,"x")</f>
        <v>0</v>
      </c>
      <c r="I8" s="131">
        <f>IF($I$4='Fecha de Indicador'!I8, 0,"x")</f>
        <v>0</v>
      </c>
      <c r="J8" s="131">
        <f>$J$4-'Fecha de Indicador'!J8</f>
        <v>0</v>
      </c>
      <c r="K8" s="131">
        <f>$K$4-'Fecha de Indicador'!K8</f>
        <v>0</v>
      </c>
      <c r="L8" s="131">
        <f>$L$4-'Fecha de Indicador'!L8</f>
        <v>0</v>
      </c>
      <c r="M8" s="412">
        <f>$M$4-'Fecha de Indicador'!M8</f>
        <v>9</v>
      </c>
      <c r="N8" s="131">
        <f>$N$4-'Fecha de Indicador'!N8</f>
        <v>0</v>
      </c>
      <c r="O8" s="131">
        <f>$O$4-'Fecha de Indicador'!O8</f>
        <v>0</v>
      </c>
      <c r="P8" s="412">
        <f>$P$4-'Fecha de Indicador'!P8</f>
        <v>15</v>
      </c>
      <c r="Q8" s="131">
        <f>$Q$4-'Fecha de Indicador'!Q8</f>
        <v>0</v>
      </c>
      <c r="R8" s="131">
        <f>$R$4-'Fecha de Indicador'!R8</f>
        <v>0</v>
      </c>
      <c r="S8" s="131">
        <f>$S$4-'Fecha de Indicador'!S8</f>
        <v>0</v>
      </c>
      <c r="T8" s="131">
        <f>IF($T$4='Fecha de Indicador'!T8, 0,"x")</f>
        <v>0</v>
      </c>
      <c r="U8" s="131">
        <f>$U$4-'Fecha de Indicador'!U8</f>
        <v>0</v>
      </c>
      <c r="V8" s="412">
        <f>$V$4-'Fecha de Indicador'!V8</f>
        <v>16</v>
      </c>
      <c r="W8" s="131">
        <f>$W$4-'Fecha de Indicador'!W8</f>
        <v>0</v>
      </c>
      <c r="X8" s="131">
        <f>$X$4-'Fecha de Indicador'!X8</f>
        <v>0</v>
      </c>
      <c r="Y8" s="131">
        <f>$Y$4-'Fecha de Indicador'!Y8</f>
        <v>0</v>
      </c>
      <c r="Z8" s="131">
        <f>$Z$4-'Fecha de Indicador'!Z8</f>
        <v>1</v>
      </c>
      <c r="AA8" s="131">
        <f>$AA$4-'Fecha de Indicador'!AA8</f>
        <v>0</v>
      </c>
      <c r="AB8" s="131">
        <f>$AB$4-'Fecha de Indicador'!AB8</f>
        <v>0</v>
      </c>
      <c r="AC8" s="131">
        <f>$AC$4-'Fecha de Indicador'!AC8</f>
        <v>0</v>
      </c>
      <c r="AD8" s="131">
        <f>$AD$4-'Fecha de Indicador'!AD8</f>
        <v>0</v>
      </c>
      <c r="AE8" s="131">
        <f>$AE$4-'Fecha de Indicador'!AE8</f>
        <v>0</v>
      </c>
      <c r="AF8" s="131">
        <f>$AF$4-'Fecha de Indicador'!AF8</f>
        <v>0</v>
      </c>
      <c r="AG8" s="131">
        <f>$AG$4-'Fecha de Indicador'!AG8</f>
        <v>0</v>
      </c>
      <c r="AH8" s="131">
        <f>$AH$4-'Fecha de Indicador'!AH8</f>
        <v>0</v>
      </c>
      <c r="AI8" s="131">
        <f>$AI$4-'Fecha de Indicador'!AI8</f>
        <v>0</v>
      </c>
      <c r="AJ8" s="131">
        <f>$AJ$4-'Fecha de Indicador'!AJ8</f>
        <v>0</v>
      </c>
      <c r="AK8" s="131">
        <f>$AK$4-'Fecha de Indicador'!AK8</f>
        <v>0</v>
      </c>
      <c r="AL8" s="131">
        <f>$AL$4-'Fecha de Indicador'!AL8</f>
        <v>0</v>
      </c>
      <c r="AM8" s="38">
        <f t="shared" si="0"/>
        <v>41</v>
      </c>
      <c r="AN8" s="39">
        <f t="shared" si="4"/>
        <v>1.1714285714285715</v>
      </c>
      <c r="AO8" s="38">
        <f t="shared" si="1"/>
        <v>4</v>
      </c>
      <c r="AP8" s="39">
        <f t="shared" si="2"/>
        <v>3.8864728585539892</v>
      </c>
      <c r="AQ8" s="40">
        <f t="shared" si="3"/>
        <v>0</v>
      </c>
    </row>
    <row r="9" spans="1:43" ht="25.5" customHeight="1" x14ac:dyDescent="0.25">
      <c r="A9" s="138" t="s">
        <v>229</v>
      </c>
      <c r="B9" s="139" t="s">
        <v>175</v>
      </c>
      <c r="C9" s="140">
        <v>105</v>
      </c>
      <c r="D9" s="131">
        <f>$D$4-'Fecha de Indicador'!D9</f>
        <v>0</v>
      </c>
      <c r="E9" s="131">
        <f>IF($E$4='Fecha de Indicador'!E9, 0,"x")</f>
        <v>0</v>
      </c>
      <c r="F9" s="131" t="str">
        <f>IF($F$4='Fecha de Indicador'!F9, 0,"x")</f>
        <v>x</v>
      </c>
      <c r="G9" s="131">
        <f>$G$4-'Fecha de Indicador'!G9</f>
        <v>0</v>
      </c>
      <c r="H9" s="131">
        <f>IF($H$4='Fecha de Indicador'!H9, 0,"x")</f>
        <v>0</v>
      </c>
      <c r="I9" s="131">
        <f>IF($I$4='Fecha de Indicador'!I9, 0,"x")</f>
        <v>0</v>
      </c>
      <c r="J9" s="131">
        <f>$J$4-'Fecha de Indicador'!J9</f>
        <v>0</v>
      </c>
      <c r="K9" s="131">
        <f>$K$4-'Fecha de Indicador'!K9</f>
        <v>0</v>
      </c>
      <c r="L9" s="131">
        <f>$L$4-'Fecha de Indicador'!L9</f>
        <v>0</v>
      </c>
      <c r="M9" s="412">
        <f>$M$4-'Fecha de Indicador'!M9</f>
        <v>9</v>
      </c>
      <c r="N9" s="131">
        <f>$N$4-'Fecha de Indicador'!N9</f>
        <v>0</v>
      </c>
      <c r="O9" s="131">
        <f>$O$4-'Fecha de Indicador'!O9</f>
        <v>0</v>
      </c>
      <c r="P9" s="412">
        <f>$P$4-'Fecha de Indicador'!P9</f>
        <v>15</v>
      </c>
      <c r="Q9" s="131">
        <f>$Q$4-'Fecha de Indicador'!Q9</f>
        <v>0</v>
      </c>
      <c r="R9" s="131">
        <f>$R$4-'Fecha de Indicador'!R9</f>
        <v>0</v>
      </c>
      <c r="S9" s="131">
        <f>$S$4-'Fecha de Indicador'!S9</f>
        <v>0</v>
      </c>
      <c r="T9" s="131">
        <f>IF($T$4='Fecha de Indicador'!T9, 0,"x")</f>
        <v>0</v>
      </c>
      <c r="U9" s="131">
        <f>$U$4-'Fecha de Indicador'!U9</f>
        <v>0</v>
      </c>
      <c r="V9" s="412">
        <f>$V$4-'Fecha de Indicador'!V9</f>
        <v>16</v>
      </c>
      <c r="W9" s="131">
        <f>$W$4-'Fecha de Indicador'!W9</f>
        <v>0</v>
      </c>
      <c r="X9" s="131">
        <f>$X$4-'Fecha de Indicador'!X9</f>
        <v>0</v>
      </c>
      <c r="Y9" s="131">
        <f>$Y$4-'Fecha de Indicador'!Y9</f>
        <v>0</v>
      </c>
      <c r="Z9" s="131">
        <f>$Z$4-'Fecha de Indicador'!Z9</f>
        <v>1</v>
      </c>
      <c r="AA9" s="131">
        <f>$AA$4-'Fecha de Indicador'!AA9</f>
        <v>0</v>
      </c>
      <c r="AB9" s="131">
        <f>$AB$4-'Fecha de Indicador'!AB9</f>
        <v>0</v>
      </c>
      <c r="AC9" s="131">
        <f>$AC$4-'Fecha de Indicador'!AC9</f>
        <v>0</v>
      </c>
      <c r="AD9" s="131">
        <f>$AD$4-'Fecha de Indicador'!AD9</f>
        <v>0</v>
      </c>
      <c r="AE9" s="131">
        <f>$AE$4-'Fecha de Indicador'!AE9</f>
        <v>0</v>
      </c>
      <c r="AF9" s="131">
        <f>$AF$4-'Fecha de Indicador'!AF9</f>
        <v>0</v>
      </c>
      <c r="AG9" s="131">
        <f>$AG$4-'Fecha de Indicador'!AG9</f>
        <v>0</v>
      </c>
      <c r="AH9" s="131">
        <f>$AH$4-'Fecha de Indicador'!AH9</f>
        <v>0</v>
      </c>
      <c r="AI9" s="131">
        <f>$AI$4-'Fecha de Indicador'!AI9</f>
        <v>0</v>
      </c>
      <c r="AJ9" s="131">
        <f>$AJ$4-'Fecha de Indicador'!AJ9</f>
        <v>0</v>
      </c>
      <c r="AK9" s="131">
        <f>$AK$4-'Fecha de Indicador'!AK9</f>
        <v>0</v>
      </c>
      <c r="AL9" s="131">
        <f>$AL$4-'Fecha de Indicador'!AL9</f>
        <v>0</v>
      </c>
      <c r="AM9" s="38">
        <f t="shared" si="0"/>
        <v>41</v>
      </c>
      <c r="AN9" s="39">
        <f t="shared" si="4"/>
        <v>1.1714285714285715</v>
      </c>
      <c r="AO9" s="38">
        <f t="shared" si="1"/>
        <v>4</v>
      </c>
      <c r="AP9" s="39">
        <f t="shared" si="2"/>
        <v>3.8864728585539892</v>
      </c>
      <c r="AQ9" s="40">
        <f t="shared" si="3"/>
        <v>0</v>
      </c>
    </row>
    <row r="10" spans="1:43" ht="25.5" customHeight="1" x14ac:dyDescent="0.25">
      <c r="A10" s="138" t="s">
        <v>229</v>
      </c>
      <c r="B10" s="139" t="s">
        <v>73</v>
      </c>
      <c r="C10" s="140">
        <v>106</v>
      </c>
      <c r="D10" s="131">
        <f>$D$4-'Fecha de Indicador'!D10</f>
        <v>0</v>
      </c>
      <c r="E10" s="131">
        <f>IF($E$4='Fecha de Indicador'!E10, 0,"x")</f>
        <v>0</v>
      </c>
      <c r="F10" s="131" t="str">
        <f>IF($F$4='Fecha de Indicador'!F10, 0,"x")</f>
        <v>x</v>
      </c>
      <c r="G10" s="131">
        <f>$G$4-'Fecha de Indicador'!G10</f>
        <v>0</v>
      </c>
      <c r="H10" s="131">
        <f>IF($H$4='Fecha de Indicador'!H10, 0,"x")</f>
        <v>0</v>
      </c>
      <c r="I10" s="131">
        <f>IF($I$4='Fecha de Indicador'!I10, 0,"x")</f>
        <v>0</v>
      </c>
      <c r="J10" s="131">
        <f>$J$4-'Fecha de Indicador'!J10</f>
        <v>0</v>
      </c>
      <c r="K10" s="131">
        <f>$K$4-'Fecha de Indicador'!K10</f>
        <v>0</v>
      </c>
      <c r="L10" s="131">
        <f>$L$4-'Fecha de Indicador'!L10</f>
        <v>0</v>
      </c>
      <c r="M10" s="412">
        <f>$M$4-'Fecha de Indicador'!M10</f>
        <v>9</v>
      </c>
      <c r="N10" s="131">
        <f>$N$4-'Fecha de Indicador'!N10</f>
        <v>0</v>
      </c>
      <c r="O10" s="131">
        <f>$O$4-'Fecha de Indicador'!O10</f>
        <v>0</v>
      </c>
      <c r="P10" s="412">
        <f>$P$4-'Fecha de Indicador'!P10</f>
        <v>15</v>
      </c>
      <c r="Q10" s="131">
        <f>$Q$4-'Fecha de Indicador'!Q10</f>
        <v>0</v>
      </c>
      <c r="R10" s="131">
        <f>$R$4-'Fecha de Indicador'!R10</f>
        <v>0</v>
      </c>
      <c r="S10" s="131">
        <f>$S$4-'Fecha de Indicador'!S10</f>
        <v>0</v>
      </c>
      <c r="T10" s="131">
        <f>IF($T$4='Fecha de Indicador'!T10, 0,"x")</f>
        <v>0</v>
      </c>
      <c r="U10" s="131">
        <f>$U$4-'Fecha de Indicador'!U10</f>
        <v>0</v>
      </c>
      <c r="V10" s="412">
        <f>$V$4-'Fecha de Indicador'!V10</f>
        <v>16</v>
      </c>
      <c r="W10" s="131">
        <f>$W$4-'Fecha de Indicador'!W10</f>
        <v>0</v>
      </c>
      <c r="X10" s="131">
        <f>$X$4-'Fecha de Indicador'!X10</f>
        <v>0</v>
      </c>
      <c r="Y10" s="131">
        <f>$Y$4-'Fecha de Indicador'!Y10</f>
        <v>0</v>
      </c>
      <c r="Z10" s="131">
        <f>$Z$4-'Fecha de Indicador'!Z10</f>
        <v>1</v>
      </c>
      <c r="AA10" s="131">
        <f>$AA$4-'Fecha de Indicador'!AA10</f>
        <v>0</v>
      </c>
      <c r="AB10" s="131">
        <f>$AB$4-'Fecha de Indicador'!AB10</f>
        <v>0</v>
      </c>
      <c r="AC10" s="131">
        <f>$AC$4-'Fecha de Indicador'!AC10</f>
        <v>0</v>
      </c>
      <c r="AD10" s="131">
        <f>$AD$4-'Fecha de Indicador'!AD10</f>
        <v>0</v>
      </c>
      <c r="AE10" s="131">
        <f>$AE$4-'Fecha de Indicador'!AE10</f>
        <v>0</v>
      </c>
      <c r="AF10" s="131">
        <f>$AF$4-'Fecha de Indicador'!AF10</f>
        <v>0</v>
      </c>
      <c r="AG10" s="131">
        <f>$AG$4-'Fecha de Indicador'!AG10</f>
        <v>0</v>
      </c>
      <c r="AH10" s="131">
        <f>$AH$4-'Fecha de Indicador'!AH10</f>
        <v>0</v>
      </c>
      <c r="AI10" s="131">
        <f>$AI$4-'Fecha de Indicador'!AI10</f>
        <v>0</v>
      </c>
      <c r="AJ10" s="131">
        <f>$AJ$4-'Fecha de Indicador'!AJ10</f>
        <v>0</v>
      </c>
      <c r="AK10" s="131">
        <f>$AK$4-'Fecha de Indicador'!AK10</f>
        <v>0</v>
      </c>
      <c r="AL10" s="131">
        <f>$AL$4-'Fecha de Indicador'!AL10</f>
        <v>0</v>
      </c>
      <c r="AM10" s="38">
        <f t="shared" si="0"/>
        <v>41</v>
      </c>
      <c r="AN10" s="39">
        <f t="shared" si="4"/>
        <v>1.1714285714285715</v>
      </c>
      <c r="AO10" s="38">
        <f t="shared" si="1"/>
        <v>4</v>
      </c>
      <c r="AP10" s="39">
        <f t="shared" si="2"/>
        <v>3.8864728585539892</v>
      </c>
      <c r="AQ10" s="40">
        <f t="shared" si="3"/>
        <v>0</v>
      </c>
    </row>
    <row r="11" spans="1:43" ht="25.5" customHeight="1" x14ac:dyDescent="0.25">
      <c r="A11" s="138" t="s">
        <v>229</v>
      </c>
      <c r="B11" s="141" t="s">
        <v>176</v>
      </c>
      <c r="C11" s="142">
        <v>107</v>
      </c>
      <c r="D11" s="131">
        <f>$D$4-'Fecha de Indicador'!D11</f>
        <v>0</v>
      </c>
      <c r="E11" s="131">
        <f>IF($E$4='Fecha de Indicador'!E11, 0,"x")</f>
        <v>0</v>
      </c>
      <c r="F11" s="131" t="str">
        <f>IF($F$4='Fecha de Indicador'!F11, 0,"x")</f>
        <v>x</v>
      </c>
      <c r="G11" s="131">
        <f>$G$4-'Fecha de Indicador'!G11</f>
        <v>0</v>
      </c>
      <c r="H11" s="131">
        <f>IF($H$4='Fecha de Indicador'!H11, 0,"x")</f>
        <v>0</v>
      </c>
      <c r="I11" s="131">
        <f>IF($I$4='Fecha de Indicador'!I11, 0,"x")</f>
        <v>0</v>
      </c>
      <c r="J11" s="131">
        <f>$J$4-'Fecha de Indicador'!J11</f>
        <v>0</v>
      </c>
      <c r="K11" s="131">
        <f>$K$4-'Fecha de Indicador'!K11</f>
        <v>0</v>
      </c>
      <c r="L11" s="131">
        <f>$L$4-'Fecha de Indicador'!L11</f>
        <v>0</v>
      </c>
      <c r="M11" s="412">
        <f>$M$4-'Fecha de Indicador'!M11</f>
        <v>9</v>
      </c>
      <c r="N11" s="131">
        <f>$N$4-'Fecha de Indicador'!N11</f>
        <v>0</v>
      </c>
      <c r="O11" s="131">
        <f>$O$4-'Fecha de Indicador'!O11</f>
        <v>0</v>
      </c>
      <c r="P11" s="412">
        <f>$P$4-'Fecha de Indicador'!P11</f>
        <v>15</v>
      </c>
      <c r="Q11" s="131">
        <f>$Q$4-'Fecha de Indicador'!Q11</f>
        <v>0</v>
      </c>
      <c r="R11" s="131">
        <f>$R$4-'Fecha de Indicador'!R11</f>
        <v>0</v>
      </c>
      <c r="S11" s="131">
        <f>$S$4-'Fecha de Indicador'!S11</f>
        <v>0</v>
      </c>
      <c r="T11" s="131">
        <f>IF($T$4='Fecha de Indicador'!T11, 0,"x")</f>
        <v>0</v>
      </c>
      <c r="U11" s="131">
        <f>$U$4-'Fecha de Indicador'!U11</f>
        <v>0</v>
      </c>
      <c r="V11" s="412">
        <f>$V$4-'Fecha de Indicador'!V11</f>
        <v>16</v>
      </c>
      <c r="W11" s="131">
        <f>$W$4-'Fecha de Indicador'!W11</f>
        <v>0</v>
      </c>
      <c r="X11" s="131">
        <f>$X$4-'Fecha de Indicador'!X11</f>
        <v>0</v>
      </c>
      <c r="Y11" s="131">
        <f>$Y$4-'Fecha de Indicador'!Y11</f>
        <v>0</v>
      </c>
      <c r="Z11" s="131">
        <f>$Z$4-'Fecha de Indicador'!Z11</f>
        <v>1</v>
      </c>
      <c r="AA11" s="131">
        <f>$AA$4-'Fecha de Indicador'!AA11</f>
        <v>0</v>
      </c>
      <c r="AB11" s="131">
        <f>$AB$4-'Fecha de Indicador'!AB11</f>
        <v>0</v>
      </c>
      <c r="AC11" s="131">
        <f>$AC$4-'Fecha de Indicador'!AC11</f>
        <v>0</v>
      </c>
      <c r="AD11" s="131">
        <f>$AD$4-'Fecha de Indicador'!AD11</f>
        <v>0</v>
      </c>
      <c r="AE11" s="131">
        <f>$AE$4-'Fecha de Indicador'!AE11</f>
        <v>0</v>
      </c>
      <c r="AF11" s="131">
        <f>$AF$4-'Fecha de Indicador'!AF11</f>
        <v>0</v>
      </c>
      <c r="AG11" s="131">
        <f>$AG$4-'Fecha de Indicador'!AG11</f>
        <v>0</v>
      </c>
      <c r="AH11" s="131">
        <f>$AH$4-'Fecha de Indicador'!AH11</f>
        <v>0</v>
      </c>
      <c r="AI11" s="131">
        <f>$AI$4-'Fecha de Indicador'!AI11</f>
        <v>0</v>
      </c>
      <c r="AJ11" s="131">
        <f>$AJ$4-'Fecha de Indicador'!AJ11</f>
        <v>0</v>
      </c>
      <c r="AK11" s="131">
        <f>$AK$4-'Fecha de Indicador'!AK11</f>
        <v>0</v>
      </c>
      <c r="AL11" s="131">
        <f>$AL$4-'Fecha de Indicador'!AL11</f>
        <v>0</v>
      </c>
      <c r="AM11" s="38">
        <f t="shared" si="0"/>
        <v>41</v>
      </c>
      <c r="AN11" s="39">
        <f t="shared" si="4"/>
        <v>1.1714285714285715</v>
      </c>
      <c r="AO11" s="38">
        <f t="shared" si="1"/>
        <v>4</v>
      </c>
      <c r="AP11" s="39">
        <f t="shared" si="2"/>
        <v>3.8864728585539892</v>
      </c>
      <c r="AQ11" s="40">
        <f t="shared" si="3"/>
        <v>0</v>
      </c>
    </row>
    <row r="12" spans="1:43" ht="25.5" customHeight="1" x14ac:dyDescent="0.25">
      <c r="A12" s="138" t="s">
        <v>229</v>
      </c>
      <c r="B12" s="139" t="s">
        <v>177</v>
      </c>
      <c r="C12" s="140">
        <v>108</v>
      </c>
      <c r="D12" s="131">
        <f>$D$4-'Fecha de Indicador'!D12</f>
        <v>0</v>
      </c>
      <c r="E12" s="131">
        <f>IF($E$4='Fecha de Indicador'!E12, 0,"x")</f>
        <v>0</v>
      </c>
      <c r="F12" s="131" t="str">
        <f>IF($F$4='Fecha de Indicador'!F12, 0,"x")</f>
        <v>x</v>
      </c>
      <c r="G12" s="131">
        <f>$G$4-'Fecha de Indicador'!G12</f>
        <v>0</v>
      </c>
      <c r="H12" s="131">
        <f>IF($H$4='Fecha de Indicador'!H12, 0,"x")</f>
        <v>0</v>
      </c>
      <c r="I12" s="131">
        <f>IF($I$4='Fecha de Indicador'!I12, 0,"x")</f>
        <v>0</v>
      </c>
      <c r="J12" s="131">
        <f>$J$4-'Fecha de Indicador'!J12</f>
        <v>0</v>
      </c>
      <c r="K12" s="131">
        <f>$K$4-'Fecha de Indicador'!K12</f>
        <v>0</v>
      </c>
      <c r="L12" s="131">
        <f>$L$4-'Fecha de Indicador'!L12</f>
        <v>0</v>
      </c>
      <c r="M12" s="412">
        <f>$M$4-'Fecha de Indicador'!M12</f>
        <v>9</v>
      </c>
      <c r="N12" s="131">
        <f>$N$4-'Fecha de Indicador'!N12</f>
        <v>0</v>
      </c>
      <c r="O12" s="131">
        <f>$O$4-'Fecha de Indicador'!O12</f>
        <v>0</v>
      </c>
      <c r="P12" s="412">
        <f>$P$4-'Fecha de Indicador'!P12</f>
        <v>15</v>
      </c>
      <c r="Q12" s="131">
        <f>$Q$4-'Fecha de Indicador'!Q12</f>
        <v>0</v>
      </c>
      <c r="R12" s="131">
        <f>$R$4-'Fecha de Indicador'!R12</f>
        <v>0</v>
      </c>
      <c r="S12" s="131">
        <f>$S$4-'Fecha de Indicador'!S12</f>
        <v>0</v>
      </c>
      <c r="T12" s="131">
        <f>IF($T$4='Fecha de Indicador'!T12, 0,"x")</f>
        <v>0</v>
      </c>
      <c r="U12" s="131">
        <f>$U$4-'Fecha de Indicador'!U12</f>
        <v>0</v>
      </c>
      <c r="V12" s="412">
        <f>$V$4-'Fecha de Indicador'!V12</f>
        <v>16</v>
      </c>
      <c r="W12" s="131">
        <f>$W$4-'Fecha de Indicador'!W12</f>
        <v>0</v>
      </c>
      <c r="X12" s="131">
        <f>$X$4-'Fecha de Indicador'!X12</f>
        <v>0</v>
      </c>
      <c r="Y12" s="131">
        <f>$Y$4-'Fecha de Indicador'!Y12</f>
        <v>0</v>
      </c>
      <c r="Z12" s="131">
        <f>$Z$4-'Fecha de Indicador'!Z12</f>
        <v>1</v>
      </c>
      <c r="AA12" s="131">
        <f>$AA$4-'Fecha de Indicador'!AA12</f>
        <v>0</v>
      </c>
      <c r="AB12" s="131">
        <f>$AB$4-'Fecha de Indicador'!AB12</f>
        <v>0</v>
      </c>
      <c r="AC12" s="131">
        <f>$AC$4-'Fecha de Indicador'!AC12</f>
        <v>0</v>
      </c>
      <c r="AD12" s="131">
        <f>$AD$4-'Fecha de Indicador'!AD12</f>
        <v>0</v>
      </c>
      <c r="AE12" s="131">
        <f>$AE$4-'Fecha de Indicador'!AE12</f>
        <v>0</v>
      </c>
      <c r="AF12" s="131">
        <f>$AF$4-'Fecha de Indicador'!AF12</f>
        <v>0</v>
      </c>
      <c r="AG12" s="131">
        <f>$AG$4-'Fecha de Indicador'!AG12</f>
        <v>0</v>
      </c>
      <c r="AH12" s="131">
        <f>$AH$4-'Fecha de Indicador'!AH12</f>
        <v>0</v>
      </c>
      <c r="AI12" s="131">
        <f>$AI$4-'Fecha de Indicador'!AI12</f>
        <v>0</v>
      </c>
      <c r="AJ12" s="131">
        <f>$AJ$4-'Fecha de Indicador'!AJ12</f>
        <v>0</v>
      </c>
      <c r="AK12" s="131">
        <f>$AK$4-'Fecha de Indicador'!AK12</f>
        <v>0</v>
      </c>
      <c r="AL12" s="131">
        <f>$AL$4-'Fecha de Indicador'!AL12</f>
        <v>0</v>
      </c>
      <c r="AM12" s="38">
        <f t="shared" si="0"/>
        <v>41</v>
      </c>
      <c r="AN12" s="39">
        <f t="shared" si="4"/>
        <v>1.1714285714285715</v>
      </c>
      <c r="AO12" s="38">
        <f t="shared" si="1"/>
        <v>4</v>
      </c>
      <c r="AP12" s="39">
        <f t="shared" si="2"/>
        <v>3.8864728585539892</v>
      </c>
      <c r="AQ12" s="40">
        <f t="shared" si="3"/>
        <v>0</v>
      </c>
    </row>
    <row r="13" spans="1:43" ht="25.5" customHeight="1" x14ac:dyDescent="0.25">
      <c r="A13" s="138" t="s">
        <v>230</v>
      </c>
      <c r="B13" s="139" t="s">
        <v>178</v>
      </c>
      <c r="C13" s="140">
        <v>201</v>
      </c>
      <c r="D13" s="131">
        <f>$D$4-'Fecha de Indicador'!D13</f>
        <v>0</v>
      </c>
      <c r="E13" s="131">
        <f>IF($E$4='Fecha de Indicador'!E13, 0,"x")</f>
        <v>0</v>
      </c>
      <c r="F13" s="131" t="str">
        <f>IF($F$4='Fecha de Indicador'!F13, 0,"x")</f>
        <v>x</v>
      </c>
      <c r="G13" s="131">
        <f>$G$4-'Fecha de Indicador'!G13</f>
        <v>0</v>
      </c>
      <c r="H13" s="131">
        <f>IF($H$4='Fecha de Indicador'!H13, 0,"x")</f>
        <v>0</v>
      </c>
      <c r="I13" s="131">
        <f>IF($I$4='Fecha de Indicador'!I13, 0,"x")</f>
        <v>0</v>
      </c>
      <c r="J13" s="131">
        <f>$J$4-'Fecha de Indicador'!J13</f>
        <v>0</v>
      </c>
      <c r="K13" s="131">
        <f>$K$4-'Fecha de Indicador'!K13</f>
        <v>0</v>
      </c>
      <c r="L13" s="131">
        <f>$L$4-'Fecha de Indicador'!L13</f>
        <v>0</v>
      </c>
      <c r="M13" s="412">
        <f>$M$4-'Fecha de Indicador'!M13</f>
        <v>9</v>
      </c>
      <c r="N13" s="131">
        <f>$N$4-'Fecha de Indicador'!N13</f>
        <v>0</v>
      </c>
      <c r="O13" s="131">
        <f>$O$4-'Fecha de Indicador'!O13</f>
        <v>0</v>
      </c>
      <c r="P13" s="412">
        <f>$P$4-'Fecha de Indicador'!P13</f>
        <v>15</v>
      </c>
      <c r="Q13" s="131">
        <f>$Q$4-'Fecha de Indicador'!Q13</f>
        <v>0</v>
      </c>
      <c r="R13" s="131">
        <f>$R$4-'Fecha de Indicador'!R13</f>
        <v>0</v>
      </c>
      <c r="S13" s="131">
        <f>$S$4-'Fecha de Indicador'!S13</f>
        <v>0</v>
      </c>
      <c r="T13" s="131">
        <f>IF($T$4='Fecha de Indicador'!T13, 0,"x")</f>
        <v>0</v>
      </c>
      <c r="U13" s="131">
        <f>$U$4-'Fecha de Indicador'!U13</f>
        <v>0</v>
      </c>
      <c r="V13" s="412">
        <f>$V$4-'Fecha de Indicador'!V13</f>
        <v>16</v>
      </c>
      <c r="W13" s="131">
        <f>$W$4-'Fecha de Indicador'!W13</f>
        <v>0</v>
      </c>
      <c r="X13" s="131">
        <f>$X$4-'Fecha de Indicador'!X13</f>
        <v>0</v>
      </c>
      <c r="Y13" s="131">
        <f>$Y$4-'Fecha de Indicador'!Y13</f>
        <v>0</v>
      </c>
      <c r="Z13" s="131">
        <f>$Z$4-'Fecha de Indicador'!Z13</f>
        <v>1</v>
      </c>
      <c r="AA13" s="131">
        <f>$AA$4-'Fecha de Indicador'!AA13</f>
        <v>0</v>
      </c>
      <c r="AB13" s="131">
        <f>$AB$4-'Fecha de Indicador'!AB13</f>
        <v>0</v>
      </c>
      <c r="AC13" s="131">
        <f>$AC$4-'Fecha de Indicador'!AC13</f>
        <v>0</v>
      </c>
      <c r="AD13" s="131">
        <f>$AD$4-'Fecha de Indicador'!AD13</f>
        <v>0</v>
      </c>
      <c r="AE13" s="131">
        <f>$AE$4-'Fecha de Indicador'!AE13</f>
        <v>0</v>
      </c>
      <c r="AF13" s="131">
        <f>$AF$4-'Fecha de Indicador'!AF13</f>
        <v>0</v>
      </c>
      <c r="AG13" s="131">
        <f>$AG$4-'Fecha de Indicador'!AG13</f>
        <v>0</v>
      </c>
      <c r="AH13" s="131">
        <f>$AH$4-'Fecha de Indicador'!AH13</f>
        <v>0</v>
      </c>
      <c r="AI13" s="131">
        <f>$AI$4-'Fecha de Indicador'!AI13</f>
        <v>0</v>
      </c>
      <c r="AJ13" s="131">
        <f>$AJ$4-'Fecha de Indicador'!AJ13</f>
        <v>0</v>
      </c>
      <c r="AK13" s="131">
        <f>$AK$4-'Fecha de Indicador'!AK13</f>
        <v>0</v>
      </c>
      <c r="AL13" s="131">
        <f>$AL$4-'Fecha de Indicador'!AL13</f>
        <v>0</v>
      </c>
      <c r="AM13" s="38">
        <f t="shared" si="0"/>
        <v>41</v>
      </c>
      <c r="AN13" s="39">
        <f t="shared" si="4"/>
        <v>1.1714285714285715</v>
      </c>
      <c r="AO13" s="38">
        <f t="shared" si="1"/>
        <v>4</v>
      </c>
      <c r="AP13" s="39">
        <f t="shared" si="2"/>
        <v>3.8864728585539892</v>
      </c>
      <c r="AQ13" s="40">
        <f t="shared" si="3"/>
        <v>0</v>
      </c>
    </row>
    <row r="14" spans="1:43" ht="25.5" customHeight="1" x14ac:dyDescent="0.25">
      <c r="A14" s="138" t="s">
        <v>230</v>
      </c>
      <c r="B14" s="139" t="s">
        <v>179</v>
      </c>
      <c r="C14" s="140">
        <v>202</v>
      </c>
      <c r="D14" s="131">
        <f>$D$4-'Fecha de Indicador'!D14</f>
        <v>0</v>
      </c>
      <c r="E14" s="131">
        <f>IF($E$4='Fecha de Indicador'!E14, 0,"x")</f>
        <v>0</v>
      </c>
      <c r="F14" s="131" t="str">
        <f>IF($F$4='Fecha de Indicador'!F14, 0,"x")</f>
        <v>x</v>
      </c>
      <c r="G14" s="131">
        <f>$G$4-'Fecha de Indicador'!G14</f>
        <v>0</v>
      </c>
      <c r="H14" s="131">
        <f>IF($H$4='Fecha de Indicador'!H14, 0,"x")</f>
        <v>0</v>
      </c>
      <c r="I14" s="131">
        <f>IF($I$4='Fecha de Indicador'!I14, 0,"x")</f>
        <v>0</v>
      </c>
      <c r="J14" s="131">
        <f>$J$4-'Fecha de Indicador'!J14</f>
        <v>0</v>
      </c>
      <c r="K14" s="131">
        <f>$K$4-'Fecha de Indicador'!K14</f>
        <v>0</v>
      </c>
      <c r="L14" s="131">
        <f>$L$4-'Fecha de Indicador'!L14</f>
        <v>0</v>
      </c>
      <c r="M14" s="412">
        <f>$M$4-'Fecha de Indicador'!M14</f>
        <v>9</v>
      </c>
      <c r="N14" s="131">
        <f>$N$4-'Fecha de Indicador'!N14</f>
        <v>0</v>
      </c>
      <c r="O14" s="131">
        <f>$O$4-'Fecha de Indicador'!O14</f>
        <v>0</v>
      </c>
      <c r="P14" s="412">
        <f>$P$4-'Fecha de Indicador'!P14</f>
        <v>15</v>
      </c>
      <c r="Q14" s="131">
        <f>$Q$4-'Fecha de Indicador'!Q14</f>
        <v>0</v>
      </c>
      <c r="R14" s="131">
        <f>$R$4-'Fecha de Indicador'!R14</f>
        <v>0</v>
      </c>
      <c r="S14" s="131">
        <f>$S$4-'Fecha de Indicador'!S14</f>
        <v>0</v>
      </c>
      <c r="T14" s="131">
        <f>IF($T$4='Fecha de Indicador'!T14, 0,"x")</f>
        <v>0</v>
      </c>
      <c r="U14" s="131">
        <f>$U$4-'Fecha de Indicador'!U14</f>
        <v>0</v>
      </c>
      <c r="V14" s="412">
        <f>$V$4-'Fecha de Indicador'!V14</f>
        <v>16</v>
      </c>
      <c r="W14" s="131">
        <f>$W$4-'Fecha de Indicador'!W14</f>
        <v>0</v>
      </c>
      <c r="X14" s="131">
        <f>$X$4-'Fecha de Indicador'!X14</f>
        <v>0</v>
      </c>
      <c r="Y14" s="131">
        <f>$Y$4-'Fecha de Indicador'!Y14</f>
        <v>0</v>
      </c>
      <c r="Z14" s="131">
        <f>$Z$4-'Fecha de Indicador'!Z14</f>
        <v>1</v>
      </c>
      <c r="AA14" s="131">
        <f>$AA$4-'Fecha de Indicador'!AA14</f>
        <v>0</v>
      </c>
      <c r="AB14" s="131">
        <f>$AB$4-'Fecha de Indicador'!AB14</f>
        <v>0</v>
      </c>
      <c r="AC14" s="131">
        <f>$AC$4-'Fecha de Indicador'!AC14</f>
        <v>0</v>
      </c>
      <c r="AD14" s="131">
        <f>$AD$4-'Fecha de Indicador'!AD14</f>
        <v>0</v>
      </c>
      <c r="AE14" s="131">
        <f>$AE$4-'Fecha de Indicador'!AE14</f>
        <v>0</v>
      </c>
      <c r="AF14" s="131">
        <f>$AF$4-'Fecha de Indicador'!AF14</f>
        <v>0</v>
      </c>
      <c r="AG14" s="131">
        <f>$AG$4-'Fecha de Indicador'!AG14</f>
        <v>0</v>
      </c>
      <c r="AH14" s="131">
        <f>$AH$4-'Fecha de Indicador'!AH14</f>
        <v>0</v>
      </c>
      <c r="AI14" s="131">
        <f>$AI$4-'Fecha de Indicador'!AI14</f>
        <v>0</v>
      </c>
      <c r="AJ14" s="131">
        <f>$AJ$4-'Fecha de Indicador'!AJ14</f>
        <v>0</v>
      </c>
      <c r="AK14" s="131">
        <f>$AK$4-'Fecha de Indicador'!AK14</f>
        <v>0</v>
      </c>
      <c r="AL14" s="131">
        <f>$AL$4-'Fecha de Indicador'!AL14</f>
        <v>0</v>
      </c>
      <c r="AM14" s="38">
        <f t="shared" si="0"/>
        <v>41</v>
      </c>
      <c r="AN14" s="39">
        <f t="shared" si="4"/>
        <v>1.1714285714285715</v>
      </c>
      <c r="AO14" s="38">
        <f t="shared" si="1"/>
        <v>4</v>
      </c>
      <c r="AP14" s="39">
        <f t="shared" si="2"/>
        <v>3.8864728585539892</v>
      </c>
      <c r="AQ14" s="40">
        <f t="shared" si="3"/>
        <v>0</v>
      </c>
    </row>
    <row r="15" spans="1:43" ht="25.5" customHeight="1" x14ac:dyDescent="0.25">
      <c r="A15" s="143" t="s">
        <v>230</v>
      </c>
      <c r="B15" s="139" t="s">
        <v>180</v>
      </c>
      <c r="C15" s="140">
        <v>203</v>
      </c>
      <c r="D15" s="131">
        <f>$D$4-'Fecha de Indicador'!D15</f>
        <v>0</v>
      </c>
      <c r="E15" s="131">
        <f>IF($E$4='Fecha de Indicador'!E15, 0,"x")</f>
        <v>0</v>
      </c>
      <c r="F15" s="131" t="str">
        <f>IF($F$4='Fecha de Indicador'!F15, 0,"x")</f>
        <v>x</v>
      </c>
      <c r="G15" s="131">
        <f>$G$4-'Fecha de Indicador'!G15</f>
        <v>0</v>
      </c>
      <c r="H15" s="131">
        <f>IF($H$4='Fecha de Indicador'!H15, 0,"x")</f>
        <v>0</v>
      </c>
      <c r="I15" s="131">
        <f>IF($I$4='Fecha de Indicador'!I15, 0,"x")</f>
        <v>0</v>
      </c>
      <c r="J15" s="131">
        <f>$J$4-'Fecha de Indicador'!J15</f>
        <v>0</v>
      </c>
      <c r="K15" s="131">
        <f>$K$4-'Fecha de Indicador'!K15</f>
        <v>0</v>
      </c>
      <c r="L15" s="131">
        <f>$L$4-'Fecha de Indicador'!L15</f>
        <v>0</v>
      </c>
      <c r="M15" s="412">
        <f>$M$4-'Fecha de Indicador'!M15</f>
        <v>9</v>
      </c>
      <c r="N15" s="131">
        <f>$N$4-'Fecha de Indicador'!N15</f>
        <v>0</v>
      </c>
      <c r="O15" s="131">
        <f>$O$4-'Fecha de Indicador'!O15</f>
        <v>0</v>
      </c>
      <c r="P15" s="412">
        <f>$P$4-'Fecha de Indicador'!P15</f>
        <v>15</v>
      </c>
      <c r="Q15" s="131">
        <f>$Q$4-'Fecha de Indicador'!Q15</f>
        <v>0</v>
      </c>
      <c r="R15" s="131">
        <f>$R$4-'Fecha de Indicador'!R15</f>
        <v>0</v>
      </c>
      <c r="S15" s="131">
        <f>$S$4-'Fecha de Indicador'!S15</f>
        <v>0</v>
      </c>
      <c r="T15" s="131">
        <f>IF($T$4='Fecha de Indicador'!T15, 0,"x")</f>
        <v>0</v>
      </c>
      <c r="U15" s="131">
        <f>$U$4-'Fecha de Indicador'!U15</f>
        <v>0</v>
      </c>
      <c r="V15" s="412">
        <f>$V$4-'Fecha de Indicador'!V15</f>
        <v>16</v>
      </c>
      <c r="W15" s="131">
        <f>$W$4-'Fecha de Indicador'!W15</f>
        <v>0</v>
      </c>
      <c r="X15" s="131">
        <f>$X$4-'Fecha de Indicador'!X15</f>
        <v>0</v>
      </c>
      <c r="Y15" s="131">
        <f>$Y$4-'Fecha de Indicador'!Y15</f>
        <v>0</v>
      </c>
      <c r="Z15" s="131">
        <f>$Z$4-'Fecha de Indicador'!Z15</f>
        <v>1</v>
      </c>
      <c r="AA15" s="131">
        <f>$AA$4-'Fecha de Indicador'!AA15</f>
        <v>0</v>
      </c>
      <c r="AB15" s="131">
        <f>$AB$4-'Fecha de Indicador'!AB15</f>
        <v>0</v>
      </c>
      <c r="AC15" s="131">
        <f>$AC$4-'Fecha de Indicador'!AC15</f>
        <v>0</v>
      </c>
      <c r="AD15" s="131">
        <f>$AD$4-'Fecha de Indicador'!AD15</f>
        <v>0</v>
      </c>
      <c r="AE15" s="131">
        <f>$AE$4-'Fecha de Indicador'!AE15</f>
        <v>0</v>
      </c>
      <c r="AF15" s="131">
        <f>$AF$4-'Fecha de Indicador'!AF15</f>
        <v>0</v>
      </c>
      <c r="AG15" s="131">
        <f>$AG$4-'Fecha de Indicador'!AG15</f>
        <v>0</v>
      </c>
      <c r="AH15" s="131">
        <f>$AH$4-'Fecha de Indicador'!AH15</f>
        <v>0</v>
      </c>
      <c r="AI15" s="131">
        <f>$AI$4-'Fecha de Indicador'!AI15</f>
        <v>0</v>
      </c>
      <c r="AJ15" s="131">
        <f>$AJ$4-'Fecha de Indicador'!AJ15</f>
        <v>0</v>
      </c>
      <c r="AK15" s="131">
        <f>$AK$4-'Fecha de Indicador'!AK15</f>
        <v>0</v>
      </c>
      <c r="AL15" s="131">
        <f>$AL$4-'Fecha de Indicador'!AL15</f>
        <v>0</v>
      </c>
      <c r="AM15" s="38">
        <f t="shared" si="0"/>
        <v>41</v>
      </c>
      <c r="AN15" s="39">
        <f t="shared" si="4"/>
        <v>1.1714285714285715</v>
      </c>
      <c r="AO15" s="38">
        <f t="shared" si="1"/>
        <v>4</v>
      </c>
      <c r="AP15" s="39">
        <f t="shared" si="2"/>
        <v>3.8864728585539892</v>
      </c>
      <c r="AQ15" s="40">
        <f t="shared" si="3"/>
        <v>0</v>
      </c>
    </row>
    <row r="16" spans="1:43" ht="25.5" customHeight="1" x14ac:dyDescent="0.25">
      <c r="A16" s="143" t="s">
        <v>230</v>
      </c>
      <c r="B16" s="139" t="s">
        <v>181</v>
      </c>
      <c r="C16" s="140">
        <v>204</v>
      </c>
      <c r="D16" s="131">
        <f>$D$4-'Fecha de Indicador'!D16</f>
        <v>0</v>
      </c>
      <c r="E16" s="131">
        <f>IF($E$4='Fecha de Indicador'!E16, 0,"x")</f>
        <v>0</v>
      </c>
      <c r="F16" s="131" t="str">
        <f>IF($F$4='Fecha de Indicador'!F16, 0,"x")</f>
        <v>x</v>
      </c>
      <c r="G16" s="131">
        <f>$G$4-'Fecha de Indicador'!G16</f>
        <v>0</v>
      </c>
      <c r="H16" s="131">
        <f>IF($H$4='Fecha de Indicador'!H16, 0,"x")</f>
        <v>0</v>
      </c>
      <c r="I16" s="131">
        <f>IF($I$4='Fecha de Indicador'!I16, 0,"x")</f>
        <v>0</v>
      </c>
      <c r="J16" s="131">
        <f>$J$4-'Fecha de Indicador'!J16</f>
        <v>0</v>
      </c>
      <c r="K16" s="131">
        <f>$K$4-'Fecha de Indicador'!K16</f>
        <v>0</v>
      </c>
      <c r="L16" s="131">
        <f>$L$4-'Fecha de Indicador'!L16</f>
        <v>0</v>
      </c>
      <c r="M16" s="412">
        <f>$M$4-'Fecha de Indicador'!M16</f>
        <v>9</v>
      </c>
      <c r="N16" s="131">
        <f>$N$4-'Fecha de Indicador'!N16</f>
        <v>0</v>
      </c>
      <c r="O16" s="131">
        <f>$O$4-'Fecha de Indicador'!O16</f>
        <v>0</v>
      </c>
      <c r="P16" s="412">
        <f>$P$4-'Fecha de Indicador'!P16</f>
        <v>15</v>
      </c>
      <c r="Q16" s="131">
        <f>$Q$4-'Fecha de Indicador'!Q16</f>
        <v>0</v>
      </c>
      <c r="R16" s="131">
        <f>$R$4-'Fecha de Indicador'!R16</f>
        <v>0</v>
      </c>
      <c r="S16" s="131">
        <f>$S$4-'Fecha de Indicador'!S16</f>
        <v>0</v>
      </c>
      <c r="T16" s="131">
        <f>IF($T$4='Fecha de Indicador'!T16, 0,"x")</f>
        <v>0</v>
      </c>
      <c r="U16" s="131">
        <f>$U$4-'Fecha de Indicador'!U16</f>
        <v>0</v>
      </c>
      <c r="V16" s="412">
        <f>$V$4-'Fecha de Indicador'!V16</f>
        <v>16</v>
      </c>
      <c r="W16" s="131">
        <f>$W$4-'Fecha de Indicador'!W16</f>
        <v>0</v>
      </c>
      <c r="X16" s="131">
        <f>$X$4-'Fecha de Indicador'!X16</f>
        <v>0</v>
      </c>
      <c r="Y16" s="131">
        <f>$Y$4-'Fecha de Indicador'!Y16</f>
        <v>0</v>
      </c>
      <c r="Z16" s="131">
        <f>$Z$4-'Fecha de Indicador'!Z16</f>
        <v>1</v>
      </c>
      <c r="AA16" s="131">
        <f>$AA$4-'Fecha de Indicador'!AA16</f>
        <v>0</v>
      </c>
      <c r="AB16" s="131">
        <f>$AB$4-'Fecha de Indicador'!AB16</f>
        <v>0</v>
      </c>
      <c r="AC16" s="131">
        <f>$AC$4-'Fecha de Indicador'!AC16</f>
        <v>0</v>
      </c>
      <c r="AD16" s="131">
        <f>$AD$4-'Fecha de Indicador'!AD16</f>
        <v>0</v>
      </c>
      <c r="AE16" s="131">
        <f>$AE$4-'Fecha de Indicador'!AE16</f>
        <v>0</v>
      </c>
      <c r="AF16" s="131">
        <f>$AF$4-'Fecha de Indicador'!AF16</f>
        <v>0</v>
      </c>
      <c r="AG16" s="131">
        <f>$AG$4-'Fecha de Indicador'!AG16</f>
        <v>0</v>
      </c>
      <c r="AH16" s="131">
        <f>$AH$4-'Fecha de Indicador'!AH16</f>
        <v>0</v>
      </c>
      <c r="AI16" s="131">
        <f>$AI$4-'Fecha de Indicador'!AI16</f>
        <v>0</v>
      </c>
      <c r="AJ16" s="131">
        <f>$AJ$4-'Fecha de Indicador'!AJ16</f>
        <v>0</v>
      </c>
      <c r="AK16" s="131">
        <f>$AK$4-'Fecha de Indicador'!AK16</f>
        <v>0</v>
      </c>
      <c r="AL16" s="131">
        <f>$AL$4-'Fecha de Indicador'!AL16</f>
        <v>0</v>
      </c>
      <c r="AM16" s="38">
        <f t="shared" si="0"/>
        <v>41</v>
      </c>
      <c r="AN16" s="39">
        <f t="shared" si="4"/>
        <v>1.1714285714285715</v>
      </c>
      <c r="AO16" s="38">
        <f t="shared" si="1"/>
        <v>4</v>
      </c>
      <c r="AP16" s="39">
        <f t="shared" si="2"/>
        <v>3.8864728585539892</v>
      </c>
      <c r="AQ16" s="40">
        <f t="shared" si="3"/>
        <v>0</v>
      </c>
    </row>
    <row r="17" spans="1:43" ht="25.5" customHeight="1" x14ac:dyDescent="0.25">
      <c r="A17" s="143" t="s">
        <v>230</v>
      </c>
      <c r="B17" s="139" t="s">
        <v>182</v>
      </c>
      <c r="C17" s="140">
        <v>205</v>
      </c>
      <c r="D17" s="131">
        <f>$D$4-'Fecha de Indicador'!D17</f>
        <v>0</v>
      </c>
      <c r="E17" s="131">
        <f>IF($E$4='Fecha de Indicador'!E17, 0,"x")</f>
        <v>0</v>
      </c>
      <c r="F17" s="131" t="str">
        <f>IF($F$4='Fecha de Indicador'!F17, 0,"x")</f>
        <v>x</v>
      </c>
      <c r="G17" s="131">
        <f>$G$4-'Fecha de Indicador'!G17</f>
        <v>0</v>
      </c>
      <c r="H17" s="131">
        <f>IF($H$4='Fecha de Indicador'!H17, 0,"x")</f>
        <v>0</v>
      </c>
      <c r="I17" s="131">
        <f>IF($I$4='Fecha de Indicador'!I17, 0,"x")</f>
        <v>0</v>
      </c>
      <c r="J17" s="131">
        <f>$J$4-'Fecha de Indicador'!J17</f>
        <v>0</v>
      </c>
      <c r="K17" s="131">
        <f>$K$4-'Fecha de Indicador'!K17</f>
        <v>0</v>
      </c>
      <c r="L17" s="131">
        <f>$L$4-'Fecha de Indicador'!L17</f>
        <v>0</v>
      </c>
      <c r="M17" s="412">
        <f>$M$4-'Fecha de Indicador'!M17</f>
        <v>9</v>
      </c>
      <c r="N17" s="131">
        <f>$N$4-'Fecha de Indicador'!N17</f>
        <v>0</v>
      </c>
      <c r="O17" s="131">
        <f>$O$4-'Fecha de Indicador'!O17</f>
        <v>0</v>
      </c>
      <c r="P17" s="412">
        <f>$P$4-'Fecha de Indicador'!P17</f>
        <v>15</v>
      </c>
      <c r="Q17" s="131">
        <f>$Q$4-'Fecha de Indicador'!Q17</f>
        <v>0</v>
      </c>
      <c r="R17" s="131">
        <f>$R$4-'Fecha de Indicador'!R17</f>
        <v>0</v>
      </c>
      <c r="S17" s="131">
        <f>$S$4-'Fecha de Indicador'!S17</f>
        <v>0</v>
      </c>
      <c r="T17" s="131">
        <f>IF($T$4='Fecha de Indicador'!T17, 0,"x")</f>
        <v>0</v>
      </c>
      <c r="U17" s="131">
        <f>$U$4-'Fecha de Indicador'!U17</f>
        <v>0</v>
      </c>
      <c r="V17" s="412">
        <f>$V$4-'Fecha de Indicador'!V17</f>
        <v>16</v>
      </c>
      <c r="W17" s="131">
        <f>$W$4-'Fecha de Indicador'!W17</f>
        <v>0</v>
      </c>
      <c r="X17" s="131">
        <f>$X$4-'Fecha de Indicador'!X17</f>
        <v>0</v>
      </c>
      <c r="Y17" s="131">
        <f>$Y$4-'Fecha de Indicador'!Y17</f>
        <v>0</v>
      </c>
      <c r="Z17" s="131">
        <f>$Z$4-'Fecha de Indicador'!Z17</f>
        <v>1</v>
      </c>
      <c r="AA17" s="131">
        <f>$AA$4-'Fecha de Indicador'!AA17</f>
        <v>0</v>
      </c>
      <c r="AB17" s="131">
        <f>$AB$4-'Fecha de Indicador'!AB17</f>
        <v>0</v>
      </c>
      <c r="AC17" s="131">
        <f>$AC$4-'Fecha de Indicador'!AC17</f>
        <v>0</v>
      </c>
      <c r="AD17" s="131">
        <f>$AD$4-'Fecha de Indicador'!AD17</f>
        <v>0</v>
      </c>
      <c r="AE17" s="131">
        <f>$AE$4-'Fecha de Indicador'!AE17</f>
        <v>0</v>
      </c>
      <c r="AF17" s="131">
        <f>$AF$4-'Fecha de Indicador'!AF17</f>
        <v>0</v>
      </c>
      <c r="AG17" s="131">
        <f>$AG$4-'Fecha de Indicador'!AG17</f>
        <v>0</v>
      </c>
      <c r="AH17" s="131">
        <f>$AH$4-'Fecha de Indicador'!AH17</f>
        <v>0</v>
      </c>
      <c r="AI17" s="131">
        <f>$AI$4-'Fecha de Indicador'!AI17</f>
        <v>0</v>
      </c>
      <c r="AJ17" s="131">
        <f>$AJ$4-'Fecha de Indicador'!AJ17</f>
        <v>0</v>
      </c>
      <c r="AK17" s="131">
        <f>$AK$4-'Fecha de Indicador'!AK17</f>
        <v>0</v>
      </c>
      <c r="AL17" s="131">
        <f>$AL$4-'Fecha de Indicador'!AL17</f>
        <v>0</v>
      </c>
      <c r="AM17" s="38">
        <f t="shared" si="0"/>
        <v>41</v>
      </c>
      <c r="AN17" s="39">
        <f t="shared" si="4"/>
        <v>1.1714285714285715</v>
      </c>
      <c r="AO17" s="38">
        <f t="shared" si="1"/>
        <v>4</v>
      </c>
      <c r="AP17" s="39">
        <f t="shared" si="2"/>
        <v>3.8864728585539892</v>
      </c>
      <c r="AQ17" s="40">
        <f t="shared" si="3"/>
        <v>0</v>
      </c>
    </row>
    <row r="18" spans="1:43" ht="25.5" customHeight="1" x14ac:dyDescent="0.25">
      <c r="A18" s="143" t="s">
        <v>230</v>
      </c>
      <c r="B18" s="139" t="s">
        <v>183</v>
      </c>
      <c r="C18" s="140">
        <v>206</v>
      </c>
      <c r="D18" s="131">
        <f>$D$4-'Fecha de Indicador'!D18</f>
        <v>0</v>
      </c>
      <c r="E18" s="131">
        <f>IF($E$4='Fecha de Indicador'!E18, 0,"x")</f>
        <v>0</v>
      </c>
      <c r="F18" s="131" t="str">
        <f>IF($F$4='Fecha de Indicador'!F18, 0,"x")</f>
        <v>x</v>
      </c>
      <c r="G18" s="131">
        <f>$G$4-'Fecha de Indicador'!G18</f>
        <v>0</v>
      </c>
      <c r="H18" s="131">
        <f>IF($H$4='Fecha de Indicador'!H18, 0,"x")</f>
        <v>0</v>
      </c>
      <c r="I18" s="131">
        <f>IF($I$4='Fecha de Indicador'!I18, 0,"x")</f>
        <v>0</v>
      </c>
      <c r="J18" s="131">
        <f>$J$4-'Fecha de Indicador'!J18</f>
        <v>0</v>
      </c>
      <c r="K18" s="131">
        <f>$K$4-'Fecha de Indicador'!K18</f>
        <v>0</v>
      </c>
      <c r="L18" s="131">
        <f>$L$4-'Fecha de Indicador'!L18</f>
        <v>0</v>
      </c>
      <c r="M18" s="412">
        <f>$M$4-'Fecha de Indicador'!M18</f>
        <v>9</v>
      </c>
      <c r="N18" s="131">
        <f>$N$4-'Fecha de Indicador'!N18</f>
        <v>0</v>
      </c>
      <c r="O18" s="131">
        <f>$O$4-'Fecha de Indicador'!O18</f>
        <v>0</v>
      </c>
      <c r="P18" s="412">
        <f>$P$4-'Fecha de Indicador'!P18</f>
        <v>15</v>
      </c>
      <c r="Q18" s="131">
        <f>$Q$4-'Fecha de Indicador'!Q18</f>
        <v>0</v>
      </c>
      <c r="R18" s="131">
        <f>$R$4-'Fecha de Indicador'!R18</f>
        <v>0</v>
      </c>
      <c r="S18" s="131">
        <f>$S$4-'Fecha de Indicador'!S18</f>
        <v>0</v>
      </c>
      <c r="T18" s="131">
        <f>IF($T$4='Fecha de Indicador'!T18, 0,"x")</f>
        <v>0</v>
      </c>
      <c r="U18" s="131">
        <f>$U$4-'Fecha de Indicador'!U18</f>
        <v>0</v>
      </c>
      <c r="V18" s="412">
        <f>$V$4-'Fecha de Indicador'!V18</f>
        <v>16</v>
      </c>
      <c r="W18" s="131">
        <f>$W$4-'Fecha de Indicador'!W18</f>
        <v>0</v>
      </c>
      <c r="X18" s="131">
        <f>$X$4-'Fecha de Indicador'!X18</f>
        <v>0</v>
      </c>
      <c r="Y18" s="131">
        <f>$Y$4-'Fecha de Indicador'!Y18</f>
        <v>0</v>
      </c>
      <c r="Z18" s="131">
        <f>$Z$4-'Fecha de Indicador'!Z18</f>
        <v>1</v>
      </c>
      <c r="AA18" s="131">
        <f>$AA$4-'Fecha de Indicador'!AA18</f>
        <v>0</v>
      </c>
      <c r="AB18" s="131">
        <f>$AB$4-'Fecha de Indicador'!AB18</f>
        <v>0</v>
      </c>
      <c r="AC18" s="131">
        <f>$AC$4-'Fecha de Indicador'!AC18</f>
        <v>0</v>
      </c>
      <c r="AD18" s="131">
        <f>$AD$4-'Fecha de Indicador'!AD18</f>
        <v>0</v>
      </c>
      <c r="AE18" s="131">
        <f>$AE$4-'Fecha de Indicador'!AE18</f>
        <v>0</v>
      </c>
      <c r="AF18" s="131">
        <f>$AF$4-'Fecha de Indicador'!AF18</f>
        <v>0</v>
      </c>
      <c r="AG18" s="131">
        <f>$AG$4-'Fecha de Indicador'!AG18</f>
        <v>0</v>
      </c>
      <c r="AH18" s="131">
        <f>$AH$4-'Fecha de Indicador'!AH18</f>
        <v>0</v>
      </c>
      <c r="AI18" s="131">
        <f>$AI$4-'Fecha de Indicador'!AI18</f>
        <v>0</v>
      </c>
      <c r="AJ18" s="131">
        <f>$AJ$4-'Fecha de Indicador'!AJ18</f>
        <v>0</v>
      </c>
      <c r="AK18" s="131">
        <f>$AK$4-'Fecha de Indicador'!AK18</f>
        <v>0</v>
      </c>
      <c r="AL18" s="131">
        <f>$AL$4-'Fecha de Indicador'!AL18</f>
        <v>0</v>
      </c>
      <c r="AM18" s="38">
        <f t="shared" si="0"/>
        <v>41</v>
      </c>
      <c r="AN18" s="39">
        <f t="shared" si="4"/>
        <v>1.1714285714285715</v>
      </c>
      <c r="AO18" s="38">
        <f t="shared" si="1"/>
        <v>4</v>
      </c>
      <c r="AP18" s="39">
        <f t="shared" si="2"/>
        <v>3.8864728585539892</v>
      </c>
      <c r="AQ18" s="40">
        <f t="shared" si="3"/>
        <v>0</v>
      </c>
    </row>
    <row r="19" spans="1:43" ht="25.5" customHeight="1" x14ac:dyDescent="0.25">
      <c r="A19" s="143" t="s">
        <v>230</v>
      </c>
      <c r="B19" s="139" t="s">
        <v>184</v>
      </c>
      <c r="C19" s="140">
        <v>207</v>
      </c>
      <c r="D19" s="131">
        <f>$D$4-'Fecha de Indicador'!D19</f>
        <v>0</v>
      </c>
      <c r="E19" s="131">
        <f>IF($E$4='Fecha de Indicador'!E19, 0,"x")</f>
        <v>0</v>
      </c>
      <c r="F19" s="131" t="str">
        <f>IF($F$4='Fecha de Indicador'!F19, 0,"x")</f>
        <v>x</v>
      </c>
      <c r="G19" s="131">
        <f>$G$4-'Fecha de Indicador'!G19</f>
        <v>0</v>
      </c>
      <c r="H19" s="131">
        <f>IF($H$4='Fecha de Indicador'!H19, 0,"x")</f>
        <v>0</v>
      </c>
      <c r="I19" s="131">
        <f>IF($I$4='Fecha de Indicador'!I19, 0,"x")</f>
        <v>0</v>
      </c>
      <c r="J19" s="131">
        <f>$J$4-'Fecha de Indicador'!J19</f>
        <v>0</v>
      </c>
      <c r="K19" s="131">
        <f>$K$4-'Fecha de Indicador'!K19</f>
        <v>0</v>
      </c>
      <c r="L19" s="131">
        <f>$L$4-'Fecha de Indicador'!L19</f>
        <v>0</v>
      </c>
      <c r="M19" s="412">
        <f>$M$4-'Fecha de Indicador'!M19</f>
        <v>9</v>
      </c>
      <c r="N19" s="131">
        <f>$N$4-'Fecha de Indicador'!N19</f>
        <v>0</v>
      </c>
      <c r="O19" s="131">
        <f>$O$4-'Fecha de Indicador'!O19</f>
        <v>0</v>
      </c>
      <c r="P19" s="412">
        <f>$P$4-'Fecha de Indicador'!P19</f>
        <v>15</v>
      </c>
      <c r="Q19" s="131">
        <f>$Q$4-'Fecha de Indicador'!Q19</f>
        <v>0</v>
      </c>
      <c r="R19" s="131">
        <f>$R$4-'Fecha de Indicador'!R19</f>
        <v>0</v>
      </c>
      <c r="S19" s="131">
        <f>$S$4-'Fecha de Indicador'!S19</f>
        <v>0</v>
      </c>
      <c r="T19" s="131">
        <f>IF($T$4='Fecha de Indicador'!T19, 0,"x")</f>
        <v>0</v>
      </c>
      <c r="U19" s="131">
        <f>$U$4-'Fecha de Indicador'!U19</f>
        <v>0</v>
      </c>
      <c r="V19" s="412">
        <f>$V$4-'Fecha de Indicador'!V19</f>
        <v>16</v>
      </c>
      <c r="W19" s="131">
        <f>$W$4-'Fecha de Indicador'!W19</f>
        <v>0</v>
      </c>
      <c r="X19" s="131">
        <f>$X$4-'Fecha de Indicador'!X19</f>
        <v>0</v>
      </c>
      <c r="Y19" s="131">
        <f>$Y$4-'Fecha de Indicador'!Y19</f>
        <v>0</v>
      </c>
      <c r="Z19" s="131">
        <f>$Z$4-'Fecha de Indicador'!Z19</f>
        <v>1</v>
      </c>
      <c r="AA19" s="131">
        <f>$AA$4-'Fecha de Indicador'!AA19</f>
        <v>0</v>
      </c>
      <c r="AB19" s="131">
        <f>$AB$4-'Fecha de Indicador'!AB19</f>
        <v>0</v>
      </c>
      <c r="AC19" s="131">
        <f>$AC$4-'Fecha de Indicador'!AC19</f>
        <v>0</v>
      </c>
      <c r="AD19" s="131">
        <f>$AD$4-'Fecha de Indicador'!AD19</f>
        <v>0</v>
      </c>
      <c r="AE19" s="131">
        <f>$AE$4-'Fecha de Indicador'!AE19</f>
        <v>0</v>
      </c>
      <c r="AF19" s="131">
        <f>$AF$4-'Fecha de Indicador'!AF19</f>
        <v>0</v>
      </c>
      <c r="AG19" s="131">
        <f>$AG$4-'Fecha de Indicador'!AG19</f>
        <v>0</v>
      </c>
      <c r="AH19" s="131">
        <f>$AH$4-'Fecha de Indicador'!AH19</f>
        <v>0</v>
      </c>
      <c r="AI19" s="131">
        <f>$AI$4-'Fecha de Indicador'!AI19</f>
        <v>0</v>
      </c>
      <c r="AJ19" s="131">
        <f>$AJ$4-'Fecha de Indicador'!AJ19</f>
        <v>0</v>
      </c>
      <c r="AK19" s="131">
        <f>$AK$4-'Fecha de Indicador'!AK19</f>
        <v>0</v>
      </c>
      <c r="AL19" s="131">
        <f>$AL$4-'Fecha de Indicador'!AL19</f>
        <v>0</v>
      </c>
      <c r="AM19" s="38">
        <f t="shared" si="0"/>
        <v>41</v>
      </c>
      <c r="AN19" s="39">
        <f t="shared" si="4"/>
        <v>1.1714285714285715</v>
      </c>
      <c r="AO19" s="38">
        <f t="shared" si="1"/>
        <v>4</v>
      </c>
      <c r="AP19" s="39">
        <f t="shared" si="2"/>
        <v>3.8864728585539892</v>
      </c>
      <c r="AQ19" s="40">
        <f t="shared" si="3"/>
        <v>0</v>
      </c>
    </row>
    <row r="20" spans="1:43" ht="25.5" customHeight="1" x14ac:dyDescent="0.25">
      <c r="A20" s="143" t="s">
        <v>230</v>
      </c>
      <c r="B20" s="139" t="s">
        <v>185</v>
      </c>
      <c r="C20" s="140">
        <v>208</v>
      </c>
      <c r="D20" s="131">
        <f>$D$4-'Fecha de Indicador'!D20</f>
        <v>0</v>
      </c>
      <c r="E20" s="131">
        <f>IF($E$4='Fecha de Indicador'!E20, 0,"x")</f>
        <v>0</v>
      </c>
      <c r="F20" s="131" t="str">
        <f>IF($F$4='Fecha de Indicador'!F20, 0,"x")</f>
        <v>x</v>
      </c>
      <c r="G20" s="131">
        <f>$G$4-'Fecha de Indicador'!G20</f>
        <v>0</v>
      </c>
      <c r="H20" s="131">
        <f>IF($H$4='Fecha de Indicador'!H20, 0,"x")</f>
        <v>0</v>
      </c>
      <c r="I20" s="131">
        <f>IF($I$4='Fecha de Indicador'!I20, 0,"x")</f>
        <v>0</v>
      </c>
      <c r="J20" s="131">
        <f>$J$4-'Fecha de Indicador'!J20</f>
        <v>0</v>
      </c>
      <c r="K20" s="131">
        <f>$K$4-'Fecha de Indicador'!K20</f>
        <v>0</v>
      </c>
      <c r="L20" s="131">
        <f>$L$4-'Fecha de Indicador'!L20</f>
        <v>0</v>
      </c>
      <c r="M20" s="412">
        <f>$M$4-'Fecha de Indicador'!M20</f>
        <v>9</v>
      </c>
      <c r="N20" s="131">
        <f>$N$4-'Fecha de Indicador'!N20</f>
        <v>0</v>
      </c>
      <c r="O20" s="131">
        <f>$O$4-'Fecha de Indicador'!O20</f>
        <v>0</v>
      </c>
      <c r="P20" s="412">
        <f>$P$4-'Fecha de Indicador'!P20</f>
        <v>15</v>
      </c>
      <c r="Q20" s="131">
        <f>$Q$4-'Fecha de Indicador'!Q20</f>
        <v>0</v>
      </c>
      <c r="R20" s="131">
        <f>$R$4-'Fecha de Indicador'!R20</f>
        <v>0</v>
      </c>
      <c r="S20" s="131">
        <f>$S$4-'Fecha de Indicador'!S20</f>
        <v>0</v>
      </c>
      <c r="T20" s="131">
        <f>IF($T$4='Fecha de Indicador'!T20, 0,"x")</f>
        <v>0</v>
      </c>
      <c r="U20" s="131">
        <f>$U$4-'Fecha de Indicador'!U20</f>
        <v>0</v>
      </c>
      <c r="V20" s="412">
        <f>$V$4-'Fecha de Indicador'!V20</f>
        <v>16</v>
      </c>
      <c r="W20" s="131">
        <f>$W$4-'Fecha de Indicador'!W20</f>
        <v>0</v>
      </c>
      <c r="X20" s="131">
        <f>$X$4-'Fecha de Indicador'!X20</f>
        <v>0</v>
      </c>
      <c r="Y20" s="131">
        <f>$Y$4-'Fecha de Indicador'!Y20</f>
        <v>0</v>
      </c>
      <c r="Z20" s="131">
        <f>$Z$4-'Fecha de Indicador'!Z20</f>
        <v>1</v>
      </c>
      <c r="AA20" s="131">
        <f>$AA$4-'Fecha de Indicador'!AA20</f>
        <v>0</v>
      </c>
      <c r="AB20" s="131">
        <f>$AB$4-'Fecha de Indicador'!AB20</f>
        <v>0</v>
      </c>
      <c r="AC20" s="131">
        <f>$AC$4-'Fecha de Indicador'!AC20</f>
        <v>0</v>
      </c>
      <c r="AD20" s="131">
        <f>$AD$4-'Fecha de Indicador'!AD20</f>
        <v>0</v>
      </c>
      <c r="AE20" s="131">
        <f>$AE$4-'Fecha de Indicador'!AE20</f>
        <v>0</v>
      </c>
      <c r="AF20" s="131">
        <f>$AF$4-'Fecha de Indicador'!AF20</f>
        <v>0</v>
      </c>
      <c r="AG20" s="131">
        <f>$AG$4-'Fecha de Indicador'!AG20</f>
        <v>0</v>
      </c>
      <c r="AH20" s="131">
        <f>$AH$4-'Fecha de Indicador'!AH20</f>
        <v>0</v>
      </c>
      <c r="AI20" s="131">
        <f>$AI$4-'Fecha de Indicador'!AI20</f>
        <v>0</v>
      </c>
      <c r="AJ20" s="131">
        <f>$AJ$4-'Fecha de Indicador'!AJ20</f>
        <v>0</v>
      </c>
      <c r="AK20" s="131">
        <f>$AK$4-'Fecha de Indicador'!AK20</f>
        <v>0</v>
      </c>
      <c r="AL20" s="131">
        <f>$AL$4-'Fecha de Indicador'!AL20</f>
        <v>0</v>
      </c>
      <c r="AM20" s="38">
        <f t="shared" si="0"/>
        <v>41</v>
      </c>
      <c r="AN20" s="39">
        <f t="shared" si="4"/>
        <v>1.1714285714285715</v>
      </c>
      <c r="AO20" s="38">
        <f t="shared" si="1"/>
        <v>4</v>
      </c>
      <c r="AP20" s="39">
        <f t="shared" si="2"/>
        <v>3.8864728585539892</v>
      </c>
      <c r="AQ20" s="40">
        <f t="shared" si="3"/>
        <v>0</v>
      </c>
    </row>
    <row r="21" spans="1:43" ht="25.5" customHeight="1" x14ac:dyDescent="0.25">
      <c r="A21" s="143" t="s">
        <v>230</v>
      </c>
      <c r="B21" s="139" t="s">
        <v>186</v>
      </c>
      <c r="C21" s="140">
        <v>209</v>
      </c>
      <c r="D21" s="131">
        <f>$D$4-'Fecha de Indicador'!D21</f>
        <v>0</v>
      </c>
      <c r="E21" s="131">
        <f>IF($E$4='Fecha de Indicador'!E21, 0,"x")</f>
        <v>0</v>
      </c>
      <c r="F21" s="131" t="str">
        <f>IF($F$4='Fecha de Indicador'!F21, 0,"x")</f>
        <v>x</v>
      </c>
      <c r="G21" s="131">
        <f>$G$4-'Fecha de Indicador'!G21</f>
        <v>0</v>
      </c>
      <c r="H21" s="131">
        <f>IF($H$4='Fecha de Indicador'!H21, 0,"x")</f>
        <v>0</v>
      </c>
      <c r="I21" s="131">
        <f>IF($I$4='Fecha de Indicador'!I21, 0,"x")</f>
        <v>0</v>
      </c>
      <c r="J21" s="131">
        <f>$J$4-'Fecha de Indicador'!J21</f>
        <v>0</v>
      </c>
      <c r="K21" s="131">
        <f>$K$4-'Fecha de Indicador'!K21</f>
        <v>0</v>
      </c>
      <c r="L21" s="131">
        <f>$L$4-'Fecha de Indicador'!L21</f>
        <v>0</v>
      </c>
      <c r="M21" s="412">
        <f>$M$4-'Fecha de Indicador'!M21</f>
        <v>9</v>
      </c>
      <c r="N21" s="131">
        <f>$N$4-'Fecha de Indicador'!N21</f>
        <v>0</v>
      </c>
      <c r="O21" s="131">
        <f>$O$4-'Fecha de Indicador'!O21</f>
        <v>0</v>
      </c>
      <c r="P21" s="412">
        <f>$P$4-'Fecha de Indicador'!P21</f>
        <v>15</v>
      </c>
      <c r="Q21" s="131">
        <f>$Q$4-'Fecha de Indicador'!Q21</f>
        <v>0</v>
      </c>
      <c r="R21" s="131">
        <f>$R$4-'Fecha de Indicador'!R21</f>
        <v>0</v>
      </c>
      <c r="S21" s="131">
        <f>$S$4-'Fecha de Indicador'!S21</f>
        <v>0</v>
      </c>
      <c r="T21" s="131">
        <f>IF($T$4='Fecha de Indicador'!T21, 0,"x")</f>
        <v>0</v>
      </c>
      <c r="U21" s="131">
        <f>$U$4-'Fecha de Indicador'!U21</f>
        <v>0</v>
      </c>
      <c r="V21" s="412">
        <f>$V$4-'Fecha de Indicador'!V21</f>
        <v>16</v>
      </c>
      <c r="W21" s="131">
        <f>$W$4-'Fecha de Indicador'!W21</f>
        <v>0</v>
      </c>
      <c r="X21" s="131">
        <f>$X$4-'Fecha de Indicador'!X21</f>
        <v>0</v>
      </c>
      <c r="Y21" s="131">
        <f>$Y$4-'Fecha de Indicador'!Y21</f>
        <v>0</v>
      </c>
      <c r="Z21" s="131">
        <f>$Z$4-'Fecha de Indicador'!Z21</f>
        <v>1</v>
      </c>
      <c r="AA21" s="131">
        <f>$AA$4-'Fecha de Indicador'!AA21</f>
        <v>0</v>
      </c>
      <c r="AB21" s="131">
        <f>$AB$4-'Fecha de Indicador'!AB21</f>
        <v>0</v>
      </c>
      <c r="AC21" s="131">
        <f>$AC$4-'Fecha de Indicador'!AC21</f>
        <v>0</v>
      </c>
      <c r="AD21" s="131">
        <f>$AD$4-'Fecha de Indicador'!AD21</f>
        <v>0</v>
      </c>
      <c r="AE21" s="131">
        <f>$AE$4-'Fecha de Indicador'!AE21</f>
        <v>0</v>
      </c>
      <c r="AF21" s="131">
        <f>$AF$4-'Fecha de Indicador'!AF21</f>
        <v>0</v>
      </c>
      <c r="AG21" s="131">
        <f>$AG$4-'Fecha de Indicador'!AG21</f>
        <v>0</v>
      </c>
      <c r="AH21" s="131">
        <f>$AH$4-'Fecha de Indicador'!AH21</f>
        <v>0</v>
      </c>
      <c r="AI21" s="131">
        <f>$AI$4-'Fecha de Indicador'!AI21</f>
        <v>0</v>
      </c>
      <c r="AJ21" s="131">
        <f>$AJ$4-'Fecha de Indicador'!AJ21</f>
        <v>0</v>
      </c>
      <c r="AK21" s="131">
        <f>$AK$4-'Fecha de Indicador'!AK21</f>
        <v>0</v>
      </c>
      <c r="AL21" s="131">
        <f>$AL$4-'Fecha de Indicador'!AL21</f>
        <v>0</v>
      </c>
      <c r="AM21" s="38">
        <f t="shared" si="0"/>
        <v>41</v>
      </c>
      <c r="AN21" s="39">
        <f t="shared" si="4"/>
        <v>1.1714285714285715</v>
      </c>
      <c r="AO21" s="38">
        <f t="shared" si="1"/>
        <v>4</v>
      </c>
      <c r="AP21" s="39">
        <f t="shared" si="2"/>
        <v>3.8864728585539892</v>
      </c>
      <c r="AQ21" s="40">
        <f t="shared" si="3"/>
        <v>0</v>
      </c>
    </row>
    <row r="22" spans="1:43" ht="25.5" customHeight="1" x14ac:dyDescent="0.25">
      <c r="A22" s="143" t="s">
        <v>230</v>
      </c>
      <c r="B22" s="139" t="s">
        <v>187</v>
      </c>
      <c r="C22" s="140">
        <v>210</v>
      </c>
      <c r="D22" s="131">
        <f>$D$4-'Fecha de Indicador'!D22</f>
        <v>0</v>
      </c>
      <c r="E22" s="131">
        <f>IF($E$4='Fecha de Indicador'!E22, 0,"x")</f>
        <v>0</v>
      </c>
      <c r="F22" s="131" t="str">
        <f>IF($F$4='Fecha de Indicador'!F22, 0,"x")</f>
        <v>x</v>
      </c>
      <c r="G22" s="131">
        <f>$G$4-'Fecha de Indicador'!G22</f>
        <v>0</v>
      </c>
      <c r="H22" s="131">
        <f>IF($H$4='Fecha de Indicador'!H22, 0,"x")</f>
        <v>0</v>
      </c>
      <c r="I22" s="131">
        <f>IF($I$4='Fecha de Indicador'!I22, 0,"x")</f>
        <v>0</v>
      </c>
      <c r="J22" s="131">
        <f>$J$4-'Fecha de Indicador'!J22</f>
        <v>0</v>
      </c>
      <c r="K22" s="131">
        <f>$K$4-'Fecha de Indicador'!K22</f>
        <v>0</v>
      </c>
      <c r="L22" s="131">
        <f>$L$4-'Fecha de Indicador'!L22</f>
        <v>0</v>
      </c>
      <c r="M22" s="412">
        <f>$M$4-'Fecha de Indicador'!M22</f>
        <v>9</v>
      </c>
      <c r="N22" s="131">
        <f>$N$4-'Fecha de Indicador'!N22</f>
        <v>0</v>
      </c>
      <c r="O22" s="131">
        <f>$O$4-'Fecha de Indicador'!O22</f>
        <v>0</v>
      </c>
      <c r="P22" s="412">
        <f>$P$4-'Fecha de Indicador'!P22</f>
        <v>15</v>
      </c>
      <c r="Q22" s="131">
        <f>$Q$4-'Fecha de Indicador'!Q22</f>
        <v>0</v>
      </c>
      <c r="R22" s="131">
        <f>$R$4-'Fecha de Indicador'!R22</f>
        <v>0</v>
      </c>
      <c r="S22" s="131">
        <f>$S$4-'Fecha de Indicador'!S22</f>
        <v>0</v>
      </c>
      <c r="T22" s="131">
        <f>IF($T$4='Fecha de Indicador'!T22, 0,"x")</f>
        <v>0</v>
      </c>
      <c r="U22" s="131">
        <f>$U$4-'Fecha de Indicador'!U22</f>
        <v>0</v>
      </c>
      <c r="V22" s="412">
        <f>$V$4-'Fecha de Indicador'!V22</f>
        <v>16</v>
      </c>
      <c r="W22" s="131">
        <f>$W$4-'Fecha de Indicador'!W22</f>
        <v>0</v>
      </c>
      <c r="X22" s="131">
        <f>$X$4-'Fecha de Indicador'!X22</f>
        <v>0</v>
      </c>
      <c r="Y22" s="131">
        <f>$Y$4-'Fecha de Indicador'!Y22</f>
        <v>0</v>
      </c>
      <c r="Z22" s="131">
        <f>$Z$4-'Fecha de Indicador'!Z22</f>
        <v>1</v>
      </c>
      <c r="AA22" s="131">
        <f>$AA$4-'Fecha de Indicador'!AA22</f>
        <v>0</v>
      </c>
      <c r="AB22" s="131">
        <f>$AB$4-'Fecha de Indicador'!AB22</f>
        <v>0</v>
      </c>
      <c r="AC22" s="131">
        <f>$AC$4-'Fecha de Indicador'!AC22</f>
        <v>0</v>
      </c>
      <c r="AD22" s="131">
        <f>$AD$4-'Fecha de Indicador'!AD22</f>
        <v>0</v>
      </c>
      <c r="AE22" s="131">
        <f>$AE$4-'Fecha de Indicador'!AE22</f>
        <v>0</v>
      </c>
      <c r="AF22" s="131">
        <f>$AF$4-'Fecha de Indicador'!AF22</f>
        <v>0</v>
      </c>
      <c r="AG22" s="131">
        <f>$AG$4-'Fecha de Indicador'!AG22</f>
        <v>0</v>
      </c>
      <c r="AH22" s="131">
        <f>$AH$4-'Fecha de Indicador'!AH22</f>
        <v>0</v>
      </c>
      <c r="AI22" s="131">
        <f>$AI$4-'Fecha de Indicador'!AI22</f>
        <v>0</v>
      </c>
      <c r="AJ22" s="131">
        <f>$AJ$4-'Fecha de Indicador'!AJ22</f>
        <v>0</v>
      </c>
      <c r="AK22" s="131">
        <f>$AK$4-'Fecha de Indicador'!AK22</f>
        <v>0</v>
      </c>
      <c r="AL22" s="131">
        <f>$AL$4-'Fecha de Indicador'!AL22</f>
        <v>0</v>
      </c>
      <c r="AM22" s="38">
        <f t="shared" si="0"/>
        <v>41</v>
      </c>
      <c r="AN22" s="39">
        <f t="shared" si="4"/>
        <v>1.1714285714285715</v>
      </c>
      <c r="AO22" s="38">
        <f t="shared" si="1"/>
        <v>4</v>
      </c>
      <c r="AP22" s="39">
        <f t="shared" si="2"/>
        <v>3.8864728585539892</v>
      </c>
      <c r="AQ22" s="40">
        <f t="shared" si="3"/>
        <v>0</v>
      </c>
    </row>
    <row r="23" spans="1:43" ht="25.5" customHeight="1" x14ac:dyDescent="0.25">
      <c r="A23" s="138" t="s">
        <v>188</v>
      </c>
      <c r="B23" s="139" t="s">
        <v>188</v>
      </c>
      <c r="C23" s="140">
        <v>301</v>
      </c>
      <c r="D23" s="131">
        <f>$D$4-'Fecha de Indicador'!D23</f>
        <v>0</v>
      </c>
      <c r="E23" s="131">
        <f>IF($E$4='Fecha de Indicador'!E23, 0,"x")</f>
        <v>0</v>
      </c>
      <c r="F23" s="131" t="str">
        <f>IF($F$4='Fecha de Indicador'!F23, 0,"x")</f>
        <v>x</v>
      </c>
      <c r="G23" s="131">
        <f>$G$4-'Fecha de Indicador'!G23</f>
        <v>0</v>
      </c>
      <c r="H23" s="131">
        <f>IF($H$4='Fecha de Indicador'!H23, 0,"x")</f>
        <v>0</v>
      </c>
      <c r="I23" s="131">
        <f>IF($I$4='Fecha de Indicador'!I23, 0,"x")</f>
        <v>0</v>
      </c>
      <c r="J23" s="131">
        <f>$J$4-'Fecha de Indicador'!J23</f>
        <v>0</v>
      </c>
      <c r="K23" s="131">
        <f>$K$4-'Fecha de Indicador'!K23</f>
        <v>0</v>
      </c>
      <c r="L23" s="131">
        <f>$L$4-'Fecha de Indicador'!L23</f>
        <v>0</v>
      </c>
      <c r="M23" s="412">
        <f>$M$4-'Fecha de Indicador'!M23</f>
        <v>9</v>
      </c>
      <c r="N23" s="131">
        <f>$N$4-'Fecha de Indicador'!N23</f>
        <v>0</v>
      </c>
      <c r="O23" s="131">
        <f>$O$4-'Fecha de Indicador'!O23</f>
        <v>0</v>
      </c>
      <c r="P23" s="412">
        <f>$P$4-'Fecha de Indicador'!P23</f>
        <v>15</v>
      </c>
      <c r="Q23" s="131">
        <f>$Q$4-'Fecha de Indicador'!Q23</f>
        <v>0</v>
      </c>
      <c r="R23" s="131">
        <f>$R$4-'Fecha de Indicador'!R23</f>
        <v>0</v>
      </c>
      <c r="S23" s="131">
        <f>$S$4-'Fecha de Indicador'!S23</f>
        <v>0</v>
      </c>
      <c r="T23" s="131">
        <f>IF($T$4='Fecha de Indicador'!T23, 0,"x")</f>
        <v>0</v>
      </c>
      <c r="U23" s="131">
        <f>$U$4-'Fecha de Indicador'!U23</f>
        <v>0</v>
      </c>
      <c r="V23" s="412">
        <f>$V$4-'Fecha de Indicador'!V23</f>
        <v>16</v>
      </c>
      <c r="W23" s="131">
        <f>$W$4-'Fecha de Indicador'!W23</f>
        <v>0</v>
      </c>
      <c r="X23" s="131">
        <f>$X$4-'Fecha de Indicador'!X23</f>
        <v>0</v>
      </c>
      <c r="Y23" s="131">
        <f>$Y$4-'Fecha de Indicador'!Y23</f>
        <v>0</v>
      </c>
      <c r="Z23" s="131">
        <f>$Z$4-'Fecha de Indicador'!Z23</f>
        <v>1</v>
      </c>
      <c r="AA23" s="131">
        <f>$AA$4-'Fecha de Indicador'!AA23</f>
        <v>0</v>
      </c>
      <c r="AB23" s="131">
        <f>$AB$4-'Fecha de Indicador'!AB23</f>
        <v>0</v>
      </c>
      <c r="AC23" s="131">
        <f>$AC$4-'Fecha de Indicador'!AC23</f>
        <v>0</v>
      </c>
      <c r="AD23" s="131">
        <f>$AD$4-'Fecha de Indicador'!AD23</f>
        <v>0</v>
      </c>
      <c r="AE23" s="131">
        <f>$AE$4-'Fecha de Indicador'!AE23</f>
        <v>0</v>
      </c>
      <c r="AF23" s="131">
        <f>$AF$4-'Fecha de Indicador'!AF23</f>
        <v>0</v>
      </c>
      <c r="AG23" s="131">
        <f>$AG$4-'Fecha de Indicador'!AG23</f>
        <v>0</v>
      </c>
      <c r="AH23" s="131">
        <f>$AH$4-'Fecha de Indicador'!AH23</f>
        <v>0</v>
      </c>
      <c r="AI23" s="131">
        <f>$AI$4-'Fecha de Indicador'!AI23</f>
        <v>0</v>
      </c>
      <c r="AJ23" s="131">
        <f>$AJ$4-'Fecha de Indicador'!AJ23</f>
        <v>0</v>
      </c>
      <c r="AK23" s="131">
        <f>$AK$4-'Fecha de Indicador'!AK23</f>
        <v>0</v>
      </c>
      <c r="AL23" s="131">
        <f>$AL$4-'Fecha de Indicador'!AL23</f>
        <v>0</v>
      </c>
      <c r="AM23" s="38">
        <f t="shared" si="0"/>
        <v>41</v>
      </c>
      <c r="AN23" s="39">
        <f t="shared" si="4"/>
        <v>1.1714285714285715</v>
      </c>
      <c r="AO23" s="38">
        <f t="shared" si="1"/>
        <v>4</v>
      </c>
      <c r="AP23" s="39">
        <f t="shared" si="2"/>
        <v>3.8864728585539892</v>
      </c>
      <c r="AQ23" s="40">
        <f t="shared" si="3"/>
        <v>0</v>
      </c>
    </row>
    <row r="24" spans="1:43" ht="25.5" customHeight="1" x14ac:dyDescent="0.25">
      <c r="A24" s="138" t="s">
        <v>188</v>
      </c>
      <c r="B24" s="139" t="s">
        <v>189</v>
      </c>
      <c r="C24" s="140">
        <v>302</v>
      </c>
      <c r="D24" s="131">
        <f>$D$4-'Fecha de Indicador'!D24</f>
        <v>0</v>
      </c>
      <c r="E24" s="131">
        <f>IF($E$4='Fecha de Indicador'!E24, 0,"x")</f>
        <v>0</v>
      </c>
      <c r="F24" s="131" t="str">
        <f>IF($F$4='Fecha de Indicador'!F24, 0,"x")</f>
        <v>x</v>
      </c>
      <c r="G24" s="131">
        <f>$G$4-'Fecha de Indicador'!G24</f>
        <v>0</v>
      </c>
      <c r="H24" s="131">
        <f>IF($H$4='Fecha de Indicador'!H24, 0,"x")</f>
        <v>0</v>
      </c>
      <c r="I24" s="131">
        <f>IF($I$4='Fecha de Indicador'!I24, 0,"x")</f>
        <v>0</v>
      </c>
      <c r="J24" s="131">
        <f>$J$4-'Fecha de Indicador'!J24</f>
        <v>0</v>
      </c>
      <c r="K24" s="131">
        <f>$K$4-'Fecha de Indicador'!K24</f>
        <v>0</v>
      </c>
      <c r="L24" s="131">
        <f>$L$4-'Fecha de Indicador'!L24</f>
        <v>0</v>
      </c>
      <c r="M24" s="412">
        <f>$M$4-'Fecha de Indicador'!M24</f>
        <v>9</v>
      </c>
      <c r="N24" s="131">
        <f>$N$4-'Fecha de Indicador'!N24</f>
        <v>0</v>
      </c>
      <c r="O24" s="131">
        <f>$O$4-'Fecha de Indicador'!O24</f>
        <v>0</v>
      </c>
      <c r="P24" s="412">
        <f>$P$4-'Fecha de Indicador'!P24</f>
        <v>15</v>
      </c>
      <c r="Q24" s="131">
        <f>$Q$4-'Fecha de Indicador'!Q24</f>
        <v>0</v>
      </c>
      <c r="R24" s="131">
        <f>$R$4-'Fecha de Indicador'!R24</f>
        <v>0</v>
      </c>
      <c r="S24" s="131">
        <f>$S$4-'Fecha de Indicador'!S24</f>
        <v>0</v>
      </c>
      <c r="T24" s="131">
        <f>IF($T$4='Fecha de Indicador'!T24, 0,"x")</f>
        <v>0</v>
      </c>
      <c r="U24" s="131">
        <f>$U$4-'Fecha de Indicador'!U24</f>
        <v>0</v>
      </c>
      <c r="V24" s="412">
        <f>$V$4-'Fecha de Indicador'!V24</f>
        <v>16</v>
      </c>
      <c r="W24" s="131">
        <f>$W$4-'Fecha de Indicador'!W24</f>
        <v>0</v>
      </c>
      <c r="X24" s="131">
        <f>$X$4-'Fecha de Indicador'!X24</f>
        <v>0</v>
      </c>
      <c r="Y24" s="131">
        <f>$Y$4-'Fecha de Indicador'!Y24</f>
        <v>0</v>
      </c>
      <c r="Z24" s="131">
        <f>$Z$4-'Fecha de Indicador'!Z24</f>
        <v>1</v>
      </c>
      <c r="AA24" s="131">
        <f>$AA$4-'Fecha de Indicador'!AA24</f>
        <v>0</v>
      </c>
      <c r="AB24" s="131">
        <f>$AB$4-'Fecha de Indicador'!AB24</f>
        <v>0</v>
      </c>
      <c r="AC24" s="131">
        <f>$AC$4-'Fecha de Indicador'!AC24</f>
        <v>0</v>
      </c>
      <c r="AD24" s="131">
        <f>$AD$4-'Fecha de Indicador'!AD24</f>
        <v>0</v>
      </c>
      <c r="AE24" s="131">
        <f>$AE$4-'Fecha de Indicador'!AE24</f>
        <v>0</v>
      </c>
      <c r="AF24" s="131">
        <f>$AF$4-'Fecha de Indicador'!AF24</f>
        <v>0</v>
      </c>
      <c r="AG24" s="131">
        <f>$AG$4-'Fecha de Indicador'!AG24</f>
        <v>0</v>
      </c>
      <c r="AH24" s="131">
        <f>$AH$4-'Fecha de Indicador'!AH24</f>
        <v>0</v>
      </c>
      <c r="AI24" s="131">
        <f>$AI$4-'Fecha de Indicador'!AI24</f>
        <v>0</v>
      </c>
      <c r="AJ24" s="131">
        <f>$AJ$4-'Fecha de Indicador'!AJ24</f>
        <v>0</v>
      </c>
      <c r="AK24" s="131">
        <f>$AK$4-'Fecha de Indicador'!AK24</f>
        <v>0</v>
      </c>
      <c r="AL24" s="131">
        <f>$AL$4-'Fecha de Indicador'!AL24</f>
        <v>0</v>
      </c>
      <c r="AM24" s="38">
        <f t="shared" si="0"/>
        <v>41</v>
      </c>
      <c r="AN24" s="39">
        <f t="shared" si="4"/>
        <v>1.1714285714285715</v>
      </c>
      <c r="AO24" s="38">
        <f t="shared" si="1"/>
        <v>4</v>
      </c>
      <c r="AP24" s="39">
        <f t="shared" si="2"/>
        <v>3.8864728585539892</v>
      </c>
      <c r="AQ24" s="40">
        <f t="shared" si="3"/>
        <v>0</v>
      </c>
    </row>
    <row r="25" spans="1:43" ht="25.5" customHeight="1" x14ac:dyDescent="0.25">
      <c r="A25" s="138" t="s">
        <v>188</v>
      </c>
      <c r="B25" s="139" t="s">
        <v>190</v>
      </c>
      <c r="C25" s="140">
        <v>303</v>
      </c>
      <c r="D25" s="131">
        <f>$D$4-'Fecha de Indicador'!D25</f>
        <v>0</v>
      </c>
      <c r="E25" s="131">
        <f>IF($E$4='Fecha de Indicador'!E25, 0,"x")</f>
        <v>0</v>
      </c>
      <c r="F25" s="131" t="str">
        <f>IF($F$4='Fecha de Indicador'!F25, 0,"x")</f>
        <v>x</v>
      </c>
      <c r="G25" s="131">
        <f>$G$4-'Fecha de Indicador'!G25</f>
        <v>0</v>
      </c>
      <c r="H25" s="131">
        <f>IF($H$4='Fecha de Indicador'!H25, 0,"x")</f>
        <v>0</v>
      </c>
      <c r="I25" s="131">
        <f>IF($I$4='Fecha de Indicador'!I25, 0,"x")</f>
        <v>0</v>
      </c>
      <c r="J25" s="131">
        <f>$J$4-'Fecha de Indicador'!J25</f>
        <v>0</v>
      </c>
      <c r="K25" s="131">
        <f>$K$4-'Fecha de Indicador'!K25</f>
        <v>0</v>
      </c>
      <c r="L25" s="131">
        <f>$L$4-'Fecha de Indicador'!L25</f>
        <v>0</v>
      </c>
      <c r="M25" s="412">
        <f>$M$4-'Fecha de Indicador'!M25</f>
        <v>9</v>
      </c>
      <c r="N25" s="131">
        <f>$N$4-'Fecha de Indicador'!N25</f>
        <v>0</v>
      </c>
      <c r="O25" s="131">
        <f>$O$4-'Fecha de Indicador'!O25</f>
        <v>0</v>
      </c>
      <c r="P25" s="412">
        <f>$P$4-'Fecha de Indicador'!P25</f>
        <v>15</v>
      </c>
      <c r="Q25" s="131">
        <f>$Q$4-'Fecha de Indicador'!Q25</f>
        <v>0</v>
      </c>
      <c r="R25" s="131">
        <f>$R$4-'Fecha de Indicador'!R25</f>
        <v>0</v>
      </c>
      <c r="S25" s="131">
        <f>$S$4-'Fecha de Indicador'!S25</f>
        <v>0</v>
      </c>
      <c r="T25" s="131">
        <f>IF($T$4='Fecha de Indicador'!T25, 0,"x")</f>
        <v>0</v>
      </c>
      <c r="U25" s="131">
        <f>$U$4-'Fecha de Indicador'!U25</f>
        <v>0</v>
      </c>
      <c r="V25" s="412">
        <f>$V$4-'Fecha de Indicador'!V25</f>
        <v>16</v>
      </c>
      <c r="W25" s="131">
        <f>$W$4-'Fecha de Indicador'!W25</f>
        <v>0</v>
      </c>
      <c r="X25" s="131">
        <f>$X$4-'Fecha de Indicador'!X25</f>
        <v>0</v>
      </c>
      <c r="Y25" s="131">
        <f>$Y$4-'Fecha de Indicador'!Y25</f>
        <v>0</v>
      </c>
      <c r="Z25" s="131">
        <f>$Z$4-'Fecha de Indicador'!Z25</f>
        <v>1</v>
      </c>
      <c r="AA25" s="131">
        <f>$AA$4-'Fecha de Indicador'!AA25</f>
        <v>0</v>
      </c>
      <c r="AB25" s="131">
        <f>$AB$4-'Fecha de Indicador'!AB25</f>
        <v>0</v>
      </c>
      <c r="AC25" s="131">
        <f>$AC$4-'Fecha de Indicador'!AC25</f>
        <v>0</v>
      </c>
      <c r="AD25" s="131">
        <f>$AD$4-'Fecha de Indicador'!AD25</f>
        <v>0</v>
      </c>
      <c r="AE25" s="131">
        <f>$AE$4-'Fecha de Indicador'!AE25</f>
        <v>0</v>
      </c>
      <c r="AF25" s="131">
        <f>$AF$4-'Fecha de Indicador'!AF25</f>
        <v>0</v>
      </c>
      <c r="AG25" s="131">
        <f>$AG$4-'Fecha de Indicador'!AG25</f>
        <v>0</v>
      </c>
      <c r="AH25" s="131">
        <f>$AH$4-'Fecha de Indicador'!AH25</f>
        <v>0</v>
      </c>
      <c r="AI25" s="131">
        <f>$AI$4-'Fecha de Indicador'!AI25</f>
        <v>0</v>
      </c>
      <c r="AJ25" s="131">
        <f>$AJ$4-'Fecha de Indicador'!AJ25</f>
        <v>0</v>
      </c>
      <c r="AK25" s="131">
        <f>$AK$4-'Fecha de Indicador'!AK25</f>
        <v>0</v>
      </c>
      <c r="AL25" s="131">
        <f>$AL$4-'Fecha de Indicador'!AL25</f>
        <v>0</v>
      </c>
      <c r="AM25" s="38">
        <f t="shared" si="0"/>
        <v>41</v>
      </c>
      <c r="AN25" s="39">
        <f t="shared" si="4"/>
        <v>1.1714285714285715</v>
      </c>
      <c r="AO25" s="38">
        <f t="shared" si="1"/>
        <v>4</v>
      </c>
      <c r="AP25" s="39">
        <f t="shared" si="2"/>
        <v>3.8864728585539892</v>
      </c>
      <c r="AQ25" s="40">
        <f t="shared" si="3"/>
        <v>0</v>
      </c>
    </row>
    <row r="26" spans="1:43" ht="25.5" customHeight="1" x14ac:dyDescent="0.25">
      <c r="A26" s="138" t="s">
        <v>188</v>
      </c>
      <c r="B26" s="139" t="s">
        <v>191</v>
      </c>
      <c r="C26" s="140">
        <v>304</v>
      </c>
      <c r="D26" s="131">
        <f>$D$4-'Fecha de Indicador'!D26</f>
        <v>0</v>
      </c>
      <c r="E26" s="131">
        <f>IF($E$4='Fecha de Indicador'!E26, 0,"x")</f>
        <v>0</v>
      </c>
      <c r="F26" s="131" t="str">
        <f>IF($F$4='Fecha de Indicador'!F26, 0,"x")</f>
        <v>x</v>
      </c>
      <c r="G26" s="131">
        <f>$G$4-'Fecha de Indicador'!G26</f>
        <v>0</v>
      </c>
      <c r="H26" s="131">
        <f>IF($H$4='Fecha de Indicador'!H26, 0,"x")</f>
        <v>0</v>
      </c>
      <c r="I26" s="131">
        <f>IF($I$4='Fecha de Indicador'!I26, 0,"x")</f>
        <v>0</v>
      </c>
      <c r="J26" s="131">
        <f>$J$4-'Fecha de Indicador'!J26</f>
        <v>0</v>
      </c>
      <c r="K26" s="131">
        <f>$K$4-'Fecha de Indicador'!K26</f>
        <v>0</v>
      </c>
      <c r="L26" s="131">
        <f>$L$4-'Fecha de Indicador'!L26</f>
        <v>0</v>
      </c>
      <c r="M26" s="412">
        <f>$M$4-'Fecha de Indicador'!M26</f>
        <v>9</v>
      </c>
      <c r="N26" s="131">
        <f>$N$4-'Fecha de Indicador'!N26</f>
        <v>0</v>
      </c>
      <c r="O26" s="131">
        <f>$O$4-'Fecha de Indicador'!O26</f>
        <v>0</v>
      </c>
      <c r="P26" s="412">
        <f>$P$4-'Fecha de Indicador'!P26</f>
        <v>15</v>
      </c>
      <c r="Q26" s="131">
        <f>$Q$4-'Fecha de Indicador'!Q26</f>
        <v>0</v>
      </c>
      <c r="R26" s="131">
        <f>$R$4-'Fecha de Indicador'!R26</f>
        <v>0</v>
      </c>
      <c r="S26" s="131">
        <f>$S$4-'Fecha de Indicador'!S26</f>
        <v>0</v>
      </c>
      <c r="T26" s="131">
        <f>IF($T$4='Fecha de Indicador'!T26, 0,"x")</f>
        <v>0</v>
      </c>
      <c r="U26" s="131">
        <f>$U$4-'Fecha de Indicador'!U26</f>
        <v>0</v>
      </c>
      <c r="V26" s="412">
        <f>$V$4-'Fecha de Indicador'!V26</f>
        <v>16</v>
      </c>
      <c r="W26" s="131">
        <f>$W$4-'Fecha de Indicador'!W26</f>
        <v>0</v>
      </c>
      <c r="X26" s="131">
        <f>$X$4-'Fecha de Indicador'!X26</f>
        <v>0</v>
      </c>
      <c r="Y26" s="131">
        <f>$Y$4-'Fecha de Indicador'!Y26</f>
        <v>0</v>
      </c>
      <c r="Z26" s="131">
        <f>$Z$4-'Fecha de Indicador'!Z26</f>
        <v>1</v>
      </c>
      <c r="AA26" s="131">
        <f>$AA$4-'Fecha de Indicador'!AA26</f>
        <v>0</v>
      </c>
      <c r="AB26" s="131">
        <f>$AB$4-'Fecha de Indicador'!AB26</f>
        <v>0</v>
      </c>
      <c r="AC26" s="131">
        <f>$AC$4-'Fecha de Indicador'!AC26</f>
        <v>0</v>
      </c>
      <c r="AD26" s="131">
        <f>$AD$4-'Fecha de Indicador'!AD26</f>
        <v>0</v>
      </c>
      <c r="AE26" s="131">
        <f>$AE$4-'Fecha de Indicador'!AE26</f>
        <v>0</v>
      </c>
      <c r="AF26" s="131">
        <f>$AF$4-'Fecha de Indicador'!AF26</f>
        <v>0</v>
      </c>
      <c r="AG26" s="131">
        <f>$AG$4-'Fecha de Indicador'!AG26</f>
        <v>0</v>
      </c>
      <c r="AH26" s="131">
        <f>$AH$4-'Fecha de Indicador'!AH26</f>
        <v>0</v>
      </c>
      <c r="AI26" s="131">
        <f>$AI$4-'Fecha de Indicador'!AI26</f>
        <v>0</v>
      </c>
      <c r="AJ26" s="131">
        <f>$AJ$4-'Fecha de Indicador'!AJ26</f>
        <v>0</v>
      </c>
      <c r="AK26" s="131">
        <f>$AK$4-'Fecha de Indicador'!AK26</f>
        <v>0</v>
      </c>
      <c r="AL26" s="131">
        <f>$AL$4-'Fecha de Indicador'!AL26</f>
        <v>0</v>
      </c>
      <c r="AM26" s="38">
        <f t="shared" si="0"/>
        <v>41</v>
      </c>
      <c r="AN26" s="39">
        <f t="shared" si="4"/>
        <v>1.1714285714285715</v>
      </c>
      <c r="AO26" s="38">
        <f t="shared" si="1"/>
        <v>4</v>
      </c>
      <c r="AP26" s="39">
        <f t="shared" si="2"/>
        <v>3.8864728585539892</v>
      </c>
      <c r="AQ26" s="40">
        <f t="shared" si="3"/>
        <v>0</v>
      </c>
    </row>
    <row r="27" spans="1:43" ht="25.5" customHeight="1" x14ac:dyDescent="0.25">
      <c r="A27" s="138" t="s">
        <v>188</v>
      </c>
      <c r="B27" s="139" t="s">
        <v>192</v>
      </c>
      <c r="C27" s="140">
        <v>305</v>
      </c>
      <c r="D27" s="131">
        <f>$D$4-'Fecha de Indicador'!D27</f>
        <v>0</v>
      </c>
      <c r="E27" s="131">
        <f>IF($E$4='Fecha de Indicador'!E27, 0,"x")</f>
        <v>0</v>
      </c>
      <c r="F27" s="131" t="str">
        <f>IF($F$4='Fecha de Indicador'!F27, 0,"x")</f>
        <v>x</v>
      </c>
      <c r="G27" s="131">
        <f>$G$4-'Fecha de Indicador'!G27</f>
        <v>0</v>
      </c>
      <c r="H27" s="131">
        <f>IF($H$4='Fecha de Indicador'!H27, 0,"x")</f>
        <v>0</v>
      </c>
      <c r="I27" s="131">
        <f>IF($I$4='Fecha de Indicador'!I27, 0,"x")</f>
        <v>0</v>
      </c>
      <c r="J27" s="131">
        <f>$J$4-'Fecha de Indicador'!J27</f>
        <v>0</v>
      </c>
      <c r="K27" s="131">
        <f>$K$4-'Fecha de Indicador'!K27</f>
        <v>0</v>
      </c>
      <c r="L27" s="131">
        <f>$L$4-'Fecha de Indicador'!L27</f>
        <v>0</v>
      </c>
      <c r="M27" s="412">
        <f>$M$4-'Fecha de Indicador'!M27</f>
        <v>9</v>
      </c>
      <c r="N27" s="131">
        <f>$N$4-'Fecha de Indicador'!N27</f>
        <v>0</v>
      </c>
      <c r="O27" s="131">
        <f>$O$4-'Fecha de Indicador'!O27</f>
        <v>0</v>
      </c>
      <c r="P27" s="412">
        <f>$P$4-'Fecha de Indicador'!P27</f>
        <v>15</v>
      </c>
      <c r="Q27" s="131">
        <f>$Q$4-'Fecha de Indicador'!Q27</f>
        <v>0</v>
      </c>
      <c r="R27" s="131">
        <f>$R$4-'Fecha de Indicador'!R27</f>
        <v>0</v>
      </c>
      <c r="S27" s="131">
        <f>$S$4-'Fecha de Indicador'!S27</f>
        <v>0</v>
      </c>
      <c r="T27" s="131">
        <f>IF($T$4='Fecha de Indicador'!T27, 0,"x")</f>
        <v>0</v>
      </c>
      <c r="U27" s="131">
        <f>$U$4-'Fecha de Indicador'!U27</f>
        <v>0</v>
      </c>
      <c r="V27" s="412">
        <f>$V$4-'Fecha de Indicador'!V27</f>
        <v>16</v>
      </c>
      <c r="W27" s="131">
        <f>$W$4-'Fecha de Indicador'!W27</f>
        <v>0</v>
      </c>
      <c r="X27" s="131">
        <f>$X$4-'Fecha de Indicador'!X27</f>
        <v>0</v>
      </c>
      <c r="Y27" s="131">
        <f>$Y$4-'Fecha de Indicador'!Y27</f>
        <v>0</v>
      </c>
      <c r="Z27" s="131">
        <f>$Z$4-'Fecha de Indicador'!Z27</f>
        <v>1</v>
      </c>
      <c r="AA27" s="131">
        <f>$AA$4-'Fecha de Indicador'!AA27</f>
        <v>0</v>
      </c>
      <c r="AB27" s="131">
        <f>$AB$4-'Fecha de Indicador'!AB27</f>
        <v>0</v>
      </c>
      <c r="AC27" s="131">
        <f>$AC$4-'Fecha de Indicador'!AC27</f>
        <v>0</v>
      </c>
      <c r="AD27" s="131">
        <f>$AD$4-'Fecha de Indicador'!AD27</f>
        <v>0</v>
      </c>
      <c r="AE27" s="131">
        <f>$AE$4-'Fecha de Indicador'!AE27</f>
        <v>0</v>
      </c>
      <c r="AF27" s="131">
        <f>$AF$4-'Fecha de Indicador'!AF27</f>
        <v>0</v>
      </c>
      <c r="AG27" s="131">
        <f>$AG$4-'Fecha de Indicador'!AG27</f>
        <v>0</v>
      </c>
      <c r="AH27" s="131">
        <f>$AH$4-'Fecha de Indicador'!AH27</f>
        <v>0</v>
      </c>
      <c r="AI27" s="131">
        <f>$AI$4-'Fecha de Indicador'!AI27</f>
        <v>0</v>
      </c>
      <c r="AJ27" s="131">
        <f>$AJ$4-'Fecha de Indicador'!AJ27</f>
        <v>0</v>
      </c>
      <c r="AK27" s="131">
        <f>$AK$4-'Fecha de Indicador'!AK27</f>
        <v>0</v>
      </c>
      <c r="AL27" s="131">
        <f>$AL$4-'Fecha de Indicador'!AL27</f>
        <v>0</v>
      </c>
      <c r="AM27" s="38">
        <f t="shared" si="0"/>
        <v>41</v>
      </c>
      <c r="AN27" s="39">
        <f t="shared" si="4"/>
        <v>1.1714285714285715</v>
      </c>
      <c r="AO27" s="38">
        <f t="shared" si="1"/>
        <v>4</v>
      </c>
      <c r="AP27" s="39">
        <f t="shared" si="2"/>
        <v>3.8864728585539892</v>
      </c>
      <c r="AQ27" s="40">
        <f t="shared" si="3"/>
        <v>0</v>
      </c>
    </row>
    <row r="28" spans="1:43" ht="25.5" customHeight="1" x14ac:dyDescent="0.25">
      <c r="A28" s="138" t="s">
        <v>188</v>
      </c>
      <c r="B28" s="139" t="s">
        <v>193</v>
      </c>
      <c r="C28" s="140">
        <v>306</v>
      </c>
      <c r="D28" s="131">
        <f>$D$4-'Fecha de Indicador'!D28</f>
        <v>0</v>
      </c>
      <c r="E28" s="131">
        <f>IF($E$4='Fecha de Indicador'!E28, 0,"x")</f>
        <v>0</v>
      </c>
      <c r="F28" s="131" t="str">
        <f>IF($F$4='Fecha de Indicador'!F28, 0,"x")</f>
        <v>x</v>
      </c>
      <c r="G28" s="131">
        <f>$G$4-'Fecha de Indicador'!G28</f>
        <v>0</v>
      </c>
      <c r="H28" s="131">
        <f>IF($H$4='Fecha de Indicador'!H28, 0,"x")</f>
        <v>0</v>
      </c>
      <c r="I28" s="131">
        <f>IF($I$4='Fecha de Indicador'!I28, 0,"x")</f>
        <v>0</v>
      </c>
      <c r="J28" s="131">
        <f>$J$4-'Fecha de Indicador'!J28</f>
        <v>0</v>
      </c>
      <c r="K28" s="131">
        <f>$K$4-'Fecha de Indicador'!K28</f>
        <v>0</v>
      </c>
      <c r="L28" s="131">
        <f>$L$4-'Fecha de Indicador'!L28</f>
        <v>0</v>
      </c>
      <c r="M28" s="412">
        <f>$M$4-'Fecha de Indicador'!M28</f>
        <v>9</v>
      </c>
      <c r="N28" s="131">
        <f>$N$4-'Fecha de Indicador'!N28</f>
        <v>0</v>
      </c>
      <c r="O28" s="131">
        <f>$O$4-'Fecha de Indicador'!O28</f>
        <v>0</v>
      </c>
      <c r="P28" s="412">
        <f>$P$4-'Fecha de Indicador'!P28</f>
        <v>15</v>
      </c>
      <c r="Q28" s="131">
        <f>$Q$4-'Fecha de Indicador'!Q28</f>
        <v>0</v>
      </c>
      <c r="R28" s="131">
        <f>$R$4-'Fecha de Indicador'!R28</f>
        <v>0</v>
      </c>
      <c r="S28" s="131">
        <f>$S$4-'Fecha de Indicador'!S28</f>
        <v>0</v>
      </c>
      <c r="T28" s="131">
        <f>IF($T$4='Fecha de Indicador'!T28, 0,"x")</f>
        <v>0</v>
      </c>
      <c r="U28" s="131">
        <f>$U$4-'Fecha de Indicador'!U28</f>
        <v>0</v>
      </c>
      <c r="V28" s="412">
        <f>$V$4-'Fecha de Indicador'!V28</f>
        <v>16</v>
      </c>
      <c r="W28" s="131">
        <f>$W$4-'Fecha de Indicador'!W28</f>
        <v>0</v>
      </c>
      <c r="X28" s="131">
        <f>$X$4-'Fecha de Indicador'!X28</f>
        <v>0</v>
      </c>
      <c r="Y28" s="131">
        <f>$Y$4-'Fecha de Indicador'!Y28</f>
        <v>0</v>
      </c>
      <c r="Z28" s="131">
        <f>$Z$4-'Fecha de Indicador'!Z28</f>
        <v>1</v>
      </c>
      <c r="AA28" s="131">
        <f>$AA$4-'Fecha de Indicador'!AA28</f>
        <v>0</v>
      </c>
      <c r="AB28" s="131">
        <f>$AB$4-'Fecha de Indicador'!AB28</f>
        <v>0</v>
      </c>
      <c r="AC28" s="131">
        <f>$AC$4-'Fecha de Indicador'!AC28</f>
        <v>0</v>
      </c>
      <c r="AD28" s="131">
        <f>$AD$4-'Fecha de Indicador'!AD28</f>
        <v>0</v>
      </c>
      <c r="AE28" s="131">
        <f>$AE$4-'Fecha de Indicador'!AE28</f>
        <v>0</v>
      </c>
      <c r="AF28" s="131">
        <f>$AF$4-'Fecha de Indicador'!AF28</f>
        <v>0</v>
      </c>
      <c r="AG28" s="131">
        <f>$AG$4-'Fecha de Indicador'!AG28</f>
        <v>0</v>
      </c>
      <c r="AH28" s="131">
        <f>$AH$4-'Fecha de Indicador'!AH28</f>
        <v>0</v>
      </c>
      <c r="AI28" s="131">
        <f>$AI$4-'Fecha de Indicador'!AI28</f>
        <v>0</v>
      </c>
      <c r="AJ28" s="131">
        <f>$AJ$4-'Fecha de Indicador'!AJ28</f>
        <v>0</v>
      </c>
      <c r="AK28" s="131">
        <f>$AK$4-'Fecha de Indicador'!AK28</f>
        <v>0</v>
      </c>
      <c r="AL28" s="131">
        <f>$AL$4-'Fecha de Indicador'!AL28</f>
        <v>0</v>
      </c>
      <c r="AM28" s="38">
        <f t="shared" si="0"/>
        <v>41</v>
      </c>
      <c r="AN28" s="39">
        <f t="shared" si="4"/>
        <v>1.1714285714285715</v>
      </c>
      <c r="AO28" s="38">
        <f t="shared" si="1"/>
        <v>4</v>
      </c>
      <c r="AP28" s="39">
        <f t="shared" si="2"/>
        <v>3.8864728585539892</v>
      </c>
      <c r="AQ28" s="40">
        <f t="shared" si="3"/>
        <v>0</v>
      </c>
    </row>
    <row r="29" spans="1:43" ht="25.5" customHeight="1" x14ac:dyDescent="0.25">
      <c r="A29" s="138" t="s">
        <v>188</v>
      </c>
      <c r="B29" s="139" t="s">
        <v>194</v>
      </c>
      <c r="C29" s="140">
        <v>307</v>
      </c>
      <c r="D29" s="131">
        <f>$D$4-'Fecha de Indicador'!D29</f>
        <v>0</v>
      </c>
      <c r="E29" s="131">
        <f>IF($E$4='Fecha de Indicador'!E29, 0,"x")</f>
        <v>0</v>
      </c>
      <c r="F29" s="131" t="str">
        <f>IF($F$4='Fecha de Indicador'!F29, 0,"x")</f>
        <v>x</v>
      </c>
      <c r="G29" s="131">
        <f>$G$4-'Fecha de Indicador'!G29</f>
        <v>0</v>
      </c>
      <c r="H29" s="131">
        <f>IF($H$4='Fecha de Indicador'!H29, 0,"x")</f>
        <v>0</v>
      </c>
      <c r="I29" s="131">
        <f>IF($I$4='Fecha de Indicador'!I29, 0,"x")</f>
        <v>0</v>
      </c>
      <c r="J29" s="131">
        <f>$J$4-'Fecha de Indicador'!J29</f>
        <v>0</v>
      </c>
      <c r="K29" s="131">
        <f>$K$4-'Fecha de Indicador'!K29</f>
        <v>0</v>
      </c>
      <c r="L29" s="131">
        <f>$L$4-'Fecha de Indicador'!L29</f>
        <v>0</v>
      </c>
      <c r="M29" s="412">
        <f>$M$4-'Fecha de Indicador'!M29</f>
        <v>9</v>
      </c>
      <c r="N29" s="131">
        <f>$N$4-'Fecha de Indicador'!N29</f>
        <v>0</v>
      </c>
      <c r="O29" s="131">
        <f>$O$4-'Fecha de Indicador'!O29</f>
        <v>0</v>
      </c>
      <c r="P29" s="412">
        <f>$P$4-'Fecha de Indicador'!P29</f>
        <v>15</v>
      </c>
      <c r="Q29" s="131">
        <f>$Q$4-'Fecha de Indicador'!Q29</f>
        <v>0</v>
      </c>
      <c r="R29" s="131">
        <f>$R$4-'Fecha de Indicador'!R29</f>
        <v>0</v>
      </c>
      <c r="S29" s="131">
        <f>$S$4-'Fecha de Indicador'!S29</f>
        <v>0</v>
      </c>
      <c r="T29" s="131">
        <f>IF($T$4='Fecha de Indicador'!T29, 0,"x")</f>
        <v>0</v>
      </c>
      <c r="U29" s="131">
        <f>$U$4-'Fecha de Indicador'!U29</f>
        <v>0</v>
      </c>
      <c r="V29" s="412">
        <f>$V$4-'Fecha de Indicador'!V29</f>
        <v>16</v>
      </c>
      <c r="W29" s="131">
        <f>$W$4-'Fecha de Indicador'!W29</f>
        <v>0</v>
      </c>
      <c r="X29" s="131">
        <f>$X$4-'Fecha de Indicador'!X29</f>
        <v>0</v>
      </c>
      <c r="Y29" s="131">
        <f>$Y$4-'Fecha de Indicador'!Y29</f>
        <v>0</v>
      </c>
      <c r="Z29" s="131">
        <f>$Z$4-'Fecha de Indicador'!Z29</f>
        <v>1</v>
      </c>
      <c r="AA29" s="131">
        <f>$AA$4-'Fecha de Indicador'!AA29</f>
        <v>0</v>
      </c>
      <c r="AB29" s="131">
        <f>$AB$4-'Fecha de Indicador'!AB29</f>
        <v>0</v>
      </c>
      <c r="AC29" s="131">
        <f>$AC$4-'Fecha de Indicador'!AC29</f>
        <v>0</v>
      </c>
      <c r="AD29" s="131">
        <f>$AD$4-'Fecha de Indicador'!AD29</f>
        <v>0</v>
      </c>
      <c r="AE29" s="131">
        <f>$AE$4-'Fecha de Indicador'!AE29</f>
        <v>0</v>
      </c>
      <c r="AF29" s="131">
        <f>$AF$4-'Fecha de Indicador'!AF29</f>
        <v>0</v>
      </c>
      <c r="AG29" s="131">
        <f>$AG$4-'Fecha de Indicador'!AG29</f>
        <v>0</v>
      </c>
      <c r="AH29" s="131">
        <f>$AH$4-'Fecha de Indicador'!AH29</f>
        <v>0</v>
      </c>
      <c r="AI29" s="131">
        <f>$AI$4-'Fecha de Indicador'!AI29</f>
        <v>0</v>
      </c>
      <c r="AJ29" s="131">
        <f>$AJ$4-'Fecha de Indicador'!AJ29</f>
        <v>0</v>
      </c>
      <c r="AK29" s="131">
        <f>$AK$4-'Fecha de Indicador'!AK29</f>
        <v>0</v>
      </c>
      <c r="AL29" s="131">
        <f>$AL$4-'Fecha de Indicador'!AL29</f>
        <v>0</v>
      </c>
      <c r="AM29" s="38">
        <f t="shared" si="0"/>
        <v>41</v>
      </c>
      <c r="AN29" s="39">
        <f t="shared" si="4"/>
        <v>1.1714285714285715</v>
      </c>
      <c r="AO29" s="38">
        <f t="shared" si="1"/>
        <v>4</v>
      </c>
      <c r="AP29" s="39">
        <f t="shared" si="2"/>
        <v>3.8864728585539892</v>
      </c>
      <c r="AQ29" s="40">
        <f t="shared" si="3"/>
        <v>0</v>
      </c>
    </row>
    <row r="30" spans="1:43" ht="25.5" customHeight="1" x14ac:dyDescent="0.25">
      <c r="A30" s="138" t="s">
        <v>188</v>
      </c>
      <c r="B30" s="139" t="s">
        <v>195</v>
      </c>
      <c r="C30" s="140">
        <v>308</v>
      </c>
      <c r="D30" s="131">
        <f>$D$4-'Fecha de Indicador'!D30</f>
        <v>0</v>
      </c>
      <c r="E30" s="131">
        <f>IF($E$4='Fecha de Indicador'!E30, 0,"x")</f>
        <v>0</v>
      </c>
      <c r="F30" s="131" t="str">
        <f>IF($F$4='Fecha de Indicador'!F30, 0,"x")</f>
        <v>x</v>
      </c>
      <c r="G30" s="131">
        <f>$G$4-'Fecha de Indicador'!G30</f>
        <v>0</v>
      </c>
      <c r="H30" s="131">
        <f>IF($H$4='Fecha de Indicador'!H30, 0,"x")</f>
        <v>0</v>
      </c>
      <c r="I30" s="131">
        <f>IF($I$4='Fecha de Indicador'!I30, 0,"x")</f>
        <v>0</v>
      </c>
      <c r="J30" s="131">
        <f>$J$4-'Fecha de Indicador'!J30</f>
        <v>0</v>
      </c>
      <c r="K30" s="131">
        <f>$K$4-'Fecha de Indicador'!K30</f>
        <v>0</v>
      </c>
      <c r="L30" s="131">
        <f>$L$4-'Fecha de Indicador'!L30</f>
        <v>0</v>
      </c>
      <c r="M30" s="412">
        <f>$M$4-'Fecha de Indicador'!M30</f>
        <v>9</v>
      </c>
      <c r="N30" s="131">
        <f>$N$4-'Fecha de Indicador'!N30</f>
        <v>0</v>
      </c>
      <c r="O30" s="131">
        <f>$O$4-'Fecha de Indicador'!O30</f>
        <v>0</v>
      </c>
      <c r="P30" s="412">
        <f>$P$4-'Fecha de Indicador'!P30</f>
        <v>15</v>
      </c>
      <c r="Q30" s="131">
        <f>$Q$4-'Fecha de Indicador'!Q30</f>
        <v>0</v>
      </c>
      <c r="R30" s="131">
        <f>$R$4-'Fecha de Indicador'!R30</f>
        <v>0</v>
      </c>
      <c r="S30" s="131">
        <f>$S$4-'Fecha de Indicador'!S30</f>
        <v>0</v>
      </c>
      <c r="T30" s="131">
        <f>IF($T$4='Fecha de Indicador'!T30, 0,"x")</f>
        <v>0</v>
      </c>
      <c r="U30" s="131">
        <f>$U$4-'Fecha de Indicador'!U30</f>
        <v>0</v>
      </c>
      <c r="V30" s="412">
        <f>$V$4-'Fecha de Indicador'!V30</f>
        <v>16</v>
      </c>
      <c r="W30" s="131">
        <f>$W$4-'Fecha de Indicador'!W30</f>
        <v>0</v>
      </c>
      <c r="X30" s="131">
        <f>$X$4-'Fecha de Indicador'!X30</f>
        <v>0</v>
      </c>
      <c r="Y30" s="131">
        <f>$Y$4-'Fecha de Indicador'!Y30</f>
        <v>0</v>
      </c>
      <c r="Z30" s="131">
        <f>$Z$4-'Fecha de Indicador'!Z30</f>
        <v>1</v>
      </c>
      <c r="AA30" s="131">
        <f>$AA$4-'Fecha de Indicador'!AA30</f>
        <v>0</v>
      </c>
      <c r="AB30" s="131">
        <f>$AB$4-'Fecha de Indicador'!AB30</f>
        <v>0</v>
      </c>
      <c r="AC30" s="131">
        <f>$AC$4-'Fecha de Indicador'!AC30</f>
        <v>0</v>
      </c>
      <c r="AD30" s="131">
        <f>$AD$4-'Fecha de Indicador'!AD30</f>
        <v>0</v>
      </c>
      <c r="AE30" s="131">
        <f>$AE$4-'Fecha de Indicador'!AE30</f>
        <v>0</v>
      </c>
      <c r="AF30" s="131">
        <f>$AF$4-'Fecha de Indicador'!AF30</f>
        <v>0</v>
      </c>
      <c r="AG30" s="131">
        <f>$AG$4-'Fecha de Indicador'!AG30</f>
        <v>0</v>
      </c>
      <c r="AH30" s="131">
        <f>$AH$4-'Fecha de Indicador'!AH30</f>
        <v>0</v>
      </c>
      <c r="AI30" s="131">
        <f>$AI$4-'Fecha de Indicador'!AI30</f>
        <v>0</v>
      </c>
      <c r="AJ30" s="131">
        <f>$AJ$4-'Fecha de Indicador'!AJ30</f>
        <v>0</v>
      </c>
      <c r="AK30" s="131">
        <f>$AK$4-'Fecha de Indicador'!AK30</f>
        <v>0</v>
      </c>
      <c r="AL30" s="131">
        <f>$AL$4-'Fecha de Indicador'!AL30</f>
        <v>0</v>
      </c>
      <c r="AM30" s="38">
        <f t="shared" si="0"/>
        <v>41</v>
      </c>
      <c r="AN30" s="39">
        <f t="shared" si="4"/>
        <v>1.1714285714285715</v>
      </c>
      <c r="AO30" s="38">
        <f t="shared" si="1"/>
        <v>4</v>
      </c>
      <c r="AP30" s="39">
        <f t="shared" si="2"/>
        <v>3.8864728585539892</v>
      </c>
      <c r="AQ30" s="40">
        <f t="shared" si="3"/>
        <v>0</v>
      </c>
    </row>
    <row r="31" spans="1:43" ht="25.5" customHeight="1" x14ac:dyDescent="0.25">
      <c r="A31" s="138" t="s">
        <v>188</v>
      </c>
      <c r="B31" s="139" t="s">
        <v>196</v>
      </c>
      <c r="C31" s="140">
        <v>309</v>
      </c>
      <c r="D31" s="131">
        <f>$D$4-'Fecha de Indicador'!D31</f>
        <v>0</v>
      </c>
      <c r="E31" s="131">
        <f>IF($E$4='Fecha de Indicador'!E31, 0,"x")</f>
        <v>0</v>
      </c>
      <c r="F31" s="131" t="str">
        <f>IF($F$4='Fecha de Indicador'!F31, 0,"x")</f>
        <v>x</v>
      </c>
      <c r="G31" s="131">
        <f>$G$4-'Fecha de Indicador'!G31</f>
        <v>0</v>
      </c>
      <c r="H31" s="131">
        <f>IF($H$4='Fecha de Indicador'!H31, 0,"x")</f>
        <v>0</v>
      </c>
      <c r="I31" s="131">
        <f>IF($I$4='Fecha de Indicador'!I31, 0,"x")</f>
        <v>0</v>
      </c>
      <c r="J31" s="131">
        <f>$J$4-'Fecha de Indicador'!J31</f>
        <v>0</v>
      </c>
      <c r="K31" s="131">
        <f>$K$4-'Fecha de Indicador'!K31</f>
        <v>0</v>
      </c>
      <c r="L31" s="131">
        <f>$L$4-'Fecha de Indicador'!L31</f>
        <v>0</v>
      </c>
      <c r="M31" s="412">
        <f>$M$4-'Fecha de Indicador'!M31</f>
        <v>9</v>
      </c>
      <c r="N31" s="131">
        <f>$N$4-'Fecha de Indicador'!N31</f>
        <v>0</v>
      </c>
      <c r="O31" s="131">
        <f>$O$4-'Fecha de Indicador'!O31</f>
        <v>0</v>
      </c>
      <c r="P31" s="412">
        <f>$P$4-'Fecha de Indicador'!P31</f>
        <v>15</v>
      </c>
      <c r="Q31" s="131">
        <f>$Q$4-'Fecha de Indicador'!Q31</f>
        <v>0</v>
      </c>
      <c r="R31" s="131">
        <f>$R$4-'Fecha de Indicador'!R31</f>
        <v>0</v>
      </c>
      <c r="S31" s="131">
        <f>$S$4-'Fecha de Indicador'!S31</f>
        <v>0</v>
      </c>
      <c r="T31" s="131">
        <f>IF($T$4='Fecha de Indicador'!T31, 0,"x")</f>
        <v>0</v>
      </c>
      <c r="U31" s="131">
        <f>$U$4-'Fecha de Indicador'!U31</f>
        <v>0</v>
      </c>
      <c r="V31" s="412">
        <f>$V$4-'Fecha de Indicador'!V31</f>
        <v>16</v>
      </c>
      <c r="W31" s="131">
        <f>$W$4-'Fecha de Indicador'!W31</f>
        <v>0</v>
      </c>
      <c r="X31" s="131">
        <f>$X$4-'Fecha de Indicador'!X31</f>
        <v>0</v>
      </c>
      <c r="Y31" s="131">
        <f>$Y$4-'Fecha de Indicador'!Y31</f>
        <v>0</v>
      </c>
      <c r="Z31" s="131">
        <f>$Z$4-'Fecha de Indicador'!Z31</f>
        <v>1</v>
      </c>
      <c r="AA31" s="131">
        <f>$AA$4-'Fecha de Indicador'!AA31</f>
        <v>0</v>
      </c>
      <c r="AB31" s="131">
        <f>$AB$4-'Fecha de Indicador'!AB31</f>
        <v>0</v>
      </c>
      <c r="AC31" s="131">
        <f>$AC$4-'Fecha de Indicador'!AC31</f>
        <v>0</v>
      </c>
      <c r="AD31" s="131">
        <f>$AD$4-'Fecha de Indicador'!AD31</f>
        <v>0</v>
      </c>
      <c r="AE31" s="131">
        <f>$AE$4-'Fecha de Indicador'!AE31</f>
        <v>0</v>
      </c>
      <c r="AF31" s="131">
        <f>$AF$4-'Fecha de Indicador'!AF31</f>
        <v>0</v>
      </c>
      <c r="AG31" s="131">
        <f>$AG$4-'Fecha de Indicador'!AG31</f>
        <v>0</v>
      </c>
      <c r="AH31" s="131">
        <f>$AH$4-'Fecha de Indicador'!AH31</f>
        <v>0</v>
      </c>
      <c r="AI31" s="131">
        <f>$AI$4-'Fecha de Indicador'!AI31</f>
        <v>0</v>
      </c>
      <c r="AJ31" s="131">
        <f>$AJ$4-'Fecha de Indicador'!AJ31</f>
        <v>0</v>
      </c>
      <c r="AK31" s="131">
        <f>$AK$4-'Fecha de Indicador'!AK31</f>
        <v>0</v>
      </c>
      <c r="AL31" s="131">
        <f>$AL$4-'Fecha de Indicador'!AL31</f>
        <v>0</v>
      </c>
      <c r="AM31" s="38">
        <f t="shared" si="0"/>
        <v>41</v>
      </c>
      <c r="AN31" s="39">
        <f t="shared" si="4"/>
        <v>1.1714285714285715</v>
      </c>
      <c r="AO31" s="38">
        <f t="shared" si="1"/>
        <v>4</v>
      </c>
      <c r="AP31" s="39">
        <f t="shared" si="2"/>
        <v>3.8864728585539892</v>
      </c>
      <c r="AQ31" s="40">
        <f t="shared" si="3"/>
        <v>0</v>
      </c>
    </row>
    <row r="32" spans="1:43" ht="25.5" customHeight="1" x14ac:dyDescent="0.25">
      <c r="A32" s="138" t="s">
        <v>188</v>
      </c>
      <c r="B32" s="139" t="s">
        <v>197</v>
      </c>
      <c r="C32" s="140">
        <v>310</v>
      </c>
      <c r="D32" s="131">
        <f>$D$4-'Fecha de Indicador'!D32</f>
        <v>0</v>
      </c>
      <c r="E32" s="131">
        <f>IF($E$4='Fecha de Indicador'!E32, 0,"x")</f>
        <v>0</v>
      </c>
      <c r="F32" s="131" t="str">
        <f>IF($F$4='Fecha de Indicador'!F32, 0,"x")</f>
        <v>x</v>
      </c>
      <c r="G32" s="131">
        <f>$G$4-'Fecha de Indicador'!G32</f>
        <v>0</v>
      </c>
      <c r="H32" s="131">
        <f>IF($H$4='Fecha de Indicador'!H32, 0,"x")</f>
        <v>0</v>
      </c>
      <c r="I32" s="131">
        <f>IF($I$4='Fecha de Indicador'!I32, 0,"x")</f>
        <v>0</v>
      </c>
      <c r="J32" s="131">
        <f>$J$4-'Fecha de Indicador'!J32</f>
        <v>0</v>
      </c>
      <c r="K32" s="131">
        <f>$K$4-'Fecha de Indicador'!K32</f>
        <v>0</v>
      </c>
      <c r="L32" s="131">
        <f>$L$4-'Fecha de Indicador'!L32</f>
        <v>0</v>
      </c>
      <c r="M32" s="412">
        <f>$M$4-'Fecha de Indicador'!M32</f>
        <v>9</v>
      </c>
      <c r="N32" s="131">
        <f>$N$4-'Fecha de Indicador'!N32</f>
        <v>0</v>
      </c>
      <c r="O32" s="131">
        <f>$O$4-'Fecha de Indicador'!O32</f>
        <v>0</v>
      </c>
      <c r="P32" s="412">
        <f>$P$4-'Fecha de Indicador'!P32</f>
        <v>15</v>
      </c>
      <c r="Q32" s="131">
        <f>$Q$4-'Fecha de Indicador'!Q32</f>
        <v>0</v>
      </c>
      <c r="R32" s="131">
        <f>$R$4-'Fecha de Indicador'!R32</f>
        <v>0</v>
      </c>
      <c r="S32" s="131">
        <f>$S$4-'Fecha de Indicador'!S32</f>
        <v>0</v>
      </c>
      <c r="T32" s="131">
        <f>IF($T$4='Fecha de Indicador'!T32, 0,"x")</f>
        <v>0</v>
      </c>
      <c r="U32" s="131">
        <f>$U$4-'Fecha de Indicador'!U32</f>
        <v>0</v>
      </c>
      <c r="V32" s="412">
        <f>$V$4-'Fecha de Indicador'!V32</f>
        <v>16</v>
      </c>
      <c r="W32" s="131">
        <f>$W$4-'Fecha de Indicador'!W32</f>
        <v>0</v>
      </c>
      <c r="X32" s="131">
        <f>$X$4-'Fecha de Indicador'!X32</f>
        <v>0</v>
      </c>
      <c r="Y32" s="131">
        <f>$Y$4-'Fecha de Indicador'!Y32</f>
        <v>0</v>
      </c>
      <c r="Z32" s="131">
        <f>$Z$4-'Fecha de Indicador'!Z32</f>
        <v>1</v>
      </c>
      <c r="AA32" s="131">
        <f>$AA$4-'Fecha de Indicador'!AA32</f>
        <v>0</v>
      </c>
      <c r="AB32" s="131">
        <f>$AB$4-'Fecha de Indicador'!AB32</f>
        <v>0</v>
      </c>
      <c r="AC32" s="131">
        <f>$AC$4-'Fecha de Indicador'!AC32</f>
        <v>0</v>
      </c>
      <c r="AD32" s="131">
        <f>$AD$4-'Fecha de Indicador'!AD32</f>
        <v>0</v>
      </c>
      <c r="AE32" s="131">
        <f>$AE$4-'Fecha de Indicador'!AE32</f>
        <v>0</v>
      </c>
      <c r="AF32" s="131">
        <f>$AF$4-'Fecha de Indicador'!AF32</f>
        <v>0</v>
      </c>
      <c r="AG32" s="131">
        <f>$AG$4-'Fecha de Indicador'!AG32</f>
        <v>0</v>
      </c>
      <c r="AH32" s="131">
        <f>$AH$4-'Fecha de Indicador'!AH32</f>
        <v>0</v>
      </c>
      <c r="AI32" s="131">
        <f>$AI$4-'Fecha de Indicador'!AI32</f>
        <v>0</v>
      </c>
      <c r="AJ32" s="131">
        <f>$AJ$4-'Fecha de Indicador'!AJ32</f>
        <v>0</v>
      </c>
      <c r="AK32" s="131">
        <f>$AK$4-'Fecha de Indicador'!AK32</f>
        <v>0</v>
      </c>
      <c r="AL32" s="131">
        <f>$AL$4-'Fecha de Indicador'!AL32</f>
        <v>0</v>
      </c>
      <c r="AM32" s="38">
        <f t="shared" si="0"/>
        <v>41</v>
      </c>
      <c r="AN32" s="39">
        <f t="shared" si="4"/>
        <v>1.1714285714285715</v>
      </c>
      <c r="AO32" s="38">
        <f t="shared" si="1"/>
        <v>4</v>
      </c>
      <c r="AP32" s="39">
        <f t="shared" si="2"/>
        <v>3.8864728585539892</v>
      </c>
      <c r="AQ32" s="40">
        <f t="shared" si="3"/>
        <v>0</v>
      </c>
    </row>
    <row r="33" spans="1:43" ht="25.5" customHeight="1" x14ac:dyDescent="0.25">
      <c r="A33" s="138" t="s">
        <v>188</v>
      </c>
      <c r="B33" s="139" t="s">
        <v>198</v>
      </c>
      <c r="C33" s="140">
        <v>311</v>
      </c>
      <c r="D33" s="131">
        <f>$D$4-'Fecha de Indicador'!D33</f>
        <v>0</v>
      </c>
      <c r="E33" s="131">
        <f>IF($E$4='Fecha de Indicador'!E33, 0,"x")</f>
        <v>0</v>
      </c>
      <c r="F33" s="131" t="str">
        <f>IF($F$4='Fecha de Indicador'!F33, 0,"x")</f>
        <v>x</v>
      </c>
      <c r="G33" s="131">
        <f>$G$4-'Fecha de Indicador'!G33</f>
        <v>0</v>
      </c>
      <c r="H33" s="131">
        <f>IF($H$4='Fecha de Indicador'!H33, 0,"x")</f>
        <v>0</v>
      </c>
      <c r="I33" s="131">
        <f>IF($I$4='Fecha de Indicador'!I33, 0,"x")</f>
        <v>0</v>
      </c>
      <c r="J33" s="131">
        <f>$J$4-'Fecha de Indicador'!J33</f>
        <v>0</v>
      </c>
      <c r="K33" s="131">
        <f>$K$4-'Fecha de Indicador'!K33</f>
        <v>0</v>
      </c>
      <c r="L33" s="131">
        <f>$L$4-'Fecha de Indicador'!L33</f>
        <v>0</v>
      </c>
      <c r="M33" s="412">
        <f>$M$4-'Fecha de Indicador'!M33</f>
        <v>9</v>
      </c>
      <c r="N33" s="131">
        <f>$N$4-'Fecha de Indicador'!N33</f>
        <v>0</v>
      </c>
      <c r="O33" s="131">
        <f>$O$4-'Fecha de Indicador'!O33</f>
        <v>0</v>
      </c>
      <c r="P33" s="412">
        <f>$P$4-'Fecha de Indicador'!P33</f>
        <v>15</v>
      </c>
      <c r="Q33" s="131">
        <f>$Q$4-'Fecha de Indicador'!Q33</f>
        <v>0</v>
      </c>
      <c r="R33" s="131">
        <f>$R$4-'Fecha de Indicador'!R33</f>
        <v>0</v>
      </c>
      <c r="S33" s="131">
        <f>$S$4-'Fecha de Indicador'!S33</f>
        <v>0</v>
      </c>
      <c r="T33" s="131">
        <f>IF($T$4='Fecha de Indicador'!T33, 0,"x")</f>
        <v>0</v>
      </c>
      <c r="U33" s="131">
        <f>$U$4-'Fecha de Indicador'!U33</f>
        <v>0</v>
      </c>
      <c r="V33" s="412">
        <f>$V$4-'Fecha de Indicador'!V33</f>
        <v>16</v>
      </c>
      <c r="W33" s="131">
        <f>$W$4-'Fecha de Indicador'!W33</f>
        <v>0</v>
      </c>
      <c r="X33" s="131">
        <f>$X$4-'Fecha de Indicador'!X33</f>
        <v>0</v>
      </c>
      <c r="Y33" s="131">
        <f>$Y$4-'Fecha de Indicador'!Y33</f>
        <v>0</v>
      </c>
      <c r="Z33" s="131">
        <f>$Z$4-'Fecha de Indicador'!Z33</f>
        <v>1</v>
      </c>
      <c r="AA33" s="131">
        <f>$AA$4-'Fecha de Indicador'!AA33</f>
        <v>0</v>
      </c>
      <c r="AB33" s="131">
        <f>$AB$4-'Fecha de Indicador'!AB33</f>
        <v>0</v>
      </c>
      <c r="AC33" s="131">
        <f>$AC$4-'Fecha de Indicador'!AC33</f>
        <v>0</v>
      </c>
      <c r="AD33" s="131">
        <f>$AD$4-'Fecha de Indicador'!AD33</f>
        <v>0</v>
      </c>
      <c r="AE33" s="131">
        <f>$AE$4-'Fecha de Indicador'!AE33</f>
        <v>0</v>
      </c>
      <c r="AF33" s="131">
        <f>$AF$4-'Fecha de Indicador'!AF33</f>
        <v>0</v>
      </c>
      <c r="AG33" s="131">
        <f>$AG$4-'Fecha de Indicador'!AG33</f>
        <v>0</v>
      </c>
      <c r="AH33" s="131">
        <f>$AH$4-'Fecha de Indicador'!AH33</f>
        <v>0</v>
      </c>
      <c r="AI33" s="131">
        <f>$AI$4-'Fecha de Indicador'!AI33</f>
        <v>0</v>
      </c>
      <c r="AJ33" s="131">
        <f>$AJ$4-'Fecha de Indicador'!AJ33</f>
        <v>0</v>
      </c>
      <c r="AK33" s="131">
        <f>$AK$4-'Fecha de Indicador'!AK33</f>
        <v>0</v>
      </c>
      <c r="AL33" s="131">
        <f>$AL$4-'Fecha de Indicador'!AL33</f>
        <v>0</v>
      </c>
      <c r="AM33" s="38">
        <f t="shared" si="0"/>
        <v>41</v>
      </c>
      <c r="AN33" s="39">
        <f t="shared" si="4"/>
        <v>1.1714285714285715</v>
      </c>
      <c r="AO33" s="38">
        <f t="shared" si="1"/>
        <v>4</v>
      </c>
      <c r="AP33" s="39">
        <f t="shared" si="2"/>
        <v>3.8864728585539892</v>
      </c>
      <c r="AQ33" s="40">
        <f t="shared" si="3"/>
        <v>0</v>
      </c>
    </row>
    <row r="34" spans="1:43" ht="25.5" customHeight="1" x14ac:dyDescent="0.25">
      <c r="A34" s="138" t="s">
        <v>188</v>
      </c>
      <c r="B34" s="139" t="s">
        <v>199</v>
      </c>
      <c r="C34" s="140">
        <v>312</v>
      </c>
      <c r="D34" s="131">
        <f>$D$4-'Fecha de Indicador'!D34</f>
        <v>0</v>
      </c>
      <c r="E34" s="131">
        <f>IF($E$4='Fecha de Indicador'!E34, 0,"x")</f>
        <v>0</v>
      </c>
      <c r="F34" s="131" t="str">
        <f>IF($F$4='Fecha de Indicador'!F34, 0,"x")</f>
        <v>x</v>
      </c>
      <c r="G34" s="131">
        <f>$G$4-'Fecha de Indicador'!G34</f>
        <v>0</v>
      </c>
      <c r="H34" s="131">
        <f>IF($H$4='Fecha de Indicador'!H34, 0,"x")</f>
        <v>0</v>
      </c>
      <c r="I34" s="131">
        <f>IF($I$4='Fecha de Indicador'!I34, 0,"x")</f>
        <v>0</v>
      </c>
      <c r="J34" s="131">
        <f>$J$4-'Fecha de Indicador'!J34</f>
        <v>0</v>
      </c>
      <c r="K34" s="131">
        <f>$K$4-'Fecha de Indicador'!K34</f>
        <v>0</v>
      </c>
      <c r="L34" s="131">
        <f>$L$4-'Fecha de Indicador'!L34</f>
        <v>0</v>
      </c>
      <c r="M34" s="412">
        <f>$M$4-'Fecha de Indicador'!M34</f>
        <v>9</v>
      </c>
      <c r="N34" s="131">
        <f>$N$4-'Fecha de Indicador'!N34</f>
        <v>0</v>
      </c>
      <c r="O34" s="131">
        <f>$O$4-'Fecha de Indicador'!O34</f>
        <v>0</v>
      </c>
      <c r="P34" s="412">
        <f>$P$4-'Fecha de Indicador'!P34</f>
        <v>15</v>
      </c>
      <c r="Q34" s="131">
        <f>$Q$4-'Fecha de Indicador'!Q34</f>
        <v>0</v>
      </c>
      <c r="R34" s="131">
        <f>$R$4-'Fecha de Indicador'!R34</f>
        <v>0</v>
      </c>
      <c r="S34" s="131">
        <f>$S$4-'Fecha de Indicador'!S34</f>
        <v>0</v>
      </c>
      <c r="T34" s="131">
        <f>IF($T$4='Fecha de Indicador'!T34, 0,"x")</f>
        <v>0</v>
      </c>
      <c r="U34" s="131">
        <f>$U$4-'Fecha de Indicador'!U34</f>
        <v>0</v>
      </c>
      <c r="V34" s="412">
        <f>$V$4-'Fecha de Indicador'!V34</f>
        <v>16</v>
      </c>
      <c r="W34" s="131">
        <f>$W$4-'Fecha de Indicador'!W34</f>
        <v>0</v>
      </c>
      <c r="X34" s="131">
        <f>$X$4-'Fecha de Indicador'!X34</f>
        <v>0</v>
      </c>
      <c r="Y34" s="131">
        <f>$Y$4-'Fecha de Indicador'!Y34</f>
        <v>0</v>
      </c>
      <c r="Z34" s="131">
        <f>$Z$4-'Fecha de Indicador'!Z34</f>
        <v>1</v>
      </c>
      <c r="AA34" s="131">
        <f>$AA$4-'Fecha de Indicador'!AA34</f>
        <v>0</v>
      </c>
      <c r="AB34" s="131">
        <f>$AB$4-'Fecha de Indicador'!AB34</f>
        <v>0</v>
      </c>
      <c r="AC34" s="131">
        <f>$AC$4-'Fecha de Indicador'!AC34</f>
        <v>0</v>
      </c>
      <c r="AD34" s="131">
        <f>$AD$4-'Fecha de Indicador'!AD34</f>
        <v>0</v>
      </c>
      <c r="AE34" s="131">
        <f>$AE$4-'Fecha de Indicador'!AE34</f>
        <v>0</v>
      </c>
      <c r="AF34" s="131">
        <f>$AF$4-'Fecha de Indicador'!AF34</f>
        <v>0</v>
      </c>
      <c r="AG34" s="131">
        <f>$AG$4-'Fecha de Indicador'!AG34</f>
        <v>0</v>
      </c>
      <c r="AH34" s="131">
        <f>$AH$4-'Fecha de Indicador'!AH34</f>
        <v>0</v>
      </c>
      <c r="AI34" s="131">
        <f>$AI$4-'Fecha de Indicador'!AI34</f>
        <v>0</v>
      </c>
      <c r="AJ34" s="131">
        <f>$AJ$4-'Fecha de Indicador'!AJ34</f>
        <v>0</v>
      </c>
      <c r="AK34" s="131">
        <f>$AK$4-'Fecha de Indicador'!AK34</f>
        <v>0</v>
      </c>
      <c r="AL34" s="131">
        <f>$AL$4-'Fecha de Indicador'!AL34</f>
        <v>0</v>
      </c>
      <c r="AM34" s="38">
        <f t="shared" si="0"/>
        <v>41</v>
      </c>
      <c r="AN34" s="39">
        <f t="shared" si="4"/>
        <v>1.1714285714285715</v>
      </c>
      <c r="AO34" s="38">
        <f t="shared" si="1"/>
        <v>4</v>
      </c>
      <c r="AP34" s="39">
        <f t="shared" si="2"/>
        <v>3.8864728585539892</v>
      </c>
      <c r="AQ34" s="40">
        <f t="shared" si="3"/>
        <v>0</v>
      </c>
    </row>
    <row r="35" spans="1:43" ht="25.5" customHeight="1" x14ac:dyDescent="0.25">
      <c r="A35" s="138" t="s">
        <v>188</v>
      </c>
      <c r="B35" s="139" t="s">
        <v>200</v>
      </c>
      <c r="C35" s="140">
        <v>313</v>
      </c>
      <c r="D35" s="131">
        <f>$D$4-'Fecha de Indicador'!D35</f>
        <v>0</v>
      </c>
      <c r="E35" s="131">
        <f>IF($E$4='Fecha de Indicador'!E35, 0,"x")</f>
        <v>0</v>
      </c>
      <c r="F35" s="131" t="str">
        <f>IF($F$4='Fecha de Indicador'!F35, 0,"x")</f>
        <v>x</v>
      </c>
      <c r="G35" s="131">
        <f>$G$4-'Fecha de Indicador'!G35</f>
        <v>0</v>
      </c>
      <c r="H35" s="131">
        <f>IF($H$4='Fecha de Indicador'!H35, 0,"x")</f>
        <v>0</v>
      </c>
      <c r="I35" s="131">
        <f>IF($I$4='Fecha de Indicador'!I35, 0,"x")</f>
        <v>0</v>
      </c>
      <c r="J35" s="131">
        <f>$J$4-'Fecha de Indicador'!J35</f>
        <v>0</v>
      </c>
      <c r="K35" s="131">
        <f>$K$4-'Fecha de Indicador'!K35</f>
        <v>0</v>
      </c>
      <c r="L35" s="131">
        <f>$L$4-'Fecha de Indicador'!L35</f>
        <v>0</v>
      </c>
      <c r="M35" s="412">
        <f>$M$4-'Fecha de Indicador'!M35</f>
        <v>9</v>
      </c>
      <c r="N35" s="131">
        <f>$N$4-'Fecha de Indicador'!N35</f>
        <v>0</v>
      </c>
      <c r="O35" s="131">
        <f>$O$4-'Fecha de Indicador'!O35</f>
        <v>0</v>
      </c>
      <c r="P35" s="412">
        <f>$P$4-'Fecha de Indicador'!P35</f>
        <v>15</v>
      </c>
      <c r="Q35" s="131">
        <f>$Q$4-'Fecha de Indicador'!Q35</f>
        <v>0</v>
      </c>
      <c r="R35" s="131">
        <f>$R$4-'Fecha de Indicador'!R35</f>
        <v>0</v>
      </c>
      <c r="S35" s="131">
        <f>$S$4-'Fecha de Indicador'!S35</f>
        <v>0</v>
      </c>
      <c r="T35" s="131">
        <f>IF($T$4='Fecha de Indicador'!T35, 0,"x")</f>
        <v>0</v>
      </c>
      <c r="U35" s="131">
        <f>$U$4-'Fecha de Indicador'!U35</f>
        <v>0</v>
      </c>
      <c r="V35" s="412">
        <f>$V$4-'Fecha de Indicador'!V35</f>
        <v>16</v>
      </c>
      <c r="W35" s="131">
        <f>$W$4-'Fecha de Indicador'!W35</f>
        <v>0</v>
      </c>
      <c r="X35" s="131">
        <f>$X$4-'Fecha de Indicador'!X35</f>
        <v>0</v>
      </c>
      <c r="Y35" s="131">
        <f>$Y$4-'Fecha de Indicador'!Y35</f>
        <v>0</v>
      </c>
      <c r="Z35" s="131">
        <f>$Z$4-'Fecha de Indicador'!Z35</f>
        <v>1</v>
      </c>
      <c r="AA35" s="131">
        <f>$AA$4-'Fecha de Indicador'!AA35</f>
        <v>0</v>
      </c>
      <c r="AB35" s="131">
        <f>$AB$4-'Fecha de Indicador'!AB35</f>
        <v>0</v>
      </c>
      <c r="AC35" s="131">
        <f>$AC$4-'Fecha de Indicador'!AC35</f>
        <v>0</v>
      </c>
      <c r="AD35" s="131">
        <f>$AD$4-'Fecha de Indicador'!AD35</f>
        <v>0</v>
      </c>
      <c r="AE35" s="131">
        <f>$AE$4-'Fecha de Indicador'!AE35</f>
        <v>0</v>
      </c>
      <c r="AF35" s="131">
        <f>$AF$4-'Fecha de Indicador'!AF35</f>
        <v>0</v>
      </c>
      <c r="AG35" s="131">
        <f>$AG$4-'Fecha de Indicador'!AG35</f>
        <v>0</v>
      </c>
      <c r="AH35" s="131">
        <f>$AH$4-'Fecha de Indicador'!AH35</f>
        <v>0</v>
      </c>
      <c r="AI35" s="131">
        <f>$AI$4-'Fecha de Indicador'!AI35</f>
        <v>0</v>
      </c>
      <c r="AJ35" s="131">
        <f>$AJ$4-'Fecha de Indicador'!AJ35</f>
        <v>0</v>
      </c>
      <c r="AK35" s="131">
        <f>$AK$4-'Fecha de Indicador'!AK35</f>
        <v>0</v>
      </c>
      <c r="AL35" s="131">
        <f>$AL$4-'Fecha de Indicador'!AL35</f>
        <v>0</v>
      </c>
      <c r="AM35" s="38">
        <f t="shared" si="0"/>
        <v>41</v>
      </c>
      <c r="AN35" s="39">
        <f t="shared" si="4"/>
        <v>1.1714285714285715</v>
      </c>
      <c r="AO35" s="38">
        <f t="shared" si="1"/>
        <v>4</v>
      </c>
      <c r="AP35" s="39">
        <f t="shared" si="2"/>
        <v>3.8864728585539892</v>
      </c>
      <c r="AQ35" s="40">
        <f t="shared" si="3"/>
        <v>0</v>
      </c>
    </row>
    <row r="36" spans="1:43" ht="25.5" customHeight="1" x14ac:dyDescent="0.25">
      <c r="A36" s="138" t="s">
        <v>188</v>
      </c>
      <c r="B36" s="139" t="s">
        <v>201</v>
      </c>
      <c r="C36" s="140">
        <v>314</v>
      </c>
      <c r="D36" s="131">
        <f>$D$4-'Fecha de Indicador'!D36</f>
        <v>0</v>
      </c>
      <c r="E36" s="131">
        <f>IF($E$4='Fecha de Indicador'!E36, 0,"x")</f>
        <v>0</v>
      </c>
      <c r="F36" s="131" t="str">
        <f>IF($F$4='Fecha de Indicador'!F36, 0,"x")</f>
        <v>x</v>
      </c>
      <c r="G36" s="131">
        <f>$G$4-'Fecha de Indicador'!G36</f>
        <v>0</v>
      </c>
      <c r="H36" s="131">
        <f>IF($H$4='Fecha de Indicador'!H36, 0,"x")</f>
        <v>0</v>
      </c>
      <c r="I36" s="131">
        <f>IF($I$4='Fecha de Indicador'!I36, 0,"x")</f>
        <v>0</v>
      </c>
      <c r="J36" s="131">
        <f>$J$4-'Fecha de Indicador'!J36</f>
        <v>0</v>
      </c>
      <c r="K36" s="131">
        <f>$K$4-'Fecha de Indicador'!K36</f>
        <v>0</v>
      </c>
      <c r="L36" s="131">
        <f>$L$4-'Fecha de Indicador'!L36</f>
        <v>0</v>
      </c>
      <c r="M36" s="412">
        <f>$M$4-'Fecha de Indicador'!M36</f>
        <v>9</v>
      </c>
      <c r="N36" s="131">
        <f>$N$4-'Fecha de Indicador'!N36</f>
        <v>0</v>
      </c>
      <c r="O36" s="131">
        <f>$O$4-'Fecha de Indicador'!O36</f>
        <v>0</v>
      </c>
      <c r="P36" s="412">
        <f>$P$4-'Fecha de Indicador'!P36</f>
        <v>15</v>
      </c>
      <c r="Q36" s="131">
        <f>$Q$4-'Fecha de Indicador'!Q36</f>
        <v>0</v>
      </c>
      <c r="R36" s="131">
        <f>$R$4-'Fecha de Indicador'!R36</f>
        <v>0</v>
      </c>
      <c r="S36" s="131">
        <f>$S$4-'Fecha de Indicador'!S36</f>
        <v>0</v>
      </c>
      <c r="T36" s="131">
        <f>IF($T$4='Fecha de Indicador'!T36, 0,"x")</f>
        <v>0</v>
      </c>
      <c r="U36" s="131">
        <f>$U$4-'Fecha de Indicador'!U36</f>
        <v>0</v>
      </c>
      <c r="V36" s="412">
        <f>$V$4-'Fecha de Indicador'!V36</f>
        <v>16</v>
      </c>
      <c r="W36" s="131">
        <f>$W$4-'Fecha de Indicador'!W36</f>
        <v>0</v>
      </c>
      <c r="X36" s="131">
        <f>$X$4-'Fecha de Indicador'!X36</f>
        <v>0</v>
      </c>
      <c r="Y36" s="131">
        <f>$Y$4-'Fecha de Indicador'!Y36</f>
        <v>0</v>
      </c>
      <c r="Z36" s="131">
        <f>$Z$4-'Fecha de Indicador'!Z36</f>
        <v>1</v>
      </c>
      <c r="AA36" s="131">
        <f>$AA$4-'Fecha de Indicador'!AA36</f>
        <v>0</v>
      </c>
      <c r="AB36" s="131">
        <f>$AB$4-'Fecha de Indicador'!AB36</f>
        <v>0</v>
      </c>
      <c r="AC36" s="131">
        <f>$AC$4-'Fecha de Indicador'!AC36</f>
        <v>0</v>
      </c>
      <c r="AD36" s="131">
        <f>$AD$4-'Fecha de Indicador'!AD36</f>
        <v>0</v>
      </c>
      <c r="AE36" s="131">
        <f>$AE$4-'Fecha de Indicador'!AE36</f>
        <v>0</v>
      </c>
      <c r="AF36" s="131">
        <f>$AF$4-'Fecha de Indicador'!AF36</f>
        <v>0</v>
      </c>
      <c r="AG36" s="131">
        <f>$AG$4-'Fecha de Indicador'!AG36</f>
        <v>0</v>
      </c>
      <c r="AH36" s="131">
        <f>$AH$4-'Fecha de Indicador'!AH36</f>
        <v>0</v>
      </c>
      <c r="AI36" s="131">
        <f>$AI$4-'Fecha de Indicador'!AI36</f>
        <v>0</v>
      </c>
      <c r="AJ36" s="131">
        <f>$AJ$4-'Fecha de Indicador'!AJ36</f>
        <v>0</v>
      </c>
      <c r="AK36" s="131">
        <f>$AK$4-'Fecha de Indicador'!AK36</f>
        <v>0</v>
      </c>
      <c r="AL36" s="131">
        <f>$AL$4-'Fecha de Indicador'!AL36</f>
        <v>0</v>
      </c>
      <c r="AM36" s="38">
        <f t="shared" si="0"/>
        <v>41</v>
      </c>
      <c r="AN36" s="39">
        <f t="shared" si="4"/>
        <v>1.1714285714285715</v>
      </c>
      <c r="AO36" s="38">
        <f t="shared" si="1"/>
        <v>4</v>
      </c>
      <c r="AP36" s="39">
        <f t="shared" si="2"/>
        <v>3.8864728585539892</v>
      </c>
      <c r="AQ36" s="40">
        <f t="shared" si="3"/>
        <v>0</v>
      </c>
    </row>
    <row r="37" spans="1:43" ht="25.5" customHeight="1" x14ac:dyDescent="0.25">
      <c r="A37" s="138" t="s">
        <v>188</v>
      </c>
      <c r="B37" s="139" t="s">
        <v>202</v>
      </c>
      <c r="C37" s="140">
        <v>315</v>
      </c>
      <c r="D37" s="131">
        <f>$D$4-'Fecha de Indicador'!D37</f>
        <v>0</v>
      </c>
      <c r="E37" s="131">
        <f>IF($E$4='Fecha de Indicador'!E37, 0,"x")</f>
        <v>0</v>
      </c>
      <c r="F37" s="131" t="str">
        <f>IF($F$4='Fecha de Indicador'!F37, 0,"x")</f>
        <v>x</v>
      </c>
      <c r="G37" s="131">
        <f>$G$4-'Fecha de Indicador'!G37</f>
        <v>0</v>
      </c>
      <c r="H37" s="131">
        <f>IF($H$4='Fecha de Indicador'!H37, 0,"x")</f>
        <v>0</v>
      </c>
      <c r="I37" s="131">
        <f>IF($I$4='Fecha de Indicador'!I37, 0,"x")</f>
        <v>0</v>
      </c>
      <c r="J37" s="131">
        <f>$J$4-'Fecha de Indicador'!J37</f>
        <v>0</v>
      </c>
      <c r="K37" s="131">
        <f>$K$4-'Fecha de Indicador'!K37</f>
        <v>0</v>
      </c>
      <c r="L37" s="131">
        <f>$L$4-'Fecha de Indicador'!L37</f>
        <v>0</v>
      </c>
      <c r="M37" s="412">
        <f>$M$4-'Fecha de Indicador'!M37</f>
        <v>9</v>
      </c>
      <c r="N37" s="131">
        <f>$N$4-'Fecha de Indicador'!N37</f>
        <v>0</v>
      </c>
      <c r="O37" s="131">
        <f>$O$4-'Fecha de Indicador'!O37</f>
        <v>0</v>
      </c>
      <c r="P37" s="412">
        <f>$P$4-'Fecha de Indicador'!P37</f>
        <v>15</v>
      </c>
      <c r="Q37" s="131">
        <f>$Q$4-'Fecha de Indicador'!Q37</f>
        <v>0</v>
      </c>
      <c r="R37" s="131">
        <f>$R$4-'Fecha de Indicador'!R37</f>
        <v>0</v>
      </c>
      <c r="S37" s="131">
        <f>$S$4-'Fecha de Indicador'!S37</f>
        <v>0</v>
      </c>
      <c r="T37" s="131">
        <f>IF($T$4='Fecha de Indicador'!T37, 0,"x")</f>
        <v>0</v>
      </c>
      <c r="U37" s="131">
        <f>$U$4-'Fecha de Indicador'!U37</f>
        <v>0</v>
      </c>
      <c r="V37" s="412">
        <f>$V$4-'Fecha de Indicador'!V37</f>
        <v>16</v>
      </c>
      <c r="W37" s="131">
        <f>$W$4-'Fecha de Indicador'!W37</f>
        <v>0</v>
      </c>
      <c r="X37" s="131">
        <f>$X$4-'Fecha de Indicador'!X37</f>
        <v>0</v>
      </c>
      <c r="Y37" s="131">
        <f>$Y$4-'Fecha de Indicador'!Y37</f>
        <v>0</v>
      </c>
      <c r="Z37" s="131">
        <f>$Z$4-'Fecha de Indicador'!Z37</f>
        <v>1</v>
      </c>
      <c r="AA37" s="131">
        <f>$AA$4-'Fecha de Indicador'!AA37</f>
        <v>0</v>
      </c>
      <c r="AB37" s="131">
        <f>$AB$4-'Fecha de Indicador'!AB37</f>
        <v>0</v>
      </c>
      <c r="AC37" s="131">
        <f>$AC$4-'Fecha de Indicador'!AC37</f>
        <v>0</v>
      </c>
      <c r="AD37" s="131">
        <f>$AD$4-'Fecha de Indicador'!AD37</f>
        <v>0</v>
      </c>
      <c r="AE37" s="131">
        <f>$AE$4-'Fecha de Indicador'!AE37</f>
        <v>0</v>
      </c>
      <c r="AF37" s="131">
        <f>$AF$4-'Fecha de Indicador'!AF37</f>
        <v>0</v>
      </c>
      <c r="AG37" s="131">
        <f>$AG$4-'Fecha de Indicador'!AG37</f>
        <v>0</v>
      </c>
      <c r="AH37" s="131">
        <f>$AH$4-'Fecha de Indicador'!AH37</f>
        <v>0</v>
      </c>
      <c r="AI37" s="131">
        <f>$AI$4-'Fecha de Indicador'!AI37</f>
        <v>0</v>
      </c>
      <c r="AJ37" s="131">
        <f>$AJ$4-'Fecha de Indicador'!AJ37</f>
        <v>0</v>
      </c>
      <c r="AK37" s="131">
        <f>$AK$4-'Fecha de Indicador'!AK37</f>
        <v>0</v>
      </c>
      <c r="AL37" s="131">
        <f>$AL$4-'Fecha de Indicador'!AL37</f>
        <v>0</v>
      </c>
      <c r="AM37" s="38">
        <f t="shared" si="0"/>
        <v>41</v>
      </c>
      <c r="AN37" s="39">
        <f t="shared" si="4"/>
        <v>1.1714285714285715</v>
      </c>
      <c r="AO37" s="38">
        <f t="shared" si="1"/>
        <v>4</v>
      </c>
      <c r="AP37" s="39">
        <f t="shared" si="2"/>
        <v>3.8864728585539892</v>
      </c>
      <c r="AQ37" s="40">
        <f t="shared" si="3"/>
        <v>0</v>
      </c>
    </row>
    <row r="38" spans="1:43" ht="25.5" customHeight="1" x14ac:dyDescent="0.25">
      <c r="A38" s="138" t="s">
        <v>188</v>
      </c>
      <c r="B38" s="139" t="s">
        <v>203</v>
      </c>
      <c r="C38" s="140">
        <v>316</v>
      </c>
      <c r="D38" s="131">
        <f>$D$4-'Fecha de Indicador'!D38</f>
        <v>0</v>
      </c>
      <c r="E38" s="131">
        <f>IF($E$4='Fecha de Indicador'!E38, 0,"x")</f>
        <v>0</v>
      </c>
      <c r="F38" s="131" t="str">
        <f>IF($F$4='Fecha de Indicador'!F38, 0,"x")</f>
        <v>x</v>
      </c>
      <c r="G38" s="131">
        <f>$G$4-'Fecha de Indicador'!G38</f>
        <v>0</v>
      </c>
      <c r="H38" s="131">
        <f>IF($H$4='Fecha de Indicador'!H38, 0,"x")</f>
        <v>0</v>
      </c>
      <c r="I38" s="131">
        <f>IF($I$4='Fecha de Indicador'!I38, 0,"x")</f>
        <v>0</v>
      </c>
      <c r="J38" s="131">
        <f>$J$4-'Fecha de Indicador'!J38</f>
        <v>0</v>
      </c>
      <c r="K38" s="131">
        <f>$K$4-'Fecha de Indicador'!K38</f>
        <v>0</v>
      </c>
      <c r="L38" s="131">
        <f>$L$4-'Fecha de Indicador'!L38</f>
        <v>0</v>
      </c>
      <c r="M38" s="412">
        <f>$M$4-'Fecha de Indicador'!M38</f>
        <v>9</v>
      </c>
      <c r="N38" s="131">
        <f>$N$4-'Fecha de Indicador'!N38</f>
        <v>0</v>
      </c>
      <c r="O38" s="131">
        <f>$O$4-'Fecha de Indicador'!O38</f>
        <v>0</v>
      </c>
      <c r="P38" s="412">
        <f>$P$4-'Fecha de Indicador'!P38</f>
        <v>15</v>
      </c>
      <c r="Q38" s="131">
        <f>$Q$4-'Fecha de Indicador'!Q38</f>
        <v>0</v>
      </c>
      <c r="R38" s="131">
        <f>$R$4-'Fecha de Indicador'!R38</f>
        <v>0</v>
      </c>
      <c r="S38" s="131">
        <f>$S$4-'Fecha de Indicador'!S38</f>
        <v>0</v>
      </c>
      <c r="T38" s="131">
        <f>IF($T$4='Fecha de Indicador'!T38, 0,"x")</f>
        <v>0</v>
      </c>
      <c r="U38" s="131">
        <f>$U$4-'Fecha de Indicador'!U38</f>
        <v>0</v>
      </c>
      <c r="V38" s="412">
        <f>$V$4-'Fecha de Indicador'!V38</f>
        <v>16</v>
      </c>
      <c r="W38" s="131">
        <f>$W$4-'Fecha de Indicador'!W38</f>
        <v>0</v>
      </c>
      <c r="X38" s="131">
        <f>$X$4-'Fecha de Indicador'!X38</f>
        <v>0</v>
      </c>
      <c r="Y38" s="131">
        <f>$Y$4-'Fecha de Indicador'!Y38</f>
        <v>0</v>
      </c>
      <c r="Z38" s="131">
        <f>$Z$4-'Fecha de Indicador'!Z38</f>
        <v>1</v>
      </c>
      <c r="AA38" s="131">
        <f>$AA$4-'Fecha de Indicador'!AA38</f>
        <v>0</v>
      </c>
      <c r="AB38" s="131">
        <f>$AB$4-'Fecha de Indicador'!AB38</f>
        <v>0</v>
      </c>
      <c r="AC38" s="131">
        <f>$AC$4-'Fecha de Indicador'!AC38</f>
        <v>0</v>
      </c>
      <c r="AD38" s="131">
        <f>$AD$4-'Fecha de Indicador'!AD38</f>
        <v>0</v>
      </c>
      <c r="AE38" s="131">
        <f>$AE$4-'Fecha de Indicador'!AE38</f>
        <v>0</v>
      </c>
      <c r="AF38" s="131">
        <f>$AF$4-'Fecha de Indicador'!AF38</f>
        <v>0</v>
      </c>
      <c r="AG38" s="131">
        <f>$AG$4-'Fecha de Indicador'!AG38</f>
        <v>0</v>
      </c>
      <c r="AH38" s="131">
        <f>$AH$4-'Fecha de Indicador'!AH38</f>
        <v>0</v>
      </c>
      <c r="AI38" s="131">
        <f>$AI$4-'Fecha de Indicador'!AI38</f>
        <v>0</v>
      </c>
      <c r="AJ38" s="131">
        <f>$AJ$4-'Fecha de Indicador'!AJ38</f>
        <v>0</v>
      </c>
      <c r="AK38" s="131">
        <f>$AK$4-'Fecha de Indicador'!AK38</f>
        <v>0</v>
      </c>
      <c r="AL38" s="131">
        <f>$AL$4-'Fecha de Indicador'!AL38</f>
        <v>0</v>
      </c>
      <c r="AM38" s="38">
        <f t="shared" si="0"/>
        <v>41</v>
      </c>
      <c r="AN38" s="39">
        <f t="shared" si="4"/>
        <v>1.1714285714285715</v>
      </c>
      <c r="AO38" s="38">
        <f t="shared" si="1"/>
        <v>4</v>
      </c>
      <c r="AP38" s="39">
        <f t="shared" si="2"/>
        <v>3.8864728585539892</v>
      </c>
      <c r="AQ38" s="40">
        <f t="shared" si="3"/>
        <v>0</v>
      </c>
    </row>
    <row r="39" spans="1:43" ht="25.5" customHeight="1" x14ac:dyDescent="0.25">
      <c r="A39" s="138" t="s">
        <v>188</v>
      </c>
      <c r="B39" s="139" t="s">
        <v>77</v>
      </c>
      <c r="C39" s="140">
        <v>317</v>
      </c>
      <c r="D39" s="131">
        <f>$D$4-'Fecha de Indicador'!D39</f>
        <v>0</v>
      </c>
      <c r="E39" s="131">
        <f>IF($E$4='Fecha de Indicador'!E39, 0,"x")</f>
        <v>0</v>
      </c>
      <c r="F39" s="131" t="str">
        <f>IF($F$4='Fecha de Indicador'!F39, 0,"x")</f>
        <v>x</v>
      </c>
      <c r="G39" s="131">
        <f>$G$4-'Fecha de Indicador'!G39</f>
        <v>0</v>
      </c>
      <c r="H39" s="131">
        <f>IF($H$4='Fecha de Indicador'!H39, 0,"x")</f>
        <v>0</v>
      </c>
      <c r="I39" s="131">
        <f>IF($I$4='Fecha de Indicador'!I39, 0,"x")</f>
        <v>0</v>
      </c>
      <c r="J39" s="131">
        <f>$J$4-'Fecha de Indicador'!J39</f>
        <v>0</v>
      </c>
      <c r="K39" s="131">
        <f>$K$4-'Fecha de Indicador'!K39</f>
        <v>0</v>
      </c>
      <c r="L39" s="131">
        <f>$L$4-'Fecha de Indicador'!L39</f>
        <v>0</v>
      </c>
      <c r="M39" s="412">
        <f>$M$4-'Fecha de Indicador'!M39</f>
        <v>9</v>
      </c>
      <c r="N39" s="131">
        <f>$N$4-'Fecha de Indicador'!N39</f>
        <v>0</v>
      </c>
      <c r="O39" s="131">
        <f>$O$4-'Fecha de Indicador'!O39</f>
        <v>0</v>
      </c>
      <c r="P39" s="412">
        <f>$P$4-'Fecha de Indicador'!P39</f>
        <v>15</v>
      </c>
      <c r="Q39" s="131">
        <f>$Q$4-'Fecha de Indicador'!Q39</f>
        <v>0</v>
      </c>
      <c r="R39" s="131">
        <f>$R$4-'Fecha de Indicador'!R39</f>
        <v>0</v>
      </c>
      <c r="S39" s="131">
        <f>$S$4-'Fecha de Indicador'!S39</f>
        <v>0</v>
      </c>
      <c r="T39" s="131">
        <f>IF($T$4='Fecha de Indicador'!T39, 0,"x")</f>
        <v>0</v>
      </c>
      <c r="U39" s="131">
        <f>$U$4-'Fecha de Indicador'!U39</f>
        <v>0</v>
      </c>
      <c r="V39" s="412">
        <f>$V$4-'Fecha de Indicador'!V39</f>
        <v>16</v>
      </c>
      <c r="W39" s="131">
        <f>$W$4-'Fecha de Indicador'!W39</f>
        <v>0</v>
      </c>
      <c r="X39" s="131">
        <f>$X$4-'Fecha de Indicador'!X39</f>
        <v>0</v>
      </c>
      <c r="Y39" s="131">
        <f>$Y$4-'Fecha de Indicador'!Y39</f>
        <v>0</v>
      </c>
      <c r="Z39" s="131">
        <f>$Z$4-'Fecha de Indicador'!Z39</f>
        <v>1</v>
      </c>
      <c r="AA39" s="131">
        <f>$AA$4-'Fecha de Indicador'!AA39</f>
        <v>0</v>
      </c>
      <c r="AB39" s="131">
        <f>$AB$4-'Fecha de Indicador'!AB39</f>
        <v>0</v>
      </c>
      <c r="AC39" s="131">
        <f>$AC$4-'Fecha de Indicador'!AC39</f>
        <v>0</v>
      </c>
      <c r="AD39" s="131">
        <f>$AD$4-'Fecha de Indicador'!AD39</f>
        <v>0</v>
      </c>
      <c r="AE39" s="131">
        <f>$AE$4-'Fecha de Indicador'!AE39</f>
        <v>0</v>
      </c>
      <c r="AF39" s="131">
        <f>$AF$4-'Fecha de Indicador'!AF39</f>
        <v>0</v>
      </c>
      <c r="AG39" s="131">
        <f>$AG$4-'Fecha de Indicador'!AG39</f>
        <v>0</v>
      </c>
      <c r="AH39" s="131">
        <f>$AH$4-'Fecha de Indicador'!AH39</f>
        <v>0</v>
      </c>
      <c r="AI39" s="131">
        <f>$AI$4-'Fecha de Indicador'!AI39</f>
        <v>0</v>
      </c>
      <c r="AJ39" s="131">
        <f>$AJ$4-'Fecha de Indicador'!AJ39</f>
        <v>0</v>
      </c>
      <c r="AK39" s="131">
        <f>$AK$4-'Fecha de Indicador'!AK39</f>
        <v>0</v>
      </c>
      <c r="AL39" s="131">
        <f>$AL$4-'Fecha de Indicador'!AL39</f>
        <v>0</v>
      </c>
      <c r="AM39" s="38">
        <f t="shared" si="0"/>
        <v>41</v>
      </c>
      <c r="AN39" s="39">
        <f t="shared" si="4"/>
        <v>1.1714285714285715</v>
      </c>
      <c r="AO39" s="38">
        <f t="shared" si="1"/>
        <v>4</v>
      </c>
      <c r="AP39" s="39">
        <f t="shared" si="2"/>
        <v>3.8864728585539892</v>
      </c>
      <c r="AQ39" s="40">
        <f t="shared" si="3"/>
        <v>0</v>
      </c>
    </row>
    <row r="40" spans="1:43" ht="25.5" customHeight="1" x14ac:dyDescent="0.25">
      <c r="A40" s="138" t="s">
        <v>188</v>
      </c>
      <c r="B40" s="139" t="s">
        <v>204</v>
      </c>
      <c r="C40" s="140">
        <v>318</v>
      </c>
      <c r="D40" s="131">
        <f>$D$4-'Fecha de Indicador'!D40</f>
        <v>0</v>
      </c>
      <c r="E40" s="131">
        <f>IF($E$4='Fecha de Indicador'!E40, 0,"x")</f>
        <v>0</v>
      </c>
      <c r="F40" s="131" t="str">
        <f>IF($F$4='Fecha de Indicador'!F40, 0,"x")</f>
        <v>x</v>
      </c>
      <c r="G40" s="131">
        <f>$G$4-'Fecha de Indicador'!G40</f>
        <v>0</v>
      </c>
      <c r="H40" s="131">
        <f>IF($H$4='Fecha de Indicador'!H40, 0,"x")</f>
        <v>0</v>
      </c>
      <c r="I40" s="131">
        <f>IF($I$4='Fecha de Indicador'!I40, 0,"x")</f>
        <v>0</v>
      </c>
      <c r="J40" s="131">
        <f>$J$4-'Fecha de Indicador'!J40</f>
        <v>0</v>
      </c>
      <c r="K40" s="131">
        <f>$K$4-'Fecha de Indicador'!K40</f>
        <v>0</v>
      </c>
      <c r="L40" s="131">
        <f>$L$4-'Fecha de Indicador'!L40</f>
        <v>0</v>
      </c>
      <c r="M40" s="412">
        <f>$M$4-'Fecha de Indicador'!M40</f>
        <v>9</v>
      </c>
      <c r="N40" s="131">
        <f>$N$4-'Fecha de Indicador'!N40</f>
        <v>0</v>
      </c>
      <c r="O40" s="131">
        <f>$O$4-'Fecha de Indicador'!O40</f>
        <v>0</v>
      </c>
      <c r="P40" s="412">
        <f>$P$4-'Fecha de Indicador'!P40</f>
        <v>15</v>
      </c>
      <c r="Q40" s="131">
        <f>$Q$4-'Fecha de Indicador'!Q40</f>
        <v>0</v>
      </c>
      <c r="R40" s="131">
        <f>$R$4-'Fecha de Indicador'!R40</f>
        <v>0</v>
      </c>
      <c r="S40" s="131">
        <f>$S$4-'Fecha de Indicador'!S40</f>
        <v>0</v>
      </c>
      <c r="T40" s="131">
        <f>IF($T$4='Fecha de Indicador'!T40, 0,"x")</f>
        <v>0</v>
      </c>
      <c r="U40" s="131">
        <f>$U$4-'Fecha de Indicador'!U40</f>
        <v>0</v>
      </c>
      <c r="V40" s="412">
        <f>$V$4-'Fecha de Indicador'!V40</f>
        <v>16</v>
      </c>
      <c r="W40" s="131">
        <f>$W$4-'Fecha de Indicador'!W40</f>
        <v>0</v>
      </c>
      <c r="X40" s="131">
        <f>$X$4-'Fecha de Indicador'!X40</f>
        <v>0</v>
      </c>
      <c r="Y40" s="131">
        <f>$Y$4-'Fecha de Indicador'!Y40</f>
        <v>0</v>
      </c>
      <c r="Z40" s="131">
        <f>$Z$4-'Fecha de Indicador'!Z40</f>
        <v>1</v>
      </c>
      <c r="AA40" s="131">
        <f>$AA$4-'Fecha de Indicador'!AA40</f>
        <v>0</v>
      </c>
      <c r="AB40" s="131">
        <f>$AB$4-'Fecha de Indicador'!AB40</f>
        <v>0</v>
      </c>
      <c r="AC40" s="131">
        <f>$AC$4-'Fecha de Indicador'!AC40</f>
        <v>0</v>
      </c>
      <c r="AD40" s="131">
        <f>$AD$4-'Fecha de Indicador'!AD40</f>
        <v>0</v>
      </c>
      <c r="AE40" s="131">
        <f>$AE$4-'Fecha de Indicador'!AE40</f>
        <v>0</v>
      </c>
      <c r="AF40" s="131">
        <f>$AF$4-'Fecha de Indicador'!AF40</f>
        <v>0</v>
      </c>
      <c r="AG40" s="131">
        <f>$AG$4-'Fecha de Indicador'!AG40</f>
        <v>0</v>
      </c>
      <c r="AH40" s="131">
        <f>$AH$4-'Fecha de Indicador'!AH40</f>
        <v>0</v>
      </c>
      <c r="AI40" s="131">
        <f>$AI$4-'Fecha de Indicador'!AI40</f>
        <v>0</v>
      </c>
      <c r="AJ40" s="131">
        <f>$AJ$4-'Fecha de Indicador'!AJ40</f>
        <v>0</v>
      </c>
      <c r="AK40" s="131">
        <f>$AK$4-'Fecha de Indicador'!AK40</f>
        <v>0</v>
      </c>
      <c r="AL40" s="131">
        <f>$AL$4-'Fecha de Indicador'!AL40</f>
        <v>0</v>
      </c>
      <c r="AM40" s="38">
        <f t="shared" si="0"/>
        <v>41</v>
      </c>
      <c r="AN40" s="39">
        <f t="shared" si="4"/>
        <v>1.1714285714285715</v>
      </c>
      <c r="AO40" s="38">
        <f t="shared" si="1"/>
        <v>4</v>
      </c>
      <c r="AP40" s="39">
        <f t="shared" si="2"/>
        <v>3.8864728585539892</v>
      </c>
      <c r="AQ40" s="40">
        <f t="shared" si="3"/>
        <v>0</v>
      </c>
    </row>
    <row r="41" spans="1:43" ht="25.5" customHeight="1" x14ac:dyDescent="0.25">
      <c r="A41" s="138" t="s">
        <v>188</v>
      </c>
      <c r="B41" s="139" t="s">
        <v>205</v>
      </c>
      <c r="C41" s="140">
        <v>319</v>
      </c>
      <c r="D41" s="131">
        <f>$D$4-'Fecha de Indicador'!D41</f>
        <v>0</v>
      </c>
      <c r="E41" s="131">
        <f>IF($E$4='Fecha de Indicador'!E41, 0,"x")</f>
        <v>0</v>
      </c>
      <c r="F41" s="131" t="str">
        <f>IF($F$4='Fecha de Indicador'!F41, 0,"x")</f>
        <v>x</v>
      </c>
      <c r="G41" s="131">
        <f>$G$4-'Fecha de Indicador'!G41</f>
        <v>0</v>
      </c>
      <c r="H41" s="131">
        <f>IF($H$4='Fecha de Indicador'!H41, 0,"x")</f>
        <v>0</v>
      </c>
      <c r="I41" s="131">
        <f>IF($I$4='Fecha de Indicador'!I41, 0,"x")</f>
        <v>0</v>
      </c>
      <c r="J41" s="131">
        <f>$J$4-'Fecha de Indicador'!J41</f>
        <v>0</v>
      </c>
      <c r="K41" s="131">
        <f>$K$4-'Fecha de Indicador'!K41</f>
        <v>0</v>
      </c>
      <c r="L41" s="131">
        <f>$L$4-'Fecha de Indicador'!L41</f>
        <v>0</v>
      </c>
      <c r="M41" s="412">
        <f>$M$4-'Fecha de Indicador'!M41</f>
        <v>9</v>
      </c>
      <c r="N41" s="131">
        <f>$N$4-'Fecha de Indicador'!N41</f>
        <v>0</v>
      </c>
      <c r="O41" s="131">
        <f>$O$4-'Fecha de Indicador'!O41</f>
        <v>0</v>
      </c>
      <c r="P41" s="412">
        <f>$P$4-'Fecha de Indicador'!P41</f>
        <v>15</v>
      </c>
      <c r="Q41" s="131">
        <f>$Q$4-'Fecha de Indicador'!Q41</f>
        <v>0</v>
      </c>
      <c r="R41" s="131">
        <f>$R$4-'Fecha de Indicador'!R41</f>
        <v>0</v>
      </c>
      <c r="S41" s="131">
        <f>$S$4-'Fecha de Indicador'!S41</f>
        <v>0</v>
      </c>
      <c r="T41" s="131">
        <f>IF($T$4='Fecha de Indicador'!T41, 0,"x")</f>
        <v>0</v>
      </c>
      <c r="U41" s="131">
        <f>$U$4-'Fecha de Indicador'!U41</f>
        <v>0</v>
      </c>
      <c r="V41" s="412">
        <f>$V$4-'Fecha de Indicador'!V41</f>
        <v>16</v>
      </c>
      <c r="W41" s="131">
        <f>$W$4-'Fecha de Indicador'!W41</f>
        <v>0</v>
      </c>
      <c r="X41" s="131">
        <f>$X$4-'Fecha de Indicador'!X41</f>
        <v>0</v>
      </c>
      <c r="Y41" s="131">
        <f>$Y$4-'Fecha de Indicador'!Y41</f>
        <v>0</v>
      </c>
      <c r="Z41" s="131">
        <f>$Z$4-'Fecha de Indicador'!Z41</f>
        <v>1</v>
      </c>
      <c r="AA41" s="131">
        <f>$AA$4-'Fecha de Indicador'!AA41</f>
        <v>0</v>
      </c>
      <c r="AB41" s="131">
        <f>$AB$4-'Fecha de Indicador'!AB41</f>
        <v>0</v>
      </c>
      <c r="AC41" s="131">
        <f>$AC$4-'Fecha de Indicador'!AC41</f>
        <v>0</v>
      </c>
      <c r="AD41" s="131">
        <f>$AD$4-'Fecha de Indicador'!AD41</f>
        <v>0</v>
      </c>
      <c r="AE41" s="131">
        <f>$AE$4-'Fecha de Indicador'!AE41</f>
        <v>0</v>
      </c>
      <c r="AF41" s="131">
        <f>$AF$4-'Fecha de Indicador'!AF41</f>
        <v>0</v>
      </c>
      <c r="AG41" s="131">
        <f>$AG$4-'Fecha de Indicador'!AG41</f>
        <v>0</v>
      </c>
      <c r="AH41" s="131">
        <f>$AH$4-'Fecha de Indicador'!AH41</f>
        <v>0</v>
      </c>
      <c r="AI41" s="131">
        <f>$AI$4-'Fecha de Indicador'!AI41</f>
        <v>0</v>
      </c>
      <c r="AJ41" s="131">
        <f>$AJ$4-'Fecha de Indicador'!AJ41</f>
        <v>0</v>
      </c>
      <c r="AK41" s="131">
        <f>$AK$4-'Fecha de Indicador'!AK41</f>
        <v>0</v>
      </c>
      <c r="AL41" s="131">
        <f>$AL$4-'Fecha de Indicador'!AL41</f>
        <v>0</v>
      </c>
      <c r="AM41" s="38">
        <f t="shared" si="0"/>
        <v>41</v>
      </c>
      <c r="AN41" s="39">
        <f t="shared" si="4"/>
        <v>1.1714285714285715</v>
      </c>
      <c r="AO41" s="38">
        <f t="shared" si="1"/>
        <v>4</v>
      </c>
      <c r="AP41" s="39">
        <f t="shared" si="2"/>
        <v>3.8864728585539892</v>
      </c>
      <c r="AQ41" s="40">
        <f t="shared" si="3"/>
        <v>0</v>
      </c>
    </row>
    <row r="42" spans="1:43" ht="25.5" customHeight="1" x14ac:dyDescent="0.25">
      <c r="A42" s="138" t="s">
        <v>188</v>
      </c>
      <c r="B42" s="139" t="s">
        <v>206</v>
      </c>
      <c r="C42" s="140">
        <v>320</v>
      </c>
      <c r="D42" s="131">
        <f>$D$4-'Fecha de Indicador'!D42</f>
        <v>0</v>
      </c>
      <c r="E42" s="131">
        <f>IF($E$4='Fecha de Indicador'!E42, 0,"x")</f>
        <v>0</v>
      </c>
      <c r="F42" s="131" t="str">
        <f>IF($F$4='Fecha de Indicador'!F42, 0,"x")</f>
        <v>x</v>
      </c>
      <c r="G42" s="131">
        <f>$G$4-'Fecha de Indicador'!G42</f>
        <v>0</v>
      </c>
      <c r="H42" s="131">
        <f>IF($H$4='Fecha de Indicador'!H42, 0,"x")</f>
        <v>0</v>
      </c>
      <c r="I42" s="131">
        <f>IF($I$4='Fecha de Indicador'!I42, 0,"x")</f>
        <v>0</v>
      </c>
      <c r="J42" s="131">
        <f>$J$4-'Fecha de Indicador'!J42</f>
        <v>0</v>
      </c>
      <c r="K42" s="131">
        <f>$K$4-'Fecha de Indicador'!K42</f>
        <v>0</v>
      </c>
      <c r="L42" s="131">
        <f>$L$4-'Fecha de Indicador'!L42</f>
        <v>0</v>
      </c>
      <c r="M42" s="412">
        <f>$M$4-'Fecha de Indicador'!M42</f>
        <v>9</v>
      </c>
      <c r="N42" s="131">
        <f>$N$4-'Fecha de Indicador'!N42</f>
        <v>0</v>
      </c>
      <c r="O42" s="131">
        <f>$O$4-'Fecha de Indicador'!O42</f>
        <v>0</v>
      </c>
      <c r="P42" s="412">
        <f>$P$4-'Fecha de Indicador'!P42</f>
        <v>15</v>
      </c>
      <c r="Q42" s="131">
        <f>$Q$4-'Fecha de Indicador'!Q42</f>
        <v>0</v>
      </c>
      <c r="R42" s="131">
        <f>$R$4-'Fecha de Indicador'!R42</f>
        <v>0</v>
      </c>
      <c r="S42" s="131">
        <f>$S$4-'Fecha de Indicador'!S42</f>
        <v>0</v>
      </c>
      <c r="T42" s="131">
        <f>IF($T$4='Fecha de Indicador'!T42, 0,"x")</f>
        <v>0</v>
      </c>
      <c r="U42" s="131">
        <f>$U$4-'Fecha de Indicador'!U42</f>
        <v>0</v>
      </c>
      <c r="V42" s="412">
        <f>$V$4-'Fecha de Indicador'!V42</f>
        <v>16</v>
      </c>
      <c r="W42" s="131">
        <f>$W$4-'Fecha de Indicador'!W42</f>
        <v>0</v>
      </c>
      <c r="X42" s="131">
        <f>$X$4-'Fecha de Indicador'!X42</f>
        <v>0</v>
      </c>
      <c r="Y42" s="131">
        <f>$Y$4-'Fecha de Indicador'!Y42</f>
        <v>0</v>
      </c>
      <c r="Z42" s="131">
        <f>$Z$4-'Fecha de Indicador'!Z42</f>
        <v>1</v>
      </c>
      <c r="AA42" s="131">
        <f>$AA$4-'Fecha de Indicador'!AA42</f>
        <v>0</v>
      </c>
      <c r="AB42" s="131">
        <f>$AB$4-'Fecha de Indicador'!AB42</f>
        <v>0</v>
      </c>
      <c r="AC42" s="131">
        <f>$AC$4-'Fecha de Indicador'!AC42</f>
        <v>0</v>
      </c>
      <c r="AD42" s="131">
        <f>$AD$4-'Fecha de Indicador'!AD42</f>
        <v>0</v>
      </c>
      <c r="AE42" s="131">
        <f>$AE$4-'Fecha de Indicador'!AE42</f>
        <v>0</v>
      </c>
      <c r="AF42" s="131">
        <f>$AF$4-'Fecha de Indicador'!AF42</f>
        <v>0</v>
      </c>
      <c r="AG42" s="131">
        <f>$AG$4-'Fecha de Indicador'!AG42</f>
        <v>0</v>
      </c>
      <c r="AH42" s="131">
        <f>$AH$4-'Fecha de Indicador'!AH42</f>
        <v>0</v>
      </c>
      <c r="AI42" s="131">
        <f>$AI$4-'Fecha de Indicador'!AI42</f>
        <v>0</v>
      </c>
      <c r="AJ42" s="131">
        <f>$AJ$4-'Fecha de Indicador'!AJ42</f>
        <v>0</v>
      </c>
      <c r="AK42" s="131">
        <f>$AK$4-'Fecha de Indicador'!AK42</f>
        <v>0</v>
      </c>
      <c r="AL42" s="131">
        <f>$AL$4-'Fecha de Indicador'!AL42</f>
        <v>0</v>
      </c>
      <c r="AM42" s="38">
        <f t="shared" si="0"/>
        <v>41</v>
      </c>
      <c r="AN42" s="39">
        <f t="shared" si="4"/>
        <v>1.1714285714285715</v>
      </c>
      <c r="AO42" s="38">
        <f t="shared" si="1"/>
        <v>4</v>
      </c>
      <c r="AP42" s="39">
        <f t="shared" si="2"/>
        <v>3.8864728585539892</v>
      </c>
      <c r="AQ42" s="40">
        <f t="shared" si="3"/>
        <v>0</v>
      </c>
    </row>
    <row r="43" spans="1:43" ht="25.5" customHeight="1" x14ac:dyDescent="0.25">
      <c r="A43" s="138" t="s">
        <v>188</v>
      </c>
      <c r="B43" s="139" t="s">
        <v>207</v>
      </c>
      <c r="C43" s="140">
        <v>321</v>
      </c>
      <c r="D43" s="131">
        <f>$D$4-'Fecha de Indicador'!D43</f>
        <v>0</v>
      </c>
      <c r="E43" s="131">
        <f>IF($E$4='Fecha de Indicador'!E43, 0,"x")</f>
        <v>0</v>
      </c>
      <c r="F43" s="131" t="str">
        <f>IF($F$4='Fecha de Indicador'!F43, 0,"x")</f>
        <v>x</v>
      </c>
      <c r="G43" s="131">
        <f>$G$4-'Fecha de Indicador'!G43</f>
        <v>0</v>
      </c>
      <c r="H43" s="131">
        <f>IF($H$4='Fecha de Indicador'!H43, 0,"x")</f>
        <v>0</v>
      </c>
      <c r="I43" s="131">
        <f>IF($I$4='Fecha de Indicador'!I43, 0,"x")</f>
        <v>0</v>
      </c>
      <c r="J43" s="131">
        <f>$J$4-'Fecha de Indicador'!J43</f>
        <v>0</v>
      </c>
      <c r="K43" s="131">
        <f>$K$4-'Fecha de Indicador'!K43</f>
        <v>0</v>
      </c>
      <c r="L43" s="131">
        <f>$L$4-'Fecha de Indicador'!L43</f>
        <v>0</v>
      </c>
      <c r="M43" s="412">
        <f>$M$4-'Fecha de Indicador'!M43</f>
        <v>9</v>
      </c>
      <c r="N43" s="131">
        <f>$N$4-'Fecha de Indicador'!N43</f>
        <v>0</v>
      </c>
      <c r="O43" s="131">
        <f>$O$4-'Fecha de Indicador'!O43</f>
        <v>0</v>
      </c>
      <c r="P43" s="412">
        <f>$P$4-'Fecha de Indicador'!P43</f>
        <v>15</v>
      </c>
      <c r="Q43" s="131">
        <f>$Q$4-'Fecha de Indicador'!Q43</f>
        <v>0</v>
      </c>
      <c r="R43" s="131">
        <f>$R$4-'Fecha de Indicador'!R43</f>
        <v>0</v>
      </c>
      <c r="S43" s="131">
        <f>$S$4-'Fecha de Indicador'!S43</f>
        <v>0</v>
      </c>
      <c r="T43" s="131">
        <f>IF($T$4='Fecha de Indicador'!T43, 0,"x")</f>
        <v>0</v>
      </c>
      <c r="U43" s="131">
        <f>$U$4-'Fecha de Indicador'!U43</f>
        <v>0</v>
      </c>
      <c r="V43" s="412">
        <f>$V$4-'Fecha de Indicador'!V43</f>
        <v>16</v>
      </c>
      <c r="W43" s="131">
        <f>$W$4-'Fecha de Indicador'!W43</f>
        <v>0</v>
      </c>
      <c r="X43" s="131">
        <f>$X$4-'Fecha de Indicador'!X43</f>
        <v>0</v>
      </c>
      <c r="Y43" s="131">
        <f>$Y$4-'Fecha de Indicador'!Y43</f>
        <v>0</v>
      </c>
      <c r="Z43" s="131">
        <f>$Z$4-'Fecha de Indicador'!Z43</f>
        <v>1</v>
      </c>
      <c r="AA43" s="131">
        <f>$AA$4-'Fecha de Indicador'!AA43</f>
        <v>0</v>
      </c>
      <c r="AB43" s="131">
        <f>$AB$4-'Fecha de Indicador'!AB43</f>
        <v>0</v>
      </c>
      <c r="AC43" s="131">
        <f>$AC$4-'Fecha de Indicador'!AC43</f>
        <v>0</v>
      </c>
      <c r="AD43" s="131">
        <f>$AD$4-'Fecha de Indicador'!AD43</f>
        <v>0</v>
      </c>
      <c r="AE43" s="131">
        <f>$AE$4-'Fecha de Indicador'!AE43</f>
        <v>0</v>
      </c>
      <c r="AF43" s="131">
        <f>$AF$4-'Fecha de Indicador'!AF43</f>
        <v>0</v>
      </c>
      <c r="AG43" s="131">
        <f>$AG$4-'Fecha de Indicador'!AG43</f>
        <v>0</v>
      </c>
      <c r="AH43" s="131">
        <f>$AH$4-'Fecha de Indicador'!AH43</f>
        <v>0</v>
      </c>
      <c r="AI43" s="131">
        <f>$AI$4-'Fecha de Indicador'!AI43</f>
        <v>0</v>
      </c>
      <c r="AJ43" s="131">
        <f>$AJ$4-'Fecha de Indicador'!AJ43</f>
        <v>0</v>
      </c>
      <c r="AK43" s="131">
        <f>$AK$4-'Fecha de Indicador'!AK43</f>
        <v>0</v>
      </c>
      <c r="AL43" s="131">
        <f>$AL$4-'Fecha de Indicador'!AL43</f>
        <v>0</v>
      </c>
      <c r="AM43" s="38">
        <f t="shared" si="0"/>
        <v>41</v>
      </c>
      <c r="AN43" s="39">
        <f t="shared" si="4"/>
        <v>1.1714285714285715</v>
      </c>
      <c r="AO43" s="38">
        <f t="shared" si="1"/>
        <v>4</v>
      </c>
      <c r="AP43" s="39">
        <f t="shared" si="2"/>
        <v>3.8864728585539892</v>
      </c>
      <c r="AQ43" s="40">
        <f t="shared" si="3"/>
        <v>0</v>
      </c>
    </row>
    <row r="44" spans="1:43" ht="25.5" customHeight="1" x14ac:dyDescent="0.25">
      <c r="A44" s="138" t="s">
        <v>231</v>
      </c>
      <c r="B44" s="139" t="s">
        <v>208</v>
      </c>
      <c r="C44" s="140">
        <v>401</v>
      </c>
      <c r="D44" s="131">
        <f>$D$4-'Fecha de Indicador'!D44</f>
        <v>0</v>
      </c>
      <c r="E44" s="131">
        <f>IF($E$4='Fecha de Indicador'!E44, 0,"x")</f>
        <v>0</v>
      </c>
      <c r="F44" s="131" t="str">
        <f>IF($F$4='Fecha de Indicador'!F44, 0,"x")</f>
        <v>x</v>
      </c>
      <c r="G44" s="131">
        <f>$G$4-'Fecha de Indicador'!G44</f>
        <v>0</v>
      </c>
      <c r="H44" s="131">
        <f>IF($H$4='Fecha de Indicador'!H44, 0,"x")</f>
        <v>0</v>
      </c>
      <c r="I44" s="131">
        <f>IF($I$4='Fecha de Indicador'!I44, 0,"x")</f>
        <v>0</v>
      </c>
      <c r="J44" s="131">
        <f>$J$4-'Fecha de Indicador'!J44</f>
        <v>0</v>
      </c>
      <c r="K44" s="131">
        <f>$K$4-'Fecha de Indicador'!K44</f>
        <v>0</v>
      </c>
      <c r="L44" s="131">
        <f>$L$4-'Fecha de Indicador'!L44</f>
        <v>0</v>
      </c>
      <c r="M44" s="412">
        <f>$M$4-'Fecha de Indicador'!M44</f>
        <v>9</v>
      </c>
      <c r="N44" s="131">
        <f>$N$4-'Fecha de Indicador'!N44</f>
        <v>0</v>
      </c>
      <c r="O44" s="131">
        <f>$O$4-'Fecha de Indicador'!O44</f>
        <v>0</v>
      </c>
      <c r="P44" s="412">
        <f>$P$4-'Fecha de Indicador'!P44</f>
        <v>15</v>
      </c>
      <c r="Q44" s="131">
        <f>$Q$4-'Fecha de Indicador'!Q44</f>
        <v>0</v>
      </c>
      <c r="R44" s="131">
        <f>$R$4-'Fecha de Indicador'!R44</f>
        <v>0</v>
      </c>
      <c r="S44" s="131">
        <f>$S$4-'Fecha de Indicador'!S44</f>
        <v>0</v>
      </c>
      <c r="T44" s="131">
        <f>IF($T$4='Fecha de Indicador'!T44, 0,"x")</f>
        <v>0</v>
      </c>
      <c r="U44" s="131">
        <f>$U$4-'Fecha de Indicador'!U44</f>
        <v>0</v>
      </c>
      <c r="V44" s="412">
        <f>$V$4-'Fecha de Indicador'!V44</f>
        <v>16</v>
      </c>
      <c r="W44" s="131">
        <f>$W$4-'Fecha de Indicador'!W44</f>
        <v>0</v>
      </c>
      <c r="X44" s="131">
        <f>$X$4-'Fecha de Indicador'!X44</f>
        <v>0</v>
      </c>
      <c r="Y44" s="131">
        <f>$Y$4-'Fecha de Indicador'!Y44</f>
        <v>0</v>
      </c>
      <c r="Z44" s="131">
        <f>$Z$4-'Fecha de Indicador'!Z44</f>
        <v>1</v>
      </c>
      <c r="AA44" s="131">
        <f>$AA$4-'Fecha de Indicador'!AA44</f>
        <v>0</v>
      </c>
      <c r="AB44" s="131">
        <f>$AB$4-'Fecha de Indicador'!AB44</f>
        <v>0</v>
      </c>
      <c r="AC44" s="131">
        <f>$AC$4-'Fecha de Indicador'!AC44</f>
        <v>0</v>
      </c>
      <c r="AD44" s="131">
        <f>$AD$4-'Fecha de Indicador'!AD44</f>
        <v>0</v>
      </c>
      <c r="AE44" s="131">
        <f>$AE$4-'Fecha de Indicador'!AE44</f>
        <v>0</v>
      </c>
      <c r="AF44" s="131">
        <f>$AF$4-'Fecha de Indicador'!AF44</f>
        <v>0</v>
      </c>
      <c r="AG44" s="131">
        <f>$AG$4-'Fecha de Indicador'!AG44</f>
        <v>0</v>
      </c>
      <c r="AH44" s="131">
        <f>$AH$4-'Fecha de Indicador'!AH44</f>
        <v>0</v>
      </c>
      <c r="AI44" s="131">
        <f>$AI$4-'Fecha de Indicador'!AI44</f>
        <v>0</v>
      </c>
      <c r="AJ44" s="131">
        <f>$AJ$4-'Fecha de Indicador'!AJ44</f>
        <v>0</v>
      </c>
      <c r="AK44" s="131">
        <f>$AK$4-'Fecha de Indicador'!AK44</f>
        <v>0</v>
      </c>
      <c r="AL44" s="131">
        <f>$AL$4-'Fecha de Indicador'!AL44</f>
        <v>0</v>
      </c>
      <c r="AM44" s="38">
        <f t="shared" si="0"/>
        <v>41</v>
      </c>
      <c r="AN44" s="39">
        <f t="shared" si="4"/>
        <v>1.1714285714285715</v>
      </c>
      <c r="AO44" s="38">
        <f t="shared" si="1"/>
        <v>4</v>
      </c>
      <c r="AP44" s="39">
        <f t="shared" si="2"/>
        <v>3.8864728585539892</v>
      </c>
      <c r="AQ44" s="40">
        <f t="shared" si="3"/>
        <v>0</v>
      </c>
    </row>
    <row r="45" spans="1:43" ht="25.5" customHeight="1" x14ac:dyDescent="0.25">
      <c r="A45" s="138" t="s">
        <v>231</v>
      </c>
      <c r="B45" s="139" t="s">
        <v>209</v>
      </c>
      <c r="C45" s="140">
        <v>402</v>
      </c>
      <c r="D45" s="131">
        <f>$D$4-'Fecha de Indicador'!D45</f>
        <v>0</v>
      </c>
      <c r="E45" s="131">
        <f>IF($E$4='Fecha de Indicador'!E45, 0,"x")</f>
        <v>0</v>
      </c>
      <c r="F45" s="131" t="str">
        <f>IF($F$4='Fecha de Indicador'!F45, 0,"x")</f>
        <v>x</v>
      </c>
      <c r="G45" s="131">
        <f>$G$4-'Fecha de Indicador'!G45</f>
        <v>0</v>
      </c>
      <c r="H45" s="131">
        <f>IF($H$4='Fecha de Indicador'!H45, 0,"x")</f>
        <v>0</v>
      </c>
      <c r="I45" s="131">
        <f>IF($I$4='Fecha de Indicador'!I45, 0,"x")</f>
        <v>0</v>
      </c>
      <c r="J45" s="131">
        <f>$J$4-'Fecha de Indicador'!J45</f>
        <v>0</v>
      </c>
      <c r="K45" s="131">
        <f>$K$4-'Fecha de Indicador'!K45</f>
        <v>0</v>
      </c>
      <c r="L45" s="131">
        <f>$L$4-'Fecha de Indicador'!L45</f>
        <v>0</v>
      </c>
      <c r="M45" s="412">
        <f>$M$4-'Fecha de Indicador'!M45</f>
        <v>9</v>
      </c>
      <c r="N45" s="131">
        <f>$N$4-'Fecha de Indicador'!N45</f>
        <v>0</v>
      </c>
      <c r="O45" s="131">
        <f>$O$4-'Fecha de Indicador'!O45</f>
        <v>0</v>
      </c>
      <c r="P45" s="412">
        <f>$P$4-'Fecha de Indicador'!P45</f>
        <v>15</v>
      </c>
      <c r="Q45" s="131">
        <f>$Q$4-'Fecha de Indicador'!Q45</f>
        <v>0</v>
      </c>
      <c r="R45" s="131">
        <f>$R$4-'Fecha de Indicador'!R45</f>
        <v>0</v>
      </c>
      <c r="S45" s="131">
        <f>$S$4-'Fecha de Indicador'!S45</f>
        <v>0</v>
      </c>
      <c r="T45" s="131">
        <f>IF($T$4='Fecha de Indicador'!T45, 0,"x")</f>
        <v>0</v>
      </c>
      <c r="U45" s="131">
        <f>$U$4-'Fecha de Indicador'!U45</f>
        <v>0</v>
      </c>
      <c r="V45" s="412">
        <f>$V$4-'Fecha de Indicador'!V45</f>
        <v>16</v>
      </c>
      <c r="W45" s="131">
        <f>$W$4-'Fecha de Indicador'!W45</f>
        <v>0</v>
      </c>
      <c r="X45" s="131">
        <f>$X$4-'Fecha de Indicador'!X45</f>
        <v>0</v>
      </c>
      <c r="Y45" s="131">
        <f>$Y$4-'Fecha de Indicador'!Y45</f>
        <v>0</v>
      </c>
      <c r="Z45" s="131">
        <f>$Z$4-'Fecha de Indicador'!Z45</f>
        <v>1</v>
      </c>
      <c r="AA45" s="131">
        <f>$AA$4-'Fecha de Indicador'!AA45</f>
        <v>0</v>
      </c>
      <c r="AB45" s="131">
        <f>$AB$4-'Fecha de Indicador'!AB45</f>
        <v>0</v>
      </c>
      <c r="AC45" s="131">
        <f>$AC$4-'Fecha de Indicador'!AC45</f>
        <v>0</v>
      </c>
      <c r="AD45" s="131">
        <f>$AD$4-'Fecha de Indicador'!AD45</f>
        <v>0</v>
      </c>
      <c r="AE45" s="131">
        <f>$AE$4-'Fecha de Indicador'!AE45</f>
        <v>0</v>
      </c>
      <c r="AF45" s="131">
        <f>$AF$4-'Fecha de Indicador'!AF45</f>
        <v>0</v>
      </c>
      <c r="AG45" s="131">
        <f>$AG$4-'Fecha de Indicador'!AG45</f>
        <v>0</v>
      </c>
      <c r="AH45" s="131">
        <f>$AH$4-'Fecha de Indicador'!AH45</f>
        <v>0</v>
      </c>
      <c r="AI45" s="131">
        <f>$AI$4-'Fecha de Indicador'!AI45</f>
        <v>0</v>
      </c>
      <c r="AJ45" s="131">
        <f>$AJ$4-'Fecha de Indicador'!AJ45</f>
        <v>0</v>
      </c>
      <c r="AK45" s="131">
        <f>$AK$4-'Fecha de Indicador'!AK45</f>
        <v>0</v>
      </c>
      <c r="AL45" s="131">
        <f>$AL$4-'Fecha de Indicador'!AL45</f>
        <v>0</v>
      </c>
      <c r="AM45" s="38">
        <f t="shared" si="0"/>
        <v>41</v>
      </c>
      <c r="AN45" s="39">
        <f t="shared" si="4"/>
        <v>1.1714285714285715</v>
      </c>
      <c r="AO45" s="38">
        <f t="shared" si="1"/>
        <v>4</v>
      </c>
      <c r="AP45" s="39">
        <f t="shared" si="2"/>
        <v>3.8864728585539892</v>
      </c>
      <c r="AQ45" s="40">
        <f t="shared" si="3"/>
        <v>0</v>
      </c>
    </row>
    <row r="46" spans="1:43" ht="25.5" customHeight="1" x14ac:dyDescent="0.25">
      <c r="A46" s="138" t="s">
        <v>231</v>
      </c>
      <c r="B46" s="139" t="s">
        <v>210</v>
      </c>
      <c r="C46" s="140">
        <v>403</v>
      </c>
      <c r="D46" s="131">
        <f>$D$4-'Fecha de Indicador'!D46</f>
        <v>0</v>
      </c>
      <c r="E46" s="131">
        <f>IF($E$4='Fecha de Indicador'!E46, 0,"x")</f>
        <v>0</v>
      </c>
      <c r="F46" s="131" t="str">
        <f>IF($F$4='Fecha de Indicador'!F46, 0,"x")</f>
        <v>x</v>
      </c>
      <c r="G46" s="131">
        <f>$G$4-'Fecha de Indicador'!G46</f>
        <v>0</v>
      </c>
      <c r="H46" s="131">
        <f>IF($H$4='Fecha de Indicador'!H46, 0,"x")</f>
        <v>0</v>
      </c>
      <c r="I46" s="131">
        <f>IF($I$4='Fecha de Indicador'!I46, 0,"x")</f>
        <v>0</v>
      </c>
      <c r="J46" s="131">
        <f>$J$4-'Fecha de Indicador'!J46</f>
        <v>0</v>
      </c>
      <c r="K46" s="131">
        <f>$K$4-'Fecha de Indicador'!K46</f>
        <v>0</v>
      </c>
      <c r="L46" s="131">
        <f>$L$4-'Fecha de Indicador'!L46</f>
        <v>0</v>
      </c>
      <c r="M46" s="412">
        <f>$M$4-'Fecha de Indicador'!M46</f>
        <v>9</v>
      </c>
      <c r="N46" s="131">
        <f>$N$4-'Fecha de Indicador'!N46</f>
        <v>0</v>
      </c>
      <c r="O46" s="131">
        <f>$O$4-'Fecha de Indicador'!O46</f>
        <v>0</v>
      </c>
      <c r="P46" s="412">
        <f>$P$4-'Fecha de Indicador'!P46</f>
        <v>15</v>
      </c>
      <c r="Q46" s="131">
        <f>$Q$4-'Fecha de Indicador'!Q46</f>
        <v>0</v>
      </c>
      <c r="R46" s="131">
        <f>$R$4-'Fecha de Indicador'!R46</f>
        <v>0</v>
      </c>
      <c r="S46" s="131">
        <f>$S$4-'Fecha de Indicador'!S46</f>
        <v>0</v>
      </c>
      <c r="T46" s="131">
        <f>IF($T$4='Fecha de Indicador'!T46, 0,"x")</f>
        <v>0</v>
      </c>
      <c r="U46" s="131">
        <f>$U$4-'Fecha de Indicador'!U46</f>
        <v>0</v>
      </c>
      <c r="V46" s="412">
        <f>$V$4-'Fecha de Indicador'!V46</f>
        <v>16</v>
      </c>
      <c r="W46" s="131">
        <f>$W$4-'Fecha de Indicador'!W46</f>
        <v>0</v>
      </c>
      <c r="X46" s="131">
        <f>$X$4-'Fecha de Indicador'!X46</f>
        <v>0</v>
      </c>
      <c r="Y46" s="131">
        <f>$Y$4-'Fecha de Indicador'!Y46</f>
        <v>0</v>
      </c>
      <c r="Z46" s="131">
        <f>$Z$4-'Fecha de Indicador'!Z46</f>
        <v>1</v>
      </c>
      <c r="AA46" s="131">
        <f>$AA$4-'Fecha de Indicador'!AA46</f>
        <v>0</v>
      </c>
      <c r="AB46" s="131">
        <f>$AB$4-'Fecha de Indicador'!AB46</f>
        <v>0</v>
      </c>
      <c r="AC46" s="131">
        <f>$AC$4-'Fecha de Indicador'!AC46</f>
        <v>0</v>
      </c>
      <c r="AD46" s="131">
        <f>$AD$4-'Fecha de Indicador'!AD46</f>
        <v>0</v>
      </c>
      <c r="AE46" s="131">
        <f>$AE$4-'Fecha de Indicador'!AE46</f>
        <v>0</v>
      </c>
      <c r="AF46" s="131">
        <f>$AF$4-'Fecha de Indicador'!AF46</f>
        <v>0</v>
      </c>
      <c r="AG46" s="131">
        <f>$AG$4-'Fecha de Indicador'!AG46</f>
        <v>0</v>
      </c>
      <c r="AH46" s="131">
        <f>$AH$4-'Fecha de Indicador'!AH46</f>
        <v>0</v>
      </c>
      <c r="AI46" s="131">
        <f>$AI$4-'Fecha de Indicador'!AI46</f>
        <v>0</v>
      </c>
      <c r="AJ46" s="131">
        <f>$AJ$4-'Fecha de Indicador'!AJ46</f>
        <v>0</v>
      </c>
      <c r="AK46" s="131">
        <f>$AK$4-'Fecha de Indicador'!AK46</f>
        <v>0</v>
      </c>
      <c r="AL46" s="131">
        <f>$AL$4-'Fecha de Indicador'!AL46</f>
        <v>0</v>
      </c>
      <c r="AM46" s="38">
        <f t="shared" si="0"/>
        <v>41</v>
      </c>
      <c r="AN46" s="39">
        <f t="shared" si="4"/>
        <v>1.1714285714285715</v>
      </c>
      <c r="AO46" s="38">
        <f t="shared" si="1"/>
        <v>4</v>
      </c>
      <c r="AP46" s="39">
        <f t="shared" si="2"/>
        <v>3.8864728585539892</v>
      </c>
      <c r="AQ46" s="40">
        <f t="shared" si="3"/>
        <v>0</v>
      </c>
    </row>
    <row r="47" spans="1:43" ht="25.5" customHeight="1" x14ac:dyDescent="0.25">
      <c r="A47" s="138" t="s">
        <v>231</v>
      </c>
      <c r="B47" s="139" t="s">
        <v>211</v>
      </c>
      <c r="C47" s="140">
        <v>404</v>
      </c>
      <c r="D47" s="131">
        <f>$D$4-'Fecha de Indicador'!D47</f>
        <v>0</v>
      </c>
      <c r="E47" s="131">
        <f>IF($E$4='Fecha de Indicador'!E47, 0,"x")</f>
        <v>0</v>
      </c>
      <c r="F47" s="131" t="str">
        <f>IF($F$4='Fecha de Indicador'!F47, 0,"x")</f>
        <v>x</v>
      </c>
      <c r="G47" s="131">
        <f>$G$4-'Fecha de Indicador'!G47</f>
        <v>0</v>
      </c>
      <c r="H47" s="131">
        <f>IF($H$4='Fecha de Indicador'!H47, 0,"x")</f>
        <v>0</v>
      </c>
      <c r="I47" s="131">
        <f>IF($I$4='Fecha de Indicador'!I47, 0,"x")</f>
        <v>0</v>
      </c>
      <c r="J47" s="131">
        <f>$J$4-'Fecha de Indicador'!J47</f>
        <v>0</v>
      </c>
      <c r="K47" s="131">
        <f>$K$4-'Fecha de Indicador'!K47</f>
        <v>0</v>
      </c>
      <c r="L47" s="131">
        <f>$L$4-'Fecha de Indicador'!L47</f>
        <v>0</v>
      </c>
      <c r="M47" s="412">
        <f>$M$4-'Fecha de Indicador'!M47</f>
        <v>9</v>
      </c>
      <c r="N47" s="131">
        <f>$N$4-'Fecha de Indicador'!N47</f>
        <v>0</v>
      </c>
      <c r="O47" s="131">
        <f>$O$4-'Fecha de Indicador'!O47</f>
        <v>0</v>
      </c>
      <c r="P47" s="412">
        <f>$P$4-'Fecha de Indicador'!P47</f>
        <v>15</v>
      </c>
      <c r="Q47" s="131">
        <f>$Q$4-'Fecha de Indicador'!Q47</f>
        <v>0</v>
      </c>
      <c r="R47" s="131">
        <f>$R$4-'Fecha de Indicador'!R47</f>
        <v>0</v>
      </c>
      <c r="S47" s="131">
        <f>$S$4-'Fecha de Indicador'!S47</f>
        <v>0</v>
      </c>
      <c r="T47" s="131">
        <f>IF($T$4='Fecha de Indicador'!T47, 0,"x")</f>
        <v>0</v>
      </c>
      <c r="U47" s="131">
        <f>$U$4-'Fecha de Indicador'!U47</f>
        <v>0</v>
      </c>
      <c r="V47" s="412">
        <f>$V$4-'Fecha de Indicador'!V47</f>
        <v>16</v>
      </c>
      <c r="W47" s="131">
        <f>$W$4-'Fecha de Indicador'!W47</f>
        <v>0</v>
      </c>
      <c r="X47" s="131">
        <f>$X$4-'Fecha de Indicador'!X47</f>
        <v>0</v>
      </c>
      <c r="Y47" s="131">
        <f>$Y$4-'Fecha de Indicador'!Y47</f>
        <v>0</v>
      </c>
      <c r="Z47" s="131">
        <f>$Z$4-'Fecha de Indicador'!Z47</f>
        <v>1</v>
      </c>
      <c r="AA47" s="131">
        <f>$AA$4-'Fecha de Indicador'!AA47</f>
        <v>0</v>
      </c>
      <c r="AB47" s="131">
        <f>$AB$4-'Fecha de Indicador'!AB47</f>
        <v>0</v>
      </c>
      <c r="AC47" s="131">
        <f>$AC$4-'Fecha de Indicador'!AC47</f>
        <v>0</v>
      </c>
      <c r="AD47" s="131">
        <f>$AD$4-'Fecha de Indicador'!AD47</f>
        <v>0</v>
      </c>
      <c r="AE47" s="131">
        <f>$AE$4-'Fecha de Indicador'!AE47</f>
        <v>0</v>
      </c>
      <c r="AF47" s="131">
        <f>$AF$4-'Fecha de Indicador'!AF47</f>
        <v>0</v>
      </c>
      <c r="AG47" s="131">
        <f>$AG$4-'Fecha de Indicador'!AG47</f>
        <v>0</v>
      </c>
      <c r="AH47" s="131">
        <f>$AH$4-'Fecha de Indicador'!AH47</f>
        <v>0</v>
      </c>
      <c r="AI47" s="131">
        <f>$AI$4-'Fecha de Indicador'!AI47</f>
        <v>0</v>
      </c>
      <c r="AJ47" s="131">
        <f>$AJ$4-'Fecha de Indicador'!AJ47</f>
        <v>0</v>
      </c>
      <c r="AK47" s="131">
        <f>$AK$4-'Fecha de Indicador'!AK47</f>
        <v>0</v>
      </c>
      <c r="AL47" s="131">
        <f>$AL$4-'Fecha de Indicador'!AL47</f>
        <v>0</v>
      </c>
      <c r="AM47" s="38">
        <f t="shared" si="0"/>
        <v>41</v>
      </c>
      <c r="AN47" s="39">
        <f t="shared" si="4"/>
        <v>1.1714285714285715</v>
      </c>
      <c r="AO47" s="38">
        <f t="shared" si="1"/>
        <v>4</v>
      </c>
      <c r="AP47" s="39">
        <f t="shared" si="2"/>
        <v>3.8864728585539892</v>
      </c>
      <c r="AQ47" s="40">
        <f t="shared" si="3"/>
        <v>0</v>
      </c>
    </row>
    <row r="48" spans="1:43" ht="25.5" customHeight="1" x14ac:dyDescent="0.25">
      <c r="A48" s="138" t="s">
        <v>231</v>
      </c>
      <c r="B48" s="139" t="s">
        <v>212</v>
      </c>
      <c r="C48" s="140">
        <v>405</v>
      </c>
      <c r="D48" s="131">
        <f>$D$4-'Fecha de Indicador'!D48</f>
        <v>0</v>
      </c>
      <c r="E48" s="131">
        <f>IF($E$4='Fecha de Indicador'!E48, 0,"x")</f>
        <v>0</v>
      </c>
      <c r="F48" s="131" t="str">
        <f>IF($F$4='Fecha de Indicador'!F48, 0,"x")</f>
        <v>x</v>
      </c>
      <c r="G48" s="131">
        <f>$G$4-'Fecha de Indicador'!G48</f>
        <v>0</v>
      </c>
      <c r="H48" s="131">
        <f>IF($H$4='Fecha de Indicador'!H48, 0,"x")</f>
        <v>0</v>
      </c>
      <c r="I48" s="131">
        <f>IF($I$4='Fecha de Indicador'!I48, 0,"x")</f>
        <v>0</v>
      </c>
      <c r="J48" s="131">
        <f>$J$4-'Fecha de Indicador'!J48</f>
        <v>0</v>
      </c>
      <c r="K48" s="131">
        <f>$K$4-'Fecha de Indicador'!K48</f>
        <v>0</v>
      </c>
      <c r="L48" s="131">
        <f>$L$4-'Fecha de Indicador'!L48</f>
        <v>0</v>
      </c>
      <c r="M48" s="412">
        <f>$M$4-'Fecha de Indicador'!M48</f>
        <v>9</v>
      </c>
      <c r="N48" s="131">
        <f>$N$4-'Fecha de Indicador'!N48</f>
        <v>0</v>
      </c>
      <c r="O48" s="131">
        <f>$O$4-'Fecha de Indicador'!O48</f>
        <v>0</v>
      </c>
      <c r="P48" s="412">
        <f>$P$4-'Fecha de Indicador'!P48</f>
        <v>15</v>
      </c>
      <c r="Q48" s="131">
        <f>$Q$4-'Fecha de Indicador'!Q48</f>
        <v>0</v>
      </c>
      <c r="R48" s="131">
        <f>$R$4-'Fecha de Indicador'!R48</f>
        <v>0</v>
      </c>
      <c r="S48" s="131">
        <f>$S$4-'Fecha de Indicador'!S48</f>
        <v>0</v>
      </c>
      <c r="T48" s="131">
        <f>IF($T$4='Fecha de Indicador'!T48, 0,"x")</f>
        <v>0</v>
      </c>
      <c r="U48" s="131">
        <f>$U$4-'Fecha de Indicador'!U48</f>
        <v>0</v>
      </c>
      <c r="V48" s="412">
        <f>$V$4-'Fecha de Indicador'!V48</f>
        <v>16</v>
      </c>
      <c r="W48" s="131">
        <f>$W$4-'Fecha de Indicador'!W48</f>
        <v>0</v>
      </c>
      <c r="X48" s="131">
        <f>$X$4-'Fecha de Indicador'!X48</f>
        <v>0</v>
      </c>
      <c r="Y48" s="131">
        <f>$Y$4-'Fecha de Indicador'!Y48</f>
        <v>0</v>
      </c>
      <c r="Z48" s="131">
        <f>$Z$4-'Fecha de Indicador'!Z48</f>
        <v>1</v>
      </c>
      <c r="AA48" s="131">
        <f>$AA$4-'Fecha de Indicador'!AA48</f>
        <v>0</v>
      </c>
      <c r="AB48" s="131">
        <f>$AB$4-'Fecha de Indicador'!AB48</f>
        <v>0</v>
      </c>
      <c r="AC48" s="131">
        <f>$AC$4-'Fecha de Indicador'!AC48</f>
        <v>0</v>
      </c>
      <c r="AD48" s="131">
        <f>$AD$4-'Fecha de Indicador'!AD48</f>
        <v>0</v>
      </c>
      <c r="AE48" s="131">
        <f>$AE$4-'Fecha de Indicador'!AE48</f>
        <v>0</v>
      </c>
      <c r="AF48" s="131">
        <f>$AF$4-'Fecha de Indicador'!AF48</f>
        <v>0</v>
      </c>
      <c r="AG48" s="131">
        <f>$AG$4-'Fecha de Indicador'!AG48</f>
        <v>0</v>
      </c>
      <c r="AH48" s="131">
        <f>$AH$4-'Fecha de Indicador'!AH48</f>
        <v>0</v>
      </c>
      <c r="AI48" s="131">
        <f>$AI$4-'Fecha de Indicador'!AI48</f>
        <v>0</v>
      </c>
      <c r="AJ48" s="131">
        <f>$AJ$4-'Fecha de Indicador'!AJ48</f>
        <v>0</v>
      </c>
      <c r="AK48" s="131">
        <f>$AK$4-'Fecha de Indicador'!AK48</f>
        <v>0</v>
      </c>
      <c r="AL48" s="131">
        <f>$AL$4-'Fecha de Indicador'!AL48</f>
        <v>0</v>
      </c>
      <c r="AM48" s="38">
        <f t="shared" si="0"/>
        <v>41</v>
      </c>
      <c r="AN48" s="39">
        <f t="shared" si="4"/>
        <v>1.1714285714285715</v>
      </c>
      <c r="AO48" s="38">
        <f t="shared" si="1"/>
        <v>4</v>
      </c>
      <c r="AP48" s="39">
        <f t="shared" si="2"/>
        <v>3.8864728585539892</v>
      </c>
      <c r="AQ48" s="40">
        <f t="shared" si="3"/>
        <v>0</v>
      </c>
    </row>
    <row r="49" spans="1:43" ht="25.5" customHeight="1" x14ac:dyDescent="0.25">
      <c r="A49" s="138" t="s">
        <v>231</v>
      </c>
      <c r="B49" s="139" t="s">
        <v>213</v>
      </c>
      <c r="C49" s="140">
        <v>406</v>
      </c>
      <c r="D49" s="131">
        <f>$D$4-'Fecha de Indicador'!D49</f>
        <v>0</v>
      </c>
      <c r="E49" s="131">
        <f>IF($E$4='Fecha de Indicador'!E49, 0,"x")</f>
        <v>0</v>
      </c>
      <c r="F49" s="131" t="str">
        <f>IF($F$4='Fecha de Indicador'!F49, 0,"x")</f>
        <v>x</v>
      </c>
      <c r="G49" s="131">
        <f>$G$4-'Fecha de Indicador'!G49</f>
        <v>0</v>
      </c>
      <c r="H49" s="131">
        <f>IF($H$4='Fecha de Indicador'!H49, 0,"x")</f>
        <v>0</v>
      </c>
      <c r="I49" s="131">
        <f>IF($I$4='Fecha de Indicador'!I49, 0,"x")</f>
        <v>0</v>
      </c>
      <c r="J49" s="131">
        <f>$J$4-'Fecha de Indicador'!J49</f>
        <v>0</v>
      </c>
      <c r="K49" s="131">
        <f>$K$4-'Fecha de Indicador'!K49</f>
        <v>0</v>
      </c>
      <c r="L49" s="131">
        <f>$L$4-'Fecha de Indicador'!L49</f>
        <v>0</v>
      </c>
      <c r="M49" s="412">
        <f>$M$4-'Fecha de Indicador'!M49</f>
        <v>9</v>
      </c>
      <c r="N49" s="131">
        <f>$N$4-'Fecha de Indicador'!N49</f>
        <v>0</v>
      </c>
      <c r="O49" s="131">
        <f>$O$4-'Fecha de Indicador'!O49</f>
        <v>0</v>
      </c>
      <c r="P49" s="412">
        <f>$P$4-'Fecha de Indicador'!P49</f>
        <v>15</v>
      </c>
      <c r="Q49" s="131">
        <f>$Q$4-'Fecha de Indicador'!Q49</f>
        <v>0</v>
      </c>
      <c r="R49" s="131">
        <f>$R$4-'Fecha de Indicador'!R49</f>
        <v>0</v>
      </c>
      <c r="S49" s="131">
        <f>$S$4-'Fecha de Indicador'!S49</f>
        <v>0</v>
      </c>
      <c r="T49" s="131">
        <f>IF($T$4='Fecha de Indicador'!T49, 0,"x")</f>
        <v>0</v>
      </c>
      <c r="U49" s="131">
        <f>$U$4-'Fecha de Indicador'!U49</f>
        <v>0</v>
      </c>
      <c r="V49" s="412">
        <f>$V$4-'Fecha de Indicador'!V49</f>
        <v>16</v>
      </c>
      <c r="W49" s="131">
        <f>$W$4-'Fecha de Indicador'!W49</f>
        <v>0</v>
      </c>
      <c r="X49" s="131">
        <f>$X$4-'Fecha de Indicador'!X49</f>
        <v>0</v>
      </c>
      <c r="Y49" s="131">
        <f>$Y$4-'Fecha de Indicador'!Y49</f>
        <v>0</v>
      </c>
      <c r="Z49" s="131">
        <f>$Z$4-'Fecha de Indicador'!Z49</f>
        <v>1</v>
      </c>
      <c r="AA49" s="131">
        <f>$AA$4-'Fecha de Indicador'!AA49</f>
        <v>0</v>
      </c>
      <c r="AB49" s="131">
        <f>$AB$4-'Fecha de Indicador'!AB49</f>
        <v>0</v>
      </c>
      <c r="AC49" s="131">
        <f>$AC$4-'Fecha de Indicador'!AC49</f>
        <v>0</v>
      </c>
      <c r="AD49" s="131">
        <f>$AD$4-'Fecha de Indicador'!AD49</f>
        <v>0</v>
      </c>
      <c r="AE49" s="131">
        <f>$AE$4-'Fecha de Indicador'!AE49</f>
        <v>0</v>
      </c>
      <c r="AF49" s="131">
        <f>$AF$4-'Fecha de Indicador'!AF49</f>
        <v>0</v>
      </c>
      <c r="AG49" s="131">
        <f>$AG$4-'Fecha de Indicador'!AG49</f>
        <v>0</v>
      </c>
      <c r="AH49" s="131">
        <f>$AH$4-'Fecha de Indicador'!AH49</f>
        <v>0</v>
      </c>
      <c r="AI49" s="131">
        <f>$AI$4-'Fecha de Indicador'!AI49</f>
        <v>0</v>
      </c>
      <c r="AJ49" s="131">
        <f>$AJ$4-'Fecha de Indicador'!AJ49</f>
        <v>0</v>
      </c>
      <c r="AK49" s="131">
        <f>$AK$4-'Fecha de Indicador'!AK49</f>
        <v>0</v>
      </c>
      <c r="AL49" s="131">
        <f>$AL$4-'Fecha de Indicador'!AL49</f>
        <v>0</v>
      </c>
      <c r="AM49" s="38">
        <f t="shared" si="0"/>
        <v>41</v>
      </c>
      <c r="AN49" s="39">
        <f t="shared" si="4"/>
        <v>1.1714285714285715</v>
      </c>
      <c r="AO49" s="38">
        <f t="shared" si="1"/>
        <v>4</v>
      </c>
      <c r="AP49" s="39">
        <f t="shared" si="2"/>
        <v>3.8864728585539892</v>
      </c>
      <c r="AQ49" s="40">
        <f t="shared" si="3"/>
        <v>0</v>
      </c>
    </row>
    <row r="50" spans="1:43" ht="25.5" customHeight="1" x14ac:dyDescent="0.25">
      <c r="A50" s="138" t="s">
        <v>231</v>
      </c>
      <c r="B50" s="139" t="s">
        <v>214</v>
      </c>
      <c r="C50" s="140">
        <v>407</v>
      </c>
      <c r="D50" s="131">
        <f>$D$4-'Fecha de Indicador'!D50</f>
        <v>0</v>
      </c>
      <c r="E50" s="131">
        <f>IF($E$4='Fecha de Indicador'!E50, 0,"x")</f>
        <v>0</v>
      </c>
      <c r="F50" s="131" t="str">
        <f>IF($F$4='Fecha de Indicador'!F50, 0,"x")</f>
        <v>x</v>
      </c>
      <c r="G50" s="131">
        <f>$G$4-'Fecha de Indicador'!G50</f>
        <v>0</v>
      </c>
      <c r="H50" s="131">
        <f>IF($H$4='Fecha de Indicador'!H50, 0,"x")</f>
        <v>0</v>
      </c>
      <c r="I50" s="131">
        <f>IF($I$4='Fecha de Indicador'!I50, 0,"x")</f>
        <v>0</v>
      </c>
      <c r="J50" s="131">
        <f>$J$4-'Fecha de Indicador'!J50</f>
        <v>0</v>
      </c>
      <c r="K50" s="131">
        <f>$K$4-'Fecha de Indicador'!K50</f>
        <v>0</v>
      </c>
      <c r="L50" s="131">
        <f>$L$4-'Fecha de Indicador'!L50</f>
        <v>0</v>
      </c>
      <c r="M50" s="412">
        <f>$M$4-'Fecha de Indicador'!M50</f>
        <v>9</v>
      </c>
      <c r="N50" s="131">
        <f>$N$4-'Fecha de Indicador'!N50</f>
        <v>0</v>
      </c>
      <c r="O50" s="131">
        <f>$O$4-'Fecha de Indicador'!O50</f>
        <v>0</v>
      </c>
      <c r="P50" s="412">
        <f>$P$4-'Fecha de Indicador'!P50</f>
        <v>15</v>
      </c>
      <c r="Q50" s="131">
        <f>$Q$4-'Fecha de Indicador'!Q50</f>
        <v>0</v>
      </c>
      <c r="R50" s="131">
        <f>$R$4-'Fecha de Indicador'!R50</f>
        <v>0</v>
      </c>
      <c r="S50" s="131">
        <f>$S$4-'Fecha de Indicador'!S50</f>
        <v>0</v>
      </c>
      <c r="T50" s="131">
        <f>IF($T$4='Fecha de Indicador'!T50, 0,"x")</f>
        <v>0</v>
      </c>
      <c r="U50" s="131">
        <f>$U$4-'Fecha de Indicador'!U50</f>
        <v>0</v>
      </c>
      <c r="V50" s="412">
        <f>$V$4-'Fecha de Indicador'!V50</f>
        <v>16</v>
      </c>
      <c r="W50" s="131">
        <f>$W$4-'Fecha de Indicador'!W50</f>
        <v>0</v>
      </c>
      <c r="X50" s="131">
        <f>$X$4-'Fecha de Indicador'!X50</f>
        <v>0</v>
      </c>
      <c r="Y50" s="131">
        <f>$Y$4-'Fecha de Indicador'!Y50</f>
        <v>0</v>
      </c>
      <c r="Z50" s="131">
        <f>$Z$4-'Fecha de Indicador'!Z50</f>
        <v>1</v>
      </c>
      <c r="AA50" s="131">
        <f>$AA$4-'Fecha de Indicador'!AA50</f>
        <v>0</v>
      </c>
      <c r="AB50" s="131">
        <f>$AB$4-'Fecha de Indicador'!AB50</f>
        <v>0</v>
      </c>
      <c r="AC50" s="131">
        <f>$AC$4-'Fecha de Indicador'!AC50</f>
        <v>0</v>
      </c>
      <c r="AD50" s="131">
        <f>$AD$4-'Fecha de Indicador'!AD50</f>
        <v>0</v>
      </c>
      <c r="AE50" s="131">
        <f>$AE$4-'Fecha de Indicador'!AE50</f>
        <v>0</v>
      </c>
      <c r="AF50" s="131">
        <f>$AF$4-'Fecha de Indicador'!AF50</f>
        <v>0</v>
      </c>
      <c r="AG50" s="131">
        <f>$AG$4-'Fecha de Indicador'!AG50</f>
        <v>0</v>
      </c>
      <c r="AH50" s="131">
        <f>$AH$4-'Fecha de Indicador'!AH50</f>
        <v>0</v>
      </c>
      <c r="AI50" s="131">
        <f>$AI$4-'Fecha de Indicador'!AI50</f>
        <v>0</v>
      </c>
      <c r="AJ50" s="131">
        <f>$AJ$4-'Fecha de Indicador'!AJ50</f>
        <v>0</v>
      </c>
      <c r="AK50" s="131">
        <f>$AK$4-'Fecha de Indicador'!AK50</f>
        <v>0</v>
      </c>
      <c r="AL50" s="131">
        <f>$AL$4-'Fecha de Indicador'!AL50</f>
        <v>0</v>
      </c>
      <c r="AM50" s="38">
        <f t="shared" si="0"/>
        <v>41</v>
      </c>
      <c r="AN50" s="39">
        <f t="shared" si="4"/>
        <v>1.1714285714285715</v>
      </c>
      <c r="AO50" s="38">
        <f t="shared" si="1"/>
        <v>4</v>
      </c>
      <c r="AP50" s="39">
        <f t="shared" si="2"/>
        <v>3.8864728585539892</v>
      </c>
      <c r="AQ50" s="40">
        <f t="shared" si="3"/>
        <v>0</v>
      </c>
    </row>
    <row r="51" spans="1:43" ht="25.5" customHeight="1" x14ac:dyDescent="0.25">
      <c r="A51" s="138" t="s">
        <v>231</v>
      </c>
      <c r="B51" s="139" t="s">
        <v>215</v>
      </c>
      <c r="C51" s="140">
        <v>408</v>
      </c>
      <c r="D51" s="131">
        <f>$D$4-'Fecha de Indicador'!D51</f>
        <v>0</v>
      </c>
      <c r="E51" s="131">
        <f>IF($E$4='Fecha de Indicador'!E51, 0,"x")</f>
        <v>0</v>
      </c>
      <c r="F51" s="131" t="str">
        <f>IF($F$4='Fecha de Indicador'!F51, 0,"x")</f>
        <v>x</v>
      </c>
      <c r="G51" s="131">
        <f>$G$4-'Fecha de Indicador'!G51</f>
        <v>0</v>
      </c>
      <c r="H51" s="131">
        <f>IF($H$4='Fecha de Indicador'!H51, 0,"x")</f>
        <v>0</v>
      </c>
      <c r="I51" s="131">
        <f>IF($I$4='Fecha de Indicador'!I51, 0,"x")</f>
        <v>0</v>
      </c>
      <c r="J51" s="131">
        <f>$J$4-'Fecha de Indicador'!J51</f>
        <v>0</v>
      </c>
      <c r="K51" s="131">
        <f>$K$4-'Fecha de Indicador'!K51</f>
        <v>0</v>
      </c>
      <c r="L51" s="131">
        <f>$L$4-'Fecha de Indicador'!L51</f>
        <v>0</v>
      </c>
      <c r="M51" s="412">
        <f>$M$4-'Fecha de Indicador'!M51</f>
        <v>9</v>
      </c>
      <c r="N51" s="131">
        <f>$N$4-'Fecha de Indicador'!N51</f>
        <v>0</v>
      </c>
      <c r="O51" s="131">
        <f>$O$4-'Fecha de Indicador'!O51</f>
        <v>0</v>
      </c>
      <c r="P51" s="412">
        <f>$P$4-'Fecha de Indicador'!P51</f>
        <v>15</v>
      </c>
      <c r="Q51" s="131">
        <f>$Q$4-'Fecha de Indicador'!Q51</f>
        <v>0</v>
      </c>
      <c r="R51" s="131">
        <f>$R$4-'Fecha de Indicador'!R51</f>
        <v>0</v>
      </c>
      <c r="S51" s="131">
        <f>$S$4-'Fecha de Indicador'!S51</f>
        <v>0</v>
      </c>
      <c r="T51" s="131">
        <f>IF($T$4='Fecha de Indicador'!T51, 0,"x")</f>
        <v>0</v>
      </c>
      <c r="U51" s="131">
        <f>$U$4-'Fecha de Indicador'!U51</f>
        <v>0</v>
      </c>
      <c r="V51" s="412">
        <f>$V$4-'Fecha de Indicador'!V51</f>
        <v>16</v>
      </c>
      <c r="W51" s="131">
        <f>$W$4-'Fecha de Indicador'!W51</f>
        <v>0</v>
      </c>
      <c r="X51" s="131">
        <f>$X$4-'Fecha de Indicador'!X51</f>
        <v>0</v>
      </c>
      <c r="Y51" s="131">
        <f>$Y$4-'Fecha de Indicador'!Y51</f>
        <v>0</v>
      </c>
      <c r="Z51" s="131">
        <f>$Z$4-'Fecha de Indicador'!Z51</f>
        <v>1</v>
      </c>
      <c r="AA51" s="131">
        <f>$AA$4-'Fecha de Indicador'!AA51</f>
        <v>0</v>
      </c>
      <c r="AB51" s="131">
        <f>$AB$4-'Fecha de Indicador'!AB51</f>
        <v>0</v>
      </c>
      <c r="AC51" s="131">
        <f>$AC$4-'Fecha de Indicador'!AC51</f>
        <v>0</v>
      </c>
      <c r="AD51" s="131">
        <f>$AD$4-'Fecha de Indicador'!AD51</f>
        <v>0</v>
      </c>
      <c r="AE51" s="131">
        <f>$AE$4-'Fecha de Indicador'!AE51</f>
        <v>0</v>
      </c>
      <c r="AF51" s="131">
        <f>$AF$4-'Fecha de Indicador'!AF51</f>
        <v>0</v>
      </c>
      <c r="AG51" s="131">
        <f>$AG$4-'Fecha de Indicador'!AG51</f>
        <v>0</v>
      </c>
      <c r="AH51" s="131">
        <f>$AH$4-'Fecha de Indicador'!AH51</f>
        <v>0</v>
      </c>
      <c r="AI51" s="131">
        <f>$AI$4-'Fecha de Indicador'!AI51</f>
        <v>0</v>
      </c>
      <c r="AJ51" s="131">
        <f>$AJ$4-'Fecha de Indicador'!AJ51</f>
        <v>0</v>
      </c>
      <c r="AK51" s="131">
        <f>$AK$4-'Fecha de Indicador'!AK51</f>
        <v>0</v>
      </c>
      <c r="AL51" s="131">
        <f>$AL$4-'Fecha de Indicador'!AL51</f>
        <v>0</v>
      </c>
      <c r="AM51" s="38">
        <f t="shared" si="0"/>
        <v>41</v>
      </c>
      <c r="AN51" s="39">
        <f t="shared" si="4"/>
        <v>1.1714285714285715</v>
      </c>
      <c r="AO51" s="38">
        <f t="shared" si="1"/>
        <v>4</v>
      </c>
      <c r="AP51" s="39">
        <f t="shared" si="2"/>
        <v>3.8864728585539892</v>
      </c>
      <c r="AQ51" s="40">
        <f t="shared" si="3"/>
        <v>0</v>
      </c>
    </row>
    <row r="52" spans="1:43" ht="25.5" customHeight="1" x14ac:dyDescent="0.25">
      <c r="A52" s="138" t="s">
        <v>231</v>
      </c>
      <c r="B52" s="139" t="s">
        <v>216</v>
      </c>
      <c r="C52" s="140">
        <v>409</v>
      </c>
      <c r="D52" s="131">
        <f>$D$4-'Fecha de Indicador'!D52</f>
        <v>0</v>
      </c>
      <c r="E52" s="131">
        <f>IF($E$4='Fecha de Indicador'!E52, 0,"x")</f>
        <v>0</v>
      </c>
      <c r="F52" s="131" t="str">
        <f>IF($F$4='Fecha de Indicador'!F52, 0,"x")</f>
        <v>x</v>
      </c>
      <c r="G52" s="131">
        <f>$G$4-'Fecha de Indicador'!G52</f>
        <v>0</v>
      </c>
      <c r="H52" s="131">
        <f>IF($H$4='Fecha de Indicador'!H52, 0,"x")</f>
        <v>0</v>
      </c>
      <c r="I52" s="131">
        <f>IF($I$4='Fecha de Indicador'!I52, 0,"x")</f>
        <v>0</v>
      </c>
      <c r="J52" s="131">
        <f>$J$4-'Fecha de Indicador'!J52</f>
        <v>0</v>
      </c>
      <c r="K52" s="131">
        <f>$K$4-'Fecha de Indicador'!K52</f>
        <v>0</v>
      </c>
      <c r="L52" s="131">
        <f>$L$4-'Fecha de Indicador'!L52</f>
        <v>0</v>
      </c>
      <c r="M52" s="412">
        <f>$M$4-'Fecha de Indicador'!M52</f>
        <v>9</v>
      </c>
      <c r="N52" s="131">
        <f>$N$4-'Fecha de Indicador'!N52</f>
        <v>0</v>
      </c>
      <c r="O52" s="131">
        <f>$O$4-'Fecha de Indicador'!O52</f>
        <v>0</v>
      </c>
      <c r="P52" s="412">
        <f>$P$4-'Fecha de Indicador'!P52</f>
        <v>15</v>
      </c>
      <c r="Q52" s="131">
        <f>$Q$4-'Fecha de Indicador'!Q52</f>
        <v>0</v>
      </c>
      <c r="R52" s="131">
        <f>$R$4-'Fecha de Indicador'!R52</f>
        <v>0</v>
      </c>
      <c r="S52" s="131">
        <f>$S$4-'Fecha de Indicador'!S52</f>
        <v>0</v>
      </c>
      <c r="T52" s="131">
        <f>IF($T$4='Fecha de Indicador'!T52, 0,"x")</f>
        <v>0</v>
      </c>
      <c r="U52" s="131">
        <f>$U$4-'Fecha de Indicador'!U52</f>
        <v>0</v>
      </c>
      <c r="V52" s="412">
        <f>$V$4-'Fecha de Indicador'!V52</f>
        <v>16</v>
      </c>
      <c r="W52" s="131">
        <f>$W$4-'Fecha de Indicador'!W52</f>
        <v>0</v>
      </c>
      <c r="X52" s="131">
        <f>$X$4-'Fecha de Indicador'!X52</f>
        <v>0</v>
      </c>
      <c r="Y52" s="131">
        <f>$Y$4-'Fecha de Indicador'!Y52</f>
        <v>0</v>
      </c>
      <c r="Z52" s="131">
        <f>$Z$4-'Fecha de Indicador'!Z52</f>
        <v>1</v>
      </c>
      <c r="AA52" s="131">
        <f>$AA$4-'Fecha de Indicador'!AA52</f>
        <v>0</v>
      </c>
      <c r="AB52" s="131">
        <f>$AB$4-'Fecha de Indicador'!AB52</f>
        <v>0</v>
      </c>
      <c r="AC52" s="131">
        <f>$AC$4-'Fecha de Indicador'!AC52</f>
        <v>0</v>
      </c>
      <c r="AD52" s="131">
        <f>$AD$4-'Fecha de Indicador'!AD52</f>
        <v>0</v>
      </c>
      <c r="AE52" s="131">
        <f>$AE$4-'Fecha de Indicador'!AE52</f>
        <v>0</v>
      </c>
      <c r="AF52" s="131">
        <f>$AF$4-'Fecha de Indicador'!AF52</f>
        <v>0</v>
      </c>
      <c r="AG52" s="131">
        <f>$AG$4-'Fecha de Indicador'!AG52</f>
        <v>0</v>
      </c>
      <c r="AH52" s="131">
        <f>$AH$4-'Fecha de Indicador'!AH52</f>
        <v>0</v>
      </c>
      <c r="AI52" s="131">
        <f>$AI$4-'Fecha de Indicador'!AI52</f>
        <v>0</v>
      </c>
      <c r="AJ52" s="131">
        <f>$AJ$4-'Fecha de Indicador'!AJ52</f>
        <v>0</v>
      </c>
      <c r="AK52" s="131">
        <f>$AK$4-'Fecha de Indicador'!AK52</f>
        <v>0</v>
      </c>
      <c r="AL52" s="131">
        <f>$AL$4-'Fecha de Indicador'!AL52</f>
        <v>0</v>
      </c>
      <c r="AM52" s="38">
        <f t="shared" si="0"/>
        <v>41</v>
      </c>
      <c r="AN52" s="39">
        <f t="shared" si="4"/>
        <v>1.1714285714285715</v>
      </c>
      <c r="AO52" s="38">
        <f t="shared" si="1"/>
        <v>4</v>
      </c>
      <c r="AP52" s="39">
        <f t="shared" si="2"/>
        <v>3.8864728585539892</v>
      </c>
      <c r="AQ52" s="40">
        <f t="shared" si="3"/>
        <v>0</v>
      </c>
    </row>
    <row r="53" spans="1:43" ht="25.5" customHeight="1" x14ac:dyDescent="0.25">
      <c r="A53" s="138" t="s">
        <v>231</v>
      </c>
      <c r="B53" s="139" t="s">
        <v>217</v>
      </c>
      <c r="C53" s="140">
        <v>410</v>
      </c>
      <c r="D53" s="131">
        <f>$D$4-'Fecha de Indicador'!D53</f>
        <v>0</v>
      </c>
      <c r="E53" s="131">
        <f>IF($E$4='Fecha de Indicador'!E53, 0,"x")</f>
        <v>0</v>
      </c>
      <c r="F53" s="131" t="str">
        <f>IF($F$4='Fecha de Indicador'!F53, 0,"x")</f>
        <v>x</v>
      </c>
      <c r="G53" s="131">
        <f>$G$4-'Fecha de Indicador'!G53</f>
        <v>0</v>
      </c>
      <c r="H53" s="131">
        <f>IF($H$4='Fecha de Indicador'!H53, 0,"x")</f>
        <v>0</v>
      </c>
      <c r="I53" s="131">
        <f>IF($I$4='Fecha de Indicador'!I53, 0,"x")</f>
        <v>0</v>
      </c>
      <c r="J53" s="131">
        <f>$J$4-'Fecha de Indicador'!J53</f>
        <v>0</v>
      </c>
      <c r="K53" s="131">
        <f>$K$4-'Fecha de Indicador'!K53</f>
        <v>0</v>
      </c>
      <c r="L53" s="131">
        <f>$L$4-'Fecha de Indicador'!L53</f>
        <v>0</v>
      </c>
      <c r="M53" s="412">
        <f>$M$4-'Fecha de Indicador'!M53</f>
        <v>9</v>
      </c>
      <c r="N53" s="131">
        <f>$N$4-'Fecha de Indicador'!N53</f>
        <v>0</v>
      </c>
      <c r="O53" s="131">
        <f>$O$4-'Fecha de Indicador'!O53</f>
        <v>0</v>
      </c>
      <c r="P53" s="412">
        <f>$P$4-'Fecha de Indicador'!P53</f>
        <v>15</v>
      </c>
      <c r="Q53" s="131">
        <f>$Q$4-'Fecha de Indicador'!Q53</f>
        <v>0</v>
      </c>
      <c r="R53" s="131">
        <f>$R$4-'Fecha de Indicador'!R53</f>
        <v>0</v>
      </c>
      <c r="S53" s="131">
        <f>$S$4-'Fecha de Indicador'!S53</f>
        <v>0</v>
      </c>
      <c r="T53" s="131">
        <f>IF($T$4='Fecha de Indicador'!T53, 0,"x")</f>
        <v>0</v>
      </c>
      <c r="U53" s="131">
        <f>$U$4-'Fecha de Indicador'!U53</f>
        <v>0</v>
      </c>
      <c r="V53" s="412">
        <f>$V$4-'Fecha de Indicador'!V53</f>
        <v>16</v>
      </c>
      <c r="W53" s="131">
        <f>$W$4-'Fecha de Indicador'!W53</f>
        <v>0</v>
      </c>
      <c r="X53" s="131">
        <f>$X$4-'Fecha de Indicador'!X53</f>
        <v>0</v>
      </c>
      <c r="Y53" s="131">
        <f>$Y$4-'Fecha de Indicador'!Y53</f>
        <v>0</v>
      </c>
      <c r="Z53" s="131">
        <f>$Z$4-'Fecha de Indicador'!Z53</f>
        <v>1</v>
      </c>
      <c r="AA53" s="131">
        <f>$AA$4-'Fecha de Indicador'!AA53</f>
        <v>0</v>
      </c>
      <c r="AB53" s="131">
        <f>$AB$4-'Fecha de Indicador'!AB53</f>
        <v>0</v>
      </c>
      <c r="AC53" s="131">
        <f>$AC$4-'Fecha de Indicador'!AC53</f>
        <v>0</v>
      </c>
      <c r="AD53" s="131">
        <f>$AD$4-'Fecha de Indicador'!AD53</f>
        <v>0</v>
      </c>
      <c r="AE53" s="131">
        <f>$AE$4-'Fecha de Indicador'!AE53</f>
        <v>0</v>
      </c>
      <c r="AF53" s="131">
        <f>$AF$4-'Fecha de Indicador'!AF53</f>
        <v>0</v>
      </c>
      <c r="AG53" s="131">
        <f>$AG$4-'Fecha de Indicador'!AG53</f>
        <v>0</v>
      </c>
      <c r="AH53" s="131">
        <f>$AH$4-'Fecha de Indicador'!AH53</f>
        <v>0</v>
      </c>
      <c r="AI53" s="131">
        <f>$AI$4-'Fecha de Indicador'!AI53</f>
        <v>0</v>
      </c>
      <c r="AJ53" s="131">
        <f>$AJ$4-'Fecha de Indicador'!AJ53</f>
        <v>0</v>
      </c>
      <c r="AK53" s="131">
        <f>$AK$4-'Fecha de Indicador'!AK53</f>
        <v>0</v>
      </c>
      <c r="AL53" s="131">
        <f>$AL$4-'Fecha de Indicador'!AL53</f>
        <v>0</v>
      </c>
      <c r="AM53" s="38">
        <f t="shared" si="0"/>
        <v>41</v>
      </c>
      <c r="AN53" s="39">
        <f t="shared" si="4"/>
        <v>1.1714285714285715</v>
      </c>
      <c r="AO53" s="38">
        <f t="shared" si="1"/>
        <v>4</v>
      </c>
      <c r="AP53" s="39">
        <f t="shared" si="2"/>
        <v>3.8864728585539892</v>
      </c>
      <c r="AQ53" s="40">
        <f t="shared" si="3"/>
        <v>0</v>
      </c>
    </row>
    <row r="54" spans="1:43" ht="25.5" customHeight="1" x14ac:dyDescent="0.25">
      <c r="A54" s="138" t="s">
        <v>231</v>
      </c>
      <c r="B54" s="139" t="s">
        <v>218</v>
      </c>
      <c r="C54" s="140">
        <v>411</v>
      </c>
      <c r="D54" s="131">
        <f>$D$4-'Fecha de Indicador'!D54</f>
        <v>0</v>
      </c>
      <c r="E54" s="131">
        <f>IF($E$4='Fecha de Indicador'!E54, 0,"x")</f>
        <v>0</v>
      </c>
      <c r="F54" s="131" t="str">
        <f>IF($F$4='Fecha de Indicador'!F54, 0,"x")</f>
        <v>x</v>
      </c>
      <c r="G54" s="131">
        <f>$G$4-'Fecha de Indicador'!G54</f>
        <v>0</v>
      </c>
      <c r="H54" s="131">
        <f>IF($H$4='Fecha de Indicador'!H54, 0,"x")</f>
        <v>0</v>
      </c>
      <c r="I54" s="131">
        <f>IF($I$4='Fecha de Indicador'!I54, 0,"x")</f>
        <v>0</v>
      </c>
      <c r="J54" s="131">
        <f>$J$4-'Fecha de Indicador'!J54</f>
        <v>0</v>
      </c>
      <c r="K54" s="131">
        <f>$K$4-'Fecha de Indicador'!K54</f>
        <v>0</v>
      </c>
      <c r="L54" s="131">
        <f>$L$4-'Fecha de Indicador'!L54</f>
        <v>0</v>
      </c>
      <c r="M54" s="412">
        <f>$M$4-'Fecha de Indicador'!M54</f>
        <v>9</v>
      </c>
      <c r="N54" s="131">
        <f>$N$4-'Fecha de Indicador'!N54</f>
        <v>0</v>
      </c>
      <c r="O54" s="131">
        <f>$O$4-'Fecha de Indicador'!O54</f>
        <v>0</v>
      </c>
      <c r="P54" s="412">
        <f>$P$4-'Fecha de Indicador'!P54</f>
        <v>15</v>
      </c>
      <c r="Q54" s="131">
        <f>$Q$4-'Fecha de Indicador'!Q54</f>
        <v>0</v>
      </c>
      <c r="R54" s="131">
        <f>$R$4-'Fecha de Indicador'!R54</f>
        <v>0</v>
      </c>
      <c r="S54" s="131">
        <f>$S$4-'Fecha de Indicador'!S54</f>
        <v>0</v>
      </c>
      <c r="T54" s="131">
        <f>IF($T$4='Fecha de Indicador'!T54, 0,"x")</f>
        <v>0</v>
      </c>
      <c r="U54" s="131">
        <f>$U$4-'Fecha de Indicador'!U54</f>
        <v>0</v>
      </c>
      <c r="V54" s="412">
        <f>$V$4-'Fecha de Indicador'!V54</f>
        <v>16</v>
      </c>
      <c r="W54" s="131">
        <f>$W$4-'Fecha de Indicador'!W54</f>
        <v>0</v>
      </c>
      <c r="X54" s="131">
        <f>$X$4-'Fecha de Indicador'!X54</f>
        <v>0</v>
      </c>
      <c r="Y54" s="131">
        <f>$Y$4-'Fecha de Indicador'!Y54</f>
        <v>0</v>
      </c>
      <c r="Z54" s="131">
        <f>$Z$4-'Fecha de Indicador'!Z54</f>
        <v>1</v>
      </c>
      <c r="AA54" s="131">
        <f>$AA$4-'Fecha de Indicador'!AA54</f>
        <v>0</v>
      </c>
      <c r="AB54" s="131">
        <f>$AB$4-'Fecha de Indicador'!AB54</f>
        <v>0</v>
      </c>
      <c r="AC54" s="131">
        <f>$AC$4-'Fecha de Indicador'!AC54</f>
        <v>0</v>
      </c>
      <c r="AD54" s="131">
        <f>$AD$4-'Fecha de Indicador'!AD54</f>
        <v>0</v>
      </c>
      <c r="AE54" s="131">
        <f>$AE$4-'Fecha de Indicador'!AE54</f>
        <v>0</v>
      </c>
      <c r="AF54" s="131">
        <f>$AF$4-'Fecha de Indicador'!AF54</f>
        <v>0</v>
      </c>
      <c r="AG54" s="131">
        <f>$AG$4-'Fecha de Indicador'!AG54</f>
        <v>0</v>
      </c>
      <c r="AH54" s="131">
        <f>$AH$4-'Fecha de Indicador'!AH54</f>
        <v>0</v>
      </c>
      <c r="AI54" s="131">
        <f>$AI$4-'Fecha de Indicador'!AI54</f>
        <v>0</v>
      </c>
      <c r="AJ54" s="131">
        <f>$AJ$4-'Fecha de Indicador'!AJ54</f>
        <v>0</v>
      </c>
      <c r="AK54" s="131">
        <f>$AK$4-'Fecha de Indicador'!AK54</f>
        <v>0</v>
      </c>
      <c r="AL54" s="131">
        <f>$AL$4-'Fecha de Indicador'!AL54</f>
        <v>0</v>
      </c>
      <c r="AM54" s="38">
        <f t="shared" si="0"/>
        <v>41</v>
      </c>
      <c r="AN54" s="39">
        <f t="shared" si="4"/>
        <v>1.1714285714285715</v>
      </c>
      <c r="AO54" s="38">
        <f t="shared" si="1"/>
        <v>4</v>
      </c>
      <c r="AP54" s="39">
        <f t="shared" si="2"/>
        <v>3.8864728585539892</v>
      </c>
      <c r="AQ54" s="40">
        <f t="shared" si="3"/>
        <v>0</v>
      </c>
    </row>
    <row r="55" spans="1:43" ht="25.5" customHeight="1" x14ac:dyDescent="0.25">
      <c r="A55" s="138" t="s">
        <v>231</v>
      </c>
      <c r="B55" s="139" t="s">
        <v>67</v>
      </c>
      <c r="C55" s="140">
        <v>412</v>
      </c>
      <c r="D55" s="131">
        <f>$D$4-'Fecha de Indicador'!D55</f>
        <v>0</v>
      </c>
      <c r="E55" s="131">
        <f>IF($E$4='Fecha de Indicador'!E55, 0,"x")</f>
        <v>0</v>
      </c>
      <c r="F55" s="131" t="str">
        <f>IF($F$4='Fecha de Indicador'!F55, 0,"x")</f>
        <v>x</v>
      </c>
      <c r="G55" s="131">
        <f>$G$4-'Fecha de Indicador'!G55</f>
        <v>0</v>
      </c>
      <c r="H55" s="131">
        <f>IF($H$4='Fecha de Indicador'!H55, 0,"x")</f>
        <v>0</v>
      </c>
      <c r="I55" s="131">
        <f>IF($I$4='Fecha de Indicador'!I55, 0,"x")</f>
        <v>0</v>
      </c>
      <c r="J55" s="131">
        <f>$J$4-'Fecha de Indicador'!J55</f>
        <v>0</v>
      </c>
      <c r="K55" s="131">
        <f>$K$4-'Fecha de Indicador'!K55</f>
        <v>0</v>
      </c>
      <c r="L55" s="131">
        <f>$L$4-'Fecha de Indicador'!L55</f>
        <v>0</v>
      </c>
      <c r="M55" s="412">
        <f>$M$4-'Fecha de Indicador'!M55</f>
        <v>9</v>
      </c>
      <c r="N55" s="131">
        <f>$N$4-'Fecha de Indicador'!N55</f>
        <v>0</v>
      </c>
      <c r="O55" s="131">
        <f>$O$4-'Fecha de Indicador'!O55</f>
        <v>0</v>
      </c>
      <c r="P55" s="412">
        <f>$P$4-'Fecha de Indicador'!P55</f>
        <v>15</v>
      </c>
      <c r="Q55" s="131">
        <f>$Q$4-'Fecha de Indicador'!Q55</f>
        <v>0</v>
      </c>
      <c r="R55" s="131">
        <f>$R$4-'Fecha de Indicador'!R55</f>
        <v>0</v>
      </c>
      <c r="S55" s="131">
        <f>$S$4-'Fecha de Indicador'!S55</f>
        <v>0</v>
      </c>
      <c r="T55" s="131">
        <f>IF($T$4='Fecha de Indicador'!T55, 0,"x")</f>
        <v>0</v>
      </c>
      <c r="U55" s="131">
        <f>$U$4-'Fecha de Indicador'!U55</f>
        <v>0</v>
      </c>
      <c r="V55" s="412">
        <f>$V$4-'Fecha de Indicador'!V55</f>
        <v>16</v>
      </c>
      <c r="W55" s="131">
        <f>$W$4-'Fecha de Indicador'!W55</f>
        <v>0</v>
      </c>
      <c r="X55" s="131">
        <f>$X$4-'Fecha de Indicador'!X55</f>
        <v>0</v>
      </c>
      <c r="Y55" s="131">
        <f>$Y$4-'Fecha de Indicador'!Y55</f>
        <v>0</v>
      </c>
      <c r="Z55" s="131">
        <f>$Z$4-'Fecha de Indicador'!Z55</f>
        <v>1</v>
      </c>
      <c r="AA55" s="131">
        <f>$AA$4-'Fecha de Indicador'!AA55</f>
        <v>0</v>
      </c>
      <c r="AB55" s="131">
        <f>$AB$4-'Fecha de Indicador'!AB55</f>
        <v>0</v>
      </c>
      <c r="AC55" s="131">
        <f>$AC$4-'Fecha de Indicador'!AC55</f>
        <v>0</v>
      </c>
      <c r="AD55" s="131">
        <f>$AD$4-'Fecha de Indicador'!AD55</f>
        <v>0</v>
      </c>
      <c r="AE55" s="131">
        <f>$AE$4-'Fecha de Indicador'!AE55</f>
        <v>0</v>
      </c>
      <c r="AF55" s="131">
        <f>$AF$4-'Fecha de Indicador'!AF55</f>
        <v>0</v>
      </c>
      <c r="AG55" s="131">
        <f>$AG$4-'Fecha de Indicador'!AG55</f>
        <v>0</v>
      </c>
      <c r="AH55" s="131">
        <f>$AH$4-'Fecha de Indicador'!AH55</f>
        <v>0</v>
      </c>
      <c r="AI55" s="131">
        <f>$AI$4-'Fecha de Indicador'!AI55</f>
        <v>0</v>
      </c>
      <c r="AJ55" s="131">
        <f>$AJ$4-'Fecha de Indicador'!AJ55</f>
        <v>0</v>
      </c>
      <c r="AK55" s="131">
        <f>$AK$4-'Fecha de Indicador'!AK55</f>
        <v>0</v>
      </c>
      <c r="AL55" s="131">
        <f>$AL$4-'Fecha de Indicador'!AL55</f>
        <v>0</v>
      </c>
      <c r="AM55" s="38">
        <f t="shared" si="0"/>
        <v>41</v>
      </c>
      <c r="AN55" s="39">
        <f t="shared" si="4"/>
        <v>1.1714285714285715</v>
      </c>
      <c r="AO55" s="38">
        <f t="shared" si="1"/>
        <v>4</v>
      </c>
      <c r="AP55" s="39">
        <f t="shared" si="2"/>
        <v>3.8864728585539892</v>
      </c>
      <c r="AQ55" s="40">
        <f t="shared" si="3"/>
        <v>0</v>
      </c>
    </row>
    <row r="56" spans="1:43" ht="25.5" customHeight="1" x14ac:dyDescent="0.25">
      <c r="A56" s="138" t="s">
        <v>231</v>
      </c>
      <c r="B56" s="139" t="s">
        <v>219</v>
      </c>
      <c r="C56" s="140">
        <v>413</v>
      </c>
      <c r="D56" s="131">
        <f>$D$4-'Fecha de Indicador'!D56</f>
        <v>0</v>
      </c>
      <c r="E56" s="131">
        <f>IF($E$4='Fecha de Indicador'!E56, 0,"x")</f>
        <v>0</v>
      </c>
      <c r="F56" s="131" t="str">
        <f>IF($F$4='Fecha de Indicador'!F56, 0,"x")</f>
        <v>x</v>
      </c>
      <c r="G56" s="131">
        <f>$G$4-'Fecha de Indicador'!G56</f>
        <v>0</v>
      </c>
      <c r="H56" s="131">
        <f>IF($H$4='Fecha de Indicador'!H56, 0,"x")</f>
        <v>0</v>
      </c>
      <c r="I56" s="131">
        <f>IF($I$4='Fecha de Indicador'!I56, 0,"x")</f>
        <v>0</v>
      </c>
      <c r="J56" s="131">
        <f>$J$4-'Fecha de Indicador'!J56</f>
        <v>0</v>
      </c>
      <c r="K56" s="131">
        <f>$K$4-'Fecha de Indicador'!K56</f>
        <v>0</v>
      </c>
      <c r="L56" s="131">
        <f>$L$4-'Fecha de Indicador'!L56</f>
        <v>0</v>
      </c>
      <c r="M56" s="412">
        <f>$M$4-'Fecha de Indicador'!M56</f>
        <v>9</v>
      </c>
      <c r="N56" s="131">
        <f>$N$4-'Fecha de Indicador'!N56</f>
        <v>0</v>
      </c>
      <c r="O56" s="131">
        <f>$O$4-'Fecha de Indicador'!O56</f>
        <v>0</v>
      </c>
      <c r="P56" s="412">
        <f>$P$4-'Fecha de Indicador'!P56</f>
        <v>15</v>
      </c>
      <c r="Q56" s="131">
        <f>$Q$4-'Fecha de Indicador'!Q56</f>
        <v>0</v>
      </c>
      <c r="R56" s="131">
        <f>$R$4-'Fecha de Indicador'!R56</f>
        <v>0</v>
      </c>
      <c r="S56" s="131">
        <f>$S$4-'Fecha de Indicador'!S56</f>
        <v>0</v>
      </c>
      <c r="T56" s="131">
        <f>IF($T$4='Fecha de Indicador'!T56, 0,"x")</f>
        <v>0</v>
      </c>
      <c r="U56" s="131">
        <f>$U$4-'Fecha de Indicador'!U56</f>
        <v>0</v>
      </c>
      <c r="V56" s="412">
        <f>$V$4-'Fecha de Indicador'!V56</f>
        <v>16</v>
      </c>
      <c r="W56" s="131">
        <f>$W$4-'Fecha de Indicador'!W56</f>
        <v>0</v>
      </c>
      <c r="X56" s="131">
        <f>$X$4-'Fecha de Indicador'!X56</f>
        <v>0</v>
      </c>
      <c r="Y56" s="131">
        <f>$Y$4-'Fecha de Indicador'!Y56</f>
        <v>0</v>
      </c>
      <c r="Z56" s="131">
        <f>$Z$4-'Fecha de Indicador'!Z56</f>
        <v>1</v>
      </c>
      <c r="AA56" s="131">
        <f>$AA$4-'Fecha de Indicador'!AA56</f>
        <v>0</v>
      </c>
      <c r="AB56" s="131">
        <f>$AB$4-'Fecha de Indicador'!AB56</f>
        <v>0</v>
      </c>
      <c r="AC56" s="131">
        <f>$AC$4-'Fecha de Indicador'!AC56</f>
        <v>0</v>
      </c>
      <c r="AD56" s="131">
        <f>$AD$4-'Fecha de Indicador'!AD56</f>
        <v>0</v>
      </c>
      <c r="AE56" s="131">
        <f>$AE$4-'Fecha de Indicador'!AE56</f>
        <v>0</v>
      </c>
      <c r="AF56" s="131">
        <f>$AF$4-'Fecha de Indicador'!AF56</f>
        <v>0</v>
      </c>
      <c r="AG56" s="131">
        <f>$AG$4-'Fecha de Indicador'!AG56</f>
        <v>0</v>
      </c>
      <c r="AH56" s="131">
        <f>$AH$4-'Fecha de Indicador'!AH56</f>
        <v>0</v>
      </c>
      <c r="AI56" s="131">
        <f>$AI$4-'Fecha de Indicador'!AI56</f>
        <v>0</v>
      </c>
      <c r="AJ56" s="131">
        <f>$AJ$4-'Fecha de Indicador'!AJ56</f>
        <v>0</v>
      </c>
      <c r="AK56" s="131">
        <f>$AK$4-'Fecha de Indicador'!AK56</f>
        <v>0</v>
      </c>
      <c r="AL56" s="131">
        <f>$AL$4-'Fecha de Indicador'!AL56</f>
        <v>0</v>
      </c>
      <c r="AM56" s="38">
        <f t="shared" si="0"/>
        <v>41</v>
      </c>
      <c r="AN56" s="39">
        <f t="shared" si="4"/>
        <v>1.1714285714285715</v>
      </c>
      <c r="AO56" s="38">
        <f t="shared" si="1"/>
        <v>4</v>
      </c>
      <c r="AP56" s="39">
        <f t="shared" si="2"/>
        <v>3.8864728585539892</v>
      </c>
      <c r="AQ56" s="40">
        <f t="shared" si="3"/>
        <v>0</v>
      </c>
    </row>
    <row r="57" spans="1:43" ht="25.5" customHeight="1" x14ac:dyDescent="0.25">
      <c r="A57" s="138" t="s">
        <v>231</v>
      </c>
      <c r="B57" s="139" t="s">
        <v>220</v>
      </c>
      <c r="C57" s="140">
        <v>414</v>
      </c>
      <c r="D57" s="131">
        <f>$D$4-'Fecha de Indicador'!D57</f>
        <v>0</v>
      </c>
      <c r="E57" s="131">
        <f>IF($E$4='Fecha de Indicador'!E57, 0,"x")</f>
        <v>0</v>
      </c>
      <c r="F57" s="131" t="str">
        <f>IF($F$4='Fecha de Indicador'!F57, 0,"x")</f>
        <v>x</v>
      </c>
      <c r="G57" s="131">
        <f>$G$4-'Fecha de Indicador'!G57</f>
        <v>0</v>
      </c>
      <c r="H57" s="131">
        <f>IF($H$4='Fecha de Indicador'!H57, 0,"x")</f>
        <v>0</v>
      </c>
      <c r="I57" s="131">
        <f>IF($I$4='Fecha de Indicador'!I57, 0,"x")</f>
        <v>0</v>
      </c>
      <c r="J57" s="131">
        <f>$J$4-'Fecha de Indicador'!J57</f>
        <v>0</v>
      </c>
      <c r="K57" s="131">
        <f>$K$4-'Fecha de Indicador'!K57</f>
        <v>0</v>
      </c>
      <c r="L57" s="131">
        <f>$L$4-'Fecha de Indicador'!L57</f>
        <v>0</v>
      </c>
      <c r="M57" s="412">
        <f>$M$4-'Fecha de Indicador'!M57</f>
        <v>9</v>
      </c>
      <c r="N57" s="131">
        <f>$N$4-'Fecha de Indicador'!N57</f>
        <v>0</v>
      </c>
      <c r="O57" s="131">
        <f>$O$4-'Fecha de Indicador'!O57</f>
        <v>0</v>
      </c>
      <c r="P57" s="412">
        <f>$P$4-'Fecha de Indicador'!P57</f>
        <v>15</v>
      </c>
      <c r="Q57" s="131">
        <f>$Q$4-'Fecha de Indicador'!Q57</f>
        <v>0</v>
      </c>
      <c r="R57" s="131">
        <f>$R$4-'Fecha de Indicador'!R57</f>
        <v>0</v>
      </c>
      <c r="S57" s="131">
        <f>$S$4-'Fecha de Indicador'!S57</f>
        <v>0</v>
      </c>
      <c r="T57" s="131">
        <f>IF($T$4='Fecha de Indicador'!T57, 0,"x")</f>
        <v>0</v>
      </c>
      <c r="U57" s="131">
        <f>$U$4-'Fecha de Indicador'!U57</f>
        <v>0</v>
      </c>
      <c r="V57" s="412">
        <f>$V$4-'Fecha de Indicador'!V57</f>
        <v>16</v>
      </c>
      <c r="W57" s="131">
        <f>$W$4-'Fecha de Indicador'!W57</f>
        <v>0</v>
      </c>
      <c r="X57" s="131">
        <f>$X$4-'Fecha de Indicador'!X57</f>
        <v>0</v>
      </c>
      <c r="Y57" s="131">
        <f>$Y$4-'Fecha de Indicador'!Y57</f>
        <v>0</v>
      </c>
      <c r="Z57" s="131">
        <f>$Z$4-'Fecha de Indicador'!Z57</f>
        <v>1</v>
      </c>
      <c r="AA57" s="131">
        <f>$AA$4-'Fecha de Indicador'!AA57</f>
        <v>0</v>
      </c>
      <c r="AB57" s="131">
        <f>$AB$4-'Fecha de Indicador'!AB57</f>
        <v>0</v>
      </c>
      <c r="AC57" s="131">
        <f>$AC$4-'Fecha de Indicador'!AC57</f>
        <v>0</v>
      </c>
      <c r="AD57" s="131">
        <f>$AD$4-'Fecha de Indicador'!AD57</f>
        <v>0</v>
      </c>
      <c r="AE57" s="131">
        <f>$AE$4-'Fecha de Indicador'!AE57</f>
        <v>0</v>
      </c>
      <c r="AF57" s="131">
        <f>$AF$4-'Fecha de Indicador'!AF57</f>
        <v>0</v>
      </c>
      <c r="AG57" s="131">
        <f>$AG$4-'Fecha de Indicador'!AG57</f>
        <v>0</v>
      </c>
      <c r="AH57" s="131">
        <f>$AH$4-'Fecha de Indicador'!AH57</f>
        <v>0</v>
      </c>
      <c r="AI57" s="131">
        <f>$AI$4-'Fecha de Indicador'!AI57</f>
        <v>0</v>
      </c>
      <c r="AJ57" s="131">
        <f>$AJ$4-'Fecha de Indicador'!AJ57</f>
        <v>0</v>
      </c>
      <c r="AK57" s="131">
        <f>$AK$4-'Fecha de Indicador'!AK57</f>
        <v>0</v>
      </c>
      <c r="AL57" s="131">
        <f>$AL$4-'Fecha de Indicador'!AL57</f>
        <v>0</v>
      </c>
      <c r="AM57" s="38">
        <f t="shared" si="0"/>
        <v>41</v>
      </c>
      <c r="AN57" s="39">
        <f t="shared" si="4"/>
        <v>1.1714285714285715</v>
      </c>
      <c r="AO57" s="38">
        <f t="shared" si="1"/>
        <v>4</v>
      </c>
      <c r="AP57" s="39">
        <f t="shared" si="2"/>
        <v>3.8864728585539892</v>
      </c>
      <c r="AQ57" s="40">
        <f t="shared" si="3"/>
        <v>0</v>
      </c>
    </row>
    <row r="58" spans="1:43" ht="25.5" customHeight="1" x14ac:dyDescent="0.25">
      <c r="A58" s="138" t="s">
        <v>231</v>
      </c>
      <c r="B58" s="139" t="s">
        <v>221</v>
      </c>
      <c r="C58" s="140">
        <v>415</v>
      </c>
      <c r="D58" s="131">
        <f>$D$4-'Fecha de Indicador'!D58</f>
        <v>0</v>
      </c>
      <c r="E58" s="131">
        <f>IF($E$4='Fecha de Indicador'!E58, 0,"x")</f>
        <v>0</v>
      </c>
      <c r="F58" s="131" t="str">
        <f>IF($F$4='Fecha de Indicador'!F58, 0,"x")</f>
        <v>x</v>
      </c>
      <c r="G58" s="131">
        <f>$G$4-'Fecha de Indicador'!G58</f>
        <v>0</v>
      </c>
      <c r="H58" s="131">
        <f>IF($H$4='Fecha de Indicador'!H58, 0,"x")</f>
        <v>0</v>
      </c>
      <c r="I58" s="131">
        <f>IF($I$4='Fecha de Indicador'!I58, 0,"x")</f>
        <v>0</v>
      </c>
      <c r="J58" s="131">
        <f>$J$4-'Fecha de Indicador'!J58</f>
        <v>0</v>
      </c>
      <c r="K58" s="131">
        <f>$K$4-'Fecha de Indicador'!K58</f>
        <v>0</v>
      </c>
      <c r="L58" s="131">
        <f>$L$4-'Fecha de Indicador'!L58</f>
        <v>0</v>
      </c>
      <c r="M58" s="412">
        <f>$M$4-'Fecha de Indicador'!M58</f>
        <v>9</v>
      </c>
      <c r="N58" s="131">
        <f>$N$4-'Fecha de Indicador'!N58</f>
        <v>0</v>
      </c>
      <c r="O58" s="131">
        <f>$O$4-'Fecha de Indicador'!O58</f>
        <v>0</v>
      </c>
      <c r="P58" s="412">
        <f>$P$4-'Fecha de Indicador'!P58</f>
        <v>15</v>
      </c>
      <c r="Q58" s="131">
        <f>$Q$4-'Fecha de Indicador'!Q58</f>
        <v>0</v>
      </c>
      <c r="R58" s="131">
        <f>$R$4-'Fecha de Indicador'!R58</f>
        <v>0</v>
      </c>
      <c r="S58" s="131">
        <f>$S$4-'Fecha de Indicador'!S58</f>
        <v>0</v>
      </c>
      <c r="T58" s="131">
        <f>IF($T$4='Fecha de Indicador'!T58, 0,"x")</f>
        <v>0</v>
      </c>
      <c r="U58" s="131">
        <f>$U$4-'Fecha de Indicador'!U58</f>
        <v>0</v>
      </c>
      <c r="V58" s="412">
        <f>$V$4-'Fecha de Indicador'!V58</f>
        <v>16</v>
      </c>
      <c r="W58" s="131">
        <f>$W$4-'Fecha de Indicador'!W58</f>
        <v>0</v>
      </c>
      <c r="X58" s="131">
        <f>$X$4-'Fecha de Indicador'!X58</f>
        <v>0</v>
      </c>
      <c r="Y58" s="131">
        <f>$Y$4-'Fecha de Indicador'!Y58</f>
        <v>0</v>
      </c>
      <c r="Z58" s="131">
        <f>$Z$4-'Fecha de Indicador'!Z58</f>
        <v>1</v>
      </c>
      <c r="AA58" s="131">
        <f>$AA$4-'Fecha de Indicador'!AA58</f>
        <v>0</v>
      </c>
      <c r="AB58" s="131">
        <f>$AB$4-'Fecha de Indicador'!AB58</f>
        <v>0</v>
      </c>
      <c r="AC58" s="131">
        <f>$AC$4-'Fecha de Indicador'!AC58</f>
        <v>0</v>
      </c>
      <c r="AD58" s="131">
        <f>$AD$4-'Fecha de Indicador'!AD58</f>
        <v>0</v>
      </c>
      <c r="AE58" s="131">
        <f>$AE$4-'Fecha de Indicador'!AE58</f>
        <v>0</v>
      </c>
      <c r="AF58" s="131">
        <f>$AF$4-'Fecha de Indicador'!AF58</f>
        <v>0</v>
      </c>
      <c r="AG58" s="131">
        <f>$AG$4-'Fecha de Indicador'!AG58</f>
        <v>0</v>
      </c>
      <c r="AH58" s="131">
        <f>$AH$4-'Fecha de Indicador'!AH58</f>
        <v>0</v>
      </c>
      <c r="AI58" s="131">
        <f>$AI$4-'Fecha de Indicador'!AI58</f>
        <v>0</v>
      </c>
      <c r="AJ58" s="131">
        <f>$AJ$4-'Fecha de Indicador'!AJ58</f>
        <v>0</v>
      </c>
      <c r="AK58" s="131">
        <f>$AK$4-'Fecha de Indicador'!AK58</f>
        <v>0</v>
      </c>
      <c r="AL58" s="131">
        <f>$AL$4-'Fecha de Indicador'!AL58</f>
        <v>0</v>
      </c>
      <c r="AM58" s="38">
        <f t="shared" si="0"/>
        <v>41</v>
      </c>
      <c r="AN58" s="39">
        <f t="shared" si="4"/>
        <v>1.1714285714285715</v>
      </c>
      <c r="AO58" s="38">
        <f t="shared" si="1"/>
        <v>4</v>
      </c>
      <c r="AP58" s="39">
        <f t="shared" si="2"/>
        <v>3.8864728585539892</v>
      </c>
      <c r="AQ58" s="40">
        <f t="shared" si="3"/>
        <v>0</v>
      </c>
    </row>
    <row r="59" spans="1:43" ht="25.5" customHeight="1" x14ac:dyDescent="0.25">
      <c r="A59" s="138" t="s">
        <v>231</v>
      </c>
      <c r="B59" s="139" t="s">
        <v>200</v>
      </c>
      <c r="C59" s="140">
        <v>416</v>
      </c>
      <c r="D59" s="131">
        <f>$D$4-'Fecha de Indicador'!D59</f>
        <v>0</v>
      </c>
      <c r="E59" s="131">
        <f>IF($E$4='Fecha de Indicador'!E59, 0,"x")</f>
        <v>0</v>
      </c>
      <c r="F59" s="131" t="str">
        <f>IF($F$4='Fecha de Indicador'!F59, 0,"x")</f>
        <v>x</v>
      </c>
      <c r="G59" s="131">
        <f>$G$4-'Fecha de Indicador'!G59</f>
        <v>0</v>
      </c>
      <c r="H59" s="131">
        <f>IF($H$4='Fecha de Indicador'!H59, 0,"x")</f>
        <v>0</v>
      </c>
      <c r="I59" s="131">
        <f>IF($I$4='Fecha de Indicador'!I59, 0,"x")</f>
        <v>0</v>
      </c>
      <c r="J59" s="131">
        <f>$J$4-'Fecha de Indicador'!J59</f>
        <v>0</v>
      </c>
      <c r="K59" s="131">
        <f>$K$4-'Fecha de Indicador'!K59</f>
        <v>0</v>
      </c>
      <c r="L59" s="131">
        <f>$L$4-'Fecha de Indicador'!L59</f>
        <v>0</v>
      </c>
      <c r="M59" s="412">
        <f>$M$4-'Fecha de Indicador'!M59</f>
        <v>9</v>
      </c>
      <c r="N59" s="131">
        <f>$N$4-'Fecha de Indicador'!N59</f>
        <v>0</v>
      </c>
      <c r="O59" s="131">
        <f>$O$4-'Fecha de Indicador'!O59</f>
        <v>0</v>
      </c>
      <c r="P59" s="412">
        <f>$P$4-'Fecha de Indicador'!P59</f>
        <v>15</v>
      </c>
      <c r="Q59" s="131">
        <f>$Q$4-'Fecha de Indicador'!Q59</f>
        <v>0</v>
      </c>
      <c r="R59" s="131">
        <f>$R$4-'Fecha de Indicador'!R59</f>
        <v>0</v>
      </c>
      <c r="S59" s="131">
        <f>$S$4-'Fecha de Indicador'!S59</f>
        <v>0</v>
      </c>
      <c r="T59" s="131">
        <f>IF($T$4='Fecha de Indicador'!T59, 0,"x")</f>
        <v>0</v>
      </c>
      <c r="U59" s="131">
        <f>$U$4-'Fecha de Indicador'!U59</f>
        <v>0</v>
      </c>
      <c r="V59" s="412">
        <f>$V$4-'Fecha de Indicador'!V59</f>
        <v>16</v>
      </c>
      <c r="W59" s="131">
        <f>$W$4-'Fecha de Indicador'!W59</f>
        <v>0</v>
      </c>
      <c r="X59" s="131">
        <f>$X$4-'Fecha de Indicador'!X59</f>
        <v>0</v>
      </c>
      <c r="Y59" s="131">
        <f>$Y$4-'Fecha de Indicador'!Y59</f>
        <v>0</v>
      </c>
      <c r="Z59" s="131">
        <f>$Z$4-'Fecha de Indicador'!Z59</f>
        <v>1</v>
      </c>
      <c r="AA59" s="131">
        <f>$AA$4-'Fecha de Indicador'!AA59</f>
        <v>0</v>
      </c>
      <c r="AB59" s="131">
        <f>$AB$4-'Fecha de Indicador'!AB59</f>
        <v>0</v>
      </c>
      <c r="AC59" s="131">
        <f>$AC$4-'Fecha de Indicador'!AC59</f>
        <v>0</v>
      </c>
      <c r="AD59" s="131">
        <f>$AD$4-'Fecha de Indicador'!AD59</f>
        <v>0</v>
      </c>
      <c r="AE59" s="131">
        <f>$AE$4-'Fecha de Indicador'!AE59</f>
        <v>0</v>
      </c>
      <c r="AF59" s="131">
        <f>$AF$4-'Fecha de Indicador'!AF59</f>
        <v>0</v>
      </c>
      <c r="AG59" s="131">
        <f>$AG$4-'Fecha de Indicador'!AG59</f>
        <v>0</v>
      </c>
      <c r="AH59" s="131">
        <f>$AH$4-'Fecha de Indicador'!AH59</f>
        <v>0</v>
      </c>
      <c r="AI59" s="131">
        <f>$AI$4-'Fecha de Indicador'!AI59</f>
        <v>0</v>
      </c>
      <c r="AJ59" s="131">
        <f>$AJ$4-'Fecha de Indicador'!AJ59</f>
        <v>0</v>
      </c>
      <c r="AK59" s="131">
        <f>$AK$4-'Fecha de Indicador'!AK59</f>
        <v>0</v>
      </c>
      <c r="AL59" s="131">
        <f>$AL$4-'Fecha de Indicador'!AL59</f>
        <v>0</v>
      </c>
      <c r="AM59" s="38">
        <f t="shared" si="0"/>
        <v>41</v>
      </c>
      <c r="AN59" s="39">
        <f t="shared" si="4"/>
        <v>1.1714285714285715</v>
      </c>
      <c r="AO59" s="38">
        <f t="shared" si="1"/>
        <v>4</v>
      </c>
      <c r="AP59" s="39">
        <f t="shared" si="2"/>
        <v>3.8864728585539892</v>
      </c>
      <c r="AQ59" s="40">
        <f t="shared" si="3"/>
        <v>0</v>
      </c>
    </row>
    <row r="60" spans="1:43" ht="25.5" customHeight="1" x14ac:dyDescent="0.25">
      <c r="A60" s="138" t="s">
        <v>231</v>
      </c>
      <c r="B60" s="139" t="s">
        <v>222</v>
      </c>
      <c r="C60" s="140">
        <v>417</v>
      </c>
      <c r="D60" s="131">
        <f>$D$4-'Fecha de Indicador'!D60</f>
        <v>0</v>
      </c>
      <c r="E60" s="131">
        <f>IF($E$4='Fecha de Indicador'!E60, 0,"x")</f>
        <v>0</v>
      </c>
      <c r="F60" s="131" t="str">
        <f>IF($F$4='Fecha de Indicador'!F60, 0,"x")</f>
        <v>x</v>
      </c>
      <c r="G60" s="131">
        <f>$G$4-'Fecha de Indicador'!G60</f>
        <v>0</v>
      </c>
      <c r="H60" s="131">
        <f>IF($H$4='Fecha de Indicador'!H60, 0,"x")</f>
        <v>0</v>
      </c>
      <c r="I60" s="131">
        <f>IF($I$4='Fecha de Indicador'!I60, 0,"x")</f>
        <v>0</v>
      </c>
      <c r="J60" s="131">
        <f>$J$4-'Fecha de Indicador'!J60</f>
        <v>0</v>
      </c>
      <c r="K60" s="131">
        <f>$K$4-'Fecha de Indicador'!K60</f>
        <v>0</v>
      </c>
      <c r="L60" s="131">
        <f>$L$4-'Fecha de Indicador'!L60</f>
        <v>0</v>
      </c>
      <c r="M60" s="412">
        <f>$M$4-'Fecha de Indicador'!M60</f>
        <v>9</v>
      </c>
      <c r="N60" s="131">
        <f>$N$4-'Fecha de Indicador'!N60</f>
        <v>0</v>
      </c>
      <c r="O60" s="131">
        <f>$O$4-'Fecha de Indicador'!O60</f>
        <v>0</v>
      </c>
      <c r="P60" s="412">
        <f>$P$4-'Fecha de Indicador'!P60</f>
        <v>15</v>
      </c>
      <c r="Q60" s="131">
        <f>$Q$4-'Fecha de Indicador'!Q60</f>
        <v>0</v>
      </c>
      <c r="R60" s="131">
        <f>$R$4-'Fecha de Indicador'!R60</f>
        <v>0</v>
      </c>
      <c r="S60" s="131">
        <f>$S$4-'Fecha de Indicador'!S60</f>
        <v>0</v>
      </c>
      <c r="T60" s="131">
        <f>IF($T$4='Fecha de Indicador'!T60, 0,"x")</f>
        <v>0</v>
      </c>
      <c r="U60" s="131">
        <f>$U$4-'Fecha de Indicador'!U60</f>
        <v>0</v>
      </c>
      <c r="V60" s="412">
        <f>$V$4-'Fecha de Indicador'!V60</f>
        <v>16</v>
      </c>
      <c r="W60" s="131">
        <f>$W$4-'Fecha de Indicador'!W60</f>
        <v>0</v>
      </c>
      <c r="X60" s="131">
        <f>$X$4-'Fecha de Indicador'!X60</f>
        <v>0</v>
      </c>
      <c r="Y60" s="131">
        <f>$Y$4-'Fecha de Indicador'!Y60</f>
        <v>0</v>
      </c>
      <c r="Z60" s="131">
        <f>$Z$4-'Fecha de Indicador'!Z60</f>
        <v>1</v>
      </c>
      <c r="AA60" s="131">
        <f>$AA$4-'Fecha de Indicador'!AA60</f>
        <v>0</v>
      </c>
      <c r="AB60" s="131">
        <f>$AB$4-'Fecha de Indicador'!AB60</f>
        <v>0</v>
      </c>
      <c r="AC60" s="131">
        <f>$AC$4-'Fecha de Indicador'!AC60</f>
        <v>0</v>
      </c>
      <c r="AD60" s="131">
        <f>$AD$4-'Fecha de Indicador'!AD60</f>
        <v>0</v>
      </c>
      <c r="AE60" s="131">
        <f>$AE$4-'Fecha de Indicador'!AE60</f>
        <v>0</v>
      </c>
      <c r="AF60" s="131">
        <f>$AF$4-'Fecha de Indicador'!AF60</f>
        <v>0</v>
      </c>
      <c r="AG60" s="131">
        <f>$AG$4-'Fecha de Indicador'!AG60</f>
        <v>0</v>
      </c>
      <c r="AH60" s="131">
        <f>$AH$4-'Fecha de Indicador'!AH60</f>
        <v>0</v>
      </c>
      <c r="AI60" s="131">
        <f>$AI$4-'Fecha de Indicador'!AI60</f>
        <v>0</v>
      </c>
      <c r="AJ60" s="131">
        <f>$AJ$4-'Fecha de Indicador'!AJ60</f>
        <v>0</v>
      </c>
      <c r="AK60" s="131">
        <f>$AK$4-'Fecha de Indicador'!AK60</f>
        <v>0</v>
      </c>
      <c r="AL60" s="131">
        <f>$AL$4-'Fecha de Indicador'!AL60</f>
        <v>0</v>
      </c>
      <c r="AM60" s="38">
        <f t="shared" si="0"/>
        <v>41</v>
      </c>
      <c r="AN60" s="39">
        <f t="shared" si="4"/>
        <v>1.1714285714285715</v>
      </c>
      <c r="AO60" s="38">
        <f t="shared" si="1"/>
        <v>4</v>
      </c>
      <c r="AP60" s="39">
        <f t="shared" si="2"/>
        <v>3.8864728585539892</v>
      </c>
      <c r="AQ60" s="40">
        <f t="shared" si="3"/>
        <v>0</v>
      </c>
    </row>
    <row r="61" spans="1:43" ht="25.5" customHeight="1" x14ac:dyDescent="0.25">
      <c r="A61" s="138" t="s">
        <v>231</v>
      </c>
      <c r="B61" s="139" t="s">
        <v>223</v>
      </c>
      <c r="C61" s="140">
        <v>418</v>
      </c>
      <c r="D61" s="131">
        <f>$D$4-'Fecha de Indicador'!D61</f>
        <v>0</v>
      </c>
      <c r="E61" s="131">
        <f>IF($E$4='Fecha de Indicador'!E61, 0,"x")</f>
        <v>0</v>
      </c>
      <c r="F61" s="131" t="str">
        <f>IF($F$4='Fecha de Indicador'!F61, 0,"x")</f>
        <v>x</v>
      </c>
      <c r="G61" s="131">
        <f>$G$4-'Fecha de Indicador'!G61</f>
        <v>0</v>
      </c>
      <c r="H61" s="131">
        <f>IF($H$4='Fecha de Indicador'!H61, 0,"x")</f>
        <v>0</v>
      </c>
      <c r="I61" s="131">
        <f>IF($I$4='Fecha de Indicador'!I61, 0,"x")</f>
        <v>0</v>
      </c>
      <c r="J61" s="131">
        <f>$J$4-'Fecha de Indicador'!J61</f>
        <v>0</v>
      </c>
      <c r="K61" s="131">
        <f>$K$4-'Fecha de Indicador'!K61</f>
        <v>0</v>
      </c>
      <c r="L61" s="131">
        <f>$L$4-'Fecha de Indicador'!L61</f>
        <v>0</v>
      </c>
      <c r="M61" s="412">
        <f>$M$4-'Fecha de Indicador'!M61</f>
        <v>9</v>
      </c>
      <c r="N61" s="131">
        <f>$N$4-'Fecha de Indicador'!N61</f>
        <v>0</v>
      </c>
      <c r="O61" s="131">
        <f>$O$4-'Fecha de Indicador'!O61</f>
        <v>0</v>
      </c>
      <c r="P61" s="412">
        <f>$P$4-'Fecha de Indicador'!P61</f>
        <v>15</v>
      </c>
      <c r="Q61" s="131">
        <f>$Q$4-'Fecha de Indicador'!Q61</f>
        <v>0</v>
      </c>
      <c r="R61" s="131">
        <f>$R$4-'Fecha de Indicador'!R61</f>
        <v>0</v>
      </c>
      <c r="S61" s="131">
        <f>$S$4-'Fecha de Indicador'!S61</f>
        <v>0</v>
      </c>
      <c r="T61" s="131">
        <f>IF($T$4='Fecha de Indicador'!T61, 0,"x")</f>
        <v>0</v>
      </c>
      <c r="U61" s="131">
        <f>$U$4-'Fecha de Indicador'!U61</f>
        <v>0</v>
      </c>
      <c r="V61" s="412">
        <f>$V$4-'Fecha de Indicador'!V61</f>
        <v>16</v>
      </c>
      <c r="W61" s="131">
        <f>$W$4-'Fecha de Indicador'!W61</f>
        <v>0</v>
      </c>
      <c r="X61" s="131">
        <f>$X$4-'Fecha de Indicador'!X61</f>
        <v>0</v>
      </c>
      <c r="Y61" s="131">
        <f>$Y$4-'Fecha de Indicador'!Y61</f>
        <v>0</v>
      </c>
      <c r="Z61" s="131">
        <f>$Z$4-'Fecha de Indicador'!Z61</f>
        <v>1</v>
      </c>
      <c r="AA61" s="131">
        <f>$AA$4-'Fecha de Indicador'!AA61</f>
        <v>0</v>
      </c>
      <c r="AB61" s="131">
        <f>$AB$4-'Fecha de Indicador'!AB61</f>
        <v>0</v>
      </c>
      <c r="AC61" s="131">
        <f>$AC$4-'Fecha de Indicador'!AC61</f>
        <v>0</v>
      </c>
      <c r="AD61" s="131">
        <f>$AD$4-'Fecha de Indicador'!AD61</f>
        <v>0</v>
      </c>
      <c r="AE61" s="131">
        <f>$AE$4-'Fecha de Indicador'!AE61</f>
        <v>0</v>
      </c>
      <c r="AF61" s="131">
        <f>$AF$4-'Fecha de Indicador'!AF61</f>
        <v>0</v>
      </c>
      <c r="AG61" s="131">
        <f>$AG$4-'Fecha de Indicador'!AG61</f>
        <v>0</v>
      </c>
      <c r="AH61" s="131">
        <f>$AH$4-'Fecha de Indicador'!AH61</f>
        <v>0</v>
      </c>
      <c r="AI61" s="131">
        <f>$AI$4-'Fecha de Indicador'!AI61</f>
        <v>0</v>
      </c>
      <c r="AJ61" s="131">
        <f>$AJ$4-'Fecha de Indicador'!AJ61</f>
        <v>0</v>
      </c>
      <c r="AK61" s="131">
        <f>$AK$4-'Fecha de Indicador'!AK61</f>
        <v>0</v>
      </c>
      <c r="AL61" s="131">
        <f>$AL$4-'Fecha de Indicador'!AL61</f>
        <v>0</v>
      </c>
      <c r="AM61" s="38">
        <f t="shared" si="0"/>
        <v>41</v>
      </c>
      <c r="AN61" s="39">
        <f t="shared" si="4"/>
        <v>1.1714285714285715</v>
      </c>
      <c r="AO61" s="38">
        <f t="shared" si="1"/>
        <v>4</v>
      </c>
      <c r="AP61" s="39">
        <f t="shared" si="2"/>
        <v>3.8864728585539892</v>
      </c>
      <c r="AQ61" s="40">
        <f t="shared" si="3"/>
        <v>0</v>
      </c>
    </row>
    <row r="62" spans="1:43" ht="25.5" customHeight="1" x14ac:dyDescent="0.25">
      <c r="A62" s="138" t="s">
        <v>231</v>
      </c>
      <c r="B62" s="139" t="s">
        <v>224</v>
      </c>
      <c r="C62" s="140">
        <v>419</v>
      </c>
      <c r="D62" s="131">
        <f>$D$4-'Fecha de Indicador'!D62</f>
        <v>0</v>
      </c>
      <c r="E62" s="131">
        <f>IF($E$4='Fecha de Indicador'!E62, 0,"x")</f>
        <v>0</v>
      </c>
      <c r="F62" s="131" t="str">
        <f>IF($F$4='Fecha de Indicador'!F62, 0,"x")</f>
        <v>x</v>
      </c>
      <c r="G62" s="131">
        <f>$G$4-'Fecha de Indicador'!G62</f>
        <v>0</v>
      </c>
      <c r="H62" s="131">
        <f>IF($H$4='Fecha de Indicador'!H62, 0,"x")</f>
        <v>0</v>
      </c>
      <c r="I62" s="131">
        <f>IF($I$4='Fecha de Indicador'!I62, 0,"x")</f>
        <v>0</v>
      </c>
      <c r="J62" s="131">
        <f>$J$4-'Fecha de Indicador'!J62</f>
        <v>0</v>
      </c>
      <c r="K62" s="131">
        <f>$K$4-'Fecha de Indicador'!K62</f>
        <v>0</v>
      </c>
      <c r="L62" s="131">
        <f>$L$4-'Fecha de Indicador'!L62</f>
        <v>0</v>
      </c>
      <c r="M62" s="412">
        <f>$M$4-'Fecha de Indicador'!M62</f>
        <v>9</v>
      </c>
      <c r="N62" s="131">
        <f>$N$4-'Fecha de Indicador'!N62</f>
        <v>0</v>
      </c>
      <c r="O62" s="131">
        <f>$O$4-'Fecha de Indicador'!O62</f>
        <v>0</v>
      </c>
      <c r="P62" s="412">
        <f>$P$4-'Fecha de Indicador'!P62</f>
        <v>15</v>
      </c>
      <c r="Q62" s="131">
        <f>$Q$4-'Fecha de Indicador'!Q62</f>
        <v>0</v>
      </c>
      <c r="R62" s="131">
        <f>$R$4-'Fecha de Indicador'!R62</f>
        <v>0</v>
      </c>
      <c r="S62" s="131">
        <f>$S$4-'Fecha de Indicador'!S62</f>
        <v>0</v>
      </c>
      <c r="T62" s="131">
        <f>IF($T$4='Fecha de Indicador'!T62, 0,"x")</f>
        <v>0</v>
      </c>
      <c r="U62" s="131">
        <f>$U$4-'Fecha de Indicador'!U62</f>
        <v>0</v>
      </c>
      <c r="V62" s="412">
        <f>$V$4-'Fecha de Indicador'!V62</f>
        <v>16</v>
      </c>
      <c r="W62" s="131">
        <f>$W$4-'Fecha de Indicador'!W62</f>
        <v>0</v>
      </c>
      <c r="X62" s="131">
        <f>$X$4-'Fecha de Indicador'!X62</f>
        <v>0</v>
      </c>
      <c r="Y62" s="131">
        <f>$Y$4-'Fecha de Indicador'!Y62</f>
        <v>0</v>
      </c>
      <c r="Z62" s="131">
        <f>$Z$4-'Fecha de Indicador'!Z62</f>
        <v>1</v>
      </c>
      <c r="AA62" s="131">
        <f>$AA$4-'Fecha de Indicador'!AA62</f>
        <v>0</v>
      </c>
      <c r="AB62" s="131">
        <f>$AB$4-'Fecha de Indicador'!AB62</f>
        <v>0</v>
      </c>
      <c r="AC62" s="131">
        <f>$AC$4-'Fecha de Indicador'!AC62</f>
        <v>0</v>
      </c>
      <c r="AD62" s="131">
        <f>$AD$4-'Fecha de Indicador'!AD62</f>
        <v>0</v>
      </c>
      <c r="AE62" s="131">
        <f>$AE$4-'Fecha de Indicador'!AE62</f>
        <v>0</v>
      </c>
      <c r="AF62" s="131">
        <f>$AF$4-'Fecha de Indicador'!AF62</f>
        <v>0</v>
      </c>
      <c r="AG62" s="131">
        <f>$AG$4-'Fecha de Indicador'!AG62</f>
        <v>0</v>
      </c>
      <c r="AH62" s="131">
        <f>$AH$4-'Fecha de Indicador'!AH62</f>
        <v>0</v>
      </c>
      <c r="AI62" s="131">
        <f>$AI$4-'Fecha de Indicador'!AI62</f>
        <v>0</v>
      </c>
      <c r="AJ62" s="131">
        <f>$AJ$4-'Fecha de Indicador'!AJ62</f>
        <v>0</v>
      </c>
      <c r="AK62" s="131">
        <f>$AK$4-'Fecha de Indicador'!AK62</f>
        <v>0</v>
      </c>
      <c r="AL62" s="131">
        <f>$AL$4-'Fecha de Indicador'!AL62</f>
        <v>0</v>
      </c>
      <c r="AM62" s="38">
        <f t="shared" si="0"/>
        <v>41</v>
      </c>
      <c r="AN62" s="39">
        <f t="shared" si="4"/>
        <v>1.1714285714285715</v>
      </c>
      <c r="AO62" s="38">
        <f t="shared" si="1"/>
        <v>4</v>
      </c>
      <c r="AP62" s="39">
        <f t="shared" si="2"/>
        <v>3.8864728585539892</v>
      </c>
      <c r="AQ62" s="40">
        <f t="shared" si="3"/>
        <v>0</v>
      </c>
    </row>
    <row r="63" spans="1:43" ht="25.5" customHeight="1" x14ac:dyDescent="0.25">
      <c r="A63" s="138" t="s">
        <v>231</v>
      </c>
      <c r="B63" s="139" t="s">
        <v>225</v>
      </c>
      <c r="C63" s="140">
        <v>420</v>
      </c>
      <c r="D63" s="131">
        <f>$D$4-'Fecha de Indicador'!D63</f>
        <v>0</v>
      </c>
      <c r="E63" s="131">
        <f>IF($E$4='Fecha de Indicador'!E63, 0,"x")</f>
        <v>0</v>
      </c>
      <c r="F63" s="131" t="str">
        <f>IF($F$4='Fecha de Indicador'!F63, 0,"x")</f>
        <v>x</v>
      </c>
      <c r="G63" s="131">
        <f>$G$4-'Fecha de Indicador'!G63</f>
        <v>0</v>
      </c>
      <c r="H63" s="131">
        <f>IF($H$4='Fecha de Indicador'!H63, 0,"x")</f>
        <v>0</v>
      </c>
      <c r="I63" s="131">
        <f>IF($I$4='Fecha de Indicador'!I63, 0,"x")</f>
        <v>0</v>
      </c>
      <c r="J63" s="131">
        <f>$J$4-'Fecha de Indicador'!J63</f>
        <v>0</v>
      </c>
      <c r="K63" s="131">
        <f>$K$4-'Fecha de Indicador'!K63</f>
        <v>0</v>
      </c>
      <c r="L63" s="131">
        <f>$L$4-'Fecha de Indicador'!L63</f>
        <v>0</v>
      </c>
      <c r="M63" s="412">
        <f>$M$4-'Fecha de Indicador'!M63</f>
        <v>9</v>
      </c>
      <c r="N63" s="131">
        <f>$N$4-'Fecha de Indicador'!N63</f>
        <v>0</v>
      </c>
      <c r="O63" s="131">
        <f>$O$4-'Fecha de Indicador'!O63</f>
        <v>0</v>
      </c>
      <c r="P63" s="412">
        <f>$P$4-'Fecha de Indicador'!P63</f>
        <v>15</v>
      </c>
      <c r="Q63" s="131">
        <f>$Q$4-'Fecha de Indicador'!Q63</f>
        <v>0</v>
      </c>
      <c r="R63" s="131">
        <f>$R$4-'Fecha de Indicador'!R63</f>
        <v>0</v>
      </c>
      <c r="S63" s="131">
        <f>$S$4-'Fecha de Indicador'!S63</f>
        <v>0</v>
      </c>
      <c r="T63" s="131">
        <f>IF($T$4='Fecha de Indicador'!T63, 0,"x")</f>
        <v>0</v>
      </c>
      <c r="U63" s="131">
        <f>$U$4-'Fecha de Indicador'!U63</f>
        <v>0</v>
      </c>
      <c r="V63" s="412">
        <f>$V$4-'Fecha de Indicador'!V63</f>
        <v>16</v>
      </c>
      <c r="W63" s="131">
        <f>$W$4-'Fecha de Indicador'!W63</f>
        <v>0</v>
      </c>
      <c r="X63" s="131">
        <f>$X$4-'Fecha de Indicador'!X63</f>
        <v>0</v>
      </c>
      <c r="Y63" s="131">
        <f>$Y$4-'Fecha de Indicador'!Y63</f>
        <v>0</v>
      </c>
      <c r="Z63" s="131">
        <f>$Z$4-'Fecha de Indicador'!Z63</f>
        <v>1</v>
      </c>
      <c r="AA63" s="131">
        <f>$AA$4-'Fecha de Indicador'!AA63</f>
        <v>0</v>
      </c>
      <c r="AB63" s="131">
        <f>$AB$4-'Fecha de Indicador'!AB63</f>
        <v>0</v>
      </c>
      <c r="AC63" s="131">
        <f>$AC$4-'Fecha de Indicador'!AC63</f>
        <v>0</v>
      </c>
      <c r="AD63" s="131">
        <f>$AD$4-'Fecha de Indicador'!AD63</f>
        <v>0</v>
      </c>
      <c r="AE63" s="131">
        <f>$AE$4-'Fecha de Indicador'!AE63</f>
        <v>0</v>
      </c>
      <c r="AF63" s="131">
        <f>$AF$4-'Fecha de Indicador'!AF63</f>
        <v>0</v>
      </c>
      <c r="AG63" s="131">
        <f>$AG$4-'Fecha de Indicador'!AG63</f>
        <v>0</v>
      </c>
      <c r="AH63" s="131">
        <f>$AH$4-'Fecha de Indicador'!AH63</f>
        <v>0</v>
      </c>
      <c r="AI63" s="131">
        <f>$AI$4-'Fecha de Indicador'!AI63</f>
        <v>0</v>
      </c>
      <c r="AJ63" s="131">
        <f>$AJ$4-'Fecha de Indicador'!AJ63</f>
        <v>0</v>
      </c>
      <c r="AK63" s="131">
        <f>$AK$4-'Fecha de Indicador'!AK63</f>
        <v>0</v>
      </c>
      <c r="AL63" s="131">
        <f>$AL$4-'Fecha de Indicador'!AL63</f>
        <v>0</v>
      </c>
      <c r="AM63" s="38">
        <f t="shared" si="0"/>
        <v>41</v>
      </c>
      <c r="AN63" s="39">
        <f t="shared" si="4"/>
        <v>1.1714285714285715</v>
      </c>
      <c r="AO63" s="38">
        <f t="shared" si="1"/>
        <v>4</v>
      </c>
      <c r="AP63" s="39">
        <f t="shared" si="2"/>
        <v>3.8864728585539892</v>
      </c>
      <c r="AQ63" s="40">
        <f t="shared" si="3"/>
        <v>0</v>
      </c>
    </row>
    <row r="64" spans="1:43" ht="25.5" customHeight="1" x14ac:dyDescent="0.25">
      <c r="A64" s="138" t="s">
        <v>231</v>
      </c>
      <c r="B64" s="139" t="s">
        <v>226</v>
      </c>
      <c r="C64" s="140">
        <v>421</v>
      </c>
      <c r="D64" s="131">
        <f>$D$4-'Fecha de Indicador'!D64</f>
        <v>0</v>
      </c>
      <c r="E64" s="131">
        <f>IF($E$4='Fecha de Indicador'!E64, 0,"x")</f>
        <v>0</v>
      </c>
      <c r="F64" s="131" t="str">
        <f>IF($F$4='Fecha de Indicador'!F64, 0,"x")</f>
        <v>x</v>
      </c>
      <c r="G64" s="131">
        <f>$G$4-'Fecha de Indicador'!G64</f>
        <v>0</v>
      </c>
      <c r="H64" s="131">
        <f>IF($H$4='Fecha de Indicador'!H64, 0,"x")</f>
        <v>0</v>
      </c>
      <c r="I64" s="131">
        <f>IF($I$4='Fecha de Indicador'!I64, 0,"x")</f>
        <v>0</v>
      </c>
      <c r="J64" s="131">
        <f>$J$4-'Fecha de Indicador'!J64</f>
        <v>0</v>
      </c>
      <c r="K64" s="131">
        <f>$K$4-'Fecha de Indicador'!K64</f>
        <v>0</v>
      </c>
      <c r="L64" s="131">
        <f>$L$4-'Fecha de Indicador'!L64</f>
        <v>0</v>
      </c>
      <c r="M64" s="412">
        <f>$M$4-'Fecha de Indicador'!M64</f>
        <v>9</v>
      </c>
      <c r="N64" s="131">
        <f>$N$4-'Fecha de Indicador'!N64</f>
        <v>0</v>
      </c>
      <c r="O64" s="131">
        <f>$O$4-'Fecha de Indicador'!O64</f>
        <v>0</v>
      </c>
      <c r="P64" s="412">
        <f>$P$4-'Fecha de Indicador'!P64</f>
        <v>15</v>
      </c>
      <c r="Q64" s="131">
        <f>$Q$4-'Fecha de Indicador'!Q64</f>
        <v>0</v>
      </c>
      <c r="R64" s="131">
        <f>$R$4-'Fecha de Indicador'!R64</f>
        <v>0</v>
      </c>
      <c r="S64" s="131">
        <f>$S$4-'Fecha de Indicador'!S64</f>
        <v>0</v>
      </c>
      <c r="T64" s="131">
        <f>IF($T$4='Fecha de Indicador'!T64, 0,"x")</f>
        <v>0</v>
      </c>
      <c r="U64" s="131">
        <f>$U$4-'Fecha de Indicador'!U64</f>
        <v>0</v>
      </c>
      <c r="V64" s="412">
        <f>$V$4-'Fecha de Indicador'!V64</f>
        <v>16</v>
      </c>
      <c r="W64" s="131">
        <f>$W$4-'Fecha de Indicador'!W64</f>
        <v>0</v>
      </c>
      <c r="X64" s="131">
        <f>$X$4-'Fecha de Indicador'!X64</f>
        <v>0</v>
      </c>
      <c r="Y64" s="131">
        <f>$Y$4-'Fecha de Indicador'!Y64</f>
        <v>0</v>
      </c>
      <c r="Z64" s="131">
        <f>$Z$4-'Fecha de Indicador'!Z64</f>
        <v>1</v>
      </c>
      <c r="AA64" s="131">
        <f>$AA$4-'Fecha de Indicador'!AA64</f>
        <v>0</v>
      </c>
      <c r="AB64" s="131">
        <f>$AB$4-'Fecha de Indicador'!AB64</f>
        <v>0</v>
      </c>
      <c r="AC64" s="131">
        <f>$AC$4-'Fecha de Indicador'!AC64</f>
        <v>0</v>
      </c>
      <c r="AD64" s="131">
        <f>$AD$4-'Fecha de Indicador'!AD64</f>
        <v>0</v>
      </c>
      <c r="AE64" s="131">
        <f>$AE$4-'Fecha de Indicador'!AE64</f>
        <v>0</v>
      </c>
      <c r="AF64" s="131">
        <f>$AF$4-'Fecha de Indicador'!AF64</f>
        <v>0</v>
      </c>
      <c r="AG64" s="131">
        <f>$AG$4-'Fecha de Indicador'!AG64</f>
        <v>0</v>
      </c>
      <c r="AH64" s="131">
        <f>$AH$4-'Fecha de Indicador'!AH64</f>
        <v>0</v>
      </c>
      <c r="AI64" s="131">
        <f>$AI$4-'Fecha de Indicador'!AI64</f>
        <v>0</v>
      </c>
      <c r="AJ64" s="131">
        <f>$AJ$4-'Fecha de Indicador'!AJ64</f>
        <v>0</v>
      </c>
      <c r="AK64" s="131">
        <f>$AK$4-'Fecha de Indicador'!AK64</f>
        <v>0</v>
      </c>
      <c r="AL64" s="131">
        <f>$AL$4-'Fecha de Indicador'!AL64</f>
        <v>0</v>
      </c>
      <c r="AM64" s="38">
        <f t="shared" si="0"/>
        <v>41</v>
      </c>
      <c r="AN64" s="39">
        <f t="shared" si="4"/>
        <v>1.1714285714285715</v>
      </c>
      <c r="AO64" s="38">
        <f t="shared" si="1"/>
        <v>4</v>
      </c>
      <c r="AP64" s="39">
        <f t="shared" si="2"/>
        <v>3.8864728585539892</v>
      </c>
      <c r="AQ64" s="40">
        <f t="shared" si="3"/>
        <v>0</v>
      </c>
    </row>
    <row r="65" spans="1:43" ht="25.5" customHeight="1" x14ac:dyDescent="0.25">
      <c r="A65" s="138" t="s">
        <v>231</v>
      </c>
      <c r="B65" s="139" t="s">
        <v>227</v>
      </c>
      <c r="C65" s="140">
        <v>422</v>
      </c>
      <c r="D65" s="131">
        <f>$D$4-'Fecha de Indicador'!D65</f>
        <v>0</v>
      </c>
      <c r="E65" s="131">
        <f>IF($E$4='Fecha de Indicador'!E65, 0,"x")</f>
        <v>0</v>
      </c>
      <c r="F65" s="131" t="str">
        <f>IF($F$4='Fecha de Indicador'!F65, 0,"x")</f>
        <v>x</v>
      </c>
      <c r="G65" s="131">
        <f>$G$4-'Fecha de Indicador'!G65</f>
        <v>0</v>
      </c>
      <c r="H65" s="131">
        <f>IF($H$4='Fecha de Indicador'!H65, 0,"x")</f>
        <v>0</v>
      </c>
      <c r="I65" s="131">
        <f>IF($I$4='Fecha de Indicador'!I65, 0,"x")</f>
        <v>0</v>
      </c>
      <c r="J65" s="131">
        <f>$J$4-'Fecha de Indicador'!J65</f>
        <v>0</v>
      </c>
      <c r="K65" s="131">
        <f>$K$4-'Fecha de Indicador'!K65</f>
        <v>0</v>
      </c>
      <c r="L65" s="131">
        <f>$L$4-'Fecha de Indicador'!L65</f>
        <v>0</v>
      </c>
      <c r="M65" s="412">
        <f>$M$4-'Fecha de Indicador'!M65</f>
        <v>9</v>
      </c>
      <c r="N65" s="131">
        <f>$N$4-'Fecha de Indicador'!N65</f>
        <v>0</v>
      </c>
      <c r="O65" s="131">
        <f>$O$4-'Fecha de Indicador'!O65</f>
        <v>0</v>
      </c>
      <c r="P65" s="412">
        <f>$P$4-'Fecha de Indicador'!P65</f>
        <v>15</v>
      </c>
      <c r="Q65" s="131">
        <f>$Q$4-'Fecha de Indicador'!Q65</f>
        <v>0</v>
      </c>
      <c r="R65" s="131">
        <f>$R$4-'Fecha de Indicador'!R65</f>
        <v>0</v>
      </c>
      <c r="S65" s="131">
        <f>$S$4-'Fecha de Indicador'!S65</f>
        <v>0</v>
      </c>
      <c r="T65" s="131">
        <f>IF($T$4='Fecha de Indicador'!T65, 0,"x")</f>
        <v>0</v>
      </c>
      <c r="U65" s="131">
        <f>$U$4-'Fecha de Indicador'!U65</f>
        <v>0</v>
      </c>
      <c r="V65" s="412">
        <f>$V$4-'Fecha de Indicador'!V65</f>
        <v>16</v>
      </c>
      <c r="W65" s="131">
        <f>$W$4-'Fecha de Indicador'!W65</f>
        <v>0</v>
      </c>
      <c r="X65" s="131">
        <f>$X$4-'Fecha de Indicador'!X65</f>
        <v>0</v>
      </c>
      <c r="Y65" s="131">
        <f>$Y$4-'Fecha de Indicador'!Y65</f>
        <v>0</v>
      </c>
      <c r="Z65" s="131">
        <f>$Z$4-'Fecha de Indicador'!Z65</f>
        <v>1</v>
      </c>
      <c r="AA65" s="131">
        <f>$AA$4-'Fecha de Indicador'!AA65</f>
        <v>0</v>
      </c>
      <c r="AB65" s="131">
        <f>$AB$4-'Fecha de Indicador'!AB65</f>
        <v>0</v>
      </c>
      <c r="AC65" s="131">
        <f>$AC$4-'Fecha de Indicador'!AC65</f>
        <v>0</v>
      </c>
      <c r="AD65" s="131">
        <f>$AD$4-'Fecha de Indicador'!AD65</f>
        <v>0</v>
      </c>
      <c r="AE65" s="131">
        <f>$AE$4-'Fecha de Indicador'!AE65</f>
        <v>0</v>
      </c>
      <c r="AF65" s="131">
        <f>$AF$4-'Fecha de Indicador'!AF65</f>
        <v>0</v>
      </c>
      <c r="AG65" s="131">
        <f>$AG$4-'Fecha de Indicador'!AG65</f>
        <v>0</v>
      </c>
      <c r="AH65" s="131">
        <f>$AH$4-'Fecha de Indicador'!AH65</f>
        <v>0</v>
      </c>
      <c r="AI65" s="131">
        <f>$AI$4-'Fecha de Indicador'!AI65</f>
        <v>0</v>
      </c>
      <c r="AJ65" s="131">
        <f>$AJ$4-'Fecha de Indicador'!AJ65</f>
        <v>0</v>
      </c>
      <c r="AK65" s="131">
        <f>$AK$4-'Fecha de Indicador'!AK65</f>
        <v>0</v>
      </c>
      <c r="AL65" s="131">
        <f>$AL$4-'Fecha de Indicador'!AL65</f>
        <v>0</v>
      </c>
      <c r="AM65" s="38">
        <f t="shared" si="0"/>
        <v>41</v>
      </c>
      <c r="AN65" s="39">
        <f t="shared" si="4"/>
        <v>1.1714285714285715</v>
      </c>
      <c r="AO65" s="38">
        <f t="shared" si="1"/>
        <v>4</v>
      </c>
      <c r="AP65" s="39">
        <f t="shared" si="2"/>
        <v>3.8864728585539892</v>
      </c>
      <c r="AQ65" s="40">
        <f t="shared" si="3"/>
        <v>0</v>
      </c>
    </row>
    <row r="66" spans="1:43" ht="25.5" customHeight="1" x14ac:dyDescent="0.25">
      <c r="A66" s="138" t="s">
        <v>231</v>
      </c>
      <c r="B66" s="139" t="s">
        <v>228</v>
      </c>
      <c r="C66" s="140">
        <v>423</v>
      </c>
      <c r="D66" s="131">
        <f>$D$4-'Fecha de Indicador'!D66</f>
        <v>0</v>
      </c>
      <c r="E66" s="131">
        <f>IF($E$4='Fecha de Indicador'!E66, 0,"x")</f>
        <v>0</v>
      </c>
      <c r="F66" s="131" t="str">
        <f>IF($F$4='Fecha de Indicador'!F66, 0,"x")</f>
        <v>x</v>
      </c>
      <c r="G66" s="131">
        <f>$G$4-'Fecha de Indicador'!G66</f>
        <v>0</v>
      </c>
      <c r="H66" s="131">
        <f>IF($H$4='Fecha de Indicador'!H66, 0,"x")</f>
        <v>0</v>
      </c>
      <c r="I66" s="131">
        <f>IF($I$4='Fecha de Indicador'!I66, 0,"x")</f>
        <v>0</v>
      </c>
      <c r="J66" s="131">
        <f>$J$4-'Fecha de Indicador'!J66</f>
        <v>0</v>
      </c>
      <c r="K66" s="131">
        <f>$K$4-'Fecha de Indicador'!K66</f>
        <v>0</v>
      </c>
      <c r="L66" s="131">
        <f>$L$4-'Fecha de Indicador'!L66</f>
        <v>0</v>
      </c>
      <c r="M66" s="412">
        <f>$M$4-'Fecha de Indicador'!M66</f>
        <v>9</v>
      </c>
      <c r="N66" s="131">
        <f>$N$4-'Fecha de Indicador'!N66</f>
        <v>0</v>
      </c>
      <c r="O66" s="131">
        <f>$O$4-'Fecha de Indicador'!O66</f>
        <v>0</v>
      </c>
      <c r="P66" s="412">
        <f>$P$4-'Fecha de Indicador'!P66</f>
        <v>15</v>
      </c>
      <c r="Q66" s="131">
        <f>$Q$4-'Fecha de Indicador'!Q66</f>
        <v>0</v>
      </c>
      <c r="R66" s="131">
        <f>$R$4-'Fecha de Indicador'!R66</f>
        <v>0</v>
      </c>
      <c r="S66" s="131">
        <f>$S$4-'Fecha de Indicador'!S66</f>
        <v>0</v>
      </c>
      <c r="T66" s="131">
        <f>IF($T$4='Fecha de Indicador'!T66, 0,"x")</f>
        <v>0</v>
      </c>
      <c r="U66" s="131">
        <f>$U$4-'Fecha de Indicador'!U66</f>
        <v>0</v>
      </c>
      <c r="V66" s="412">
        <f>$V$4-'Fecha de Indicador'!V66</f>
        <v>16</v>
      </c>
      <c r="W66" s="131">
        <f>$W$4-'Fecha de Indicador'!W66</f>
        <v>0</v>
      </c>
      <c r="X66" s="131">
        <f>$X$4-'Fecha de Indicador'!X66</f>
        <v>0</v>
      </c>
      <c r="Y66" s="131">
        <f>$Y$4-'Fecha de Indicador'!Y66</f>
        <v>0</v>
      </c>
      <c r="Z66" s="131">
        <f>$Z$4-'Fecha de Indicador'!Z66</f>
        <v>1</v>
      </c>
      <c r="AA66" s="131">
        <f>$AA$4-'Fecha de Indicador'!AA66</f>
        <v>0</v>
      </c>
      <c r="AB66" s="131">
        <f>$AB$4-'Fecha de Indicador'!AB66</f>
        <v>0</v>
      </c>
      <c r="AC66" s="131">
        <f>$AC$4-'Fecha de Indicador'!AC66</f>
        <v>0</v>
      </c>
      <c r="AD66" s="131">
        <f>$AD$4-'Fecha de Indicador'!AD66</f>
        <v>0</v>
      </c>
      <c r="AE66" s="131">
        <f>$AE$4-'Fecha de Indicador'!AE66</f>
        <v>0</v>
      </c>
      <c r="AF66" s="131">
        <f>$AF$4-'Fecha de Indicador'!AF66</f>
        <v>0</v>
      </c>
      <c r="AG66" s="131">
        <f>$AG$4-'Fecha de Indicador'!AG66</f>
        <v>0</v>
      </c>
      <c r="AH66" s="131">
        <f>$AH$4-'Fecha de Indicador'!AH66</f>
        <v>0</v>
      </c>
      <c r="AI66" s="131">
        <f>$AI$4-'Fecha de Indicador'!AI66</f>
        <v>0</v>
      </c>
      <c r="AJ66" s="131">
        <f>$AJ$4-'Fecha de Indicador'!AJ66</f>
        <v>0</v>
      </c>
      <c r="AK66" s="131">
        <f>$AK$4-'Fecha de Indicador'!AK66</f>
        <v>0</v>
      </c>
      <c r="AL66" s="131">
        <f>$AL$4-'Fecha de Indicador'!AL66</f>
        <v>0</v>
      </c>
      <c r="AM66" s="38">
        <f t="shared" si="0"/>
        <v>41</v>
      </c>
      <c r="AN66" s="39">
        <f t="shared" si="4"/>
        <v>1.1714285714285715</v>
      </c>
      <c r="AO66" s="38">
        <f t="shared" si="1"/>
        <v>4</v>
      </c>
      <c r="AP66" s="39">
        <f t="shared" si="2"/>
        <v>3.8864728585539892</v>
      </c>
      <c r="AQ66" s="40">
        <f t="shared" si="3"/>
        <v>0</v>
      </c>
    </row>
    <row r="67" spans="1:43" ht="25.5" customHeight="1" x14ac:dyDescent="0.25">
      <c r="A67" s="144" t="s">
        <v>43</v>
      </c>
      <c r="B67" s="139" t="s">
        <v>44</v>
      </c>
      <c r="C67" s="140">
        <v>501</v>
      </c>
      <c r="D67" s="131">
        <f>$D$4-'Fecha de Indicador'!D67</f>
        <v>0</v>
      </c>
      <c r="E67" s="131">
        <f>IF($E$4='Fecha de Indicador'!E67, 0,"x")</f>
        <v>0</v>
      </c>
      <c r="F67" s="131" t="str">
        <f>IF($F$4='Fecha de Indicador'!F67, 0,"x")</f>
        <v>x</v>
      </c>
      <c r="G67" s="131">
        <f>$G$4-'Fecha de Indicador'!G67</f>
        <v>0</v>
      </c>
      <c r="H67" s="131">
        <f>IF($H$4='Fecha de Indicador'!H67, 0,"x")</f>
        <v>0</v>
      </c>
      <c r="I67" s="131">
        <f>IF($I$4='Fecha de Indicador'!I67, 0,"x")</f>
        <v>0</v>
      </c>
      <c r="J67" s="131">
        <f>$J$4-'Fecha de Indicador'!J67</f>
        <v>0</v>
      </c>
      <c r="K67" s="131">
        <f>$K$4-'Fecha de Indicador'!K67</f>
        <v>0</v>
      </c>
      <c r="L67" s="131">
        <f>$L$4-'Fecha de Indicador'!L67</f>
        <v>0</v>
      </c>
      <c r="M67" s="412">
        <f>$M$4-'Fecha de Indicador'!M67</f>
        <v>9</v>
      </c>
      <c r="N67" s="131">
        <f>$N$4-'Fecha de Indicador'!N67</f>
        <v>0</v>
      </c>
      <c r="O67" s="131">
        <f>$O$4-'Fecha de Indicador'!O67</f>
        <v>0</v>
      </c>
      <c r="P67" s="412">
        <f>$P$4-'Fecha de Indicador'!P67</f>
        <v>15</v>
      </c>
      <c r="Q67" s="131">
        <f>$Q$4-'Fecha de Indicador'!Q67</f>
        <v>0</v>
      </c>
      <c r="R67" s="131">
        <f>$R$4-'Fecha de Indicador'!R67</f>
        <v>0</v>
      </c>
      <c r="S67" s="131">
        <f>$S$4-'Fecha de Indicador'!S67</f>
        <v>0</v>
      </c>
      <c r="T67" s="131">
        <f>IF($T$4='Fecha de Indicador'!T67, 0,"x")</f>
        <v>0</v>
      </c>
      <c r="U67" s="131">
        <f>$U$4-'Fecha de Indicador'!U67</f>
        <v>0</v>
      </c>
      <c r="V67" s="412">
        <f>$V$4-'Fecha de Indicador'!V67</f>
        <v>16</v>
      </c>
      <c r="W67" s="131">
        <f>$W$4-'Fecha de Indicador'!W67</f>
        <v>0</v>
      </c>
      <c r="X67" s="131">
        <f>$X$4-'Fecha de Indicador'!X67</f>
        <v>0</v>
      </c>
      <c r="Y67" s="131">
        <f>$Y$4-'Fecha de Indicador'!Y67</f>
        <v>0</v>
      </c>
      <c r="Z67" s="131">
        <f>$Z$4-'Fecha de Indicador'!Z67</f>
        <v>1</v>
      </c>
      <c r="AA67" s="131">
        <f>$AA$4-'Fecha de Indicador'!AA67</f>
        <v>0</v>
      </c>
      <c r="AB67" s="131">
        <f>$AB$4-'Fecha de Indicador'!AB67</f>
        <v>0</v>
      </c>
      <c r="AC67" s="131">
        <f>$AC$4-'Fecha de Indicador'!AC67</f>
        <v>0</v>
      </c>
      <c r="AD67" s="131">
        <f>$AD$4-'Fecha de Indicador'!AD67</f>
        <v>0</v>
      </c>
      <c r="AE67" s="131">
        <f>$AE$4-'Fecha de Indicador'!AE67</f>
        <v>0</v>
      </c>
      <c r="AF67" s="131">
        <f>$AF$4-'Fecha de Indicador'!AF67</f>
        <v>0</v>
      </c>
      <c r="AG67" s="131">
        <f>$AG$4-'Fecha de Indicador'!AG67</f>
        <v>0</v>
      </c>
      <c r="AH67" s="131">
        <f>$AH$4-'Fecha de Indicador'!AH67</f>
        <v>0</v>
      </c>
      <c r="AI67" s="131">
        <f>$AI$4-'Fecha de Indicador'!AI67</f>
        <v>0</v>
      </c>
      <c r="AJ67" s="131">
        <f>$AJ$4-'Fecha de Indicador'!AJ67</f>
        <v>0</v>
      </c>
      <c r="AK67" s="131">
        <f>$AK$4-'Fecha de Indicador'!AK67</f>
        <v>0</v>
      </c>
      <c r="AL67" s="131">
        <f>$AL$4-'Fecha de Indicador'!AL67</f>
        <v>0</v>
      </c>
      <c r="AM67" s="38">
        <f t="shared" si="0"/>
        <v>41</v>
      </c>
      <c r="AN67" s="39">
        <f t="shared" si="4"/>
        <v>1.1714285714285715</v>
      </c>
      <c r="AO67" s="38">
        <f t="shared" si="1"/>
        <v>4</v>
      </c>
      <c r="AP67" s="39">
        <f t="shared" si="2"/>
        <v>3.8864728585539892</v>
      </c>
      <c r="AQ67" s="40">
        <f t="shared" si="3"/>
        <v>0</v>
      </c>
    </row>
    <row r="68" spans="1:43" ht="25.5" customHeight="1" x14ac:dyDescent="0.25">
      <c r="A68" s="144" t="s">
        <v>43</v>
      </c>
      <c r="B68" s="139" t="s">
        <v>45</v>
      </c>
      <c r="C68" s="140">
        <v>502</v>
      </c>
      <c r="D68" s="131">
        <f>$D$4-'Fecha de Indicador'!D68</f>
        <v>0</v>
      </c>
      <c r="E68" s="131">
        <f>IF($E$4='Fecha de Indicador'!E68, 0,"x")</f>
        <v>0</v>
      </c>
      <c r="F68" s="131" t="str">
        <f>IF($F$4='Fecha de Indicador'!F68, 0,"x")</f>
        <v>x</v>
      </c>
      <c r="G68" s="131">
        <f>$G$4-'Fecha de Indicador'!G68</f>
        <v>0</v>
      </c>
      <c r="H68" s="131">
        <f>IF($H$4='Fecha de Indicador'!H68, 0,"x")</f>
        <v>0</v>
      </c>
      <c r="I68" s="131">
        <f>IF($I$4='Fecha de Indicador'!I68, 0,"x")</f>
        <v>0</v>
      </c>
      <c r="J68" s="131">
        <f>$J$4-'Fecha de Indicador'!J68</f>
        <v>0</v>
      </c>
      <c r="K68" s="131">
        <f>$K$4-'Fecha de Indicador'!K68</f>
        <v>0</v>
      </c>
      <c r="L68" s="131">
        <f>$L$4-'Fecha de Indicador'!L68</f>
        <v>0</v>
      </c>
      <c r="M68" s="412">
        <f>$M$4-'Fecha de Indicador'!M68</f>
        <v>9</v>
      </c>
      <c r="N68" s="131">
        <f>$N$4-'Fecha de Indicador'!N68</f>
        <v>0</v>
      </c>
      <c r="O68" s="131">
        <f>$O$4-'Fecha de Indicador'!O68</f>
        <v>0</v>
      </c>
      <c r="P68" s="412">
        <f>$P$4-'Fecha de Indicador'!P68</f>
        <v>15</v>
      </c>
      <c r="Q68" s="131">
        <f>$Q$4-'Fecha de Indicador'!Q68</f>
        <v>0</v>
      </c>
      <c r="R68" s="131">
        <f>$R$4-'Fecha de Indicador'!R68</f>
        <v>0</v>
      </c>
      <c r="S68" s="131">
        <f>$S$4-'Fecha de Indicador'!S68</f>
        <v>0</v>
      </c>
      <c r="T68" s="131">
        <f>IF($T$4='Fecha de Indicador'!T68, 0,"x")</f>
        <v>0</v>
      </c>
      <c r="U68" s="131">
        <f>$U$4-'Fecha de Indicador'!U68</f>
        <v>0</v>
      </c>
      <c r="V68" s="412">
        <f>$V$4-'Fecha de Indicador'!V68</f>
        <v>16</v>
      </c>
      <c r="W68" s="131">
        <f>$W$4-'Fecha de Indicador'!W68</f>
        <v>0</v>
      </c>
      <c r="X68" s="131">
        <f>$X$4-'Fecha de Indicador'!X68</f>
        <v>0</v>
      </c>
      <c r="Y68" s="131">
        <f>$Y$4-'Fecha de Indicador'!Y68</f>
        <v>0</v>
      </c>
      <c r="Z68" s="131">
        <f>$Z$4-'Fecha de Indicador'!Z68</f>
        <v>1</v>
      </c>
      <c r="AA68" s="131">
        <f>$AA$4-'Fecha de Indicador'!AA68</f>
        <v>0</v>
      </c>
      <c r="AB68" s="131">
        <f>$AB$4-'Fecha de Indicador'!AB68</f>
        <v>0</v>
      </c>
      <c r="AC68" s="131">
        <f>$AC$4-'Fecha de Indicador'!AC68</f>
        <v>0</v>
      </c>
      <c r="AD68" s="131">
        <f>$AD$4-'Fecha de Indicador'!AD68</f>
        <v>0</v>
      </c>
      <c r="AE68" s="131">
        <f>$AE$4-'Fecha de Indicador'!AE68</f>
        <v>0</v>
      </c>
      <c r="AF68" s="131">
        <f>$AF$4-'Fecha de Indicador'!AF68</f>
        <v>0</v>
      </c>
      <c r="AG68" s="131">
        <f>$AG$4-'Fecha de Indicador'!AG68</f>
        <v>0</v>
      </c>
      <c r="AH68" s="131">
        <f>$AH$4-'Fecha de Indicador'!AH68</f>
        <v>0</v>
      </c>
      <c r="AI68" s="131">
        <f>$AI$4-'Fecha de Indicador'!AI68</f>
        <v>0</v>
      </c>
      <c r="AJ68" s="131">
        <f>$AJ$4-'Fecha de Indicador'!AJ68</f>
        <v>0</v>
      </c>
      <c r="AK68" s="131">
        <f>$AK$4-'Fecha de Indicador'!AK68</f>
        <v>0</v>
      </c>
      <c r="AL68" s="131">
        <f>$AL$4-'Fecha de Indicador'!AL68</f>
        <v>0</v>
      </c>
      <c r="AM68" s="38">
        <f t="shared" si="0"/>
        <v>41</v>
      </c>
      <c r="AN68" s="39">
        <f t="shared" si="4"/>
        <v>1.1714285714285715</v>
      </c>
      <c r="AO68" s="38">
        <f t="shared" si="1"/>
        <v>4</v>
      </c>
      <c r="AP68" s="39">
        <f t="shared" si="2"/>
        <v>3.8864728585539892</v>
      </c>
      <c r="AQ68" s="40">
        <f t="shared" si="3"/>
        <v>0</v>
      </c>
    </row>
    <row r="69" spans="1:43" ht="25.5" customHeight="1" x14ac:dyDescent="0.25">
      <c r="A69" s="144" t="s">
        <v>43</v>
      </c>
      <c r="B69" s="139" t="s">
        <v>46</v>
      </c>
      <c r="C69" s="140">
        <v>503</v>
      </c>
      <c r="D69" s="131">
        <f>$D$4-'Fecha de Indicador'!D69</f>
        <v>0</v>
      </c>
      <c r="E69" s="131">
        <f>IF($E$4='Fecha de Indicador'!E69, 0,"x")</f>
        <v>0</v>
      </c>
      <c r="F69" s="131" t="str">
        <f>IF($F$4='Fecha de Indicador'!F69, 0,"x")</f>
        <v>x</v>
      </c>
      <c r="G69" s="131">
        <f>$G$4-'Fecha de Indicador'!G69</f>
        <v>0</v>
      </c>
      <c r="H69" s="131">
        <f>IF($H$4='Fecha de Indicador'!H69, 0,"x")</f>
        <v>0</v>
      </c>
      <c r="I69" s="131">
        <f>IF($I$4='Fecha de Indicador'!I69, 0,"x")</f>
        <v>0</v>
      </c>
      <c r="J69" s="131">
        <f>$J$4-'Fecha de Indicador'!J69</f>
        <v>0</v>
      </c>
      <c r="K69" s="131">
        <f>$K$4-'Fecha de Indicador'!K69</f>
        <v>0</v>
      </c>
      <c r="L69" s="131">
        <f>$L$4-'Fecha de Indicador'!L69</f>
        <v>0</v>
      </c>
      <c r="M69" s="412">
        <f>$M$4-'Fecha de Indicador'!M69</f>
        <v>9</v>
      </c>
      <c r="N69" s="131">
        <f>$N$4-'Fecha de Indicador'!N69</f>
        <v>0</v>
      </c>
      <c r="O69" s="131">
        <f>$O$4-'Fecha de Indicador'!O69</f>
        <v>0</v>
      </c>
      <c r="P69" s="412">
        <f>$P$4-'Fecha de Indicador'!P69</f>
        <v>15</v>
      </c>
      <c r="Q69" s="131">
        <f>$Q$4-'Fecha de Indicador'!Q69</f>
        <v>0</v>
      </c>
      <c r="R69" s="131">
        <f>$R$4-'Fecha de Indicador'!R69</f>
        <v>0</v>
      </c>
      <c r="S69" s="131">
        <f>$S$4-'Fecha de Indicador'!S69</f>
        <v>0</v>
      </c>
      <c r="T69" s="131">
        <f>IF($T$4='Fecha de Indicador'!T69, 0,"x")</f>
        <v>0</v>
      </c>
      <c r="U69" s="131">
        <f>$U$4-'Fecha de Indicador'!U69</f>
        <v>0</v>
      </c>
      <c r="V69" s="412">
        <f>$V$4-'Fecha de Indicador'!V69</f>
        <v>16</v>
      </c>
      <c r="W69" s="131">
        <f>$W$4-'Fecha de Indicador'!W69</f>
        <v>0</v>
      </c>
      <c r="X69" s="131">
        <f>$X$4-'Fecha de Indicador'!X69</f>
        <v>0</v>
      </c>
      <c r="Y69" s="131">
        <f>$Y$4-'Fecha de Indicador'!Y69</f>
        <v>0</v>
      </c>
      <c r="Z69" s="131">
        <f>$Z$4-'Fecha de Indicador'!Z69</f>
        <v>1</v>
      </c>
      <c r="AA69" s="131">
        <f>$AA$4-'Fecha de Indicador'!AA69</f>
        <v>0</v>
      </c>
      <c r="AB69" s="131">
        <f>$AB$4-'Fecha de Indicador'!AB69</f>
        <v>0</v>
      </c>
      <c r="AC69" s="131">
        <f>$AC$4-'Fecha de Indicador'!AC69</f>
        <v>0</v>
      </c>
      <c r="AD69" s="131">
        <f>$AD$4-'Fecha de Indicador'!AD69</f>
        <v>0</v>
      </c>
      <c r="AE69" s="131">
        <f>$AE$4-'Fecha de Indicador'!AE69</f>
        <v>0</v>
      </c>
      <c r="AF69" s="131">
        <f>$AF$4-'Fecha de Indicador'!AF69</f>
        <v>0</v>
      </c>
      <c r="AG69" s="131">
        <f>$AG$4-'Fecha de Indicador'!AG69</f>
        <v>0</v>
      </c>
      <c r="AH69" s="131">
        <f>$AH$4-'Fecha de Indicador'!AH69</f>
        <v>0</v>
      </c>
      <c r="AI69" s="131">
        <f>$AI$4-'Fecha de Indicador'!AI69</f>
        <v>0</v>
      </c>
      <c r="AJ69" s="131">
        <f>$AJ$4-'Fecha de Indicador'!AJ69</f>
        <v>0</v>
      </c>
      <c r="AK69" s="131">
        <f>$AK$4-'Fecha de Indicador'!AK69</f>
        <v>0</v>
      </c>
      <c r="AL69" s="131">
        <f>$AL$4-'Fecha de Indicador'!AL69</f>
        <v>0</v>
      </c>
      <c r="AM69" s="38">
        <f t="shared" ref="AM69:AM132" si="5" xml:space="preserve"> SUM(D69:AL69)</f>
        <v>41</v>
      </c>
      <c r="AN69" s="39">
        <f t="shared" si="4"/>
        <v>1.1714285714285715</v>
      </c>
      <c r="AO69" s="38">
        <f t="shared" ref="AO69:AO132" si="6">COUNTIF(D69:AL69,"&gt;0")</f>
        <v>4</v>
      </c>
      <c r="AP69" s="39">
        <f t="shared" ref="AP69:AP132" si="7" xml:space="preserve"> _xlfn.STDEV.P(D69:AL69)</f>
        <v>3.8864728585539892</v>
      </c>
      <c r="AQ69" s="40">
        <f t="shared" ref="AQ69:AQ132" si="8" xml:space="preserve"> MEDIAN(D69:AL69)</f>
        <v>0</v>
      </c>
    </row>
    <row r="70" spans="1:43" ht="25.5" customHeight="1" x14ac:dyDescent="0.25">
      <c r="A70" s="144" t="s">
        <v>43</v>
      </c>
      <c r="B70" s="139" t="s">
        <v>47</v>
      </c>
      <c r="C70" s="140">
        <v>504</v>
      </c>
      <c r="D70" s="131">
        <f>$D$4-'Fecha de Indicador'!D70</f>
        <v>0</v>
      </c>
      <c r="E70" s="131">
        <f>IF($E$4='Fecha de Indicador'!E70, 0,"x")</f>
        <v>0</v>
      </c>
      <c r="F70" s="131" t="str">
        <f>IF($F$4='Fecha de Indicador'!F70, 0,"x")</f>
        <v>x</v>
      </c>
      <c r="G70" s="131">
        <f>$G$4-'Fecha de Indicador'!G70</f>
        <v>0</v>
      </c>
      <c r="H70" s="131">
        <f>IF($H$4='Fecha de Indicador'!H70, 0,"x")</f>
        <v>0</v>
      </c>
      <c r="I70" s="131">
        <f>IF($I$4='Fecha de Indicador'!I70, 0,"x")</f>
        <v>0</v>
      </c>
      <c r="J70" s="131">
        <f>$J$4-'Fecha de Indicador'!J70</f>
        <v>0</v>
      </c>
      <c r="K70" s="131">
        <f>$K$4-'Fecha de Indicador'!K70</f>
        <v>0</v>
      </c>
      <c r="L70" s="131">
        <f>$L$4-'Fecha de Indicador'!L70</f>
        <v>0</v>
      </c>
      <c r="M70" s="412">
        <f>$M$4-'Fecha de Indicador'!M70</f>
        <v>9</v>
      </c>
      <c r="N70" s="131">
        <f>$N$4-'Fecha de Indicador'!N70</f>
        <v>0</v>
      </c>
      <c r="O70" s="131">
        <f>$O$4-'Fecha de Indicador'!O70</f>
        <v>0</v>
      </c>
      <c r="P70" s="412">
        <f>$P$4-'Fecha de Indicador'!P70</f>
        <v>15</v>
      </c>
      <c r="Q70" s="131">
        <f>$Q$4-'Fecha de Indicador'!Q70</f>
        <v>0</v>
      </c>
      <c r="R70" s="131">
        <f>$R$4-'Fecha de Indicador'!R70</f>
        <v>0</v>
      </c>
      <c r="S70" s="131">
        <f>$S$4-'Fecha de Indicador'!S70</f>
        <v>0</v>
      </c>
      <c r="T70" s="131">
        <f>IF($T$4='Fecha de Indicador'!T70, 0,"x")</f>
        <v>0</v>
      </c>
      <c r="U70" s="131">
        <f>$U$4-'Fecha de Indicador'!U70</f>
        <v>0</v>
      </c>
      <c r="V70" s="412">
        <f>$V$4-'Fecha de Indicador'!V70</f>
        <v>16</v>
      </c>
      <c r="W70" s="131">
        <f>$W$4-'Fecha de Indicador'!W70</f>
        <v>0</v>
      </c>
      <c r="X70" s="131">
        <f>$X$4-'Fecha de Indicador'!X70</f>
        <v>0</v>
      </c>
      <c r="Y70" s="131">
        <f>$Y$4-'Fecha de Indicador'!Y70</f>
        <v>0</v>
      </c>
      <c r="Z70" s="131">
        <f>$Z$4-'Fecha de Indicador'!Z70</f>
        <v>1</v>
      </c>
      <c r="AA70" s="131">
        <f>$AA$4-'Fecha de Indicador'!AA70</f>
        <v>0</v>
      </c>
      <c r="AB70" s="131">
        <f>$AB$4-'Fecha de Indicador'!AB70</f>
        <v>0</v>
      </c>
      <c r="AC70" s="131">
        <f>$AC$4-'Fecha de Indicador'!AC70</f>
        <v>0</v>
      </c>
      <c r="AD70" s="131">
        <f>$AD$4-'Fecha de Indicador'!AD70</f>
        <v>0</v>
      </c>
      <c r="AE70" s="131">
        <f>$AE$4-'Fecha de Indicador'!AE70</f>
        <v>0</v>
      </c>
      <c r="AF70" s="131">
        <f>$AF$4-'Fecha de Indicador'!AF70</f>
        <v>0</v>
      </c>
      <c r="AG70" s="131">
        <f>$AG$4-'Fecha de Indicador'!AG70</f>
        <v>0</v>
      </c>
      <c r="AH70" s="131">
        <f>$AH$4-'Fecha de Indicador'!AH70</f>
        <v>0</v>
      </c>
      <c r="AI70" s="131">
        <f>$AI$4-'Fecha de Indicador'!AI70</f>
        <v>0</v>
      </c>
      <c r="AJ70" s="131">
        <f>$AJ$4-'Fecha de Indicador'!AJ70</f>
        <v>0</v>
      </c>
      <c r="AK70" s="131">
        <f>$AK$4-'Fecha de Indicador'!AK70</f>
        <v>0</v>
      </c>
      <c r="AL70" s="131">
        <f>$AL$4-'Fecha de Indicador'!AL70</f>
        <v>0</v>
      </c>
      <c r="AM70" s="38">
        <f t="shared" si="5"/>
        <v>41</v>
      </c>
      <c r="AN70" s="39">
        <f t="shared" ref="AN70:AN133" si="9">AM70/35</f>
        <v>1.1714285714285715</v>
      </c>
      <c r="AO70" s="38">
        <f t="shared" si="6"/>
        <v>4</v>
      </c>
      <c r="AP70" s="39">
        <f t="shared" si="7"/>
        <v>3.8864728585539892</v>
      </c>
      <c r="AQ70" s="40">
        <f t="shared" si="8"/>
        <v>0</v>
      </c>
    </row>
    <row r="71" spans="1:43" ht="25.5" customHeight="1" x14ac:dyDescent="0.25">
      <c r="A71" s="144" t="s">
        <v>43</v>
      </c>
      <c r="B71" s="139" t="s">
        <v>48</v>
      </c>
      <c r="C71" s="140">
        <v>505</v>
      </c>
      <c r="D71" s="131">
        <f>$D$4-'Fecha de Indicador'!D71</f>
        <v>0</v>
      </c>
      <c r="E71" s="131">
        <f>IF($E$4='Fecha de Indicador'!E71, 0,"x")</f>
        <v>0</v>
      </c>
      <c r="F71" s="131" t="str">
        <f>IF($F$4='Fecha de Indicador'!F71, 0,"x")</f>
        <v>x</v>
      </c>
      <c r="G71" s="131">
        <f>$G$4-'Fecha de Indicador'!G71</f>
        <v>0</v>
      </c>
      <c r="H71" s="131">
        <f>IF($H$4='Fecha de Indicador'!H71, 0,"x")</f>
        <v>0</v>
      </c>
      <c r="I71" s="131">
        <f>IF($I$4='Fecha de Indicador'!I71, 0,"x")</f>
        <v>0</v>
      </c>
      <c r="J71" s="131">
        <f>$J$4-'Fecha de Indicador'!J71</f>
        <v>0</v>
      </c>
      <c r="K71" s="131">
        <f>$K$4-'Fecha de Indicador'!K71</f>
        <v>0</v>
      </c>
      <c r="L71" s="131">
        <f>$L$4-'Fecha de Indicador'!L71</f>
        <v>0</v>
      </c>
      <c r="M71" s="412">
        <f>$M$4-'Fecha de Indicador'!M71</f>
        <v>9</v>
      </c>
      <c r="N71" s="131">
        <f>$N$4-'Fecha de Indicador'!N71</f>
        <v>0</v>
      </c>
      <c r="O71" s="131">
        <f>$O$4-'Fecha de Indicador'!O71</f>
        <v>0</v>
      </c>
      <c r="P71" s="412">
        <f>$P$4-'Fecha de Indicador'!P71</f>
        <v>15</v>
      </c>
      <c r="Q71" s="131">
        <f>$Q$4-'Fecha de Indicador'!Q71</f>
        <v>0</v>
      </c>
      <c r="R71" s="131">
        <f>$R$4-'Fecha de Indicador'!R71</f>
        <v>0</v>
      </c>
      <c r="S71" s="131">
        <f>$S$4-'Fecha de Indicador'!S71</f>
        <v>0</v>
      </c>
      <c r="T71" s="131">
        <f>IF($T$4='Fecha de Indicador'!T71, 0,"x")</f>
        <v>0</v>
      </c>
      <c r="U71" s="131">
        <f>$U$4-'Fecha de Indicador'!U71</f>
        <v>0</v>
      </c>
      <c r="V71" s="412">
        <f>$V$4-'Fecha de Indicador'!V71</f>
        <v>16</v>
      </c>
      <c r="W71" s="131">
        <f>$W$4-'Fecha de Indicador'!W71</f>
        <v>0</v>
      </c>
      <c r="X71" s="131">
        <f>$X$4-'Fecha de Indicador'!X71</f>
        <v>0</v>
      </c>
      <c r="Y71" s="131">
        <f>$Y$4-'Fecha de Indicador'!Y71</f>
        <v>0</v>
      </c>
      <c r="Z71" s="131">
        <f>$Z$4-'Fecha de Indicador'!Z71</f>
        <v>1</v>
      </c>
      <c r="AA71" s="131">
        <f>$AA$4-'Fecha de Indicador'!AA71</f>
        <v>0</v>
      </c>
      <c r="AB71" s="131">
        <f>$AB$4-'Fecha de Indicador'!AB71</f>
        <v>0</v>
      </c>
      <c r="AC71" s="131">
        <f>$AC$4-'Fecha de Indicador'!AC71</f>
        <v>0</v>
      </c>
      <c r="AD71" s="131">
        <f>$AD$4-'Fecha de Indicador'!AD71</f>
        <v>0</v>
      </c>
      <c r="AE71" s="131">
        <f>$AE$4-'Fecha de Indicador'!AE71</f>
        <v>0</v>
      </c>
      <c r="AF71" s="131">
        <f>$AF$4-'Fecha de Indicador'!AF71</f>
        <v>0</v>
      </c>
      <c r="AG71" s="131">
        <f>$AG$4-'Fecha de Indicador'!AG71</f>
        <v>0</v>
      </c>
      <c r="AH71" s="131">
        <f>$AH$4-'Fecha de Indicador'!AH71</f>
        <v>0</v>
      </c>
      <c r="AI71" s="131">
        <f>$AI$4-'Fecha de Indicador'!AI71</f>
        <v>0</v>
      </c>
      <c r="AJ71" s="131">
        <f>$AJ$4-'Fecha de Indicador'!AJ71</f>
        <v>0</v>
      </c>
      <c r="AK71" s="131">
        <f>$AK$4-'Fecha de Indicador'!AK71</f>
        <v>0</v>
      </c>
      <c r="AL71" s="131">
        <f>$AL$4-'Fecha de Indicador'!AL71</f>
        <v>0</v>
      </c>
      <c r="AM71" s="38">
        <f t="shared" si="5"/>
        <v>41</v>
      </c>
      <c r="AN71" s="39">
        <f t="shared" si="9"/>
        <v>1.1714285714285715</v>
      </c>
      <c r="AO71" s="38">
        <f t="shared" si="6"/>
        <v>4</v>
      </c>
      <c r="AP71" s="39">
        <f t="shared" si="7"/>
        <v>3.8864728585539892</v>
      </c>
      <c r="AQ71" s="40">
        <f t="shared" si="8"/>
        <v>0</v>
      </c>
    </row>
    <row r="72" spans="1:43" ht="25.5" customHeight="1" x14ac:dyDescent="0.25">
      <c r="A72" s="144" t="s">
        <v>43</v>
      </c>
      <c r="B72" s="139" t="s">
        <v>49</v>
      </c>
      <c r="C72" s="140">
        <v>506</v>
      </c>
      <c r="D72" s="131">
        <f>$D$4-'Fecha de Indicador'!D72</f>
        <v>0</v>
      </c>
      <c r="E72" s="131">
        <f>IF($E$4='Fecha de Indicador'!E72, 0,"x")</f>
        <v>0</v>
      </c>
      <c r="F72" s="131" t="str">
        <f>IF($F$4='Fecha de Indicador'!F72, 0,"x")</f>
        <v>x</v>
      </c>
      <c r="G72" s="131">
        <f>$G$4-'Fecha de Indicador'!G72</f>
        <v>0</v>
      </c>
      <c r="H72" s="131">
        <f>IF($H$4='Fecha de Indicador'!H72, 0,"x")</f>
        <v>0</v>
      </c>
      <c r="I72" s="131">
        <f>IF($I$4='Fecha de Indicador'!I72, 0,"x")</f>
        <v>0</v>
      </c>
      <c r="J72" s="131">
        <f>$J$4-'Fecha de Indicador'!J72</f>
        <v>0</v>
      </c>
      <c r="K72" s="131">
        <f>$K$4-'Fecha de Indicador'!K72</f>
        <v>0</v>
      </c>
      <c r="L72" s="131">
        <f>$L$4-'Fecha de Indicador'!L72</f>
        <v>0</v>
      </c>
      <c r="M72" s="412">
        <f>$M$4-'Fecha de Indicador'!M72</f>
        <v>9</v>
      </c>
      <c r="N72" s="131">
        <f>$N$4-'Fecha de Indicador'!N72</f>
        <v>0</v>
      </c>
      <c r="O72" s="131">
        <f>$O$4-'Fecha de Indicador'!O72</f>
        <v>0</v>
      </c>
      <c r="P72" s="412">
        <f>$P$4-'Fecha de Indicador'!P72</f>
        <v>15</v>
      </c>
      <c r="Q72" s="131">
        <f>$Q$4-'Fecha de Indicador'!Q72</f>
        <v>0</v>
      </c>
      <c r="R72" s="131">
        <f>$R$4-'Fecha de Indicador'!R72</f>
        <v>0</v>
      </c>
      <c r="S72" s="131">
        <f>$S$4-'Fecha de Indicador'!S72</f>
        <v>0</v>
      </c>
      <c r="T72" s="131">
        <f>IF($T$4='Fecha de Indicador'!T72, 0,"x")</f>
        <v>0</v>
      </c>
      <c r="U72" s="131">
        <f>$U$4-'Fecha de Indicador'!U72</f>
        <v>0</v>
      </c>
      <c r="V72" s="412">
        <f>$V$4-'Fecha de Indicador'!V72</f>
        <v>16</v>
      </c>
      <c r="W72" s="131">
        <f>$W$4-'Fecha de Indicador'!W72</f>
        <v>0</v>
      </c>
      <c r="X72" s="131">
        <f>$X$4-'Fecha de Indicador'!X72</f>
        <v>0</v>
      </c>
      <c r="Y72" s="131">
        <f>$Y$4-'Fecha de Indicador'!Y72</f>
        <v>0</v>
      </c>
      <c r="Z72" s="131">
        <f>$Z$4-'Fecha de Indicador'!Z72</f>
        <v>1</v>
      </c>
      <c r="AA72" s="131">
        <f>$AA$4-'Fecha de Indicador'!AA72</f>
        <v>0</v>
      </c>
      <c r="AB72" s="131">
        <f>$AB$4-'Fecha de Indicador'!AB72</f>
        <v>0</v>
      </c>
      <c r="AC72" s="131">
        <f>$AC$4-'Fecha de Indicador'!AC72</f>
        <v>0</v>
      </c>
      <c r="AD72" s="131">
        <f>$AD$4-'Fecha de Indicador'!AD72</f>
        <v>0</v>
      </c>
      <c r="AE72" s="131">
        <f>$AE$4-'Fecha de Indicador'!AE72</f>
        <v>0</v>
      </c>
      <c r="AF72" s="131">
        <f>$AF$4-'Fecha de Indicador'!AF72</f>
        <v>0</v>
      </c>
      <c r="AG72" s="131">
        <f>$AG$4-'Fecha de Indicador'!AG72</f>
        <v>0</v>
      </c>
      <c r="AH72" s="131">
        <f>$AH$4-'Fecha de Indicador'!AH72</f>
        <v>0</v>
      </c>
      <c r="AI72" s="131">
        <f>$AI$4-'Fecha de Indicador'!AI72</f>
        <v>0</v>
      </c>
      <c r="AJ72" s="131">
        <f>$AJ$4-'Fecha de Indicador'!AJ72</f>
        <v>0</v>
      </c>
      <c r="AK72" s="131">
        <f>$AK$4-'Fecha de Indicador'!AK72</f>
        <v>0</v>
      </c>
      <c r="AL72" s="131">
        <f>$AL$4-'Fecha de Indicador'!AL72</f>
        <v>0</v>
      </c>
      <c r="AM72" s="38">
        <f t="shared" si="5"/>
        <v>41</v>
      </c>
      <c r="AN72" s="39">
        <f t="shared" si="9"/>
        <v>1.1714285714285715</v>
      </c>
      <c r="AO72" s="38">
        <f t="shared" si="6"/>
        <v>4</v>
      </c>
      <c r="AP72" s="39">
        <f t="shared" si="7"/>
        <v>3.8864728585539892</v>
      </c>
      <c r="AQ72" s="40">
        <f t="shared" si="8"/>
        <v>0</v>
      </c>
    </row>
    <row r="73" spans="1:43" ht="25.5" customHeight="1" x14ac:dyDescent="0.25">
      <c r="A73" s="144" t="s">
        <v>43</v>
      </c>
      <c r="B73" s="139" t="s">
        <v>50</v>
      </c>
      <c r="C73" s="140">
        <v>507</v>
      </c>
      <c r="D73" s="131">
        <f>$D$4-'Fecha de Indicador'!D73</f>
        <v>0</v>
      </c>
      <c r="E73" s="131">
        <f>IF($E$4='Fecha de Indicador'!E73, 0,"x")</f>
        <v>0</v>
      </c>
      <c r="F73" s="131" t="str">
        <f>IF($F$4='Fecha de Indicador'!F73, 0,"x")</f>
        <v>x</v>
      </c>
      <c r="G73" s="131">
        <f>$G$4-'Fecha de Indicador'!G73</f>
        <v>0</v>
      </c>
      <c r="H73" s="131">
        <f>IF($H$4='Fecha de Indicador'!H73, 0,"x")</f>
        <v>0</v>
      </c>
      <c r="I73" s="131">
        <f>IF($I$4='Fecha de Indicador'!I73, 0,"x")</f>
        <v>0</v>
      </c>
      <c r="J73" s="131">
        <f>$J$4-'Fecha de Indicador'!J73</f>
        <v>0</v>
      </c>
      <c r="K73" s="131">
        <f>$K$4-'Fecha de Indicador'!K73</f>
        <v>0</v>
      </c>
      <c r="L73" s="131">
        <f>$L$4-'Fecha de Indicador'!L73</f>
        <v>0</v>
      </c>
      <c r="M73" s="412">
        <f>$M$4-'Fecha de Indicador'!M73</f>
        <v>9</v>
      </c>
      <c r="N73" s="131">
        <f>$N$4-'Fecha de Indicador'!N73</f>
        <v>0</v>
      </c>
      <c r="O73" s="131">
        <f>$O$4-'Fecha de Indicador'!O73</f>
        <v>0</v>
      </c>
      <c r="P73" s="412">
        <f>$P$4-'Fecha de Indicador'!P73</f>
        <v>15</v>
      </c>
      <c r="Q73" s="131">
        <f>$Q$4-'Fecha de Indicador'!Q73</f>
        <v>0</v>
      </c>
      <c r="R73" s="131">
        <f>$R$4-'Fecha de Indicador'!R73</f>
        <v>0</v>
      </c>
      <c r="S73" s="131">
        <f>$S$4-'Fecha de Indicador'!S73</f>
        <v>0</v>
      </c>
      <c r="T73" s="131">
        <f>IF($T$4='Fecha de Indicador'!T73, 0,"x")</f>
        <v>0</v>
      </c>
      <c r="U73" s="131">
        <f>$U$4-'Fecha de Indicador'!U73</f>
        <v>0</v>
      </c>
      <c r="V73" s="412">
        <f>$V$4-'Fecha de Indicador'!V73</f>
        <v>16</v>
      </c>
      <c r="W73" s="131">
        <f>$W$4-'Fecha de Indicador'!W73</f>
        <v>0</v>
      </c>
      <c r="X73" s="131">
        <f>$X$4-'Fecha de Indicador'!X73</f>
        <v>0</v>
      </c>
      <c r="Y73" s="131">
        <f>$Y$4-'Fecha de Indicador'!Y73</f>
        <v>0</v>
      </c>
      <c r="Z73" s="131">
        <f>$Z$4-'Fecha de Indicador'!Z73</f>
        <v>1</v>
      </c>
      <c r="AA73" s="131">
        <f>$AA$4-'Fecha de Indicador'!AA73</f>
        <v>0</v>
      </c>
      <c r="AB73" s="131">
        <f>$AB$4-'Fecha de Indicador'!AB73</f>
        <v>0</v>
      </c>
      <c r="AC73" s="131">
        <f>$AC$4-'Fecha de Indicador'!AC73</f>
        <v>0</v>
      </c>
      <c r="AD73" s="131">
        <f>$AD$4-'Fecha de Indicador'!AD73</f>
        <v>0</v>
      </c>
      <c r="AE73" s="131">
        <f>$AE$4-'Fecha de Indicador'!AE73</f>
        <v>0</v>
      </c>
      <c r="AF73" s="131">
        <f>$AF$4-'Fecha de Indicador'!AF73</f>
        <v>0</v>
      </c>
      <c r="AG73" s="131">
        <f>$AG$4-'Fecha de Indicador'!AG73</f>
        <v>0</v>
      </c>
      <c r="AH73" s="131">
        <f>$AH$4-'Fecha de Indicador'!AH73</f>
        <v>0</v>
      </c>
      <c r="AI73" s="131">
        <f>$AI$4-'Fecha de Indicador'!AI73</f>
        <v>0</v>
      </c>
      <c r="AJ73" s="131">
        <f>$AJ$4-'Fecha de Indicador'!AJ73</f>
        <v>0</v>
      </c>
      <c r="AK73" s="131">
        <f>$AK$4-'Fecha de Indicador'!AK73</f>
        <v>0</v>
      </c>
      <c r="AL73" s="131">
        <f>$AL$4-'Fecha de Indicador'!AL73</f>
        <v>0</v>
      </c>
      <c r="AM73" s="38">
        <f t="shared" si="5"/>
        <v>41</v>
      </c>
      <c r="AN73" s="39">
        <f t="shared" si="9"/>
        <v>1.1714285714285715</v>
      </c>
      <c r="AO73" s="38">
        <f t="shared" si="6"/>
        <v>4</v>
      </c>
      <c r="AP73" s="39">
        <f t="shared" si="7"/>
        <v>3.8864728585539892</v>
      </c>
      <c r="AQ73" s="40">
        <f t="shared" si="8"/>
        <v>0</v>
      </c>
    </row>
    <row r="74" spans="1:43" ht="25.5" customHeight="1" x14ac:dyDescent="0.25">
      <c r="A74" s="144" t="s">
        <v>43</v>
      </c>
      <c r="B74" s="139" t="s">
        <v>51</v>
      </c>
      <c r="C74" s="140">
        <v>508</v>
      </c>
      <c r="D74" s="131">
        <f>$D$4-'Fecha de Indicador'!D74</f>
        <v>0</v>
      </c>
      <c r="E74" s="131">
        <f>IF($E$4='Fecha de Indicador'!E74, 0,"x")</f>
        <v>0</v>
      </c>
      <c r="F74" s="131" t="str">
        <f>IF($F$4='Fecha de Indicador'!F74, 0,"x")</f>
        <v>x</v>
      </c>
      <c r="G74" s="131">
        <f>$G$4-'Fecha de Indicador'!G74</f>
        <v>0</v>
      </c>
      <c r="H74" s="131">
        <f>IF($H$4='Fecha de Indicador'!H74, 0,"x")</f>
        <v>0</v>
      </c>
      <c r="I74" s="131">
        <f>IF($I$4='Fecha de Indicador'!I74, 0,"x")</f>
        <v>0</v>
      </c>
      <c r="J74" s="131">
        <f>$J$4-'Fecha de Indicador'!J74</f>
        <v>0</v>
      </c>
      <c r="K74" s="131">
        <f>$K$4-'Fecha de Indicador'!K74</f>
        <v>0</v>
      </c>
      <c r="L74" s="131">
        <f>$L$4-'Fecha de Indicador'!L74</f>
        <v>0</v>
      </c>
      <c r="M74" s="412">
        <f>$M$4-'Fecha de Indicador'!M74</f>
        <v>9</v>
      </c>
      <c r="N74" s="131">
        <f>$N$4-'Fecha de Indicador'!N74</f>
        <v>0</v>
      </c>
      <c r="O74" s="131">
        <f>$O$4-'Fecha de Indicador'!O74</f>
        <v>0</v>
      </c>
      <c r="P74" s="412">
        <f>$P$4-'Fecha de Indicador'!P74</f>
        <v>15</v>
      </c>
      <c r="Q74" s="131">
        <f>$Q$4-'Fecha de Indicador'!Q74</f>
        <v>0</v>
      </c>
      <c r="R74" s="131">
        <f>$R$4-'Fecha de Indicador'!R74</f>
        <v>0</v>
      </c>
      <c r="S74" s="131">
        <f>$S$4-'Fecha de Indicador'!S74</f>
        <v>0</v>
      </c>
      <c r="T74" s="131">
        <f>IF($T$4='Fecha de Indicador'!T74, 0,"x")</f>
        <v>0</v>
      </c>
      <c r="U74" s="131">
        <f>$U$4-'Fecha de Indicador'!U74</f>
        <v>0</v>
      </c>
      <c r="V74" s="412">
        <f>$V$4-'Fecha de Indicador'!V74</f>
        <v>16</v>
      </c>
      <c r="W74" s="131">
        <f>$W$4-'Fecha de Indicador'!W74</f>
        <v>0</v>
      </c>
      <c r="X74" s="131">
        <f>$X$4-'Fecha de Indicador'!X74</f>
        <v>0</v>
      </c>
      <c r="Y74" s="131">
        <f>$Y$4-'Fecha de Indicador'!Y74</f>
        <v>0</v>
      </c>
      <c r="Z74" s="131">
        <f>$Z$4-'Fecha de Indicador'!Z74</f>
        <v>1</v>
      </c>
      <c r="AA74" s="131">
        <f>$AA$4-'Fecha de Indicador'!AA74</f>
        <v>0</v>
      </c>
      <c r="AB74" s="131">
        <f>$AB$4-'Fecha de Indicador'!AB74</f>
        <v>0</v>
      </c>
      <c r="AC74" s="131">
        <f>$AC$4-'Fecha de Indicador'!AC74</f>
        <v>0</v>
      </c>
      <c r="AD74" s="131">
        <f>$AD$4-'Fecha de Indicador'!AD74</f>
        <v>0</v>
      </c>
      <c r="AE74" s="131">
        <f>$AE$4-'Fecha de Indicador'!AE74</f>
        <v>0</v>
      </c>
      <c r="AF74" s="131">
        <f>$AF$4-'Fecha de Indicador'!AF74</f>
        <v>0</v>
      </c>
      <c r="AG74" s="131">
        <f>$AG$4-'Fecha de Indicador'!AG74</f>
        <v>0</v>
      </c>
      <c r="AH74" s="131">
        <f>$AH$4-'Fecha de Indicador'!AH74</f>
        <v>0</v>
      </c>
      <c r="AI74" s="131">
        <f>$AI$4-'Fecha de Indicador'!AI74</f>
        <v>0</v>
      </c>
      <c r="AJ74" s="131">
        <f>$AJ$4-'Fecha de Indicador'!AJ74</f>
        <v>0</v>
      </c>
      <c r="AK74" s="131">
        <f>$AK$4-'Fecha de Indicador'!AK74</f>
        <v>0</v>
      </c>
      <c r="AL74" s="131">
        <f>$AL$4-'Fecha de Indicador'!AL74</f>
        <v>0</v>
      </c>
      <c r="AM74" s="38">
        <f t="shared" si="5"/>
        <v>41</v>
      </c>
      <c r="AN74" s="39">
        <f t="shared" si="9"/>
        <v>1.1714285714285715</v>
      </c>
      <c r="AO74" s="38">
        <f t="shared" si="6"/>
        <v>4</v>
      </c>
      <c r="AP74" s="39">
        <f t="shared" si="7"/>
        <v>3.8864728585539892</v>
      </c>
      <c r="AQ74" s="40">
        <f t="shared" si="8"/>
        <v>0</v>
      </c>
    </row>
    <row r="75" spans="1:43" ht="25.5" customHeight="1" x14ac:dyDescent="0.25">
      <c r="A75" s="144" t="s">
        <v>43</v>
      </c>
      <c r="B75" s="139" t="s">
        <v>52</v>
      </c>
      <c r="C75" s="140">
        <v>509</v>
      </c>
      <c r="D75" s="131">
        <f>$D$4-'Fecha de Indicador'!D75</f>
        <v>0</v>
      </c>
      <c r="E75" s="131">
        <f>IF($E$4='Fecha de Indicador'!E75, 0,"x")</f>
        <v>0</v>
      </c>
      <c r="F75" s="131" t="str">
        <f>IF($F$4='Fecha de Indicador'!F75, 0,"x")</f>
        <v>x</v>
      </c>
      <c r="G75" s="131">
        <f>$G$4-'Fecha de Indicador'!G75</f>
        <v>0</v>
      </c>
      <c r="H75" s="131">
        <f>IF($H$4='Fecha de Indicador'!H75, 0,"x")</f>
        <v>0</v>
      </c>
      <c r="I75" s="131">
        <f>IF($I$4='Fecha de Indicador'!I75, 0,"x")</f>
        <v>0</v>
      </c>
      <c r="J75" s="131">
        <f>$J$4-'Fecha de Indicador'!J75</f>
        <v>0</v>
      </c>
      <c r="K75" s="131">
        <f>$K$4-'Fecha de Indicador'!K75</f>
        <v>0</v>
      </c>
      <c r="L75" s="131">
        <f>$L$4-'Fecha de Indicador'!L75</f>
        <v>0</v>
      </c>
      <c r="M75" s="412">
        <f>$M$4-'Fecha de Indicador'!M75</f>
        <v>9</v>
      </c>
      <c r="N75" s="131">
        <f>$N$4-'Fecha de Indicador'!N75</f>
        <v>0</v>
      </c>
      <c r="O75" s="131">
        <f>$O$4-'Fecha de Indicador'!O75</f>
        <v>0</v>
      </c>
      <c r="P75" s="412">
        <f>$P$4-'Fecha de Indicador'!P75</f>
        <v>15</v>
      </c>
      <c r="Q75" s="131">
        <f>$Q$4-'Fecha de Indicador'!Q75</f>
        <v>0</v>
      </c>
      <c r="R75" s="131">
        <f>$R$4-'Fecha de Indicador'!R75</f>
        <v>0</v>
      </c>
      <c r="S75" s="131">
        <f>$S$4-'Fecha de Indicador'!S75</f>
        <v>0</v>
      </c>
      <c r="T75" s="131">
        <f>IF($T$4='Fecha de Indicador'!T75, 0,"x")</f>
        <v>0</v>
      </c>
      <c r="U75" s="131">
        <f>$U$4-'Fecha de Indicador'!U75</f>
        <v>0</v>
      </c>
      <c r="V75" s="412">
        <f>$V$4-'Fecha de Indicador'!V75</f>
        <v>16</v>
      </c>
      <c r="W75" s="131">
        <f>$W$4-'Fecha de Indicador'!W75</f>
        <v>0</v>
      </c>
      <c r="X75" s="131">
        <f>$X$4-'Fecha de Indicador'!X75</f>
        <v>0</v>
      </c>
      <c r="Y75" s="131">
        <f>$Y$4-'Fecha de Indicador'!Y75</f>
        <v>0</v>
      </c>
      <c r="Z75" s="131">
        <f>$Z$4-'Fecha de Indicador'!Z75</f>
        <v>1</v>
      </c>
      <c r="AA75" s="131">
        <f>$AA$4-'Fecha de Indicador'!AA75</f>
        <v>0</v>
      </c>
      <c r="AB75" s="131">
        <f>$AB$4-'Fecha de Indicador'!AB75</f>
        <v>0</v>
      </c>
      <c r="AC75" s="131">
        <f>$AC$4-'Fecha de Indicador'!AC75</f>
        <v>0</v>
      </c>
      <c r="AD75" s="131">
        <f>$AD$4-'Fecha de Indicador'!AD75</f>
        <v>0</v>
      </c>
      <c r="AE75" s="131">
        <f>$AE$4-'Fecha de Indicador'!AE75</f>
        <v>0</v>
      </c>
      <c r="AF75" s="131">
        <f>$AF$4-'Fecha de Indicador'!AF75</f>
        <v>0</v>
      </c>
      <c r="AG75" s="131">
        <f>$AG$4-'Fecha de Indicador'!AG75</f>
        <v>0</v>
      </c>
      <c r="AH75" s="131">
        <f>$AH$4-'Fecha de Indicador'!AH75</f>
        <v>0</v>
      </c>
      <c r="AI75" s="131">
        <f>$AI$4-'Fecha de Indicador'!AI75</f>
        <v>0</v>
      </c>
      <c r="AJ75" s="131">
        <f>$AJ$4-'Fecha de Indicador'!AJ75</f>
        <v>0</v>
      </c>
      <c r="AK75" s="131">
        <f>$AK$4-'Fecha de Indicador'!AK75</f>
        <v>0</v>
      </c>
      <c r="AL75" s="131">
        <f>$AL$4-'Fecha de Indicador'!AL75</f>
        <v>0</v>
      </c>
      <c r="AM75" s="38">
        <f t="shared" si="5"/>
        <v>41</v>
      </c>
      <c r="AN75" s="39">
        <f t="shared" si="9"/>
        <v>1.1714285714285715</v>
      </c>
      <c r="AO75" s="38">
        <f t="shared" si="6"/>
        <v>4</v>
      </c>
      <c r="AP75" s="39">
        <f t="shared" si="7"/>
        <v>3.8864728585539892</v>
      </c>
      <c r="AQ75" s="40">
        <f t="shared" si="8"/>
        <v>0</v>
      </c>
    </row>
    <row r="76" spans="1:43" ht="25.5" customHeight="1" x14ac:dyDescent="0.25">
      <c r="A76" s="144" t="s">
        <v>43</v>
      </c>
      <c r="B76" s="139" t="s">
        <v>53</v>
      </c>
      <c r="C76" s="140">
        <v>510</v>
      </c>
      <c r="D76" s="131">
        <f>$D$4-'Fecha de Indicador'!D76</f>
        <v>0</v>
      </c>
      <c r="E76" s="131">
        <f>IF($E$4='Fecha de Indicador'!E76, 0,"x")</f>
        <v>0</v>
      </c>
      <c r="F76" s="131" t="str">
        <f>IF($F$4='Fecha de Indicador'!F76, 0,"x")</f>
        <v>x</v>
      </c>
      <c r="G76" s="131">
        <f>$G$4-'Fecha de Indicador'!G76</f>
        <v>0</v>
      </c>
      <c r="H76" s="131">
        <f>IF($H$4='Fecha de Indicador'!H76, 0,"x")</f>
        <v>0</v>
      </c>
      <c r="I76" s="131">
        <f>IF($I$4='Fecha de Indicador'!I76, 0,"x")</f>
        <v>0</v>
      </c>
      <c r="J76" s="131">
        <f>$J$4-'Fecha de Indicador'!J76</f>
        <v>0</v>
      </c>
      <c r="K76" s="131">
        <f>$K$4-'Fecha de Indicador'!K76</f>
        <v>0</v>
      </c>
      <c r="L76" s="131">
        <f>$L$4-'Fecha de Indicador'!L76</f>
        <v>0</v>
      </c>
      <c r="M76" s="412">
        <f>$M$4-'Fecha de Indicador'!M76</f>
        <v>9</v>
      </c>
      <c r="N76" s="131">
        <f>$N$4-'Fecha de Indicador'!N76</f>
        <v>0</v>
      </c>
      <c r="O76" s="131">
        <f>$O$4-'Fecha de Indicador'!O76</f>
        <v>0</v>
      </c>
      <c r="P76" s="412">
        <f>$P$4-'Fecha de Indicador'!P76</f>
        <v>15</v>
      </c>
      <c r="Q76" s="131">
        <f>$Q$4-'Fecha de Indicador'!Q76</f>
        <v>0</v>
      </c>
      <c r="R76" s="131">
        <f>$R$4-'Fecha de Indicador'!R76</f>
        <v>0</v>
      </c>
      <c r="S76" s="131">
        <f>$S$4-'Fecha de Indicador'!S76</f>
        <v>0</v>
      </c>
      <c r="T76" s="131">
        <f>IF($T$4='Fecha de Indicador'!T76, 0,"x")</f>
        <v>0</v>
      </c>
      <c r="U76" s="131">
        <f>$U$4-'Fecha de Indicador'!U76</f>
        <v>0</v>
      </c>
      <c r="V76" s="412">
        <f>$V$4-'Fecha de Indicador'!V76</f>
        <v>16</v>
      </c>
      <c r="W76" s="131">
        <f>$W$4-'Fecha de Indicador'!W76</f>
        <v>0</v>
      </c>
      <c r="X76" s="131">
        <f>$X$4-'Fecha de Indicador'!X76</f>
        <v>0</v>
      </c>
      <c r="Y76" s="131">
        <f>$Y$4-'Fecha de Indicador'!Y76</f>
        <v>0</v>
      </c>
      <c r="Z76" s="131">
        <f>$Z$4-'Fecha de Indicador'!Z76</f>
        <v>1</v>
      </c>
      <c r="AA76" s="131">
        <f>$AA$4-'Fecha de Indicador'!AA76</f>
        <v>0</v>
      </c>
      <c r="AB76" s="131">
        <f>$AB$4-'Fecha de Indicador'!AB76</f>
        <v>0</v>
      </c>
      <c r="AC76" s="131">
        <f>$AC$4-'Fecha de Indicador'!AC76</f>
        <v>0</v>
      </c>
      <c r="AD76" s="131">
        <f>$AD$4-'Fecha de Indicador'!AD76</f>
        <v>0</v>
      </c>
      <c r="AE76" s="131">
        <f>$AE$4-'Fecha de Indicador'!AE76</f>
        <v>0</v>
      </c>
      <c r="AF76" s="131">
        <f>$AF$4-'Fecha de Indicador'!AF76</f>
        <v>0</v>
      </c>
      <c r="AG76" s="131">
        <f>$AG$4-'Fecha de Indicador'!AG76</f>
        <v>0</v>
      </c>
      <c r="AH76" s="131">
        <f>$AH$4-'Fecha de Indicador'!AH76</f>
        <v>0</v>
      </c>
      <c r="AI76" s="131">
        <f>$AI$4-'Fecha de Indicador'!AI76</f>
        <v>0</v>
      </c>
      <c r="AJ76" s="131">
        <f>$AJ$4-'Fecha de Indicador'!AJ76</f>
        <v>0</v>
      </c>
      <c r="AK76" s="131">
        <f>$AK$4-'Fecha de Indicador'!AK76</f>
        <v>0</v>
      </c>
      <c r="AL76" s="131">
        <f>$AL$4-'Fecha de Indicador'!AL76</f>
        <v>0</v>
      </c>
      <c r="AM76" s="38">
        <f t="shared" si="5"/>
        <v>41</v>
      </c>
      <c r="AN76" s="39">
        <f t="shared" si="9"/>
        <v>1.1714285714285715</v>
      </c>
      <c r="AO76" s="38">
        <f t="shared" si="6"/>
        <v>4</v>
      </c>
      <c r="AP76" s="39">
        <f t="shared" si="7"/>
        <v>3.8864728585539892</v>
      </c>
      <c r="AQ76" s="40">
        <f t="shared" si="8"/>
        <v>0</v>
      </c>
    </row>
    <row r="77" spans="1:43" ht="25.5" customHeight="1" x14ac:dyDescent="0.25">
      <c r="A77" s="144" t="s">
        <v>43</v>
      </c>
      <c r="B77" s="139" t="s">
        <v>54</v>
      </c>
      <c r="C77" s="140">
        <v>511</v>
      </c>
      <c r="D77" s="131">
        <f>$D$4-'Fecha de Indicador'!D77</f>
        <v>0</v>
      </c>
      <c r="E77" s="131">
        <f>IF($E$4='Fecha de Indicador'!E77, 0,"x")</f>
        <v>0</v>
      </c>
      <c r="F77" s="131" t="str">
        <f>IF($F$4='Fecha de Indicador'!F77, 0,"x")</f>
        <v>x</v>
      </c>
      <c r="G77" s="131">
        <f>$G$4-'Fecha de Indicador'!G77</f>
        <v>0</v>
      </c>
      <c r="H77" s="131">
        <f>IF($H$4='Fecha de Indicador'!H77, 0,"x")</f>
        <v>0</v>
      </c>
      <c r="I77" s="131">
        <f>IF($I$4='Fecha de Indicador'!I77, 0,"x")</f>
        <v>0</v>
      </c>
      <c r="J77" s="131">
        <f>$J$4-'Fecha de Indicador'!J77</f>
        <v>0</v>
      </c>
      <c r="K77" s="131">
        <f>$K$4-'Fecha de Indicador'!K77</f>
        <v>0</v>
      </c>
      <c r="L77" s="131">
        <f>$L$4-'Fecha de Indicador'!L77</f>
        <v>0</v>
      </c>
      <c r="M77" s="412">
        <f>$M$4-'Fecha de Indicador'!M77</f>
        <v>9</v>
      </c>
      <c r="N77" s="131">
        <f>$N$4-'Fecha de Indicador'!N77</f>
        <v>0</v>
      </c>
      <c r="O77" s="131">
        <f>$O$4-'Fecha de Indicador'!O77</f>
        <v>0</v>
      </c>
      <c r="P77" s="412">
        <f>$P$4-'Fecha de Indicador'!P77</f>
        <v>15</v>
      </c>
      <c r="Q77" s="131">
        <f>$Q$4-'Fecha de Indicador'!Q77</f>
        <v>0</v>
      </c>
      <c r="R77" s="131">
        <f>$R$4-'Fecha de Indicador'!R77</f>
        <v>0</v>
      </c>
      <c r="S77" s="131">
        <f>$S$4-'Fecha de Indicador'!S77</f>
        <v>0</v>
      </c>
      <c r="T77" s="131">
        <f>IF($T$4='Fecha de Indicador'!T77, 0,"x")</f>
        <v>0</v>
      </c>
      <c r="U77" s="131">
        <f>$U$4-'Fecha de Indicador'!U77</f>
        <v>0</v>
      </c>
      <c r="V77" s="412">
        <f>$V$4-'Fecha de Indicador'!V77</f>
        <v>16</v>
      </c>
      <c r="W77" s="131">
        <f>$W$4-'Fecha de Indicador'!W77</f>
        <v>0</v>
      </c>
      <c r="X77" s="131">
        <f>$X$4-'Fecha de Indicador'!X77</f>
        <v>0</v>
      </c>
      <c r="Y77" s="131">
        <f>$Y$4-'Fecha de Indicador'!Y77</f>
        <v>0</v>
      </c>
      <c r="Z77" s="131">
        <f>$Z$4-'Fecha de Indicador'!Z77</f>
        <v>1</v>
      </c>
      <c r="AA77" s="131">
        <f>$AA$4-'Fecha de Indicador'!AA77</f>
        <v>0</v>
      </c>
      <c r="AB77" s="131">
        <f>$AB$4-'Fecha de Indicador'!AB77</f>
        <v>0</v>
      </c>
      <c r="AC77" s="131">
        <f>$AC$4-'Fecha de Indicador'!AC77</f>
        <v>0</v>
      </c>
      <c r="AD77" s="131">
        <f>$AD$4-'Fecha de Indicador'!AD77</f>
        <v>0</v>
      </c>
      <c r="AE77" s="131">
        <f>$AE$4-'Fecha de Indicador'!AE77</f>
        <v>0</v>
      </c>
      <c r="AF77" s="131">
        <f>$AF$4-'Fecha de Indicador'!AF77</f>
        <v>0</v>
      </c>
      <c r="AG77" s="131">
        <f>$AG$4-'Fecha de Indicador'!AG77</f>
        <v>0</v>
      </c>
      <c r="AH77" s="131">
        <f>$AH$4-'Fecha de Indicador'!AH77</f>
        <v>0</v>
      </c>
      <c r="AI77" s="131">
        <f>$AI$4-'Fecha de Indicador'!AI77</f>
        <v>0</v>
      </c>
      <c r="AJ77" s="131">
        <f>$AJ$4-'Fecha de Indicador'!AJ77</f>
        <v>0</v>
      </c>
      <c r="AK77" s="131">
        <f>$AK$4-'Fecha de Indicador'!AK77</f>
        <v>0</v>
      </c>
      <c r="AL77" s="131">
        <f>$AL$4-'Fecha de Indicador'!AL77</f>
        <v>0</v>
      </c>
      <c r="AM77" s="38">
        <f t="shared" si="5"/>
        <v>41</v>
      </c>
      <c r="AN77" s="39">
        <f t="shared" si="9"/>
        <v>1.1714285714285715</v>
      </c>
      <c r="AO77" s="38">
        <f t="shared" si="6"/>
        <v>4</v>
      </c>
      <c r="AP77" s="39">
        <f t="shared" si="7"/>
        <v>3.8864728585539892</v>
      </c>
      <c r="AQ77" s="40">
        <f t="shared" si="8"/>
        <v>0</v>
      </c>
    </row>
    <row r="78" spans="1:43" ht="25.5" customHeight="1" x14ac:dyDescent="0.25">
      <c r="A78" s="144" t="s">
        <v>43</v>
      </c>
      <c r="B78" s="139" t="s">
        <v>55</v>
      </c>
      <c r="C78" s="140">
        <v>512</v>
      </c>
      <c r="D78" s="131">
        <f>$D$4-'Fecha de Indicador'!D78</f>
        <v>0</v>
      </c>
      <c r="E78" s="131">
        <f>IF($E$4='Fecha de Indicador'!E78, 0,"x")</f>
        <v>0</v>
      </c>
      <c r="F78" s="131" t="str">
        <f>IF($F$4='Fecha de Indicador'!F78, 0,"x")</f>
        <v>x</v>
      </c>
      <c r="G78" s="131">
        <f>$G$4-'Fecha de Indicador'!G78</f>
        <v>0</v>
      </c>
      <c r="H78" s="131">
        <f>IF($H$4='Fecha de Indicador'!H78, 0,"x")</f>
        <v>0</v>
      </c>
      <c r="I78" s="131">
        <f>IF($I$4='Fecha de Indicador'!I78, 0,"x")</f>
        <v>0</v>
      </c>
      <c r="J78" s="131">
        <f>$J$4-'Fecha de Indicador'!J78</f>
        <v>0</v>
      </c>
      <c r="K78" s="131">
        <f>$K$4-'Fecha de Indicador'!K78</f>
        <v>0</v>
      </c>
      <c r="L78" s="131">
        <f>$L$4-'Fecha de Indicador'!L78</f>
        <v>0</v>
      </c>
      <c r="M78" s="412">
        <f>$M$4-'Fecha de Indicador'!M78</f>
        <v>9</v>
      </c>
      <c r="N78" s="131">
        <f>$N$4-'Fecha de Indicador'!N78</f>
        <v>0</v>
      </c>
      <c r="O78" s="131">
        <f>$O$4-'Fecha de Indicador'!O78</f>
        <v>0</v>
      </c>
      <c r="P78" s="412">
        <f>$P$4-'Fecha de Indicador'!P78</f>
        <v>15</v>
      </c>
      <c r="Q78" s="131">
        <f>$Q$4-'Fecha de Indicador'!Q78</f>
        <v>0</v>
      </c>
      <c r="R78" s="131">
        <f>$R$4-'Fecha de Indicador'!R78</f>
        <v>0</v>
      </c>
      <c r="S78" s="131">
        <f>$S$4-'Fecha de Indicador'!S78</f>
        <v>0</v>
      </c>
      <c r="T78" s="131">
        <f>IF($T$4='Fecha de Indicador'!T78, 0,"x")</f>
        <v>0</v>
      </c>
      <c r="U78" s="131">
        <f>$U$4-'Fecha de Indicador'!U78</f>
        <v>0</v>
      </c>
      <c r="V78" s="412">
        <f>$V$4-'Fecha de Indicador'!V78</f>
        <v>16</v>
      </c>
      <c r="W78" s="131">
        <f>$W$4-'Fecha de Indicador'!W78</f>
        <v>0</v>
      </c>
      <c r="X78" s="131">
        <f>$X$4-'Fecha de Indicador'!X78</f>
        <v>0</v>
      </c>
      <c r="Y78" s="131">
        <f>$Y$4-'Fecha de Indicador'!Y78</f>
        <v>0</v>
      </c>
      <c r="Z78" s="131">
        <f>$Z$4-'Fecha de Indicador'!Z78</f>
        <v>1</v>
      </c>
      <c r="AA78" s="131">
        <f>$AA$4-'Fecha de Indicador'!AA78</f>
        <v>0</v>
      </c>
      <c r="AB78" s="131">
        <f>$AB$4-'Fecha de Indicador'!AB78</f>
        <v>0</v>
      </c>
      <c r="AC78" s="131">
        <f>$AC$4-'Fecha de Indicador'!AC78</f>
        <v>0</v>
      </c>
      <c r="AD78" s="131">
        <f>$AD$4-'Fecha de Indicador'!AD78</f>
        <v>0</v>
      </c>
      <c r="AE78" s="131">
        <f>$AE$4-'Fecha de Indicador'!AE78</f>
        <v>0</v>
      </c>
      <c r="AF78" s="131">
        <f>$AF$4-'Fecha de Indicador'!AF78</f>
        <v>0</v>
      </c>
      <c r="AG78" s="131">
        <f>$AG$4-'Fecha de Indicador'!AG78</f>
        <v>0</v>
      </c>
      <c r="AH78" s="131">
        <f>$AH$4-'Fecha de Indicador'!AH78</f>
        <v>0</v>
      </c>
      <c r="AI78" s="131">
        <f>$AI$4-'Fecha de Indicador'!AI78</f>
        <v>0</v>
      </c>
      <c r="AJ78" s="131">
        <f>$AJ$4-'Fecha de Indicador'!AJ78</f>
        <v>0</v>
      </c>
      <c r="AK78" s="131">
        <f>$AK$4-'Fecha de Indicador'!AK78</f>
        <v>0</v>
      </c>
      <c r="AL78" s="131">
        <f>$AL$4-'Fecha de Indicador'!AL78</f>
        <v>0</v>
      </c>
      <c r="AM78" s="38">
        <f t="shared" si="5"/>
        <v>41</v>
      </c>
      <c r="AN78" s="39">
        <f t="shared" si="9"/>
        <v>1.1714285714285715</v>
      </c>
      <c r="AO78" s="38">
        <f t="shared" si="6"/>
        <v>4</v>
      </c>
      <c r="AP78" s="39">
        <f t="shared" si="7"/>
        <v>3.8864728585539892</v>
      </c>
      <c r="AQ78" s="40">
        <f t="shared" si="8"/>
        <v>0</v>
      </c>
    </row>
    <row r="79" spans="1:43" ht="25.5" customHeight="1" x14ac:dyDescent="0.25">
      <c r="A79" s="138" t="s">
        <v>232</v>
      </c>
      <c r="B79" s="139" t="s">
        <v>232</v>
      </c>
      <c r="C79" s="140">
        <v>601</v>
      </c>
      <c r="D79" s="131">
        <f>$D$4-'Fecha de Indicador'!D79</f>
        <v>0</v>
      </c>
      <c r="E79" s="131">
        <f>IF($E$4='Fecha de Indicador'!E79, 0,"x")</f>
        <v>0</v>
      </c>
      <c r="F79" s="131" t="str">
        <f>IF($F$4='Fecha de Indicador'!F79, 0,"x")</f>
        <v>x</v>
      </c>
      <c r="G79" s="131">
        <f>$G$4-'Fecha de Indicador'!G79</f>
        <v>0</v>
      </c>
      <c r="H79" s="131">
        <f>IF($H$4='Fecha de Indicador'!H79, 0,"x")</f>
        <v>0</v>
      </c>
      <c r="I79" s="131">
        <f>IF($I$4='Fecha de Indicador'!I79, 0,"x")</f>
        <v>0</v>
      </c>
      <c r="J79" s="131">
        <f>$J$4-'Fecha de Indicador'!J79</f>
        <v>0</v>
      </c>
      <c r="K79" s="131">
        <f>$K$4-'Fecha de Indicador'!K79</f>
        <v>0</v>
      </c>
      <c r="L79" s="131">
        <f>$L$4-'Fecha de Indicador'!L79</f>
        <v>0</v>
      </c>
      <c r="M79" s="412">
        <f>$M$4-'Fecha de Indicador'!M79</f>
        <v>9</v>
      </c>
      <c r="N79" s="131">
        <f>$N$4-'Fecha de Indicador'!N79</f>
        <v>0</v>
      </c>
      <c r="O79" s="131">
        <f>$O$4-'Fecha de Indicador'!O79</f>
        <v>0</v>
      </c>
      <c r="P79" s="412">
        <f>$P$4-'Fecha de Indicador'!P79</f>
        <v>15</v>
      </c>
      <c r="Q79" s="131">
        <f>$Q$4-'Fecha de Indicador'!Q79</f>
        <v>0</v>
      </c>
      <c r="R79" s="131">
        <f>$R$4-'Fecha de Indicador'!R79</f>
        <v>0</v>
      </c>
      <c r="S79" s="131">
        <f>$S$4-'Fecha de Indicador'!S79</f>
        <v>0</v>
      </c>
      <c r="T79" s="131">
        <f>IF($T$4='Fecha de Indicador'!T79, 0,"x")</f>
        <v>0</v>
      </c>
      <c r="U79" s="131">
        <f>$U$4-'Fecha de Indicador'!U79</f>
        <v>0</v>
      </c>
      <c r="V79" s="412">
        <f>$V$4-'Fecha de Indicador'!V79</f>
        <v>16</v>
      </c>
      <c r="W79" s="131">
        <f>$W$4-'Fecha de Indicador'!W79</f>
        <v>0</v>
      </c>
      <c r="X79" s="131">
        <f>$X$4-'Fecha de Indicador'!X79</f>
        <v>0</v>
      </c>
      <c r="Y79" s="131">
        <f>$Y$4-'Fecha de Indicador'!Y79</f>
        <v>0</v>
      </c>
      <c r="Z79" s="131">
        <f>$Z$4-'Fecha de Indicador'!Z79</f>
        <v>1</v>
      </c>
      <c r="AA79" s="131">
        <f>$AA$4-'Fecha de Indicador'!AA79</f>
        <v>0</v>
      </c>
      <c r="AB79" s="131">
        <f>$AB$4-'Fecha de Indicador'!AB79</f>
        <v>0</v>
      </c>
      <c r="AC79" s="131">
        <f>$AC$4-'Fecha de Indicador'!AC79</f>
        <v>0</v>
      </c>
      <c r="AD79" s="131">
        <f>$AD$4-'Fecha de Indicador'!AD79</f>
        <v>0</v>
      </c>
      <c r="AE79" s="131">
        <f>$AE$4-'Fecha de Indicador'!AE79</f>
        <v>0</v>
      </c>
      <c r="AF79" s="131">
        <f>$AF$4-'Fecha de Indicador'!AF79</f>
        <v>0</v>
      </c>
      <c r="AG79" s="131">
        <f>$AG$4-'Fecha de Indicador'!AG79</f>
        <v>0</v>
      </c>
      <c r="AH79" s="131">
        <f>$AH$4-'Fecha de Indicador'!AH79</f>
        <v>0</v>
      </c>
      <c r="AI79" s="131">
        <f>$AI$4-'Fecha de Indicador'!AI79</f>
        <v>0</v>
      </c>
      <c r="AJ79" s="131">
        <f>$AJ$4-'Fecha de Indicador'!AJ79</f>
        <v>0</v>
      </c>
      <c r="AK79" s="131">
        <f>$AK$4-'Fecha de Indicador'!AK79</f>
        <v>0</v>
      </c>
      <c r="AL79" s="131">
        <f>$AL$4-'Fecha de Indicador'!AL79</f>
        <v>0</v>
      </c>
      <c r="AM79" s="38">
        <f t="shared" si="5"/>
        <v>41</v>
      </c>
      <c r="AN79" s="39">
        <f t="shared" si="9"/>
        <v>1.1714285714285715</v>
      </c>
      <c r="AO79" s="38">
        <f t="shared" si="6"/>
        <v>4</v>
      </c>
      <c r="AP79" s="39">
        <f t="shared" si="7"/>
        <v>3.8864728585539892</v>
      </c>
      <c r="AQ79" s="40">
        <f t="shared" si="8"/>
        <v>0</v>
      </c>
    </row>
    <row r="80" spans="1:43" ht="25.5" customHeight="1" x14ac:dyDescent="0.25">
      <c r="A80" s="138" t="s">
        <v>232</v>
      </c>
      <c r="B80" s="139" t="s">
        <v>233</v>
      </c>
      <c r="C80" s="140">
        <v>602</v>
      </c>
      <c r="D80" s="131">
        <f>$D$4-'Fecha de Indicador'!D80</f>
        <v>0</v>
      </c>
      <c r="E80" s="131">
        <f>IF($E$4='Fecha de Indicador'!E80, 0,"x")</f>
        <v>0</v>
      </c>
      <c r="F80" s="131" t="str">
        <f>IF($F$4='Fecha de Indicador'!F80, 0,"x")</f>
        <v>x</v>
      </c>
      <c r="G80" s="131">
        <f>$G$4-'Fecha de Indicador'!G80</f>
        <v>0</v>
      </c>
      <c r="H80" s="131">
        <f>IF($H$4='Fecha de Indicador'!H80, 0,"x")</f>
        <v>0</v>
      </c>
      <c r="I80" s="131">
        <f>IF($I$4='Fecha de Indicador'!I80, 0,"x")</f>
        <v>0</v>
      </c>
      <c r="J80" s="131">
        <f>$J$4-'Fecha de Indicador'!J80</f>
        <v>0</v>
      </c>
      <c r="K80" s="131">
        <f>$K$4-'Fecha de Indicador'!K80</f>
        <v>0</v>
      </c>
      <c r="L80" s="131">
        <f>$L$4-'Fecha de Indicador'!L80</f>
        <v>0</v>
      </c>
      <c r="M80" s="412">
        <f>$M$4-'Fecha de Indicador'!M80</f>
        <v>9</v>
      </c>
      <c r="N80" s="131">
        <f>$N$4-'Fecha de Indicador'!N80</f>
        <v>0</v>
      </c>
      <c r="O80" s="131">
        <f>$O$4-'Fecha de Indicador'!O80</f>
        <v>0</v>
      </c>
      <c r="P80" s="412">
        <f>$P$4-'Fecha de Indicador'!P80</f>
        <v>15</v>
      </c>
      <c r="Q80" s="131">
        <f>$Q$4-'Fecha de Indicador'!Q80</f>
        <v>0</v>
      </c>
      <c r="R80" s="131">
        <f>$R$4-'Fecha de Indicador'!R80</f>
        <v>0</v>
      </c>
      <c r="S80" s="131">
        <f>$S$4-'Fecha de Indicador'!S80</f>
        <v>0</v>
      </c>
      <c r="T80" s="131">
        <f>IF($T$4='Fecha de Indicador'!T80, 0,"x")</f>
        <v>0</v>
      </c>
      <c r="U80" s="131">
        <f>$U$4-'Fecha de Indicador'!U80</f>
        <v>0</v>
      </c>
      <c r="V80" s="412">
        <f>$V$4-'Fecha de Indicador'!V80</f>
        <v>16</v>
      </c>
      <c r="W80" s="131">
        <f>$W$4-'Fecha de Indicador'!W80</f>
        <v>0</v>
      </c>
      <c r="X80" s="131">
        <f>$X$4-'Fecha de Indicador'!X80</f>
        <v>0</v>
      </c>
      <c r="Y80" s="131">
        <f>$Y$4-'Fecha de Indicador'!Y80</f>
        <v>0</v>
      </c>
      <c r="Z80" s="131">
        <f>$Z$4-'Fecha de Indicador'!Z80</f>
        <v>1</v>
      </c>
      <c r="AA80" s="131">
        <f>$AA$4-'Fecha de Indicador'!AA80</f>
        <v>0</v>
      </c>
      <c r="AB80" s="131">
        <f>$AB$4-'Fecha de Indicador'!AB80</f>
        <v>0</v>
      </c>
      <c r="AC80" s="131">
        <f>$AC$4-'Fecha de Indicador'!AC80</f>
        <v>0</v>
      </c>
      <c r="AD80" s="131">
        <f>$AD$4-'Fecha de Indicador'!AD80</f>
        <v>0</v>
      </c>
      <c r="AE80" s="131">
        <f>$AE$4-'Fecha de Indicador'!AE80</f>
        <v>0</v>
      </c>
      <c r="AF80" s="131">
        <f>$AF$4-'Fecha de Indicador'!AF80</f>
        <v>0</v>
      </c>
      <c r="AG80" s="131">
        <f>$AG$4-'Fecha de Indicador'!AG80</f>
        <v>0</v>
      </c>
      <c r="AH80" s="131">
        <f>$AH$4-'Fecha de Indicador'!AH80</f>
        <v>0</v>
      </c>
      <c r="AI80" s="131">
        <f>$AI$4-'Fecha de Indicador'!AI80</f>
        <v>0</v>
      </c>
      <c r="AJ80" s="131">
        <f>$AJ$4-'Fecha de Indicador'!AJ80</f>
        <v>0</v>
      </c>
      <c r="AK80" s="131">
        <f>$AK$4-'Fecha de Indicador'!AK80</f>
        <v>0</v>
      </c>
      <c r="AL80" s="131">
        <f>$AL$4-'Fecha de Indicador'!AL80</f>
        <v>0</v>
      </c>
      <c r="AM80" s="38">
        <f t="shared" si="5"/>
        <v>41</v>
      </c>
      <c r="AN80" s="39">
        <f t="shared" si="9"/>
        <v>1.1714285714285715</v>
      </c>
      <c r="AO80" s="38">
        <f t="shared" si="6"/>
        <v>4</v>
      </c>
      <c r="AP80" s="39">
        <f t="shared" si="7"/>
        <v>3.8864728585539892</v>
      </c>
      <c r="AQ80" s="40">
        <f t="shared" si="8"/>
        <v>0</v>
      </c>
    </row>
    <row r="81" spans="1:43" ht="25.5" customHeight="1" x14ac:dyDescent="0.25">
      <c r="A81" s="138" t="s">
        <v>232</v>
      </c>
      <c r="B81" s="139" t="s">
        <v>234</v>
      </c>
      <c r="C81" s="140">
        <v>603</v>
      </c>
      <c r="D81" s="131">
        <f>$D$4-'Fecha de Indicador'!D81</f>
        <v>0</v>
      </c>
      <c r="E81" s="131">
        <f>IF($E$4='Fecha de Indicador'!E81, 0,"x")</f>
        <v>0</v>
      </c>
      <c r="F81" s="131" t="str">
        <f>IF($F$4='Fecha de Indicador'!F81, 0,"x")</f>
        <v>x</v>
      </c>
      <c r="G81" s="131">
        <f>$G$4-'Fecha de Indicador'!G81</f>
        <v>0</v>
      </c>
      <c r="H81" s="131">
        <f>IF($H$4='Fecha de Indicador'!H81, 0,"x")</f>
        <v>0</v>
      </c>
      <c r="I81" s="131">
        <f>IF($I$4='Fecha de Indicador'!I81, 0,"x")</f>
        <v>0</v>
      </c>
      <c r="J81" s="131">
        <f>$J$4-'Fecha de Indicador'!J81</f>
        <v>0</v>
      </c>
      <c r="K81" s="131">
        <f>$K$4-'Fecha de Indicador'!K81</f>
        <v>0</v>
      </c>
      <c r="L81" s="131">
        <f>$L$4-'Fecha de Indicador'!L81</f>
        <v>0</v>
      </c>
      <c r="M81" s="412">
        <f>$M$4-'Fecha de Indicador'!M81</f>
        <v>9</v>
      </c>
      <c r="N81" s="131">
        <f>$N$4-'Fecha de Indicador'!N81</f>
        <v>0</v>
      </c>
      <c r="O81" s="131">
        <f>$O$4-'Fecha de Indicador'!O81</f>
        <v>0</v>
      </c>
      <c r="P81" s="412">
        <f>$P$4-'Fecha de Indicador'!P81</f>
        <v>15</v>
      </c>
      <c r="Q81" s="131">
        <f>$Q$4-'Fecha de Indicador'!Q81</f>
        <v>0</v>
      </c>
      <c r="R81" s="131">
        <f>$R$4-'Fecha de Indicador'!R81</f>
        <v>0</v>
      </c>
      <c r="S81" s="131">
        <f>$S$4-'Fecha de Indicador'!S81</f>
        <v>0</v>
      </c>
      <c r="T81" s="131">
        <f>IF($T$4='Fecha de Indicador'!T81, 0,"x")</f>
        <v>0</v>
      </c>
      <c r="U81" s="131">
        <f>$U$4-'Fecha de Indicador'!U81</f>
        <v>0</v>
      </c>
      <c r="V81" s="412">
        <f>$V$4-'Fecha de Indicador'!V81</f>
        <v>16</v>
      </c>
      <c r="W81" s="131">
        <f>$W$4-'Fecha de Indicador'!W81</f>
        <v>0</v>
      </c>
      <c r="X81" s="131">
        <f>$X$4-'Fecha de Indicador'!X81</f>
        <v>0</v>
      </c>
      <c r="Y81" s="131">
        <f>$Y$4-'Fecha de Indicador'!Y81</f>
        <v>0</v>
      </c>
      <c r="Z81" s="131">
        <f>$Z$4-'Fecha de Indicador'!Z81</f>
        <v>1</v>
      </c>
      <c r="AA81" s="131">
        <f>$AA$4-'Fecha de Indicador'!AA81</f>
        <v>0</v>
      </c>
      <c r="AB81" s="131">
        <f>$AB$4-'Fecha de Indicador'!AB81</f>
        <v>0</v>
      </c>
      <c r="AC81" s="131">
        <f>$AC$4-'Fecha de Indicador'!AC81</f>
        <v>0</v>
      </c>
      <c r="AD81" s="131">
        <f>$AD$4-'Fecha de Indicador'!AD81</f>
        <v>0</v>
      </c>
      <c r="AE81" s="131">
        <f>$AE$4-'Fecha de Indicador'!AE81</f>
        <v>0</v>
      </c>
      <c r="AF81" s="131">
        <f>$AF$4-'Fecha de Indicador'!AF81</f>
        <v>0</v>
      </c>
      <c r="AG81" s="131">
        <f>$AG$4-'Fecha de Indicador'!AG81</f>
        <v>0</v>
      </c>
      <c r="AH81" s="131">
        <f>$AH$4-'Fecha de Indicador'!AH81</f>
        <v>0</v>
      </c>
      <c r="AI81" s="131">
        <f>$AI$4-'Fecha de Indicador'!AI81</f>
        <v>0</v>
      </c>
      <c r="AJ81" s="131">
        <f>$AJ$4-'Fecha de Indicador'!AJ81</f>
        <v>0</v>
      </c>
      <c r="AK81" s="131">
        <f>$AK$4-'Fecha de Indicador'!AK81</f>
        <v>0</v>
      </c>
      <c r="AL81" s="131">
        <f>$AL$4-'Fecha de Indicador'!AL81</f>
        <v>0</v>
      </c>
      <c r="AM81" s="38">
        <f t="shared" si="5"/>
        <v>41</v>
      </c>
      <c r="AN81" s="39">
        <f t="shared" si="9"/>
        <v>1.1714285714285715</v>
      </c>
      <c r="AO81" s="38">
        <f t="shared" si="6"/>
        <v>4</v>
      </c>
      <c r="AP81" s="39">
        <f t="shared" si="7"/>
        <v>3.8864728585539892</v>
      </c>
      <c r="AQ81" s="40">
        <f t="shared" si="8"/>
        <v>0</v>
      </c>
    </row>
    <row r="82" spans="1:43" ht="25.5" customHeight="1" x14ac:dyDescent="0.25">
      <c r="A82" s="138" t="s">
        <v>232</v>
      </c>
      <c r="B82" s="139" t="s">
        <v>235</v>
      </c>
      <c r="C82" s="140">
        <v>604</v>
      </c>
      <c r="D82" s="131">
        <f>$D$4-'Fecha de Indicador'!D82</f>
        <v>0</v>
      </c>
      <c r="E82" s="131">
        <f>IF($E$4='Fecha de Indicador'!E82, 0,"x")</f>
        <v>0</v>
      </c>
      <c r="F82" s="131" t="str">
        <f>IF($F$4='Fecha de Indicador'!F82, 0,"x")</f>
        <v>x</v>
      </c>
      <c r="G82" s="131">
        <f>$G$4-'Fecha de Indicador'!G82</f>
        <v>0</v>
      </c>
      <c r="H82" s="131">
        <f>IF($H$4='Fecha de Indicador'!H82, 0,"x")</f>
        <v>0</v>
      </c>
      <c r="I82" s="131">
        <f>IF($I$4='Fecha de Indicador'!I82, 0,"x")</f>
        <v>0</v>
      </c>
      <c r="J82" s="131">
        <f>$J$4-'Fecha de Indicador'!J82</f>
        <v>0</v>
      </c>
      <c r="K82" s="131">
        <f>$K$4-'Fecha de Indicador'!K82</f>
        <v>0</v>
      </c>
      <c r="L82" s="131">
        <f>$L$4-'Fecha de Indicador'!L82</f>
        <v>0</v>
      </c>
      <c r="M82" s="412">
        <f>$M$4-'Fecha de Indicador'!M82</f>
        <v>9</v>
      </c>
      <c r="N82" s="131">
        <f>$N$4-'Fecha de Indicador'!N82</f>
        <v>0</v>
      </c>
      <c r="O82" s="131">
        <f>$O$4-'Fecha de Indicador'!O82</f>
        <v>0</v>
      </c>
      <c r="P82" s="412">
        <f>$P$4-'Fecha de Indicador'!P82</f>
        <v>15</v>
      </c>
      <c r="Q82" s="131">
        <f>$Q$4-'Fecha de Indicador'!Q82</f>
        <v>0</v>
      </c>
      <c r="R82" s="131">
        <f>$R$4-'Fecha de Indicador'!R82</f>
        <v>0</v>
      </c>
      <c r="S82" s="131">
        <f>$S$4-'Fecha de Indicador'!S82</f>
        <v>0</v>
      </c>
      <c r="T82" s="131">
        <f>IF($T$4='Fecha de Indicador'!T82, 0,"x")</f>
        <v>0</v>
      </c>
      <c r="U82" s="131">
        <f>$U$4-'Fecha de Indicador'!U82</f>
        <v>0</v>
      </c>
      <c r="V82" s="412">
        <f>$V$4-'Fecha de Indicador'!V82</f>
        <v>16</v>
      </c>
      <c r="W82" s="131">
        <f>$W$4-'Fecha de Indicador'!W82</f>
        <v>0</v>
      </c>
      <c r="X82" s="131">
        <f>$X$4-'Fecha de Indicador'!X82</f>
        <v>0</v>
      </c>
      <c r="Y82" s="131">
        <f>$Y$4-'Fecha de Indicador'!Y82</f>
        <v>0</v>
      </c>
      <c r="Z82" s="131">
        <f>$Z$4-'Fecha de Indicador'!Z82</f>
        <v>1</v>
      </c>
      <c r="AA82" s="131">
        <f>$AA$4-'Fecha de Indicador'!AA82</f>
        <v>0</v>
      </c>
      <c r="AB82" s="131">
        <f>$AB$4-'Fecha de Indicador'!AB82</f>
        <v>0</v>
      </c>
      <c r="AC82" s="131">
        <f>$AC$4-'Fecha de Indicador'!AC82</f>
        <v>0</v>
      </c>
      <c r="AD82" s="131">
        <f>$AD$4-'Fecha de Indicador'!AD82</f>
        <v>0</v>
      </c>
      <c r="AE82" s="131">
        <f>$AE$4-'Fecha de Indicador'!AE82</f>
        <v>0</v>
      </c>
      <c r="AF82" s="131">
        <f>$AF$4-'Fecha de Indicador'!AF82</f>
        <v>0</v>
      </c>
      <c r="AG82" s="131">
        <f>$AG$4-'Fecha de Indicador'!AG82</f>
        <v>0</v>
      </c>
      <c r="AH82" s="131">
        <f>$AH$4-'Fecha de Indicador'!AH82</f>
        <v>0</v>
      </c>
      <c r="AI82" s="131">
        <f>$AI$4-'Fecha de Indicador'!AI82</f>
        <v>0</v>
      </c>
      <c r="AJ82" s="131">
        <f>$AJ$4-'Fecha de Indicador'!AJ82</f>
        <v>0</v>
      </c>
      <c r="AK82" s="131">
        <f>$AK$4-'Fecha de Indicador'!AK82</f>
        <v>0</v>
      </c>
      <c r="AL82" s="131">
        <f>$AL$4-'Fecha de Indicador'!AL82</f>
        <v>0</v>
      </c>
      <c r="AM82" s="38">
        <f t="shared" si="5"/>
        <v>41</v>
      </c>
      <c r="AN82" s="39">
        <f t="shared" si="9"/>
        <v>1.1714285714285715</v>
      </c>
      <c r="AO82" s="38">
        <f t="shared" si="6"/>
        <v>4</v>
      </c>
      <c r="AP82" s="39">
        <f t="shared" si="7"/>
        <v>3.8864728585539892</v>
      </c>
      <c r="AQ82" s="40">
        <f t="shared" si="8"/>
        <v>0</v>
      </c>
    </row>
    <row r="83" spans="1:43" ht="25.5" customHeight="1" x14ac:dyDescent="0.25">
      <c r="A83" s="138" t="s">
        <v>232</v>
      </c>
      <c r="B83" s="139" t="s">
        <v>236</v>
      </c>
      <c r="C83" s="140">
        <v>605</v>
      </c>
      <c r="D83" s="131">
        <f>$D$4-'Fecha de Indicador'!D83</f>
        <v>0</v>
      </c>
      <c r="E83" s="131">
        <f>IF($E$4='Fecha de Indicador'!E83, 0,"x")</f>
        <v>0</v>
      </c>
      <c r="F83" s="131" t="str">
        <f>IF($F$4='Fecha de Indicador'!F83, 0,"x")</f>
        <v>x</v>
      </c>
      <c r="G83" s="131">
        <f>$G$4-'Fecha de Indicador'!G83</f>
        <v>0</v>
      </c>
      <c r="H83" s="131">
        <f>IF($H$4='Fecha de Indicador'!H83, 0,"x")</f>
        <v>0</v>
      </c>
      <c r="I83" s="131">
        <f>IF($I$4='Fecha de Indicador'!I83, 0,"x")</f>
        <v>0</v>
      </c>
      <c r="J83" s="131">
        <f>$J$4-'Fecha de Indicador'!J83</f>
        <v>0</v>
      </c>
      <c r="K83" s="131">
        <f>$K$4-'Fecha de Indicador'!K83</f>
        <v>0</v>
      </c>
      <c r="L83" s="131">
        <f>$L$4-'Fecha de Indicador'!L83</f>
        <v>0</v>
      </c>
      <c r="M83" s="412">
        <f>$M$4-'Fecha de Indicador'!M83</f>
        <v>9</v>
      </c>
      <c r="N83" s="131">
        <f>$N$4-'Fecha de Indicador'!N83</f>
        <v>0</v>
      </c>
      <c r="O83" s="131">
        <f>$O$4-'Fecha de Indicador'!O83</f>
        <v>0</v>
      </c>
      <c r="P83" s="412">
        <f>$P$4-'Fecha de Indicador'!P83</f>
        <v>15</v>
      </c>
      <c r="Q83" s="131">
        <f>$Q$4-'Fecha de Indicador'!Q83</f>
        <v>0</v>
      </c>
      <c r="R83" s="131">
        <f>$R$4-'Fecha de Indicador'!R83</f>
        <v>0</v>
      </c>
      <c r="S83" s="131">
        <f>$S$4-'Fecha de Indicador'!S83</f>
        <v>0</v>
      </c>
      <c r="T83" s="131">
        <f>IF($T$4='Fecha de Indicador'!T83, 0,"x")</f>
        <v>0</v>
      </c>
      <c r="U83" s="131">
        <f>$U$4-'Fecha de Indicador'!U83</f>
        <v>0</v>
      </c>
      <c r="V83" s="412">
        <f>$V$4-'Fecha de Indicador'!V83</f>
        <v>16</v>
      </c>
      <c r="W83" s="131">
        <f>$W$4-'Fecha de Indicador'!W83</f>
        <v>0</v>
      </c>
      <c r="X83" s="131">
        <f>$X$4-'Fecha de Indicador'!X83</f>
        <v>0</v>
      </c>
      <c r="Y83" s="131">
        <f>$Y$4-'Fecha de Indicador'!Y83</f>
        <v>0</v>
      </c>
      <c r="Z83" s="131">
        <f>$Z$4-'Fecha de Indicador'!Z83</f>
        <v>1</v>
      </c>
      <c r="AA83" s="131">
        <f>$AA$4-'Fecha de Indicador'!AA83</f>
        <v>0</v>
      </c>
      <c r="AB83" s="131">
        <f>$AB$4-'Fecha de Indicador'!AB83</f>
        <v>0</v>
      </c>
      <c r="AC83" s="131">
        <f>$AC$4-'Fecha de Indicador'!AC83</f>
        <v>0</v>
      </c>
      <c r="AD83" s="131">
        <f>$AD$4-'Fecha de Indicador'!AD83</f>
        <v>0</v>
      </c>
      <c r="AE83" s="131">
        <f>$AE$4-'Fecha de Indicador'!AE83</f>
        <v>0</v>
      </c>
      <c r="AF83" s="131">
        <f>$AF$4-'Fecha de Indicador'!AF83</f>
        <v>0</v>
      </c>
      <c r="AG83" s="131">
        <f>$AG$4-'Fecha de Indicador'!AG83</f>
        <v>0</v>
      </c>
      <c r="AH83" s="131">
        <f>$AH$4-'Fecha de Indicador'!AH83</f>
        <v>0</v>
      </c>
      <c r="AI83" s="131">
        <f>$AI$4-'Fecha de Indicador'!AI83</f>
        <v>0</v>
      </c>
      <c r="AJ83" s="131">
        <f>$AJ$4-'Fecha de Indicador'!AJ83</f>
        <v>0</v>
      </c>
      <c r="AK83" s="131">
        <f>$AK$4-'Fecha de Indicador'!AK83</f>
        <v>0</v>
      </c>
      <c r="AL83" s="131">
        <f>$AL$4-'Fecha de Indicador'!AL83</f>
        <v>0</v>
      </c>
      <c r="AM83" s="38">
        <f t="shared" si="5"/>
        <v>41</v>
      </c>
      <c r="AN83" s="39">
        <f t="shared" si="9"/>
        <v>1.1714285714285715</v>
      </c>
      <c r="AO83" s="38">
        <f t="shared" si="6"/>
        <v>4</v>
      </c>
      <c r="AP83" s="39">
        <f t="shared" si="7"/>
        <v>3.8864728585539892</v>
      </c>
      <c r="AQ83" s="40">
        <f t="shared" si="8"/>
        <v>0</v>
      </c>
    </row>
    <row r="84" spans="1:43" ht="25.5" customHeight="1" x14ac:dyDescent="0.25">
      <c r="A84" s="138" t="s">
        <v>232</v>
      </c>
      <c r="B84" s="139" t="s">
        <v>237</v>
      </c>
      <c r="C84" s="140">
        <v>606</v>
      </c>
      <c r="D84" s="131">
        <f>$D$4-'Fecha de Indicador'!D84</f>
        <v>0</v>
      </c>
      <c r="E84" s="131">
        <f>IF($E$4='Fecha de Indicador'!E84, 0,"x")</f>
        <v>0</v>
      </c>
      <c r="F84" s="131" t="str">
        <f>IF($F$4='Fecha de Indicador'!F84, 0,"x")</f>
        <v>x</v>
      </c>
      <c r="G84" s="131">
        <f>$G$4-'Fecha de Indicador'!G84</f>
        <v>0</v>
      </c>
      <c r="H84" s="131">
        <f>IF($H$4='Fecha de Indicador'!H84, 0,"x")</f>
        <v>0</v>
      </c>
      <c r="I84" s="131">
        <f>IF($I$4='Fecha de Indicador'!I84, 0,"x")</f>
        <v>0</v>
      </c>
      <c r="J84" s="131">
        <f>$J$4-'Fecha de Indicador'!J84</f>
        <v>0</v>
      </c>
      <c r="K84" s="131">
        <f>$K$4-'Fecha de Indicador'!K84</f>
        <v>0</v>
      </c>
      <c r="L84" s="131">
        <f>$L$4-'Fecha de Indicador'!L84</f>
        <v>0</v>
      </c>
      <c r="M84" s="412">
        <f>$M$4-'Fecha de Indicador'!M84</f>
        <v>9</v>
      </c>
      <c r="N84" s="131">
        <f>$N$4-'Fecha de Indicador'!N84</f>
        <v>0</v>
      </c>
      <c r="O84" s="131">
        <f>$O$4-'Fecha de Indicador'!O84</f>
        <v>0</v>
      </c>
      <c r="P84" s="412">
        <f>$P$4-'Fecha de Indicador'!P84</f>
        <v>15</v>
      </c>
      <c r="Q84" s="131">
        <f>$Q$4-'Fecha de Indicador'!Q84</f>
        <v>0</v>
      </c>
      <c r="R84" s="131">
        <f>$R$4-'Fecha de Indicador'!R84</f>
        <v>0</v>
      </c>
      <c r="S84" s="131">
        <f>$S$4-'Fecha de Indicador'!S84</f>
        <v>0</v>
      </c>
      <c r="T84" s="131">
        <f>IF($T$4='Fecha de Indicador'!T84, 0,"x")</f>
        <v>0</v>
      </c>
      <c r="U84" s="131">
        <f>$U$4-'Fecha de Indicador'!U84</f>
        <v>0</v>
      </c>
      <c r="V84" s="412">
        <f>$V$4-'Fecha de Indicador'!V84</f>
        <v>16</v>
      </c>
      <c r="W84" s="131">
        <f>$W$4-'Fecha de Indicador'!W84</f>
        <v>0</v>
      </c>
      <c r="X84" s="131">
        <f>$X$4-'Fecha de Indicador'!X84</f>
        <v>0</v>
      </c>
      <c r="Y84" s="131">
        <f>$Y$4-'Fecha de Indicador'!Y84</f>
        <v>0</v>
      </c>
      <c r="Z84" s="131">
        <f>$Z$4-'Fecha de Indicador'!Z84</f>
        <v>1</v>
      </c>
      <c r="AA84" s="131">
        <f>$AA$4-'Fecha de Indicador'!AA84</f>
        <v>0</v>
      </c>
      <c r="AB84" s="131">
        <f>$AB$4-'Fecha de Indicador'!AB84</f>
        <v>0</v>
      </c>
      <c r="AC84" s="131">
        <f>$AC$4-'Fecha de Indicador'!AC84</f>
        <v>0</v>
      </c>
      <c r="AD84" s="131">
        <f>$AD$4-'Fecha de Indicador'!AD84</f>
        <v>0</v>
      </c>
      <c r="AE84" s="131">
        <f>$AE$4-'Fecha de Indicador'!AE84</f>
        <v>0</v>
      </c>
      <c r="AF84" s="131">
        <f>$AF$4-'Fecha de Indicador'!AF84</f>
        <v>0</v>
      </c>
      <c r="AG84" s="131">
        <f>$AG$4-'Fecha de Indicador'!AG84</f>
        <v>0</v>
      </c>
      <c r="AH84" s="131">
        <f>$AH$4-'Fecha de Indicador'!AH84</f>
        <v>0</v>
      </c>
      <c r="AI84" s="131">
        <f>$AI$4-'Fecha de Indicador'!AI84</f>
        <v>0</v>
      </c>
      <c r="AJ84" s="131">
        <f>$AJ$4-'Fecha de Indicador'!AJ84</f>
        <v>0</v>
      </c>
      <c r="AK84" s="131">
        <f>$AK$4-'Fecha de Indicador'!AK84</f>
        <v>0</v>
      </c>
      <c r="AL84" s="131">
        <f>$AL$4-'Fecha de Indicador'!AL84</f>
        <v>0</v>
      </c>
      <c r="AM84" s="38">
        <f t="shared" si="5"/>
        <v>41</v>
      </c>
      <c r="AN84" s="39">
        <f t="shared" si="9"/>
        <v>1.1714285714285715</v>
      </c>
      <c r="AO84" s="38">
        <f t="shared" si="6"/>
        <v>4</v>
      </c>
      <c r="AP84" s="39">
        <f t="shared" si="7"/>
        <v>3.8864728585539892</v>
      </c>
      <c r="AQ84" s="40">
        <f t="shared" si="8"/>
        <v>0</v>
      </c>
    </row>
    <row r="85" spans="1:43" ht="25.5" customHeight="1" x14ac:dyDescent="0.25">
      <c r="A85" s="138" t="s">
        <v>232</v>
      </c>
      <c r="B85" s="139" t="s">
        <v>238</v>
      </c>
      <c r="C85" s="140">
        <v>607</v>
      </c>
      <c r="D85" s="131">
        <f>$D$4-'Fecha de Indicador'!D85</f>
        <v>0</v>
      </c>
      <c r="E85" s="131">
        <f>IF($E$4='Fecha de Indicador'!E85, 0,"x")</f>
        <v>0</v>
      </c>
      <c r="F85" s="131" t="str">
        <f>IF($F$4='Fecha de Indicador'!F85, 0,"x")</f>
        <v>x</v>
      </c>
      <c r="G85" s="131">
        <f>$G$4-'Fecha de Indicador'!G85</f>
        <v>0</v>
      </c>
      <c r="H85" s="131">
        <f>IF($H$4='Fecha de Indicador'!H85, 0,"x")</f>
        <v>0</v>
      </c>
      <c r="I85" s="131">
        <f>IF($I$4='Fecha de Indicador'!I85, 0,"x")</f>
        <v>0</v>
      </c>
      <c r="J85" s="131">
        <f>$J$4-'Fecha de Indicador'!J85</f>
        <v>0</v>
      </c>
      <c r="K85" s="131">
        <f>$K$4-'Fecha de Indicador'!K85</f>
        <v>0</v>
      </c>
      <c r="L85" s="131">
        <f>$L$4-'Fecha de Indicador'!L85</f>
        <v>0</v>
      </c>
      <c r="M85" s="412">
        <f>$M$4-'Fecha de Indicador'!M85</f>
        <v>9</v>
      </c>
      <c r="N85" s="131">
        <f>$N$4-'Fecha de Indicador'!N85</f>
        <v>0</v>
      </c>
      <c r="O85" s="131">
        <f>$O$4-'Fecha de Indicador'!O85</f>
        <v>0</v>
      </c>
      <c r="P85" s="412">
        <f>$P$4-'Fecha de Indicador'!P85</f>
        <v>15</v>
      </c>
      <c r="Q85" s="131">
        <f>$Q$4-'Fecha de Indicador'!Q85</f>
        <v>0</v>
      </c>
      <c r="R85" s="131">
        <f>$R$4-'Fecha de Indicador'!R85</f>
        <v>0</v>
      </c>
      <c r="S85" s="131">
        <f>$S$4-'Fecha de Indicador'!S85</f>
        <v>0</v>
      </c>
      <c r="T85" s="131">
        <f>IF($T$4='Fecha de Indicador'!T85, 0,"x")</f>
        <v>0</v>
      </c>
      <c r="U85" s="131">
        <f>$U$4-'Fecha de Indicador'!U85</f>
        <v>0</v>
      </c>
      <c r="V85" s="412">
        <f>$V$4-'Fecha de Indicador'!V85</f>
        <v>16</v>
      </c>
      <c r="W85" s="131">
        <f>$W$4-'Fecha de Indicador'!W85</f>
        <v>0</v>
      </c>
      <c r="X85" s="131">
        <f>$X$4-'Fecha de Indicador'!X85</f>
        <v>0</v>
      </c>
      <c r="Y85" s="131">
        <f>$Y$4-'Fecha de Indicador'!Y85</f>
        <v>0</v>
      </c>
      <c r="Z85" s="131">
        <f>$Z$4-'Fecha de Indicador'!Z85</f>
        <v>1</v>
      </c>
      <c r="AA85" s="131">
        <f>$AA$4-'Fecha de Indicador'!AA85</f>
        <v>0</v>
      </c>
      <c r="AB85" s="131">
        <f>$AB$4-'Fecha de Indicador'!AB85</f>
        <v>0</v>
      </c>
      <c r="AC85" s="131">
        <f>$AC$4-'Fecha de Indicador'!AC85</f>
        <v>0</v>
      </c>
      <c r="AD85" s="131">
        <f>$AD$4-'Fecha de Indicador'!AD85</f>
        <v>0</v>
      </c>
      <c r="AE85" s="131">
        <f>$AE$4-'Fecha de Indicador'!AE85</f>
        <v>0</v>
      </c>
      <c r="AF85" s="131">
        <f>$AF$4-'Fecha de Indicador'!AF85</f>
        <v>0</v>
      </c>
      <c r="AG85" s="131">
        <f>$AG$4-'Fecha de Indicador'!AG85</f>
        <v>0</v>
      </c>
      <c r="AH85" s="131">
        <f>$AH$4-'Fecha de Indicador'!AH85</f>
        <v>0</v>
      </c>
      <c r="AI85" s="131">
        <f>$AI$4-'Fecha de Indicador'!AI85</f>
        <v>0</v>
      </c>
      <c r="AJ85" s="131">
        <f>$AJ$4-'Fecha de Indicador'!AJ85</f>
        <v>0</v>
      </c>
      <c r="AK85" s="131">
        <f>$AK$4-'Fecha de Indicador'!AK85</f>
        <v>0</v>
      </c>
      <c r="AL85" s="131">
        <f>$AL$4-'Fecha de Indicador'!AL85</f>
        <v>0</v>
      </c>
      <c r="AM85" s="38">
        <f t="shared" si="5"/>
        <v>41</v>
      </c>
      <c r="AN85" s="39">
        <f t="shared" si="9"/>
        <v>1.1714285714285715</v>
      </c>
      <c r="AO85" s="38">
        <f t="shared" si="6"/>
        <v>4</v>
      </c>
      <c r="AP85" s="39">
        <f t="shared" si="7"/>
        <v>3.8864728585539892</v>
      </c>
      <c r="AQ85" s="40">
        <f t="shared" si="8"/>
        <v>0</v>
      </c>
    </row>
    <row r="86" spans="1:43" ht="25.5" customHeight="1" x14ac:dyDescent="0.25">
      <c r="A86" s="138" t="s">
        <v>232</v>
      </c>
      <c r="B86" s="139" t="s">
        <v>239</v>
      </c>
      <c r="C86" s="140">
        <v>608</v>
      </c>
      <c r="D86" s="131">
        <f>$D$4-'Fecha de Indicador'!D86</f>
        <v>0</v>
      </c>
      <c r="E86" s="131">
        <f>IF($E$4='Fecha de Indicador'!E86, 0,"x")</f>
        <v>0</v>
      </c>
      <c r="F86" s="131" t="str">
        <f>IF($F$4='Fecha de Indicador'!F86, 0,"x")</f>
        <v>x</v>
      </c>
      <c r="G86" s="131">
        <f>$G$4-'Fecha de Indicador'!G86</f>
        <v>0</v>
      </c>
      <c r="H86" s="131">
        <f>IF($H$4='Fecha de Indicador'!H86, 0,"x")</f>
        <v>0</v>
      </c>
      <c r="I86" s="131">
        <f>IF($I$4='Fecha de Indicador'!I86, 0,"x")</f>
        <v>0</v>
      </c>
      <c r="J86" s="131">
        <f>$J$4-'Fecha de Indicador'!J86</f>
        <v>0</v>
      </c>
      <c r="K86" s="131">
        <f>$K$4-'Fecha de Indicador'!K86</f>
        <v>0</v>
      </c>
      <c r="L86" s="131">
        <f>$L$4-'Fecha de Indicador'!L86</f>
        <v>0</v>
      </c>
      <c r="M86" s="412">
        <f>$M$4-'Fecha de Indicador'!M86</f>
        <v>9</v>
      </c>
      <c r="N86" s="131">
        <f>$N$4-'Fecha de Indicador'!N86</f>
        <v>0</v>
      </c>
      <c r="O86" s="131">
        <f>$O$4-'Fecha de Indicador'!O86</f>
        <v>0</v>
      </c>
      <c r="P86" s="412">
        <f>$P$4-'Fecha de Indicador'!P86</f>
        <v>15</v>
      </c>
      <c r="Q86" s="131">
        <f>$Q$4-'Fecha de Indicador'!Q86</f>
        <v>0</v>
      </c>
      <c r="R86" s="131">
        <f>$R$4-'Fecha de Indicador'!R86</f>
        <v>0</v>
      </c>
      <c r="S86" s="131">
        <f>$S$4-'Fecha de Indicador'!S86</f>
        <v>0</v>
      </c>
      <c r="T86" s="131">
        <f>IF($T$4='Fecha de Indicador'!T86, 0,"x")</f>
        <v>0</v>
      </c>
      <c r="U86" s="131">
        <f>$U$4-'Fecha de Indicador'!U86</f>
        <v>0</v>
      </c>
      <c r="V86" s="412">
        <f>$V$4-'Fecha de Indicador'!V86</f>
        <v>16</v>
      </c>
      <c r="W86" s="131">
        <f>$W$4-'Fecha de Indicador'!W86</f>
        <v>0</v>
      </c>
      <c r="X86" s="131">
        <f>$X$4-'Fecha de Indicador'!X86</f>
        <v>0</v>
      </c>
      <c r="Y86" s="131">
        <f>$Y$4-'Fecha de Indicador'!Y86</f>
        <v>0</v>
      </c>
      <c r="Z86" s="131">
        <f>$Z$4-'Fecha de Indicador'!Z86</f>
        <v>1</v>
      </c>
      <c r="AA86" s="131">
        <f>$AA$4-'Fecha de Indicador'!AA86</f>
        <v>0</v>
      </c>
      <c r="AB86" s="131">
        <f>$AB$4-'Fecha de Indicador'!AB86</f>
        <v>0</v>
      </c>
      <c r="AC86" s="131">
        <f>$AC$4-'Fecha de Indicador'!AC86</f>
        <v>0</v>
      </c>
      <c r="AD86" s="131">
        <f>$AD$4-'Fecha de Indicador'!AD86</f>
        <v>0</v>
      </c>
      <c r="AE86" s="131">
        <f>$AE$4-'Fecha de Indicador'!AE86</f>
        <v>0</v>
      </c>
      <c r="AF86" s="131">
        <f>$AF$4-'Fecha de Indicador'!AF86</f>
        <v>0</v>
      </c>
      <c r="AG86" s="131">
        <f>$AG$4-'Fecha de Indicador'!AG86</f>
        <v>0</v>
      </c>
      <c r="AH86" s="131">
        <f>$AH$4-'Fecha de Indicador'!AH86</f>
        <v>0</v>
      </c>
      <c r="AI86" s="131">
        <f>$AI$4-'Fecha de Indicador'!AI86</f>
        <v>0</v>
      </c>
      <c r="AJ86" s="131">
        <f>$AJ$4-'Fecha de Indicador'!AJ86</f>
        <v>0</v>
      </c>
      <c r="AK86" s="131">
        <f>$AK$4-'Fecha de Indicador'!AK86</f>
        <v>0</v>
      </c>
      <c r="AL86" s="131">
        <f>$AL$4-'Fecha de Indicador'!AL86</f>
        <v>0</v>
      </c>
      <c r="AM86" s="38">
        <f t="shared" si="5"/>
        <v>41</v>
      </c>
      <c r="AN86" s="39">
        <f t="shared" si="9"/>
        <v>1.1714285714285715</v>
      </c>
      <c r="AO86" s="38">
        <f t="shared" si="6"/>
        <v>4</v>
      </c>
      <c r="AP86" s="39">
        <f t="shared" si="7"/>
        <v>3.8864728585539892</v>
      </c>
      <c r="AQ86" s="40">
        <f t="shared" si="8"/>
        <v>0</v>
      </c>
    </row>
    <row r="87" spans="1:43" ht="25.5" customHeight="1" x14ac:dyDescent="0.25">
      <c r="A87" s="138" t="s">
        <v>232</v>
      </c>
      <c r="B87" s="139" t="s">
        <v>240</v>
      </c>
      <c r="C87" s="140">
        <v>609</v>
      </c>
      <c r="D87" s="131">
        <f>$D$4-'Fecha de Indicador'!D87</f>
        <v>0</v>
      </c>
      <c r="E87" s="131">
        <f>IF($E$4='Fecha de Indicador'!E87, 0,"x")</f>
        <v>0</v>
      </c>
      <c r="F87" s="131" t="str">
        <f>IF($F$4='Fecha de Indicador'!F87, 0,"x")</f>
        <v>x</v>
      </c>
      <c r="G87" s="131">
        <f>$G$4-'Fecha de Indicador'!G87</f>
        <v>0</v>
      </c>
      <c r="H87" s="131">
        <f>IF($H$4='Fecha de Indicador'!H87, 0,"x")</f>
        <v>0</v>
      </c>
      <c r="I87" s="131">
        <f>IF($I$4='Fecha de Indicador'!I87, 0,"x")</f>
        <v>0</v>
      </c>
      <c r="J87" s="131">
        <f>$J$4-'Fecha de Indicador'!J87</f>
        <v>0</v>
      </c>
      <c r="K87" s="131">
        <f>$K$4-'Fecha de Indicador'!K87</f>
        <v>0</v>
      </c>
      <c r="L87" s="131">
        <f>$L$4-'Fecha de Indicador'!L87</f>
        <v>0</v>
      </c>
      <c r="M87" s="412">
        <f>$M$4-'Fecha de Indicador'!M87</f>
        <v>9</v>
      </c>
      <c r="N87" s="131">
        <f>$N$4-'Fecha de Indicador'!N87</f>
        <v>0</v>
      </c>
      <c r="O87" s="131">
        <f>$O$4-'Fecha de Indicador'!O87</f>
        <v>0</v>
      </c>
      <c r="P87" s="412">
        <f>$P$4-'Fecha de Indicador'!P87</f>
        <v>15</v>
      </c>
      <c r="Q87" s="131">
        <f>$Q$4-'Fecha de Indicador'!Q87</f>
        <v>0</v>
      </c>
      <c r="R87" s="131">
        <f>$R$4-'Fecha de Indicador'!R87</f>
        <v>0</v>
      </c>
      <c r="S87" s="131">
        <f>$S$4-'Fecha de Indicador'!S87</f>
        <v>0</v>
      </c>
      <c r="T87" s="131">
        <f>IF($T$4='Fecha de Indicador'!T87, 0,"x")</f>
        <v>0</v>
      </c>
      <c r="U87" s="131">
        <f>$U$4-'Fecha de Indicador'!U87</f>
        <v>0</v>
      </c>
      <c r="V87" s="412">
        <f>$V$4-'Fecha de Indicador'!V87</f>
        <v>16</v>
      </c>
      <c r="W87" s="131">
        <f>$W$4-'Fecha de Indicador'!W87</f>
        <v>0</v>
      </c>
      <c r="X87" s="131">
        <f>$X$4-'Fecha de Indicador'!X87</f>
        <v>0</v>
      </c>
      <c r="Y87" s="131">
        <f>$Y$4-'Fecha de Indicador'!Y87</f>
        <v>0</v>
      </c>
      <c r="Z87" s="131">
        <f>$Z$4-'Fecha de Indicador'!Z87</f>
        <v>1</v>
      </c>
      <c r="AA87" s="131">
        <f>$AA$4-'Fecha de Indicador'!AA87</f>
        <v>0</v>
      </c>
      <c r="AB87" s="131">
        <f>$AB$4-'Fecha de Indicador'!AB87</f>
        <v>0</v>
      </c>
      <c r="AC87" s="131">
        <f>$AC$4-'Fecha de Indicador'!AC87</f>
        <v>0</v>
      </c>
      <c r="AD87" s="131">
        <f>$AD$4-'Fecha de Indicador'!AD87</f>
        <v>0</v>
      </c>
      <c r="AE87" s="131">
        <f>$AE$4-'Fecha de Indicador'!AE87</f>
        <v>0</v>
      </c>
      <c r="AF87" s="131">
        <f>$AF$4-'Fecha de Indicador'!AF87</f>
        <v>0</v>
      </c>
      <c r="AG87" s="131">
        <f>$AG$4-'Fecha de Indicador'!AG87</f>
        <v>0</v>
      </c>
      <c r="AH87" s="131">
        <f>$AH$4-'Fecha de Indicador'!AH87</f>
        <v>0</v>
      </c>
      <c r="AI87" s="131">
        <f>$AI$4-'Fecha de Indicador'!AI87</f>
        <v>0</v>
      </c>
      <c r="AJ87" s="131">
        <f>$AJ$4-'Fecha de Indicador'!AJ87</f>
        <v>0</v>
      </c>
      <c r="AK87" s="131">
        <f>$AK$4-'Fecha de Indicador'!AK87</f>
        <v>0</v>
      </c>
      <c r="AL87" s="131">
        <f>$AL$4-'Fecha de Indicador'!AL87</f>
        <v>0</v>
      </c>
      <c r="AM87" s="38">
        <f t="shared" si="5"/>
        <v>41</v>
      </c>
      <c r="AN87" s="39">
        <f t="shared" si="9"/>
        <v>1.1714285714285715</v>
      </c>
      <c r="AO87" s="38">
        <f t="shared" si="6"/>
        <v>4</v>
      </c>
      <c r="AP87" s="39">
        <f t="shared" si="7"/>
        <v>3.8864728585539892</v>
      </c>
      <c r="AQ87" s="40">
        <f t="shared" si="8"/>
        <v>0</v>
      </c>
    </row>
    <row r="88" spans="1:43" ht="25.5" customHeight="1" x14ac:dyDescent="0.25">
      <c r="A88" s="138" t="s">
        <v>232</v>
      </c>
      <c r="B88" s="139" t="s">
        <v>241</v>
      </c>
      <c r="C88" s="140">
        <v>610</v>
      </c>
      <c r="D88" s="131">
        <f>$D$4-'Fecha de Indicador'!D88</f>
        <v>0</v>
      </c>
      <c r="E88" s="131">
        <f>IF($E$4='Fecha de Indicador'!E88, 0,"x")</f>
        <v>0</v>
      </c>
      <c r="F88" s="131" t="str">
        <f>IF($F$4='Fecha de Indicador'!F88, 0,"x")</f>
        <v>x</v>
      </c>
      <c r="G88" s="131">
        <f>$G$4-'Fecha de Indicador'!G88</f>
        <v>0</v>
      </c>
      <c r="H88" s="131">
        <f>IF($H$4='Fecha de Indicador'!H88, 0,"x")</f>
        <v>0</v>
      </c>
      <c r="I88" s="131">
        <f>IF($I$4='Fecha de Indicador'!I88, 0,"x")</f>
        <v>0</v>
      </c>
      <c r="J88" s="131">
        <f>$J$4-'Fecha de Indicador'!J88</f>
        <v>0</v>
      </c>
      <c r="K88" s="131">
        <f>$K$4-'Fecha de Indicador'!K88</f>
        <v>0</v>
      </c>
      <c r="L88" s="131">
        <f>$L$4-'Fecha de Indicador'!L88</f>
        <v>0</v>
      </c>
      <c r="M88" s="412">
        <f>$M$4-'Fecha de Indicador'!M88</f>
        <v>9</v>
      </c>
      <c r="N88" s="131">
        <f>$N$4-'Fecha de Indicador'!N88</f>
        <v>0</v>
      </c>
      <c r="O88" s="131">
        <f>$O$4-'Fecha de Indicador'!O88</f>
        <v>0</v>
      </c>
      <c r="P88" s="412">
        <f>$P$4-'Fecha de Indicador'!P88</f>
        <v>15</v>
      </c>
      <c r="Q88" s="131">
        <f>$Q$4-'Fecha de Indicador'!Q88</f>
        <v>0</v>
      </c>
      <c r="R88" s="131">
        <f>$R$4-'Fecha de Indicador'!R88</f>
        <v>0</v>
      </c>
      <c r="S88" s="131">
        <f>$S$4-'Fecha de Indicador'!S88</f>
        <v>0</v>
      </c>
      <c r="T88" s="131">
        <f>IF($T$4='Fecha de Indicador'!T88, 0,"x")</f>
        <v>0</v>
      </c>
      <c r="U88" s="131">
        <f>$U$4-'Fecha de Indicador'!U88</f>
        <v>0</v>
      </c>
      <c r="V88" s="412">
        <f>$V$4-'Fecha de Indicador'!V88</f>
        <v>16</v>
      </c>
      <c r="W88" s="131">
        <f>$W$4-'Fecha de Indicador'!W88</f>
        <v>0</v>
      </c>
      <c r="X88" s="131">
        <f>$X$4-'Fecha de Indicador'!X88</f>
        <v>0</v>
      </c>
      <c r="Y88" s="131">
        <f>$Y$4-'Fecha de Indicador'!Y88</f>
        <v>0</v>
      </c>
      <c r="Z88" s="131">
        <f>$Z$4-'Fecha de Indicador'!Z88</f>
        <v>1</v>
      </c>
      <c r="AA88" s="131">
        <f>$AA$4-'Fecha de Indicador'!AA88</f>
        <v>0</v>
      </c>
      <c r="AB88" s="131">
        <f>$AB$4-'Fecha de Indicador'!AB88</f>
        <v>0</v>
      </c>
      <c r="AC88" s="131">
        <f>$AC$4-'Fecha de Indicador'!AC88</f>
        <v>0</v>
      </c>
      <c r="AD88" s="131">
        <f>$AD$4-'Fecha de Indicador'!AD88</f>
        <v>0</v>
      </c>
      <c r="AE88" s="131">
        <f>$AE$4-'Fecha de Indicador'!AE88</f>
        <v>0</v>
      </c>
      <c r="AF88" s="131">
        <f>$AF$4-'Fecha de Indicador'!AF88</f>
        <v>0</v>
      </c>
      <c r="AG88" s="131">
        <f>$AG$4-'Fecha de Indicador'!AG88</f>
        <v>0</v>
      </c>
      <c r="AH88" s="131">
        <f>$AH$4-'Fecha de Indicador'!AH88</f>
        <v>0</v>
      </c>
      <c r="AI88" s="131">
        <f>$AI$4-'Fecha de Indicador'!AI88</f>
        <v>0</v>
      </c>
      <c r="AJ88" s="131">
        <f>$AJ$4-'Fecha de Indicador'!AJ88</f>
        <v>0</v>
      </c>
      <c r="AK88" s="131">
        <f>$AK$4-'Fecha de Indicador'!AK88</f>
        <v>0</v>
      </c>
      <c r="AL88" s="131">
        <f>$AL$4-'Fecha de Indicador'!AL88</f>
        <v>0</v>
      </c>
      <c r="AM88" s="38">
        <f t="shared" si="5"/>
        <v>41</v>
      </c>
      <c r="AN88" s="39">
        <f t="shared" si="9"/>
        <v>1.1714285714285715</v>
      </c>
      <c r="AO88" s="38">
        <f t="shared" si="6"/>
        <v>4</v>
      </c>
      <c r="AP88" s="39">
        <f t="shared" si="7"/>
        <v>3.8864728585539892</v>
      </c>
      <c r="AQ88" s="40">
        <f t="shared" si="8"/>
        <v>0</v>
      </c>
    </row>
    <row r="89" spans="1:43" ht="25.5" customHeight="1" x14ac:dyDescent="0.25">
      <c r="A89" s="138" t="s">
        <v>232</v>
      </c>
      <c r="B89" s="139" t="s">
        <v>242</v>
      </c>
      <c r="C89" s="140">
        <v>611</v>
      </c>
      <c r="D89" s="131">
        <f>$D$4-'Fecha de Indicador'!D89</f>
        <v>0</v>
      </c>
      <c r="E89" s="131">
        <f>IF($E$4='Fecha de Indicador'!E89, 0,"x")</f>
        <v>0</v>
      </c>
      <c r="F89" s="131" t="str">
        <f>IF($F$4='Fecha de Indicador'!F89, 0,"x")</f>
        <v>x</v>
      </c>
      <c r="G89" s="131">
        <f>$G$4-'Fecha de Indicador'!G89</f>
        <v>0</v>
      </c>
      <c r="H89" s="131">
        <f>IF($H$4='Fecha de Indicador'!H89, 0,"x")</f>
        <v>0</v>
      </c>
      <c r="I89" s="131">
        <f>IF($I$4='Fecha de Indicador'!I89, 0,"x")</f>
        <v>0</v>
      </c>
      <c r="J89" s="131">
        <f>$J$4-'Fecha de Indicador'!J89</f>
        <v>0</v>
      </c>
      <c r="K89" s="131">
        <f>$K$4-'Fecha de Indicador'!K89</f>
        <v>0</v>
      </c>
      <c r="L89" s="131">
        <f>$L$4-'Fecha de Indicador'!L89</f>
        <v>0</v>
      </c>
      <c r="M89" s="412">
        <f>$M$4-'Fecha de Indicador'!M89</f>
        <v>9</v>
      </c>
      <c r="N89" s="131">
        <f>$N$4-'Fecha de Indicador'!N89</f>
        <v>0</v>
      </c>
      <c r="O89" s="131">
        <f>$O$4-'Fecha de Indicador'!O89</f>
        <v>0</v>
      </c>
      <c r="P89" s="412">
        <f>$P$4-'Fecha de Indicador'!P89</f>
        <v>15</v>
      </c>
      <c r="Q89" s="131">
        <f>$Q$4-'Fecha de Indicador'!Q89</f>
        <v>0</v>
      </c>
      <c r="R89" s="131">
        <f>$R$4-'Fecha de Indicador'!R89</f>
        <v>0</v>
      </c>
      <c r="S89" s="131">
        <f>$S$4-'Fecha de Indicador'!S89</f>
        <v>0</v>
      </c>
      <c r="T89" s="131">
        <f>IF($T$4='Fecha de Indicador'!T89, 0,"x")</f>
        <v>0</v>
      </c>
      <c r="U89" s="131">
        <f>$U$4-'Fecha de Indicador'!U89</f>
        <v>0</v>
      </c>
      <c r="V89" s="412">
        <f>$V$4-'Fecha de Indicador'!V89</f>
        <v>16</v>
      </c>
      <c r="W89" s="131">
        <f>$W$4-'Fecha de Indicador'!W89</f>
        <v>0</v>
      </c>
      <c r="X89" s="131">
        <f>$X$4-'Fecha de Indicador'!X89</f>
        <v>0</v>
      </c>
      <c r="Y89" s="131">
        <f>$Y$4-'Fecha de Indicador'!Y89</f>
        <v>0</v>
      </c>
      <c r="Z89" s="131">
        <f>$Z$4-'Fecha de Indicador'!Z89</f>
        <v>1</v>
      </c>
      <c r="AA89" s="131">
        <f>$AA$4-'Fecha de Indicador'!AA89</f>
        <v>0</v>
      </c>
      <c r="AB89" s="131">
        <f>$AB$4-'Fecha de Indicador'!AB89</f>
        <v>0</v>
      </c>
      <c r="AC89" s="131">
        <f>$AC$4-'Fecha de Indicador'!AC89</f>
        <v>0</v>
      </c>
      <c r="AD89" s="131">
        <f>$AD$4-'Fecha de Indicador'!AD89</f>
        <v>0</v>
      </c>
      <c r="AE89" s="131">
        <f>$AE$4-'Fecha de Indicador'!AE89</f>
        <v>0</v>
      </c>
      <c r="AF89" s="131">
        <f>$AF$4-'Fecha de Indicador'!AF89</f>
        <v>0</v>
      </c>
      <c r="AG89" s="131">
        <f>$AG$4-'Fecha de Indicador'!AG89</f>
        <v>0</v>
      </c>
      <c r="AH89" s="131">
        <f>$AH$4-'Fecha de Indicador'!AH89</f>
        <v>0</v>
      </c>
      <c r="AI89" s="131">
        <f>$AI$4-'Fecha de Indicador'!AI89</f>
        <v>0</v>
      </c>
      <c r="AJ89" s="131">
        <f>$AJ$4-'Fecha de Indicador'!AJ89</f>
        <v>0</v>
      </c>
      <c r="AK89" s="131">
        <f>$AK$4-'Fecha de Indicador'!AK89</f>
        <v>0</v>
      </c>
      <c r="AL89" s="131">
        <f>$AL$4-'Fecha de Indicador'!AL89</f>
        <v>0</v>
      </c>
      <c r="AM89" s="38">
        <f t="shared" si="5"/>
        <v>41</v>
      </c>
      <c r="AN89" s="39">
        <f t="shared" si="9"/>
        <v>1.1714285714285715</v>
      </c>
      <c r="AO89" s="38">
        <f t="shared" si="6"/>
        <v>4</v>
      </c>
      <c r="AP89" s="39">
        <f t="shared" si="7"/>
        <v>3.8864728585539892</v>
      </c>
      <c r="AQ89" s="40">
        <f t="shared" si="8"/>
        <v>0</v>
      </c>
    </row>
    <row r="90" spans="1:43" ht="25.5" customHeight="1" x14ac:dyDescent="0.25">
      <c r="A90" s="138" t="s">
        <v>232</v>
      </c>
      <c r="B90" s="139" t="s">
        <v>243</v>
      </c>
      <c r="C90" s="140">
        <v>612</v>
      </c>
      <c r="D90" s="131">
        <f>$D$4-'Fecha de Indicador'!D90</f>
        <v>0</v>
      </c>
      <c r="E90" s="131">
        <f>IF($E$4='Fecha de Indicador'!E90, 0,"x")</f>
        <v>0</v>
      </c>
      <c r="F90" s="131" t="str">
        <f>IF($F$4='Fecha de Indicador'!F90, 0,"x")</f>
        <v>x</v>
      </c>
      <c r="G90" s="131">
        <f>$G$4-'Fecha de Indicador'!G90</f>
        <v>0</v>
      </c>
      <c r="H90" s="131">
        <f>IF($H$4='Fecha de Indicador'!H90, 0,"x")</f>
        <v>0</v>
      </c>
      <c r="I90" s="131">
        <f>IF($I$4='Fecha de Indicador'!I90, 0,"x")</f>
        <v>0</v>
      </c>
      <c r="J90" s="131">
        <f>$J$4-'Fecha de Indicador'!J90</f>
        <v>0</v>
      </c>
      <c r="K90" s="131">
        <f>$K$4-'Fecha de Indicador'!K90</f>
        <v>0</v>
      </c>
      <c r="L90" s="131">
        <f>$L$4-'Fecha de Indicador'!L90</f>
        <v>0</v>
      </c>
      <c r="M90" s="412">
        <f>$M$4-'Fecha de Indicador'!M90</f>
        <v>9</v>
      </c>
      <c r="N90" s="131">
        <f>$N$4-'Fecha de Indicador'!N90</f>
        <v>0</v>
      </c>
      <c r="O90" s="131">
        <f>$O$4-'Fecha de Indicador'!O90</f>
        <v>0</v>
      </c>
      <c r="P90" s="412">
        <f>$P$4-'Fecha de Indicador'!P90</f>
        <v>15</v>
      </c>
      <c r="Q90" s="131">
        <f>$Q$4-'Fecha de Indicador'!Q90</f>
        <v>0</v>
      </c>
      <c r="R90" s="131">
        <f>$R$4-'Fecha de Indicador'!R90</f>
        <v>0</v>
      </c>
      <c r="S90" s="131">
        <f>$S$4-'Fecha de Indicador'!S90</f>
        <v>0</v>
      </c>
      <c r="T90" s="131">
        <f>IF($T$4='Fecha de Indicador'!T90, 0,"x")</f>
        <v>0</v>
      </c>
      <c r="U90" s="131">
        <f>$U$4-'Fecha de Indicador'!U90</f>
        <v>0</v>
      </c>
      <c r="V90" s="412">
        <f>$V$4-'Fecha de Indicador'!V90</f>
        <v>16</v>
      </c>
      <c r="W90" s="131">
        <f>$W$4-'Fecha de Indicador'!W90</f>
        <v>0</v>
      </c>
      <c r="X90" s="131">
        <f>$X$4-'Fecha de Indicador'!X90</f>
        <v>0</v>
      </c>
      <c r="Y90" s="131">
        <f>$Y$4-'Fecha de Indicador'!Y90</f>
        <v>0</v>
      </c>
      <c r="Z90" s="131">
        <f>$Z$4-'Fecha de Indicador'!Z90</f>
        <v>1</v>
      </c>
      <c r="AA90" s="131">
        <f>$AA$4-'Fecha de Indicador'!AA90</f>
        <v>0</v>
      </c>
      <c r="AB90" s="131">
        <f>$AB$4-'Fecha de Indicador'!AB90</f>
        <v>0</v>
      </c>
      <c r="AC90" s="131">
        <f>$AC$4-'Fecha de Indicador'!AC90</f>
        <v>0</v>
      </c>
      <c r="AD90" s="131">
        <f>$AD$4-'Fecha de Indicador'!AD90</f>
        <v>0</v>
      </c>
      <c r="AE90" s="131">
        <f>$AE$4-'Fecha de Indicador'!AE90</f>
        <v>0</v>
      </c>
      <c r="AF90" s="131">
        <f>$AF$4-'Fecha de Indicador'!AF90</f>
        <v>0</v>
      </c>
      <c r="AG90" s="131">
        <f>$AG$4-'Fecha de Indicador'!AG90</f>
        <v>0</v>
      </c>
      <c r="AH90" s="131">
        <f>$AH$4-'Fecha de Indicador'!AH90</f>
        <v>0</v>
      </c>
      <c r="AI90" s="131">
        <f>$AI$4-'Fecha de Indicador'!AI90</f>
        <v>0</v>
      </c>
      <c r="AJ90" s="131">
        <f>$AJ$4-'Fecha de Indicador'!AJ90</f>
        <v>0</v>
      </c>
      <c r="AK90" s="131">
        <f>$AK$4-'Fecha de Indicador'!AK90</f>
        <v>0</v>
      </c>
      <c r="AL90" s="131">
        <f>$AL$4-'Fecha de Indicador'!AL90</f>
        <v>0</v>
      </c>
      <c r="AM90" s="38">
        <f t="shared" si="5"/>
        <v>41</v>
      </c>
      <c r="AN90" s="39">
        <f t="shared" si="9"/>
        <v>1.1714285714285715</v>
      </c>
      <c r="AO90" s="38">
        <f t="shared" si="6"/>
        <v>4</v>
      </c>
      <c r="AP90" s="39">
        <f t="shared" si="7"/>
        <v>3.8864728585539892</v>
      </c>
      <c r="AQ90" s="40">
        <f t="shared" si="8"/>
        <v>0</v>
      </c>
    </row>
    <row r="91" spans="1:43" ht="25.5" customHeight="1" x14ac:dyDescent="0.25">
      <c r="A91" s="138" t="s">
        <v>232</v>
      </c>
      <c r="B91" s="139" t="s">
        <v>244</v>
      </c>
      <c r="C91" s="140">
        <v>613</v>
      </c>
      <c r="D91" s="131">
        <f>$D$4-'Fecha de Indicador'!D91</f>
        <v>0</v>
      </c>
      <c r="E91" s="131">
        <f>IF($E$4='Fecha de Indicador'!E91, 0,"x")</f>
        <v>0</v>
      </c>
      <c r="F91" s="131" t="str">
        <f>IF($F$4='Fecha de Indicador'!F91, 0,"x")</f>
        <v>x</v>
      </c>
      <c r="G91" s="131">
        <f>$G$4-'Fecha de Indicador'!G91</f>
        <v>0</v>
      </c>
      <c r="H91" s="131">
        <f>IF($H$4='Fecha de Indicador'!H91, 0,"x")</f>
        <v>0</v>
      </c>
      <c r="I91" s="131">
        <f>IF($I$4='Fecha de Indicador'!I91, 0,"x")</f>
        <v>0</v>
      </c>
      <c r="J91" s="131">
        <f>$J$4-'Fecha de Indicador'!J91</f>
        <v>0</v>
      </c>
      <c r="K91" s="131">
        <f>$K$4-'Fecha de Indicador'!K91</f>
        <v>0</v>
      </c>
      <c r="L91" s="131">
        <f>$L$4-'Fecha de Indicador'!L91</f>
        <v>0</v>
      </c>
      <c r="M91" s="412">
        <f>$M$4-'Fecha de Indicador'!M91</f>
        <v>9</v>
      </c>
      <c r="N91" s="131">
        <f>$N$4-'Fecha de Indicador'!N91</f>
        <v>0</v>
      </c>
      <c r="O91" s="131">
        <f>$O$4-'Fecha de Indicador'!O91</f>
        <v>0</v>
      </c>
      <c r="P91" s="412">
        <f>$P$4-'Fecha de Indicador'!P91</f>
        <v>15</v>
      </c>
      <c r="Q91" s="131">
        <f>$Q$4-'Fecha de Indicador'!Q91</f>
        <v>0</v>
      </c>
      <c r="R91" s="131">
        <f>$R$4-'Fecha de Indicador'!R91</f>
        <v>0</v>
      </c>
      <c r="S91" s="131">
        <f>$S$4-'Fecha de Indicador'!S91</f>
        <v>0</v>
      </c>
      <c r="T91" s="131">
        <f>IF($T$4='Fecha de Indicador'!T91, 0,"x")</f>
        <v>0</v>
      </c>
      <c r="U91" s="131">
        <f>$U$4-'Fecha de Indicador'!U91</f>
        <v>0</v>
      </c>
      <c r="V91" s="412">
        <f>$V$4-'Fecha de Indicador'!V91</f>
        <v>16</v>
      </c>
      <c r="W91" s="131">
        <f>$W$4-'Fecha de Indicador'!W91</f>
        <v>0</v>
      </c>
      <c r="X91" s="131">
        <f>$X$4-'Fecha de Indicador'!X91</f>
        <v>0</v>
      </c>
      <c r="Y91" s="131">
        <f>$Y$4-'Fecha de Indicador'!Y91</f>
        <v>0</v>
      </c>
      <c r="Z91" s="131">
        <f>$Z$4-'Fecha de Indicador'!Z91</f>
        <v>1</v>
      </c>
      <c r="AA91" s="131">
        <f>$AA$4-'Fecha de Indicador'!AA91</f>
        <v>0</v>
      </c>
      <c r="AB91" s="131">
        <f>$AB$4-'Fecha de Indicador'!AB91</f>
        <v>0</v>
      </c>
      <c r="AC91" s="131">
        <f>$AC$4-'Fecha de Indicador'!AC91</f>
        <v>0</v>
      </c>
      <c r="AD91" s="131">
        <f>$AD$4-'Fecha de Indicador'!AD91</f>
        <v>0</v>
      </c>
      <c r="AE91" s="131">
        <f>$AE$4-'Fecha de Indicador'!AE91</f>
        <v>0</v>
      </c>
      <c r="AF91" s="131">
        <f>$AF$4-'Fecha de Indicador'!AF91</f>
        <v>0</v>
      </c>
      <c r="AG91" s="131">
        <f>$AG$4-'Fecha de Indicador'!AG91</f>
        <v>0</v>
      </c>
      <c r="AH91" s="131">
        <f>$AH$4-'Fecha de Indicador'!AH91</f>
        <v>0</v>
      </c>
      <c r="AI91" s="131">
        <f>$AI$4-'Fecha de Indicador'!AI91</f>
        <v>0</v>
      </c>
      <c r="AJ91" s="131">
        <f>$AJ$4-'Fecha de Indicador'!AJ91</f>
        <v>0</v>
      </c>
      <c r="AK91" s="131">
        <f>$AK$4-'Fecha de Indicador'!AK91</f>
        <v>0</v>
      </c>
      <c r="AL91" s="131">
        <f>$AL$4-'Fecha de Indicador'!AL91</f>
        <v>0</v>
      </c>
      <c r="AM91" s="38">
        <f t="shared" si="5"/>
        <v>41</v>
      </c>
      <c r="AN91" s="39">
        <f t="shared" si="9"/>
        <v>1.1714285714285715</v>
      </c>
      <c r="AO91" s="38">
        <f t="shared" si="6"/>
        <v>4</v>
      </c>
      <c r="AP91" s="39">
        <f t="shared" si="7"/>
        <v>3.8864728585539892</v>
      </c>
      <c r="AQ91" s="40">
        <f t="shared" si="8"/>
        <v>0</v>
      </c>
    </row>
    <row r="92" spans="1:43" ht="25.5" customHeight="1" x14ac:dyDescent="0.25">
      <c r="A92" s="138" t="s">
        <v>232</v>
      </c>
      <c r="B92" s="139" t="s">
        <v>222</v>
      </c>
      <c r="C92" s="140">
        <v>614</v>
      </c>
      <c r="D92" s="131">
        <f>$D$4-'Fecha de Indicador'!D92</f>
        <v>0</v>
      </c>
      <c r="E92" s="131">
        <f>IF($E$4='Fecha de Indicador'!E92, 0,"x")</f>
        <v>0</v>
      </c>
      <c r="F92" s="131" t="str">
        <f>IF($F$4='Fecha de Indicador'!F92, 0,"x")</f>
        <v>x</v>
      </c>
      <c r="G92" s="131">
        <f>$G$4-'Fecha de Indicador'!G92</f>
        <v>0</v>
      </c>
      <c r="H92" s="131">
        <f>IF($H$4='Fecha de Indicador'!H92, 0,"x")</f>
        <v>0</v>
      </c>
      <c r="I92" s="131">
        <f>IF($I$4='Fecha de Indicador'!I92, 0,"x")</f>
        <v>0</v>
      </c>
      <c r="J92" s="131">
        <f>$J$4-'Fecha de Indicador'!J92</f>
        <v>0</v>
      </c>
      <c r="K92" s="131">
        <f>$K$4-'Fecha de Indicador'!K92</f>
        <v>0</v>
      </c>
      <c r="L92" s="131">
        <f>$L$4-'Fecha de Indicador'!L92</f>
        <v>0</v>
      </c>
      <c r="M92" s="412">
        <f>$M$4-'Fecha de Indicador'!M92</f>
        <v>9</v>
      </c>
      <c r="N92" s="131">
        <f>$N$4-'Fecha de Indicador'!N92</f>
        <v>0</v>
      </c>
      <c r="O92" s="131">
        <f>$O$4-'Fecha de Indicador'!O92</f>
        <v>0</v>
      </c>
      <c r="P92" s="412">
        <f>$P$4-'Fecha de Indicador'!P92</f>
        <v>15</v>
      </c>
      <c r="Q92" s="131">
        <f>$Q$4-'Fecha de Indicador'!Q92</f>
        <v>0</v>
      </c>
      <c r="R92" s="131">
        <f>$R$4-'Fecha de Indicador'!R92</f>
        <v>0</v>
      </c>
      <c r="S92" s="131">
        <f>$S$4-'Fecha de Indicador'!S92</f>
        <v>0</v>
      </c>
      <c r="T92" s="131">
        <f>IF($T$4='Fecha de Indicador'!T92, 0,"x")</f>
        <v>0</v>
      </c>
      <c r="U92" s="131">
        <f>$U$4-'Fecha de Indicador'!U92</f>
        <v>0</v>
      </c>
      <c r="V92" s="412">
        <f>$V$4-'Fecha de Indicador'!V92</f>
        <v>16</v>
      </c>
      <c r="W92" s="131">
        <f>$W$4-'Fecha de Indicador'!W92</f>
        <v>0</v>
      </c>
      <c r="X92" s="131">
        <f>$X$4-'Fecha de Indicador'!X92</f>
        <v>0</v>
      </c>
      <c r="Y92" s="131">
        <f>$Y$4-'Fecha de Indicador'!Y92</f>
        <v>0</v>
      </c>
      <c r="Z92" s="131">
        <f>$Z$4-'Fecha de Indicador'!Z92</f>
        <v>1</v>
      </c>
      <c r="AA92" s="131">
        <f>$AA$4-'Fecha de Indicador'!AA92</f>
        <v>0</v>
      </c>
      <c r="AB92" s="131">
        <f>$AB$4-'Fecha de Indicador'!AB92</f>
        <v>0</v>
      </c>
      <c r="AC92" s="131">
        <f>$AC$4-'Fecha de Indicador'!AC92</f>
        <v>0</v>
      </c>
      <c r="AD92" s="131">
        <f>$AD$4-'Fecha de Indicador'!AD92</f>
        <v>0</v>
      </c>
      <c r="AE92" s="131">
        <f>$AE$4-'Fecha de Indicador'!AE92</f>
        <v>0</v>
      </c>
      <c r="AF92" s="131">
        <f>$AF$4-'Fecha de Indicador'!AF92</f>
        <v>0</v>
      </c>
      <c r="AG92" s="131">
        <f>$AG$4-'Fecha de Indicador'!AG92</f>
        <v>0</v>
      </c>
      <c r="AH92" s="131">
        <f>$AH$4-'Fecha de Indicador'!AH92</f>
        <v>0</v>
      </c>
      <c r="AI92" s="131">
        <f>$AI$4-'Fecha de Indicador'!AI92</f>
        <v>0</v>
      </c>
      <c r="AJ92" s="131">
        <f>$AJ$4-'Fecha de Indicador'!AJ92</f>
        <v>0</v>
      </c>
      <c r="AK92" s="131">
        <f>$AK$4-'Fecha de Indicador'!AK92</f>
        <v>0</v>
      </c>
      <c r="AL92" s="131">
        <f>$AL$4-'Fecha de Indicador'!AL92</f>
        <v>0</v>
      </c>
      <c r="AM92" s="38">
        <f t="shared" si="5"/>
        <v>41</v>
      </c>
      <c r="AN92" s="39">
        <f t="shared" si="9"/>
        <v>1.1714285714285715</v>
      </c>
      <c r="AO92" s="38">
        <f t="shared" si="6"/>
        <v>4</v>
      </c>
      <c r="AP92" s="39">
        <f t="shared" si="7"/>
        <v>3.8864728585539892</v>
      </c>
      <c r="AQ92" s="40">
        <f t="shared" si="8"/>
        <v>0</v>
      </c>
    </row>
    <row r="93" spans="1:43" ht="25.5" customHeight="1" x14ac:dyDescent="0.25">
      <c r="A93" s="138" t="s">
        <v>232</v>
      </c>
      <c r="B93" s="139" t="s">
        <v>245</v>
      </c>
      <c r="C93" s="140">
        <v>615</v>
      </c>
      <c r="D93" s="131">
        <f>$D$4-'Fecha de Indicador'!D93</f>
        <v>0</v>
      </c>
      <c r="E93" s="131">
        <f>IF($E$4='Fecha de Indicador'!E93, 0,"x")</f>
        <v>0</v>
      </c>
      <c r="F93" s="131" t="str">
        <f>IF($F$4='Fecha de Indicador'!F93, 0,"x")</f>
        <v>x</v>
      </c>
      <c r="G93" s="131">
        <f>$G$4-'Fecha de Indicador'!G93</f>
        <v>0</v>
      </c>
      <c r="H93" s="131">
        <f>IF($H$4='Fecha de Indicador'!H93, 0,"x")</f>
        <v>0</v>
      </c>
      <c r="I93" s="131">
        <f>IF($I$4='Fecha de Indicador'!I93, 0,"x")</f>
        <v>0</v>
      </c>
      <c r="J93" s="131">
        <f>$J$4-'Fecha de Indicador'!J93</f>
        <v>0</v>
      </c>
      <c r="K93" s="131">
        <f>$K$4-'Fecha de Indicador'!K93</f>
        <v>0</v>
      </c>
      <c r="L93" s="131">
        <f>$L$4-'Fecha de Indicador'!L93</f>
        <v>0</v>
      </c>
      <c r="M93" s="412">
        <f>$M$4-'Fecha de Indicador'!M93</f>
        <v>9</v>
      </c>
      <c r="N93" s="131">
        <f>$N$4-'Fecha de Indicador'!N93</f>
        <v>0</v>
      </c>
      <c r="O93" s="131">
        <f>$O$4-'Fecha de Indicador'!O93</f>
        <v>0</v>
      </c>
      <c r="P93" s="412">
        <f>$P$4-'Fecha de Indicador'!P93</f>
        <v>15</v>
      </c>
      <c r="Q93" s="131">
        <f>$Q$4-'Fecha de Indicador'!Q93</f>
        <v>0</v>
      </c>
      <c r="R93" s="131">
        <f>$R$4-'Fecha de Indicador'!R93</f>
        <v>0</v>
      </c>
      <c r="S93" s="131">
        <f>$S$4-'Fecha de Indicador'!S93</f>
        <v>0</v>
      </c>
      <c r="T93" s="131">
        <f>IF($T$4='Fecha de Indicador'!T93, 0,"x")</f>
        <v>0</v>
      </c>
      <c r="U93" s="131">
        <f>$U$4-'Fecha de Indicador'!U93</f>
        <v>0</v>
      </c>
      <c r="V93" s="412">
        <f>$V$4-'Fecha de Indicador'!V93</f>
        <v>16</v>
      </c>
      <c r="W93" s="131">
        <f>$W$4-'Fecha de Indicador'!W93</f>
        <v>0</v>
      </c>
      <c r="X93" s="131">
        <f>$X$4-'Fecha de Indicador'!X93</f>
        <v>0</v>
      </c>
      <c r="Y93" s="131">
        <f>$Y$4-'Fecha de Indicador'!Y93</f>
        <v>0</v>
      </c>
      <c r="Z93" s="131">
        <f>$Z$4-'Fecha de Indicador'!Z93</f>
        <v>1</v>
      </c>
      <c r="AA93" s="131">
        <f>$AA$4-'Fecha de Indicador'!AA93</f>
        <v>0</v>
      </c>
      <c r="AB93" s="131">
        <f>$AB$4-'Fecha de Indicador'!AB93</f>
        <v>0</v>
      </c>
      <c r="AC93" s="131">
        <f>$AC$4-'Fecha de Indicador'!AC93</f>
        <v>0</v>
      </c>
      <c r="AD93" s="131">
        <f>$AD$4-'Fecha de Indicador'!AD93</f>
        <v>0</v>
      </c>
      <c r="AE93" s="131">
        <f>$AE$4-'Fecha de Indicador'!AE93</f>
        <v>0</v>
      </c>
      <c r="AF93" s="131">
        <f>$AF$4-'Fecha de Indicador'!AF93</f>
        <v>0</v>
      </c>
      <c r="AG93" s="131">
        <f>$AG$4-'Fecha de Indicador'!AG93</f>
        <v>0</v>
      </c>
      <c r="AH93" s="131">
        <f>$AH$4-'Fecha de Indicador'!AH93</f>
        <v>0</v>
      </c>
      <c r="AI93" s="131">
        <f>$AI$4-'Fecha de Indicador'!AI93</f>
        <v>0</v>
      </c>
      <c r="AJ93" s="131">
        <f>$AJ$4-'Fecha de Indicador'!AJ93</f>
        <v>0</v>
      </c>
      <c r="AK93" s="131">
        <f>$AK$4-'Fecha de Indicador'!AK93</f>
        <v>0</v>
      </c>
      <c r="AL93" s="131">
        <f>$AL$4-'Fecha de Indicador'!AL93</f>
        <v>0</v>
      </c>
      <c r="AM93" s="38">
        <f t="shared" si="5"/>
        <v>41</v>
      </c>
      <c r="AN93" s="39">
        <f t="shared" si="9"/>
        <v>1.1714285714285715</v>
      </c>
      <c r="AO93" s="38">
        <f t="shared" si="6"/>
        <v>4</v>
      </c>
      <c r="AP93" s="39">
        <f t="shared" si="7"/>
        <v>3.8864728585539892</v>
      </c>
      <c r="AQ93" s="40">
        <f t="shared" si="8"/>
        <v>0</v>
      </c>
    </row>
    <row r="94" spans="1:43" ht="25.5" customHeight="1" x14ac:dyDescent="0.25">
      <c r="A94" s="138" t="s">
        <v>232</v>
      </c>
      <c r="B94" s="139" t="s">
        <v>246</v>
      </c>
      <c r="C94" s="140">
        <v>616</v>
      </c>
      <c r="D94" s="131">
        <f>$D$4-'Fecha de Indicador'!D94</f>
        <v>0</v>
      </c>
      <c r="E94" s="131">
        <f>IF($E$4='Fecha de Indicador'!E94, 0,"x")</f>
        <v>0</v>
      </c>
      <c r="F94" s="131" t="str">
        <f>IF($F$4='Fecha de Indicador'!F94, 0,"x")</f>
        <v>x</v>
      </c>
      <c r="G94" s="131">
        <f>$G$4-'Fecha de Indicador'!G94</f>
        <v>0</v>
      </c>
      <c r="H94" s="131">
        <f>IF($H$4='Fecha de Indicador'!H94, 0,"x")</f>
        <v>0</v>
      </c>
      <c r="I94" s="131">
        <f>IF($I$4='Fecha de Indicador'!I94, 0,"x")</f>
        <v>0</v>
      </c>
      <c r="J94" s="131">
        <f>$J$4-'Fecha de Indicador'!J94</f>
        <v>0</v>
      </c>
      <c r="K94" s="131">
        <f>$K$4-'Fecha de Indicador'!K94</f>
        <v>0</v>
      </c>
      <c r="L94" s="131">
        <f>$L$4-'Fecha de Indicador'!L94</f>
        <v>0</v>
      </c>
      <c r="M94" s="412">
        <f>$M$4-'Fecha de Indicador'!M94</f>
        <v>9</v>
      </c>
      <c r="N94" s="131">
        <f>$N$4-'Fecha de Indicador'!N94</f>
        <v>0</v>
      </c>
      <c r="O94" s="131">
        <f>$O$4-'Fecha de Indicador'!O94</f>
        <v>0</v>
      </c>
      <c r="P94" s="412">
        <f>$P$4-'Fecha de Indicador'!P94</f>
        <v>15</v>
      </c>
      <c r="Q94" s="131">
        <f>$Q$4-'Fecha de Indicador'!Q94</f>
        <v>0</v>
      </c>
      <c r="R94" s="131">
        <f>$R$4-'Fecha de Indicador'!R94</f>
        <v>0</v>
      </c>
      <c r="S94" s="131">
        <f>$S$4-'Fecha de Indicador'!S94</f>
        <v>0</v>
      </c>
      <c r="T94" s="131">
        <f>IF($T$4='Fecha de Indicador'!T94, 0,"x")</f>
        <v>0</v>
      </c>
      <c r="U94" s="131">
        <f>$U$4-'Fecha de Indicador'!U94</f>
        <v>0</v>
      </c>
      <c r="V94" s="412">
        <f>$V$4-'Fecha de Indicador'!V94</f>
        <v>16</v>
      </c>
      <c r="W94" s="131">
        <f>$W$4-'Fecha de Indicador'!W94</f>
        <v>0</v>
      </c>
      <c r="X94" s="131">
        <f>$X$4-'Fecha de Indicador'!X94</f>
        <v>0</v>
      </c>
      <c r="Y94" s="131">
        <f>$Y$4-'Fecha de Indicador'!Y94</f>
        <v>0</v>
      </c>
      <c r="Z94" s="131">
        <f>$Z$4-'Fecha de Indicador'!Z94</f>
        <v>1</v>
      </c>
      <c r="AA94" s="131">
        <f>$AA$4-'Fecha de Indicador'!AA94</f>
        <v>0</v>
      </c>
      <c r="AB94" s="131">
        <f>$AB$4-'Fecha de Indicador'!AB94</f>
        <v>0</v>
      </c>
      <c r="AC94" s="131">
        <f>$AC$4-'Fecha de Indicador'!AC94</f>
        <v>0</v>
      </c>
      <c r="AD94" s="131">
        <f>$AD$4-'Fecha de Indicador'!AD94</f>
        <v>0</v>
      </c>
      <c r="AE94" s="131">
        <f>$AE$4-'Fecha de Indicador'!AE94</f>
        <v>0</v>
      </c>
      <c r="AF94" s="131">
        <f>$AF$4-'Fecha de Indicador'!AF94</f>
        <v>0</v>
      </c>
      <c r="AG94" s="131">
        <f>$AG$4-'Fecha de Indicador'!AG94</f>
        <v>0</v>
      </c>
      <c r="AH94" s="131">
        <f>$AH$4-'Fecha de Indicador'!AH94</f>
        <v>0</v>
      </c>
      <c r="AI94" s="131">
        <f>$AI$4-'Fecha de Indicador'!AI94</f>
        <v>0</v>
      </c>
      <c r="AJ94" s="131">
        <f>$AJ$4-'Fecha de Indicador'!AJ94</f>
        <v>0</v>
      </c>
      <c r="AK94" s="131">
        <f>$AK$4-'Fecha de Indicador'!AK94</f>
        <v>0</v>
      </c>
      <c r="AL94" s="131">
        <f>$AL$4-'Fecha de Indicador'!AL94</f>
        <v>0</v>
      </c>
      <c r="AM94" s="38">
        <f t="shared" si="5"/>
        <v>41</v>
      </c>
      <c r="AN94" s="39">
        <f t="shared" si="9"/>
        <v>1.1714285714285715</v>
      </c>
      <c r="AO94" s="38">
        <f t="shared" si="6"/>
        <v>4</v>
      </c>
      <c r="AP94" s="39">
        <f t="shared" si="7"/>
        <v>3.8864728585539892</v>
      </c>
      <c r="AQ94" s="40">
        <f t="shared" si="8"/>
        <v>0</v>
      </c>
    </row>
    <row r="95" spans="1:43" ht="25.5" customHeight="1" x14ac:dyDescent="0.25">
      <c r="A95" s="138" t="s">
        <v>216</v>
      </c>
      <c r="B95" s="139" t="s">
        <v>247</v>
      </c>
      <c r="C95" s="140">
        <v>701</v>
      </c>
      <c r="D95" s="131">
        <f>$D$4-'Fecha de Indicador'!D95</f>
        <v>0</v>
      </c>
      <c r="E95" s="131">
        <f>IF($E$4='Fecha de Indicador'!E95, 0,"x")</f>
        <v>0</v>
      </c>
      <c r="F95" s="131" t="str">
        <f>IF($F$4='Fecha de Indicador'!F95, 0,"x")</f>
        <v>x</v>
      </c>
      <c r="G95" s="131">
        <f>$G$4-'Fecha de Indicador'!G95</f>
        <v>0</v>
      </c>
      <c r="H95" s="131">
        <f>IF($H$4='Fecha de Indicador'!H95, 0,"x")</f>
        <v>0</v>
      </c>
      <c r="I95" s="131">
        <f>IF($I$4='Fecha de Indicador'!I95, 0,"x")</f>
        <v>0</v>
      </c>
      <c r="J95" s="131">
        <f>$J$4-'Fecha de Indicador'!J95</f>
        <v>0</v>
      </c>
      <c r="K95" s="131">
        <f>$K$4-'Fecha de Indicador'!K95</f>
        <v>0</v>
      </c>
      <c r="L95" s="131">
        <f>$L$4-'Fecha de Indicador'!L95</f>
        <v>0</v>
      </c>
      <c r="M95" s="412">
        <f>$M$4-'Fecha de Indicador'!M95</f>
        <v>9</v>
      </c>
      <c r="N95" s="131">
        <f>$N$4-'Fecha de Indicador'!N95</f>
        <v>0</v>
      </c>
      <c r="O95" s="131">
        <f>$O$4-'Fecha de Indicador'!O95</f>
        <v>0</v>
      </c>
      <c r="P95" s="412">
        <f>$P$4-'Fecha de Indicador'!P95</f>
        <v>15</v>
      </c>
      <c r="Q95" s="131">
        <f>$Q$4-'Fecha de Indicador'!Q95</f>
        <v>0</v>
      </c>
      <c r="R95" s="131">
        <f>$R$4-'Fecha de Indicador'!R95</f>
        <v>0</v>
      </c>
      <c r="S95" s="131">
        <f>$S$4-'Fecha de Indicador'!S95</f>
        <v>0</v>
      </c>
      <c r="T95" s="131">
        <f>IF($T$4='Fecha de Indicador'!T95, 0,"x")</f>
        <v>0</v>
      </c>
      <c r="U95" s="131">
        <f>$U$4-'Fecha de Indicador'!U95</f>
        <v>0</v>
      </c>
      <c r="V95" s="412">
        <f>$V$4-'Fecha de Indicador'!V95</f>
        <v>16</v>
      </c>
      <c r="W95" s="131">
        <f>$W$4-'Fecha de Indicador'!W95</f>
        <v>0</v>
      </c>
      <c r="X95" s="131">
        <f>$X$4-'Fecha de Indicador'!X95</f>
        <v>0</v>
      </c>
      <c r="Y95" s="131">
        <f>$Y$4-'Fecha de Indicador'!Y95</f>
        <v>0</v>
      </c>
      <c r="Z95" s="131">
        <f>$Z$4-'Fecha de Indicador'!Z95</f>
        <v>1</v>
      </c>
      <c r="AA95" s="131">
        <f>$AA$4-'Fecha de Indicador'!AA95</f>
        <v>0</v>
      </c>
      <c r="AB95" s="131">
        <f>$AB$4-'Fecha de Indicador'!AB95</f>
        <v>0</v>
      </c>
      <c r="AC95" s="131">
        <f>$AC$4-'Fecha de Indicador'!AC95</f>
        <v>0</v>
      </c>
      <c r="AD95" s="131">
        <f>$AD$4-'Fecha de Indicador'!AD95</f>
        <v>0</v>
      </c>
      <c r="AE95" s="131">
        <f>$AE$4-'Fecha de Indicador'!AE95</f>
        <v>0</v>
      </c>
      <c r="AF95" s="131">
        <f>$AF$4-'Fecha de Indicador'!AF95</f>
        <v>0</v>
      </c>
      <c r="AG95" s="131">
        <f>$AG$4-'Fecha de Indicador'!AG95</f>
        <v>0</v>
      </c>
      <c r="AH95" s="131">
        <f>$AH$4-'Fecha de Indicador'!AH95</f>
        <v>0</v>
      </c>
      <c r="AI95" s="131">
        <f>$AI$4-'Fecha de Indicador'!AI95</f>
        <v>0</v>
      </c>
      <c r="AJ95" s="131">
        <f>$AJ$4-'Fecha de Indicador'!AJ95</f>
        <v>0</v>
      </c>
      <c r="AK95" s="131">
        <f>$AK$4-'Fecha de Indicador'!AK95</f>
        <v>0</v>
      </c>
      <c r="AL95" s="131">
        <f>$AL$4-'Fecha de Indicador'!AL95</f>
        <v>0</v>
      </c>
      <c r="AM95" s="38">
        <f t="shared" si="5"/>
        <v>41</v>
      </c>
      <c r="AN95" s="39">
        <f t="shared" si="9"/>
        <v>1.1714285714285715</v>
      </c>
      <c r="AO95" s="38">
        <f t="shared" si="6"/>
        <v>4</v>
      </c>
      <c r="AP95" s="39">
        <f t="shared" si="7"/>
        <v>3.8864728585539892</v>
      </c>
      <c r="AQ95" s="40">
        <f t="shared" si="8"/>
        <v>0</v>
      </c>
    </row>
    <row r="96" spans="1:43" ht="25.5" customHeight="1" x14ac:dyDescent="0.25">
      <c r="A96" s="138" t="s">
        <v>216</v>
      </c>
      <c r="B96" s="139" t="s">
        <v>248</v>
      </c>
      <c r="C96" s="140">
        <v>702</v>
      </c>
      <c r="D96" s="131">
        <f>$D$4-'Fecha de Indicador'!D96</f>
        <v>0</v>
      </c>
      <c r="E96" s="131">
        <f>IF($E$4='Fecha de Indicador'!E96, 0,"x")</f>
        <v>0</v>
      </c>
      <c r="F96" s="131" t="str">
        <f>IF($F$4='Fecha de Indicador'!F96, 0,"x")</f>
        <v>x</v>
      </c>
      <c r="G96" s="131">
        <f>$G$4-'Fecha de Indicador'!G96</f>
        <v>0</v>
      </c>
      <c r="H96" s="131">
        <f>IF($H$4='Fecha de Indicador'!H96, 0,"x")</f>
        <v>0</v>
      </c>
      <c r="I96" s="131">
        <f>IF($I$4='Fecha de Indicador'!I96, 0,"x")</f>
        <v>0</v>
      </c>
      <c r="J96" s="131">
        <f>$J$4-'Fecha de Indicador'!J96</f>
        <v>0</v>
      </c>
      <c r="K96" s="131">
        <f>$K$4-'Fecha de Indicador'!K96</f>
        <v>0</v>
      </c>
      <c r="L96" s="131">
        <f>$L$4-'Fecha de Indicador'!L96</f>
        <v>0</v>
      </c>
      <c r="M96" s="412">
        <f>$M$4-'Fecha de Indicador'!M96</f>
        <v>9</v>
      </c>
      <c r="N96" s="131">
        <f>$N$4-'Fecha de Indicador'!N96</f>
        <v>0</v>
      </c>
      <c r="O96" s="131">
        <f>$O$4-'Fecha de Indicador'!O96</f>
        <v>0</v>
      </c>
      <c r="P96" s="412">
        <f>$P$4-'Fecha de Indicador'!P96</f>
        <v>15</v>
      </c>
      <c r="Q96" s="131">
        <f>$Q$4-'Fecha de Indicador'!Q96</f>
        <v>0</v>
      </c>
      <c r="R96" s="131">
        <f>$R$4-'Fecha de Indicador'!R96</f>
        <v>0</v>
      </c>
      <c r="S96" s="131">
        <f>$S$4-'Fecha de Indicador'!S96</f>
        <v>0</v>
      </c>
      <c r="T96" s="131">
        <f>IF($T$4='Fecha de Indicador'!T96, 0,"x")</f>
        <v>0</v>
      </c>
      <c r="U96" s="131">
        <f>$U$4-'Fecha de Indicador'!U96</f>
        <v>0</v>
      </c>
      <c r="V96" s="412">
        <f>$V$4-'Fecha de Indicador'!V96</f>
        <v>16</v>
      </c>
      <c r="W96" s="131">
        <f>$W$4-'Fecha de Indicador'!W96</f>
        <v>0</v>
      </c>
      <c r="X96" s="131">
        <f>$X$4-'Fecha de Indicador'!X96</f>
        <v>0</v>
      </c>
      <c r="Y96" s="131">
        <f>$Y$4-'Fecha de Indicador'!Y96</f>
        <v>0</v>
      </c>
      <c r="Z96" s="131">
        <f>$Z$4-'Fecha de Indicador'!Z96</f>
        <v>1</v>
      </c>
      <c r="AA96" s="131">
        <f>$AA$4-'Fecha de Indicador'!AA96</f>
        <v>0</v>
      </c>
      <c r="AB96" s="131">
        <f>$AB$4-'Fecha de Indicador'!AB96</f>
        <v>0</v>
      </c>
      <c r="AC96" s="131">
        <f>$AC$4-'Fecha de Indicador'!AC96</f>
        <v>0</v>
      </c>
      <c r="AD96" s="131">
        <f>$AD$4-'Fecha de Indicador'!AD96</f>
        <v>0</v>
      </c>
      <c r="AE96" s="131">
        <f>$AE$4-'Fecha de Indicador'!AE96</f>
        <v>0</v>
      </c>
      <c r="AF96" s="131">
        <f>$AF$4-'Fecha de Indicador'!AF96</f>
        <v>0</v>
      </c>
      <c r="AG96" s="131">
        <f>$AG$4-'Fecha de Indicador'!AG96</f>
        <v>0</v>
      </c>
      <c r="AH96" s="131">
        <f>$AH$4-'Fecha de Indicador'!AH96</f>
        <v>0</v>
      </c>
      <c r="AI96" s="131">
        <f>$AI$4-'Fecha de Indicador'!AI96</f>
        <v>0</v>
      </c>
      <c r="AJ96" s="131">
        <f>$AJ$4-'Fecha de Indicador'!AJ96</f>
        <v>0</v>
      </c>
      <c r="AK96" s="131">
        <f>$AK$4-'Fecha de Indicador'!AK96</f>
        <v>0</v>
      </c>
      <c r="AL96" s="131">
        <f>$AL$4-'Fecha de Indicador'!AL96</f>
        <v>0</v>
      </c>
      <c r="AM96" s="38">
        <f t="shared" si="5"/>
        <v>41</v>
      </c>
      <c r="AN96" s="39">
        <f t="shared" si="9"/>
        <v>1.1714285714285715</v>
      </c>
      <c r="AO96" s="38">
        <f t="shared" si="6"/>
        <v>4</v>
      </c>
      <c r="AP96" s="39">
        <f t="shared" si="7"/>
        <v>3.8864728585539892</v>
      </c>
      <c r="AQ96" s="40">
        <f t="shared" si="8"/>
        <v>0</v>
      </c>
    </row>
    <row r="97" spans="1:43" ht="25.5" customHeight="1" x14ac:dyDescent="0.25">
      <c r="A97" s="138" t="s">
        <v>216</v>
      </c>
      <c r="B97" s="139" t="s">
        <v>249</v>
      </c>
      <c r="C97" s="140">
        <v>703</v>
      </c>
      <c r="D97" s="131">
        <f>$D$4-'Fecha de Indicador'!D97</f>
        <v>0</v>
      </c>
      <c r="E97" s="131">
        <f>IF($E$4='Fecha de Indicador'!E97, 0,"x")</f>
        <v>0</v>
      </c>
      <c r="F97" s="131" t="str">
        <f>IF($F$4='Fecha de Indicador'!F97, 0,"x")</f>
        <v>x</v>
      </c>
      <c r="G97" s="131">
        <f>$G$4-'Fecha de Indicador'!G97</f>
        <v>0</v>
      </c>
      <c r="H97" s="131">
        <f>IF($H$4='Fecha de Indicador'!H97, 0,"x")</f>
        <v>0</v>
      </c>
      <c r="I97" s="131">
        <f>IF($I$4='Fecha de Indicador'!I97, 0,"x")</f>
        <v>0</v>
      </c>
      <c r="J97" s="131">
        <f>$J$4-'Fecha de Indicador'!J97</f>
        <v>0</v>
      </c>
      <c r="K97" s="131">
        <f>$K$4-'Fecha de Indicador'!K97</f>
        <v>0</v>
      </c>
      <c r="L97" s="131">
        <f>$L$4-'Fecha de Indicador'!L97</f>
        <v>0</v>
      </c>
      <c r="M97" s="412">
        <f>$M$4-'Fecha de Indicador'!M97</f>
        <v>9</v>
      </c>
      <c r="N97" s="131">
        <f>$N$4-'Fecha de Indicador'!N97</f>
        <v>0</v>
      </c>
      <c r="O97" s="131">
        <f>$O$4-'Fecha de Indicador'!O97</f>
        <v>0</v>
      </c>
      <c r="P97" s="412">
        <f>$P$4-'Fecha de Indicador'!P97</f>
        <v>15</v>
      </c>
      <c r="Q97" s="131">
        <f>$Q$4-'Fecha de Indicador'!Q97</f>
        <v>0</v>
      </c>
      <c r="R97" s="131">
        <f>$R$4-'Fecha de Indicador'!R97</f>
        <v>0</v>
      </c>
      <c r="S97" s="131">
        <f>$S$4-'Fecha de Indicador'!S97</f>
        <v>0</v>
      </c>
      <c r="T97" s="131">
        <f>IF($T$4='Fecha de Indicador'!T97, 0,"x")</f>
        <v>0</v>
      </c>
      <c r="U97" s="131">
        <f>$U$4-'Fecha de Indicador'!U97</f>
        <v>0</v>
      </c>
      <c r="V97" s="412">
        <f>$V$4-'Fecha de Indicador'!V97</f>
        <v>16</v>
      </c>
      <c r="W97" s="131">
        <f>$W$4-'Fecha de Indicador'!W97</f>
        <v>0</v>
      </c>
      <c r="X97" s="131">
        <f>$X$4-'Fecha de Indicador'!X97</f>
        <v>0</v>
      </c>
      <c r="Y97" s="131">
        <f>$Y$4-'Fecha de Indicador'!Y97</f>
        <v>0</v>
      </c>
      <c r="Z97" s="131">
        <f>$Z$4-'Fecha de Indicador'!Z97</f>
        <v>1</v>
      </c>
      <c r="AA97" s="131">
        <f>$AA$4-'Fecha de Indicador'!AA97</f>
        <v>0</v>
      </c>
      <c r="AB97" s="131">
        <f>$AB$4-'Fecha de Indicador'!AB97</f>
        <v>0</v>
      </c>
      <c r="AC97" s="131">
        <f>$AC$4-'Fecha de Indicador'!AC97</f>
        <v>0</v>
      </c>
      <c r="AD97" s="131">
        <f>$AD$4-'Fecha de Indicador'!AD97</f>
        <v>0</v>
      </c>
      <c r="AE97" s="131">
        <f>$AE$4-'Fecha de Indicador'!AE97</f>
        <v>0</v>
      </c>
      <c r="AF97" s="131">
        <f>$AF$4-'Fecha de Indicador'!AF97</f>
        <v>0</v>
      </c>
      <c r="AG97" s="131">
        <f>$AG$4-'Fecha de Indicador'!AG97</f>
        <v>0</v>
      </c>
      <c r="AH97" s="131">
        <f>$AH$4-'Fecha de Indicador'!AH97</f>
        <v>0</v>
      </c>
      <c r="AI97" s="131">
        <f>$AI$4-'Fecha de Indicador'!AI97</f>
        <v>0</v>
      </c>
      <c r="AJ97" s="131">
        <f>$AJ$4-'Fecha de Indicador'!AJ97</f>
        <v>0</v>
      </c>
      <c r="AK97" s="131">
        <f>$AK$4-'Fecha de Indicador'!AK97</f>
        <v>0</v>
      </c>
      <c r="AL97" s="131">
        <f>$AL$4-'Fecha de Indicador'!AL97</f>
        <v>0</v>
      </c>
      <c r="AM97" s="38">
        <f t="shared" si="5"/>
        <v>41</v>
      </c>
      <c r="AN97" s="39">
        <f t="shared" si="9"/>
        <v>1.1714285714285715</v>
      </c>
      <c r="AO97" s="38">
        <f t="shared" si="6"/>
        <v>4</v>
      </c>
      <c r="AP97" s="39">
        <f t="shared" si="7"/>
        <v>3.8864728585539892</v>
      </c>
      <c r="AQ97" s="40">
        <f t="shared" si="8"/>
        <v>0</v>
      </c>
    </row>
    <row r="98" spans="1:43" ht="25.5" customHeight="1" x14ac:dyDescent="0.25">
      <c r="A98" s="138" t="s">
        <v>216</v>
      </c>
      <c r="B98" s="139" t="s">
        <v>216</v>
      </c>
      <c r="C98" s="140">
        <v>704</v>
      </c>
      <c r="D98" s="131">
        <f>$D$4-'Fecha de Indicador'!D98</f>
        <v>0</v>
      </c>
      <c r="E98" s="131">
        <f>IF($E$4='Fecha de Indicador'!E98, 0,"x")</f>
        <v>0</v>
      </c>
      <c r="F98" s="131" t="str">
        <f>IF($F$4='Fecha de Indicador'!F98, 0,"x")</f>
        <v>x</v>
      </c>
      <c r="G98" s="131">
        <f>$G$4-'Fecha de Indicador'!G98</f>
        <v>0</v>
      </c>
      <c r="H98" s="131">
        <f>IF($H$4='Fecha de Indicador'!H98, 0,"x")</f>
        <v>0</v>
      </c>
      <c r="I98" s="131">
        <f>IF($I$4='Fecha de Indicador'!I98, 0,"x")</f>
        <v>0</v>
      </c>
      <c r="J98" s="131">
        <f>$J$4-'Fecha de Indicador'!J98</f>
        <v>0</v>
      </c>
      <c r="K98" s="131">
        <f>$K$4-'Fecha de Indicador'!K98</f>
        <v>0</v>
      </c>
      <c r="L98" s="131">
        <f>$L$4-'Fecha de Indicador'!L98</f>
        <v>0</v>
      </c>
      <c r="M98" s="412">
        <f>$M$4-'Fecha de Indicador'!M98</f>
        <v>9</v>
      </c>
      <c r="N98" s="131">
        <f>$N$4-'Fecha de Indicador'!N98</f>
        <v>0</v>
      </c>
      <c r="O98" s="131">
        <f>$O$4-'Fecha de Indicador'!O98</f>
        <v>0</v>
      </c>
      <c r="P98" s="412">
        <f>$P$4-'Fecha de Indicador'!P98</f>
        <v>15</v>
      </c>
      <c r="Q98" s="131">
        <f>$Q$4-'Fecha de Indicador'!Q98</f>
        <v>0</v>
      </c>
      <c r="R98" s="131">
        <f>$R$4-'Fecha de Indicador'!R98</f>
        <v>0</v>
      </c>
      <c r="S98" s="131">
        <f>$S$4-'Fecha de Indicador'!S98</f>
        <v>0</v>
      </c>
      <c r="T98" s="131">
        <f>IF($T$4='Fecha de Indicador'!T98, 0,"x")</f>
        <v>0</v>
      </c>
      <c r="U98" s="131">
        <f>$U$4-'Fecha de Indicador'!U98</f>
        <v>0</v>
      </c>
      <c r="V98" s="412">
        <f>$V$4-'Fecha de Indicador'!V98</f>
        <v>16</v>
      </c>
      <c r="W98" s="131">
        <f>$W$4-'Fecha de Indicador'!W98</f>
        <v>0</v>
      </c>
      <c r="X98" s="131">
        <f>$X$4-'Fecha de Indicador'!X98</f>
        <v>0</v>
      </c>
      <c r="Y98" s="131">
        <f>$Y$4-'Fecha de Indicador'!Y98</f>
        <v>0</v>
      </c>
      <c r="Z98" s="131">
        <f>$Z$4-'Fecha de Indicador'!Z98</f>
        <v>1</v>
      </c>
      <c r="AA98" s="131">
        <f>$AA$4-'Fecha de Indicador'!AA98</f>
        <v>0</v>
      </c>
      <c r="AB98" s="131">
        <f>$AB$4-'Fecha de Indicador'!AB98</f>
        <v>0</v>
      </c>
      <c r="AC98" s="131">
        <f>$AC$4-'Fecha de Indicador'!AC98</f>
        <v>0</v>
      </c>
      <c r="AD98" s="131">
        <f>$AD$4-'Fecha de Indicador'!AD98</f>
        <v>0</v>
      </c>
      <c r="AE98" s="131">
        <f>$AE$4-'Fecha de Indicador'!AE98</f>
        <v>0</v>
      </c>
      <c r="AF98" s="131">
        <f>$AF$4-'Fecha de Indicador'!AF98</f>
        <v>0</v>
      </c>
      <c r="AG98" s="131">
        <f>$AG$4-'Fecha de Indicador'!AG98</f>
        <v>0</v>
      </c>
      <c r="AH98" s="131">
        <f>$AH$4-'Fecha de Indicador'!AH98</f>
        <v>0</v>
      </c>
      <c r="AI98" s="131">
        <f>$AI$4-'Fecha de Indicador'!AI98</f>
        <v>0</v>
      </c>
      <c r="AJ98" s="131">
        <f>$AJ$4-'Fecha de Indicador'!AJ98</f>
        <v>0</v>
      </c>
      <c r="AK98" s="131">
        <f>$AK$4-'Fecha de Indicador'!AK98</f>
        <v>0</v>
      </c>
      <c r="AL98" s="131">
        <f>$AL$4-'Fecha de Indicador'!AL98</f>
        <v>0</v>
      </c>
      <c r="AM98" s="38">
        <f t="shared" si="5"/>
        <v>41</v>
      </c>
      <c r="AN98" s="39">
        <f t="shared" si="9"/>
        <v>1.1714285714285715</v>
      </c>
      <c r="AO98" s="38">
        <f t="shared" si="6"/>
        <v>4</v>
      </c>
      <c r="AP98" s="39">
        <f t="shared" si="7"/>
        <v>3.8864728585539892</v>
      </c>
      <c r="AQ98" s="40">
        <f t="shared" si="8"/>
        <v>0</v>
      </c>
    </row>
    <row r="99" spans="1:43" ht="25.5" customHeight="1" x14ac:dyDescent="0.25">
      <c r="A99" s="138" t="s">
        <v>216</v>
      </c>
      <c r="B99" s="139" t="s">
        <v>250</v>
      </c>
      <c r="C99" s="140">
        <v>705</v>
      </c>
      <c r="D99" s="131">
        <f>$D$4-'Fecha de Indicador'!D99</f>
        <v>0</v>
      </c>
      <c r="E99" s="131">
        <f>IF($E$4='Fecha de Indicador'!E99, 0,"x")</f>
        <v>0</v>
      </c>
      <c r="F99" s="131" t="str">
        <f>IF($F$4='Fecha de Indicador'!F99, 0,"x")</f>
        <v>x</v>
      </c>
      <c r="G99" s="131">
        <f>$G$4-'Fecha de Indicador'!G99</f>
        <v>0</v>
      </c>
      <c r="H99" s="131">
        <f>IF($H$4='Fecha de Indicador'!H99, 0,"x")</f>
        <v>0</v>
      </c>
      <c r="I99" s="131">
        <f>IF($I$4='Fecha de Indicador'!I99, 0,"x")</f>
        <v>0</v>
      </c>
      <c r="J99" s="131">
        <f>$J$4-'Fecha de Indicador'!J99</f>
        <v>0</v>
      </c>
      <c r="K99" s="131">
        <f>$K$4-'Fecha de Indicador'!K99</f>
        <v>0</v>
      </c>
      <c r="L99" s="131">
        <f>$L$4-'Fecha de Indicador'!L99</f>
        <v>0</v>
      </c>
      <c r="M99" s="412">
        <f>$M$4-'Fecha de Indicador'!M99</f>
        <v>9</v>
      </c>
      <c r="N99" s="131">
        <f>$N$4-'Fecha de Indicador'!N99</f>
        <v>0</v>
      </c>
      <c r="O99" s="131">
        <f>$O$4-'Fecha de Indicador'!O99</f>
        <v>0</v>
      </c>
      <c r="P99" s="412">
        <f>$P$4-'Fecha de Indicador'!P99</f>
        <v>15</v>
      </c>
      <c r="Q99" s="131">
        <f>$Q$4-'Fecha de Indicador'!Q99</f>
        <v>0</v>
      </c>
      <c r="R99" s="131">
        <f>$R$4-'Fecha de Indicador'!R99</f>
        <v>0</v>
      </c>
      <c r="S99" s="131">
        <f>$S$4-'Fecha de Indicador'!S99</f>
        <v>0</v>
      </c>
      <c r="T99" s="131">
        <f>IF($T$4='Fecha de Indicador'!T99, 0,"x")</f>
        <v>0</v>
      </c>
      <c r="U99" s="131">
        <f>$U$4-'Fecha de Indicador'!U99</f>
        <v>0</v>
      </c>
      <c r="V99" s="412">
        <f>$V$4-'Fecha de Indicador'!V99</f>
        <v>16</v>
      </c>
      <c r="W99" s="131">
        <f>$W$4-'Fecha de Indicador'!W99</f>
        <v>0</v>
      </c>
      <c r="X99" s="131">
        <f>$X$4-'Fecha de Indicador'!X99</f>
        <v>0</v>
      </c>
      <c r="Y99" s="131">
        <f>$Y$4-'Fecha de Indicador'!Y99</f>
        <v>0</v>
      </c>
      <c r="Z99" s="131">
        <f>$Z$4-'Fecha de Indicador'!Z99</f>
        <v>1</v>
      </c>
      <c r="AA99" s="131">
        <f>$AA$4-'Fecha de Indicador'!AA99</f>
        <v>0</v>
      </c>
      <c r="AB99" s="131">
        <f>$AB$4-'Fecha de Indicador'!AB99</f>
        <v>0</v>
      </c>
      <c r="AC99" s="131">
        <f>$AC$4-'Fecha de Indicador'!AC99</f>
        <v>0</v>
      </c>
      <c r="AD99" s="131">
        <f>$AD$4-'Fecha de Indicador'!AD99</f>
        <v>0</v>
      </c>
      <c r="AE99" s="131">
        <f>$AE$4-'Fecha de Indicador'!AE99</f>
        <v>0</v>
      </c>
      <c r="AF99" s="131">
        <f>$AF$4-'Fecha de Indicador'!AF99</f>
        <v>0</v>
      </c>
      <c r="AG99" s="131">
        <f>$AG$4-'Fecha de Indicador'!AG99</f>
        <v>0</v>
      </c>
      <c r="AH99" s="131">
        <f>$AH$4-'Fecha de Indicador'!AH99</f>
        <v>0</v>
      </c>
      <c r="AI99" s="131">
        <f>$AI$4-'Fecha de Indicador'!AI99</f>
        <v>0</v>
      </c>
      <c r="AJ99" s="131">
        <f>$AJ$4-'Fecha de Indicador'!AJ99</f>
        <v>0</v>
      </c>
      <c r="AK99" s="131">
        <f>$AK$4-'Fecha de Indicador'!AK99</f>
        <v>0</v>
      </c>
      <c r="AL99" s="131">
        <f>$AL$4-'Fecha de Indicador'!AL99</f>
        <v>0</v>
      </c>
      <c r="AM99" s="38">
        <f t="shared" si="5"/>
        <v>41</v>
      </c>
      <c r="AN99" s="39">
        <f t="shared" si="9"/>
        <v>1.1714285714285715</v>
      </c>
      <c r="AO99" s="38">
        <f t="shared" si="6"/>
        <v>4</v>
      </c>
      <c r="AP99" s="39">
        <f t="shared" si="7"/>
        <v>3.8864728585539892</v>
      </c>
      <c r="AQ99" s="40">
        <f t="shared" si="8"/>
        <v>0</v>
      </c>
    </row>
    <row r="100" spans="1:43" ht="25.5" customHeight="1" x14ac:dyDescent="0.25">
      <c r="A100" s="138" t="s">
        <v>216</v>
      </c>
      <c r="B100" s="139" t="s">
        <v>251</v>
      </c>
      <c r="C100" s="140">
        <v>706</v>
      </c>
      <c r="D100" s="131">
        <f>$D$4-'Fecha de Indicador'!D100</f>
        <v>0</v>
      </c>
      <c r="E100" s="131">
        <f>IF($E$4='Fecha de Indicador'!E100, 0,"x")</f>
        <v>0</v>
      </c>
      <c r="F100" s="131" t="str">
        <f>IF($F$4='Fecha de Indicador'!F100, 0,"x")</f>
        <v>x</v>
      </c>
      <c r="G100" s="131">
        <f>$G$4-'Fecha de Indicador'!G100</f>
        <v>0</v>
      </c>
      <c r="H100" s="131">
        <f>IF($H$4='Fecha de Indicador'!H100, 0,"x")</f>
        <v>0</v>
      </c>
      <c r="I100" s="131">
        <f>IF($I$4='Fecha de Indicador'!I100, 0,"x")</f>
        <v>0</v>
      </c>
      <c r="J100" s="131">
        <f>$J$4-'Fecha de Indicador'!J100</f>
        <v>0</v>
      </c>
      <c r="K100" s="131">
        <f>$K$4-'Fecha de Indicador'!K100</f>
        <v>0</v>
      </c>
      <c r="L100" s="131">
        <f>$L$4-'Fecha de Indicador'!L100</f>
        <v>0</v>
      </c>
      <c r="M100" s="412">
        <f>$M$4-'Fecha de Indicador'!M100</f>
        <v>9</v>
      </c>
      <c r="N100" s="131">
        <f>$N$4-'Fecha de Indicador'!N100</f>
        <v>0</v>
      </c>
      <c r="O100" s="131">
        <f>$O$4-'Fecha de Indicador'!O100</f>
        <v>0</v>
      </c>
      <c r="P100" s="412">
        <f>$P$4-'Fecha de Indicador'!P100</f>
        <v>15</v>
      </c>
      <c r="Q100" s="131">
        <f>$Q$4-'Fecha de Indicador'!Q100</f>
        <v>0</v>
      </c>
      <c r="R100" s="131">
        <f>$R$4-'Fecha de Indicador'!R100</f>
        <v>0</v>
      </c>
      <c r="S100" s="131">
        <f>$S$4-'Fecha de Indicador'!S100</f>
        <v>0</v>
      </c>
      <c r="T100" s="131">
        <f>IF($T$4='Fecha de Indicador'!T100, 0,"x")</f>
        <v>0</v>
      </c>
      <c r="U100" s="131">
        <f>$U$4-'Fecha de Indicador'!U100</f>
        <v>0</v>
      </c>
      <c r="V100" s="412">
        <f>$V$4-'Fecha de Indicador'!V100</f>
        <v>16</v>
      </c>
      <c r="W100" s="131">
        <f>$W$4-'Fecha de Indicador'!W100</f>
        <v>0</v>
      </c>
      <c r="X100" s="131">
        <f>$X$4-'Fecha de Indicador'!X100</f>
        <v>0</v>
      </c>
      <c r="Y100" s="131">
        <f>$Y$4-'Fecha de Indicador'!Y100</f>
        <v>0</v>
      </c>
      <c r="Z100" s="131">
        <f>$Z$4-'Fecha de Indicador'!Z100</f>
        <v>1</v>
      </c>
      <c r="AA100" s="131">
        <f>$AA$4-'Fecha de Indicador'!AA100</f>
        <v>0</v>
      </c>
      <c r="AB100" s="131">
        <f>$AB$4-'Fecha de Indicador'!AB100</f>
        <v>0</v>
      </c>
      <c r="AC100" s="131">
        <f>$AC$4-'Fecha de Indicador'!AC100</f>
        <v>0</v>
      </c>
      <c r="AD100" s="131">
        <f>$AD$4-'Fecha de Indicador'!AD100</f>
        <v>0</v>
      </c>
      <c r="AE100" s="131">
        <f>$AE$4-'Fecha de Indicador'!AE100</f>
        <v>0</v>
      </c>
      <c r="AF100" s="131">
        <f>$AF$4-'Fecha de Indicador'!AF100</f>
        <v>0</v>
      </c>
      <c r="AG100" s="131">
        <f>$AG$4-'Fecha de Indicador'!AG100</f>
        <v>0</v>
      </c>
      <c r="AH100" s="131">
        <f>$AH$4-'Fecha de Indicador'!AH100</f>
        <v>0</v>
      </c>
      <c r="AI100" s="131">
        <f>$AI$4-'Fecha de Indicador'!AI100</f>
        <v>0</v>
      </c>
      <c r="AJ100" s="131">
        <f>$AJ$4-'Fecha de Indicador'!AJ100</f>
        <v>0</v>
      </c>
      <c r="AK100" s="131">
        <f>$AK$4-'Fecha de Indicador'!AK100</f>
        <v>0</v>
      </c>
      <c r="AL100" s="131">
        <f>$AL$4-'Fecha de Indicador'!AL100</f>
        <v>0</v>
      </c>
      <c r="AM100" s="38">
        <f t="shared" si="5"/>
        <v>41</v>
      </c>
      <c r="AN100" s="39">
        <f t="shared" si="9"/>
        <v>1.1714285714285715</v>
      </c>
      <c r="AO100" s="38">
        <f t="shared" si="6"/>
        <v>4</v>
      </c>
      <c r="AP100" s="39">
        <f t="shared" si="7"/>
        <v>3.8864728585539892</v>
      </c>
      <c r="AQ100" s="40">
        <f t="shared" si="8"/>
        <v>0</v>
      </c>
    </row>
    <row r="101" spans="1:43" ht="25.5" customHeight="1" x14ac:dyDescent="0.25">
      <c r="A101" s="138" t="s">
        <v>216</v>
      </c>
      <c r="B101" s="139" t="s">
        <v>252</v>
      </c>
      <c r="C101" s="140">
        <v>707</v>
      </c>
      <c r="D101" s="131">
        <f>$D$4-'Fecha de Indicador'!D101</f>
        <v>0</v>
      </c>
      <c r="E101" s="131">
        <f>IF($E$4='Fecha de Indicador'!E101, 0,"x")</f>
        <v>0</v>
      </c>
      <c r="F101" s="131" t="str">
        <f>IF($F$4='Fecha de Indicador'!F101, 0,"x")</f>
        <v>x</v>
      </c>
      <c r="G101" s="131">
        <f>$G$4-'Fecha de Indicador'!G101</f>
        <v>0</v>
      </c>
      <c r="H101" s="131">
        <f>IF($H$4='Fecha de Indicador'!H101, 0,"x")</f>
        <v>0</v>
      </c>
      <c r="I101" s="131">
        <f>IF($I$4='Fecha de Indicador'!I101, 0,"x")</f>
        <v>0</v>
      </c>
      <c r="J101" s="131">
        <f>$J$4-'Fecha de Indicador'!J101</f>
        <v>0</v>
      </c>
      <c r="K101" s="131">
        <f>$K$4-'Fecha de Indicador'!K101</f>
        <v>0</v>
      </c>
      <c r="L101" s="131">
        <f>$L$4-'Fecha de Indicador'!L101</f>
        <v>0</v>
      </c>
      <c r="M101" s="412">
        <f>$M$4-'Fecha de Indicador'!M101</f>
        <v>9</v>
      </c>
      <c r="N101" s="131">
        <f>$N$4-'Fecha de Indicador'!N101</f>
        <v>0</v>
      </c>
      <c r="O101" s="131">
        <f>$O$4-'Fecha de Indicador'!O101</f>
        <v>0</v>
      </c>
      <c r="P101" s="412">
        <f>$P$4-'Fecha de Indicador'!P101</f>
        <v>15</v>
      </c>
      <c r="Q101" s="131">
        <f>$Q$4-'Fecha de Indicador'!Q101</f>
        <v>0</v>
      </c>
      <c r="R101" s="131">
        <f>$R$4-'Fecha de Indicador'!R101</f>
        <v>0</v>
      </c>
      <c r="S101" s="131">
        <f>$S$4-'Fecha de Indicador'!S101</f>
        <v>0</v>
      </c>
      <c r="T101" s="131">
        <f>IF($T$4='Fecha de Indicador'!T101, 0,"x")</f>
        <v>0</v>
      </c>
      <c r="U101" s="131">
        <f>$U$4-'Fecha de Indicador'!U101</f>
        <v>0</v>
      </c>
      <c r="V101" s="412">
        <f>$V$4-'Fecha de Indicador'!V101</f>
        <v>16</v>
      </c>
      <c r="W101" s="131">
        <f>$W$4-'Fecha de Indicador'!W101</f>
        <v>0</v>
      </c>
      <c r="X101" s="131">
        <f>$X$4-'Fecha de Indicador'!X101</f>
        <v>0</v>
      </c>
      <c r="Y101" s="131">
        <f>$Y$4-'Fecha de Indicador'!Y101</f>
        <v>0</v>
      </c>
      <c r="Z101" s="131">
        <f>$Z$4-'Fecha de Indicador'!Z101</f>
        <v>1</v>
      </c>
      <c r="AA101" s="131">
        <f>$AA$4-'Fecha de Indicador'!AA101</f>
        <v>0</v>
      </c>
      <c r="AB101" s="131">
        <f>$AB$4-'Fecha de Indicador'!AB101</f>
        <v>0</v>
      </c>
      <c r="AC101" s="131">
        <f>$AC$4-'Fecha de Indicador'!AC101</f>
        <v>0</v>
      </c>
      <c r="AD101" s="131">
        <f>$AD$4-'Fecha de Indicador'!AD101</f>
        <v>0</v>
      </c>
      <c r="AE101" s="131">
        <f>$AE$4-'Fecha de Indicador'!AE101</f>
        <v>0</v>
      </c>
      <c r="AF101" s="131">
        <f>$AF$4-'Fecha de Indicador'!AF101</f>
        <v>0</v>
      </c>
      <c r="AG101" s="131">
        <f>$AG$4-'Fecha de Indicador'!AG101</f>
        <v>0</v>
      </c>
      <c r="AH101" s="131">
        <f>$AH$4-'Fecha de Indicador'!AH101</f>
        <v>0</v>
      </c>
      <c r="AI101" s="131">
        <f>$AI$4-'Fecha de Indicador'!AI101</f>
        <v>0</v>
      </c>
      <c r="AJ101" s="131">
        <f>$AJ$4-'Fecha de Indicador'!AJ101</f>
        <v>0</v>
      </c>
      <c r="AK101" s="131">
        <f>$AK$4-'Fecha de Indicador'!AK101</f>
        <v>0</v>
      </c>
      <c r="AL101" s="131">
        <f>$AL$4-'Fecha de Indicador'!AL101</f>
        <v>0</v>
      </c>
      <c r="AM101" s="38">
        <f t="shared" si="5"/>
        <v>41</v>
      </c>
      <c r="AN101" s="39">
        <f t="shared" si="9"/>
        <v>1.1714285714285715</v>
      </c>
      <c r="AO101" s="38">
        <f t="shared" si="6"/>
        <v>4</v>
      </c>
      <c r="AP101" s="39">
        <f t="shared" si="7"/>
        <v>3.8864728585539892</v>
      </c>
      <c r="AQ101" s="40">
        <f t="shared" si="8"/>
        <v>0</v>
      </c>
    </row>
    <row r="102" spans="1:43" ht="25.5" customHeight="1" x14ac:dyDescent="0.25">
      <c r="A102" s="138" t="s">
        <v>216</v>
      </c>
      <c r="B102" s="139" t="s">
        <v>253</v>
      </c>
      <c r="C102" s="140">
        <v>708</v>
      </c>
      <c r="D102" s="131">
        <f>$D$4-'Fecha de Indicador'!D102</f>
        <v>0</v>
      </c>
      <c r="E102" s="131">
        <f>IF($E$4='Fecha de Indicador'!E102, 0,"x")</f>
        <v>0</v>
      </c>
      <c r="F102" s="131" t="str">
        <f>IF($F$4='Fecha de Indicador'!F102, 0,"x")</f>
        <v>x</v>
      </c>
      <c r="G102" s="131">
        <f>$G$4-'Fecha de Indicador'!G102</f>
        <v>0</v>
      </c>
      <c r="H102" s="131">
        <f>IF($H$4='Fecha de Indicador'!H102, 0,"x")</f>
        <v>0</v>
      </c>
      <c r="I102" s="131">
        <f>IF($I$4='Fecha de Indicador'!I102, 0,"x")</f>
        <v>0</v>
      </c>
      <c r="J102" s="131">
        <f>$J$4-'Fecha de Indicador'!J102</f>
        <v>0</v>
      </c>
      <c r="K102" s="131">
        <f>$K$4-'Fecha de Indicador'!K102</f>
        <v>0</v>
      </c>
      <c r="L102" s="131">
        <f>$L$4-'Fecha de Indicador'!L102</f>
        <v>0</v>
      </c>
      <c r="M102" s="412">
        <f>$M$4-'Fecha de Indicador'!M102</f>
        <v>9</v>
      </c>
      <c r="N102" s="131">
        <f>$N$4-'Fecha de Indicador'!N102</f>
        <v>0</v>
      </c>
      <c r="O102" s="131">
        <f>$O$4-'Fecha de Indicador'!O102</f>
        <v>0</v>
      </c>
      <c r="P102" s="412">
        <f>$P$4-'Fecha de Indicador'!P102</f>
        <v>15</v>
      </c>
      <c r="Q102" s="131">
        <f>$Q$4-'Fecha de Indicador'!Q102</f>
        <v>0</v>
      </c>
      <c r="R102" s="131">
        <f>$R$4-'Fecha de Indicador'!R102</f>
        <v>0</v>
      </c>
      <c r="S102" s="131">
        <f>$S$4-'Fecha de Indicador'!S102</f>
        <v>0</v>
      </c>
      <c r="T102" s="131">
        <f>IF($T$4='Fecha de Indicador'!T102, 0,"x")</f>
        <v>0</v>
      </c>
      <c r="U102" s="131">
        <f>$U$4-'Fecha de Indicador'!U102</f>
        <v>0</v>
      </c>
      <c r="V102" s="412">
        <f>$V$4-'Fecha de Indicador'!V102</f>
        <v>16</v>
      </c>
      <c r="W102" s="131">
        <f>$W$4-'Fecha de Indicador'!W102</f>
        <v>0</v>
      </c>
      <c r="X102" s="131">
        <f>$X$4-'Fecha de Indicador'!X102</f>
        <v>0</v>
      </c>
      <c r="Y102" s="131">
        <f>$Y$4-'Fecha de Indicador'!Y102</f>
        <v>0</v>
      </c>
      <c r="Z102" s="131">
        <f>$Z$4-'Fecha de Indicador'!Z102</f>
        <v>1</v>
      </c>
      <c r="AA102" s="131">
        <f>$AA$4-'Fecha de Indicador'!AA102</f>
        <v>0</v>
      </c>
      <c r="AB102" s="131">
        <f>$AB$4-'Fecha de Indicador'!AB102</f>
        <v>0</v>
      </c>
      <c r="AC102" s="131">
        <f>$AC$4-'Fecha de Indicador'!AC102</f>
        <v>0</v>
      </c>
      <c r="AD102" s="131">
        <f>$AD$4-'Fecha de Indicador'!AD102</f>
        <v>0</v>
      </c>
      <c r="AE102" s="131">
        <f>$AE$4-'Fecha de Indicador'!AE102</f>
        <v>0</v>
      </c>
      <c r="AF102" s="131">
        <f>$AF$4-'Fecha de Indicador'!AF102</f>
        <v>0</v>
      </c>
      <c r="AG102" s="131">
        <f>$AG$4-'Fecha de Indicador'!AG102</f>
        <v>0</v>
      </c>
      <c r="AH102" s="131">
        <f>$AH$4-'Fecha de Indicador'!AH102</f>
        <v>0</v>
      </c>
      <c r="AI102" s="131">
        <f>$AI$4-'Fecha de Indicador'!AI102</f>
        <v>0</v>
      </c>
      <c r="AJ102" s="131">
        <f>$AJ$4-'Fecha de Indicador'!AJ102</f>
        <v>0</v>
      </c>
      <c r="AK102" s="131">
        <f>$AK$4-'Fecha de Indicador'!AK102</f>
        <v>0</v>
      </c>
      <c r="AL102" s="131">
        <f>$AL$4-'Fecha de Indicador'!AL102</f>
        <v>0</v>
      </c>
      <c r="AM102" s="38">
        <f t="shared" si="5"/>
        <v>41</v>
      </c>
      <c r="AN102" s="39">
        <f t="shared" si="9"/>
        <v>1.1714285714285715</v>
      </c>
      <c r="AO102" s="38">
        <f t="shared" si="6"/>
        <v>4</v>
      </c>
      <c r="AP102" s="39">
        <f t="shared" si="7"/>
        <v>3.8864728585539892</v>
      </c>
      <c r="AQ102" s="40">
        <f t="shared" si="8"/>
        <v>0</v>
      </c>
    </row>
    <row r="103" spans="1:43" ht="25.5" customHeight="1" x14ac:dyDescent="0.25">
      <c r="A103" s="138" t="s">
        <v>216</v>
      </c>
      <c r="B103" s="139" t="s">
        <v>254</v>
      </c>
      <c r="C103" s="140">
        <v>709</v>
      </c>
      <c r="D103" s="131">
        <f>$D$4-'Fecha de Indicador'!D103</f>
        <v>0</v>
      </c>
      <c r="E103" s="131">
        <f>IF($E$4='Fecha de Indicador'!E103, 0,"x")</f>
        <v>0</v>
      </c>
      <c r="F103" s="131" t="str">
        <f>IF($F$4='Fecha de Indicador'!F103, 0,"x")</f>
        <v>x</v>
      </c>
      <c r="G103" s="131">
        <f>$G$4-'Fecha de Indicador'!G103</f>
        <v>0</v>
      </c>
      <c r="H103" s="131">
        <f>IF($H$4='Fecha de Indicador'!H103, 0,"x")</f>
        <v>0</v>
      </c>
      <c r="I103" s="131">
        <f>IF($I$4='Fecha de Indicador'!I103, 0,"x")</f>
        <v>0</v>
      </c>
      <c r="J103" s="131">
        <f>$J$4-'Fecha de Indicador'!J103</f>
        <v>0</v>
      </c>
      <c r="K103" s="131">
        <f>$K$4-'Fecha de Indicador'!K103</f>
        <v>0</v>
      </c>
      <c r="L103" s="131">
        <f>$L$4-'Fecha de Indicador'!L103</f>
        <v>0</v>
      </c>
      <c r="M103" s="412">
        <f>$M$4-'Fecha de Indicador'!M103</f>
        <v>9</v>
      </c>
      <c r="N103" s="131">
        <f>$N$4-'Fecha de Indicador'!N103</f>
        <v>0</v>
      </c>
      <c r="O103" s="131">
        <f>$O$4-'Fecha de Indicador'!O103</f>
        <v>0</v>
      </c>
      <c r="P103" s="412">
        <f>$P$4-'Fecha de Indicador'!P103</f>
        <v>15</v>
      </c>
      <c r="Q103" s="131">
        <f>$Q$4-'Fecha de Indicador'!Q103</f>
        <v>0</v>
      </c>
      <c r="R103" s="131">
        <f>$R$4-'Fecha de Indicador'!R103</f>
        <v>0</v>
      </c>
      <c r="S103" s="131">
        <f>$S$4-'Fecha de Indicador'!S103</f>
        <v>0</v>
      </c>
      <c r="T103" s="131">
        <f>IF($T$4='Fecha de Indicador'!T103, 0,"x")</f>
        <v>0</v>
      </c>
      <c r="U103" s="131">
        <f>$U$4-'Fecha de Indicador'!U103</f>
        <v>0</v>
      </c>
      <c r="V103" s="412">
        <f>$V$4-'Fecha de Indicador'!V103</f>
        <v>16</v>
      </c>
      <c r="W103" s="131">
        <f>$W$4-'Fecha de Indicador'!W103</f>
        <v>0</v>
      </c>
      <c r="X103" s="131">
        <f>$X$4-'Fecha de Indicador'!X103</f>
        <v>0</v>
      </c>
      <c r="Y103" s="131">
        <f>$Y$4-'Fecha de Indicador'!Y103</f>
        <v>0</v>
      </c>
      <c r="Z103" s="131">
        <f>$Z$4-'Fecha de Indicador'!Z103</f>
        <v>1</v>
      </c>
      <c r="AA103" s="131">
        <f>$AA$4-'Fecha de Indicador'!AA103</f>
        <v>0</v>
      </c>
      <c r="AB103" s="131">
        <f>$AB$4-'Fecha de Indicador'!AB103</f>
        <v>0</v>
      </c>
      <c r="AC103" s="131">
        <f>$AC$4-'Fecha de Indicador'!AC103</f>
        <v>0</v>
      </c>
      <c r="AD103" s="131">
        <f>$AD$4-'Fecha de Indicador'!AD103</f>
        <v>0</v>
      </c>
      <c r="AE103" s="131">
        <f>$AE$4-'Fecha de Indicador'!AE103</f>
        <v>0</v>
      </c>
      <c r="AF103" s="131">
        <f>$AF$4-'Fecha de Indicador'!AF103</f>
        <v>0</v>
      </c>
      <c r="AG103" s="131">
        <f>$AG$4-'Fecha de Indicador'!AG103</f>
        <v>0</v>
      </c>
      <c r="AH103" s="131">
        <f>$AH$4-'Fecha de Indicador'!AH103</f>
        <v>0</v>
      </c>
      <c r="AI103" s="131">
        <f>$AI$4-'Fecha de Indicador'!AI103</f>
        <v>0</v>
      </c>
      <c r="AJ103" s="131">
        <f>$AJ$4-'Fecha de Indicador'!AJ103</f>
        <v>0</v>
      </c>
      <c r="AK103" s="131">
        <f>$AK$4-'Fecha de Indicador'!AK103</f>
        <v>0</v>
      </c>
      <c r="AL103" s="131">
        <f>$AL$4-'Fecha de Indicador'!AL103</f>
        <v>0</v>
      </c>
      <c r="AM103" s="38">
        <f t="shared" si="5"/>
        <v>41</v>
      </c>
      <c r="AN103" s="39">
        <f t="shared" si="9"/>
        <v>1.1714285714285715</v>
      </c>
      <c r="AO103" s="38">
        <f t="shared" si="6"/>
        <v>4</v>
      </c>
      <c r="AP103" s="39">
        <f t="shared" si="7"/>
        <v>3.8864728585539892</v>
      </c>
      <c r="AQ103" s="40">
        <f t="shared" si="8"/>
        <v>0</v>
      </c>
    </row>
    <row r="104" spans="1:43" ht="25.5" customHeight="1" x14ac:dyDescent="0.25">
      <c r="A104" s="138" t="s">
        <v>216</v>
      </c>
      <c r="B104" s="139" t="s">
        <v>48</v>
      </c>
      <c r="C104" s="140">
        <v>710</v>
      </c>
      <c r="D104" s="131">
        <f>$D$4-'Fecha de Indicador'!D104</f>
        <v>0</v>
      </c>
      <c r="E104" s="131">
        <f>IF($E$4='Fecha de Indicador'!E104, 0,"x")</f>
        <v>0</v>
      </c>
      <c r="F104" s="131" t="str">
        <f>IF($F$4='Fecha de Indicador'!F104, 0,"x")</f>
        <v>x</v>
      </c>
      <c r="G104" s="131">
        <f>$G$4-'Fecha de Indicador'!G104</f>
        <v>0</v>
      </c>
      <c r="H104" s="131">
        <f>IF($H$4='Fecha de Indicador'!H104, 0,"x")</f>
        <v>0</v>
      </c>
      <c r="I104" s="131">
        <f>IF($I$4='Fecha de Indicador'!I104, 0,"x")</f>
        <v>0</v>
      </c>
      <c r="J104" s="131">
        <f>$J$4-'Fecha de Indicador'!J104</f>
        <v>0</v>
      </c>
      <c r="K104" s="131">
        <f>$K$4-'Fecha de Indicador'!K104</f>
        <v>0</v>
      </c>
      <c r="L104" s="131">
        <f>$L$4-'Fecha de Indicador'!L104</f>
        <v>0</v>
      </c>
      <c r="M104" s="412">
        <f>$M$4-'Fecha de Indicador'!M104</f>
        <v>9</v>
      </c>
      <c r="N104" s="131">
        <f>$N$4-'Fecha de Indicador'!N104</f>
        <v>0</v>
      </c>
      <c r="O104" s="131">
        <f>$O$4-'Fecha de Indicador'!O104</f>
        <v>0</v>
      </c>
      <c r="P104" s="412">
        <f>$P$4-'Fecha de Indicador'!P104</f>
        <v>15</v>
      </c>
      <c r="Q104" s="131">
        <f>$Q$4-'Fecha de Indicador'!Q104</f>
        <v>0</v>
      </c>
      <c r="R104" s="131">
        <f>$R$4-'Fecha de Indicador'!R104</f>
        <v>0</v>
      </c>
      <c r="S104" s="131">
        <f>$S$4-'Fecha de Indicador'!S104</f>
        <v>0</v>
      </c>
      <c r="T104" s="131">
        <f>IF($T$4='Fecha de Indicador'!T104, 0,"x")</f>
        <v>0</v>
      </c>
      <c r="U104" s="131">
        <f>$U$4-'Fecha de Indicador'!U104</f>
        <v>0</v>
      </c>
      <c r="V104" s="412">
        <f>$V$4-'Fecha de Indicador'!V104</f>
        <v>16</v>
      </c>
      <c r="W104" s="131">
        <f>$W$4-'Fecha de Indicador'!W104</f>
        <v>0</v>
      </c>
      <c r="X104" s="131">
        <f>$X$4-'Fecha de Indicador'!X104</f>
        <v>0</v>
      </c>
      <c r="Y104" s="131">
        <f>$Y$4-'Fecha de Indicador'!Y104</f>
        <v>0</v>
      </c>
      <c r="Z104" s="131">
        <f>$Z$4-'Fecha de Indicador'!Z104</f>
        <v>1</v>
      </c>
      <c r="AA104" s="131">
        <f>$AA$4-'Fecha de Indicador'!AA104</f>
        <v>0</v>
      </c>
      <c r="AB104" s="131">
        <f>$AB$4-'Fecha de Indicador'!AB104</f>
        <v>0</v>
      </c>
      <c r="AC104" s="131">
        <f>$AC$4-'Fecha de Indicador'!AC104</f>
        <v>0</v>
      </c>
      <c r="AD104" s="131">
        <f>$AD$4-'Fecha de Indicador'!AD104</f>
        <v>0</v>
      </c>
      <c r="AE104" s="131">
        <f>$AE$4-'Fecha de Indicador'!AE104</f>
        <v>0</v>
      </c>
      <c r="AF104" s="131">
        <f>$AF$4-'Fecha de Indicador'!AF104</f>
        <v>0</v>
      </c>
      <c r="AG104" s="131">
        <f>$AG$4-'Fecha de Indicador'!AG104</f>
        <v>0</v>
      </c>
      <c r="AH104" s="131">
        <f>$AH$4-'Fecha de Indicador'!AH104</f>
        <v>0</v>
      </c>
      <c r="AI104" s="131">
        <f>$AI$4-'Fecha de Indicador'!AI104</f>
        <v>0</v>
      </c>
      <c r="AJ104" s="131">
        <f>$AJ$4-'Fecha de Indicador'!AJ104</f>
        <v>0</v>
      </c>
      <c r="AK104" s="131">
        <f>$AK$4-'Fecha de Indicador'!AK104</f>
        <v>0</v>
      </c>
      <c r="AL104" s="131">
        <f>$AL$4-'Fecha de Indicador'!AL104</f>
        <v>0</v>
      </c>
      <c r="AM104" s="38">
        <f t="shared" si="5"/>
        <v>41</v>
      </c>
      <c r="AN104" s="39">
        <f t="shared" si="9"/>
        <v>1.1714285714285715</v>
      </c>
      <c r="AO104" s="38">
        <f t="shared" si="6"/>
        <v>4</v>
      </c>
      <c r="AP104" s="39">
        <f t="shared" si="7"/>
        <v>3.8864728585539892</v>
      </c>
      <c r="AQ104" s="40">
        <f t="shared" si="8"/>
        <v>0</v>
      </c>
    </row>
    <row r="105" spans="1:43" ht="25.5" customHeight="1" x14ac:dyDescent="0.25">
      <c r="A105" s="138" t="s">
        <v>216</v>
      </c>
      <c r="B105" s="139" t="s">
        <v>243</v>
      </c>
      <c r="C105" s="140">
        <v>711</v>
      </c>
      <c r="D105" s="131">
        <f>$D$4-'Fecha de Indicador'!D105</f>
        <v>0</v>
      </c>
      <c r="E105" s="131">
        <f>IF($E$4='Fecha de Indicador'!E105, 0,"x")</f>
        <v>0</v>
      </c>
      <c r="F105" s="131" t="str">
        <f>IF($F$4='Fecha de Indicador'!F105, 0,"x")</f>
        <v>x</v>
      </c>
      <c r="G105" s="131">
        <f>$G$4-'Fecha de Indicador'!G105</f>
        <v>0</v>
      </c>
      <c r="H105" s="131">
        <f>IF($H$4='Fecha de Indicador'!H105, 0,"x")</f>
        <v>0</v>
      </c>
      <c r="I105" s="131">
        <f>IF($I$4='Fecha de Indicador'!I105, 0,"x")</f>
        <v>0</v>
      </c>
      <c r="J105" s="131">
        <f>$J$4-'Fecha de Indicador'!J105</f>
        <v>0</v>
      </c>
      <c r="K105" s="131">
        <f>$K$4-'Fecha de Indicador'!K105</f>
        <v>0</v>
      </c>
      <c r="L105" s="131">
        <f>$L$4-'Fecha de Indicador'!L105</f>
        <v>0</v>
      </c>
      <c r="M105" s="412">
        <f>$M$4-'Fecha de Indicador'!M105</f>
        <v>9</v>
      </c>
      <c r="N105" s="131">
        <f>$N$4-'Fecha de Indicador'!N105</f>
        <v>0</v>
      </c>
      <c r="O105" s="131">
        <f>$O$4-'Fecha de Indicador'!O105</f>
        <v>0</v>
      </c>
      <c r="P105" s="412">
        <f>$P$4-'Fecha de Indicador'!P105</f>
        <v>15</v>
      </c>
      <c r="Q105" s="131">
        <f>$Q$4-'Fecha de Indicador'!Q105</f>
        <v>0</v>
      </c>
      <c r="R105" s="131">
        <f>$R$4-'Fecha de Indicador'!R105</f>
        <v>0</v>
      </c>
      <c r="S105" s="131">
        <f>$S$4-'Fecha de Indicador'!S105</f>
        <v>0</v>
      </c>
      <c r="T105" s="131">
        <f>IF($T$4='Fecha de Indicador'!T105, 0,"x")</f>
        <v>0</v>
      </c>
      <c r="U105" s="131">
        <f>$U$4-'Fecha de Indicador'!U105</f>
        <v>0</v>
      </c>
      <c r="V105" s="412">
        <f>$V$4-'Fecha de Indicador'!V105</f>
        <v>16</v>
      </c>
      <c r="W105" s="131">
        <f>$W$4-'Fecha de Indicador'!W105</f>
        <v>0</v>
      </c>
      <c r="X105" s="131">
        <f>$X$4-'Fecha de Indicador'!X105</f>
        <v>0</v>
      </c>
      <c r="Y105" s="131">
        <f>$Y$4-'Fecha de Indicador'!Y105</f>
        <v>0</v>
      </c>
      <c r="Z105" s="131">
        <f>$Z$4-'Fecha de Indicador'!Z105</f>
        <v>1</v>
      </c>
      <c r="AA105" s="131">
        <f>$AA$4-'Fecha de Indicador'!AA105</f>
        <v>0</v>
      </c>
      <c r="AB105" s="131">
        <f>$AB$4-'Fecha de Indicador'!AB105</f>
        <v>0</v>
      </c>
      <c r="AC105" s="131">
        <f>$AC$4-'Fecha de Indicador'!AC105</f>
        <v>0</v>
      </c>
      <c r="AD105" s="131">
        <f>$AD$4-'Fecha de Indicador'!AD105</f>
        <v>0</v>
      </c>
      <c r="AE105" s="131">
        <f>$AE$4-'Fecha de Indicador'!AE105</f>
        <v>0</v>
      </c>
      <c r="AF105" s="131">
        <f>$AF$4-'Fecha de Indicador'!AF105</f>
        <v>0</v>
      </c>
      <c r="AG105" s="131">
        <f>$AG$4-'Fecha de Indicador'!AG105</f>
        <v>0</v>
      </c>
      <c r="AH105" s="131">
        <f>$AH$4-'Fecha de Indicador'!AH105</f>
        <v>0</v>
      </c>
      <c r="AI105" s="131">
        <f>$AI$4-'Fecha de Indicador'!AI105</f>
        <v>0</v>
      </c>
      <c r="AJ105" s="131">
        <f>$AJ$4-'Fecha de Indicador'!AJ105</f>
        <v>0</v>
      </c>
      <c r="AK105" s="131">
        <f>$AK$4-'Fecha de Indicador'!AK105</f>
        <v>0</v>
      </c>
      <c r="AL105" s="131">
        <f>$AL$4-'Fecha de Indicador'!AL105</f>
        <v>0</v>
      </c>
      <c r="AM105" s="38">
        <f t="shared" si="5"/>
        <v>41</v>
      </c>
      <c r="AN105" s="39">
        <f t="shared" si="9"/>
        <v>1.1714285714285715</v>
      </c>
      <c r="AO105" s="38">
        <f t="shared" si="6"/>
        <v>4</v>
      </c>
      <c r="AP105" s="39">
        <f t="shared" si="7"/>
        <v>3.8864728585539892</v>
      </c>
      <c r="AQ105" s="40">
        <f t="shared" si="8"/>
        <v>0</v>
      </c>
    </row>
    <row r="106" spans="1:43" ht="25.5" customHeight="1" x14ac:dyDescent="0.25">
      <c r="A106" s="138" t="s">
        <v>216</v>
      </c>
      <c r="B106" s="139" t="s">
        <v>255</v>
      </c>
      <c r="C106" s="140">
        <v>712</v>
      </c>
      <c r="D106" s="131">
        <f>$D$4-'Fecha de Indicador'!D106</f>
        <v>0</v>
      </c>
      <c r="E106" s="131">
        <f>IF($E$4='Fecha de Indicador'!E106, 0,"x")</f>
        <v>0</v>
      </c>
      <c r="F106" s="131" t="str">
        <f>IF($F$4='Fecha de Indicador'!F106, 0,"x")</f>
        <v>x</v>
      </c>
      <c r="G106" s="131">
        <f>$G$4-'Fecha de Indicador'!G106</f>
        <v>0</v>
      </c>
      <c r="H106" s="131">
        <f>IF($H$4='Fecha de Indicador'!H106, 0,"x")</f>
        <v>0</v>
      </c>
      <c r="I106" s="131">
        <f>IF($I$4='Fecha de Indicador'!I106, 0,"x")</f>
        <v>0</v>
      </c>
      <c r="J106" s="131">
        <f>$J$4-'Fecha de Indicador'!J106</f>
        <v>0</v>
      </c>
      <c r="K106" s="131">
        <f>$K$4-'Fecha de Indicador'!K106</f>
        <v>0</v>
      </c>
      <c r="L106" s="131">
        <f>$L$4-'Fecha de Indicador'!L106</f>
        <v>0</v>
      </c>
      <c r="M106" s="412">
        <f>$M$4-'Fecha de Indicador'!M106</f>
        <v>9</v>
      </c>
      <c r="N106" s="131">
        <f>$N$4-'Fecha de Indicador'!N106</f>
        <v>0</v>
      </c>
      <c r="O106" s="131">
        <f>$O$4-'Fecha de Indicador'!O106</f>
        <v>0</v>
      </c>
      <c r="P106" s="412">
        <f>$P$4-'Fecha de Indicador'!P106</f>
        <v>15</v>
      </c>
      <c r="Q106" s="131">
        <f>$Q$4-'Fecha de Indicador'!Q106</f>
        <v>0</v>
      </c>
      <c r="R106" s="131">
        <f>$R$4-'Fecha de Indicador'!R106</f>
        <v>0</v>
      </c>
      <c r="S106" s="131">
        <f>$S$4-'Fecha de Indicador'!S106</f>
        <v>0</v>
      </c>
      <c r="T106" s="131">
        <f>IF($T$4='Fecha de Indicador'!T106, 0,"x")</f>
        <v>0</v>
      </c>
      <c r="U106" s="131">
        <f>$U$4-'Fecha de Indicador'!U106</f>
        <v>0</v>
      </c>
      <c r="V106" s="412">
        <f>$V$4-'Fecha de Indicador'!V106</f>
        <v>16</v>
      </c>
      <c r="W106" s="131">
        <f>$W$4-'Fecha de Indicador'!W106</f>
        <v>0</v>
      </c>
      <c r="X106" s="131">
        <f>$X$4-'Fecha de Indicador'!X106</f>
        <v>0</v>
      </c>
      <c r="Y106" s="131">
        <f>$Y$4-'Fecha de Indicador'!Y106</f>
        <v>0</v>
      </c>
      <c r="Z106" s="131">
        <f>$Z$4-'Fecha de Indicador'!Z106</f>
        <v>1</v>
      </c>
      <c r="AA106" s="131">
        <f>$AA$4-'Fecha de Indicador'!AA106</f>
        <v>0</v>
      </c>
      <c r="AB106" s="131">
        <f>$AB$4-'Fecha de Indicador'!AB106</f>
        <v>0</v>
      </c>
      <c r="AC106" s="131">
        <f>$AC$4-'Fecha de Indicador'!AC106</f>
        <v>0</v>
      </c>
      <c r="AD106" s="131">
        <f>$AD$4-'Fecha de Indicador'!AD106</f>
        <v>0</v>
      </c>
      <c r="AE106" s="131">
        <f>$AE$4-'Fecha de Indicador'!AE106</f>
        <v>0</v>
      </c>
      <c r="AF106" s="131">
        <f>$AF$4-'Fecha de Indicador'!AF106</f>
        <v>0</v>
      </c>
      <c r="AG106" s="131">
        <f>$AG$4-'Fecha de Indicador'!AG106</f>
        <v>0</v>
      </c>
      <c r="AH106" s="131">
        <f>$AH$4-'Fecha de Indicador'!AH106</f>
        <v>0</v>
      </c>
      <c r="AI106" s="131">
        <f>$AI$4-'Fecha de Indicador'!AI106</f>
        <v>0</v>
      </c>
      <c r="AJ106" s="131">
        <f>$AJ$4-'Fecha de Indicador'!AJ106</f>
        <v>0</v>
      </c>
      <c r="AK106" s="131">
        <f>$AK$4-'Fecha de Indicador'!AK106</f>
        <v>0</v>
      </c>
      <c r="AL106" s="131">
        <f>$AL$4-'Fecha de Indicador'!AL106</f>
        <v>0</v>
      </c>
      <c r="AM106" s="38">
        <f t="shared" si="5"/>
        <v>41</v>
      </c>
      <c r="AN106" s="39">
        <f t="shared" si="9"/>
        <v>1.1714285714285715</v>
      </c>
      <c r="AO106" s="38">
        <f t="shared" si="6"/>
        <v>4</v>
      </c>
      <c r="AP106" s="39">
        <f t="shared" si="7"/>
        <v>3.8864728585539892</v>
      </c>
      <c r="AQ106" s="40">
        <f t="shared" si="8"/>
        <v>0</v>
      </c>
    </row>
    <row r="107" spans="1:43" ht="25.5" customHeight="1" x14ac:dyDescent="0.25">
      <c r="A107" s="138" t="s">
        <v>216</v>
      </c>
      <c r="B107" s="139" t="s">
        <v>256</v>
      </c>
      <c r="C107" s="140">
        <v>713</v>
      </c>
      <c r="D107" s="131">
        <f>$D$4-'Fecha de Indicador'!D107</f>
        <v>0</v>
      </c>
      <c r="E107" s="131">
        <f>IF($E$4='Fecha de Indicador'!E107, 0,"x")</f>
        <v>0</v>
      </c>
      <c r="F107" s="131" t="str">
        <f>IF($F$4='Fecha de Indicador'!F107, 0,"x")</f>
        <v>x</v>
      </c>
      <c r="G107" s="131">
        <f>$G$4-'Fecha de Indicador'!G107</f>
        <v>0</v>
      </c>
      <c r="H107" s="131">
        <f>IF($H$4='Fecha de Indicador'!H107, 0,"x")</f>
        <v>0</v>
      </c>
      <c r="I107" s="131">
        <f>IF($I$4='Fecha de Indicador'!I107, 0,"x")</f>
        <v>0</v>
      </c>
      <c r="J107" s="131">
        <f>$J$4-'Fecha de Indicador'!J107</f>
        <v>0</v>
      </c>
      <c r="K107" s="131">
        <f>$K$4-'Fecha de Indicador'!K107</f>
        <v>0</v>
      </c>
      <c r="L107" s="131">
        <f>$L$4-'Fecha de Indicador'!L107</f>
        <v>0</v>
      </c>
      <c r="M107" s="412">
        <f>$M$4-'Fecha de Indicador'!M107</f>
        <v>9</v>
      </c>
      <c r="N107" s="131">
        <f>$N$4-'Fecha de Indicador'!N107</f>
        <v>0</v>
      </c>
      <c r="O107" s="131">
        <f>$O$4-'Fecha de Indicador'!O107</f>
        <v>0</v>
      </c>
      <c r="P107" s="412">
        <f>$P$4-'Fecha de Indicador'!P107</f>
        <v>15</v>
      </c>
      <c r="Q107" s="131">
        <f>$Q$4-'Fecha de Indicador'!Q107</f>
        <v>0</v>
      </c>
      <c r="R107" s="131">
        <f>$R$4-'Fecha de Indicador'!R107</f>
        <v>0</v>
      </c>
      <c r="S107" s="131">
        <f>$S$4-'Fecha de Indicador'!S107</f>
        <v>0</v>
      </c>
      <c r="T107" s="131">
        <f>IF($T$4='Fecha de Indicador'!T107, 0,"x")</f>
        <v>0</v>
      </c>
      <c r="U107" s="131">
        <f>$U$4-'Fecha de Indicador'!U107</f>
        <v>0</v>
      </c>
      <c r="V107" s="412">
        <f>$V$4-'Fecha de Indicador'!V107</f>
        <v>16</v>
      </c>
      <c r="W107" s="131">
        <f>$W$4-'Fecha de Indicador'!W107</f>
        <v>0</v>
      </c>
      <c r="X107" s="131">
        <f>$X$4-'Fecha de Indicador'!X107</f>
        <v>0</v>
      </c>
      <c r="Y107" s="131">
        <f>$Y$4-'Fecha de Indicador'!Y107</f>
        <v>0</v>
      </c>
      <c r="Z107" s="131">
        <f>$Z$4-'Fecha de Indicador'!Z107</f>
        <v>1</v>
      </c>
      <c r="AA107" s="131">
        <f>$AA$4-'Fecha de Indicador'!AA107</f>
        <v>0</v>
      </c>
      <c r="AB107" s="131">
        <f>$AB$4-'Fecha de Indicador'!AB107</f>
        <v>0</v>
      </c>
      <c r="AC107" s="131">
        <f>$AC$4-'Fecha de Indicador'!AC107</f>
        <v>0</v>
      </c>
      <c r="AD107" s="131">
        <f>$AD$4-'Fecha de Indicador'!AD107</f>
        <v>0</v>
      </c>
      <c r="AE107" s="131">
        <f>$AE$4-'Fecha de Indicador'!AE107</f>
        <v>0</v>
      </c>
      <c r="AF107" s="131">
        <f>$AF$4-'Fecha de Indicador'!AF107</f>
        <v>0</v>
      </c>
      <c r="AG107" s="131">
        <f>$AG$4-'Fecha de Indicador'!AG107</f>
        <v>0</v>
      </c>
      <c r="AH107" s="131">
        <f>$AH$4-'Fecha de Indicador'!AH107</f>
        <v>0</v>
      </c>
      <c r="AI107" s="131">
        <f>$AI$4-'Fecha de Indicador'!AI107</f>
        <v>0</v>
      </c>
      <c r="AJ107" s="131">
        <f>$AJ$4-'Fecha de Indicador'!AJ107</f>
        <v>0</v>
      </c>
      <c r="AK107" s="131">
        <f>$AK$4-'Fecha de Indicador'!AK107</f>
        <v>0</v>
      </c>
      <c r="AL107" s="131">
        <f>$AL$4-'Fecha de Indicador'!AL107</f>
        <v>0</v>
      </c>
      <c r="AM107" s="38">
        <f t="shared" si="5"/>
        <v>41</v>
      </c>
      <c r="AN107" s="39">
        <f t="shared" si="9"/>
        <v>1.1714285714285715</v>
      </c>
      <c r="AO107" s="38">
        <f t="shared" si="6"/>
        <v>4</v>
      </c>
      <c r="AP107" s="39">
        <f t="shared" si="7"/>
        <v>3.8864728585539892</v>
      </c>
      <c r="AQ107" s="40">
        <f t="shared" si="8"/>
        <v>0</v>
      </c>
    </row>
    <row r="108" spans="1:43" ht="25.5" customHeight="1" x14ac:dyDescent="0.25">
      <c r="A108" s="138" t="s">
        <v>216</v>
      </c>
      <c r="B108" s="139" t="s">
        <v>257</v>
      </c>
      <c r="C108" s="140">
        <v>714</v>
      </c>
      <c r="D108" s="131">
        <f>$D$4-'Fecha de Indicador'!D108</f>
        <v>0</v>
      </c>
      <c r="E108" s="131">
        <f>IF($E$4='Fecha de Indicador'!E108, 0,"x")</f>
        <v>0</v>
      </c>
      <c r="F108" s="131" t="str">
        <f>IF($F$4='Fecha de Indicador'!F108, 0,"x")</f>
        <v>x</v>
      </c>
      <c r="G108" s="131">
        <f>$G$4-'Fecha de Indicador'!G108</f>
        <v>0</v>
      </c>
      <c r="H108" s="131">
        <f>IF($H$4='Fecha de Indicador'!H108, 0,"x")</f>
        <v>0</v>
      </c>
      <c r="I108" s="131">
        <f>IF($I$4='Fecha de Indicador'!I108, 0,"x")</f>
        <v>0</v>
      </c>
      <c r="J108" s="131">
        <f>$J$4-'Fecha de Indicador'!J108</f>
        <v>0</v>
      </c>
      <c r="K108" s="131">
        <f>$K$4-'Fecha de Indicador'!K108</f>
        <v>0</v>
      </c>
      <c r="L108" s="131">
        <f>$L$4-'Fecha de Indicador'!L108</f>
        <v>0</v>
      </c>
      <c r="M108" s="412">
        <f>$M$4-'Fecha de Indicador'!M108</f>
        <v>9</v>
      </c>
      <c r="N108" s="131">
        <f>$N$4-'Fecha de Indicador'!N108</f>
        <v>0</v>
      </c>
      <c r="O108" s="131">
        <f>$O$4-'Fecha de Indicador'!O108</f>
        <v>0</v>
      </c>
      <c r="P108" s="412">
        <f>$P$4-'Fecha de Indicador'!P108</f>
        <v>15</v>
      </c>
      <c r="Q108" s="131">
        <f>$Q$4-'Fecha de Indicador'!Q108</f>
        <v>0</v>
      </c>
      <c r="R108" s="131">
        <f>$R$4-'Fecha de Indicador'!R108</f>
        <v>0</v>
      </c>
      <c r="S108" s="131">
        <f>$S$4-'Fecha de Indicador'!S108</f>
        <v>0</v>
      </c>
      <c r="T108" s="131">
        <f>IF($T$4='Fecha de Indicador'!T108, 0,"x")</f>
        <v>0</v>
      </c>
      <c r="U108" s="131">
        <f>$U$4-'Fecha de Indicador'!U108</f>
        <v>0</v>
      </c>
      <c r="V108" s="412">
        <f>$V$4-'Fecha de Indicador'!V108</f>
        <v>16</v>
      </c>
      <c r="W108" s="131">
        <f>$W$4-'Fecha de Indicador'!W108</f>
        <v>0</v>
      </c>
      <c r="X108" s="131">
        <f>$X$4-'Fecha de Indicador'!X108</f>
        <v>0</v>
      </c>
      <c r="Y108" s="131">
        <f>$Y$4-'Fecha de Indicador'!Y108</f>
        <v>0</v>
      </c>
      <c r="Z108" s="131">
        <f>$Z$4-'Fecha de Indicador'!Z108</f>
        <v>1</v>
      </c>
      <c r="AA108" s="131">
        <f>$AA$4-'Fecha de Indicador'!AA108</f>
        <v>0</v>
      </c>
      <c r="AB108" s="131">
        <f>$AB$4-'Fecha de Indicador'!AB108</f>
        <v>0</v>
      </c>
      <c r="AC108" s="131">
        <f>$AC$4-'Fecha de Indicador'!AC108</f>
        <v>0</v>
      </c>
      <c r="AD108" s="131">
        <f>$AD$4-'Fecha de Indicador'!AD108</f>
        <v>0</v>
      </c>
      <c r="AE108" s="131">
        <f>$AE$4-'Fecha de Indicador'!AE108</f>
        <v>0</v>
      </c>
      <c r="AF108" s="131">
        <f>$AF$4-'Fecha de Indicador'!AF108</f>
        <v>0</v>
      </c>
      <c r="AG108" s="131">
        <f>$AG$4-'Fecha de Indicador'!AG108</f>
        <v>0</v>
      </c>
      <c r="AH108" s="131">
        <f>$AH$4-'Fecha de Indicador'!AH108</f>
        <v>0</v>
      </c>
      <c r="AI108" s="131">
        <f>$AI$4-'Fecha de Indicador'!AI108</f>
        <v>0</v>
      </c>
      <c r="AJ108" s="131">
        <f>$AJ$4-'Fecha de Indicador'!AJ108</f>
        <v>0</v>
      </c>
      <c r="AK108" s="131">
        <f>$AK$4-'Fecha de Indicador'!AK108</f>
        <v>0</v>
      </c>
      <c r="AL108" s="131">
        <f>$AL$4-'Fecha de Indicador'!AL108</f>
        <v>0</v>
      </c>
      <c r="AM108" s="38">
        <f t="shared" si="5"/>
        <v>41</v>
      </c>
      <c r="AN108" s="39">
        <f t="shared" si="9"/>
        <v>1.1714285714285715</v>
      </c>
      <c r="AO108" s="38">
        <f t="shared" si="6"/>
        <v>4</v>
      </c>
      <c r="AP108" s="39">
        <f t="shared" si="7"/>
        <v>3.8864728585539892</v>
      </c>
      <c r="AQ108" s="40">
        <f t="shared" si="8"/>
        <v>0</v>
      </c>
    </row>
    <row r="109" spans="1:43" ht="25.5" customHeight="1" x14ac:dyDescent="0.25">
      <c r="A109" s="138" t="s">
        <v>216</v>
      </c>
      <c r="B109" s="139" t="s">
        <v>258</v>
      </c>
      <c r="C109" s="140">
        <v>715</v>
      </c>
      <c r="D109" s="131">
        <f>$D$4-'Fecha de Indicador'!D109</f>
        <v>0</v>
      </c>
      <c r="E109" s="131">
        <f>IF($E$4='Fecha de Indicador'!E109, 0,"x")</f>
        <v>0</v>
      </c>
      <c r="F109" s="131" t="str">
        <f>IF($F$4='Fecha de Indicador'!F109, 0,"x")</f>
        <v>x</v>
      </c>
      <c r="G109" s="131">
        <f>$G$4-'Fecha de Indicador'!G109</f>
        <v>0</v>
      </c>
      <c r="H109" s="131">
        <f>IF($H$4='Fecha de Indicador'!H109, 0,"x")</f>
        <v>0</v>
      </c>
      <c r="I109" s="131">
        <f>IF($I$4='Fecha de Indicador'!I109, 0,"x")</f>
        <v>0</v>
      </c>
      <c r="J109" s="131">
        <f>$J$4-'Fecha de Indicador'!J109</f>
        <v>0</v>
      </c>
      <c r="K109" s="131">
        <f>$K$4-'Fecha de Indicador'!K109</f>
        <v>0</v>
      </c>
      <c r="L109" s="131">
        <f>$L$4-'Fecha de Indicador'!L109</f>
        <v>0</v>
      </c>
      <c r="M109" s="412">
        <f>$M$4-'Fecha de Indicador'!M109</f>
        <v>9</v>
      </c>
      <c r="N109" s="131">
        <f>$N$4-'Fecha de Indicador'!N109</f>
        <v>0</v>
      </c>
      <c r="O109" s="131">
        <f>$O$4-'Fecha de Indicador'!O109</f>
        <v>0</v>
      </c>
      <c r="P109" s="412">
        <f>$P$4-'Fecha de Indicador'!P109</f>
        <v>15</v>
      </c>
      <c r="Q109" s="131">
        <f>$Q$4-'Fecha de Indicador'!Q109</f>
        <v>0</v>
      </c>
      <c r="R109" s="131">
        <f>$R$4-'Fecha de Indicador'!R109</f>
        <v>0</v>
      </c>
      <c r="S109" s="131">
        <f>$S$4-'Fecha de Indicador'!S109</f>
        <v>0</v>
      </c>
      <c r="T109" s="131">
        <f>IF($T$4='Fecha de Indicador'!T109, 0,"x")</f>
        <v>0</v>
      </c>
      <c r="U109" s="131">
        <f>$U$4-'Fecha de Indicador'!U109</f>
        <v>0</v>
      </c>
      <c r="V109" s="412">
        <f>$V$4-'Fecha de Indicador'!V109</f>
        <v>16</v>
      </c>
      <c r="W109" s="131">
        <f>$W$4-'Fecha de Indicador'!W109</f>
        <v>0</v>
      </c>
      <c r="X109" s="131">
        <f>$X$4-'Fecha de Indicador'!X109</f>
        <v>0</v>
      </c>
      <c r="Y109" s="131">
        <f>$Y$4-'Fecha de Indicador'!Y109</f>
        <v>0</v>
      </c>
      <c r="Z109" s="131">
        <f>$Z$4-'Fecha de Indicador'!Z109</f>
        <v>1</v>
      </c>
      <c r="AA109" s="131">
        <f>$AA$4-'Fecha de Indicador'!AA109</f>
        <v>0</v>
      </c>
      <c r="AB109" s="131">
        <f>$AB$4-'Fecha de Indicador'!AB109</f>
        <v>0</v>
      </c>
      <c r="AC109" s="131">
        <f>$AC$4-'Fecha de Indicador'!AC109</f>
        <v>0</v>
      </c>
      <c r="AD109" s="131">
        <f>$AD$4-'Fecha de Indicador'!AD109</f>
        <v>0</v>
      </c>
      <c r="AE109" s="131">
        <f>$AE$4-'Fecha de Indicador'!AE109</f>
        <v>0</v>
      </c>
      <c r="AF109" s="131">
        <f>$AF$4-'Fecha de Indicador'!AF109</f>
        <v>0</v>
      </c>
      <c r="AG109" s="131">
        <f>$AG$4-'Fecha de Indicador'!AG109</f>
        <v>0</v>
      </c>
      <c r="AH109" s="131">
        <f>$AH$4-'Fecha de Indicador'!AH109</f>
        <v>0</v>
      </c>
      <c r="AI109" s="131">
        <f>$AI$4-'Fecha de Indicador'!AI109</f>
        <v>0</v>
      </c>
      <c r="AJ109" s="131">
        <f>$AJ$4-'Fecha de Indicador'!AJ109</f>
        <v>0</v>
      </c>
      <c r="AK109" s="131">
        <f>$AK$4-'Fecha de Indicador'!AK109</f>
        <v>0</v>
      </c>
      <c r="AL109" s="131">
        <f>$AL$4-'Fecha de Indicador'!AL109</f>
        <v>0</v>
      </c>
      <c r="AM109" s="38">
        <f t="shared" si="5"/>
        <v>41</v>
      </c>
      <c r="AN109" s="39">
        <f t="shared" si="9"/>
        <v>1.1714285714285715</v>
      </c>
      <c r="AO109" s="38">
        <f t="shared" si="6"/>
        <v>4</v>
      </c>
      <c r="AP109" s="39">
        <f t="shared" si="7"/>
        <v>3.8864728585539892</v>
      </c>
      <c r="AQ109" s="40">
        <f t="shared" si="8"/>
        <v>0</v>
      </c>
    </row>
    <row r="110" spans="1:43" ht="25.5" customHeight="1" x14ac:dyDescent="0.25">
      <c r="A110" s="138" t="s">
        <v>216</v>
      </c>
      <c r="B110" s="139" t="s">
        <v>259</v>
      </c>
      <c r="C110" s="140">
        <v>716</v>
      </c>
      <c r="D110" s="131">
        <f>$D$4-'Fecha de Indicador'!D110</f>
        <v>0</v>
      </c>
      <c r="E110" s="131">
        <f>IF($E$4='Fecha de Indicador'!E110, 0,"x")</f>
        <v>0</v>
      </c>
      <c r="F110" s="131" t="str">
        <f>IF($F$4='Fecha de Indicador'!F110, 0,"x")</f>
        <v>x</v>
      </c>
      <c r="G110" s="131">
        <f>$G$4-'Fecha de Indicador'!G110</f>
        <v>0</v>
      </c>
      <c r="H110" s="131">
        <f>IF($H$4='Fecha de Indicador'!H110, 0,"x")</f>
        <v>0</v>
      </c>
      <c r="I110" s="131">
        <f>IF($I$4='Fecha de Indicador'!I110, 0,"x")</f>
        <v>0</v>
      </c>
      <c r="J110" s="131">
        <f>$J$4-'Fecha de Indicador'!J110</f>
        <v>0</v>
      </c>
      <c r="K110" s="131">
        <f>$K$4-'Fecha de Indicador'!K110</f>
        <v>0</v>
      </c>
      <c r="L110" s="131">
        <f>$L$4-'Fecha de Indicador'!L110</f>
        <v>0</v>
      </c>
      <c r="M110" s="412">
        <f>$M$4-'Fecha de Indicador'!M110</f>
        <v>9</v>
      </c>
      <c r="N110" s="131">
        <f>$N$4-'Fecha de Indicador'!N110</f>
        <v>0</v>
      </c>
      <c r="O110" s="131">
        <f>$O$4-'Fecha de Indicador'!O110</f>
        <v>0</v>
      </c>
      <c r="P110" s="412">
        <f>$P$4-'Fecha de Indicador'!P110</f>
        <v>15</v>
      </c>
      <c r="Q110" s="131">
        <f>$Q$4-'Fecha de Indicador'!Q110</f>
        <v>0</v>
      </c>
      <c r="R110" s="131">
        <f>$R$4-'Fecha de Indicador'!R110</f>
        <v>0</v>
      </c>
      <c r="S110" s="131">
        <f>$S$4-'Fecha de Indicador'!S110</f>
        <v>0</v>
      </c>
      <c r="T110" s="131">
        <f>IF($T$4='Fecha de Indicador'!T110, 0,"x")</f>
        <v>0</v>
      </c>
      <c r="U110" s="131">
        <f>$U$4-'Fecha de Indicador'!U110</f>
        <v>0</v>
      </c>
      <c r="V110" s="412">
        <f>$V$4-'Fecha de Indicador'!V110</f>
        <v>16</v>
      </c>
      <c r="W110" s="131">
        <f>$W$4-'Fecha de Indicador'!W110</f>
        <v>0</v>
      </c>
      <c r="X110" s="131">
        <f>$X$4-'Fecha de Indicador'!X110</f>
        <v>0</v>
      </c>
      <c r="Y110" s="131">
        <f>$Y$4-'Fecha de Indicador'!Y110</f>
        <v>0</v>
      </c>
      <c r="Z110" s="131">
        <f>$Z$4-'Fecha de Indicador'!Z110</f>
        <v>1</v>
      </c>
      <c r="AA110" s="131">
        <f>$AA$4-'Fecha de Indicador'!AA110</f>
        <v>0</v>
      </c>
      <c r="AB110" s="131">
        <f>$AB$4-'Fecha de Indicador'!AB110</f>
        <v>0</v>
      </c>
      <c r="AC110" s="131">
        <f>$AC$4-'Fecha de Indicador'!AC110</f>
        <v>0</v>
      </c>
      <c r="AD110" s="131">
        <f>$AD$4-'Fecha de Indicador'!AD110</f>
        <v>0</v>
      </c>
      <c r="AE110" s="131">
        <f>$AE$4-'Fecha de Indicador'!AE110</f>
        <v>0</v>
      </c>
      <c r="AF110" s="131">
        <f>$AF$4-'Fecha de Indicador'!AF110</f>
        <v>0</v>
      </c>
      <c r="AG110" s="131">
        <f>$AG$4-'Fecha de Indicador'!AG110</f>
        <v>0</v>
      </c>
      <c r="AH110" s="131">
        <f>$AH$4-'Fecha de Indicador'!AH110</f>
        <v>0</v>
      </c>
      <c r="AI110" s="131">
        <f>$AI$4-'Fecha de Indicador'!AI110</f>
        <v>0</v>
      </c>
      <c r="AJ110" s="131">
        <f>$AJ$4-'Fecha de Indicador'!AJ110</f>
        <v>0</v>
      </c>
      <c r="AK110" s="131">
        <f>$AK$4-'Fecha de Indicador'!AK110</f>
        <v>0</v>
      </c>
      <c r="AL110" s="131">
        <f>$AL$4-'Fecha de Indicador'!AL110</f>
        <v>0</v>
      </c>
      <c r="AM110" s="38">
        <f t="shared" si="5"/>
        <v>41</v>
      </c>
      <c r="AN110" s="39">
        <f t="shared" si="9"/>
        <v>1.1714285714285715</v>
      </c>
      <c r="AO110" s="38">
        <f t="shared" si="6"/>
        <v>4</v>
      </c>
      <c r="AP110" s="39">
        <f t="shared" si="7"/>
        <v>3.8864728585539892</v>
      </c>
      <c r="AQ110" s="40">
        <f t="shared" si="8"/>
        <v>0</v>
      </c>
    </row>
    <row r="111" spans="1:43" ht="25.5" customHeight="1" x14ac:dyDescent="0.25">
      <c r="A111" s="138" t="s">
        <v>216</v>
      </c>
      <c r="B111" s="139" t="s">
        <v>260</v>
      </c>
      <c r="C111" s="140">
        <v>717</v>
      </c>
      <c r="D111" s="131">
        <f>$D$4-'Fecha de Indicador'!D111</f>
        <v>0</v>
      </c>
      <c r="E111" s="131">
        <f>IF($E$4='Fecha de Indicador'!E111, 0,"x")</f>
        <v>0</v>
      </c>
      <c r="F111" s="131" t="str">
        <f>IF($F$4='Fecha de Indicador'!F111, 0,"x")</f>
        <v>x</v>
      </c>
      <c r="G111" s="131">
        <f>$G$4-'Fecha de Indicador'!G111</f>
        <v>0</v>
      </c>
      <c r="H111" s="131">
        <f>IF($H$4='Fecha de Indicador'!H111, 0,"x")</f>
        <v>0</v>
      </c>
      <c r="I111" s="131">
        <f>IF($I$4='Fecha de Indicador'!I111, 0,"x")</f>
        <v>0</v>
      </c>
      <c r="J111" s="131">
        <f>$J$4-'Fecha de Indicador'!J111</f>
        <v>0</v>
      </c>
      <c r="K111" s="131">
        <f>$K$4-'Fecha de Indicador'!K111</f>
        <v>0</v>
      </c>
      <c r="L111" s="131">
        <f>$L$4-'Fecha de Indicador'!L111</f>
        <v>0</v>
      </c>
      <c r="M111" s="412">
        <f>$M$4-'Fecha de Indicador'!M111</f>
        <v>9</v>
      </c>
      <c r="N111" s="131">
        <f>$N$4-'Fecha de Indicador'!N111</f>
        <v>0</v>
      </c>
      <c r="O111" s="131">
        <f>$O$4-'Fecha de Indicador'!O111</f>
        <v>0</v>
      </c>
      <c r="P111" s="412">
        <f>$P$4-'Fecha de Indicador'!P111</f>
        <v>15</v>
      </c>
      <c r="Q111" s="131">
        <f>$Q$4-'Fecha de Indicador'!Q111</f>
        <v>0</v>
      </c>
      <c r="R111" s="131">
        <f>$R$4-'Fecha de Indicador'!R111</f>
        <v>0</v>
      </c>
      <c r="S111" s="131">
        <f>$S$4-'Fecha de Indicador'!S111</f>
        <v>0</v>
      </c>
      <c r="T111" s="131">
        <f>IF($T$4='Fecha de Indicador'!T111, 0,"x")</f>
        <v>0</v>
      </c>
      <c r="U111" s="131">
        <f>$U$4-'Fecha de Indicador'!U111</f>
        <v>0</v>
      </c>
      <c r="V111" s="412">
        <f>$V$4-'Fecha de Indicador'!V111</f>
        <v>16</v>
      </c>
      <c r="W111" s="131">
        <f>$W$4-'Fecha de Indicador'!W111</f>
        <v>0</v>
      </c>
      <c r="X111" s="131">
        <f>$X$4-'Fecha de Indicador'!X111</f>
        <v>0</v>
      </c>
      <c r="Y111" s="131">
        <f>$Y$4-'Fecha de Indicador'!Y111</f>
        <v>0</v>
      </c>
      <c r="Z111" s="131">
        <f>$Z$4-'Fecha de Indicador'!Z111</f>
        <v>1</v>
      </c>
      <c r="AA111" s="131">
        <f>$AA$4-'Fecha de Indicador'!AA111</f>
        <v>0</v>
      </c>
      <c r="AB111" s="131">
        <f>$AB$4-'Fecha de Indicador'!AB111</f>
        <v>0</v>
      </c>
      <c r="AC111" s="131">
        <f>$AC$4-'Fecha de Indicador'!AC111</f>
        <v>0</v>
      </c>
      <c r="AD111" s="131">
        <f>$AD$4-'Fecha de Indicador'!AD111</f>
        <v>0</v>
      </c>
      <c r="AE111" s="131">
        <f>$AE$4-'Fecha de Indicador'!AE111</f>
        <v>0</v>
      </c>
      <c r="AF111" s="131">
        <f>$AF$4-'Fecha de Indicador'!AF111</f>
        <v>0</v>
      </c>
      <c r="AG111" s="131">
        <f>$AG$4-'Fecha de Indicador'!AG111</f>
        <v>0</v>
      </c>
      <c r="AH111" s="131">
        <f>$AH$4-'Fecha de Indicador'!AH111</f>
        <v>0</v>
      </c>
      <c r="AI111" s="131">
        <f>$AI$4-'Fecha de Indicador'!AI111</f>
        <v>0</v>
      </c>
      <c r="AJ111" s="131">
        <f>$AJ$4-'Fecha de Indicador'!AJ111</f>
        <v>0</v>
      </c>
      <c r="AK111" s="131">
        <f>$AK$4-'Fecha de Indicador'!AK111</f>
        <v>0</v>
      </c>
      <c r="AL111" s="131">
        <f>$AL$4-'Fecha de Indicador'!AL111</f>
        <v>0</v>
      </c>
      <c r="AM111" s="38">
        <f t="shared" si="5"/>
        <v>41</v>
      </c>
      <c r="AN111" s="39">
        <f t="shared" si="9"/>
        <v>1.1714285714285715</v>
      </c>
      <c r="AO111" s="38">
        <f t="shared" si="6"/>
        <v>4</v>
      </c>
      <c r="AP111" s="39">
        <f t="shared" si="7"/>
        <v>3.8864728585539892</v>
      </c>
      <c r="AQ111" s="40">
        <f t="shared" si="8"/>
        <v>0</v>
      </c>
    </row>
    <row r="112" spans="1:43" ht="25.5" customHeight="1" x14ac:dyDescent="0.25">
      <c r="A112" s="138" t="s">
        <v>216</v>
      </c>
      <c r="B112" s="139" t="s">
        <v>261</v>
      </c>
      <c r="C112" s="140">
        <v>718</v>
      </c>
      <c r="D112" s="131">
        <f>$D$4-'Fecha de Indicador'!D112</f>
        <v>0</v>
      </c>
      <c r="E112" s="131">
        <f>IF($E$4='Fecha de Indicador'!E112, 0,"x")</f>
        <v>0</v>
      </c>
      <c r="F112" s="131" t="str">
        <f>IF($F$4='Fecha de Indicador'!F112, 0,"x")</f>
        <v>x</v>
      </c>
      <c r="G112" s="131">
        <f>$G$4-'Fecha de Indicador'!G112</f>
        <v>0</v>
      </c>
      <c r="H112" s="131">
        <f>IF($H$4='Fecha de Indicador'!H112, 0,"x")</f>
        <v>0</v>
      </c>
      <c r="I112" s="131">
        <f>IF($I$4='Fecha de Indicador'!I112, 0,"x")</f>
        <v>0</v>
      </c>
      <c r="J112" s="131">
        <f>$J$4-'Fecha de Indicador'!J112</f>
        <v>0</v>
      </c>
      <c r="K112" s="131">
        <f>$K$4-'Fecha de Indicador'!K112</f>
        <v>0</v>
      </c>
      <c r="L112" s="131">
        <f>$L$4-'Fecha de Indicador'!L112</f>
        <v>0</v>
      </c>
      <c r="M112" s="412">
        <f>$M$4-'Fecha de Indicador'!M112</f>
        <v>9</v>
      </c>
      <c r="N112" s="131">
        <f>$N$4-'Fecha de Indicador'!N112</f>
        <v>0</v>
      </c>
      <c r="O112" s="131">
        <f>$O$4-'Fecha de Indicador'!O112</f>
        <v>0</v>
      </c>
      <c r="P112" s="412">
        <f>$P$4-'Fecha de Indicador'!P112</f>
        <v>15</v>
      </c>
      <c r="Q112" s="131">
        <f>$Q$4-'Fecha de Indicador'!Q112</f>
        <v>0</v>
      </c>
      <c r="R112" s="131">
        <f>$R$4-'Fecha de Indicador'!R112</f>
        <v>0</v>
      </c>
      <c r="S112" s="131">
        <f>$S$4-'Fecha de Indicador'!S112</f>
        <v>0</v>
      </c>
      <c r="T112" s="131">
        <f>IF($T$4='Fecha de Indicador'!T112, 0,"x")</f>
        <v>0</v>
      </c>
      <c r="U112" s="131">
        <f>$U$4-'Fecha de Indicador'!U112</f>
        <v>0</v>
      </c>
      <c r="V112" s="412">
        <f>$V$4-'Fecha de Indicador'!V112</f>
        <v>16</v>
      </c>
      <c r="W112" s="131">
        <f>$W$4-'Fecha de Indicador'!W112</f>
        <v>0</v>
      </c>
      <c r="X112" s="131">
        <f>$X$4-'Fecha de Indicador'!X112</f>
        <v>0</v>
      </c>
      <c r="Y112" s="131">
        <f>$Y$4-'Fecha de Indicador'!Y112</f>
        <v>0</v>
      </c>
      <c r="Z112" s="131">
        <f>$Z$4-'Fecha de Indicador'!Z112</f>
        <v>1</v>
      </c>
      <c r="AA112" s="131">
        <f>$AA$4-'Fecha de Indicador'!AA112</f>
        <v>0</v>
      </c>
      <c r="AB112" s="131">
        <f>$AB$4-'Fecha de Indicador'!AB112</f>
        <v>0</v>
      </c>
      <c r="AC112" s="131">
        <f>$AC$4-'Fecha de Indicador'!AC112</f>
        <v>0</v>
      </c>
      <c r="AD112" s="131">
        <f>$AD$4-'Fecha de Indicador'!AD112</f>
        <v>0</v>
      </c>
      <c r="AE112" s="131">
        <f>$AE$4-'Fecha de Indicador'!AE112</f>
        <v>0</v>
      </c>
      <c r="AF112" s="131">
        <f>$AF$4-'Fecha de Indicador'!AF112</f>
        <v>0</v>
      </c>
      <c r="AG112" s="131">
        <f>$AG$4-'Fecha de Indicador'!AG112</f>
        <v>0</v>
      </c>
      <c r="AH112" s="131">
        <f>$AH$4-'Fecha de Indicador'!AH112</f>
        <v>0</v>
      </c>
      <c r="AI112" s="131">
        <f>$AI$4-'Fecha de Indicador'!AI112</f>
        <v>0</v>
      </c>
      <c r="AJ112" s="131">
        <f>$AJ$4-'Fecha de Indicador'!AJ112</f>
        <v>0</v>
      </c>
      <c r="AK112" s="131">
        <f>$AK$4-'Fecha de Indicador'!AK112</f>
        <v>0</v>
      </c>
      <c r="AL112" s="131">
        <f>$AL$4-'Fecha de Indicador'!AL112</f>
        <v>0</v>
      </c>
      <c r="AM112" s="38">
        <f t="shared" si="5"/>
        <v>41</v>
      </c>
      <c r="AN112" s="39">
        <f t="shared" si="9"/>
        <v>1.1714285714285715</v>
      </c>
      <c r="AO112" s="38">
        <f t="shared" si="6"/>
        <v>4</v>
      </c>
      <c r="AP112" s="39">
        <f t="shared" si="7"/>
        <v>3.8864728585539892</v>
      </c>
      <c r="AQ112" s="40">
        <f t="shared" si="8"/>
        <v>0</v>
      </c>
    </row>
    <row r="113" spans="1:43" ht="25.5" customHeight="1" x14ac:dyDescent="0.25">
      <c r="A113" s="138" t="s">
        <v>216</v>
      </c>
      <c r="B113" s="139" t="s">
        <v>262</v>
      </c>
      <c r="C113" s="140">
        <v>719</v>
      </c>
      <c r="D113" s="131">
        <f>$D$4-'Fecha de Indicador'!D113</f>
        <v>0</v>
      </c>
      <c r="E113" s="131">
        <f>IF($E$4='Fecha de Indicador'!E113, 0,"x")</f>
        <v>0</v>
      </c>
      <c r="F113" s="131" t="str">
        <f>IF($F$4='Fecha de Indicador'!F113, 0,"x")</f>
        <v>x</v>
      </c>
      <c r="G113" s="131">
        <f>$G$4-'Fecha de Indicador'!G113</f>
        <v>0</v>
      </c>
      <c r="H113" s="131">
        <f>IF($H$4='Fecha de Indicador'!H113, 0,"x")</f>
        <v>0</v>
      </c>
      <c r="I113" s="131">
        <f>IF($I$4='Fecha de Indicador'!I113, 0,"x")</f>
        <v>0</v>
      </c>
      <c r="J113" s="131">
        <f>$J$4-'Fecha de Indicador'!J113</f>
        <v>0</v>
      </c>
      <c r="K113" s="131">
        <f>$K$4-'Fecha de Indicador'!K113</f>
        <v>0</v>
      </c>
      <c r="L113" s="131">
        <f>$L$4-'Fecha de Indicador'!L113</f>
        <v>0</v>
      </c>
      <c r="M113" s="412">
        <f>$M$4-'Fecha de Indicador'!M113</f>
        <v>9</v>
      </c>
      <c r="N113" s="131">
        <f>$N$4-'Fecha de Indicador'!N113</f>
        <v>0</v>
      </c>
      <c r="O113" s="131">
        <f>$O$4-'Fecha de Indicador'!O113</f>
        <v>0</v>
      </c>
      <c r="P113" s="412">
        <f>$P$4-'Fecha de Indicador'!P113</f>
        <v>15</v>
      </c>
      <c r="Q113" s="131">
        <f>$Q$4-'Fecha de Indicador'!Q113</f>
        <v>0</v>
      </c>
      <c r="R113" s="131">
        <f>$R$4-'Fecha de Indicador'!R113</f>
        <v>0</v>
      </c>
      <c r="S113" s="131">
        <f>$S$4-'Fecha de Indicador'!S113</f>
        <v>0</v>
      </c>
      <c r="T113" s="131">
        <f>IF($T$4='Fecha de Indicador'!T113, 0,"x")</f>
        <v>0</v>
      </c>
      <c r="U113" s="131">
        <f>$U$4-'Fecha de Indicador'!U113</f>
        <v>0</v>
      </c>
      <c r="V113" s="412">
        <f>$V$4-'Fecha de Indicador'!V113</f>
        <v>16</v>
      </c>
      <c r="W113" s="131">
        <f>$W$4-'Fecha de Indicador'!W113</f>
        <v>0</v>
      </c>
      <c r="X113" s="131">
        <f>$X$4-'Fecha de Indicador'!X113</f>
        <v>0</v>
      </c>
      <c r="Y113" s="131">
        <f>$Y$4-'Fecha de Indicador'!Y113</f>
        <v>0</v>
      </c>
      <c r="Z113" s="131">
        <f>$Z$4-'Fecha de Indicador'!Z113</f>
        <v>1</v>
      </c>
      <c r="AA113" s="131">
        <f>$AA$4-'Fecha de Indicador'!AA113</f>
        <v>0</v>
      </c>
      <c r="AB113" s="131">
        <f>$AB$4-'Fecha de Indicador'!AB113</f>
        <v>0</v>
      </c>
      <c r="AC113" s="131">
        <f>$AC$4-'Fecha de Indicador'!AC113</f>
        <v>0</v>
      </c>
      <c r="AD113" s="131">
        <f>$AD$4-'Fecha de Indicador'!AD113</f>
        <v>0</v>
      </c>
      <c r="AE113" s="131">
        <f>$AE$4-'Fecha de Indicador'!AE113</f>
        <v>0</v>
      </c>
      <c r="AF113" s="131">
        <f>$AF$4-'Fecha de Indicador'!AF113</f>
        <v>0</v>
      </c>
      <c r="AG113" s="131">
        <f>$AG$4-'Fecha de Indicador'!AG113</f>
        <v>0</v>
      </c>
      <c r="AH113" s="131">
        <f>$AH$4-'Fecha de Indicador'!AH113</f>
        <v>0</v>
      </c>
      <c r="AI113" s="131">
        <f>$AI$4-'Fecha de Indicador'!AI113</f>
        <v>0</v>
      </c>
      <c r="AJ113" s="131">
        <f>$AJ$4-'Fecha de Indicador'!AJ113</f>
        <v>0</v>
      </c>
      <c r="AK113" s="131">
        <f>$AK$4-'Fecha de Indicador'!AK113</f>
        <v>0</v>
      </c>
      <c r="AL113" s="131">
        <f>$AL$4-'Fecha de Indicador'!AL113</f>
        <v>0</v>
      </c>
      <c r="AM113" s="38">
        <f t="shared" si="5"/>
        <v>41</v>
      </c>
      <c r="AN113" s="39">
        <f t="shared" si="9"/>
        <v>1.1714285714285715</v>
      </c>
      <c r="AO113" s="38">
        <f t="shared" si="6"/>
        <v>4</v>
      </c>
      <c r="AP113" s="39">
        <f t="shared" si="7"/>
        <v>3.8864728585539892</v>
      </c>
      <c r="AQ113" s="40">
        <f t="shared" si="8"/>
        <v>0</v>
      </c>
    </row>
    <row r="114" spans="1:43" ht="25.5" customHeight="1" x14ac:dyDescent="0.25">
      <c r="A114" s="130" t="s">
        <v>86</v>
      </c>
      <c r="B114" s="130" t="s">
        <v>85</v>
      </c>
      <c r="C114" s="144">
        <v>801</v>
      </c>
      <c r="D114" s="131">
        <f>$D$4-'Fecha de Indicador'!D114</f>
        <v>0</v>
      </c>
      <c r="E114" s="131">
        <f>IF($E$4='Fecha de Indicador'!E114, 0,"x")</f>
        <v>0</v>
      </c>
      <c r="F114" s="131" t="str">
        <f>IF($F$4='Fecha de Indicador'!F114, 0,"x")</f>
        <v>x</v>
      </c>
      <c r="G114" s="131">
        <f>$G$4-'Fecha de Indicador'!G114</f>
        <v>0</v>
      </c>
      <c r="H114" s="131">
        <f>IF($H$4='Fecha de Indicador'!H114, 0,"x")</f>
        <v>0</v>
      </c>
      <c r="I114" s="131">
        <f>IF($I$4='Fecha de Indicador'!I114, 0,"x")</f>
        <v>0</v>
      </c>
      <c r="J114" s="131">
        <f>$J$4-'Fecha de Indicador'!J114</f>
        <v>0</v>
      </c>
      <c r="K114" s="131">
        <f>$K$4-'Fecha de Indicador'!K114</f>
        <v>0</v>
      </c>
      <c r="L114" s="131">
        <f>$L$4-'Fecha de Indicador'!L114</f>
        <v>0</v>
      </c>
      <c r="M114" s="412">
        <f>$M$4-'Fecha de Indicador'!M114</f>
        <v>9</v>
      </c>
      <c r="N114" s="131">
        <f>$N$4-'Fecha de Indicador'!N114</f>
        <v>0</v>
      </c>
      <c r="O114" s="131">
        <f>$O$4-'Fecha de Indicador'!O114</f>
        <v>0</v>
      </c>
      <c r="P114" s="412">
        <f>$P$4-'Fecha de Indicador'!P114</f>
        <v>15</v>
      </c>
      <c r="Q114" s="131">
        <f>$Q$4-'Fecha de Indicador'!Q114</f>
        <v>0</v>
      </c>
      <c r="R114" s="131">
        <f>$R$4-'Fecha de Indicador'!R114</f>
        <v>0</v>
      </c>
      <c r="S114" s="131">
        <f>$S$4-'Fecha de Indicador'!S114</f>
        <v>0</v>
      </c>
      <c r="T114" s="131">
        <f>IF($T$4='Fecha de Indicador'!T114, 0,"x")</f>
        <v>0</v>
      </c>
      <c r="U114" s="131">
        <f>$U$4-'Fecha de Indicador'!U114</f>
        <v>0</v>
      </c>
      <c r="V114" s="412">
        <f>$V$4-'Fecha de Indicador'!V114</f>
        <v>16</v>
      </c>
      <c r="W114" s="131">
        <f>$W$4-'Fecha de Indicador'!W114</f>
        <v>0</v>
      </c>
      <c r="X114" s="131">
        <f>$X$4-'Fecha de Indicador'!X114</f>
        <v>0</v>
      </c>
      <c r="Y114" s="131">
        <f>$Y$4-'Fecha de Indicador'!Y114</f>
        <v>0</v>
      </c>
      <c r="Z114" s="131">
        <f>$Z$4-'Fecha de Indicador'!Z114</f>
        <v>1</v>
      </c>
      <c r="AA114" s="131">
        <f>$AA$4-'Fecha de Indicador'!AA114</f>
        <v>0</v>
      </c>
      <c r="AB114" s="131">
        <f>$AB$4-'Fecha de Indicador'!AB114</f>
        <v>0</v>
      </c>
      <c r="AC114" s="131">
        <f>$AC$4-'Fecha de Indicador'!AC114</f>
        <v>0</v>
      </c>
      <c r="AD114" s="131">
        <f>$AD$4-'Fecha de Indicador'!AD114</f>
        <v>0</v>
      </c>
      <c r="AE114" s="131">
        <f>$AE$4-'Fecha de Indicador'!AE114</f>
        <v>0</v>
      </c>
      <c r="AF114" s="131">
        <f>$AF$4-'Fecha de Indicador'!AF114</f>
        <v>0</v>
      </c>
      <c r="AG114" s="131">
        <f>$AG$4-'Fecha de Indicador'!AG114</f>
        <v>0</v>
      </c>
      <c r="AH114" s="131">
        <f>$AH$4-'Fecha de Indicador'!AH114</f>
        <v>0</v>
      </c>
      <c r="AI114" s="131">
        <f>$AI$4-'Fecha de Indicador'!AI114</f>
        <v>0</v>
      </c>
      <c r="AJ114" s="131">
        <f>$AJ$4-'Fecha de Indicador'!AJ114</f>
        <v>0</v>
      </c>
      <c r="AK114" s="131">
        <f>$AK$4-'Fecha de Indicador'!AK114</f>
        <v>0</v>
      </c>
      <c r="AL114" s="131">
        <f>$AL$4-'Fecha de Indicador'!AL114</f>
        <v>0</v>
      </c>
      <c r="AM114" s="38">
        <f t="shared" si="5"/>
        <v>41</v>
      </c>
      <c r="AN114" s="39">
        <f t="shared" si="9"/>
        <v>1.1714285714285715</v>
      </c>
      <c r="AO114" s="38">
        <f t="shared" si="6"/>
        <v>4</v>
      </c>
      <c r="AP114" s="39">
        <f t="shared" si="7"/>
        <v>3.8864728585539892</v>
      </c>
      <c r="AQ114" s="40">
        <f t="shared" si="8"/>
        <v>0</v>
      </c>
    </row>
    <row r="115" spans="1:43" ht="25.5" customHeight="1" x14ac:dyDescent="0.25">
      <c r="A115" s="138" t="s">
        <v>86</v>
      </c>
      <c r="B115" s="139" t="s">
        <v>263</v>
      </c>
      <c r="C115" s="140">
        <v>802</v>
      </c>
      <c r="D115" s="131">
        <f>$D$4-'Fecha de Indicador'!D115</f>
        <v>0</v>
      </c>
      <c r="E115" s="131">
        <f>IF($E$4='Fecha de Indicador'!E115, 0,"x")</f>
        <v>0</v>
      </c>
      <c r="F115" s="131" t="str">
        <f>IF($F$4='Fecha de Indicador'!F115, 0,"x")</f>
        <v>x</v>
      </c>
      <c r="G115" s="131">
        <f>$G$4-'Fecha de Indicador'!G115</f>
        <v>0</v>
      </c>
      <c r="H115" s="131">
        <f>IF($H$4='Fecha de Indicador'!H115, 0,"x")</f>
        <v>0</v>
      </c>
      <c r="I115" s="131">
        <f>IF($I$4='Fecha de Indicador'!I115, 0,"x")</f>
        <v>0</v>
      </c>
      <c r="J115" s="131">
        <f>$J$4-'Fecha de Indicador'!J115</f>
        <v>0</v>
      </c>
      <c r="K115" s="131">
        <f>$K$4-'Fecha de Indicador'!K115</f>
        <v>0</v>
      </c>
      <c r="L115" s="131">
        <f>$L$4-'Fecha de Indicador'!L115</f>
        <v>0</v>
      </c>
      <c r="M115" s="412">
        <f>$M$4-'Fecha de Indicador'!M115</f>
        <v>9</v>
      </c>
      <c r="N115" s="131">
        <f>$N$4-'Fecha de Indicador'!N115</f>
        <v>0</v>
      </c>
      <c r="O115" s="131">
        <f>$O$4-'Fecha de Indicador'!O115</f>
        <v>0</v>
      </c>
      <c r="P115" s="412">
        <f>$P$4-'Fecha de Indicador'!P115</f>
        <v>15</v>
      </c>
      <c r="Q115" s="131">
        <f>$Q$4-'Fecha de Indicador'!Q115</f>
        <v>0</v>
      </c>
      <c r="R115" s="131">
        <f>$R$4-'Fecha de Indicador'!R115</f>
        <v>0</v>
      </c>
      <c r="S115" s="131">
        <f>$S$4-'Fecha de Indicador'!S115</f>
        <v>0</v>
      </c>
      <c r="T115" s="131">
        <f>IF($T$4='Fecha de Indicador'!T115, 0,"x")</f>
        <v>0</v>
      </c>
      <c r="U115" s="131">
        <f>$U$4-'Fecha de Indicador'!U115</f>
        <v>0</v>
      </c>
      <c r="V115" s="412">
        <f>$V$4-'Fecha de Indicador'!V115</f>
        <v>16</v>
      </c>
      <c r="W115" s="131">
        <f>$W$4-'Fecha de Indicador'!W115</f>
        <v>0</v>
      </c>
      <c r="X115" s="131">
        <f>$X$4-'Fecha de Indicador'!X115</f>
        <v>0</v>
      </c>
      <c r="Y115" s="131">
        <f>$Y$4-'Fecha de Indicador'!Y115</f>
        <v>0</v>
      </c>
      <c r="Z115" s="131">
        <f>$Z$4-'Fecha de Indicador'!Z115</f>
        <v>1</v>
      </c>
      <c r="AA115" s="131">
        <f>$AA$4-'Fecha de Indicador'!AA115</f>
        <v>0</v>
      </c>
      <c r="AB115" s="131">
        <f>$AB$4-'Fecha de Indicador'!AB115</f>
        <v>0</v>
      </c>
      <c r="AC115" s="131">
        <f>$AC$4-'Fecha de Indicador'!AC115</f>
        <v>0</v>
      </c>
      <c r="AD115" s="131">
        <f>$AD$4-'Fecha de Indicador'!AD115</f>
        <v>0</v>
      </c>
      <c r="AE115" s="131">
        <f>$AE$4-'Fecha de Indicador'!AE115</f>
        <v>0</v>
      </c>
      <c r="AF115" s="131">
        <f>$AF$4-'Fecha de Indicador'!AF115</f>
        <v>0</v>
      </c>
      <c r="AG115" s="131">
        <f>$AG$4-'Fecha de Indicador'!AG115</f>
        <v>0</v>
      </c>
      <c r="AH115" s="131">
        <f>$AH$4-'Fecha de Indicador'!AH115</f>
        <v>0</v>
      </c>
      <c r="AI115" s="131">
        <f>$AI$4-'Fecha de Indicador'!AI115</f>
        <v>0</v>
      </c>
      <c r="AJ115" s="131">
        <f>$AJ$4-'Fecha de Indicador'!AJ115</f>
        <v>0</v>
      </c>
      <c r="AK115" s="131">
        <f>$AK$4-'Fecha de Indicador'!AK115</f>
        <v>0</v>
      </c>
      <c r="AL115" s="131">
        <f>$AL$4-'Fecha de Indicador'!AL115</f>
        <v>0</v>
      </c>
      <c r="AM115" s="38">
        <f t="shared" si="5"/>
        <v>41</v>
      </c>
      <c r="AN115" s="39">
        <f t="shared" si="9"/>
        <v>1.1714285714285715</v>
      </c>
      <c r="AO115" s="38">
        <f t="shared" si="6"/>
        <v>4</v>
      </c>
      <c r="AP115" s="39">
        <f t="shared" si="7"/>
        <v>3.8864728585539892</v>
      </c>
      <c r="AQ115" s="40">
        <f t="shared" si="8"/>
        <v>0</v>
      </c>
    </row>
    <row r="116" spans="1:43" ht="25.5" customHeight="1" x14ac:dyDescent="0.25">
      <c r="A116" s="138" t="s">
        <v>86</v>
      </c>
      <c r="B116" s="139" t="s">
        <v>264</v>
      </c>
      <c r="C116" s="140">
        <v>803</v>
      </c>
      <c r="D116" s="131">
        <f>$D$4-'Fecha de Indicador'!D116</f>
        <v>0</v>
      </c>
      <c r="E116" s="131">
        <f>IF($E$4='Fecha de Indicador'!E116, 0,"x")</f>
        <v>0</v>
      </c>
      <c r="F116" s="131" t="str">
        <f>IF($F$4='Fecha de Indicador'!F116, 0,"x")</f>
        <v>x</v>
      </c>
      <c r="G116" s="131">
        <f>$G$4-'Fecha de Indicador'!G116</f>
        <v>0</v>
      </c>
      <c r="H116" s="131">
        <f>IF($H$4='Fecha de Indicador'!H116, 0,"x")</f>
        <v>0</v>
      </c>
      <c r="I116" s="131">
        <f>IF($I$4='Fecha de Indicador'!I116, 0,"x")</f>
        <v>0</v>
      </c>
      <c r="J116" s="131">
        <f>$J$4-'Fecha de Indicador'!J116</f>
        <v>0</v>
      </c>
      <c r="K116" s="131">
        <f>$K$4-'Fecha de Indicador'!K116</f>
        <v>0</v>
      </c>
      <c r="L116" s="131">
        <f>$L$4-'Fecha de Indicador'!L116</f>
        <v>0</v>
      </c>
      <c r="M116" s="412">
        <f>$M$4-'Fecha de Indicador'!M116</f>
        <v>9</v>
      </c>
      <c r="N116" s="131">
        <f>$N$4-'Fecha de Indicador'!N116</f>
        <v>0</v>
      </c>
      <c r="O116" s="131">
        <f>$O$4-'Fecha de Indicador'!O116</f>
        <v>0</v>
      </c>
      <c r="P116" s="412">
        <f>$P$4-'Fecha de Indicador'!P116</f>
        <v>15</v>
      </c>
      <c r="Q116" s="131">
        <f>$Q$4-'Fecha de Indicador'!Q116</f>
        <v>0</v>
      </c>
      <c r="R116" s="131">
        <f>$R$4-'Fecha de Indicador'!R116</f>
        <v>0</v>
      </c>
      <c r="S116" s="131">
        <f>$S$4-'Fecha de Indicador'!S116</f>
        <v>0</v>
      </c>
      <c r="T116" s="131">
        <f>IF($T$4='Fecha de Indicador'!T116, 0,"x")</f>
        <v>0</v>
      </c>
      <c r="U116" s="131">
        <f>$U$4-'Fecha de Indicador'!U116</f>
        <v>0</v>
      </c>
      <c r="V116" s="412">
        <f>$V$4-'Fecha de Indicador'!V116</f>
        <v>16</v>
      </c>
      <c r="W116" s="131">
        <f>$W$4-'Fecha de Indicador'!W116</f>
        <v>0</v>
      </c>
      <c r="X116" s="131">
        <f>$X$4-'Fecha de Indicador'!X116</f>
        <v>0</v>
      </c>
      <c r="Y116" s="131">
        <f>$Y$4-'Fecha de Indicador'!Y116</f>
        <v>0</v>
      </c>
      <c r="Z116" s="131">
        <f>$Z$4-'Fecha de Indicador'!Z116</f>
        <v>1</v>
      </c>
      <c r="AA116" s="131">
        <f>$AA$4-'Fecha de Indicador'!AA116</f>
        <v>0</v>
      </c>
      <c r="AB116" s="131">
        <f>$AB$4-'Fecha de Indicador'!AB116</f>
        <v>0</v>
      </c>
      <c r="AC116" s="131">
        <f>$AC$4-'Fecha de Indicador'!AC116</f>
        <v>0</v>
      </c>
      <c r="AD116" s="131">
        <f>$AD$4-'Fecha de Indicador'!AD116</f>
        <v>0</v>
      </c>
      <c r="AE116" s="131">
        <f>$AE$4-'Fecha de Indicador'!AE116</f>
        <v>0</v>
      </c>
      <c r="AF116" s="131">
        <f>$AF$4-'Fecha de Indicador'!AF116</f>
        <v>0</v>
      </c>
      <c r="AG116" s="131">
        <f>$AG$4-'Fecha de Indicador'!AG116</f>
        <v>0</v>
      </c>
      <c r="AH116" s="131">
        <f>$AH$4-'Fecha de Indicador'!AH116</f>
        <v>0</v>
      </c>
      <c r="AI116" s="131">
        <f>$AI$4-'Fecha de Indicador'!AI116</f>
        <v>0</v>
      </c>
      <c r="AJ116" s="131">
        <f>$AJ$4-'Fecha de Indicador'!AJ116</f>
        <v>0</v>
      </c>
      <c r="AK116" s="131">
        <f>$AK$4-'Fecha de Indicador'!AK116</f>
        <v>0</v>
      </c>
      <c r="AL116" s="131">
        <f>$AL$4-'Fecha de Indicador'!AL116</f>
        <v>0</v>
      </c>
      <c r="AM116" s="38">
        <f t="shared" si="5"/>
        <v>41</v>
      </c>
      <c r="AN116" s="39">
        <f t="shared" si="9"/>
        <v>1.1714285714285715</v>
      </c>
      <c r="AO116" s="38">
        <f t="shared" si="6"/>
        <v>4</v>
      </c>
      <c r="AP116" s="39">
        <f t="shared" si="7"/>
        <v>3.8864728585539892</v>
      </c>
      <c r="AQ116" s="40">
        <f t="shared" si="8"/>
        <v>0</v>
      </c>
    </row>
    <row r="117" spans="1:43" ht="25.5" customHeight="1" x14ac:dyDescent="0.25">
      <c r="A117" s="138" t="s">
        <v>86</v>
      </c>
      <c r="B117" s="139" t="s">
        <v>265</v>
      </c>
      <c r="C117" s="140">
        <v>804</v>
      </c>
      <c r="D117" s="131">
        <f>$D$4-'Fecha de Indicador'!D117</f>
        <v>0</v>
      </c>
      <c r="E117" s="131">
        <f>IF($E$4='Fecha de Indicador'!E117, 0,"x")</f>
        <v>0</v>
      </c>
      <c r="F117" s="131" t="str">
        <f>IF($F$4='Fecha de Indicador'!F117, 0,"x")</f>
        <v>x</v>
      </c>
      <c r="G117" s="131">
        <f>$G$4-'Fecha de Indicador'!G117</f>
        <v>0</v>
      </c>
      <c r="H117" s="131">
        <f>IF($H$4='Fecha de Indicador'!H117, 0,"x")</f>
        <v>0</v>
      </c>
      <c r="I117" s="131">
        <f>IF($I$4='Fecha de Indicador'!I117, 0,"x")</f>
        <v>0</v>
      </c>
      <c r="J117" s="131">
        <f>$J$4-'Fecha de Indicador'!J117</f>
        <v>0</v>
      </c>
      <c r="K117" s="131">
        <f>$K$4-'Fecha de Indicador'!K117</f>
        <v>0</v>
      </c>
      <c r="L117" s="131">
        <f>$L$4-'Fecha de Indicador'!L117</f>
        <v>0</v>
      </c>
      <c r="M117" s="412">
        <f>$M$4-'Fecha de Indicador'!M117</f>
        <v>9</v>
      </c>
      <c r="N117" s="131">
        <f>$N$4-'Fecha de Indicador'!N117</f>
        <v>0</v>
      </c>
      <c r="O117" s="131">
        <f>$O$4-'Fecha de Indicador'!O117</f>
        <v>0</v>
      </c>
      <c r="P117" s="412">
        <f>$P$4-'Fecha de Indicador'!P117</f>
        <v>15</v>
      </c>
      <c r="Q117" s="131">
        <f>$Q$4-'Fecha de Indicador'!Q117</f>
        <v>0</v>
      </c>
      <c r="R117" s="131">
        <f>$R$4-'Fecha de Indicador'!R117</f>
        <v>0</v>
      </c>
      <c r="S117" s="131">
        <f>$S$4-'Fecha de Indicador'!S117</f>
        <v>0</v>
      </c>
      <c r="T117" s="131">
        <f>IF($T$4='Fecha de Indicador'!T117, 0,"x")</f>
        <v>0</v>
      </c>
      <c r="U117" s="131">
        <f>$U$4-'Fecha de Indicador'!U117</f>
        <v>0</v>
      </c>
      <c r="V117" s="412">
        <f>$V$4-'Fecha de Indicador'!V117</f>
        <v>16</v>
      </c>
      <c r="W117" s="131">
        <f>$W$4-'Fecha de Indicador'!W117</f>
        <v>0</v>
      </c>
      <c r="X117" s="131">
        <f>$X$4-'Fecha de Indicador'!X117</f>
        <v>0</v>
      </c>
      <c r="Y117" s="131">
        <f>$Y$4-'Fecha de Indicador'!Y117</f>
        <v>0</v>
      </c>
      <c r="Z117" s="131">
        <f>$Z$4-'Fecha de Indicador'!Z117</f>
        <v>1</v>
      </c>
      <c r="AA117" s="131">
        <f>$AA$4-'Fecha de Indicador'!AA117</f>
        <v>0</v>
      </c>
      <c r="AB117" s="131">
        <f>$AB$4-'Fecha de Indicador'!AB117</f>
        <v>0</v>
      </c>
      <c r="AC117" s="131">
        <f>$AC$4-'Fecha de Indicador'!AC117</f>
        <v>0</v>
      </c>
      <c r="AD117" s="131">
        <f>$AD$4-'Fecha de Indicador'!AD117</f>
        <v>0</v>
      </c>
      <c r="AE117" s="131">
        <f>$AE$4-'Fecha de Indicador'!AE117</f>
        <v>0</v>
      </c>
      <c r="AF117" s="131">
        <f>$AF$4-'Fecha de Indicador'!AF117</f>
        <v>0</v>
      </c>
      <c r="AG117" s="131">
        <f>$AG$4-'Fecha de Indicador'!AG117</f>
        <v>0</v>
      </c>
      <c r="AH117" s="131">
        <f>$AH$4-'Fecha de Indicador'!AH117</f>
        <v>0</v>
      </c>
      <c r="AI117" s="131">
        <f>$AI$4-'Fecha de Indicador'!AI117</f>
        <v>0</v>
      </c>
      <c r="AJ117" s="131">
        <f>$AJ$4-'Fecha de Indicador'!AJ117</f>
        <v>0</v>
      </c>
      <c r="AK117" s="131">
        <f>$AK$4-'Fecha de Indicador'!AK117</f>
        <v>0</v>
      </c>
      <c r="AL117" s="131">
        <f>$AL$4-'Fecha de Indicador'!AL117</f>
        <v>0</v>
      </c>
      <c r="AM117" s="38">
        <f t="shared" si="5"/>
        <v>41</v>
      </c>
      <c r="AN117" s="39">
        <f t="shared" si="9"/>
        <v>1.1714285714285715</v>
      </c>
      <c r="AO117" s="38">
        <f t="shared" si="6"/>
        <v>4</v>
      </c>
      <c r="AP117" s="39">
        <f t="shared" si="7"/>
        <v>3.8864728585539892</v>
      </c>
      <c r="AQ117" s="40">
        <f t="shared" si="8"/>
        <v>0</v>
      </c>
    </row>
    <row r="118" spans="1:43" ht="25.5" customHeight="1" x14ac:dyDescent="0.25">
      <c r="A118" s="138" t="s">
        <v>86</v>
      </c>
      <c r="B118" s="139" t="s">
        <v>172</v>
      </c>
      <c r="C118" s="140">
        <v>805</v>
      </c>
      <c r="D118" s="131">
        <f>$D$4-'Fecha de Indicador'!D118</f>
        <v>0</v>
      </c>
      <c r="E118" s="131">
        <f>IF($E$4='Fecha de Indicador'!E118, 0,"x")</f>
        <v>0</v>
      </c>
      <c r="F118" s="131" t="str">
        <f>IF($F$4='Fecha de Indicador'!F118, 0,"x")</f>
        <v>x</v>
      </c>
      <c r="G118" s="131">
        <f>$G$4-'Fecha de Indicador'!G118</f>
        <v>0</v>
      </c>
      <c r="H118" s="131">
        <f>IF($H$4='Fecha de Indicador'!H118, 0,"x")</f>
        <v>0</v>
      </c>
      <c r="I118" s="131">
        <f>IF($I$4='Fecha de Indicador'!I118, 0,"x")</f>
        <v>0</v>
      </c>
      <c r="J118" s="131">
        <f>$J$4-'Fecha de Indicador'!J118</f>
        <v>0</v>
      </c>
      <c r="K118" s="131">
        <f>$K$4-'Fecha de Indicador'!K118</f>
        <v>0</v>
      </c>
      <c r="L118" s="131">
        <f>$L$4-'Fecha de Indicador'!L118</f>
        <v>0</v>
      </c>
      <c r="M118" s="412">
        <f>$M$4-'Fecha de Indicador'!M118</f>
        <v>9</v>
      </c>
      <c r="N118" s="131">
        <f>$N$4-'Fecha de Indicador'!N118</f>
        <v>0</v>
      </c>
      <c r="O118" s="131">
        <f>$O$4-'Fecha de Indicador'!O118</f>
        <v>0</v>
      </c>
      <c r="P118" s="412">
        <f>$P$4-'Fecha de Indicador'!P118</f>
        <v>15</v>
      </c>
      <c r="Q118" s="131">
        <f>$Q$4-'Fecha de Indicador'!Q118</f>
        <v>0</v>
      </c>
      <c r="R118" s="131">
        <f>$R$4-'Fecha de Indicador'!R118</f>
        <v>0</v>
      </c>
      <c r="S118" s="131">
        <f>$S$4-'Fecha de Indicador'!S118</f>
        <v>0</v>
      </c>
      <c r="T118" s="131">
        <f>IF($T$4='Fecha de Indicador'!T118, 0,"x")</f>
        <v>0</v>
      </c>
      <c r="U118" s="131">
        <f>$U$4-'Fecha de Indicador'!U118</f>
        <v>0</v>
      </c>
      <c r="V118" s="412">
        <f>$V$4-'Fecha de Indicador'!V118</f>
        <v>16</v>
      </c>
      <c r="W118" s="131">
        <f>$W$4-'Fecha de Indicador'!W118</f>
        <v>0</v>
      </c>
      <c r="X118" s="131">
        <f>$X$4-'Fecha de Indicador'!X118</f>
        <v>0</v>
      </c>
      <c r="Y118" s="131">
        <f>$Y$4-'Fecha de Indicador'!Y118</f>
        <v>0</v>
      </c>
      <c r="Z118" s="131">
        <f>$Z$4-'Fecha de Indicador'!Z118</f>
        <v>1</v>
      </c>
      <c r="AA118" s="131">
        <f>$AA$4-'Fecha de Indicador'!AA118</f>
        <v>0</v>
      </c>
      <c r="AB118" s="131">
        <f>$AB$4-'Fecha de Indicador'!AB118</f>
        <v>0</v>
      </c>
      <c r="AC118" s="131">
        <f>$AC$4-'Fecha de Indicador'!AC118</f>
        <v>0</v>
      </c>
      <c r="AD118" s="131">
        <f>$AD$4-'Fecha de Indicador'!AD118</f>
        <v>0</v>
      </c>
      <c r="AE118" s="131">
        <f>$AE$4-'Fecha de Indicador'!AE118</f>
        <v>0</v>
      </c>
      <c r="AF118" s="131">
        <f>$AF$4-'Fecha de Indicador'!AF118</f>
        <v>0</v>
      </c>
      <c r="AG118" s="131">
        <f>$AG$4-'Fecha de Indicador'!AG118</f>
        <v>0</v>
      </c>
      <c r="AH118" s="131">
        <f>$AH$4-'Fecha de Indicador'!AH118</f>
        <v>0</v>
      </c>
      <c r="AI118" s="131">
        <f>$AI$4-'Fecha de Indicador'!AI118</f>
        <v>0</v>
      </c>
      <c r="AJ118" s="131">
        <f>$AJ$4-'Fecha de Indicador'!AJ118</f>
        <v>0</v>
      </c>
      <c r="AK118" s="131">
        <f>$AK$4-'Fecha de Indicador'!AK118</f>
        <v>0</v>
      </c>
      <c r="AL118" s="131">
        <f>$AL$4-'Fecha de Indicador'!AL118</f>
        <v>0</v>
      </c>
      <c r="AM118" s="38">
        <f t="shared" si="5"/>
        <v>41</v>
      </c>
      <c r="AN118" s="39">
        <f t="shared" si="9"/>
        <v>1.1714285714285715</v>
      </c>
      <c r="AO118" s="38">
        <f t="shared" si="6"/>
        <v>4</v>
      </c>
      <c r="AP118" s="39">
        <f t="shared" si="7"/>
        <v>3.8864728585539892</v>
      </c>
      <c r="AQ118" s="40">
        <f t="shared" si="8"/>
        <v>0</v>
      </c>
    </row>
    <row r="119" spans="1:43" ht="25.5" customHeight="1" x14ac:dyDescent="0.25">
      <c r="A119" s="138" t="s">
        <v>86</v>
      </c>
      <c r="B119" s="139" t="s">
        <v>266</v>
      </c>
      <c r="C119" s="140">
        <v>806</v>
      </c>
      <c r="D119" s="131">
        <f>$D$4-'Fecha de Indicador'!D119</f>
        <v>0</v>
      </c>
      <c r="E119" s="131">
        <f>IF($E$4='Fecha de Indicador'!E119, 0,"x")</f>
        <v>0</v>
      </c>
      <c r="F119" s="131" t="str">
        <f>IF($F$4='Fecha de Indicador'!F119, 0,"x")</f>
        <v>x</v>
      </c>
      <c r="G119" s="131">
        <f>$G$4-'Fecha de Indicador'!G119</f>
        <v>0</v>
      </c>
      <c r="H119" s="131">
        <f>IF($H$4='Fecha de Indicador'!H119, 0,"x")</f>
        <v>0</v>
      </c>
      <c r="I119" s="131">
        <f>IF($I$4='Fecha de Indicador'!I119, 0,"x")</f>
        <v>0</v>
      </c>
      <c r="J119" s="131">
        <f>$J$4-'Fecha de Indicador'!J119</f>
        <v>0</v>
      </c>
      <c r="K119" s="131">
        <f>$K$4-'Fecha de Indicador'!K119</f>
        <v>0</v>
      </c>
      <c r="L119" s="131">
        <f>$L$4-'Fecha de Indicador'!L119</f>
        <v>0</v>
      </c>
      <c r="M119" s="412">
        <f>$M$4-'Fecha de Indicador'!M119</f>
        <v>9</v>
      </c>
      <c r="N119" s="131">
        <f>$N$4-'Fecha de Indicador'!N119</f>
        <v>0</v>
      </c>
      <c r="O119" s="131">
        <f>$O$4-'Fecha de Indicador'!O119</f>
        <v>0</v>
      </c>
      <c r="P119" s="412">
        <f>$P$4-'Fecha de Indicador'!P119</f>
        <v>15</v>
      </c>
      <c r="Q119" s="131">
        <f>$Q$4-'Fecha de Indicador'!Q119</f>
        <v>0</v>
      </c>
      <c r="R119" s="131">
        <f>$R$4-'Fecha de Indicador'!R119</f>
        <v>0</v>
      </c>
      <c r="S119" s="131">
        <f>$S$4-'Fecha de Indicador'!S119</f>
        <v>0</v>
      </c>
      <c r="T119" s="131">
        <f>IF($T$4='Fecha de Indicador'!T119, 0,"x")</f>
        <v>0</v>
      </c>
      <c r="U119" s="131">
        <f>$U$4-'Fecha de Indicador'!U119</f>
        <v>0</v>
      </c>
      <c r="V119" s="412">
        <f>$V$4-'Fecha de Indicador'!V119</f>
        <v>16</v>
      </c>
      <c r="W119" s="131">
        <f>$W$4-'Fecha de Indicador'!W119</f>
        <v>0</v>
      </c>
      <c r="X119" s="131">
        <f>$X$4-'Fecha de Indicador'!X119</f>
        <v>0</v>
      </c>
      <c r="Y119" s="131">
        <f>$Y$4-'Fecha de Indicador'!Y119</f>
        <v>0</v>
      </c>
      <c r="Z119" s="131">
        <f>$Z$4-'Fecha de Indicador'!Z119</f>
        <v>1</v>
      </c>
      <c r="AA119" s="131">
        <f>$AA$4-'Fecha de Indicador'!AA119</f>
        <v>0</v>
      </c>
      <c r="AB119" s="131">
        <f>$AB$4-'Fecha de Indicador'!AB119</f>
        <v>0</v>
      </c>
      <c r="AC119" s="131">
        <f>$AC$4-'Fecha de Indicador'!AC119</f>
        <v>0</v>
      </c>
      <c r="AD119" s="131">
        <f>$AD$4-'Fecha de Indicador'!AD119</f>
        <v>0</v>
      </c>
      <c r="AE119" s="131">
        <f>$AE$4-'Fecha de Indicador'!AE119</f>
        <v>0</v>
      </c>
      <c r="AF119" s="131">
        <f>$AF$4-'Fecha de Indicador'!AF119</f>
        <v>0</v>
      </c>
      <c r="AG119" s="131">
        <f>$AG$4-'Fecha de Indicador'!AG119</f>
        <v>0</v>
      </c>
      <c r="AH119" s="131">
        <f>$AH$4-'Fecha de Indicador'!AH119</f>
        <v>0</v>
      </c>
      <c r="AI119" s="131">
        <f>$AI$4-'Fecha de Indicador'!AI119</f>
        <v>0</v>
      </c>
      <c r="AJ119" s="131">
        <f>$AJ$4-'Fecha de Indicador'!AJ119</f>
        <v>0</v>
      </c>
      <c r="AK119" s="131">
        <f>$AK$4-'Fecha de Indicador'!AK119</f>
        <v>0</v>
      </c>
      <c r="AL119" s="131">
        <f>$AL$4-'Fecha de Indicador'!AL119</f>
        <v>0</v>
      </c>
      <c r="AM119" s="38">
        <f t="shared" si="5"/>
        <v>41</v>
      </c>
      <c r="AN119" s="39">
        <f t="shared" si="9"/>
        <v>1.1714285714285715</v>
      </c>
      <c r="AO119" s="38">
        <f t="shared" si="6"/>
        <v>4</v>
      </c>
      <c r="AP119" s="39">
        <f t="shared" si="7"/>
        <v>3.8864728585539892</v>
      </c>
      <c r="AQ119" s="40">
        <f t="shared" si="8"/>
        <v>0</v>
      </c>
    </row>
    <row r="120" spans="1:43" ht="25.5" customHeight="1" x14ac:dyDescent="0.25">
      <c r="A120" s="138" t="s">
        <v>86</v>
      </c>
      <c r="B120" s="139" t="s">
        <v>193</v>
      </c>
      <c r="C120" s="140">
        <v>807</v>
      </c>
      <c r="D120" s="131">
        <f>$D$4-'Fecha de Indicador'!D120</f>
        <v>0</v>
      </c>
      <c r="E120" s="131">
        <f>IF($E$4='Fecha de Indicador'!E120, 0,"x")</f>
        <v>0</v>
      </c>
      <c r="F120" s="131" t="str">
        <f>IF($F$4='Fecha de Indicador'!F120, 0,"x")</f>
        <v>x</v>
      </c>
      <c r="G120" s="131">
        <f>$G$4-'Fecha de Indicador'!G120</f>
        <v>0</v>
      </c>
      <c r="H120" s="131">
        <f>IF($H$4='Fecha de Indicador'!H120, 0,"x")</f>
        <v>0</v>
      </c>
      <c r="I120" s="131">
        <f>IF($I$4='Fecha de Indicador'!I120, 0,"x")</f>
        <v>0</v>
      </c>
      <c r="J120" s="131">
        <f>$J$4-'Fecha de Indicador'!J120</f>
        <v>0</v>
      </c>
      <c r="K120" s="131">
        <f>$K$4-'Fecha de Indicador'!K120</f>
        <v>0</v>
      </c>
      <c r="L120" s="131">
        <f>$L$4-'Fecha de Indicador'!L120</f>
        <v>0</v>
      </c>
      <c r="M120" s="412">
        <f>$M$4-'Fecha de Indicador'!M120</f>
        <v>9</v>
      </c>
      <c r="N120" s="131">
        <f>$N$4-'Fecha de Indicador'!N120</f>
        <v>0</v>
      </c>
      <c r="O120" s="131">
        <f>$O$4-'Fecha de Indicador'!O120</f>
        <v>0</v>
      </c>
      <c r="P120" s="412">
        <f>$P$4-'Fecha de Indicador'!P120</f>
        <v>15</v>
      </c>
      <c r="Q120" s="131">
        <f>$Q$4-'Fecha de Indicador'!Q120</f>
        <v>0</v>
      </c>
      <c r="R120" s="131">
        <f>$R$4-'Fecha de Indicador'!R120</f>
        <v>0</v>
      </c>
      <c r="S120" s="131">
        <f>$S$4-'Fecha de Indicador'!S120</f>
        <v>0</v>
      </c>
      <c r="T120" s="131">
        <f>IF($T$4='Fecha de Indicador'!T120, 0,"x")</f>
        <v>0</v>
      </c>
      <c r="U120" s="131">
        <f>$U$4-'Fecha de Indicador'!U120</f>
        <v>0</v>
      </c>
      <c r="V120" s="412">
        <f>$V$4-'Fecha de Indicador'!V120</f>
        <v>16</v>
      </c>
      <c r="W120" s="131">
        <f>$W$4-'Fecha de Indicador'!W120</f>
        <v>0</v>
      </c>
      <c r="X120" s="131">
        <f>$X$4-'Fecha de Indicador'!X120</f>
        <v>0</v>
      </c>
      <c r="Y120" s="131">
        <f>$Y$4-'Fecha de Indicador'!Y120</f>
        <v>0</v>
      </c>
      <c r="Z120" s="131">
        <f>$Z$4-'Fecha de Indicador'!Z120</f>
        <v>1</v>
      </c>
      <c r="AA120" s="131">
        <f>$AA$4-'Fecha de Indicador'!AA120</f>
        <v>0</v>
      </c>
      <c r="AB120" s="131">
        <f>$AB$4-'Fecha de Indicador'!AB120</f>
        <v>0</v>
      </c>
      <c r="AC120" s="131">
        <f>$AC$4-'Fecha de Indicador'!AC120</f>
        <v>0</v>
      </c>
      <c r="AD120" s="131">
        <f>$AD$4-'Fecha de Indicador'!AD120</f>
        <v>0</v>
      </c>
      <c r="AE120" s="131">
        <f>$AE$4-'Fecha de Indicador'!AE120</f>
        <v>0</v>
      </c>
      <c r="AF120" s="131">
        <f>$AF$4-'Fecha de Indicador'!AF120</f>
        <v>0</v>
      </c>
      <c r="AG120" s="131">
        <f>$AG$4-'Fecha de Indicador'!AG120</f>
        <v>0</v>
      </c>
      <c r="AH120" s="131">
        <f>$AH$4-'Fecha de Indicador'!AH120</f>
        <v>0</v>
      </c>
      <c r="AI120" s="131">
        <f>$AI$4-'Fecha de Indicador'!AI120</f>
        <v>0</v>
      </c>
      <c r="AJ120" s="131">
        <f>$AJ$4-'Fecha de Indicador'!AJ120</f>
        <v>0</v>
      </c>
      <c r="AK120" s="131">
        <f>$AK$4-'Fecha de Indicador'!AK120</f>
        <v>0</v>
      </c>
      <c r="AL120" s="131">
        <f>$AL$4-'Fecha de Indicador'!AL120</f>
        <v>0</v>
      </c>
      <c r="AM120" s="38">
        <f t="shared" si="5"/>
        <v>41</v>
      </c>
      <c r="AN120" s="39">
        <f t="shared" si="9"/>
        <v>1.1714285714285715</v>
      </c>
      <c r="AO120" s="38">
        <f t="shared" si="6"/>
        <v>4</v>
      </c>
      <c r="AP120" s="39">
        <f t="shared" si="7"/>
        <v>3.8864728585539892</v>
      </c>
      <c r="AQ120" s="40">
        <f t="shared" si="8"/>
        <v>0</v>
      </c>
    </row>
    <row r="121" spans="1:43" ht="25.5" customHeight="1" x14ac:dyDescent="0.25">
      <c r="A121" s="138" t="s">
        <v>86</v>
      </c>
      <c r="B121" s="139" t="s">
        <v>267</v>
      </c>
      <c r="C121" s="140">
        <v>808</v>
      </c>
      <c r="D121" s="131">
        <f>$D$4-'Fecha de Indicador'!D121</f>
        <v>0</v>
      </c>
      <c r="E121" s="131">
        <f>IF($E$4='Fecha de Indicador'!E121, 0,"x")</f>
        <v>0</v>
      </c>
      <c r="F121" s="131" t="str">
        <f>IF($F$4='Fecha de Indicador'!F121, 0,"x")</f>
        <v>x</v>
      </c>
      <c r="G121" s="131">
        <f>$G$4-'Fecha de Indicador'!G121</f>
        <v>0</v>
      </c>
      <c r="H121" s="131">
        <f>IF($H$4='Fecha de Indicador'!H121, 0,"x")</f>
        <v>0</v>
      </c>
      <c r="I121" s="131">
        <f>IF($I$4='Fecha de Indicador'!I121, 0,"x")</f>
        <v>0</v>
      </c>
      <c r="J121" s="131">
        <f>$J$4-'Fecha de Indicador'!J121</f>
        <v>0</v>
      </c>
      <c r="K121" s="131">
        <f>$K$4-'Fecha de Indicador'!K121</f>
        <v>0</v>
      </c>
      <c r="L121" s="131">
        <f>$L$4-'Fecha de Indicador'!L121</f>
        <v>0</v>
      </c>
      <c r="M121" s="412">
        <f>$M$4-'Fecha de Indicador'!M121</f>
        <v>9</v>
      </c>
      <c r="N121" s="131">
        <f>$N$4-'Fecha de Indicador'!N121</f>
        <v>0</v>
      </c>
      <c r="O121" s="131">
        <f>$O$4-'Fecha de Indicador'!O121</f>
        <v>0</v>
      </c>
      <c r="P121" s="412">
        <f>$P$4-'Fecha de Indicador'!P121</f>
        <v>15</v>
      </c>
      <c r="Q121" s="131">
        <f>$Q$4-'Fecha de Indicador'!Q121</f>
        <v>0</v>
      </c>
      <c r="R121" s="131">
        <f>$R$4-'Fecha de Indicador'!R121</f>
        <v>0</v>
      </c>
      <c r="S121" s="131">
        <f>$S$4-'Fecha de Indicador'!S121</f>
        <v>0</v>
      </c>
      <c r="T121" s="131">
        <f>IF($T$4='Fecha de Indicador'!T121, 0,"x")</f>
        <v>0</v>
      </c>
      <c r="U121" s="131">
        <f>$U$4-'Fecha de Indicador'!U121</f>
        <v>0</v>
      </c>
      <c r="V121" s="412">
        <f>$V$4-'Fecha de Indicador'!V121</f>
        <v>16</v>
      </c>
      <c r="W121" s="131">
        <f>$W$4-'Fecha de Indicador'!W121</f>
        <v>0</v>
      </c>
      <c r="X121" s="131">
        <f>$X$4-'Fecha de Indicador'!X121</f>
        <v>0</v>
      </c>
      <c r="Y121" s="131">
        <f>$Y$4-'Fecha de Indicador'!Y121</f>
        <v>0</v>
      </c>
      <c r="Z121" s="131">
        <f>$Z$4-'Fecha de Indicador'!Z121</f>
        <v>1</v>
      </c>
      <c r="AA121" s="131">
        <f>$AA$4-'Fecha de Indicador'!AA121</f>
        <v>0</v>
      </c>
      <c r="AB121" s="131">
        <f>$AB$4-'Fecha de Indicador'!AB121</f>
        <v>0</v>
      </c>
      <c r="AC121" s="131">
        <f>$AC$4-'Fecha de Indicador'!AC121</f>
        <v>0</v>
      </c>
      <c r="AD121" s="131">
        <f>$AD$4-'Fecha de Indicador'!AD121</f>
        <v>0</v>
      </c>
      <c r="AE121" s="131">
        <f>$AE$4-'Fecha de Indicador'!AE121</f>
        <v>0</v>
      </c>
      <c r="AF121" s="131">
        <f>$AF$4-'Fecha de Indicador'!AF121</f>
        <v>0</v>
      </c>
      <c r="AG121" s="131">
        <f>$AG$4-'Fecha de Indicador'!AG121</f>
        <v>0</v>
      </c>
      <c r="AH121" s="131">
        <f>$AH$4-'Fecha de Indicador'!AH121</f>
        <v>0</v>
      </c>
      <c r="AI121" s="131">
        <f>$AI$4-'Fecha de Indicador'!AI121</f>
        <v>0</v>
      </c>
      <c r="AJ121" s="131">
        <f>$AJ$4-'Fecha de Indicador'!AJ121</f>
        <v>0</v>
      </c>
      <c r="AK121" s="131">
        <f>$AK$4-'Fecha de Indicador'!AK121</f>
        <v>0</v>
      </c>
      <c r="AL121" s="131">
        <f>$AL$4-'Fecha de Indicador'!AL121</f>
        <v>0</v>
      </c>
      <c r="AM121" s="38">
        <f t="shared" si="5"/>
        <v>41</v>
      </c>
      <c r="AN121" s="39">
        <f t="shared" si="9"/>
        <v>1.1714285714285715</v>
      </c>
      <c r="AO121" s="38">
        <f t="shared" si="6"/>
        <v>4</v>
      </c>
      <c r="AP121" s="39">
        <f t="shared" si="7"/>
        <v>3.8864728585539892</v>
      </c>
      <c r="AQ121" s="40">
        <f t="shared" si="8"/>
        <v>0</v>
      </c>
    </row>
    <row r="122" spans="1:43" ht="25.5" customHeight="1" x14ac:dyDescent="0.25">
      <c r="A122" s="138" t="s">
        <v>86</v>
      </c>
      <c r="B122" s="139" t="s">
        <v>268</v>
      </c>
      <c r="C122" s="140">
        <v>809</v>
      </c>
      <c r="D122" s="131">
        <f>$D$4-'Fecha de Indicador'!D122</f>
        <v>0</v>
      </c>
      <c r="E122" s="131">
        <f>IF($E$4='Fecha de Indicador'!E122, 0,"x")</f>
        <v>0</v>
      </c>
      <c r="F122" s="131" t="str">
        <f>IF($F$4='Fecha de Indicador'!F122, 0,"x")</f>
        <v>x</v>
      </c>
      <c r="G122" s="131">
        <f>$G$4-'Fecha de Indicador'!G122</f>
        <v>0</v>
      </c>
      <c r="H122" s="131">
        <f>IF($H$4='Fecha de Indicador'!H122, 0,"x")</f>
        <v>0</v>
      </c>
      <c r="I122" s="131">
        <f>IF($I$4='Fecha de Indicador'!I122, 0,"x")</f>
        <v>0</v>
      </c>
      <c r="J122" s="131">
        <f>$J$4-'Fecha de Indicador'!J122</f>
        <v>0</v>
      </c>
      <c r="K122" s="131">
        <f>$K$4-'Fecha de Indicador'!K122</f>
        <v>0</v>
      </c>
      <c r="L122" s="131">
        <f>$L$4-'Fecha de Indicador'!L122</f>
        <v>0</v>
      </c>
      <c r="M122" s="412">
        <f>$M$4-'Fecha de Indicador'!M122</f>
        <v>9</v>
      </c>
      <c r="N122" s="131">
        <f>$N$4-'Fecha de Indicador'!N122</f>
        <v>0</v>
      </c>
      <c r="O122" s="131">
        <f>$O$4-'Fecha de Indicador'!O122</f>
        <v>0</v>
      </c>
      <c r="P122" s="412">
        <f>$P$4-'Fecha de Indicador'!P122</f>
        <v>15</v>
      </c>
      <c r="Q122" s="131">
        <f>$Q$4-'Fecha de Indicador'!Q122</f>
        <v>0</v>
      </c>
      <c r="R122" s="131">
        <f>$R$4-'Fecha de Indicador'!R122</f>
        <v>0</v>
      </c>
      <c r="S122" s="131">
        <f>$S$4-'Fecha de Indicador'!S122</f>
        <v>0</v>
      </c>
      <c r="T122" s="131">
        <f>IF($T$4='Fecha de Indicador'!T122, 0,"x")</f>
        <v>0</v>
      </c>
      <c r="U122" s="131">
        <f>$U$4-'Fecha de Indicador'!U122</f>
        <v>0</v>
      </c>
      <c r="V122" s="412">
        <f>$V$4-'Fecha de Indicador'!V122</f>
        <v>16</v>
      </c>
      <c r="W122" s="131">
        <f>$W$4-'Fecha de Indicador'!W122</f>
        <v>0</v>
      </c>
      <c r="X122" s="131">
        <f>$X$4-'Fecha de Indicador'!X122</f>
        <v>0</v>
      </c>
      <c r="Y122" s="131">
        <f>$Y$4-'Fecha de Indicador'!Y122</f>
        <v>0</v>
      </c>
      <c r="Z122" s="131">
        <f>$Z$4-'Fecha de Indicador'!Z122</f>
        <v>1</v>
      </c>
      <c r="AA122" s="131">
        <f>$AA$4-'Fecha de Indicador'!AA122</f>
        <v>0</v>
      </c>
      <c r="AB122" s="131">
        <f>$AB$4-'Fecha de Indicador'!AB122</f>
        <v>0</v>
      </c>
      <c r="AC122" s="131">
        <f>$AC$4-'Fecha de Indicador'!AC122</f>
        <v>0</v>
      </c>
      <c r="AD122" s="131">
        <f>$AD$4-'Fecha de Indicador'!AD122</f>
        <v>0</v>
      </c>
      <c r="AE122" s="131">
        <f>$AE$4-'Fecha de Indicador'!AE122</f>
        <v>0</v>
      </c>
      <c r="AF122" s="131">
        <f>$AF$4-'Fecha de Indicador'!AF122</f>
        <v>0</v>
      </c>
      <c r="AG122" s="131">
        <f>$AG$4-'Fecha de Indicador'!AG122</f>
        <v>0</v>
      </c>
      <c r="AH122" s="131">
        <f>$AH$4-'Fecha de Indicador'!AH122</f>
        <v>0</v>
      </c>
      <c r="AI122" s="131">
        <f>$AI$4-'Fecha de Indicador'!AI122</f>
        <v>0</v>
      </c>
      <c r="AJ122" s="131">
        <f>$AJ$4-'Fecha de Indicador'!AJ122</f>
        <v>0</v>
      </c>
      <c r="AK122" s="131">
        <f>$AK$4-'Fecha de Indicador'!AK122</f>
        <v>0</v>
      </c>
      <c r="AL122" s="131">
        <f>$AL$4-'Fecha de Indicador'!AL122</f>
        <v>0</v>
      </c>
      <c r="AM122" s="38">
        <f t="shared" si="5"/>
        <v>41</v>
      </c>
      <c r="AN122" s="39">
        <f t="shared" si="9"/>
        <v>1.1714285714285715</v>
      </c>
      <c r="AO122" s="38">
        <f t="shared" si="6"/>
        <v>4</v>
      </c>
      <c r="AP122" s="39">
        <f t="shared" si="7"/>
        <v>3.8864728585539892</v>
      </c>
      <c r="AQ122" s="40">
        <f t="shared" si="8"/>
        <v>0</v>
      </c>
    </row>
    <row r="123" spans="1:43" ht="25.5" customHeight="1" x14ac:dyDescent="0.25">
      <c r="A123" s="138" t="s">
        <v>86</v>
      </c>
      <c r="B123" s="139" t="s">
        <v>269</v>
      </c>
      <c r="C123" s="140">
        <v>810</v>
      </c>
      <c r="D123" s="131">
        <f>$D$4-'Fecha de Indicador'!D123</f>
        <v>0</v>
      </c>
      <c r="E123" s="131">
        <f>IF($E$4='Fecha de Indicador'!E123, 0,"x")</f>
        <v>0</v>
      </c>
      <c r="F123" s="131" t="str">
        <f>IF($F$4='Fecha de Indicador'!F123, 0,"x")</f>
        <v>x</v>
      </c>
      <c r="G123" s="131">
        <f>$G$4-'Fecha de Indicador'!G123</f>
        <v>0</v>
      </c>
      <c r="H123" s="131">
        <f>IF($H$4='Fecha de Indicador'!H123, 0,"x")</f>
        <v>0</v>
      </c>
      <c r="I123" s="131">
        <f>IF($I$4='Fecha de Indicador'!I123, 0,"x")</f>
        <v>0</v>
      </c>
      <c r="J123" s="131">
        <f>$J$4-'Fecha de Indicador'!J123</f>
        <v>0</v>
      </c>
      <c r="K123" s="131">
        <f>$K$4-'Fecha de Indicador'!K123</f>
        <v>0</v>
      </c>
      <c r="L123" s="131">
        <f>$L$4-'Fecha de Indicador'!L123</f>
        <v>0</v>
      </c>
      <c r="M123" s="412">
        <f>$M$4-'Fecha de Indicador'!M123</f>
        <v>9</v>
      </c>
      <c r="N123" s="131">
        <f>$N$4-'Fecha de Indicador'!N123</f>
        <v>0</v>
      </c>
      <c r="O123" s="131">
        <f>$O$4-'Fecha de Indicador'!O123</f>
        <v>0</v>
      </c>
      <c r="P123" s="412">
        <f>$P$4-'Fecha de Indicador'!P123</f>
        <v>15</v>
      </c>
      <c r="Q123" s="131">
        <f>$Q$4-'Fecha de Indicador'!Q123</f>
        <v>0</v>
      </c>
      <c r="R123" s="131">
        <f>$R$4-'Fecha de Indicador'!R123</f>
        <v>0</v>
      </c>
      <c r="S123" s="131">
        <f>$S$4-'Fecha de Indicador'!S123</f>
        <v>0</v>
      </c>
      <c r="T123" s="131">
        <f>IF($T$4='Fecha de Indicador'!T123, 0,"x")</f>
        <v>0</v>
      </c>
      <c r="U123" s="131">
        <f>$U$4-'Fecha de Indicador'!U123</f>
        <v>0</v>
      </c>
      <c r="V123" s="412">
        <f>$V$4-'Fecha de Indicador'!V123</f>
        <v>16</v>
      </c>
      <c r="W123" s="131">
        <f>$W$4-'Fecha de Indicador'!W123</f>
        <v>0</v>
      </c>
      <c r="X123" s="131">
        <f>$X$4-'Fecha de Indicador'!X123</f>
        <v>0</v>
      </c>
      <c r="Y123" s="131">
        <f>$Y$4-'Fecha de Indicador'!Y123</f>
        <v>0</v>
      </c>
      <c r="Z123" s="131">
        <f>$Z$4-'Fecha de Indicador'!Z123</f>
        <v>1</v>
      </c>
      <c r="AA123" s="131">
        <f>$AA$4-'Fecha de Indicador'!AA123</f>
        <v>0</v>
      </c>
      <c r="AB123" s="131">
        <f>$AB$4-'Fecha de Indicador'!AB123</f>
        <v>0</v>
      </c>
      <c r="AC123" s="131">
        <f>$AC$4-'Fecha de Indicador'!AC123</f>
        <v>0</v>
      </c>
      <c r="AD123" s="131">
        <f>$AD$4-'Fecha de Indicador'!AD123</f>
        <v>0</v>
      </c>
      <c r="AE123" s="131">
        <f>$AE$4-'Fecha de Indicador'!AE123</f>
        <v>0</v>
      </c>
      <c r="AF123" s="131">
        <f>$AF$4-'Fecha de Indicador'!AF123</f>
        <v>0</v>
      </c>
      <c r="AG123" s="131">
        <f>$AG$4-'Fecha de Indicador'!AG123</f>
        <v>0</v>
      </c>
      <c r="AH123" s="131">
        <f>$AH$4-'Fecha de Indicador'!AH123</f>
        <v>0</v>
      </c>
      <c r="AI123" s="131">
        <f>$AI$4-'Fecha de Indicador'!AI123</f>
        <v>0</v>
      </c>
      <c r="AJ123" s="131">
        <f>$AJ$4-'Fecha de Indicador'!AJ123</f>
        <v>0</v>
      </c>
      <c r="AK123" s="131">
        <f>$AK$4-'Fecha de Indicador'!AK123</f>
        <v>0</v>
      </c>
      <c r="AL123" s="131">
        <f>$AL$4-'Fecha de Indicador'!AL123</f>
        <v>0</v>
      </c>
      <c r="AM123" s="38">
        <f t="shared" si="5"/>
        <v>41</v>
      </c>
      <c r="AN123" s="39">
        <f t="shared" si="9"/>
        <v>1.1714285714285715</v>
      </c>
      <c r="AO123" s="38">
        <f t="shared" si="6"/>
        <v>4</v>
      </c>
      <c r="AP123" s="39">
        <f t="shared" si="7"/>
        <v>3.8864728585539892</v>
      </c>
      <c r="AQ123" s="40">
        <f t="shared" si="8"/>
        <v>0</v>
      </c>
    </row>
    <row r="124" spans="1:43" ht="25.5" customHeight="1" x14ac:dyDescent="0.25">
      <c r="A124" s="138" t="s">
        <v>86</v>
      </c>
      <c r="B124" s="139" t="s">
        <v>270</v>
      </c>
      <c r="C124" s="140">
        <v>811</v>
      </c>
      <c r="D124" s="131">
        <f>$D$4-'Fecha de Indicador'!D124</f>
        <v>0</v>
      </c>
      <c r="E124" s="131">
        <f>IF($E$4='Fecha de Indicador'!E124, 0,"x")</f>
        <v>0</v>
      </c>
      <c r="F124" s="131" t="str">
        <f>IF($F$4='Fecha de Indicador'!F124, 0,"x")</f>
        <v>x</v>
      </c>
      <c r="G124" s="131">
        <f>$G$4-'Fecha de Indicador'!G124</f>
        <v>0</v>
      </c>
      <c r="H124" s="131">
        <f>IF($H$4='Fecha de Indicador'!H124, 0,"x")</f>
        <v>0</v>
      </c>
      <c r="I124" s="131">
        <f>IF($I$4='Fecha de Indicador'!I124, 0,"x")</f>
        <v>0</v>
      </c>
      <c r="J124" s="131">
        <f>$J$4-'Fecha de Indicador'!J124</f>
        <v>0</v>
      </c>
      <c r="K124" s="131">
        <f>$K$4-'Fecha de Indicador'!K124</f>
        <v>0</v>
      </c>
      <c r="L124" s="131">
        <f>$L$4-'Fecha de Indicador'!L124</f>
        <v>0</v>
      </c>
      <c r="M124" s="412">
        <f>$M$4-'Fecha de Indicador'!M124</f>
        <v>9</v>
      </c>
      <c r="N124" s="131">
        <f>$N$4-'Fecha de Indicador'!N124</f>
        <v>0</v>
      </c>
      <c r="O124" s="131">
        <f>$O$4-'Fecha de Indicador'!O124</f>
        <v>0</v>
      </c>
      <c r="P124" s="412">
        <f>$P$4-'Fecha de Indicador'!P124</f>
        <v>15</v>
      </c>
      <c r="Q124" s="131">
        <f>$Q$4-'Fecha de Indicador'!Q124</f>
        <v>0</v>
      </c>
      <c r="R124" s="131">
        <f>$R$4-'Fecha de Indicador'!R124</f>
        <v>0</v>
      </c>
      <c r="S124" s="131">
        <f>$S$4-'Fecha de Indicador'!S124</f>
        <v>0</v>
      </c>
      <c r="T124" s="131">
        <f>IF($T$4='Fecha de Indicador'!T124, 0,"x")</f>
        <v>0</v>
      </c>
      <c r="U124" s="131">
        <f>$U$4-'Fecha de Indicador'!U124</f>
        <v>0</v>
      </c>
      <c r="V124" s="412">
        <f>$V$4-'Fecha de Indicador'!V124</f>
        <v>16</v>
      </c>
      <c r="W124" s="131">
        <f>$W$4-'Fecha de Indicador'!W124</f>
        <v>0</v>
      </c>
      <c r="X124" s="131">
        <f>$X$4-'Fecha de Indicador'!X124</f>
        <v>0</v>
      </c>
      <c r="Y124" s="131">
        <f>$Y$4-'Fecha de Indicador'!Y124</f>
        <v>0</v>
      </c>
      <c r="Z124" s="131">
        <f>$Z$4-'Fecha de Indicador'!Z124</f>
        <v>1</v>
      </c>
      <c r="AA124" s="131">
        <f>$AA$4-'Fecha de Indicador'!AA124</f>
        <v>0</v>
      </c>
      <c r="AB124" s="131">
        <f>$AB$4-'Fecha de Indicador'!AB124</f>
        <v>0</v>
      </c>
      <c r="AC124" s="131">
        <f>$AC$4-'Fecha de Indicador'!AC124</f>
        <v>0</v>
      </c>
      <c r="AD124" s="131">
        <f>$AD$4-'Fecha de Indicador'!AD124</f>
        <v>0</v>
      </c>
      <c r="AE124" s="131">
        <f>$AE$4-'Fecha de Indicador'!AE124</f>
        <v>0</v>
      </c>
      <c r="AF124" s="131">
        <f>$AF$4-'Fecha de Indicador'!AF124</f>
        <v>0</v>
      </c>
      <c r="AG124" s="131">
        <f>$AG$4-'Fecha de Indicador'!AG124</f>
        <v>0</v>
      </c>
      <c r="AH124" s="131">
        <f>$AH$4-'Fecha de Indicador'!AH124</f>
        <v>0</v>
      </c>
      <c r="AI124" s="131">
        <f>$AI$4-'Fecha de Indicador'!AI124</f>
        <v>0</v>
      </c>
      <c r="AJ124" s="131">
        <f>$AJ$4-'Fecha de Indicador'!AJ124</f>
        <v>0</v>
      </c>
      <c r="AK124" s="131">
        <f>$AK$4-'Fecha de Indicador'!AK124</f>
        <v>0</v>
      </c>
      <c r="AL124" s="131">
        <f>$AL$4-'Fecha de Indicador'!AL124</f>
        <v>0</v>
      </c>
      <c r="AM124" s="38">
        <f t="shared" si="5"/>
        <v>41</v>
      </c>
      <c r="AN124" s="39">
        <f t="shared" si="9"/>
        <v>1.1714285714285715</v>
      </c>
      <c r="AO124" s="38">
        <f t="shared" si="6"/>
        <v>4</v>
      </c>
      <c r="AP124" s="39">
        <f t="shared" si="7"/>
        <v>3.8864728585539892</v>
      </c>
      <c r="AQ124" s="40">
        <f t="shared" si="8"/>
        <v>0</v>
      </c>
    </row>
    <row r="125" spans="1:43" ht="25.5" customHeight="1" x14ac:dyDescent="0.25">
      <c r="A125" s="138" t="s">
        <v>86</v>
      </c>
      <c r="B125" s="139" t="s">
        <v>271</v>
      </c>
      <c r="C125" s="140">
        <v>812</v>
      </c>
      <c r="D125" s="131">
        <f>$D$4-'Fecha de Indicador'!D125</f>
        <v>0</v>
      </c>
      <c r="E125" s="131">
        <f>IF($E$4='Fecha de Indicador'!E125, 0,"x")</f>
        <v>0</v>
      </c>
      <c r="F125" s="131" t="str">
        <f>IF($F$4='Fecha de Indicador'!F125, 0,"x")</f>
        <v>x</v>
      </c>
      <c r="G125" s="131">
        <f>$G$4-'Fecha de Indicador'!G125</f>
        <v>0</v>
      </c>
      <c r="H125" s="131">
        <f>IF($H$4='Fecha de Indicador'!H125, 0,"x")</f>
        <v>0</v>
      </c>
      <c r="I125" s="131">
        <f>IF($I$4='Fecha de Indicador'!I125, 0,"x")</f>
        <v>0</v>
      </c>
      <c r="J125" s="131">
        <f>$J$4-'Fecha de Indicador'!J125</f>
        <v>0</v>
      </c>
      <c r="K125" s="131">
        <f>$K$4-'Fecha de Indicador'!K125</f>
        <v>0</v>
      </c>
      <c r="L125" s="131">
        <f>$L$4-'Fecha de Indicador'!L125</f>
        <v>0</v>
      </c>
      <c r="M125" s="412">
        <f>$M$4-'Fecha de Indicador'!M125</f>
        <v>9</v>
      </c>
      <c r="N125" s="131">
        <f>$N$4-'Fecha de Indicador'!N125</f>
        <v>0</v>
      </c>
      <c r="O125" s="131">
        <f>$O$4-'Fecha de Indicador'!O125</f>
        <v>0</v>
      </c>
      <c r="P125" s="412">
        <f>$P$4-'Fecha de Indicador'!P125</f>
        <v>15</v>
      </c>
      <c r="Q125" s="131">
        <f>$Q$4-'Fecha de Indicador'!Q125</f>
        <v>0</v>
      </c>
      <c r="R125" s="131">
        <f>$R$4-'Fecha de Indicador'!R125</f>
        <v>0</v>
      </c>
      <c r="S125" s="131">
        <f>$S$4-'Fecha de Indicador'!S125</f>
        <v>0</v>
      </c>
      <c r="T125" s="131">
        <f>IF($T$4='Fecha de Indicador'!T125, 0,"x")</f>
        <v>0</v>
      </c>
      <c r="U125" s="131">
        <f>$U$4-'Fecha de Indicador'!U125</f>
        <v>0</v>
      </c>
      <c r="V125" s="412">
        <f>$V$4-'Fecha de Indicador'!V125</f>
        <v>16</v>
      </c>
      <c r="W125" s="131">
        <f>$W$4-'Fecha de Indicador'!W125</f>
        <v>0</v>
      </c>
      <c r="X125" s="131">
        <f>$X$4-'Fecha de Indicador'!X125</f>
        <v>0</v>
      </c>
      <c r="Y125" s="131">
        <f>$Y$4-'Fecha de Indicador'!Y125</f>
        <v>0</v>
      </c>
      <c r="Z125" s="131">
        <f>$Z$4-'Fecha de Indicador'!Z125</f>
        <v>1</v>
      </c>
      <c r="AA125" s="131">
        <f>$AA$4-'Fecha de Indicador'!AA125</f>
        <v>0</v>
      </c>
      <c r="AB125" s="131">
        <f>$AB$4-'Fecha de Indicador'!AB125</f>
        <v>0</v>
      </c>
      <c r="AC125" s="131">
        <f>$AC$4-'Fecha de Indicador'!AC125</f>
        <v>0</v>
      </c>
      <c r="AD125" s="131">
        <f>$AD$4-'Fecha de Indicador'!AD125</f>
        <v>0</v>
      </c>
      <c r="AE125" s="131">
        <f>$AE$4-'Fecha de Indicador'!AE125</f>
        <v>0</v>
      </c>
      <c r="AF125" s="131">
        <f>$AF$4-'Fecha de Indicador'!AF125</f>
        <v>0</v>
      </c>
      <c r="AG125" s="131">
        <f>$AG$4-'Fecha de Indicador'!AG125</f>
        <v>0</v>
      </c>
      <c r="AH125" s="131">
        <f>$AH$4-'Fecha de Indicador'!AH125</f>
        <v>0</v>
      </c>
      <c r="AI125" s="131">
        <f>$AI$4-'Fecha de Indicador'!AI125</f>
        <v>0</v>
      </c>
      <c r="AJ125" s="131">
        <f>$AJ$4-'Fecha de Indicador'!AJ125</f>
        <v>0</v>
      </c>
      <c r="AK125" s="131">
        <f>$AK$4-'Fecha de Indicador'!AK125</f>
        <v>0</v>
      </c>
      <c r="AL125" s="131">
        <f>$AL$4-'Fecha de Indicador'!AL125</f>
        <v>0</v>
      </c>
      <c r="AM125" s="38">
        <f t="shared" si="5"/>
        <v>41</v>
      </c>
      <c r="AN125" s="39">
        <f t="shared" si="9"/>
        <v>1.1714285714285715</v>
      </c>
      <c r="AO125" s="38">
        <f t="shared" si="6"/>
        <v>4</v>
      </c>
      <c r="AP125" s="39">
        <f t="shared" si="7"/>
        <v>3.8864728585539892</v>
      </c>
      <c r="AQ125" s="40">
        <f t="shared" si="8"/>
        <v>0</v>
      </c>
    </row>
    <row r="126" spans="1:43" ht="25.5" customHeight="1" x14ac:dyDescent="0.25">
      <c r="A126" s="138" t="s">
        <v>86</v>
      </c>
      <c r="B126" s="139" t="s">
        <v>272</v>
      </c>
      <c r="C126" s="140">
        <v>813</v>
      </c>
      <c r="D126" s="131">
        <f>$D$4-'Fecha de Indicador'!D126</f>
        <v>0</v>
      </c>
      <c r="E126" s="131">
        <f>IF($E$4='Fecha de Indicador'!E126, 0,"x")</f>
        <v>0</v>
      </c>
      <c r="F126" s="131" t="str">
        <f>IF($F$4='Fecha de Indicador'!F126, 0,"x")</f>
        <v>x</v>
      </c>
      <c r="G126" s="131">
        <f>$G$4-'Fecha de Indicador'!G126</f>
        <v>0</v>
      </c>
      <c r="H126" s="131">
        <f>IF($H$4='Fecha de Indicador'!H126, 0,"x")</f>
        <v>0</v>
      </c>
      <c r="I126" s="131">
        <f>IF($I$4='Fecha de Indicador'!I126, 0,"x")</f>
        <v>0</v>
      </c>
      <c r="J126" s="131">
        <f>$J$4-'Fecha de Indicador'!J126</f>
        <v>0</v>
      </c>
      <c r="K126" s="131">
        <f>$K$4-'Fecha de Indicador'!K126</f>
        <v>0</v>
      </c>
      <c r="L126" s="131">
        <f>$L$4-'Fecha de Indicador'!L126</f>
        <v>0</v>
      </c>
      <c r="M126" s="412">
        <f>$M$4-'Fecha de Indicador'!M126</f>
        <v>9</v>
      </c>
      <c r="N126" s="131">
        <f>$N$4-'Fecha de Indicador'!N126</f>
        <v>0</v>
      </c>
      <c r="O126" s="131">
        <f>$O$4-'Fecha de Indicador'!O126</f>
        <v>0</v>
      </c>
      <c r="P126" s="412">
        <f>$P$4-'Fecha de Indicador'!P126</f>
        <v>15</v>
      </c>
      <c r="Q126" s="131">
        <f>$Q$4-'Fecha de Indicador'!Q126</f>
        <v>0</v>
      </c>
      <c r="R126" s="131">
        <f>$R$4-'Fecha de Indicador'!R126</f>
        <v>0</v>
      </c>
      <c r="S126" s="131">
        <f>$S$4-'Fecha de Indicador'!S126</f>
        <v>0</v>
      </c>
      <c r="T126" s="131">
        <f>IF($T$4='Fecha de Indicador'!T126, 0,"x")</f>
        <v>0</v>
      </c>
      <c r="U126" s="131">
        <f>$U$4-'Fecha de Indicador'!U126</f>
        <v>0</v>
      </c>
      <c r="V126" s="412">
        <f>$V$4-'Fecha de Indicador'!V126</f>
        <v>16</v>
      </c>
      <c r="W126" s="131">
        <f>$W$4-'Fecha de Indicador'!W126</f>
        <v>0</v>
      </c>
      <c r="X126" s="131">
        <f>$X$4-'Fecha de Indicador'!X126</f>
        <v>0</v>
      </c>
      <c r="Y126" s="131">
        <f>$Y$4-'Fecha de Indicador'!Y126</f>
        <v>0</v>
      </c>
      <c r="Z126" s="131">
        <f>$Z$4-'Fecha de Indicador'!Z126</f>
        <v>1</v>
      </c>
      <c r="AA126" s="131">
        <f>$AA$4-'Fecha de Indicador'!AA126</f>
        <v>0</v>
      </c>
      <c r="AB126" s="131">
        <f>$AB$4-'Fecha de Indicador'!AB126</f>
        <v>0</v>
      </c>
      <c r="AC126" s="131">
        <f>$AC$4-'Fecha de Indicador'!AC126</f>
        <v>0</v>
      </c>
      <c r="AD126" s="131">
        <f>$AD$4-'Fecha de Indicador'!AD126</f>
        <v>0</v>
      </c>
      <c r="AE126" s="131">
        <f>$AE$4-'Fecha de Indicador'!AE126</f>
        <v>0</v>
      </c>
      <c r="AF126" s="131">
        <f>$AF$4-'Fecha de Indicador'!AF126</f>
        <v>0</v>
      </c>
      <c r="AG126" s="131">
        <f>$AG$4-'Fecha de Indicador'!AG126</f>
        <v>0</v>
      </c>
      <c r="AH126" s="131">
        <f>$AH$4-'Fecha de Indicador'!AH126</f>
        <v>0</v>
      </c>
      <c r="AI126" s="131">
        <f>$AI$4-'Fecha de Indicador'!AI126</f>
        <v>0</v>
      </c>
      <c r="AJ126" s="131">
        <f>$AJ$4-'Fecha de Indicador'!AJ126</f>
        <v>0</v>
      </c>
      <c r="AK126" s="131">
        <f>$AK$4-'Fecha de Indicador'!AK126</f>
        <v>0</v>
      </c>
      <c r="AL126" s="131">
        <f>$AL$4-'Fecha de Indicador'!AL126</f>
        <v>0</v>
      </c>
      <c r="AM126" s="38">
        <f t="shared" si="5"/>
        <v>41</v>
      </c>
      <c r="AN126" s="39">
        <f t="shared" si="9"/>
        <v>1.1714285714285715</v>
      </c>
      <c r="AO126" s="38">
        <f t="shared" si="6"/>
        <v>4</v>
      </c>
      <c r="AP126" s="39">
        <f t="shared" si="7"/>
        <v>3.8864728585539892</v>
      </c>
      <c r="AQ126" s="40">
        <f t="shared" si="8"/>
        <v>0</v>
      </c>
    </row>
    <row r="127" spans="1:43" ht="25.5" customHeight="1" x14ac:dyDescent="0.25">
      <c r="A127" s="138" t="s">
        <v>86</v>
      </c>
      <c r="B127" s="139" t="s">
        <v>273</v>
      </c>
      <c r="C127" s="140">
        <v>814</v>
      </c>
      <c r="D127" s="131">
        <f>$D$4-'Fecha de Indicador'!D127</f>
        <v>0</v>
      </c>
      <c r="E127" s="131">
        <f>IF($E$4='Fecha de Indicador'!E127, 0,"x")</f>
        <v>0</v>
      </c>
      <c r="F127" s="131" t="str">
        <f>IF($F$4='Fecha de Indicador'!F127, 0,"x")</f>
        <v>x</v>
      </c>
      <c r="G127" s="131">
        <f>$G$4-'Fecha de Indicador'!G127</f>
        <v>0</v>
      </c>
      <c r="H127" s="131">
        <f>IF($H$4='Fecha de Indicador'!H127, 0,"x")</f>
        <v>0</v>
      </c>
      <c r="I127" s="131">
        <f>IF($I$4='Fecha de Indicador'!I127, 0,"x")</f>
        <v>0</v>
      </c>
      <c r="J127" s="131">
        <f>$J$4-'Fecha de Indicador'!J127</f>
        <v>0</v>
      </c>
      <c r="K127" s="131">
        <f>$K$4-'Fecha de Indicador'!K127</f>
        <v>0</v>
      </c>
      <c r="L127" s="131">
        <f>$L$4-'Fecha de Indicador'!L127</f>
        <v>0</v>
      </c>
      <c r="M127" s="412">
        <f>$M$4-'Fecha de Indicador'!M127</f>
        <v>9</v>
      </c>
      <c r="N127" s="131">
        <f>$N$4-'Fecha de Indicador'!N127</f>
        <v>0</v>
      </c>
      <c r="O127" s="131">
        <f>$O$4-'Fecha de Indicador'!O127</f>
        <v>0</v>
      </c>
      <c r="P127" s="412">
        <f>$P$4-'Fecha de Indicador'!P127</f>
        <v>15</v>
      </c>
      <c r="Q127" s="131">
        <f>$Q$4-'Fecha de Indicador'!Q127</f>
        <v>0</v>
      </c>
      <c r="R127" s="131">
        <f>$R$4-'Fecha de Indicador'!R127</f>
        <v>0</v>
      </c>
      <c r="S127" s="131">
        <f>$S$4-'Fecha de Indicador'!S127</f>
        <v>0</v>
      </c>
      <c r="T127" s="131">
        <f>IF($T$4='Fecha de Indicador'!T127, 0,"x")</f>
        <v>0</v>
      </c>
      <c r="U127" s="131">
        <f>$U$4-'Fecha de Indicador'!U127</f>
        <v>0</v>
      </c>
      <c r="V127" s="412">
        <f>$V$4-'Fecha de Indicador'!V127</f>
        <v>16</v>
      </c>
      <c r="W127" s="131">
        <f>$W$4-'Fecha de Indicador'!W127</f>
        <v>0</v>
      </c>
      <c r="X127" s="131">
        <f>$X$4-'Fecha de Indicador'!X127</f>
        <v>0</v>
      </c>
      <c r="Y127" s="131">
        <f>$Y$4-'Fecha de Indicador'!Y127</f>
        <v>0</v>
      </c>
      <c r="Z127" s="131">
        <f>$Z$4-'Fecha de Indicador'!Z127</f>
        <v>1</v>
      </c>
      <c r="AA127" s="131">
        <f>$AA$4-'Fecha de Indicador'!AA127</f>
        <v>0</v>
      </c>
      <c r="AB127" s="131">
        <f>$AB$4-'Fecha de Indicador'!AB127</f>
        <v>0</v>
      </c>
      <c r="AC127" s="131">
        <f>$AC$4-'Fecha de Indicador'!AC127</f>
        <v>0</v>
      </c>
      <c r="AD127" s="131">
        <f>$AD$4-'Fecha de Indicador'!AD127</f>
        <v>0</v>
      </c>
      <c r="AE127" s="131">
        <f>$AE$4-'Fecha de Indicador'!AE127</f>
        <v>0</v>
      </c>
      <c r="AF127" s="131">
        <f>$AF$4-'Fecha de Indicador'!AF127</f>
        <v>0</v>
      </c>
      <c r="AG127" s="131">
        <f>$AG$4-'Fecha de Indicador'!AG127</f>
        <v>0</v>
      </c>
      <c r="AH127" s="131">
        <f>$AH$4-'Fecha de Indicador'!AH127</f>
        <v>0</v>
      </c>
      <c r="AI127" s="131">
        <f>$AI$4-'Fecha de Indicador'!AI127</f>
        <v>0</v>
      </c>
      <c r="AJ127" s="131">
        <f>$AJ$4-'Fecha de Indicador'!AJ127</f>
        <v>0</v>
      </c>
      <c r="AK127" s="131">
        <f>$AK$4-'Fecha de Indicador'!AK127</f>
        <v>0</v>
      </c>
      <c r="AL127" s="131">
        <f>$AL$4-'Fecha de Indicador'!AL127</f>
        <v>0</v>
      </c>
      <c r="AM127" s="38">
        <f t="shared" si="5"/>
        <v>41</v>
      </c>
      <c r="AN127" s="39">
        <f t="shared" si="9"/>
        <v>1.1714285714285715</v>
      </c>
      <c r="AO127" s="38">
        <f t="shared" si="6"/>
        <v>4</v>
      </c>
      <c r="AP127" s="39">
        <f t="shared" si="7"/>
        <v>3.8864728585539892</v>
      </c>
      <c r="AQ127" s="40">
        <f t="shared" si="8"/>
        <v>0</v>
      </c>
    </row>
    <row r="128" spans="1:43" ht="25.5" customHeight="1" x14ac:dyDescent="0.25">
      <c r="A128" s="138" t="s">
        <v>86</v>
      </c>
      <c r="B128" s="139" t="s">
        <v>274</v>
      </c>
      <c r="C128" s="140">
        <v>815</v>
      </c>
      <c r="D128" s="131">
        <f>$D$4-'Fecha de Indicador'!D128</f>
        <v>0</v>
      </c>
      <c r="E128" s="131">
        <f>IF($E$4='Fecha de Indicador'!E128, 0,"x")</f>
        <v>0</v>
      </c>
      <c r="F128" s="131" t="str">
        <f>IF($F$4='Fecha de Indicador'!F128, 0,"x")</f>
        <v>x</v>
      </c>
      <c r="G128" s="131">
        <f>$G$4-'Fecha de Indicador'!G128</f>
        <v>0</v>
      </c>
      <c r="H128" s="131">
        <f>IF($H$4='Fecha de Indicador'!H128, 0,"x")</f>
        <v>0</v>
      </c>
      <c r="I128" s="131">
        <f>IF($I$4='Fecha de Indicador'!I128, 0,"x")</f>
        <v>0</v>
      </c>
      <c r="J128" s="131">
        <f>$J$4-'Fecha de Indicador'!J128</f>
        <v>0</v>
      </c>
      <c r="K128" s="131">
        <f>$K$4-'Fecha de Indicador'!K128</f>
        <v>0</v>
      </c>
      <c r="L128" s="131">
        <f>$L$4-'Fecha de Indicador'!L128</f>
        <v>0</v>
      </c>
      <c r="M128" s="412">
        <f>$M$4-'Fecha de Indicador'!M128</f>
        <v>9</v>
      </c>
      <c r="N128" s="131">
        <f>$N$4-'Fecha de Indicador'!N128</f>
        <v>0</v>
      </c>
      <c r="O128" s="131">
        <f>$O$4-'Fecha de Indicador'!O128</f>
        <v>0</v>
      </c>
      <c r="P128" s="412">
        <f>$P$4-'Fecha de Indicador'!P128</f>
        <v>15</v>
      </c>
      <c r="Q128" s="131">
        <f>$Q$4-'Fecha de Indicador'!Q128</f>
        <v>0</v>
      </c>
      <c r="R128" s="131">
        <f>$R$4-'Fecha de Indicador'!R128</f>
        <v>0</v>
      </c>
      <c r="S128" s="131">
        <f>$S$4-'Fecha de Indicador'!S128</f>
        <v>0</v>
      </c>
      <c r="T128" s="131">
        <f>IF($T$4='Fecha de Indicador'!T128, 0,"x")</f>
        <v>0</v>
      </c>
      <c r="U128" s="131">
        <f>$U$4-'Fecha de Indicador'!U128</f>
        <v>0</v>
      </c>
      <c r="V128" s="412">
        <f>$V$4-'Fecha de Indicador'!V128</f>
        <v>16</v>
      </c>
      <c r="W128" s="131">
        <f>$W$4-'Fecha de Indicador'!W128</f>
        <v>0</v>
      </c>
      <c r="X128" s="131">
        <f>$X$4-'Fecha de Indicador'!X128</f>
        <v>0</v>
      </c>
      <c r="Y128" s="131">
        <f>$Y$4-'Fecha de Indicador'!Y128</f>
        <v>0</v>
      </c>
      <c r="Z128" s="131">
        <f>$Z$4-'Fecha de Indicador'!Z128</f>
        <v>1</v>
      </c>
      <c r="AA128" s="131">
        <f>$AA$4-'Fecha de Indicador'!AA128</f>
        <v>0</v>
      </c>
      <c r="AB128" s="131">
        <f>$AB$4-'Fecha de Indicador'!AB128</f>
        <v>0</v>
      </c>
      <c r="AC128" s="131">
        <f>$AC$4-'Fecha de Indicador'!AC128</f>
        <v>0</v>
      </c>
      <c r="AD128" s="131">
        <f>$AD$4-'Fecha de Indicador'!AD128</f>
        <v>0</v>
      </c>
      <c r="AE128" s="131">
        <f>$AE$4-'Fecha de Indicador'!AE128</f>
        <v>0</v>
      </c>
      <c r="AF128" s="131">
        <f>$AF$4-'Fecha de Indicador'!AF128</f>
        <v>0</v>
      </c>
      <c r="AG128" s="131">
        <f>$AG$4-'Fecha de Indicador'!AG128</f>
        <v>0</v>
      </c>
      <c r="AH128" s="131">
        <f>$AH$4-'Fecha de Indicador'!AH128</f>
        <v>0</v>
      </c>
      <c r="AI128" s="131">
        <f>$AI$4-'Fecha de Indicador'!AI128</f>
        <v>0</v>
      </c>
      <c r="AJ128" s="131">
        <f>$AJ$4-'Fecha de Indicador'!AJ128</f>
        <v>0</v>
      </c>
      <c r="AK128" s="131">
        <f>$AK$4-'Fecha de Indicador'!AK128</f>
        <v>0</v>
      </c>
      <c r="AL128" s="131">
        <f>$AL$4-'Fecha de Indicador'!AL128</f>
        <v>0</v>
      </c>
      <c r="AM128" s="38">
        <f t="shared" si="5"/>
        <v>41</v>
      </c>
      <c r="AN128" s="39">
        <f t="shared" si="9"/>
        <v>1.1714285714285715</v>
      </c>
      <c r="AO128" s="38">
        <f t="shared" si="6"/>
        <v>4</v>
      </c>
      <c r="AP128" s="39">
        <f t="shared" si="7"/>
        <v>3.8864728585539892</v>
      </c>
      <c r="AQ128" s="40">
        <f t="shared" si="8"/>
        <v>0</v>
      </c>
    </row>
    <row r="129" spans="1:43" ht="25.5" customHeight="1" x14ac:dyDescent="0.25">
      <c r="A129" s="138" t="s">
        <v>86</v>
      </c>
      <c r="B129" s="139" t="s">
        <v>275</v>
      </c>
      <c r="C129" s="140">
        <v>816</v>
      </c>
      <c r="D129" s="131">
        <f>$D$4-'Fecha de Indicador'!D129</f>
        <v>0</v>
      </c>
      <c r="E129" s="131">
        <f>IF($E$4='Fecha de Indicador'!E129, 0,"x")</f>
        <v>0</v>
      </c>
      <c r="F129" s="131" t="str">
        <f>IF($F$4='Fecha de Indicador'!F129, 0,"x")</f>
        <v>x</v>
      </c>
      <c r="G129" s="131">
        <f>$G$4-'Fecha de Indicador'!G129</f>
        <v>0</v>
      </c>
      <c r="H129" s="131">
        <f>IF($H$4='Fecha de Indicador'!H129, 0,"x")</f>
        <v>0</v>
      </c>
      <c r="I129" s="131">
        <f>IF($I$4='Fecha de Indicador'!I129, 0,"x")</f>
        <v>0</v>
      </c>
      <c r="J129" s="131">
        <f>$J$4-'Fecha de Indicador'!J129</f>
        <v>0</v>
      </c>
      <c r="K129" s="131">
        <f>$K$4-'Fecha de Indicador'!K129</f>
        <v>0</v>
      </c>
      <c r="L129" s="131">
        <f>$L$4-'Fecha de Indicador'!L129</f>
        <v>0</v>
      </c>
      <c r="M129" s="412">
        <f>$M$4-'Fecha de Indicador'!M129</f>
        <v>9</v>
      </c>
      <c r="N129" s="131">
        <f>$N$4-'Fecha de Indicador'!N129</f>
        <v>0</v>
      </c>
      <c r="O129" s="131">
        <f>$O$4-'Fecha de Indicador'!O129</f>
        <v>0</v>
      </c>
      <c r="P129" s="412">
        <f>$P$4-'Fecha de Indicador'!P129</f>
        <v>15</v>
      </c>
      <c r="Q129" s="131">
        <f>$Q$4-'Fecha de Indicador'!Q129</f>
        <v>0</v>
      </c>
      <c r="R129" s="131">
        <f>$R$4-'Fecha de Indicador'!R129</f>
        <v>0</v>
      </c>
      <c r="S129" s="131">
        <f>$S$4-'Fecha de Indicador'!S129</f>
        <v>0</v>
      </c>
      <c r="T129" s="131">
        <f>IF($T$4='Fecha de Indicador'!T129, 0,"x")</f>
        <v>0</v>
      </c>
      <c r="U129" s="131">
        <f>$U$4-'Fecha de Indicador'!U129</f>
        <v>0</v>
      </c>
      <c r="V129" s="412">
        <f>$V$4-'Fecha de Indicador'!V129</f>
        <v>16</v>
      </c>
      <c r="W129" s="131">
        <f>$W$4-'Fecha de Indicador'!W129</f>
        <v>0</v>
      </c>
      <c r="X129" s="131">
        <f>$X$4-'Fecha de Indicador'!X129</f>
        <v>0</v>
      </c>
      <c r="Y129" s="131">
        <f>$Y$4-'Fecha de Indicador'!Y129</f>
        <v>0</v>
      </c>
      <c r="Z129" s="131">
        <f>$Z$4-'Fecha de Indicador'!Z129</f>
        <v>1</v>
      </c>
      <c r="AA129" s="131">
        <f>$AA$4-'Fecha de Indicador'!AA129</f>
        <v>0</v>
      </c>
      <c r="AB129" s="131">
        <f>$AB$4-'Fecha de Indicador'!AB129</f>
        <v>0</v>
      </c>
      <c r="AC129" s="131">
        <f>$AC$4-'Fecha de Indicador'!AC129</f>
        <v>0</v>
      </c>
      <c r="AD129" s="131">
        <f>$AD$4-'Fecha de Indicador'!AD129</f>
        <v>0</v>
      </c>
      <c r="AE129" s="131">
        <f>$AE$4-'Fecha de Indicador'!AE129</f>
        <v>0</v>
      </c>
      <c r="AF129" s="131">
        <f>$AF$4-'Fecha de Indicador'!AF129</f>
        <v>0</v>
      </c>
      <c r="AG129" s="131">
        <f>$AG$4-'Fecha de Indicador'!AG129</f>
        <v>0</v>
      </c>
      <c r="AH129" s="131">
        <f>$AH$4-'Fecha de Indicador'!AH129</f>
        <v>0</v>
      </c>
      <c r="AI129" s="131">
        <f>$AI$4-'Fecha de Indicador'!AI129</f>
        <v>0</v>
      </c>
      <c r="AJ129" s="131">
        <f>$AJ$4-'Fecha de Indicador'!AJ129</f>
        <v>0</v>
      </c>
      <c r="AK129" s="131">
        <f>$AK$4-'Fecha de Indicador'!AK129</f>
        <v>0</v>
      </c>
      <c r="AL129" s="131">
        <f>$AL$4-'Fecha de Indicador'!AL129</f>
        <v>0</v>
      </c>
      <c r="AM129" s="38">
        <f t="shared" si="5"/>
        <v>41</v>
      </c>
      <c r="AN129" s="39">
        <f t="shared" si="9"/>
        <v>1.1714285714285715</v>
      </c>
      <c r="AO129" s="38">
        <f t="shared" si="6"/>
        <v>4</v>
      </c>
      <c r="AP129" s="39">
        <f t="shared" si="7"/>
        <v>3.8864728585539892</v>
      </c>
      <c r="AQ129" s="40">
        <f t="shared" si="8"/>
        <v>0</v>
      </c>
    </row>
    <row r="130" spans="1:43" ht="25.5" customHeight="1" x14ac:dyDescent="0.25">
      <c r="A130" s="138" t="s">
        <v>86</v>
      </c>
      <c r="B130" s="139" t="s">
        <v>276</v>
      </c>
      <c r="C130" s="140">
        <v>817</v>
      </c>
      <c r="D130" s="131">
        <f>$D$4-'Fecha de Indicador'!D130</f>
        <v>0</v>
      </c>
      <c r="E130" s="131">
        <f>IF($E$4='Fecha de Indicador'!E130, 0,"x")</f>
        <v>0</v>
      </c>
      <c r="F130" s="131" t="str">
        <f>IF($F$4='Fecha de Indicador'!F130, 0,"x")</f>
        <v>x</v>
      </c>
      <c r="G130" s="131">
        <f>$G$4-'Fecha de Indicador'!G130</f>
        <v>0</v>
      </c>
      <c r="H130" s="131">
        <f>IF($H$4='Fecha de Indicador'!H130, 0,"x")</f>
        <v>0</v>
      </c>
      <c r="I130" s="131">
        <f>IF($I$4='Fecha de Indicador'!I130, 0,"x")</f>
        <v>0</v>
      </c>
      <c r="J130" s="131">
        <f>$J$4-'Fecha de Indicador'!J130</f>
        <v>0</v>
      </c>
      <c r="K130" s="131">
        <f>$K$4-'Fecha de Indicador'!K130</f>
        <v>0</v>
      </c>
      <c r="L130" s="131">
        <f>$L$4-'Fecha de Indicador'!L130</f>
        <v>0</v>
      </c>
      <c r="M130" s="412">
        <f>$M$4-'Fecha de Indicador'!M130</f>
        <v>9</v>
      </c>
      <c r="N130" s="131">
        <f>$N$4-'Fecha de Indicador'!N130</f>
        <v>0</v>
      </c>
      <c r="O130" s="131">
        <f>$O$4-'Fecha de Indicador'!O130</f>
        <v>0</v>
      </c>
      <c r="P130" s="412">
        <f>$P$4-'Fecha de Indicador'!P130</f>
        <v>15</v>
      </c>
      <c r="Q130" s="131">
        <f>$Q$4-'Fecha de Indicador'!Q130</f>
        <v>0</v>
      </c>
      <c r="R130" s="131">
        <f>$R$4-'Fecha de Indicador'!R130</f>
        <v>0</v>
      </c>
      <c r="S130" s="131">
        <f>$S$4-'Fecha de Indicador'!S130</f>
        <v>0</v>
      </c>
      <c r="T130" s="131">
        <f>IF($T$4='Fecha de Indicador'!T130, 0,"x")</f>
        <v>0</v>
      </c>
      <c r="U130" s="131">
        <f>$U$4-'Fecha de Indicador'!U130</f>
        <v>0</v>
      </c>
      <c r="V130" s="412">
        <f>$V$4-'Fecha de Indicador'!V130</f>
        <v>16</v>
      </c>
      <c r="W130" s="131">
        <f>$W$4-'Fecha de Indicador'!W130</f>
        <v>0</v>
      </c>
      <c r="X130" s="131">
        <f>$X$4-'Fecha de Indicador'!X130</f>
        <v>0</v>
      </c>
      <c r="Y130" s="131">
        <f>$Y$4-'Fecha de Indicador'!Y130</f>
        <v>0</v>
      </c>
      <c r="Z130" s="131">
        <f>$Z$4-'Fecha de Indicador'!Z130</f>
        <v>1</v>
      </c>
      <c r="AA130" s="131">
        <f>$AA$4-'Fecha de Indicador'!AA130</f>
        <v>0</v>
      </c>
      <c r="AB130" s="131">
        <f>$AB$4-'Fecha de Indicador'!AB130</f>
        <v>0</v>
      </c>
      <c r="AC130" s="131">
        <f>$AC$4-'Fecha de Indicador'!AC130</f>
        <v>0</v>
      </c>
      <c r="AD130" s="131">
        <f>$AD$4-'Fecha de Indicador'!AD130</f>
        <v>0</v>
      </c>
      <c r="AE130" s="131">
        <f>$AE$4-'Fecha de Indicador'!AE130</f>
        <v>0</v>
      </c>
      <c r="AF130" s="131">
        <f>$AF$4-'Fecha de Indicador'!AF130</f>
        <v>0</v>
      </c>
      <c r="AG130" s="131">
        <f>$AG$4-'Fecha de Indicador'!AG130</f>
        <v>0</v>
      </c>
      <c r="AH130" s="131">
        <f>$AH$4-'Fecha de Indicador'!AH130</f>
        <v>0</v>
      </c>
      <c r="AI130" s="131">
        <f>$AI$4-'Fecha de Indicador'!AI130</f>
        <v>0</v>
      </c>
      <c r="AJ130" s="131">
        <f>$AJ$4-'Fecha de Indicador'!AJ130</f>
        <v>0</v>
      </c>
      <c r="AK130" s="131">
        <f>$AK$4-'Fecha de Indicador'!AK130</f>
        <v>0</v>
      </c>
      <c r="AL130" s="131">
        <f>$AL$4-'Fecha de Indicador'!AL130</f>
        <v>0</v>
      </c>
      <c r="AM130" s="38">
        <f t="shared" si="5"/>
        <v>41</v>
      </c>
      <c r="AN130" s="39">
        <f t="shared" si="9"/>
        <v>1.1714285714285715</v>
      </c>
      <c r="AO130" s="38">
        <f t="shared" si="6"/>
        <v>4</v>
      </c>
      <c r="AP130" s="39">
        <f t="shared" si="7"/>
        <v>3.8864728585539892</v>
      </c>
      <c r="AQ130" s="40">
        <f t="shared" si="8"/>
        <v>0</v>
      </c>
    </row>
    <row r="131" spans="1:43" ht="25.5" customHeight="1" x14ac:dyDescent="0.25">
      <c r="A131" s="138" t="s">
        <v>86</v>
      </c>
      <c r="B131" s="139" t="s">
        <v>277</v>
      </c>
      <c r="C131" s="140">
        <v>818</v>
      </c>
      <c r="D131" s="131">
        <f>$D$4-'Fecha de Indicador'!D131</f>
        <v>0</v>
      </c>
      <c r="E131" s="131">
        <f>IF($E$4='Fecha de Indicador'!E131, 0,"x")</f>
        <v>0</v>
      </c>
      <c r="F131" s="131" t="str">
        <f>IF($F$4='Fecha de Indicador'!F131, 0,"x")</f>
        <v>x</v>
      </c>
      <c r="G131" s="131">
        <f>$G$4-'Fecha de Indicador'!G131</f>
        <v>0</v>
      </c>
      <c r="H131" s="131">
        <f>IF($H$4='Fecha de Indicador'!H131, 0,"x")</f>
        <v>0</v>
      </c>
      <c r="I131" s="131">
        <f>IF($I$4='Fecha de Indicador'!I131, 0,"x")</f>
        <v>0</v>
      </c>
      <c r="J131" s="131">
        <f>$J$4-'Fecha de Indicador'!J131</f>
        <v>0</v>
      </c>
      <c r="K131" s="131">
        <f>$K$4-'Fecha de Indicador'!K131</f>
        <v>0</v>
      </c>
      <c r="L131" s="131">
        <f>$L$4-'Fecha de Indicador'!L131</f>
        <v>0</v>
      </c>
      <c r="M131" s="412">
        <f>$M$4-'Fecha de Indicador'!M131</f>
        <v>9</v>
      </c>
      <c r="N131" s="131">
        <f>$N$4-'Fecha de Indicador'!N131</f>
        <v>0</v>
      </c>
      <c r="O131" s="131">
        <f>$O$4-'Fecha de Indicador'!O131</f>
        <v>0</v>
      </c>
      <c r="P131" s="412">
        <f>$P$4-'Fecha de Indicador'!P131</f>
        <v>15</v>
      </c>
      <c r="Q131" s="131">
        <f>$Q$4-'Fecha de Indicador'!Q131</f>
        <v>0</v>
      </c>
      <c r="R131" s="131">
        <f>$R$4-'Fecha de Indicador'!R131</f>
        <v>0</v>
      </c>
      <c r="S131" s="131">
        <f>$S$4-'Fecha de Indicador'!S131</f>
        <v>0</v>
      </c>
      <c r="T131" s="131">
        <f>IF($T$4='Fecha de Indicador'!T131, 0,"x")</f>
        <v>0</v>
      </c>
      <c r="U131" s="131">
        <f>$U$4-'Fecha de Indicador'!U131</f>
        <v>0</v>
      </c>
      <c r="V131" s="412">
        <f>$V$4-'Fecha de Indicador'!V131</f>
        <v>16</v>
      </c>
      <c r="W131" s="131">
        <f>$W$4-'Fecha de Indicador'!W131</f>
        <v>0</v>
      </c>
      <c r="X131" s="131">
        <f>$X$4-'Fecha de Indicador'!X131</f>
        <v>0</v>
      </c>
      <c r="Y131" s="131">
        <f>$Y$4-'Fecha de Indicador'!Y131</f>
        <v>0</v>
      </c>
      <c r="Z131" s="131">
        <f>$Z$4-'Fecha de Indicador'!Z131</f>
        <v>1</v>
      </c>
      <c r="AA131" s="131">
        <f>$AA$4-'Fecha de Indicador'!AA131</f>
        <v>0</v>
      </c>
      <c r="AB131" s="131">
        <f>$AB$4-'Fecha de Indicador'!AB131</f>
        <v>0</v>
      </c>
      <c r="AC131" s="131">
        <f>$AC$4-'Fecha de Indicador'!AC131</f>
        <v>0</v>
      </c>
      <c r="AD131" s="131">
        <f>$AD$4-'Fecha de Indicador'!AD131</f>
        <v>0</v>
      </c>
      <c r="AE131" s="131">
        <f>$AE$4-'Fecha de Indicador'!AE131</f>
        <v>0</v>
      </c>
      <c r="AF131" s="131">
        <f>$AF$4-'Fecha de Indicador'!AF131</f>
        <v>0</v>
      </c>
      <c r="AG131" s="131">
        <f>$AG$4-'Fecha de Indicador'!AG131</f>
        <v>0</v>
      </c>
      <c r="AH131" s="131">
        <f>$AH$4-'Fecha de Indicador'!AH131</f>
        <v>0</v>
      </c>
      <c r="AI131" s="131">
        <f>$AI$4-'Fecha de Indicador'!AI131</f>
        <v>0</v>
      </c>
      <c r="AJ131" s="131">
        <f>$AJ$4-'Fecha de Indicador'!AJ131</f>
        <v>0</v>
      </c>
      <c r="AK131" s="131">
        <f>$AK$4-'Fecha de Indicador'!AK131</f>
        <v>0</v>
      </c>
      <c r="AL131" s="131">
        <f>$AL$4-'Fecha de Indicador'!AL131</f>
        <v>0</v>
      </c>
      <c r="AM131" s="38">
        <f t="shared" si="5"/>
        <v>41</v>
      </c>
      <c r="AN131" s="39">
        <f t="shared" si="9"/>
        <v>1.1714285714285715</v>
      </c>
      <c r="AO131" s="38">
        <f t="shared" si="6"/>
        <v>4</v>
      </c>
      <c r="AP131" s="39">
        <f t="shared" si="7"/>
        <v>3.8864728585539892</v>
      </c>
      <c r="AQ131" s="40">
        <f t="shared" si="8"/>
        <v>0</v>
      </c>
    </row>
    <row r="132" spans="1:43" ht="25.5" customHeight="1" x14ac:dyDescent="0.25">
      <c r="A132" s="138" t="s">
        <v>86</v>
      </c>
      <c r="B132" s="139" t="s">
        <v>278</v>
      </c>
      <c r="C132" s="140">
        <v>819</v>
      </c>
      <c r="D132" s="131">
        <f>$D$4-'Fecha de Indicador'!D132</f>
        <v>0</v>
      </c>
      <c r="E132" s="131">
        <f>IF($E$4='Fecha de Indicador'!E132, 0,"x")</f>
        <v>0</v>
      </c>
      <c r="F132" s="131" t="str">
        <f>IF($F$4='Fecha de Indicador'!F132, 0,"x")</f>
        <v>x</v>
      </c>
      <c r="G132" s="131">
        <f>$G$4-'Fecha de Indicador'!G132</f>
        <v>0</v>
      </c>
      <c r="H132" s="131">
        <f>IF($H$4='Fecha de Indicador'!H132, 0,"x")</f>
        <v>0</v>
      </c>
      <c r="I132" s="131">
        <f>IF($I$4='Fecha de Indicador'!I132, 0,"x")</f>
        <v>0</v>
      </c>
      <c r="J132" s="131">
        <f>$J$4-'Fecha de Indicador'!J132</f>
        <v>0</v>
      </c>
      <c r="K132" s="131">
        <f>$K$4-'Fecha de Indicador'!K132</f>
        <v>0</v>
      </c>
      <c r="L132" s="131">
        <f>$L$4-'Fecha de Indicador'!L132</f>
        <v>0</v>
      </c>
      <c r="M132" s="412">
        <f>$M$4-'Fecha de Indicador'!M132</f>
        <v>9</v>
      </c>
      <c r="N132" s="131">
        <f>$N$4-'Fecha de Indicador'!N132</f>
        <v>0</v>
      </c>
      <c r="O132" s="131">
        <f>$O$4-'Fecha de Indicador'!O132</f>
        <v>0</v>
      </c>
      <c r="P132" s="412">
        <f>$P$4-'Fecha de Indicador'!P132</f>
        <v>15</v>
      </c>
      <c r="Q132" s="131">
        <f>$Q$4-'Fecha de Indicador'!Q132</f>
        <v>0</v>
      </c>
      <c r="R132" s="131">
        <f>$R$4-'Fecha de Indicador'!R132</f>
        <v>0</v>
      </c>
      <c r="S132" s="131">
        <f>$S$4-'Fecha de Indicador'!S132</f>
        <v>0</v>
      </c>
      <c r="T132" s="131">
        <f>IF($T$4='Fecha de Indicador'!T132, 0,"x")</f>
        <v>0</v>
      </c>
      <c r="U132" s="131">
        <f>$U$4-'Fecha de Indicador'!U132</f>
        <v>0</v>
      </c>
      <c r="V132" s="412">
        <f>$V$4-'Fecha de Indicador'!V132</f>
        <v>16</v>
      </c>
      <c r="W132" s="131">
        <f>$W$4-'Fecha de Indicador'!W132</f>
        <v>0</v>
      </c>
      <c r="X132" s="131">
        <f>$X$4-'Fecha de Indicador'!X132</f>
        <v>0</v>
      </c>
      <c r="Y132" s="131">
        <f>$Y$4-'Fecha de Indicador'!Y132</f>
        <v>0</v>
      </c>
      <c r="Z132" s="131">
        <f>$Z$4-'Fecha de Indicador'!Z132</f>
        <v>1</v>
      </c>
      <c r="AA132" s="131">
        <f>$AA$4-'Fecha de Indicador'!AA132</f>
        <v>0</v>
      </c>
      <c r="AB132" s="131">
        <f>$AB$4-'Fecha de Indicador'!AB132</f>
        <v>0</v>
      </c>
      <c r="AC132" s="131">
        <f>$AC$4-'Fecha de Indicador'!AC132</f>
        <v>0</v>
      </c>
      <c r="AD132" s="131">
        <f>$AD$4-'Fecha de Indicador'!AD132</f>
        <v>0</v>
      </c>
      <c r="AE132" s="131">
        <f>$AE$4-'Fecha de Indicador'!AE132</f>
        <v>0</v>
      </c>
      <c r="AF132" s="131">
        <f>$AF$4-'Fecha de Indicador'!AF132</f>
        <v>0</v>
      </c>
      <c r="AG132" s="131">
        <f>$AG$4-'Fecha de Indicador'!AG132</f>
        <v>0</v>
      </c>
      <c r="AH132" s="131">
        <f>$AH$4-'Fecha de Indicador'!AH132</f>
        <v>0</v>
      </c>
      <c r="AI132" s="131">
        <f>$AI$4-'Fecha de Indicador'!AI132</f>
        <v>0</v>
      </c>
      <c r="AJ132" s="131">
        <f>$AJ$4-'Fecha de Indicador'!AJ132</f>
        <v>0</v>
      </c>
      <c r="AK132" s="131">
        <f>$AK$4-'Fecha de Indicador'!AK132</f>
        <v>0</v>
      </c>
      <c r="AL132" s="131">
        <f>$AL$4-'Fecha de Indicador'!AL132</f>
        <v>0</v>
      </c>
      <c r="AM132" s="38">
        <f t="shared" si="5"/>
        <v>41</v>
      </c>
      <c r="AN132" s="39">
        <f t="shared" si="9"/>
        <v>1.1714285714285715</v>
      </c>
      <c r="AO132" s="38">
        <f t="shared" si="6"/>
        <v>4</v>
      </c>
      <c r="AP132" s="39">
        <f t="shared" si="7"/>
        <v>3.8864728585539892</v>
      </c>
      <c r="AQ132" s="40">
        <f t="shared" si="8"/>
        <v>0</v>
      </c>
    </row>
    <row r="133" spans="1:43" ht="25.5" customHeight="1" x14ac:dyDescent="0.25">
      <c r="A133" s="138" t="s">
        <v>86</v>
      </c>
      <c r="B133" s="139" t="s">
        <v>279</v>
      </c>
      <c r="C133" s="140">
        <v>820</v>
      </c>
      <c r="D133" s="131">
        <f>$D$4-'Fecha de Indicador'!D133</f>
        <v>0</v>
      </c>
      <c r="E133" s="131">
        <f>IF($E$4='Fecha de Indicador'!E133, 0,"x")</f>
        <v>0</v>
      </c>
      <c r="F133" s="131" t="str">
        <f>IF($F$4='Fecha de Indicador'!F133, 0,"x")</f>
        <v>x</v>
      </c>
      <c r="G133" s="131">
        <f>$G$4-'Fecha de Indicador'!G133</f>
        <v>0</v>
      </c>
      <c r="H133" s="131">
        <f>IF($H$4='Fecha de Indicador'!H133, 0,"x")</f>
        <v>0</v>
      </c>
      <c r="I133" s="131">
        <f>IF($I$4='Fecha de Indicador'!I133, 0,"x")</f>
        <v>0</v>
      </c>
      <c r="J133" s="131">
        <f>$J$4-'Fecha de Indicador'!J133</f>
        <v>0</v>
      </c>
      <c r="K133" s="131">
        <f>$K$4-'Fecha de Indicador'!K133</f>
        <v>0</v>
      </c>
      <c r="L133" s="131">
        <f>$L$4-'Fecha de Indicador'!L133</f>
        <v>0</v>
      </c>
      <c r="M133" s="412">
        <f>$M$4-'Fecha de Indicador'!M133</f>
        <v>9</v>
      </c>
      <c r="N133" s="131">
        <f>$N$4-'Fecha de Indicador'!N133</f>
        <v>0</v>
      </c>
      <c r="O133" s="131">
        <f>$O$4-'Fecha de Indicador'!O133</f>
        <v>0</v>
      </c>
      <c r="P133" s="412">
        <f>$P$4-'Fecha de Indicador'!P133</f>
        <v>15</v>
      </c>
      <c r="Q133" s="131">
        <f>$Q$4-'Fecha de Indicador'!Q133</f>
        <v>0</v>
      </c>
      <c r="R133" s="131">
        <f>$R$4-'Fecha de Indicador'!R133</f>
        <v>0</v>
      </c>
      <c r="S133" s="131">
        <f>$S$4-'Fecha de Indicador'!S133</f>
        <v>0</v>
      </c>
      <c r="T133" s="131">
        <f>IF($T$4='Fecha de Indicador'!T133, 0,"x")</f>
        <v>0</v>
      </c>
      <c r="U133" s="131">
        <f>$U$4-'Fecha de Indicador'!U133</f>
        <v>0</v>
      </c>
      <c r="V133" s="412">
        <f>$V$4-'Fecha de Indicador'!V133</f>
        <v>16</v>
      </c>
      <c r="W133" s="131">
        <f>$W$4-'Fecha de Indicador'!W133</f>
        <v>0</v>
      </c>
      <c r="X133" s="131">
        <f>$X$4-'Fecha de Indicador'!X133</f>
        <v>0</v>
      </c>
      <c r="Y133" s="131">
        <f>$Y$4-'Fecha de Indicador'!Y133</f>
        <v>0</v>
      </c>
      <c r="Z133" s="131">
        <f>$Z$4-'Fecha de Indicador'!Z133</f>
        <v>1</v>
      </c>
      <c r="AA133" s="131">
        <f>$AA$4-'Fecha de Indicador'!AA133</f>
        <v>0</v>
      </c>
      <c r="AB133" s="131">
        <f>$AB$4-'Fecha de Indicador'!AB133</f>
        <v>0</v>
      </c>
      <c r="AC133" s="131">
        <f>$AC$4-'Fecha de Indicador'!AC133</f>
        <v>0</v>
      </c>
      <c r="AD133" s="131">
        <f>$AD$4-'Fecha de Indicador'!AD133</f>
        <v>0</v>
      </c>
      <c r="AE133" s="131">
        <f>$AE$4-'Fecha de Indicador'!AE133</f>
        <v>0</v>
      </c>
      <c r="AF133" s="131">
        <f>$AF$4-'Fecha de Indicador'!AF133</f>
        <v>0</v>
      </c>
      <c r="AG133" s="131">
        <f>$AG$4-'Fecha de Indicador'!AG133</f>
        <v>0</v>
      </c>
      <c r="AH133" s="131">
        <f>$AH$4-'Fecha de Indicador'!AH133</f>
        <v>0</v>
      </c>
      <c r="AI133" s="131">
        <f>$AI$4-'Fecha de Indicador'!AI133</f>
        <v>0</v>
      </c>
      <c r="AJ133" s="131">
        <f>$AJ$4-'Fecha de Indicador'!AJ133</f>
        <v>0</v>
      </c>
      <c r="AK133" s="131">
        <f>$AK$4-'Fecha de Indicador'!AK133</f>
        <v>0</v>
      </c>
      <c r="AL133" s="131">
        <f>$AL$4-'Fecha de Indicador'!AL133</f>
        <v>0</v>
      </c>
      <c r="AM133" s="38">
        <f t="shared" ref="AM133:AM196" si="10" xml:space="preserve"> SUM(D133:AL133)</f>
        <v>41</v>
      </c>
      <c r="AN133" s="39">
        <f t="shared" si="9"/>
        <v>1.1714285714285715</v>
      </c>
      <c r="AO133" s="38">
        <f t="shared" ref="AO133:AO196" si="11">COUNTIF(D133:AL133,"&gt;0")</f>
        <v>4</v>
      </c>
      <c r="AP133" s="39">
        <f t="shared" ref="AP133:AP196" si="12" xml:space="preserve"> _xlfn.STDEV.P(D133:AL133)</f>
        <v>3.8864728585539892</v>
      </c>
      <c r="AQ133" s="40">
        <f t="shared" ref="AQ133:AQ196" si="13" xml:space="preserve"> MEDIAN(D133:AL133)</f>
        <v>0</v>
      </c>
    </row>
    <row r="134" spans="1:43" ht="25.5" customHeight="1" x14ac:dyDescent="0.25">
      <c r="A134" s="138" t="s">
        <v>86</v>
      </c>
      <c r="B134" s="139" t="s">
        <v>280</v>
      </c>
      <c r="C134" s="140">
        <v>821</v>
      </c>
      <c r="D134" s="131">
        <f>$D$4-'Fecha de Indicador'!D134</f>
        <v>0</v>
      </c>
      <c r="E134" s="131">
        <f>IF($E$4='Fecha de Indicador'!E134, 0,"x")</f>
        <v>0</v>
      </c>
      <c r="F134" s="131" t="str">
        <f>IF($F$4='Fecha de Indicador'!F134, 0,"x")</f>
        <v>x</v>
      </c>
      <c r="G134" s="131">
        <f>$G$4-'Fecha de Indicador'!G134</f>
        <v>0</v>
      </c>
      <c r="H134" s="131">
        <f>IF($H$4='Fecha de Indicador'!H134, 0,"x")</f>
        <v>0</v>
      </c>
      <c r="I134" s="131">
        <f>IF($I$4='Fecha de Indicador'!I134, 0,"x")</f>
        <v>0</v>
      </c>
      <c r="J134" s="131">
        <f>$J$4-'Fecha de Indicador'!J134</f>
        <v>0</v>
      </c>
      <c r="K134" s="131">
        <f>$K$4-'Fecha de Indicador'!K134</f>
        <v>0</v>
      </c>
      <c r="L134" s="131">
        <f>$L$4-'Fecha de Indicador'!L134</f>
        <v>0</v>
      </c>
      <c r="M134" s="412">
        <f>$M$4-'Fecha de Indicador'!M134</f>
        <v>9</v>
      </c>
      <c r="N134" s="131">
        <f>$N$4-'Fecha de Indicador'!N134</f>
        <v>0</v>
      </c>
      <c r="O134" s="131">
        <f>$O$4-'Fecha de Indicador'!O134</f>
        <v>0</v>
      </c>
      <c r="P134" s="412">
        <f>$P$4-'Fecha de Indicador'!P134</f>
        <v>15</v>
      </c>
      <c r="Q134" s="131">
        <f>$Q$4-'Fecha de Indicador'!Q134</f>
        <v>0</v>
      </c>
      <c r="R134" s="131">
        <f>$R$4-'Fecha de Indicador'!R134</f>
        <v>0</v>
      </c>
      <c r="S134" s="131">
        <f>$S$4-'Fecha de Indicador'!S134</f>
        <v>0</v>
      </c>
      <c r="T134" s="131">
        <f>IF($T$4='Fecha de Indicador'!T134, 0,"x")</f>
        <v>0</v>
      </c>
      <c r="U134" s="131">
        <f>$U$4-'Fecha de Indicador'!U134</f>
        <v>0</v>
      </c>
      <c r="V134" s="412">
        <f>$V$4-'Fecha de Indicador'!V134</f>
        <v>16</v>
      </c>
      <c r="W134" s="131">
        <f>$W$4-'Fecha de Indicador'!W134</f>
        <v>0</v>
      </c>
      <c r="X134" s="131">
        <f>$X$4-'Fecha de Indicador'!X134</f>
        <v>0</v>
      </c>
      <c r="Y134" s="131">
        <f>$Y$4-'Fecha de Indicador'!Y134</f>
        <v>0</v>
      </c>
      <c r="Z134" s="131">
        <f>$Z$4-'Fecha de Indicador'!Z134</f>
        <v>1</v>
      </c>
      <c r="AA134" s="131">
        <f>$AA$4-'Fecha de Indicador'!AA134</f>
        <v>0</v>
      </c>
      <c r="AB134" s="131">
        <f>$AB$4-'Fecha de Indicador'!AB134</f>
        <v>0</v>
      </c>
      <c r="AC134" s="131">
        <f>$AC$4-'Fecha de Indicador'!AC134</f>
        <v>0</v>
      </c>
      <c r="AD134" s="131">
        <f>$AD$4-'Fecha de Indicador'!AD134</f>
        <v>0</v>
      </c>
      <c r="AE134" s="131">
        <f>$AE$4-'Fecha de Indicador'!AE134</f>
        <v>0</v>
      </c>
      <c r="AF134" s="131">
        <f>$AF$4-'Fecha de Indicador'!AF134</f>
        <v>0</v>
      </c>
      <c r="AG134" s="131">
        <f>$AG$4-'Fecha de Indicador'!AG134</f>
        <v>0</v>
      </c>
      <c r="AH134" s="131">
        <f>$AH$4-'Fecha de Indicador'!AH134</f>
        <v>0</v>
      </c>
      <c r="AI134" s="131">
        <f>$AI$4-'Fecha de Indicador'!AI134</f>
        <v>0</v>
      </c>
      <c r="AJ134" s="131">
        <f>$AJ$4-'Fecha de Indicador'!AJ134</f>
        <v>0</v>
      </c>
      <c r="AK134" s="131">
        <f>$AK$4-'Fecha de Indicador'!AK134</f>
        <v>0</v>
      </c>
      <c r="AL134" s="131">
        <f>$AL$4-'Fecha de Indicador'!AL134</f>
        <v>0</v>
      </c>
      <c r="AM134" s="38">
        <f t="shared" si="10"/>
        <v>41</v>
      </c>
      <c r="AN134" s="39">
        <f t="shared" ref="AN134:AN197" si="14">AM134/35</f>
        <v>1.1714285714285715</v>
      </c>
      <c r="AO134" s="38">
        <f t="shared" si="11"/>
        <v>4</v>
      </c>
      <c r="AP134" s="39">
        <f t="shared" si="12"/>
        <v>3.8864728585539892</v>
      </c>
      <c r="AQ134" s="40">
        <f t="shared" si="13"/>
        <v>0</v>
      </c>
    </row>
    <row r="135" spans="1:43" ht="25.5" customHeight="1" x14ac:dyDescent="0.25">
      <c r="A135" s="138" t="s">
        <v>86</v>
      </c>
      <c r="B135" s="139" t="s">
        <v>281</v>
      </c>
      <c r="C135" s="140">
        <v>822</v>
      </c>
      <c r="D135" s="131">
        <f>$D$4-'Fecha de Indicador'!D135</f>
        <v>0</v>
      </c>
      <c r="E135" s="131">
        <f>IF($E$4='Fecha de Indicador'!E135, 0,"x")</f>
        <v>0</v>
      </c>
      <c r="F135" s="131" t="str">
        <f>IF($F$4='Fecha de Indicador'!F135, 0,"x")</f>
        <v>x</v>
      </c>
      <c r="G135" s="131">
        <f>$G$4-'Fecha de Indicador'!G135</f>
        <v>0</v>
      </c>
      <c r="H135" s="131">
        <f>IF($H$4='Fecha de Indicador'!H135, 0,"x")</f>
        <v>0</v>
      </c>
      <c r="I135" s="131">
        <f>IF($I$4='Fecha de Indicador'!I135, 0,"x")</f>
        <v>0</v>
      </c>
      <c r="J135" s="131">
        <f>$J$4-'Fecha de Indicador'!J135</f>
        <v>0</v>
      </c>
      <c r="K135" s="131">
        <f>$K$4-'Fecha de Indicador'!K135</f>
        <v>0</v>
      </c>
      <c r="L135" s="131">
        <f>$L$4-'Fecha de Indicador'!L135</f>
        <v>0</v>
      </c>
      <c r="M135" s="412">
        <f>$M$4-'Fecha de Indicador'!M135</f>
        <v>9</v>
      </c>
      <c r="N135" s="131">
        <f>$N$4-'Fecha de Indicador'!N135</f>
        <v>0</v>
      </c>
      <c r="O135" s="131">
        <f>$O$4-'Fecha de Indicador'!O135</f>
        <v>0</v>
      </c>
      <c r="P135" s="412">
        <f>$P$4-'Fecha de Indicador'!P135</f>
        <v>15</v>
      </c>
      <c r="Q135" s="131">
        <f>$Q$4-'Fecha de Indicador'!Q135</f>
        <v>0</v>
      </c>
      <c r="R135" s="131">
        <f>$R$4-'Fecha de Indicador'!R135</f>
        <v>0</v>
      </c>
      <c r="S135" s="131">
        <f>$S$4-'Fecha de Indicador'!S135</f>
        <v>0</v>
      </c>
      <c r="T135" s="131">
        <f>IF($T$4='Fecha de Indicador'!T135, 0,"x")</f>
        <v>0</v>
      </c>
      <c r="U135" s="131">
        <f>$U$4-'Fecha de Indicador'!U135</f>
        <v>0</v>
      </c>
      <c r="V135" s="412">
        <f>$V$4-'Fecha de Indicador'!V135</f>
        <v>16</v>
      </c>
      <c r="W135" s="131">
        <f>$W$4-'Fecha de Indicador'!W135</f>
        <v>0</v>
      </c>
      <c r="X135" s="131">
        <f>$X$4-'Fecha de Indicador'!X135</f>
        <v>0</v>
      </c>
      <c r="Y135" s="131">
        <f>$Y$4-'Fecha de Indicador'!Y135</f>
        <v>0</v>
      </c>
      <c r="Z135" s="131">
        <f>$Z$4-'Fecha de Indicador'!Z135</f>
        <v>1</v>
      </c>
      <c r="AA135" s="131">
        <f>$AA$4-'Fecha de Indicador'!AA135</f>
        <v>0</v>
      </c>
      <c r="AB135" s="131">
        <f>$AB$4-'Fecha de Indicador'!AB135</f>
        <v>0</v>
      </c>
      <c r="AC135" s="131">
        <f>$AC$4-'Fecha de Indicador'!AC135</f>
        <v>0</v>
      </c>
      <c r="AD135" s="131">
        <f>$AD$4-'Fecha de Indicador'!AD135</f>
        <v>0</v>
      </c>
      <c r="AE135" s="131">
        <f>$AE$4-'Fecha de Indicador'!AE135</f>
        <v>0</v>
      </c>
      <c r="AF135" s="131">
        <f>$AF$4-'Fecha de Indicador'!AF135</f>
        <v>0</v>
      </c>
      <c r="AG135" s="131">
        <f>$AG$4-'Fecha de Indicador'!AG135</f>
        <v>0</v>
      </c>
      <c r="AH135" s="131">
        <f>$AH$4-'Fecha de Indicador'!AH135</f>
        <v>0</v>
      </c>
      <c r="AI135" s="131">
        <f>$AI$4-'Fecha de Indicador'!AI135</f>
        <v>0</v>
      </c>
      <c r="AJ135" s="131">
        <f>$AJ$4-'Fecha de Indicador'!AJ135</f>
        <v>0</v>
      </c>
      <c r="AK135" s="131">
        <f>$AK$4-'Fecha de Indicador'!AK135</f>
        <v>0</v>
      </c>
      <c r="AL135" s="131">
        <f>$AL$4-'Fecha de Indicador'!AL135</f>
        <v>0</v>
      </c>
      <c r="AM135" s="38">
        <f t="shared" si="10"/>
        <v>41</v>
      </c>
      <c r="AN135" s="39">
        <f t="shared" si="14"/>
        <v>1.1714285714285715</v>
      </c>
      <c r="AO135" s="38">
        <f t="shared" si="11"/>
        <v>4</v>
      </c>
      <c r="AP135" s="39">
        <f t="shared" si="12"/>
        <v>3.8864728585539892</v>
      </c>
      <c r="AQ135" s="40">
        <f t="shared" si="13"/>
        <v>0</v>
      </c>
    </row>
    <row r="136" spans="1:43" ht="25.5" customHeight="1" x14ac:dyDescent="0.25">
      <c r="A136" s="138" t="s">
        <v>86</v>
      </c>
      <c r="B136" s="139" t="s">
        <v>282</v>
      </c>
      <c r="C136" s="140">
        <v>823</v>
      </c>
      <c r="D136" s="131">
        <f>$D$4-'Fecha de Indicador'!D136</f>
        <v>0</v>
      </c>
      <c r="E136" s="131">
        <f>IF($E$4='Fecha de Indicador'!E136, 0,"x")</f>
        <v>0</v>
      </c>
      <c r="F136" s="131" t="str">
        <f>IF($F$4='Fecha de Indicador'!F136, 0,"x")</f>
        <v>x</v>
      </c>
      <c r="G136" s="131">
        <f>$G$4-'Fecha de Indicador'!G136</f>
        <v>0</v>
      </c>
      <c r="H136" s="131">
        <f>IF($H$4='Fecha de Indicador'!H136, 0,"x")</f>
        <v>0</v>
      </c>
      <c r="I136" s="131">
        <f>IF($I$4='Fecha de Indicador'!I136, 0,"x")</f>
        <v>0</v>
      </c>
      <c r="J136" s="131">
        <f>$J$4-'Fecha de Indicador'!J136</f>
        <v>0</v>
      </c>
      <c r="K136" s="131">
        <f>$K$4-'Fecha de Indicador'!K136</f>
        <v>0</v>
      </c>
      <c r="L136" s="131">
        <f>$L$4-'Fecha de Indicador'!L136</f>
        <v>0</v>
      </c>
      <c r="M136" s="412">
        <f>$M$4-'Fecha de Indicador'!M136</f>
        <v>9</v>
      </c>
      <c r="N136" s="131">
        <f>$N$4-'Fecha de Indicador'!N136</f>
        <v>0</v>
      </c>
      <c r="O136" s="131">
        <f>$O$4-'Fecha de Indicador'!O136</f>
        <v>0</v>
      </c>
      <c r="P136" s="412">
        <f>$P$4-'Fecha de Indicador'!P136</f>
        <v>15</v>
      </c>
      <c r="Q136" s="131">
        <f>$Q$4-'Fecha de Indicador'!Q136</f>
        <v>0</v>
      </c>
      <c r="R136" s="131">
        <f>$R$4-'Fecha de Indicador'!R136</f>
        <v>0</v>
      </c>
      <c r="S136" s="131">
        <f>$S$4-'Fecha de Indicador'!S136</f>
        <v>0</v>
      </c>
      <c r="T136" s="131">
        <f>IF($T$4='Fecha de Indicador'!T136, 0,"x")</f>
        <v>0</v>
      </c>
      <c r="U136" s="131">
        <f>$U$4-'Fecha de Indicador'!U136</f>
        <v>0</v>
      </c>
      <c r="V136" s="412">
        <f>$V$4-'Fecha de Indicador'!V136</f>
        <v>16</v>
      </c>
      <c r="W136" s="131">
        <f>$W$4-'Fecha de Indicador'!W136</f>
        <v>0</v>
      </c>
      <c r="X136" s="131">
        <f>$X$4-'Fecha de Indicador'!X136</f>
        <v>0</v>
      </c>
      <c r="Y136" s="131">
        <f>$Y$4-'Fecha de Indicador'!Y136</f>
        <v>0</v>
      </c>
      <c r="Z136" s="131">
        <f>$Z$4-'Fecha de Indicador'!Z136</f>
        <v>1</v>
      </c>
      <c r="AA136" s="131">
        <f>$AA$4-'Fecha de Indicador'!AA136</f>
        <v>0</v>
      </c>
      <c r="AB136" s="131">
        <f>$AB$4-'Fecha de Indicador'!AB136</f>
        <v>0</v>
      </c>
      <c r="AC136" s="131">
        <f>$AC$4-'Fecha de Indicador'!AC136</f>
        <v>0</v>
      </c>
      <c r="AD136" s="131">
        <f>$AD$4-'Fecha de Indicador'!AD136</f>
        <v>0</v>
      </c>
      <c r="AE136" s="131">
        <f>$AE$4-'Fecha de Indicador'!AE136</f>
        <v>0</v>
      </c>
      <c r="AF136" s="131">
        <f>$AF$4-'Fecha de Indicador'!AF136</f>
        <v>0</v>
      </c>
      <c r="AG136" s="131">
        <f>$AG$4-'Fecha de Indicador'!AG136</f>
        <v>0</v>
      </c>
      <c r="AH136" s="131">
        <f>$AH$4-'Fecha de Indicador'!AH136</f>
        <v>0</v>
      </c>
      <c r="AI136" s="131">
        <f>$AI$4-'Fecha de Indicador'!AI136</f>
        <v>0</v>
      </c>
      <c r="AJ136" s="131">
        <f>$AJ$4-'Fecha de Indicador'!AJ136</f>
        <v>0</v>
      </c>
      <c r="AK136" s="131">
        <f>$AK$4-'Fecha de Indicador'!AK136</f>
        <v>0</v>
      </c>
      <c r="AL136" s="131">
        <f>$AL$4-'Fecha de Indicador'!AL136</f>
        <v>0</v>
      </c>
      <c r="AM136" s="38">
        <f t="shared" si="10"/>
        <v>41</v>
      </c>
      <c r="AN136" s="39">
        <f t="shared" si="14"/>
        <v>1.1714285714285715</v>
      </c>
      <c r="AO136" s="38">
        <f t="shared" si="11"/>
        <v>4</v>
      </c>
      <c r="AP136" s="39">
        <f t="shared" si="12"/>
        <v>3.8864728585539892</v>
      </c>
      <c r="AQ136" s="40">
        <f t="shared" si="13"/>
        <v>0</v>
      </c>
    </row>
    <row r="137" spans="1:43" ht="25.5" customHeight="1" x14ac:dyDescent="0.25">
      <c r="A137" s="138" t="s">
        <v>86</v>
      </c>
      <c r="B137" s="139" t="s">
        <v>283</v>
      </c>
      <c r="C137" s="140">
        <v>824</v>
      </c>
      <c r="D137" s="131">
        <f>$D$4-'Fecha de Indicador'!D137</f>
        <v>0</v>
      </c>
      <c r="E137" s="131">
        <f>IF($E$4='Fecha de Indicador'!E137, 0,"x")</f>
        <v>0</v>
      </c>
      <c r="F137" s="131" t="str">
        <f>IF($F$4='Fecha de Indicador'!F137, 0,"x")</f>
        <v>x</v>
      </c>
      <c r="G137" s="131">
        <f>$G$4-'Fecha de Indicador'!G137</f>
        <v>0</v>
      </c>
      <c r="H137" s="131">
        <f>IF($H$4='Fecha de Indicador'!H137, 0,"x")</f>
        <v>0</v>
      </c>
      <c r="I137" s="131">
        <f>IF($I$4='Fecha de Indicador'!I137, 0,"x")</f>
        <v>0</v>
      </c>
      <c r="J137" s="131">
        <f>$J$4-'Fecha de Indicador'!J137</f>
        <v>0</v>
      </c>
      <c r="K137" s="131">
        <f>$K$4-'Fecha de Indicador'!K137</f>
        <v>0</v>
      </c>
      <c r="L137" s="131">
        <f>$L$4-'Fecha de Indicador'!L137</f>
        <v>0</v>
      </c>
      <c r="M137" s="412">
        <f>$M$4-'Fecha de Indicador'!M137</f>
        <v>9</v>
      </c>
      <c r="N137" s="131">
        <f>$N$4-'Fecha de Indicador'!N137</f>
        <v>0</v>
      </c>
      <c r="O137" s="131">
        <f>$O$4-'Fecha de Indicador'!O137</f>
        <v>0</v>
      </c>
      <c r="P137" s="412">
        <f>$P$4-'Fecha de Indicador'!P137</f>
        <v>15</v>
      </c>
      <c r="Q137" s="131">
        <f>$Q$4-'Fecha de Indicador'!Q137</f>
        <v>0</v>
      </c>
      <c r="R137" s="131">
        <f>$R$4-'Fecha de Indicador'!R137</f>
        <v>0</v>
      </c>
      <c r="S137" s="131">
        <f>$S$4-'Fecha de Indicador'!S137</f>
        <v>0</v>
      </c>
      <c r="T137" s="131">
        <f>IF($T$4='Fecha de Indicador'!T137, 0,"x")</f>
        <v>0</v>
      </c>
      <c r="U137" s="131">
        <f>$U$4-'Fecha de Indicador'!U137</f>
        <v>0</v>
      </c>
      <c r="V137" s="412">
        <f>$V$4-'Fecha de Indicador'!V137</f>
        <v>16</v>
      </c>
      <c r="W137" s="131">
        <f>$W$4-'Fecha de Indicador'!W137</f>
        <v>0</v>
      </c>
      <c r="X137" s="131">
        <f>$X$4-'Fecha de Indicador'!X137</f>
        <v>0</v>
      </c>
      <c r="Y137" s="131">
        <f>$Y$4-'Fecha de Indicador'!Y137</f>
        <v>0</v>
      </c>
      <c r="Z137" s="131">
        <f>$Z$4-'Fecha de Indicador'!Z137</f>
        <v>1</v>
      </c>
      <c r="AA137" s="131">
        <f>$AA$4-'Fecha de Indicador'!AA137</f>
        <v>0</v>
      </c>
      <c r="AB137" s="131">
        <f>$AB$4-'Fecha de Indicador'!AB137</f>
        <v>0</v>
      </c>
      <c r="AC137" s="131">
        <f>$AC$4-'Fecha de Indicador'!AC137</f>
        <v>0</v>
      </c>
      <c r="AD137" s="131">
        <f>$AD$4-'Fecha de Indicador'!AD137</f>
        <v>0</v>
      </c>
      <c r="AE137" s="131">
        <f>$AE$4-'Fecha de Indicador'!AE137</f>
        <v>0</v>
      </c>
      <c r="AF137" s="131">
        <f>$AF$4-'Fecha de Indicador'!AF137</f>
        <v>0</v>
      </c>
      <c r="AG137" s="131">
        <f>$AG$4-'Fecha de Indicador'!AG137</f>
        <v>0</v>
      </c>
      <c r="AH137" s="131">
        <f>$AH$4-'Fecha de Indicador'!AH137</f>
        <v>0</v>
      </c>
      <c r="AI137" s="131">
        <f>$AI$4-'Fecha de Indicador'!AI137</f>
        <v>0</v>
      </c>
      <c r="AJ137" s="131">
        <f>$AJ$4-'Fecha de Indicador'!AJ137</f>
        <v>0</v>
      </c>
      <c r="AK137" s="131">
        <f>$AK$4-'Fecha de Indicador'!AK137</f>
        <v>0</v>
      </c>
      <c r="AL137" s="131">
        <f>$AL$4-'Fecha de Indicador'!AL137</f>
        <v>0</v>
      </c>
      <c r="AM137" s="38">
        <f t="shared" si="10"/>
        <v>41</v>
      </c>
      <c r="AN137" s="39">
        <f t="shared" si="14"/>
        <v>1.1714285714285715</v>
      </c>
      <c r="AO137" s="38">
        <f t="shared" si="11"/>
        <v>4</v>
      </c>
      <c r="AP137" s="39">
        <f t="shared" si="12"/>
        <v>3.8864728585539892</v>
      </c>
      <c r="AQ137" s="40">
        <f t="shared" si="13"/>
        <v>0</v>
      </c>
    </row>
    <row r="138" spans="1:43" ht="25.5" customHeight="1" x14ac:dyDescent="0.25">
      <c r="A138" s="138" t="s">
        <v>86</v>
      </c>
      <c r="B138" s="139" t="s">
        <v>284</v>
      </c>
      <c r="C138" s="140">
        <v>825</v>
      </c>
      <c r="D138" s="131">
        <f>$D$4-'Fecha de Indicador'!D138</f>
        <v>0</v>
      </c>
      <c r="E138" s="131">
        <f>IF($E$4='Fecha de Indicador'!E138, 0,"x")</f>
        <v>0</v>
      </c>
      <c r="F138" s="131" t="str">
        <f>IF($F$4='Fecha de Indicador'!F138, 0,"x")</f>
        <v>x</v>
      </c>
      <c r="G138" s="131">
        <f>$G$4-'Fecha de Indicador'!G138</f>
        <v>0</v>
      </c>
      <c r="H138" s="131">
        <f>IF($H$4='Fecha de Indicador'!H138, 0,"x")</f>
        <v>0</v>
      </c>
      <c r="I138" s="131">
        <f>IF($I$4='Fecha de Indicador'!I138, 0,"x")</f>
        <v>0</v>
      </c>
      <c r="J138" s="131">
        <f>$J$4-'Fecha de Indicador'!J138</f>
        <v>0</v>
      </c>
      <c r="K138" s="131">
        <f>$K$4-'Fecha de Indicador'!K138</f>
        <v>0</v>
      </c>
      <c r="L138" s="131">
        <f>$L$4-'Fecha de Indicador'!L138</f>
        <v>0</v>
      </c>
      <c r="M138" s="412">
        <f>$M$4-'Fecha de Indicador'!M138</f>
        <v>9</v>
      </c>
      <c r="N138" s="131">
        <f>$N$4-'Fecha de Indicador'!N138</f>
        <v>0</v>
      </c>
      <c r="O138" s="131">
        <f>$O$4-'Fecha de Indicador'!O138</f>
        <v>0</v>
      </c>
      <c r="P138" s="412">
        <f>$P$4-'Fecha de Indicador'!P138</f>
        <v>15</v>
      </c>
      <c r="Q138" s="131">
        <f>$Q$4-'Fecha de Indicador'!Q138</f>
        <v>0</v>
      </c>
      <c r="R138" s="131">
        <f>$R$4-'Fecha de Indicador'!R138</f>
        <v>0</v>
      </c>
      <c r="S138" s="131">
        <f>$S$4-'Fecha de Indicador'!S138</f>
        <v>0</v>
      </c>
      <c r="T138" s="131">
        <f>IF($T$4='Fecha de Indicador'!T138, 0,"x")</f>
        <v>0</v>
      </c>
      <c r="U138" s="131">
        <f>$U$4-'Fecha de Indicador'!U138</f>
        <v>0</v>
      </c>
      <c r="V138" s="412">
        <f>$V$4-'Fecha de Indicador'!V138</f>
        <v>16</v>
      </c>
      <c r="W138" s="131">
        <f>$W$4-'Fecha de Indicador'!W138</f>
        <v>0</v>
      </c>
      <c r="X138" s="131">
        <f>$X$4-'Fecha de Indicador'!X138</f>
        <v>0</v>
      </c>
      <c r="Y138" s="131">
        <f>$Y$4-'Fecha de Indicador'!Y138</f>
        <v>0</v>
      </c>
      <c r="Z138" s="131">
        <f>$Z$4-'Fecha de Indicador'!Z138</f>
        <v>1</v>
      </c>
      <c r="AA138" s="131">
        <f>$AA$4-'Fecha de Indicador'!AA138</f>
        <v>0</v>
      </c>
      <c r="AB138" s="131">
        <f>$AB$4-'Fecha de Indicador'!AB138</f>
        <v>0</v>
      </c>
      <c r="AC138" s="131">
        <f>$AC$4-'Fecha de Indicador'!AC138</f>
        <v>0</v>
      </c>
      <c r="AD138" s="131">
        <f>$AD$4-'Fecha de Indicador'!AD138</f>
        <v>0</v>
      </c>
      <c r="AE138" s="131">
        <f>$AE$4-'Fecha de Indicador'!AE138</f>
        <v>0</v>
      </c>
      <c r="AF138" s="131">
        <f>$AF$4-'Fecha de Indicador'!AF138</f>
        <v>0</v>
      </c>
      <c r="AG138" s="131">
        <f>$AG$4-'Fecha de Indicador'!AG138</f>
        <v>0</v>
      </c>
      <c r="AH138" s="131">
        <f>$AH$4-'Fecha de Indicador'!AH138</f>
        <v>0</v>
      </c>
      <c r="AI138" s="131">
        <f>$AI$4-'Fecha de Indicador'!AI138</f>
        <v>0</v>
      </c>
      <c r="AJ138" s="131">
        <f>$AJ$4-'Fecha de Indicador'!AJ138</f>
        <v>0</v>
      </c>
      <c r="AK138" s="131">
        <f>$AK$4-'Fecha de Indicador'!AK138</f>
        <v>0</v>
      </c>
      <c r="AL138" s="131">
        <f>$AL$4-'Fecha de Indicador'!AL138</f>
        <v>0</v>
      </c>
      <c r="AM138" s="38">
        <f t="shared" si="10"/>
        <v>41</v>
      </c>
      <c r="AN138" s="39">
        <f t="shared" si="14"/>
        <v>1.1714285714285715</v>
      </c>
      <c r="AO138" s="38">
        <f t="shared" si="11"/>
        <v>4</v>
      </c>
      <c r="AP138" s="39">
        <f t="shared" si="12"/>
        <v>3.8864728585539892</v>
      </c>
      <c r="AQ138" s="40">
        <f t="shared" si="13"/>
        <v>0</v>
      </c>
    </row>
    <row r="139" spans="1:43" ht="25.5" customHeight="1" x14ac:dyDescent="0.25">
      <c r="A139" s="138" t="s">
        <v>86</v>
      </c>
      <c r="B139" s="139" t="s">
        <v>285</v>
      </c>
      <c r="C139" s="140">
        <v>826</v>
      </c>
      <c r="D139" s="131">
        <f>$D$4-'Fecha de Indicador'!D139</f>
        <v>0</v>
      </c>
      <c r="E139" s="131">
        <f>IF($E$4='Fecha de Indicador'!E139, 0,"x")</f>
        <v>0</v>
      </c>
      <c r="F139" s="131" t="str">
        <f>IF($F$4='Fecha de Indicador'!F139, 0,"x")</f>
        <v>x</v>
      </c>
      <c r="G139" s="131">
        <f>$G$4-'Fecha de Indicador'!G139</f>
        <v>0</v>
      </c>
      <c r="H139" s="131">
        <f>IF($H$4='Fecha de Indicador'!H139, 0,"x")</f>
        <v>0</v>
      </c>
      <c r="I139" s="131">
        <f>IF($I$4='Fecha de Indicador'!I139, 0,"x")</f>
        <v>0</v>
      </c>
      <c r="J139" s="131">
        <f>$J$4-'Fecha de Indicador'!J139</f>
        <v>0</v>
      </c>
      <c r="K139" s="131">
        <f>$K$4-'Fecha de Indicador'!K139</f>
        <v>0</v>
      </c>
      <c r="L139" s="131">
        <f>$L$4-'Fecha de Indicador'!L139</f>
        <v>0</v>
      </c>
      <c r="M139" s="412">
        <f>$M$4-'Fecha de Indicador'!M139</f>
        <v>9</v>
      </c>
      <c r="N139" s="131">
        <f>$N$4-'Fecha de Indicador'!N139</f>
        <v>0</v>
      </c>
      <c r="O139" s="131">
        <f>$O$4-'Fecha de Indicador'!O139</f>
        <v>0</v>
      </c>
      <c r="P139" s="412">
        <f>$P$4-'Fecha de Indicador'!P139</f>
        <v>15</v>
      </c>
      <c r="Q139" s="131">
        <f>$Q$4-'Fecha de Indicador'!Q139</f>
        <v>0</v>
      </c>
      <c r="R139" s="131">
        <f>$R$4-'Fecha de Indicador'!R139</f>
        <v>0</v>
      </c>
      <c r="S139" s="131">
        <f>$S$4-'Fecha de Indicador'!S139</f>
        <v>0</v>
      </c>
      <c r="T139" s="131">
        <f>IF($T$4='Fecha de Indicador'!T139, 0,"x")</f>
        <v>0</v>
      </c>
      <c r="U139" s="131">
        <f>$U$4-'Fecha de Indicador'!U139</f>
        <v>0</v>
      </c>
      <c r="V139" s="412">
        <f>$V$4-'Fecha de Indicador'!V139</f>
        <v>16</v>
      </c>
      <c r="W139" s="131">
        <f>$W$4-'Fecha de Indicador'!W139</f>
        <v>0</v>
      </c>
      <c r="X139" s="131">
        <f>$X$4-'Fecha de Indicador'!X139</f>
        <v>0</v>
      </c>
      <c r="Y139" s="131">
        <f>$Y$4-'Fecha de Indicador'!Y139</f>
        <v>0</v>
      </c>
      <c r="Z139" s="131">
        <f>$Z$4-'Fecha de Indicador'!Z139</f>
        <v>1</v>
      </c>
      <c r="AA139" s="131">
        <f>$AA$4-'Fecha de Indicador'!AA139</f>
        <v>0</v>
      </c>
      <c r="AB139" s="131">
        <f>$AB$4-'Fecha de Indicador'!AB139</f>
        <v>0</v>
      </c>
      <c r="AC139" s="131">
        <f>$AC$4-'Fecha de Indicador'!AC139</f>
        <v>0</v>
      </c>
      <c r="AD139" s="131">
        <f>$AD$4-'Fecha de Indicador'!AD139</f>
        <v>0</v>
      </c>
      <c r="AE139" s="131">
        <f>$AE$4-'Fecha de Indicador'!AE139</f>
        <v>0</v>
      </c>
      <c r="AF139" s="131">
        <f>$AF$4-'Fecha de Indicador'!AF139</f>
        <v>0</v>
      </c>
      <c r="AG139" s="131">
        <f>$AG$4-'Fecha de Indicador'!AG139</f>
        <v>0</v>
      </c>
      <c r="AH139" s="131">
        <f>$AH$4-'Fecha de Indicador'!AH139</f>
        <v>0</v>
      </c>
      <c r="AI139" s="131">
        <f>$AI$4-'Fecha de Indicador'!AI139</f>
        <v>0</v>
      </c>
      <c r="AJ139" s="131">
        <f>$AJ$4-'Fecha de Indicador'!AJ139</f>
        <v>0</v>
      </c>
      <c r="AK139" s="131">
        <f>$AK$4-'Fecha de Indicador'!AK139</f>
        <v>0</v>
      </c>
      <c r="AL139" s="131">
        <f>$AL$4-'Fecha de Indicador'!AL139</f>
        <v>0</v>
      </c>
      <c r="AM139" s="38">
        <f t="shared" si="10"/>
        <v>41</v>
      </c>
      <c r="AN139" s="39">
        <f t="shared" si="14"/>
        <v>1.1714285714285715</v>
      </c>
      <c r="AO139" s="38">
        <f t="shared" si="11"/>
        <v>4</v>
      </c>
      <c r="AP139" s="39">
        <f t="shared" si="12"/>
        <v>3.8864728585539892</v>
      </c>
      <c r="AQ139" s="40">
        <f t="shared" si="13"/>
        <v>0</v>
      </c>
    </row>
    <row r="140" spans="1:43" ht="25.5" customHeight="1" x14ac:dyDescent="0.25">
      <c r="A140" s="138" t="s">
        <v>86</v>
      </c>
      <c r="B140" s="139" t="s">
        <v>286</v>
      </c>
      <c r="C140" s="140">
        <v>827</v>
      </c>
      <c r="D140" s="131">
        <f>$D$4-'Fecha de Indicador'!D140</f>
        <v>0</v>
      </c>
      <c r="E140" s="131">
        <f>IF($E$4='Fecha de Indicador'!E140, 0,"x")</f>
        <v>0</v>
      </c>
      <c r="F140" s="131" t="str">
        <f>IF($F$4='Fecha de Indicador'!F140, 0,"x")</f>
        <v>x</v>
      </c>
      <c r="G140" s="131">
        <f>$G$4-'Fecha de Indicador'!G140</f>
        <v>0</v>
      </c>
      <c r="H140" s="131">
        <f>IF($H$4='Fecha de Indicador'!H140, 0,"x")</f>
        <v>0</v>
      </c>
      <c r="I140" s="131">
        <f>IF($I$4='Fecha de Indicador'!I140, 0,"x")</f>
        <v>0</v>
      </c>
      <c r="J140" s="131">
        <f>$J$4-'Fecha de Indicador'!J140</f>
        <v>0</v>
      </c>
      <c r="K140" s="131">
        <f>$K$4-'Fecha de Indicador'!K140</f>
        <v>0</v>
      </c>
      <c r="L140" s="131">
        <f>$L$4-'Fecha de Indicador'!L140</f>
        <v>0</v>
      </c>
      <c r="M140" s="412">
        <f>$M$4-'Fecha de Indicador'!M140</f>
        <v>9</v>
      </c>
      <c r="N140" s="131">
        <f>$N$4-'Fecha de Indicador'!N140</f>
        <v>0</v>
      </c>
      <c r="O140" s="131">
        <f>$O$4-'Fecha de Indicador'!O140</f>
        <v>0</v>
      </c>
      <c r="P140" s="412">
        <f>$P$4-'Fecha de Indicador'!P140</f>
        <v>15</v>
      </c>
      <c r="Q140" s="131">
        <f>$Q$4-'Fecha de Indicador'!Q140</f>
        <v>0</v>
      </c>
      <c r="R140" s="131">
        <f>$R$4-'Fecha de Indicador'!R140</f>
        <v>0</v>
      </c>
      <c r="S140" s="131">
        <f>$S$4-'Fecha de Indicador'!S140</f>
        <v>0</v>
      </c>
      <c r="T140" s="131">
        <f>IF($T$4='Fecha de Indicador'!T140, 0,"x")</f>
        <v>0</v>
      </c>
      <c r="U140" s="131">
        <f>$U$4-'Fecha de Indicador'!U140</f>
        <v>0</v>
      </c>
      <c r="V140" s="412">
        <f>$V$4-'Fecha de Indicador'!V140</f>
        <v>16</v>
      </c>
      <c r="W140" s="131">
        <f>$W$4-'Fecha de Indicador'!W140</f>
        <v>0</v>
      </c>
      <c r="X140" s="131">
        <f>$X$4-'Fecha de Indicador'!X140</f>
        <v>0</v>
      </c>
      <c r="Y140" s="131">
        <f>$Y$4-'Fecha de Indicador'!Y140</f>
        <v>0</v>
      </c>
      <c r="Z140" s="131">
        <f>$Z$4-'Fecha de Indicador'!Z140</f>
        <v>1</v>
      </c>
      <c r="AA140" s="131">
        <f>$AA$4-'Fecha de Indicador'!AA140</f>
        <v>0</v>
      </c>
      <c r="AB140" s="131">
        <f>$AB$4-'Fecha de Indicador'!AB140</f>
        <v>0</v>
      </c>
      <c r="AC140" s="131">
        <f>$AC$4-'Fecha de Indicador'!AC140</f>
        <v>0</v>
      </c>
      <c r="AD140" s="131">
        <f>$AD$4-'Fecha de Indicador'!AD140</f>
        <v>0</v>
      </c>
      <c r="AE140" s="131">
        <f>$AE$4-'Fecha de Indicador'!AE140</f>
        <v>0</v>
      </c>
      <c r="AF140" s="131">
        <f>$AF$4-'Fecha de Indicador'!AF140</f>
        <v>0</v>
      </c>
      <c r="AG140" s="131">
        <f>$AG$4-'Fecha de Indicador'!AG140</f>
        <v>0</v>
      </c>
      <c r="AH140" s="131">
        <f>$AH$4-'Fecha de Indicador'!AH140</f>
        <v>0</v>
      </c>
      <c r="AI140" s="131">
        <f>$AI$4-'Fecha de Indicador'!AI140</f>
        <v>0</v>
      </c>
      <c r="AJ140" s="131">
        <f>$AJ$4-'Fecha de Indicador'!AJ140</f>
        <v>0</v>
      </c>
      <c r="AK140" s="131">
        <f>$AK$4-'Fecha de Indicador'!AK140</f>
        <v>0</v>
      </c>
      <c r="AL140" s="131">
        <f>$AL$4-'Fecha de Indicador'!AL140</f>
        <v>0</v>
      </c>
      <c r="AM140" s="38">
        <f t="shared" si="10"/>
        <v>41</v>
      </c>
      <c r="AN140" s="39">
        <f t="shared" si="14"/>
        <v>1.1714285714285715</v>
      </c>
      <c r="AO140" s="38">
        <f t="shared" si="11"/>
        <v>4</v>
      </c>
      <c r="AP140" s="39">
        <f t="shared" si="12"/>
        <v>3.8864728585539892</v>
      </c>
      <c r="AQ140" s="40">
        <f t="shared" si="13"/>
        <v>0</v>
      </c>
    </row>
    <row r="141" spans="1:43" ht="25.5" customHeight="1" x14ac:dyDescent="0.25">
      <c r="A141" s="138" t="s">
        <v>86</v>
      </c>
      <c r="B141" s="139" t="s">
        <v>287</v>
      </c>
      <c r="C141" s="140">
        <v>828</v>
      </c>
      <c r="D141" s="131">
        <f>$D$4-'Fecha de Indicador'!D141</f>
        <v>0</v>
      </c>
      <c r="E141" s="131">
        <f>IF($E$4='Fecha de Indicador'!E141, 0,"x")</f>
        <v>0</v>
      </c>
      <c r="F141" s="131" t="str">
        <f>IF($F$4='Fecha de Indicador'!F141, 0,"x")</f>
        <v>x</v>
      </c>
      <c r="G141" s="131">
        <f>$G$4-'Fecha de Indicador'!G141</f>
        <v>0</v>
      </c>
      <c r="H141" s="131">
        <f>IF($H$4='Fecha de Indicador'!H141, 0,"x")</f>
        <v>0</v>
      </c>
      <c r="I141" s="131">
        <f>IF($I$4='Fecha de Indicador'!I141, 0,"x")</f>
        <v>0</v>
      </c>
      <c r="J141" s="131">
        <f>$J$4-'Fecha de Indicador'!J141</f>
        <v>0</v>
      </c>
      <c r="K141" s="131">
        <f>$K$4-'Fecha de Indicador'!K141</f>
        <v>0</v>
      </c>
      <c r="L141" s="131">
        <f>$L$4-'Fecha de Indicador'!L141</f>
        <v>0</v>
      </c>
      <c r="M141" s="412">
        <f>$M$4-'Fecha de Indicador'!M141</f>
        <v>9</v>
      </c>
      <c r="N141" s="131">
        <f>$N$4-'Fecha de Indicador'!N141</f>
        <v>0</v>
      </c>
      <c r="O141" s="131">
        <f>$O$4-'Fecha de Indicador'!O141</f>
        <v>0</v>
      </c>
      <c r="P141" s="412">
        <f>$P$4-'Fecha de Indicador'!P141</f>
        <v>15</v>
      </c>
      <c r="Q141" s="131">
        <f>$Q$4-'Fecha de Indicador'!Q141</f>
        <v>0</v>
      </c>
      <c r="R141" s="131">
        <f>$R$4-'Fecha de Indicador'!R141</f>
        <v>0</v>
      </c>
      <c r="S141" s="131">
        <f>$S$4-'Fecha de Indicador'!S141</f>
        <v>0</v>
      </c>
      <c r="T141" s="131">
        <f>IF($T$4='Fecha de Indicador'!T141, 0,"x")</f>
        <v>0</v>
      </c>
      <c r="U141" s="131">
        <f>$U$4-'Fecha de Indicador'!U141</f>
        <v>0</v>
      </c>
      <c r="V141" s="412">
        <f>$V$4-'Fecha de Indicador'!V141</f>
        <v>16</v>
      </c>
      <c r="W141" s="131">
        <f>$W$4-'Fecha de Indicador'!W141</f>
        <v>0</v>
      </c>
      <c r="X141" s="131">
        <f>$X$4-'Fecha de Indicador'!X141</f>
        <v>0</v>
      </c>
      <c r="Y141" s="131">
        <f>$Y$4-'Fecha de Indicador'!Y141</f>
        <v>0</v>
      </c>
      <c r="Z141" s="131">
        <f>$Z$4-'Fecha de Indicador'!Z141</f>
        <v>1</v>
      </c>
      <c r="AA141" s="131">
        <f>$AA$4-'Fecha de Indicador'!AA141</f>
        <v>0</v>
      </c>
      <c r="AB141" s="131">
        <f>$AB$4-'Fecha de Indicador'!AB141</f>
        <v>0</v>
      </c>
      <c r="AC141" s="131">
        <f>$AC$4-'Fecha de Indicador'!AC141</f>
        <v>0</v>
      </c>
      <c r="AD141" s="131">
        <f>$AD$4-'Fecha de Indicador'!AD141</f>
        <v>0</v>
      </c>
      <c r="AE141" s="131">
        <f>$AE$4-'Fecha de Indicador'!AE141</f>
        <v>0</v>
      </c>
      <c r="AF141" s="131">
        <f>$AF$4-'Fecha de Indicador'!AF141</f>
        <v>0</v>
      </c>
      <c r="AG141" s="131">
        <f>$AG$4-'Fecha de Indicador'!AG141</f>
        <v>0</v>
      </c>
      <c r="AH141" s="131">
        <f>$AH$4-'Fecha de Indicador'!AH141</f>
        <v>0</v>
      </c>
      <c r="AI141" s="131">
        <f>$AI$4-'Fecha de Indicador'!AI141</f>
        <v>0</v>
      </c>
      <c r="AJ141" s="131">
        <f>$AJ$4-'Fecha de Indicador'!AJ141</f>
        <v>0</v>
      </c>
      <c r="AK141" s="131">
        <f>$AK$4-'Fecha de Indicador'!AK141</f>
        <v>0</v>
      </c>
      <c r="AL141" s="131">
        <f>$AL$4-'Fecha de Indicador'!AL141</f>
        <v>0</v>
      </c>
      <c r="AM141" s="38">
        <f t="shared" si="10"/>
        <v>41</v>
      </c>
      <c r="AN141" s="39">
        <f t="shared" si="14"/>
        <v>1.1714285714285715</v>
      </c>
      <c r="AO141" s="38">
        <f t="shared" si="11"/>
        <v>4</v>
      </c>
      <c r="AP141" s="39">
        <f t="shared" si="12"/>
        <v>3.8864728585539892</v>
      </c>
      <c r="AQ141" s="40">
        <f t="shared" si="13"/>
        <v>0</v>
      </c>
    </row>
    <row r="142" spans="1:43" ht="25.5" customHeight="1" x14ac:dyDescent="0.25">
      <c r="A142" s="138" t="s">
        <v>288</v>
      </c>
      <c r="B142" s="139" t="s">
        <v>289</v>
      </c>
      <c r="C142" s="140">
        <v>901</v>
      </c>
      <c r="D142" s="131">
        <f>$D$4-'Fecha de Indicador'!D142</f>
        <v>0</v>
      </c>
      <c r="E142" s="131">
        <f>IF($E$4='Fecha de Indicador'!E142, 0,"x")</f>
        <v>0</v>
      </c>
      <c r="F142" s="131" t="str">
        <f>IF($F$4='Fecha de Indicador'!F142, 0,"x")</f>
        <v>x</v>
      </c>
      <c r="G142" s="131">
        <f>$G$4-'Fecha de Indicador'!G142</f>
        <v>0</v>
      </c>
      <c r="H142" s="131">
        <f>IF($H$4='Fecha de Indicador'!H142, 0,"x")</f>
        <v>0</v>
      </c>
      <c r="I142" s="131">
        <f>IF($I$4='Fecha de Indicador'!I142, 0,"x")</f>
        <v>0</v>
      </c>
      <c r="J142" s="131">
        <f>$J$4-'Fecha de Indicador'!J142</f>
        <v>0</v>
      </c>
      <c r="K142" s="131">
        <f>$K$4-'Fecha de Indicador'!K142</f>
        <v>0</v>
      </c>
      <c r="L142" s="131">
        <f>$L$4-'Fecha de Indicador'!L142</f>
        <v>0</v>
      </c>
      <c r="M142" s="412">
        <f>$M$4-'Fecha de Indicador'!M142</f>
        <v>9</v>
      </c>
      <c r="N142" s="131">
        <f>$N$4-'Fecha de Indicador'!N142</f>
        <v>0</v>
      </c>
      <c r="O142" s="131">
        <f>$O$4-'Fecha de Indicador'!O142</f>
        <v>0</v>
      </c>
      <c r="P142" s="412">
        <f>$P$4-'Fecha de Indicador'!P142</f>
        <v>15</v>
      </c>
      <c r="Q142" s="131">
        <f>$Q$4-'Fecha de Indicador'!Q142</f>
        <v>0</v>
      </c>
      <c r="R142" s="131">
        <f>$R$4-'Fecha de Indicador'!R142</f>
        <v>0</v>
      </c>
      <c r="S142" s="131">
        <f>$S$4-'Fecha de Indicador'!S142</f>
        <v>0</v>
      </c>
      <c r="T142" s="131">
        <f>IF($T$4='Fecha de Indicador'!T142, 0,"x")</f>
        <v>0</v>
      </c>
      <c r="U142" s="131">
        <f>$U$4-'Fecha de Indicador'!U142</f>
        <v>0</v>
      </c>
      <c r="V142" s="412">
        <f>$V$4-'Fecha de Indicador'!V142</f>
        <v>16</v>
      </c>
      <c r="W142" s="131">
        <f>$W$4-'Fecha de Indicador'!W142</f>
        <v>0</v>
      </c>
      <c r="X142" s="131">
        <f>$X$4-'Fecha de Indicador'!X142</f>
        <v>0</v>
      </c>
      <c r="Y142" s="131">
        <f>$Y$4-'Fecha de Indicador'!Y142</f>
        <v>0</v>
      </c>
      <c r="Z142" s="131">
        <f>$Z$4-'Fecha de Indicador'!Z142</f>
        <v>1</v>
      </c>
      <c r="AA142" s="131">
        <f>$AA$4-'Fecha de Indicador'!AA142</f>
        <v>0</v>
      </c>
      <c r="AB142" s="131">
        <f>$AB$4-'Fecha de Indicador'!AB142</f>
        <v>0</v>
      </c>
      <c r="AC142" s="131">
        <f>$AC$4-'Fecha de Indicador'!AC142</f>
        <v>0</v>
      </c>
      <c r="AD142" s="131">
        <f>$AD$4-'Fecha de Indicador'!AD142</f>
        <v>0</v>
      </c>
      <c r="AE142" s="131">
        <f>$AE$4-'Fecha de Indicador'!AE142</f>
        <v>0</v>
      </c>
      <c r="AF142" s="131">
        <f>$AF$4-'Fecha de Indicador'!AF142</f>
        <v>0</v>
      </c>
      <c r="AG142" s="131">
        <f>$AG$4-'Fecha de Indicador'!AG142</f>
        <v>0</v>
      </c>
      <c r="AH142" s="131">
        <f>$AH$4-'Fecha de Indicador'!AH142</f>
        <v>0</v>
      </c>
      <c r="AI142" s="131">
        <f>$AI$4-'Fecha de Indicador'!AI142</f>
        <v>0</v>
      </c>
      <c r="AJ142" s="131">
        <f>$AJ$4-'Fecha de Indicador'!AJ142</f>
        <v>0</v>
      </c>
      <c r="AK142" s="131">
        <f>$AK$4-'Fecha de Indicador'!AK142</f>
        <v>0</v>
      </c>
      <c r="AL142" s="131">
        <f>$AL$4-'Fecha de Indicador'!AL142</f>
        <v>0</v>
      </c>
      <c r="AM142" s="38">
        <f t="shared" si="10"/>
        <v>41</v>
      </c>
      <c r="AN142" s="39">
        <f t="shared" si="14"/>
        <v>1.1714285714285715</v>
      </c>
      <c r="AO142" s="38">
        <f t="shared" si="11"/>
        <v>4</v>
      </c>
      <c r="AP142" s="39">
        <f t="shared" si="12"/>
        <v>3.8864728585539892</v>
      </c>
      <c r="AQ142" s="40">
        <f t="shared" si="13"/>
        <v>0</v>
      </c>
    </row>
    <row r="143" spans="1:43" ht="25.5" customHeight="1" x14ac:dyDescent="0.25">
      <c r="A143" s="138" t="s">
        <v>288</v>
      </c>
      <c r="B143" s="139" t="s">
        <v>290</v>
      </c>
      <c r="C143" s="140">
        <v>902</v>
      </c>
      <c r="D143" s="131">
        <f>$D$4-'Fecha de Indicador'!D143</f>
        <v>0</v>
      </c>
      <c r="E143" s="131">
        <f>IF($E$4='Fecha de Indicador'!E143, 0,"x")</f>
        <v>0</v>
      </c>
      <c r="F143" s="131" t="str">
        <f>IF($F$4='Fecha de Indicador'!F143, 0,"x")</f>
        <v>x</v>
      </c>
      <c r="G143" s="131">
        <f>$G$4-'Fecha de Indicador'!G143</f>
        <v>0</v>
      </c>
      <c r="H143" s="131">
        <f>IF($H$4='Fecha de Indicador'!H143, 0,"x")</f>
        <v>0</v>
      </c>
      <c r="I143" s="131">
        <f>IF($I$4='Fecha de Indicador'!I143, 0,"x")</f>
        <v>0</v>
      </c>
      <c r="J143" s="131">
        <f>$J$4-'Fecha de Indicador'!J143</f>
        <v>0</v>
      </c>
      <c r="K143" s="131">
        <f>$K$4-'Fecha de Indicador'!K143</f>
        <v>0</v>
      </c>
      <c r="L143" s="131">
        <f>$L$4-'Fecha de Indicador'!L143</f>
        <v>0</v>
      </c>
      <c r="M143" s="412">
        <f>$M$4-'Fecha de Indicador'!M143</f>
        <v>9</v>
      </c>
      <c r="N143" s="131">
        <f>$N$4-'Fecha de Indicador'!N143</f>
        <v>0</v>
      </c>
      <c r="O143" s="131">
        <f>$O$4-'Fecha de Indicador'!O143</f>
        <v>0</v>
      </c>
      <c r="P143" s="412">
        <f>$P$4-'Fecha de Indicador'!P143</f>
        <v>15</v>
      </c>
      <c r="Q143" s="131">
        <f>$Q$4-'Fecha de Indicador'!Q143</f>
        <v>0</v>
      </c>
      <c r="R143" s="131">
        <f>$R$4-'Fecha de Indicador'!R143</f>
        <v>0</v>
      </c>
      <c r="S143" s="131">
        <f>$S$4-'Fecha de Indicador'!S143</f>
        <v>0</v>
      </c>
      <c r="T143" s="131">
        <f>IF($T$4='Fecha de Indicador'!T143, 0,"x")</f>
        <v>0</v>
      </c>
      <c r="U143" s="131">
        <f>$U$4-'Fecha de Indicador'!U143</f>
        <v>0</v>
      </c>
      <c r="V143" s="412">
        <f>$V$4-'Fecha de Indicador'!V143</f>
        <v>16</v>
      </c>
      <c r="W143" s="131">
        <f>$W$4-'Fecha de Indicador'!W143</f>
        <v>0</v>
      </c>
      <c r="X143" s="131">
        <f>$X$4-'Fecha de Indicador'!X143</f>
        <v>0</v>
      </c>
      <c r="Y143" s="131">
        <f>$Y$4-'Fecha de Indicador'!Y143</f>
        <v>0</v>
      </c>
      <c r="Z143" s="131">
        <f>$Z$4-'Fecha de Indicador'!Z143</f>
        <v>1</v>
      </c>
      <c r="AA143" s="131">
        <f>$AA$4-'Fecha de Indicador'!AA143</f>
        <v>0</v>
      </c>
      <c r="AB143" s="131">
        <f>$AB$4-'Fecha de Indicador'!AB143</f>
        <v>0</v>
      </c>
      <c r="AC143" s="131">
        <f>$AC$4-'Fecha de Indicador'!AC143</f>
        <v>0</v>
      </c>
      <c r="AD143" s="131">
        <f>$AD$4-'Fecha de Indicador'!AD143</f>
        <v>0</v>
      </c>
      <c r="AE143" s="131">
        <f>$AE$4-'Fecha de Indicador'!AE143</f>
        <v>0</v>
      </c>
      <c r="AF143" s="131">
        <f>$AF$4-'Fecha de Indicador'!AF143</f>
        <v>0</v>
      </c>
      <c r="AG143" s="131">
        <f>$AG$4-'Fecha de Indicador'!AG143</f>
        <v>0</v>
      </c>
      <c r="AH143" s="131">
        <f>$AH$4-'Fecha de Indicador'!AH143</f>
        <v>0</v>
      </c>
      <c r="AI143" s="131">
        <f>$AI$4-'Fecha de Indicador'!AI143</f>
        <v>0</v>
      </c>
      <c r="AJ143" s="131">
        <f>$AJ$4-'Fecha de Indicador'!AJ143</f>
        <v>0</v>
      </c>
      <c r="AK143" s="131">
        <f>$AK$4-'Fecha de Indicador'!AK143</f>
        <v>0</v>
      </c>
      <c r="AL143" s="131">
        <f>$AL$4-'Fecha de Indicador'!AL143</f>
        <v>0</v>
      </c>
      <c r="AM143" s="38">
        <f t="shared" si="10"/>
        <v>41</v>
      </c>
      <c r="AN143" s="39">
        <f t="shared" si="14"/>
        <v>1.1714285714285715</v>
      </c>
      <c r="AO143" s="38">
        <f t="shared" si="11"/>
        <v>4</v>
      </c>
      <c r="AP143" s="39">
        <f t="shared" si="12"/>
        <v>3.8864728585539892</v>
      </c>
      <c r="AQ143" s="40">
        <f t="shared" si="13"/>
        <v>0</v>
      </c>
    </row>
    <row r="144" spans="1:43" ht="25.5" customHeight="1" x14ac:dyDescent="0.25">
      <c r="A144" s="138" t="s">
        <v>288</v>
      </c>
      <c r="B144" s="139" t="s">
        <v>291</v>
      </c>
      <c r="C144" s="140">
        <v>903</v>
      </c>
      <c r="D144" s="131">
        <f>$D$4-'Fecha de Indicador'!D144</f>
        <v>0</v>
      </c>
      <c r="E144" s="131">
        <f>IF($E$4='Fecha de Indicador'!E144, 0,"x")</f>
        <v>0</v>
      </c>
      <c r="F144" s="131" t="str">
        <f>IF($F$4='Fecha de Indicador'!F144, 0,"x")</f>
        <v>x</v>
      </c>
      <c r="G144" s="131">
        <f>$G$4-'Fecha de Indicador'!G144</f>
        <v>0</v>
      </c>
      <c r="H144" s="131">
        <f>IF($H$4='Fecha de Indicador'!H144, 0,"x")</f>
        <v>0</v>
      </c>
      <c r="I144" s="131">
        <f>IF($I$4='Fecha de Indicador'!I144, 0,"x")</f>
        <v>0</v>
      </c>
      <c r="J144" s="131">
        <f>$J$4-'Fecha de Indicador'!J144</f>
        <v>0</v>
      </c>
      <c r="K144" s="131">
        <f>$K$4-'Fecha de Indicador'!K144</f>
        <v>0</v>
      </c>
      <c r="L144" s="131">
        <f>$L$4-'Fecha de Indicador'!L144</f>
        <v>0</v>
      </c>
      <c r="M144" s="412">
        <f>$M$4-'Fecha de Indicador'!M144</f>
        <v>9</v>
      </c>
      <c r="N144" s="131">
        <f>$N$4-'Fecha de Indicador'!N144</f>
        <v>0</v>
      </c>
      <c r="O144" s="131">
        <f>$O$4-'Fecha de Indicador'!O144</f>
        <v>0</v>
      </c>
      <c r="P144" s="412">
        <f>$P$4-'Fecha de Indicador'!P144</f>
        <v>15</v>
      </c>
      <c r="Q144" s="131">
        <f>$Q$4-'Fecha de Indicador'!Q144</f>
        <v>0</v>
      </c>
      <c r="R144" s="131">
        <f>$R$4-'Fecha de Indicador'!R144</f>
        <v>0</v>
      </c>
      <c r="S144" s="131">
        <f>$S$4-'Fecha de Indicador'!S144</f>
        <v>0</v>
      </c>
      <c r="T144" s="131">
        <f>IF($T$4='Fecha de Indicador'!T144, 0,"x")</f>
        <v>0</v>
      </c>
      <c r="U144" s="131">
        <f>$U$4-'Fecha de Indicador'!U144</f>
        <v>0</v>
      </c>
      <c r="V144" s="412">
        <f>$V$4-'Fecha de Indicador'!V144</f>
        <v>16</v>
      </c>
      <c r="W144" s="131">
        <f>$W$4-'Fecha de Indicador'!W144</f>
        <v>0</v>
      </c>
      <c r="X144" s="131">
        <f>$X$4-'Fecha de Indicador'!X144</f>
        <v>0</v>
      </c>
      <c r="Y144" s="131">
        <f>$Y$4-'Fecha de Indicador'!Y144</f>
        <v>0</v>
      </c>
      <c r="Z144" s="131">
        <f>$Z$4-'Fecha de Indicador'!Z144</f>
        <v>1</v>
      </c>
      <c r="AA144" s="131">
        <f>$AA$4-'Fecha de Indicador'!AA144</f>
        <v>0</v>
      </c>
      <c r="AB144" s="131">
        <f>$AB$4-'Fecha de Indicador'!AB144</f>
        <v>0</v>
      </c>
      <c r="AC144" s="131">
        <f>$AC$4-'Fecha de Indicador'!AC144</f>
        <v>0</v>
      </c>
      <c r="AD144" s="131">
        <f>$AD$4-'Fecha de Indicador'!AD144</f>
        <v>0</v>
      </c>
      <c r="AE144" s="131">
        <f>$AE$4-'Fecha de Indicador'!AE144</f>
        <v>0</v>
      </c>
      <c r="AF144" s="131">
        <f>$AF$4-'Fecha de Indicador'!AF144</f>
        <v>0</v>
      </c>
      <c r="AG144" s="131">
        <f>$AG$4-'Fecha de Indicador'!AG144</f>
        <v>0</v>
      </c>
      <c r="AH144" s="131">
        <f>$AH$4-'Fecha de Indicador'!AH144</f>
        <v>0</v>
      </c>
      <c r="AI144" s="131">
        <f>$AI$4-'Fecha de Indicador'!AI144</f>
        <v>0</v>
      </c>
      <c r="AJ144" s="131">
        <f>$AJ$4-'Fecha de Indicador'!AJ144</f>
        <v>0</v>
      </c>
      <c r="AK144" s="131">
        <f>$AK$4-'Fecha de Indicador'!AK144</f>
        <v>0</v>
      </c>
      <c r="AL144" s="131">
        <f>$AL$4-'Fecha de Indicador'!AL144</f>
        <v>0</v>
      </c>
      <c r="AM144" s="38">
        <f t="shared" si="10"/>
        <v>41</v>
      </c>
      <c r="AN144" s="39">
        <f t="shared" si="14"/>
        <v>1.1714285714285715</v>
      </c>
      <c r="AO144" s="38">
        <f t="shared" si="11"/>
        <v>4</v>
      </c>
      <c r="AP144" s="39">
        <f t="shared" si="12"/>
        <v>3.8864728585539892</v>
      </c>
      <c r="AQ144" s="40">
        <f t="shared" si="13"/>
        <v>0</v>
      </c>
    </row>
    <row r="145" spans="1:43" ht="25.5" customHeight="1" x14ac:dyDescent="0.25">
      <c r="A145" s="138" t="s">
        <v>288</v>
      </c>
      <c r="B145" s="139" t="s">
        <v>292</v>
      </c>
      <c r="C145" s="140">
        <v>904</v>
      </c>
      <c r="D145" s="131">
        <f>$D$4-'Fecha de Indicador'!D145</f>
        <v>0</v>
      </c>
      <c r="E145" s="131">
        <f>IF($E$4='Fecha de Indicador'!E145, 0,"x")</f>
        <v>0</v>
      </c>
      <c r="F145" s="131" t="str">
        <f>IF($F$4='Fecha de Indicador'!F145, 0,"x")</f>
        <v>x</v>
      </c>
      <c r="G145" s="131">
        <f>$G$4-'Fecha de Indicador'!G145</f>
        <v>0</v>
      </c>
      <c r="H145" s="131">
        <f>IF($H$4='Fecha de Indicador'!H145, 0,"x")</f>
        <v>0</v>
      </c>
      <c r="I145" s="131">
        <f>IF($I$4='Fecha de Indicador'!I145, 0,"x")</f>
        <v>0</v>
      </c>
      <c r="J145" s="131">
        <f>$J$4-'Fecha de Indicador'!J145</f>
        <v>0</v>
      </c>
      <c r="K145" s="131">
        <f>$K$4-'Fecha de Indicador'!K145</f>
        <v>0</v>
      </c>
      <c r="L145" s="131">
        <f>$L$4-'Fecha de Indicador'!L145</f>
        <v>0</v>
      </c>
      <c r="M145" s="412">
        <f>$M$4-'Fecha de Indicador'!M145</f>
        <v>9</v>
      </c>
      <c r="N145" s="131">
        <f>$N$4-'Fecha de Indicador'!N145</f>
        <v>0</v>
      </c>
      <c r="O145" s="131">
        <f>$O$4-'Fecha de Indicador'!O145</f>
        <v>0</v>
      </c>
      <c r="P145" s="412">
        <f>$P$4-'Fecha de Indicador'!P145</f>
        <v>15</v>
      </c>
      <c r="Q145" s="131">
        <f>$Q$4-'Fecha de Indicador'!Q145</f>
        <v>0</v>
      </c>
      <c r="R145" s="131">
        <f>$R$4-'Fecha de Indicador'!R145</f>
        <v>0</v>
      </c>
      <c r="S145" s="131">
        <f>$S$4-'Fecha de Indicador'!S145</f>
        <v>0</v>
      </c>
      <c r="T145" s="131">
        <f>IF($T$4='Fecha de Indicador'!T145, 0,"x")</f>
        <v>0</v>
      </c>
      <c r="U145" s="131">
        <f>$U$4-'Fecha de Indicador'!U145</f>
        <v>0</v>
      </c>
      <c r="V145" s="412">
        <f>$V$4-'Fecha de Indicador'!V145</f>
        <v>16</v>
      </c>
      <c r="W145" s="131">
        <f>$W$4-'Fecha de Indicador'!W145</f>
        <v>0</v>
      </c>
      <c r="X145" s="131">
        <f>$X$4-'Fecha de Indicador'!X145</f>
        <v>0</v>
      </c>
      <c r="Y145" s="131">
        <f>$Y$4-'Fecha de Indicador'!Y145</f>
        <v>0</v>
      </c>
      <c r="Z145" s="131">
        <f>$Z$4-'Fecha de Indicador'!Z145</f>
        <v>1</v>
      </c>
      <c r="AA145" s="131">
        <f>$AA$4-'Fecha de Indicador'!AA145</f>
        <v>0</v>
      </c>
      <c r="AB145" s="131">
        <f>$AB$4-'Fecha de Indicador'!AB145</f>
        <v>0</v>
      </c>
      <c r="AC145" s="131">
        <f>$AC$4-'Fecha de Indicador'!AC145</f>
        <v>0</v>
      </c>
      <c r="AD145" s="131">
        <f>$AD$4-'Fecha de Indicador'!AD145</f>
        <v>0</v>
      </c>
      <c r="AE145" s="131">
        <f>$AE$4-'Fecha de Indicador'!AE145</f>
        <v>0</v>
      </c>
      <c r="AF145" s="131">
        <f>$AF$4-'Fecha de Indicador'!AF145</f>
        <v>0</v>
      </c>
      <c r="AG145" s="131">
        <f>$AG$4-'Fecha de Indicador'!AG145</f>
        <v>0</v>
      </c>
      <c r="AH145" s="131">
        <f>$AH$4-'Fecha de Indicador'!AH145</f>
        <v>0</v>
      </c>
      <c r="AI145" s="131">
        <f>$AI$4-'Fecha de Indicador'!AI145</f>
        <v>0</v>
      </c>
      <c r="AJ145" s="131">
        <f>$AJ$4-'Fecha de Indicador'!AJ145</f>
        <v>0</v>
      </c>
      <c r="AK145" s="131">
        <f>$AK$4-'Fecha de Indicador'!AK145</f>
        <v>0</v>
      </c>
      <c r="AL145" s="131">
        <f>$AL$4-'Fecha de Indicador'!AL145</f>
        <v>0</v>
      </c>
      <c r="AM145" s="38">
        <f t="shared" si="10"/>
        <v>41</v>
      </c>
      <c r="AN145" s="39">
        <f t="shared" si="14"/>
        <v>1.1714285714285715</v>
      </c>
      <c r="AO145" s="38">
        <f t="shared" si="11"/>
        <v>4</v>
      </c>
      <c r="AP145" s="39">
        <f t="shared" si="12"/>
        <v>3.8864728585539892</v>
      </c>
      <c r="AQ145" s="40">
        <f t="shared" si="13"/>
        <v>0</v>
      </c>
    </row>
    <row r="146" spans="1:43" ht="25.5" customHeight="1" x14ac:dyDescent="0.25">
      <c r="A146" s="138" t="s">
        <v>288</v>
      </c>
      <c r="B146" s="139" t="s">
        <v>293</v>
      </c>
      <c r="C146" s="140">
        <v>905</v>
      </c>
      <c r="D146" s="131">
        <f>$D$4-'Fecha de Indicador'!D146</f>
        <v>0</v>
      </c>
      <c r="E146" s="131">
        <f>IF($E$4='Fecha de Indicador'!E146, 0,"x")</f>
        <v>0</v>
      </c>
      <c r="F146" s="131" t="str">
        <f>IF($F$4='Fecha de Indicador'!F146, 0,"x")</f>
        <v>x</v>
      </c>
      <c r="G146" s="131">
        <f>$G$4-'Fecha de Indicador'!G146</f>
        <v>0</v>
      </c>
      <c r="H146" s="131">
        <f>IF($H$4='Fecha de Indicador'!H146, 0,"x")</f>
        <v>0</v>
      </c>
      <c r="I146" s="131">
        <f>IF($I$4='Fecha de Indicador'!I146, 0,"x")</f>
        <v>0</v>
      </c>
      <c r="J146" s="131">
        <f>$J$4-'Fecha de Indicador'!J146</f>
        <v>0</v>
      </c>
      <c r="K146" s="131">
        <f>$K$4-'Fecha de Indicador'!K146</f>
        <v>0</v>
      </c>
      <c r="L146" s="131">
        <f>$L$4-'Fecha de Indicador'!L146</f>
        <v>0</v>
      </c>
      <c r="M146" s="412">
        <f>$M$4-'Fecha de Indicador'!M146</f>
        <v>9</v>
      </c>
      <c r="N146" s="131">
        <f>$N$4-'Fecha de Indicador'!N146</f>
        <v>0</v>
      </c>
      <c r="O146" s="131">
        <f>$O$4-'Fecha de Indicador'!O146</f>
        <v>0</v>
      </c>
      <c r="P146" s="412">
        <f>$P$4-'Fecha de Indicador'!P146</f>
        <v>15</v>
      </c>
      <c r="Q146" s="131">
        <f>$Q$4-'Fecha de Indicador'!Q146</f>
        <v>0</v>
      </c>
      <c r="R146" s="131">
        <f>$R$4-'Fecha de Indicador'!R146</f>
        <v>0</v>
      </c>
      <c r="S146" s="131">
        <f>$S$4-'Fecha de Indicador'!S146</f>
        <v>0</v>
      </c>
      <c r="T146" s="131">
        <f>IF($T$4='Fecha de Indicador'!T146, 0,"x")</f>
        <v>0</v>
      </c>
      <c r="U146" s="131">
        <f>$U$4-'Fecha de Indicador'!U146</f>
        <v>0</v>
      </c>
      <c r="V146" s="412">
        <f>$V$4-'Fecha de Indicador'!V146</f>
        <v>16</v>
      </c>
      <c r="W146" s="131">
        <f>$W$4-'Fecha de Indicador'!W146</f>
        <v>0</v>
      </c>
      <c r="X146" s="131">
        <f>$X$4-'Fecha de Indicador'!X146</f>
        <v>0</v>
      </c>
      <c r="Y146" s="131">
        <f>$Y$4-'Fecha de Indicador'!Y146</f>
        <v>0</v>
      </c>
      <c r="Z146" s="131">
        <f>$Z$4-'Fecha de Indicador'!Z146</f>
        <v>1</v>
      </c>
      <c r="AA146" s="131">
        <f>$AA$4-'Fecha de Indicador'!AA146</f>
        <v>0</v>
      </c>
      <c r="AB146" s="131">
        <f>$AB$4-'Fecha de Indicador'!AB146</f>
        <v>0</v>
      </c>
      <c r="AC146" s="131">
        <f>$AC$4-'Fecha de Indicador'!AC146</f>
        <v>0</v>
      </c>
      <c r="AD146" s="131">
        <f>$AD$4-'Fecha de Indicador'!AD146</f>
        <v>0</v>
      </c>
      <c r="AE146" s="131">
        <f>$AE$4-'Fecha de Indicador'!AE146</f>
        <v>0</v>
      </c>
      <c r="AF146" s="131">
        <f>$AF$4-'Fecha de Indicador'!AF146</f>
        <v>0</v>
      </c>
      <c r="AG146" s="131">
        <f>$AG$4-'Fecha de Indicador'!AG146</f>
        <v>0</v>
      </c>
      <c r="AH146" s="131">
        <f>$AH$4-'Fecha de Indicador'!AH146</f>
        <v>0</v>
      </c>
      <c r="AI146" s="131">
        <f>$AI$4-'Fecha de Indicador'!AI146</f>
        <v>0</v>
      </c>
      <c r="AJ146" s="131">
        <f>$AJ$4-'Fecha de Indicador'!AJ146</f>
        <v>0</v>
      </c>
      <c r="AK146" s="131">
        <f>$AK$4-'Fecha de Indicador'!AK146</f>
        <v>0</v>
      </c>
      <c r="AL146" s="131">
        <f>$AL$4-'Fecha de Indicador'!AL146</f>
        <v>0</v>
      </c>
      <c r="AM146" s="38">
        <f t="shared" si="10"/>
        <v>41</v>
      </c>
      <c r="AN146" s="39">
        <f t="shared" si="14"/>
        <v>1.1714285714285715</v>
      </c>
      <c r="AO146" s="38">
        <f t="shared" si="11"/>
        <v>4</v>
      </c>
      <c r="AP146" s="39">
        <f t="shared" si="12"/>
        <v>3.8864728585539892</v>
      </c>
      <c r="AQ146" s="40">
        <f t="shared" si="13"/>
        <v>0</v>
      </c>
    </row>
    <row r="147" spans="1:43" ht="25.5" customHeight="1" x14ac:dyDescent="0.25">
      <c r="A147" s="138" t="s">
        <v>288</v>
      </c>
      <c r="B147" s="139" t="s">
        <v>294</v>
      </c>
      <c r="C147" s="140">
        <v>906</v>
      </c>
      <c r="D147" s="131">
        <f>$D$4-'Fecha de Indicador'!D147</f>
        <v>0</v>
      </c>
      <c r="E147" s="131">
        <f>IF($E$4='Fecha de Indicador'!E147, 0,"x")</f>
        <v>0</v>
      </c>
      <c r="F147" s="131" t="str">
        <f>IF($F$4='Fecha de Indicador'!F147, 0,"x")</f>
        <v>x</v>
      </c>
      <c r="G147" s="131">
        <f>$G$4-'Fecha de Indicador'!G147</f>
        <v>0</v>
      </c>
      <c r="H147" s="131">
        <f>IF($H$4='Fecha de Indicador'!H147, 0,"x")</f>
        <v>0</v>
      </c>
      <c r="I147" s="131">
        <f>IF($I$4='Fecha de Indicador'!I147, 0,"x")</f>
        <v>0</v>
      </c>
      <c r="J147" s="131">
        <f>$J$4-'Fecha de Indicador'!J147</f>
        <v>0</v>
      </c>
      <c r="K147" s="131">
        <f>$K$4-'Fecha de Indicador'!K147</f>
        <v>0</v>
      </c>
      <c r="L147" s="131">
        <f>$L$4-'Fecha de Indicador'!L147</f>
        <v>0</v>
      </c>
      <c r="M147" s="412">
        <f>$M$4-'Fecha de Indicador'!M147</f>
        <v>9</v>
      </c>
      <c r="N147" s="131">
        <f>$N$4-'Fecha de Indicador'!N147</f>
        <v>0</v>
      </c>
      <c r="O147" s="131">
        <f>$O$4-'Fecha de Indicador'!O147</f>
        <v>0</v>
      </c>
      <c r="P147" s="412">
        <f>$P$4-'Fecha de Indicador'!P147</f>
        <v>15</v>
      </c>
      <c r="Q147" s="131">
        <f>$Q$4-'Fecha de Indicador'!Q147</f>
        <v>0</v>
      </c>
      <c r="R147" s="131">
        <f>$R$4-'Fecha de Indicador'!R147</f>
        <v>0</v>
      </c>
      <c r="S147" s="131">
        <f>$S$4-'Fecha de Indicador'!S147</f>
        <v>0</v>
      </c>
      <c r="T147" s="131">
        <f>IF($T$4='Fecha de Indicador'!T147, 0,"x")</f>
        <v>0</v>
      </c>
      <c r="U147" s="131">
        <f>$U$4-'Fecha de Indicador'!U147</f>
        <v>0</v>
      </c>
      <c r="V147" s="412">
        <f>$V$4-'Fecha de Indicador'!V147</f>
        <v>16</v>
      </c>
      <c r="W147" s="131">
        <f>$W$4-'Fecha de Indicador'!W147</f>
        <v>0</v>
      </c>
      <c r="X147" s="131">
        <f>$X$4-'Fecha de Indicador'!X147</f>
        <v>0</v>
      </c>
      <c r="Y147" s="131">
        <f>$Y$4-'Fecha de Indicador'!Y147</f>
        <v>0</v>
      </c>
      <c r="Z147" s="131">
        <f>$Z$4-'Fecha de Indicador'!Z147</f>
        <v>1</v>
      </c>
      <c r="AA147" s="131">
        <f>$AA$4-'Fecha de Indicador'!AA147</f>
        <v>0</v>
      </c>
      <c r="AB147" s="131">
        <f>$AB$4-'Fecha de Indicador'!AB147</f>
        <v>0</v>
      </c>
      <c r="AC147" s="131">
        <f>$AC$4-'Fecha de Indicador'!AC147</f>
        <v>0</v>
      </c>
      <c r="AD147" s="131">
        <f>$AD$4-'Fecha de Indicador'!AD147</f>
        <v>0</v>
      </c>
      <c r="AE147" s="131">
        <f>$AE$4-'Fecha de Indicador'!AE147</f>
        <v>0</v>
      </c>
      <c r="AF147" s="131">
        <f>$AF$4-'Fecha de Indicador'!AF147</f>
        <v>0</v>
      </c>
      <c r="AG147" s="131">
        <f>$AG$4-'Fecha de Indicador'!AG147</f>
        <v>0</v>
      </c>
      <c r="AH147" s="131">
        <f>$AH$4-'Fecha de Indicador'!AH147</f>
        <v>0</v>
      </c>
      <c r="AI147" s="131">
        <f>$AI$4-'Fecha de Indicador'!AI147</f>
        <v>0</v>
      </c>
      <c r="AJ147" s="131">
        <f>$AJ$4-'Fecha de Indicador'!AJ147</f>
        <v>0</v>
      </c>
      <c r="AK147" s="131">
        <f>$AK$4-'Fecha de Indicador'!AK147</f>
        <v>0</v>
      </c>
      <c r="AL147" s="131">
        <f>$AL$4-'Fecha de Indicador'!AL147</f>
        <v>0</v>
      </c>
      <c r="AM147" s="38">
        <f t="shared" si="10"/>
        <v>41</v>
      </c>
      <c r="AN147" s="39">
        <f t="shared" si="14"/>
        <v>1.1714285714285715</v>
      </c>
      <c r="AO147" s="38">
        <f t="shared" si="11"/>
        <v>4</v>
      </c>
      <c r="AP147" s="39">
        <f t="shared" si="12"/>
        <v>3.8864728585539892</v>
      </c>
      <c r="AQ147" s="40">
        <f t="shared" si="13"/>
        <v>0</v>
      </c>
    </row>
    <row r="148" spans="1:43" ht="25.5" customHeight="1" x14ac:dyDescent="0.25">
      <c r="A148" s="138" t="s">
        <v>295</v>
      </c>
      <c r="B148" s="139" t="s">
        <v>296</v>
      </c>
      <c r="C148" s="140">
        <v>1001</v>
      </c>
      <c r="D148" s="131">
        <f>$D$4-'Fecha de Indicador'!D148</f>
        <v>0</v>
      </c>
      <c r="E148" s="131">
        <f>IF($E$4='Fecha de Indicador'!E148, 0,"x")</f>
        <v>0</v>
      </c>
      <c r="F148" s="131" t="str">
        <f>IF($F$4='Fecha de Indicador'!F148, 0,"x")</f>
        <v>x</v>
      </c>
      <c r="G148" s="131">
        <f>$G$4-'Fecha de Indicador'!G148</f>
        <v>0</v>
      </c>
      <c r="H148" s="131">
        <f>IF($H$4='Fecha de Indicador'!H148, 0,"x")</f>
        <v>0</v>
      </c>
      <c r="I148" s="131">
        <f>IF($I$4='Fecha de Indicador'!I148, 0,"x")</f>
        <v>0</v>
      </c>
      <c r="J148" s="131">
        <f>$J$4-'Fecha de Indicador'!J148</f>
        <v>0</v>
      </c>
      <c r="K148" s="131">
        <f>$K$4-'Fecha de Indicador'!K148</f>
        <v>0</v>
      </c>
      <c r="L148" s="131">
        <f>$L$4-'Fecha de Indicador'!L148</f>
        <v>0</v>
      </c>
      <c r="M148" s="412">
        <f>$M$4-'Fecha de Indicador'!M148</f>
        <v>9</v>
      </c>
      <c r="N148" s="131">
        <f>$N$4-'Fecha de Indicador'!N148</f>
        <v>0</v>
      </c>
      <c r="O148" s="131">
        <f>$O$4-'Fecha de Indicador'!O148</f>
        <v>0</v>
      </c>
      <c r="P148" s="412">
        <f>$P$4-'Fecha de Indicador'!P148</f>
        <v>15</v>
      </c>
      <c r="Q148" s="131">
        <f>$Q$4-'Fecha de Indicador'!Q148</f>
        <v>0</v>
      </c>
      <c r="R148" s="131">
        <f>$R$4-'Fecha de Indicador'!R148</f>
        <v>0</v>
      </c>
      <c r="S148" s="131">
        <f>$S$4-'Fecha de Indicador'!S148</f>
        <v>0</v>
      </c>
      <c r="T148" s="131">
        <f>IF($T$4='Fecha de Indicador'!T148, 0,"x")</f>
        <v>0</v>
      </c>
      <c r="U148" s="131">
        <f>$U$4-'Fecha de Indicador'!U148</f>
        <v>0</v>
      </c>
      <c r="V148" s="412">
        <f>$V$4-'Fecha de Indicador'!V148</f>
        <v>16</v>
      </c>
      <c r="W148" s="131">
        <f>$W$4-'Fecha de Indicador'!W148</f>
        <v>0</v>
      </c>
      <c r="X148" s="131">
        <f>$X$4-'Fecha de Indicador'!X148</f>
        <v>0</v>
      </c>
      <c r="Y148" s="131">
        <f>$Y$4-'Fecha de Indicador'!Y148</f>
        <v>0</v>
      </c>
      <c r="Z148" s="131">
        <f>$Z$4-'Fecha de Indicador'!Z148</f>
        <v>1</v>
      </c>
      <c r="AA148" s="131">
        <f>$AA$4-'Fecha de Indicador'!AA148</f>
        <v>0</v>
      </c>
      <c r="AB148" s="131">
        <f>$AB$4-'Fecha de Indicador'!AB148</f>
        <v>0</v>
      </c>
      <c r="AC148" s="131">
        <f>$AC$4-'Fecha de Indicador'!AC148</f>
        <v>0</v>
      </c>
      <c r="AD148" s="131">
        <f>$AD$4-'Fecha de Indicador'!AD148</f>
        <v>0</v>
      </c>
      <c r="AE148" s="131">
        <f>$AE$4-'Fecha de Indicador'!AE148</f>
        <v>0</v>
      </c>
      <c r="AF148" s="131">
        <f>$AF$4-'Fecha de Indicador'!AF148</f>
        <v>0</v>
      </c>
      <c r="AG148" s="131">
        <f>$AG$4-'Fecha de Indicador'!AG148</f>
        <v>0</v>
      </c>
      <c r="AH148" s="131">
        <f>$AH$4-'Fecha de Indicador'!AH148</f>
        <v>0</v>
      </c>
      <c r="AI148" s="131">
        <f>$AI$4-'Fecha de Indicador'!AI148</f>
        <v>0</v>
      </c>
      <c r="AJ148" s="131">
        <f>$AJ$4-'Fecha de Indicador'!AJ148</f>
        <v>0</v>
      </c>
      <c r="AK148" s="131">
        <f>$AK$4-'Fecha de Indicador'!AK148</f>
        <v>0</v>
      </c>
      <c r="AL148" s="131">
        <f>$AL$4-'Fecha de Indicador'!AL148</f>
        <v>0</v>
      </c>
      <c r="AM148" s="38">
        <f t="shared" si="10"/>
        <v>41</v>
      </c>
      <c r="AN148" s="39">
        <f t="shared" si="14"/>
        <v>1.1714285714285715</v>
      </c>
      <c r="AO148" s="38">
        <f t="shared" si="11"/>
        <v>4</v>
      </c>
      <c r="AP148" s="39">
        <f t="shared" si="12"/>
        <v>3.8864728585539892</v>
      </c>
      <c r="AQ148" s="40">
        <f t="shared" si="13"/>
        <v>0</v>
      </c>
    </row>
    <row r="149" spans="1:43" ht="25.5" customHeight="1" x14ac:dyDescent="0.25">
      <c r="A149" s="138" t="s">
        <v>295</v>
      </c>
      <c r="B149" s="139" t="s">
        <v>297</v>
      </c>
      <c r="C149" s="140">
        <v>1002</v>
      </c>
      <c r="D149" s="131">
        <f>$D$4-'Fecha de Indicador'!D149</f>
        <v>0</v>
      </c>
      <c r="E149" s="131">
        <f>IF($E$4='Fecha de Indicador'!E149, 0,"x")</f>
        <v>0</v>
      </c>
      <c r="F149" s="131" t="str">
        <f>IF($F$4='Fecha de Indicador'!F149, 0,"x")</f>
        <v>x</v>
      </c>
      <c r="G149" s="131">
        <f>$G$4-'Fecha de Indicador'!G149</f>
        <v>0</v>
      </c>
      <c r="H149" s="131">
        <f>IF($H$4='Fecha de Indicador'!H149, 0,"x")</f>
        <v>0</v>
      </c>
      <c r="I149" s="131">
        <f>IF($I$4='Fecha de Indicador'!I149, 0,"x")</f>
        <v>0</v>
      </c>
      <c r="J149" s="131">
        <f>$J$4-'Fecha de Indicador'!J149</f>
        <v>0</v>
      </c>
      <c r="K149" s="131">
        <f>$K$4-'Fecha de Indicador'!K149</f>
        <v>0</v>
      </c>
      <c r="L149" s="131">
        <f>$L$4-'Fecha de Indicador'!L149</f>
        <v>0</v>
      </c>
      <c r="M149" s="412">
        <f>$M$4-'Fecha de Indicador'!M149</f>
        <v>9</v>
      </c>
      <c r="N149" s="131">
        <f>$N$4-'Fecha de Indicador'!N149</f>
        <v>0</v>
      </c>
      <c r="O149" s="131">
        <f>$O$4-'Fecha de Indicador'!O149</f>
        <v>0</v>
      </c>
      <c r="P149" s="412">
        <f>$P$4-'Fecha de Indicador'!P149</f>
        <v>15</v>
      </c>
      <c r="Q149" s="131">
        <f>$Q$4-'Fecha de Indicador'!Q149</f>
        <v>0</v>
      </c>
      <c r="R149" s="131">
        <f>$R$4-'Fecha de Indicador'!R149</f>
        <v>0</v>
      </c>
      <c r="S149" s="131">
        <f>$S$4-'Fecha de Indicador'!S149</f>
        <v>0</v>
      </c>
      <c r="T149" s="131">
        <f>IF($T$4='Fecha de Indicador'!T149, 0,"x")</f>
        <v>0</v>
      </c>
      <c r="U149" s="131">
        <f>$U$4-'Fecha de Indicador'!U149</f>
        <v>0</v>
      </c>
      <c r="V149" s="412">
        <f>$V$4-'Fecha de Indicador'!V149</f>
        <v>16</v>
      </c>
      <c r="W149" s="131">
        <f>$W$4-'Fecha de Indicador'!W149</f>
        <v>0</v>
      </c>
      <c r="X149" s="131">
        <f>$X$4-'Fecha de Indicador'!X149</f>
        <v>0</v>
      </c>
      <c r="Y149" s="131">
        <f>$Y$4-'Fecha de Indicador'!Y149</f>
        <v>0</v>
      </c>
      <c r="Z149" s="131">
        <f>$Z$4-'Fecha de Indicador'!Z149</f>
        <v>1</v>
      </c>
      <c r="AA149" s="131">
        <f>$AA$4-'Fecha de Indicador'!AA149</f>
        <v>0</v>
      </c>
      <c r="AB149" s="131">
        <f>$AB$4-'Fecha de Indicador'!AB149</f>
        <v>0</v>
      </c>
      <c r="AC149" s="131">
        <f>$AC$4-'Fecha de Indicador'!AC149</f>
        <v>0</v>
      </c>
      <c r="AD149" s="131">
        <f>$AD$4-'Fecha de Indicador'!AD149</f>
        <v>0</v>
      </c>
      <c r="AE149" s="131">
        <f>$AE$4-'Fecha de Indicador'!AE149</f>
        <v>0</v>
      </c>
      <c r="AF149" s="131">
        <f>$AF$4-'Fecha de Indicador'!AF149</f>
        <v>0</v>
      </c>
      <c r="AG149" s="131">
        <f>$AG$4-'Fecha de Indicador'!AG149</f>
        <v>0</v>
      </c>
      <c r="AH149" s="131">
        <f>$AH$4-'Fecha de Indicador'!AH149</f>
        <v>0</v>
      </c>
      <c r="AI149" s="131">
        <f>$AI$4-'Fecha de Indicador'!AI149</f>
        <v>0</v>
      </c>
      <c r="AJ149" s="131">
        <f>$AJ$4-'Fecha de Indicador'!AJ149</f>
        <v>0</v>
      </c>
      <c r="AK149" s="131">
        <f>$AK$4-'Fecha de Indicador'!AK149</f>
        <v>0</v>
      </c>
      <c r="AL149" s="131">
        <f>$AL$4-'Fecha de Indicador'!AL149</f>
        <v>0</v>
      </c>
      <c r="AM149" s="38">
        <f t="shared" si="10"/>
        <v>41</v>
      </c>
      <c r="AN149" s="39">
        <f t="shared" si="14"/>
        <v>1.1714285714285715</v>
      </c>
      <c r="AO149" s="38">
        <f t="shared" si="11"/>
        <v>4</v>
      </c>
      <c r="AP149" s="39">
        <f t="shared" si="12"/>
        <v>3.8864728585539892</v>
      </c>
      <c r="AQ149" s="40">
        <f t="shared" si="13"/>
        <v>0</v>
      </c>
    </row>
    <row r="150" spans="1:43" ht="25.5" customHeight="1" x14ac:dyDescent="0.25">
      <c r="A150" s="138" t="s">
        <v>295</v>
      </c>
      <c r="B150" s="139" t="s">
        <v>298</v>
      </c>
      <c r="C150" s="140">
        <v>1003</v>
      </c>
      <c r="D150" s="131">
        <f>$D$4-'Fecha de Indicador'!D150</f>
        <v>0</v>
      </c>
      <c r="E150" s="131">
        <f>IF($E$4='Fecha de Indicador'!E150, 0,"x")</f>
        <v>0</v>
      </c>
      <c r="F150" s="131" t="str">
        <f>IF($F$4='Fecha de Indicador'!F150, 0,"x")</f>
        <v>x</v>
      </c>
      <c r="G150" s="131">
        <f>$G$4-'Fecha de Indicador'!G150</f>
        <v>0</v>
      </c>
      <c r="H150" s="131">
        <f>IF($H$4='Fecha de Indicador'!H150, 0,"x")</f>
        <v>0</v>
      </c>
      <c r="I150" s="131">
        <f>IF($I$4='Fecha de Indicador'!I150, 0,"x")</f>
        <v>0</v>
      </c>
      <c r="J150" s="131">
        <f>$J$4-'Fecha de Indicador'!J150</f>
        <v>0</v>
      </c>
      <c r="K150" s="131">
        <f>$K$4-'Fecha de Indicador'!K150</f>
        <v>0</v>
      </c>
      <c r="L150" s="131">
        <f>$L$4-'Fecha de Indicador'!L150</f>
        <v>0</v>
      </c>
      <c r="M150" s="412">
        <f>$M$4-'Fecha de Indicador'!M150</f>
        <v>9</v>
      </c>
      <c r="N150" s="131">
        <f>$N$4-'Fecha de Indicador'!N150</f>
        <v>0</v>
      </c>
      <c r="O150" s="131">
        <f>$O$4-'Fecha de Indicador'!O150</f>
        <v>0</v>
      </c>
      <c r="P150" s="412">
        <f>$P$4-'Fecha de Indicador'!P150</f>
        <v>15</v>
      </c>
      <c r="Q150" s="131">
        <f>$Q$4-'Fecha de Indicador'!Q150</f>
        <v>0</v>
      </c>
      <c r="R150" s="131">
        <f>$R$4-'Fecha de Indicador'!R150</f>
        <v>0</v>
      </c>
      <c r="S150" s="131">
        <f>$S$4-'Fecha de Indicador'!S150</f>
        <v>0</v>
      </c>
      <c r="T150" s="131">
        <f>IF($T$4='Fecha de Indicador'!T150, 0,"x")</f>
        <v>0</v>
      </c>
      <c r="U150" s="131">
        <f>$U$4-'Fecha de Indicador'!U150</f>
        <v>0</v>
      </c>
      <c r="V150" s="412">
        <f>$V$4-'Fecha de Indicador'!V150</f>
        <v>16</v>
      </c>
      <c r="W150" s="131">
        <f>$W$4-'Fecha de Indicador'!W150</f>
        <v>0</v>
      </c>
      <c r="X150" s="131">
        <f>$X$4-'Fecha de Indicador'!X150</f>
        <v>0</v>
      </c>
      <c r="Y150" s="131">
        <f>$Y$4-'Fecha de Indicador'!Y150</f>
        <v>0</v>
      </c>
      <c r="Z150" s="131">
        <f>$Z$4-'Fecha de Indicador'!Z150</f>
        <v>1</v>
      </c>
      <c r="AA150" s="131">
        <f>$AA$4-'Fecha de Indicador'!AA150</f>
        <v>0</v>
      </c>
      <c r="AB150" s="131">
        <f>$AB$4-'Fecha de Indicador'!AB150</f>
        <v>0</v>
      </c>
      <c r="AC150" s="131">
        <f>$AC$4-'Fecha de Indicador'!AC150</f>
        <v>0</v>
      </c>
      <c r="AD150" s="131">
        <f>$AD$4-'Fecha de Indicador'!AD150</f>
        <v>0</v>
      </c>
      <c r="AE150" s="131">
        <f>$AE$4-'Fecha de Indicador'!AE150</f>
        <v>0</v>
      </c>
      <c r="AF150" s="131">
        <f>$AF$4-'Fecha de Indicador'!AF150</f>
        <v>0</v>
      </c>
      <c r="AG150" s="131">
        <f>$AG$4-'Fecha de Indicador'!AG150</f>
        <v>0</v>
      </c>
      <c r="AH150" s="131">
        <f>$AH$4-'Fecha de Indicador'!AH150</f>
        <v>0</v>
      </c>
      <c r="AI150" s="131">
        <f>$AI$4-'Fecha de Indicador'!AI150</f>
        <v>0</v>
      </c>
      <c r="AJ150" s="131">
        <f>$AJ$4-'Fecha de Indicador'!AJ150</f>
        <v>0</v>
      </c>
      <c r="AK150" s="131">
        <f>$AK$4-'Fecha de Indicador'!AK150</f>
        <v>0</v>
      </c>
      <c r="AL150" s="131">
        <f>$AL$4-'Fecha de Indicador'!AL150</f>
        <v>0</v>
      </c>
      <c r="AM150" s="38">
        <f t="shared" si="10"/>
        <v>41</v>
      </c>
      <c r="AN150" s="39">
        <f t="shared" si="14"/>
        <v>1.1714285714285715</v>
      </c>
      <c r="AO150" s="38">
        <f t="shared" si="11"/>
        <v>4</v>
      </c>
      <c r="AP150" s="39">
        <f t="shared" si="12"/>
        <v>3.8864728585539892</v>
      </c>
      <c r="AQ150" s="40">
        <f t="shared" si="13"/>
        <v>0</v>
      </c>
    </row>
    <row r="151" spans="1:43" ht="25.5" customHeight="1" x14ac:dyDescent="0.25">
      <c r="A151" s="138" t="s">
        <v>295</v>
      </c>
      <c r="B151" s="139" t="s">
        <v>210</v>
      </c>
      <c r="C151" s="140">
        <v>1004</v>
      </c>
      <c r="D151" s="131">
        <f>$D$4-'Fecha de Indicador'!D151</f>
        <v>0</v>
      </c>
      <c r="E151" s="131">
        <f>IF($E$4='Fecha de Indicador'!E151, 0,"x")</f>
        <v>0</v>
      </c>
      <c r="F151" s="131" t="str">
        <f>IF($F$4='Fecha de Indicador'!F151, 0,"x")</f>
        <v>x</v>
      </c>
      <c r="G151" s="131">
        <f>$G$4-'Fecha de Indicador'!G151</f>
        <v>0</v>
      </c>
      <c r="H151" s="131">
        <f>IF($H$4='Fecha de Indicador'!H151, 0,"x")</f>
        <v>0</v>
      </c>
      <c r="I151" s="131">
        <f>IF($I$4='Fecha de Indicador'!I151, 0,"x")</f>
        <v>0</v>
      </c>
      <c r="J151" s="131">
        <f>$J$4-'Fecha de Indicador'!J151</f>
        <v>0</v>
      </c>
      <c r="K151" s="131">
        <f>$K$4-'Fecha de Indicador'!K151</f>
        <v>0</v>
      </c>
      <c r="L151" s="131">
        <f>$L$4-'Fecha de Indicador'!L151</f>
        <v>0</v>
      </c>
      <c r="M151" s="412">
        <f>$M$4-'Fecha de Indicador'!M151</f>
        <v>9</v>
      </c>
      <c r="N151" s="131">
        <f>$N$4-'Fecha de Indicador'!N151</f>
        <v>0</v>
      </c>
      <c r="O151" s="131">
        <f>$O$4-'Fecha de Indicador'!O151</f>
        <v>0</v>
      </c>
      <c r="P151" s="412">
        <f>$P$4-'Fecha de Indicador'!P151</f>
        <v>15</v>
      </c>
      <c r="Q151" s="131">
        <f>$Q$4-'Fecha de Indicador'!Q151</f>
        <v>0</v>
      </c>
      <c r="R151" s="131">
        <f>$R$4-'Fecha de Indicador'!R151</f>
        <v>0</v>
      </c>
      <c r="S151" s="131">
        <f>$S$4-'Fecha de Indicador'!S151</f>
        <v>0</v>
      </c>
      <c r="T151" s="131">
        <f>IF($T$4='Fecha de Indicador'!T151, 0,"x")</f>
        <v>0</v>
      </c>
      <c r="U151" s="131">
        <f>$U$4-'Fecha de Indicador'!U151</f>
        <v>0</v>
      </c>
      <c r="V151" s="412">
        <f>$V$4-'Fecha de Indicador'!V151</f>
        <v>16</v>
      </c>
      <c r="W151" s="131">
        <f>$W$4-'Fecha de Indicador'!W151</f>
        <v>0</v>
      </c>
      <c r="X151" s="131">
        <f>$X$4-'Fecha de Indicador'!X151</f>
        <v>0</v>
      </c>
      <c r="Y151" s="131">
        <f>$Y$4-'Fecha de Indicador'!Y151</f>
        <v>0</v>
      </c>
      <c r="Z151" s="131">
        <f>$Z$4-'Fecha de Indicador'!Z151</f>
        <v>1</v>
      </c>
      <c r="AA151" s="131">
        <f>$AA$4-'Fecha de Indicador'!AA151</f>
        <v>0</v>
      </c>
      <c r="AB151" s="131">
        <f>$AB$4-'Fecha de Indicador'!AB151</f>
        <v>0</v>
      </c>
      <c r="AC151" s="131">
        <f>$AC$4-'Fecha de Indicador'!AC151</f>
        <v>0</v>
      </c>
      <c r="AD151" s="131">
        <f>$AD$4-'Fecha de Indicador'!AD151</f>
        <v>0</v>
      </c>
      <c r="AE151" s="131">
        <f>$AE$4-'Fecha de Indicador'!AE151</f>
        <v>0</v>
      </c>
      <c r="AF151" s="131">
        <f>$AF$4-'Fecha de Indicador'!AF151</f>
        <v>0</v>
      </c>
      <c r="AG151" s="131">
        <f>$AG$4-'Fecha de Indicador'!AG151</f>
        <v>0</v>
      </c>
      <c r="AH151" s="131">
        <f>$AH$4-'Fecha de Indicador'!AH151</f>
        <v>0</v>
      </c>
      <c r="AI151" s="131">
        <f>$AI$4-'Fecha de Indicador'!AI151</f>
        <v>0</v>
      </c>
      <c r="AJ151" s="131">
        <f>$AJ$4-'Fecha de Indicador'!AJ151</f>
        <v>0</v>
      </c>
      <c r="AK151" s="131">
        <f>$AK$4-'Fecha de Indicador'!AK151</f>
        <v>0</v>
      </c>
      <c r="AL151" s="131">
        <f>$AL$4-'Fecha de Indicador'!AL151</f>
        <v>0</v>
      </c>
      <c r="AM151" s="38">
        <f t="shared" si="10"/>
        <v>41</v>
      </c>
      <c r="AN151" s="39">
        <f t="shared" si="14"/>
        <v>1.1714285714285715</v>
      </c>
      <c r="AO151" s="38">
        <f t="shared" si="11"/>
        <v>4</v>
      </c>
      <c r="AP151" s="39">
        <f t="shared" si="12"/>
        <v>3.8864728585539892</v>
      </c>
      <c r="AQ151" s="40">
        <f t="shared" si="13"/>
        <v>0</v>
      </c>
    </row>
    <row r="152" spans="1:43" ht="25.5" customHeight="1" x14ac:dyDescent="0.25">
      <c r="A152" s="138" t="s">
        <v>295</v>
      </c>
      <c r="B152" s="139" t="s">
        <v>214</v>
      </c>
      <c r="C152" s="140">
        <v>1005</v>
      </c>
      <c r="D152" s="131">
        <f>$D$4-'Fecha de Indicador'!D152</f>
        <v>0</v>
      </c>
      <c r="E152" s="131">
        <f>IF($E$4='Fecha de Indicador'!E152, 0,"x")</f>
        <v>0</v>
      </c>
      <c r="F152" s="131" t="str">
        <f>IF($F$4='Fecha de Indicador'!F152, 0,"x")</f>
        <v>x</v>
      </c>
      <c r="G152" s="131">
        <f>$G$4-'Fecha de Indicador'!G152</f>
        <v>0</v>
      </c>
      <c r="H152" s="131">
        <f>IF($H$4='Fecha de Indicador'!H152, 0,"x")</f>
        <v>0</v>
      </c>
      <c r="I152" s="131">
        <f>IF($I$4='Fecha de Indicador'!I152, 0,"x")</f>
        <v>0</v>
      </c>
      <c r="J152" s="131">
        <f>$J$4-'Fecha de Indicador'!J152</f>
        <v>0</v>
      </c>
      <c r="K152" s="131">
        <f>$K$4-'Fecha de Indicador'!K152</f>
        <v>0</v>
      </c>
      <c r="L152" s="131">
        <f>$L$4-'Fecha de Indicador'!L152</f>
        <v>0</v>
      </c>
      <c r="M152" s="412">
        <f>$M$4-'Fecha de Indicador'!M152</f>
        <v>9</v>
      </c>
      <c r="N152" s="131">
        <f>$N$4-'Fecha de Indicador'!N152</f>
        <v>0</v>
      </c>
      <c r="O152" s="131">
        <f>$O$4-'Fecha de Indicador'!O152</f>
        <v>0</v>
      </c>
      <c r="P152" s="412">
        <f>$P$4-'Fecha de Indicador'!P152</f>
        <v>15</v>
      </c>
      <c r="Q152" s="131">
        <f>$Q$4-'Fecha de Indicador'!Q152</f>
        <v>0</v>
      </c>
      <c r="R152" s="131">
        <f>$R$4-'Fecha de Indicador'!R152</f>
        <v>0</v>
      </c>
      <c r="S152" s="131">
        <f>$S$4-'Fecha de Indicador'!S152</f>
        <v>0</v>
      </c>
      <c r="T152" s="131">
        <f>IF($T$4='Fecha de Indicador'!T152, 0,"x")</f>
        <v>0</v>
      </c>
      <c r="U152" s="131">
        <f>$U$4-'Fecha de Indicador'!U152</f>
        <v>0</v>
      </c>
      <c r="V152" s="412">
        <f>$V$4-'Fecha de Indicador'!V152</f>
        <v>16</v>
      </c>
      <c r="W152" s="131">
        <f>$W$4-'Fecha de Indicador'!W152</f>
        <v>0</v>
      </c>
      <c r="X152" s="131">
        <f>$X$4-'Fecha de Indicador'!X152</f>
        <v>0</v>
      </c>
      <c r="Y152" s="131">
        <f>$Y$4-'Fecha de Indicador'!Y152</f>
        <v>0</v>
      </c>
      <c r="Z152" s="131">
        <f>$Z$4-'Fecha de Indicador'!Z152</f>
        <v>1</v>
      </c>
      <c r="AA152" s="131">
        <f>$AA$4-'Fecha de Indicador'!AA152</f>
        <v>0</v>
      </c>
      <c r="AB152" s="131">
        <f>$AB$4-'Fecha de Indicador'!AB152</f>
        <v>0</v>
      </c>
      <c r="AC152" s="131">
        <f>$AC$4-'Fecha de Indicador'!AC152</f>
        <v>0</v>
      </c>
      <c r="AD152" s="131">
        <f>$AD$4-'Fecha de Indicador'!AD152</f>
        <v>0</v>
      </c>
      <c r="AE152" s="131">
        <f>$AE$4-'Fecha de Indicador'!AE152</f>
        <v>0</v>
      </c>
      <c r="AF152" s="131">
        <f>$AF$4-'Fecha de Indicador'!AF152</f>
        <v>0</v>
      </c>
      <c r="AG152" s="131">
        <f>$AG$4-'Fecha de Indicador'!AG152</f>
        <v>0</v>
      </c>
      <c r="AH152" s="131">
        <f>$AH$4-'Fecha de Indicador'!AH152</f>
        <v>0</v>
      </c>
      <c r="AI152" s="131">
        <f>$AI$4-'Fecha de Indicador'!AI152</f>
        <v>0</v>
      </c>
      <c r="AJ152" s="131">
        <f>$AJ$4-'Fecha de Indicador'!AJ152</f>
        <v>0</v>
      </c>
      <c r="AK152" s="131">
        <f>$AK$4-'Fecha de Indicador'!AK152</f>
        <v>0</v>
      </c>
      <c r="AL152" s="131">
        <f>$AL$4-'Fecha de Indicador'!AL152</f>
        <v>0</v>
      </c>
      <c r="AM152" s="38">
        <f t="shared" si="10"/>
        <v>41</v>
      </c>
      <c r="AN152" s="39">
        <f t="shared" si="14"/>
        <v>1.1714285714285715</v>
      </c>
      <c r="AO152" s="38">
        <f t="shared" si="11"/>
        <v>4</v>
      </c>
      <c r="AP152" s="39">
        <f t="shared" si="12"/>
        <v>3.8864728585539892</v>
      </c>
      <c r="AQ152" s="40">
        <f t="shared" si="13"/>
        <v>0</v>
      </c>
    </row>
    <row r="153" spans="1:43" ht="25.5" customHeight="1" x14ac:dyDescent="0.25">
      <c r="A153" s="138" t="s">
        <v>295</v>
      </c>
      <c r="B153" s="139" t="s">
        <v>295</v>
      </c>
      <c r="C153" s="140">
        <v>1006</v>
      </c>
      <c r="D153" s="131">
        <f>$D$4-'Fecha de Indicador'!D153</f>
        <v>0</v>
      </c>
      <c r="E153" s="131">
        <f>IF($E$4='Fecha de Indicador'!E153, 0,"x")</f>
        <v>0</v>
      </c>
      <c r="F153" s="131" t="str">
        <f>IF($F$4='Fecha de Indicador'!F153, 0,"x")</f>
        <v>x</v>
      </c>
      <c r="G153" s="131">
        <f>$G$4-'Fecha de Indicador'!G153</f>
        <v>0</v>
      </c>
      <c r="H153" s="131">
        <f>IF($H$4='Fecha de Indicador'!H153, 0,"x")</f>
        <v>0</v>
      </c>
      <c r="I153" s="131">
        <f>IF($I$4='Fecha de Indicador'!I153, 0,"x")</f>
        <v>0</v>
      </c>
      <c r="J153" s="131">
        <f>$J$4-'Fecha de Indicador'!J153</f>
        <v>0</v>
      </c>
      <c r="K153" s="131">
        <f>$K$4-'Fecha de Indicador'!K153</f>
        <v>0</v>
      </c>
      <c r="L153" s="131">
        <f>$L$4-'Fecha de Indicador'!L153</f>
        <v>0</v>
      </c>
      <c r="M153" s="412">
        <f>$M$4-'Fecha de Indicador'!M153</f>
        <v>9</v>
      </c>
      <c r="N153" s="131">
        <f>$N$4-'Fecha de Indicador'!N153</f>
        <v>0</v>
      </c>
      <c r="O153" s="131">
        <f>$O$4-'Fecha de Indicador'!O153</f>
        <v>0</v>
      </c>
      <c r="P153" s="412">
        <f>$P$4-'Fecha de Indicador'!P153</f>
        <v>15</v>
      </c>
      <c r="Q153" s="131">
        <f>$Q$4-'Fecha de Indicador'!Q153</f>
        <v>0</v>
      </c>
      <c r="R153" s="131">
        <f>$R$4-'Fecha de Indicador'!R153</f>
        <v>0</v>
      </c>
      <c r="S153" s="131">
        <f>$S$4-'Fecha de Indicador'!S153</f>
        <v>0</v>
      </c>
      <c r="T153" s="131">
        <f>IF($T$4='Fecha de Indicador'!T153, 0,"x")</f>
        <v>0</v>
      </c>
      <c r="U153" s="131">
        <f>$U$4-'Fecha de Indicador'!U153</f>
        <v>0</v>
      </c>
      <c r="V153" s="412">
        <f>$V$4-'Fecha de Indicador'!V153</f>
        <v>16</v>
      </c>
      <c r="W153" s="131">
        <f>$W$4-'Fecha de Indicador'!W153</f>
        <v>0</v>
      </c>
      <c r="X153" s="131">
        <f>$X$4-'Fecha de Indicador'!X153</f>
        <v>0</v>
      </c>
      <c r="Y153" s="131">
        <f>$Y$4-'Fecha de Indicador'!Y153</f>
        <v>0</v>
      </c>
      <c r="Z153" s="131">
        <f>$Z$4-'Fecha de Indicador'!Z153</f>
        <v>1</v>
      </c>
      <c r="AA153" s="131">
        <f>$AA$4-'Fecha de Indicador'!AA153</f>
        <v>0</v>
      </c>
      <c r="AB153" s="131">
        <f>$AB$4-'Fecha de Indicador'!AB153</f>
        <v>0</v>
      </c>
      <c r="AC153" s="131">
        <f>$AC$4-'Fecha de Indicador'!AC153</f>
        <v>0</v>
      </c>
      <c r="AD153" s="131">
        <f>$AD$4-'Fecha de Indicador'!AD153</f>
        <v>0</v>
      </c>
      <c r="AE153" s="131">
        <f>$AE$4-'Fecha de Indicador'!AE153</f>
        <v>0</v>
      </c>
      <c r="AF153" s="131">
        <f>$AF$4-'Fecha de Indicador'!AF153</f>
        <v>0</v>
      </c>
      <c r="AG153" s="131">
        <f>$AG$4-'Fecha de Indicador'!AG153</f>
        <v>0</v>
      </c>
      <c r="AH153" s="131">
        <f>$AH$4-'Fecha de Indicador'!AH153</f>
        <v>0</v>
      </c>
      <c r="AI153" s="131">
        <f>$AI$4-'Fecha de Indicador'!AI153</f>
        <v>0</v>
      </c>
      <c r="AJ153" s="131">
        <f>$AJ$4-'Fecha de Indicador'!AJ153</f>
        <v>0</v>
      </c>
      <c r="AK153" s="131">
        <f>$AK$4-'Fecha de Indicador'!AK153</f>
        <v>0</v>
      </c>
      <c r="AL153" s="131">
        <f>$AL$4-'Fecha de Indicador'!AL153</f>
        <v>0</v>
      </c>
      <c r="AM153" s="38">
        <f t="shared" si="10"/>
        <v>41</v>
      </c>
      <c r="AN153" s="39">
        <f t="shared" si="14"/>
        <v>1.1714285714285715</v>
      </c>
      <c r="AO153" s="38">
        <f t="shared" si="11"/>
        <v>4</v>
      </c>
      <c r="AP153" s="39">
        <f t="shared" si="12"/>
        <v>3.8864728585539892</v>
      </c>
      <c r="AQ153" s="40">
        <f t="shared" si="13"/>
        <v>0</v>
      </c>
    </row>
    <row r="154" spans="1:43" ht="25.5" customHeight="1" x14ac:dyDescent="0.25">
      <c r="A154" s="138" t="s">
        <v>295</v>
      </c>
      <c r="B154" s="139" t="s">
        <v>299</v>
      </c>
      <c r="C154" s="140">
        <v>1007</v>
      </c>
      <c r="D154" s="131">
        <f>$D$4-'Fecha de Indicador'!D154</f>
        <v>0</v>
      </c>
      <c r="E154" s="131">
        <f>IF($E$4='Fecha de Indicador'!E154, 0,"x")</f>
        <v>0</v>
      </c>
      <c r="F154" s="131" t="str">
        <f>IF($F$4='Fecha de Indicador'!F154, 0,"x")</f>
        <v>x</v>
      </c>
      <c r="G154" s="131">
        <f>$G$4-'Fecha de Indicador'!G154</f>
        <v>0</v>
      </c>
      <c r="H154" s="131">
        <f>IF($H$4='Fecha de Indicador'!H154, 0,"x")</f>
        <v>0</v>
      </c>
      <c r="I154" s="131">
        <f>IF($I$4='Fecha de Indicador'!I154, 0,"x")</f>
        <v>0</v>
      </c>
      <c r="J154" s="131">
        <f>$J$4-'Fecha de Indicador'!J154</f>
        <v>0</v>
      </c>
      <c r="K154" s="131">
        <f>$K$4-'Fecha de Indicador'!K154</f>
        <v>0</v>
      </c>
      <c r="L154" s="131">
        <f>$L$4-'Fecha de Indicador'!L154</f>
        <v>0</v>
      </c>
      <c r="M154" s="412">
        <f>$M$4-'Fecha de Indicador'!M154</f>
        <v>9</v>
      </c>
      <c r="N154" s="131">
        <f>$N$4-'Fecha de Indicador'!N154</f>
        <v>0</v>
      </c>
      <c r="O154" s="131">
        <f>$O$4-'Fecha de Indicador'!O154</f>
        <v>0</v>
      </c>
      <c r="P154" s="412">
        <f>$P$4-'Fecha de Indicador'!P154</f>
        <v>15</v>
      </c>
      <c r="Q154" s="131">
        <f>$Q$4-'Fecha de Indicador'!Q154</f>
        <v>0</v>
      </c>
      <c r="R154" s="131">
        <f>$R$4-'Fecha de Indicador'!R154</f>
        <v>0</v>
      </c>
      <c r="S154" s="131">
        <f>$S$4-'Fecha de Indicador'!S154</f>
        <v>0</v>
      </c>
      <c r="T154" s="131">
        <f>IF($T$4='Fecha de Indicador'!T154, 0,"x")</f>
        <v>0</v>
      </c>
      <c r="U154" s="131">
        <f>$U$4-'Fecha de Indicador'!U154</f>
        <v>0</v>
      </c>
      <c r="V154" s="412">
        <f>$V$4-'Fecha de Indicador'!V154</f>
        <v>16</v>
      </c>
      <c r="W154" s="131">
        <f>$W$4-'Fecha de Indicador'!W154</f>
        <v>0</v>
      </c>
      <c r="X154" s="131">
        <f>$X$4-'Fecha de Indicador'!X154</f>
        <v>0</v>
      </c>
      <c r="Y154" s="131">
        <f>$Y$4-'Fecha de Indicador'!Y154</f>
        <v>0</v>
      </c>
      <c r="Z154" s="131">
        <f>$Z$4-'Fecha de Indicador'!Z154</f>
        <v>1</v>
      </c>
      <c r="AA154" s="131">
        <f>$AA$4-'Fecha de Indicador'!AA154</f>
        <v>0</v>
      </c>
      <c r="AB154" s="131">
        <f>$AB$4-'Fecha de Indicador'!AB154</f>
        <v>0</v>
      </c>
      <c r="AC154" s="131">
        <f>$AC$4-'Fecha de Indicador'!AC154</f>
        <v>0</v>
      </c>
      <c r="AD154" s="131">
        <f>$AD$4-'Fecha de Indicador'!AD154</f>
        <v>0</v>
      </c>
      <c r="AE154" s="131">
        <f>$AE$4-'Fecha de Indicador'!AE154</f>
        <v>0</v>
      </c>
      <c r="AF154" s="131">
        <f>$AF$4-'Fecha de Indicador'!AF154</f>
        <v>0</v>
      </c>
      <c r="AG154" s="131">
        <f>$AG$4-'Fecha de Indicador'!AG154</f>
        <v>0</v>
      </c>
      <c r="AH154" s="131">
        <f>$AH$4-'Fecha de Indicador'!AH154</f>
        <v>0</v>
      </c>
      <c r="AI154" s="131">
        <f>$AI$4-'Fecha de Indicador'!AI154</f>
        <v>0</v>
      </c>
      <c r="AJ154" s="131">
        <f>$AJ$4-'Fecha de Indicador'!AJ154</f>
        <v>0</v>
      </c>
      <c r="AK154" s="131">
        <f>$AK$4-'Fecha de Indicador'!AK154</f>
        <v>0</v>
      </c>
      <c r="AL154" s="131">
        <f>$AL$4-'Fecha de Indicador'!AL154</f>
        <v>0</v>
      </c>
      <c r="AM154" s="38">
        <f t="shared" si="10"/>
        <v>41</v>
      </c>
      <c r="AN154" s="39">
        <f t="shared" si="14"/>
        <v>1.1714285714285715</v>
      </c>
      <c r="AO154" s="38">
        <f t="shared" si="11"/>
        <v>4</v>
      </c>
      <c r="AP154" s="39">
        <f t="shared" si="12"/>
        <v>3.8864728585539892</v>
      </c>
      <c r="AQ154" s="40">
        <f t="shared" si="13"/>
        <v>0</v>
      </c>
    </row>
    <row r="155" spans="1:43" ht="25.5" customHeight="1" x14ac:dyDescent="0.25">
      <c r="A155" s="138" t="s">
        <v>295</v>
      </c>
      <c r="B155" s="139" t="s">
        <v>300</v>
      </c>
      <c r="C155" s="140">
        <v>1008</v>
      </c>
      <c r="D155" s="131">
        <f>$D$4-'Fecha de Indicador'!D155</f>
        <v>0</v>
      </c>
      <c r="E155" s="131">
        <f>IF($E$4='Fecha de Indicador'!E155, 0,"x")</f>
        <v>0</v>
      </c>
      <c r="F155" s="131" t="str">
        <f>IF($F$4='Fecha de Indicador'!F155, 0,"x")</f>
        <v>x</v>
      </c>
      <c r="G155" s="131">
        <f>$G$4-'Fecha de Indicador'!G155</f>
        <v>0</v>
      </c>
      <c r="H155" s="131">
        <f>IF($H$4='Fecha de Indicador'!H155, 0,"x")</f>
        <v>0</v>
      </c>
      <c r="I155" s="131">
        <f>IF($I$4='Fecha de Indicador'!I155, 0,"x")</f>
        <v>0</v>
      </c>
      <c r="J155" s="131">
        <f>$J$4-'Fecha de Indicador'!J155</f>
        <v>0</v>
      </c>
      <c r="K155" s="131">
        <f>$K$4-'Fecha de Indicador'!K155</f>
        <v>0</v>
      </c>
      <c r="L155" s="131">
        <f>$L$4-'Fecha de Indicador'!L155</f>
        <v>0</v>
      </c>
      <c r="M155" s="412">
        <f>$M$4-'Fecha de Indicador'!M155</f>
        <v>9</v>
      </c>
      <c r="N155" s="131">
        <f>$N$4-'Fecha de Indicador'!N155</f>
        <v>0</v>
      </c>
      <c r="O155" s="131">
        <f>$O$4-'Fecha de Indicador'!O155</f>
        <v>0</v>
      </c>
      <c r="P155" s="412">
        <f>$P$4-'Fecha de Indicador'!P155</f>
        <v>15</v>
      </c>
      <c r="Q155" s="131">
        <f>$Q$4-'Fecha de Indicador'!Q155</f>
        <v>0</v>
      </c>
      <c r="R155" s="131">
        <f>$R$4-'Fecha de Indicador'!R155</f>
        <v>0</v>
      </c>
      <c r="S155" s="131">
        <f>$S$4-'Fecha de Indicador'!S155</f>
        <v>0</v>
      </c>
      <c r="T155" s="131">
        <f>IF($T$4='Fecha de Indicador'!T155, 0,"x")</f>
        <v>0</v>
      </c>
      <c r="U155" s="131">
        <f>$U$4-'Fecha de Indicador'!U155</f>
        <v>0</v>
      </c>
      <c r="V155" s="412">
        <f>$V$4-'Fecha de Indicador'!V155</f>
        <v>16</v>
      </c>
      <c r="W155" s="131">
        <f>$W$4-'Fecha de Indicador'!W155</f>
        <v>0</v>
      </c>
      <c r="X155" s="131">
        <f>$X$4-'Fecha de Indicador'!X155</f>
        <v>0</v>
      </c>
      <c r="Y155" s="131">
        <f>$Y$4-'Fecha de Indicador'!Y155</f>
        <v>0</v>
      </c>
      <c r="Z155" s="131">
        <f>$Z$4-'Fecha de Indicador'!Z155</f>
        <v>1</v>
      </c>
      <c r="AA155" s="131">
        <f>$AA$4-'Fecha de Indicador'!AA155</f>
        <v>0</v>
      </c>
      <c r="AB155" s="131">
        <f>$AB$4-'Fecha de Indicador'!AB155</f>
        <v>0</v>
      </c>
      <c r="AC155" s="131">
        <f>$AC$4-'Fecha de Indicador'!AC155</f>
        <v>0</v>
      </c>
      <c r="AD155" s="131">
        <f>$AD$4-'Fecha de Indicador'!AD155</f>
        <v>0</v>
      </c>
      <c r="AE155" s="131">
        <f>$AE$4-'Fecha de Indicador'!AE155</f>
        <v>0</v>
      </c>
      <c r="AF155" s="131">
        <f>$AF$4-'Fecha de Indicador'!AF155</f>
        <v>0</v>
      </c>
      <c r="AG155" s="131">
        <f>$AG$4-'Fecha de Indicador'!AG155</f>
        <v>0</v>
      </c>
      <c r="AH155" s="131">
        <f>$AH$4-'Fecha de Indicador'!AH155</f>
        <v>0</v>
      </c>
      <c r="AI155" s="131">
        <f>$AI$4-'Fecha de Indicador'!AI155</f>
        <v>0</v>
      </c>
      <c r="AJ155" s="131">
        <f>$AJ$4-'Fecha de Indicador'!AJ155</f>
        <v>0</v>
      </c>
      <c r="AK155" s="131">
        <f>$AK$4-'Fecha de Indicador'!AK155</f>
        <v>0</v>
      </c>
      <c r="AL155" s="131">
        <f>$AL$4-'Fecha de Indicador'!AL155</f>
        <v>0</v>
      </c>
      <c r="AM155" s="38">
        <f t="shared" si="10"/>
        <v>41</v>
      </c>
      <c r="AN155" s="39">
        <f t="shared" si="14"/>
        <v>1.1714285714285715</v>
      </c>
      <c r="AO155" s="38">
        <f t="shared" si="11"/>
        <v>4</v>
      </c>
      <c r="AP155" s="39">
        <f t="shared" si="12"/>
        <v>3.8864728585539892</v>
      </c>
      <c r="AQ155" s="40">
        <f t="shared" si="13"/>
        <v>0</v>
      </c>
    </row>
    <row r="156" spans="1:43" ht="25.5" customHeight="1" x14ac:dyDescent="0.25">
      <c r="A156" s="138" t="s">
        <v>295</v>
      </c>
      <c r="B156" s="139" t="s">
        <v>301</v>
      </c>
      <c r="C156" s="140">
        <v>1009</v>
      </c>
      <c r="D156" s="131">
        <f>$D$4-'Fecha de Indicador'!D156</f>
        <v>0</v>
      </c>
      <c r="E156" s="131">
        <f>IF($E$4='Fecha de Indicador'!E156, 0,"x")</f>
        <v>0</v>
      </c>
      <c r="F156" s="131" t="str">
        <f>IF($F$4='Fecha de Indicador'!F156, 0,"x")</f>
        <v>x</v>
      </c>
      <c r="G156" s="131">
        <f>$G$4-'Fecha de Indicador'!G156</f>
        <v>0</v>
      </c>
      <c r="H156" s="131">
        <f>IF($H$4='Fecha de Indicador'!H156, 0,"x")</f>
        <v>0</v>
      </c>
      <c r="I156" s="131">
        <f>IF($I$4='Fecha de Indicador'!I156, 0,"x")</f>
        <v>0</v>
      </c>
      <c r="J156" s="131">
        <f>$J$4-'Fecha de Indicador'!J156</f>
        <v>0</v>
      </c>
      <c r="K156" s="131">
        <f>$K$4-'Fecha de Indicador'!K156</f>
        <v>0</v>
      </c>
      <c r="L156" s="131">
        <f>$L$4-'Fecha de Indicador'!L156</f>
        <v>0</v>
      </c>
      <c r="M156" s="412">
        <f>$M$4-'Fecha de Indicador'!M156</f>
        <v>9</v>
      </c>
      <c r="N156" s="131">
        <f>$N$4-'Fecha de Indicador'!N156</f>
        <v>0</v>
      </c>
      <c r="O156" s="131">
        <f>$O$4-'Fecha de Indicador'!O156</f>
        <v>0</v>
      </c>
      <c r="P156" s="412">
        <f>$P$4-'Fecha de Indicador'!P156</f>
        <v>15</v>
      </c>
      <c r="Q156" s="131">
        <f>$Q$4-'Fecha de Indicador'!Q156</f>
        <v>0</v>
      </c>
      <c r="R156" s="131">
        <f>$R$4-'Fecha de Indicador'!R156</f>
        <v>0</v>
      </c>
      <c r="S156" s="131">
        <f>$S$4-'Fecha de Indicador'!S156</f>
        <v>0</v>
      </c>
      <c r="T156" s="131">
        <f>IF($T$4='Fecha de Indicador'!T156, 0,"x")</f>
        <v>0</v>
      </c>
      <c r="U156" s="131">
        <f>$U$4-'Fecha de Indicador'!U156</f>
        <v>0</v>
      </c>
      <c r="V156" s="412">
        <f>$V$4-'Fecha de Indicador'!V156</f>
        <v>16</v>
      </c>
      <c r="W156" s="131">
        <f>$W$4-'Fecha de Indicador'!W156</f>
        <v>0</v>
      </c>
      <c r="X156" s="131">
        <f>$X$4-'Fecha de Indicador'!X156</f>
        <v>0</v>
      </c>
      <c r="Y156" s="131">
        <f>$Y$4-'Fecha de Indicador'!Y156</f>
        <v>0</v>
      </c>
      <c r="Z156" s="131">
        <f>$Z$4-'Fecha de Indicador'!Z156</f>
        <v>1</v>
      </c>
      <c r="AA156" s="131">
        <f>$AA$4-'Fecha de Indicador'!AA156</f>
        <v>0</v>
      </c>
      <c r="AB156" s="131">
        <f>$AB$4-'Fecha de Indicador'!AB156</f>
        <v>0</v>
      </c>
      <c r="AC156" s="131">
        <f>$AC$4-'Fecha de Indicador'!AC156</f>
        <v>0</v>
      </c>
      <c r="AD156" s="131">
        <f>$AD$4-'Fecha de Indicador'!AD156</f>
        <v>0</v>
      </c>
      <c r="AE156" s="131">
        <f>$AE$4-'Fecha de Indicador'!AE156</f>
        <v>0</v>
      </c>
      <c r="AF156" s="131">
        <f>$AF$4-'Fecha de Indicador'!AF156</f>
        <v>0</v>
      </c>
      <c r="AG156" s="131">
        <f>$AG$4-'Fecha de Indicador'!AG156</f>
        <v>0</v>
      </c>
      <c r="AH156" s="131">
        <f>$AH$4-'Fecha de Indicador'!AH156</f>
        <v>0</v>
      </c>
      <c r="AI156" s="131">
        <f>$AI$4-'Fecha de Indicador'!AI156</f>
        <v>0</v>
      </c>
      <c r="AJ156" s="131">
        <f>$AJ$4-'Fecha de Indicador'!AJ156</f>
        <v>0</v>
      </c>
      <c r="AK156" s="131">
        <f>$AK$4-'Fecha de Indicador'!AK156</f>
        <v>0</v>
      </c>
      <c r="AL156" s="131">
        <f>$AL$4-'Fecha de Indicador'!AL156</f>
        <v>0</v>
      </c>
      <c r="AM156" s="38">
        <f t="shared" si="10"/>
        <v>41</v>
      </c>
      <c r="AN156" s="39">
        <f t="shared" si="14"/>
        <v>1.1714285714285715</v>
      </c>
      <c r="AO156" s="38">
        <f t="shared" si="11"/>
        <v>4</v>
      </c>
      <c r="AP156" s="39">
        <f t="shared" si="12"/>
        <v>3.8864728585539892</v>
      </c>
      <c r="AQ156" s="40">
        <f t="shared" si="13"/>
        <v>0</v>
      </c>
    </row>
    <row r="157" spans="1:43" ht="25.5" customHeight="1" x14ac:dyDescent="0.25">
      <c r="A157" s="138" t="s">
        <v>295</v>
      </c>
      <c r="B157" s="139" t="s">
        <v>221</v>
      </c>
      <c r="C157" s="140">
        <v>1010</v>
      </c>
      <c r="D157" s="131">
        <f>$D$4-'Fecha de Indicador'!D157</f>
        <v>0</v>
      </c>
      <c r="E157" s="131">
        <f>IF($E$4='Fecha de Indicador'!E157, 0,"x")</f>
        <v>0</v>
      </c>
      <c r="F157" s="131" t="str">
        <f>IF($F$4='Fecha de Indicador'!F157, 0,"x")</f>
        <v>x</v>
      </c>
      <c r="G157" s="131">
        <f>$G$4-'Fecha de Indicador'!G157</f>
        <v>0</v>
      </c>
      <c r="H157" s="131">
        <f>IF($H$4='Fecha de Indicador'!H157, 0,"x")</f>
        <v>0</v>
      </c>
      <c r="I157" s="131">
        <f>IF($I$4='Fecha de Indicador'!I157, 0,"x")</f>
        <v>0</v>
      </c>
      <c r="J157" s="131">
        <f>$J$4-'Fecha de Indicador'!J157</f>
        <v>0</v>
      </c>
      <c r="K157" s="131">
        <f>$K$4-'Fecha de Indicador'!K157</f>
        <v>0</v>
      </c>
      <c r="L157" s="131">
        <f>$L$4-'Fecha de Indicador'!L157</f>
        <v>0</v>
      </c>
      <c r="M157" s="412">
        <f>$M$4-'Fecha de Indicador'!M157</f>
        <v>9</v>
      </c>
      <c r="N157" s="131">
        <f>$N$4-'Fecha de Indicador'!N157</f>
        <v>0</v>
      </c>
      <c r="O157" s="131">
        <f>$O$4-'Fecha de Indicador'!O157</f>
        <v>0</v>
      </c>
      <c r="P157" s="412">
        <f>$P$4-'Fecha de Indicador'!P157</f>
        <v>15</v>
      </c>
      <c r="Q157" s="131">
        <f>$Q$4-'Fecha de Indicador'!Q157</f>
        <v>0</v>
      </c>
      <c r="R157" s="131">
        <f>$R$4-'Fecha de Indicador'!R157</f>
        <v>0</v>
      </c>
      <c r="S157" s="131">
        <f>$S$4-'Fecha de Indicador'!S157</f>
        <v>0</v>
      </c>
      <c r="T157" s="131">
        <f>IF($T$4='Fecha de Indicador'!T157, 0,"x")</f>
        <v>0</v>
      </c>
      <c r="U157" s="131">
        <f>$U$4-'Fecha de Indicador'!U157</f>
        <v>0</v>
      </c>
      <c r="V157" s="412">
        <f>$V$4-'Fecha de Indicador'!V157</f>
        <v>16</v>
      </c>
      <c r="W157" s="131">
        <f>$W$4-'Fecha de Indicador'!W157</f>
        <v>0</v>
      </c>
      <c r="X157" s="131">
        <f>$X$4-'Fecha de Indicador'!X157</f>
        <v>0</v>
      </c>
      <c r="Y157" s="131">
        <f>$Y$4-'Fecha de Indicador'!Y157</f>
        <v>0</v>
      </c>
      <c r="Z157" s="131">
        <f>$Z$4-'Fecha de Indicador'!Z157</f>
        <v>1</v>
      </c>
      <c r="AA157" s="131">
        <f>$AA$4-'Fecha de Indicador'!AA157</f>
        <v>0</v>
      </c>
      <c r="AB157" s="131">
        <f>$AB$4-'Fecha de Indicador'!AB157</f>
        <v>0</v>
      </c>
      <c r="AC157" s="131">
        <f>$AC$4-'Fecha de Indicador'!AC157</f>
        <v>0</v>
      </c>
      <c r="AD157" s="131">
        <f>$AD$4-'Fecha de Indicador'!AD157</f>
        <v>0</v>
      </c>
      <c r="AE157" s="131">
        <f>$AE$4-'Fecha de Indicador'!AE157</f>
        <v>0</v>
      </c>
      <c r="AF157" s="131">
        <f>$AF$4-'Fecha de Indicador'!AF157</f>
        <v>0</v>
      </c>
      <c r="AG157" s="131">
        <f>$AG$4-'Fecha de Indicador'!AG157</f>
        <v>0</v>
      </c>
      <c r="AH157" s="131">
        <f>$AH$4-'Fecha de Indicador'!AH157</f>
        <v>0</v>
      </c>
      <c r="AI157" s="131">
        <f>$AI$4-'Fecha de Indicador'!AI157</f>
        <v>0</v>
      </c>
      <c r="AJ157" s="131">
        <f>$AJ$4-'Fecha de Indicador'!AJ157</f>
        <v>0</v>
      </c>
      <c r="AK157" s="131">
        <f>$AK$4-'Fecha de Indicador'!AK157</f>
        <v>0</v>
      </c>
      <c r="AL157" s="131">
        <f>$AL$4-'Fecha de Indicador'!AL157</f>
        <v>0</v>
      </c>
      <c r="AM157" s="38">
        <f t="shared" si="10"/>
        <v>41</v>
      </c>
      <c r="AN157" s="39">
        <f t="shared" si="14"/>
        <v>1.1714285714285715</v>
      </c>
      <c r="AO157" s="38">
        <f t="shared" si="11"/>
        <v>4</v>
      </c>
      <c r="AP157" s="39">
        <f t="shared" si="12"/>
        <v>3.8864728585539892</v>
      </c>
      <c r="AQ157" s="40">
        <f t="shared" si="13"/>
        <v>0</v>
      </c>
    </row>
    <row r="158" spans="1:43" ht="25.5" customHeight="1" x14ac:dyDescent="0.25">
      <c r="A158" s="138" t="s">
        <v>295</v>
      </c>
      <c r="B158" s="139" t="s">
        <v>244</v>
      </c>
      <c r="C158" s="140">
        <v>1011</v>
      </c>
      <c r="D158" s="131">
        <f>$D$4-'Fecha de Indicador'!D158</f>
        <v>0</v>
      </c>
      <c r="E158" s="131">
        <f>IF($E$4='Fecha de Indicador'!E158, 0,"x")</f>
        <v>0</v>
      </c>
      <c r="F158" s="131" t="str">
        <f>IF($F$4='Fecha de Indicador'!F158, 0,"x")</f>
        <v>x</v>
      </c>
      <c r="G158" s="131">
        <f>$G$4-'Fecha de Indicador'!G158</f>
        <v>0</v>
      </c>
      <c r="H158" s="131">
        <f>IF($H$4='Fecha de Indicador'!H158, 0,"x")</f>
        <v>0</v>
      </c>
      <c r="I158" s="131">
        <f>IF($I$4='Fecha de Indicador'!I158, 0,"x")</f>
        <v>0</v>
      </c>
      <c r="J158" s="131">
        <f>$J$4-'Fecha de Indicador'!J158</f>
        <v>0</v>
      </c>
      <c r="K158" s="131">
        <f>$K$4-'Fecha de Indicador'!K158</f>
        <v>0</v>
      </c>
      <c r="L158" s="131">
        <f>$L$4-'Fecha de Indicador'!L158</f>
        <v>0</v>
      </c>
      <c r="M158" s="412">
        <f>$M$4-'Fecha de Indicador'!M158</f>
        <v>9</v>
      </c>
      <c r="N158" s="131">
        <f>$N$4-'Fecha de Indicador'!N158</f>
        <v>0</v>
      </c>
      <c r="O158" s="131">
        <f>$O$4-'Fecha de Indicador'!O158</f>
        <v>0</v>
      </c>
      <c r="P158" s="412">
        <f>$P$4-'Fecha de Indicador'!P158</f>
        <v>15</v>
      </c>
      <c r="Q158" s="131">
        <f>$Q$4-'Fecha de Indicador'!Q158</f>
        <v>0</v>
      </c>
      <c r="R158" s="131">
        <f>$R$4-'Fecha de Indicador'!R158</f>
        <v>0</v>
      </c>
      <c r="S158" s="131">
        <f>$S$4-'Fecha de Indicador'!S158</f>
        <v>0</v>
      </c>
      <c r="T158" s="131">
        <f>IF($T$4='Fecha de Indicador'!T158, 0,"x")</f>
        <v>0</v>
      </c>
      <c r="U158" s="131">
        <f>$U$4-'Fecha de Indicador'!U158</f>
        <v>0</v>
      </c>
      <c r="V158" s="412">
        <f>$V$4-'Fecha de Indicador'!V158</f>
        <v>16</v>
      </c>
      <c r="W158" s="131">
        <f>$W$4-'Fecha de Indicador'!W158</f>
        <v>0</v>
      </c>
      <c r="X158" s="131">
        <f>$X$4-'Fecha de Indicador'!X158</f>
        <v>0</v>
      </c>
      <c r="Y158" s="131">
        <f>$Y$4-'Fecha de Indicador'!Y158</f>
        <v>0</v>
      </c>
      <c r="Z158" s="131">
        <f>$Z$4-'Fecha de Indicador'!Z158</f>
        <v>1</v>
      </c>
      <c r="AA158" s="131">
        <f>$AA$4-'Fecha de Indicador'!AA158</f>
        <v>0</v>
      </c>
      <c r="AB158" s="131">
        <f>$AB$4-'Fecha de Indicador'!AB158</f>
        <v>0</v>
      </c>
      <c r="AC158" s="131">
        <f>$AC$4-'Fecha de Indicador'!AC158</f>
        <v>0</v>
      </c>
      <c r="AD158" s="131">
        <f>$AD$4-'Fecha de Indicador'!AD158</f>
        <v>0</v>
      </c>
      <c r="AE158" s="131">
        <f>$AE$4-'Fecha de Indicador'!AE158</f>
        <v>0</v>
      </c>
      <c r="AF158" s="131">
        <f>$AF$4-'Fecha de Indicador'!AF158</f>
        <v>0</v>
      </c>
      <c r="AG158" s="131">
        <f>$AG$4-'Fecha de Indicador'!AG158</f>
        <v>0</v>
      </c>
      <c r="AH158" s="131">
        <f>$AH$4-'Fecha de Indicador'!AH158</f>
        <v>0</v>
      </c>
      <c r="AI158" s="131">
        <f>$AI$4-'Fecha de Indicador'!AI158</f>
        <v>0</v>
      </c>
      <c r="AJ158" s="131">
        <f>$AJ$4-'Fecha de Indicador'!AJ158</f>
        <v>0</v>
      </c>
      <c r="AK158" s="131">
        <f>$AK$4-'Fecha de Indicador'!AK158</f>
        <v>0</v>
      </c>
      <c r="AL158" s="131">
        <f>$AL$4-'Fecha de Indicador'!AL158</f>
        <v>0</v>
      </c>
      <c r="AM158" s="38">
        <f t="shared" si="10"/>
        <v>41</v>
      </c>
      <c r="AN158" s="39">
        <f t="shared" si="14"/>
        <v>1.1714285714285715</v>
      </c>
      <c r="AO158" s="38">
        <f t="shared" si="11"/>
        <v>4</v>
      </c>
      <c r="AP158" s="39">
        <f t="shared" si="12"/>
        <v>3.8864728585539892</v>
      </c>
      <c r="AQ158" s="40">
        <f t="shared" si="13"/>
        <v>0</v>
      </c>
    </row>
    <row r="159" spans="1:43" ht="25.5" customHeight="1" x14ac:dyDescent="0.25">
      <c r="A159" s="138" t="s">
        <v>295</v>
      </c>
      <c r="B159" s="139" t="s">
        <v>302</v>
      </c>
      <c r="C159" s="140">
        <v>1012</v>
      </c>
      <c r="D159" s="131">
        <f>$D$4-'Fecha de Indicador'!D159</f>
        <v>0</v>
      </c>
      <c r="E159" s="131">
        <f>IF($E$4='Fecha de Indicador'!E159, 0,"x")</f>
        <v>0</v>
      </c>
      <c r="F159" s="131" t="str">
        <f>IF($F$4='Fecha de Indicador'!F159, 0,"x")</f>
        <v>x</v>
      </c>
      <c r="G159" s="131">
        <f>$G$4-'Fecha de Indicador'!G159</f>
        <v>0</v>
      </c>
      <c r="H159" s="131">
        <f>IF($H$4='Fecha de Indicador'!H159, 0,"x")</f>
        <v>0</v>
      </c>
      <c r="I159" s="131">
        <f>IF($I$4='Fecha de Indicador'!I159, 0,"x")</f>
        <v>0</v>
      </c>
      <c r="J159" s="131">
        <f>$J$4-'Fecha de Indicador'!J159</f>
        <v>0</v>
      </c>
      <c r="K159" s="131">
        <f>$K$4-'Fecha de Indicador'!K159</f>
        <v>0</v>
      </c>
      <c r="L159" s="131">
        <f>$L$4-'Fecha de Indicador'!L159</f>
        <v>0</v>
      </c>
      <c r="M159" s="412">
        <f>$M$4-'Fecha de Indicador'!M159</f>
        <v>9</v>
      </c>
      <c r="N159" s="131">
        <f>$N$4-'Fecha de Indicador'!N159</f>
        <v>0</v>
      </c>
      <c r="O159" s="131">
        <f>$O$4-'Fecha de Indicador'!O159</f>
        <v>0</v>
      </c>
      <c r="P159" s="412">
        <f>$P$4-'Fecha de Indicador'!P159</f>
        <v>15</v>
      </c>
      <c r="Q159" s="131">
        <f>$Q$4-'Fecha de Indicador'!Q159</f>
        <v>0</v>
      </c>
      <c r="R159" s="131">
        <f>$R$4-'Fecha de Indicador'!R159</f>
        <v>0</v>
      </c>
      <c r="S159" s="131">
        <f>$S$4-'Fecha de Indicador'!S159</f>
        <v>0</v>
      </c>
      <c r="T159" s="131">
        <f>IF($T$4='Fecha de Indicador'!T159, 0,"x")</f>
        <v>0</v>
      </c>
      <c r="U159" s="131">
        <f>$U$4-'Fecha de Indicador'!U159</f>
        <v>0</v>
      </c>
      <c r="V159" s="412">
        <f>$V$4-'Fecha de Indicador'!V159</f>
        <v>16</v>
      </c>
      <c r="W159" s="131">
        <f>$W$4-'Fecha de Indicador'!W159</f>
        <v>0</v>
      </c>
      <c r="X159" s="131">
        <f>$X$4-'Fecha de Indicador'!X159</f>
        <v>0</v>
      </c>
      <c r="Y159" s="131">
        <f>$Y$4-'Fecha de Indicador'!Y159</f>
        <v>0</v>
      </c>
      <c r="Z159" s="131">
        <f>$Z$4-'Fecha de Indicador'!Z159</f>
        <v>1</v>
      </c>
      <c r="AA159" s="131">
        <f>$AA$4-'Fecha de Indicador'!AA159</f>
        <v>0</v>
      </c>
      <c r="AB159" s="131">
        <f>$AB$4-'Fecha de Indicador'!AB159</f>
        <v>0</v>
      </c>
      <c r="AC159" s="131">
        <f>$AC$4-'Fecha de Indicador'!AC159</f>
        <v>0</v>
      </c>
      <c r="AD159" s="131">
        <f>$AD$4-'Fecha de Indicador'!AD159</f>
        <v>0</v>
      </c>
      <c r="AE159" s="131">
        <f>$AE$4-'Fecha de Indicador'!AE159</f>
        <v>0</v>
      </c>
      <c r="AF159" s="131">
        <f>$AF$4-'Fecha de Indicador'!AF159</f>
        <v>0</v>
      </c>
      <c r="AG159" s="131">
        <f>$AG$4-'Fecha de Indicador'!AG159</f>
        <v>0</v>
      </c>
      <c r="AH159" s="131">
        <f>$AH$4-'Fecha de Indicador'!AH159</f>
        <v>0</v>
      </c>
      <c r="AI159" s="131">
        <f>$AI$4-'Fecha de Indicador'!AI159</f>
        <v>0</v>
      </c>
      <c r="AJ159" s="131">
        <f>$AJ$4-'Fecha de Indicador'!AJ159</f>
        <v>0</v>
      </c>
      <c r="AK159" s="131">
        <f>$AK$4-'Fecha de Indicador'!AK159</f>
        <v>0</v>
      </c>
      <c r="AL159" s="131">
        <f>$AL$4-'Fecha de Indicador'!AL159</f>
        <v>0</v>
      </c>
      <c r="AM159" s="38">
        <f t="shared" si="10"/>
        <v>41</v>
      </c>
      <c r="AN159" s="39">
        <f t="shared" si="14"/>
        <v>1.1714285714285715</v>
      </c>
      <c r="AO159" s="38">
        <f t="shared" si="11"/>
        <v>4</v>
      </c>
      <c r="AP159" s="39">
        <f t="shared" si="12"/>
        <v>3.8864728585539892</v>
      </c>
      <c r="AQ159" s="40">
        <f t="shared" si="13"/>
        <v>0</v>
      </c>
    </row>
    <row r="160" spans="1:43" ht="25.5" customHeight="1" x14ac:dyDescent="0.25">
      <c r="A160" s="138" t="s">
        <v>295</v>
      </c>
      <c r="B160" s="139" t="s">
        <v>303</v>
      </c>
      <c r="C160" s="140">
        <v>1013</v>
      </c>
      <c r="D160" s="131">
        <f>$D$4-'Fecha de Indicador'!D160</f>
        <v>0</v>
      </c>
      <c r="E160" s="131">
        <f>IF($E$4='Fecha de Indicador'!E160, 0,"x")</f>
        <v>0</v>
      </c>
      <c r="F160" s="131" t="str">
        <f>IF($F$4='Fecha de Indicador'!F160, 0,"x")</f>
        <v>x</v>
      </c>
      <c r="G160" s="131">
        <f>$G$4-'Fecha de Indicador'!G160</f>
        <v>0</v>
      </c>
      <c r="H160" s="131">
        <f>IF($H$4='Fecha de Indicador'!H160, 0,"x")</f>
        <v>0</v>
      </c>
      <c r="I160" s="131">
        <f>IF($I$4='Fecha de Indicador'!I160, 0,"x")</f>
        <v>0</v>
      </c>
      <c r="J160" s="131">
        <f>$J$4-'Fecha de Indicador'!J160</f>
        <v>0</v>
      </c>
      <c r="K160" s="131">
        <f>$K$4-'Fecha de Indicador'!K160</f>
        <v>0</v>
      </c>
      <c r="L160" s="131">
        <f>$L$4-'Fecha de Indicador'!L160</f>
        <v>0</v>
      </c>
      <c r="M160" s="412">
        <f>$M$4-'Fecha de Indicador'!M160</f>
        <v>9</v>
      </c>
      <c r="N160" s="131">
        <f>$N$4-'Fecha de Indicador'!N160</f>
        <v>0</v>
      </c>
      <c r="O160" s="131">
        <f>$O$4-'Fecha de Indicador'!O160</f>
        <v>0</v>
      </c>
      <c r="P160" s="412">
        <f>$P$4-'Fecha de Indicador'!P160</f>
        <v>15</v>
      </c>
      <c r="Q160" s="131">
        <f>$Q$4-'Fecha de Indicador'!Q160</f>
        <v>0</v>
      </c>
      <c r="R160" s="131">
        <f>$R$4-'Fecha de Indicador'!R160</f>
        <v>0</v>
      </c>
      <c r="S160" s="131">
        <f>$S$4-'Fecha de Indicador'!S160</f>
        <v>0</v>
      </c>
      <c r="T160" s="131">
        <f>IF($T$4='Fecha de Indicador'!T160, 0,"x")</f>
        <v>0</v>
      </c>
      <c r="U160" s="131">
        <f>$U$4-'Fecha de Indicador'!U160</f>
        <v>0</v>
      </c>
      <c r="V160" s="412">
        <f>$V$4-'Fecha de Indicador'!V160</f>
        <v>16</v>
      </c>
      <c r="W160" s="131">
        <f>$W$4-'Fecha de Indicador'!W160</f>
        <v>0</v>
      </c>
      <c r="X160" s="131">
        <f>$X$4-'Fecha de Indicador'!X160</f>
        <v>0</v>
      </c>
      <c r="Y160" s="131">
        <f>$Y$4-'Fecha de Indicador'!Y160</f>
        <v>0</v>
      </c>
      <c r="Z160" s="131">
        <f>$Z$4-'Fecha de Indicador'!Z160</f>
        <v>1</v>
      </c>
      <c r="AA160" s="131">
        <f>$AA$4-'Fecha de Indicador'!AA160</f>
        <v>0</v>
      </c>
      <c r="AB160" s="131">
        <f>$AB$4-'Fecha de Indicador'!AB160</f>
        <v>0</v>
      </c>
      <c r="AC160" s="131">
        <f>$AC$4-'Fecha de Indicador'!AC160</f>
        <v>0</v>
      </c>
      <c r="AD160" s="131">
        <f>$AD$4-'Fecha de Indicador'!AD160</f>
        <v>0</v>
      </c>
      <c r="AE160" s="131">
        <f>$AE$4-'Fecha de Indicador'!AE160</f>
        <v>0</v>
      </c>
      <c r="AF160" s="131">
        <f>$AF$4-'Fecha de Indicador'!AF160</f>
        <v>0</v>
      </c>
      <c r="AG160" s="131">
        <f>$AG$4-'Fecha de Indicador'!AG160</f>
        <v>0</v>
      </c>
      <c r="AH160" s="131">
        <f>$AH$4-'Fecha de Indicador'!AH160</f>
        <v>0</v>
      </c>
      <c r="AI160" s="131">
        <f>$AI$4-'Fecha de Indicador'!AI160</f>
        <v>0</v>
      </c>
      <c r="AJ160" s="131">
        <f>$AJ$4-'Fecha de Indicador'!AJ160</f>
        <v>0</v>
      </c>
      <c r="AK160" s="131">
        <f>$AK$4-'Fecha de Indicador'!AK160</f>
        <v>0</v>
      </c>
      <c r="AL160" s="131">
        <f>$AL$4-'Fecha de Indicador'!AL160</f>
        <v>0</v>
      </c>
      <c r="AM160" s="38">
        <f t="shared" si="10"/>
        <v>41</v>
      </c>
      <c r="AN160" s="39">
        <f t="shared" si="14"/>
        <v>1.1714285714285715</v>
      </c>
      <c r="AO160" s="38">
        <f t="shared" si="11"/>
        <v>4</v>
      </c>
      <c r="AP160" s="39">
        <f t="shared" si="12"/>
        <v>3.8864728585539892</v>
      </c>
      <c r="AQ160" s="40">
        <f t="shared" si="13"/>
        <v>0</v>
      </c>
    </row>
    <row r="161" spans="1:43" ht="25.5" customHeight="1" x14ac:dyDescent="0.25">
      <c r="A161" s="138" t="s">
        <v>295</v>
      </c>
      <c r="B161" s="139" t="s">
        <v>280</v>
      </c>
      <c r="C161" s="140">
        <v>1014</v>
      </c>
      <c r="D161" s="131">
        <f>$D$4-'Fecha de Indicador'!D161</f>
        <v>0</v>
      </c>
      <c r="E161" s="131">
        <f>IF($E$4='Fecha de Indicador'!E161, 0,"x")</f>
        <v>0</v>
      </c>
      <c r="F161" s="131" t="str">
        <f>IF($F$4='Fecha de Indicador'!F161, 0,"x")</f>
        <v>x</v>
      </c>
      <c r="G161" s="131">
        <f>$G$4-'Fecha de Indicador'!G161</f>
        <v>0</v>
      </c>
      <c r="H161" s="131">
        <f>IF($H$4='Fecha de Indicador'!H161, 0,"x")</f>
        <v>0</v>
      </c>
      <c r="I161" s="131">
        <f>IF($I$4='Fecha de Indicador'!I161, 0,"x")</f>
        <v>0</v>
      </c>
      <c r="J161" s="131">
        <f>$J$4-'Fecha de Indicador'!J161</f>
        <v>0</v>
      </c>
      <c r="K161" s="131">
        <f>$K$4-'Fecha de Indicador'!K161</f>
        <v>0</v>
      </c>
      <c r="L161" s="131">
        <f>$L$4-'Fecha de Indicador'!L161</f>
        <v>0</v>
      </c>
      <c r="M161" s="412">
        <f>$M$4-'Fecha de Indicador'!M161</f>
        <v>9</v>
      </c>
      <c r="N161" s="131">
        <f>$N$4-'Fecha de Indicador'!N161</f>
        <v>0</v>
      </c>
      <c r="O161" s="131">
        <f>$O$4-'Fecha de Indicador'!O161</f>
        <v>0</v>
      </c>
      <c r="P161" s="412">
        <f>$P$4-'Fecha de Indicador'!P161</f>
        <v>15</v>
      </c>
      <c r="Q161" s="131">
        <f>$Q$4-'Fecha de Indicador'!Q161</f>
        <v>0</v>
      </c>
      <c r="R161" s="131">
        <f>$R$4-'Fecha de Indicador'!R161</f>
        <v>0</v>
      </c>
      <c r="S161" s="131">
        <f>$S$4-'Fecha de Indicador'!S161</f>
        <v>0</v>
      </c>
      <c r="T161" s="131">
        <f>IF($T$4='Fecha de Indicador'!T161, 0,"x")</f>
        <v>0</v>
      </c>
      <c r="U161" s="131">
        <f>$U$4-'Fecha de Indicador'!U161</f>
        <v>0</v>
      </c>
      <c r="V161" s="412">
        <f>$V$4-'Fecha de Indicador'!V161</f>
        <v>16</v>
      </c>
      <c r="W161" s="131">
        <f>$W$4-'Fecha de Indicador'!W161</f>
        <v>0</v>
      </c>
      <c r="X161" s="131">
        <f>$X$4-'Fecha de Indicador'!X161</f>
        <v>0</v>
      </c>
      <c r="Y161" s="131">
        <f>$Y$4-'Fecha de Indicador'!Y161</f>
        <v>0</v>
      </c>
      <c r="Z161" s="131">
        <f>$Z$4-'Fecha de Indicador'!Z161</f>
        <v>1</v>
      </c>
      <c r="AA161" s="131">
        <f>$AA$4-'Fecha de Indicador'!AA161</f>
        <v>0</v>
      </c>
      <c r="AB161" s="131">
        <f>$AB$4-'Fecha de Indicador'!AB161</f>
        <v>0</v>
      </c>
      <c r="AC161" s="131">
        <f>$AC$4-'Fecha de Indicador'!AC161</f>
        <v>0</v>
      </c>
      <c r="AD161" s="131">
        <f>$AD$4-'Fecha de Indicador'!AD161</f>
        <v>0</v>
      </c>
      <c r="AE161" s="131">
        <f>$AE$4-'Fecha de Indicador'!AE161</f>
        <v>0</v>
      </c>
      <c r="AF161" s="131">
        <f>$AF$4-'Fecha de Indicador'!AF161</f>
        <v>0</v>
      </c>
      <c r="AG161" s="131">
        <f>$AG$4-'Fecha de Indicador'!AG161</f>
        <v>0</v>
      </c>
      <c r="AH161" s="131">
        <f>$AH$4-'Fecha de Indicador'!AH161</f>
        <v>0</v>
      </c>
      <c r="AI161" s="131">
        <f>$AI$4-'Fecha de Indicador'!AI161</f>
        <v>0</v>
      </c>
      <c r="AJ161" s="131">
        <f>$AJ$4-'Fecha de Indicador'!AJ161</f>
        <v>0</v>
      </c>
      <c r="AK161" s="131">
        <f>$AK$4-'Fecha de Indicador'!AK161</f>
        <v>0</v>
      </c>
      <c r="AL161" s="131">
        <f>$AL$4-'Fecha de Indicador'!AL161</f>
        <v>0</v>
      </c>
      <c r="AM161" s="38">
        <f t="shared" si="10"/>
        <v>41</v>
      </c>
      <c r="AN161" s="39">
        <f t="shared" si="14"/>
        <v>1.1714285714285715</v>
      </c>
      <c r="AO161" s="38">
        <f t="shared" si="11"/>
        <v>4</v>
      </c>
      <c r="AP161" s="39">
        <f t="shared" si="12"/>
        <v>3.8864728585539892</v>
      </c>
      <c r="AQ161" s="40">
        <f t="shared" si="13"/>
        <v>0</v>
      </c>
    </row>
    <row r="162" spans="1:43" ht="25.5" customHeight="1" x14ac:dyDescent="0.25">
      <c r="A162" s="138" t="s">
        <v>295</v>
      </c>
      <c r="B162" s="139" t="s">
        <v>282</v>
      </c>
      <c r="C162" s="140">
        <v>1015</v>
      </c>
      <c r="D162" s="131">
        <f>$D$4-'Fecha de Indicador'!D162</f>
        <v>0</v>
      </c>
      <c r="E162" s="131">
        <f>IF($E$4='Fecha de Indicador'!E162, 0,"x")</f>
        <v>0</v>
      </c>
      <c r="F162" s="131" t="str">
        <f>IF($F$4='Fecha de Indicador'!F162, 0,"x")</f>
        <v>x</v>
      </c>
      <c r="G162" s="131">
        <f>$G$4-'Fecha de Indicador'!G162</f>
        <v>0</v>
      </c>
      <c r="H162" s="131">
        <f>IF($H$4='Fecha de Indicador'!H162, 0,"x")</f>
        <v>0</v>
      </c>
      <c r="I162" s="131">
        <f>IF($I$4='Fecha de Indicador'!I162, 0,"x")</f>
        <v>0</v>
      </c>
      <c r="J162" s="131">
        <f>$J$4-'Fecha de Indicador'!J162</f>
        <v>0</v>
      </c>
      <c r="K162" s="131">
        <f>$K$4-'Fecha de Indicador'!K162</f>
        <v>0</v>
      </c>
      <c r="L162" s="131">
        <f>$L$4-'Fecha de Indicador'!L162</f>
        <v>0</v>
      </c>
      <c r="M162" s="412">
        <f>$M$4-'Fecha de Indicador'!M162</f>
        <v>9</v>
      </c>
      <c r="N162" s="131">
        <f>$N$4-'Fecha de Indicador'!N162</f>
        <v>0</v>
      </c>
      <c r="O162" s="131">
        <f>$O$4-'Fecha de Indicador'!O162</f>
        <v>0</v>
      </c>
      <c r="P162" s="412">
        <f>$P$4-'Fecha de Indicador'!P162</f>
        <v>15</v>
      </c>
      <c r="Q162" s="131">
        <f>$Q$4-'Fecha de Indicador'!Q162</f>
        <v>0</v>
      </c>
      <c r="R162" s="131">
        <f>$R$4-'Fecha de Indicador'!R162</f>
        <v>0</v>
      </c>
      <c r="S162" s="131">
        <f>$S$4-'Fecha de Indicador'!S162</f>
        <v>0</v>
      </c>
      <c r="T162" s="131">
        <f>IF($T$4='Fecha de Indicador'!T162, 0,"x")</f>
        <v>0</v>
      </c>
      <c r="U162" s="131">
        <f>$U$4-'Fecha de Indicador'!U162</f>
        <v>0</v>
      </c>
      <c r="V162" s="412">
        <f>$V$4-'Fecha de Indicador'!V162</f>
        <v>16</v>
      </c>
      <c r="W162" s="131">
        <f>$W$4-'Fecha de Indicador'!W162</f>
        <v>0</v>
      </c>
      <c r="X162" s="131">
        <f>$X$4-'Fecha de Indicador'!X162</f>
        <v>0</v>
      </c>
      <c r="Y162" s="131">
        <f>$Y$4-'Fecha de Indicador'!Y162</f>
        <v>0</v>
      </c>
      <c r="Z162" s="131">
        <f>$Z$4-'Fecha de Indicador'!Z162</f>
        <v>1</v>
      </c>
      <c r="AA162" s="131">
        <f>$AA$4-'Fecha de Indicador'!AA162</f>
        <v>0</v>
      </c>
      <c r="AB162" s="131">
        <f>$AB$4-'Fecha de Indicador'!AB162</f>
        <v>0</v>
      </c>
      <c r="AC162" s="131">
        <f>$AC$4-'Fecha de Indicador'!AC162</f>
        <v>0</v>
      </c>
      <c r="AD162" s="131">
        <f>$AD$4-'Fecha de Indicador'!AD162</f>
        <v>0</v>
      </c>
      <c r="AE162" s="131">
        <f>$AE$4-'Fecha de Indicador'!AE162</f>
        <v>0</v>
      </c>
      <c r="AF162" s="131">
        <f>$AF$4-'Fecha de Indicador'!AF162</f>
        <v>0</v>
      </c>
      <c r="AG162" s="131">
        <f>$AG$4-'Fecha de Indicador'!AG162</f>
        <v>0</v>
      </c>
      <c r="AH162" s="131">
        <f>$AH$4-'Fecha de Indicador'!AH162</f>
        <v>0</v>
      </c>
      <c r="AI162" s="131">
        <f>$AI$4-'Fecha de Indicador'!AI162</f>
        <v>0</v>
      </c>
      <c r="AJ162" s="131">
        <f>$AJ$4-'Fecha de Indicador'!AJ162</f>
        <v>0</v>
      </c>
      <c r="AK162" s="131">
        <f>$AK$4-'Fecha de Indicador'!AK162</f>
        <v>0</v>
      </c>
      <c r="AL162" s="131">
        <f>$AL$4-'Fecha de Indicador'!AL162</f>
        <v>0</v>
      </c>
      <c r="AM162" s="38">
        <f t="shared" si="10"/>
        <v>41</v>
      </c>
      <c r="AN162" s="39">
        <f t="shared" si="14"/>
        <v>1.1714285714285715</v>
      </c>
      <c r="AO162" s="38">
        <f t="shared" si="11"/>
        <v>4</v>
      </c>
      <c r="AP162" s="39">
        <f t="shared" si="12"/>
        <v>3.8864728585539892</v>
      </c>
      <c r="AQ162" s="40">
        <f t="shared" si="13"/>
        <v>0</v>
      </c>
    </row>
    <row r="163" spans="1:43" ht="25.5" customHeight="1" x14ac:dyDescent="0.25">
      <c r="A163" s="138" t="s">
        <v>295</v>
      </c>
      <c r="B163" s="139" t="s">
        <v>304</v>
      </c>
      <c r="C163" s="140">
        <v>1016</v>
      </c>
      <c r="D163" s="131">
        <f>$D$4-'Fecha de Indicador'!D163</f>
        <v>0</v>
      </c>
      <c r="E163" s="131">
        <f>IF($E$4='Fecha de Indicador'!E163, 0,"x")</f>
        <v>0</v>
      </c>
      <c r="F163" s="131" t="str">
        <f>IF($F$4='Fecha de Indicador'!F163, 0,"x")</f>
        <v>x</v>
      </c>
      <c r="G163" s="131">
        <f>$G$4-'Fecha de Indicador'!G163</f>
        <v>0</v>
      </c>
      <c r="H163" s="131">
        <f>IF($H$4='Fecha de Indicador'!H163, 0,"x")</f>
        <v>0</v>
      </c>
      <c r="I163" s="131">
        <f>IF($I$4='Fecha de Indicador'!I163, 0,"x")</f>
        <v>0</v>
      </c>
      <c r="J163" s="131">
        <f>$J$4-'Fecha de Indicador'!J163</f>
        <v>0</v>
      </c>
      <c r="K163" s="131">
        <f>$K$4-'Fecha de Indicador'!K163</f>
        <v>0</v>
      </c>
      <c r="L163" s="131">
        <f>$L$4-'Fecha de Indicador'!L163</f>
        <v>0</v>
      </c>
      <c r="M163" s="412">
        <f>$M$4-'Fecha de Indicador'!M163</f>
        <v>9</v>
      </c>
      <c r="N163" s="131">
        <f>$N$4-'Fecha de Indicador'!N163</f>
        <v>0</v>
      </c>
      <c r="O163" s="131">
        <f>$O$4-'Fecha de Indicador'!O163</f>
        <v>0</v>
      </c>
      <c r="P163" s="412">
        <f>$P$4-'Fecha de Indicador'!P163</f>
        <v>15</v>
      </c>
      <c r="Q163" s="131">
        <f>$Q$4-'Fecha de Indicador'!Q163</f>
        <v>0</v>
      </c>
      <c r="R163" s="131">
        <f>$R$4-'Fecha de Indicador'!R163</f>
        <v>0</v>
      </c>
      <c r="S163" s="131">
        <f>$S$4-'Fecha de Indicador'!S163</f>
        <v>0</v>
      </c>
      <c r="T163" s="131">
        <f>IF($T$4='Fecha de Indicador'!T163, 0,"x")</f>
        <v>0</v>
      </c>
      <c r="U163" s="131">
        <f>$U$4-'Fecha de Indicador'!U163</f>
        <v>0</v>
      </c>
      <c r="V163" s="412">
        <f>$V$4-'Fecha de Indicador'!V163</f>
        <v>16</v>
      </c>
      <c r="W163" s="131">
        <f>$W$4-'Fecha de Indicador'!W163</f>
        <v>0</v>
      </c>
      <c r="X163" s="131">
        <f>$X$4-'Fecha de Indicador'!X163</f>
        <v>0</v>
      </c>
      <c r="Y163" s="131">
        <f>$Y$4-'Fecha de Indicador'!Y163</f>
        <v>0</v>
      </c>
      <c r="Z163" s="131">
        <f>$Z$4-'Fecha de Indicador'!Z163</f>
        <v>1</v>
      </c>
      <c r="AA163" s="131">
        <f>$AA$4-'Fecha de Indicador'!AA163</f>
        <v>0</v>
      </c>
      <c r="AB163" s="131">
        <f>$AB$4-'Fecha de Indicador'!AB163</f>
        <v>0</v>
      </c>
      <c r="AC163" s="131">
        <f>$AC$4-'Fecha de Indicador'!AC163</f>
        <v>0</v>
      </c>
      <c r="AD163" s="131">
        <f>$AD$4-'Fecha de Indicador'!AD163</f>
        <v>0</v>
      </c>
      <c r="AE163" s="131">
        <f>$AE$4-'Fecha de Indicador'!AE163</f>
        <v>0</v>
      </c>
      <c r="AF163" s="131">
        <f>$AF$4-'Fecha de Indicador'!AF163</f>
        <v>0</v>
      </c>
      <c r="AG163" s="131">
        <f>$AG$4-'Fecha de Indicador'!AG163</f>
        <v>0</v>
      </c>
      <c r="AH163" s="131">
        <f>$AH$4-'Fecha de Indicador'!AH163</f>
        <v>0</v>
      </c>
      <c r="AI163" s="131">
        <f>$AI$4-'Fecha de Indicador'!AI163</f>
        <v>0</v>
      </c>
      <c r="AJ163" s="131">
        <f>$AJ$4-'Fecha de Indicador'!AJ163</f>
        <v>0</v>
      </c>
      <c r="AK163" s="131">
        <f>$AK$4-'Fecha de Indicador'!AK163</f>
        <v>0</v>
      </c>
      <c r="AL163" s="131">
        <f>$AL$4-'Fecha de Indicador'!AL163</f>
        <v>0</v>
      </c>
      <c r="AM163" s="38">
        <f t="shared" si="10"/>
        <v>41</v>
      </c>
      <c r="AN163" s="39">
        <f t="shared" si="14"/>
        <v>1.1714285714285715</v>
      </c>
      <c r="AO163" s="38">
        <f t="shared" si="11"/>
        <v>4</v>
      </c>
      <c r="AP163" s="39">
        <f t="shared" si="12"/>
        <v>3.8864728585539892</v>
      </c>
      <c r="AQ163" s="40">
        <f t="shared" si="13"/>
        <v>0</v>
      </c>
    </row>
    <row r="164" spans="1:43" ht="25.5" customHeight="1" x14ac:dyDescent="0.25">
      <c r="A164" s="138" t="s">
        <v>295</v>
      </c>
      <c r="B164" s="139" t="s">
        <v>305</v>
      </c>
      <c r="C164" s="140">
        <v>1017</v>
      </c>
      <c r="D164" s="131">
        <f>$D$4-'Fecha de Indicador'!D164</f>
        <v>0</v>
      </c>
      <c r="E164" s="131">
        <f>IF($E$4='Fecha de Indicador'!E164, 0,"x")</f>
        <v>0</v>
      </c>
      <c r="F164" s="131" t="str">
        <f>IF($F$4='Fecha de Indicador'!F164, 0,"x")</f>
        <v>x</v>
      </c>
      <c r="G164" s="131">
        <f>$G$4-'Fecha de Indicador'!G164</f>
        <v>0</v>
      </c>
      <c r="H164" s="131">
        <f>IF($H$4='Fecha de Indicador'!H164, 0,"x")</f>
        <v>0</v>
      </c>
      <c r="I164" s="131">
        <f>IF($I$4='Fecha de Indicador'!I164, 0,"x")</f>
        <v>0</v>
      </c>
      <c r="J164" s="131">
        <f>$J$4-'Fecha de Indicador'!J164</f>
        <v>0</v>
      </c>
      <c r="K164" s="131">
        <f>$K$4-'Fecha de Indicador'!K164</f>
        <v>0</v>
      </c>
      <c r="L164" s="131">
        <f>$L$4-'Fecha de Indicador'!L164</f>
        <v>0</v>
      </c>
      <c r="M164" s="412">
        <f>$M$4-'Fecha de Indicador'!M164</f>
        <v>9</v>
      </c>
      <c r="N164" s="131">
        <f>$N$4-'Fecha de Indicador'!N164</f>
        <v>0</v>
      </c>
      <c r="O164" s="131">
        <f>$O$4-'Fecha de Indicador'!O164</f>
        <v>0</v>
      </c>
      <c r="P164" s="412">
        <f>$P$4-'Fecha de Indicador'!P164</f>
        <v>15</v>
      </c>
      <c r="Q164" s="131">
        <f>$Q$4-'Fecha de Indicador'!Q164</f>
        <v>0</v>
      </c>
      <c r="R164" s="131">
        <f>$R$4-'Fecha de Indicador'!R164</f>
        <v>0</v>
      </c>
      <c r="S164" s="131">
        <f>$S$4-'Fecha de Indicador'!S164</f>
        <v>0</v>
      </c>
      <c r="T164" s="131">
        <f>IF($T$4='Fecha de Indicador'!T164, 0,"x")</f>
        <v>0</v>
      </c>
      <c r="U164" s="131">
        <f>$U$4-'Fecha de Indicador'!U164</f>
        <v>0</v>
      </c>
      <c r="V164" s="412">
        <f>$V$4-'Fecha de Indicador'!V164</f>
        <v>16</v>
      </c>
      <c r="W164" s="131">
        <f>$W$4-'Fecha de Indicador'!W164</f>
        <v>0</v>
      </c>
      <c r="X164" s="131">
        <f>$X$4-'Fecha de Indicador'!X164</f>
        <v>0</v>
      </c>
      <c r="Y164" s="131">
        <f>$Y$4-'Fecha de Indicador'!Y164</f>
        <v>0</v>
      </c>
      <c r="Z164" s="131">
        <f>$Z$4-'Fecha de Indicador'!Z164</f>
        <v>1</v>
      </c>
      <c r="AA164" s="131">
        <f>$AA$4-'Fecha de Indicador'!AA164</f>
        <v>0</v>
      </c>
      <c r="AB164" s="131">
        <f>$AB$4-'Fecha de Indicador'!AB164</f>
        <v>0</v>
      </c>
      <c r="AC164" s="131">
        <f>$AC$4-'Fecha de Indicador'!AC164</f>
        <v>0</v>
      </c>
      <c r="AD164" s="131">
        <f>$AD$4-'Fecha de Indicador'!AD164</f>
        <v>0</v>
      </c>
      <c r="AE164" s="131">
        <f>$AE$4-'Fecha de Indicador'!AE164</f>
        <v>0</v>
      </c>
      <c r="AF164" s="131">
        <f>$AF$4-'Fecha de Indicador'!AF164</f>
        <v>0</v>
      </c>
      <c r="AG164" s="131">
        <f>$AG$4-'Fecha de Indicador'!AG164</f>
        <v>0</v>
      </c>
      <c r="AH164" s="131">
        <f>$AH$4-'Fecha de Indicador'!AH164</f>
        <v>0</v>
      </c>
      <c r="AI164" s="131">
        <f>$AI$4-'Fecha de Indicador'!AI164</f>
        <v>0</v>
      </c>
      <c r="AJ164" s="131">
        <f>$AJ$4-'Fecha de Indicador'!AJ164</f>
        <v>0</v>
      </c>
      <c r="AK164" s="131">
        <f>$AK$4-'Fecha de Indicador'!AK164</f>
        <v>0</v>
      </c>
      <c r="AL164" s="131">
        <f>$AL$4-'Fecha de Indicador'!AL164</f>
        <v>0</v>
      </c>
      <c r="AM164" s="38">
        <f t="shared" si="10"/>
        <v>41</v>
      </c>
      <c r="AN164" s="39">
        <f t="shared" si="14"/>
        <v>1.1714285714285715</v>
      </c>
      <c r="AO164" s="38">
        <f t="shared" si="11"/>
        <v>4</v>
      </c>
      <c r="AP164" s="39">
        <f t="shared" si="12"/>
        <v>3.8864728585539892</v>
      </c>
      <c r="AQ164" s="40">
        <f t="shared" si="13"/>
        <v>0</v>
      </c>
    </row>
    <row r="165" spans="1:43" ht="25.5" customHeight="1" x14ac:dyDescent="0.25">
      <c r="A165" s="143" t="s">
        <v>306</v>
      </c>
      <c r="B165" s="145" t="s">
        <v>307</v>
      </c>
      <c r="C165" s="146">
        <v>1101</v>
      </c>
      <c r="D165" s="131">
        <f>$D$4-'Fecha de Indicador'!D165</f>
        <v>0</v>
      </c>
      <c r="E165" s="131">
        <f>IF($E$4='Fecha de Indicador'!E165, 0,"x")</f>
        <v>0</v>
      </c>
      <c r="F165" s="131" t="str">
        <f>IF($F$4='Fecha de Indicador'!F165, 0,"x")</f>
        <v>x</v>
      </c>
      <c r="G165" s="131">
        <f>$G$4-'Fecha de Indicador'!G165</f>
        <v>0</v>
      </c>
      <c r="H165" s="131">
        <f>IF($H$4='Fecha de Indicador'!H165, 0,"x")</f>
        <v>0</v>
      </c>
      <c r="I165" s="131">
        <f>IF($I$4='Fecha de Indicador'!I165, 0,"x")</f>
        <v>0</v>
      </c>
      <c r="J165" s="131">
        <f>$J$4-'Fecha de Indicador'!J165</f>
        <v>0</v>
      </c>
      <c r="K165" s="131">
        <f>$K$4-'Fecha de Indicador'!K165</f>
        <v>0</v>
      </c>
      <c r="L165" s="131">
        <f>$L$4-'Fecha de Indicador'!L165</f>
        <v>0</v>
      </c>
      <c r="M165" s="412">
        <f>$M$4-'Fecha de Indicador'!M165</f>
        <v>9</v>
      </c>
      <c r="N165" s="131">
        <f>$N$4-'Fecha de Indicador'!N165</f>
        <v>0</v>
      </c>
      <c r="O165" s="131">
        <f>$O$4-'Fecha de Indicador'!O165</f>
        <v>0</v>
      </c>
      <c r="P165" s="412">
        <f>$P$4-'Fecha de Indicador'!P165</f>
        <v>15</v>
      </c>
      <c r="Q165" s="131">
        <f>$Q$4-'Fecha de Indicador'!Q165</f>
        <v>0</v>
      </c>
      <c r="R165" s="131">
        <f>$R$4-'Fecha de Indicador'!R165</f>
        <v>0</v>
      </c>
      <c r="S165" s="131">
        <f>$S$4-'Fecha de Indicador'!S165</f>
        <v>0</v>
      </c>
      <c r="T165" s="131">
        <f>IF($T$4='Fecha de Indicador'!T165, 0,"x")</f>
        <v>0</v>
      </c>
      <c r="U165" s="131">
        <f>$U$4-'Fecha de Indicador'!U165</f>
        <v>0</v>
      </c>
      <c r="V165" s="412">
        <f>$V$4-'Fecha de Indicador'!V165</f>
        <v>16</v>
      </c>
      <c r="W165" s="131">
        <f>$W$4-'Fecha de Indicador'!W165</f>
        <v>0</v>
      </c>
      <c r="X165" s="131">
        <f>$X$4-'Fecha de Indicador'!X165</f>
        <v>0</v>
      </c>
      <c r="Y165" s="131">
        <f>$Y$4-'Fecha de Indicador'!Y165</f>
        <v>0</v>
      </c>
      <c r="Z165" s="131">
        <f>$Z$4-'Fecha de Indicador'!Z165</f>
        <v>1</v>
      </c>
      <c r="AA165" s="131">
        <f>$AA$4-'Fecha de Indicador'!AA165</f>
        <v>0</v>
      </c>
      <c r="AB165" s="131">
        <f>$AB$4-'Fecha de Indicador'!AB165</f>
        <v>0</v>
      </c>
      <c r="AC165" s="131">
        <f>$AC$4-'Fecha de Indicador'!AC165</f>
        <v>0</v>
      </c>
      <c r="AD165" s="131">
        <f>$AD$4-'Fecha de Indicador'!AD165</f>
        <v>0</v>
      </c>
      <c r="AE165" s="131">
        <f>$AE$4-'Fecha de Indicador'!AE165</f>
        <v>0</v>
      </c>
      <c r="AF165" s="131">
        <f>$AF$4-'Fecha de Indicador'!AF165</f>
        <v>0</v>
      </c>
      <c r="AG165" s="131">
        <f>$AG$4-'Fecha de Indicador'!AG165</f>
        <v>0</v>
      </c>
      <c r="AH165" s="131">
        <f>$AH$4-'Fecha de Indicador'!AH165</f>
        <v>0</v>
      </c>
      <c r="AI165" s="131">
        <f>$AI$4-'Fecha de Indicador'!AI165</f>
        <v>0</v>
      </c>
      <c r="AJ165" s="131">
        <f>$AJ$4-'Fecha de Indicador'!AJ165</f>
        <v>0</v>
      </c>
      <c r="AK165" s="131">
        <f>$AK$4-'Fecha de Indicador'!AK165</f>
        <v>0</v>
      </c>
      <c r="AL165" s="131">
        <f>$AL$4-'Fecha de Indicador'!AL165</f>
        <v>0</v>
      </c>
      <c r="AM165" s="38">
        <f t="shared" si="10"/>
        <v>41</v>
      </c>
      <c r="AN165" s="39">
        <f t="shared" si="14"/>
        <v>1.1714285714285715</v>
      </c>
      <c r="AO165" s="38">
        <f t="shared" si="11"/>
        <v>4</v>
      </c>
      <c r="AP165" s="39">
        <f t="shared" si="12"/>
        <v>3.8864728585539892</v>
      </c>
      <c r="AQ165" s="40">
        <f t="shared" si="13"/>
        <v>0</v>
      </c>
    </row>
    <row r="166" spans="1:43" ht="25.5" customHeight="1" x14ac:dyDescent="0.25">
      <c r="A166" s="143" t="s">
        <v>306</v>
      </c>
      <c r="B166" s="145" t="s">
        <v>308</v>
      </c>
      <c r="C166" s="146">
        <v>1102</v>
      </c>
      <c r="D166" s="131">
        <f>$D$4-'Fecha de Indicador'!D166</f>
        <v>0</v>
      </c>
      <c r="E166" s="131">
        <f>IF($E$4='Fecha de Indicador'!E166, 0,"x")</f>
        <v>0</v>
      </c>
      <c r="F166" s="131" t="str">
        <f>IF($F$4='Fecha de Indicador'!F166, 0,"x")</f>
        <v>x</v>
      </c>
      <c r="G166" s="131">
        <f>$G$4-'Fecha de Indicador'!G166</f>
        <v>0</v>
      </c>
      <c r="H166" s="131">
        <f>IF($H$4='Fecha de Indicador'!H166, 0,"x")</f>
        <v>0</v>
      </c>
      <c r="I166" s="131">
        <f>IF($I$4='Fecha de Indicador'!I166, 0,"x")</f>
        <v>0</v>
      </c>
      <c r="J166" s="131">
        <f>$J$4-'Fecha de Indicador'!J166</f>
        <v>0</v>
      </c>
      <c r="K166" s="131">
        <f>$K$4-'Fecha de Indicador'!K166</f>
        <v>0</v>
      </c>
      <c r="L166" s="131">
        <f>$L$4-'Fecha de Indicador'!L166</f>
        <v>0</v>
      </c>
      <c r="M166" s="412">
        <f>$M$4-'Fecha de Indicador'!M166</f>
        <v>9</v>
      </c>
      <c r="N166" s="131">
        <f>$N$4-'Fecha de Indicador'!N166</f>
        <v>0</v>
      </c>
      <c r="O166" s="131">
        <f>$O$4-'Fecha de Indicador'!O166</f>
        <v>0</v>
      </c>
      <c r="P166" s="412">
        <f>$P$4-'Fecha de Indicador'!P166</f>
        <v>15</v>
      </c>
      <c r="Q166" s="131">
        <f>$Q$4-'Fecha de Indicador'!Q166</f>
        <v>0</v>
      </c>
      <c r="R166" s="131">
        <f>$R$4-'Fecha de Indicador'!R166</f>
        <v>0</v>
      </c>
      <c r="S166" s="131">
        <f>$S$4-'Fecha de Indicador'!S166</f>
        <v>0</v>
      </c>
      <c r="T166" s="131">
        <f>IF($T$4='Fecha de Indicador'!T166, 0,"x")</f>
        <v>0</v>
      </c>
      <c r="U166" s="131">
        <f>$U$4-'Fecha de Indicador'!U166</f>
        <v>0</v>
      </c>
      <c r="V166" s="412">
        <f>$V$4-'Fecha de Indicador'!V166</f>
        <v>16</v>
      </c>
      <c r="W166" s="131">
        <f>$W$4-'Fecha de Indicador'!W166</f>
        <v>0</v>
      </c>
      <c r="X166" s="131">
        <f>$X$4-'Fecha de Indicador'!X166</f>
        <v>0</v>
      </c>
      <c r="Y166" s="131">
        <f>$Y$4-'Fecha de Indicador'!Y166</f>
        <v>0</v>
      </c>
      <c r="Z166" s="131">
        <f>$Z$4-'Fecha de Indicador'!Z166</f>
        <v>1</v>
      </c>
      <c r="AA166" s="131">
        <f>$AA$4-'Fecha de Indicador'!AA166</f>
        <v>0</v>
      </c>
      <c r="AB166" s="131">
        <f>$AB$4-'Fecha de Indicador'!AB166</f>
        <v>0</v>
      </c>
      <c r="AC166" s="131">
        <f>$AC$4-'Fecha de Indicador'!AC166</f>
        <v>0</v>
      </c>
      <c r="AD166" s="131">
        <f>$AD$4-'Fecha de Indicador'!AD166</f>
        <v>0</v>
      </c>
      <c r="AE166" s="131">
        <f>$AE$4-'Fecha de Indicador'!AE166</f>
        <v>0</v>
      </c>
      <c r="AF166" s="131">
        <f>$AF$4-'Fecha de Indicador'!AF166</f>
        <v>0</v>
      </c>
      <c r="AG166" s="131">
        <f>$AG$4-'Fecha de Indicador'!AG166</f>
        <v>0</v>
      </c>
      <c r="AH166" s="131">
        <f>$AH$4-'Fecha de Indicador'!AH166</f>
        <v>0</v>
      </c>
      <c r="AI166" s="131">
        <f>$AI$4-'Fecha de Indicador'!AI166</f>
        <v>0</v>
      </c>
      <c r="AJ166" s="131">
        <f>$AJ$4-'Fecha de Indicador'!AJ166</f>
        <v>0</v>
      </c>
      <c r="AK166" s="131">
        <f>$AK$4-'Fecha de Indicador'!AK166</f>
        <v>0</v>
      </c>
      <c r="AL166" s="131">
        <f>$AL$4-'Fecha de Indicador'!AL166</f>
        <v>0</v>
      </c>
      <c r="AM166" s="38">
        <f t="shared" si="10"/>
        <v>41</v>
      </c>
      <c r="AN166" s="39">
        <f t="shared" si="14"/>
        <v>1.1714285714285715</v>
      </c>
      <c r="AO166" s="38">
        <f t="shared" si="11"/>
        <v>4</v>
      </c>
      <c r="AP166" s="39">
        <f t="shared" si="12"/>
        <v>3.8864728585539892</v>
      </c>
      <c r="AQ166" s="40">
        <f t="shared" si="13"/>
        <v>0</v>
      </c>
    </row>
    <row r="167" spans="1:43" ht="25.5" customHeight="1" x14ac:dyDescent="0.25">
      <c r="A167" s="143" t="s">
        <v>306</v>
      </c>
      <c r="B167" s="145" t="s">
        <v>309</v>
      </c>
      <c r="C167" s="146">
        <v>1103</v>
      </c>
      <c r="D167" s="131">
        <f>$D$4-'Fecha de Indicador'!D167</f>
        <v>0</v>
      </c>
      <c r="E167" s="131">
        <f>IF($E$4='Fecha de Indicador'!E167, 0,"x")</f>
        <v>0</v>
      </c>
      <c r="F167" s="131" t="str">
        <f>IF($F$4='Fecha de Indicador'!F167, 0,"x")</f>
        <v>x</v>
      </c>
      <c r="G167" s="131">
        <f>$G$4-'Fecha de Indicador'!G167</f>
        <v>0</v>
      </c>
      <c r="H167" s="131">
        <f>IF($H$4='Fecha de Indicador'!H167, 0,"x")</f>
        <v>0</v>
      </c>
      <c r="I167" s="131">
        <f>IF($I$4='Fecha de Indicador'!I167, 0,"x")</f>
        <v>0</v>
      </c>
      <c r="J167" s="131">
        <f>$J$4-'Fecha de Indicador'!J167</f>
        <v>0</v>
      </c>
      <c r="K167" s="131">
        <f>$K$4-'Fecha de Indicador'!K167</f>
        <v>0</v>
      </c>
      <c r="L167" s="131">
        <f>$L$4-'Fecha de Indicador'!L167</f>
        <v>0</v>
      </c>
      <c r="M167" s="412">
        <f>$M$4-'Fecha de Indicador'!M167</f>
        <v>9</v>
      </c>
      <c r="N167" s="131">
        <f>$N$4-'Fecha de Indicador'!N167</f>
        <v>0</v>
      </c>
      <c r="O167" s="131">
        <f>$O$4-'Fecha de Indicador'!O167</f>
        <v>0</v>
      </c>
      <c r="P167" s="412">
        <f>$P$4-'Fecha de Indicador'!P167</f>
        <v>15</v>
      </c>
      <c r="Q167" s="131">
        <f>$Q$4-'Fecha de Indicador'!Q167</f>
        <v>0</v>
      </c>
      <c r="R167" s="131">
        <f>$R$4-'Fecha de Indicador'!R167</f>
        <v>0</v>
      </c>
      <c r="S167" s="131">
        <f>$S$4-'Fecha de Indicador'!S167</f>
        <v>0</v>
      </c>
      <c r="T167" s="131">
        <f>IF($T$4='Fecha de Indicador'!T167, 0,"x")</f>
        <v>0</v>
      </c>
      <c r="U167" s="131">
        <f>$U$4-'Fecha de Indicador'!U167</f>
        <v>0</v>
      </c>
      <c r="V167" s="412">
        <f>$V$4-'Fecha de Indicador'!V167</f>
        <v>16</v>
      </c>
      <c r="W167" s="131">
        <f>$W$4-'Fecha de Indicador'!W167</f>
        <v>0</v>
      </c>
      <c r="X167" s="131">
        <f>$X$4-'Fecha de Indicador'!X167</f>
        <v>0</v>
      </c>
      <c r="Y167" s="131">
        <f>$Y$4-'Fecha de Indicador'!Y167</f>
        <v>0</v>
      </c>
      <c r="Z167" s="131">
        <f>$Z$4-'Fecha de Indicador'!Z167</f>
        <v>1</v>
      </c>
      <c r="AA167" s="131">
        <f>$AA$4-'Fecha de Indicador'!AA167</f>
        <v>0</v>
      </c>
      <c r="AB167" s="131">
        <f>$AB$4-'Fecha de Indicador'!AB167</f>
        <v>0</v>
      </c>
      <c r="AC167" s="131">
        <f>$AC$4-'Fecha de Indicador'!AC167</f>
        <v>0</v>
      </c>
      <c r="AD167" s="131">
        <f>$AD$4-'Fecha de Indicador'!AD167</f>
        <v>0</v>
      </c>
      <c r="AE167" s="131">
        <f>$AE$4-'Fecha de Indicador'!AE167</f>
        <v>0</v>
      </c>
      <c r="AF167" s="131">
        <f>$AF$4-'Fecha de Indicador'!AF167</f>
        <v>0</v>
      </c>
      <c r="AG167" s="131">
        <f>$AG$4-'Fecha de Indicador'!AG167</f>
        <v>0</v>
      </c>
      <c r="AH167" s="131">
        <f>$AH$4-'Fecha de Indicador'!AH167</f>
        <v>0</v>
      </c>
      <c r="AI167" s="131">
        <f>$AI$4-'Fecha de Indicador'!AI167</f>
        <v>0</v>
      </c>
      <c r="AJ167" s="131">
        <f>$AJ$4-'Fecha de Indicador'!AJ167</f>
        <v>0</v>
      </c>
      <c r="AK167" s="131">
        <f>$AK$4-'Fecha de Indicador'!AK167</f>
        <v>0</v>
      </c>
      <c r="AL167" s="131">
        <f>$AL$4-'Fecha de Indicador'!AL167</f>
        <v>0</v>
      </c>
      <c r="AM167" s="38">
        <f t="shared" si="10"/>
        <v>41</v>
      </c>
      <c r="AN167" s="39">
        <f t="shared" si="14"/>
        <v>1.1714285714285715</v>
      </c>
      <c r="AO167" s="38">
        <f t="shared" si="11"/>
        <v>4</v>
      </c>
      <c r="AP167" s="39">
        <f t="shared" si="12"/>
        <v>3.8864728585539892</v>
      </c>
      <c r="AQ167" s="40">
        <f t="shared" si="13"/>
        <v>0</v>
      </c>
    </row>
    <row r="168" spans="1:43" ht="25.5" customHeight="1" x14ac:dyDescent="0.25">
      <c r="A168" s="143" t="s">
        <v>306</v>
      </c>
      <c r="B168" s="145" t="s">
        <v>310</v>
      </c>
      <c r="C168" s="146">
        <v>1104</v>
      </c>
      <c r="D168" s="131">
        <f>$D$4-'Fecha de Indicador'!D168</f>
        <v>0</v>
      </c>
      <c r="E168" s="131">
        <f>IF($E$4='Fecha de Indicador'!E168, 0,"x")</f>
        <v>0</v>
      </c>
      <c r="F168" s="131" t="str">
        <f>IF($F$4='Fecha de Indicador'!F168, 0,"x")</f>
        <v>x</v>
      </c>
      <c r="G168" s="131">
        <f>$G$4-'Fecha de Indicador'!G168</f>
        <v>0</v>
      </c>
      <c r="H168" s="131">
        <f>IF($H$4='Fecha de Indicador'!H168, 0,"x")</f>
        <v>0</v>
      </c>
      <c r="I168" s="131">
        <f>IF($I$4='Fecha de Indicador'!I168, 0,"x")</f>
        <v>0</v>
      </c>
      <c r="J168" s="131">
        <f>$J$4-'Fecha de Indicador'!J168</f>
        <v>0</v>
      </c>
      <c r="K168" s="131">
        <f>$K$4-'Fecha de Indicador'!K168</f>
        <v>0</v>
      </c>
      <c r="L168" s="131">
        <f>$L$4-'Fecha de Indicador'!L168</f>
        <v>0</v>
      </c>
      <c r="M168" s="412">
        <f>$M$4-'Fecha de Indicador'!M168</f>
        <v>9</v>
      </c>
      <c r="N168" s="131">
        <f>$N$4-'Fecha de Indicador'!N168</f>
        <v>0</v>
      </c>
      <c r="O168" s="131">
        <f>$O$4-'Fecha de Indicador'!O168</f>
        <v>0</v>
      </c>
      <c r="P168" s="412">
        <f>$P$4-'Fecha de Indicador'!P168</f>
        <v>15</v>
      </c>
      <c r="Q168" s="131">
        <f>$Q$4-'Fecha de Indicador'!Q168</f>
        <v>0</v>
      </c>
      <c r="R168" s="131">
        <f>$R$4-'Fecha de Indicador'!R168</f>
        <v>0</v>
      </c>
      <c r="S168" s="131">
        <f>$S$4-'Fecha de Indicador'!S168</f>
        <v>0</v>
      </c>
      <c r="T168" s="131">
        <f>IF($T$4='Fecha de Indicador'!T168, 0,"x")</f>
        <v>0</v>
      </c>
      <c r="U168" s="131">
        <f>$U$4-'Fecha de Indicador'!U168</f>
        <v>0</v>
      </c>
      <c r="V168" s="412">
        <f>$V$4-'Fecha de Indicador'!V168</f>
        <v>16</v>
      </c>
      <c r="W168" s="131">
        <f>$W$4-'Fecha de Indicador'!W168</f>
        <v>0</v>
      </c>
      <c r="X168" s="131">
        <f>$X$4-'Fecha de Indicador'!X168</f>
        <v>0</v>
      </c>
      <c r="Y168" s="131">
        <f>$Y$4-'Fecha de Indicador'!Y168</f>
        <v>0</v>
      </c>
      <c r="Z168" s="131">
        <f>$Z$4-'Fecha de Indicador'!Z168</f>
        <v>1</v>
      </c>
      <c r="AA168" s="131">
        <f>$AA$4-'Fecha de Indicador'!AA168</f>
        <v>0</v>
      </c>
      <c r="AB168" s="131">
        <f>$AB$4-'Fecha de Indicador'!AB168</f>
        <v>0</v>
      </c>
      <c r="AC168" s="131">
        <f>$AC$4-'Fecha de Indicador'!AC168</f>
        <v>0</v>
      </c>
      <c r="AD168" s="131">
        <f>$AD$4-'Fecha de Indicador'!AD168</f>
        <v>0</v>
      </c>
      <c r="AE168" s="131">
        <f>$AE$4-'Fecha de Indicador'!AE168</f>
        <v>0</v>
      </c>
      <c r="AF168" s="131">
        <f>$AF$4-'Fecha de Indicador'!AF168</f>
        <v>0</v>
      </c>
      <c r="AG168" s="131">
        <f>$AG$4-'Fecha de Indicador'!AG168</f>
        <v>0</v>
      </c>
      <c r="AH168" s="131">
        <f>$AH$4-'Fecha de Indicador'!AH168</f>
        <v>0</v>
      </c>
      <c r="AI168" s="131">
        <f>$AI$4-'Fecha de Indicador'!AI168</f>
        <v>0</v>
      </c>
      <c r="AJ168" s="131">
        <f>$AJ$4-'Fecha de Indicador'!AJ168</f>
        <v>0</v>
      </c>
      <c r="AK168" s="131">
        <f>$AK$4-'Fecha de Indicador'!AK168</f>
        <v>0</v>
      </c>
      <c r="AL168" s="131">
        <f>$AL$4-'Fecha de Indicador'!AL168</f>
        <v>0</v>
      </c>
      <c r="AM168" s="38">
        <f t="shared" si="10"/>
        <v>41</v>
      </c>
      <c r="AN168" s="39">
        <f t="shared" si="14"/>
        <v>1.1714285714285715</v>
      </c>
      <c r="AO168" s="38">
        <f t="shared" si="11"/>
        <v>4</v>
      </c>
      <c r="AP168" s="39">
        <f t="shared" si="12"/>
        <v>3.8864728585539892</v>
      </c>
      <c r="AQ168" s="40">
        <f t="shared" si="13"/>
        <v>0</v>
      </c>
    </row>
    <row r="169" spans="1:43" ht="25.5" customHeight="1" x14ac:dyDescent="0.25">
      <c r="A169" s="138" t="s">
        <v>311</v>
      </c>
      <c r="B169" s="139" t="s">
        <v>311</v>
      </c>
      <c r="C169" s="140">
        <v>1201</v>
      </c>
      <c r="D169" s="131">
        <f>$D$4-'Fecha de Indicador'!D169</f>
        <v>0</v>
      </c>
      <c r="E169" s="131">
        <f>IF($E$4='Fecha de Indicador'!E169, 0,"x")</f>
        <v>0</v>
      </c>
      <c r="F169" s="131" t="str">
        <f>IF($F$4='Fecha de Indicador'!F169, 0,"x")</f>
        <v>x</v>
      </c>
      <c r="G169" s="131">
        <f>$G$4-'Fecha de Indicador'!G169</f>
        <v>0</v>
      </c>
      <c r="H169" s="131">
        <f>IF($H$4='Fecha de Indicador'!H169, 0,"x")</f>
        <v>0</v>
      </c>
      <c r="I169" s="131">
        <f>IF($I$4='Fecha de Indicador'!I169, 0,"x")</f>
        <v>0</v>
      </c>
      <c r="J169" s="131">
        <f>$J$4-'Fecha de Indicador'!J169</f>
        <v>0</v>
      </c>
      <c r="K169" s="131">
        <f>$K$4-'Fecha de Indicador'!K169</f>
        <v>0</v>
      </c>
      <c r="L169" s="131">
        <f>$L$4-'Fecha de Indicador'!L169</f>
        <v>0</v>
      </c>
      <c r="M169" s="412">
        <f>$M$4-'Fecha de Indicador'!M169</f>
        <v>9</v>
      </c>
      <c r="N169" s="131">
        <f>$N$4-'Fecha de Indicador'!N169</f>
        <v>0</v>
      </c>
      <c r="O169" s="131">
        <f>$O$4-'Fecha de Indicador'!O169</f>
        <v>0</v>
      </c>
      <c r="P169" s="412">
        <f>$P$4-'Fecha de Indicador'!P169</f>
        <v>15</v>
      </c>
      <c r="Q169" s="131">
        <f>$Q$4-'Fecha de Indicador'!Q169</f>
        <v>0</v>
      </c>
      <c r="R169" s="131">
        <f>$R$4-'Fecha de Indicador'!R169</f>
        <v>0</v>
      </c>
      <c r="S169" s="131">
        <f>$S$4-'Fecha de Indicador'!S169</f>
        <v>0</v>
      </c>
      <c r="T169" s="131">
        <f>IF($T$4='Fecha de Indicador'!T169, 0,"x")</f>
        <v>0</v>
      </c>
      <c r="U169" s="131">
        <f>$U$4-'Fecha de Indicador'!U169</f>
        <v>0</v>
      </c>
      <c r="V169" s="412">
        <f>$V$4-'Fecha de Indicador'!V169</f>
        <v>16</v>
      </c>
      <c r="W169" s="131">
        <f>$W$4-'Fecha de Indicador'!W169</f>
        <v>0</v>
      </c>
      <c r="X169" s="131">
        <f>$X$4-'Fecha de Indicador'!X169</f>
        <v>0</v>
      </c>
      <c r="Y169" s="131">
        <f>$Y$4-'Fecha de Indicador'!Y169</f>
        <v>0</v>
      </c>
      <c r="Z169" s="131">
        <f>$Z$4-'Fecha de Indicador'!Z169</f>
        <v>1</v>
      </c>
      <c r="AA169" s="131">
        <f>$AA$4-'Fecha de Indicador'!AA169</f>
        <v>0</v>
      </c>
      <c r="AB169" s="131">
        <f>$AB$4-'Fecha de Indicador'!AB169</f>
        <v>0</v>
      </c>
      <c r="AC169" s="131">
        <f>$AC$4-'Fecha de Indicador'!AC169</f>
        <v>0</v>
      </c>
      <c r="AD169" s="131">
        <f>$AD$4-'Fecha de Indicador'!AD169</f>
        <v>0</v>
      </c>
      <c r="AE169" s="131">
        <f>$AE$4-'Fecha de Indicador'!AE169</f>
        <v>0</v>
      </c>
      <c r="AF169" s="131">
        <f>$AF$4-'Fecha de Indicador'!AF169</f>
        <v>0</v>
      </c>
      <c r="AG169" s="131">
        <f>$AG$4-'Fecha de Indicador'!AG169</f>
        <v>0</v>
      </c>
      <c r="AH169" s="131">
        <f>$AH$4-'Fecha de Indicador'!AH169</f>
        <v>0</v>
      </c>
      <c r="AI169" s="131">
        <f>$AI$4-'Fecha de Indicador'!AI169</f>
        <v>0</v>
      </c>
      <c r="AJ169" s="131">
        <f>$AJ$4-'Fecha de Indicador'!AJ169</f>
        <v>0</v>
      </c>
      <c r="AK169" s="131">
        <f>$AK$4-'Fecha de Indicador'!AK169</f>
        <v>0</v>
      </c>
      <c r="AL169" s="131">
        <f>$AL$4-'Fecha de Indicador'!AL169</f>
        <v>0</v>
      </c>
      <c r="AM169" s="38">
        <f t="shared" si="10"/>
        <v>41</v>
      </c>
      <c r="AN169" s="39">
        <f t="shared" si="14"/>
        <v>1.1714285714285715</v>
      </c>
      <c r="AO169" s="38">
        <f t="shared" si="11"/>
        <v>4</v>
      </c>
      <c r="AP169" s="39">
        <f t="shared" si="12"/>
        <v>3.8864728585539892</v>
      </c>
      <c r="AQ169" s="40">
        <f t="shared" si="13"/>
        <v>0</v>
      </c>
    </row>
    <row r="170" spans="1:43" ht="25.5" customHeight="1" x14ac:dyDescent="0.25">
      <c r="A170" s="138" t="s">
        <v>311</v>
      </c>
      <c r="B170" s="139" t="s">
        <v>312</v>
      </c>
      <c r="C170" s="140">
        <v>1202</v>
      </c>
      <c r="D170" s="131">
        <f>$D$4-'Fecha de Indicador'!D170</f>
        <v>0</v>
      </c>
      <c r="E170" s="131">
        <f>IF($E$4='Fecha de Indicador'!E170, 0,"x")</f>
        <v>0</v>
      </c>
      <c r="F170" s="131" t="str">
        <f>IF($F$4='Fecha de Indicador'!F170, 0,"x")</f>
        <v>x</v>
      </c>
      <c r="G170" s="131">
        <f>$G$4-'Fecha de Indicador'!G170</f>
        <v>0</v>
      </c>
      <c r="H170" s="131">
        <f>IF($H$4='Fecha de Indicador'!H170, 0,"x")</f>
        <v>0</v>
      </c>
      <c r="I170" s="131">
        <f>IF($I$4='Fecha de Indicador'!I170, 0,"x")</f>
        <v>0</v>
      </c>
      <c r="J170" s="131">
        <f>$J$4-'Fecha de Indicador'!J170</f>
        <v>0</v>
      </c>
      <c r="K170" s="131">
        <f>$K$4-'Fecha de Indicador'!K170</f>
        <v>0</v>
      </c>
      <c r="L170" s="131">
        <f>$L$4-'Fecha de Indicador'!L170</f>
        <v>0</v>
      </c>
      <c r="M170" s="412">
        <f>$M$4-'Fecha de Indicador'!M170</f>
        <v>9</v>
      </c>
      <c r="N170" s="131">
        <f>$N$4-'Fecha de Indicador'!N170</f>
        <v>0</v>
      </c>
      <c r="O170" s="131">
        <f>$O$4-'Fecha de Indicador'!O170</f>
        <v>0</v>
      </c>
      <c r="P170" s="412">
        <f>$P$4-'Fecha de Indicador'!P170</f>
        <v>15</v>
      </c>
      <c r="Q170" s="131">
        <f>$Q$4-'Fecha de Indicador'!Q170</f>
        <v>0</v>
      </c>
      <c r="R170" s="131">
        <f>$R$4-'Fecha de Indicador'!R170</f>
        <v>0</v>
      </c>
      <c r="S170" s="131">
        <f>$S$4-'Fecha de Indicador'!S170</f>
        <v>0</v>
      </c>
      <c r="T170" s="131">
        <f>IF($T$4='Fecha de Indicador'!T170, 0,"x")</f>
        <v>0</v>
      </c>
      <c r="U170" s="131">
        <f>$U$4-'Fecha de Indicador'!U170</f>
        <v>0</v>
      </c>
      <c r="V170" s="412">
        <f>$V$4-'Fecha de Indicador'!V170</f>
        <v>16</v>
      </c>
      <c r="W170" s="131">
        <f>$W$4-'Fecha de Indicador'!W170</f>
        <v>0</v>
      </c>
      <c r="X170" s="131">
        <f>$X$4-'Fecha de Indicador'!X170</f>
        <v>0</v>
      </c>
      <c r="Y170" s="131">
        <f>$Y$4-'Fecha de Indicador'!Y170</f>
        <v>0</v>
      </c>
      <c r="Z170" s="131">
        <f>$Z$4-'Fecha de Indicador'!Z170</f>
        <v>1</v>
      </c>
      <c r="AA170" s="131">
        <f>$AA$4-'Fecha de Indicador'!AA170</f>
        <v>0</v>
      </c>
      <c r="AB170" s="131">
        <f>$AB$4-'Fecha de Indicador'!AB170</f>
        <v>0</v>
      </c>
      <c r="AC170" s="131">
        <f>$AC$4-'Fecha de Indicador'!AC170</f>
        <v>0</v>
      </c>
      <c r="AD170" s="131">
        <f>$AD$4-'Fecha de Indicador'!AD170</f>
        <v>0</v>
      </c>
      <c r="AE170" s="131">
        <f>$AE$4-'Fecha de Indicador'!AE170</f>
        <v>0</v>
      </c>
      <c r="AF170" s="131">
        <f>$AF$4-'Fecha de Indicador'!AF170</f>
        <v>0</v>
      </c>
      <c r="AG170" s="131">
        <f>$AG$4-'Fecha de Indicador'!AG170</f>
        <v>0</v>
      </c>
      <c r="AH170" s="131">
        <f>$AH$4-'Fecha de Indicador'!AH170</f>
        <v>0</v>
      </c>
      <c r="AI170" s="131">
        <f>$AI$4-'Fecha de Indicador'!AI170</f>
        <v>0</v>
      </c>
      <c r="AJ170" s="131">
        <f>$AJ$4-'Fecha de Indicador'!AJ170</f>
        <v>0</v>
      </c>
      <c r="AK170" s="131">
        <f>$AK$4-'Fecha de Indicador'!AK170</f>
        <v>0</v>
      </c>
      <c r="AL170" s="131">
        <f>$AL$4-'Fecha de Indicador'!AL170</f>
        <v>0</v>
      </c>
      <c r="AM170" s="38">
        <f t="shared" si="10"/>
        <v>41</v>
      </c>
      <c r="AN170" s="39">
        <f t="shared" si="14"/>
        <v>1.1714285714285715</v>
      </c>
      <c r="AO170" s="38">
        <f t="shared" si="11"/>
        <v>4</v>
      </c>
      <c r="AP170" s="39">
        <f t="shared" si="12"/>
        <v>3.8864728585539892</v>
      </c>
      <c r="AQ170" s="40">
        <f t="shared" si="13"/>
        <v>0</v>
      </c>
    </row>
    <row r="171" spans="1:43" ht="25.5" customHeight="1" x14ac:dyDescent="0.25">
      <c r="A171" s="138" t="s">
        <v>311</v>
      </c>
      <c r="B171" s="139" t="s">
        <v>209</v>
      </c>
      <c r="C171" s="140">
        <v>1203</v>
      </c>
      <c r="D171" s="131">
        <f>$D$4-'Fecha de Indicador'!D171</f>
        <v>0</v>
      </c>
      <c r="E171" s="131">
        <f>IF($E$4='Fecha de Indicador'!E171, 0,"x")</f>
        <v>0</v>
      </c>
      <c r="F171" s="131" t="str">
        <f>IF($F$4='Fecha de Indicador'!F171, 0,"x")</f>
        <v>x</v>
      </c>
      <c r="G171" s="131">
        <f>$G$4-'Fecha de Indicador'!G171</f>
        <v>0</v>
      </c>
      <c r="H171" s="131">
        <f>IF($H$4='Fecha de Indicador'!H171, 0,"x")</f>
        <v>0</v>
      </c>
      <c r="I171" s="131">
        <f>IF($I$4='Fecha de Indicador'!I171, 0,"x")</f>
        <v>0</v>
      </c>
      <c r="J171" s="131">
        <f>$J$4-'Fecha de Indicador'!J171</f>
        <v>0</v>
      </c>
      <c r="K171" s="131">
        <f>$K$4-'Fecha de Indicador'!K171</f>
        <v>0</v>
      </c>
      <c r="L171" s="131">
        <f>$L$4-'Fecha de Indicador'!L171</f>
        <v>0</v>
      </c>
      <c r="M171" s="412">
        <f>$M$4-'Fecha de Indicador'!M171</f>
        <v>9</v>
      </c>
      <c r="N171" s="131">
        <f>$N$4-'Fecha de Indicador'!N171</f>
        <v>0</v>
      </c>
      <c r="O171" s="131">
        <f>$O$4-'Fecha de Indicador'!O171</f>
        <v>0</v>
      </c>
      <c r="P171" s="412">
        <f>$P$4-'Fecha de Indicador'!P171</f>
        <v>15</v>
      </c>
      <c r="Q171" s="131">
        <f>$Q$4-'Fecha de Indicador'!Q171</f>
        <v>0</v>
      </c>
      <c r="R171" s="131">
        <f>$R$4-'Fecha de Indicador'!R171</f>
        <v>0</v>
      </c>
      <c r="S171" s="131">
        <f>$S$4-'Fecha de Indicador'!S171</f>
        <v>0</v>
      </c>
      <c r="T171" s="131">
        <f>IF($T$4='Fecha de Indicador'!T171, 0,"x")</f>
        <v>0</v>
      </c>
      <c r="U171" s="131">
        <f>$U$4-'Fecha de Indicador'!U171</f>
        <v>0</v>
      </c>
      <c r="V171" s="412">
        <f>$V$4-'Fecha de Indicador'!V171</f>
        <v>16</v>
      </c>
      <c r="W171" s="131">
        <f>$W$4-'Fecha de Indicador'!W171</f>
        <v>0</v>
      </c>
      <c r="X171" s="131">
        <f>$X$4-'Fecha de Indicador'!X171</f>
        <v>0</v>
      </c>
      <c r="Y171" s="131">
        <f>$Y$4-'Fecha de Indicador'!Y171</f>
        <v>0</v>
      </c>
      <c r="Z171" s="131">
        <f>$Z$4-'Fecha de Indicador'!Z171</f>
        <v>1</v>
      </c>
      <c r="AA171" s="131">
        <f>$AA$4-'Fecha de Indicador'!AA171</f>
        <v>0</v>
      </c>
      <c r="AB171" s="131">
        <f>$AB$4-'Fecha de Indicador'!AB171</f>
        <v>0</v>
      </c>
      <c r="AC171" s="131">
        <f>$AC$4-'Fecha de Indicador'!AC171</f>
        <v>0</v>
      </c>
      <c r="AD171" s="131">
        <f>$AD$4-'Fecha de Indicador'!AD171</f>
        <v>0</v>
      </c>
      <c r="AE171" s="131">
        <f>$AE$4-'Fecha de Indicador'!AE171</f>
        <v>0</v>
      </c>
      <c r="AF171" s="131">
        <f>$AF$4-'Fecha de Indicador'!AF171</f>
        <v>0</v>
      </c>
      <c r="AG171" s="131">
        <f>$AG$4-'Fecha de Indicador'!AG171</f>
        <v>0</v>
      </c>
      <c r="AH171" s="131">
        <f>$AH$4-'Fecha de Indicador'!AH171</f>
        <v>0</v>
      </c>
      <c r="AI171" s="131">
        <f>$AI$4-'Fecha de Indicador'!AI171</f>
        <v>0</v>
      </c>
      <c r="AJ171" s="131">
        <f>$AJ$4-'Fecha de Indicador'!AJ171</f>
        <v>0</v>
      </c>
      <c r="AK171" s="131">
        <f>$AK$4-'Fecha de Indicador'!AK171</f>
        <v>0</v>
      </c>
      <c r="AL171" s="131">
        <f>$AL$4-'Fecha de Indicador'!AL171</f>
        <v>0</v>
      </c>
      <c r="AM171" s="38">
        <f t="shared" si="10"/>
        <v>41</v>
      </c>
      <c r="AN171" s="39">
        <f t="shared" si="14"/>
        <v>1.1714285714285715</v>
      </c>
      <c r="AO171" s="38">
        <f t="shared" si="11"/>
        <v>4</v>
      </c>
      <c r="AP171" s="39">
        <f t="shared" si="12"/>
        <v>3.8864728585539892</v>
      </c>
      <c r="AQ171" s="40">
        <f t="shared" si="13"/>
        <v>0</v>
      </c>
    </row>
    <row r="172" spans="1:43" ht="25.5" customHeight="1" x14ac:dyDescent="0.25">
      <c r="A172" s="138" t="s">
        <v>311</v>
      </c>
      <c r="B172" s="139" t="s">
        <v>313</v>
      </c>
      <c r="C172" s="140">
        <v>1204</v>
      </c>
      <c r="D172" s="131">
        <f>$D$4-'Fecha de Indicador'!D172</f>
        <v>0</v>
      </c>
      <c r="E172" s="131">
        <f>IF($E$4='Fecha de Indicador'!E172, 0,"x")</f>
        <v>0</v>
      </c>
      <c r="F172" s="131" t="str">
        <f>IF($F$4='Fecha de Indicador'!F172, 0,"x")</f>
        <v>x</v>
      </c>
      <c r="G172" s="131">
        <f>$G$4-'Fecha de Indicador'!G172</f>
        <v>0</v>
      </c>
      <c r="H172" s="131">
        <f>IF($H$4='Fecha de Indicador'!H172, 0,"x")</f>
        <v>0</v>
      </c>
      <c r="I172" s="131">
        <f>IF($I$4='Fecha de Indicador'!I172, 0,"x")</f>
        <v>0</v>
      </c>
      <c r="J172" s="131">
        <f>$J$4-'Fecha de Indicador'!J172</f>
        <v>0</v>
      </c>
      <c r="K172" s="131">
        <f>$K$4-'Fecha de Indicador'!K172</f>
        <v>0</v>
      </c>
      <c r="L172" s="131">
        <f>$L$4-'Fecha de Indicador'!L172</f>
        <v>0</v>
      </c>
      <c r="M172" s="412">
        <f>$M$4-'Fecha de Indicador'!M172</f>
        <v>9</v>
      </c>
      <c r="N172" s="131">
        <f>$N$4-'Fecha de Indicador'!N172</f>
        <v>0</v>
      </c>
      <c r="O172" s="131">
        <f>$O$4-'Fecha de Indicador'!O172</f>
        <v>0</v>
      </c>
      <c r="P172" s="412">
        <f>$P$4-'Fecha de Indicador'!P172</f>
        <v>15</v>
      </c>
      <c r="Q172" s="131">
        <f>$Q$4-'Fecha de Indicador'!Q172</f>
        <v>0</v>
      </c>
      <c r="R172" s="131">
        <f>$R$4-'Fecha de Indicador'!R172</f>
        <v>0</v>
      </c>
      <c r="S172" s="131">
        <f>$S$4-'Fecha de Indicador'!S172</f>
        <v>0</v>
      </c>
      <c r="T172" s="131">
        <f>IF($T$4='Fecha de Indicador'!T172, 0,"x")</f>
        <v>0</v>
      </c>
      <c r="U172" s="131">
        <f>$U$4-'Fecha de Indicador'!U172</f>
        <v>0</v>
      </c>
      <c r="V172" s="412">
        <f>$V$4-'Fecha de Indicador'!V172</f>
        <v>16</v>
      </c>
      <c r="W172" s="131">
        <f>$W$4-'Fecha de Indicador'!W172</f>
        <v>0</v>
      </c>
      <c r="X172" s="131">
        <f>$X$4-'Fecha de Indicador'!X172</f>
        <v>0</v>
      </c>
      <c r="Y172" s="131">
        <f>$Y$4-'Fecha de Indicador'!Y172</f>
        <v>0</v>
      </c>
      <c r="Z172" s="131">
        <f>$Z$4-'Fecha de Indicador'!Z172</f>
        <v>1</v>
      </c>
      <c r="AA172" s="131">
        <f>$AA$4-'Fecha de Indicador'!AA172</f>
        <v>0</v>
      </c>
      <c r="AB172" s="131">
        <f>$AB$4-'Fecha de Indicador'!AB172</f>
        <v>0</v>
      </c>
      <c r="AC172" s="131">
        <f>$AC$4-'Fecha de Indicador'!AC172</f>
        <v>0</v>
      </c>
      <c r="AD172" s="131">
        <f>$AD$4-'Fecha de Indicador'!AD172</f>
        <v>0</v>
      </c>
      <c r="AE172" s="131">
        <f>$AE$4-'Fecha de Indicador'!AE172</f>
        <v>0</v>
      </c>
      <c r="AF172" s="131">
        <f>$AF$4-'Fecha de Indicador'!AF172</f>
        <v>0</v>
      </c>
      <c r="AG172" s="131">
        <f>$AG$4-'Fecha de Indicador'!AG172</f>
        <v>0</v>
      </c>
      <c r="AH172" s="131">
        <f>$AH$4-'Fecha de Indicador'!AH172</f>
        <v>0</v>
      </c>
      <c r="AI172" s="131">
        <f>$AI$4-'Fecha de Indicador'!AI172</f>
        <v>0</v>
      </c>
      <c r="AJ172" s="131">
        <f>$AJ$4-'Fecha de Indicador'!AJ172</f>
        <v>0</v>
      </c>
      <c r="AK172" s="131">
        <f>$AK$4-'Fecha de Indicador'!AK172</f>
        <v>0</v>
      </c>
      <c r="AL172" s="131">
        <f>$AL$4-'Fecha de Indicador'!AL172</f>
        <v>0</v>
      </c>
      <c r="AM172" s="38">
        <f t="shared" si="10"/>
        <v>41</v>
      </c>
      <c r="AN172" s="39">
        <f t="shared" si="14"/>
        <v>1.1714285714285715</v>
      </c>
      <c r="AO172" s="38">
        <f t="shared" si="11"/>
        <v>4</v>
      </c>
      <c r="AP172" s="39">
        <f t="shared" si="12"/>
        <v>3.8864728585539892</v>
      </c>
      <c r="AQ172" s="40">
        <f t="shared" si="13"/>
        <v>0</v>
      </c>
    </row>
    <row r="173" spans="1:43" ht="25.5" customHeight="1" x14ac:dyDescent="0.25">
      <c r="A173" s="138" t="s">
        <v>311</v>
      </c>
      <c r="B173" s="139" t="s">
        <v>314</v>
      </c>
      <c r="C173" s="140">
        <v>1205</v>
      </c>
      <c r="D173" s="131">
        <f>$D$4-'Fecha de Indicador'!D173</f>
        <v>0</v>
      </c>
      <c r="E173" s="131">
        <f>IF($E$4='Fecha de Indicador'!E173, 0,"x")</f>
        <v>0</v>
      </c>
      <c r="F173" s="131" t="str">
        <f>IF($F$4='Fecha de Indicador'!F173, 0,"x")</f>
        <v>x</v>
      </c>
      <c r="G173" s="131">
        <f>$G$4-'Fecha de Indicador'!G173</f>
        <v>0</v>
      </c>
      <c r="H173" s="131">
        <f>IF($H$4='Fecha de Indicador'!H173, 0,"x")</f>
        <v>0</v>
      </c>
      <c r="I173" s="131">
        <f>IF($I$4='Fecha de Indicador'!I173, 0,"x")</f>
        <v>0</v>
      </c>
      <c r="J173" s="131">
        <f>$J$4-'Fecha de Indicador'!J173</f>
        <v>0</v>
      </c>
      <c r="K173" s="131">
        <f>$K$4-'Fecha de Indicador'!K173</f>
        <v>0</v>
      </c>
      <c r="L173" s="131">
        <f>$L$4-'Fecha de Indicador'!L173</f>
        <v>0</v>
      </c>
      <c r="M173" s="412">
        <f>$M$4-'Fecha de Indicador'!M173</f>
        <v>9</v>
      </c>
      <c r="N173" s="131">
        <f>$N$4-'Fecha de Indicador'!N173</f>
        <v>0</v>
      </c>
      <c r="O173" s="131">
        <f>$O$4-'Fecha de Indicador'!O173</f>
        <v>0</v>
      </c>
      <c r="P173" s="412">
        <f>$P$4-'Fecha de Indicador'!P173</f>
        <v>15</v>
      </c>
      <c r="Q173" s="131">
        <f>$Q$4-'Fecha de Indicador'!Q173</f>
        <v>0</v>
      </c>
      <c r="R173" s="131">
        <f>$R$4-'Fecha de Indicador'!R173</f>
        <v>0</v>
      </c>
      <c r="S173" s="131">
        <f>$S$4-'Fecha de Indicador'!S173</f>
        <v>0</v>
      </c>
      <c r="T173" s="131">
        <f>IF($T$4='Fecha de Indicador'!T173, 0,"x")</f>
        <v>0</v>
      </c>
      <c r="U173" s="131">
        <f>$U$4-'Fecha de Indicador'!U173</f>
        <v>0</v>
      </c>
      <c r="V173" s="412">
        <f>$V$4-'Fecha de Indicador'!V173</f>
        <v>16</v>
      </c>
      <c r="W173" s="131">
        <f>$W$4-'Fecha de Indicador'!W173</f>
        <v>0</v>
      </c>
      <c r="X173" s="131">
        <f>$X$4-'Fecha de Indicador'!X173</f>
        <v>0</v>
      </c>
      <c r="Y173" s="131">
        <f>$Y$4-'Fecha de Indicador'!Y173</f>
        <v>0</v>
      </c>
      <c r="Z173" s="131">
        <f>$Z$4-'Fecha de Indicador'!Z173</f>
        <v>1</v>
      </c>
      <c r="AA173" s="131">
        <f>$AA$4-'Fecha de Indicador'!AA173</f>
        <v>0</v>
      </c>
      <c r="AB173" s="131">
        <f>$AB$4-'Fecha de Indicador'!AB173</f>
        <v>0</v>
      </c>
      <c r="AC173" s="131">
        <f>$AC$4-'Fecha de Indicador'!AC173</f>
        <v>0</v>
      </c>
      <c r="AD173" s="131">
        <f>$AD$4-'Fecha de Indicador'!AD173</f>
        <v>0</v>
      </c>
      <c r="AE173" s="131">
        <f>$AE$4-'Fecha de Indicador'!AE173</f>
        <v>0</v>
      </c>
      <c r="AF173" s="131">
        <f>$AF$4-'Fecha de Indicador'!AF173</f>
        <v>0</v>
      </c>
      <c r="AG173" s="131">
        <f>$AG$4-'Fecha de Indicador'!AG173</f>
        <v>0</v>
      </c>
      <c r="AH173" s="131">
        <f>$AH$4-'Fecha de Indicador'!AH173</f>
        <v>0</v>
      </c>
      <c r="AI173" s="131">
        <f>$AI$4-'Fecha de Indicador'!AI173</f>
        <v>0</v>
      </c>
      <c r="AJ173" s="131">
        <f>$AJ$4-'Fecha de Indicador'!AJ173</f>
        <v>0</v>
      </c>
      <c r="AK173" s="131">
        <f>$AK$4-'Fecha de Indicador'!AK173</f>
        <v>0</v>
      </c>
      <c r="AL173" s="131">
        <f>$AL$4-'Fecha de Indicador'!AL173</f>
        <v>0</v>
      </c>
      <c r="AM173" s="38">
        <f t="shared" si="10"/>
        <v>41</v>
      </c>
      <c r="AN173" s="39">
        <f t="shared" si="14"/>
        <v>1.1714285714285715</v>
      </c>
      <c r="AO173" s="38">
        <f t="shared" si="11"/>
        <v>4</v>
      </c>
      <c r="AP173" s="39">
        <f t="shared" si="12"/>
        <v>3.8864728585539892</v>
      </c>
      <c r="AQ173" s="40">
        <f t="shared" si="13"/>
        <v>0</v>
      </c>
    </row>
    <row r="174" spans="1:43" ht="25.5" customHeight="1" x14ac:dyDescent="0.25">
      <c r="A174" s="138" t="s">
        <v>311</v>
      </c>
      <c r="B174" s="139" t="s">
        <v>315</v>
      </c>
      <c r="C174" s="147">
        <v>1206</v>
      </c>
      <c r="D174" s="131">
        <f>$D$4-'Fecha de Indicador'!D174</f>
        <v>0</v>
      </c>
      <c r="E174" s="131">
        <f>IF($E$4='Fecha de Indicador'!E174, 0,"x")</f>
        <v>0</v>
      </c>
      <c r="F174" s="131" t="str">
        <f>IF($F$4='Fecha de Indicador'!F174, 0,"x")</f>
        <v>x</v>
      </c>
      <c r="G174" s="131">
        <f>$G$4-'Fecha de Indicador'!G174</f>
        <v>0</v>
      </c>
      <c r="H174" s="131">
        <f>IF($H$4='Fecha de Indicador'!H174, 0,"x")</f>
        <v>0</v>
      </c>
      <c r="I174" s="131">
        <f>IF($I$4='Fecha de Indicador'!I174, 0,"x")</f>
        <v>0</v>
      </c>
      <c r="J174" s="131">
        <f>$J$4-'Fecha de Indicador'!J174</f>
        <v>0</v>
      </c>
      <c r="K174" s="131">
        <f>$K$4-'Fecha de Indicador'!K174</f>
        <v>0</v>
      </c>
      <c r="L174" s="131">
        <f>$L$4-'Fecha de Indicador'!L174</f>
        <v>0</v>
      </c>
      <c r="M174" s="412">
        <f>$M$4-'Fecha de Indicador'!M174</f>
        <v>9</v>
      </c>
      <c r="N174" s="131">
        <f>$N$4-'Fecha de Indicador'!N174</f>
        <v>0</v>
      </c>
      <c r="O174" s="131">
        <f>$O$4-'Fecha de Indicador'!O174</f>
        <v>0</v>
      </c>
      <c r="P174" s="412">
        <f>$P$4-'Fecha de Indicador'!P174</f>
        <v>15</v>
      </c>
      <c r="Q174" s="131">
        <f>$Q$4-'Fecha de Indicador'!Q174</f>
        <v>0</v>
      </c>
      <c r="R174" s="131">
        <f>$R$4-'Fecha de Indicador'!R174</f>
        <v>0</v>
      </c>
      <c r="S174" s="131">
        <f>$S$4-'Fecha de Indicador'!S174</f>
        <v>0</v>
      </c>
      <c r="T174" s="131">
        <f>IF($T$4='Fecha de Indicador'!T174, 0,"x")</f>
        <v>0</v>
      </c>
      <c r="U174" s="131">
        <f>$U$4-'Fecha de Indicador'!U174</f>
        <v>0</v>
      </c>
      <c r="V174" s="412">
        <f>$V$4-'Fecha de Indicador'!V174</f>
        <v>16</v>
      </c>
      <c r="W174" s="131">
        <f>$W$4-'Fecha de Indicador'!W174</f>
        <v>0</v>
      </c>
      <c r="X174" s="131">
        <f>$X$4-'Fecha de Indicador'!X174</f>
        <v>0</v>
      </c>
      <c r="Y174" s="131">
        <f>$Y$4-'Fecha de Indicador'!Y174</f>
        <v>0</v>
      </c>
      <c r="Z174" s="131">
        <f>$Z$4-'Fecha de Indicador'!Z174</f>
        <v>1</v>
      </c>
      <c r="AA174" s="131">
        <f>$AA$4-'Fecha de Indicador'!AA174</f>
        <v>0</v>
      </c>
      <c r="AB174" s="131">
        <f>$AB$4-'Fecha de Indicador'!AB174</f>
        <v>0</v>
      </c>
      <c r="AC174" s="131">
        <f>$AC$4-'Fecha de Indicador'!AC174</f>
        <v>0</v>
      </c>
      <c r="AD174" s="131">
        <f>$AD$4-'Fecha de Indicador'!AD174</f>
        <v>0</v>
      </c>
      <c r="AE174" s="131">
        <f>$AE$4-'Fecha de Indicador'!AE174</f>
        <v>0</v>
      </c>
      <c r="AF174" s="131">
        <f>$AF$4-'Fecha de Indicador'!AF174</f>
        <v>0</v>
      </c>
      <c r="AG174" s="131">
        <f>$AG$4-'Fecha de Indicador'!AG174</f>
        <v>0</v>
      </c>
      <c r="AH174" s="131">
        <f>$AH$4-'Fecha de Indicador'!AH174</f>
        <v>0</v>
      </c>
      <c r="AI174" s="131">
        <f>$AI$4-'Fecha de Indicador'!AI174</f>
        <v>0</v>
      </c>
      <c r="AJ174" s="131">
        <f>$AJ$4-'Fecha de Indicador'!AJ174</f>
        <v>0</v>
      </c>
      <c r="AK174" s="131">
        <f>$AK$4-'Fecha de Indicador'!AK174</f>
        <v>0</v>
      </c>
      <c r="AL174" s="131">
        <f>$AL$4-'Fecha de Indicador'!AL174</f>
        <v>0</v>
      </c>
      <c r="AM174" s="38">
        <f t="shared" si="10"/>
        <v>41</v>
      </c>
      <c r="AN174" s="39">
        <f t="shared" si="14"/>
        <v>1.1714285714285715</v>
      </c>
      <c r="AO174" s="38">
        <f t="shared" si="11"/>
        <v>4</v>
      </c>
      <c r="AP174" s="39">
        <f t="shared" si="12"/>
        <v>3.8864728585539892</v>
      </c>
      <c r="AQ174" s="40">
        <f t="shared" si="13"/>
        <v>0</v>
      </c>
    </row>
    <row r="175" spans="1:43" ht="25.5" customHeight="1" x14ac:dyDescent="0.25">
      <c r="A175" s="138" t="s">
        <v>311</v>
      </c>
      <c r="B175" s="139" t="s">
        <v>316</v>
      </c>
      <c r="C175" s="140">
        <v>1207</v>
      </c>
      <c r="D175" s="131">
        <f>$D$4-'Fecha de Indicador'!D175</f>
        <v>0</v>
      </c>
      <c r="E175" s="131">
        <f>IF($E$4='Fecha de Indicador'!E175, 0,"x")</f>
        <v>0</v>
      </c>
      <c r="F175" s="131" t="str">
        <f>IF($F$4='Fecha de Indicador'!F175, 0,"x")</f>
        <v>x</v>
      </c>
      <c r="G175" s="131">
        <f>$G$4-'Fecha de Indicador'!G175</f>
        <v>0</v>
      </c>
      <c r="H175" s="131">
        <f>IF($H$4='Fecha de Indicador'!H175, 0,"x")</f>
        <v>0</v>
      </c>
      <c r="I175" s="131">
        <f>IF($I$4='Fecha de Indicador'!I175, 0,"x")</f>
        <v>0</v>
      </c>
      <c r="J175" s="131">
        <f>$J$4-'Fecha de Indicador'!J175</f>
        <v>0</v>
      </c>
      <c r="K175" s="131">
        <f>$K$4-'Fecha de Indicador'!K175</f>
        <v>0</v>
      </c>
      <c r="L175" s="131">
        <f>$L$4-'Fecha de Indicador'!L175</f>
        <v>0</v>
      </c>
      <c r="M175" s="412">
        <f>$M$4-'Fecha de Indicador'!M175</f>
        <v>9</v>
      </c>
      <c r="N175" s="131">
        <f>$N$4-'Fecha de Indicador'!N175</f>
        <v>0</v>
      </c>
      <c r="O175" s="131">
        <f>$O$4-'Fecha de Indicador'!O175</f>
        <v>0</v>
      </c>
      <c r="P175" s="412">
        <f>$P$4-'Fecha de Indicador'!P175</f>
        <v>15</v>
      </c>
      <c r="Q175" s="131">
        <f>$Q$4-'Fecha de Indicador'!Q175</f>
        <v>0</v>
      </c>
      <c r="R175" s="131">
        <f>$R$4-'Fecha de Indicador'!R175</f>
        <v>0</v>
      </c>
      <c r="S175" s="131">
        <f>$S$4-'Fecha de Indicador'!S175</f>
        <v>0</v>
      </c>
      <c r="T175" s="131">
        <f>IF($T$4='Fecha de Indicador'!T175, 0,"x")</f>
        <v>0</v>
      </c>
      <c r="U175" s="131">
        <f>$U$4-'Fecha de Indicador'!U175</f>
        <v>0</v>
      </c>
      <c r="V175" s="412">
        <f>$V$4-'Fecha de Indicador'!V175</f>
        <v>16</v>
      </c>
      <c r="W175" s="131">
        <f>$W$4-'Fecha de Indicador'!W175</f>
        <v>0</v>
      </c>
      <c r="X175" s="131">
        <f>$X$4-'Fecha de Indicador'!X175</f>
        <v>0</v>
      </c>
      <c r="Y175" s="131">
        <f>$Y$4-'Fecha de Indicador'!Y175</f>
        <v>0</v>
      </c>
      <c r="Z175" s="131">
        <f>$Z$4-'Fecha de Indicador'!Z175</f>
        <v>1</v>
      </c>
      <c r="AA175" s="131">
        <f>$AA$4-'Fecha de Indicador'!AA175</f>
        <v>0</v>
      </c>
      <c r="AB175" s="131">
        <f>$AB$4-'Fecha de Indicador'!AB175</f>
        <v>0</v>
      </c>
      <c r="AC175" s="131">
        <f>$AC$4-'Fecha de Indicador'!AC175</f>
        <v>0</v>
      </c>
      <c r="AD175" s="131">
        <f>$AD$4-'Fecha de Indicador'!AD175</f>
        <v>0</v>
      </c>
      <c r="AE175" s="131">
        <f>$AE$4-'Fecha de Indicador'!AE175</f>
        <v>0</v>
      </c>
      <c r="AF175" s="131">
        <f>$AF$4-'Fecha de Indicador'!AF175</f>
        <v>0</v>
      </c>
      <c r="AG175" s="131">
        <f>$AG$4-'Fecha de Indicador'!AG175</f>
        <v>0</v>
      </c>
      <c r="AH175" s="131">
        <f>$AH$4-'Fecha de Indicador'!AH175</f>
        <v>0</v>
      </c>
      <c r="AI175" s="131">
        <f>$AI$4-'Fecha de Indicador'!AI175</f>
        <v>0</v>
      </c>
      <c r="AJ175" s="131">
        <f>$AJ$4-'Fecha de Indicador'!AJ175</f>
        <v>0</v>
      </c>
      <c r="AK175" s="131">
        <f>$AK$4-'Fecha de Indicador'!AK175</f>
        <v>0</v>
      </c>
      <c r="AL175" s="131">
        <f>$AL$4-'Fecha de Indicador'!AL175</f>
        <v>0</v>
      </c>
      <c r="AM175" s="38">
        <f t="shared" si="10"/>
        <v>41</v>
      </c>
      <c r="AN175" s="39">
        <f t="shared" si="14"/>
        <v>1.1714285714285715</v>
      </c>
      <c r="AO175" s="38">
        <f t="shared" si="11"/>
        <v>4</v>
      </c>
      <c r="AP175" s="39">
        <f t="shared" si="12"/>
        <v>3.8864728585539892</v>
      </c>
      <c r="AQ175" s="40">
        <f t="shared" si="13"/>
        <v>0</v>
      </c>
    </row>
    <row r="176" spans="1:43" ht="25.5" customHeight="1" x14ac:dyDescent="0.25">
      <c r="A176" s="138" t="s">
        <v>311</v>
      </c>
      <c r="B176" s="139" t="s">
        <v>317</v>
      </c>
      <c r="C176" s="140">
        <v>1208</v>
      </c>
      <c r="D176" s="131">
        <f>$D$4-'Fecha de Indicador'!D176</f>
        <v>0</v>
      </c>
      <c r="E176" s="131">
        <f>IF($E$4='Fecha de Indicador'!E176, 0,"x")</f>
        <v>0</v>
      </c>
      <c r="F176" s="131" t="str">
        <f>IF($F$4='Fecha de Indicador'!F176, 0,"x")</f>
        <v>x</v>
      </c>
      <c r="G176" s="131">
        <f>$G$4-'Fecha de Indicador'!G176</f>
        <v>0</v>
      </c>
      <c r="H176" s="131">
        <f>IF($H$4='Fecha de Indicador'!H176, 0,"x")</f>
        <v>0</v>
      </c>
      <c r="I176" s="131">
        <f>IF($I$4='Fecha de Indicador'!I176, 0,"x")</f>
        <v>0</v>
      </c>
      <c r="J176" s="131">
        <f>$J$4-'Fecha de Indicador'!J176</f>
        <v>0</v>
      </c>
      <c r="K176" s="131">
        <f>$K$4-'Fecha de Indicador'!K176</f>
        <v>0</v>
      </c>
      <c r="L176" s="131">
        <f>$L$4-'Fecha de Indicador'!L176</f>
        <v>0</v>
      </c>
      <c r="M176" s="412">
        <f>$M$4-'Fecha de Indicador'!M176</f>
        <v>9</v>
      </c>
      <c r="N176" s="131">
        <f>$N$4-'Fecha de Indicador'!N176</f>
        <v>0</v>
      </c>
      <c r="O176" s="131">
        <f>$O$4-'Fecha de Indicador'!O176</f>
        <v>0</v>
      </c>
      <c r="P176" s="412">
        <f>$P$4-'Fecha de Indicador'!P176</f>
        <v>15</v>
      </c>
      <c r="Q176" s="131">
        <f>$Q$4-'Fecha de Indicador'!Q176</f>
        <v>0</v>
      </c>
      <c r="R176" s="131">
        <f>$R$4-'Fecha de Indicador'!R176</f>
        <v>0</v>
      </c>
      <c r="S176" s="131">
        <f>$S$4-'Fecha de Indicador'!S176</f>
        <v>0</v>
      </c>
      <c r="T176" s="131">
        <f>IF($T$4='Fecha de Indicador'!T176, 0,"x")</f>
        <v>0</v>
      </c>
      <c r="U176" s="131">
        <f>$U$4-'Fecha de Indicador'!U176</f>
        <v>0</v>
      </c>
      <c r="V176" s="412">
        <f>$V$4-'Fecha de Indicador'!V176</f>
        <v>16</v>
      </c>
      <c r="W176" s="131">
        <f>$W$4-'Fecha de Indicador'!W176</f>
        <v>0</v>
      </c>
      <c r="X176" s="131">
        <f>$X$4-'Fecha de Indicador'!X176</f>
        <v>0</v>
      </c>
      <c r="Y176" s="131">
        <f>$Y$4-'Fecha de Indicador'!Y176</f>
        <v>0</v>
      </c>
      <c r="Z176" s="131">
        <f>$Z$4-'Fecha de Indicador'!Z176</f>
        <v>1</v>
      </c>
      <c r="AA176" s="131">
        <f>$AA$4-'Fecha de Indicador'!AA176</f>
        <v>0</v>
      </c>
      <c r="AB176" s="131">
        <f>$AB$4-'Fecha de Indicador'!AB176</f>
        <v>0</v>
      </c>
      <c r="AC176" s="131">
        <f>$AC$4-'Fecha de Indicador'!AC176</f>
        <v>0</v>
      </c>
      <c r="AD176" s="131">
        <f>$AD$4-'Fecha de Indicador'!AD176</f>
        <v>0</v>
      </c>
      <c r="AE176" s="131">
        <f>$AE$4-'Fecha de Indicador'!AE176</f>
        <v>0</v>
      </c>
      <c r="AF176" s="131">
        <f>$AF$4-'Fecha de Indicador'!AF176</f>
        <v>0</v>
      </c>
      <c r="AG176" s="131">
        <f>$AG$4-'Fecha de Indicador'!AG176</f>
        <v>0</v>
      </c>
      <c r="AH176" s="131">
        <f>$AH$4-'Fecha de Indicador'!AH176</f>
        <v>0</v>
      </c>
      <c r="AI176" s="131">
        <f>$AI$4-'Fecha de Indicador'!AI176</f>
        <v>0</v>
      </c>
      <c r="AJ176" s="131">
        <f>$AJ$4-'Fecha de Indicador'!AJ176</f>
        <v>0</v>
      </c>
      <c r="AK176" s="131">
        <f>$AK$4-'Fecha de Indicador'!AK176</f>
        <v>0</v>
      </c>
      <c r="AL176" s="131">
        <f>$AL$4-'Fecha de Indicador'!AL176</f>
        <v>0</v>
      </c>
      <c r="AM176" s="38">
        <f t="shared" si="10"/>
        <v>41</v>
      </c>
      <c r="AN176" s="39">
        <f t="shared" si="14"/>
        <v>1.1714285714285715</v>
      </c>
      <c r="AO176" s="38">
        <f t="shared" si="11"/>
        <v>4</v>
      </c>
      <c r="AP176" s="39">
        <f t="shared" si="12"/>
        <v>3.8864728585539892</v>
      </c>
      <c r="AQ176" s="40">
        <f t="shared" si="13"/>
        <v>0</v>
      </c>
    </row>
    <row r="177" spans="1:43" ht="25.5" customHeight="1" x14ac:dyDescent="0.25">
      <c r="A177" s="138" t="s">
        <v>311</v>
      </c>
      <c r="B177" s="139" t="s">
        <v>318</v>
      </c>
      <c r="C177" s="140">
        <v>1209</v>
      </c>
      <c r="D177" s="131">
        <f>$D$4-'Fecha de Indicador'!D177</f>
        <v>0</v>
      </c>
      <c r="E177" s="131">
        <f>IF($E$4='Fecha de Indicador'!E177, 0,"x")</f>
        <v>0</v>
      </c>
      <c r="F177" s="131" t="str">
        <f>IF($F$4='Fecha de Indicador'!F177, 0,"x")</f>
        <v>x</v>
      </c>
      <c r="G177" s="131">
        <f>$G$4-'Fecha de Indicador'!G177</f>
        <v>0</v>
      </c>
      <c r="H177" s="131">
        <f>IF($H$4='Fecha de Indicador'!H177, 0,"x")</f>
        <v>0</v>
      </c>
      <c r="I177" s="131">
        <f>IF($I$4='Fecha de Indicador'!I177, 0,"x")</f>
        <v>0</v>
      </c>
      <c r="J177" s="131">
        <f>$J$4-'Fecha de Indicador'!J177</f>
        <v>0</v>
      </c>
      <c r="K177" s="131">
        <f>$K$4-'Fecha de Indicador'!K177</f>
        <v>0</v>
      </c>
      <c r="L177" s="131">
        <f>$L$4-'Fecha de Indicador'!L177</f>
        <v>0</v>
      </c>
      <c r="M177" s="412">
        <f>$M$4-'Fecha de Indicador'!M177</f>
        <v>9</v>
      </c>
      <c r="N177" s="131">
        <f>$N$4-'Fecha de Indicador'!N177</f>
        <v>0</v>
      </c>
      <c r="O177" s="131">
        <f>$O$4-'Fecha de Indicador'!O177</f>
        <v>0</v>
      </c>
      <c r="P177" s="412">
        <f>$P$4-'Fecha de Indicador'!P177</f>
        <v>15</v>
      </c>
      <c r="Q177" s="131">
        <f>$Q$4-'Fecha de Indicador'!Q177</f>
        <v>0</v>
      </c>
      <c r="R177" s="131">
        <f>$R$4-'Fecha de Indicador'!R177</f>
        <v>0</v>
      </c>
      <c r="S177" s="131">
        <f>$S$4-'Fecha de Indicador'!S177</f>
        <v>0</v>
      </c>
      <c r="T177" s="131">
        <f>IF($T$4='Fecha de Indicador'!T177, 0,"x")</f>
        <v>0</v>
      </c>
      <c r="U177" s="131">
        <f>$U$4-'Fecha de Indicador'!U177</f>
        <v>0</v>
      </c>
      <c r="V177" s="412">
        <f>$V$4-'Fecha de Indicador'!V177</f>
        <v>16</v>
      </c>
      <c r="W177" s="131">
        <f>$W$4-'Fecha de Indicador'!W177</f>
        <v>0</v>
      </c>
      <c r="X177" s="131">
        <f>$X$4-'Fecha de Indicador'!X177</f>
        <v>0</v>
      </c>
      <c r="Y177" s="131">
        <f>$Y$4-'Fecha de Indicador'!Y177</f>
        <v>0</v>
      </c>
      <c r="Z177" s="131">
        <f>$Z$4-'Fecha de Indicador'!Z177</f>
        <v>1</v>
      </c>
      <c r="AA177" s="131">
        <f>$AA$4-'Fecha de Indicador'!AA177</f>
        <v>0</v>
      </c>
      <c r="AB177" s="131">
        <f>$AB$4-'Fecha de Indicador'!AB177</f>
        <v>0</v>
      </c>
      <c r="AC177" s="131">
        <f>$AC$4-'Fecha de Indicador'!AC177</f>
        <v>0</v>
      </c>
      <c r="AD177" s="131">
        <f>$AD$4-'Fecha de Indicador'!AD177</f>
        <v>0</v>
      </c>
      <c r="AE177" s="131">
        <f>$AE$4-'Fecha de Indicador'!AE177</f>
        <v>0</v>
      </c>
      <c r="AF177" s="131">
        <f>$AF$4-'Fecha de Indicador'!AF177</f>
        <v>0</v>
      </c>
      <c r="AG177" s="131">
        <f>$AG$4-'Fecha de Indicador'!AG177</f>
        <v>0</v>
      </c>
      <c r="AH177" s="131">
        <f>$AH$4-'Fecha de Indicador'!AH177</f>
        <v>0</v>
      </c>
      <c r="AI177" s="131">
        <f>$AI$4-'Fecha de Indicador'!AI177</f>
        <v>0</v>
      </c>
      <c r="AJ177" s="131">
        <f>$AJ$4-'Fecha de Indicador'!AJ177</f>
        <v>0</v>
      </c>
      <c r="AK177" s="131">
        <f>$AK$4-'Fecha de Indicador'!AK177</f>
        <v>0</v>
      </c>
      <c r="AL177" s="131">
        <f>$AL$4-'Fecha de Indicador'!AL177</f>
        <v>0</v>
      </c>
      <c r="AM177" s="38">
        <f t="shared" si="10"/>
        <v>41</v>
      </c>
      <c r="AN177" s="39">
        <f t="shared" si="14"/>
        <v>1.1714285714285715</v>
      </c>
      <c r="AO177" s="38">
        <f t="shared" si="11"/>
        <v>4</v>
      </c>
      <c r="AP177" s="39">
        <f t="shared" si="12"/>
        <v>3.8864728585539892</v>
      </c>
      <c r="AQ177" s="40">
        <f t="shared" si="13"/>
        <v>0</v>
      </c>
    </row>
    <row r="178" spans="1:43" ht="25.5" customHeight="1" x14ac:dyDescent="0.25">
      <c r="A178" s="138" t="s">
        <v>311</v>
      </c>
      <c r="B178" s="139" t="s">
        <v>319</v>
      </c>
      <c r="C178" s="140">
        <v>1210</v>
      </c>
      <c r="D178" s="131">
        <f>$D$4-'Fecha de Indicador'!D178</f>
        <v>0</v>
      </c>
      <c r="E178" s="131">
        <f>IF($E$4='Fecha de Indicador'!E178, 0,"x")</f>
        <v>0</v>
      </c>
      <c r="F178" s="131" t="str">
        <f>IF($F$4='Fecha de Indicador'!F178, 0,"x")</f>
        <v>x</v>
      </c>
      <c r="G178" s="131">
        <f>$G$4-'Fecha de Indicador'!G178</f>
        <v>0</v>
      </c>
      <c r="H178" s="131">
        <f>IF($H$4='Fecha de Indicador'!H178, 0,"x")</f>
        <v>0</v>
      </c>
      <c r="I178" s="131">
        <f>IF($I$4='Fecha de Indicador'!I178, 0,"x")</f>
        <v>0</v>
      </c>
      <c r="J178" s="131">
        <f>$J$4-'Fecha de Indicador'!J178</f>
        <v>0</v>
      </c>
      <c r="K178" s="131">
        <f>$K$4-'Fecha de Indicador'!K178</f>
        <v>0</v>
      </c>
      <c r="L178" s="131">
        <f>$L$4-'Fecha de Indicador'!L178</f>
        <v>0</v>
      </c>
      <c r="M178" s="412">
        <f>$M$4-'Fecha de Indicador'!M178</f>
        <v>9</v>
      </c>
      <c r="N178" s="131">
        <f>$N$4-'Fecha de Indicador'!N178</f>
        <v>0</v>
      </c>
      <c r="O178" s="131">
        <f>$O$4-'Fecha de Indicador'!O178</f>
        <v>0</v>
      </c>
      <c r="P178" s="412">
        <f>$P$4-'Fecha de Indicador'!P178</f>
        <v>15</v>
      </c>
      <c r="Q178" s="131">
        <f>$Q$4-'Fecha de Indicador'!Q178</f>
        <v>0</v>
      </c>
      <c r="R178" s="131">
        <f>$R$4-'Fecha de Indicador'!R178</f>
        <v>0</v>
      </c>
      <c r="S178" s="131">
        <f>$S$4-'Fecha de Indicador'!S178</f>
        <v>0</v>
      </c>
      <c r="T178" s="131">
        <f>IF($T$4='Fecha de Indicador'!T178, 0,"x")</f>
        <v>0</v>
      </c>
      <c r="U178" s="131">
        <f>$U$4-'Fecha de Indicador'!U178</f>
        <v>0</v>
      </c>
      <c r="V178" s="412">
        <f>$V$4-'Fecha de Indicador'!V178</f>
        <v>16</v>
      </c>
      <c r="W178" s="131">
        <f>$W$4-'Fecha de Indicador'!W178</f>
        <v>0</v>
      </c>
      <c r="X178" s="131">
        <f>$X$4-'Fecha de Indicador'!X178</f>
        <v>0</v>
      </c>
      <c r="Y178" s="131">
        <f>$Y$4-'Fecha de Indicador'!Y178</f>
        <v>0</v>
      </c>
      <c r="Z178" s="131">
        <f>$Z$4-'Fecha de Indicador'!Z178</f>
        <v>1</v>
      </c>
      <c r="AA178" s="131">
        <f>$AA$4-'Fecha de Indicador'!AA178</f>
        <v>0</v>
      </c>
      <c r="AB178" s="131">
        <f>$AB$4-'Fecha de Indicador'!AB178</f>
        <v>0</v>
      </c>
      <c r="AC178" s="131">
        <f>$AC$4-'Fecha de Indicador'!AC178</f>
        <v>0</v>
      </c>
      <c r="AD178" s="131">
        <f>$AD$4-'Fecha de Indicador'!AD178</f>
        <v>0</v>
      </c>
      <c r="AE178" s="131">
        <f>$AE$4-'Fecha de Indicador'!AE178</f>
        <v>0</v>
      </c>
      <c r="AF178" s="131">
        <f>$AF$4-'Fecha de Indicador'!AF178</f>
        <v>0</v>
      </c>
      <c r="AG178" s="131">
        <f>$AG$4-'Fecha de Indicador'!AG178</f>
        <v>0</v>
      </c>
      <c r="AH178" s="131">
        <f>$AH$4-'Fecha de Indicador'!AH178</f>
        <v>0</v>
      </c>
      <c r="AI178" s="131">
        <f>$AI$4-'Fecha de Indicador'!AI178</f>
        <v>0</v>
      </c>
      <c r="AJ178" s="131">
        <f>$AJ$4-'Fecha de Indicador'!AJ178</f>
        <v>0</v>
      </c>
      <c r="AK178" s="131">
        <f>$AK$4-'Fecha de Indicador'!AK178</f>
        <v>0</v>
      </c>
      <c r="AL178" s="131">
        <f>$AL$4-'Fecha de Indicador'!AL178</f>
        <v>0</v>
      </c>
      <c r="AM178" s="38">
        <f t="shared" si="10"/>
        <v>41</v>
      </c>
      <c r="AN178" s="39">
        <f t="shared" si="14"/>
        <v>1.1714285714285715</v>
      </c>
      <c r="AO178" s="38">
        <f t="shared" si="11"/>
        <v>4</v>
      </c>
      <c r="AP178" s="39">
        <f t="shared" si="12"/>
        <v>3.8864728585539892</v>
      </c>
      <c r="AQ178" s="40">
        <f t="shared" si="13"/>
        <v>0</v>
      </c>
    </row>
    <row r="179" spans="1:43" ht="25.5" customHeight="1" x14ac:dyDescent="0.25">
      <c r="A179" s="138" t="s">
        <v>311</v>
      </c>
      <c r="B179" s="139" t="s">
        <v>320</v>
      </c>
      <c r="C179" s="140">
        <v>1211</v>
      </c>
      <c r="D179" s="131">
        <f>$D$4-'Fecha de Indicador'!D179</f>
        <v>0</v>
      </c>
      <c r="E179" s="131">
        <f>IF($E$4='Fecha de Indicador'!E179, 0,"x")</f>
        <v>0</v>
      </c>
      <c r="F179" s="131" t="str">
        <f>IF($F$4='Fecha de Indicador'!F179, 0,"x")</f>
        <v>x</v>
      </c>
      <c r="G179" s="131">
        <f>$G$4-'Fecha de Indicador'!G179</f>
        <v>0</v>
      </c>
      <c r="H179" s="131">
        <f>IF($H$4='Fecha de Indicador'!H179, 0,"x")</f>
        <v>0</v>
      </c>
      <c r="I179" s="131">
        <f>IF($I$4='Fecha de Indicador'!I179, 0,"x")</f>
        <v>0</v>
      </c>
      <c r="J179" s="131">
        <f>$J$4-'Fecha de Indicador'!J179</f>
        <v>0</v>
      </c>
      <c r="K179" s="131">
        <f>$K$4-'Fecha de Indicador'!K179</f>
        <v>0</v>
      </c>
      <c r="L179" s="131">
        <f>$L$4-'Fecha de Indicador'!L179</f>
        <v>0</v>
      </c>
      <c r="M179" s="412">
        <f>$M$4-'Fecha de Indicador'!M179</f>
        <v>9</v>
      </c>
      <c r="N179" s="131">
        <f>$N$4-'Fecha de Indicador'!N179</f>
        <v>0</v>
      </c>
      <c r="O179" s="131">
        <f>$O$4-'Fecha de Indicador'!O179</f>
        <v>0</v>
      </c>
      <c r="P179" s="412">
        <f>$P$4-'Fecha de Indicador'!P179</f>
        <v>15</v>
      </c>
      <c r="Q179" s="131">
        <f>$Q$4-'Fecha de Indicador'!Q179</f>
        <v>0</v>
      </c>
      <c r="R179" s="131">
        <f>$R$4-'Fecha de Indicador'!R179</f>
        <v>0</v>
      </c>
      <c r="S179" s="131">
        <f>$S$4-'Fecha de Indicador'!S179</f>
        <v>0</v>
      </c>
      <c r="T179" s="131">
        <f>IF($T$4='Fecha de Indicador'!T179, 0,"x")</f>
        <v>0</v>
      </c>
      <c r="U179" s="131">
        <f>$U$4-'Fecha de Indicador'!U179</f>
        <v>0</v>
      </c>
      <c r="V179" s="412">
        <f>$V$4-'Fecha de Indicador'!V179</f>
        <v>16</v>
      </c>
      <c r="W179" s="131">
        <f>$W$4-'Fecha de Indicador'!W179</f>
        <v>0</v>
      </c>
      <c r="X179" s="131">
        <f>$X$4-'Fecha de Indicador'!X179</f>
        <v>0</v>
      </c>
      <c r="Y179" s="131">
        <f>$Y$4-'Fecha de Indicador'!Y179</f>
        <v>0</v>
      </c>
      <c r="Z179" s="131">
        <f>$Z$4-'Fecha de Indicador'!Z179</f>
        <v>1</v>
      </c>
      <c r="AA179" s="131">
        <f>$AA$4-'Fecha de Indicador'!AA179</f>
        <v>0</v>
      </c>
      <c r="AB179" s="131">
        <f>$AB$4-'Fecha de Indicador'!AB179</f>
        <v>0</v>
      </c>
      <c r="AC179" s="131">
        <f>$AC$4-'Fecha de Indicador'!AC179</f>
        <v>0</v>
      </c>
      <c r="AD179" s="131">
        <f>$AD$4-'Fecha de Indicador'!AD179</f>
        <v>0</v>
      </c>
      <c r="AE179" s="131">
        <f>$AE$4-'Fecha de Indicador'!AE179</f>
        <v>0</v>
      </c>
      <c r="AF179" s="131">
        <f>$AF$4-'Fecha de Indicador'!AF179</f>
        <v>0</v>
      </c>
      <c r="AG179" s="131">
        <f>$AG$4-'Fecha de Indicador'!AG179</f>
        <v>0</v>
      </c>
      <c r="AH179" s="131">
        <f>$AH$4-'Fecha de Indicador'!AH179</f>
        <v>0</v>
      </c>
      <c r="AI179" s="131">
        <f>$AI$4-'Fecha de Indicador'!AI179</f>
        <v>0</v>
      </c>
      <c r="AJ179" s="131">
        <f>$AJ$4-'Fecha de Indicador'!AJ179</f>
        <v>0</v>
      </c>
      <c r="AK179" s="131">
        <f>$AK$4-'Fecha de Indicador'!AK179</f>
        <v>0</v>
      </c>
      <c r="AL179" s="131">
        <f>$AL$4-'Fecha de Indicador'!AL179</f>
        <v>0</v>
      </c>
      <c r="AM179" s="38">
        <f t="shared" si="10"/>
        <v>41</v>
      </c>
      <c r="AN179" s="39">
        <f t="shared" si="14"/>
        <v>1.1714285714285715</v>
      </c>
      <c r="AO179" s="38">
        <f t="shared" si="11"/>
        <v>4</v>
      </c>
      <c r="AP179" s="39">
        <f t="shared" si="12"/>
        <v>3.8864728585539892</v>
      </c>
      <c r="AQ179" s="40">
        <f t="shared" si="13"/>
        <v>0</v>
      </c>
    </row>
    <row r="180" spans="1:43" ht="25.5" customHeight="1" x14ac:dyDescent="0.25">
      <c r="A180" s="138" t="s">
        <v>311</v>
      </c>
      <c r="B180" s="139" t="s">
        <v>222</v>
      </c>
      <c r="C180" s="140">
        <v>1212</v>
      </c>
      <c r="D180" s="131">
        <f>$D$4-'Fecha de Indicador'!D180</f>
        <v>0</v>
      </c>
      <c r="E180" s="131">
        <f>IF($E$4='Fecha de Indicador'!E180, 0,"x")</f>
        <v>0</v>
      </c>
      <c r="F180" s="131" t="str">
        <f>IF($F$4='Fecha de Indicador'!F180, 0,"x")</f>
        <v>x</v>
      </c>
      <c r="G180" s="131">
        <f>$G$4-'Fecha de Indicador'!G180</f>
        <v>0</v>
      </c>
      <c r="H180" s="131">
        <f>IF($H$4='Fecha de Indicador'!H180, 0,"x")</f>
        <v>0</v>
      </c>
      <c r="I180" s="131">
        <f>IF($I$4='Fecha de Indicador'!I180, 0,"x")</f>
        <v>0</v>
      </c>
      <c r="J180" s="131">
        <f>$J$4-'Fecha de Indicador'!J180</f>
        <v>0</v>
      </c>
      <c r="K180" s="131">
        <f>$K$4-'Fecha de Indicador'!K180</f>
        <v>0</v>
      </c>
      <c r="L180" s="131">
        <f>$L$4-'Fecha de Indicador'!L180</f>
        <v>0</v>
      </c>
      <c r="M180" s="412">
        <f>$M$4-'Fecha de Indicador'!M180</f>
        <v>9</v>
      </c>
      <c r="N180" s="131">
        <f>$N$4-'Fecha de Indicador'!N180</f>
        <v>0</v>
      </c>
      <c r="O180" s="131">
        <f>$O$4-'Fecha de Indicador'!O180</f>
        <v>0</v>
      </c>
      <c r="P180" s="412">
        <f>$P$4-'Fecha de Indicador'!P180</f>
        <v>15</v>
      </c>
      <c r="Q180" s="131">
        <f>$Q$4-'Fecha de Indicador'!Q180</f>
        <v>0</v>
      </c>
      <c r="R180" s="131">
        <f>$R$4-'Fecha de Indicador'!R180</f>
        <v>0</v>
      </c>
      <c r="S180" s="131">
        <f>$S$4-'Fecha de Indicador'!S180</f>
        <v>0</v>
      </c>
      <c r="T180" s="131">
        <f>IF($T$4='Fecha de Indicador'!T180, 0,"x")</f>
        <v>0</v>
      </c>
      <c r="U180" s="131">
        <f>$U$4-'Fecha de Indicador'!U180</f>
        <v>0</v>
      </c>
      <c r="V180" s="412">
        <f>$V$4-'Fecha de Indicador'!V180</f>
        <v>16</v>
      </c>
      <c r="W180" s="131">
        <f>$W$4-'Fecha de Indicador'!W180</f>
        <v>0</v>
      </c>
      <c r="X180" s="131">
        <f>$X$4-'Fecha de Indicador'!X180</f>
        <v>0</v>
      </c>
      <c r="Y180" s="131">
        <f>$Y$4-'Fecha de Indicador'!Y180</f>
        <v>0</v>
      </c>
      <c r="Z180" s="131">
        <f>$Z$4-'Fecha de Indicador'!Z180</f>
        <v>1</v>
      </c>
      <c r="AA180" s="131">
        <f>$AA$4-'Fecha de Indicador'!AA180</f>
        <v>0</v>
      </c>
      <c r="AB180" s="131">
        <f>$AB$4-'Fecha de Indicador'!AB180</f>
        <v>0</v>
      </c>
      <c r="AC180" s="131">
        <f>$AC$4-'Fecha de Indicador'!AC180</f>
        <v>0</v>
      </c>
      <c r="AD180" s="131">
        <f>$AD$4-'Fecha de Indicador'!AD180</f>
        <v>0</v>
      </c>
      <c r="AE180" s="131">
        <f>$AE$4-'Fecha de Indicador'!AE180</f>
        <v>0</v>
      </c>
      <c r="AF180" s="131">
        <f>$AF$4-'Fecha de Indicador'!AF180</f>
        <v>0</v>
      </c>
      <c r="AG180" s="131">
        <f>$AG$4-'Fecha de Indicador'!AG180</f>
        <v>0</v>
      </c>
      <c r="AH180" s="131">
        <f>$AH$4-'Fecha de Indicador'!AH180</f>
        <v>0</v>
      </c>
      <c r="AI180" s="131">
        <f>$AI$4-'Fecha de Indicador'!AI180</f>
        <v>0</v>
      </c>
      <c r="AJ180" s="131">
        <f>$AJ$4-'Fecha de Indicador'!AJ180</f>
        <v>0</v>
      </c>
      <c r="AK180" s="131">
        <f>$AK$4-'Fecha de Indicador'!AK180</f>
        <v>0</v>
      </c>
      <c r="AL180" s="131">
        <f>$AL$4-'Fecha de Indicador'!AL180</f>
        <v>0</v>
      </c>
      <c r="AM180" s="38">
        <f t="shared" si="10"/>
        <v>41</v>
      </c>
      <c r="AN180" s="39">
        <f t="shared" si="14"/>
        <v>1.1714285714285715</v>
      </c>
      <c r="AO180" s="38">
        <f t="shared" si="11"/>
        <v>4</v>
      </c>
      <c r="AP180" s="39">
        <f t="shared" si="12"/>
        <v>3.8864728585539892</v>
      </c>
      <c r="AQ180" s="40">
        <f t="shared" si="13"/>
        <v>0</v>
      </c>
    </row>
    <row r="181" spans="1:43" ht="25.5" customHeight="1" x14ac:dyDescent="0.25">
      <c r="A181" s="138" t="s">
        <v>311</v>
      </c>
      <c r="B181" s="139" t="s">
        <v>302</v>
      </c>
      <c r="C181" s="140">
        <v>1213</v>
      </c>
      <c r="D181" s="131">
        <f>$D$4-'Fecha de Indicador'!D181</f>
        <v>0</v>
      </c>
      <c r="E181" s="131">
        <f>IF($E$4='Fecha de Indicador'!E181, 0,"x")</f>
        <v>0</v>
      </c>
      <c r="F181" s="131" t="str">
        <f>IF($F$4='Fecha de Indicador'!F181, 0,"x")</f>
        <v>x</v>
      </c>
      <c r="G181" s="131">
        <f>$G$4-'Fecha de Indicador'!G181</f>
        <v>0</v>
      </c>
      <c r="H181" s="131">
        <f>IF($H$4='Fecha de Indicador'!H181, 0,"x")</f>
        <v>0</v>
      </c>
      <c r="I181" s="131">
        <f>IF($I$4='Fecha de Indicador'!I181, 0,"x")</f>
        <v>0</v>
      </c>
      <c r="J181" s="131">
        <f>$J$4-'Fecha de Indicador'!J181</f>
        <v>0</v>
      </c>
      <c r="K181" s="131">
        <f>$K$4-'Fecha de Indicador'!K181</f>
        <v>0</v>
      </c>
      <c r="L181" s="131">
        <f>$L$4-'Fecha de Indicador'!L181</f>
        <v>0</v>
      </c>
      <c r="M181" s="412">
        <f>$M$4-'Fecha de Indicador'!M181</f>
        <v>9</v>
      </c>
      <c r="N181" s="131">
        <f>$N$4-'Fecha de Indicador'!N181</f>
        <v>0</v>
      </c>
      <c r="O181" s="131">
        <f>$O$4-'Fecha de Indicador'!O181</f>
        <v>0</v>
      </c>
      <c r="P181" s="412">
        <f>$P$4-'Fecha de Indicador'!P181</f>
        <v>15</v>
      </c>
      <c r="Q181" s="131">
        <f>$Q$4-'Fecha de Indicador'!Q181</f>
        <v>0</v>
      </c>
      <c r="R181" s="131">
        <f>$R$4-'Fecha de Indicador'!R181</f>
        <v>0</v>
      </c>
      <c r="S181" s="131">
        <f>$S$4-'Fecha de Indicador'!S181</f>
        <v>0</v>
      </c>
      <c r="T181" s="131">
        <f>IF($T$4='Fecha de Indicador'!T181, 0,"x")</f>
        <v>0</v>
      </c>
      <c r="U181" s="131">
        <f>$U$4-'Fecha de Indicador'!U181</f>
        <v>0</v>
      </c>
      <c r="V181" s="412">
        <f>$V$4-'Fecha de Indicador'!V181</f>
        <v>16</v>
      </c>
      <c r="W181" s="131">
        <f>$W$4-'Fecha de Indicador'!W181</f>
        <v>0</v>
      </c>
      <c r="X181" s="131">
        <f>$X$4-'Fecha de Indicador'!X181</f>
        <v>0</v>
      </c>
      <c r="Y181" s="131">
        <f>$Y$4-'Fecha de Indicador'!Y181</f>
        <v>0</v>
      </c>
      <c r="Z181" s="131">
        <f>$Z$4-'Fecha de Indicador'!Z181</f>
        <v>1</v>
      </c>
      <c r="AA181" s="131">
        <f>$AA$4-'Fecha de Indicador'!AA181</f>
        <v>0</v>
      </c>
      <c r="AB181" s="131">
        <f>$AB$4-'Fecha de Indicador'!AB181</f>
        <v>0</v>
      </c>
      <c r="AC181" s="131">
        <f>$AC$4-'Fecha de Indicador'!AC181</f>
        <v>0</v>
      </c>
      <c r="AD181" s="131">
        <f>$AD$4-'Fecha de Indicador'!AD181</f>
        <v>0</v>
      </c>
      <c r="AE181" s="131">
        <f>$AE$4-'Fecha de Indicador'!AE181</f>
        <v>0</v>
      </c>
      <c r="AF181" s="131">
        <f>$AF$4-'Fecha de Indicador'!AF181</f>
        <v>0</v>
      </c>
      <c r="AG181" s="131">
        <f>$AG$4-'Fecha de Indicador'!AG181</f>
        <v>0</v>
      </c>
      <c r="AH181" s="131">
        <f>$AH$4-'Fecha de Indicador'!AH181</f>
        <v>0</v>
      </c>
      <c r="AI181" s="131">
        <f>$AI$4-'Fecha de Indicador'!AI181</f>
        <v>0</v>
      </c>
      <c r="AJ181" s="131">
        <f>$AJ$4-'Fecha de Indicador'!AJ181</f>
        <v>0</v>
      </c>
      <c r="AK181" s="131">
        <f>$AK$4-'Fecha de Indicador'!AK181</f>
        <v>0</v>
      </c>
      <c r="AL181" s="131">
        <f>$AL$4-'Fecha de Indicador'!AL181</f>
        <v>0</v>
      </c>
      <c r="AM181" s="38">
        <f t="shared" si="10"/>
        <v>41</v>
      </c>
      <c r="AN181" s="39">
        <f t="shared" si="14"/>
        <v>1.1714285714285715</v>
      </c>
      <c r="AO181" s="38">
        <f t="shared" si="11"/>
        <v>4</v>
      </c>
      <c r="AP181" s="39">
        <f t="shared" si="12"/>
        <v>3.8864728585539892</v>
      </c>
      <c r="AQ181" s="40">
        <f t="shared" si="13"/>
        <v>0</v>
      </c>
    </row>
    <row r="182" spans="1:43" ht="25.5" customHeight="1" x14ac:dyDescent="0.25">
      <c r="A182" s="138" t="s">
        <v>311</v>
      </c>
      <c r="B182" s="139" t="s">
        <v>321</v>
      </c>
      <c r="C182" s="140">
        <v>1214</v>
      </c>
      <c r="D182" s="131">
        <f>$D$4-'Fecha de Indicador'!D182</f>
        <v>0</v>
      </c>
      <c r="E182" s="131">
        <f>IF($E$4='Fecha de Indicador'!E182, 0,"x")</f>
        <v>0</v>
      </c>
      <c r="F182" s="131" t="str">
        <f>IF($F$4='Fecha de Indicador'!F182, 0,"x")</f>
        <v>x</v>
      </c>
      <c r="G182" s="131">
        <f>$G$4-'Fecha de Indicador'!G182</f>
        <v>0</v>
      </c>
      <c r="H182" s="131">
        <f>IF($H$4='Fecha de Indicador'!H182, 0,"x")</f>
        <v>0</v>
      </c>
      <c r="I182" s="131">
        <f>IF($I$4='Fecha de Indicador'!I182, 0,"x")</f>
        <v>0</v>
      </c>
      <c r="J182" s="131">
        <f>$J$4-'Fecha de Indicador'!J182</f>
        <v>0</v>
      </c>
      <c r="K182" s="131">
        <f>$K$4-'Fecha de Indicador'!K182</f>
        <v>0</v>
      </c>
      <c r="L182" s="131">
        <f>$L$4-'Fecha de Indicador'!L182</f>
        <v>0</v>
      </c>
      <c r="M182" s="412">
        <f>$M$4-'Fecha de Indicador'!M182</f>
        <v>9</v>
      </c>
      <c r="N182" s="131">
        <f>$N$4-'Fecha de Indicador'!N182</f>
        <v>0</v>
      </c>
      <c r="O182" s="131">
        <f>$O$4-'Fecha de Indicador'!O182</f>
        <v>0</v>
      </c>
      <c r="P182" s="412">
        <f>$P$4-'Fecha de Indicador'!P182</f>
        <v>15</v>
      </c>
      <c r="Q182" s="131">
        <f>$Q$4-'Fecha de Indicador'!Q182</f>
        <v>0</v>
      </c>
      <c r="R182" s="131">
        <f>$R$4-'Fecha de Indicador'!R182</f>
        <v>0</v>
      </c>
      <c r="S182" s="131">
        <f>$S$4-'Fecha de Indicador'!S182</f>
        <v>0</v>
      </c>
      <c r="T182" s="131">
        <f>IF($T$4='Fecha de Indicador'!T182, 0,"x")</f>
        <v>0</v>
      </c>
      <c r="U182" s="131">
        <f>$U$4-'Fecha de Indicador'!U182</f>
        <v>0</v>
      </c>
      <c r="V182" s="412">
        <f>$V$4-'Fecha de Indicador'!V182</f>
        <v>16</v>
      </c>
      <c r="W182" s="131">
        <f>$W$4-'Fecha de Indicador'!W182</f>
        <v>0</v>
      </c>
      <c r="X182" s="131">
        <f>$X$4-'Fecha de Indicador'!X182</f>
        <v>0</v>
      </c>
      <c r="Y182" s="131">
        <f>$Y$4-'Fecha de Indicador'!Y182</f>
        <v>0</v>
      </c>
      <c r="Z182" s="131">
        <f>$Z$4-'Fecha de Indicador'!Z182</f>
        <v>1</v>
      </c>
      <c r="AA182" s="131">
        <f>$AA$4-'Fecha de Indicador'!AA182</f>
        <v>0</v>
      </c>
      <c r="AB182" s="131">
        <f>$AB$4-'Fecha de Indicador'!AB182</f>
        <v>0</v>
      </c>
      <c r="AC182" s="131">
        <f>$AC$4-'Fecha de Indicador'!AC182</f>
        <v>0</v>
      </c>
      <c r="AD182" s="131">
        <f>$AD$4-'Fecha de Indicador'!AD182</f>
        <v>0</v>
      </c>
      <c r="AE182" s="131">
        <f>$AE$4-'Fecha de Indicador'!AE182</f>
        <v>0</v>
      </c>
      <c r="AF182" s="131">
        <f>$AF$4-'Fecha de Indicador'!AF182</f>
        <v>0</v>
      </c>
      <c r="AG182" s="131">
        <f>$AG$4-'Fecha de Indicador'!AG182</f>
        <v>0</v>
      </c>
      <c r="AH182" s="131">
        <f>$AH$4-'Fecha de Indicador'!AH182</f>
        <v>0</v>
      </c>
      <c r="AI182" s="131">
        <f>$AI$4-'Fecha de Indicador'!AI182</f>
        <v>0</v>
      </c>
      <c r="AJ182" s="131">
        <f>$AJ$4-'Fecha de Indicador'!AJ182</f>
        <v>0</v>
      </c>
      <c r="AK182" s="131">
        <f>$AK$4-'Fecha de Indicador'!AK182</f>
        <v>0</v>
      </c>
      <c r="AL182" s="131">
        <f>$AL$4-'Fecha de Indicador'!AL182</f>
        <v>0</v>
      </c>
      <c r="AM182" s="38">
        <f t="shared" si="10"/>
        <v>41</v>
      </c>
      <c r="AN182" s="39">
        <f t="shared" si="14"/>
        <v>1.1714285714285715</v>
      </c>
      <c r="AO182" s="38">
        <f t="shared" si="11"/>
        <v>4</v>
      </c>
      <c r="AP182" s="39">
        <f t="shared" si="12"/>
        <v>3.8864728585539892</v>
      </c>
      <c r="AQ182" s="40">
        <f t="shared" si="13"/>
        <v>0</v>
      </c>
    </row>
    <row r="183" spans="1:43" ht="25.5" customHeight="1" x14ac:dyDescent="0.25">
      <c r="A183" s="138" t="s">
        <v>311</v>
      </c>
      <c r="B183" s="139" t="s">
        <v>281</v>
      </c>
      <c r="C183" s="140">
        <v>1215</v>
      </c>
      <c r="D183" s="131">
        <f>$D$4-'Fecha de Indicador'!D183</f>
        <v>0</v>
      </c>
      <c r="E183" s="131">
        <f>IF($E$4='Fecha de Indicador'!E183, 0,"x")</f>
        <v>0</v>
      </c>
      <c r="F183" s="131" t="str">
        <f>IF($F$4='Fecha de Indicador'!F183, 0,"x")</f>
        <v>x</v>
      </c>
      <c r="G183" s="131">
        <f>$G$4-'Fecha de Indicador'!G183</f>
        <v>0</v>
      </c>
      <c r="H183" s="131">
        <f>IF($H$4='Fecha de Indicador'!H183, 0,"x")</f>
        <v>0</v>
      </c>
      <c r="I183" s="131">
        <f>IF($I$4='Fecha de Indicador'!I183, 0,"x")</f>
        <v>0</v>
      </c>
      <c r="J183" s="131">
        <f>$J$4-'Fecha de Indicador'!J183</f>
        <v>0</v>
      </c>
      <c r="K183" s="131">
        <f>$K$4-'Fecha de Indicador'!K183</f>
        <v>0</v>
      </c>
      <c r="L183" s="131">
        <f>$L$4-'Fecha de Indicador'!L183</f>
        <v>0</v>
      </c>
      <c r="M183" s="412">
        <f>$M$4-'Fecha de Indicador'!M183</f>
        <v>9</v>
      </c>
      <c r="N183" s="131">
        <f>$N$4-'Fecha de Indicador'!N183</f>
        <v>0</v>
      </c>
      <c r="O183" s="131">
        <f>$O$4-'Fecha de Indicador'!O183</f>
        <v>0</v>
      </c>
      <c r="P183" s="412">
        <f>$P$4-'Fecha de Indicador'!P183</f>
        <v>15</v>
      </c>
      <c r="Q183" s="131">
        <f>$Q$4-'Fecha de Indicador'!Q183</f>
        <v>0</v>
      </c>
      <c r="R183" s="131">
        <f>$R$4-'Fecha de Indicador'!R183</f>
        <v>0</v>
      </c>
      <c r="S183" s="131">
        <f>$S$4-'Fecha de Indicador'!S183</f>
        <v>0</v>
      </c>
      <c r="T183" s="131">
        <f>IF($T$4='Fecha de Indicador'!T183, 0,"x")</f>
        <v>0</v>
      </c>
      <c r="U183" s="131">
        <f>$U$4-'Fecha de Indicador'!U183</f>
        <v>0</v>
      </c>
      <c r="V183" s="412">
        <f>$V$4-'Fecha de Indicador'!V183</f>
        <v>16</v>
      </c>
      <c r="W183" s="131">
        <f>$W$4-'Fecha de Indicador'!W183</f>
        <v>0</v>
      </c>
      <c r="X183" s="131">
        <f>$X$4-'Fecha de Indicador'!X183</f>
        <v>0</v>
      </c>
      <c r="Y183" s="131">
        <f>$Y$4-'Fecha de Indicador'!Y183</f>
        <v>0</v>
      </c>
      <c r="Z183" s="131">
        <f>$Z$4-'Fecha de Indicador'!Z183</f>
        <v>1</v>
      </c>
      <c r="AA183" s="131">
        <f>$AA$4-'Fecha de Indicador'!AA183</f>
        <v>0</v>
      </c>
      <c r="AB183" s="131">
        <f>$AB$4-'Fecha de Indicador'!AB183</f>
        <v>0</v>
      </c>
      <c r="AC183" s="131">
        <f>$AC$4-'Fecha de Indicador'!AC183</f>
        <v>0</v>
      </c>
      <c r="AD183" s="131">
        <f>$AD$4-'Fecha de Indicador'!AD183</f>
        <v>0</v>
      </c>
      <c r="AE183" s="131">
        <f>$AE$4-'Fecha de Indicador'!AE183</f>
        <v>0</v>
      </c>
      <c r="AF183" s="131">
        <f>$AF$4-'Fecha de Indicador'!AF183</f>
        <v>0</v>
      </c>
      <c r="AG183" s="131">
        <f>$AG$4-'Fecha de Indicador'!AG183</f>
        <v>0</v>
      </c>
      <c r="AH183" s="131">
        <f>$AH$4-'Fecha de Indicador'!AH183</f>
        <v>0</v>
      </c>
      <c r="AI183" s="131">
        <f>$AI$4-'Fecha de Indicador'!AI183</f>
        <v>0</v>
      </c>
      <c r="AJ183" s="131">
        <f>$AJ$4-'Fecha de Indicador'!AJ183</f>
        <v>0</v>
      </c>
      <c r="AK183" s="131">
        <f>$AK$4-'Fecha de Indicador'!AK183</f>
        <v>0</v>
      </c>
      <c r="AL183" s="131">
        <f>$AL$4-'Fecha de Indicador'!AL183</f>
        <v>0</v>
      </c>
      <c r="AM183" s="38">
        <f t="shared" si="10"/>
        <v>41</v>
      </c>
      <c r="AN183" s="39">
        <f t="shared" si="14"/>
        <v>1.1714285714285715</v>
      </c>
      <c r="AO183" s="38">
        <f t="shared" si="11"/>
        <v>4</v>
      </c>
      <c r="AP183" s="39">
        <f t="shared" si="12"/>
        <v>3.8864728585539892</v>
      </c>
      <c r="AQ183" s="40">
        <f t="shared" si="13"/>
        <v>0</v>
      </c>
    </row>
    <row r="184" spans="1:43" ht="25.5" customHeight="1" x14ac:dyDescent="0.25">
      <c r="A184" s="138" t="s">
        <v>311</v>
      </c>
      <c r="B184" s="139" t="s">
        <v>322</v>
      </c>
      <c r="C184" s="140">
        <v>1216</v>
      </c>
      <c r="D184" s="131">
        <f>$D$4-'Fecha de Indicador'!D184</f>
        <v>0</v>
      </c>
      <c r="E184" s="131">
        <f>IF($E$4='Fecha de Indicador'!E184, 0,"x")</f>
        <v>0</v>
      </c>
      <c r="F184" s="131" t="str">
        <f>IF($F$4='Fecha de Indicador'!F184, 0,"x")</f>
        <v>x</v>
      </c>
      <c r="G184" s="131">
        <f>$G$4-'Fecha de Indicador'!G184</f>
        <v>0</v>
      </c>
      <c r="H184" s="131">
        <f>IF($H$4='Fecha de Indicador'!H184, 0,"x")</f>
        <v>0</v>
      </c>
      <c r="I184" s="131">
        <f>IF($I$4='Fecha de Indicador'!I184, 0,"x")</f>
        <v>0</v>
      </c>
      <c r="J184" s="131">
        <f>$J$4-'Fecha de Indicador'!J184</f>
        <v>0</v>
      </c>
      <c r="K184" s="131">
        <f>$K$4-'Fecha de Indicador'!K184</f>
        <v>0</v>
      </c>
      <c r="L184" s="131">
        <f>$L$4-'Fecha de Indicador'!L184</f>
        <v>0</v>
      </c>
      <c r="M184" s="412">
        <f>$M$4-'Fecha de Indicador'!M184</f>
        <v>9</v>
      </c>
      <c r="N184" s="131">
        <f>$N$4-'Fecha de Indicador'!N184</f>
        <v>0</v>
      </c>
      <c r="O184" s="131">
        <f>$O$4-'Fecha de Indicador'!O184</f>
        <v>0</v>
      </c>
      <c r="P184" s="412">
        <f>$P$4-'Fecha de Indicador'!P184</f>
        <v>15</v>
      </c>
      <c r="Q184" s="131">
        <f>$Q$4-'Fecha de Indicador'!Q184</f>
        <v>0</v>
      </c>
      <c r="R184" s="131">
        <f>$R$4-'Fecha de Indicador'!R184</f>
        <v>0</v>
      </c>
      <c r="S184" s="131">
        <f>$S$4-'Fecha de Indicador'!S184</f>
        <v>0</v>
      </c>
      <c r="T184" s="131">
        <f>IF($T$4='Fecha de Indicador'!T184, 0,"x")</f>
        <v>0</v>
      </c>
      <c r="U184" s="131">
        <f>$U$4-'Fecha de Indicador'!U184</f>
        <v>0</v>
      </c>
      <c r="V184" s="412">
        <f>$V$4-'Fecha de Indicador'!V184</f>
        <v>16</v>
      </c>
      <c r="W184" s="131">
        <f>$W$4-'Fecha de Indicador'!W184</f>
        <v>0</v>
      </c>
      <c r="X184" s="131">
        <f>$X$4-'Fecha de Indicador'!X184</f>
        <v>0</v>
      </c>
      <c r="Y184" s="131">
        <f>$Y$4-'Fecha de Indicador'!Y184</f>
        <v>0</v>
      </c>
      <c r="Z184" s="131">
        <f>$Z$4-'Fecha de Indicador'!Z184</f>
        <v>1</v>
      </c>
      <c r="AA184" s="131">
        <f>$AA$4-'Fecha de Indicador'!AA184</f>
        <v>0</v>
      </c>
      <c r="AB184" s="131">
        <f>$AB$4-'Fecha de Indicador'!AB184</f>
        <v>0</v>
      </c>
      <c r="AC184" s="131">
        <f>$AC$4-'Fecha de Indicador'!AC184</f>
        <v>0</v>
      </c>
      <c r="AD184" s="131">
        <f>$AD$4-'Fecha de Indicador'!AD184</f>
        <v>0</v>
      </c>
      <c r="AE184" s="131">
        <f>$AE$4-'Fecha de Indicador'!AE184</f>
        <v>0</v>
      </c>
      <c r="AF184" s="131">
        <f>$AF$4-'Fecha de Indicador'!AF184</f>
        <v>0</v>
      </c>
      <c r="AG184" s="131">
        <f>$AG$4-'Fecha de Indicador'!AG184</f>
        <v>0</v>
      </c>
      <c r="AH184" s="131">
        <f>$AH$4-'Fecha de Indicador'!AH184</f>
        <v>0</v>
      </c>
      <c r="AI184" s="131">
        <f>$AI$4-'Fecha de Indicador'!AI184</f>
        <v>0</v>
      </c>
      <c r="AJ184" s="131">
        <f>$AJ$4-'Fecha de Indicador'!AJ184</f>
        <v>0</v>
      </c>
      <c r="AK184" s="131">
        <f>$AK$4-'Fecha de Indicador'!AK184</f>
        <v>0</v>
      </c>
      <c r="AL184" s="131">
        <f>$AL$4-'Fecha de Indicador'!AL184</f>
        <v>0</v>
      </c>
      <c r="AM184" s="38">
        <f t="shared" si="10"/>
        <v>41</v>
      </c>
      <c r="AN184" s="39">
        <f t="shared" si="14"/>
        <v>1.1714285714285715</v>
      </c>
      <c r="AO184" s="38">
        <f t="shared" si="11"/>
        <v>4</v>
      </c>
      <c r="AP184" s="39">
        <f t="shared" si="12"/>
        <v>3.8864728585539892</v>
      </c>
      <c r="AQ184" s="40">
        <f t="shared" si="13"/>
        <v>0</v>
      </c>
    </row>
    <row r="185" spans="1:43" ht="25.5" customHeight="1" x14ac:dyDescent="0.25">
      <c r="A185" s="138" t="s">
        <v>311</v>
      </c>
      <c r="B185" s="139" t="s">
        <v>323</v>
      </c>
      <c r="C185" s="140">
        <v>1217</v>
      </c>
      <c r="D185" s="131">
        <f>$D$4-'Fecha de Indicador'!D185</f>
        <v>0</v>
      </c>
      <c r="E185" s="131">
        <f>IF($E$4='Fecha de Indicador'!E185, 0,"x")</f>
        <v>0</v>
      </c>
      <c r="F185" s="131" t="str">
        <f>IF($F$4='Fecha de Indicador'!F185, 0,"x")</f>
        <v>x</v>
      </c>
      <c r="G185" s="131">
        <f>$G$4-'Fecha de Indicador'!G185</f>
        <v>0</v>
      </c>
      <c r="H185" s="131">
        <f>IF($H$4='Fecha de Indicador'!H185, 0,"x")</f>
        <v>0</v>
      </c>
      <c r="I185" s="131">
        <f>IF($I$4='Fecha de Indicador'!I185, 0,"x")</f>
        <v>0</v>
      </c>
      <c r="J185" s="131">
        <f>$J$4-'Fecha de Indicador'!J185</f>
        <v>0</v>
      </c>
      <c r="K185" s="131">
        <f>$K$4-'Fecha de Indicador'!K185</f>
        <v>0</v>
      </c>
      <c r="L185" s="131">
        <f>$L$4-'Fecha de Indicador'!L185</f>
        <v>0</v>
      </c>
      <c r="M185" s="412">
        <f>$M$4-'Fecha de Indicador'!M185</f>
        <v>9</v>
      </c>
      <c r="N185" s="131">
        <f>$N$4-'Fecha de Indicador'!N185</f>
        <v>0</v>
      </c>
      <c r="O185" s="131">
        <f>$O$4-'Fecha de Indicador'!O185</f>
        <v>0</v>
      </c>
      <c r="P185" s="412">
        <f>$P$4-'Fecha de Indicador'!P185</f>
        <v>15</v>
      </c>
      <c r="Q185" s="131">
        <f>$Q$4-'Fecha de Indicador'!Q185</f>
        <v>0</v>
      </c>
      <c r="R185" s="131">
        <f>$R$4-'Fecha de Indicador'!R185</f>
        <v>0</v>
      </c>
      <c r="S185" s="131">
        <f>$S$4-'Fecha de Indicador'!S185</f>
        <v>0</v>
      </c>
      <c r="T185" s="131">
        <f>IF($T$4='Fecha de Indicador'!T185, 0,"x")</f>
        <v>0</v>
      </c>
      <c r="U185" s="131">
        <f>$U$4-'Fecha de Indicador'!U185</f>
        <v>0</v>
      </c>
      <c r="V185" s="412">
        <f>$V$4-'Fecha de Indicador'!V185</f>
        <v>16</v>
      </c>
      <c r="W185" s="131">
        <f>$W$4-'Fecha de Indicador'!W185</f>
        <v>0</v>
      </c>
      <c r="X185" s="131">
        <f>$X$4-'Fecha de Indicador'!X185</f>
        <v>0</v>
      </c>
      <c r="Y185" s="131">
        <f>$Y$4-'Fecha de Indicador'!Y185</f>
        <v>0</v>
      </c>
      <c r="Z185" s="131">
        <f>$Z$4-'Fecha de Indicador'!Z185</f>
        <v>1</v>
      </c>
      <c r="AA185" s="131">
        <f>$AA$4-'Fecha de Indicador'!AA185</f>
        <v>0</v>
      </c>
      <c r="AB185" s="131">
        <f>$AB$4-'Fecha de Indicador'!AB185</f>
        <v>0</v>
      </c>
      <c r="AC185" s="131">
        <f>$AC$4-'Fecha de Indicador'!AC185</f>
        <v>0</v>
      </c>
      <c r="AD185" s="131">
        <f>$AD$4-'Fecha de Indicador'!AD185</f>
        <v>0</v>
      </c>
      <c r="AE185" s="131">
        <f>$AE$4-'Fecha de Indicador'!AE185</f>
        <v>0</v>
      </c>
      <c r="AF185" s="131">
        <f>$AF$4-'Fecha de Indicador'!AF185</f>
        <v>0</v>
      </c>
      <c r="AG185" s="131">
        <f>$AG$4-'Fecha de Indicador'!AG185</f>
        <v>0</v>
      </c>
      <c r="AH185" s="131">
        <f>$AH$4-'Fecha de Indicador'!AH185</f>
        <v>0</v>
      </c>
      <c r="AI185" s="131">
        <f>$AI$4-'Fecha de Indicador'!AI185</f>
        <v>0</v>
      </c>
      <c r="AJ185" s="131">
        <f>$AJ$4-'Fecha de Indicador'!AJ185</f>
        <v>0</v>
      </c>
      <c r="AK185" s="131">
        <f>$AK$4-'Fecha de Indicador'!AK185</f>
        <v>0</v>
      </c>
      <c r="AL185" s="131">
        <f>$AL$4-'Fecha de Indicador'!AL185</f>
        <v>0</v>
      </c>
      <c r="AM185" s="38">
        <f t="shared" si="10"/>
        <v>41</v>
      </c>
      <c r="AN185" s="39">
        <f t="shared" si="14"/>
        <v>1.1714285714285715</v>
      </c>
      <c r="AO185" s="38">
        <f t="shared" si="11"/>
        <v>4</v>
      </c>
      <c r="AP185" s="39">
        <f t="shared" si="12"/>
        <v>3.8864728585539892</v>
      </c>
      <c r="AQ185" s="40">
        <f t="shared" si="13"/>
        <v>0</v>
      </c>
    </row>
    <row r="186" spans="1:43" ht="25.5" customHeight="1" x14ac:dyDescent="0.25">
      <c r="A186" s="138" t="s">
        <v>311</v>
      </c>
      <c r="B186" s="139" t="s">
        <v>324</v>
      </c>
      <c r="C186" s="140">
        <v>1218</v>
      </c>
      <c r="D186" s="131">
        <f>$D$4-'Fecha de Indicador'!D186</f>
        <v>0</v>
      </c>
      <c r="E186" s="131">
        <f>IF($E$4='Fecha de Indicador'!E186, 0,"x")</f>
        <v>0</v>
      </c>
      <c r="F186" s="131" t="str">
        <f>IF($F$4='Fecha de Indicador'!F186, 0,"x")</f>
        <v>x</v>
      </c>
      <c r="G186" s="131">
        <f>$G$4-'Fecha de Indicador'!G186</f>
        <v>0</v>
      </c>
      <c r="H186" s="131">
        <f>IF($H$4='Fecha de Indicador'!H186, 0,"x")</f>
        <v>0</v>
      </c>
      <c r="I186" s="131">
        <f>IF($I$4='Fecha de Indicador'!I186, 0,"x")</f>
        <v>0</v>
      </c>
      <c r="J186" s="131">
        <f>$J$4-'Fecha de Indicador'!J186</f>
        <v>0</v>
      </c>
      <c r="K186" s="131">
        <f>$K$4-'Fecha de Indicador'!K186</f>
        <v>0</v>
      </c>
      <c r="L186" s="131">
        <f>$L$4-'Fecha de Indicador'!L186</f>
        <v>0</v>
      </c>
      <c r="M186" s="412">
        <f>$M$4-'Fecha de Indicador'!M186</f>
        <v>9</v>
      </c>
      <c r="N186" s="131">
        <f>$N$4-'Fecha de Indicador'!N186</f>
        <v>0</v>
      </c>
      <c r="O186" s="131">
        <f>$O$4-'Fecha de Indicador'!O186</f>
        <v>0</v>
      </c>
      <c r="P186" s="412">
        <f>$P$4-'Fecha de Indicador'!P186</f>
        <v>15</v>
      </c>
      <c r="Q186" s="131">
        <f>$Q$4-'Fecha de Indicador'!Q186</f>
        <v>0</v>
      </c>
      <c r="R186" s="131">
        <f>$R$4-'Fecha de Indicador'!R186</f>
        <v>0</v>
      </c>
      <c r="S186" s="131">
        <f>$S$4-'Fecha de Indicador'!S186</f>
        <v>0</v>
      </c>
      <c r="T186" s="131">
        <f>IF($T$4='Fecha de Indicador'!T186, 0,"x")</f>
        <v>0</v>
      </c>
      <c r="U186" s="131">
        <f>$U$4-'Fecha de Indicador'!U186</f>
        <v>0</v>
      </c>
      <c r="V186" s="412">
        <f>$V$4-'Fecha de Indicador'!V186</f>
        <v>16</v>
      </c>
      <c r="W186" s="131">
        <f>$W$4-'Fecha de Indicador'!W186</f>
        <v>0</v>
      </c>
      <c r="X186" s="131">
        <f>$X$4-'Fecha de Indicador'!X186</f>
        <v>0</v>
      </c>
      <c r="Y186" s="131">
        <f>$Y$4-'Fecha de Indicador'!Y186</f>
        <v>0</v>
      </c>
      <c r="Z186" s="131">
        <f>$Z$4-'Fecha de Indicador'!Z186</f>
        <v>1</v>
      </c>
      <c r="AA186" s="131">
        <f>$AA$4-'Fecha de Indicador'!AA186</f>
        <v>0</v>
      </c>
      <c r="AB186" s="131">
        <f>$AB$4-'Fecha de Indicador'!AB186</f>
        <v>0</v>
      </c>
      <c r="AC186" s="131">
        <f>$AC$4-'Fecha de Indicador'!AC186</f>
        <v>0</v>
      </c>
      <c r="AD186" s="131">
        <f>$AD$4-'Fecha de Indicador'!AD186</f>
        <v>0</v>
      </c>
      <c r="AE186" s="131">
        <f>$AE$4-'Fecha de Indicador'!AE186</f>
        <v>0</v>
      </c>
      <c r="AF186" s="131">
        <f>$AF$4-'Fecha de Indicador'!AF186</f>
        <v>0</v>
      </c>
      <c r="AG186" s="131">
        <f>$AG$4-'Fecha de Indicador'!AG186</f>
        <v>0</v>
      </c>
      <c r="AH186" s="131">
        <f>$AH$4-'Fecha de Indicador'!AH186</f>
        <v>0</v>
      </c>
      <c r="AI186" s="131">
        <f>$AI$4-'Fecha de Indicador'!AI186</f>
        <v>0</v>
      </c>
      <c r="AJ186" s="131">
        <f>$AJ$4-'Fecha de Indicador'!AJ186</f>
        <v>0</v>
      </c>
      <c r="AK186" s="131">
        <f>$AK$4-'Fecha de Indicador'!AK186</f>
        <v>0</v>
      </c>
      <c r="AL186" s="131">
        <f>$AL$4-'Fecha de Indicador'!AL186</f>
        <v>0</v>
      </c>
      <c r="AM186" s="38">
        <f t="shared" si="10"/>
        <v>41</v>
      </c>
      <c r="AN186" s="39">
        <f t="shared" si="14"/>
        <v>1.1714285714285715</v>
      </c>
      <c r="AO186" s="38">
        <f t="shared" si="11"/>
        <v>4</v>
      </c>
      <c r="AP186" s="39">
        <f t="shared" si="12"/>
        <v>3.8864728585539892</v>
      </c>
      <c r="AQ186" s="40">
        <f t="shared" si="13"/>
        <v>0</v>
      </c>
    </row>
    <row r="187" spans="1:43" ht="25.5" customHeight="1" x14ac:dyDescent="0.25">
      <c r="A187" s="138" t="s">
        <v>311</v>
      </c>
      <c r="B187" s="139" t="s">
        <v>325</v>
      </c>
      <c r="C187" s="140">
        <v>1219</v>
      </c>
      <c r="D187" s="131">
        <f>$D$4-'Fecha de Indicador'!D187</f>
        <v>0</v>
      </c>
      <c r="E187" s="131">
        <f>IF($E$4='Fecha de Indicador'!E187, 0,"x")</f>
        <v>0</v>
      </c>
      <c r="F187" s="131" t="str">
        <f>IF($F$4='Fecha de Indicador'!F187, 0,"x")</f>
        <v>x</v>
      </c>
      <c r="G187" s="131">
        <f>$G$4-'Fecha de Indicador'!G187</f>
        <v>0</v>
      </c>
      <c r="H187" s="131">
        <f>IF($H$4='Fecha de Indicador'!H187, 0,"x")</f>
        <v>0</v>
      </c>
      <c r="I187" s="131">
        <f>IF($I$4='Fecha de Indicador'!I187, 0,"x")</f>
        <v>0</v>
      </c>
      <c r="J187" s="131">
        <f>$J$4-'Fecha de Indicador'!J187</f>
        <v>0</v>
      </c>
      <c r="K187" s="131">
        <f>$K$4-'Fecha de Indicador'!K187</f>
        <v>0</v>
      </c>
      <c r="L187" s="131">
        <f>$L$4-'Fecha de Indicador'!L187</f>
        <v>0</v>
      </c>
      <c r="M187" s="412">
        <f>$M$4-'Fecha de Indicador'!M187</f>
        <v>9</v>
      </c>
      <c r="N187" s="131">
        <f>$N$4-'Fecha de Indicador'!N187</f>
        <v>0</v>
      </c>
      <c r="O187" s="131">
        <f>$O$4-'Fecha de Indicador'!O187</f>
        <v>0</v>
      </c>
      <c r="P187" s="412">
        <f>$P$4-'Fecha de Indicador'!P187</f>
        <v>15</v>
      </c>
      <c r="Q187" s="131">
        <f>$Q$4-'Fecha de Indicador'!Q187</f>
        <v>0</v>
      </c>
      <c r="R187" s="131">
        <f>$R$4-'Fecha de Indicador'!R187</f>
        <v>0</v>
      </c>
      <c r="S187" s="131">
        <f>$S$4-'Fecha de Indicador'!S187</f>
        <v>0</v>
      </c>
      <c r="T187" s="131">
        <f>IF($T$4='Fecha de Indicador'!T187, 0,"x")</f>
        <v>0</v>
      </c>
      <c r="U187" s="131">
        <f>$U$4-'Fecha de Indicador'!U187</f>
        <v>0</v>
      </c>
      <c r="V187" s="412">
        <f>$V$4-'Fecha de Indicador'!V187</f>
        <v>16</v>
      </c>
      <c r="W187" s="131">
        <f>$W$4-'Fecha de Indicador'!W187</f>
        <v>0</v>
      </c>
      <c r="X187" s="131">
        <f>$X$4-'Fecha de Indicador'!X187</f>
        <v>0</v>
      </c>
      <c r="Y187" s="131">
        <f>$Y$4-'Fecha de Indicador'!Y187</f>
        <v>0</v>
      </c>
      <c r="Z187" s="131">
        <f>$Z$4-'Fecha de Indicador'!Z187</f>
        <v>1</v>
      </c>
      <c r="AA187" s="131">
        <f>$AA$4-'Fecha de Indicador'!AA187</f>
        <v>0</v>
      </c>
      <c r="AB187" s="131">
        <f>$AB$4-'Fecha de Indicador'!AB187</f>
        <v>0</v>
      </c>
      <c r="AC187" s="131">
        <f>$AC$4-'Fecha de Indicador'!AC187</f>
        <v>0</v>
      </c>
      <c r="AD187" s="131">
        <f>$AD$4-'Fecha de Indicador'!AD187</f>
        <v>0</v>
      </c>
      <c r="AE187" s="131">
        <f>$AE$4-'Fecha de Indicador'!AE187</f>
        <v>0</v>
      </c>
      <c r="AF187" s="131">
        <f>$AF$4-'Fecha de Indicador'!AF187</f>
        <v>0</v>
      </c>
      <c r="AG187" s="131">
        <f>$AG$4-'Fecha de Indicador'!AG187</f>
        <v>0</v>
      </c>
      <c r="AH187" s="131">
        <f>$AH$4-'Fecha de Indicador'!AH187</f>
        <v>0</v>
      </c>
      <c r="AI187" s="131">
        <f>$AI$4-'Fecha de Indicador'!AI187</f>
        <v>0</v>
      </c>
      <c r="AJ187" s="131">
        <f>$AJ$4-'Fecha de Indicador'!AJ187</f>
        <v>0</v>
      </c>
      <c r="AK187" s="131">
        <f>$AK$4-'Fecha de Indicador'!AK187</f>
        <v>0</v>
      </c>
      <c r="AL187" s="131">
        <f>$AL$4-'Fecha de Indicador'!AL187</f>
        <v>0</v>
      </c>
      <c r="AM187" s="38">
        <f t="shared" si="10"/>
        <v>41</v>
      </c>
      <c r="AN187" s="39">
        <f t="shared" si="14"/>
        <v>1.1714285714285715</v>
      </c>
      <c r="AO187" s="38">
        <f t="shared" si="11"/>
        <v>4</v>
      </c>
      <c r="AP187" s="39">
        <f t="shared" si="12"/>
        <v>3.8864728585539892</v>
      </c>
      <c r="AQ187" s="40">
        <f t="shared" si="13"/>
        <v>0</v>
      </c>
    </row>
    <row r="188" spans="1:43" ht="25.5" customHeight="1" x14ac:dyDescent="0.25">
      <c r="A188" s="130" t="s">
        <v>56</v>
      </c>
      <c r="B188" s="139" t="s">
        <v>57</v>
      </c>
      <c r="C188" s="140">
        <v>1301</v>
      </c>
      <c r="D188" s="131">
        <f>$D$4-'Fecha de Indicador'!D188</f>
        <v>0</v>
      </c>
      <c r="E188" s="131">
        <f>IF($E$4='Fecha de Indicador'!E188, 0,"x")</f>
        <v>0</v>
      </c>
      <c r="F188" s="131" t="str">
        <f>IF($F$4='Fecha de Indicador'!F188, 0,"x")</f>
        <v>x</v>
      </c>
      <c r="G188" s="131">
        <f>$G$4-'Fecha de Indicador'!G188</f>
        <v>0</v>
      </c>
      <c r="H188" s="131">
        <f>IF($H$4='Fecha de Indicador'!H188, 0,"x")</f>
        <v>0</v>
      </c>
      <c r="I188" s="131">
        <f>IF($I$4='Fecha de Indicador'!I188, 0,"x")</f>
        <v>0</v>
      </c>
      <c r="J188" s="131">
        <f>$J$4-'Fecha de Indicador'!J188</f>
        <v>0</v>
      </c>
      <c r="K188" s="131">
        <f>$K$4-'Fecha de Indicador'!K188</f>
        <v>0</v>
      </c>
      <c r="L188" s="131">
        <f>$L$4-'Fecha de Indicador'!L188</f>
        <v>0</v>
      </c>
      <c r="M188" s="412">
        <f>$M$4-'Fecha de Indicador'!M188</f>
        <v>9</v>
      </c>
      <c r="N188" s="131">
        <f>$N$4-'Fecha de Indicador'!N188</f>
        <v>0</v>
      </c>
      <c r="O188" s="131">
        <f>$O$4-'Fecha de Indicador'!O188</f>
        <v>0</v>
      </c>
      <c r="P188" s="412">
        <f>$P$4-'Fecha de Indicador'!P188</f>
        <v>15</v>
      </c>
      <c r="Q188" s="131">
        <f>$Q$4-'Fecha de Indicador'!Q188</f>
        <v>0</v>
      </c>
      <c r="R188" s="131">
        <f>$R$4-'Fecha de Indicador'!R188</f>
        <v>0</v>
      </c>
      <c r="S188" s="131">
        <f>$S$4-'Fecha de Indicador'!S188</f>
        <v>0</v>
      </c>
      <c r="T188" s="131">
        <f>IF($T$4='Fecha de Indicador'!T188, 0,"x")</f>
        <v>0</v>
      </c>
      <c r="U188" s="131">
        <f>$U$4-'Fecha de Indicador'!U188</f>
        <v>0</v>
      </c>
      <c r="V188" s="412">
        <f>$V$4-'Fecha de Indicador'!V188</f>
        <v>16</v>
      </c>
      <c r="W188" s="131">
        <f>$W$4-'Fecha de Indicador'!W188</f>
        <v>0</v>
      </c>
      <c r="X188" s="131">
        <f>$X$4-'Fecha de Indicador'!X188</f>
        <v>0</v>
      </c>
      <c r="Y188" s="131">
        <f>$Y$4-'Fecha de Indicador'!Y188</f>
        <v>0</v>
      </c>
      <c r="Z188" s="131">
        <f>$Z$4-'Fecha de Indicador'!Z188</f>
        <v>1</v>
      </c>
      <c r="AA188" s="131">
        <f>$AA$4-'Fecha de Indicador'!AA188</f>
        <v>0</v>
      </c>
      <c r="AB188" s="131">
        <f>$AB$4-'Fecha de Indicador'!AB188</f>
        <v>0</v>
      </c>
      <c r="AC188" s="131">
        <f>$AC$4-'Fecha de Indicador'!AC188</f>
        <v>0</v>
      </c>
      <c r="AD188" s="131">
        <f>$AD$4-'Fecha de Indicador'!AD188</f>
        <v>0</v>
      </c>
      <c r="AE188" s="131">
        <f>$AE$4-'Fecha de Indicador'!AE188</f>
        <v>0</v>
      </c>
      <c r="AF188" s="131">
        <f>$AF$4-'Fecha de Indicador'!AF188</f>
        <v>0</v>
      </c>
      <c r="AG188" s="131">
        <f>$AG$4-'Fecha de Indicador'!AG188</f>
        <v>0</v>
      </c>
      <c r="AH188" s="131">
        <f>$AH$4-'Fecha de Indicador'!AH188</f>
        <v>0</v>
      </c>
      <c r="AI188" s="131">
        <f>$AI$4-'Fecha de Indicador'!AI188</f>
        <v>0</v>
      </c>
      <c r="AJ188" s="131">
        <f>$AJ$4-'Fecha de Indicador'!AJ188</f>
        <v>0</v>
      </c>
      <c r="AK188" s="131">
        <f>$AK$4-'Fecha de Indicador'!AK188</f>
        <v>0</v>
      </c>
      <c r="AL188" s="131">
        <f>$AL$4-'Fecha de Indicador'!AL188</f>
        <v>0</v>
      </c>
      <c r="AM188" s="38">
        <f t="shared" si="10"/>
        <v>41</v>
      </c>
      <c r="AN188" s="39">
        <f t="shared" si="14"/>
        <v>1.1714285714285715</v>
      </c>
      <c r="AO188" s="38">
        <f t="shared" si="11"/>
        <v>4</v>
      </c>
      <c r="AP188" s="39">
        <f t="shared" si="12"/>
        <v>3.8864728585539892</v>
      </c>
      <c r="AQ188" s="40">
        <f t="shared" si="13"/>
        <v>0</v>
      </c>
    </row>
    <row r="189" spans="1:43" ht="25.5" customHeight="1" x14ac:dyDescent="0.25">
      <c r="A189" s="130" t="s">
        <v>56</v>
      </c>
      <c r="B189" s="139" t="s">
        <v>58</v>
      </c>
      <c r="C189" s="140">
        <v>1302</v>
      </c>
      <c r="D189" s="131">
        <f>$D$4-'Fecha de Indicador'!D189</f>
        <v>0</v>
      </c>
      <c r="E189" s="131">
        <f>IF($E$4='Fecha de Indicador'!E189, 0,"x")</f>
        <v>0</v>
      </c>
      <c r="F189" s="131" t="str">
        <f>IF($F$4='Fecha de Indicador'!F189, 0,"x")</f>
        <v>x</v>
      </c>
      <c r="G189" s="131">
        <f>$G$4-'Fecha de Indicador'!G189</f>
        <v>0</v>
      </c>
      <c r="H189" s="131">
        <f>IF($H$4='Fecha de Indicador'!H189, 0,"x")</f>
        <v>0</v>
      </c>
      <c r="I189" s="131">
        <f>IF($I$4='Fecha de Indicador'!I189, 0,"x")</f>
        <v>0</v>
      </c>
      <c r="J189" s="131">
        <f>$J$4-'Fecha de Indicador'!J189</f>
        <v>0</v>
      </c>
      <c r="K189" s="131">
        <f>$K$4-'Fecha de Indicador'!K189</f>
        <v>0</v>
      </c>
      <c r="L189" s="131">
        <f>$L$4-'Fecha de Indicador'!L189</f>
        <v>0</v>
      </c>
      <c r="M189" s="412">
        <f>$M$4-'Fecha de Indicador'!M189</f>
        <v>9</v>
      </c>
      <c r="N189" s="131">
        <f>$N$4-'Fecha de Indicador'!N189</f>
        <v>0</v>
      </c>
      <c r="O189" s="131">
        <f>$O$4-'Fecha de Indicador'!O189</f>
        <v>0</v>
      </c>
      <c r="P189" s="412">
        <f>$P$4-'Fecha de Indicador'!P189</f>
        <v>15</v>
      </c>
      <c r="Q189" s="131">
        <f>$Q$4-'Fecha de Indicador'!Q189</f>
        <v>0</v>
      </c>
      <c r="R189" s="131">
        <f>$R$4-'Fecha de Indicador'!R189</f>
        <v>0</v>
      </c>
      <c r="S189" s="131">
        <f>$S$4-'Fecha de Indicador'!S189</f>
        <v>0</v>
      </c>
      <c r="T189" s="131">
        <f>IF($T$4='Fecha de Indicador'!T189, 0,"x")</f>
        <v>0</v>
      </c>
      <c r="U189" s="131">
        <f>$U$4-'Fecha de Indicador'!U189</f>
        <v>0</v>
      </c>
      <c r="V189" s="412">
        <f>$V$4-'Fecha de Indicador'!V189</f>
        <v>16</v>
      </c>
      <c r="W189" s="131">
        <f>$W$4-'Fecha de Indicador'!W189</f>
        <v>0</v>
      </c>
      <c r="X189" s="131">
        <f>$X$4-'Fecha de Indicador'!X189</f>
        <v>0</v>
      </c>
      <c r="Y189" s="131">
        <f>$Y$4-'Fecha de Indicador'!Y189</f>
        <v>0</v>
      </c>
      <c r="Z189" s="131">
        <f>$Z$4-'Fecha de Indicador'!Z189</f>
        <v>1</v>
      </c>
      <c r="AA189" s="131">
        <f>$AA$4-'Fecha de Indicador'!AA189</f>
        <v>0</v>
      </c>
      <c r="AB189" s="131">
        <f>$AB$4-'Fecha de Indicador'!AB189</f>
        <v>0</v>
      </c>
      <c r="AC189" s="131">
        <f>$AC$4-'Fecha de Indicador'!AC189</f>
        <v>0</v>
      </c>
      <c r="AD189" s="131">
        <f>$AD$4-'Fecha de Indicador'!AD189</f>
        <v>0</v>
      </c>
      <c r="AE189" s="131">
        <f>$AE$4-'Fecha de Indicador'!AE189</f>
        <v>0</v>
      </c>
      <c r="AF189" s="131">
        <f>$AF$4-'Fecha de Indicador'!AF189</f>
        <v>0</v>
      </c>
      <c r="AG189" s="131">
        <f>$AG$4-'Fecha de Indicador'!AG189</f>
        <v>0</v>
      </c>
      <c r="AH189" s="131">
        <f>$AH$4-'Fecha de Indicador'!AH189</f>
        <v>0</v>
      </c>
      <c r="AI189" s="131">
        <f>$AI$4-'Fecha de Indicador'!AI189</f>
        <v>0</v>
      </c>
      <c r="AJ189" s="131">
        <f>$AJ$4-'Fecha de Indicador'!AJ189</f>
        <v>0</v>
      </c>
      <c r="AK189" s="131">
        <f>$AK$4-'Fecha de Indicador'!AK189</f>
        <v>0</v>
      </c>
      <c r="AL189" s="131">
        <f>$AL$4-'Fecha de Indicador'!AL189</f>
        <v>0</v>
      </c>
      <c r="AM189" s="38">
        <f t="shared" si="10"/>
        <v>41</v>
      </c>
      <c r="AN189" s="39">
        <f t="shared" si="14"/>
        <v>1.1714285714285715</v>
      </c>
      <c r="AO189" s="38">
        <f t="shared" si="11"/>
        <v>4</v>
      </c>
      <c r="AP189" s="39">
        <f t="shared" si="12"/>
        <v>3.8864728585539892</v>
      </c>
      <c r="AQ189" s="40">
        <f t="shared" si="13"/>
        <v>0</v>
      </c>
    </row>
    <row r="190" spans="1:43" ht="25.5" customHeight="1" x14ac:dyDescent="0.25">
      <c r="A190" s="130" t="s">
        <v>56</v>
      </c>
      <c r="B190" s="139" t="s">
        <v>59</v>
      </c>
      <c r="C190" s="140">
        <v>1303</v>
      </c>
      <c r="D190" s="131">
        <f>$D$4-'Fecha de Indicador'!D190</f>
        <v>0</v>
      </c>
      <c r="E190" s="131">
        <f>IF($E$4='Fecha de Indicador'!E190, 0,"x")</f>
        <v>0</v>
      </c>
      <c r="F190" s="131" t="str">
        <f>IF($F$4='Fecha de Indicador'!F190, 0,"x")</f>
        <v>x</v>
      </c>
      <c r="G190" s="131">
        <f>$G$4-'Fecha de Indicador'!G190</f>
        <v>0</v>
      </c>
      <c r="H190" s="131">
        <f>IF($H$4='Fecha de Indicador'!H190, 0,"x")</f>
        <v>0</v>
      </c>
      <c r="I190" s="131">
        <f>IF($I$4='Fecha de Indicador'!I190, 0,"x")</f>
        <v>0</v>
      </c>
      <c r="J190" s="131">
        <f>$J$4-'Fecha de Indicador'!J190</f>
        <v>0</v>
      </c>
      <c r="K190" s="131">
        <f>$K$4-'Fecha de Indicador'!K190</f>
        <v>0</v>
      </c>
      <c r="L190" s="131">
        <f>$L$4-'Fecha de Indicador'!L190</f>
        <v>0</v>
      </c>
      <c r="M190" s="412">
        <f>$M$4-'Fecha de Indicador'!M190</f>
        <v>9</v>
      </c>
      <c r="N190" s="131">
        <f>$N$4-'Fecha de Indicador'!N190</f>
        <v>0</v>
      </c>
      <c r="O190" s="131">
        <f>$O$4-'Fecha de Indicador'!O190</f>
        <v>0</v>
      </c>
      <c r="P190" s="412">
        <f>$P$4-'Fecha de Indicador'!P190</f>
        <v>15</v>
      </c>
      <c r="Q190" s="131">
        <f>$Q$4-'Fecha de Indicador'!Q190</f>
        <v>0</v>
      </c>
      <c r="R190" s="131">
        <f>$R$4-'Fecha de Indicador'!R190</f>
        <v>0</v>
      </c>
      <c r="S190" s="131">
        <f>$S$4-'Fecha de Indicador'!S190</f>
        <v>0</v>
      </c>
      <c r="T190" s="131">
        <f>IF($T$4='Fecha de Indicador'!T190, 0,"x")</f>
        <v>0</v>
      </c>
      <c r="U190" s="131">
        <f>$U$4-'Fecha de Indicador'!U190</f>
        <v>0</v>
      </c>
      <c r="V190" s="412">
        <f>$V$4-'Fecha de Indicador'!V190</f>
        <v>16</v>
      </c>
      <c r="W190" s="131">
        <f>$W$4-'Fecha de Indicador'!W190</f>
        <v>0</v>
      </c>
      <c r="X190" s="131">
        <f>$X$4-'Fecha de Indicador'!X190</f>
        <v>0</v>
      </c>
      <c r="Y190" s="131">
        <f>$Y$4-'Fecha de Indicador'!Y190</f>
        <v>0</v>
      </c>
      <c r="Z190" s="131">
        <f>$Z$4-'Fecha de Indicador'!Z190</f>
        <v>1</v>
      </c>
      <c r="AA190" s="131">
        <f>$AA$4-'Fecha de Indicador'!AA190</f>
        <v>0</v>
      </c>
      <c r="AB190" s="131">
        <f>$AB$4-'Fecha de Indicador'!AB190</f>
        <v>0</v>
      </c>
      <c r="AC190" s="131">
        <f>$AC$4-'Fecha de Indicador'!AC190</f>
        <v>0</v>
      </c>
      <c r="AD190" s="131">
        <f>$AD$4-'Fecha de Indicador'!AD190</f>
        <v>0</v>
      </c>
      <c r="AE190" s="131">
        <f>$AE$4-'Fecha de Indicador'!AE190</f>
        <v>0</v>
      </c>
      <c r="AF190" s="131">
        <f>$AF$4-'Fecha de Indicador'!AF190</f>
        <v>0</v>
      </c>
      <c r="AG190" s="131">
        <f>$AG$4-'Fecha de Indicador'!AG190</f>
        <v>0</v>
      </c>
      <c r="AH190" s="131">
        <f>$AH$4-'Fecha de Indicador'!AH190</f>
        <v>0</v>
      </c>
      <c r="AI190" s="131">
        <f>$AI$4-'Fecha de Indicador'!AI190</f>
        <v>0</v>
      </c>
      <c r="AJ190" s="131">
        <f>$AJ$4-'Fecha de Indicador'!AJ190</f>
        <v>0</v>
      </c>
      <c r="AK190" s="131">
        <f>$AK$4-'Fecha de Indicador'!AK190</f>
        <v>0</v>
      </c>
      <c r="AL190" s="131">
        <f>$AL$4-'Fecha de Indicador'!AL190</f>
        <v>0</v>
      </c>
      <c r="AM190" s="38">
        <f t="shared" si="10"/>
        <v>41</v>
      </c>
      <c r="AN190" s="39">
        <f t="shared" si="14"/>
        <v>1.1714285714285715</v>
      </c>
      <c r="AO190" s="38">
        <f t="shared" si="11"/>
        <v>4</v>
      </c>
      <c r="AP190" s="39">
        <f t="shared" si="12"/>
        <v>3.8864728585539892</v>
      </c>
      <c r="AQ190" s="40">
        <f t="shared" si="13"/>
        <v>0</v>
      </c>
    </row>
    <row r="191" spans="1:43" ht="25.5" customHeight="1" x14ac:dyDescent="0.25">
      <c r="A191" s="130" t="s">
        <v>56</v>
      </c>
      <c r="B191" s="139" t="s">
        <v>60</v>
      </c>
      <c r="C191" s="140">
        <v>1304</v>
      </c>
      <c r="D191" s="131">
        <f>$D$4-'Fecha de Indicador'!D191</f>
        <v>0</v>
      </c>
      <c r="E191" s="131">
        <f>IF($E$4='Fecha de Indicador'!E191, 0,"x")</f>
        <v>0</v>
      </c>
      <c r="F191" s="131" t="str">
        <f>IF($F$4='Fecha de Indicador'!F191, 0,"x")</f>
        <v>x</v>
      </c>
      <c r="G191" s="131">
        <f>$G$4-'Fecha de Indicador'!G191</f>
        <v>0</v>
      </c>
      <c r="H191" s="131">
        <f>IF($H$4='Fecha de Indicador'!H191, 0,"x")</f>
        <v>0</v>
      </c>
      <c r="I191" s="131">
        <f>IF($I$4='Fecha de Indicador'!I191, 0,"x")</f>
        <v>0</v>
      </c>
      <c r="J191" s="131">
        <f>$J$4-'Fecha de Indicador'!J191</f>
        <v>0</v>
      </c>
      <c r="K191" s="131">
        <f>$K$4-'Fecha de Indicador'!K191</f>
        <v>0</v>
      </c>
      <c r="L191" s="131">
        <f>$L$4-'Fecha de Indicador'!L191</f>
        <v>0</v>
      </c>
      <c r="M191" s="412">
        <f>$M$4-'Fecha de Indicador'!M191</f>
        <v>9</v>
      </c>
      <c r="N191" s="131">
        <f>$N$4-'Fecha de Indicador'!N191</f>
        <v>0</v>
      </c>
      <c r="O191" s="131">
        <f>$O$4-'Fecha de Indicador'!O191</f>
        <v>0</v>
      </c>
      <c r="P191" s="412">
        <f>$P$4-'Fecha de Indicador'!P191</f>
        <v>15</v>
      </c>
      <c r="Q191" s="131">
        <f>$Q$4-'Fecha de Indicador'!Q191</f>
        <v>0</v>
      </c>
      <c r="R191" s="131">
        <f>$R$4-'Fecha de Indicador'!R191</f>
        <v>0</v>
      </c>
      <c r="S191" s="131">
        <f>$S$4-'Fecha de Indicador'!S191</f>
        <v>0</v>
      </c>
      <c r="T191" s="131">
        <f>IF($T$4='Fecha de Indicador'!T191, 0,"x")</f>
        <v>0</v>
      </c>
      <c r="U191" s="131">
        <f>$U$4-'Fecha de Indicador'!U191</f>
        <v>0</v>
      </c>
      <c r="V191" s="412">
        <f>$V$4-'Fecha de Indicador'!V191</f>
        <v>16</v>
      </c>
      <c r="W191" s="131">
        <f>$W$4-'Fecha de Indicador'!W191</f>
        <v>0</v>
      </c>
      <c r="X191" s="131">
        <f>$X$4-'Fecha de Indicador'!X191</f>
        <v>0</v>
      </c>
      <c r="Y191" s="131">
        <f>$Y$4-'Fecha de Indicador'!Y191</f>
        <v>0</v>
      </c>
      <c r="Z191" s="131">
        <f>$Z$4-'Fecha de Indicador'!Z191</f>
        <v>1</v>
      </c>
      <c r="AA191" s="131">
        <f>$AA$4-'Fecha de Indicador'!AA191</f>
        <v>0</v>
      </c>
      <c r="AB191" s="131">
        <f>$AB$4-'Fecha de Indicador'!AB191</f>
        <v>0</v>
      </c>
      <c r="AC191" s="131">
        <f>$AC$4-'Fecha de Indicador'!AC191</f>
        <v>0</v>
      </c>
      <c r="AD191" s="131">
        <f>$AD$4-'Fecha de Indicador'!AD191</f>
        <v>0</v>
      </c>
      <c r="AE191" s="131">
        <f>$AE$4-'Fecha de Indicador'!AE191</f>
        <v>0</v>
      </c>
      <c r="AF191" s="131">
        <f>$AF$4-'Fecha de Indicador'!AF191</f>
        <v>0</v>
      </c>
      <c r="AG191" s="131">
        <f>$AG$4-'Fecha de Indicador'!AG191</f>
        <v>0</v>
      </c>
      <c r="AH191" s="131">
        <f>$AH$4-'Fecha de Indicador'!AH191</f>
        <v>0</v>
      </c>
      <c r="AI191" s="131">
        <f>$AI$4-'Fecha de Indicador'!AI191</f>
        <v>0</v>
      </c>
      <c r="AJ191" s="131">
        <f>$AJ$4-'Fecha de Indicador'!AJ191</f>
        <v>0</v>
      </c>
      <c r="AK191" s="131">
        <f>$AK$4-'Fecha de Indicador'!AK191</f>
        <v>0</v>
      </c>
      <c r="AL191" s="131">
        <f>$AL$4-'Fecha de Indicador'!AL191</f>
        <v>0</v>
      </c>
      <c r="AM191" s="38">
        <f t="shared" si="10"/>
        <v>41</v>
      </c>
      <c r="AN191" s="39">
        <f t="shared" si="14"/>
        <v>1.1714285714285715</v>
      </c>
      <c r="AO191" s="38">
        <f t="shared" si="11"/>
        <v>4</v>
      </c>
      <c r="AP191" s="39">
        <f t="shared" si="12"/>
        <v>3.8864728585539892</v>
      </c>
      <c r="AQ191" s="40">
        <f t="shared" si="13"/>
        <v>0</v>
      </c>
    </row>
    <row r="192" spans="1:43" ht="25.5" customHeight="1" x14ac:dyDescent="0.25">
      <c r="A192" s="130" t="s">
        <v>56</v>
      </c>
      <c r="B192" s="139" t="s">
        <v>61</v>
      </c>
      <c r="C192" s="140">
        <v>1305</v>
      </c>
      <c r="D192" s="131">
        <f>$D$4-'Fecha de Indicador'!D192</f>
        <v>0</v>
      </c>
      <c r="E192" s="131">
        <f>IF($E$4='Fecha de Indicador'!E192, 0,"x")</f>
        <v>0</v>
      </c>
      <c r="F192" s="131" t="str">
        <f>IF($F$4='Fecha de Indicador'!F192, 0,"x")</f>
        <v>x</v>
      </c>
      <c r="G192" s="131">
        <f>$G$4-'Fecha de Indicador'!G192</f>
        <v>0</v>
      </c>
      <c r="H192" s="131">
        <f>IF($H$4='Fecha de Indicador'!H192, 0,"x")</f>
        <v>0</v>
      </c>
      <c r="I192" s="131">
        <f>IF($I$4='Fecha de Indicador'!I192, 0,"x")</f>
        <v>0</v>
      </c>
      <c r="J192" s="131">
        <f>$J$4-'Fecha de Indicador'!J192</f>
        <v>0</v>
      </c>
      <c r="K192" s="131">
        <f>$K$4-'Fecha de Indicador'!K192</f>
        <v>0</v>
      </c>
      <c r="L192" s="131">
        <f>$L$4-'Fecha de Indicador'!L192</f>
        <v>0</v>
      </c>
      <c r="M192" s="412">
        <f>$M$4-'Fecha de Indicador'!M192</f>
        <v>9</v>
      </c>
      <c r="N192" s="131">
        <f>$N$4-'Fecha de Indicador'!N192</f>
        <v>0</v>
      </c>
      <c r="O192" s="131">
        <f>$O$4-'Fecha de Indicador'!O192</f>
        <v>0</v>
      </c>
      <c r="P192" s="412">
        <f>$P$4-'Fecha de Indicador'!P192</f>
        <v>15</v>
      </c>
      <c r="Q192" s="131">
        <f>$Q$4-'Fecha de Indicador'!Q192</f>
        <v>0</v>
      </c>
      <c r="R192" s="131">
        <f>$R$4-'Fecha de Indicador'!R192</f>
        <v>0</v>
      </c>
      <c r="S192" s="131">
        <f>$S$4-'Fecha de Indicador'!S192</f>
        <v>0</v>
      </c>
      <c r="T192" s="131">
        <f>IF($T$4='Fecha de Indicador'!T192, 0,"x")</f>
        <v>0</v>
      </c>
      <c r="U192" s="131">
        <f>$U$4-'Fecha de Indicador'!U192</f>
        <v>0</v>
      </c>
      <c r="V192" s="412">
        <f>$V$4-'Fecha de Indicador'!V192</f>
        <v>16</v>
      </c>
      <c r="W192" s="131">
        <f>$W$4-'Fecha de Indicador'!W192</f>
        <v>0</v>
      </c>
      <c r="X192" s="131">
        <f>$X$4-'Fecha de Indicador'!X192</f>
        <v>0</v>
      </c>
      <c r="Y192" s="131">
        <f>$Y$4-'Fecha de Indicador'!Y192</f>
        <v>0</v>
      </c>
      <c r="Z192" s="131">
        <f>$Z$4-'Fecha de Indicador'!Z192</f>
        <v>1</v>
      </c>
      <c r="AA192" s="131">
        <f>$AA$4-'Fecha de Indicador'!AA192</f>
        <v>0</v>
      </c>
      <c r="AB192" s="131">
        <f>$AB$4-'Fecha de Indicador'!AB192</f>
        <v>0</v>
      </c>
      <c r="AC192" s="131">
        <f>$AC$4-'Fecha de Indicador'!AC192</f>
        <v>0</v>
      </c>
      <c r="AD192" s="131">
        <f>$AD$4-'Fecha de Indicador'!AD192</f>
        <v>0</v>
      </c>
      <c r="AE192" s="131">
        <f>$AE$4-'Fecha de Indicador'!AE192</f>
        <v>0</v>
      </c>
      <c r="AF192" s="131">
        <f>$AF$4-'Fecha de Indicador'!AF192</f>
        <v>0</v>
      </c>
      <c r="AG192" s="131">
        <f>$AG$4-'Fecha de Indicador'!AG192</f>
        <v>0</v>
      </c>
      <c r="AH192" s="131">
        <f>$AH$4-'Fecha de Indicador'!AH192</f>
        <v>0</v>
      </c>
      <c r="AI192" s="131">
        <f>$AI$4-'Fecha de Indicador'!AI192</f>
        <v>0</v>
      </c>
      <c r="AJ192" s="131">
        <f>$AJ$4-'Fecha de Indicador'!AJ192</f>
        <v>0</v>
      </c>
      <c r="AK192" s="131">
        <f>$AK$4-'Fecha de Indicador'!AK192</f>
        <v>0</v>
      </c>
      <c r="AL192" s="131">
        <f>$AL$4-'Fecha de Indicador'!AL192</f>
        <v>0</v>
      </c>
      <c r="AM192" s="38">
        <f t="shared" si="10"/>
        <v>41</v>
      </c>
      <c r="AN192" s="39">
        <f t="shared" si="14"/>
        <v>1.1714285714285715</v>
      </c>
      <c r="AO192" s="38">
        <f t="shared" si="11"/>
        <v>4</v>
      </c>
      <c r="AP192" s="39">
        <f t="shared" si="12"/>
        <v>3.8864728585539892</v>
      </c>
      <c r="AQ192" s="40">
        <f t="shared" si="13"/>
        <v>0</v>
      </c>
    </row>
    <row r="193" spans="1:43" ht="25.5" customHeight="1" x14ac:dyDescent="0.25">
      <c r="A193" s="130" t="s">
        <v>56</v>
      </c>
      <c r="B193" s="139" t="s">
        <v>62</v>
      </c>
      <c r="C193" s="140">
        <v>1306</v>
      </c>
      <c r="D193" s="131">
        <f>$D$4-'Fecha de Indicador'!D193</f>
        <v>0</v>
      </c>
      <c r="E193" s="131">
        <f>IF($E$4='Fecha de Indicador'!E193, 0,"x")</f>
        <v>0</v>
      </c>
      <c r="F193" s="131" t="str">
        <f>IF($F$4='Fecha de Indicador'!F193, 0,"x")</f>
        <v>x</v>
      </c>
      <c r="G193" s="131">
        <f>$G$4-'Fecha de Indicador'!G193</f>
        <v>0</v>
      </c>
      <c r="H193" s="131">
        <f>IF($H$4='Fecha de Indicador'!H193, 0,"x")</f>
        <v>0</v>
      </c>
      <c r="I193" s="131">
        <f>IF($I$4='Fecha de Indicador'!I193, 0,"x")</f>
        <v>0</v>
      </c>
      <c r="J193" s="131">
        <f>$J$4-'Fecha de Indicador'!J193</f>
        <v>0</v>
      </c>
      <c r="K193" s="131">
        <f>$K$4-'Fecha de Indicador'!K193</f>
        <v>0</v>
      </c>
      <c r="L193" s="131">
        <f>$L$4-'Fecha de Indicador'!L193</f>
        <v>0</v>
      </c>
      <c r="M193" s="412">
        <f>$M$4-'Fecha de Indicador'!M193</f>
        <v>9</v>
      </c>
      <c r="N193" s="131">
        <f>$N$4-'Fecha de Indicador'!N193</f>
        <v>0</v>
      </c>
      <c r="O193" s="131">
        <f>$O$4-'Fecha de Indicador'!O193</f>
        <v>0</v>
      </c>
      <c r="P193" s="412">
        <f>$P$4-'Fecha de Indicador'!P193</f>
        <v>15</v>
      </c>
      <c r="Q193" s="131">
        <f>$Q$4-'Fecha de Indicador'!Q193</f>
        <v>0</v>
      </c>
      <c r="R193" s="131">
        <f>$R$4-'Fecha de Indicador'!R193</f>
        <v>0</v>
      </c>
      <c r="S193" s="131">
        <f>$S$4-'Fecha de Indicador'!S193</f>
        <v>0</v>
      </c>
      <c r="T193" s="131">
        <f>IF($T$4='Fecha de Indicador'!T193, 0,"x")</f>
        <v>0</v>
      </c>
      <c r="U193" s="131">
        <f>$U$4-'Fecha de Indicador'!U193</f>
        <v>0</v>
      </c>
      <c r="V193" s="412">
        <f>$V$4-'Fecha de Indicador'!V193</f>
        <v>16</v>
      </c>
      <c r="W193" s="131">
        <f>$W$4-'Fecha de Indicador'!W193</f>
        <v>0</v>
      </c>
      <c r="X193" s="131">
        <f>$X$4-'Fecha de Indicador'!X193</f>
        <v>0</v>
      </c>
      <c r="Y193" s="131">
        <f>$Y$4-'Fecha de Indicador'!Y193</f>
        <v>0</v>
      </c>
      <c r="Z193" s="131">
        <f>$Z$4-'Fecha de Indicador'!Z193</f>
        <v>1</v>
      </c>
      <c r="AA193" s="131">
        <f>$AA$4-'Fecha de Indicador'!AA193</f>
        <v>0</v>
      </c>
      <c r="AB193" s="131">
        <f>$AB$4-'Fecha de Indicador'!AB193</f>
        <v>0</v>
      </c>
      <c r="AC193" s="131">
        <f>$AC$4-'Fecha de Indicador'!AC193</f>
        <v>0</v>
      </c>
      <c r="AD193" s="131">
        <f>$AD$4-'Fecha de Indicador'!AD193</f>
        <v>0</v>
      </c>
      <c r="AE193" s="131">
        <f>$AE$4-'Fecha de Indicador'!AE193</f>
        <v>0</v>
      </c>
      <c r="AF193" s="131">
        <f>$AF$4-'Fecha de Indicador'!AF193</f>
        <v>0</v>
      </c>
      <c r="AG193" s="131">
        <f>$AG$4-'Fecha de Indicador'!AG193</f>
        <v>0</v>
      </c>
      <c r="AH193" s="131">
        <f>$AH$4-'Fecha de Indicador'!AH193</f>
        <v>0</v>
      </c>
      <c r="AI193" s="131">
        <f>$AI$4-'Fecha de Indicador'!AI193</f>
        <v>0</v>
      </c>
      <c r="AJ193" s="131">
        <f>$AJ$4-'Fecha de Indicador'!AJ193</f>
        <v>0</v>
      </c>
      <c r="AK193" s="131">
        <f>$AK$4-'Fecha de Indicador'!AK193</f>
        <v>0</v>
      </c>
      <c r="AL193" s="131">
        <f>$AL$4-'Fecha de Indicador'!AL193</f>
        <v>0</v>
      </c>
      <c r="AM193" s="38">
        <f t="shared" si="10"/>
        <v>41</v>
      </c>
      <c r="AN193" s="39">
        <f t="shared" si="14"/>
        <v>1.1714285714285715</v>
      </c>
      <c r="AO193" s="38">
        <f t="shared" si="11"/>
        <v>4</v>
      </c>
      <c r="AP193" s="39">
        <f t="shared" si="12"/>
        <v>3.8864728585539892</v>
      </c>
      <c r="AQ193" s="40">
        <f t="shared" si="13"/>
        <v>0</v>
      </c>
    </row>
    <row r="194" spans="1:43" ht="25.5" customHeight="1" x14ac:dyDescent="0.25">
      <c r="A194" s="130" t="s">
        <v>56</v>
      </c>
      <c r="B194" s="139" t="s">
        <v>63</v>
      </c>
      <c r="C194" s="140">
        <v>1307</v>
      </c>
      <c r="D194" s="131">
        <f>$D$4-'Fecha de Indicador'!D194</f>
        <v>0</v>
      </c>
      <c r="E194" s="131">
        <f>IF($E$4='Fecha de Indicador'!E194, 0,"x")</f>
        <v>0</v>
      </c>
      <c r="F194" s="131" t="str">
        <f>IF($F$4='Fecha de Indicador'!F194, 0,"x")</f>
        <v>x</v>
      </c>
      <c r="G194" s="131">
        <f>$G$4-'Fecha de Indicador'!G194</f>
        <v>0</v>
      </c>
      <c r="H194" s="131">
        <f>IF($H$4='Fecha de Indicador'!H194, 0,"x")</f>
        <v>0</v>
      </c>
      <c r="I194" s="131">
        <f>IF($I$4='Fecha de Indicador'!I194, 0,"x")</f>
        <v>0</v>
      </c>
      <c r="J194" s="131">
        <f>$J$4-'Fecha de Indicador'!J194</f>
        <v>0</v>
      </c>
      <c r="K194" s="131">
        <f>$K$4-'Fecha de Indicador'!K194</f>
        <v>0</v>
      </c>
      <c r="L194" s="131">
        <f>$L$4-'Fecha de Indicador'!L194</f>
        <v>0</v>
      </c>
      <c r="M194" s="412">
        <f>$M$4-'Fecha de Indicador'!M194</f>
        <v>9</v>
      </c>
      <c r="N194" s="131">
        <f>$N$4-'Fecha de Indicador'!N194</f>
        <v>0</v>
      </c>
      <c r="O194" s="131">
        <f>$O$4-'Fecha de Indicador'!O194</f>
        <v>0</v>
      </c>
      <c r="P194" s="412">
        <f>$P$4-'Fecha de Indicador'!P194</f>
        <v>15</v>
      </c>
      <c r="Q194" s="131">
        <f>$Q$4-'Fecha de Indicador'!Q194</f>
        <v>0</v>
      </c>
      <c r="R194" s="131">
        <f>$R$4-'Fecha de Indicador'!R194</f>
        <v>0</v>
      </c>
      <c r="S194" s="131">
        <f>$S$4-'Fecha de Indicador'!S194</f>
        <v>0</v>
      </c>
      <c r="T194" s="131">
        <f>IF($T$4='Fecha de Indicador'!T194, 0,"x")</f>
        <v>0</v>
      </c>
      <c r="U194" s="131">
        <f>$U$4-'Fecha de Indicador'!U194</f>
        <v>0</v>
      </c>
      <c r="V194" s="412">
        <f>$V$4-'Fecha de Indicador'!V194</f>
        <v>16</v>
      </c>
      <c r="W194" s="131">
        <f>$W$4-'Fecha de Indicador'!W194</f>
        <v>0</v>
      </c>
      <c r="X194" s="131">
        <f>$X$4-'Fecha de Indicador'!X194</f>
        <v>0</v>
      </c>
      <c r="Y194" s="131">
        <f>$Y$4-'Fecha de Indicador'!Y194</f>
        <v>0</v>
      </c>
      <c r="Z194" s="131">
        <f>$Z$4-'Fecha de Indicador'!Z194</f>
        <v>1</v>
      </c>
      <c r="AA194" s="131">
        <f>$AA$4-'Fecha de Indicador'!AA194</f>
        <v>0</v>
      </c>
      <c r="AB194" s="131">
        <f>$AB$4-'Fecha de Indicador'!AB194</f>
        <v>0</v>
      </c>
      <c r="AC194" s="131">
        <f>$AC$4-'Fecha de Indicador'!AC194</f>
        <v>0</v>
      </c>
      <c r="AD194" s="131">
        <f>$AD$4-'Fecha de Indicador'!AD194</f>
        <v>0</v>
      </c>
      <c r="AE194" s="131">
        <f>$AE$4-'Fecha de Indicador'!AE194</f>
        <v>0</v>
      </c>
      <c r="AF194" s="131">
        <f>$AF$4-'Fecha de Indicador'!AF194</f>
        <v>0</v>
      </c>
      <c r="AG194" s="131">
        <f>$AG$4-'Fecha de Indicador'!AG194</f>
        <v>0</v>
      </c>
      <c r="AH194" s="131">
        <f>$AH$4-'Fecha de Indicador'!AH194</f>
        <v>0</v>
      </c>
      <c r="AI194" s="131">
        <f>$AI$4-'Fecha de Indicador'!AI194</f>
        <v>0</v>
      </c>
      <c r="AJ194" s="131">
        <f>$AJ$4-'Fecha de Indicador'!AJ194</f>
        <v>0</v>
      </c>
      <c r="AK194" s="131">
        <f>$AK$4-'Fecha de Indicador'!AK194</f>
        <v>0</v>
      </c>
      <c r="AL194" s="131">
        <f>$AL$4-'Fecha de Indicador'!AL194</f>
        <v>0</v>
      </c>
      <c r="AM194" s="38">
        <f t="shared" si="10"/>
        <v>41</v>
      </c>
      <c r="AN194" s="39">
        <f t="shared" si="14"/>
        <v>1.1714285714285715</v>
      </c>
      <c r="AO194" s="38">
        <f t="shared" si="11"/>
        <v>4</v>
      </c>
      <c r="AP194" s="39">
        <f t="shared" si="12"/>
        <v>3.8864728585539892</v>
      </c>
      <c r="AQ194" s="40">
        <f t="shared" si="13"/>
        <v>0</v>
      </c>
    </row>
    <row r="195" spans="1:43" ht="25.5" customHeight="1" x14ac:dyDescent="0.25">
      <c r="A195" s="130" t="s">
        <v>56</v>
      </c>
      <c r="B195" s="139" t="s">
        <v>64</v>
      </c>
      <c r="C195" s="140">
        <v>1308</v>
      </c>
      <c r="D195" s="131">
        <f>$D$4-'Fecha de Indicador'!D195</f>
        <v>0</v>
      </c>
      <c r="E195" s="131">
        <f>IF($E$4='Fecha de Indicador'!E195, 0,"x")</f>
        <v>0</v>
      </c>
      <c r="F195" s="131" t="str">
        <f>IF($F$4='Fecha de Indicador'!F195, 0,"x")</f>
        <v>x</v>
      </c>
      <c r="G195" s="131">
        <f>$G$4-'Fecha de Indicador'!G195</f>
        <v>0</v>
      </c>
      <c r="H195" s="131">
        <f>IF($H$4='Fecha de Indicador'!H195, 0,"x")</f>
        <v>0</v>
      </c>
      <c r="I195" s="131">
        <f>IF($I$4='Fecha de Indicador'!I195, 0,"x")</f>
        <v>0</v>
      </c>
      <c r="J195" s="131">
        <f>$J$4-'Fecha de Indicador'!J195</f>
        <v>0</v>
      </c>
      <c r="K195" s="131">
        <f>$K$4-'Fecha de Indicador'!K195</f>
        <v>0</v>
      </c>
      <c r="L195" s="131">
        <f>$L$4-'Fecha de Indicador'!L195</f>
        <v>0</v>
      </c>
      <c r="M195" s="412">
        <f>$M$4-'Fecha de Indicador'!M195</f>
        <v>9</v>
      </c>
      <c r="N195" s="131">
        <f>$N$4-'Fecha de Indicador'!N195</f>
        <v>0</v>
      </c>
      <c r="O195" s="131">
        <f>$O$4-'Fecha de Indicador'!O195</f>
        <v>0</v>
      </c>
      <c r="P195" s="412">
        <f>$P$4-'Fecha de Indicador'!P195</f>
        <v>15</v>
      </c>
      <c r="Q195" s="131">
        <f>$Q$4-'Fecha de Indicador'!Q195</f>
        <v>0</v>
      </c>
      <c r="R195" s="131">
        <f>$R$4-'Fecha de Indicador'!R195</f>
        <v>0</v>
      </c>
      <c r="S195" s="131">
        <f>$S$4-'Fecha de Indicador'!S195</f>
        <v>0</v>
      </c>
      <c r="T195" s="131">
        <f>IF($T$4='Fecha de Indicador'!T195, 0,"x")</f>
        <v>0</v>
      </c>
      <c r="U195" s="131">
        <f>$U$4-'Fecha de Indicador'!U195</f>
        <v>0</v>
      </c>
      <c r="V195" s="412">
        <f>$V$4-'Fecha de Indicador'!V195</f>
        <v>16</v>
      </c>
      <c r="W195" s="131">
        <f>$W$4-'Fecha de Indicador'!W195</f>
        <v>0</v>
      </c>
      <c r="X195" s="131">
        <f>$X$4-'Fecha de Indicador'!X195</f>
        <v>0</v>
      </c>
      <c r="Y195" s="131">
        <f>$Y$4-'Fecha de Indicador'!Y195</f>
        <v>0</v>
      </c>
      <c r="Z195" s="131">
        <f>$Z$4-'Fecha de Indicador'!Z195</f>
        <v>1</v>
      </c>
      <c r="AA195" s="131">
        <f>$AA$4-'Fecha de Indicador'!AA195</f>
        <v>0</v>
      </c>
      <c r="AB195" s="131">
        <f>$AB$4-'Fecha de Indicador'!AB195</f>
        <v>0</v>
      </c>
      <c r="AC195" s="131">
        <f>$AC$4-'Fecha de Indicador'!AC195</f>
        <v>0</v>
      </c>
      <c r="AD195" s="131">
        <f>$AD$4-'Fecha de Indicador'!AD195</f>
        <v>0</v>
      </c>
      <c r="AE195" s="131">
        <f>$AE$4-'Fecha de Indicador'!AE195</f>
        <v>0</v>
      </c>
      <c r="AF195" s="131">
        <f>$AF$4-'Fecha de Indicador'!AF195</f>
        <v>0</v>
      </c>
      <c r="AG195" s="131">
        <f>$AG$4-'Fecha de Indicador'!AG195</f>
        <v>0</v>
      </c>
      <c r="AH195" s="131">
        <f>$AH$4-'Fecha de Indicador'!AH195</f>
        <v>0</v>
      </c>
      <c r="AI195" s="131">
        <f>$AI$4-'Fecha de Indicador'!AI195</f>
        <v>0</v>
      </c>
      <c r="AJ195" s="131">
        <f>$AJ$4-'Fecha de Indicador'!AJ195</f>
        <v>0</v>
      </c>
      <c r="AK195" s="131">
        <f>$AK$4-'Fecha de Indicador'!AK195</f>
        <v>0</v>
      </c>
      <c r="AL195" s="131">
        <f>$AL$4-'Fecha de Indicador'!AL195</f>
        <v>0</v>
      </c>
      <c r="AM195" s="38">
        <f t="shared" si="10"/>
        <v>41</v>
      </c>
      <c r="AN195" s="39">
        <f t="shared" si="14"/>
        <v>1.1714285714285715</v>
      </c>
      <c r="AO195" s="38">
        <f t="shared" si="11"/>
        <v>4</v>
      </c>
      <c r="AP195" s="39">
        <f t="shared" si="12"/>
        <v>3.8864728585539892</v>
      </c>
      <c r="AQ195" s="40">
        <f t="shared" si="13"/>
        <v>0</v>
      </c>
    </row>
    <row r="196" spans="1:43" ht="25.5" customHeight="1" x14ac:dyDescent="0.25">
      <c r="A196" s="130" t="s">
        <v>56</v>
      </c>
      <c r="B196" s="139" t="s">
        <v>65</v>
      </c>
      <c r="C196" s="140">
        <v>1309</v>
      </c>
      <c r="D196" s="131">
        <f>$D$4-'Fecha de Indicador'!D196</f>
        <v>0</v>
      </c>
      <c r="E196" s="131">
        <f>IF($E$4='Fecha de Indicador'!E196, 0,"x")</f>
        <v>0</v>
      </c>
      <c r="F196" s="131" t="str">
        <f>IF($F$4='Fecha de Indicador'!F196, 0,"x")</f>
        <v>x</v>
      </c>
      <c r="G196" s="131">
        <f>$G$4-'Fecha de Indicador'!G196</f>
        <v>0</v>
      </c>
      <c r="H196" s="131">
        <f>IF($H$4='Fecha de Indicador'!H196, 0,"x")</f>
        <v>0</v>
      </c>
      <c r="I196" s="131">
        <f>IF($I$4='Fecha de Indicador'!I196, 0,"x")</f>
        <v>0</v>
      </c>
      <c r="J196" s="131">
        <f>$J$4-'Fecha de Indicador'!J196</f>
        <v>0</v>
      </c>
      <c r="K196" s="131">
        <f>$K$4-'Fecha de Indicador'!K196</f>
        <v>0</v>
      </c>
      <c r="L196" s="131">
        <f>$L$4-'Fecha de Indicador'!L196</f>
        <v>0</v>
      </c>
      <c r="M196" s="412">
        <f>$M$4-'Fecha de Indicador'!M196</f>
        <v>9</v>
      </c>
      <c r="N196" s="131">
        <f>$N$4-'Fecha de Indicador'!N196</f>
        <v>0</v>
      </c>
      <c r="O196" s="131">
        <f>$O$4-'Fecha de Indicador'!O196</f>
        <v>0</v>
      </c>
      <c r="P196" s="412">
        <f>$P$4-'Fecha de Indicador'!P196</f>
        <v>15</v>
      </c>
      <c r="Q196" s="131">
        <f>$Q$4-'Fecha de Indicador'!Q196</f>
        <v>0</v>
      </c>
      <c r="R196" s="131">
        <f>$R$4-'Fecha de Indicador'!R196</f>
        <v>0</v>
      </c>
      <c r="S196" s="131">
        <f>$S$4-'Fecha de Indicador'!S196</f>
        <v>0</v>
      </c>
      <c r="T196" s="131">
        <f>IF($T$4='Fecha de Indicador'!T196, 0,"x")</f>
        <v>0</v>
      </c>
      <c r="U196" s="131">
        <f>$U$4-'Fecha de Indicador'!U196</f>
        <v>0</v>
      </c>
      <c r="V196" s="412">
        <f>$V$4-'Fecha de Indicador'!V196</f>
        <v>16</v>
      </c>
      <c r="W196" s="131">
        <f>$W$4-'Fecha de Indicador'!W196</f>
        <v>0</v>
      </c>
      <c r="X196" s="131">
        <f>$X$4-'Fecha de Indicador'!X196</f>
        <v>0</v>
      </c>
      <c r="Y196" s="131">
        <f>$Y$4-'Fecha de Indicador'!Y196</f>
        <v>0</v>
      </c>
      <c r="Z196" s="131">
        <f>$Z$4-'Fecha de Indicador'!Z196</f>
        <v>1</v>
      </c>
      <c r="AA196" s="131">
        <f>$AA$4-'Fecha de Indicador'!AA196</f>
        <v>0</v>
      </c>
      <c r="AB196" s="131">
        <f>$AB$4-'Fecha de Indicador'!AB196</f>
        <v>0</v>
      </c>
      <c r="AC196" s="131">
        <f>$AC$4-'Fecha de Indicador'!AC196</f>
        <v>0</v>
      </c>
      <c r="AD196" s="131">
        <f>$AD$4-'Fecha de Indicador'!AD196</f>
        <v>0</v>
      </c>
      <c r="AE196" s="131">
        <f>$AE$4-'Fecha de Indicador'!AE196</f>
        <v>0</v>
      </c>
      <c r="AF196" s="131">
        <f>$AF$4-'Fecha de Indicador'!AF196</f>
        <v>0</v>
      </c>
      <c r="AG196" s="131">
        <f>$AG$4-'Fecha de Indicador'!AG196</f>
        <v>0</v>
      </c>
      <c r="AH196" s="131">
        <f>$AH$4-'Fecha de Indicador'!AH196</f>
        <v>0</v>
      </c>
      <c r="AI196" s="131">
        <f>$AI$4-'Fecha de Indicador'!AI196</f>
        <v>0</v>
      </c>
      <c r="AJ196" s="131">
        <f>$AJ$4-'Fecha de Indicador'!AJ196</f>
        <v>0</v>
      </c>
      <c r="AK196" s="131">
        <f>$AK$4-'Fecha de Indicador'!AK196</f>
        <v>0</v>
      </c>
      <c r="AL196" s="131">
        <f>$AL$4-'Fecha de Indicador'!AL196</f>
        <v>0</v>
      </c>
      <c r="AM196" s="38">
        <f t="shared" si="10"/>
        <v>41</v>
      </c>
      <c r="AN196" s="39">
        <f t="shared" si="14"/>
        <v>1.1714285714285715</v>
      </c>
      <c r="AO196" s="38">
        <f t="shared" si="11"/>
        <v>4</v>
      </c>
      <c r="AP196" s="39">
        <f t="shared" si="12"/>
        <v>3.8864728585539892</v>
      </c>
      <c r="AQ196" s="40">
        <f t="shared" si="13"/>
        <v>0</v>
      </c>
    </row>
    <row r="197" spans="1:43" ht="25.5" customHeight="1" x14ac:dyDescent="0.25">
      <c r="A197" s="130" t="s">
        <v>56</v>
      </c>
      <c r="B197" s="139" t="s">
        <v>66</v>
      </c>
      <c r="C197" s="140">
        <v>1310</v>
      </c>
      <c r="D197" s="131">
        <f>$D$4-'Fecha de Indicador'!D197</f>
        <v>0</v>
      </c>
      <c r="E197" s="131">
        <f>IF($E$4='Fecha de Indicador'!E197, 0,"x")</f>
        <v>0</v>
      </c>
      <c r="F197" s="131" t="str">
        <f>IF($F$4='Fecha de Indicador'!F197, 0,"x")</f>
        <v>x</v>
      </c>
      <c r="G197" s="131">
        <f>$G$4-'Fecha de Indicador'!G197</f>
        <v>0</v>
      </c>
      <c r="H197" s="131">
        <f>IF($H$4='Fecha de Indicador'!H197, 0,"x")</f>
        <v>0</v>
      </c>
      <c r="I197" s="131">
        <f>IF($I$4='Fecha de Indicador'!I197, 0,"x")</f>
        <v>0</v>
      </c>
      <c r="J197" s="131">
        <f>$J$4-'Fecha de Indicador'!J197</f>
        <v>0</v>
      </c>
      <c r="K197" s="131">
        <f>$K$4-'Fecha de Indicador'!K197</f>
        <v>0</v>
      </c>
      <c r="L197" s="131">
        <f>$L$4-'Fecha de Indicador'!L197</f>
        <v>0</v>
      </c>
      <c r="M197" s="412">
        <f>$M$4-'Fecha de Indicador'!M197</f>
        <v>9</v>
      </c>
      <c r="N197" s="131">
        <f>$N$4-'Fecha de Indicador'!N197</f>
        <v>0</v>
      </c>
      <c r="O197" s="131">
        <f>$O$4-'Fecha de Indicador'!O197</f>
        <v>0</v>
      </c>
      <c r="P197" s="412">
        <f>$P$4-'Fecha de Indicador'!P197</f>
        <v>15</v>
      </c>
      <c r="Q197" s="131">
        <f>$Q$4-'Fecha de Indicador'!Q197</f>
        <v>0</v>
      </c>
      <c r="R197" s="131">
        <f>$R$4-'Fecha de Indicador'!R197</f>
        <v>0</v>
      </c>
      <c r="S197" s="131">
        <f>$S$4-'Fecha de Indicador'!S197</f>
        <v>0</v>
      </c>
      <c r="T197" s="131">
        <f>IF($T$4='Fecha de Indicador'!T197, 0,"x")</f>
        <v>0</v>
      </c>
      <c r="U197" s="131">
        <f>$U$4-'Fecha de Indicador'!U197</f>
        <v>0</v>
      </c>
      <c r="V197" s="412">
        <f>$V$4-'Fecha de Indicador'!V197</f>
        <v>16</v>
      </c>
      <c r="W197" s="131">
        <f>$W$4-'Fecha de Indicador'!W197</f>
        <v>0</v>
      </c>
      <c r="X197" s="131">
        <f>$X$4-'Fecha de Indicador'!X197</f>
        <v>0</v>
      </c>
      <c r="Y197" s="131">
        <f>$Y$4-'Fecha de Indicador'!Y197</f>
        <v>0</v>
      </c>
      <c r="Z197" s="131">
        <f>$Z$4-'Fecha de Indicador'!Z197</f>
        <v>1</v>
      </c>
      <c r="AA197" s="131">
        <f>$AA$4-'Fecha de Indicador'!AA197</f>
        <v>0</v>
      </c>
      <c r="AB197" s="131">
        <f>$AB$4-'Fecha de Indicador'!AB197</f>
        <v>0</v>
      </c>
      <c r="AC197" s="131">
        <f>$AC$4-'Fecha de Indicador'!AC197</f>
        <v>0</v>
      </c>
      <c r="AD197" s="131">
        <f>$AD$4-'Fecha de Indicador'!AD197</f>
        <v>0</v>
      </c>
      <c r="AE197" s="131">
        <f>$AE$4-'Fecha de Indicador'!AE197</f>
        <v>0</v>
      </c>
      <c r="AF197" s="131">
        <f>$AF$4-'Fecha de Indicador'!AF197</f>
        <v>0</v>
      </c>
      <c r="AG197" s="131">
        <f>$AG$4-'Fecha de Indicador'!AG197</f>
        <v>0</v>
      </c>
      <c r="AH197" s="131">
        <f>$AH$4-'Fecha de Indicador'!AH197</f>
        <v>0</v>
      </c>
      <c r="AI197" s="131">
        <f>$AI$4-'Fecha de Indicador'!AI197</f>
        <v>0</v>
      </c>
      <c r="AJ197" s="131">
        <f>$AJ$4-'Fecha de Indicador'!AJ197</f>
        <v>0</v>
      </c>
      <c r="AK197" s="131">
        <f>$AK$4-'Fecha de Indicador'!AK197</f>
        <v>0</v>
      </c>
      <c r="AL197" s="131">
        <f>$AL$4-'Fecha de Indicador'!AL197</f>
        <v>0</v>
      </c>
      <c r="AM197" s="38">
        <f t="shared" ref="AM197:AM260" si="15" xml:space="preserve"> SUM(D197:AL197)</f>
        <v>41</v>
      </c>
      <c r="AN197" s="39">
        <f t="shared" si="14"/>
        <v>1.1714285714285715</v>
      </c>
      <c r="AO197" s="38">
        <f t="shared" ref="AO197:AO260" si="16">COUNTIF(D197:AL197,"&gt;0")</f>
        <v>4</v>
      </c>
      <c r="AP197" s="39">
        <f t="shared" ref="AP197:AP260" si="17" xml:space="preserve"> _xlfn.STDEV.P(D197:AL197)</f>
        <v>3.8864728585539892</v>
      </c>
      <c r="AQ197" s="40">
        <f t="shared" ref="AQ197:AQ261" si="18" xml:space="preserve"> MEDIAN(D197:AL197)</f>
        <v>0</v>
      </c>
    </row>
    <row r="198" spans="1:43" ht="25.5" customHeight="1" x14ac:dyDescent="0.25">
      <c r="A198" s="130" t="s">
        <v>56</v>
      </c>
      <c r="B198" s="139" t="s">
        <v>67</v>
      </c>
      <c r="C198" s="140">
        <v>1311</v>
      </c>
      <c r="D198" s="131">
        <f>$D$4-'Fecha de Indicador'!D198</f>
        <v>0</v>
      </c>
      <c r="E198" s="131">
        <f>IF($E$4='Fecha de Indicador'!E198, 0,"x")</f>
        <v>0</v>
      </c>
      <c r="F198" s="131" t="str">
        <f>IF($F$4='Fecha de Indicador'!F198, 0,"x")</f>
        <v>x</v>
      </c>
      <c r="G198" s="131">
        <f>$G$4-'Fecha de Indicador'!G198</f>
        <v>0</v>
      </c>
      <c r="H198" s="131">
        <f>IF($H$4='Fecha de Indicador'!H198, 0,"x")</f>
        <v>0</v>
      </c>
      <c r="I198" s="131">
        <f>IF($I$4='Fecha de Indicador'!I198, 0,"x")</f>
        <v>0</v>
      </c>
      <c r="J198" s="131">
        <f>$J$4-'Fecha de Indicador'!J198</f>
        <v>0</v>
      </c>
      <c r="K198" s="131">
        <f>$K$4-'Fecha de Indicador'!K198</f>
        <v>0</v>
      </c>
      <c r="L198" s="131">
        <f>$L$4-'Fecha de Indicador'!L198</f>
        <v>0</v>
      </c>
      <c r="M198" s="412">
        <f>$M$4-'Fecha de Indicador'!M198</f>
        <v>9</v>
      </c>
      <c r="N198" s="131">
        <f>$N$4-'Fecha de Indicador'!N198</f>
        <v>0</v>
      </c>
      <c r="O198" s="131">
        <f>$O$4-'Fecha de Indicador'!O198</f>
        <v>0</v>
      </c>
      <c r="P198" s="412">
        <f>$P$4-'Fecha de Indicador'!P198</f>
        <v>15</v>
      </c>
      <c r="Q198" s="131">
        <f>$Q$4-'Fecha de Indicador'!Q198</f>
        <v>0</v>
      </c>
      <c r="R198" s="131">
        <f>$R$4-'Fecha de Indicador'!R198</f>
        <v>0</v>
      </c>
      <c r="S198" s="131">
        <f>$S$4-'Fecha de Indicador'!S198</f>
        <v>0</v>
      </c>
      <c r="T198" s="131">
        <f>IF($T$4='Fecha de Indicador'!T198, 0,"x")</f>
        <v>0</v>
      </c>
      <c r="U198" s="131">
        <f>$U$4-'Fecha de Indicador'!U198</f>
        <v>0</v>
      </c>
      <c r="V198" s="412">
        <f>$V$4-'Fecha de Indicador'!V198</f>
        <v>16</v>
      </c>
      <c r="W198" s="131">
        <f>$W$4-'Fecha de Indicador'!W198</f>
        <v>0</v>
      </c>
      <c r="X198" s="131">
        <f>$X$4-'Fecha de Indicador'!X198</f>
        <v>0</v>
      </c>
      <c r="Y198" s="131">
        <f>$Y$4-'Fecha de Indicador'!Y198</f>
        <v>0</v>
      </c>
      <c r="Z198" s="131">
        <f>$Z$4-'Fecha de Indicador'!Z198</f>
        <v>1</v>
      </c>
      <c r="AA198" s="131">
        <f>$AA$4-'Fecha de Indicador'!AA198</f>
        <v>0</v>
      </c>
      <c r="AB198" s="131">
        <f>$AB$4-'Fecha de Indicador'!AB198</f>
        <v>0</v>
      </c>
      <c r="AC198" s="131">
        <f>$AC$4-'Fecha de Indicador'!AC198</f>
        <v>0</v>
      </c>
      <c r="AD198" s="131">
        <f>$AD$4-'Fecha de Indicador'!AD198</f>
        <v>0</v>
      </c>
      <c r="AE198" s="131">
        <f>$AE$4-'Fecha de Indicador'!AE198</f>
        <v>0</v>
      </c>
      <c r="AF198" s="131">
        <f>$AF$4-'Fecha de Indicador'!AF198</f>
        <v>0</v>
      </c>
      <c r="AG198" s="131">
        <f>$AG$4-'Fecha de Indicador'!AG198</f>
        <v>0</v>
      </c>
      <c r="AH198" s="131">
        <f>$AH$4-'Fecha de Indicador'!AH198</f>
        <v>0</v>
      </c>
      <c r="AI198" s="131">
        <f>$AI$4-'Fecha de Indicador'!AI198</f>
        <v>0</v>
      </c>
      <c r="AJ198" s="131">
        <f>$AJ$4-'Fecha de Indicador'!AJ198</f>
        <v>0</v>
      </c>
      <c r="AK198" s="131">
        <f>$AK$4-'Fecha de Indicador'!AK198</f>
        <v>0</v>
      </c>
      <c r="AL198" s="131">
        <f>$AL$4-'Fecha de Indicador'!AL198</f>
        <v>0</v>
      </c>
      <c r="AM198" s="38">
        <f t="shared" si="15"/>
        <v>41</v>
      </c>
      <c r="AN198" s="39">
        <f t="shared" ref="AN198:AN261" si="19">AM198/35</f>
        <v>1.1714285714285715</v>
      </c>
      <c r="AO198" s="38">
        <f t="shared" si="16"/>
        <v>4</v>
      </c>
      <c r="AP198" s="39">
        <f t="shared" si="17"/>
        <v>3.8864728585539892</v>
      </c>
      <c r="AQ198" s="40">
        <f t="shared" si="18"/>
        <v>0</v>
      </c>
    </row>
    <row r="199" spans="1:43" ht="25.5" customHeight="1" x14ac:dyDescent="0.25">
      <c r="A199" s="130" t="s">
        <v>56</v>
      </c>
      <c r="B199" s="139" t="s">
        <v>68</v>
      </c>
      <c r="C199" s="140">
        <v>1312</v>
      </c>
      <c r="D199" s="131">
        <f>$D$4-'Fecha de Indicador'!D199</f>
        <v>0</v>
      </c>
      <c r="E199" s="131">
        <f>IF($E$4='Fecha de Indicador'!E199, 0,"x")</f>
        <v>0</v>
      </c>
      <c r="F199" s="131" t="str">
        <f>IF($F$4='Fecha de Indicador'!F199, 0,"x")</f>
        <v>x</v>
      </c>
      <c r="G199" s="131">
        <f>$G$4-'Fecha de Indicador'!G199</f>
        <v>0</v>
      </c>
      <c r="H199" s="131">
        <f>IF($H$4='Fecha de Indicador'!H199, 0,"x")</f>
        <v>0</v>
      </c>
      <c r="I199" s="131">
        <f>IF($I$4='Fecha de Indicador'!I199, 0,"x")</f>
        <v>0</v>
      </c>
      <c r="J199" s="131">
        <f>$J$4-'Fecha de Indicador'!J199</f>
        <v>0</v>
      </c>
      <c r="K199" s="131">
        <f>$K$4-'Fecha de Indicador'!K199</f>
        <v>0</v>
      </c>
      <c r="L199" s="131">
        <f>$L$4-'Fecha de Indicador'!L199</f>
        <v>0</v>
      </c>
      <c r="M199" s="412">
        <f>$M$4-'Fecha de Indicador'!M199</f>
        <v>9</v>
      </c>
      <c r="N199" s="131">
        <f>$N$4-'Fecha de Indicador'!N199</f>
        <v>0</v>
      </c>
      <c r="O199" s="131">
        <f>$O$4-'Fecha de Indicador'!O199</f>
        <v>0</v>
      </c>
      <c r="P199" s="412">
        <f>$P$4-'Fecha de Indicador'!P199</f>
        <v>15</v>
      </c>
      <c r="Q199" s="131">
        <f>$Q$4-'Fecha de Indicador'!Q199</f>
        <v>0</v>
      </c>
      <c r="R199" s="131">
        <f>$R$4-'Fecha de Indicador'!R199</f>
        <v>0</v>
      </c>
      <c r="S199" s="131">
        <f>$S$4-'Fecha de Indicador'!S199</f>
        <v>0</v>
      </c>
      <c r="T199" s="131">
        <f>IF($T$4='Fecha de Indicador'!T199, 0,"x")</f>
        <v>0</v>
      </c>
      <c r="U199" s="131">
        <f>$U$4-'Fecha de Indicador'!U199</f>
        <v>0</v>
      </c>
      <c r="V199" s="412">
        <f>$V$4-'Fecha de Indicador'!V199</f>
        <v>16</v>
      </c>
      <c r="W199" s="131">
        <f>$W$4-'Fecha de Indicador'!W199</f>
        <v>0</v>
      </c>
      <c r="X199" s="131">
        <f>$X$4-'Fecha de Indicador'!X199</f>
        <v>0</v>
      </c>
      <c r="Y199" s="131">
        <f>$Y$4-'Fecha de Indicador'!Y199</f>
        <v>0</v>
      </c>
      <c r="Z199" s="131">
        <f>$Z$4-'Fecha de Indicador'!Z199</f>
        <v>1</v>
      </c>
      <c r="AA199" s="131">
        <f>$AA$4-'Fecha de Indicador'!AA199</f>
        <v>0</v>
      </c>
      <c r="AB199" s="131">
        <f>$AB$4-'Fecha de Indicador'!AB199</f>
        <v>0</v>
      </c>
      <c r="AC199" s="131">
        <f>$AC$4-'Fecha de Indicador'!AC199</f>
        <v>0</v>
      </c>
      <c r="AD199" s="131">
        <f>$AD$4-'Fecha de Indicador'!AD199</f>
        <v>0</v>
      </c>
      <c r="AE199" s="131">
        <f>$AE$4-'Fecha de Indicador'!AE199</f>
        <v>0</v>
      </c>
      <c r="AF199" s="131">
        <f>$AF$4-'Fecha de Indicador'!AF199</f>
        <v>0</v>
      </c>
      <c r="AG199" s="131">
        <f>$AG$4-'Fecha de Indicador'!AG199</f>
        <v>0</v>
      </c>
      <c r="AH199" s="131">
        <f>$AH$4-'Fecha de Indicador'!AH199</f>
        <v>0</v>
      </c>
      <c r="AI199" s="131">
        <f>$AI$4-'Fecha de Indicador'!AI199</f>
        <v>0</v>
      </c>
      <c r="AJ199" s="131">
        <f>$AJ$4-'Fecha de Indicador'!AJ199</f>
        <v>0</v>
      </c>
      <c r="AK199" s="131">
        <f>$AK$4-'Fecha de Indicador'!AK199</f>
        <v>0</v>
      </c>
      <c r="AL199" s="131">
        <f>$AL$4-'Fecha de Indicador'!AL199</f>
        <v>0</v>
      </c>
      <c r="AM199" s="38">
        <f t="shared" si="15"/>
        <v>41</v>
      </c>
      <c r="AN199" s="39">
        <f t="shared" si="19"/>
        <v>1.1714285714285715</v>
      </c>
      <c r="AO199" s="38">
        <f t="shared" si="16"/>
        <v>4</v>
      </c>
      <c r="AP199" s="39">
        <f t="shared" si="17"/>
        <v>3.8864728585539892</v>
      </c>
      <c r="AQ199" s="40">
        <f t="shared" si="18"/>
        <v>0</v>
      </c>
    </row>
    <row r="200" spans="1:43" ht="25.5" customHeight="1" x14ac:dyDescent="0.25">
      <c r="A200" s="130" t="s">
        <v>56</v>
      </c>
      <c r="B200" s="139" t="s">
        <v>69</v>
      </c>
      <c r="C200" s="140">
        <v>1313</v>
      </c>
      <c r="D200" s="131">
        <f>$D$4-'Fecha de Indicador'!D200</f>
        <v>0</v>
      </c>
      <c r="E200" s="131">
        <f>IF($E$4='Fecha de Indicador'!E200, 0,"x")</f>
        <v>0</v>
      </c>
      <c r="F200" s="131" t="str">
        <f>IF($F$4='Fecha de Indicador'!F200, 0,"x")</f>
        <v>x</v>
      </c>
      <c r="G200" s="131">
        <f>$G$4-'Fecha de Indicador'!G200</f>
        <v>0</v>
      </c>
      <c r="H200" s="131">
        <f>IF($H$4='Fecha de Indicador'!H200, 0,"x")</f>
        <v>0</v>
      </c>
      <c r="I200" s="131">
        <f>IF($I$4='Fecha de Indicador'!I200, 0,"x")</f>
        <v>0</v>
      </c>
      <c r="J200" s="131">
        <f>$J$4-'Fecha de Indicador'!J200</f>
        <v>0</v>
      </c>
      <c r="K200" s="131">
        <f>$K$4-'Fecha de Indicador'!K200</f>
        <v>0</v>
      </c>
      <c r="L200" s="131">
        <f>$L$4-'Fecha de Indicador'!L200</f>
        <v>0</v>
      </c>
      <c r="M200" s="412">
        <f>$M$4-'Fecha de Indicador'!M200</f>
        <v>9</v>
      </c>
      <c r="N200" s="131">
        <f>$N$4-'Fecha de Indicador'!N200</f>
        <v>0</v>
      </c>
      <c r="O200" s="131">
        <f>$O$4-'Fecha de Indicador'!O200</f>
        <v>0</v>
      </c>
      <c r="P200" s="412">
        <f>$P$4-'Fecha de Indicador'!P200</f>
        <v>15</v>
      </c>
      <c r="Q200" s="131">
        <f>$Q$4-'Fecha de Indicador'!Q200</f>
        <v>0</v>
      </c>
      <c r="R200" s="131">
        <f>$R$4-'Fecha de Indicador'!R200</f>
        <v>0</v>
      </c>
      <c r="S200" s="131">
        <f>$S$4-'Fecha de Indicador'!S200</f>
        <v>0</v>
      </c>
      <c r="T200" s="131">
        <f>IF($T$4='Fecha de Indicador'!T200, 0,"x")</f>
        <v>0</v>
      </c>
      <c r="U200" s="131">
        <f>$U$4-'Fecha de Indicador'!U200</f>
        <v>0</v>
      </c>
      <c r="V200" s="412">
        <f>$V$4-'Fecha de Indicador'!V200</f>
        <v>16</v>
      </c>
      <c r="W200" s="131">
        <f>$W$4-'Fecha de Indicador'!W200</f>
        <v>0</v>
      </c>
      <c r="X200" s="131">
        <f>$X$4-'Fecha de Indicador'!X200</f>
        <v>0</v>
      </c>
      <c r="Y200" s="131">
        <f>$Y$4-'Fecha de Indicador'!Y200</f>
        <v>0</v>
      </c>
      <c r="Z200" s="131">
        <f>$Z$4-'Fecha de Indicador'!Z200</f>
        <v>1</v>
      </c>
      <c r="AA200" s="131">
        <f>$AA$4-'Fecha de Indicador'!AA200</f>
        <v>0</v>
      </c>
      <c r="AB200" s="131">
        <f>$AB$4-'Fecha de Indicador'!AB200</f>
        <v>0</v>
      </c>
      <c r="AC200" s="131">
        <f>$AC$4-'Fecha de Indicador'!AC200</f>
        <v>0</v>
      </c>
      <c r="AD200" s="131">
        <f>$AD$4-'Fecha de Indicador'!AD200</f>
        <v>0</v>
      </c>
      <c r="AE200" s="131">
        <f>$AE$4-'Fecha de Indicador'!AE200</f>
        <v>0</v>
      </c>
      <c r="AF200" s="131">
        <f>$AF$4-'Fecha de Indicador'!AF200</f>
        <v>0</v>
      </c>
      <c r="AG200" s="131">
        <f>$AG$4-'Fecha de Indicador'!AG200</f>
        <v>0</v>
      </c>
      <c r="AH200" s="131">
        <f>$AH$4-'Fecha de Indicador'!AH200</f>
        <v>0</v>
      </c>
      <c r="AI200" s="131">
        <f>$AI$4-'Fecha de Indicador'!AI200</f>
        <v>0</v>
      </c>
      <c r="AJ200" s="131">
        <f>$AJ$4-'Fecha de Indicador'!AJ200</f>
        <v>0</v>
      </c>
      <c r="AK200" s="131">
        <f>$AK$4-'Fecha de Indicador'!AK200</f>
        <v>0</v>
      </c>
      <c r="AL200" s="131">
        <f>$AL$4-'Fecha de Indicador'!AL200</f>
        <v>0</v>
      </c>
      <c r="AM200" s="38">
        <f t="shared" si="15"/>
        <v>41</v>
      </c>
      <c r="AN200" s="39">
        <f t="shared" si="19"/>
        <v>1.1714285714285715</v>
      </c>
      <c r="AO200" s="38">
        <f t="shared" si="16"/>
        <v>4</v>
      </c>
      <c r="AP200" s="39">
        <f t="shared" si="17"/>
        <v>3.8864728585539892</v>
      </c>
      <c r="AQ200" s="40">
        <f t="shared" si="18"/>
        <v>0</v>
      </c>
    </row>
    <row r="201" spans="1:43" ht="25.5" customHeight="1" x14ac:dyDescent="0.25">
      <c r="A201" s="130" t="s">
        <v>56</v>
      </c>
      <c r="B201" s="139" t="s">
        <v>70</v>
      </c>
      <c r="C201" s="140">
        <v>1314</v>
      </c>
      <c r="D201" s="131">
        <f>$D$4-'Fecha de Indicador'!D201</f>
        <v>0</v>
      </c>
      <c r="E201" s="131">
        <f>IF($E$4='Fecha de Indicador'!E201, 0,"x")</f>
        <v>0</v>
      </c>
      <c r="F201" s="131" t="str">
        <f>IF($F$4='Fecha de Indicador'!F201, 0,"x")</f>
        <v>x</v>
      </c>
      <c r="G201" s="131">
        <f>$G$4-'Fecha de Indicador'!G201</f>
        <v>0</v>
      </c>
      <c r="H201" s="131">
        <f>IF($H$4='Fecha de Indicador'!H201, 0,"x")</f>
        <v>0</v>
      </c>
      <c r="I201" s="131">
        <f>IF($I$4='Fecha de Indicador'!I201, 0,"x")</f>
        <v>0</v>
      </c>
      <c r="J201" s="131">
        <f>$J$4-'Fecha de Indicador'!J201</f>
        <v>0</v>
      </c>
      <c r="K201" s="131">
        <f>$K$4-'Fecha de Indicador'!K201</f>
        <v>0</v>
      </c>
      <c r="L201" s="131">
        <f>$L$4-'Fecha de Indicador'!L201</f>
        <v>0</v>
      </c>
      <c r="M201" s="412">
        <f>$M$4-'Fecha de Indicador'!M201</f>
        <v>9</v>
      </c>
      <c r="N201" s="131">
        <f>$N$4-'Fecha de Indicador'!N201</f>
        <v>0</v>
      </c>
      <c r="O201" s="131">
        <f>$O$4-'Fecha de Indicador'!O201</f>
        <v>0</v>
      </c>
      <c r="P201" s="412">
        <f>$P$4-'Fecha de Indicador'!P201</f>
        <v>15</v>
      </c>
      <c r="Q201" s="131">
        <f>$Q$4-'Fecha de Indicador'!Q201</f>
        <v>0</v>
      </c>
      <c r="R201" s="131">
        <f>$R$4-'Fecha de Indicador'!R201</f>
        <v>0</v>
      </c>
      <c r="S201" s="131">
        <f>$S$4-'Fecha de Indicador'!S201</f>
        <v>0</v>
      </c>
      <c r="T201" s="131">
        <f>IF($T$4='Fecha de Indicador'!T201, 0,"x")</f>
        <v>0</v>
      </c>
      <c r="U201" s="131">
        <f>$U$4-'Fecha de Indicador'!U201</f>
        <v>0</v>
      </c>
      <c r="V201" s="412">
        <f>$V$4-'Fecha de Indicador'!V201</f>
        <v>16</v>
      </c>
      <c r="W201" s="131">
        <f>$W$4-'Fecha de Indicador'!W201</f>
        <v>0</v>
      </c>
      <c r="X201" s="131">
        <f>$X$4-'Fecha de Indicador'!X201</f>
        <v>0</v>
      </c>
      <c r="Y201" s="131">
        <f>$Y$4-'Fecha de Indicador'!Y201</f>
        <v>0</v>
      </c>
      <c r="Z201" s="131">
        <f>$Z$4-'Fecha de Indicador'!Z201</f>
        <v>1</v>
      </c>
      <c r="AA201" s="131">
        <f>$AA$4-'Fecha de Indicador'!AA201</f>
        <v>0</v>
      </c>
      <c r="AB201" s="131">
        <f>$AB$4-'Fecha de Indicador'!AB201</f>
        <v>0</v>
      </c>
      <c r="AC201" s="131">
        <f>$AC$4-'Fecha de Indicador'!AC201</f>
        <v>0</v>
      </c>
      <c r="AD201" s="131">
        <f>$AD$4-'Fecha de Indicador'!AD201</f>
        <v>0</v>
      </c>
      <c r="AE201" s="131">
        <f>$AE$4-'Fecha de Indicador'!AE201</f>
        <v>0</v>
      </c>
      <c r="AF201" s="131">
        <f>$AF$4-'Fecha de Indicador'!AF201</f>
        <v>0</v>
      </c>
      <c r="AG201" s="131">
        <f>$AG$4-'Fecha de Indicador'!AG201</f>
        <v>0</v>
      </c>
      <c r="AH201" s="131">
        <f>$AH$4-'Fecha de Indicador'!AH201</f>
        <v>0</v>
      </c>
      <c r="AI201" s="131">
        <f>$AI$4-'Fecha de Indicador'!AI201</f>
        <v>0</v>
      </c>
      <c r="AJ201" s="131">
        <f>$AJ$4-'Fecha de Indicador'!AJ201</f>
        <v>0</v>
      </c>
      <c r="AK201" s="131">
        <f>$AK$4-'Fecha de Indicador'!AK201</f>
        <v>0</v>
      </c>
      <c r="AL201" s="131">
        <f>$AL$4-'Fecha de Indicador'!AL201</f>
        <v>0</v>
      </c>
      <c r="AM201" s="38">
        <f t="shared" si="15"/>
        <v>41</v>
      </c>
      <c r="AN201" s="39">
        <f t="shared" si="19"/>
        <v>1.1714285714285715</v>
      </c>
      <c r="AO201" s="38">
        <f t="shared" si="16"/>
        <v>4</v>
      </c>
      <c r="AP201" s="39">
        <f t="shared" si="17"/>
        <v>3.8864728585539892</v>
      </c>
      <c r="AQ201" s="40">
        <f t="shared" si="18"/>
        <v>0</v>
      </c>
    </row>
    <row r="202" spans="1:43" ht="25.5" customHeight="1" x14ac:dyDescent="0.25">
      <c r="A202" s="130" t="s">
        <v>56</v>
      </c>
      <c r="B202" s="139" t="s">
        <v>71</v>
      </c>
      <c r="C202" s="140">
        <v>1315</v>
      </c>
      <c r="D202" s="131">
        <f>$D$4-'Fecha de Indicador'!D202</f>
        <v>0</v>
      </c>
      <c r="E202" s="131">
        <f>IF($E$4='Fecha de Indicador'!E202, 0,"x")</f>
        <v>0</v>
      </c>
      <c r="F202" s="131" t="str">
        <f>IF($F$4='Fecha de Indicador'!F202, 0,"x")</f>
        <v>x</v>
      </c>
      <c r="G202" s="131">
        <f>$G$4-'Fecha de Indicador'!G202</f>
        <v>0</v>
      </c>
      <c r="H202" s="131">
        <f>IF($H$4='Fecha de Indicador'!H202, 0,"x")</f>
        <v>0</v>
      </c>
      <c r="I202" s="131">
        <f>IF($I$4='Fecha de Indicador'!I202, 0,"x")</f>
        <v>0</v>
      </c>
      <c r="J202" s="131">
        <f>$J$4-'Fecha de Indicador'!J202</f>
        <v>0</v>
      </c>
      <c r="K202" s="131">
        <f>$K$4-'Fecha de Indicador'!K202</f>
        <v>0</v>
      </c>
      <c r="L202" s="131">
        <f>$L$4-'Fecha de Indicador'!L202</f>
        <v>0</v>
      </c>
      <c r="M202" s="412">
        <f>$M$4-'Fecha de Indicador'!M202</f>
        <v>9</v>
      </c>
      <c r="N202" s="131">
        <f>$N$4-'Fecha de Indicador'!N202</f>
        <v>0</v>
      </c>
      <c r="O202" s="131">
        <f>$O$4-'Fecha de Indicador'!O202</f>
        <v>0</v>
      </c>
      <c r="P202" s="412">
        <f>$P$4-'Fecha de Indicador'!P202</f>
        <v>15</v>
      </c>
      <c r="Q202" s="131">
        <f>$Q$4-'Fecha de Indicador'!Q202</f>
        <v>0</v>
      </c>
      <c r="R202" s="131">
        <f>$R$4-'Fecha de Indicador'!R202</f>
        <v>0</v>
      </c>
      <c r="S202" s="131">
        <f>$S$4-'Fecha de Indicador'!S202</f>
        <v>0</v>
      </c>
      <c r="T202" s="131">
        <f>IF($T$4='Fecha de Indicador'!T202, 0,"x")</f>
        <v>0</v>
      </c>
      <c r="U202" s="131">
        <f>$U$4-'Fecha de Indicador'!U202</f>
        <v>0</v>
      </c>
      <c r="V202" s="412">
        <f>$V$4-'Fecha de Indicador'!V202</f>
        <v>16</v>
      </c>
      <c r="W202" s="131">
        <f>$W$4-'Fecha de Indicador'!W202</f>
        <v>0</v>
      </c>
      <c r="X202" s="131">
        <f>$X$4-'Fecha de Indicador'!X202</f>
        <v>0</v>
      </c>
      <c r="Y202" s="131">
        <f>$Y$4-'Fecha de Indicador'!Y202</f>
        <v>0</v>
      </c>
      <c r="Z202" s="131">
        <f>$Z$4-'Fecha de Indicador'!Z202</f>
        <v>1</v>
      </c>
      <c r="AA202" s="131">
        <f>$AA$4-'Fecha de Indicador'!AA202</f>
        <v>0</v>
      </c>
      <c r="AB202" s="131">
        <f>$AB$4-'Fecha de Indicador'!AB202</f>
        <v>0</v>
      </c>
      <c r="AC202" s="131">
        <f>$AC$4-'Fecha de Indicador'!AC202</f>
        <v>0</v>
      </c>
      <c r="AD202" s="131">
        <f>$AD$4-'Fecha de Indicador'!AD202</f>
        <v>0</v>
      </c>
      <c r="AE202" s="131">
        <f>$AE$4-'Fecha de Indicador'!AE202</f>
        <v>0</v>
      </c>
      <c r="AF202" s="131">
        <f>$AF$4-'Fecha de Indicador'!AF202</f>
        <v>0</v>
      </c>
      <c r="AG202" s="131">
        <f>$AG$4-'Fecha de Indicador'!AG202</f>
        <v>0</v>
      </c>
      <c r="AH202" s="131">
        <f>$AH$4-'Fecha de Indicador'!AH202</f>
        <v>0</v>
      </c>
      <c r="AI202" s="131">
        <f>$AI$4-'Fecha de Indicador'!AI202</f>
        <v>0</v>
      </c>
      <c r="AJ202" s="131">
        <f>$AJ$4-'Fecha de Indicador'!AJ202</f>
        <v>0</v>
      </c>
      <c r="AK202" s="131">
        <f>$AK$4-'Fecha de Indicador'!AK202</f>
        <v>0</v>
      </c>
      <c r="AL202" s="131">
        <f>$AL$4-'Fecha de Indicador'!AL202</f>
        <v>0</v>
      </c>
      <c r="AM202" s="38">
        <f t="shared" si="15"/>
        <v>41</v>
      </c>
      <c r="AN202" s="39">
        <f t="shared" si="19"/>
        <v>1.1714285714285715</v>
      </c>
      <c r="AO202" s="38">
        <f t="shared" si="16"/>
        <v>4</v>
      </c>
      <c r="AP202" s="39">
        <f t="shared" si="17"/>
        <v>3.8864728585539892</v>
      </c>
      <c r="AQ202" s="40">
        <f t="shared" si="18"/>
        <v>0</v>
      </c>
    </row>
    <row r="203" spans="1:43" ht="25.5" customHeight="1" x14ac:dyDescent="0.25">
      <c r="A203" s="130" t="s">
        <v>56</v>
      </c>
      <c r="B203" s="139" t="s">
        <v>72</v>
      </c>
      <c r="C203" s="140">
        <v>1316</v>
      </c>
      <c r="D203" s="131">
        <f>$D$4-'Fecha de Indicador'!D203</f>
        <v>0</v>
      </c>
      <c r="E203" s="131">
        <f>IF($E$4='Fecha de Indicador'!E203, 0,"x")</f>
        <v>0</v>
      </c>
      <c r="F203" s="131" t="str">
        <f>IF($F$4='Fecha de Indicador'!F203, 0,"x")</f>
        <v>x</v>
      </c>
      <c r="G203" s="131">
        <f>$G$4-'Fecha de Indicador'!G203</f>
        <v>0</v>
      </c>
      <c r="H203" s="131">
        <f>IF($H$4='Fecha de Indicador'!H203, 0,"x")</f>
        <v>0</v>
      </c>
      <c r="I203" s="131">
        <f>IF($I$4='Fecha de Indicador'!I203, 0,"x")</f>
        <v>0</v>
      </c>
      <c r="J203" s="131">
        <f>$J$4-'Fecha de Indicador'!J203</f>
        <v>0</v>
      </c>
      <c r="K203" s="131">
        <f>$K$4-'Fecha de Indicador'!K203</f>
        <v>0</v>
      </c>
      <c r="L203" s="131">
        <f>$L$4-'Fecha de Indicador'!L203</f>
        <v>0</v>
      </c>
      <c r="M203" s="412">
        <f>$M$4-'Fecha de Indicador'!M203</f>
        <v>9</v>
      </c>
      <c r="N203" s="131">
        <f>$N$4-'Fecha de Indicador'!N203</f>
        <v>0</v>
      </c>
      <c r="O203" s="131">
        <f>$O$4-'Fecha de Indicador'!O203</f>
        <v>0</v>
      </c>
      <c r="P203" s="412">
        <f>$P$4-'Fecha de Indicador'!P203</f>
        <v>15</v>
      </c>
      <c r="Q203" s="131">
        <f>$Q$4-'Fecha de Indicador'!Q203</f>
        <v>0</v>
      </c>
      <c r="R203" s="131">
        <f>$R$4-'Fecha de Indicador'!R203</f>
        <v>0</v>
      </c>
      <c r="S203" s="131">
        <f>$S$4-'Fecha de Indicador'!S203</f>
        <v>0</v>
      </c>
      <c r="T203" s="131">
        <f>IF($T$4='Fecha de Indicador'!T203, 0,"x")</f>
        <v>0</v>
      </c>
      <c r="U203" s="131">
        <f>$U$4-'Fecha de Indicador'!U203</f>
        <v>0</v>
      </c>
      <c r="V203" s="412">
        <f>$V$4-'Fecha de Indicador'!V203</f>
        <v>16</v>
      </c>
      <c r="W203" s="131">
        <f>$W$4-'Fecha de Indicador'!W203</f>
        <v>0</v>
      </c>
      <c r="X203" s="131">
        <f>$X$4-'Fecha de Indicador'!X203</f>
        <v>0</v>
      </c>
      <c r="Y203" s="131">
        <f>$Y$4-'Fecha de Indicador'!Y203</f>
        <v>0</v>
      </c>
      <c r="Z203" s="131">
        <f>$Z$4-'Fecha de Indicador'!Z203</f>
        <v>1</v>
      </c>
      <c r="AA203" s="131">
        <f>$AA$4-'Fecha de Indicador'!AA203</f>
        <v>0</v>
      </c>
      <c r="AB203" s="131">
        <f>$AB$4-'Fecha de Indicador'!AB203</f>
        <v>0</v>
      </c>
      <c r="AC203" s="131">
        <f>$AC$4-'Fecha de Indicador'!AC203</f>
        <v>0</v>
      </c>
      <c r="AD203" s="131">
        <f>$AD$4-'Fecha de Indicador'!AD203</f>
        <v>0</v>
      </c>
      <c r="AE203" s="131">
        <f>$AE$4-'Fecha de Indicador'!AE203</f>
        <v>0</v>
      </c>
      <c r="AF203" s="131">
        <f>$AF$4-'Fecha de Indicador'!AF203</f>
        <v>0</v>
      </c>
      <c r="AG203" s="131">
        <f>$AG$4-'Fecha de Indicador'!AG203</f>
        <v>0</v>
      </c>
      <c r="AH203" s="131">
        <f>$AH$4-'Fecha de Indicador'!AH203</f>
        <v>0</v>
      </c>
      <c r="AI203" s="131">
        <f>$AI$4-'Fecha de Indicador'!AI203</f>
        <v>0</v>
      </c>
      <c r="AJ203" s="131">
        <f>$AJ$4-'Fecha de Indicador'!AJ203</f>
        <v>0</v>
      </c>
      <c r="AK203" s="131">
        <f>$AK$4-'Fecha de Indicador'!AK203</f>
        <v>0</v>
      </c>
      <c r="AL203" s="131">
        <f>$AL$4-'Fecha de Indicador'!AL203</f>
        <v>0</v>
      </c>
      <c r="AM203" s="38">
        <f t="shared" si="15"/>
        <v>41</v>
      </c>
      <c r="AN203" s="39">
        <f t="shared" si="19"/>
        <v>1.1714285714285715</v>
      </c>
      <c r="AO203" s="38">
        <f t="shared" si="16"/>
        <v>4</v>
      </c>
      <c r="AP203" s="39">
        <f t="shared" si="17"/>
        <v>3.8864728585539892</v>
      </c>
      <c r="AQ203" s="40">
        <f t="shared" si="18"/>
        <v>0</v>
      </c>
    </row>
    <row r="204" spans="1:43" ht="25.5" customHeight="1" x14ac:dyDescent="0.25">
      <c r="A204" s="130" t="s">
        <v>56</v>
      </c>
      <c r="B204" s="139" t="s">
        <v>73</v>
      </c>
      <c r="C204" s="140">
        <v>1317</v>
      </c>
      <c r="D204" s="131">
        <f>$D$4-'Fecha de Indicador'!D204</f>
        <v>0</v>
      </c>
      <c r="E204" s="131">
        <f>IF($E$4='Fecha de Indicador'!E204, 0,"x")</f>
        <v>0</v>
      </c>
      <c r="F204" s="131" t="str">
        <f>IF($F$4='Fecha de Indicador'!F204, 0,"x")</f>
        <v>x</v>
      </c>
      <c r="G204" s="131">
        <f>$G$4-'Fecha de Indicador'!G204</f>
        <v>0</v>
      </c>
      <c r="H204" s="131">
        <f>IF($H$4='Fecha de Indicador'!H204, 0,"x")</f>
        <v>0</v>
      </c>
      <c r="I204" s="131">
        <f>IF($I$4='Fecha de Indicador'!I204, 0,"x")</f>
        <v>0</v>
      </c>
      <c r="J204" s="131">
        <f>$J$4-'Fecha de Indicador'!J204</f>
        <v>0</v>
      </c>
      <c r="K204" s="131">
        <f>$K$4-'Fecha de Indicador'!K204</f>
        <v>0</v>
      </c>
      <c r="L204" s="131">
        <f>$L$4-'Fecha de Indicador'!L204</f>
        <v>0</v>
      </c>
      <c r="M204" s="412">
        <f>$M$4-'Fecha de Indicador'!M204</f>
        <v>9</v>
      </c>
      <c r="N204" s="131">
        <f>$N$4-'Fecha de Indicador'!N204</f>
        <v>0</v>
      </c>
      <c r="O204" s="131">
        <f>$O$4-'Fecha de Indicador'!O204</f>
        <v>0</v>
      </c>
      <c r="P204" s="412">
        <f>$P$4-'Fecha de Indicador'!P204</f>
        <v>15</v>
      </c>
      <c r="Q204" s="131">
        <f>$Q$4-'Fecha de Indicador'!Q204</f>
        <v>0</v>
      </c>
      <c r="R204" s="131">
        <f>$R$4-'Fecha de Indicador'!R204</f>
        <v>0</v>
      </c>
      <c r="S204" s="131">
        <f>$S$4-'Fecha de Indicador'!S204</f>
        <v>0</v>
      </c>
      <c r="T204" s="131">
        <f>IF($T$4='Fecha de Indicador'!T204, 0,"x")</f>
        <v>0</v>
      </c>
      <c r="U204" s="131">
        <f>$U$4-'Fecha de Indicador'!U204</f>
        <v>0</v>
      </c>
      <c r="V204" s="412">
        <f>$V$4-'Fecha de Indicador'!V204</f>
        <v>16</v>
      </c>
      <c r="W204" s="131">
        <f>$W$4-'Fecha de Indicador'!W204</f>
        <v>0</v>
      </c>
      <c r="X204" s="131">
        <f>$X$4-'Fecha de Indicador'!X204</f>
        <v>0</v>
      </c>
      <c r="Y204" s="131">
        <f>$Y$4-'Fecha de Indicador'!Y204</f>
        <v>0</v>
      </c>
      <c r="Z204" s="131">
        <f>$Z$4-'Fecha de Indicador'!Z204</f>
        <v>1</v>
      </c>
      <c r="AA204" s="131">
        <f>$AA$4-'Fecha de Indicador'!AA204</f>
        <v>0</v>
      </c>
      <c r="AB204" s="131">
        <f>$AB$4-'Fecha de Indicador'!AB204</f>
        <v>0</v>
      </c>
      <c r="AC204" s="131">
        <f>$AC$4-'Fecha de Indicador'!AC204</f>
        <v>0</v>
      </c>
      <c r="AD204" s="131">
        <f>$AD$4-'Fecha de Indicador'!AD204</f>
        <v>0</v>
      </c>
      <c r="AE204" s="131">
        <f>$AE$4-'Fecha de Indicador'!AE204</f>
        <v>0</v>
      </c>
      <c r="AF204" s="131">
        <f>$AF$4-'Fecha de Indicador'!AF204</f>
        <v>0</v>
      </c>
      <c r="AG204" s="131">
        <f>$AG$4-'Fecha de Indicador'!AG204</f>
        <v>0</v>
      </c>
      <c r="AH204" s="131">
        <f>$AH$4-'Fecha de Indicador'!AH204</f>
        <v>0</v>
      </c>
      <c r="AI204" s="131">
        <f>$AI$4-'Fecha de Indicador'!AI204</f>
        <v>0</v>
      </c>
      <c r="AJ204" s="131">
        <f>$AJ$4-'Fecha de Indicador'!AJ204</f>
        <v>0</v>
      </c>
      <c r="AK204" s="131">
        <f>$AK$4-'Fecha de Indicador'!AK204</f>
        <v>0</v>
      </c>
      <c r="AL204" s="131">
        <f>$AL$4-'Fecha de Indicador'!AL204</f>
        <v>0</v>
      </c>
      <c r="AM204" s="38">
        <f t="shared" si="15"/>
        <v>41</v>
      </c>
      <c r="AN204" s="39">
        <f t="shared" si="19"/>
        <v>1.1714285714285715</v>
      </c>
      <c r="AO204" s="38">
        <f t="shared" si="16"/>
        <v>4</v>
      </c>
      <c r="AP204" s="39">
        <f t="shared" si="17"/>
        <v>3.8864728585539892</v>
      </c>
      <c r="AQ204" s="40">
        <f t="shared" si="18"/>
        <v>0</v>
      </c>
    </row>
    <row r="205" spans="1:43" ht="25.5" customHeight="1" x14ac:dyDescent="0.25">
      <c r="A205" s="130" t="s">
        <v>56</v>
      </c>
      <c r="B205" s="139" t="s">
        <v>74</v>
      </c>
      <c r="C205" s="140">
        <v>1318</v>
      </c>
      <c r="D205" s="131">
        <f>$D$4-'Fecha de Indicador'!D205</f>
        <v>0</v>
      </c>
      <c r="E205" s="131">
        <f>IF($E$4='Fecha de Indicador'!E205, 0,"x")</f>
        <v>0</v>
      </c>
      <c r="F205" s="131" t="str">
        <f>IF($F$4='Fecha de Indicador'!F205, 0,"x")</f>
        <v>x</v>
      </c>
      <c r="G205" s="131">
        <f>$G$4-'Fecha de Indicador'!G205</f>
        <v>0</v>
      </c>
      <c r="H205" s="131">
        <f>IF($H$4='Fecha de Indicador'!H205, 0,"x")</f>
        <v>0</v>
      </c>
      <c r="I205" s="131">
        <f>IF($I$4='Fecha de Indicador'!I205, 0,"x")</f>
        <v>0</v>
      </c>
      <c r="J205" s="131">
        <f>$J$4-'Fecha de Indicador'!J205</f>
        <v>0</v>
      </c>
      <c r="K205" s="131">
        <f>$K$4-'Fecha de Indicador'!K205</f>
        <v>0</v>
      </c>
      <c r="L205" s="131">
        <f>$L$4-'Fecha de Indicador'!L205</f>
        <v>0</v>
      </c>
      <c r="M205" s="412">
        <f>$M$4-'Fecha de Indicador'!M205</f>
        <v>9</v>
      </c>
      <c r="N205" s="131">
        <f>$N$4-'Fecha de Indicador'!N205</f>
        <v>0</v>
      </c>
      <c r="O205" s="131">
        <f>$O$4-'Fecha de Indicador'!O205</f>
        <v>0</v>
      </c>
      <c r="P205" s="412">
        <f>$P$4-'Fecha de Indicador'!P205</f>
        <v>15</v>
      </c>
      <c r="Q205" s="131">
        <f>$Q$4-'Fecha de Indicador'!Q205</f>
        <v>0</v>
      </c>
      <c r="R205" s="131">
        <f>$R$4-'Fecha de Indicador'!R205</f>
        <v>0</v>
      </c>
      <c r="S205" s="131">
        <f>$S$4-'Fecha de Indicador'!S205</f>
        <v>0</v>
      </c>
      <c r="T205" s="131">
        <f>IF($T$4='Fecha de Indicador'!T205, 0,"x")</f>
        <v>0</v>
      </c>
      <c r="U205" s="131">
        <f>$U$4-'Fecha de Indicador'!U205</f>
        <v>0</v>
      </c>
      <c r="V205" s="412">
        <f>$V$4-'Fecha de Indicador'!V205</f>
        <v>16</v>
      </c>
      <c r="W205" s="131">
        <f>$W$4-'Fecha de Indicador'!W205</f>
        <v>0</v>
      </c>
      <c r="X205" s="131">
        <f>$X$4-'Fecha de Indicador'!X205</f>
        <v>0</v>
      </c>
      <c r="Y205" s="131">
        <f>$Y$4-'Fecha de Indicador'!Y205</f>
        <v>0</v>
      </c>
      <c r="Z205" s="131">
        <f>$Z$4-'Fecha de Indicador'!Z205</f>
        <v>1</v>
      </c>
      <c r="AA205" s="131">
        <f>$AA$4-'Fecha de Indicador'!AA205</f>
        <v>0</v>
      </c>
      <c r="AB205" s="131">
        <f>$AB$4-'Fecha de Indicador'!AB205</f>
        <v>0</v>
      </c>
      <c r="AC205" s="131">
        <f>$AC$4-'Fecha de Indicador'!AC205</f>
        <v>0</v>
      </c>
      <c r="AD205" s="131">
        <f>$AD$4-'Fecha de Indicador'!AD205</f>
        <v>0</v>
      </c>
      <c r="AE205" s="131">
        <f>$AE$4-'Fecha de Indicador'!AE205</f>
        <v>0</v>
      </c>
      <c r="AF205" s="131">
        <f>$AF$4-'Fecha de Indicador'!AF205</f>
        <v>0</v>
      </c>
      <c r="AG205" s="131">
        <f>$AG$4-'Fecha de Indicador'!AG205</f>
        <v>0</v>
      </c>
      <c r="AH205" s="131">
        <f>$AH$4-'Fecha de Indicador'!AH205</f>
        <v>0</v>
      </c>
      <c r="AI205" s="131">
        <f>$AI$4-'Fecha de Indicador'!AI205</f>
        <v>0</v>
      </c>
      <c r="AJ205" s="131">
        <f>$AJ$4-'Fecha de Indicador'!AJ205</f>
        <v>0</v>
      </c>
      <c r="AK205" s="131">
        <f>$AK$4-'Fecha de Indicador'!AK205</f>
        <v>0</v>
      </c>
      <c r="AL205" s="131">
        <f>$AL$4-'Fecha de Indicador'!AL205</f>
        <v>0</v>
      </c>
      <c r="AM205" s="38">
        <f t="shared" si="15"/>
        <v>41</v>
      </c>
      <c r="AN205" s="39">
        <f t="shared" si="19"/>
        <v>1.1714285714285715</v>
      </c>
      <c r="AO205" s="38">
        <f t="shared" si="16"/>
        <v>4</v>
      </c>
      <c r="AP205" s="39">
        <f t="shared" si="17"/>
        <v>3.8864728585539892</v>
      </c>
      <c r="AQ205" s="40">
        <f t="shared" si="18"/>
        <v>0</v>
      </c>
    </row>
    <row r="206" spans="1:43" ht="25.5" customHeight="1" x14ac:dyDescent="0.25">
      <c r="A206" s="130" t="s">
        <v>56</v>
      </c>
      <c r="B206" s="139" t="s">
        <v>75</v>
      </c>
      <c r="C206" s="140">
        <v>1319</v>
      </c>
      <c r="D206" s="131">
        <f>$D$4-'Fecha de Indicador'!D206</f>
        <v>0</v>
      </c>
      <c r="E206" s="131">
        <f>IF($E$4='Fecha de Indicador'!E206, 0,"x")</f>
        <v>0</v>
      </c>
      <c r="F206" s="131" t="str">
        <f>IF($F$4='Fecha de Indicador'!F206, 0,"x")</f>
        <v>x</v>
      </c>
      <c r="G206" s="131">
        <f>$G$4-'Fecha de Indicador'!G206</f>
        <v>0</v>
      </c>
      <c r="H206" s="131">
        <f>IF($H$4='Fecha de Indicador'!H206, 0,"x")</f>
        <v>0</v>
      </c>
      <c r="I206" s="131">
        <f>IF($I$4='Fecha de Indicador'!I206, 0,"x")</f>
        <v>0</v>
      </c>
      <c r="J206" s="131">
        <f>$J$4-'Fecha de Indicador'!J206</f>
        <v>0</v>
      </c>
      <c r="K206" s="131">
        <f>$K$4-'Fecha de Indicador'!K206</f>
        <v>0</v>
      </c>
      <c r="L206" s="131">
        <f>$L$4-'Fecha de Indicador'!L206</f>
        <v>0</v>
      </c>
      <c r="M206" s="412">
        <f>$M$4-'Fecha de Indicador'!M206</f>
        <v>9</v>
      </c>
      <c r="N206" s="131">
        <f>$N$4-'Fecha de Indicador'!N206</f>
        <v>0</v>
      </c>
      <c r="O206" s="131">
        <f>$O$4-'Fecha de Indicador'!O206</f>
        <v>0</v>
      </c>
      <c r="P206" s="412">
        <f>$P$4-'Fecha de Indicador'!P206</f>
        <v>15</v>
      </c>
      <c r="Q206" s="131">
        <f>$Q$4-'Fecha de Indicador'!Q206</f>
        <v>0</v>
      </c>
      <c r="R206" s="131">
        <f>$R$4-'Fecha de Indicador'!R206</f>
        <v>0</v>
      </c>
      <c r="S206" s="131">
        <f>$S$4-'Fecha de Indicador'!S206</f>
        <v>0</v>
      </c>
      <c r="T206" s="131">
        <f>IF($T$4='Fecha de Indicador'!T206, 0,"x")</f>
        <v>0</v>
      </c>
      <c r="U206" s="131">
        <f>$U$4-'Fecha de Indicador'!U206</f>
        <v>0</v>
      </c>
      <c r="V206" s="412">
        <f>$V$4-'Fecha de Indicador'!V206</f>
        <v>16</v>
      </c>
      <c r="W206" s="131">
        <f>$W$4-'Fecha de Indicador'!W206</f>
        <v>0</v>
      </c>
      <c r="X206" s="131">
        <f>$X$4-'Fecha de Indicador'!X206</f>
        <v>0</v>
      </c>
      <c r="Y206" s="131">
        <f>$Y$4-'Fecha de Indicador'!Y206</f>
        <v>0</v>
      </c>
      <c r="Z206" s="131">
        <f>$Z$4-'Fecha de Indicador'!Z206</f>
        <v>1</v>
      </c>
      <c r="AA206" s="131">
        <f>$AA$4-'Fecha de Indicador'!AA206</f>
        <v>0</v>
      </c>
      <c r="AB206" s="131">
        <f>$AB$4-'Fecha de Indicador'!AB206</f>
        <v>0</v>
      </c>
      <c r="AC206" s="131">
        <f>$AC$4-'Fecha de Indicador'!AC206</f>
        <v>0</v>
      </c>
      <c r="AD206" s="131">
        <f>$AD$4-'Fecha de Indicador'!AD206</f>
        <v>0</v>
      </c>
      <c r="AE206" s="131">
        <f>$AE$4-'Fecha de Indicador'!AE206</f>
        <v>0</v>
      </c>
      <c r="AF206" s="131">
        <f>$AF$4-'Fecha de Indicador'!AF206</f>
        <v>0</v>
      </c>
      <c r="AG206" s="131">
        <f>$AG$4-'Fecha de Indicador'!AG206</f>
        <v>0</v>
      </c>
      <c r="AH206" s="131">
        <f>$AH$4-'Fecha de Indicador'!AH206</f>
        <v>0</v>
      </c>
      <c r="AI206" s="131">
        <f>$AI$4-'Fecha de Indicador'!AI206</f>
        <v>0</v>
      </c>
      <c r="AJ206" s="131">
        <f>$AJ$4-'Fecha de Indicador'!AJ206</f>
        <v>0</v>
      </c>
      <c r="AK206" s="131">
        <f>$AK$4-'Fecha de Indicador'!AK206</f>
        <v>0</v>
      </c>
      <c r="AL206" s="131">
        <f>$AL$4-'Fecha de Indicador'!AL206</f>
        <v>0</v>
      </c>
      <c r="AM206" s="38">
        <f t="shared" si="15"/>
        <v>41</v>
      </c>
      <c r="AN206" s="39">
        <f t="shared" si="19"/>
        <v>1.1714285714285715</v>
      </c>
      <c r="AO206" s="38">
        <f t="shared" si="16"/>
        <v>4</v>
      </c>
      <c r="AP206" s="39">
        <f t="shared" si="17"/>
        <v>3.8864728585539892</v>
      </c>
      <c r="AQ206" s="40">
        <f t="shared" si="18"/>
        <v>0</v>
      </c>
    </row>
    <row r="207" spans="1:43" ht="25.5" customHeight="1" x14ac:dyDescent="0.25">
      <c r="A207" s="130" t="s">
        <v>56</v>
      </c>
      <c r="B207" s="139" t="s">
        <v>76</v>
      </c>
      <c r="C207" s="140">
        <v>1320</v>
      </c>
      <c r="D207" s="131">
        <f>$D$4-'Fecha de Indicador'!D207</f>
        <v>0</v>
      </c>
      <c r="E207" s="131">
        <f>IF($E$4='Fecha de Indicador'!E207, 0,"x")</f>
        <v>0</v>
      </c>
      <c r="F207" s="131" t="str">
        <f>IF($F$4='Fecha de Indicador'!F207, 0,"x")</f>
        <v>x</v>
      </c>
      <c r="G207" s="131">
        <f>$G$4-'Fecha de Indicador'!G207</f>
        <v>0</v>
      </c>
      <c r="H207" s="131">
        <f>IF($H$4='Fecha de Indicador'!H207, 0,"x")</f>
        <v>0</v>
      </c>
      <c r="I207" s="131">
        <f>IF($I$4='Fecha de Indicador'!I207, 0,"x")</f>
        <v>0</v>
      </c>
      <c r="J207" s="131">
        <f>$J$4-'Fecha de Indicador'!J207</f>
        <v>0</v>
      </c>
      <c r="K207" s="131">
        <f>$K$4-'Fecha de Indicador'!K207</f>
        <v>0</v>
      </c>
      <c r="L207" s="131">
        <f>$L$4-'Fecha de Indicador'!L207</f>
        <v>0</v>
      </c>
      <c r="M207" s="412">
        <f>$M$4-'Fecha de Indicador'!M207</f>
        <v>9</v>
      </c>
      <c r="N207" s="131">
        <f>$N$4-'Fecha de Indicador'!N207</f>
        <v>0</v>
      </c>
      <c r="O207" s="131">
        <f>$O$4-'Fecha de Indicador'!O207</f>
        <v>0</v>
      </c>
      <c r="P207" s="412">
        <f>$P$4-'Fecha de Indicador'!P207</f>
        <v>15</v>
      </c>
      <c r="Q207" s="131">
        <f>$Q$4-'Fecha de Indicador'!Q207</f>
        <v>0</v>
      </c>
      <c r="R207" s="131">
        <f>$R$4-'Fecha de Indicador'!R207</f>
        <v>0</v>
      </c>
      <c r="S207" s="131">
        <f>$S$4-'Fecha de Indicador'!S207</f>
        <v>0</v>
      </c>
      <c r="T207" s="131">
        <f>IF($T$4='Fecha de Indicador'!T207, 0,"x")</f>
        <v>0</v>
      </c>
      <c r="U207" s="131">
        <f>$U$4-'Fecha de Indicador'!U207</f>
        <v>0</v>
      </c>
      <c r="V207" s="412">
        <f>$V$4-'Fecha de Indicador'!V207</f>
        <v>16</v>
      </c>
      <c r="W207" s="131">
        <f>$W$4-'Fecha de Indicador'!W207</f>
        <v>0</v>
      </c>
      <c r="X207" s="131">
        <f>$X$4-'Fecha de Indicador'!X207</f>
        <v>0</v>
      </c>
      <c r="Y207" s="131">
        <f>$Y$4-'Fecha de Indicador'!Y207</f>
        <v>0</v>
      </c>
      <c r="Z207" s="131">
        <f>$Z$4-'Fecha de Indicador'!Z207</f>
        <v>1</v>
      </c>
      <c r="AA207" s="131">
        <f>$AA$4-'Fecha de Indicador'!AA207</f>
        <v>0</v>
      </c>
      <c r="AB207" s="131">
        <f>$AB$4-'Fecha de Indicador'!AB207</f>
        <v>0</v>
      </c>
      <c r="AC207" s="131">
        <f>$AC$4-'Fecha de Indicador'!AC207</f>
        <v>0</v>
      </c>
      <c r="AD207" s="131">
        <f>$AD$4-'Fecha de Indicador'!AD207</f>
        <v>0</v>
      </c>
      <c r="AE207" s="131">
        <f>$AE$4-'Fecha de Indicador'!AE207</f>
        <v>0</v>
      </c>
      <c r="AF207" s="131">
        <f>$AF$4-'Fecha de Indicador'!AF207</f>
        <v>0</v>
      </c>
      <c r="AG207" s="131">
        <f>$AG$4-'Fecha de Indicador'!AG207</f>
        <v>0</v>
      </c>
      <c r="AH207" s="131">
        <f>$AH$4-'Fecha de Indicador'!AH207</f>
        <v>0</v>
      </c>
      <c r="AI207" s="131">
        <f>$AI$4-'Fecha de Indicador'!AI207</f>
        <v>0</v>
      </c>
      <c r="AJ207" s="131">
        <f>$AJ$4-'Fecha de Indicador'!AJ207</f>
        <v>0</v>
      </c>
      <c r="AK207" s="131">
        <f>$AK$4-'Fecha de Indicador'!AK207</f>
        <v>0</v>
      </c>
      <c r="AL207" s="131">
        <f>$AL$4-'Fecha de Indicador'!AL207</f>
        <v>0</v>
      </c>
      <c r="AM207" s="38">
        <f t="shared" si="15"/>
        <v>41</v>
      </c>
      <c r="AN207" s="39">
        <f t="shared" si="19"/>
        <v>1.1714285714285715</v>
      </c>
      <c r="AO207" s="38">
        <f t="shared" si="16"/>
        <v>4</v>
      </c>
      <c r="AP207" s="39">
        <f t="shared" si="17"/>
        <v>3.8864728585539892</v>
      </c>
      <c r="AQ207" s="40">
        <f t="shared" si="18"/>
        <v>0</v>
      </c>
    </row>
    <row r="208" spans="1:43" ht="25.5" customHeight="1" x14ac:dyDescent="0.25">
      <c r="A208" s="130" t="s">
        <v>56</v>
      </c>
      <c r="B208" s="139" t="s">
        <v>77</v>
      </c>
      <c r="C208" s="140">
        <v>1321</v>
      </c>
      <c r="D208" s="131">
        <f>$D$4-'Fecha de Indicador'!D208</f>
        <v>0</v>
      </c>
      <c r="E208" s="131">
        <f>IF($E$4='Fecha de Indicador'!E208, 0,"x")</f>
        <v>0</v>
      </c>
      <c r="F208" s="131" t="str">
        <f>IF($F$4='Fecha de Indicador'!F208, 0,"x")</f>
        <v>x</v>
      </c>
      <c r="G208" s="131">
        <f>$G$4-'Fecha de Indicador'!G208</f>
        <v>0</v>
      </c>
      <c r="H208" s="131">
        <f>IF($H$4='Fecha de Indicador'!H208, 0,"x")</f>
        <v>0</v>
      </c>
      <c r="I208" s="131">
        <f>IF($I$4='Fecha de Indicador'!I208, 0,"x")</f>
        <v>0</v>
      </c>
      <c r="J208" s="131">
        <f>$J$4-'Fecha de Indicador'!J208</f>
        <v>0</v>
      </c>
      <c r="K208" s="131">
        <f>$K$4-'Fecha de Indicador'!K208</f>
        <v>0</v>
      </c>
      <c r="L208" s="131">
        <f>$L$4-'Fecha de Indicador'!L208</f>
        <v>0</v>
      </c>
      <c r="M208" s="412">
        <f>$M$4-'Fecha de Indicador'!M208</f>
        <v>9</v>
      </c>
      <c r="N208" s="131">
        <f>$N$4-'Fecha de Indicador'!N208</f>
        <v>0</v>
      </c>
      <c r="O208" s="131">
        <f>$O$4-'Fecha de Indicador'!O208</f>
        <v>0</v>
      </c>
      <c r="P208" s="412">
        <f>$P$4-'Fecha de Indicador'!P208</f>
        <v>15</v>
      </c>
      <c r="Q208" s="131">
        <f>$Q$4-'Fecha de Indicador'!Q208</f>
        <v>0</v>
      </c>
      <c r="R208" s="131">
        <f>$R$4-'Fecha de Indicador'!R208</f>
        <v>0</v>
      </c>
      <c r="S208" s="131">
        <f>$S$4-'Fecha de Indicador'!S208</f>
        <v>0</v>
      </c>
      <c r="T208" s="131">
        <f>IF($T$4='Fecha de Indicador'!T208, 0,"x")</f>
        <v>0</v>
      </c>
      <c r="U208" s="131">
        <f>$U$4-'Fecha de Indicador'!U208</f>
        <v>0</v>
      </c>
      <c r="V208" s="412">
        <f>$V$4-'Fecha de Indicador'!V208</f>
        <v>16</v>
      </c>
      <c r="W208" s="131">
        <f>$W$4-'Fecha de Indicador'!W208</f>
        <v>0</v>
      </c>
      <c r="X208" s="131">
        <f>$X$4-'Fecha de Indicador'!X208</f>
        <v>0</v>
      </c>
      <c r="Y208" s="131">
        <f>$Y$4-'Fecha de Indicador'!Y208</f>
        <v>0</v>
      </c>
      <c r="Z208" s="131">
        <f>$Z$4-'Fecha de Indicador'!Z208</f>
        <v>1</v>
      </c>
      <c r="AA208" s="131">
        <f>$AA$4-'Fecha de Indicador'!AA208</f>
        <v>0</v>
      </c>
      <c r="AB208" s="131">
        <f>$AB$4-'Fecha de Indicador'!AB208</f>
        <v>0</v>
      </c>
      <c r="AC208" s="131">
        <f>$AC$4-'Fecha de Indicador'!AC208</f>
        <v>0</v>
      </c>
      <c r="AD208" s="131">
        <f>$AD$4-'Fecha de Indicador'!AD208</f>
        <v>0</v>
      </c>
      <c r="AE208" s="131">
        <f>$AE$4-'Fecha de Indicador'!AE208</f>
        <v>0</v>
      </c>
      <c r="AF208" s="131">
        <f>$AF$4-'Fecha de Indicador'!AF208</f>
        <v>0</v>
      </c>
      <c r="AG208" s="131">
        <f>$AG$4-'Fecha de Indicador'!AG208</f>
        <v>0</v>
      </c>
      <c r="AH208" s="131">
        <f>$AH$4-'Fecha de Indicador'!AH208</f>
        <v>0</v>
      </c>
      <c r="AI208" s="131">
        <f>$AI$4-'Fecha de Indicador'!AI208</f>
        <v>0</v>
      </c>
      <c r="AJ208" s="131">
        <f>$AJ$4-'Fecha de Indicador'!AJ208</f>
        <v>0</v>
      </c>
      <c r="AK208" s="131">
        <f>$AK$4-'Fecha de Indicador'!AK208</f>
        <v>0</v>
      </c>
      <c r="AL208" s="131">
        <f>$AL$4-'Fecha de Indicador'!AL208</f>
        <v>0</v>
      </c>
      <c r="AM208" s="38">
        <f t="shared" si="15"/>
        <v>41</v>
      </c>
      <c r="AN208" s="39">
        <f t="shared" si="19"/>
        <v>1.1714285714285715</v>
      </c>
      <c r="AO208" s="38">
        <f t="shared" si="16"/>
        <v>4</v>
      </c>
      <c r="AP208" s="39">
        <f t="shared" si="17"/>
        <v>3.8864728585539892</v>
      </c>
      <c r="AQ208" s="40">
        <f t="shared" si="18"/>
        <v>0</v>
      </c>
    </row>
    <row r="209" spans="1:43" ht="25.5" customHeight="1" x14ac:dyDescent="0.25">
      <c r="A209" s="130" t="s">
        <v>56</v>
      </c>
      <c r="B209" s="139" t="s">
        <v>78</v>
      </c>
      <c r="C209" s="140">
        <v>1322</v>
      </c>
      <c r="D209" s="131">
        <f>$D$4-'Fecha de Indicador'!D209</f>
        <v>0</v>
      </c>
      <c r="E209" s="131">
        <f>IF($E$4='Fecha de Indicador'!E209, 0,"x")</f>
        <v>0</v>
      </c>
      <c r="F209" s="131" t="str">
        <f>IF($F$4='Fecha de Indicador'!F209, 0,"x")</f>
        <v>x</v>
      </c>
      <c r="G209" s="131">
        <f>$G$4-'Fecha de Indicador'!G209</f>
        <v>0</v>
      </c>
      <c r="H209" s="131">
        <f>IF($H$4='Fecha de Indicador'!H209, 0,"x")</f>
        <v>0</v>
      </c>
      <c r="I209" s="131">
        <f>IF($I$4='Fecha de Indicador'!I209, 0,"x")</f>
        <v>0</v>
      </c>
      <c r="J209" s="131">
        <f>$J$4-'Fecha de Indicador'!J209</f>
        <v>0</v>
      </c>
      <c r="K209" s="131">
        <f>$K$4-'Fecha de Indicador'!K209</f>
        <v>0</v>
      </c>
      <c r="L209" s="131">
        <f>$L$4-'Fecha de Indicador'!L209</f>
        <v>0</v>
      </c>
      <c r="M209" s="412">
        <f>$M$4-'Fecha de Indicador'!M209</f>
        <v>9</v>
      </c>
      <c r="N209" s="131">
        <f>$N$4-'Fecha de Indicador'!N209</f>
        <v>0</v>
      </c>
      <c r="O209" s="131">
        <f>$O$4-'Fecha de Indicador'!O209</f>
        <v>0</v>
      </c>
      <c r="P209" s="412">
        <f>$P$4-'Fecha de Indicador'!P209</f>
        <v>15</v>
      </c>
      <c r="Q209" s="131">
        <f>$Q$4-'Fecha de Indicador'!Q209</f>
        <v>0</v>
      </c>
      <c r="R209" s="131">
        <f>$R$4-'Fecha de Indicador'!R209</f>
        <v>0</v>
      </c>
      <c r="S209" s="131">
        <f>$S$4-'Fecha de Indicador'!S209</f>
        <v>0</v>
      </c>
      <c r="T209" s="131">
        <f>IF($T$4='Fecha de Indicador'!T209, 0,"x")</f>
        <v>0</v>
      </c>
      <c r="U209" s="131">
        <f>$U$4-'Fecha de Indicador'!U209</f>
        <v>0</v>
      </c>
      <c r="V209" s="412">
        <f>$V$4-'Fecha de Indicador'!V209</f>
        <v>16</v>
      </c>
      <c r="W209" s="131">
        <f>$W$4-'Fecha de Indicador'!W209</f>
        <v>0</v>
      </c>
      <c r="X209" s="131">
        <f>$X$4-'Fecha de Indicador'!X209</f>
        <v>0</v>
      </c>
      <c r="Y209" s="131">
        <f>$Y$4-'Fecha de Indicador'!Y209</f>
        <v>0</v>
      </c>
      <c r="Z209" s="131">
        <f>$Z$4-'Fecha de Indicador'!Z209</f>
        <v>1</v>
      </c>
      <c r="AA209" s="131">
        <f>$AA$4-'Fecha de Indicador'!AA209</f>
        <v>0</v>
      </c>
      <c r="AB209" s="131">
        <f>$AB$4-'Fecha de Indicador'!AB209</f>
        <v>0</v>
      </c>
      <c r="AC209" s="131">
        <f>$AC$4-'Fecha de Indicador'!AC209</f>
        <v>0</v>
      </c>
      <c r="AD209" s="131">
        <f>$AD$4-'Fecha de Indicador'!AD209</f>
        <v>0</v>
      </c>
      <c r="AE209" s="131">
        <f>$AE$4-'Fecha de Indicador'!AE209</f>
        <v>0</v>
      </c>
      <c r="AF209" s="131">
        <f>$AF$4-'Fecha de Indicador'!AF209</f>
        <v>0</v>
      </c>
      <c r="AG209" s="131">
        <f>$AG$4-'Fecha de Indicador'!AG209</f>
        <v>0</v>
      </c>
      <c r="AH209" s="131">
        <f>$AH$4-'Fecha de Indicador'!AH209</f>
        <v>0</v>
      </c>
      <c r="AI209" s="131">
        <f>$AI$4-'Fecha de Indicador'!AI209</f>
        <v>0</v>
      </c>
      <c r="AJ209" s="131">
        <f>$AJ$4-'Fecha de Indicador'!AJ209</f>
        <v>0</v>
      </c>
      <c r="AK209" s="131">
        <f>$AK$4-'Fecha de Indicador'!AK209</f>
        <v>0</v>
      </c>
      <c r="AL209" s="131">
        <f>$AL$4-'Fecha de Indicador'!AL209</f>
        <v>0</v>
      </c>
      <c r="AM209" s="38">
        <f t="shared" si="15"/>
        <v>41</v>
      </c>
      <c r="AN209" s="39">
        <f t="shared" si="19"/>
        <v>1.1714285714285715</v>
      </c>
      <c r="AO209" s="38">
        <f t="shared" si="16"/>
        <v>4</v>
      </c>
      <c r="AP209" s="39">
        <f t="shared" si="17"/>
        <v>3.8864728585539892</v>
      </c>
      <c r="AQ209" s="40">
        <f t="shared" si="18"/>
        <v>0</v>
      </c>
    </row>
    <row r="210" spans="1:43" ht="25.5" customHeight="1" x14ac:dyDescent="0.25">
      <c r="A210" s="130" t="s">
        <v>56</v>
      </c>
      <c r="B210" s="139" t="s">
        <v>79</v>
      </c>
      <c r="C210" s="140">
        <v>1323</v>
      </c>
      <c r="D210" s="131">
        <f>$D$4-'Fecha de Indicador'!D210</f>
        <v>0</v>
      </c>
      <c r="E210" s="131">
        <f>IF($E$4='Fecha de Indicador'!E210, 0,"x")</f>
        <v>0</v>
      </c>
      <c r="F210" s="131" t="str">
        <f>IF($F$4='Fecha de Indicador'!F210, 0,"x")</f>
        <v>x</v>
      </c>
      <c r="G210" s="131">
        <f>$G$4-'Fecha de Indicador'!G210</f>
        <v>0</v>
      </c>
      <c r="H210" s="131">
        <f>IF($H$4='Fecha de Indicador'!H210, 0,"x")</f>
        <v>0</v>
      </c>
      <c r="I210" s="131">
        <f>IF($I$4='Fecha de Indicador'!I210, 0,"x")</f>
        <v>0</v>
      </c>
      <c r="J210" s="131">
        <f>$J$4-'Fecha de Indicador'!J210</f>
        <v>0</v>
      </c>
      <c r="K210" s="131">
        <f>$K$4-'Fecha de Indicador'!K210</f>
        <v>0</v>
      </c>
      <c r="L210" s="131">
        <f>$L$4-'Fecha de Indicador'!L210</f>
        <v>0</v>
      </c>
      <c r="M210" s="412">
        <f>$M$4-'Fecha de Indicador'!M210</f>
        <v>9</v>
      </c>
      <c r="N210" s="131">
        <f>$N$4-'Fecha de Indicador'!N210</f>
        <v>0</v>
      </c>
      <c r="O210" s="131">
        <f>$O$4-'Fecha de Indicador'!O210</f>
        <v>0</v>
      </c>
      <c r="P210" s="412">
        <f>$P$4-'Fecha de Indicador'!P210</f>
        <v>15</v>
      </c>
      <c r="Q210" s="131">
        <f>$Q$4-'Fecha de Indicador'!Q210</f>
        <v>0</v>
      </c>
      <c r="R210" s="131">
        <f>$R$4-'Fecha de Indicador'!R210</f>
        <v>0</v>
      </c>
      <c r="S210" s="131">
        <f>$S$4-'Fecha de Indicador'!S210</f>
        <v>0</v>
      </c>
      <c r="T210" s="131">
        <f>IF($T$4='Fecha de Indicador'!T210, 0,"x")</f>
        <v>0</v>
      </c>
      <c r="U210" s="131">
        <f>$U$4-'Fecha de Indicador'!U210</f>
        <v>0</v>
      </c>
      <c r="V210" s="412">
        <f>$V$4-'Fecha de Indicador'!V210</f>
        <v>16</v>
      </c>
      <c r="W210" s="131">
        <f>$W$4-'Fecha de Indicador'!W210</f>
        <v>0</v>
      </c>
      <c r="X210" s="131">
        <f>$X$4-'Fecha de Indicador'!X210</f>
        <v>0</v>
      </c>
      <c r="Y210" s="131">
        <f>$Y$4-'Fecha de Indicador'!Y210</f>
        <v>0</v>
      </c>
      <c r="Z210" s="131">
        <f>$Z$4-'Fecha de Indicador'!Z210</f>
        <v>1</v>
      </c>
      <c r="AA210" s="131">
        <f>$AA$4-'Fecha de Indicador'!AA210</f>
        <v>0</v>
      </c>
      <c r="AB210" s="131">
        <f>$AB$4-'Fecha de Indicador'!AB210</f>
        <v>0</v>
      </c>
      <c r="AC210" s="131">
        <f>$AC$4-'Fecha de Indicador'!AC210</f>
        <v>0</v>
      </c>
      <c r="AD210" s="131">
        <f>$AD$4-'Fecha de Indicador'!AD210</f>
        <v>0</v>
      </c>
      <c r="AE210" s="131">
        <f>$AE$4-'Fecha de Indicador'!AE210</f>
        <v>0</v>
      </c>
      <c r="AF210" s="131">
        <f>$AF$4-'Fecha de Indicador'!AF210</f>
        <v>0</v>
      </c>
      <c r="AG210" s="131">
        <f>$AG$4-'Fecha de Indicador'!AG210</f>
        <v>0</v>
      </c>
      <c r="AH210" s="131">
        <f>$AH$4-'Fecha de Indicador'!AH210</f>
        <v>0</v>
      </c>
      <c r="AI210" s="131">
        <f>$AI$4-'Fecha de Indicador'!AI210</f>
        <v>0</v>
      </c>
      <c r="AJ210" s="131">
        <f>$AJ$4-'Fecha de Indicador'!AJ210</f>
        <v>0</v>
      </c>
      <c r="AK210" s="131">
        <f>$AK$4-'Fecha de Indicador'!AK210</f>
        <v>0</v>
      </c>
      <c r="AL210" s="131">
        <f>$AL$4-'Fecha de Indicador'!AL210</f>
        <v>0</v>
      </c>
      <c r="AM210" s="38">
        <f t="shared" si="15"/>
        <v>41</v>
      </c>
      <c r="AN210" s="39">
        <f t="shared" si="19"/>
        <v>1.1714285714285715</v>
      </c>
      <c r="AO210" s="38">
        <f t="shared" si="16"/>
        <v>4</v>
      </c>
      <c r="AP210" s="39">
        <f t="shared" si="17"/>
        <v>3.8864728585539892</v>
      </c>
      <c r="AQ210" s="40">
        <f t="shared" si="18"/>
        <v>0</v>
      </c>
    </row>
    <row r="211" spans="1:43" ht="25.5" customHeight="1" x14ac:dyDescent="0.25">
      <c r="A211" s="130" t="s">
        <v>56</v>
      </c>
      <c r="B211" s="139" t="s">
        <v>80</v>
      </c>
      <c r="C211" s="140">
        <v>1324</v>
      </c>
      <c r="D211" s="131">
        <f>$D$4-'Fecha de Indicador'!D211</f>
        <v>0</v>
      </c>
      <c r="E211" s="131">
        <f>IF($E$4='Fecha de Indicador'!E211, 0,"x")</f>
        <v>0</v>
      </c>
      <c r="F211" s="131" t="str">
        <f>IF($F$4='Fecha de Indicador'!F211, 0,"x")</f>
        <v>x</v>
      </c>
      <c r="G211" s="131">
        <f>$G$4-'Fecha de Indicador'!G211</f>
        <v>0</v>
      </c>
      <c r="H211" s="131">
        <f>IF($H$4='Fecha de Indicador'!H211, 0,"x")</f>
        <v>0</v>
      </c>
      <c r="I211" s="131">
        <f>IF($I$4='Fecha de Indicador'!I211, 0,"x")</f>
        <v>0</v>
      </c>
      <c r="J211" s="131">
        <f>$J$4-'Fecha de Indicador'!J211</f>
        <v>0</v>
      </c>
      <c r="K211" s="131">
        <f>$K$4-'Fecha de Indicador'!K211</f>
        <v>0</v>
      </c>
      <c r="L211" s="131">
        <f>$L$4-'Fecha de Indicador'!L211</f>
        <v>0</v>
      </c>
      <c r="M211" s="412">
        <f>$M$4-'Fecha de Indicador'!M211</f>
        <v>9</v>
      </c>
      <c r="N211" s="131">
        <f>$N$4-'Fecha de Indicador'!N211</f>
        <v>0</v>
      </c>
      <c r="O211" s="131">
        <f>$O$4-'Fecha de Indicador'!O211</f>
        <v>0</v>
      </c>
      <c r="P211" s="412">
        <f>$P$4-'Fecha de Indicador'!P211</f>
        <v>15</v>
      </c>
      <c r="Q211" s="131">
        <f>$Q$4-'Fecha de Indicador'!Q211</f>
        <v>0</v>
      </c>
      <c r="R211" s="131">
        <f>$R$4-'Fecha de Indicador'!R211</f>
        <v>0</v>
      </c>
      <c r="S211" s="131">
        <f>$S$4-'Fecha de Indicador'!S211</f>
        <v>0</v>
      </c>
      <c r="T211" s="131">
        <f>IF($T$4='Fecha de Indicador'!T211, 0,"x")</f>
        <v>0</v>
      </c>
      <c r="U211" s="131">
        <f>$U$4-'Fecha de Indicador'!U211</f>
        <v>0</v>
      </c>
      <c r="V211" s="412">
        <f>$V$4-'Fecha de Indicador'!V211</f>
        <v>16</v>
      </c>
      <c r="W211" s="131">
        <f>$W$4-'Fecha de Indicador'!W211</f>
        <v>0</v>
      </c>
      <c r="X211" s="131">
        <f>$X$4-'Fecha de Indicador'!X211</f>
        <v>0</v>
      </c>
      <c r="Y211" s="131">
        <f>$Y$4-'Fecha de Indicador'!Y211</f>
        <v>0</v>
      </c>
      <c r="Z211" s="131">
        <f>$Z$4-'Fecha de Indicador'!Z211</f>
        <v>1</v>
      </c>
      <c r="AA211" s="131">
        <f>$AA$4-'Fecha de Indicador'!AA211</f>
        <v>0</v>
      </c>
      <c r="AB211" s="131">
        <f>$AB$4-'Fecha de Indicador'!AB211</f>
        <v>0</v>
      </c>
      <c r="AC211" s="131">
        <f>$AC$4-'Fecha de Indicador'!AC211</f>
        <v>0</v>
      </c>
      <c r="AD211" s="131">
        <f>$AD$4-'Fecha de Indicador'!AD211</f>
        <v>0</v>
      </c>
      <c r="AE211" s="131">
        <f>$AE$4-'Fecha de Indicador'!AE211</f>
        <v>0</v>
      </c>
      <c r="AF211" s="131">
        <f>$AF$4-'Fecha de Indicador'!AF211</f>
        <v>0</v>
      </c>
      <c r="AG211" s="131">
        <f>$AG$4-'Fecha de Indicador'!AG211</f>
        <v>0</v>
      </c>
      <c r="AH211" s="131">
        <f>$AH$4-'Fecha de Indicador'!AH211</f>
        <v>0</v>
      </c>
      <c r="AI211" s="131">
        <f>$AI$4-'Fecha de Indicador'!AI211</f>
        <v>0</v>
      </c>
      <c r="AJ211" s="131">
        <f>$AJ$4-'Fecha de Indicador'!AJ211</f>
        <v>0</v>
      </c>
      <c r="AK211" s="131">
        <f>$AK$4-'Fecha de Indicador'!AK211</f>
        <v>0</v>
      </c>
      <c r="AL211" s="131">
        <f>$AL$4-'Fecha de Indicador'!AL211</f>
        <v>0</v>
      </c>
      <c r="AM211" s="38">
        <f t="shared" si="15"/>
        <v>41</v>
      </c>
      <c r="AN211" s="39">
        <f t="shared" si="19"/>
        <v>1.1714285714285715</v>
      </c>
      <c r="AO211" s="38">
        <f t="shared" si="16"/>
        <v>4</v>
      </c>
      <c r="AP211" s="39">
        <f t="shared" si="17"/>
        <v>3.8864728585539892</v>
      </c>
      <c r="AQ211" s="40">
        <f t="shared" si="18"/>
        <v>0</v>
      </c>
    </row>
    <row r="212" spans="1:43" ht="25.5" customHeight="1" x14ac:dyDescent="0.25">
      <c r="A212" s="130" t="s">
        <v>56</v>
      </c>
      <c r="B212" s="139" t="s">
        <v>81</v>
      </c>
      <c r="C212" s="140">
        <v>1325</v>
      </c>
      <c r="D212" s="131">
        <f>$D$4-'Fecha de Indicador'!D212</f>
        <v>0</v>
      </c>
      <c r="E212" s="131">
        <f>IF($E$4='Fecha de Indicador'!E212, 0,"x")</f>
        <v>0</v>
      </c>
      <c r="F212" s="131" t="str">
        <f>IF($F$4='Fecha de Indicador'!F212, 0,"x")</f>
        <v>x</v>
      </c>
      <c r="G212" s="131">
        <f>$G$4-'Fecha de Indicador'!G212</f>
        <v>0</v>
      </c>
      <c r="H212" s="131">
        <f>IF($H$4='Fecha de Indicador'!H212, 0,"x")</f>
        <v>0</v>
      </c>
      <c r="I212" s="131">
        <f>IF($I$4='Fecha de Indicador'!I212, 0,"x")</f>
        <v>0</v>
      </c>
      <c r="J212" s="131">
        <f>$J$4-'Fecha de Indicador'!J212</f>
        <v>0</v>
      </c>
      <c r="K212" s="131">
        <f>$K$4-'Fecha de Indicador'!K212</f>
        <v>0</v>
      </c>
      <c r="L212" s="131">
        <f>$L$4-'Fecha de Indicador'!L212</f>
        <v>0</v>
      </c>
      <c r="M212" s="412">
        <f>$M$4-'Fecha de Indicador'!M212</f>
        <v>9</v>
      </c>
      <c r="N212" s="131">
        <f>$N$4-'Fecha de Indicador'!N212</f>
        <v>0</v>
      </c>
      <c r="O212" s="131">
        <f>$O$4-'Fecha de Indicador'!O212</f>
        <v>0</v>
      </c>
      <c r="P212" s="412">
        <f>$P$4-'Fecha de Indicador'!P212</f>
        <v>15</v>
      </c>
      <c r="Q212" s="131">
        <f>$Q$4-'Fecha de Indicador'!Q212</f>
        <v>0</v>
      </c>
      <c r="R212" s="131">
        <f>$R$4-'Fecha de Indicador'!R212</f>
        <v>0</v>
      </c>
      <c r="S212" s="131">
        <f>$S$4-'Fecha de Indicador'!S212</f>
        <v>0</v>
      </c>
      <c r="T212" s="131">
        <f>IF($T$4='Fecha de Indicador'!T212, 0,"x")</f>
        <v>0</v>
      </c>
      <c r="U212" s="131">
        <f>$U$4-'Fecha de Indicador'!U212</f>
        <v>0</v>
      </c>
      <c r="V212" s="412">
        <f>$V$4-'Fecha de Indicador'!V212</f>
        <v>16</v>
      </c>
      <c r="W212" s="131">
        <f>$W$4-'Fecha de Indicador'!W212</f>
        <v>0</v>
      </c>
      <c r="X212" s="131">
        <f>$X$4-'Fecha de Indicador'!X212</f>
        <v>0</v>
      </c>
      <c r="Y212" s="131">
        <f>$Y$4-'Fecha de Indicador'!Y212</f>
        <v>0</v>
      </c>
      <c r="Z212" s="131">
        <f>$Z$4-'Fecha de Indicador'!Z212</f>
        <v>1</v>
      </c>
      <c r="AA212" s="131">
        <f>$AA$4-'Fecha de Indicador'!AA212</f>
        <v>0</v>
      </c>
      <c r="AB212" s="131">
        <f>$AB$4-'Fecha de Indicador'!AB212</f>
        <v>0</v>
      </c>
      <c r="AC212" s="131">
        <f>$AC$4-'Fecha de Indicador'!AC212</f>
        <v>0</v>
      </c>
      <c r="AD212" s="131">
        <f>$AD$4-'Fecha de Indicador'!AD212</f>
        <v>0</v>
      </c>
      <c r="AE212" s="131">
        <f>$AE$4-'Fecha de Indicador'!AE212</f>
        <v>0</v>
      </c>
      <c r="AF212" s="131">
        <f>$AF$4-'Fecha de Indicador'!AF212</f>
        <v>0</v>
      </c>
      <c r="AG212" s="131">
        <f>$AG$4-'Fecha de Indicador'!AG212</f>
        <v>0</v>
      </c>
      <c r="AH212" s="131">
        <f>$AH$4-'Fecha de Indicador'!AH212</f>
        <v>0</v>
      </c>
      <c r="AI212" s="131">
        <f>$AI$4-'Fecha de Indicador'!AI212</f>
        <v>0</v>
      </c>
      <c r="AJ212" s="131">
        <f>$AJ$4-'Fecha de Indicador'!AJ212</f>
        <v>0</v>
      </c>
      <c r="AK212" s="131">
        <f>$AK$4-'Fecha de Indicador'!AK212</f>
        <v>0</v>
      </c>
      <c r="AL212" s="131">
        <f>$AL$4-'Fecha de Indicador'!AL212</f>
        <v>0</v>
      </c>
      <c r="AM212" s="38">
        <f t="shared" si="15"/>
        <v>41</v>
      </c>
      <c r="AN212" s="39">
        <f t="shared" si="19"/>
        <v>1.1714285714285715</v>
      </c>
      <c r="AO212" s="38">
        <f t="shared" si="16"/>
        <v>4</v>
      </c>
      <c r="AP212" s="39">
        <f t="shared" si="17"/>
        <v>3.8864728585539892</v>
      </c>
      <c r="AQ212" s="40">
        <f t="shared" si="18"/>
        <v>0</v>
      </c>
    </row>
    <row r="213" spans="1:43" ht="25.5" customHeight="1" x14ac:dyDescent="0.25">
      <c r="A213" s="130" t="s">
        <v>56</v>
      </c>
      <c r="B213" s="139" t="s">
        <v>82</v>
      </c>
      <c r="C213" s="140">
        <v>1326</v>
      </c>
      <c r="D213" s="131">
        <f>$D$4-'Fecha de Indicador'!D213</f>
        <v>0</v>
      </c>
      <c r="E213" s="131">
        <f>IF($E$4='Fecha de Indicador'!E213, 0,"x")</f>
        <v>0</v>
      </c>
      <c r="F213" s="131" t="str">
        <f>IF($F$4='Fecha de Indicador'!F213, 0,"x")</f>
        <v>x</v>
      </c>
      <c r="G213" s="131">
        <f>$G$4-'Fecha de Indicador'!G213</f>
        <v>0</v>
      </c>
      <c r="H213" s="131">
        <f>IF($H$4='Fecha de Indicador'!H213, 0,"x")</f>
        <v>0</v>
      </c>
      <c r="I213" s="131">
        <f>IF($I$4='Fecha de Indicador'!I213, 0,"x")</f>
        <v>0</v>
      </c>
      <c r="J213" s="131">
        <f>$J$4-'Fecha de Indicador'!J213</f>
        <v>0</v>
      </c>
      <c r="K213" s="131">
        <f>$K$4-'Fecha de Indicador'!K213</f>
        <v>0</v>
      </c>
      <c r="L213" s="131">
        <f>$L$4-'Fecha de Indicador'!L213</f>
        <v>0</v>
      </c>
      <c r="M213" s="412">
        <f>$M$4-'Fecha de Indicador'!M213</f>
        <v>9</v>
      </c>
      <c r="N213" s="131">
        <f>$N$4-'Fecha de Indicador'!N213</f>
        <v>0</v>
      </c>
      <c r="O213" s="131">
        <f>$O$4-'Fecha de Indicador'!O213</f>
        <v>0</v>
      </c>
      <c r="P213" s="412">
        <f>$P$4-'Fecha de Indicador'!P213</f>
        <v>15</v>
      </c>
      <c r="Q213" s="131">
        <f>$Q$4-'Fecha de Indicador'!Q213</f>
        <v>0</v>
      </c>
      <c r="R213" s="131">
        <f>$R$4-'Fecha de Indicador'!R213</f>
        <v>0</v>
      </c>
      <c r="S213" s="131">
        <f>$S$4-'Fecha de Indicador'!S213</f>
        <v>0</v>
      </c>
      <c r="T213" s="131">
        <f>IF($T$4='Fecha de Indicador'!T213, 0,"x")</f>
        <v>0</v>
      </c>
      <c r="U213" s="131">
        <f>$U$4-'Fecha de Indicador'!U213</f>
        <v>0</v>
      </c>
      <c r="V213" s="412">
        <f>$V$4-'Fecha de Indicador'!V213</f>
        <v>16</v>
      </c>
      <c r="W213" s="131">
        <f>$W$4-'Fecha de Indicador'!W213</f>
        <v>0</v>
      </c>
      <c r="X213" s="131">
        <f>$X$4-'Fecha de Indicador'!X213</f>
        <v>0</v>
      </c>
      <c r="Y213" s="131">
        <f>$Y$4-'Fecha de Indicador'!Y213</f>
        <v>0</v>
      </c>
      <c r="Z213" s="131">
        <f>$Z$4-'Fecha de Indicador'!Z213</f>
        <v>1</v>
      </c>
      <c r="AA213" s="131">
        <f>$AA$4-'Fecha de Indicador'!AA213</f>
        <v>0</v>
      </c>
      <c r="AB213" s="131">
        <f>$AB$4-'Fecha de Indicador'!AB213</f>
        <v>0</v>
      </c>
      <c r="AC213" s="131">
        <f>$AC$4-'Fecha de Indicador'!AC213</f>
        <v>0</v>
      </c>
      <c r="AD213" s="131">
        <f>$AD$4-'Fecha de Indicador'!AD213</f>
        <v>0</v>
      </c>
      <c r="AE213" s="131">
        <f>$AE$4-'Fecha de Indicador'!AE213</f>
        <v>0</v>
      </c>
      <c r="AF213" s="131">
        <f>$AF$4-'Fecha de Indicador'!AF213</f>
        <v>0</v>
      </c>
      <c r="AG213" s="131">
        <f>$AG$4-'Fecha de Indicador'!AG213</f>
        <v>0</v>
      </c>
      <c r="AH213" s="131">
        <f>$AH$4-'Fecha de Indicador'!AH213</f>
        <v>0</v>
      </c>
      <c r="AI213" s="131">
        <f>$AI$4-'Fecha de Indicador'!AI213</f>
        <v>0</v>
      </c>
      <c r="AJ213" s="131">
        <f>$AJ$4-'Fecha de Indicador'!AJ213</f>
        <v>0</v>
      </c>
      <c r="AK213" s="131">
        <f>$AK$4-'Fecha de Indicador'!AK213</f>
        <v>0</v>
      </c>
      <c r="AL213" s="131">
        <f>$AL$4-'Fecha de Indicador'!AL213</f>
        <v>0</v>
      </c>
      <c r="AM213" s="38">
        <f t="shared" si="15"/>
        <v>41</v>
      </c>
      <c r="AN213" s="39">
        <f t="shared" si="19"/>
        <v>1.1714285714285715</v>
      </c>
      <c r="AO213" s="38">
        <f t="shared" si="16"/>
        <v>4</v>
      </c>
      <c r="AP213" s="39">
        <f t="shared" si="17"/>
        <v>3.8864728585539892</v>
      </c>
      <c r="AQ213" s="40">
        <f t="shared" si="18"/>
        <v>0</v>
      </c>
    </row>
    <row r="214" spans="1:43" ht="25.5" customHeight="1" x14ac:dyDescent="0.25">
      <c r="A214" s="130" t="s">
        <v>56</v>
      </c>
      <c r="B214" s="139" t="s">
        <v>83</v>
      </c>
      <c r="C214" s="140">
        <v>1327</v>
      </c>
      <c r="D214" s="131">
        <f>$D$4-'Fecha de Indicador'!D214</f>
        <v>0</v>
      </c>
      <c r="E214" s="131">
        <f>IF($E$4='Fecha de Indicador'!E214, 0,"x")</f>
        <v>0</v>
      </c>
      <c r="F214" s="131" t="str">
        <f>IF($F$4='Fecha de Indicador'!F214, 0,"x")</f>
        <v>x</v>
      </c>
      <c r="G214" s="131">
        <f>$G$4-'Fecha de Indicador'!G214</f>
        <v>0</v>
      </c>
      <c r="H214" s="131">
        <f>IF($H$4='Fecha de Indicador'!H214, 0,"x")</f>
        <v>0</v>
      </c>
      <c r="I214" s="131">
        <f>IF($I$4='Fecha de Indicador'!I214, 0,"x")</f>
        <v>0</v>
      </c>
      <c r="J214" s="131">
        <f>$J$4-'Fecha de Indicador'!J214</f>
        <v>0</v>
      </c>
      <c r="K214" s="131">
        <f>$K$4-'Fecha de Indicador'!K214</f>
        <v>0</v>
      </c>
      <c r="L214" s="131">
        <f>$L$4-'Fecha de Indicador'!L214</f>
        <v>0</v>
      </c>
      <c r="M214" s="412">
        <f>$M$4-'Fecha de Indicador'!M214</f>
        <v>9</v>
      </c>
      <c r="N214" s="131">
        <f>$N$4-'Fecha de Indicador'!N214</f>
        <v>0</v>
      </c>
      <c r="O214" s="131">
        <f>$O$4-'Fecha de Indicador'!O214</f>
        <v>0</v>
      </c>
      <c r="P214" s="412">
        <f>$P$4-'Fecha de Indicador'!P214</f>
        <v>15</v>
      </c>
      <c r="Q214" s="131">
        <f>$Q$4-'Fecha de Indicador'!Q214</f>
        <v>0</v>
      </c>
      <c r="R214" s="131">
        <f>$R$4-'Fecha de Indicador'!R214</f>
        <v>0</v>
      </c>
      <c r="S214" s="131">
        <f>$S$4-'Fecha de Indicador'!S214</f>
        <v>0</v>
      </c>
      <c r="T214" s="131">
        <f>IF($T$4='Fecha de Indicador'!T214, 0,"x")</f>
        <v>0</v>
      </c>
      <c r="U214" s="131">
        <f>$U$4-'Fecha de Indicador'!U214</f>
        <v>0</v>
      </c>
      <c r="V214" s="412">
        <f>$V$4-'Fecha de Indicador'!V214</f>
        <v>16</v>
      </c>
      <c r="W214" s="131">
        <f>$W$4-'Fecha de Indicador'!W214</f>
        <v>0</v>
      </c>
      <c r="X214" s="131">
        <f>$X$4-'Fecha de Indicador'!X214</f>
        <v>0</v>
      </c>
      <c r="Y214" s="131">
        <f>$Y$4-'Fecha de Indicador'!Y214</f>
        <v>0</v>
      </c>
      <c r="Z214" s="131">
        <f>$Z$4-'Fecha de Indicador'!Z214</f>
        <v>1</v>
      </c>
      <c r="AA214" s="131">
        <f>$AA$4-'Fecha de Indicador'!AA214</f>
        <v>0</v>
      </c>
      <c r="AB214" s="131">
        <f>$AB$4-'Fecha de Indicador'!AB214</f>
        <v>0</v>
      </c>
      <c r="AC214" s="131">
        <f>$AC$4-'Fecha de Indicador'!AC214</f>
        <v>0</v>
      </c>
      <c r="AD214" s="131">
        <f>$AD$4-'Fecha de Indicador'!AD214</f>
        <v>0</v>
      </c>
      <c r="AE214" s="131">
        <f>$AE$4-'Fecha de Indicador'!AE214</f>
        <v>0</v>
      </c>
      <c r="AF214" s="131">
        <f>$AF$4-'Fecha de Indicador'!AF214</f>
        <v>0</v>
      </c>
      <c r="AG214" s="131">
        <f>$AG$4-'Fecha de Indicador'!AG214</f>
        <v>0</v>
      </c>
      <c r="AH214" s="131">
        <f>$AH$4-'Fecha de Indicador'!AH214</f>
        <v>0</v>
      </c>
      <c r="AI214" s="131">
        <f>$AI$4-'Fecha de Indicador'!AI214</f>
        <v>0</v>
      </c>
      <c r="AJ214" s="131">
        <f>$AJ$4-'Fecha de Indicador'!AJ214</f>
        <v>0</v>
      </c>
      <c r="AK214" s="131">
        <f>$AK$4-'Fecha de Indicador'!AK214</f>
        <v>0</v>
      </c>
      <c r="AL214" s="131">
        <f>$AL$4-'Fecha de Indicador'!AL214</f>
        <v>0</v>
      </c>
      <c r="AM214" s="38">
        <f t="shared" si="15"/>
        <v>41</v>
      </c>
      <c r="AN214" s="39">
        <f t="shared" si="19"/>
        <v>1.1714285714285715</v>
      </c>
      <c r="AO214" s="38">
        <f t="shared" si="16"/>
        <v>4</v>
      </c>
      <c r="AP214" s="39">
        <f t="shared" si="17"/>
        <v>3.8864728585539892</v>
      </c>
      <c r="AQ214" s="40">
        <f t="shared" si="18"/>
        <v>0</v>
      </c>
    </row>
    <row r="215" spans="1:43" ht="25.5" customHeight="1" x14ac:dyDescent="0.25">
      <c r="A215" s="130" t="s">
        <v>56</v>
      </c>
      <c r="B215" s="139" t="s">
        <v>84</v>
      </c>
      <c r="C215" s="140">
        <v>1328</v>
      </c>
      <c r="D215" s="131">
        <f>$D$4-'Fecha de Indicador'!D215</f>
        <v>0</v>
      </c>
      <c r="E215" s="131">
        <f>IF($E$4='Fecha de Indicador'!E215, 0,"x")</f>
        <v>0</v>
      </c>
      <c r="F215" s="131" t="str">
        <f>IF($F$4='Fecha de Indicador'!F215, 0,"x")</f>
        <v>x</v>
      </c>
      <c r="G215" s="131">
        <f>$G$4-'Fecha de Indicador'!G215</f>
        <v>0</v>
      </c>
      <c r="H215" s="131">
        <f>IF($H$4='Fecha de Indicador'!H215, 0,"x")</f>
        <v>0</v>
      </c>
      <c r="I215" s="131">
        <f>IF($I$4='Fecha de Indicador'!I215, 0,"x")</f>
        <v>0</v>
      </c>
      <c r="J215" s="131">
        <f>$J$4-'Fecha de Indicador'!J215</f>
        <v>0</v>
      </c>
      <c r="K215" s="131">
        <f>$K$4-'Fecha de Indicador'!K215</f>
        <v>0</v>
      </c>
      <c r="L215" s="131">
        <f>$L$4-'Fecha de Indicador'!L215</f>
        <v>0</v>
      </c>
      <c r="M215" s="412">
        <f>$M$4-'Fecha de Indicador'!M215</f>
        <v>9</v>
      </c>
      <c r="N215" s="131">
        <f>$N$4-'Fecha de Indicador'!N215</f>
        <v>0</v>
      </c>
      <c r="O215" s="131">
        <f>$O$4-'Fecha de Indicador'!O215</f>
        <v>0</v>
      </c>
      <c r="P215" s="412">
        <f>$P$4-'Fecha de Indicador'!P215</f>
        <v>15</v>
      </c>
      <c r="Q215" s="131">
        <f>$Q$4-'Fecha de Indicador'!Q215</f>
        <v>0</v>
      </c>
      <c r="R215" s="131">
        <f>$R$4-'Fecha de Indicador'!R215</f>
        <v>0</v>
      </c>
      <c r="S215" s="131">
        <f>$S$4-'Fecha de Indicador'!S215</f>
        <v>0</v>
      </c>
      <c r="T215" s="131">
        <f>IF($T$4='Fecha de Indicador'!T215, 0,"x")</f>
        <v>0</v>
      </c>
      <c r="U215" s="131">
        <f>$U$4-'Fecha de Indicador'!U215</f>
        <v>0</v>
      </c>
      <c r="V215" s="412">
        <f>$V$4-'Fecha de Indicador'!V215</f>
        <v>16</v>
      </c>
      <c r="W215" s="131">
        <f>$W$4-'Fecha de Indicador'!W215</f>
        <v>0</v>
      </c>
      <c r="X215" s="131">
        <f>$X$4-'Fecha de Indicador'!X215</f>
        <v>0</v>
      </c>
      <c r="Y215" s="131">
        <f>$Y$4-'Fecha de Indicador'!Y215</f>
        <v>0</v>
      </c>
      <c r="Z215" s="131">
        <f>$Z$4-'Fecha de Indicador'!Z215</f>
        <v>1</v>
      </c>
      <c r="AA215" s="131">
        <f>$AA$4-'Fecha de Indicador'!AA215</f>
        <v>0</v>
      </c>
      <c r="AB215" s="131">
        <f>$AB$4-'Fecha de Indicador'!AB215</f>
        <v>0</v>
      </c>
      <c r="AC215" s="131">
        <f>$AC$4-'Fecha de Indicador'!AC215</f>
        <v>0</v>
      </c>
      <c r="AD215" s="131">
        <f>$AD$4-'Fecha de Indicador'!AD215</f>
        <v>0</v>
      </c>
      <c r="AE215" s="131">
        <f>$AE$4-'Fecha de Indicador'!AE215</f>
        <v>0</v>
      </c>
      <c r="AF215" s="131">
        <f>$AF$4-'Fecha de Indicador'!AF215</f>
        <v>0</v>
      </c>
      <c r="AG215" s="131">
        <f>$AG$4-'Fecha de Indicador'!AG215</f>
        <v>0</v>
      </c>
      <c r="AH215" s="131">
        <f>$AH$4-'Fecha de Indicador'!AH215</f>
        <v>0</v>
      </c>
      <c r="AI215" s="131">
        <f>$AI$4-'Fecha de Indicador'!AI215</f>
        <v>0</v>
      </c>
      <c r="AJ215" s="131">
        <f>$AJ$4-'Fecha de Indicador'!AJ215</f>
        <v>0</v>
      </c>
      <c r="AK215" s="131">
        <f>$AK$4-'Fecha de Indicador'!AK215</f>
        <v>0</v>
      </c>
      <c r="AL215" s="131">
        <f>$AL$4-'Fecha de Indicador'!AL215</f>
        <v>0</v>
      </c>
      <c r="AM215" s="38">
        <f t="shared" si="15"/>
        <v>41</v>
      </c>
      <c r="AN215" s="39">
        <f t="shared" si="19"/>
        <v>1.1714285714285715</v>
      </c>
      <c r="AO215" s="38">
        <f t="shared" si="16"/>
        <v>4</v>
      </c>
      <c r="AP215" s="39">
        <f t="shared" si="17"/>
        <v>3.8864728585539892</v>
      </c>
      <c r="AQ215" s="40">
        <f t="shared" si="18"/>
        <v>0</v>
      </c>
    </row>
    <row r="216" spans="1:43" ht="25.5" customHeight="1" x14ac:dyDescent="0.25">
      <c r="A216" s="138" t="s">
        <v>326</v>
      </c>
      <c r="B216" s="139" t="s">
        <v>326</v>
      </c>
      <c r="C216" s="140">
        <v>1401</v>
      </c>
      <c r="D216" s="131">
        <f>$D$4-'Fecha de Indicador'!D216</f>
        <v>0</v>
      </c>
      <c r="E216" s="131">
        <f>IF($E$4='Fecha de Indicador'!E216, 0,"x")</f>
        <v>0</v>
      </c>
      <c r="F216" s="131" t="str">
        <f>IF($F$4='Fecha de Indicador'!F216, 0,"x")</f>
        <v>x</v>
      </c>
      <c r="G216" s="131">
        <f>$G$4-'Fecha de Indicador'!G216</f>
        <v>0</v>
      </c>
      <c r="H216" s="131">
        <f>IF($H$4='Fecha de Indicador'!H216, 0,"x")</f>
        <v>0</v>
      </c>
      <c r="I216" s="131">
        <f>IF($I$4='Fecha de Indicador'!I216, 0,"x")</f>
        <v>0</v>
      </c>
      <c r="J216" s="131">
        <f>$J$4-'Fecha de Indicador'!J216</f>
        <v>0</v>
      </c>
      <c r="K216" s="131">
        <f>$K$4-'Fecha de Indicador'!K216</f>
        <v>0</v>
      </c>
      <c r="L216" s="131">
        <f>$L$4-'Fecha de Indicador'!L216</f>
        <v>0</v>
      </c>
      <c r="M216" s="412">
        <f>$M$4-'Fecha de Indicador'!M216</f>
        <v>9</v>
      </c>
      <c r="N216" s="131">
        <f>$N$4-'Fecha de Indicador'!N216</f>
        <v>0</v>
      </c>
      <c r="O216" s="131">
        <f>$O$4-'Fecha de Indicador'!O216</f>
        <v>0</v>
      </c>
      <c r="P216" s="412">
        <f>$P$4-'Fecha de Indicador'!P216</f>
        <v>15</v>
      </c>
      <c r="Q216" s="131">
        <f>$Q$4-'Fecha de Indicador'!Q216</f>
        <v>0</v>
      </c>
      <c r="R216" s="131">
        <f>$R$4-'Fecha de Indicador'!R216</f>
        <v>0</v>
      </c>
      <c r="S216" s="131">
        <f>$S$4-'Fecha de Indicador'!S216</f>
        <v>0</v>
      </c>
      <c r="T216" s="131">
        <f>IF($T$4='Fecha de Indicador'!T216, 0,"x")</f>
        <v>0</v>
      </c>
      <c r="U216" s="131">
        <f>$U$4-'Fecha de Indicador'!U216</f>
        <v>0</v>
      </c>
      <c r="V216" s="412">
        <f>$V$4-'Fecha de Indicador'!V216</f>
        <v>16</v>
      </c>
      <c r="W216" s="131">
        <f>$W$4-'Fecha de Indicador'!W216</f>
        <v>0</v>
      </c>
      <c r="X216" s="131">
        <f>$X$4-'Fecha de Indicador'!X216</f>
        <v>0</v>
      </c>
      <c r="Y216" s="131">
        <f>$Y$4-'Fecha de Indicador'!Y216</f>
        <v>0</v>
      </c>
      <c r="Z216" s="131">
        <f>$Z$4-'Fecha de Indicador'!Z216</f>
        <v>1</v>
      </c>
      <c r="AA216" s="131">
        <f>$AA$4-'Fecha de Indicador'!AA216</f>
        <v>0</v>
      </c>
      <c r="AB216" s="131">
        <f>$AB$4-'Fecha de Indicador'!AB216</f>
        <v>0</v>
      </c>
      <c r="AC216" s="131">
        <f>$AC$4-'Fecha de Indicador'!AC216</f>
        <v>0</v>
      </c>
      <c r="AD216" s="131">
        <f>$AD$4-'Fecha de Indicador'!AD216</f>
        <v>0</v>
      </c>
      <c r="AE216" s="131">
        <f>$AE$4-'Fecha de Indicador'!AE216</f>
        <v>0</v>
      </c>
      <c r="AF216" s="131">
        <f>$AF$4-'Fecha de Indicador'!AF216</f>
        <v>0</v>
      </c>
      <c r="AG216" s="131">
        <f>$AG$4-'Fecha de Indicador'!AG216</f>
        <v>0</v>
      </c>
      <c r="AH216" s="131">
        <f>$AH$4-'Fecha de Indicador'!AH216</f>
        <v>0</v>
      </c>
      <c r="AI216" s="131">
        <f>$AI$4-'Fecha de Indicador'!AI216</f>
        <v>0</v>
      </c>
      <c r="AJ216" s="131">
        <f>$AJ$4-'Fecha de Indicador'!AJ216</f>
        <v>0</v>
      </c>
      <c r="AK216" s="131">
        <f>$AK$4-'Fecha de Indicador'!AK216</f>
        <v>0</v>
      </c>
      <c r="AL216" s="131">
        <f>$AL$4-'Fecha de Indicador'!AL216</f>
        <v>0</v>
      </c>
      <c r="AM216" s="38">
        <f t="shared" si="15"/>
        <v>41</v>
      </c>
      <c r="AN216" s="39">
        <f t="shared" si="19"/>
        <v>1.1714285714285715</v>
      </c>
      <c r="AO216" s="38">
        <f t="shared" si="16"/>
        <v>4</v>
      </c>
      <c r="AP216" s="39">
        <f t="shared" si="17"/>
        <v>3.8864728585539892</v>
      </c>
      <c r="AQ216" s="40">
        <f t="shared" si="18"/>
        <v>0</v>
      </c>
    </row>
    <row r="217" spans="1:43" ht="25.5" customHeight="1" x14ac:dyDescent="0.25">
      <c r="A217" s="138" t="s">
        <v>326</v>
      </c>
      <c r="B217" s="139" t="s">
        <v>327</v>
      </c>
      <c r="C217" s="140">
        <v>1402</v>
      </c>
      <c r="D217" s="131">
        <f>$D$4-'Fecha de Indicador'!D217</f>
        <v>0</v>
      </c>
      <c r="E217" s="131">
        <f>IF($E$4='Fecha de Indicador'!E217, 0,"x")</f>
        <v>0</v>
      </c>
      <c r="F217" s="131" t="str">
        <f>IF($F$4='Fecha de Indicador'!F217, 0,"x")</f>
        <v>x</v>
      </c>
      <c r="G217" s="131">
        <f>$G$4-'Fecha de Indicador'!G217</f>
        <v>0</v>
      </c>
      <c r="H217" s="131">
        <f>IF($H$4='Fecha de Indicador'!H217, 0,"x")</f>
        <v>0</v>
      </c>
      <c r="I217" s="131">
        <f>IF($I$4='Fecha de Indicador'!I217, 0,"x")</f>
        <v>0</v>
      </c>
      <c r="J217" s="131">
        <f>$J$4-'Fecha de Indicador'!J217</f>
        <v>0</v>
      </c>
      <c r="K217" s="131">
        <f>$K$4-'Fecha de Indicador'!K217</f>
        <v>0</v>
      </c>
      <c r="L217" s="131">
        <f>$L$4-'Fecha de Indicador'!L217</f>
        <v>0</v>
      </c>
      <c r="M217" s="412">
        <f>$M$4-'Fecha de Indicador'!M217</f>
        <v>9</v>
      </c>
      <c r="N217" s="131">
        <f>$N$4-'Fecha de Indicador'!N217</f>
        <v>0</v>
      </c>
      <c r="O217" s="131">
        <f>$O$4-'Fecha de Indicador'!O217</f>
        <v>0</v>
      </c>
      <c r="P217" s="412">
        <f>$P$4-'Fecha de Indicador'!P217</f>
        <v>15</v>
      </c>
      <c r="Q217" s="131">
        <f>$Q$4-'Fecha de Indicador'!Q217</f>
        <v>0</v>
      </c>
      <c r="R217" s="131">
        <f>$R$4-'Fecha de Indicador'!R217</f>
        <v>0</v>
      </c>
      <c r="S217" s="131">
        <f>$S$4-'Fecha de Indicador'!S217</f>
        <v>0</v>
      </c>
      <c r="T217" s="131">
        <f>IF($T$4='Fecha de Indicador'!T217, 0,"x")</f>
        <v>0</v>
      </c>
      <c r="U217" s="131">
        <f>$U$4-'Fecha de Indicador'!U217</f>
        <v>0</v>
      </c>
      <c r="V217" s="412">
        <f>$V$4-'Fecha de Indicador'!V217</f>
        <v>16</v>
      </c>
      <c r="W217" s="131">
        <f>$W$4-'Fecha de Indicador'!W217</f>
        <v>0</v>
      </c>
      <c r="X217" s="131">
        <f>$X$4-'Fecha de Indicador'!X217</f>
        <v>0</v>
      </c>
      <c r="Y217" s="131">
        <f>$Y$4-'Fecha de Indicador'!Y217</f>
        <v>0</v>
      </c>
      <c r="Z217" s="131">
        <f>$Z$4-'Fecha de Indicador'!Z217</f>
        <v>1</v>
      </c>
      <c r="AA217" s="131">
        <f>$AA$4-'Fecha de Indicador'!AA217</f>
        <v>0</v>
      </c>
      <c r="AB217" s="131">
        <f>$AB$4-'Fecha de Indicador'!AB217</f>
        <v>0</v>
      </c>
      <c r="AC217" s="131">
        <f>$AC$4-'Fecha de Indicador'!AC217</f>
        <v>0</v>
      </c>
      <c r="AD217" s="131">
        <f>$AD$4-'Fecha de Indicador'!AD217</f>
        <v>0</v>
      </c>
      <c r="AE217" s="131">
        <f>$AE$4-'Fecha de Indicador'!AE217</f>
        <v>0</v>
      </c>
      <c r="AF217" s="131">
        <f>$AF$4-'Fecha de Indicador'!AF217</f>
        <v>0</v>
      </c>
      <c r="AG217" s="131">
        <f>$AG$4-'Fecha de Indicador'!AG217</f>
        <v>0</v>
      </c>
      <c r="AH217" s="131">
        <f>$AH$4-'Fecha de Indicador'!AH217</f>
        <v>0</v>
      </c>
      <c r="AI217" s="131">
        <f>$AI$4-'Fecha de Indicador'!AI217</f>
        <v>0</v>
      </c>
      <c r="AJ217" s="131">
        <f>$AJ$4-'Fecha de Indicador'!AJ217</f>
        <v>0</v>
      </c>
      <c r="AK217" s="131">
        <f>$AK$4-'Fecha de Indicador'!AK217</f>
        <v>0</v>
      </c>
      <c r="AL217" s="131">
        <f>$AL$4-'Fecha de Indicador'!AL217</f>
        <v>0</v>
      </c>
      <c r="AM217" s="38">
        <f t="shared" si="15"/>
        <v>41</v>
      </c>
      <c r="AN217" s="39">
        <f t="shared" si="19"/>
        <v>1.1714285714285715</v>
      </c>
      <c r="AO217" s="38">
        <f t="shared" si="16"/>
        <v>4</v>
      </c>
      <c r="AP217" s="39">
        <f t="shared" si="17"/>
        <v>3.8864728585539892</v>
      </c>
      <c r="AQ217" s="40">
        <f t="shared" si="18"/>
        <v>0</v>
      </c>
    </row>
    <row r="218" spans="1:43" ht="25.5" customHeight="1" x14ac:dyDescent="0.25">
      <c r="A218" s="138" t="s">
        <v>326</v>
      </c>
      <c r="B218" s="139" t="s">
        <v>210</v>
      </c>
      <c r="C218" s="140">
        <v>1403</v>
      </c>
      <c r="D218" s="131">
        <f>$D$4-'Fecha de Indicador'!D218</f>
        <v>0</v>
      </c>
      <c r="E218" s="131">
        <f>IF($E$4='Fecha de Indicador'!E218, 0,"x")</f>
        <v>0</v>
      </c>
      <c r="F218" s="131" t="str">
        <f>IF($F$4='Fecha de Indicador'!F218, 0,"x")</f>
        <v>x</v>
      </c>
      <c r="G218" s="131">
        <f>$G$4-'Fecha de Indicador'!G218</f>
        <v>0</v>
      </c>
      <c r="H218" s="131">
        <f>IF($H$4='Fecha de Indicador'!H218, 0,"x")</f>
        <v>0</v>
      </c>
      <c r="I218" s="131">
        <f>IF($I$4='Fecha de Indicador'!I218, 0,"x")</f>
        <v>0</v>
      </c>
      <c r="J218" s="131">
        <f>$J$4-'Fecha de Indicador'!J218</f>
        <v>0</v>
      </c>
      <c r="K218" s="131">
        <f>$K$4-'Fecha de Indicador'!K218</f>
        <v>0</v>
      </c>
      <c r="L218" s="131">
        <f>$L$4-'Fecha de Indicador'!L218</f>
        <v>0</v>
      </c>
      <c r="M218" s="412">
        <f>$M$4-'Fecha de Indicador'!M218</f>
        <v>9</v>
      </c>
      <c r="N218" s="131">
        <f>$N$4-'Fecha de Indicador'!N218</f>
        <v>0</v>
      </c>
      <c r="O218" s="131">
        <f>$O$4-'Fecha de Indicador'!O218</f>
        <v>0</v>
      </c>
      <c r="P218" s="412">
        <f>$P$4-'Fecha de Indicador'!P218</f>
        <v>15</v>
      </c>
      <c r="Q218" s="131">
        <f>$Q$4-'Fecha de Indicador'!Q218</f>
        <v>0</v>
      </c>
      <c r="R218" s="131">
        <f>$R$4-'Fecha de Indicador'!R218</f>
        <v>0</v>
      </c>
      <c r="S218" s="131">
        <f>$S$4-'Fecha de Indicador'!S218</f>
        <v>0</v>
      </c>
      <c r="T218" s="131">
        <f>IF($T$4='Fecha de Indicador'!T218, 0,"x")</f>
        <v>0</v>
      </c>
      <c r="U218" s="131">
        <f>$U$4-'Fecha de Indicador'!U218</f>
        <v>0</v>
      </c>
      <c r="V218" s="412">
        <f>$V$4-'Fecha de Indicador'!V218</f>
        <v>16</v>
      </c>
      <c r="W218" s="131">
        <f>$W$4-'Fecha de Indicador'!W218</f>
        <v>0</v>
      </c>
      <c r="X218" s="131">
        <f>$X$4-'Fecha de Indicador'!X218</f>
        <v>0</v>
      </c>
      <c r="Y218" s="131">
        <f>$Y$4-'Fecha de Indicador'!Y218</f>
        <v>0</v>
      </c>
      <c r="Z218" s="131">
        <f>$Z$4-'Fecha de Indicador'!Z218</f>
        <v>1</v>
      </c>
      <c r="AA218" s="131">
        <f>$AA$4-'Fecha de Indicador'!AA218</f>
        <v>0</v>
      </c>
      <c r="AB218" s="131">
        <f>$AB$4-'Fecha de Indicador'!AB218</f>
        <v>0</v>
      </c>
      <c r="AC218" s="131">
        <f>$AC$4-'Fecha de Indicador'!AC218</f>
        <v>0</v>
      </c>
      <c r="AD218" s="131">
        <f>$AD$4-'Fecha de Indicador'!AD218</f>
        <v>0</v>
      </c>
      <c r="AE218" s="131">
        <f>$AE$4-'Fecha de Indicador'!AE218</f>
        <v>0</v>
      </c>
      <c r="AF218" s="131">
        <f>$AF$4-'Fecha de Indicador'!AF218</f>
        <v>0</v>
      </c>
      <c r="AG218" s="131">
        <f>$AG$4-'Fecha de Indicador'!AG218</f>
        <v>0</v>
      </c>
      <c r="AH218" s="131">
        <f>$AH$4-'Fecha de Indicador'!AH218</f>
        <v>0</v>
      </c>
      <c r="AI218" s="131">
        <f>$AI$4-'Fecha de Indicador'!AI218</f>
        <v>0</v>
      </c>
      <c r="AJ218" s="131">
        <f>$AJ$4-'Fecha de Indicador'!AJ218</f>
        <v>0</v>
      </c>
      <c r="AK218" s="131">
        <f>$AK$4-'Fecha de Indicador'!AK218</f>
        <v>0</v>
      </c>
      <c r="AL218" s="131">
        <f>$AL$4-'Fecha de Indicador'!AL218</f>
        <v>0</v>
      </c>
      <c r="AM218" s="38">
        <f t="shared" si="15"/>
        <v>41</v>
      </c>
      <c r="AN218" s="39">
        <f t="shared" si="19"/>
        <v>1.1714285714285715</v>
      </c>
      <c r="AO218" s="38">
        <f t="shared" si="16"/>
        <v>4</v>
      </c>
      <c r="AP218" s="39">
        <f t="shared" si="17"/>
        <v>3.8864728585539892</v>
      </c>
      <c r="AQ218" s="40">
        <f t="shared" si="18"/>
        <v>0</v>
      </c>
    </row>
    <row r="219" spans="1:43" ht="25.5" customHeight="1" x14ac:dyDescent="0.25">
      <c r="A219" s="138" t="s">
        <v>326</v>
      </c>
      <c r="B219" s="139" t="s">
        <v>328</v>
      </c>
      <c r="C219" s="140">
        <v>1404</v>
      </c>
      <c r="D219" s="131">
        <f>$D$4-'Fecha de Indicador'!D219</f>
        <v>0</v>
      </c>
      <c r="E219" s="131">
        <f>IF($E$4='Fecha de Indicador'!E219, 0,"x")</f>
        <v>0</v>
      </c>
      <c r="F219" s="131" t="str">
        <f>IF($F$4='Fecha de Indicador'!F219, 0,"x")</f>
        <v>x</v>
      </c>
      <c r="G219" s="131">
        <f>$G$4-'Fecha de Indicador'!G219</f>
        <v>0</v>
      </c>
      <c r="H219" s="131">
        <f>IF($H$4='Fecha de Indicador'!H219, 0,"x")</f>
        <v>0</v>
      </c>
      <c r="I219" s="131">
        <f>IF($I$4='Fecha de Indicador'!I219, 0,"x")</f>
        <v>0</v>
      </c>
      <c r="J219" s="131">
        <f>$J$4-'Fecha de Indicador'!J219</f>
        <v>0</v>
      </c>
      <c r="K219" s="131">
        <f>$K$4-'Fecha de Indicador'!K219</f>
        <v>0</v>
      </c>
      <c r="L219" s="131">
        <f>$L$4-'Fecha de Indicador'!L219</f>
        <v>0</v>
      </c>
      <c r="M219" s="412">
        <f>$M$4-'Fecha de Indicador'!M219</f>
        <v>9</v>
      </c>
      <c r="N219" s="131">
        <f>$N$4-'Fecha de Indicador'!N219</f>
        <v>0</v>
      </c>
      <c r="O219" s="131">
        <f>$O$4-'Fecha de Indicador'!O219</f>
        <v>0</v>
      </c>
      <c r="P219" s="412">
        <f>$P$4-'Fecha de Indicador'!P219</f>
        <v>15</v>
      </c>
      <c r="Q219" s="131">
        <f>$Q$4-'Fecha de Indicador'!Q219</f>
        <v>0</v>
      </c>
      <c r="R219" s="131">
        <f>$R$4-'Fecha de Indicador'!R219</f>
        <v>0</v>
      </c>
      <c r="S219" s="131">
        <f>$S$4-'Fecha de Indicador'!S219</f>
        <v>0</v>
      </c>
      <c r="T219" s="131">
        <f>IF($T$4='Fecha de Indicador'!T219, 0,"x")</f>
        <v>0</v>
      </c>
      <c r="U219" s="131">
        <f>$U$4-'Fecha de Indicador'!U219</f>
        <v>0</v>
      </c>
      <c r="V219" s="412">
        <f>$V$4-'Fecha de Indicador'!V219</f>
        <v>16</v>
      </c>
      <c r="W219" s="131">
        <f>$W$4-'Fecha de Indicador'!W219</f>
        <v>0</v>
      </c>
      <c r="X219" s="131">
        <f>$X$4-'Fecha de Indicador'!X219</f>
        <v>0</v>
      </c>
      <c r="Y219" s="131">
        <f>$Y$4-'Fecha de Indicador'!Y219</f>
        <v>0</v>
      </c>
      <c r="Z219" s="131">
        <f>$Z$4-'Fecha de Indicador'!Z219</f>
        <v>1</v>
      </c>
      <c r="AA219" s="131">
        <f>$AA$4-'Fecha de Indicador'!AA219</f>
        <v>0</v>
      </c>
      <c r="AB219" s="131">
        <f>$AB$4-'Fecha de Indicador'!AB219</f>
        <v>0</v>
      </c>
      <c r="AC219" s="131">
        <f>$AC$4-'Fecha de Indicador'!AC219</f>
        <v>0</v>
      </c>
      <c r="AD219" s="131">
        <f>$AD$4-'Fecha de Indicador'!AD219</f>
        <v>0</v>
      </c>
      <c r="AE219" s="131">
        <f>$AE$4-'Fecha de Indicador'!AE219</f>
        <v>0</v>
      </c>
      <c r="AF219" s="131">
        <f>$AF$4-'Fecha de Indicador'!AF219</f>
        <v>0</v>
      </c>
      <c r="AG219" s="131">
        <f>$AG$4-'Fecha de Indicador'!AG219</f>
        <v>0</v>
      </c>
      <c r="AH219" s="131">
        <f>$AH$4-'Fecha de Indicador'!AH219</f>
        <v>0</v>
      </c>
      <c r="AI219" s="131">
        <f>$AI$4-'Fecha de Indicador'!AI219</f>
        <v>0</v>
      </c>
      <c r="AJ219" s="131">
        <f>$AJ$4-'Fecha de Indicador'!AJ219</f>
        <v>0</v>
      </c>
      <c r="AK219" s="131">
        <f>$AK$4-'Fecha de Indicador'!AK219</f>
        <v>0</v>
      </c>
      <c r="AL219" s="131">
        <f>$AL$4-'Fecha de Indicador'!AL219</f>
        <v>0</v>
      </c>
      <c r="AM219" s="38">
        <f t="shared" si="15"/>
        <v>41</v>
      </c>
      <c r="AN219" s="39">
        <f t="shared" si="19"/>
        <v>1.1714285714285715</v>
      </c>
      <c r="AO219" s="38">
        <f t="shared" si="16"/>
        <v>4</v>
      </c>
      <c r="AP219" s="39">
        <f t="shared" si="17"/>
        <v>3.8864728585539892</v>
      </c>
      <c r="AQ219" s="40">
        <f t="shared" si="18"/>
        <v>0</v>
      </c>
    </row>
    <row r="220" spans="1:43" ht="25.5" customHeight="1" x14ac:dyDescent="0.25">
      <c r="A220" s="138" t="s">
        <v>326</v>
      </c>
      <c r="B220" s="139" t="s">
        <v>329</v>
      </c>
      <c r="C220" s="140">
        <v>1405</v>
      </c>
      <c r="D220" s="131">
        <f>$D$4-'Fecha de Indicador'!D220</f>
        <v>0</v>
      </c>
      <c r="E220" s="131">
        <f>IF($E$4='Fecha de Indicador'!E220, 0,"x")</f>
        <v>0</v>
      </c>
      <c r="F220" s="131" t="str">
        <f>IF($F$4='Fecha de Indicador'!F220, 0,"x")</f>
        <v>x</v>
      </c>
      <c r="G220" s="131">
        <f>$G$4-'Fecha de Indicador'!G220</f>
        <v>0</v>
      </c>
      <c r="H220" s="131">
        <f>IF($H$4='Fecha de Indicador'!H220, 0,"x")</f>
        <v>0</v>
      </c>
      <c r="I220" s="131">
        <f>IF($I$4='Fecha de Indicador'!I220, 0,"x")</f>
        <v>0</v>
      </c>
      <c r="J220" s="131">
        <f>$J$4-'Fecha de Indicador'!J220</f>
        <v>0</v>
      </c>
      <c r="K220" s="131">
        <f>$K$4-'Fecha de Indicador'!K220</f>
        <v>0</v>
      </c>
      <c r="L220" s="131">
        <f>$L$4-'Fecha de Indicador'!L220</f>
        <v>0</v>
      </c>
      <c r="M220" s="412">
        <f>$M$4-'Fecha de Indicador'!M220</f>
        <v>9</v>
      </c>
      <c r="N220" s="131">
        <f>$N$4-'Fecha de Indicador'!N220</f>
        <v>0</v>
      </c>
      <c r="O220" s="131">
        <f>$O$4-'Fecha de Indicador'!O220</f>
        <v>0</v>
      </c>
      <c r="P220" s="412">
        <f>$P$4-'Fecha de Indicador'!P220</f>
        <v>15</v>
      </c>
      <c r="Q220" s="131">
        <f>$Q$4-'Fecha de Indicador'!Q220</f>
        <v>0</v>
      </c>
      <c r="R220" s="131">
        <f>$R$4-'Fecha de Indicador'!R220</f>
        <v>0</v>
      </c>
      <c r="S220" s="131">
        <f>$S$4-'Fecha de Indicador'!S220</f>
        <v>0</v>
      </c>
      <c r="T220" s="131">
        <f>IF($T$4='Fecha de Indicador'!T220, 0,"x")</f>
        <v>0</v>
      </c>
      <c r="U220" s="131">
        <f>$U$4-'Fecha de Indicador'!U220</f>
        <v>0</v>
      </c>
      <c r="V220" s="412">
        <f>$V$4-'Fecha de Indicador'!V220</f>
        <v>16</v>
      </c>
      <c r="W220" s="131">
        <f>$W$4-'Fecha de Indicador'!W220</f>
        <v>0</v>
      </c>
      <c r="X220" s="131">
        <f>$X$4-'Fecha de Indicador'!X220</f>
        <v>0</v>
      </c>
      <c r="Y220" s="131">
        <f>$Y$4-'Fecha de Indicador'!Y220</f>
        <v>0</v>
      </c>
      <c r="Z220" s="131">
        <f>$Z$4-'Fecha de Indicador'!Z220</f>
        <v>1</v>
      </c>
      <c r="AA220" s="131">
        <f>$AA$4-'Fecha de Indicador'!AA220</f>
        <v>0</v>
      </c>
      <c r="AB220" s="131">
        <f>$AB$4-'Fecha de Indicador'!AB220</f>
        <v>0</v>
      </c>
      <c r="AC220" s="131">
        <f>$AC$4-'Fecha de Indicador'!AC220</f>
        <v>0</v>
      </c>
      <c r="AD220" s="131">
        <f>$AD$4-'Fecha de Indicador'!AD220</f>
        <v>0</v>
      </c>
      <c r="AE220" s="131">
        <f>$AE$4-'Fecha de Indicador'!AE220</f>
        <v>0</v>
      </c>
      <c r="AF220" s="131">
        <f>$AF$4-'Fecha de Indicador'!AF220</f>
        <v>0</v>
      </c>
      <c r="AG220" s="131">
        <f>$AG$4-'Fecha de Indicador'!AG220</f>
        <v>0</v>
      </c>
      <c r="AH220" s="131">
        <f>$AH$4-'Fecha de Indicador'!AH220</f>
        <v>0</v>
      </c>
      <c r="AI220" s="131">
        <f>$AI$4-'Fecha de Indicador'!AI220</f>
        <v>0</v>
      </c>
      <c r="AJ220" s="131">
        <f>$AJ$4-'Fecha de Indicador'!AJ220</f>
        <v>0</v>
      </c>
      <c r="AK220" s="131">
        <f>$AK$4-'Fecha de Indicador'!AK220</f>
        <v>0</v>
      </c>
      <c r="AL220" s="131">
        <f>$AL$4-'Fecha de Indicador'!AL220</f>
        <v>0</v>
      </c>
      <c r="AM220" s="38">
        <f t="shared" si="15"/>
        <v>41</v>
      </c>
      <c r="AN220" s="39">
        <f t="shared" si="19"/>
        <v>1.1714285714285715</v>
      </c>
      <c r="AO220" s="38">
        <f t="shared" si="16"/>
        <v>4</v>
      </c>
      <c r="AP220" s="39">
        <f t="shared" si="17"/>
        <v>3.8864728585539892</v>
      </c>
      <c r="AQ220" s="40">
        <f t="shared" si="18"/>
        <v>0</v>
      </c>
    </row>
    <row r="221" spans="1:43" ht="25.5" customHeight="1" x14ac:dyDescent="0.25">
      <c r="A221" s="138" t="s">
        <v>326</v>
      </c>
      <c r="B221" s="139" t="s">
        <v>330</v>
      </c>
      <c r="C221" s="140">
        <v>1406</v>
      </c>
      <c r="D221" s="131">
        <f>$D$4-'Fecha de Indicador'!D221</f>
        <v>0</v>
      </c>
      <c r="E221" s="131">
        <f>IF($E$4='Fecha de Indicador'!E221, 0,"x")</f>
        <v>0</v>
      </c>
      <c r="F221" s="131" t="str">
        <f>IF($F$4='Fecha de Indicador'!F221, 0,"x")</f>
        <v>x</v>
      </c>
      <c r="G221" s="131">
        <f>$G$4-'Fecha de Indicador'!G221</f>
        <v>0</v>
      </c>
      <c r="H221" s="131">
        <f>IF($H$4='Fecha de Indicador'!H221, 0,"x")</f>
        <v>0</v>
      </c>
      <c r="I221" s="131">
        <f>IF($I$4='Fecha de Indicador'!I221, 0,"x")</f>
        <v>0</v>
      </c>
      <c r="J221" s="131">
        <f>$J$4-'Fecha de Indicador'!J221</f>
        <v>0</v>
      </c>
      <c r="K221" s="131">
        <f>$K$4-'Fecha de Indicador'!K221</f>
        <v>0</v>
      </c>
      <c r="L221" s="131">
        <f>$L$4-'Fecha de Indicador'!L221</f>
        <v>0</v>
      </c>
      <c r="M221" s="412">
        <f>$M$4-'Fecha de Indicador'!M221</f>
        <v>9</v>
      </c>
      <c r="N221" s="131">
        <f>$N$4-'Fecha de Indicador'!N221</f>
        <v>0</v>
      </c>
      <c r="O221" s="131">
        <f>$O$4-'Fecha de Indicador'!O221</f>
        <v>0</v>
      </c>
      <c r="P221" s="412">
        <f>$P$4-'Fecha de Indicador'!P221</f>
        <v>15</v>
      </c>
      <c r="Q221" s="131">
        <f>$Q$4-'Fecha de Indicador'!Q221</f>
        <v>0</v>
      </c>
      <c r="R221" s="131">
        <f>$R$4-'Fecha de Indicador'!R221</f>
        <v>0</v>
      </c>
      <c r="S221" s="131">
        <f>$S$4-'Fecha de Indicador'!S221</f>
        <v>0</v>
      </c>
      <c r="T221" s="131">
        <f>IF($T$4='Fecha de Indicador'!T221, 0,"x")</f>
        <v>0</v>
      </c>
      <c r="U221" s="131">
        <f>$U$4-'Fecha de Indicador'!U221</f>
        <v>0</v>
      </c>
      <c r="V221" s="412">
        <f>$V$4-'Fecha de Indicador'!V221</f>
        <v>16</v>
      </c>
      <c r="W221" s="131">
        <f>$W$4-'Fecha de Indicador'!W221</f>
        <v>0</v>
      </c>
      <c r="X221" s="131">
        <f>$X$4-'Fecha de Indicador'!X221</f>
        <v>0</v>
      </c>
      <c r="Y221" s="131">
        <f>$Y$4-'Fecha de Indicador'!Y221</f>
        <v>0</v>
      </c>
      <c r="Z221" s="131">
        <f>$Z$4-'Fecha de Indicador'!Z221</f>
        <v>1</v>
      </c>
      <c r="AA221" s="131">
        <f>$AA$4-'Fecha de Indicador'!AA221</f>
        <v>0</v>
      </c>
      <c r="AB221" s="131">
        <f>$AB$4-'Fecha de Indicador'!AB221</f>
        <v>0</v>
      </c>
      <c r="AC221" s="131">
        <f>$AC$4-'Fecha de Indicador'!AC221</f>
        <v>0</v>
      </c>
      <c r="AD221" s="131">
        <f>$AD$4-'Fecha de Indicador'!AD221</f>
        <v>0</v>
      </c>
      <c r="AE221" s="131">
        <f>$AE$4-'Fecha de Indicador'!AE221</f>
        <v>0</v>
      </c>
      <c r="AF221" s="131">
        <f>$AF$4-'Fecha de Indicador'!AF221</f>
        <v>0</v>
      </c>
      <c r="AG221" s="131">
        <f>$AG$4-'Fecha de Indicador'!AG221</f>
        <v>0</v>
      </c>
      <c r="AH221" s="131">
        <f>$AH$4-'Fecha de Indicador'!AH221</f>
        <v>0</v>
      </c>
      <c r="AI221" s="131">
        <f>$AI$4-'Fecha de Indicador'!AI221</f>
        <v>0</v>
      </c>
      <c r="AJ221" s="131">
        <f>$AJ$4-'Fecha de Indicador'!AJ221</f>
        <v>0</v>
      </c>
      <c r="AK221" s="131">
        <f>$AK$4-'Fecha de Indicador'!AK221</f>
        <v>0</v>
      </c>
      <c r="AL221" s="131">
        <f>$AL$4-'Fecha de Indicador'!AL221</f>
        <v>0</v>
      </c>
      <c r="AM221" s="38">
        <f t="shared" si="15"/>
        <v>41</v>
      </c>
      <c r="AN221" s="39">
        <f t="shared" si="19"/>
        <v>1.1714285714285715</v>
      </c>
      <c r="AO221" s="38">
        <f t="shared" si="16"/>
        <v>4</v>
      </c>
      <c r="AP221" s="39">
        <f t="shared" si="17"/>
        <v>3.8864728585539892</v>
      </c>
      <c r="AQ221" s="40">
        <f t="shared" si="18"/>
        <v>0</v>
      </c>
    </row>
    <row r="222" spans="1:43" ht="25.5" customHeight="1" x14ac:dyDescent="0.25">
      <c r="A222" s="138" t="s">
        <v>326</v>
      </c>
      <c r="B222" s="139" t="s">
        <v>331</v>
      </c>
      <c r="C222" s="140">
        <v>1407</v>
      </c>
      <c r="D222" s="131">
        <f>$D$4-'Fecha de Indicador'!D222</f>
        <v>0</v>
      </c>
      <c r="E222" s="131">
        <f>IF($E$4='Fecha de Indicador'!E222, 0,"x")</f>
        <v>0</v>
      </c>
      <c r="F222" s="131" t="str">
        <f>IF($F$4='Fecha de Indicador'!F222, 0,"x")</f>
        <v>x</v>
      </c>
      <c r="G222" s="131">
        <f>$G$4-'Fecha de Indicador'!G222</f>
        <v>0</v>
      </c>
      <c r="H222" s="131">
        <f>IF($H$4='Fecha de Indicador'!H222, 0,"x")</f>
        <v>0</v>
      </c>
      <c r="I222" s="131">
        <f>IF($I$4='Fecha de Indicador'!I222, 0,"x")</f>
        <v>0</v>
      </c>
      <c r="J222" s="131">
        <f>$J$4-'Fecha de Indicador'!J222</f>
        <v>0</v>
      </c>
      <c r="K222" s="131">
        <f>$K$4-'Fecha de Indicador'!K222</f>
        <v>0</v>
      </c>
      <c r="L222" s="131">
        <f>$L$4-'Fecha de Indicador'!L222</f>
        <v>0</v>
      </c>
      <c r="M222" s="412">
        <f>$M$4-'Fecha de Indicador'!M222</f>
        <v>9</v>
      </c>
      <c r="N222" s="131">
        <f>$N$4-'Fecha de Indicador'!N222</f>
        <v>0</v>
      </c>
      <c r="O222" s="131">
        <f>$O$4-'Fecha de Indicador'!O222</f>
        <v>0</v>
      </c>
      <c r="P222" s="412">
        <f>$P$4-'Fecha de Indicador'!P222</f>
        <v>15</v>
      </c>
      <c r="Q222" s="131">
        <f>$Q$4-'Fecha de Indicador'!Q222</f>
        <v>0</v>
      </c>
      <c r="R222" s="131">
        <f>$R$4-'Fecha de Indicador'!R222</f>
        <v>0</v>
      </c>
      <c r="S222" s="131">
        <f>$S$4-'Fecha de Indicador'!S222</f>
        <v>0</v>
      </c>
      <c r="T222" s="131">
        <f>IF($T$4='Fecha de Indicador'!T222, 0,"x")</f>
        <v>0</v>
      </c>
      <c r="U222" s="131">
        <f>$U$4-'Fecha de Indicador'!U222</f>
        <v>0</v>
      </c>
      <c r="V222" s="412">
        <f>$V$4-'Fecha de Indicador'!V222</f>
        <v>16</v>
      </c>
      <c r="W222" s="131">
        <f>$W$4-'Fecha de Indicador'!W222</f>
        <v>0</v>
      </c>
      <c r="X222" s="131">
        <f>$X$4-'Fecha de Indicador'!X222</f>
        <v>0</v>
      </c>
      <c r="Y222" s="131">
        <f>$Y$4-'Fecha de Indicador'!Y222</f>
        <v>0</v>
      </c>
      <c r="Z222" s="131">
        <f>$Z$4-'Fecha de Indicador'!Z222</f>
        <v>1</v>
      </c>
      <c r="AA222" s="131">
        <f>$AA$4-'Fecha de Indicador'!AA222</f>
        <v>0</v>
      </c>
      <c r="AB222" s="131">
        <f>$AB$4-'Fecha de Indicador'!AB222</f>
        <v>0</v>
      </c>
      <c r="AC222" s="131">
        <f>$AC$4-'Fecha de Indicador'!AC222</f>
        <v>0</v>
      </c>
      <c r="AD222" s="131">
        <f>$AD$4-'Fecha de Indicador'!AD222</f>
        <v>0</v>
      </c>
      <c r="AE222" s="131">
        <f>$AE$4-'Fecha de Indicador'!AE222</f>
        <v>0</v>
      </c>
      <c r="AF222" s="131">
        <f>$AF$4-'Fecha de Indicador'!AF222</f>
        <v>0</v>
      </c>
      <c r="AG222" s="131">
        <f>$AG$4-'Fecha de Indicador'!AG222</f>
        <v>0</v>
      </c>
      <c r="AH222" s="131">
        <f>$AH$4-'Fecha de Indicador'!AH222</f>
        <v>0</v>
      </c>
      <c r="AI222" s="131">
        <f>$AI$4-'Fecha de Indicador'!AI222</f>
        <v>0</v>
      </c>
      <c r="AJ222" s="131">
        <f>$AJ$4-'Fecha de Indicador'!AJ222</f>
        <v>0</v>
      </c>
      <c r="AK222" s="131">
        <f>$AK$4-'Fecha de Indicador'!AK222</f>
        <v>0</v>
      </c>
      <c r="AL222" s="131">
        <f>$AL$4-'Fecha de Indicador'!AL222</f>
        <v>0</v>
      </c>
      <c r="AM222" s="38">
        <f t="shared" si="15"/>
        <v>41</v>
      </c>
      <c r="AN222" s="39">
        <f t="shared" si="19"/>
        <v>1.1714285714285715</v>
      </c>
      <c r="AO222" s="38">
        <f t="shared" si="16"/>
        <v>4</v>
      </c>
      <c r="AP222" s="39">
        <f t="shared" si="17"/>
        <v>3.8864728585539892</v>
      </c>
      <c r="AQ222" s="40">
        <f t="shared" si="18"/>
        <v>0</v>
      </c>
    </row>
    <row r="223" spans="1:43" ht="25.5" customHeight="1" x14ac:dyDescent="0.25">
      <c r="A223" s="138" t="s">
        <v>326</v>
      </c>
      <c r="B223" s="139" t="s">
        <v>332</v>
      </c>
      <c r="C223" s="140">
        <v>1408</v>
      </c>
      <c r="D223" s="131">
        <f>$D$4-'Fecha de Indicador'!D223</f>
        <v>0</v>
      </c>
      <c r="E223" s="131">
        <f>IF($E$4='Fecha de Indicador'!E223, 0,"x")</f>
        <v>0</v>
      </c>
      <c r="F223" s="131" t="str">
        <f>IF($F$4='Fecha de Indicador'!F223, 0,"x")</f>
        <v>x</v>
      </c>
      <c r="G223" s="131">
        <f>$G$4-'Fecha de Indicador'!G223</f>
        <v>0</v>
      </c>
      <c r="H223" s="131">
        <f>IF($H$4='Fecha de Indicador'!H223, 0,"x")</f>
        <v>0</v>
      </c>
      <c r="I223" s="131">
        <f>IF($I$4='Fecha de Indicador'!I223, 0,"x")</f>
        <v>0</v>
      </c>
      <c r="J223" s="131">
        <f>$J$4-'Fecha de Indicador'!J223</f>
        <v>0</v>
      </c>
      <c r="K223" s="131">
        <f>$K$4-'Fecha de Indicador'!K223</f>
        <v>0</v>
      </c>
      <c r="L223" s="131">
        <f>$L$4-'Fecha de Indicador'!L223</f>
        <v>0</v>
      </c>
      <c r="M223" s="412">
        <f>$M$4-'Fecha de Indicador'!M223</f>
        <v>9</v>
      </c>
      <c r="N223" s="131">
        <f>$N$4-'Fecha de Indicador'!N223</f>
        <v>0</v>
      </c>
      <c r="O223" s="131">
        <f>$O$4-'Fecha de Indicador'!O223</f>
        <v>0</v>
      </c>
      <c r="P223" s="412">
        <f>$P$4-'Fecha de Indicador'!P223</f>
        <v>15</v>
      </c>
      <c r="Q223" s="131">
        <f>$Q$4-'Fecha de Indicador'!Q223</f>
        <v>0</v>
      </c>
      <c r="R223" s="131">
        <f>$R$4-'Fecha de Indicador'!R223</f>
        <v>0</v>
      </c>
      <c r="S223" s="131">
        <f>$S$4-'Fecha de Indicador'!S223</f>
        <v>0</v>
      </c>
      <c r="T223" s="131">
        <f>IF($T$4='Fecha de Indicador'!T223, 0,"x")</f>
        <v>0</v>
      </c>
      <c r="U223" s="131">
        <f>$U$4-'Fecha de Indicador'!U223</f>
        <v>0</v>
      </c>
      <c r="V223" s="412">
        <f>$V$4-'Fecha de Indicador'!V223</f>
        <v>16</v>
      </c>
      <c r="W223" s="131">
        <f>$W$4-'Fecha de Indicador'!W223</f>
        <v>0</v>
      </c>
      <c r="X223" s="131">
        <f>$X$4-'Fecha de Indicador'!X223</f>
        <v>0</v>
      </c>
      <c r="Y223" s="131">
        <f>$Y$4-'Fecha de Indicador'!Y223</f>
        <v>0</v>
      </c>
      <c r="Z223" s="131">
        <f>$Z$4-'Fecha de Indicador'!Z223</f>
        <v>1</v>
      </c>
      <c r="AA223" s="131">
        <f>$AA$4-'Fecha de Indicador'!AA223</f>
        <v>0</v>
      </c>
      <c r="AB223" s="131">
        <f>$AB$4-'Fecha de Indicador'!AB223</f>
        <v>0</v>
      </c>
      <c r="AC223" s="131">
        <f>$AC$4-'Fecha de Indicador'!AC223</f>
        <v>0</v>
      </c>
      <c r="AD223" s="131">
        <f>$AD$4-'Fecha de Indicador'!AD223</f>
        <v>0</v>
      </c>
      <c r="AE223" s="131">
        <f>$AE$4-'Fecha de Indicador'!AE223</f>
        <v>0</v>
      </c>
      <c r="AF223" s="131">
        <f>$AF$4-'Fecha de Indicador'!AF223</f>
        <v>0</v>
      </c>
      <c r="AG223" s="131">
        <f>$AG$4-'Fecha de Indicador'!AG223</f>
        <v>0</v>
      </c>
      <c r="AH223" s="131">
        <f>$AH$4-'Fecha de Indicador'!AH223</f>
        <v>0</v>
      </c>
      <c r="AI223" s="131">
        <f>$AI$4-'Fecha de Indicador'!AI223</f>
        <v>0</v>
      </c>
      <c r="AJ223" s="131">
        <f>$AJ$4-'Fecha de Indicador'!AJ223</f>
        <v>0</v>
      </c>
      <c r="AK223" s="131">
        <f>$AK$4-'Fecha de Indicador'!AK223</f>
        <v>0</v>
      </c>
      <c r="AL223" s="131">
        <f>$AL$4-'Fecha de Indicador'!AL223</f>
        <v>0</v>
      </c>
      <c r="AM223" s="38">
        <f t="shared" si="15"/>
        <v>41</v>
      </c>
      <c r="AN223" s="39">
        <f t="shared" si="19"/>
        <v>1.1714285714285715</v>
      </c>
      <c r="AO223" s="38">
        <f t="shared" si="16"/>
        <v>4</v>
      </c>
      <c r="AP223" s="39">
        <f t="shared" si="17"/>
        <v>3.8864728585539892</v>
      </c>
      <c r="AQ223" s="40">
        <f t="shared" si="18"/>
        <v>0</v>
      </c>
    </row>
    <row r="224" spans="1:43" ht="25.5" customHeight="1" x14ac:dyDescent="0.25">
      <c r="A224" s="138" t="s">
        <v>326</v>
      </c>
      <c r="B224" s="139" t="s">
        <v>333</v>
      </c>
      <c r="C224" s="140">
        <v>1409</v>
      </c>
      <c r="D224" s="131">
        <f>$D$4-'Fecha de Indicador'!D224</f>
        <v>0</v>
      </c>
      <c r="E224" s="131">
        <f>IF($E$4='Fecha de Indicador'!E224, 0,"x")</f>
        <v>0</v>
      </c>
      <c r="F224" s="131" t="str">
        <f>IF($F$4='Fecha de Indicador'!F224, 0,"x")</f>
        <v>x</v>
      </c>
      <c r="G224" s="131">
        <f>$G$4-'Fecha de Indicador'!G224</f>
        <v>0</v>
      </c>
      <c r="H224" s="131">
        <f>IF($H$4='Fecha de Indicador'!H224, 0,"x")</f>
        <v>0</v>
      </c>
      <c r="I224" s="131">
        <f>IF($I$4='Fecha de Indicador'!I224, 0,"x")</f>
        <v>0</v>
      </c>
      <c r="J224" s="131">
        <f>$J$4-'Fecha de Indicador'!J224</f>
        <v>0</v>
      </c>
      <c r="K224" s="131">
        <f>$K$4-'Fecha de Indicador'!K224</f>
        <v>0</v>
      </c>
      <c r="L224" s="131">
        <f>$L$4-'Fecha de Indicador'!L224</f>
        <v>0</v>
      </c>
      <c r="M224" s="412">
        <f>$M$4-'Fecha de Indicador'!M224</f>
        <v>9</v>
      </c>
      <c r="N224" s="131">
        <f>$N$4-'Fecha de Indicador'!N224</f>
        <v>0</v>
      </c>
      <c r="O224" s="131">
        <f>$O$4-'Fecha de Indicador'!O224</f>
        <v>0</v>
      </c>
      <c r="P224" s="412">
        <f>$P$4-'Fecha de Indicador'!P224</f>
        <v>15</v>
      </c>
      <c r="Q224" s="131">
        <f>$Q$4-'Fecha de Indicador'!Q224</f>
        <v>0</v>
      </c>
      <c r="R224" s="131">
        <f>$R$4-'Fecha de Indicador'!R224</f>
        <v>0</v>
      </c>
      <c r="S224" s="131">
        <f>$S$4-'Fecha de Indicador'!S224</f>
        <v>0</v>
      </c>
      <c r="T224" s="131">
        <f>IF($T$4='Fecha de Indicador'!T224, 0,"x")</f>
        <v>0</v>
      </c>
      <c r="U224" s="131">
        <f>$U$4-'Fecha de Indicador'!U224</f>
        <v>0</v>
      </c>
      <c r="V224" s="412">
        <f>$V$4-'Fecha de Indicador'!V224</f>
        <v>16</v>
      </c>
      <c r="W224" s="131">
        <f>$W$4-'Fecha de Indicador'!W224</f>
        <v>0</v>
      </c>
      <c r="X224" s="131">
        <f>$X$4-'Fecha de Indicador'!X224</f>
        <v>0</v>
      </c>
      <c r="Y224" s="131">
        <f>$Y$4-'Fecha de Indicador'!Y224</f>
        <v>0</v>
      </c>
      <c r="Z224" s="131">
        <f>$Z$4-'Fecha de Indicador'!Z224</f>
        <v>1</v>
      </c>
      <c r="AA224" s="131">
        <f>$AA$4-'Fecha de Indicador'!AA224</f>
        <v>0</v>
      </c>
      <c r="AB224" s="131">
        <f>$AB$4-'Fecha de Indicador'!AB224</f>
        <v>0</v>
      </c>
      <c r="AC224" s="131">
        <f>$AC$4-'Fecha de Indicador'!AC224</f>
        <v>0</v>
      </c>
      <c r="AD224" s="131">
        <f>$AD$4-'Fecha de Indicador'!AD224</f>
        <v>0</v>
      </c>
      <c r="AE224" s="131">
        <f>$AE$4-'Fecha de Indicador'!AE224</f>
        <v>0</v>
      </c>
      <c r="AF224" s="131">
        <f>$AF$4-'Fecha de Indicador'!AF224</f>
        <v>0</v>
      </c>
      <c r="AG224" s="131">
        <f>$AG$4-'Fecha de Indicador'!AG224</f>
        <v>0</v>
      </c>
      <c r="AH224" s="131">
        <f>$AH$4-'Fecha de Indicador'!AH224</f>
        <v>0</v>
      </c>
      <c r="AI224" s="131">
        <f>$AI$4-'Fecha de Indicador'!AI224</f>
        <v>0</v>
      </c>
      <c r="AJ224" s="131">
        <f>$AJ$4-'Fecha de Indicador'!AJ224</f>
        <v>0</v>
      </c>
      <c r="AK224" s="131">
        <f>$AK$4-'Fecha de Indicador'!AK224</f>
        <v>0</v>
      </c>
      <c r="AL224" s="131">
        <f>$AL$4-'Fecha de Indicador'!AL224</f>
        <v>0</v>
      </c>
      <c r="AM224" s="38">
        <f t="shared" si="15"/>
        <v>41</v>
      </c>
      <c r="AN224" s="39">
        <f t="shared" si="19"/>
        <v>1.1714285714285715</v>
      </c>
      <c r="AO224" s="38">
        <f t="shared" si="16"/>
        <v>4</v>
      </c>
      <c r="AP224" s="39">
        <f t="shared" si="17"/>
        <v>3.8864728585539892</v>
      </c>
      <c r="AQ224" s="40">
        <f t="shared" si="18"/>
        <v>0</v>
      </c>
    </row>
    <row r="225" spans="1:43" ht="25.5" customHeight="1" x14ac:dyDescent="0.25">
      <c r="A225" s="138" t="s">
        <v>326</v>
      </c>
      <c r="B225" s="139" t="s">
        <v>334</v>
      </c>
      <c r="C225" s="140">
        <v>1410</v>
      </c>
      <c r="D225" s="131">
        <f>$D$4-'Fecha de Indicador'!D225</f>
        <v>0</v>
      </c>
      <c r="E225" s="131">
        <f>IF($E$4='Fecha de Indicador'!E225, 0,"x")</f>
        <v>0</v>
      </c>
      <c r="F225" s="131" t="str">
        <f>IF($F$4='Fecha de Indicador'!F225, 0,"x")</f>
        <v>x</v>
      </c>
      <c r="G225" s="131">
        <f>$G$4-'Fecha de Indicador'!G225</f>
        <v>0</v>
      </c>
      <c r="H225" s="131">
        <f>IF($H$4='Fecha de Indicador'!H225, 0,"x")</f>
        <v>0</v>
      </c>
      <c r="I225" s="131">
        <f>IF($I$4='Fecha de Indicador'!I225, 0,"x")</f>
        <v>0</v>
      </c>
      <c r="J225" s="131">
        <f>$J$4-'Fecha de Indicador'!J225</f>
        <v>0</v>
      </c>
      <c r="K225" s="131">
        <f>$K$4-'Fecha de Indicador'!K225</f>
        <v>0</v>
      </c>
      <c r="L225" s="131">
        <f>$L$4-'Fecha de Indicador'!L225</f>
        <v>0</v>
      </c>
      <c r="M225" s="412">
        <f>$M$4-'Fecha de Indicador'!M225</f>
        <v>9</v>
      </c>
      <c r="N225" s="131">
        <f>$N$4-'Fecha de Indicador'!N225</f>
        <v>0</v>
      </c>
      <c r="O225" s="131">
        <f>$O$4-'Fecha de Indicador'!O225</f>
        <v>0</v>
      </c>
      <c r="P225" s="412">
        <f>$P$4-'Fecha de Indicador'!P225</f>
        <v>15</v>
      </c>
      <c r="Q225" s="131">
        <f>$Q$4-'Fecha de Indicador'!Q225</f>
        <v>0</v>
      </c>
      <c r="R225" s="131">
        <f>$R$4-'Fecha de Indicador'!R225</f>
        <v>0</v>
      </c>
      <c r="S225" s="131">
        <f>$S$4-'Fecha de Indicador'!S225</f>
        <v>0</v>
      </c>
      <c r="T225" s="131">
        <f>IF($T$4='Fecha de Indicador'!T225, 0,"x")</f>
        <v>0</v>
      </c>
      <c r="U225" s="131">
        <f>$U$4-'Fecha de Indicador'!U225</f>
        <v>0</v>
      </c>
      <c r="V225" s="412">
        <f>$V$4-'Fecha de Indicador'!V225</f>
        <v>16</v>
      </c>
      <c r="W225" s="131">
        <f>$W$4-'Fecha de Indicador'!W225</f>
        <v>0</v>
      </c>
      <c r="X225" s="131">
        <f>$X$4-'Fecha de Indicador'!X225</f>
        <v>0</v>
      </c>
      <c r="Y225" s="131">
        <f>$Y$4-'Fecha de Indicador'!Y225</f>
        <v>0</v>
      </c>
      <c r="Z225" s="131">
        <f>$Z$4-'Fecha de Indicador'!Z225</f>
        <v>1</v>
      </c>
      <c r="AA225" s="131">
        <f>$AA$4-'Fecha de Indicador'!AA225</f>
        <v>0</v>
      </c>
      <c r="AB225" s="131">
        <f>$AB$4-'Fecha de Indicador'!AB225</f>
        <v>0</v>
      </c>
      <c r="AC225" s="131">
        <f>$AC$4-'Fecha de Indicador'!AC225</f>
        <v>0</v>
      </c>
      <c r="AD225" s="131">
        <f>$AD$4-'Fecha de Indicador'!AD225</f>
        <v>0</v>
      </c>
      <c r="AE225" s="131">
        <f>$AE$4-'Fecha de Indicador'!AE225</f>
        <v>0</v>
      </c>
      <c r="AF225" s="131">
        <f>$AF$4-'Fecha de Indicador'!AF225</f>
        <v>0</v>
      </c>
      <c r="AG225" s="131">
        <f>$AG$4-'Fecha de Indicador'!AG225</f>
        <v>0</v>
      </c>
      <c r="AH225" s="131">
        <f>$AH$4-'Fecha de Indicador'!AH225</f>
        <v>0</v>
      </c>
      <c r="AI225" s="131">
        <f>$AI$4-'Fecha de Indicador'!AI225</f>
        <v>0</v>
      </c>
      <c r="AJ225" s="131">
        <f>$AJ$4-'Fecha de Indicador'!AJ225</f>
        <v>0</v>
      </c>
      <c r="AK225" s="131">
        <f>$AK$4-'Fecha de Indicador'!AK225</f>
        <v>0</v>
      </c>
      <c r="AL225" s="131">
        <f>$AL$4-'Fecha de Indicador'!AL225</f>
        <v>0</v>
      </c>
      <c r="AM225" s="38">
        <f t="shared" si="15"/>
        <v>41</v>
      </c>
      <c r="AN225" s="39">
        <f t="shared" si="19"/>
        <v>1.1714285714285715</v>
      </c>
      <c r="AO225" s="38">
        <f t="shared" si="16"/>
        <v>4</v>
      </c>
      <c r="AP225" s="39">
        <f t="shared" si="17"/>
        <v>3.8864728585539892</v>
      </c>
      <c r="AQ225" s="40">
        <f t="shared" si="18"/>
        <v>0</v>
      </c>
    </row>
    <row r="226" spans="1:43" ht="25.5" customHeight="1" x14ac:dyDescent="0.25">
      <c r="A226" s="138" t="s">
        <v>326</v>
      </c>
      <c r="B226" s="139" t="s">
        <v>335</v>
      </c>
      <c r="C226" s="140">
        <v>1411</v>
      </c>
      <c r="D226" s="131">
        <f>$D$4-'Fecha de Indicador'!D226</f>
        <v>0</v>
      </c>
      <c r="E226" s="131">
        <f>IF($E$4='Fecha de Indicador'!E226, 0,"x")</f>
        <v>0</v>
      </c>
      <c r="F226" s="131" t="str">
        <f>IF($F$4='Fecha de Indicador'!F226, 0,"x")</f>
        <v>x</v>
      </c>
      <c r="G226" s="131">
        <f>$G$4-'Fecha de Indicador'!G226</f>
        <v>0</v>
      </c>
      <c r="H226" s="131">
        <f>IF($H$4='Fecha de Indicador'!H226, 0,"x")</f>
        <v>0</v>
      </c>
      <c r="I226" s="131">
        <f>IF($I$4='Fecha de Indicador'!I226, 0,"x")</f>
        <v>0</v>
      </c>
      <c r="J226" s="131">
        <f>$J$4-'Fecha de Indicador'!J226</f>
        <v>0</v>
      </c>
      <c r="K226" s="131">
        <f>$K$4-'Fecha de Indicador'!K226</f>
        <v>0</v>
      </c>
      <c r="L226" s="131">
        <f>$L$4-'Fecha de Indicador'!L226</f>
        <v>0</v>
      </c>
      <c r="M226" s="412">
        <f>$M$4-'Fecha de Indicador'!M226</f>
        <v>9</v>
      </c>
      <c r="N226" s="131">
        <f>$N$4-'Fecha de Indicador'!N226</f>
        <v>0</v>
      </c>
      <c r="O226" s="131">
        <f>$O$4-'Fecha de Indicador'!O226</f>
        <v>0</v>
      </c>
      <c r="P226" s="412">
        <f>$P$4-'Fecha de Indicador'!P226</f>
        <v>15</v>
      </c>
      <c r="Q226" s="131">
        <f>$Q$4-'Fecha de Indicador'!Q226</f>
        <v>0</v>
      </c>
      <c r="R226" s="131">
        <f>$R$4-'Fecha de Indicador'!R226</f>
        <v>0</v>
      </c>
      <c r="S226" s="131">
        <f>$S$4-'Fecha de Indicador'!S226</f>
        <v>0</v>
      </c>
      <c r="T226" s="131">
        <f>IF($T$4='Fecha de Indicador'!T226, 0,"x")</f>
        <v>0</v>
      </c>
      <c r="U226" s="131">
        <f>$U$4-'Fecha de Indicador'!U226</f>
        <v>0</v>
      </c>
      <c r="V226" s="412">
        <f>$V$4-'Fecha de Indicador'!V226</f>
        <v>16</v>
      </c>
      <c r="W226" s="131">
        <f>$W$4-'Fecha de Indicador'!W226</f>
        <v>0</v>
      </c>
      <c r="X226" s="131">
        <f>$X$4-'Fecha de Indicador'!X226</f>
        <v>0</v>
      </c>
      <c r="Y226" s="131">
        <f>$Y$4-'Fecha de Indicador'!Y226</f>
        <v>0</v>
      </c>
      <c r="Z226" s="131">
        <f>$Z$4-'Fecha de Indicador'!Z226</f>
        <v>1</v>
      </c>
      <c r="AA226" s="131">
        <f>$AA$4-'Fecha de Indicador'!AA226</f>
        <v>0</v>
      </c>
      <c r="AB226" s="131">
        <f>$AB$4-'Fecha de Indicador'!AB226</f>
        <v>0</v>
      </c>
      <c r="AC226" s="131">
        <f>$AC$4-'Fecha de Indicador'!AC226</f>
        <v>0</v>
      </c>
      <c r="AD226" s="131">
        <f>$AD$4-'Fecha de Indicador'!AD226</f>
        <v>0</v>
      </c>
      <c r="AE226" s="131">
        <f>$AE$4-'Fecha de Indicador'!AE226</f>
        <v>0</v>
      </c>
      <c r="AF226" s="131">
        <f>$AF$4-'Fecha de Indicador'!AF226</f>
        <v>0</v>
      </c>
      <c r="AG226" s="131">
        <f>$AG$4-'Fecha de Indicador'!AG226</f>
        <v>0</v>
      </c>
      <c r="AH226" s="131">
        <f>$AH$4-'Fecha de Indicador'!AH226</f>
        <v>0</v>
      </c>
      <c r="AI226" s="131">
        <f>$AI$4-'Fecha de Indicador'!AI226</f>
        <v>0</v>
      </c>
      <c r="AJ226" s="131">
        <f>$AJ$4-'Fecha de Indicador'!AJ226</f>
        <v>0</v>
      </c>
      <c r="AK226" s="131">
        <f>$AK$4-'Fecha de Indicador'!AK226</f>
        <v>0</v>
      </c>
      <c r="AL226" s="131">
        <f>$AL$4-'Fecha de Indicador'!AL226</f>
        <v>0</v>
      </c>
      <c r="AM226" s="38">
        <f t="shared" si="15"/>
        <v>41</v>
      </c>
      <c r="AN226" s="39">
        <f t="shared" si="19"/>
        <v>1.1714285714285715</v>
      </c>
      <c r="AO226" s="38">
        <f t="shared" si="16"/>
        <v>4</v>
      </c>
      <c r="AP226" s="39">
        <f t="shared" si="17"/>
        <v>3.8864728585539892</v>
      </c>
      <c r="AQ226" s="40">
        <f t="shared" si="18"/>
        <v>0</v>
      </c>
    </row>
    <row r="227" spans="1:43" ht="25.5" customHeight="1" x14ac:dyDescent="0.25">
      <c r="A227" s="138" t="s">
        <v>326</v>
      </c>
      <c r="B227" s="139" t="s">
        <v>336</v>
      </c>
      <c r="C227" s="140">
        <v>1412</v>
      </c>
      <c r="D227" s="131">
        <f>$D$4-'Fecha de Indicador'!D227</f>
        <v>0</v>
      </c>
      <c r="E227" s="131">
        <f>IF($E$4='Fecha de Indicador'!E227, 0,"x")</f>
        <v>0</v>
      </c>
      <c r="F227" s="131" t="str">
        <f>IF($F$4='Fecha de Indicador'!F227, 0,"x")</f>
        <v>x</v>
      </c>
      <c r="G227" s="131">
        <f>$G$4-'Fecha de Indicador'!G227</f>
        <v>0</v>
      </c>
      <c r="H227" s="131">
        <f>IF($H$4='Fecha de Indicador'!H227, 0,"x")</f>
        <v>0</v>
      </c>
      <c r="I227" s="131">
        <f>IF($I$4='Fecha de Indicador'!I227, 0,"x")</f>
        <v>0</v>
      </c>
      <c r="J227" s="131">
        <f>$J$4-'Fecha de Indicador'!J227</f>
        <v>0</v>
      </c>
      <c r="K227" s="131">
        <f>$K$4-'Fecha de Indicador'!K227</f>
        <v>0</v>
      </c>
      <c r="L227" s="131">
        <f>$L$4-'Fecha de Indicador'!L227</f>
        <v>0</v>
      </c>
      <c r="M227" s="412">
        <f>$M$4-'Fecha de Indicador'!M227</f>
        <v>9</v>
      </c>
      <c r="N227" s="131">
        <f>$N$4-'Fecha de Indicador'!N227</f>
        <v>0</v>
      </c>
      <c r="O227" s="131">
        <f>$O$4-'Fecha de Indicador'!O227</f>
        <v>0</v>
      </c>
      <c r="P227" s="412">
        <f>$P$4-'Fecha de Indicador'!P227</f>
        <v>15</v>
      </c>
      <c r="Q227" s="131">
        <f>$Q$4-'Fecha de Indicador'!Q227</f>
        <v>0</v>
      </c>
      <c r="R227" s="131">
        <f>$R$4-'Fecha de Indicador'!R227</f>
        <v>0</v>
      </c>
      <c r="S227" s="131">
        <f>$S$4-'Fecha de Indicador'!S227</f>
        <v>0</v>
      </c>
      <c r="T227" s="131">
        <f>IF($T$4='Fecha de Indicador'!T227, 0,"x")</f>
        <v>0</v>
      </c>
      <c r="U227" s="131">
        <f>$U$4-'Fecha de Indicador'!U227</f>
        <v>0</v>
      </c>
      <c r="V227" s="412">
        <f>$V$4-'Fecha de Indicador'!V227</f>
        <v>16</v>
      </c>
      <c r="W227" s="131">
        <f>$W$4-'Fecha de Indicador'!W227</f>
        <v>0</v>
      </c>
      <c r="X227" s="131">
        <f>$X$4-'Fecha de Indicador'!X227</f>
        <v>0</v>
      </c>
      <c r="Y227" s="131">
        <f>$Y$4-'Fecha de Indicador'!Y227</f>
        <v>0</v>
      </c>
      <c r="Z227" s="131">
        <f>$Z$4-'Fecha de Indicador'!Z227</f>
        <v>1</v>
      </c>
      <c r="AA227" s="131">
        <f>$AA$4-'Fecha de Indicador'!AA227</f>
        <v>0</v>
      </c>
      <c r="AB227" s="131">
        <f>$AB$4-'Fecha de Indicador'!AB227</f>
        <v>0</v>
      </c>
      <c r="AC227" s="131">
        <f>$AC$4-'Fecha de Indicador'!AC227</f>
        <v>0</v>
      </c>
      <c r="AD227" s="131">
        <f>$AD$4-'Fecha de Indicador'!AD227</f>
        <v>0</v>
      </c>
      <c r="AE227" s="131">
        <f>$AE$4-'Fecha de Indicador'!AE227</f>
        <v>0</v>
      </c>
      <c r="AF227" s="131">
        <f>$AF$4-'Fecha de Indicador'!AF227</f>
        <v>0</v>
      </c>
      <c r="AG227" s="131">
        <f>$AG$4-'Fecha de Indicador'!AG227</f>
        <v>0</v>
      </c>
      <c r="AH227" s="131">
        <f>$AH$4-'Fecha de Indicador'!AH227</f>
        <v>0</v>
      </c>
      <c r="AI227" s="131">
        <f>$AI$4-'Fecha de Indicador'!AI227</f>
        <v>0</v>
      </c>
      <c r="AJ227" s="131">
        <f>$AJ$4-'Fecha de Indicador'!AJ227</f>
        <v>0</v>
      </c>
      <c r="AK227" s="131">
        <f>$AK$4-'Fecha de Indicador'!AK227</f>
        <v>0</v>
      </c>
      <c r="AL227" s="131">
        <f>$AL$4-'Fecha de Indicador'!AL227</f>
        <v>0</v>
      </c>
      <c r="AM227" s="38">
        <f t="shared" si="15"/>
        <v>41</v>
      </c>
      <c r="AN227" s="39">
        <f t="shared" si="19"/>
        <v>1.1714285714285715</v>
      </c>
      <c r="AO227" s="38">
        <f t="shared" si="16"/>
        <v>4</v>
      </c>
      <c r="AP227" s="39">
        <f t="shared" si="17"/>
        <v>3.8864728585539892</v>
      </c>
      <c r="AQ227" s="40">
        <f t="shared" si="18"/>
        <v>0</v>
      </c>
    </row>
    <row r="228" spans="1:43" ht="25.5" customHeight="1" x14ac:dyDescent="0.25">
      <c r="A228" s="138" t="s">
        <v>326</v>
      </c>
      <c r="B228" s="139" t="s">
        <v>337</v>
      </c>
      <c r="C228" s="140">
        <v>1413</v>
      </c>
      <c r="D228" s="131">
        <f>$D$4-'Fecha de Indicador'!D228</f>
        <v>0</v>
      </c>
      <c r="E228" s="131">
        <f>IF($E$4='Fecha de Indicador'!E228, 0,"x")</f>
        <v>0</v>
      </c>
      <c r="F228" s="131" t="str">
        <f>IF($F$4='Fecha de Indicador'!F228, 0,"x")</f>
        <v>x</v>
      </c>
      <c r="G228" s="131">
        <f>$G$4-'Fecha de Indicador'!G228</f>
        <v>0</v>
      </c>
      <c r="H228" s="131">
        <f>IF($H$4='Fecha de Indicador'!H228, 0,"x")</f>
        <v>0</v>
      </c>
      <c r="I228" s="131">
        <f>IF($I$4='Fecha de Indicador'!I228, 0,"x")</f>
        <v>0</v>
      </c>
      <c r="J228" s="131">
        <f>$J$4-'Fecha de Indicador'!J228</f>
        <v>0</v>
      </c>
      <c r="K228" s="131">
        <f>$K$4-'Fecha de Indicador'!K228</f>
        <v>0</v>
      </c>
      <c r="L228" s="131">
        <f>$L$4-'Fecha de Indicador'!L228</f>
        <v>0</v>
      </c>
      <c r="M228" s="412">
        <f>$M$4-'Fecha de Indicador'!M228</f>
        <v>9</v>
      </c>
      <c r="N228" s="131">
        <f>$N$4-'Fecha de Indicador'!N228</f>
        <v>0</v>
      </c>
      <c r="O228" s="131">
        <f>$O$4-'Fecha de Indicador'!O228</f>
        <v>0</v>
      </c>
      <c r="P228" s="412">
        <f>$P$4-'Fecha de Indicador'!P228</f>
        <v>15</v>
      </c>
      <c r="Q228" s="131">
        <f>$Q$4-'Fecha de Indicador'!Q228</f>
        <v>0</v>
      </c>
      <c r="R228" s="131">
        <f>$R$4-'Fecha de Indicador'!R228</f>
        <v>0</v>
      </c>
      <c r="S228" s="131">
        <f>$S$4-'Fecha de Indicador'!S228</f>
        <v>0</v>
      </c>
      <c r="T228" s="131">
        <f>IF($T$4='Fecha de Indicador'!T228, 0,"x")</f>
        <v>0</v>
      </c>
      <c r="U228" s="131">
        <f>$U$4-'Fecha de Indicador'!U228</f>
        <v>0</v>
      </c>
      <c r="V228" s="412">
        <f>$V$4-'Fecha de Indicador'!V228</f>
        <v>16</v>
      </c>
      <c r="W228" s="131">
        <f>$W$4-'Fecha de Indicador'!W228</f>
        <v>0</v>
      </c>
      <c r="X228" s="131">
        <f>$X$4-'Fecha de Indicador'!X228</f>
        <v>0</v>
      </c>
      <c r="Y228" s="131">
        <f>$Y$4-'Fecha de Indicador'!Y228</f>
        <v>0</v>
      </c>
      <c r="Z228" s="131">
        <f>$Z$4-'Fecha de Indicador'!Z228</f>
        <v>1</v>
      </c>
      <c r="AA228" s="131">
        <f>$AA$4-'Fecha de Indicador'!AA228</f>
        <v>0</v>
      </c>
      <c r="AB228" s="131">
        <f>$AB$4-'Fecha de Indicador'!AB228</f>
        <v>0</v>
      </c>
      <c r="AC228" s="131">
        <f>$AC$4-'Fecha de Indicador'!AC228</f>
        <v>0</v>
      </c>
      <c r="AD228" s="131">
        <f>$AD$4-'Fecha de Indicador'!AD228</f>
        <v>0</v>
      </c>
      <c r="AE228" s="131">
        <f>$AE$4-'Fecha de Indicador'!AE228</f>
        <v>0</v>
      </c>
      <c r="AF228" s="131">
        <f>$AF$4-'Fecha de Indicador'!AF228</f>
        <v>0</v>
      </c>
      <c r="AG228" s="131">
        <f>$AG$4-'Fecha de Indicador'!AG228</f>
        <v>0</v>
      </c>
      <c r="AH228" s="131">
        <f>$AH$4-'Fecha de Indicador'!AH228</f>
        <v>0</v>
      </c>
      <c r="AI228" s="131">
        <f>$AI$4-'Fecha de Indicador'!AI228</f>
        <v>0</v>
      </c>
      <c r="AJ228" s="131">
        <f>$AJ$4-'Fecha de Indicador'!AJ228</f>
        <v>0</v>
      </c>
      <c r="AK228" s="131">
        <f>$AK$4-'Fecha de Indicador'!AK228</f>
        <v>0</v>
      </c>
      <c r="AL228" s="131">
        <f>$AL$4-'Fecha de Indicador'!AL228</f>
        <v>0</v>
      </c>
      <c r="AM228" s="38">
        <f t="shared" si="15"/>
        <v>41</v>
      </c>
      <c r="AN228" s="39">
        <f t="shared" si="19"/>
        <v>1.1714285714285715</v>
      </c>
      <c r="AO228" s="38">
        <f t="shared" si="16"/>
        <v>4</v>
      </c>
      <c r="AP228" s="39">
        <f t="shared" si="17"/>
        <v>3.8864728585539892</v>
      </c>
      <c r="AQ228" s="40">
        <f t="shared" si="18"/>
        <v>0</v>
      </c>
    </row>
    <row r="229" spans="1:43" ht="25.5" customHeight="1" x14ac:dyDescent="0.25">
      <c r="A229" s="138" t="s">
        <v>326</v>
      </c>
      <c r="B229" s="139" t="s">
        <v>183</v>
      </c>
      <c r="C229" s="140">
        <v>1414</v>
      </c>
      <c r="D229" s="131">
        <f>$D$4-'Fecha de Indicador'!D229</f>
        <v>0</v>
      </c>
      <c r="E229" s="131">
        <f>IF($E$4='Fecha de Indicador'!E229, 0,"x")</f>
        <v>0</v>
      </c>
      <c r="F229" s="131" t="str">
        <f>IF($F$4='Fecha de Indicador'!F229, 0,"x")</f>
        <v>x</v>
      </c>
      <c r="G229" s="131">
        <f>$G$4-'Fecha de Indicador'!G229</f>
        <v>0</v>
      </c>
      <c r="H229" s="131">
        <f>IF($H$4='Fecha de Indicador'!H229, 0,"x")</f>
        <v>0</v>
      </c>
      <c r="I229" s="131">
        <f>IF($I$4='Fecha de Indicador'!I229, 0,"x")</f>
        <v>0</v>
      </c>
      <c r="J229" s="131">
        <f>$J$4-'Fecha de Indicador'!J229</f>
        <v>0</v>
      </c>
      <c r="K229" s="131">
        <f>$K$4-'Fecha de Indicador'!K229</f>
        <v>0</v>
      </c>
      <c r="L229" s="131">
        <f>$L$4-'Fecha de Indicador'!L229</f>
        <v>0</v>
      </c>
      <c r="M229" s="412">
        <f>$M$4-'Fecha de Indicador'!M229</f>
        <v>9</v>
      </c>
      <c r="N229" s="131">
        <f>$N$4-'Fecha de Indicador'!N229</f>
        <v>0</v>
      </c>
      <c r="O229" s="131">
        <f>$O$4-'Fecha de Indicador'!O229</f>
        <v>0</v>
      </c>
      <c r="P229" s="412">
        <f>$P$4-'Fecha de Indicador'!P229</f>
        <v>15</v>
      </c>
      <c r="Q229" s="131">
        <f>$Q$4-'Fecha de Indicador'!Q229</f>
        <v>0</v>
      </c>
      <c r="R229" s="131">
        <f>$R$4-'Fecha de Indicador'!R229</f>
        <v>0</v>
      </c>
      <c r="S229" s="131">
        <f>$S$4-'Fecha de Indicador'!S229</f>
        <v>0</v>
      </c>
      <c r="T229" s="131">
        <f>IF($T$4='Fecha de Indicador'!T229, 0,"x")</f>
        <v>0</v>
      </c>
      <c r="U229" s="131">
        <f>$U$4-'Fecha de Indicador'!U229</f>
        <v>0</v>
      </c>
      <c r="V229" s="412">
        <f>$V$4-'Fecha de Indicador'!V229</f>
        <v>16</v>
      </c>
      <c r="W229" s="131">
        <f>$W$4-'Fecha de Indicador'!W229</f>
        <v>0</v>
      </c>
      <c r="X229" s="131">
        <f>$X$4-'Fecha de Indicador'!X229</f>
        <v>0</v>
      </c>
      <c r="Y229" s="131">
        <f>$Y$4-'Fecha de Indicador'!Y229</f>
        <v>0</v>
      </c>
      <c r="Z229" s="131">
        <f>$Z$4-'Fecha de Indicador'!Z229</f>
        <v>1</v>
      </c>
      <c r="AA229" s="131">
        <f>$AA$4-'Fecha de Indicador'!AA229</f>
        <v>0</v>
      </c>
      <c r="AB229" s="131">
        <f>$AB$4-'Fecha de Indicador'!AB229</f>
        <v>0</v>
      </c>
      <c r="AC229" s="131">
        <f>$AC$4-'Fecha de Indicador'!AC229</f>
        <v>0</v>
      </c>
      <c r="AD229" s="131">
        <f>$AD$4-'Fecha de Indicador'!AD229</f>
        <v>0</v>
      </c>
      <c r="AE229" s="131">
        <f>$AE$4-'Fecha de Indicador'!AE229</f>
        <v>0</v>
      </c>
      <c r="AF229" s="131">
        <f>$AF$4-'Fecha de Indicador'!AF229</f>
        <v>0</v>
      </c>
      <c r="AG229" s="131">
        <f>$AG$4-'Fecha de Indicador'!AG229</f>
        <v>0</v>
      </c>
      <c r="AH229" s="131">
        <f>$AH$4-'Fecha de Indicador'!AH229</f>
        <v>0</v>
      </c>
      <c r="AI229" s="131">
        <f>$AI$4-'Fecha de Indicador'!AI229</f>
        <v>0</v>
      </c>
      <c r="AJ229" s="131">
        <f>$AJ$4-'Fecha de Indicador'!AJ229</f>
        <v>0</v>
      </c>
      <c r="AK229" s="131">
        <f>$AK$4-'Fecha de Indicador'!AK229</f>
        <v>0</v>
      </c>
      <c r="AL229" s="131">
        <f>$AL$4-'Fecha de Indicador'!AL229</f>
        <v>0</v>
      </c>
      <c r="AM229" s="38">
        <f t="shared" si="15"/>
        <v>41</v>
      </c>
      <c r="AN229" s="39">
        <f t="shared" si="19"/>
        <v>1.1714285714285715</v>
      </c>
      <c r="AO229" s="38">
        <f t="shared" si="16"/>
        <v>4</v>
      </c>
      <c r="AP229" s="39">
        <f t="shared" si="17"/>
        <v>3.8864728585539892</v>
      </c>
      <c r="AQ229" s="40">
        <f t="shared" si="18"/>
        <v>0</v>
      </c>
    </row>
    <row r="230" spans="1:43" ht="25.5" customHeight="1" x14ac:dyDescent="0.25">
      <c r="A230" s="138" t="s">
        <v>326</v>
      </c>
      <c r="B230" s="139" t="s">
        <v>338</v>
      </c>
      <c r="C230" s="140">
        <v>1415</v>
      </c>
      <c r="D230" s="131">
        <f>$D$4-'Fecha de Indicador'!D230</f>
        <v>0</v>
      </c>
      <c r="E230" s="131">
        <f>IF($E$4='Fecha de Indicador'!E230, 0,"x")</f>
        <v>0</v>
      </c>
      <c r="F230" s="131" t="str">
        <f>IF($F$4='Fecha de Indicador'!F230, 0,"x")</f>
        <v>x</v>
      </c>
      <c r="G230" s="131">
        <f>$G$4-'Fecha de Indicador'!G230</f>
        <v>0</v>
      </c>
      <c r="H230" s="131">
        <f>IF($H$4='Fecha de Indicador'!H230, 0,"x")</f>
        <v>0</v>
      </c>
      <c r="I230" s="131">
        <f>IF($I$4='Fecha de Indicador'!I230, 0,"x")</f>
        <v>0</v>
      </c>
      <c r="J230" s="131">
        <f>$J$4-'Fecha de Indicador'!J230</f>
        <v>0</v>
      </c>
      <c r="K230" s="131">
        <f>$K$4-'Fecha de Indicador'!K230</f>
        <v>0</v>
      </c>
      <c r="L230" s="131">
        <f>$L$4-'Fecha de Indicador'!L230</f>
        <v>0</v>
      </c>
      <c r="M230" s="412">
        <f>$M$4-'Fecha de Indicador'!M230</f>
        <v>9</v>
      </c>
      <c r="N230" s="131">
        <f>$N$4-'Fecha de Indicador'!N230</f>
        <v>0</v>
      </c>
      <c r="O230" s="131">
        <f>$O$4-'Fecha de Indicador'!O230</f>
        <v>0</v>
      </c>
      <c r="P230" s="412">
        <f>$P$4-'Fecha de Indicador'!P230</f>
        <v>15</v>
      </c>
      <c r="Q230" s="131">
        <f>$Q$4-'Fecha de Indicador'!Q230</f>
        <v>0</v>
      </c>
      <c r="R230" s="131">
        <f>$R$4-'Fecha de Indicador'!R230</f>
        <v>0</v>
      </c>
      <c r="S230" s="131">
        <f>$S$4-'Fecha de Indicador'!S230</f>
        <v>0</v>
      </c>
      <c r="T230" s="131">
        <f>IF($T$4='Fecha de Indicador'!T230, 0,"x")</f>
        <v>0</v>
      </c>
      <c r="U230" s="131">
        <f>$U$4-'Fecha de Indicador'!U230</f>
        <v>0</v>
      </c>
      <c r="V230" s="412">
        <f>$V$4-'Fecha de Indicador'!V230</f>
        <v>16</v>
      </c>
      <c r="W230" s="131">
        <f>$W$4-'Fecha de Indicador'!W230</f>
        <v>0</v>
      </c>
      <c r="X230" s="131">
        <f>$X$4-'Fecha de Indicador'!X230</f>
        <v>0</v>
      </c>
      <c r="Y230" s="131">
        <f>$Y$4-'Fecha de Indicador'!Y230</f>
        <v>0</v>
      </c>
      <c r="Z230" s="131">
        <f>$Z$4-'Fecha de Indicador'!Z230</f>
        <v>1</v>
      </c>
      <c r="AA230" s="131">
        <f>$AA$4-'Fecha de Indicador'!AA230</f>
        <v>0</v>
      </c>
      <c r="AB230" s="131">
        <f>$AB$4-'Fecha de Indicador'!AB230</f>
        <v>0</v>
      </c>
      <c r="AC230" s="131">
        <f>$AC$4-'Fecha de Indicador'!AC230</f>
        <v>0</v>
      </c>
      <c r="AD230" s="131">
        <f>$AD$4-'Fecha de Indicador'!AD230</f>
        <v>0</v>
      </c>
      <c r="AE230" s="131">
        <f>$AE$4-'Fecha de Indicador'!AE230</f>
        <v>0</v>
      </c>
      <c r="AF230" s="131">
        <f>$AF$4-'Fecha de Indicador'!AF230</f>
        <v>0</v>
      </c>
      <c r="AG230" s="131">
        <f>$AG$4-'Fecha de Indicador'!AG230</f>
        <v>0</v>
      </c>
      <c r="AH230" s="131">
        <f>$AH$4-'Fecha de Indicador'!AH230</f>
        <v>0</v>
      </c>
      <c r="AI230" s="131">
        <f>$AI$4-'Fecha de Indicador'!AI230</f>
        <v>0</v>
      </c>
      <c r="AJ230" s="131">
        <f>$AJ$4-'Fecha de Indicador'!AJ230</f>
        <v>0</v>
      </c>
      <c r="AK230" s="131">
        <f>$AK$4-'Fecha de Indicador'!AK230</f>
        <v>0</v>
      </c>
      <c r="AL230" s="131">
        <f>$AL$4-'Fecha de Indicador'!AL230</f>
        <v>0</v>
      </c>
      <c r="AM230" s="38">
        <f t="shared" si="15"/>
        <v>41</v>
      </c>
      <c r="AN230" s="39">
        <f t="shared" si="19"/>
        <v>1.1714285714285715</v>
      </c>
      <c r="AO230" s="38">
        <f t="shared" si="16"/>
        <v>4</v>
      </c>
      <c r="AP230" s="39">
        <f t="shared" si="17"/>
        <v>3.8864728585539892</v>
      </c>
      <c r="AQ230" s="40">
        <f t="shared" si="18"/>
        <v>0</v>
      </c>
    </row>
    <row r="231" spans="1:43" ht="25.5" customHeight="1" x14ac:dyDescent="0.25">
      <c r="A231" s="138" t="s">
        <v>326</v>
      </c>
      <c r="B231" s="139" t="s">
        <v>339</v>
      </c>
      <c r="C231" s="140">
        <v>1416</v>
      </c>
      <c r="D231" s="131">
        <f>$D$4-'Fecha de Indicador'!D231</f>
        <v>0</v>
      </c>
      <c r="E231" s="131">
        <f>IF($E$4='Fecha de Indicador'!E231, 0,"x")</f>
        <v>0</v>
      </c>
      <c r="F231" s="131" t="str">
        <f>IF($F$4='Fecha de Indicador'!F231, 0,"x")</f>
        <v>x</v>
      </c>
      <c r="G231" s="131">
        <f>$G$4-'Fecha de Indicador'!G231</f>
        <v>0</v>
      </c>
      <c r="H231" s="131">
        <f>IF($H$4='Fecha de Indicador'!H231, 0,"x")</f>
        <v>0</v>
      </c>
      <c r="I231" s="131">
        <f>IF($I$4='Fecha de Indicador'!I231, 0,"x")</f>
        <v>0</v>
      </c>
      <c r="J231" s="131">
        <f>$J$4-'Fecha de Indicador'!J231</f>
        <v>0</v>
      </c>
      <c r="K231" s="131">
        <f>$K$4-'Fecha de Indicador'!K231</f>
        <v>0</v>
      </c>
      <c r="L231" s="131">
        <f>$L$4-'Fecha de Indicador'!L231</f>
        <v>0</v>
      </c>
      <c r="M231" s="412">
        <f>$M$4-'Fecha de Indicador'!M231</f>
        <v>9</v>
      </c>
      <c r="N231" s="131">
        <f>$N$4-'Fecha de Indicador'!N231</f>
        <v>0</v>
      </c>
      <c r="O231" s="131">
        <f>$O$4-'Fecha de Indicador'!O231</f>
        <v>0</v>
      </c>
      <c r="P231" s="412">
        <f>$P$4-'Fecha de Indicador'!P231</f>
        <v>15</v>
      </c>
      <c r="Q231" s="131">
        <f>$Q$4-'Fecha de Indicador'!Q231</f>
        <v>0</v>
      </c>
      <c r="R231" s="131">
        <f>$R$4-'Fecha de Indicador'!R231</f>
        <v>0</v>
      </c>
      <c r="S231" s="131">
        <f>$S$4-'Fecha de Indicador'!S231</f>
        <v>0</v>
      </c>
      <c r="T231" s="131">
        <f>IF($T$4='Fecha de Indicador'!T231, 0,"x")</f>
        <v>0</v>
      </c>
      <c r="U231" s="131">
        <f>$U$4-'Fecha de Indicador'!U231</f>
        <v>0</v>
      </c>
      <c r="V231" s="412">
        <f>$V$4-'Fecha de Indicador'!V231</f>
        <v>16</v>
      </c>
      <c r="W231" s="131">
        <f>$W$4-'Fecha de Indicador'!W231</f>
        <v>0</v>
      </c>
      <c r="X231" s="131">
        <f>$X$4-'Fecha de Indicador'!X231</f>
        <v>0</v>
      </c>
      <c r="Y231" s="131">
        <f>$Y$4-'Fecha de Indicador'!Y231</f>
        <v>0</v>
      </c>
      <c r="Z231" s="131">
        <f>$Z$4-'Fecha de Indicador'!Z231</f>
        <v>1</v>
      </c>
      <c r="AA231" s="131">
        <f>$AA$4-'Fecha de Indicador'!AA231</f>
        <v>0</v>
      </c>
      <c r="AB231" s="131">
        <f>$AB$4-'Fecha de Indicador'!AB231</f>
        <v>0</v>
      </c>
      <c r="AC231" s="131">
        <f>$AC$4-'Fecha de Indicador'!AC231</f>
        <v>0</v>
      </c>
      <c r="AD231" s="131">
        <f>$AD$4-'Fecha de Indicador'!AD231</f>
        <v>0</v>
      </c>
      <c r="AE231" s="131">
        <f>$AE$4-'Fecha de Indicador'!AE231</f>
        <v>0</v>
      </c>
      <c r="AF231" s="131">
        <f>$AF$4-'Fecha de Indicador'!AF231</f>
        <v>0</v>
      </c>
      <c r="AG231" s="131">
        <f>$AG$4-'Fecha de Indicador'!AG231</f>
        <v>0</v>
      </c>
      <c r="AH231" s="131">
        <f>$AH$4-'Fecha de Indicador'!AH231</f>
        <v>0</v>
      </c>
      <c r="AI231" s="131">
        <f>$AI$4-'Fecha de Indicador'!AI231</f>
        <v>0</v>
      </c>
      <c r="AJ231" s="131">
        <f>$AJ$4-'Fecha de Indicador'!AJ231</f>
        <v>0</v>
      </c>
      <c r="AK231" s="131">
        <f>$AK$4-'Fecha de Indicador'!AK231</f>
        <v>0</v>
      </c>
      <c r="AL231" s="131">
        <f>$AL$4-'Fecha de Indicador'!AL231</f>
        <v>0</v>
      </c>
      <c r="AM231" s="38">
        <f t="shared" si="15"/>
        <v>41</v>
      </c>
      <c r="AN231" s="39">
        <f t="shared" si="19"/>
        <v>1.1714285714285715</v>
      </c>
      <c r="AO231" s="38">
        <f t="shared" si="16"/>
        <v>4</v>
      </c>
      <c r="AP231" s="39">
        <f t="shared" si="17"/>
        <v>3.8864728585539892</v>
      </c>
      <c r="AQ231" s="40">
        <f t="shared" si="18"/>
        <v>0</v>
      </c>
    </row>
    <row r="232" spans="1:43" ht="25.5" customHeight="1" x14ac:dyDescent="0.25">
      <c r="A232" s="138" t="s">
        <v>340</v>
      </c>
      <c r="B232" s="139" t="s">
        <v>341</v>
      </c>
      <c r="C232" s="140">
        <v>1501</v>
      </c>
      <c r="D232" s="131">
        <f>$D$4-'Fecha de Indicador'!D232</f>
        <v>0</v>
      </c>
      <c r="E232" s="131">
        <f>IF($E$4='Fecha de Indicador'!E232, 0,"x")</f>
        <v>0</v>
      </c>
      <c r="F232" s="131" t="str">
        <f>IF($F$4='Fecha de Indicador'!F232, 0,"x")</f>
        <v>x</v>
      </c>
      <c r="G232" s="131">
        <f>$G$4-'Fecha de Indicador'!G232</f>
        <v>0</v>
      </c>
      <c r="H232" s="131">
        <f>IF($H$4='Fecha de Indicador'!H232, 0,"x")</f>
        <v>0</v>
      </c>
      <c r="I232" s="131">
        <f>IF($I$4='Fecha de Indicador'!I232, 0,"x")</f>
        <v>0</v>
      </c>
      <c r="J232" s="131">
        <f>$J$4-'Fecha de Indicador'!J232</f>
        <v>0</v>
      </c>
      <c r="K232" s="131">
        <f>$K$4-'Fecha de Indicador'!K232</f>
        <v>0</v>
      </c>
      <c r="L232" s="131">
        <f>$L$4-'Fecha de Indicador'!L232</f>
        <v>0</v>
      </c>
      <c r="M232" s="412">
        <f>$M$4-'Fecha de Indicador'!M232</f>
        <v>9</v>
      </c>
      <c r="N232" s="131">
        <f>$N$4-'Fecha de Indicador'!N232</f>
        <v>0</v>
      </c>
      <c r="O232" s="131">
        <f>$O$4-'Fecha de Indicador'!O232</f>
        <v>0</v>
      </c>
      <c r="P232" s="412">
        <f>$P$4-'Fecha de Indicador'!P232</f>
        <v>15</v>
      </c>
      <c r="Q232" s="131">
        <f>$Q$4-'Fecha de Indicador'!Q232</f>
        <v>0</v>
      </c>
      <c r="R232" s="131">
        <f>$R$4-'Fecha de Indicador'!R232</f>
        <v>0</v>
      </c>
      <c r="S232" s="131">
        <f>$S$4-'Fecha de Indicador'!S232</f>
        <v>0</v>
      </c>
      <c r="T232" s="131">
        <f>IF($T$4='Fecha de Indicador'!T232, 0,"x")</f>
        <v>0</v>
      </c>
      <c r="U232" s="131">
        <f>$U$4-'Fecha de Indicador'!U232</f>
        <v>0</v>
      </c>
      <c r="V232" s="412">
        <f>$V$4-'Fecha de Indicador'!V232</f>
        <v>16</v>
      </c>
      <c r="W232" s="131">
        <f>$W$4-'Fecha de Indicador'!W232</f>
        <v>0</v>
      </c>
      <c r="X232" s="131">
        <f>$X$4-'Fecha de Indicador'!X232</f>
        <v>0</v>
      </c>
      <c r="Y232" s="131">
        <f>$Y$4-'Fecha de Indicador'!Y232</f>
        <v>0</v>
      </c>
      <c r="Z232" s="131">
        <f>$Z$4-'Fecha de Indicador'!Z232</f>
        <v>1</v>
      </c>
      <c r="AA232" s="131">
        <f>$AA$4-'Fecha de Indicador'!AA232</f>
        <v>0</v>
      </c>
      <c r="AB232" s="131">
        <f>$AB$4-'Fecha de Indicador'!AB232</f>
        <v>0</v>
      </c>
      <c r="AC232" s="131">
        <f>$AC$4-'Fecha de Indicador'!AC232</f>
        <v>0</v>
      </c>
      <c r="AD232" s="131">
        <f>$AD$4-'Fecha de Indicador'!AD232</f>
        <v>0</v>
      </c>
      <c r="AE232" s="131">
        <f>$AE$4-'Fecha de Indicador'!AE232</f>
        <v>0</v>
      </c>
      <c r="AF232" s="131">
        <f>$AF$4-'Fecha de Indicador'!AF232</f>
        <v>0</v>
      </c>
      <c r="AG232" s="131">
        <f>$AG$4-'Fecha de Indicador'!AG232</f>
        <v>0</v>
      </c>
      <c r="AH232" s="131">
        <f>$AH$4-'Fecha de Indicador'!AH232</f>
        <v>0</v>
      </c>
      <c r="AI232" s="131">
        <f>$AI$4-'Fecha de Indicador'!AI232</f>
        <v>0</v>
      </c>
      <c r="AJ232" s="131">
        <f>$AJ$4-'Fecha de Indicador'!AJ232</f>
        <v>0</v>
      </c>
      <c r="AK232" s="131">
        <f>$AK$4-'Fecha de Indicador'!AK232</f>
        <v>0</v>
      </c>
      <c r="AL232" s="131">
        <f>$AL$4-'Fecha de Indicador'!AL232</f>
        <v>0</v>
      </c>
      <c r="AM232" s="38">
        <f t="shared" si="15"/>
        <v>41</v>
      </c>
      <c r="AN232" s="39">
        <f t="shared" si="19"/>
        <v>1.1714285714285715</v>
      </c>
      <c r="AO232" s="38">
        <f t="shared" si="16"/>
        <v>4</v>
      </c>
      <c r="AP232" s="39">
        <f t="shared" si="17"/>
        <v>3.8864728585539892</v>
      </c>
      <c r="AQ232" s="40">
        <f t="shared" si="18"/>
        <v>0</v>
      </c>
    </row>
    <row r="233" spans="1:43" ht="25.5" customHeight="1" x14ac:dyDescent="0.25">
      <c r="A233" s="138" t="s">
        <v>340</v>
      </c>
      <c r="B233" s="139" t="s">
        <v>342</v>
      </c>
      <c r="C233" s="140">
        <v>1502</v>
      </c>
      <c r="D233" s="131">
        <f>$D$4-'Fecha de Indicador'!D233</f>
        <v>0</v>
      </c>
      <c r="E233" s="131">
        <f>IF($E$4='Fecha de Indicador'!E233, 0,"x")</f>
        <v>0</v>
      </c>
      <c r="F233" s="131" t="str">
        <f>IF($F$4='Fecha de Indicador'!F233, 0,"x")</f>
        <v>x</v>
      </c>
      <c r="G233" s="131">
        <f>$G$4-'Fecha de Indicador'!G233</f>
        <v>0</v>
      </c>
      <c r="H233" s="131">
        <f>IF($H$4='Fecha de Indicador'!H233, 0,"x")</f>
        <v>0</v>
      </c>
      <c r="I233" s="131">
        <f>IF($I$4='Fecha de Indicador'!I233, 0,"x")</f>
        <v>0</v>
      </c>
      <c r="J233" s="131">
        <f>$J$4-'Fecha de Indicador'!J233</f>
        <v>0</v>
      </c>
      <c r="K233" s="131">
        <f>$K$4-'Fecha de Indicador'!K233</f>
        <v>0</v>
      </c>
      <c r="L233" s="131">
        <f>$L$4-'Fecha de Indicador'!L233</f>
        <v>0</v>
      </c>
      <c r="M233" s="412">
        <f>$M$4-'Fecha de Indicador'!M233</f>
        <v>9</v>
      </c>
      <c r="N233" s="131">
        <f>$N$4-'Fecha de Indicador'!N233</f>
        <v>0</v>
      </c>
      <c r="O233" s="131">
        <f>$O$4-'Fecha de Indicador'!O233</f>
        <v>0</v>
      </c>
      <c r="P233" s="412">
        <f>$P$4-'Fecha de Indicador'!P233</f>
        <v>15</v>
      </c>
      <c r="Q233" s="131">
        <f>$Q$4-'Fecha de Indicador'!Q233</f>
        <v>0</v>
      </c>
      <c r="R233" s="131">
        <f>$R$4-'Fecha de Indicador'!R233</f>
        <v>0</v>
      </c>
      <c r="S233" s="131">
        <f>$S$4-'Fecha de Indicador'!S233</f>
        <v>0</v>
      </c>
      <c r="T233" s="131">
        <f>IF($T$4='Fecha de Indicador'!T233, 0,"x")</f>
        <v>0</v>
      </c>
      <c r="U233" s="131">
        <f>$U$4-'Fecha de Indicador'!U233</f>
        <v>0</v>
      </c>
      <c r="V233" s="412">
        <f>$V$4-'Fecha de Indicador'!V233</f>
        <v>16</v>
      </c>
      <c r="W233" s="131">
        <f>$W$4-'Fecha de Indicador'!W233</f>
        <v>0</v>
      </c>
      <c r="X233" s="131">
        <f>$X$4-'Fecha de Indicador'!X233</f>
        <v>0</v>
      </c>
      <c r="Y233" s="131">
        <f>$Y$4-'Fecha de Indicador'!Y233</f>
        <v>0</v>
      </c>
      <c r="Z233" s="131">
        <f>$Z$4-'Fecha de Indicador'!Z233</f>
        <v>1</v>
      </c>
      <c r="AA233" s="131">
        <f>$AA$4-'Fecha de Indicador'!AA233</f>
        <v>0</v>
      </c>
      <c r="AB233" s="131">
        <f>$AB$4-'Fecha de Indicador'!AB233</f>
        <v>0</v>
      </c>
      <c r="AC233" s="131">
        <f>$AC$4-'Fecha de Indicador'!AC233</f>
        <v>0</v>
      </c>
      <c r="AD233" s="131">
        <f>$AD$4-'Fecha de Indicador'!AD233</f>
        <v>0</v>
      </c>
      <c r="AE233" s="131">
        <f>$AE$4-'Fecha de Indicador'!AE233</f>
        <v>0</v>
      </c>
      <c r="AF233" s="131">
        <f>$AF$4-'Fecha de Indicador'!AF233</f>
        <v>0</v>
      </c>
      <c r="AG233" s="131">
        <f>$AG$4-'Fecha de Indicador'!AG233</f>
        <v>0</v>
      </c>
      <c r="AH233" s="131">
        <f>$AH$4-'Fecha de Indicador'!AH233</f>
        <v>0</v>
      </c>
      <c r="AI233" s="131">
        <f>$AI$4-'Fecha de Indicador'!AI233</f>
        <v>0</v>
      </c>
      <c r="AJ233" s="131">
        <f>$AJ$4-'Fecha de Indicador'!AJ233</f>
        <v>0</v>
      </c>
      <c r="AK233" s="131">
        <f>$AK$4-'Fecha de Indicador'!AK233</f>
        <v>0</v>
      </c>
      <c r="AL233" s="131">
        <f>$AL$4-'Fecha de Indicador'!AL233</f>
        <v>0</v>
      </c>
      <c r="AM233" s="38">
        <f t="shared" si="15"/>
        <v>41</v>
      </c>
      <c r="AN233" s="39">
        <f t="shared" si="19"/>
        <v>1.1714285714285715</v>
      </c>
      <c r="AO233" s="38">
        <f t="shared" si="16"/>
        <v>4</v>
      </c>
      <c r="AP233" s="39">
        <f t="shared" si="17"/>
        <v>3.8864728585539892</v>
      </c>
      <c r="AQ233" s="40">
        <f t="shared" si="18"/>
        <v>0</v>
      </c>
    </row>
    <row r="234" spans="1:43" ht="25.5" customHeight="1" x14ac:dyDescent="0.25">
      <c r="A234" s="138" t="s">
        <v>340</v>
      </c>
      <c r="B234" s="139" t="s">
        <v>343</v>
      </c>
      <c r="C234" s="140">
        <v>1503</v>
      </c>
      <c r="D234" s="131">
        <f>$D$4-'Fecha de Indicador'!D234</f>
        <v>0</v>
      </c>
      <c r="E234" s="131">
        <f>IF($E$4='Fecha de Indicador'!E234, 0,"x")</f>
        <v>0</v>
      </c>
      <c r="F234" s="131" t="str">
        <f>IF($F$4='Fecha de Indicador'!F234, 0,"x")</f>
        <v>x</v>
      </c>
      <c r="G234" s="131">
        <f>$G$4-'Fecha de Indicador'!G234</f>
        <v>0</v>
      </c>
      <c r="H234" s="131">
        <f>IF($H$4='Fecha de Indicador'!H234, 0,"x")</f>
        <v>0</v>
      </c>
      <c r="I234" s="131">
        <f>IF($I$4='Fecha de Indicador'!I234, 0,"x")</f>
        <v>0</v>
      </c>
      <c r="J234" s="131">
        <f>$J$4-'Fecha de Indicador'!J234</f>
        <v>0</v>
      </c>
      <c r="K234" s="131">
        <f>$K$4-'Fecha de Indicador'!K234</f>
        <v>0</v>
      </c>
      <c r="L234" s="131">
        <f>$L$4-'Fecha de Indicador'!L234</f>
        <v>0</v>
      </c>
      <c r="M234" s="412">
        <f>$M$4-'Fecha de Indicador'!M234</f>
        <v>9</v>
      </c>
      <c r="N234" s="131">
        <f>$N$4-'Fecha de Indicador'!N234</f>
        <v>0</v>
      </c>
      <c r="O234" s="131">
        <f>$O$4-'Fecha de Indicador'!O234</f>
        <v>0</v>
      </c>
      <c r="P234" s="412">
        <f>$P$4-'Fecha de Indicador'!P234</f>
        <v>15</v>
      </c>
      <c r="Q234" s="131">
        <f>$Q$4-'Fecha de Indicador'!Q234</f>
        <v>0</v>
      </c>
      <c r="R234" s="131">
        <f>$R$4-'Fecha de Indicador'!R234</f>
        <v>0</v>
      </c>
      <c r="S234" s="131">
        <f>$S$4-'Fecha de Indicador'!S234</f>
        <v>0</v>
      </c>
      <c r="T234" s="131">
        <f>IF($T$4='Fecha de Indicador'!T234, 0,"x")</f>
        <v>0</v>
      </c>
      <c r="U234" s="131">
        <f>$U$4-'Fecha de Indicador'!U234</f>
        <v>0</v>
      </c>
      <c r="V234" s="412">
        <f>$V$4-'Fecha de Indicador'!V234</f>
        <v>16</v>
      </c>
      <c r="W234" s="131">
        <f>$W$4-'Fecha de Indicador'!W234</f>
        <v>0</v>
      </c>
      <c r="X234" s="131">
        <f>$X$4-'Fecha de Indicador'!X234</f>
        <v>0</v>
      </c>
      <c r="Y234" s="131">
        <f>$Y$4-'Fecha de Indicador'!Y234</f>
        <v>0</v>
      </c>
      <c r="Z234" s="131">
        <f>$Z$4-'Fecha de Indicador'!Z234</f>
        <v>1</v>
      </c>
      <c r="AA234" s="131">
        <f>$AA$4-'Fecha de Indicador'!AA234</f>
        <v>0</v>
      </c>
      <c r="AB234" s="131">
        <f>$AB$4-'Fecha de Indicador'!AB234</f>
        <v>0</v>
      </c>
      <c r="AC234" s="131">
        <f>$AC$4-'Fecha de Indicador'!AC234</f>
        <v>0</v>
      </c>
      <c r="AD234" s="131">
        <f>$AD$4-'Fecha de Indicador'!AD234</f>
        <v>0</v>
      </c>
      <c r="AE234" s="131">
        <f>$AE$4-'Fecha de Indicador'!AE234</f>
        <v>0</v>
      </c>
      <c r="AF234" s="131">
        <f>$AF$4-'Fecha de Indicador'!AF234</f>
        <v>0</v>
      </c>
      <c r="AG234" s="131">
        <f>$AG$4-'Fecha de Indicador'!AG234</f>
        <v>0</v>
      </c>
      <c r="AH234" s="131">
        <f>$AH$4-'Fecha de Indicador'!AH234</f>
        <v>0</v>
      </c>
      <c r="AI234" s="131">
        <f>$AI$4-'Fecha de Indicador'!AI234</f>
        <v>0</v>
      </c>
      <c r="AJ234" s="131">
        <f>$AJ$4-'Fecha de Indicador'!AJ234</f>
        <v>0</v>
      </c>
      <c r="AK234" s="131">
        <f>$AK$4-'Fecha de Indicador'!AK234</f>
        <v>0</v>
      </c>
      <c r="AL234" s="131">
        <f>$AL$4-'Fecha de Indicador'!AL234</f>
        <v>0</v>
      </c>
      <c r="AM234" s="38">
        <f t="shared" si="15"/>
        <v>41</v>
      </c>
      <c r="AN234" s="39">
        <f t="shared" si="19"/>
        <v>1.1714285714285715</v>
      </c>
      <c r="AO234" s="38">
        <f t="shared" si="16"/>
        <v>4</v>
      </c>
      <c r="AP234" s="39">
        <f t="shared" si="17"/>
        <v>3.8864728585539892</v>
      </c>
      <c r="AQ234" s="40">
        <f t="shared" si="18"/>
        <v>0</v>
      </c>
    </row>
    <row r="235" spans="1:43" ht="25.5" customHeight="1" x14ac:dyDescent="0.25">
      <c r="A235" s="138" t="s">
        <v>340</v>
      </c>
      <c r="B235" s="139" t="s">
        <v>344</v>
      </c>
      <c r="C235" s="140">
        <v>1504</v>
      </c>
      <c r="D235" s="131">
        <f>$D$4-'Fecha de Indicador'!D235</f>
        <v>0</v>
      </c>
      <c r="E235" s="131">
        <f>IF($E$4='Fecha de Indicador'!E235, 0,"x")</f>
        <v>0</v>
      </c>
      <c r="F235" s="131" t="str">
        <f>IF($F$4='Fecha de Indicador'!F235, 0,"x")</f>
        <v>x</v>
      </c>
      <c r="G235" s="131">
        <f>$G$4-'Fecha de Indicador'!G235</f>
        <v>0</v>
      </c>
      <c r="H235" s="131">
        <f>IF($H$4='Fecha de Indicador'!H235, 0,"x")</f>
        <v>0</v>
      </c>
      <c r="I235" s="131">
        <f>IF($I$4='Fecha de Indicador'!I235, 0,"x")</f>
        <v>0</v>
      </c>
      <c r="J235" s="131">
        <f>$J$4-'Fecha de Indicador'!J235</f>
        <v>0</v>
      </c>
      <c r="K235" s="131">
        <f>$K$4-'Fecha de Indicador'!K235</f>
        <v>0</v>
      </c>
      <c r="L235" s="131">
        <f>$L$4-'Fecha de Indicador'!L235</f>
        <v>0</v>
      </c>
      <c r="M235" s="412">
        <f>$M$4-'Fecha de Indicador'!M235</f>
        <v>9</v>
      </c>
      <c r="N235" s="131">
        <f>$N$4-'Fecha de Indicador'!N235</f>
        <v>0</v>
      </c>
      <c r="O235" s="131">
        <f>$O$4-'Fecha de Indicador'!O235</f>
        <v>0</v>
      </c>
      <c r="P235" s="412">
        <f>$P$4-'Fecha de Indicador'!P235</f>
        <v>15</v>
      </c>
      <c r="Q235" s="131">
        <f>$Q$4-'Fecha de Indicador'!Q235</f>
        <v>0</v>
      </c>
      <c r="R235" s="131">
        <f>$R$4-'Fecha de Indicador'!R235</f>
        <v>0</v>
      </c>
      <c r="S235" s="131">
        <f>$S$4-'Fecha de Indicador'!S235</f>
        <v>0</v>
      </c>
      <c r="T235" s="131">
        <f>IF($T$4='Fecha de Indicador'!T235, 0,"x")</f>
        <v>0</v>
      </c>
      <c r="U235" s="131">
        <f>$U$4-'Fecha de Indicador'!U235</f>
        <v>0</v>
      </c>
      <c r="V235" s="412">
        <f>$V$4-'Fecha de Indicador'!V235</f>
        <v>16</v>
      </c>
      <c r="W235" s="131">
        <f>$W$4-'Fecha de Indicador'!W235</f>
        <v>0</v>
      </c>
      <c r="X235" s="131">
        <f>$X$4-'Fecha de Indicador'!X235</f>
        <v>0</v>
      </c>
      <c r="Y235" s="131">
        <f>$Y$4-'Fecha de Indicador'!Y235</f>
        <v>0</v>
      </c>
      <c r="Z235" s="131">
        <f>$Z$4-'Fecha de Indicador'!Z235</f>
        <v>1</v>
      </c>
      <c r="AA235" s="131">
        <f>$AA$4-'Fecha de Indicador'!AA235</f>
        <v>0</v>
      </c>
      <c r="AB235" s="131">
        <f>$AB$4-'Fecha de Indicador'!AB235</f>
        <v>0</v>
      </c>
      <c r="AC235" s="131">
        <f>$AC$4-'Fecha de Indicador'!AC235</f>
        <v>0</v>
      </c>
      <c r="AD235" s="131">
        <f>$AD$4-'Fecha de Indicador'!AD235</f>
        <v>0</v>
      </c>
      <c r="AE235" s="131">
        <f>$AE$4-'Fecha de Indicador'!AE235</f>
        <v>0</v>
      </c>
      <c r="AF235" s="131">
        <f>$AF$4-'Fecha de Indicador'!AF235</f>
        <v>0</v>
      </c>
      <c r="AG235" s="131">
        <f>$AG$4-'Fecha de Indicador'!AG235</f>
        <v>0</v>
      </c>
      <c r="AH235" s="131">
        <f>$AH$4-'Fecha de Indicador'!AH235</f>
        <v>0</v>
      </c>
      <c r="AI235" s="131">
        <f>$AI$4-'Fecha de Indicador'!AI235</f>
        <v>0</v>
      </c>
      <c r="AJ235" s="131">
        <f>$AJ$4-'Fecha de Indicador'!AJ235</f>
        <v>0</v>
      </c>
      <c r="AK235" s="131">
        <f>$AK$4-'Fecha de Indicador'!AK235</f>
        <v>0</v>
      </c>
      <c r="AL235" s="131">
        <f>$AL$4-'Fecha de Indicador'!AL235</f>
        <v>0</v>
      </c>
      <c r="AM235" s="38">
        <f t="shared" si="15"/>
        <v>41</v>
      </c>
      <c r="AN235" s="39">
        <f t="shared" si="19"/>
        <v>1.1714285714285715</v>
      </c>
      <c r="AO235" s="38">
        <f t="shared" si="16"/>
        <v>4</v>
      </c>
      <c r="AP235" s="39">
        <f t="shared" si="17"/>
        <v>3.8864728585539892</v>
      </c>
      <c r="AQ235" s="40">
        <f t="shared" si="18"/>
        <v>0</v>
      </c>
    </row>
    <row r="236" spans="1:43" ht="25.5" customHeight="1" x14ac:dyDescent="0.25">
      <c r="A236" s="138" t="s">
        <v>340</v>
      </c>
      <c r="B236" s="139" t="s">
        <v>345</v>
      </c>
      <c r="C236" s="140">
        <v>1505</v>
      </c>
      <c r="D236" s="131">
        <f>$D$4-'Fecha de Indicador'!D236</f>
        <v>0</v>
      </c>
      <c r="E236" s="131">
        <f>IF($E$4='Fecha de Indicador'!E236, 0,"x")</f>
        <v>0</v>
      </c>
      <c r="F236" s="131" t="str">
        <f>IF($F$4='Fecha de Indicador'!F236, 0,"x")</f>
        <v>x</v>
      </c>
      <c r="G236" s="131">
        <f>$G$4-'Fecha de Indicador'!G236</f>
        <v>0</v>
      </c>
      <c r="H236" s="131">
        <f>IF($H$4='Fecha de Indicador'!H236, 0,"x")</f>
        <v>0</v>
      </c>
      <c r="I236" s="131">
        <f>IF($I$4='Fecha de Indicador'!I236, 0,"x")</f>
        <v>0</v>
      </c>
      <c r="J236" s="131">
        <f>$J$4-'Fecha de Indicador'!J236</f>
        <v>0</v>
      </c>
      <c r="K236" s="131">
        <f>$K$4-'Fecha de Indicador'!K236</f>
        <v>0</v>
      </c>
      <c r="L236" s="131">
        <f>$L$4-'Fecha de Indicador'!L236</f>
        <v>0</v>
      </c>
      <c r="M236" s="412">
        <f>$M$4-'Fecha de Indicador'!M236</f>
        <v>9</v>
      </c>
      <c r="N236" s="131">
        <f>$N$4-'Fecha de Indicador'!N236</f>
        <v>0</v>
      </c>
      <c r="O236" s="131">
        <f>$O$4-'Fecha de Indicador'!O236</f>
        <v>0</v>
      </c>
      <c r="P236" s="412">
        <f>$P$4-'Fecha de Indicador'!P236</f>
        <v>15</v>
      </c>
      <c r="Q236" s="131">
        <f>$Q$4-'Fecha de Indicador'!Q236</f>
        <v>0</v>
      </c>
      <c r="R236" s="131">
        <f>$R$4-'Fecha de Indicador'!R236</f>
        <v>0</v>
      </c>
      <c r="S236" s="131">
        <f>$S$4-'Fecha de Indicador'!S236</f>
        <v>0</v>
      </c>
      <c r="T236" s="131">
        <f>IF($T$4='Fecha de Indicador'!T236, 0,"x")</f>
        <v>0</v>
      </c>
      <c r="U236" s="131">
        <f>$U$4-'Fecha de Indicador'!U236</f>
        <v>0</v>
      </c>
      <c r="V236" s="412">
        <f>$V$4-'Fecha de Indicador'!V236</f>
        <v>16</v>
      </c>
      <c r="W236" s="131">
        <f>$W$4-'Fecha de Indicador'!W236</f>
        <v>0</v>
      </c>
      <c r="X236" s="131">
        <f>$X$4-'Fecha de Indicador'!X236</f>
        <v>0</v>
      </c>
      <c r="Y236" s="131">
        <f>$Y$4-'Fecha de Indicador'!Y236</f>
        <v>0</v>
      </c>
      <c r="Z236" s="131">
        <f>$Z$4-'Fecha de Indicador'!Z236</f>
        <v>1</v>
      </c>
      <c r="AA236" s="131">
        <f>$AA$4-'Fecha de Indicador'!AA236</f>
        <v>0</v>
      </c>
      <c r="AB236" s="131">
        <f>$AB$4-'Fecha de Indicador'!AB236</f>
        <v>0</v>
      </c>
      <c r="AC236" s="131">
        <f>$AC$4-'Fecha de Indicador'!AC236</f>
        <v>0</v>
      </c>
      <c r="AD236" s="131">
        <f>$AD$4-'Fecha de Indicador'!AD236</f>
        <v>0</v>
      </c>
      <c r="AE236" s="131">
        <f>$AE$4-'Fecha de Indicador'!AE236</f>
        <v>0</v>
      </c>
      <c r="AF236" s="131">
        <f>$AF$4-'Fecha de Indicador'!AF236</f>
        <v>0</v>
      </c>
      <c r="AG236" s="131">
        <f>$AG$4-'Fecha de Indicador'!AG236</f>
        <v>0</v>
      </c>
      <c r="AH236" s="131">
        <f>$AH$4-'Fecha de Indicador'!AH236</f>
        <v>0</v>
      </c>
      <c r="AI236" s="131">
        <f>$AI$4-'Fecha de Indicador'!AI236</f>
        <v>0</v>
      </c>
      <c r="AJ236" s="131">
        <f>$AJ$4-'Fecha de Indicador'!AJ236</f>
        <v>0</v>
      </c>
      <c r="AK236" s="131">
        <f>$AK$4-'Fecha de Indicador'!AK236</f>
        <v>0</v>
      </c>
      <c r="AL236" s="131">
        <f>$AL$4-'Fecha de Indicador'!AL236</f>
        <v>0</v>
      </c>
      <c r="AM236" s="38">
        <f t="shared" si="15"/>
        <v>41</v>
      </c>
      <c r="AN236" s="39">
        <f t="shared" si="19"/>
        <v>1.1714285714285715</v>
      </c>
      <c r="AO236" s="38">
        <f t="shared" si="16"/>
        <v>4</v>
      </c>
      <c r="AP236" s="39">
        <f t="shared" si="17"/>
        <v>3.8864728585539892</v>
      </c>
      <c r="AQ236" s="40">
        <f t="shared" si="18"/>
        <v>0</v>
      </c>
    </row>
    <row r="237" spans="1:43" ht="25.5" customHeight="1" x14ac:dyDescent="0.25">
      <c r="A237" s="138" t="s">
        <v>340</v>
      </c>
      <c r="B237" s="139" t="s">
        <v>190</v>
      </c>
      <c r="C237" s="140">
        <v>1506</v>
      </c>
      <c r="D237" s="131">
        <f>$D$4-'Fecha de Indicador'!D237</f>
        <v>0</v>
      </c>
      <c r="E237" s="131">
        <f>IF($E$4='Fecha de Indicador'!E237, 0,"x")</f>
        <v>0</v>
      </c>
      <c r="F237" s="131" t="str">
        <f>IF($F$4='Fecha de Indicador'!F237, 0,"x")</f>
        <v>x</v>
      </c>
      <c r="G237" s="131">
        <f>$G$4-'Fecha de Indicador'!G237</f>
        <v>0</v>
      </c>
      <c r="H237" s="131">
        <f>IF($H$4='Fecha de Indicador'!H237, 0,"x")</f>
        <v>0</v>
      </c>
      <c r="I237" s="131">
        <f>IF($I$4='Fecha de Indicador'!I237, 0,"x")</f>
        <v>0</v>
      </c>
      <c r="J237" s="131">
        <f>$J$4-'Fecha de Indicador'!J237</f>
        <v>0</v>
      </c>
      <c r="K237" s="131">
        <f>$K$4-'Fecha de Indicador'!K237</f>
        <v>0</v>
      </c>
      <c r="L237" s="131">
        <f>$L$4-'Fecha de Indicador'!L237</f>
        <v>0</v>
      </c>
      <c r="M237" s="412">
        <f>$M$4-'Fecha de Indicador'!M237</f>
        <v>9</v>
      </c>
      <c r="N237" s="131">
        <f>$N$4-'Fecha de Indicador'!N237</f>
        <v>0</v>
      </c>
      <c r="O237" s="131">
        <f>$O$4-'Fecha de Indicador'!O237</f>
        <v>0</v>
      </c>
      <c r="P237" s="412">
        <f>$P$4-'Fecha de Indicador'!P237</f>
        <v>15</v>
      </c>
      <c r="Q237" s="131">
        <f>$Q$4-'Fecha de Indicador'!Q237</f>
        <v>0</v>
      </c>
      <c r="R237" s="131">
        <f>$R$4-'Fecha de Indicador'!R237</f>
        <v>0</v>
      </c>
      <c r="S237" s="131">
        <f>$S$4-'Fecha de Indicador'!S237</f>
        <v>0</v>
      </c>
      <c r="T237" s="131">
        <f>IF($T$4='Fecha de Indicador'!T237, 0,"x")</f>
        <v>0</v>
      </c>
      <c r="U237" s="131">
        <f>$U$4-'Fecha de Indicador'!U237</f>
        <v>0</v>
      </c>
      <c r="V237" s="412">
        <f>$V$4-'Fecha de Indicador'!V237</f>
        <v>16</v>
      </c>
      <c r="W237" s="131">
        <f>$W$4-'Fecha de Indicador'!W237</f>
        <v>0</v>
      </c>
      <c r="X237" s="131">
        <f>$X$4-'Fecha de Indicador'!X237</f>
        <v>0</v>
      </c>
      <c r="Y237" s="131">
        <f>$Y$4-'Fecha de Indicador'!Y237</f>
        <v>0</v>
      </c>
      <c r="Z237" s="131">
        <f>$Z$4-'Fecha de Indicador'!Z237</f>
        <v>1</v>
      </c>
      <c r="AA237" s="131">
        <f>$AA$4-'Fecha de Indicador'!AA237</f>
        <v>0</v>
      </c>
      <c r="AB237" s="131">
        <f>$AB$4-'Fecha de Indicador'!AB237</f>
        <v>0</v>
      </c>
      <c r="AC237" s="131">
        <f>$AC$4-'Fecha de Indicador'!AC237</f>
        <v>0</v>
      </c>
      <c r="AD237" s="131">
        <f>$AD$4-'Fecha de Indicador'!AD237</f>
        <v>0</v>
      </c>
      <c r="AE237" s="131">
        <f>$AE$4-'Fecha de Indicador'!AE237</f>
        <v>0</v>
      </c>
      <c r="AF237" s="131">
        <f>$AF$4-'Fecha de Indicador'!AF237</f>
        <v>0</v>
      </c>
      <c r="AG237" s="131">
        <f>$AG$4-'Fecha de Indicador'!AG237</f>
        <v>0</v>
      </c>
      <c r="AH237" s="131">
        <f>$AH$4-'Fecha de Indicador'!AH237</f>
        <v>0</v>
      </c>
      <c r="AI237" s="131">
        <f>$AI$4-'Fecha de Indicador'!AI237</f>
        <v>0</v>
      </c>
      <c r="AJ237" s="131">
        <f>$AJ$4-'Fecha de Indicador'!AJ237</f>
        <v>0</v>
      </c>
      <c r="AK237" s="131">
        <f>$AK$4-'Fecha de Indicador'!AK237</f>
        <v>0</v>
      </c>
      <c r="AL237" s="131">
        <f>$AL$4-'Fecha de Indicador'!AL237</f>
        <v>0</v>
      </c>
      <c r="AM237" s="38">
        <f t="shared" si="15"/>
        <v>41</v>
      </c>
      <c r="AN237" s="39">
        <f t="shared" si="19"/>
        <v>1.1714285714285715</v>
      </c>
      <c r="AO237" s="38">
        <f t="shared" si="16"/>
        <v>4</v>
      </c>
      <c r="AP237" s="39">
        <f t="shared" si="17"/>
        <v>3.8864728585539892</v>
      </c>
      <c r="AQ237" s="40">
        <f t="shared" si="18"/>
        <v>0</v>
      </c>
    </row>
    <row r="238" spans="1:43" ht="25.5" customHeight="1" x14ac:dyDescent="0.25">
      <c r="A238" s="138" t="s">
        <v>340</v>
      </c>
      <c r="B238" s="139" t="s">
        <v>346</v>
      </c>
      <c r="C238" s="140">
        <v>1507</v>
      </c>
      <c r="D238" s="131">
        <f>$D$4-'Fecha de Indicador'!D238</f>
        <v>0</v>
      </c>
      <c r="E238" s="131">
        <f>IF($E$4='Fecha de Indicador'!E238, 0,"x")</f>
        <v>0</v>
      </c>
      <c r="F238" s="131" t="str">
        <f>IF($F$4='Fecha de Indicador'!F238, 0,"x")</f>
        <v>x</v>
      </c>
      <c r="G238" s="131">
        <f>$G$4-'Fecha de Indicador'!G238</f>
        <v>0</v>
      </c>
      <c r="H238" s="131">
        <f>IF($H$4='Fecha de Indicador'!H238, 0,"x")</f>
        <v>0</v>
      </c>
      <c r="I238" s="131">
        <f>IF($I$4='Fecha de Indicador'!I238, 0,"x")</f>
        <v>0</v>
      </c>
      <c r="J238" s="131">
        <f>$J$4-'Fecha de Indicador'!J238</f>
        <v>0</v>
      </c>
      <c r="K238" s="131">
        <f>$K$4-'Fecha de Indicador'!K238</f>
        <v>0</v>
      </c>
      <c r="L238" s="131">
        <f>$L$4-'Fecha de Indicador'!L238</f>
        <v>0</v>
      </c>
      <c r="M238" s="412">
        <f>$M$4-'Fecha de Indicador'!M238</f>
        <v>9</v>
      </c>
      <c r="N238" s="131">
        <f>$N$4-'Fecha de Indicador'!N238</f>
        <v>0</v>
      </c>
      <c r="O238" s="131">
        <f>$O$4-'Fecha de Indicador'!O238</f>
        <v>0</v>
      </c>
      <c r="P238" s="412">
        <f>$P$4-'Fecha de Indicador'!P238</f>
        <v>15</v>
      </c>
      <c r="Q238" s="131">
        <f>$Q$4-'Fecha de Indicador'!Q238</f>
        <v>0</v>
      </c>
      <c r="R238" s="131">
        <f>$R$4-'Fecha de Indicador'!R238</f>
        <v>0</v>
      </c>
      <c r="S238" s="131">
        <f>$S$4-'Fecha de Indicador'!S238</f>
        <v>0</v>
      </c>
      <c r="T238" s="131">
        <f>IF($T$4='Fecha de Indicador'!T238, 0,"x")</f>
        <v>0</v>
      </c>
      <c r="U238" s="131">
        <f>$U$4-'Fecha de Indicador'!U238</f>
        <v>0</v>
      </c>
      <c r="V238" s="412">
        <f>$V$4-'Fecha de Indicador'!V238</f>
        <v>16</v>
      </c>
      <c r="W238" s="131">
        <f>$W$4-'Fecha de Indicador'!W238</f>
        <v>0</v>
      </c>
      <c r="X238" s="131">
        <f>$X$4-'Fecha de Indicador'!X238</f>
        <v>0</v>
      </c>
      <c r="Y238" s="131">
        <f>$Y$4-'Fecha de Indicador'!Y238</f>
        <v>0</v>
      </c>
      <c r="Z238" s="131">
        <f>$Z$4-'Fecha de Indicador'!Z238</f>
        <v>1</v>
      </c>
      <c r="AA238" s="131">
        <f>$AA$4-'Fecha de Indicador'!AA238</f>
        <v>0</v>
      </c>
      <c r="AB238" s="131">
        <f>$AB$4-'Fecha de Indicador'!AB238</f>
        <v>0</v>
      </c>
      <c r="AC238" s="131">
        <f>$AC$4-'Fecha de Indicador'!AC238</f>
        <v>0</v>
      </c>
      <c r="AD238" s="131">
        <f>$AD$4-'Fecha de Indicador'!AD238</f>
        <v>0</v>
      </c>
      <c r="AE238" s="131">
        <f>$AE$4-'Fecha de Indicador'!AE238</f>
        <v>0</v>
      </c>
      <c r="AF238" s="131">
        <f>$AF$4-'Fecha de Indicador'!AF238</f>
        <v>0</v>
      </c>
      <c r="AG238" s="131">
        <f>$AG$4-'Fecha de Indicador'!AG238</f>
        <v>0</v>
      </c>
      <c r="AH238" s="131">
        <f>$AH$4-'Fecha de Indicador'!AH238</f>
        <v>0</v>
      </c>
      <c r="AI238" s="131">
        <f>$AI$4-'Fecha de Indicador'!AI238</f>
        <v>0</v>
      </c>
      <c r="AJ238" s="131">
        <f>$AJ$4-'Fecha de Indicador'!AJ238</f>
        <v>0</v>
      </c>
      <c r="AK238" s="131">
        <f>$AK$4-'Fecha de Indicador'!AK238</f>
        <v>0</v>
      </c>
      <c r="AL238" s="131">
        <f>$AL$4-'Fecha de Indicador'!AL238</f>
        <v>0</v>
      </c>
      <c r="AM238" s="38">
        <f t="shared" si="15"/>
        <v>41</v>
      </c>
      <c r="AN238" s="39">
        <f t="shared" si="19"/>
        <v>1.1714285714285715</v>
      </c>
      <c r="AO238" s="38">
        <f t="shared" si="16"/>
        <v>4</v>
      </c>
      <c r="AP238" s="39">
        <f t="shared" si="17"/>
        <v>3.8864728585539892</v>
      </c>
      <c r="AQ238" s="40">
        <f t="shared" si="18"/>
        <v>0</v>
      </c>
    </row>
    <row r="239" spans="1:43" ht="25.5" customHeight="1" x14ac:dyDescent="0.25">
      <c r="A239" s="138" t="s">
        <v>340</v>
      </c>
      <c r="B239" s="139" t="s">
        <v>347</v>
      </c>
      <c r="C239" s="140">
        <v>1508</v>
      </c>
      <c r="D239" s="131">
        <f>$D$4-'Fecha de Indicador'!D239</f>
        <v>0</v>
      </c>
      <c r="E239" s="131">
        <f>IF($E$4='Fecha de Indicador'!E239, 0,"x")</f>
        <v>0</v>
      </c>
      <c r="F239" s="131" t="str">
        <f>IF($F$4='Fecha de Indicador'!F239, 0,"x")</f>
        <v>x</v>
      </c>
      <c r="G239" s="131">
        <f>$G$4-'Fecha de Indicador'!G239</f>
        <v>0</v>
      </c>
      <c r="H239" s="131">
        <f>IF($H$4='Fecha de Indicador'!H239, 0,"x")</f>
        <v>0</v>
      </c>
      <c r="I239" s="131">
        <f>IF($I$4='Fecha de Indicador'!I239, 0,"x")</f>
        <v>0</v>
      </c>
      <c r="J239" s="131">
        <f>$J$4-'Fecha de Indicador'!J239</f>
        <v>0</v>
      </c>
      <c r="K239" s="131">
        <f>$K$4-'Fecha de Indicador'!K239</f>
        <v>0</v>
      </c>
      <c r="L239" s="131">
        <f>$L$4-'Fecha de Indicador'!L239</f>
        <v>0</v>
      </c>
      <c r="M239" s="412">
        <f>$M$4-'Fecha de Indicador'!M239</f>
        <v>9</v>
      </c>
      <c r="N239" s="131">
        <f>$N$4-'Fecha de Indicador'!N239</f>
        <v>0</v>
      </c>
      <c r="O239" s="131">
        <f>$O$4-'Fecha de Indicador'!O239</f>
        <v>0</v>
      </c>
      <c r="P239" s="412">
        <f>$P$4-'Fecha de Indicador'!P239</f>
        <v>15</v>
      </c>
      <c r="Q239" s="131">
        <f>$Q$4-'Fecha de Indicador'!Q239</f>
        <v>0</v>
      </c>
      <c r="R239" s="131">
        <f>$R$4-'Fecha de Indicador'!R239</f>
        <v>0</v>
      </c>
      <c r="S239" s="131">
        <f>$S$4-'Fecha de Indicador'!S239</f>
        <v>0</v>
      </c>
      <c r="T239" s="131">
        <f>IF($T$4='Fecha de Indicador'!T239, 0,"x")</f>
        <v>0</v>
      </c>
      <c r="U239" s="131">
        <f>$U$4-'Fecha de Indicador'!U239</f>
        <v>0</v>
      </c>
      <c r="V239" s="412">
        <f>$V$4-'Fecha de Indicador'!V239</f>
        <v>16</v>
      </c>
      <c r="W239" s="131">
        <f>$W$4-'Fecha de Indicador'!W239</f>
        <v>0</v>
      </c>
      <c r="X239" s="131">
        <f>$X$4-'Fecha de Indicador'!X239</f>
        <v>0</v>
      </c>
      <c r="Y239" s="131">
        <f>$Y$4-'Fecha de Indicador'!Y239</f>
        <v>0</v>
      </c>
      <c r="Z239" s="131">
        <f>$Z$4-'Fecha de Indicador'!Z239</f>
        <v>1</v>
      </c>
      <c r="AA239" s="131">
        <f>$AA$4-'Fecha de Indicador'!AA239</f>
        <v>0</v>
      </c>
      <c r="AB239" s="131">
        <f>$AB$4-'Fecha de Indicador'!AB239</f>
        <v>0</v>
      </c>
      <c r="AC239" s="131">
        <f>$AC$4-'Fecha de Indicador'!AC239</f>
        <v>0</v>
      </c>
      <c r="AD239" s="131">
        <f>$AD$4-'Fecha de Indicador'!AD239</f>
        <v>0</v>
      </c>
      <c r="AE239" s="131">
        <f>$AE$4-'Fecha de Indicador'!AE239</f>
        <v>0</v>
      </c>
      <c r="AF239" s="131">
        <f>$AF$4-'Fecha de Indicador'!AF239</f>
        <v>0</v>
      </c>
      <c r="AG239" s="131">
        <f>$AG$4-'Fecha de Indicador'!AG239</f>
        <v>0</v>
      </c>
      <c r="AH239" s="131">
        <f>$AH$4-'Fecha de Indicador'!AH239</f>
        <v>0</v>
      </c>
      <c r="AI239" s="131">
        <f>$AI$4-'Fecha de Indicador'!AI239</f>
        <v>0</v>
      </c>
      <c r="AJ239" s="131">
        <f>$AJ$4-'Fecha de Indicador'!AJ239</f>
        <v>0</v>
      </c>
      <c r="AK239" s="131">
        <f>$AK$4-'Fecha de Indicador'!AK239</f>
        <v>0</v>
      </c>
      <c r="AL239" s="131">
        <f>$AL$4-'Fecha de Indicador'!AL239</f>
        <v>0</v>
      </c>
      <c r="AM239" s="38">
        <f t="shared" si="15"/>
        <v>41</v>
      </c>
      <c r="AN239" s="39">
        <f t="shared" si="19"/>
        <v>1.1714285714285715</v>
      </c>
      <c r="AO239" s="38">
        <f t="shared" si="16"/>
        <v>4</v>
      </c>
      <c r="AP239" s="39">
        <f t="shared" si="17"/>
        <v>3.8864728585539892</v>
      </c>
      <c r="AQ239" s="40">
        <f t="shared" si="18"/>
        <v>0</v>
      </c>
    </row>
    <row r="240" spans="1:43" ht="25.5" customHeight="1" x14ac:dyDescent="0.25">
      <c r="A240" s="138" t="s">
        <v>340</v>
      </c>
      <c r="B240" s="139" t="s">
        <v>348</v>
      </c>
      <c r="C240" s="140">
        <v>1509</v>
      </c>
      <c r="D240" s="131">
        <f>$D$4-'Fecha de Indicador'!D240</f>
        <v>0</v>
      </c>
      <c r="E240" s="131">
        <f>IF($E$4='Fecha de Indicador'!E240, 0,"x")</f>
        <v>0</v>
      </c>
      <c r="F240" s="131" t="str">
        <f>IF($F$4='Fecha de Indicador'!F240, 0,"x")</f>
        <v>x</v>
      </c>
      <c r="G240" s="131">
        <f>$G$4-'Fecha de Indicador'!G240</f>
        <v>0</v>
      </c>
      <c r="H240" s="131">
        <f>IF($H$4='Fecha de Indicador'!H240, 0,"x")</f>
        <v>0</v>
      </c>
      <c r="I240" s="131">
        <f>IF($I$4='Fecha de Indicador'!I240, 0,"x")</f>
        <v>0</v>
      </c>
      <c r="J240" s="131">
        <f>$J$4-'Fecha de Indicador'!J240</f>
        <v>0</v>
      </c>
      <c r="K240" s="131">
        <f>$K$4-'Fecha de Indicador'!K240</f>
        <v>0</v>
      </c>
      <c r="L240" s="131">
        <f>$L$4-'Fecha de Indicador'!L240</f>
        <v>0</v>
      </c>
      <c r="M240" s="412">
        <f>$M$4-'Fecha de Indicador'!M240</f>
        <v>9</v>
      </c>
      <c r="N240" s="131">
        <f>$N$4-'Fecha de Indicador'!N240</f>
        <v>0</v>
      </c>
      <c r="O240" s="131">
        <f>$O$4-'Fecha de Indicador'!O240</f>
        <v>0</v>
      </c>
      <c r="P240" s="412">
        <f>$P$4-'Fecha de Indicador'!P240</f>
        <v>15</v>
      </c>
      <c r="Q240" s="131">
        <f>$Q$4-'Fecha de Indicador'!Q240</f>
        <v>0</v>
      </c>
      <c r="R240" s="131">
        <f>$R$4-'Fecha de Indicador'!R240</f>
        <v>0</v>
      </c>
      <c r="S240" s="131">
        <f>$S$4-'Fecha de Indicador'!S240</f>
        <v>0</v>
      </c>
      <c r="T240" s="131">
        <f>IF($T$4='Fecha de Indicador'!T240, 0,"x")</f>
        <v>0</v>
      </c>
      <c r="U240" s="131">
        <f>$U$4-'Fecha de Indicador'!U240</f>
        <v>0</v>
      </c>
      <c r="V240" s="412">
        <f>$V$4-'Fecha de Indicador'!V240</f>
        <v>16</v>
      </c>
      <c r="W240" s="131">
        <f>$W$4-'Fecha de Indicador'!W240</f>
        <v>0</v>
      </c>
      <c r="X240" s="131">
        <f>$X$4-'Fecha de Indicador'!X240</f>
        <v>0</v>
      </c>
      <c r="Y240" s="131">
        <f>$Y$4-'Fecha de Indicador'!Y240</f>
        <v>0</v>
      </c>
      <c r="Z240" s="131">
        <f>$Z$4-'Fecha de Indicador'!Z240</f>
        <v>1</v>
      </c>
      <c r="AA240" s="131">
        <f>$AA$4-'Fecha de Indicador'!AA240</f>
        <v>0</v>
      </c>
      <c r="AB240" s="131">
        <f>$AB$4-'Fecha de Indicador'!AB240</f>
        <v>0</v>
      </c>
      <c r="AC240" s="131">
        <f>$AC$4-'Fecha de Indicador'!AC240</f>
        <v>0</v>
      </c>
      <c r="AD240" s="131">
        <f>$AD$4-'Fecha de Indicador'!AD240</f>
        <v>0</v>
      </c>
      <c r="AE240" s="131">
        <f>$AE$4-'Fecha de Indicador'!AE240</f>
        <v>0</v>
      </c>
      <c r="AF240" s="131">
        <f>$AF$4-'Fecha de Indicador'!AF240</f>
        <v>0</v>
      </c>
      <c r="AG240" s="131">
        <f>$AG$4-'Fecha de Indicador'!AG240</f>
        <v>0</v>
      </c>
      <c r="AH240" s="131">
        <f>$AH$4-'Fecha de Indicador'!AH240</f>
        <v>0</v>
      </c>
      <c r="AI240" s="131">
        <f>$AI$4-'Fecha de Indicador'!AI240</f>
        <v>0</v>
      </c>
      <c r="AJ240" s="131">
        <f>$AJ$4-'Fecha de Indicador'!AJ240</f>
        <v>0</v>
      </c>
      <c r="AK240" s="131">
        <f>$AK$4-'Fecha de Indicador'!AK240</f>
        <v>0</v>
      </c>
      <c r="AL240" s="131">
        <f>$AL$4-'Fecha de Indicador'!AL240</f>
        <v>0</v>
      </c>
      <c r="AM240" s="38">
        <f t="shared" si="15"/>
        <v>41</v>
      </c>
      <c r="AN240" s="39">
        <f t="shared" si="19"/>
        <v>1.1714285714285715</v>
      </c>
      <c r="AO240" s="38">
        <f t="shared" si="16"/>
        <v>4</v>
      </c>
      <c r="AP240" s="39">
        <f t="shared" si="17"/>
        <v>3.8864728585539892</v>
      </c>
      <c r="AQ240" s="40">
        <f t="shared" si="18"/>
        <v>0</v>
      </c>
    </row>
    <row r="241" spans="1:43" ht="25.5" customHeight="1" x14ac:dyDescent="0.25">
      <c r="A241" s="138" t="s">
        <v>340</v>
      </c>
      <c r="B241" s="139" t="s">
        <v>349</v>
      </c>
      <c r="C241" s="140">
        <v>1510</v>
      </c>
      <c r="D241" s="131">
        <f>$D$4-'Fecha de Indicador'!D241</f>
        <v>0</v>
      </c>
      <c r="E241" s="131">
        <f>IF($E$4='Fecha de Indicador'!E241, 0,"x")</f>
        <v>0</v>
      </c>
      <c r="F241" s="131" t="str">
        <f>IF($F$4='Fecha de Indicador'!F241, 0,"x")</f>
        <v>x</v>
      </c>
      <c r="G241" s="131">
        <f>$G$4-'Fecha de Indicador'!G241</f>
        <v>0</v>
      </c>
      <c r="H241" s="131">
        <f>IF($H$4='Fecha de Indicador'!H241, 0,"x")</f>
        <v>0</v>
      </c>
      <c r="I241" s="131">
        <f>IF($I$4='Fecha de Indicador'!I241, 0,"x")</f>
        <v>0</v>
      </c>
      <c r="J241" s="131">
        <f>$J$4-'Fecha de Indicador'!J241</f>
        <v>0</v>
      </c>
      <c r="K241" s="131">
        <f>$K$4-'Fecha de Indicador'!K241</f>
        <v>0</v>
      </c>
      <c r="L241" s="131">
        <f>$L$4-'Fecha de Indicador'!L241</f>
        <v>0</v>
      </c>
      <c r="M241" s="412">
        <f>$M$4-'Fecha de Indicador'!M241</f>
        <v>9</v>
      </c>
      <c r="N241" s="131">
        <f>$N$4-'Fecha de Indicador'!N241</f>
        <v>0</v>
      </c>
      <c r="O241" s="131">
        <f>$O$4-'Fecha de Indicador'!O241</f>
        <v>0</v>
      </c>
      <c r="P241" s="412">
        <f>$P$4-'Fecha de Indicador'!P241</f>
        <v>15</v>
      </c>
      <c r="Q241" s="131">
        <f>$Q$4-'Fecha de Indicador'!Q241</f>
        <v>0</v>
      </c>
      <c r="R241" s="131">
        <f>$R$4-'Fecha de Indicador'!R241</f>
        <v>0</v>
      </c>
      <c r="S241" s="131">
        <f>$S$4-'Fecha de Indicador'!S241</f>
        <v>0</v>
      </c>
      <c r="T241" s="131">
        <f>IF($T$4='Fecha de Indicador'!T241, 0,"x")</f>
        <v>0</v>
      </c>
      <c r="U241" s="131">
        <f>$U$4-'Fecha de Indicador'!U241</f>
        <v>0</v>
      </c>
      <c r="V241" s="412">
        <f>$V$4-'Fecha de Indicador'!V241</f>
        <v>16</v>
      </c>
      <c r="W241" s="131">
        <f>$W$4-'Fecha de Indicador'!W241</f>
        <v>0</v>
      </c>
      <c r="X241" s="131">
        <f>$X$4-'Fecha de Indicador'!X241</f>
        <v>0</v>
      </c>
      <c r="Y241" s="131">
        <f>$Y$4-'Fecha de Indicador'!Y241</f>
        <v>0</v>
      </c>
      <c r="Z241" s="131">
        <f>$Z$4-'Fecha de Indicador'!Z241</f>
        <v>1</v>
      </c>
      <c r="AA241" s="131">
        <f>$AA$4-'Fecha de Indicador'!AA241</f>
        <v>0</v>
      </c>
      <c r="AB241" s="131">
        <f>$AB$4-'Fecha de Indicador'!AB241</f>
        <v>0</v>
      </c>
      <c r="AC241" s="131">
        <f>$AC$4-'Fecha de Indicador'!AC241</f>
        <v>0</v>
      </c>
      <c r="AD241" s="131">
        <f>$AD$4-'Fecha de Indicador'!AD241</f>
        <v>0</v>
      </c>
      <c r="AE241" s="131">
        <f>$AE$4-'Fecha de Indicador'!AE241</f>
        <v>0</v>
      </c>
      <c r="AF241" s="131">
        <f>$AF$4-'Fecha de Indicador'!AF241</f>
        <v>0</v>
      </c>
      <c r="AG241" s="131">
        <f>$AG$4-'Fecha de Indicador'!AG241</f>
        <v>0</v>
      </c>
      <c r="AH241" s="131">
        <f>$AH$4-'Fecha de Indicador'!AH241</f>
        <v>0</v>
      </c>
      <c r="AI241" s="131">
        <f>$AI$4-'Fecha de Indicador'!AI241</f>
        <v>0</v>
      </c>
      <c r="AJ241" s="131">
        <f>$AJ$4-'Fecha de Indicador'!AJ241</f>
        <v>0</v>
      </c>
      <c r="AK241" s="131">
        <f>$AK$4-'Fecha de Indicador'!AK241</f>
        <v>0</v>
      </c>
      <c r="AL241" s="131">
        <f>$AL$4-'Fecha de Indicador'!AL241</f>
        <v>0</v>
      </c>
      <c r="AM241" s="38">
        <f t="shared" si="15"/>
        <v>41</v>
      </c>
      <c r="AN241" s="39">
        <f t="shared" si="19"/>
        <v>1.1714285714285715</v>
      </c>
      <c r="AO241" s="38">
        <f t="shared" si="16"/>
        <v>4</v>
      </c>
      <c r="AP241" s="39">
        <f t="shared" si="17"/>
        <v>3.8864728585539892</v>
      </c>
      <c r="AQ241" s="40">
        <f t="shared" si="18"/>
        <v>0</v>
      </c>
    </row>
    <row r="242" spans="1:43" ht="25.5" customHeight="1" x14ac:dyDescent="0.25">
      <c r="A242" s="138" t="s">
        <v>340</v>
      </c>
      <c r="B242" s="139" t="s">
        <v>350</v>
      </c>
      <c r="C242" s="140">
        <v>1511</v>
      </c>
      <c r="D242" s="131">
        <f>$D$4-'Fecha de Indicador'!D242</f>
        <v>0</v>
      </c>
      <c r="E242" s="131">
        <f>IF($E$4='Fecha de Indicador'!E242, 0,"x")</f>
        <v>0</v>
      </c>
      <c r="F242" s="131" t="str">
        <f>IF($F$4='Fecha de Indicador'!F242, 0,"x")</f>
        <v>x</v>
      </c>
      <c r="G242" s="131">
        <f>$G$4-'Fecha de Indicador'!G242</f>
        <v>0</v>
      </c>
      <c r="H242" s="131">
        <f>IF($H$4='Fecha de Indicador'!H242, 0,"x")</f>
        <v>0</v>
      </c>
      <c r="I242" s="131">
        <f>IF($I$4='Fecha de Indicador'!I242, 0,"x")</f>
        <v>0</v>
      </c>
      <c r="J242" s="131">
        <f>$J$4-'Fecha de Indicador'!J242</f>
        <v>0</v>
      </c>
      <c r="K242" s="131">
        <f>$K$4-'Fecha de Indicador'!K242</f>
        <v>0</v>
      </c>
      <c r="L242" s="131">
        <f>$L$4-'Fecha de Indicador'!L242</f>
        <v>0</v>
      </c>
      <c r="M242" s="412">
        <f>$M$4-'Fecha de Indicador'!M242</f>
        <v>9</v>
      </c>
      <c r="N242" s="131">
        <f>$N$4-'Fecha de Indicador'!N242</f>
        <v>0</v>
      </c>
      <c r="O242" s="131">
        <f>$O$4-'Fecha de Indicador'!O242</f>
        <v>0</v>
      </c>
      <c r="P242" s="412">
        <f>$P$4-'Fecha de Indicador'!P242</f>
        <v>15</v>
      </c>
      <c r="Q242" s="131">
        <f>$Q$4-'Fecha de Indicador'!Q242</f>
        <v>0</v>
      </c>
      <c r="R242" s="131">
        <f>$R$4-'Fecha de Indicador'!R242</f>
        <v>0</v>
      </c>
      <c r="S242" s="131">
        <f>$S$4-'Fecha de Indicador'!S242</f>
        <v>0</v>
      </c>
      <c r="T242" s="131">
        <f>IF($T$4='Fecha de Indicador'!T242, 0,"x")</f>
        <v>0</v>
      </c>
      <c r="U242" s="131">
        <f>$U$4-'Fecha de Indicador'!U242</f>
        <v>0</v>
      </c>
      <c r="V242" s="412">
        <f>$V$4-'Fecha de Indicador'!V242</f>
        <v>16</v>
      </c>
      <c r="W242" s="131">
        <f>$W$4-'Fecha de Indicador'!W242</f>
        <v>0</v>
      </c>
      <c r="X242" s="131">
        <f>$X$4-'Fecha de Indicador'!X242</f>
        <v>0</v>
      </c>
      <c r="Y242" s="131">
        <f>$Y$4-'Fecha de Indicador'!Y242</f>
        <v>0</v>
      </c>
      <c r="Z242" s="131">
        <f>$Z$4-'Fecha de Indicador'!Z242</f>
        <v>1</v>
      </c>
      <c r="AA242" s="131">
        <f>$AA$4-'Fecha de Indicador'!AA242</f>
        <v>0</v>
      </c>
      <c r="AB242" s="131">
        <f>$AB$4-'Fecha de Indicador'!AB242</f>
        <v>0</v>
      </c>
      <c r="AC242" s="131">
        <f>$AC$4-'Fecha de Indicador'!AC242</f>
        <v>0</v>
      </c>
      <c r="AD242" s="131">
        <f>$AD$4-'Fecha de Indicador'!AD242</f>
        <v>0</v>
      </c>
      <c r="AE242" s="131">
        <f>$AE$4-'Fecha de Indicador'!AE242</f>
        <v>0</v>
      </c>
      <c r="AF242" s="131">
        <f>$AF$4-'Fecha de Indicador'!AF242</f>
        <v>0</v>
      </c>
      <c r="AG242" s="131">
        <f>$AG$4-'Fecha de Indicador'!AG242</f>
        <v>0</v>
      </c>
      <c r="AH242" s="131">
        <f>$AH$4-'Fecha de Indicador'!AH242</f>
        <v>0</v>
      </c>
      <c r="AI242" s="131">
        <f>$AI$4-'Fecha de Indicador'!AI242</f>
        <v>0</v>
      </c>
      <c r="AJ242" s="131">
        <f>$AJ$4-'Fecha de Indicador'!AJ242</f>
        <v>0</v>
      </c>
      <c r="AK242" s="131">
        <f>$AK$4-'Fecha de Indicador'!AK242</f>
        <v>0</v>
      </c>
      <c r="AL242" s="131">
        <f>$AL$4-'Fecha de Indicador'!AL242</f>
        <v>0</v>
      </c>
      <c r="AM242" s="38">
        <f t="shared" si="15"/>
        <v>41</v>
      </c>
      <c r="AN242" s="39">
        <f t="shared" si="19"/>
        <v>1.1714285714285715</v>
      </c>
      <c r="AO242" s="38">
        <f t="shared" si="16"/>
        <v>4</v>
      </c>
      <c r="AP242" s="39">
        <f t="shared" si="17"/>
        <v>3.8864728585539892</v>
      </c>
      <c r="AQ242" s="40">
        <f t="shared" si="18"/>
        <v>0</v>
      </c>
    </row>
    <row r="243" spans="1:43" ht="25.5" customHeight="1" x14ac:dyDescent="0.25">
      <c r="A243" s="138" t="s">
        <v>340</v>
      </c>
      <c r="B243" s="139" t="s">
        <v>351</v>
      </c>
      <c r="C243" s="140">
        <v>1512</v>
      </c>
      <c r="D243" s="131">
        <f>$D$4-'Fecha de Indicador'!D243</f>
        <v>0</v>
      </c>
      <c r="E243" s="131">
        <f>IF($E$4='Fecha de Indicador'!E243, 0,"x")</f>
        <v>0</v>
      </c>
      <c r="F243" s="131" t="str">
        <f>IF($F$4='Fecha de Indicador'!F243, 0,"x")</f>
        <v>x</v>
      </c>
      <c r="G243" s="131">
        <f>$G$4-'Fecha de Indicador'!G243</f>
        <v>0</v>
      </c>
      <c r="H243" s="131">
        <f>IF($H$4='Fecha de Indicador'!H243, 0,"x")</f>
        <v>0</v>
      </c>
      <c r="I243" s="131">
        <f>IF($I$4='Fecha de Indicador'!I243, 0,"x")</f>
        <v>0</v>
      </c>
      <c r="J243" s="131">
        <f>$J$4-'Fecha de Indicador'!J243</f>
        <v>0</v>
      </c>
      <c r="K243" s="131">
        <f>$K$4-'Fecha de Indicador'!K243</f>
        <v>0</v>
      </c>
      <c r="L243" s="131">
        <f>$L$4-'Fecha de Indicador'!L243</f>
        <v>0</v>
      </c>
      <c r="M243" s="412">
        <f>$M$4-'Fecha de Indicador'!M243</f>
        <v>9</v>
      </c>
      <c r="N243" s="131">
        <f>$N$4-'Fecha de Indicador'!N243</f>
        <v>0</v>
      </c>
      <c r="O243" s="131">
        <f>$O$4-'Fecha de Indicador'!O243</f>
        <v>0</v>
      </c>
      <c r="P243" s="412">
        <f>$P$4-'Fecha de Indicador'!P243</f>
        <v>15</v>
      </c>
      <c r="Q243" s="131">
        <f>$Q$4-'Fecha de Indicador'!Q243</f>
        <v>0</v>
      </c>
      <c r="R243" s="131">
        <f>$R$4-'Fecha de Indicador'!R243</f>
        <v>0</v>
      </c>
      <c r="S243" s="131">
        <f>$S$4-'Fecha de Indicador'!S243</f>
        <v>0</v>
      </c>
      <c r="T243" s="131">
        <f>IF($T$4='Fecha de Indicador'!T243, 0,"x")</f>
        <v>0</v>
      </c>
      <c r="U243" s="131">
        <f>$U$4-'Fecha de Indicador'!U243</f>
        <v>0</v>
      </c>
      <c r="V243" s="412">
        <f>$V$4-'Fecha de Indicador'!V243</f>
        <v>16</v>
      </c>
      <c r="W243" s="131">
        <f>$W$4-'Fecha de Indicador'!W243</f>
        <v>0</v>
      </c>
      <c r="X243" s="131">
        <f>$X$4-'Fecha de Indicador'!X243</f>
        <v>0</v>
      </c>
      <c r="Y243" s="131">
        <f>$Y$4-'Fecha de Indicador'!Y243</f>
        <v>0</v>
      </c>
      <c r="Z243" s="131">
        <f>$Z$4-'Fecha de Indicador'!Z243</f>
        <v>1</v>
      </c>
      <c r="AA243" s="131">
        <f>$AA$4-'Fecha de Indicador'!AA243</f>
        <v>0</v>
      </c>
      <c r="AB243" s="131">
        <f>$AB$4-'Fecha de Indicador'!AB243</f>
        <v>0</v>
      </c>
      <c r="AC243" s="131">
        <f>$AC$4-'Fecha de Indicador'!AC243</f>
        <v>0</v>
      </c>
      <c r="AD243" s="131">
        <f>$AD$4-'Fecha de Indicador'!AD243</f>
        <v>0</v>
      </c>
      <c r="AE243" s="131">
        <f>$AE$4-'Fecha de Indicador'!AE243</f>
        <v>0</v>
      </c>
      <c r="AF243" s="131">
        <f>$AF$4-'Fecha de Indicador'!AF243</f>
        <v>0</v>
      </c>
      <c r="AG243" s="131">
        <f>$AG$4-'Fecha de Indicador'!AG243</f>
        <v>0</v>
      </c>
      <c r="AH243" s="131">
        <f>$AH$4-'Fecha de Indicador'!AH243</f>
        <v>0</v>
      </c>
      <c r="AI243" s="131">
        <f>$AI$4-'Fecha de Indicador'!AI243</f>
        <v>0</v>
      </c>
      <c r="AJ243" s="131">
        <f>$AJ$4-'Fecha de Indicador'!AJ243</f>
        <v>0</v>
      </c>
      <c r="AK243" s="131">
        <f>$AK$4-'Fecha de Indicador'!AK243</f>
        <v>0</v>
      </c>
      <c r="AL243" s="131">
        <f>$AL$4-'Fecha de Indicador'!AL243</f>
        <v>0</v>
      </c>
      <c r="AM243" s="38">
        <f t="shared" si="15"/>
        <v>41</v>
      </c>
      <c r="AN243" s="39">
        <f t="shared" si="19"/>
        <v>1.1714285714285715</v>
      </c>
      <c r="AO243" s="38">
        <f t="shared" si="16"/>
        <v>4</v>
      </c>
      <c r="AP243" s="39">
        <f t="shared" si="17"/>
        <v>3.8864728585539892</v>
      </c>
      <c r="AQ243" s="40">
        <f t="shared" si="18"/>
        <v>0</v>
      </c>
    </row>
    <row r="244" spans="1:43" ht="25.5" customHeight="1" x14ac:dyDescent="0.25">
      <c r="A244" s="138" t="s">
        <v>340</v>
      </c>
      <c r="B244" s="139" t="s">
        <v>67</v>
      </c>
      <c r="C244" s="140">
        <v>1513</v>
      </c>
      <c r="D244" s="131">
        <f>$D$4-'Fecha de Indicador'!D244</f>
        <v>0</v>
      </c>
      <c r="E244" s="131">
        <f>IF($E$4='Fecha de Indicador'!E244, 0,"x")</f>
        <v>0</v>
      </c>
      <c r="F244" s="131" t="str">
        <f>IF($F$4='Fecha de Indicador'!F244, 0,"x")</f>
        <v>x</v>
      </c>
      <c r="G244" s="131">
        <f>$G$4-'Fecha de Indicador'!G244</f>
        <v>0</v>
      </c>
      <c r="H244" s="131">
        <f>IF($H$4='Fecha de Indicador'!H244, 0,"x")</f>
        <v>0</v>
      </c>
      <c r="I244" s="131">
        <f>IF($I$4='Fecha de Indicador'!I244, 0,"x")</f>
        <v>0</v>
      </c>
      <c r="J244" s="131">
        <f>$J$4-'Fecha de Indicador'!J244</f>
        <v>0</v>
      </c>
      <c r="K244" s="131">
        <f>$K$4-'Fecha de Indicador'!K244</f>
        <v>0</v>
      </c>
      <c r="L244" s="131">
        <f>$L$4-'Fecha de Indicador'!L244</f>
        <v>0</v>
      </c>
      <c r="M244" s="412">
        <f>$M$4-'Fecha de Indicador'!M244</f>
        <v>9</v>
      </c>
      <c r="N244" s="131">
        <f>$N$4-'Fecha de Indicador'!N244</f>
        <v>0</v>
      </c>
      <c r="O244" s="131">
        <f>$O$4-'Fecha de Indicador'!O244</f>
        <v>0</v>
      </c>
      <c r="P244" s="412">
        <f>$P$4-'Fecha de Indicador'!P244</f>
        <v>15</v>
      </c>
      <c r="Q244" s="131">
        <f>$Q$4-'Fecha de Indicador'!Q244</f>
        <v>0</v>
      </c>
      <c r="R244" s="131">
        <f>$R$4-'Fecha de Indicador'!R244</f>
        <v>0</v>
      </c>
      <c r="S244" s="131">
        <f>$S$4-'Fecha de Indicador'!S244</f>
        <v>0</v>
      </c>
      <c r="T244" s="131">
        <f>IF($T$4='Fecha de Indicador'!T244, 0,"x")</f>
        <v>0</v>
      </c>
      <c r="U244" s="131">
        <f>$U$4-'Fecha de Indicador'!U244</f>
        <v>0</v>
      </c>
      <c r="V244" s="412">
        <f>$V$4-'Fecha de Indicador'!V244</f>
        <v>16</v>
      </c>
      <c r="W244" s="131">
        <f>$W$4-'Fecha de Indicador'!W244</f>
        <v>0</v>
      </c>
      <c r="X244" s="131">
        <f>$X$4-'Fecha de Indicador'!X244</f>
        <v>0</v>
      </c>
      <c r="Y244" s="131">
        <f>$Y$4-'Fecha de Indicador'!Y244</f>
        <v>0</v>
      </c>
      <c r="Z244" s="131">
        <f>$Z$4-'Fecha de Indicador'!Z244</f>
        <v>1</v>
      </c>
      <c r="AA244" s="131">
        <f>$AA$4-'Fecha de Indicador'!AA244</f>
        <v>0</v>
      </c>
      <c r="AB244" s="131">
        <f>$AB$4-'Fecha de Indicador'!AB244</f>
        <v>0</v>
      </c>
      <c r="AC244" s="131">
        <f>$AC$4-'Fecha de Indicador'!AC244</f>
        <v>0</v>
      </c>
      <c r="AD244" s="131">
        <f>$AD$4-'Fecha de Indicador'!AD244</f>
        <v>0</v>
      </c>
      <c r="AE244" s="131">
        <f>$AE$4-'Fecha de Indicador'!AE244</f>
        <v>0</v>
      </c>
      <c r="AF244" s="131">
        <f>$AF$4-'Fecha de Indicador'!AF244</f>
        <v>0</v>
      </c>
      <c r="AG244" s="131">
        <f>$AG$4-'Fecha de Indicador'!AG244</f>
        <v>0</v>
      </c>
      <c r="AH244" s="131">
        <f>$AH$4-'Fecha de Indicador'!AH244</f>
        <v>0</v>
      </c>
      <c r="AI244" s="131">
        <f>$AI$4-'Fecha de Indicador'!AI244</f>
        <v>0</v>
      </c>
      <c r="AJ244" s="131">
        <f>$AJ$4-'Fecha de Indicador'!AJ244</f>
        <v>0</v>
      </c>
      <c r="AK244" s="131">
        <f>$AK$4-'Fecha de Indicador'!AK244</f>
        <v>0</v>
      </c>
      <c r="AL244" s="131">
        <f>$AL$4-'Fecha de Indicador'!AL244</f>
        <v>0</v>
      </c>
      <c r="AM244" s="38">
        <f t="shared" si="15"/>
        <v>41</v>
      </c>
      <c r="AN244" s="39">
        <f t="shared" si="19"/>
        <v>1.1714285714285715</v>
      </c>
      <c r="AO244" s="38">
        <f t="shared" si="16"/>
        <v>4</v>
      </c>
      <c r="AP244" s="39">
        <f t="shared" si="17"/>
        <v>3.8864728585539892</v>
      </c>
      <c r="AQ244" s="40">
        <f t="shared" si="18"/>
        <v>0</v>
      </c>
    </row>
    <row r="245" spans="1:43" ht="25.5" customHeight="1" x14ac:dyDescent="0.25">
      <c r="A245" s="138" t="s">
        <v>340</v>
      </c>
      <c r="B245" s="139" t="s">
        <v>352</v>
      </c>
      <c r="C245" s="140">
        <v>1514</v>
      </c>
      <c r="D245" s="131">
        <f>$D$4-'Fecha de Indicador'!D245</f>
        <v>0</v>
      </c>
      <c r="E245" s="131">
        <f>IF($E$4='Fecha de Indicador'!E245, 0,"x")</f>
        <v>0</v>
      </c>
      <c r="F245" s="131" t="str">
        <f>IF($F$4='Fecha de Indicador'!F245, 0,"x")</f>
        <v>x</v>
      </c>
      <c r="G245" s="131">
        <f>$G$4-'Fecha de Indicador'!G245</f>
        <v>0</v>
      </c>
      <c r="H245" s="131">
        <f>IF($H$4='Fecha de Indicador'!H245, 0,"x")</f>
        <v>0</v>
      </c>
      <c r="I245" s="131">
        <f>IF($I$4='Fecha de Indicador'!I245, 0,"x")</f>
        <v>0</v>
      </c>
      <c r="J245" s="131">
        <f>$J$4-'Fecha de Indicador'!J245</f>
        <v>0</v>
      </c>
      <c r="K245" s="131">
        <f>$K$4-'Fecha de Indicador'!K245</f>
        <v>0</v>
      </c>
      <c r="L245" s="131">
        <f>$L$4-'Fecha de Indicador'!L245</f>
        <v>0</v>
      </c>
      <c r="M245" s="412">
        <f>$M$4-'Fecha de Indicador'!M245</f>
        <v>9</v>
      </c>
      <c r="N245" s="131">
        <f>$N$4-'Fecha de Indicador'!N245</f>
        <v>0</v>
      </c>
      <c r="O245" s="131">
        <f>$O$4-'Fecha de Indicador'!O245</f>
        <v>0</v>
      </c>
      <c r="P245" s="412">
        <f>$P$4-'Fecha de Indicador'!P245</f>
        <v>15</v>
      </c>
      <c r="Q245" s="131">
        <f>$Q$4-'Fecha de Indicador'!Q245</f>
        <v>0</v>
      </c>
      <c r="R245" s="131">
        <f>$R$4-'Fecha de Indicador'!R245</f>
        <v>0</v>
      </c>
      <c r="S245" s="131">
        <f>$S$4-'Fecha de Indicador'!S245</f>
        <v>0</v>
      </c>
      <c r="T245" s="131">
        <f>IF($T$4='Fecha de Indicador'!T245, 0,"x")</f>
        <v>0</v>
      </c>
      <c r="U245" s="131">
        <f>$U$4-'Fecha de Indicador'!U245</f>
        <v>0</v>
      </c>
      <c r="V245" s="412">
        <f>$V$4-'Fecha de Indicador'!V245</f>
        <v>16</v>
      </c>
      <c r="W245" s="131">
        <f>$W$4-'Fecha de Indicador'!W245</f>
        <v>0</v>
      </c>
      <c r="X245" s="131">
        <f>$X$4-'Fecha de Indicador'!X245</f>
        <v>0</v>
      </c>
      <c r="Y245" s="131">
        <f>$Y$4-'Fecha de Indicador'!Y245</f>
        <v>0</v>
      </c>
      <c r="Z245" s="131">
        <f>$Z$4-'Fecha de Indicador'!Z245</f>
        <v>1</v>
      </c>
      <c r="AA245" s="131">
        <f>$AA$4-'Fecha de Indicador'!AA245</f>
        <v>0</v>
      </c>
      <c r="AB245" s="131">
        <f>$AB$4-'Fecha de Indicador'!AB245</f>
        <v>0</v>
      </c>
      <c r="AC245" s="131">
        <f>$AC$4-'Fecha de Indicador'!AC245</f>
        <v>0</v>
      </c>
      <c r="AD245" s="131">
        <f>$AD$4-'Fecha de Indicador'!AD245</f>
        <v>0</v>
      </c>
      <c r="AE245" s="131">
        <f>$AE$4-'Fecha de Indicador'!AE245</f>
        <v>0</v>
      </c>
      <c r="AF245" s="131">
        <f>$AF$4-'Fecha de Indicador'!AF245</f>
        <v>0</v>
      </c>
      <c r="AG245" s="131">
        <f>$AG$4-'Fecha de Indicador'!AG245</f>
        <v>0</v>
      </c>
      <c r="AH245" s="131">
        <f>$AH$4-'Fecha de Indicador'!AH245</f>
        <v>0</v>
      </c>
      <c r="AI245" s="131">
        <f>$AI$4-'Fecha de Indicador'!AI245</f>
        <v>0</v>
      </c>
      <c r="AJ245" s="131">
        <f>$AJ$4-'Fecha de Indicador'!AJ245</f>
        <v>0</v>
      </c>
      <c r="AK245" s="131">
        <f>$AK$4-'Fecha de Indicador'!AK245</f>
        <v>0</v>
      </c>
      <c r="AL245" s="131">
        <f>$AL$4-'Fecha de Indicador'!AL245</f>
        <v>0</v>
      </c>
      <c r="AM245" s="38">
        <f t="shared" si="15"/>
        <v>41</v>
      </c>
      <c r="AN245" s="39">
        <f t="shared" si="19"/>
        <v>1.1714285714285715</v>
      </c>
      <c r="AO245" s="38">
        <f t="shared" si="16"/>
        <v>4</v>
      </c>
      <c r="AP245" s="39">
        <f t="shared" si="17"/>
        <v>3.8864728585539892</v>
      </c>
      <c r="AQ245" s="40">
        <f t="shared" si="18"/>
        <v>0</v>
      </c>
    </row>
    <row r="246" spans="1:43" ht="25.5" customHeight="1" x14ac:dyDescent="0.25">
      <c r="A246" s="138" t="s">
        <v>340</v>
      </c>
      <c r="B246" s="139" t="s">
        <v>353</v>
      </c>
      <c r="C246" s="140">
        <v>1515</v>
      </c>
      <c r="D246" s="131">
        <f>$D$4-'Fecha de Indicador'!D246</f>
        <v>0</v>
      </c>
      <c r="E246" s="131">
        <f>IF($E$4='Fecha de Indicador'!E246, 0,"x")</f>
        <v>0</v>
      </c>
      <c r="F246" s="131" t="str">
        <f>IF($F$4='Fecha de Indicador'!F246, 0,"x")</f>
        <v>x</v>
      </c>
      <c r="G246" s="131">
        <f>$G$4-'Fecha de Indicador'!G246</f>
        <v>0</v>
      </c>
      <c r="H246" s="131">
        <f>IF($H$4='Fecha de Indicador'!H246, 0,"x")</f>
        <v>0</v>
      </c>
      <c r="I246" s="131">
        <f>IF($I$4='Fecha de Indicador'!I246, 0,"x")</f>
        <v>0</v>
      </c>
      <c r="J246" s="131">
        <f>$J$4-'Fecha de Indicador'!J246</f>
        <v>0</v>
      </c>
      <c r="K246" s="131">
        <f>$K$4-'Fecha de Indicador'!K246</f>
        <v>0</v>
      </c>
      <c r="L246" s="131">
        <f>$L$4-'Fecha de Indicador'!L246</f>
        <v>0</v>
      </c>
      <c r="M246" s="412">
        <f>$M$4-'Fecha de Indicador'!M246</f>
        <v>9</v>
      </c>
      <c r="N246" s="131">
        <f>$N$4-'Fecha de Indicador'!N246</f>
        <v>0</v>
      </c>
      <c r="O246" s="131">
        <f>$O$4-'Fecha de Indicador'!O246</f>
        <v>0</v>
      </c>
      <c r="P246" s="412">
        <f>$P$4-'Fecha de Indicador'!P246</f>
        <v>15</v>
      </c>
      <c r="Q246" s="131">
        <f>$Q$4-'Fecha de Indicador'!Q246</f>
        <v>0</v>
      </c>
      <c r="R246" s="131">
        <f>$R$4-'Fecha de Indicador'!R246</f>
        <v>0</v>
      </c>
      <c r="S246" s="131">
        <f>$S$4-'Fecha de Indicador'!S246</f>
        <v>0</v>
      </c>
      <c r="T246" s="131">
        <f>IF($T$4='Fecha de Indicador'!T246, 0,"x")</f>
        <v>0</v>
      </c>
      <c r="U246" s="131">
        <f>$U$4-'Fecha de Indicador'!U246</f>
        <v>0</v>
      </c>
      <c r="V246" s="412">
        <f>$V$4-'Fecha de Indicador'!V246</f>
        <v>16</v>
      </c>
      <c r="W246" s="131">
        <f>$W$4-'Fecha de Indicador'!W246</f>
        <v>0</v>
      </c>
      <c r="X246" s="131">
        <f>$X$4-'Fecha de Indicador'!X246</f>
        <v>0</v>
      </c>
      <c r="Y246" s="131">
        <f>$Y$4-'Fecha de Indicador'!Y246</f>
        <v>0</v>
      </c>
      <c r="Z246" s="131">
        <f>$Z$4-'Fecha de Indicador'!Z246</f>
        <v>1</v>
      </c>
      <c r="AA246" s="131">
        <f>$AA$4-'Fecha de Indicador'!AA246</f>
        <v>0</v>
      </c>
      <c r="AB246" s="131">
        <f>$AB$4-'Fecha de Indicador'!AB246</f>
        <v>0</v>
      </c>
      <c r="AC246" s="131">
        <f>$AC$4-'Fecha de Indicador'!AC246</f>
        <v>0</v>
      </c>
      <c r="AD246" s="131">
        <f>$AD$4-'Fecha de Indicador'!AD246</f>
        <v>0</v>
      </c>
      <c r="AE246" s="131">
        <f>$AE$4-'Fecha de Indicador'!AE246</f>
        <v>0</v>
      </c>
      <c r="AF246" s="131">
        <f>$AF$4-'Fecha de Indicador'!AF246</f>
        <v>0</v>
      </c>
      <c r="AG246" s="131">
        <f>$AG$4-'Fecha de Indicador'!AG246</f>
        <v>0</v>
      </c>
      <c r="AH246" s="131">
        <f>$AH$4-'Fecha de Indicador'!AH246</f>
        <v>0</v>
      </c>
      <c r="AI246" s="131">
        <f>$AI$4-'Fecha de Indicador'!AI246</f>
        <v>0</v>
      </c>
      <c r="AJ246" s="131">
        <f>$AJ$4-'Fecha de Indicador'!AJ246</f>
        <v>0</v>
      </c>
      <c r="AK246" s="131">
        <f>$AK$4-'Fecha de Indicador'!AK246</f>
        <v>0</v>
      </c>
      <c r="AL246" s="131">
        <f>$AL$4-'Fecha de Indicador'!AL246</f>
        <v>0</v>
      </c>
      <c r="AM246" s="38">
        <f t="shared" si="15"/>
        <v>41</v>
      </c>
      <c r="AN246" s="39">
        <f t="shared" si="19"/>
        <v>1.1714285714285715</v>
      </c>
      <c r="AO246" s="38">
        <f t="shared" si="16"/>
        <v>4</v>
      </c>
      <c r="AP246" s="39">
        <f t="shared" si="17"/>
        <v>3.8864728585539892</v>
      </c>
      <c r="AQ246" s="40">
        <f t="shared" si="18"/>
        <v>0</v>
      </c>
    </row>
    <row r="247" spans="1:43" ht="25.5" customHeight="1" x14ac:dyDescent="0.25">
      <c r="A247" s="138" t="s">
        <v>340</v>
      </c>
      <c r="B247" s="139" t="s">
        <v>354</v>
      </c>
      <c r="C247" s="140">
        <v>1516</v>
      </c>
      <c r="D247" s="131">
        <f>$D$4-'Fecha de Indicador'!D247</f>
        <v>0</v>
      </c>
      <c r="E247" s="131">
        <f>IF($E$4='Fecha de Indicador'!E247, 0,"x")</f>
        <v>0</v>
      </c>
      <c r="F247" s="131" t="str">
        <f>IF($F$4='Fecha de Indicador'!F247, 0,"x")</f>
        <v>x</v>
      </c>
      <c r="G247" s="131">
        <f>$G$4-'Fecha de Indicador'!G247</f>
        <v>0</v>
      </c>
      <c r="H247" s="131">
        <f>IF($H$4='Fecha de Indicador'!H247, 0,"x")</f>
        <v>0</v>
      </c>
      <c r="I247" s="131">
        <f>IF($I$4='Fecha de Indicador'!I247, 0,"x")</f>
        <v>0</v>
      </c>
      <c r="J247" s="131">
        <f>$J$4-'Fecha de Indicador'!J247</f>
        <v>0</v>
      </c>
      <c r="K247" s="131">
        <f>$K$4-'Fecha de Indicador'!K247</f>
        <v>0</v>
      </c>
      <c r="L247" s="131">
        <f>$L$4-'Fecha de Indicador'!L247</f>
        <v>0</v>
      </c>
      <c r="M247" s="412">
        <f>$M$4-'Fecha de Indicador'!M247</f>
        <v>9</v>
      </c>
      <c r="N247" s="131">
        <f>$N$4-'Fecha de Indicador'!N247</f>
        <v>0</v>
      </c>
      <c r="O247" s="131">
        <f>$O$4-'Fecha de Indicador'!O247</f>
        <v>0</v>
      </c>
      <c r="P247" s="412">
        <f>$P$4-'Fecha de Indicador'!P247</f>
        <v>15</v>
      </c>
      <c r="Q247" s="131">
        <f>$Q$4-'Fecha de Indicador'!Q247</f>
        <v>0</v>
      </c>
      <c r="R247" s="131">
        <f>$R$4-'Fecha de Indicador'!R247</f>
        <v>0</v>
      </c>
      <c r="S247" s="131">
        <f>$S$4-'Fecha de Indicador'!S247</f>
        <v>0</v>
      </c>
      <c r="T247" s="131">
        <f>IF($T$4='Fecha de Indicador'!T247, 0,"x")</f>
        <v>0</v>
      </c>
      <c r="U247" s="131">
        <f>$U$4-'Fecha de Indicador'!U247</f>
        <v>0</v>
      </c>
      <c r="V247" s="412">
        <f>$V$4-'Fecha de Indicador'!V247</f>
        <v>16</v>
      </c>
      <c r="W247" s="131">
        <f>$W$4-'Fecha de Indicador'!W247</f>
        <v>0</v>
      </c>
      <c r="X247" s="131">
        <f>$X$4-'Fecha de Indicador'!X247</f>
        <v>0</v>
      </c>
      <c r="Y247" s="131">
        <f>$Y$4-'Fecha de Indicador'!Y247</f>
        <v>0</v>
      </c>
      <c r="Z247" s="131">
        <f>$Z$4-'Fecha de Indicador'!Z247</f>
        <v>1</v>
      </c>
      <c r="AA247" s="131">
        <f>$AA$4-'Fecha de Indicador'!AA247</f>
        <v>0</v>
      </c>
      <c r="AB247" s="131">
        <f>$AB$4-'Fecha de Indicador'!AB247</f>
        <v>0</v>
      </c>
      <c r="AC247" s="131">
        <f>$AC$4-'Fecha de Indicador'!AC247</f>
        <v>0</v>
      </c>
      <c r="AD247" s="131">
        <f>$AD$4-'Fecha de Indicador'!AD247</f>
        <v>0</v>
      </c>
      <c r="AE247" s="131">
        <f>$AE$4-'Fecha de Indicador'!AE247</f>
        <v>0</v>
      </c>
      <c r="AF247" s="131">
        <f>$AF$4-'Fecha de Indicador'!AF247</f>
        <v>0</v>
      </c>
      <c r="AG247" s="131">
        <f>$AG$4-'Fecha de Indicador'!AG247</f>
        <v>0</v>
      </c>
      <c r="AH247" s="131">
        <f>$AH$4-'Fecha de Indicador'!AH247</f>
        <v>0</v>
      </c>
      <c r="AI247" s="131">
        <f>$AI$4-'Fecha de Indicador'!AI247</f>
        <v>0</v>
      </c>
      <c r="AJ247" s="131">
        <f>$AJ$4-'Fecha de Indicador'!AJ247</f>
        <v>0</v>
      </c>
      <c r="AK247" s="131">
        <f>$AK$4-'Fecha de Indicador'!AK247</f>
        <v>0</v>
      </c>
      <c r="AL247" s="131">
        <f>$AL$4-'Fecha de Indicador'!AL247</f>
        <v>0</v>
      </c>
      <c r="AM247" s="38">
        <f t="shared" si="15"/>
        <v>41</v>
      </c>
      <c r="AN247" s="39">
        <f t="shared" si="19"/>
        <v>1.1714285714285715</v>
      </c>
      <c r="AO247" s="38">
        <f t="shared" si="16"/>
        <v>4</v>
      </c>
      <c r="AP247" s="39">
        <f t="shared" si="17"/>
        <v>3.8864728585539892</v>
      </c>
      <c r="AQ247" s="40">
        <f t="shared" si="18"/>
        <v>0</v>
      </c>
    </row>
    <row r="248" spans="1:43" ht="25.5" customHeight="1" x14ac:dyDescent="0.25">
      <c r="A248" s="138" t="s">
        <v>340</v>
      </c>
      <c r="B248" s="139" t="s">
        <v>355</v>
      </c>
      <c r="C248" s="140">
        <v>1517</v>
      </c>
      <c r="D248" s="131">
        <f>$D$4-'Fecha de Indicador'!D248</f>
        <v>0</v>
      </c>
      <c r="E248" s="131">
        <f>IF($E$4='Fecha de Indicador'!E248, 0,"x")</f>
        <v>0</v>
      </c>
      <c r="F248" s="131" t="str">
        <f>IF($F$4='Fecha de Indicador'!F248, 0,"x")</f>
        <v>x</v>
      </c>
      <c r="G248" s="131">
        <f>$G$4-'Fecha de Indicador'!G248</f>
        <v>0</v>
      </c>
      <c r="H248" s="131">
        <f>IF($H$4='Fecha de Indicador'!H248, 0,"x")</f>
        <v>0</v>
      </c>
      <c r="I248" s="131">
        <f>IF($I$4='Fecha de Indicador'!I248, 0,"x")</f>
        <v>0</v>
      </c>
      <c r="J248" s="131">
        <f>$J$4-'Fecha de Indicador'!J248</f>
        <v>0</v>
      </c>
      <c r="K248" s="131">
        <f>$K$4-'Fecha de Indicador'!K248</f>
        <v>0</v>
      </c>
      <c r="L248" s="131">
        <f>$L$4-'Fecha de Indicador'!L248</f>
        <v>0</v>
      </c>
      <c r="M248" s="412">
        <f>$M$4-'Fecha de Indicador'!M248</f>
        <v>9</v>
      </c>
      <c r="N248" s="131">
        <f>$N$4-'Fecha de Indicador'!N248</f>
        <v>0</v>
      </c>
      <c r="O248" s="131">
        <f>$O$4-'Fecha de Indicador'!O248</f>
        <v>0</v>
      </c>
      <c r="P248" s="412">
        <f>$P$4-'Fecha de Indicador'!P248</f>
        <v>15</v>
      </c>
      <c r="Q248" s="131">
        <f>$Q$4-'Fecha de Indicador'!Q248</f>
        <v>0</v>
      </c>
      <c r="R248" s="131">
        <f>$R$4-'Fecha de Indicador'!R248</f>
        <v>0</v>
      </c>
      <c r="S248" s="131">
        <f>$S$4-'Fecha de Indicador'!S248</f>
        <v>0</v>
      </c>
      <c r="T248" s="131">
        <f>IF($T$4='Fecha de Indicador'!T248, 0,"x")</f>
        <v>0</v>
      </c>
      <c r="U248" s="131">
        <f>$U$4-'Fecha de Indicador'!U248</f>
        <v>0</v>
      </c>
      <c r="V248" s="412">
        <f>$V$4-'Fecha de Indicador'!V248</f>
        <v>16</v>
      </c>
      <c r="W248" s="131">
        <f>$W$4-'Fecha de Indicador'!W248</f>
        <v>0</v>
      </c>
      <c r="X248" s="131">
        <f>$X$4-'Fecha de Indicador'!X248</f>
        <v>0</v>
      </c>
      <c r="Y248" s="131">
        <f>$Y$4-'Fecha de Indicador'!Y248</f>
        <v>0</v>
      </c>
      <c r="Z248" s="131">
        <f>$Z$4-'Fecha de Indicador'!Z248</f>
        <v>1</v>
      </c>
      <c r="AA248" s="131">
        <f>$AA$4-'Fecha de Indicador'!AA248</f>
        <v>0</v>
      </c>
      <c r="AB248" s="131">
        <f>$AB$4-'Fecha de Indicador'!AB248</f>
        <v>0</v>
      </c>
      <c r="AC248" s="131">
        <f>$AC$4-'Fecha de Indicador'!AC248</f>
        <v>0</v>
      </c>
      <c r="AD248" s="131">
        <f>$AD$4-'Fecha de Indicador'!AD248</f>
        <v>0</v>
      </c>
      <c r="AE248" s="131">
        <f>$AE$4-'Fecha de Indicador'!AE248</f>
        <v>0</v>
      </c>
      <c r="AF248" s="131">
        <f>$AF$4-'Fecha de Indicador'!AF248</f>
        <v>0</v>
      </c>
      <c r="AG248" s="131">
        <f>$AG$4-'Fecha de Indicador'!AG248</f>
        <v>0</v>
      </c>
      <c r="AH248" s="131">
        <f>$AH$4-'Fecha de Indicador'!AH248</f>
        <v>0</v>
      </c>
      <c r="AI248" s="131">
        <f>$AI$4-'Fecha de Indicador'!AI248</f>
        <v>0</v>
      </c>
      <c r="AJ248" s="131">
        <f>$AJ$4-'Fecha de Indicador'!AJ248</f>
        <v>0</v>
      </c>
      <c r="AK248" s="131">
        <f>$AK$4-'Fecha de Indicador'!AK248</f>
        <v>0</v>
      </c>
      <c r="AL248" s="131">
        <f>$AL$4-'Fecha de Indicador'!AL248</f>
        <v>0</v>
      </c>
      <c r="AM248" s="38">
        <f t="shared" si="15"/>
        <v>41</v>
      </c>
      <c r="AN248" s="39">
        <f t="shared" si="19"/>
        <v>1.1714285714285715</v>
      </c>
      <c r="AO248" s="38">
        <f t="shared" si="16"/>
        <v>4</v>
      </c>
      <c r="AP248" s="39">
        <f t="shared" si="17"/>
        <v>3.8864728585539892</v>
      </c>
      <c r="AQ248" s="40">
        <f t="shared" si="18"/>
        <v>0</v>
      </c>
    </row>
    <row r="249" spans="1:43" ht="25.5" customHeight="1" x14ac:dyDescent="0.25">
      <c r="A249" s="138" t="s">
        <v>340</v>
      </c>
      <c r="B249" s="139" t="s">
        <v>356</v>
      </c>
      <c r="C249" s="140">
        <v>1518</v>
      </c>
      <c r="D249" s="131">
        <f>$D$4-'Fecha de Indicador'!D249</f>
        <v>0</v>
      </c>
      <c r="E249" s="131">
        <f>IF($E$4='Fecha de Indicador'!E249, 0,"x")</f>
        <v>0</v>
      </c>
      <c r="F249" s="131" t="str">
        <f>IF($F$4='Fecha de Indicador'!F249, 0,"x")</f>
        <v>x</v>
      </c>
      <c r="G249" s="131">
        <f>$G$4-'Fecha de Indicador'!G249</f>
        <v>0</v>
      </c>
      <c r="H249" s="131">
        <f>IF($H$4='Fecha de Indicador'!H249, 0,"x")</f>
        <v>0</v>
      </c>
      <c r="I249" s="131">
        <f>IF($I$4='Fecha de Indicador'!I249, 0,"x")</f>
        <v>0</v>
      </c>
      <c r="J249" s="131">
        <f>$J$4-'Fecha de Indicador'!J249</f>
        <v>0</v>
      </c>
      <c r="K249" s="131">
        <f>$K$4-'Fecha de Indicador'!K249</f>
        <v>0</v>
      </c>
      <c r="L249" s="131">
        <f>$L$4-'Fecha de Indicador'!L249</f>
        <v>0</v>
      </c>
      <c r="M249" s="412">
        <f>$M$4-'Fecha de Indicador'!M249</f>
        <v>9</v>
      </c>
      <c r="N249" s="131">
        <f>$N$4-'Fecha de Indicador'!N249</f>
        <v>0</v>
      </c>
      <c r="O249" s="131">
        <f>$O$4-'Fecha de Indicador'!O249</f>
        <v>0</v>
      </c>
      <c r="P249" s="412">
        <f>$P$4-'Fecha de Indicador'!P249</f>
        <v>15</v>
      </c>
      <c r="Q249" s="131">
        <f>$Q$4-'Fecha de Indicador'!Q249</f>
        <v>0</v>
      </c>
      <c r="R249" s="131">
        <f>$R$4-'Fecha de Indicador'!R249</f>
        <v>0</v>
      </c>
      <c r="S249" s="131">
        <f>$S$4-'Fecha de Indicador'!S249</f>
        <v>0</v>
      </c>
      <c r="T249" s="131">
        <f>IF($T$4='Fecha de Indicador'!T249, 0,"x")</f>
        <v>0</v>
      </c>
      <c r="U249" s="131">
        <f>$U$4-'Fecha de Indicador'!U249</f>
        <v>0</v>
      </c>
      <c r="V249" s="412">
        <f>$V$4-'Fecha de Indicador'!V249</f>
        <v>16</v>
      </c>
      <c r="W249" s="131">
        <f>$W$4-'Fecha de Indicador'!W249</f>
        <v>0</v>
      </c>
      <c r="X249" s="131">
        <f>$X$4-'Fecha de Indicador'!X249</f>
        <v>0</v>
      </c>
      <c r="Y249" s="131">
        <f>$Y$4-'Fecha de Indicador'!Y249</f>
        <v>0</v>
      </c>
      <c r="Z249" s="131">
        <f>$Z$4-'Fecha de Indicador'!Z249</f>
        <v>1</v>
      </c>
      <c r="AA249" s="131">
        <f>$AA$4-'Fecha de Indicador'!AA249</f>
        <v>0</v>
      </c>
      <c r="AB249" s="131">
        <f>$AB$4-'Fecha de Indicador'!AB249</f>
        <v>0</v>
      </c>
      <c r="AC249" s="131">
        <f>$AC$4-'Fecha de Indicador'!AC249</f>
        <v>0</v>
      </c>
      <c r="AD249" s="131">
        <f>$AD$4-'Fecha de Indicador'!AD249</f>
        <v>0</v>
      </c>
      <c r="AE249" s="131">
        <f>$AE$4-'Fecha de Indicador'!AE249</f>
        <v>0</v>
      </c>
      <c r="AF249" s="131">
        <f>$AF$4-'Fecha de Indicador'!AF249</f>
        <v>0</v>
      </c>
      <c r="AG249" s="131">
        <f>$AG$4-'Fecha de Indicador'!AG249</f>
        <v>0</v>
      </c>
      <c r="AH249" s="131">
        <f>$AH$4-'Fecha de Indicador'!AH249</f>
        <v>0</v>
      </c>
      <c r="AI249" s="131">
        <f>$AI$4-'Fecha de Indicador'!AI249</f>
        <v>0</v>
      </c>
      <c r="AJ249" s="131">
        <f>$AJ$4-'Fecha de Indicador'!AJ249</f>
        <v>0</v>
      </c>
      <c r="AK249" s="131">
        <f>$AK$4-'Fecha de Indicador'!AK249</f>
        <v>0</v>
      </c>
      <c r="AL249" s="131">
        <f>$AL$4-'Fecha de Indicador'!AL249</f>
        <v>0</v>
      </c>
      <c r="AM249" s="38">
        <f t="shared" si="15"/>
        <v>41</v>
      </c>
      <c r="AN249" s="39">
        <f t="shared" si="19"/>
        <v>1.1714285714285715</v>
      </c>
      <c r="AO249" s="38">
        <f t="shared" si="16"/>
        <v>4</v>
      </c>
      <c r="AP249" s="39">
        <f t="shared" si="17"/>
        <v>3.8864728585539892</v>
      </c>
      <c r="AQ249" s="40">
        <f t="shared" si="18"/>
        <v>0</v>
      </c>
    </row>
    <row r="250" spans="1:43" ht="25.5" customHeight="1" x14ac:dyDescent="0.25">
      <c r="A250" s="138" t="s">
        <v>340</v>
      </c>
      <c r="B250" s="139" t="s">
        <v>357</v>
      </c>
      <c r="C250" s="140">
        <v>1519</v>
      </c>
      <c r="D250" s="131">
        <f>$D$4-'Fecha de Indicador'!D250</f>
        <v>0</v>
      </c>
      <c r="E250" s="131">
        <f>IF($E$4='Fecha de Indicador'!E250, 0,"x")</f>
        <v>0</v>
      </c>
      <c r="F250" s="131" t="str">
        <f>IF($F$4='Fecha de Indicador'!F250, 0,"x")</f>
        <v>x</v>
      </c>
      <c r="G250" s="131">
        <f>$G$4-'Fecha de Indicador'!G250</f>
        <v>0</v>
      </c>
      <c r="H250" s="131">
        <f>IF($H$4='Fecha de Indicador'!H250, 0,"x")</f>
        <v>0</v>
      </c>
      <c r="I250" s="131">
        <f>IF($I$4='Fecha de Indicador'!I250, 0,"x")</f>
        <v>0</v>
      </c>
      <c r="J250" s="131">
        <f>$J$4-'Fecha de Indicador'!J250</f>
        <v>0</v>
      </c>
      <c r="K250" s="131">
        <f>$K$4-'Fecha de Indicador'!K250</f>
        <v>0</v>
      </c>
      <c r="L250" s="131">
        <f>$L$4-'Fecha de Indicador'!L250</f>
        <v>0</v>
      </c>
      <c r="M250" s="412">
        <f>$M$4-'Fecha de Indicador'!M250</f>
        <v>9</v>
      </c>
      <c r="N250" s="131">
        <f>$N$4-'Fecha de Indicador'!N250</f>
        <v>0</v>
      </c>
      <c r="O250" s="131">
        <f>$O$4-'Fecha de Indicador'!O250</f>
        <v>0</v>
      </c>
      <c r="P250" s="412">
        <f>$P$4-'Fecha de Indicador'!P250</f>
        <v>15</v>
      </c>
      <c r="Q250" s="131">
        <f>$Q$4-'Fecha de Indicador'!Q250</f>
        <v>0</v>
      </c>
      <c r="R250" s="131">
        <f>$R$4-'Fecha de Indicador'!R250</f>
        <v>0</v>
      </c>
      <c r="S250" s="131">
        <f>$S$4-'Fecha de Indicador'!S250</f>
        <v>0</v>
      </c>
      <c r="T250" s="131">
        <f>IF($T$4='Fecha de Indicador'!T250, 0,"x")</f>
        <v>0</v>
      </c>
      <c r="U250" s="131">
        <f>$U$4-'Fecha de Indicador'!U250</f>
        <v>0</v>
      </c>
      <c r="V250" s="412">
        <f>$V$4-'Fecha de Indicador'!V250</f>
        <v>16</v>
      </c>
      <c r="W250" s="131">
        <f>$W$4-'Fecha de Indicador'!W250</f>
        <v>0</v>
      </c>
      <c r="X250" s="131">
        <f>$X$4-'Fecha de Indicador'!X250</f>
        <v>0</v>
      </c>
      <c r="Y250" s="131">
        <f>$Y$4-'Fecha de Indicador'!Y250</f>
        <v>0</v>
      </c>
      <c r="Z250" s="131">
        <f>$Z$4-'Fecha de Indicador'!Z250</f>
        <v>1</v>
      </c>
      <c r="AA250" s="131">
        <f>$AA$4-'Fecha de Indicador'!AA250</f>
        <v>0</v>
      </c>
      <c r="AB250" s="131">
        <f>$AB$4-'Fecha de Indicador'!AB250</f>
        <v>0</v>
      </c>
      <c r="AC250" s="131">
        <f>$AC$4-'Fecha de Indicador'!AC250</f>
        <v>0</v>
      </c>
      <c r="AD250" s="131">
        <f>$AD$4-'Fecha de Indicador'!AD250</f>
        <v>0</v>
      </c>
      <c r="AE250" s="131">
        <f>$AE$4-'Fecha de Indicador'!AE250</f>
        <v>0</v>
      </c>
      <c r="AF250" s="131">
        <f>$AF$4-'Fecha de Indicador'!AF250</f>
        <v>0</v>
      </c>
      <c r="AG250" s="131">
        <f>$AG$4-'Fecha de Indicador'!AG250</f>
        <v>0</v>
      </c>
      <c r="AH250" s="131">
        <f>$AH$4-'Fecha de Indicador'!AH250</f>
        <v>0</v>
      </c>
      <c r="AI250" s="131">
        <f>$AI$4-'Fecha de Indicador'!AI250</f>
        <v>0</v>
      </c>
      <c r="AJ250" s="131">
        <f>$AJ$4-'Fecha de Indicador'!AJ250</f>
        <v>0</v>
      </c>
      <c r="AK250" s="131">
        <f>$AK$4-'Fecha de Indicador'!AK250</f>
        <v>0</v>
      </c>
      <c r="AL250" s="131">
        <f>$AL$4-'Fecha de Indicador'!AL250</f>
        <v>0</v>
      </c>
      <c r="AM250" s="38">
        <f t="shared" si="15"/>
        <v>41</v>
      </c>
      <c r="AN250" s="39">
        <f t="shared" si="19"/>
        <v>1.1714285714285715</v>
      </c>
      <c r="AO250" s="38">
        <f t="shared" si="16"/>
        <v>4</v>
      </c>
      <c r="AP250" s="39">
        <f t="shared" si="17"/>
        <v>3.8864728585539892</v>
      </c>
      <c r="AQ250" s="40">
        <f t="shared" si="18"/>
        <v>0</v>
      </c>
    </row>
    <row r="251" spans="1:43" ht="25.5" customHeight="1" x14ac:dyDescent="0.25">
      <c r="A251" s="138" t="s">
        <v>340</v>
      </c>
      <c r="B251" s="139" t="s">
        <v>358</v>
      </c>
      <c r="C251" s="140">
        <v>1520</v>
      </c>
      <c r="D251" s="131">
        <f>$D$4-'Fecha de Indicador'!D251</f>
        <v>0</v>
      </c>
      <c r="E251" s="131">
        <f>IF($E$4='Fecha de Indicador'!E251, 0,"x")</f>
        <v>0</v>
      </c>
      <c r="F251" s="131" t="str">
        <f>IF($F$4='Fecha de Indicador'!F251, 0,"x")</f>
        <v>x</v>
      </c>
      <c r="G251" s="131">
        <f>$G$4-'Fecha de Indicador'!G251</f>
        <v>0</v>
      </c>
      <c r="H251" s="131">
        <f>IF($H$4='Fecha de Indicador'!H251, 0,"x")</f>
        <v>0</v>
      </c>
      <c r="I251" s="131">
        <f>IF($I$4='Fecha de Indicador'!I251, 0,"x")</f>
        <v>0</v>
      </c>
      <c r="J251" s="131">
        <f>$J$4-'Fecha de Indicador'!J251</f>
        <v>0</v>
      </c>
      <c r="K251" s="131">
        <f>$K$4-'Fecha de Indicador'!K251</f>
        <v>0</v>
      </c>
      <c r="L251" s="131">
        <f>$L$4-'Fecha de Indicador'!L251</f>
        <v>0</v>
      </c>
      <c r="M251" s="412">
        <f>$M$4-'Fecha de Indicador'!M251</f>
        <v>9</v>
      </c>
      <c r="N251" s="131">
        <f>$N$4-'Fecha de Indicador'!N251</f>
        <v>0</v>
      </c>
      <c r="O251" s="131">
        <f>$O$4-'Fecha de Indicador'!O251</f>
        <v>0</v>
      </c>
      <c r="P251" s="412">
        <f>$P$4-'Fecha de Indicador'!P251</f>
        <v>15</v>
      </c>
      <c r="Q251" s="131">
        <f>$Q$4-'Fecha de Indicador'!Q251</f>
        <v>0</v>
      </c>
      <c r="R251" s="131">
        <f>$R$4-'Fecha de Indicador'!R251</f>
        <v>0</v>
      </c>
      <c r="S251" s="131">
        <f>$S$4-'Fecha de Indicador'!S251</f>
        <v>0</v>
      </c>
      <c r="T251" s="131">
        <f>IF($T$4='Fecha de Indicador'!T251, 0,"x")</f>
        <v>0</v>
      </c>
      <c r="U251" s="131">
        <f>$U$4-'Fecha de Indicador'!U251</f>
        <v>0</v>
      </c>
      <c r="V251" s="412">
        <f>$V$4-'Fecha de Indicador'!V251</f>
        <v>16</v>
      </c>
      <c r="W251" s="131">
        <f>$W$4-'Fecha de Indicador'!W251</f>
        <v>0</v>
      </c>
      <c r="X251" s="131">
        <f>$X$4-'Fecha de Indicador'!X251</f>
        <v>0</v>
      </c>
      <c r="Y251" s="131">
        <f>$Y$4-'Fecha de Indicador'!Y251</f>
        <v>0</v>
      </c>
      <c r="Z251" s="131">
        <f>$Z$4-'Fecha de Indicador'!Z251</f>
        <v>1</v>
      </c>
      <c r="AA251" s="131">
        <f>$AA$4-'Fecha de Indicador'!AA251</f>
        <v>0</v>
      </c>
      <c r="AB251" s="131">
        <f>$AB$4-'Fecha de Indicador'!AB251</f>
        <v>0</v>
      </c>
      <c r="AC251" s="131">
        <f>$AC$4-'Fecha de Indicador'!AC251</f>
        <v>0</v>
      </c>
      <c r="AD251" s="131">
        <f>$AD$4-'Fecha de Indicador'!AD251</f>
        <v>0</v>
      </c>
      <c r="AE251" s="131">
        <f>$AE$4-'Fecha de Indicador'!AE251</f>
        <v>0</v>
      </c>
      <c r="AF251" s="131">
        <f>$AF$4-'Fecha de Indicador'!AF251</f>
        <v>0</v>
      </c>
      <c r="AG251" s="131">
        <f>$AG$4-'Fecha de Indicador'!AG251</f>
        <v>0</v>
      </c>
      <c r="AH251" s="131">
        <f>$AH$4-'Fecha de Indicador'!AH251</f>
        <v>0</v>
      </c>
      <c r="AI251" s="131">
        <f>$AI$4-'Fecha de Indicador'!AI251</f>
        <v>0</v>
      </c>
      <c r="AJ251" s="131">
        <f>$AJ$4-'Fecha de Indicador'!AJ251</f>
        <v>0</v>
      </c>
      <c r="AK251" s="131">
        <f>$AK$4-'Fecha de Indicador'!AK251</f>
        <v>0</v>
      </c>
      <c r="AL251" s="131">
        <f>$AL$4-'Fecha de Indicador'!AL251</f>
        <v>0</v>
      </c>
      <c r="AM251" s="38">
        <f t="shared" si="15"/>
        <v>41</v>
      </c>
      <c r="AN251" s="39">
        <f t="shared" si="19"/>
        <v>1.1714285714285715</v>
      </c>
      <c r="AO251" s="38">
        <f t="shared" si="16"/>
        <v>4</v>
      </c>
      <c r="AP251" s="39">
        <f t="shared" si="17"/>
        <v>3.8864728585539892</v>
      </c>
      <c r="AQ251" s="40">
        <f t="shared" si="18"/>
        <v>0</v>
      </c>
    </row>
    <row r="252" spans="1:43" ht="25.5" customHeight="1" x14ac:dyDescent="0.25">
      <c r="A252" s="138" t="s">
        <v>340</v>
      </c>
      <c r="B252" s="139" t="s">
        <v>359</v>
      </c>
      <c r="C252" s="140">
        <v>1521</v>
      </c>
      <c r="D252" s="131">
        <f>$D$4-'Fecha de Indicador'!D252</f>
        <v>0</v>
      </c>
      <c r="E252" s="131">
        <f>IF($E$4='Fecha de Indicador'!E252, 0,"x")</f>
        <v>0</v>
      </c>
      <c r="F252" s="131" t="str">
        <f>IF($F$4='Fecha de Indicador'!F252, 0,"x")</f>
        <v>x</v>
      </c>
      <c r="G252" s="131">
        <f>$G$4-'Fecha de Indicador'!G252</f>
        <v>0</v>
      </c>
      <c r="H252" s="131">
        <f>IF($H$4='Fecha de Indicador'!H252, 0,"x")</f>
        <v>0</v>
      </c>
      <c r="I252" s="131">
        <f>IF($I$4='Fecha de Indicador'!I252, 0,"x")</f>
        <v>0</v>
      </c>
      <c r="J252" s="131">
        <f>$J$4-'Fecha de Indicador'!J252</f>
        <v>0</v>
      </c>
      <c r="K252" s="131">
        <f>$K$4-'Fecha de Indicador'!K252</f>
        <v>0</v>
      </c>
      <c r="L252" s="131">
        <f>$L$4-'Fecha de Indicador'!L252</f>
        <v>0</v>
      </c>
      <c r="M252" s="412">
        <f>$M$4-'Fecha de Indicador'!M252</f>
        <v>9</v>
      </c>
      <c r="N252" s="131">
        <f>$N$4-'Fecha de Indicador'!N252</f>
        <v>0</v>
      </c>
      <c r="O252" s="131">
        <f>$O$4-'Fecha de Indicador'!O252</f>
        <v>0</v>
      </c>
      <c r="P252" s="412">
        <f>$P$4-'Fecha de Indicador'!P252</f>
        <v>15</v>
      </c>
      <c r="Q252" s="131">
        <f>$Q$4-'Fecha de Indicador'!Q252</f>
        <v>0</v>
      </c>
      <c r="R252" s="131">
        <f>$R$4-'Fecha de Indicador'!R252</f>
        <v>0</v>
      </c>
      <c r="S252" s="131">
        <f>$S$4-'Fecha de Indicador'!S252</f>
        <v>0</v>
      </c>
      <c r="T252" s="131">
        <f>IF($T$4='Fecha de Indicador'!T252, 0,"x")</f>
        <v>0</v>
      </c>
      <c r="U252" s="131">
        <f>$U$4-'Fecha de Indicador'!U252</f>
        <v>0</v>
      </c>
      <c r="V252" s="412">
        <f>$V$4-'Fecha de Indicador'!V252</f>
        <v>16</v>
      </c>
      <c r="W252" s="131">
        <f>$W$4-'Fecha de Indicador'!W252</f>
        <v>0</v>
      </c>
      <c r="X252" s="131">
        <f>$X$4-'Fecha de Indicador'!X252</f>
        <v>0</v>
      </c>
      <c r="Y252" s="131">
        <f>$Y$4-'Fecha de Indicador'!Y252</f>
        <v>0</v>
      </c>
      <c r="Z252" s="131">
        <f>$Z$4-'Fecha de Indicador'!Z252</f>
        <v>1</v>
      </c>
      <c r="AA252" s="131">
        <f>$AA$4-'Fecha de Indicador'!AA252</f>
        <v>0</v>
      </c>
      <c r="AB252" s="131">
        <f>$AB$4-'Fecha de Indicador'!AB252</f>
        <v>0</v>
      </c>
      <c r="AC252" s="131">
        <f>$AC$4-'Fecha de Indicador'!AC252</f>
        <v>0</v>
      </c>
      <c r="AD252" s="131">
        <f>$AD$4-'Fecha de Indicador'!AD252</f>
        <v>0</v>
      </c>
      <c r="AE252" s="131">
        <f>$AE$4-'Fecha de Indicador'!AE252</f>
        <v>0</v>
      </c>
      <c r="AF252" s="131">
        <f>$AF$4-'Fecha de Indicador'!AF252</f>
        <v>0</v>
      </c>
      <c r="AG252" s="131">
        <f>$AG$4-'Fecha de Indicador'!AG252</f>
        <v>0</v>
      </c>
      <c r="AH252" s="131">
        <f>$AH$4-'Fecha de Indicador'!AH252</f>
        <v>0</v>
      </c>
      <c r="AI252" s="131">
        <f>$AI$4-'Fecha de Indicador'!AI252</f>
        <v>0</v>
      </c>
      <c r="AJ252" s="131">
        <f>$AJ$4-'Fecha de Indicador'!AJ252</f>
        <v>0</v>
      </c>
      <c r="AK252" s="131">
        <f>$AK$4-'Fecha de Indicador'!AK252</f>
        <v>0</v>
      </c>
      <c r="AL252" s="131">
        <f>$AL$4-'Fecha de Indicador'!AL252</f>
        <v>0</v>
      </c>
      <c r="AM252" s="38">
        <f t="shared" si="15"/>
        <v>41</v>
      </c>
      <c r="AN252" s="39">
        <f t="shared" si="19"/>
        <v>1.1714285714285715</v>
      </c>
      <c r="AO252" s="38">
        <f t="shared" si="16"/>
        <v>4</v>
      </c>
      <c r="AP252" s="39">
        <f t="shared" si="17"/>
        <v>3.8864728585539892</v>
      </c>
      <c r="AQ252" s="40">
        <f t="shared" si="18"/>
        <v>0</v>
      </c>
    </row>
    <row r="253" spans="1:43" ht="25.5" customHeight="1" x14ac:dyDescent="0.25">
      <c r="A253" s="138" t="s">
        <v>340</v>
      </c>
      <c r="B253" s="139" t="s">
        <v>360</v>
      </c>
      <c r="C253" s="140">
        <v>1522</v>
      </c>
      <c r="D253" s="131">
        <f>$D$4-'Fecha de Indicador'!D253</f>
        <v>0</v>
      </c>
      <c r="E253" s="131">
        <f>IF($E$4='Fecha de Indicador'!E253, 0,"x")</f>
        <v>0</v>
      </c>
      <c r="F253" s="131" t="str">
        <f>IF($F$4='Fecha de Indicador'!F253, 0,"x")</f>
        <v>x</v>
      </c>
      <c r="G253" s="131">
        <f>$G$4-'Fecha de Indicador'!G253</f>
        <v>0</v>
      </c>
      <c r="H253" s="131">
        <f>IF($H$4='Fecha de Indicador'!H253, 0,"x")</f>
        <v>0</v>
      </c>
      <c r="I253" s="131">
        <f>IF($I$4='Fecha de Indicador'!I253, 0,"x")</f>
        <v>0</v>
      </c>
      <c r="J253" s="131">
        <f>$J$4-'Fecha de Indicador'!J253</f>
        <v>0</v>
      </c>
      <c r="K253" s="131">
        <f>$K$4-'Fecha de Indicador'!K253</f>
        <v>0</v>
      </c>
      <c r="L253" s="131">
        <f>$L$4-'Fecha de Indicador'!L253</f>
        <v>0</v>
      </c>
      <c r="M253" s="412">
        <f>$M$4-'Fecha de Indicador'!M253</f>
        <v>9</v>
      </c>
      <c r="N253" s="131">
        <f>$N$4-'Fecha de Indicador'!N253</f>
        <v>0</v>
      </c>
      <c r="O253" s="131">
        <f>$O$4-'Fecha de Indicador'!O253</f>
        <v>0</v>
      </c>
      <c r="P253" s="412">
        <f>$P$4-'Fecha de Indicador'!P253</f>
        <v>15</v>
      </c>
      <c r="Q253" s="131">
        <f>$Q$4-'Fecha de Indicador'!Q253</f>
        <v>0</v>
      </c>
      <c r="R253" s="131">
        <f>$R$4-'Fecha de Indicador'!R253</f>
        <v>0</v>
      </c>
      <c r="S253" s="131">
        <f>$S$4-'Fecha de Indicador'!S253</f>
        <v>0</v>
      </c>
      <c r="T253" s="131">
        <f>IF($T$4='Fecha de Indicador'!T253, 0,"x")</f>
        <v>0</v>
      </c>
      <c r="U253" s="131">
        <f>$U$4-'Fecha de Indicador'!U253</f>
        <v>0</v>
      </c>
      <c r="V253" s="412">
        <f>$V$4-'Fecha de Indicador'!V253</f>
        <v>16</v>
      </c>
      <c r="W253" s="131">
        <f>$W$4-'Fecha de Indicador'!W253</f>
        <v>0</v>
      </c>
      <c r="X253" s="131">
        <f>$X$4-'Fecha de Indicador'!X253</f>
        <v>0</v>
      </c>
      <c r="Y253" s="131">
        <f>$Y$4-'Fecha de Indicador'!Y253</f>
        <v>0</v>
      </c>
      <c r="Z253" s="131">
        <f>$Z$4-'Fecha de Indicador'!Z253</f>
        <v>1</v>
      </c>
      <c r="AA253" s="131">
        <f>$AA$4-'Fecha de Indicador'!AA253</f>
        <v>0</v>
      </c>
      <c r="AB253" s="131">
        <f>$AB$4-'Fecha de Indicador'!AB253</f>
        <v>0</v>
      </c>
      <c r="AC253" s="131">
        <f>$AC$4-'Fecha de Indicador'!AC253</f>
        <v>0</v>
      </c>
      <c r="AD253" s="131">
        <f>$AD$4-'Fecha de Indicador'!AD253</f>
        <v>0</v>
      </c>
      <c r="AE253" s="131">
        <f>$AE$4-'Fecha de Indicador'!AE253</f>
        <v>0</v>
      </c>
      <c r="AF253" s="131">
        <f>$AF$4-'Fecha de Indicador'!AF253</f>
        <v>0</v>
      </c>
      <c r="AG253" s="131">
        <f>$AG$4-'Fecha de Indicador'!AG253</f>
        <v>0</v>
      </c>
      <c r="AH253" s="131">
        <f>$AH$4-'Fecha de Indicador'!AH253</f>
        <v>0</v>
      </c>
      <c r="AI253" s="131">
        <f>$AI$4-'Fecha de Indicador'!AI253</f>
        <v>0</v>
      </c>
      <c r="AJ253" s="131">
        <f>$AJ$4-'Fecha de Indicador'!AJ253</f>
        <v>0</v>
      </c>
      <c r="AK253" s="131">
        <f>$AK$4-'Fecha de Indicador'!AK253</f>
        <v>0</v>
      </c>
      <c r="AL253" s="131">
        <f>$AL$4-'Fecha de Indicador'!AL253</f>
        <v>0</v>
      </c>
      <c r="AM253" s="38">
        <f t="shared" si="15"/>
        <v>41</v>
      </c>
      <c r="AN253" s="39">
        <f t="shared" si="19"/>
        <v>1.1714285714285715</v>
      </c>
      <c r="AO253" s="38">
        <f t="shared" si="16"/>
        <v>4</v>
      </c>
      <c r="AP253" s="39">
        <f t="shared" si="17"/>
        <v>3.8864728585539892</v>
      </c>
      <c r="AQ253" s="40">
        <f t="shared" si="18"/>
        <v>0</v>
      </c>
    </row>
    <row r="254" spans="1:43" ht="25.5" customHeight="1" x14ac:dyDescent="0.25">
      <c r="A254" s="138" t="s">
        <v>340</v>
      </c>
      <c r="B254" s="139" t="s">
        <v>361</v>
      </c>
      <c r="C254" s="140">
        <v>1523</v>
      </c>
      <c r="D254" s="131">
        <f>$D$4-'Fecha de Indicador'!D254</f>
        <v>0</v>
      </c>
      <c r="E254" s="131">
        <f>IF($E$4='Fecha de Indicador'!E254, 0,"x")</f>
        <v>0</v>
      </c>
      <c r="F254" s="131" t="str">
        <f>IF($F$4='Fecha de Indicador'!F254, 0,"x")</f>
        <v>x</v>
      </c>
      <c r="G254" s="131">
        <f>$G$4-'Fecha de Indicador'!G254</f>
        <v>0</v>
      </c>
      <c r="H254" s="131">
        <f>IF($H$4='Fecha de Indicador'!H254, 0,"x")</f>
        <v>0</v>
      </c>
      <c r="I254" s="131">
        <f>IF($I$4='Fecha de Indicador'!I254, 0,"x")</f>
        <v>0</v>
      </c>
      <c r="J254" s="131">
        <f>$J$4-'Fecha de Indicador'!J254</f>
        <v>0</v>
      </c>
      <c r="K254" s="131">
        <f>$K$4-'Fecha de Indicador'!K254</f>
        <v>0</v>
      </c>
      <c r="L254" s="131">
        <f>$L$4-'Fecha de Indicador'!L254</f>
        <v>0</v>
      </c>
      <c r="M254" s="412">
        <f>$M$4-'Fecha de Indicador'!M254</f>
        <v>9</v>
      </c>
      <c r="N254" s="131">
        <f>$N$4-'Fecha de Indicador'!N254</f>
        <v>0</v>
      </c>
      <c r="O254" s="131">
        <f>$O$4-'Fecha de Indicador'!O254</f>
        <v>0</v>
      </c>
      <c r="P254" s="412">
        <f>$P$4-'Fecha de Indicador'!P254</f>
        <v>15</v>
      </c>
      <c r="Q254" s="131">
        <f>$Q$4-'Fecha de Indicador'!Q254</f>
        <v>0</v>
      </c>
      <c r="R254" s="131">
        <f>$R$4-'Fecha de Indicador'!R254</f>
        <v>0</v>
      </c>
      <c r="S254" s="131">
        <f>$S$4-'Fecha de Indicador'!S254</f>
        <v>0</v>
      </c>
      <c r="T254" s="131">
        <f>IF($T$4='Fecha de Indicador'!T254, 0,"x")</f>
        <v>0</v>
      </c>
      <c r="U254" s="131">
        <f>$U$4-'Fecha de Indicador'!U254</f>
        <v>0</v>
      </c>
      <c r="V254" s="412">
        <f>$V$4-'Fecha de Indicador'!V254</f>
        <v>16</v>
      </c>
      <c r="W254" s="131">
        <f>$W$4-'Fecha de Indicador'!W254</f>
        <v>0</v>
      </c>
      <c r="X254" s="131">
        <f>$X$4-'Fecha de Indicador'!X254</f>
        <v>0</v>
      </c>
      <c r="Y254" s="131">
        <f>$Y$4-'Fecha de Indicador'!Y254</f>
        <v>0</v>
      </c>
      <c r="Z254" s="131">
        <f>$Z$4-'Fecha de Indicador'!Z254</f>
        <v>1</v>
      </c>
      <c r="AA254" s="131">
        <f>$AA$4-'Fecha de Indicador'!AA254</f>
        <v>0</v>
      </c>
      <c r="AB254" s="131">
        <f>$AB$4-'Fecha de Indicador'!AB254</f>
        <v>0</v>
      </c>
      <c r="AC254" s="131">
        <f>$AC$4-'Fecha de Indicador'!AC254</f>
        <v>0</v>
      </c>
      <c r="AD254" s="131">
        <f>$AD$4-'Fecha de Indicador'!AD254</f>
        <v>0</v>
      </c>
      <c r="AE254" s="131">
        <f>$AE$4-'Fecha de Indicador'!AE254</f>
        <v>0</v>
      </c>
      <c r="AF254" s="131">
        <f>$AF$4-'Fecha de Indicador'!AF254</f>
        <v>0</v>
      </c>
      <c r="AG254" s="131">
        <f>$AG$4-'Fecha de Indicador'!AG254</f>
        <v>0</v>
      </c>
      <c r="AH254" s="131">
        <f>$AH$4-'Fecha de Indicador'!AH254</f>
        <v>0</v>
      </c>
      <c r="AI254" s="131">
        <f>$AI$4-'Fecha de Indicador'!AI254</f>
        <v>0</v>
      </c>
      <c r="AJ254" s="131">
        <f>$AJ$4-'Fecha de Indicador'!AJ254</f>
        <v>0</v>
      </c>
      <c r="AK254" s="131">
        <f>$AK$4-'Fecha de Indicador'!AK254</f>
        <v>0</v>
      </c>
      <c r="AL254" s="131">
        <f>$AL$4-'Fecha de Indicador'!AL254</f>
        <v>0</v>
      </c>
      <c r="AM254" s="38">
        <f t="shared" si="15"/>
        <v>41</v>
      </c>
      <c r="AN254" s="39">
        <f t="shared" si="19"/>
        <v>1.1714285714285715</v>
      </c>
      <c r="AO254" s="38">
        <f t="shared" si="16"/>
        <v>4</v>
      </c>
      <c r="AP254" s="39">
        <f t="shared" si="17"/>
        <v>3.8864728585539892</v>
      </c>
      <c r="AQ254" s="40">
        <f t="shared" si="18"/>
        <v>0</v>
      </c>
    </row>
    <row r="255" spans="1:43" ht="25.5" customHeight="1" x14ac:dyDescent="0.25">
      <c r="A255" s="138" t="s">
        <v>362</v>
      </c>
      <c r="B255" s="139" t="s">
        <v>363</v>
      </c>
      <c r="C255" s="140">
        <v>1601</v>
      </c>
      <c r="D255" s="131">
        <f>$D$4-'Fecha de Indicador'!D255</f>
        <v>0</v>
      </c>
      <c r="E255" s="131">
        <f>IF($E$4='Fecha de Indicador'!E255, 0,"x")</f>
        <v>0</v>
      </c>
      <c r="F255" s="131" t="str">
        <f>IF($F$4='Fecha de Indicador'!F255, 0,"x")</f>
        <v>x</v>
      </c>
      <c r="G255" s="131">
        <f>$G$4-'Fecha de Indicador'!G255</f>
        <v>0</v>
      </c>
      <c r="H255" s="131">
        <f>IF($H$4='Fecha de Indicador'!H255, 0,"x")</f>
        <v>0</v>
      </c>
      <c r="I255" s="131">
        <f>IF($I$4='Fecha de Indicador'!I255, 0,"x")</f>
        <v>0</v>
      </c>
      <c r="J255" s="131">
        <f>$J$4-'Fecha de Indicador'!J255</f>
        <v>0</v>
      </c>
      <c r="K255" s="131">
        <f>$K$4-'Fecha de Indicador'!K255</f>
        <v>0</v>
      </c>
      <c r="L255" s="131">
        <f>$L$4-'Fecha de Indicador'!L255</f>
        <v>0</v>
      </c>
      <c r="M255" s="412">
        <f>$M$4-'Fecha de Indicador'!M255</f>
        <v>9</v>
      </c>
      <c r="N255" s="131">
        <f>$N$4-'Fecha de Indicador'!N255</f>
        <v>0</v>
      </c>
      <c r="O255" s="131">
        <f>$O$4-'Fecha de Indicador'!O255</f>
        <v>0</v>
      </c>
      <c r="P255" s="412">
        <f>$P$4-'Fecha de Indicador'!P255</f>
        <v>15</v>
      </c>
      <c r="Q255" s="131">
        <f>$Q$4-'Fecha de Indicador'!Q255</f>
        <v>0</v>
      </c>
      <c r="R255" s="131">
        <f>$R$4-'Fecha de Indicador'!R255</f>
        <v>0</v>
      </c>
      <c r="S255" s="131">
        <f>$S$4-'Fecha de Indicador'!S255</f>
        <v>0</v>
      </c>
      <c r="T255" s="131">
        <f>IF($T$4='Fecha de Indicador'!T255, 0,"x")</f>
        <v>0</v>
      </c>
      <c r="U255" s="131">
        <f>$U$4-'Fecha de Indicador'!U255</f>
        <v>0</v>
      </c>
      <c r="V255" s="412">
        <f>$V$4-'Fecha de Indicador'!V255</f>
        <v>16</v>
      </c>
      <c r="W255" s="131">
        <f>$W$4-'Fecha de Indicador'!W255</f>
        <v>0</v>
      </c>
      <c r="X255" s="131">
        <f>$X$4-'Fecha de Indicador'!X255</f>
        <v>0</v>
      </c>
      <c r="Y255" s="131">
        <f>$Y$4-'Fecha de Indicador'!Y255</f>
        <v>0</v>
      </c>
      <c r="Z255" s="131">
        <f>$Z$4-'Fecha de Indicador'!Z255</f>
        <v>1</v>
      </c>
      <c r="AA255" s="131">
        <f>$AA$4-'Fecha de Indicador'!AA255</f>
        <v>0</v>
      </c>
      <c r="AB255" s="131">
        <f>$AB$4-'Fecha de Indicador'!AB255</f>
        <v>0</v>
      </c>
      <c r="AC255" s="131">
        <f>$AC$4-'Fecha de Indicador'!AC255</f>
        <v>0</v>
      </c>
      <c r="AD255" s="131">
        <f>$AD$4-'Fecha de Indicador'!AD255</f>
        <v>0</v>
      </c>
      <c r="AE255" s="131">
        <f>$AE$4-'Fecha de Indicador'!AE255</f>
        <v>0</v>
      </c>
      <c r="AF255" s="131">
        <f>$AF$4-'Fecha de Indicador'!AF255</f>
        <v>0</v>
      </c>
      <c r="AG255" s="131">
        <f>$AG$4-'Fecha de Indicador'!AG255</f>
        <v>0</v>
      </c>
      <c r="AH255" s="131">
        <f>$AH$4-'Fecha de Indicador'!AH255</f>
        <v>0</v>
      </c>
      <c r="AI255" s="131">
        <f>$AI$4-'Fecha de Indicador'!AI255</f>
        <v>0</v>
      </c>
      <c r="AJ255" s="131">
        <f>$AJ$4-'Fecha de Indicador'!AJ255</f>
        <v>0</v>
      </c>
      <c r="AK255" s="131">
        <f>$AK$4-'Fecha de Indicador'!AK255</f>
        <v>0</v>
      </c>
      <c r="AL255" s="131">
        <f>$AL$4-'Fecha de Indicador'!AL255</f>
        <v>0</v>
      </c>
      <c r="AM255" s="38">
        <f t="shared" si="15"/>
        <v>41</v>
      </c>
      <c r="AN255" s="39">
        <f t="shared" si="19"/>
        <v>1.1714285714285715</v>
      </c>
      <c r="AO255" s="38">
        <f t="shared" si="16"/>
        <v>4</v>
      </c>
      <c r="AP255" s="39">
        <f t="shared" si="17"/>
        <v>3.8864728585539892</v>
      </c>
      <c r="AQ255" s="40">
        <f t="shared" si="18"/>
        <v>0</v>
      </c>
    </row>
    <row r="256" spans="1:43" ht="25.5" customHeight="1" x14ac:dyDescent="0.25">
      <c r="A256" s="138" t="s">
        <v>362</v>
      </c>
      <c r="B256" s="139" t="s">
        <v>364</v>
      </c>
      <c r="C256" s="140">
        <v>1602</v>
      </c>
      <c r="D256" s="131">
        <f>$D$4-'Fecha de Indicador'!D256</f>
        <v>0</v>
      </c>
      <c r="E256" s="131">
        <f>IF($E$4='Fecha de Indicador'!E256, 0,"x")</f>
        <v>0</v>
      </c>
      <c r="F256" s="131" t="str">
        <f>IF($F$4='Fecha de Indicador'!F256, 0,"x")</f>
        <v>x</v>
      </c>
      <c r="G256" s="131">
        <f>$G$4-'Fecha de Indicador'!G256</f>
        <v>0</v>
      </c>
      <c r="H256" s="131">
        <f>IF($H$4='Fecha de Indicador'!H256, 0,"x")</f>
        <v>0</v>
      </c>
      <c r="I256" s="131">
        <f>IF($I$4='Fecha de Indicador'!I256, 0,"x")</f>
        <v>0</v>
      </c>
      <c r="J256" s="131">
        <f>$J$4-'Fecha de Indicador'!J256</f>
        <v>0</v>
      </c>
      <c r="K256" s="131">
        <f>$K$4-'Fecha de Indicador'!K256</f>
        <v>0</v>
      </c>
      <c r="L256" s="131">
        <f>$L$4-'Fecha de Indicador'!L256</f>
        <v>0</v>
      </c>
      <c r="M256" s="412">
        <f>$M$4-'Fecha de Indicador'!M256</f>
        <v>9</v>
      </c>
      <c r="N256" s="131">
        <f>$N$4-'Fecha de Indicador'!N256</f>
        <v>0</v>
      </c>
      <c r="O256" s="131">
        <f>$O$4-'Fecha de Indicador'!O256</f>
        <v>0</v>
      </c>
      <c r="P256" s="412">
        <f>$P$4-'Fecha de Indicador'!P256</f>
        <v>15</v>
      </c>
      <c r="Q256" s="131">
        <f>$Q$4-'Fecha de Indicador'!Q256</f>
        <v>0</v>
      </c>
      <c r="R256" s="131">
        <f>$R$4-'Fecha de Indicador'!R256</f>
        <v>0</v>
      </c>
      <c r="S256" s="131">
        <f>$S$4-'Fecha de Indicador'!S256</f>
        <v>0</v>
      </c>
      <c r="T256" s="131">
        <f>IF($T$4='Fecha de Indicador'!T256, 0,"x")</f>
        <v>0</v>
      </c>
      <c r="U256" s="131">
        <f>$U$4-'Fecha de Indicador'!U256</f>
        <v>0</v>
      </c>
      <c r="V256" s="412">
        <f>$V$4-'Fecha de Indicador'!V256</f>
        <v>16</v>
      </c>
      <c r="W256" s="131">
        <f>$W$4-'Fecha de Indicador'!W256</f>
        <v>0</v>
      </c>
      <c r="X256" s="131">
        <f>$X$4-'Fecha de Indicador'!X256</f>
        <v>0</v>
      </c>
      <c r="Y256" s="131">
        <f>$Y$4-'Fecha de Indicador'!Y256</f>
        <v>0</v>
      </c>
      <c r="Z256" s="131">
        <f>$Z$4-'Fecha de Indicador'!Z256</f>
        <v>1</v>
      </c>
      <c r="AA256" s="131">
        <f>$AA$4-'Fecha de Indicador'!AA256</f>
        <v>0</v>
      </c>
      <c r="AB256" s="131">
        <f>$AB$4-'Fecha de Indicador'!AB256</f>
        <v>0</v>
      </c>
      <c r="AC256" s="131">
        <f>$AC$4-'Fecha de Indicador'!AC256</f>
        <v>0</v>
      </c>
      <c r="AD256" s="131">
        <f>$AD$4-'Fecha de Indicador'!AD256</f>
        <v>0</v>
      </c>
      <c r="AE256" s="131">
        <f>$AE$4-'Fecha de Indicador'!AE256</f>
        <v>0</v>
      </c>
      <c r="AF256" s="131">
        <f>$AF$4-'Fecha de Indicador'!AF256</f>
        <v>0</v>
      </c>
      <c r="AG256" s="131">
        <f>$AG$4-'Fecha de Indicador'!AG256</f>
        <v>0</v>
      </c>
      <c r="AH256" s="131">
        <f>$AH$4-'Fecha de Indicador'!AH256</f>
        <v>0</v>
      </c>
      <c r="AI256" s="131">
        <f>$AI$4-'Fecha de Indicador'!AI256</f>
        <v>0</v>
      </c>
      <c r="AJ256" s="131">
        <f>$AJ$4-'Fecha de Indicador'!AJ256</f>
        <v>0</v>
      </c>
      <c r="AK256" s="131">
        <f>$AK$4-'Fecha de Indicador'!AK256</f>
        <v>0</v>
      </c>
      <c r="AL256" s="131">
        <f>$AL$4-'Fecha de Indicador'!AL256</f>
        <v>0</v>
      </c>
      <c r="AM256" s="38">
        <f t="shared" si="15"/>
        <v>41</v>
      </c>
      <c r="AN256" s="39">
        <f t="shared" si="19"/>
        <v>1.1714285714285715</v>
      </c>
      <c r="AO256" s="38">
        <f t="shared" si="16"/>
        <v>4</v>
      </c>
      <c r="AP256" s="39">
        <f t="shared" si="17"/>
        <v>3.8864728585539892</v>
      </c>
      <c r="AQ256" s="40">
        <f t="shared" si="18"/>
        <v>0</v>
      </c>
    </row>
    <row r="257" spans="1:43" ht="25.5" customHeight="1" x14ac:dyDescent="0.25">
      <c r="A257" s="138" t="s">
        <v>362</v>
      </c>
      <c r="B257" s="139" t="s">
        <v>365</v>
      </c>
      <c r="C257" s="140">
        <v>1603</v>
      </c>
      <c r="D257" s="131">
        <f>$D$4-'Fecha de Indicador'!D257</f>
        <v>0</v>
      </c>
      <c r="E257" s="131">
        <f>IF($E$4='Fecha de Indicador'!E257, 0,"x")</f>
        <v>0</v>
      </c>
      <c r="F257" s="131" t="str">
        <f>IF($F$4='Fecha de Indicador'!F257, 0,"x")</f>
        <v>x</v>
      </c>
      <c r="G257" s="131">
        <f>$G$4-'Fecha de Indicador'!G257</f>
        <v>0</v>
      </c>
      <c r="H257" s="131">
        <f>IF($H$4='Fecha de Indicador'!H257, 0,"x")</f>
        <v>0</v>
      </c>
      <c r="I257" s="131">
        <f>IF($I$4='Fecha de Indicador'!I257, 0,"x")</f>
        <v>0</v>
      </c>
      <c r="J257" s="131">
        <f>$J$4-'Fecha de Indicador'!J257</f>
        <v>0</v>
      </c>
      <c r="K257" s="131">
        <f>$K$4-'Fecha de Indicador'!K257</f>
        <v>0</v>
      </c>
      <c r="L257" s="131">
        <f>$L$4-'Fecha de Indicador'!L257</f>
        <v>0</v>
      </c>
      <c r="M257" s="412">
        <f>$M$4-'Fecha de Indicador'!M257</f>
        <v>9</v>
      </c>
      <c r="N257" s="131">
        <f>$N$4-'Fecha de Indicador'!N257</f>
        <v>0</v>
      </c>
      <c r="O257" s="131">
        <f>$O$4-'Fecha de Indicador'!O257</f>
        <v>0</v>
      </c>
      <c r="P257" s="412">
        <f>$P$4-'Fecha de Indicador'!P257</f>
        <v>15</v>
      </c>
      <c r="Q257" s="131">
        <f>$Q$4-'Fecha de Indicador'!Q257</f>
        <v>0</v>
      </c>
      <c r="R257" s="131">
        <f>$R$4-'Fecha de Indicador'!R257</f>
        <v>0</v>
      </c>
      <c r="S257" s="131">
        <f>$S$4-'Fecha de Indicador'!S257</f>
        <v>0</v>
      </c>
      <c r="T257" s="131">
        <f>IF($T$4='Fecha de Indicador'!T257, 0,"x")</f>
        <v>0</v>
      </c>
      <c r="U257" s="131">
        <f>$U$4-'Fecha de Indicador'!U257</f>
        <v>0</v>
      </c>
      <c r="V257" s="412">
        <f>$V$4-'Fecha de Indicador'!V257</f>
        <v>16</v>
      </c>
      <c r="W257" s="131">
        <f>$W$4-'Fecha de Indicador'!W257</f>
        <v>0</v>
      </c>
      <c r="X257" s="131">
        <f>$X$4-'Fecha de Indicador'!X257</f>
        <v>0</v>
      </c>
      <c r="Y257" s="131">
        <f>$Y$4-'Fecha de Indicador'!Y257</f>
        <v>0</v>
      </c>
      <c r="Z257" s="131">
        <f>$Z$4-'Fecha de Indicador'!Z257</f>
        <v>1</v>
      </c>
      <c r="AA257" s="131">
        <f>$AA$4-'Fecha de Indicador'!AA257</f>
        <v>0</v>
      </c>
      <c r="AB257" s="131">
        <f>$AB$4-'Fecha de Indicador'!AB257</f>
        <v>0</v>
      </c>
      <c r="AC257" s="131">
        <f>$AC$4-'Fecha de Indicador'!AC257</f>
        <v>0</v>
      </c>
      <c r="AD257" s="131">
        <f>$AD$4-'Fecha de Indicador'!AD257</f>
        <v>0</v>
      </c>
      <c r="AE257" s="131">
        <f>$AE$4-'Fecha de Indicador'!AE257</f>
        <v>0</v>
      </c>
      <c r="AF257" s="131">
        <f>$AF$4-'Fecha de Indicador'!AF257</f>
        <v>0</v>
      </c>
      <c r="AG257" s="131">
        <f>$AG$4-'Fecha de Indicador'!AG257</f>
        <v>0</v>
      </c>
      <c r="AH257" s="131">
        <f>$AH$4-'Fecha de Indicador'!AH257</f>
        <v>0</v>
      </c>
      <c r="AI257" s="131">
        <f>$AI$4-'Fecha de Indicador'!AI257</f>
        <v>0</v>
      </c>
      <c r="AJ257" s="131">
        <f>$AJ$4-'Fecha de Indicador'!AJ257</f>
        <v>0</v>
      </c>
      <c r="AK257" s="131">
        <f>$AK$4-'Fecha de Indicador'!AK257</f>
        <v>0</v>
      </c>
      <c r="AL257" s="131">
        <f>$AL$4-'Fecha de Indicador'!AL257</f>
        <v>0</v>
      </c>
      <c r="AM257" s="38">
        <f t="shared" si="15"/>
        <v>41</v>
      </c>
      <c r="AN257" s="39">
        <f t="shared" si="19"/>
        <v>1.1714285714285715</v>
      </c>
      <c r="AO257" s="38">
        <f t="shared" si="16"/>
        <v>4</v>
      </c>
      <c r="AP257" s="39">
        <f t="shared" si="17"/>
        <v>3.8864728585539892</v>
      </c>
      <c r="AQ257" s="40">
        <f t="shared" si="18"/>
        <v>0</v>
      </c>
    </row>
    <row r="258" spans="1:43" ht="25.5" customHeight="1" x14ac:dyDescent="0.25">
      <c r="A258" s="138" t="s">
        <v>362</v>
      </c>
      <c r="B258" s="139" t="s">
        <v>366</v>
      </c>
      <c r="C258" s="140">
        <v>1604</v>
      </c>
      <c r="D258" s="131">
        <f>$D$4-'Fecha de Indicador'!D258</f>
        <v>0</v>
      </c>
      <c r="E258" s="131">
        <f>IF($E$4='Fecha de Indicador'!E258, 0,"x")</f>
        <v>0</v>
      </c>
      <c r="F258" s="131" t="str">
        <f>IF($F$4='Fecha de Indicador'!F258, 0,"x")</f>
        <v>x</v>
      </c>
      <c r="G258" s="131">
        <f>$G$4-'Fecha de Indicador'!G258</f>
        <v>0</v>
      </c>
      <c r="H258" s="131">
        <f>IF($H$4='Fecha de Indicador'!H258, 0,"x")</f>
        <v>0</v>
      </c>
      <c r="I258" s="131">
        <f>IF($I$4='Fecha de Indicador'!I258, 0,"x")</f>
        <v>0</v>
      </c>
      <c r="J258" s="131">
        <f>$J$4-'Fecha de Indicador'!J258</f>
        <v>0</v>
      </c>
      <c r="K258" s="131">
        <f>$K$4-'Fecha de Indicador'!K258</f>
        <v>0</v>
      </c>
      <c r="L258" s="131">
        <f>$L$4-'Fecha de Indicador'!L258</f>
        <v>0</v>
      </c>
      <c r="M258" s="412">
        <f>$M$4-'Fecha de Indicador'!M258</f>
        <v>9</v>
      </c>
      <c r="N258" s="131">
        <f>$N$4-'Fecha de Indicador'!N258</f>
        <v>0</v>
      </c>
      <c r="O258" s="131">
        <f>$O$4-'Fecha de Indicador'!O258</f>
        <v>0</v>
      </c>
      <c r="P258" s="412">
        <f>$P$4-'Fecha de Indicador'!P258</f>
        <v>15</v>
      </c>
      <c r="Q258" s="131">
        <f>$Q$4-'Fecha de Indicador'!Q258</f>
        <v>0</v>
      </c>
      <c r="R258" s="131">
        <f>$R$4-'Fecha de Indicador'!R258</f>
        <v>0</v>
      </c>
      <c r="S258" s="131">
        <f>$S$4-'Fecha de Indicador'!S258</f>
        <v>0</v>
      </c>
      <c r="T258" s="131">
        <f>IF($T$4='Fecha de Indicador'!T258, 0,"x")</f>
        <v>0</v>
      </c>
      <c r="U258" s="131">
        <f>$U$4-'Fecha de Indicador'!U258</f>
        <v>0</v>
      </c>
      <c r="V258" s="412">
        <f>$V$4-'Fecha de Indicador'!V258</f>
        <v>16</v>
      </c>
      <c r="W258" s="131">
        <f>$W$4-'Fecha de Indicador'!W258</f>
        <v>0</v>
      </c>
      <c r="X258" s="131">
        <f>$X$4-'Fecha de Indicador'!X258</f>
        <v>0</v>
      </c>
      <c r="Y258" s="131">
        <f>$Y$4-'Fecha de Indicador'!Y258</f>
        <v>0</v>
      </c>
      <c r="Z258" s="131">
        <f>$Z$4-'Fecha de Indicador'!Z258</f>
        <v>1</v>
      </c>
      <c r="AA258" s="131">
        <f>$AA$4-'Fecha de Indicador'!AA258</f>
        <v>0</v>
      </c>
      <c r="AB258" s="131">
        <f>$AB$4-'Fecha de Indicador'!AB258</f>
        <v>0</v>
      </c>
      <c r="AC258" s="131">
        <f>$AC$4-'Fecha de Indicador'!AC258</f>
        <v>0</v>
      </c>
      <c r="AD258" s="131">
        <f>$AD$4-'Fecha de Indicador'!AD258</f>
        <v>0</v>
      </c>
      <c r="AE258" s="131">
        <f>$AE$4-'Fecha de Indicador'!AE258</f>
        <v>0</v>
      </c>
      <c r="AF258" s="131">
        <f>$AF$4-'Fecha de Indicador'!AF258</f>
        <v>0</v>
      </c>
      <c r="AG258" s="131">
        <f>$AG$4-'Fecha de Indicador'!AG258</f>
        <v>0</v>
      </c>
      <c r="AH258" s="131">
        <f>$AH$4-'Fecha de Indicador'!AH258</f>
        <v>0</v>
      </c>
      <c r="AI258" s="131">
        <f>$AI$4-'Fecha de Indicador'!AI258</f>
        <v>0</v>
      </c>
      <c r="AJ258" s="131">
        <f>$AJ$4-'Fecha de Indicador'!AJ258</f>
        <v>0</v>
      </c>
      <c r="AK258" s="131">
        <f>$AK$4-'Fecha de Indicador'!AK258</f>
        <v>0</v>
      </c>
      <c r="AL258" s="131">
        <f>$AL$4-'Fecha de Indicador'!AL258</f>
        <v>0</v>
      </c>
      <c r="AM258" s="38">
        <f t="shared" si="15"/>
        <v>41</v>
      </c>
      <c r="AN258" s="39">
        <f t="shared" si="19"/>
        <v>1.1714285714285715</v>
      </c>
      <c r="AO258" s="38">
        <f t="shared" si="16"/>
        <v>4</v>
      </c>
      <c r="AP258" s="39">
        <f t="shared" si="17"/>
        <v>3.8864728585539892</v>
      </c>
      <c r="AQ258" s="40">
        <f t="shared" si="18"/>
        <v>0</v>
      </c>
    </row>
    <row r="259" spans="1:43" ht="25.5" customHeight="1" x14ac:dyDescent="0.25">
      <c r="A259" s="138" t="s">
        <v>362</v>
      </c>
      <c r="B259" s="139" t="s">
        <v>367</v>
      </c>
      <c r="C259" s="140">
        <v>1605</v>
      </c>
      <c r="D259" s="131">
        <f>$D$4-'Fecha de Indicador'!D259</f>
        <v>0</v>
      </c>
      <c r="E259" s="131">
        <f>IF($E$4='Fecha de Indicador'!E259, 0,"x")</f>
        <v>0</v>
      </c>
      <c r="F259" s="131" t="str">
        <f>IF($F$4='Fecha de Indicador'!F259, 0,"x")</f>
        <v>x</v>
      </c>
      <c r="G259" s="131">
        <f>$G$4-'Fecha de Indicador'!G259</f>
        <v>0</v>
      </c>
      <c r="H259" s="131">
        <f>IF($H$4='Fecha de Indicador'!H259, 0,"x")</f>
        <v>0</v>
      </c>
      <c r="I259" s="131">
        <f>IF($I$4='Fecha de Indicador'!I259, 0,"x")</f>
        <v>0</v>
      </c>
      <c r="J259" s="131">
        <f>$J$4-'Fecha de Indicador'!J259</f>
        <v>0</v>
      </c>
      <c r="K259" s="131">
        <f>$K$4-'Fecha de Indicador'!K259</f>
        <v>0</v>
      </c>
      <c r="L259" s="131">
        <f>$L$4-'Fecha de Indicador'!L259</f>
        <v>0</v>
      </c>
      <c r="M259" s="412">
        <f>$M$4-'Fecha de Indicador'!M259</f>
        <v>9</v>
      </c>
      <c r="N259" s="131">
        <f>$N$4-'Fecha de Indicador'!N259</f>
        <v>0</v>
      </c>
      <c r="O259" s="131">
        <f>$O$4-'Fecha de Indicador'!O259</f>
        <v>0</v>
      </c>
      <c r="P259" s="412">
        <f>$P$4-'Fecha de Indicador'!P259</f>
        <v>15</v>
      </c>
      <c r="Q259" s="131">
        <f>$Q$4-'Fecha de Indicador'!Q259</f>
        <v>0</v>
      </c>
      <c r="R259" s="131">
        <f>$R$4-'Fecha de Indicador'!R259</f>
        <v>0</v>
      </c>
      <c r="S259" s="131">
        <f>$S$4-'Fecha de Indicador'!S259</f>
        <v>0</v>
      </c>
      <c r="T259" s="131">
        <f>IF($T$4='Fecha de Indicador'!T259, 0,"x")</f>
        <v>0</v>
      </c>
      <c r="U259" s="131">
        <f>$U$4-'Fecha de Indicador'!U259</f>
        <v>0</v>
      </c>
      <c r="V259" s="412">
        <f>$V$4-'Fecha de Indicador'!V259</f>
        <v>16</v>
      </c>
      <c r="W259" s="131">
        <f>$W$4-'Fecha de Indicador'!W259</f>
        <v>0</v>
      </c>
      <c r="X259" s="131">
        <f>$X$4-'Fecha de Indicador'!X259</f>
        <v>0</v>
      </c>
      <c r="Y259" s="131">
        <f>$Y$4-'Fecha de Indicador'!Y259</f>
        <v>0</v>
      </c>
      <c r="Z259" s="131">
        <f>$Z$4-'Fecha de Indicador'!Z259</f>
        <v>1</v>
      </c>
      <c r="AA259" s="131">
        <f>$AA$4-'Fecha de Indicador'!AA259</f>
        <v>0</v>
      </c>
      <c r="AB259" s="131">
        <f>$AB$4-'Fecha de Indicador'!AB259</f>
        <v>0</v>
      </c>
      <c r="AC259" s="131">
        <f>$AC$4-'Fecha de Indicador'!AC259</f>
        <v>0</v>
      </c>
      <c r="AD259" s="131">
        <f>$AD$4-'Fecha de Indicador'!AD259</f>
        <v>0</v>
      </c>
      <c r="AE259" s="131">
        <f>$AE$4-'Fecha de Indicador'!AE259</f>
        <v>0</v>
      </c>
      <c r="AF259" s="131">
        <f>$AF$4-'Fecha de Indicador'!AF259</f>
        <v>0</v>
      </c>
      <c r="AG259" s="131">
        <f>$AG$4-'Fecha de Indicador'!AG259</f>
        <v>0</v>
      </c>
      <c r="AH259" s="131">
        <f>$AH$4-'Fecha de Indicador'!AH259</f>
        <v>0</v>
      </c>
      <c r="AI259" s="131">
        <f>$AI$4-'Fecha de Indicador'!AI259</f>
        <v>0</v>
      </c>
      <c r="AJ259" s="131">
        <f>$AJ$4-'Fecha de Indicador'!AJ259</f>
        <v>0</v>
      </c>
      <c r="AK259" s="131">
        <f>$AK$4-'Fecha de Indicador'!AK259</f>
        <v>0</v>
      </c>
      <c r="AL259" s="131">
        <f>$AL$4-'Fecha de Indicador'!AL259</f>
        <v>0</v>
      </c>
      <c r="AM259" s="38">
        <f t="shared" si="15"/>
        <v>41</v>
      </c>
      <c r="AN259" s="39">
        <f t="shared" si="19"/>
        <v>1.1714285714285715</v>
      </c>
      <c r="AO259" s="38">
        <f t="shared" si="16"/>
        <v>4</v>
      </c>
      <c r="AP259" s="39">
        <f t="shared" si="17"/>
        <v>3.8864728585539892</v>
      </c>
      <c r="AQ259" s="40">
        <f t="shared" si="18"/>
        <v>0</v>
      </c>
    </row>
    <row r="260" spans="1:43" ht="25.5" customHeight="1" x14ac:dyDescent="0.25">
      <c r="A260" s="138" t="s">
        <v>362</v>
      </c>
      <c r="B260" s="139" t="s">
        <v>368</v>
      </c>
      <c r="C260" s="140">
        <v>1606</v>
      </c>
      <c r="D260" s="131">
        <f>$D$4-'Fecha de Indicador'!D260</f>
        <v>0</v>
      </c>
      <c r="E260" s="131">
        <f>IF($E$4='Fecha de Indicador'!E260, 0,"x")</f>
        <v>0</v>
      </c>
      <c r="F260" s="131" t="str">
        <f>IF($F$4='Fecha de Indicador'!F260, 0,"x")</f>
        <v>x</v>
      </c>
      <c r="G260" s="131">
        <f>$G$4-'Fecha de Indicador'!G260</f>
        <v>0</v>
      </c>
      <c r="H260" s="131">
        <f>IF($H$4='Fecha de Indicador'!H260, 0,"x")</f>
        <v>0</v>
      </c>
      <c r="I260" s="131">
        <f>IF($I$4='Fecha de Indicador'!I260, 0,"x")</f>
        <v>0</v>
      </c>
      <c r="J260" s="131">
        <f>$J$4-'Fecha de Indicador'!J260</f>
        <v>0</v>
      </c>
      <c r="K260" s="131">
        <f>$K$4-'Fecha de Indicador'!K260</f>
        <v>0</v>
      </c>
      <c r="L260" s="131">
        <f>$L$4-'Fecha de Indicador'!L260</f>
        <v>0</v>
      </c>
      <c r="M260" s="412">
        <f>$M$4-'Fecha de Indicador'!M260</f>
        <v>9</v>
      </c>
      <c r="N260" s="131">
        <f>$N$4-'Fecha de Indicador'!N260</f>
        <v>0</v>
      </c>
      <c r="O260" s="131">
        <f>$O$4-'Fecha de Indicador'!O260</f>
        <v>0</v>
      </c>
      <c r="P260" s="412">
        <f>$P$4-'Fecha de Indicador'!P260</f>
        <v>15</v>
      </c>
      <c r="Q260" s="131">
        <f>$Q$4-'Fecha de Indicador'!Q260</f>
        <v>0</v>
      </c>
      <c r="R260" s="131">
        <f>$R$4-'Fecha de Indicador'!R260</f>
        <v>0</v>
      </c>
      <c r="S260" s="131">
        <f>$S$4-'Fecha de Indicador'!S260</f>
        <v>0</v>
      </c>
      <c r="T260" s="131">
        <f>IF($T$4='Fecha de Indicador'!T260, 0,"x")</f>
        <v>0</v>
      </c>
      <c r="U260" s="131">
        <f>$U$4-'Fecha de Indicador'!U260</f>
        <v>0</v>
      </c>
      <c r="V260" s="412">
        <f>$V$4-'Fecha de Indicador'!V260</f>
        <v>16</v>
      </c>
      <c r="W260" s="131">
        <f>$W$4-'Fecha de Indicador'!W260</f>
        <v>0</v>
      </c>
      <c r="X260" s="131">
        <f>$X$4-'Fecha de Indicador'!X260</f>
        <v>0</v>
      </c>
      <c r="Y260" s="131">
        <f>$Y$4-'Fecha de Indicador'!Y260</f>
        <v>0</v>
      </c>
      <c r="Z260" s="131">
        <f>$Z$4-'Fecha de Indicador'!Z260</f>
        <v>1</v>
      </c>
      <c r="AA260" s="131">
        <f>$AA$4-'Fecha de Indicador'!AA260</f>
        <v>0</v>
      </c>
      <c r="AB260" s="131">
        <f>$AB$4-'Fecha de Indicador'!AB260</f>
        <v>0</v>
      </c>
      <c r="AC260" s="131">
        <f>$AC$4-'Fecha de Indicador'!AC260</f>
        <v>0</v>
      </c>
      <c r="AD260" s="131">
        <f>$AD$4-'Fecha de Indicador'!AD260</f>
        <v>0</v>
      </c>
      <c r="AE260" s="131">
        <f>$AE$4-'Fecha de Indicador'!AE260</f>
        <v>0</v>
      </c>
      <c r="AF260" s="131">
        <f>$AF$4-'Fecha de Indicador'!AF260</f>
        <v>0</v>
      </c>
      <c r="AG260" s="131">
        <f>$AG$4-'Fecha de Indicador'!AG260</f>
        <v>0</v>
      </c>
      <c r="AH260" s="131">
        <f>$AH$4-'Fecha de Indicador'!AH260</f>
        <v>0</v>
      </c>
      <c r="AI260" s="131">
        <f>$AI$4-'Fecha de Indicador'!AI260</f>
        <v>0</v>
      </c>
      <c r="AJ260" s="131">
        <f>$AJ$4-'Fecha de Indicador'!AJ260</f>
        <v>0</v>
      </c>
      <c r="AK260" s="131">
        <f>$AK$4-'Fecha de Indicador'!AK260</f>
        <v>0</v>
      </c>
      <c r="AL260" s="131">
        <f>$AL$4-'Fecha de Indicador'!AL260</f>
        <v>0</v>
      </c>
      <c r="AM260" s="38">
        <f t="shared" si="15"/>
        <v>41</v>
      </c>
      <c r="AN260" s="39">
        <f t="shared" si="19"/>
        <v>1.1714285714285715</v>
      </c>
      <c r="AO260" s="38">
        <f t="shared" si="16"/>
        <v>4</v>
      </c>
      <c r="AP260" s="39">
        <f t="shared" si="17"/>
        <v>3.8864728585539892</v>
      </c>
      <c r="AQ260" s="40">
        <f t="shared" si="18"/>
        <v>0</v>
      </c>
    </row>
    <row r="261" spans="1:43" ht="25.5" customHeight="1" x14ac:dyDescent="0.25">
      <c r="A261" s="138" t="s">
        <v>362</v>
      </c>
      <c r="B261" s="139" t="s">
        <v>369</v>
      </c>
      <c r="C261" s="140">
        <v>1607</v>
      </c>
      <c r="D261" s="131">
        <f>$D$4-'Fecha de Indicador'!D261</f>
        <v>0</v>
      </c>
      <c r="E261" s="131">
        <f>IF($E$4='Fecha de Indicador'!E261, 0,"x")</f>
        <v>0</v>
      </c>
      <c r="F261" s="131" t="str">
        <f>IF($F$4='Fecha de Indicador'!F261, 0,"x")</f>
        <v>x</v>
      </c>
      <c r="G261" s="131">
        <f>$G$4-'Fecha de Indicador'!G261</f>
        <v>0</v>
      </c>
      <c r="H261" s="131">
        <f>IF($H$4='Fecha de Indicador'!H261, 0,"x")</f>
        <v>0</v>
      </c>
      <c r="I261" s="131">
        <f>IF($I$4='Fecha de Indicador'!I261, 0,"x")</f>
        <v>0</v>
      </c>
      <c r="J261" s="131">
        <f>$J$4-'Fecha de Indicador'!J261</f>
        <v>0</v>
      </c>
      <c r="K261" s="131">
        <f>$K$4-'Fecha de Indicador'!K261</f>
        <v>0</v>
      </c>
      <c r="L261" s="131">
        <f>$L$4-'Fecha de Indicador'!L261</f>
        <v>0</v>
      </c>
      <c r="M261" s="412">
        <f>$M$4-'Fecha de Indicador'!M261</f>
        <v>9</v>
      </c>
      <c r="N261" s="131">
        <f>$N$4-'Fecha de Indicador'!N261</f>
        <v>0</v>
      </c>
      <c r="O261" s="131">
        <f>$O$4-'Fecha de Indicador'!O261</f>
        <v>0</v>
      </c>
      <c r="P261" s="412">
        <f>$P$4-'Fecha de Indicador'!P261</f>
        <v>15</v>
      </c>
      <c r="Q261" s="131">
        <f>$Q$4-'Fecha de Indicador'!Q261</f>
        <v>0</v>
      </c>
      <c r="R261" s="131">
        <f>$R$4-'Fecha de Indicador'!R261</f>
        <v>0</v>
      </c>
      <c r="S261" s="131">
        <f>$S$4-'Fecha de Indicador'!S261</f>
        <v>0</v>
      </c>
      <c r="T261" s="131">
        <f>IF($T$4='Fecha de Indicador'!T261, 0,"x")</f>
        <v>0</v>
      </c>
      <c r="U261" s="131">
        <f>$U$4-'Fecha de Indicador'!U261</f>
        <v>0</v>
      </c>
      <c r="V261" s="412">
        <f>$V$4-'Fecha de Indicador'!V261</f>
        <v>16</v>
      </c>
      <c r="W261" s="131">
        <f>$W$4-'Fecha de Indicador'!W261</f>
        <v>0</v>
      </c>
      <c r="X261" s="131">
        <f>$X$4-'Fecha de Indicador'!X261</f>
        <v>0</v>
      </c>
      <c r="Y261" s="131">
        <f>$Y$4-'Fecha de Indicador'!Y261</f>
        <v>0</v>
      </c>
      <c r="Z261" s="131">
        <f>$Z$4-'Fecha de Indicador'!Z261</f>
        <v>1</v>
      </c>
      <c r="AA261" s="131">
        <f>$AA$4-'Fecha de Indicador'!AA261</f>
        <v>0</v>
      </c>
      <c r="AB261" s="131">
        <f>$AB$4-'Fecha de Indicador'!AB261</f>
        <v>0</v>
      </c>
      <c r="AC261" s="131">
        <f>$AC$4-'Fecha de Indicador'!AC261</f>
        <v>0</v>
      </c>
      <c r="AD261" s="131">
        <f>$AD$4-'Fecha de Indicador'!AD261</f>
        <v>0</v>
      </c>
      <c r="AE261" s="131">
        <f>$AE$4-'Fecha de Indicador'!AE261</f>
        <v>0</v>
      </c>
      <c r="AF261" s="131">
        <f>$AF$4-'Fecha de Indicador'!AF261</f>
        <v>0</v>
      </c>
      <c r="AG261" s="131">
        <f>$AG$4-'Fecha de Indicador'!AG261</f>
        <v>0</v>
      </c>
      <c r="AH261" s="131">
        <f>$AH$4-'Fecha de Indicador'!AH261</f>
        <v>0</v>
      </c>
      <c r="AI261" s="131">
        <f>$AI$4-'Fecha de Indicador'!AI261</f>
        <v>0</v>
      </c>
      <c r="AJ261" s="131">
        <f>$AJ$4-'Fecha de Indicador'!AJ261</f>
        <v>0</v>
      </c>
      <c r="AK261" s="131">
        <f>$AK$4-'Fecha de Indicador'!AK261</f>
        <v>0</v>
      </c>
      <c r="AL261" s="131">
        <f>$AL$4-'Fecha de Indicador'!AL261</f>
        <v>0</v>
      </c>
      <c r="AM261" s="38">
        <f t="shared" ref="AM261:AM302" si="20" xml:space="preserve"> SUM(D261:AL261)</f>
        <v>41</v>
      </c>
      <c r="AN261" s="39">
        <f t="shared" si="19"/>
        <v>1.1714285714285715</v>
      </c>
      <c r="AO261" s="38">
        <f t="shared" ref="AO261:AO302" si="21">COUNTIF(D261:AL261,"&gt;0")</f>
        <v>4</v>
      </c>
      <c r="AP261" s="39">
        <f t="shared" ref="AP261:AP302" si="22" xml:space="preserve"> _xlfn.STDEV.P(D261:AL261)</f>
        <v>3.8864728585539892</v>
      </c>
      <c r="AQ261" s="40">
        <f t="shared" si="18"/>
        <v>0</v>
      </c>
    </row>
    <row r="262" spans="1:43" ht="25.5" customHeight="1" x14ac:dyDescent="0.25">
      <c r="A262" s="138" t="s">
        <v>362</v>
      </c>
      <c r="B262" s="139" t="s">
        <v>370</v>
      </c>
      <c r="C262" s="140">
        <v>1608</v>
      </c>
      <c r="D262" s="131">
        <f>$D$4-'Fecha de Indicador'!D262</f>
        <v>0</v>
      </c>
      <c r="E262" s="131">
        <f>IF($E$4='Fecha de Indicador'!E262, 0,"x")</f>
        <v>0</v>
      </c>
      <c r="F262" s="131" t="str">
        <f>IF($F$4='Fecha de Indicador'!F262, 0,"x")</f>
        <v>x</v>
      </c>
      <c r="G262" s="131">
        <f>$G$4-'Fecha de Indicador'!G262</f>
        <v>0</v>
      </c>
      <c r="H262" s="131">
        <f>IF($H$4='Fecha de Indicador'!H262, 0,"x")</f>
        <v>0</v>
      </c>
      <c r="I262" s="131">
        <f>IF($I$4='Fecha de Indicador'!I262, 0,"x")</f>
        <v>0</v>
      </c>
      <c r="J262" s="131">
        <f>$J$4-'Fecha de Indicador'!J262</f>
        <v>0</v>
      </c>
      <c r="K262" s="131">
        <f>$K$4-'Fecha de Indicador'!K262</f>
        <v>0</v>
      </c>
      <c r="L262" s="131">
        <f>$L$4-'Fecha de Indicador'!L262</f>
        <v>0</v>
      </c>
      <c r="M262" s="412">
        <f>$M$4-'Fecha de Indicador'!M262</f>
        <v>9</v>
      </c>
      <c r="N262" s="131">
        <f>$N$4-'Fecha de Indicador'!N262</f>
        <v>0</v>
      </c>
      <c r="O262" s="131">
        <f>$O$4-'Fecha de Indicador'!O262</f>
        <v>0</v>
      </c>
      <c r="P262" s="412">
        <f>$P$4-'Fecha de Indicador'!P262</f>
        <v>15</v>
      </c>
      <c r="Q262" s="131">
        <f>$Q$4-'Fecha de Indicador'!Q262</f>
        <v>0</v>
      </c>
      <c r="R262" s="131">
        <f>$R$4-'Fecha de Indicador'!R262</f>
        <v>0</v>
      </c>
      <c r="S262" s="131">
        <f>$S$4-'Fecha de Indicador'!S262</f>
        <v>0</v>
      </c>
      <c r="T262" s="131">
        <f>IF($T$4='Fecha de Indicador'!T262, 0,"x")</f>
        <v>0</v>
      </c>
      <c r="U262" s="131">
        <f>$U$4-'Fecha de Indicador'!U262</f>
        <v>0</v>
      </c>
      <c r="V262" s="412">
        <f>$V$4-'Fecha de Indicador'!V262</f>
        <v>16</v>
      </c>
      <c r="W262" s="131">
        <f>$W$4-'Fecha de Indicador'!W262</f>
        <v>0</v>
      </c>
      <c r="X262" s="131">
        <f>$X$4-'Fecha de Indicador'!X262</f>
        <v>0</v>
      </c>
      <c r="Y262" s="131">
        <f>$Y$4-'Fecha de Indicador'!Y262</f>
        <v>0</v>
      </c>
      <c r="Z262" s="131">
        <f>$Z$4-'Fecha de Indicador'!Z262</f>
        <v>1</v>
      </c>
      <c r="AA262" s="131">
        <f>$AA$4-'Fecha de Indicador'!AA262</f>
        <v>0</v>
      </c>
      <c r="AB262" s="131">
        <f>$AB$4-'Fecha de Indicador'!AB262</f>
        <v>0</v>
      </c>
      <c r="AC262" s="131">
        <f>$AC$4-'Fecha de Indicador'!AC262</f>
        <v>0</v>
      </c>
      <c r="AD262" s="131">
        <f>$AD$4-'Fecha de Indicador'!AD262</f>
        <v>0</v>
      </c>
      <c r="AE262" s="131">
        <f>$AE$4-'Fecha de Indicador'!AE262</f>
        <v>0</v>
      </c>
      <c r="AF262" s="131">
        <f>$AF$4-'Fecha de Indicador'!AF262</f>
        <v>0</v>
      </c>
      <c r="AG262" s="131">
        <f>$AG$4-'Fecha de Indicador'!AG262</f>
        <v>0</v>
      </c>
      <c r="AH262" s="131">
        <f>$AH$4-'Fecha de Indicador'!AH262</f>
        <v>0</v>
      </c>
      <c r="AI262" s="131">
        <f>$AI$4-'Fecha de Indicador'!AI262</f>
        <v>0</v>
      </c>
      <c r="AJ262" s="131">
        <f>$AJ$4-'Fecha de Indicador'!AJ262</f>
        <v>0</v>
      </c>
      <c r="AK262" s="131">
        <f>$AK$4-'Fecha de Indicador'!AK262</f>
        <v>0</v>
      </c>
      <c r="AL262" s="131">
        <f>$AL$4-'Fecha de Indicador'!AL262</f>
        <v>0</v>
      </c>
      <c r="AM262" s="38">
        <f t="shared" si="20"/>
        <v>41</v>
      </c>
      <c r="AN262" s="39">
        <f t="shared" ref="AN262:AN302" si="23">AM262/35</f>
        <v>1.1714285714285715</v>
      </c>
      <c r="AO262" s="38">
        <f t="shared" si="21"/>
        <v>4</v>
      </c>
      <c r="AP262" s="39">
        <f t="shared" si="22"/>
        <v>3.8864728585539892</v>
      </c>
      <c r="AQ262" s="40">
        <f t="shared" ref="AQ262:AQ302" si="24" xml:space="preserve"> MEDIAN(D262:AL262)</f>
        <v>0</v>
      </c>
    </row>
    <row r="263" spans="1:43" ht="25.5" customHeight="1" x14ac:dyDescent="0.25">
      <c r="A263" s="138" t="s">
        <v>362</v>
      </c>
      <c r="B263" s="139" t="s">
        <v>371</v>
      </c>
      <c r="C263" s="140">
        <v>1609</v>
      </c>
      <c r="D263" s="131">
        <f>$D$4-'Fecha de Indicador'!D263</f>
        <v>0</v>
      </c>
      <c r="E263" s="131">
        <f>IF($E$4='Fecha de Indicador'!E263, 0,"x")</f>
        <v>0</v>
      </c>
      <c r="F263" s="131" t="str">
        <f>IF($F$4='Fecha de Indicador'!F263, 0,"x")</f>
        <v>x</v>
      </c>
      <c r="G263" s="131">
        <f>$G$4-'Fecha de Indicador'!G263</f>
        <v>0</v>
      </c>
      <c r="H263" s="131">
        <f>IF($H$4='Fecha de Indicador'!H263, 0,"x")</f>
        <v>0</v>
      </c>
      <c r="I263" s="131">
        <f>IF($I$4='Fecha de Indicador'!I263, 0,"x")</f>
        <v>0</v>
      </c>
      <c r="J263" s="131">
        <f>$J$4-'Fecha de Indicador'!J263</f>
        <v>0</v>
      </c>
      <c r="K263" s="131">
        <f>$K$4-'Fecha de Indicador'!K263</f>
        <v>0</v>
      </c>
      <c r="L263" s="131">
        <f>$L$4-'Fecha de Indicador'!L263</f>
        <v>0</v>
      </c>
      <c r="M263" s="412">
        <f>$M$4-'Fecha de Indicador'!M263</f>
        <v>9</v>
      </c>
      <c r="N263" s="131">
        <f>$N$4-'Fecha de Indicador'!N263</f>
        <v>0</v>
      </c>
      <c r="O263" s="131">
        <f>$O$4-'Fecha de Indicador'!O263</f>
        <v>0</v>
      </c>
      <c r="P263" s="412">
        <f>$P$4-'Fecha de Indicador'!P263</f>
        <v>15</v>
      </c>
      <c r="Q263" s="131">
        <f>$Q$4-'Fecha de Indicador'!Q263</f>
        <v>0</v>
      </c>
      <c r="R263" s="131">
        <f>$R$4-'Fecha de Indicador'!R263</f>
        <v>0</v>
      </c>
      <c r="S263" s="131">
        <f>$S$4-'Fecha de Indicador'!S263</f>
        <v>0</v>
      </c>
      <c r="T263" s="131">
        <f>IF($T$4='Fecha de Indicador'!T263, 0,"x")</f>
        <v>0</v>
      </c>
      <c r="U263" s="131">
        <f>$U$4-'Fecha de Indicador'!U263</f>
        <v>0</v>
      </c>
      <c r="V263" s="412">
        <f>$V$4-'Fecha de Indicador'!V263</f>
        <v>16</v>
      </c>
      <c r="W263" s="131">
        <f>$W$4-'Fecha de Indicador'!W263</f>
        <v>0</v>
      </c>
      <c r="X263" s="131">
        <f>$X$4-'Fecha de Indicador'!X263</f>
        <v>0</v>
      </c>
      <c r="Y263" s="131">
        <f>$Y$4-'Fecha de Indicador'!Y263</f>
        <v>0</v>
      </c>
      <c r="Z263" s="131">
        <f>$Z$4-'Fecha de Indicador'!Z263</f>
        <v>1</v>
      </c>
      <c r="AA263" s="131">
        <f>$AA$4-'Fecha de Indicador'!AA263</f>
        <v>0</v>
      </c>
      <c r="AB263" s="131">
        <f>$AB$4-'Fecha de Indicador'!AB263</f>
        <v>0</v>
      </c>
      <c r="AC263" s="131">
        <f>$AC$4-'Fecha de Indicador'!AC263</f>
        <v>0</v>
      </c>
      <c r="AD263" s="131">
        <f>$AD$4-'Fecha de Indicador'!AD263</f>
        <v>0</v>
      </c>
      <c r="AE263" s="131">
        <f>$AE$4-'Fecha de Indicador'!AE263</f>
        <v>0</v>
      </c>
      <c r="AF263" s="131">
        <f>$AF$4-'Fecha de Indicador'!AF263</f>
        <v>0</v>
      </c>
      <c r="AG263" s="131">
        <f>$AG$4-'Fecha de Indicador'!AG263</f>
        <v>0</v>
      </c>
      <c r="AH263" s="131">
        <f>$AH$4-'Fecha de Indicador'!AH263</f>
        <v>0</v>
      </c>
      <c r="AI263" s="131">
        <f>$AI$4-'Fecha de Indicador'!AI263</f>
        <v>0</v>
      </c>
      <c r="AJ263" s="131">
        <f>$AJ$4-'Fecha de Indicador'!AJ263</f>
        <v>0</v>
      </c>
      <c r="AK263" s="131">
        <f>$AK$4-'Fecha de Indicador'!AK263</f>
        <v>0</v>
      </c>
      <c r="AL263" s="131">
        <f>$AL$4-'Fecha de Indicador'!AL263</f>
        <v>0</v>
      </c>
      <c r="AM263" s="38">
        <f t="shared" si="20"/>
        <v>41</v>
      </c>
      <c r="AN263" s="39">
        <f t="shared" si="23"/>
        <v>1.1714285714285715</v>
      </c>
      <c r="AO263" s="38">
        <f t="shared" si="21"/>
        <v>4</v>
      </c>
      <c r="AP263" s="39">
        <f t="shared" si="22"/>
        <v>3.8864728585539892</v>
      </c>
      <c r="AQ263" s="40">
        <f t="shared" si="24"/>
        <v>0</v>
      </c>
    </row>
    <row r="264" spans="1:43" ht="25.5" customHeight="1" x14ac:dyDescent="0.25">
      <c r="A264" s="138" t="s">
        <v>362</v>
      </c>
      <c r="B264" s="139" t="s">
        <v>372</v>
      </c>
      <c r="C264" s="140">
        <v>1610</v>
      </c>
      <c r="D264" s="131">
        <f>$D$4-'Fecha de Indicador'!D264</f>
        <v>0</v>
      </c>
      <c r="E264" s="131">
        <f>IF($E$4='Fecha de Indicador'!E264, 0,"x")</f>
        <v>0</v>
      </c>
      <c r="F264" s="131" t="str">
        <f>IF($F$4='Fecha de Indicador'!F264, 0,"x")</f>
        <v>x</v>
      </c>
      <c r="G264" s="131">
        <f>$G$4-'Fecha de Indicador'!G264</f>
        <v>0</v>
      </c>
      <c r="H264" s="131">
        <f>IF($H$4='Fecha de Indicador'!H264, 0,"x")</f>
        <v>0</v>
      </c>
      <c r="I264" s="131">
        <f>IF($I$4='Fecha de Indicador'!I264, 0,"x")</f>
        <v>0</v>
      </c>
      <c r="J264" s="131">
        <f>$J$4-'Fecha de Indicador'!J264</f>
        <v>0</v>
      </c>
      <c r="K264" s="131">
        <f>$K$4-'Fecha de Indicador'!K264</f>
        <v>0</v>
      </c>
      <c r="L264" s="131">
        <f>$L$4-'Fecha de Indicador'!L264</f>
        <v>0</v>
      </c>
      <c r="M264" s="412">
        <f>$M$4-'Fecha de Indicador'!M264</f>
        <v>9</v>
      </c>
      <c r="N264" s="131">
        <f>$N$4-'Fecha de Indicador'!N264</f>
        <v>0</v>
      </c>
      <c r="O264" s="131">
        <f>$O$4-'Fecha de Indicador'!O264</f>
        <v>0</v>
      </c>
      <c r="P264" s="412">
        <f>$P$4-'Fecha de Indicador'!P264</f>
        <v>15</v>
      </c>
      <c r="Q264" s="131">
        <f>$Q$4-'Fecha de Indicador'!Q264</f>
        <v>0</v>
      </c>
      <c r="R264" s="131">
        <f>$R$4-'Fecha de Indicador'!R264</f>
        <v>0</v>
      </c>
      <c r="S264" s="131">
        <f>$S$4-'Fecha de Indicador'!S264</f>
        <v>0</v>
      </c>
      <c r="T264" s="131">
        <f>IF($T$4='Fecha de Indicador'!T264, 0,"x")</f>
        <v>0</v>
      </c>
      <c r="U264" s="131">
        <f>$U$4-'Fecha de Indicador'!U264</f>
        <v>0</v>
      </c>
      <c r="V264" s="412">
        <f>$V$4-'Fecha de Indicador'!V264</f>
        <v>16</v>
      </c>
      <c r="W264" s="131">
        <f>$W$4-'Fecha de Indicador'!W264</f>
        <v>0</v>
      </c>
      <c r="X264" s="131">
        <f>$X$4-'Fecha de Indicador'!X264</f>
        <v>0</v>
      </c>
      <c r="Y264" s="131">
        <f>$Y$4-'Fecha de Indicador'!Y264</f>
        <v>0</v>
      </c>
      <c r="Z264" s="131">
        <f>$Z$4-'Fecha de Indicador'!Z264</f>
        <v>1</v>
      </c>
      <c r="AA264" s="131">
        <f>$AA$4-'Fecha de Indicador'!AA264</f>
        <v>0</v>
      </c>
      <c r="AB264" s="131">
        <f>$AB$4-'Fecha de Indicador'!AB264</f>
        <v>0</v>
      </c>
      <c r="AC264" s="131">
        <f>$AC$4-'Fecha de Indicador'!AC264</f>
        <v>0</v>
      </c>
      <c r="AD264" s="131">
        <f>$AD$4-'Fecha de Indicador'!AD264</f>
        <v>0</v>
      </c>
      <c r="AE264" s="131">
        <f>$AE$4-'Fecha de Indicador'!AE264</f>
        <v>0</v>
      </c>
      <c r="AF264" s="131">
        <f>$AF$4-'Fecha de Indicador'!AF264</f>
        <v>0</v>
      </c>
      <c r="AG264" s="131">
        <f>$AG$4-'Fecha de Indicador'!AG264</f>
        <v>0</v>
      </c>
      <c r="AH264" s="131">
        <f>$AH$4-'Fecha de Indicador'!AH264</f>
        <v>0</v>
      </c>
      <c r="AI264" s="131">
        <f>$AI$4-'Fecha de Indicador'!AI264</f>
        <v>0</v>
      </c>
      <c r="AJ264" s="131">
        <f>$AJ$4-'Fecha de Indicador'!AJ264</f>
        <v>0</v>
      </c>
      <c r="AK264" s="131">
        <f>$AK$4-'Fecha de Indicador'!AK264</f>
        <v>0</v>
      </c>
      <c r="AL264" s="131">
        <f>$AL$4-'Fecha de Indicador'!AL264</f>
        <v>0</v>
      </c>
      <c r="AM264" s="38">
        <f t="shared" si="20"/>
        <v>41</v>
      </c>
      <c r="AN264" s="39">
        <f t="shared" si="23"/>
        <v>1.1714285714285715</v>
      </c>
      <c r="AO264" s="38">
        <f t="shared" si="21"/>
        <v>4</v>
      </c>
      <c r="AP264" s="39">
        <f t="shared" si="22"/>
        <v>3.8864728585539892</v>
      </c>
      <c r="AQ264" s="40">
        <f t="shared" si="24"/>
        <v>0</v>
      </c>
    </row>
    <row r="265" spans="1:43" ht="25.5" customHeight="1" x14ac:dyDescent="0.25">
      <c r="A265" s="138" t="s">
        <v>362</v>
      </c>
      <c r="B265" s="139" t="s">
        <v>373</v>
      </c>
      <c r="C265" s="140">
        <v>1611</v>
      </c>
      <c r="D265" s="131">
        <f>$D$4-'Fecha de Indicador'!D265</f>
        <v>0</v>
      </c>
      <c r="E265" s="131">
        <f>IF($E$4='Fecha de Indicador'!E265, 0,"x")</f>
        <v>0</v>
      </c>
      <c r="F265" s="131" t="str">
        <f>IF($F$4='Fecha de Indicador'!F265, 0,"x")</f>
        <v>x</v>
      </c>
      <c r="G265" s="131">
        <f>$G$4-'Fecha de Indicador'!G265</f>
        <v>0</v>
      </c>
      <c r="H265" s="131">
        <f>IF($H$4='Fecha de Indicador'!H265, 0,"x")</f>
        <v>0</v>
      </c>
      <c r="I265" s="131">
        <f>IF($I$4='Fecha de Indicador'!I265, 0,"x")</f>
        <v>0</v>
      </c>
      <c r="J265" s="131">
        <f>$J$4-'Fecha de Indicador'!J265</f>
        <v>0</v>
      </c>
      <c r="K265" s="131">
        <f>$K$4-'Fecha de Indicador'!K265</f>
        <v>0</v>
      </c>
      <c r="L265" s="131">
        <f>$L$4-'Fecha de Indicador'!L265</f>
        <v>0</v>
      </c>
      <c r="M265" s="412">
        <f>$M$4-'Fecha de Indicador'!M265</f>
        <v>9</v>
      </c>
      <c r="N265" s="131">
        <f>$N$4-'Fecha de Indicador'!N265</f>
        <v>0</v>
      </c>
      <c r="O265" s="131">
        <f>$O$4-'Fecha de Indicador'!O265</f>
        <v>0</v>
      </c>
      <c r="P265" s="412">
        <f>$P$4-'Fecha de Indicador'!P265</f>
        <v>15</v>
      </c>
      <c r="Q265" s="131">
        <f>$Q$4-'Fecha de Indicador'!Q265</f>
        <v>0</v>
      </c>
      <c r="R265" s="131">
        <f>$R$4-'Fecha de Indicador'!R265</f>
        <v>0</v>
      </c>
      <c r="S265" s="131">
        <f>$S$4-'Fecha de Indicador'!S265</f>
        <v>0</v>
      </c>
      <c r="T265" s="131">
        <f>IF($T$4='Fecha de Indicador'!T265, 0,"x")</f>
        <v>0</v>
      </c>
      <c r="U265" s="131">
        <f>$U$4-'Fecha de Indicador'!U265</f>
        <v>0</v>
      </c>
      <c r="V265" s="412">
        <f>$V$4-'Fecha de Indicador'!V265</f>
        <v>16</v>
      </c>
      <c r="W265" s="131">
        <f>$W$4-'Fecha de Indicador'!W265</f>
        <v>0</v>
      </c>
      <c r="X265" s="131">
        <f>$X$4-'Fecha de Indicador'!X265</f>
        <v>0</v>
      </c>
      <c r="Y265" s="131">
        <f>$Y$4-'Fecha de Indicador'!Y265</f>
        <v>0</v>
      </c>
      <c r="Z265" s="131">
        <f>$Z$4-'Fecha de Indicador'!Z265</f>
        <v>1</v>
      </c>
      <c r="AA265" s="131">
        <f>$AA$4-'Fecha de Indicador'!AA265</f>
        <v>0</v>
      </c>
      <c r="AB265" s="131">
        <f>$AB$4-'Fecha de Indicador'!AB265</f>
        <v>0</v>
      </c>
      <c r="AC265" s="131">
        <f>$AC$4-'Fecha de Indicador'!AC265</f>
        <v>0</v>
      </c>
      <c r="AD265" s="131">
        <f>$AD$4-'Fecha de Indicador'!AD265</f>
        <v>0</v>
      </c>
      <c r="AE265" s="131">
        <f>$AE$4-'Fecha de Indicador'!AE265</f>
        <v>0</v>
      </c>
      <c r="AF265" s="131">
        <f>$AF$4-'Fecha de Indicador'!AF265</f>
        <v>0</v>
      </c>
      <c r="AG265" s="131">
        <f>$AG$4-'Fecha de Indicador'!AG265</f>
        <v>0</v>
      </c>
      <c r="AH265" s="131">
        <f>$AH$4-'Fecha de Indicador'!AH265</f>
        <v>0</v>
      </c>
      <c r="AI265" s="131">
        <f>$AI$4-'Fecha de Indicador'!AI265</f>
        <v>0</v>
      </c>
      <c r="AJ265" s="131">
        <f>$AJ$4-'Fecha de Indicador'!AJ265</f>
        <v>0</v>
      </c>
      <c r="AK265" s="131">
        <f>$AK$4-'Fecha de Indicador'!AK265</f>
        <v>0</v>
      </c>
      <c r="AL265" s="131">
        <f>$AL$4-'Fecha de Indicador'!AL265</f>
        <v>0</v>
      </c>
      <c r="AM265" s="38">
        <f t="shared" si="20"/>
        <v>41</v>
      </c>
      <c r="AN265" s="39">
        <f t="shared" si="23"/>
        <v>1.1714285714285715</v>
      </c>
      <c r="AO265" s="38">
        <f t="shared" si="21"/>
        <v>4</v>
      </c>
      <c r="AP265" s="39">
        <f t="shared" si="22"/>
        <v>3.8864728585539892</v>
      </c>
      <c r="AQ265" s="40">
        <f t="shared" si="24"/>
        <v>0</v>
      </c>
    </row>
    <row r="266" spans="1:43" ht="25.5" customHeight="1" x14ac:dyDescent="0.25">
      <c r="A266" s="138" t="s">
        <v>362</v>
      </c>
      <c r="B266" s="139" t="s">
        <v>374</v>
      </c>
      <c r="C266" s="140">
        <v>1612</v>
      </c>
      <c r="D266" s="131">
        <f>$D$4-'Fecha de Indicador'!D266</f>
        <v>0</v>
      </c>
      <c r="E266" s="131">
        <f>IF($E$4='Fecha de Indicador'!E266, 0,"x")</f>
        <v>0</v>
      </c>
      <c r="F266" s="131" t="str">
        <f>IF($F$4='Fecha de Indicador'!F266, 0,"x")</f>
        <v>x</v>
      </c>
      <c r="G266" s="131">
        <f>$G$4-'Fecha de Indicador'!G266</f>
        <v>0</v>
      </c>
      <c r="H266" s="131">
        <f>IF($H$4='Fecha de Indicador'!H266, 0,"x")</f>
        <v>0</v>
      </c>
      <c r="I266" s="131">
        <f>IF($I$4='Fecha de Indicador'!I266, 0,"x")</f>
        <v>0</v>
      </c>
      <c r="J266" s="131">
        <f>$J$4-'Fecha de Indicador'!J266</f>
        <v>0</v>
      </c>
      <c r="K266" s="131">
        <f>$K$4-'Fecha de Indicador'!K266</f>
        <v>0</v>
      </c>
      <c r="L266" s="131">
        <f>$L$4-'Fecha de Indicador'!L266</f>
        <v>0</v>
      </c>
      <c r="M266" s="412">
        <f>$M$4-'Fecha de Indicador'!M266</f>
        <v>9</v>
      </c>
      <c r="N266" s="131">
        <f>$N$4-'Fecha de Indicador'!N266</f>
        <v>0</v>
      </c>
      <c r="O266" s="131">
        <f>$O$4-'Fecha de Indicador'!O266</f>
        <v>0</v>
      </c>
      <c r="P266" s="412">
        <f>$P$4-'Fecha de Indicador'!P266</f>
        <v>15</v>
      </c>
      <c r="Q266" s="131">
        <f>$Q$4-'Fecha de Indicador'!Q266</f>
        <v>0</v>
      </c>
      <c r="R266" s="131">
        <f>$R$4-'Fecha de Indicador'!R266</f>
        <v>0</v>
      </c>
      <c r="S266" s="131">
        <f>$S$4-'Fecha de Indicador'!S266</f>
        <v>0</v>
      </c>
      <c r="T266" s="131">
        <f>IF($T$4='Fecha de Indicador'!T266, 0,"x")</f>
        <v>0</v>
      </c>
      <c r="U266" s="131">
        <f>$U$4-'Fecha de Indicador'!U266</f>
        <v>0</v>
      </c>
      <c r="V266" s="412">
        <f>$V$4-'Fecha de Indicador'!V266</f>
        <v>16</v>
      </c>
      <c r="W266" s="131">
        <f>$W$4-'Fecha de Indicador'!W266</f>
        <v>0</v>
      </c>
      <c r="X266" s="131">
        <f>$X$4-'Fecha de Indicador'!X266</f>
        <v>0</v>
      </c>
      <c r="Y266" s="131">
        <f>$Y$4-'Fecha de Indicador'!Y266</f>
        <v>0</v>
      </c>
      <c r="Z266" s="131">
        <f>$Z$4-'Fecha de Indicador'!Z266</f>
        <v>1</v>
      </c>
      <c r="AA266" s="131">
        <f>$AA$4-'Fecha de Indicador'!AA266</f>
        <v>0</v>
      </c>
      <c r="AB266" s="131">
        <f>$AB$4-'Fecha de Indicador'!AB266</f>
        <v>0</v>
      </c>
      <c r="AC266" s="131">
        <f>$AC$4-'Fecha de Indicador'!AC266</f>
        <v>0</v>
      </c>
      <c r="AD266" s="131">
        <f>$AD$4-'Fecha de Indicador'!AD266</f>
        <v>0</v>
      </c>
      <c r="AE266" s="131">
        <f>$AE$4-'Fecha de Indicador'!AE266</f>
        <v>0</v>
      </c>
      <c r="AF266" s="131">
        <f>$AF$4-'Fecha de Indicador'!AF266</f>
        <v>0</v>
      </c>
      <c r="AG266" s="131">
        <f>$AG$4-'Fecha de Indicador'!AG266</f>
        <v>0</v>
      </c>
      <c r="AH266" s="131">
        <f>$AH$4-'Fecha de Indicador'!AH266</f>
        <v>0</v>
      </c>
      <c r="AI266" s="131">
        <f>$AI$4-'Fecha de Indicador'!AI266</f>
        <v>0</v>
      </c>
      <c r="AJ266" s="131">
        <f>$AJ$4-'Fecha de Indicador'!AJ266</f>
        <v>0</v>
      </c>
      <c r="AK266" s="131">
        <f>$AK$4-'Fecha de Indicador'!AK266</f>
        <v>0</v>
      </c>
      <c r="AL266" s="131">
        <f>$AL$4-'Fecha de Indicador'!AL266</f>
        <v>0</v>
      </c>
      <c r="AM266" s="38">
        <f t="shared" si="20"/>
        <v>41</v>
      </c>
      <c r="AN266" s="39">
        <f t="shared" si="23"/>
        <v>1.1714285714285715</v>
      </c>
      <c r="AO266" s="38">
        <f t="shared" si="21"/>
        <v>4</v>
      </c>
      <c r="AP266" s="39">
        <f t="shared" si="22"/>
        <v>3.8864728585539892</v>
      </c>
      <c r="AQ266" s="40">
        <f t="shared" si="24"/>
        <v>0</v>
      </c>
    </row>
    <row r="267" spans="1:43" ht="25.5" customHeight="1" x14ac:dyDescent="0.25">
      <c r="A267" s="138" t="s">
        <v>362</v>
      </c>
      <c r="B267" s="139" t="s">
        <v>375</v>
      </c>
      <c r="C267" s="140">
        <v>1613</v>
      </c>
      <c r="D267" s="131">
        <f>$D$4-'Fecha de Indicador'!D267</f>
        <v>0</v>
      </c>
      <c r="E267" s="131">
        <f>IF($E$4='Fecha de Indicador'!E267, 0,"x")</f>
        <v>0</v>
      </c>
      <c r="F267" s="131" t="str">
        <f>IF($F$4='Fecha de Indicador'!F267, 0,"x")</f>
        <v>x</v>
      </c>
      <c r="G267" s="131">
        <f>$G$4-'Fecha de Indicador'!G267</f>
        <v>0</v>
      </c>
      <c r="H267" s="131">
        <f>IF($H$4='Fecha de Indicador'!H267, 0,"x")</f>
        <v>0</v>
      </c>
      <c r="I267" s="131">
        <f>IF($I$4='Fecha de Indicador'!I267, 0,"x")</f>
        <v>0</v>
      </c>
      <c r="J267" s="131">
        <f>$J$4-'Fecha de Indicador'!J267</f>
        <v>0</v>
      </c>
      <c r="K267" s="131">
        <f>$K$4-'Fecha de Indicador'!K267</f>
        <v>0</v>
      </c>
      <c r="L267" s="131">
        <f>$L$4-'Fecha de Indicador'!L267</f>
        <v>0</v>
      </c>
      <c r="M267" s="412">
        <f>$M$4-'Fecha de Indicador'!M267</f>
        <v>9</v>
      </c>
      <c r="N267" s="131">
        <f>$N$4-'Fecha de Indicador'!N267</f>
        <v>0</v>
      </c>
      <c r="O267" s="131">
        <f>$O$4-'Fecha de Indicador'!O267</f>
        <v>0</v>
      </c>
      <c r="P267" s="412">
        <f>$P$4-'Fecha de Indicador'!P267</f>
        <v>15</v>
      </c>
      <c r="Q267" s="131">
        <f>$Q$4-'Fecha de Indicador'!Q267</f>
        <v>0</v>
      </c>
      <c r="R267" s="131">
        <f>$R$4-'Fecha de Indicador'!R267</f>
        <v>0</v>
      </c>
      <c r="S267" s="131">
        <f>$S$4-'Fecha de Indicador'!S267</f>
        <v>0</v>
      </c>
      <c r="T267" s="131">
        <f>IF($T$4='Fecha de Indicador'!T267, 0,"x")</f>
        <v>0</v>
      </c>
      <c r="U267" s="131">
        <f>$U$4-'Fecha de Indicador'!U267</f>
        <v>0</v>
      </c>
      <c r="V267" s="412">
        <f>$V$4-'Fecha de Indicador'!V267</f>
        <v>16</v>
      </c>
      <c r="W267" s="131">
        <f>$W$4-'Fecha de Indicador'!W267</f>
        <v>0</v>
      </c>
      <c r="X267" s="131">
        <f>$X$4-'Fecha de Indicador'!X267</f>
        <v>0</v>
      </c>
      <c r="Y267" s="131">
        <f>$Y$4-'Fecha de Indicador'!Y267</f>
        <v>0</v>
      </c>
      <c r="Z267" s="131">
        <f>$Z$4-'Fecha de Indicador'!Z267</f>
        <v>1</v>
      </c>
      <c r="AA267" s="131">
        <f>$AA$4-'Fecha de Indicador'!AA267</f>
        <v>0</v>
      </c>
      <c r="AB267" s="131">
        <f>$AB$4-'Fecha de Indicador'!AB267</f>
        <v>0</v>
      </c>
      <c r="AC267" s="131">
        <f>$AC$4-'Fecha de Indicador'!AC267</f>
        <v>0</v>
      </c>
      <c r="AD267" s="131">
        <f>$AD$4-'Fecha de Indicador'!AD267</f>
        <v>0</v>
      </c>
      <c r="AE267" s="131">
        <f>$AE$4-'Fecha de Indicador'!AE267</f>
        <v>0</v>
      </c>
      <c r="AF267" s="131">
        <f>$AF$4-'Fecha de Indicador'!AF267</f>
        <v>0</v>
      </c>
      <c r="AG267" s="131">
        <f>$AG$4-'Fecha de Indicador'!AG267</f>
        <v>0</v>
      </c>
      <c r="AH267" s="131">
        <f>$AH$4-'Fecha de Indicador'!AH267</f>
        <v>0</v>
      </c>
      <c r="AI267" s="131">
        <f>$AI$4-'Fecha de Indicador'!AI267</f>
        <v>0</v>
      </c>
      <c r="AJ267" s="131">
        <f>$AJ$4-'Fecha de Indicador'!AJ267</f>
        <v>0</v>
      </c>
      <c r="AK267" s="131">
        <f>$AK$4-'Fecha de Indicador'!AK267</f>
        <v>0</v>
      </c>
      <c r="AL267" s="131">
        <f>$AL$4-'Fecha de Indicador'!AL267</f>
        <v>0</v>
      </c>
      <c r="AM267" s="38">
        <f t="shared" si="20"/>
        <v>41</v>
      </c>
      <c r="AN267" s="39">
        <f t="shared" si="23"/>
        <v>1.1714285714285715</v>
      </c>
      <c r="AO267" s="38">
        <f t="shared" si="21"/>
        <v>4</v>
      </c>
      <c r="AP267" s="39">
        <f t="shared" si="22"/>
        <v>3.8864728585539892</v>
      </c>
      <c r="AQ267" s="40">
        <f t="shared" si="24"/>
        <v>0</v>
      </c>
    </row>
    <row r="268" spans="1:43" ht="25.5" customHeight="1" x14ac:dyDescent="0.25">
      <c r="A268" s="138" t="s">
        <v>362</v>
      </c>
      <c r="B268" s="139" t="s">
        <v>376</v>
      </c>
      <c r="C268" s="140">
        <v>1614</v>
      </c>
      <c r="D268" s="131">
        <f>$D$4-'Fecha de Indicador'!D268</f>
        <v>0</v>
      </c>
      <c r="E268" s="131">
        <f>IF($E$4='Fecha de Indicador'!E268, 0,"x")</f>
        <v>0</v>
      </c>
      <c r="F268" s="131" t="str">
        <f>IF($F$4='Fecha de Indicador'!F268, 0,"x")</f>
        <v>x</v>
      </c>
      <c r="G268" s="131">
        <f>$G$4-'Fecha de Indicador'!G268</f>
        <v>0</v>
      </c>
      <c r="H268" s="131">
        <f>IF($H$4='Fecha de Indicador'!H268, 0,"x")</f>
        <v>0</v>
      </c>
      <c r="I268" s="131">
        <f>IF($I$4='Fecha de Indicador'!I268, 0,"x")</f>
        <v>0</v>
      </c>
      <c r="J268" s="131">
        <f>$J$4-'Fecha de Indicador'!J268</f>
        <v>0</v>
      </c>
      <c r="K268" s="131">
        <f>$K$4-'Fecha de Indicador'!K268</f>
        <v>0</v>
      </c>
      <c r="L268" s="131">
        <f>$L$4-'Fecha de Indicador'!L268</f>
        <v>0</v>
      </c>
      <c r="M268" s="412">
        <f>$M$4-'Fecha de Indicador'!M268</f>
        <v>9</v>
      </c>
      <c r="N268" s="131">
        <f>$N$4-'Fecha de Indicador'!N268</f>
        <v>0</v>
      </c>
      <c r="O268" s="131">
        <f>$O$4-'Fecha de Indicador'!O268</f>
        <v>0</v>
      </c>
      <c r="P268" s="412">
        <f>$P$4-'Fecha de Indicador'!P268</f>
        <v>15</v>
      </c>
      <c r="Q268" s="131">
        <f>$Q$4-'Fecha de Indicador'!Q268</f>
        <v>0</v>
      </c>
      <c r="R268" s="131">
        <f>$R$4-'Fecha de Indicador'!R268</f>
        <v>0</v>
      </c>
      <c r="S268" s="131">
        <f>$S$4-'Fecha de Indicador'!S268</f>
        <v>0</v>
      </c>
      <c r="T268" s="131">
        <f>IF($T$4='Fecha de Indicador'!T268, 0,"x")</f>
        <v>0</v>
      </c>
      <c r="U268" s="131">
        <f>$U$4-'Fecha de Indicador'!U268</f>
        <v>0</v>
      </c>
      <c r="V268" s="412">
        <f>$V$4-'Fecha de Indicador'!V268</f>
        <v>16</v>
      </c>
      <c r="W268" s="131">
        <f>$W$4-'Fecha de Indicador'!W268</f>
        <v>0</v>
      </c>
      <c r="X268" s="131">
        <f>$X$4-'Fecha de Indicador'!X268</f>
        <v>0</v>
      </c>
      <c r="Y268" s="131">
        <f>$Y$4-'Fecha de Indicador'!Y268</f>
        <v>0</v>
      </c>
      <c r="Z268" s="131">
        <f>$Z$4-'Fecha de Indicador'!Z268</f>
        <v>1</v>
      </c>
      <c r="AA268" s="131">
        <f>$AA$4-'Fecha de Indicador'!AA268</f>
        <v>0</v>
      </c>
      <c r="AB268" s="131">
        <f>$AB$4-'Fecha de Indicador'!AB268</f>
        <v>0</v>
      </c>
      <c r="AC268" s="131">
        <f>$AC$4-'Fecha de Indicador'!AC268</f>
        <v>0</v>
      </c>
      <c r="AD268" s="131">
        <f>$AD$4-'Fecha de Indicador'!AD268</f>
        <v>0</v>
      </c>
      <c r="AE268" s="131">
        <f>$AE$4-'Fecha de Indicador'!AE268</f>
        <v>0</v>
      </c>
      <c r="AF268" s="131">
        <f>$AF$4-'Fecha de Indicador'!AF268</f>
        <v>0</v>
      </c>
      <c r="AG268" s="131">
        <f>$AG$4-'Fecha de Indicador'!AG268</f>
        <v>0</v>
      </c>
      <c r="AH268" s="131">
        <f>$AH$4-'Fecha de Indicador'!AH268</f>
        <v>0</v>
      </c>
      <c r="AI268" s="131">
        <f>$AI$4-'Fecha de Indicador'!AI268</f>
        <v>0</v>
      </c>
      <c r="AJ268" s="131">
        <f>$AJ$4-'Fecha de Indicador'!AJ268</f>
        <v>0</v>
      </c>
      <c r="AK268" s="131">
        <f>$AK$4-'Fecha de Indicador'!AK268</f>
        <v>0</v>
      </c>
      <c r="AL268" s="131">
        <f>$AL$4-'Fecha de Indicador'!AL268</f>
        <v>0</v>
      </c>
      <c r="AM268" s="38">
        <f t="shared" si="20"/>
        <v>41</v>
      </c>
      <c r="AN268" s="39">
        <f t="shared" si="23"/>
        <v>1.1714285714285715</v>
      </c>
      <c r="AO268" s="38">
        <f t="shared" si="21"/>
        <v>4</v>
      </c>
      <c r="AP268" s="39">
        <f t="shared" si="22"/>
        <v>3.8864728585539892</v>
      </c>
      <c r="AQ268" s="40">
        <f t="shared" si="24"/>
        <v>0</v>
      </c>
    </row>
    <row r="269" spans="1:43" ht="25.5" customHeight="1" x14ac:dyDescent="0.25">
      <c r="A269" s="138" t="s">
        <v>362</v>
      </c>
      <c r="B269" s="139" t="s">
        <v>377</v>
      </c>
      <c r="C269" s="140">
        <v>1615</v>
      </c>
      <c r="D269" s="131">
        <f>$D$4-'Fecha de Indicador'!D269</f>
        <v>0</v>
      </c>
      <c r="E269" s="131">
        <f>IF($E$4='Fecha de Indicador'!E269, 0,"x")</f>
        <v>0</v>
      </c>
      <c r="F269" s="131" t="str">
        <f>IF($F$4='Fecha de Indicador'!F269, 0,"x")</f>
        <v>x</v>
      </c>
      <c r="G269" s="131">
        <f>$G$4-'Fecha de Indicador'!G269</f>
        <v>0</v>
      </c>
      <c r="H269" s="131">
        <f>IF($H$4='Fecha de Indicador'!H269, 0,"x")</f>
        <v>0</v>
      </c>
      <c r="I269" s="131">
        <f>IF($I$4='Fecha de Indicador'!I269, 0,"x")</f>
        <v>0</v>
      </c>
      <c r="J269" s="131">
        <f>$J$4-'Fecha de Indicador'!J269</f>
        <v>0</v>
      </c>
      <c r="K269" s="131">
        <f>$K$4-'Fecha de Indicador'!K269</f>
        <v>0</v>
      </c>
      <c r="L269" s="131">
        <f>$L$4-'Fecha de Indicador'!L269</f>
        <v>0</v>
      </c>
      <c r="M269" s="412">
        <f>$M$4-'Fecha de Indicador'!M269</f>
        <v>9</v>
      </c>
      <c r="N269" s="131">
        <f>$N$4-'Fecha de Indicador'!N269</f>
        <v>0</v>
      </c>
      <c r="O269" s="131">
        <f>$O$4-'Fecha de Indicador'!O269</f>
        <v>0</v>
      </c>
      <c r="P269" s="412">
        <f>$P$4-'Fecha de Indicador'!P269</f>
        <v>15</v>
      </c>
      <c r="Q269" s="131">
        <f>$Q$4-'Fecha de Indicador'!Q269</f>
        <v>0</v>
      </c>
      <c r="R269" s="131">
        <f>$R$4-'Fecha de Indicador'!R269</f>
        <v>0</v>
      </c>
      <c r="S269" s="131">
        <f>$S$4-'Fecha de Indicador'!S269</f>
        <v>0</v>
      </c>
      <c r="T269" s="131">
        <f>IF($T$4='Fecha de Indicador'!T269, 0,"x")</f>
        <v>0</v>
      </c>
      <c r="U269" s="131">
        <f>$U$4-'Fecha de Indicador'!U269</f>
        <v>0</v>
      </c>
      <c r="V269" s="412">
        <f>$V$4-'Fecha de Indicador'!V269</f>
        <v>16</v>
      </c>
      <c r="W269" s="131">
        <f>$W$4-'Fecha de Indicador'!W269</f>
        <v>0</v>
      </c>
      <c r="X269" s="131">
        <f>$X$4-'Fecha de Indicador'!X269</f>
        <v>0</v>
      </c>
      <c r="Y269" s="131">
        <f>$Y$4-'Fecha de Indicador'!Y269</f>
        <v>0</v>
      </c>
      <c r="Z269" s="131">
        <f>$Z$4-'Fecha de Indicador'!Z269</f>
        <v>1</v>
      </c>
      <c r="AA269" s="131">
        <f>$AA$4-'Fecha de Indicador'!AA269</f>
        <v>0</v>
      </c>
      <c r="AB269" s="131">
        <f>$AB$4-'Fecha de Indicador'!AB269</f>
        <v>0</v>
      </c>
      <c r="AC269" s="131">
        <f>$AC$4-'Fecha de Indicador'!AC269</f>
        <v>0</v>
      </c>
      <c r="AD269" s="131">
        <f>$AD$4-'Fecha de Indicador'!AD269</f>
        <v>0</v>
      </c>
      <c r="AE269" s="131">
        <f>$AE$4-'Fecha de Indicador'!AE269</f>
        <v>0</v>
      </c>
      <c r="AF269" s="131">
        <f>$AF$4-'Fecha de Indicador'!AF269</f>
        <v>0</v>
      </c>
      <c r="AG269" s="131">
        <f>$AG$4-'Fecha de Indicador'!AG269</f>
        <v>0</v>
      </c>
      <c r="AH269" s="131">
        <f>$AH$4-'Fecha de Indicador'!AH269</f>
        <v>0</v>
      </c>
      <c r="AI269" s="131">
        <f>$AI$4-'Fecha de Indicador'!AI269</f>
        <v>0</v>
      </c>
      <c r="AJ269" s="131">
        <f>$AJ$4-'Fecha de Indicador'!AJ269</f>
        <v>0</v>
      </c>
      <c r="AK269" s="131">
        <f>$AK$4-'Fecha de Indicador'!AK269</f>
        <v>0</v>
      </c>
      <c r="AL269" s="131">
        <f>$AL$4-'Fecha de Indicador'!AL269</f>
        <v>0</v>
      </c>
      <c r="AM269" s="38">
        <f t="shared" si="20"/>
        <v>41</v>
      </c>
      <c r="AN269" s="39">
        <f t="shared" si="23"/>
        <v>1.1714285714285715</v>
      </c>
      <c r="AO269" s="38">
        <f t="shared" si="21"/>
        <v>4</v>
      </c>
      <c r="AP269" s="39">
        <f t="shared" si="22"/>
        <v>3.8864728585539892</v>
      </c>
      <c r="AQ269" s="40">
        <f t="shared" si="24"/>
        <v>0</v>
      </c>
    </row>
    <row r="270" spans="1:43" ht="25.5" customHeight="1" x14ac:dyDescent="0.25">
      <c r="A270" s="138" t="s">
        <v>362</v>
      </c>
      <c r="B270" s="139" t="s">
        <v>378</v>
      </c>
      <c r="C270" s="140">
        <v>1616</v>
      </c>
      <c r="D270" s="131">
        <f>$D$4-'Fecha de Indicador'!D270</f>
        <v>0</v>
      </c>
      <c r="E270" s="131">
        <f>IF($E$4='Fecha de Indicador'!E270, 0,"x")</f>
        <v>0</v>
      </c>
      <c r="F270" s="131" t="str">
        <f>IF($F$4='Fecha de Indicador'!F270, 0,"x")</f>
        <v>x</v>
      </c>
      <c r="G270" s="131">
        <f>$G$4-'Fecha de Indicador'!G270</f>
        <v>0</v>
      </c>
      <c r="H270" s="131">
        <f>IF($H$4='Fecha de Indicador'!H270, 0,"x")</f>
        <v>0</v>
      </c>
      <c r="I270" s="131">
        <f>IF($I$4='Fecha de Indicador'!I270, 0,"x")</f>
        <v>0</v>
      </c>
      <c r="J270" s="131">
        <f>$J$4-'Fecha de Indicador'!J270</f>
        <v>0</v>
      </c>
      <c r="K270" s="131">
        <f>$K$4-'Fecha de Indicador'!K270</f>
        <v>0</v>
      </c>
      <c r="L270" s="131">
        <f>$L$4-'Fecha de Indicador'!L270</f>
        <v>0</v>
      </c>
      <c r="M270" s="412">
        <f>$M$4-'Fecha de Indicador'!M270</f>
        <v>9</v>
      </c>
      <c r="N270" s="131">
        <f>$N$4-'Fecha de Indicador'!N270</f>
        <v>0</v>
      </c>
      <c r="O270" s="131">
        <f>$O$4-'Fecha de Indicador'!O270</f>
        <v>0</v>
      </c>
      <c r="P270" s="412">
        <f>$P$4-'Fecha de Indicador'!P270</f>
        <v>15</v>
      </c>
      <c r="Q270" s="131">
        <f>$Q$4-'Fecha de Indicador'!Q270</f>
        <v>0</v>
      </c>
      <c r="R270" s="131">
        <f>$R$4-'Fecha de Indicador'!R270</f>
        <v>0</v>
      </c>
      <c r="S270" s="131">
        <f>$S$4-'Fecha de Indicador'!S270</f>
        <v>0</v>
      </c>
      <c r="T270" s="131">
        <f>IF($T$4='Fecha de Indicador'!T270, 0,"x")</f>
        <v>0</v>
      </c>
      <c r="U270" s="131">
        <f>$U$4-'Fecha de Indicador'!U270</f>
        <v>0</v>
      </c>
      <c r="V270" s="412">
        <f>$V$4-'Fecha de Indicador'!V270</f>
        <v>16</v>
      </c>
      <c r="W270" s="131">
        <f>$W$4-'Fecha de Indicador'!W270</f>
        <v>0</v>
      </c>
      <c r="X270" s="131">
        <f>$X$4-'Fecha de Indicador'!X270</f>
        <v>0</v>
      </c>
      <c r="Y270" s="131">
        <f>$Y$4-'Fecha de Indicador'!Y270</f>
        <v>0</v>
      </c>
      <c r="Z270" s="131">
        <f>$Z$4-'Fecha de Indicador'!Z270</f>
        <v>1</v>
      </c>
      <c r="AA270" s="131">
        <f>$AA$4-'Fecha de Indicador'!AA270</f>
        <v>0</v>
      </c>
      <c r="AB270" s="131">
        <f>$AB$4-'Fecha de Indicador'!AB270</f>
        <v>0</v>
      </c>
      <c r="AC270" s="131">
        <f>$AC$4-'Fecha de Indicador'!AC270</f>
        <v>0</v>
      </c>
      <c r="AD270" s="131">
        <f>$AD$4-'Fecha de Indicador'!AD270</f>
        <v>0</v>
      </c>
      <c r="AE270" s="131">
        <f>$AE$4-'Fecha de Indicador'!AE270</f>
        <v>0</v>
      </c>
      <c r="AF270" s="131">
        <f>$AF$4-'Fecha de Indicador'!AF270</f>
        <v>0</v>
      </c>
      <c r="AG270" s="131">
        <f>$AG$4-'Fecha de Indicador'!AG270</f>
        <v>0</v>
      </c>
      <c r="AH270" s="131">
        <f>$AH$4-'Fecha de Indicador'!AH270</f>
        <v>0</v>
      </c>
      <c r="AI270" s="131">
        <f>$AI$4-'Fecha de Indicador'!AI270</f>
        <v>0</v>
      </c>
      <c r="AJ270" s="131">
        <f>$AJ$4-'Fecha de Indicador'!AJ270</f>
        <v>0</v>
      </c>
      <c r="AK270" s="131">
        <f>$AK$4-'Fecha de Indicador'!AK270</f>
        <v>0</v>
      </c>
      <c r="AL270" s="131">
        <f>$AL$4-'Fecha de Indicador'!AL270</f>
        <v>0</v>
      </c>
      <c r="AM270" s="38">
        <f t="shared" si="20"/>
        <v>41</v>
      </c>
      <c r="AN270" s="39">
        <f t="shared" si="23"/>
        <v>1.1714285714285715</v>
      </c>
      <c r="AO270" s="38">
        <f t="shared" si="21"/>
        <v>4</v>
      </c>
      <c r="AP270" s="39">
        <f t="shared" si="22"/>
        <v>3.8864728585539892</v>
      </c>
      <c r="AQ270" s="40">
        <f t="shared" si="24"/>
        <v>0</v>
      </c>
    </row>
    <row r="271" spans="1:43" ht="25.5" customHeight="1" x14ac:dyDescent="0.25">
      <c r="A271" s="138" t="s">
        <v>362</v>
      </c>
      <c r="B271" s="139" t="s">
        <v>379</v>
      </c>
      <c r="C271" s="140">
        <v>1617</v>
      </c>
      <c r="D271" s="131">
        <f>$D$4-'Fecha de Indicador'!D271</f>
        <v>0</v>
      </c>
      <c r="E271" s="131">
        <f>IF($E$4='Fecha de Indicador'!E271, 0,"x")</f>
        <v>0</v>
      </c>
      <c r="F271" s="131" t="str">
        <f>IF($F$4='Fecha de Indicador'!F271, 0,"x")</f>
        <v>x</v>
      </c>
      <c r="G271" s="131">
        <f>$G$4-'Fecha de Indicador'!G271</f>
        <v>0</v>
      </c>
      <c r="H271" s="131">
        <f>IF($H$4='Fecha de Indicador'!H271, 0,"x")</f>
        <v>0</v>
      </c>
      <c r="I271" s="131">
        <f>IF($I$4='Fecha de Indicador'!I271, 0,"x")</f>
        <v>0</v>
      </c>
      <c r="J271" s="131">
        <f>$J$4-'Fecha de Indicador'!J271</f>
        <v>0</v>
      </c>
      <c r="K271" s="131">
        <f>$K$4-'Fecha de Indicador'!K271</f>
        <v>0</v>
      </c>
      <c r="L271" s="131">
        <f>$L$4-'Fecha de Indicador'!L271</f>
        <v>0</v>
      </c>
      <c r="M271" s="412">
        <f>$M$4-'Fecha de Indicador'!M271</f>
        <v>9</v>
      </c>
      <c r="N271" s="131">
        <f>$N$4-'Fecha de Indicador'!N271</f>
        <v>0</v>
      </c>
      <c r="O271" s="131">
        <f>$O$4-'Fecha de Indicador'!O271</f>
        <v>0</v>
      </c>
      <c r="P271" s="412">
        <f>$P$4-'Fecha de Indicador'!P271</f>
        <v>15</v>
      </c>
      <c r="Q271" s="131">
        <f>$Q$4-'Fecha de Indicador'!Q271</f>
        <v>0</v>
      </c>
      <c r="R271" s="131">
        <f>$R$4-'Fecha de Indicador'!R271</f>
        <v>0</v>
      </c>
      <c r="S271" s="131">
        <f>$S$4-'Fecha de Indicador'!S271</f>
        <v>0</v>
      </c>
      <c r="T271" s="131">
        <f>IF($T$4='Fecha de Indicador'!T271, 0,"x")</f>
        <v>0</v>
      </c>
      <c r="U271" s="131">
        <f>$U$4-'Fecha de Indicador'!U271</f>
        <v>0</v>
      </c>
      <c r="V271" s="412">
        <f>$V$4-'Fecha de Indicador'!V271</f>
        <v>16</v>
      </c>
      <c r="W271" s="131">
        <f>$W$4-'Fecha de Indicador'!W271</f>
        <v>0</v>
      </c>
      <c r="X271" s="131">
        <f>$X$4-'Fecha de Indicador'!X271</f>
        <v>0</v>
      </c>
      <c r="Y271" s="131">
        <f>$Y$4-'Fecha de Indicador'!Y271</f>
        <v>0</v>
      </c>
      <c r="Z271" s="131">
        <f>$Z$4-'Fecha de Indicador'!Z271</f>
        <v>1</v>
      </c>
      <c r="AA271" s="131">
        <f>$AA$4-'Fecha de Indicador'!AA271</f>
        <v>0</v>
      </c>
      <c r="AB271" s="131">
        <f>$AB$4-'Fecha de Indicador'!AB271</f>
        <v>0</v>
      </c>
      <c r="AC271" s="131">
        <f>$AC$4-'Fecha de Indicador'!AC271</f>
        <v>0</v>
      </c>
      <c r="AD271" s="131">
        <f>$AD$4-'Fecha de Indicador'!AD271</f>
        <v>0</v>
      </c>
      <c r="AE271" s="131">
        <f>$AE$4-'Fecha de Indicador'!AE271</f>
        <v>0</v>
      </c>
      <c r="AF271" s="131">
        <f>$AF$4-'Fecha de Indicador'!AF271</f>
        <v>0</v>
      </c>
      <c r="AG271" s="131">
        <f>$AG$4-'Fecha de Indicador'!AG271</f>
        <v>0</v>
      </c>
      <c r="AH271" s="131">
        <f>$AH$4-'Fecha de Indicador'!AH271</f>
        <v>0</v>
      </c>
      <c r="AI271" s="131">
        <f>$AI$4-'Fecha de Indicador'!AI271</f>
        <v>0</v>
      </c>
      <c r="AJ271" s="131">
        <f>$AJ$4-'Fecha de Indicador'!AJ271</f>
        <v>0</v>
      </c>
      <c r="AK271" s="131">
        <f>$AK$4-'Fecha de Indicador'!AK271</f>
        <v>0</v>
      </c>
      <c r="AL271" s="131">
        <f>$AL$4-'Fecha de Indicador'!AL271</f>
        <v>0</v>
      </c>
      <c r="AM271" s="38">
        <f t="shared" si="20"/>
        <v>41</v>
      </c>
      <c r="AN271" s="39">
        <f t="shared" si="23"/>
        <v>1.1714285714285715</v>
      </c>
      <c r="AO271" s="38">
        <f t="shared" si="21"/>
        <v>4</v>
      </c>
      <c r="AP271" s="39">
        <f t="shared" si="22"/>
        <v>3.8864728585539892</v>
      </c>
      <c r="AQ271" s="40">
        <f t="shared" si="24"/>
        <v>0</v>
      </c>
    </row>
    <row r="272" spans="1:43" ht="25.5" customHeight="1" x14ac:dyDescent="0.25">
      <c r="A272" s="138" t="s">
        <v>362</v>
      </c>
      <c r="B272" s="139" t="s">
        <v>380</v>
      </c>
      <c r="C272" s="140">
        <v>1618</v>
      </c>
      <c r="D272" s="131">
        <f>$D$4-'Fecha de Indicador'!D272</f>
        <v>0</v>
      </c>
      <c r="E272" s="131">
        <f>IF($E$4='Fecha de Indicador'!E272, 0,"x")</f>
        <v>0</v>
      </c>
      <c r="F272" s="131" t="str">
        <f>IF($F$4='Fecha de Indicador'!F272, 0,"x")</f>
        <v>x</v>
      </c>
      <c r="G272" s="131">
        <f>$G$4-'Fecha de Indicador'!G272</f>
        <v>0</v>
      </c>
      <c r="H272" s="131">
        <f>IF($H$4='Fecha de Indicador'!H272, 0,"x")</f>
        <v>0</v>
      </c>
      <c r="I272" s="131">
        <f>IF($I$4='Fecha de Indicador'!I272, 0,"x")</f>
        <v>0</v>
      </c>
      <c r="J272" s="131">
        <f>$J$4-'Fecha de Indicador'!J272</f>
        <v>0</v>
      </c>
      <c r="K272" s="131">
        <f>$K$4-'Fecha de Indicador'!K272</f>
        <v>0</v>
      </c>
      <c r="L272" s="131">
        <f>$L$4-'Fecha de Indicador'!L272</f>
        <v>0</v>
      </c>
      <c r="M272" s="412">
        <f>$M$4-'Fecha de Indicador'!M272</f>
        <v>9</v>
      </c>
      <c r="N272" s="131">
        <f>$N$4-'Fecha de Indicador'!N272</f>
        <v>0</v>
      </c>
      <c r="O272" s="131">
        <f>$O$4-'Fecha de Indicador'!O272</f>
        <v>0</v>
      </c>
      <c r="P272" s="412">
        <f>$P$4-'Fecha de Indicador'!P272</f>
        <v>15</v>
      </c>
      <c r="Q272" s="131">
        <f>$Q$4-'Fecha de Indicador'!Q272</f>
        <v>0</v>
      </c>
      <c r="R272" s="131">
        <f>$R$4-'Fecha de Indicador'!R272</f>
        <v>0</v>
      </c>
      <c r="S272" s="131">
        <f>$S$4-'Fecha de Indicador'!S272</f>
        <v>0</v>
      </c>
      <c r="T272" s="131">
        <f>IF($T$4='Fecha de Indicador'!T272, 0,"x")</f>
        <v>0</v>
      </c>
      <c r="U272" s="131">
        <f>$U$4-'Fecha de Indicador'!U272</f>
        <v>0</v>
      </c>
      <c r="V272" s="412">
        <f>$V$4-'Fecha de Indicador'!V272</f>
        <v>16</v>
      </c>
      <c r="W272" s="131">
        <f>$W$4-'Fecha de Indicador'!W272</f>
        <v>0</v>
      </c>
      <c r="X272" s="131">
        <f>$X$4-'Fecha de Indicador'!X272</f>
        <v>0</v>
      </c>
      <c r="Y272" s="131">
        <f>$Y$4-'Fecha de Indicador'!Y272</f>
        <v>0</v>
      </c>
      <c r="Z272" s="131">
        <f>$Z$4-'Fecha de Indicador'!Z272</f>
        <v>1</v>
      </c>
      <c r="AA272" s="131">
        <f>$AA$4-'Fecha de Indicador'!AA272</f>
        <v>0</v>
      </c>
      <c r="AB272" s="131">
        <f>$AB$4-'Fecha de Indicador'!AB272</f>
        <v>0</v>
      </c>
      <c r="AC272" s="131">
        <f>$AC$4-'Fecha de Indicador'!AC272</f>
        <v>0</v>
      </c>
      <c r="AD272" s="131">
        <f>$AD$4-'Fecha de Indicador'!AD272</f>
        <v>0</v>
      </c>
      <c r="AE272" s="131">
        <f>$AE$4-'Fecha de Indicador'!AE272</f>
        <v>0</v>
      </c>
      <c r="AF272" s="131">
        <f>$AF$4-'Fecha de Indicador'!AF272</f>
        <v>0</v>
      </c>
      <c r="AG272" s="131">
        <f>$AG$4-'Fecha de Indicador'!AG272</f>
        <v>0</v>
      </c>
      <c r="AH272" s="131">
        <f>$AH$4-'Fecha de Indicador'!AH272</f>
        <v>0</v>
      </c>
      <c r="AI272" s="131">
        <f>$AI$4-'Fecha de Indicador'!AI272</f>
        <v>0</v>
      </c>
      <c r="AJ272" s="131">
        <f>$AJ$4-'Fecha de Indicador'!AJ272</f>
        <v>0</v>
      </c>
      <c r="AK272" s="131">
        <f>$AK$4-'Fecha de Indicador'!AK272</f>
        <v>0</v>
      </c>
      <c r="AL272" s="131">
        <f>$AL$4-'Fecha de Indicador'!AL272</f>
        <v>0</v>
      </c>
      <c r="AM272" s="38">
        <f t="shared" si="20"/>
        <v>41</v>
      </c>
      <c r="AN272" s="39">
        <f t="shared" si="23"/>
        <v>1.1714285714285715</v>
      </c>
      <c r="AO272" s="38">
        <f t="shared" si="21"/>
        <v>4</v>
      </c>
      <c r="AP272" s="39">
        <f t="shared" si="22"/>
        <v>3.8864728585539892</v>
      </c>
      <c r="AQ272" s="40">
        <f t="shared" si="24"/>
        <v>0</v>
      </c>
    </row>
    <row r="273" spans="1:43" ht="25.5" customHeight="1" x14ac:dyDescent="0.25">
      <c r="A273" s="138" t="s">
        <v>362</v>
      </c>
      <c r="B273" s="139" t="s">
        <v>381</v>
      </c>
      <c r="C273" s="140">
        <v>1619</v>
      </c>
      <c r="D273" s="131">
        <f>$D$4-'Fecha de Indicador'!D273</f>
        <v>0</v>
      </c>
      <c r="E273" s="131">
        <f>IF($E$4='Fecha de Indicador'!E273, 0,"x")</f>
        <v>0</v>
      </c>
      <c r="F273" s="131" t="str">
        <f>IF($F$4='Fecha de Indicador'!F273, 0,"x")</f>
        <v>x</v>
      </c>
      <c r="G273" s="131">
        <f>$G$4-'Fecha de Indicador'!G273</f>
        <v>0</v>
      </c>
      <c r="H273" s="131">
        <f>IF($H$4='Fecha de Indicador'!H273, 0,"x")</f>
        <v>0</v>
      </c>
      <c r="I273" s="131">
        <f>IF($I$4='Fecha de Indicador'!I273, 0,"x")</f>
        <v>0</v>
      </c>
      <c r="J273" s="131">
        <f>$J$4-'Fecha de Indicador'!J273</f>
        <v>0</v>
      </c>
      <c r="K273" s="131">
        <f>$K$4-'Fecha de Indicador'!K273</f>
        <v>0</v>
      </c>
      <c r="L273" s="131">
        <f>$L$4-'Fecha de Indicador'!L273</f>
        <v>0</v>
      </c>
      <c r="M273" s="412">
        <f>$M$4-'Fecha de Indicador'!M273</f>
        <v>9</v>
      </c>
      <c r="N273" s="131">
        <f>$N$4-'Fecha de Indicador'!N273</f>
        <v>0</v>
      </c>
      <c r="O273" s="131">
        <f>$O$4-'Fecha de Indicador'!O273</f>
        <v>0</v>
      </c>
      <c r="P273" s="412">
        <f>$P$4-'Fecha de Indicador'!P273</f>
        <v>15</v>
      </c>
      <c r="Q273" s="131">
        <f>$Q$4-'Fecha de Indicador'!Q273</f>
        <v>0</v>
      </c>
      <c r="R273" s="131">
        <f>$R$4-'Fecha de Indicador'!R273</f>
        <v>0</v>
      </c>
      <c r="S273" s="131">
        <f>$S$4-'Fecha de Indicador'!S273</f>
        <v>0</v>
      </c>
      <c r="T273" s="131">
        <f>IF($T$4='Fecha de Indicador'!T273, 0,"x")</f>
        <v>0</v>
      </c>
      <c r="U273" s="131">
        <f>$U$4-'Fecha de Indicador'!U273</f>
        <v>0</v>
      </c>
      <c r="V273" s="412">
        <f>$V$4-'Fecha de Indicador'!V273</f>
        <v>16</v>
      </c>
      <c r="W273" s="131">
        <f>$W$4-'Fecha de Indicador'!W273</f>
        <v>0</v>
      </c>
      <c r="X273" s="131">
        <f>$X$4-'Fecha de Indicador'!X273</f>
        <v>0</v>
      </c>
      <c r="Y273" s="131">
        <f>$Y$4-'Fecha de Indicador'!Y273</f>
        <v>0</v>
      </c>
      <c r="Z273" s="131">
        <f>$Z$4-'Fecha de Indicador'!Z273</f>
        <v>1</v>
      </c>
      <c r="AA273" s="131">
        <f>$AA$4-'Fecha de Indicador'!AA273</f>
        <v>0</v>
      </c>
      <c r="AB273" s="131">
        <f>$AB$4-'Fecha de Indicador'!AB273</f>
        <v>0</v>
      </c>
      <c r="AC273" s="131">
        <f>$AC$4-'Fecha de Indicador'!AC273</f>
        <v>0</v>
      </c>
      <c r="AD273" s="131">
        <f>$AD$4-'Fecha de Indicador'!AD273</f>
        <v>0</v>
      </c>
      <c r="AE273" s="131">
        <f>$AE$4-'Fecha de Indicador'!AE273</f>
        <v>0</v>
      </c>
      <c r="AF273" s="131">
        <f>$AF$4-'Fecha de Indicador'!AF273</f>
        <v>0</v>
      </c>
      <c r="AG273" s="131">
        <f>$AG$4-'Fecha de Indicador'!AG273</f>
        <v>0</v>
      </c>
      <c r="AH273" s="131">
        <f>$AH$4-'Fecha de Indicador'!AH273</f>
        <v>0</v>
      </c>
      <c r="AI273" s="131">
        <f>$AI$4-'Fecha de Indicador'!AI273</f>
        <v>0</v>
      </c>
      <c r="AJ273" s="131">
        <f>$AJ$4-'Fecha de Indicador'!AJ273</f>
        <v>0</v>
      </c>
      <c r="AK273" s="131">
        <f>$AK$4-'Fecha de Indicador'!AK273</f>
        <v>0</v>
      </c>
      <c r="AL273" s="131">
        <f>$AL$4-'Fecha de Indicador'!AL273</f>
        <v>0</v>
      </c>
      <c r="AM273" s="38">
        <f t="shared" si="20"/>
        <v>41</v>
      </c>
      <c r="AN273" s="39">
        <f t="shared" si="23"/>
        <v>1.1714285714285715</v>
      </c>
      <c r="AO273" s="38">
        <f t="shared" si="21"/>
        <v>4</v>
      </c>
      <c r="AP273" s="39">
        <f t="shared" si="22"/>
        <v>3.8864728585539892</v>
      </c>
      <c r="AQ273" s="40">
        <f t="shared" si="24"/>
        <v>0</v>
      </c>
    </row>
    <row r="274" spans="1:43" ht="25.5" customHeight="1" x14ac:dyDescent="0.25">
      <c r="A274" s="138" t="s">
        <v>362</v>
      </c>
      <c r="B274" s="139" t="s">
        <v>203</v>
      </c>
      <c r="C274" s="140">
        <v>1620</v>
      </c>
      <c r="D274" s="131">
        <f>$D$4-'Fecha de Indicador'!D274</f>
        <v>0</v>
      </c>
      <c r="E274" s="131">
        <f>IF($E$4='Fecha de Indicador'!E274, 0,"x")</f>
        <v>0</v>
      </c>
      <c r="F274" s="131" t="str">
        <f>IF($F$4='Fecha de Indicador'!F274, 0,"x")</f>
        <v>x</v>
      </c>
      <c r="G274" s="131">
        <f>$G$4-'Fecha de Indicador'!G274</f>
        <v>0</v>
      </c>
      <c r="H274" s="131">
        <f>IF($H$4='Fecha de Indicador'!H274, 0,"x")</f>
        <v>0</v>
      </c>
      <c r="I274" s="131">
        <f>IF($I$4='Fecha de Indicador'!I274, 0,"x")</f>
        <v>0</v>
      </c>
      <c r="J274" s="131">
        <f>$J$4-'Fecha de Indicador'!J274</f>
        <v>0</v>
      </c>
      <c r="K274" s="131">
        <f>$K$4-'Fecha de Indicador'!K274</f>
        <v>0</v>
      </c>
      <c r="L274" s="131">
        <f>$L$4-'Fecha de Indicador'!L274</f>
        <v>0</v>
      </c>
      <c r="M274" s="412">
        <f>$M$4-'Fecha de Indicador'!M274</f>
        <v>9</v>
      </c>
      <c r="N274" s="131">
        <f>$N$4-'Fecha de Indicador'!N274</f>
        <v>0</v>
      </c>
      <c r="O274" s="131">
        <f>$O$4-'Fecha de Indicador'!O274</f>
        <v>0</v>
      </c>
      <c r="P274" s="412">
        <f>$P$4-'Fecha de Indicador'!P274</f>
        <v>15</v>
      </c>
      <c r="Q274" s="131">
        <f>$Q$4-'Fecha de Indicador'!Q274</f>
        <v>0</v>
      </c>
      <c r="R274" s="131">
        <f>$R$4-'Fecha de Indicador'!R274</f>
        <v>0</v>
      </c>
      <c r="S274" s="131">
        <f>$S$4-'Fecha de Indicador'!S274</f>
        <v>0</v>
      </c>
      <c r="T274" s="131">
        <f>IF($T$4='Fecha de Indicador'!T274, 0,"x")</f>
        <v>0</v>
      </c>
      <c r="U274" s="131">
        <f>$U$4-'Fecha de Indicador'!U274</f>
        <v>0</v>
      </c>
      <c r="V274" s="412">
        <f>$V$4-'Fecha de Indicador'!V274</f>
        <v>16</v>
      </c>
      <c r="W274" s="131">
        <f>$W$4-'Fecha de Indicador'!W274</f>
        <v>0</v>
      </c>
      <c r="X274" s="131">
        <f>$X$4-'Fecha de Indicador'!X274</f>
        <v>0</v>
      </c>
      <c r="Y274" s="131">
        <f>$Y$4-'Fecha de Indicador'!Y274</f>
        <v>0</v>
      </c>
      <c r="Z274" s="131">
        <f>$Z$4-'Fecha de Indicador'!Z274</f>
        <v>1</v>
      </c>
      <c r="AA274" s="131">
        <f>$AA$4-'Fecha de Indicador'!AA274</f>
        <v>0</v>
      </c>
      <c r="AB274" s="131">
        <f>$AB$4-'Fecha de Indicador'!AB274</f>
        <v>0</v>
      </c>
      <c r="AC274" s="131">
        <f>$AC$4-'Fecha de Indicador'!AC274</f>
        <v>0</v>
      </c>
      <c r="AD274" s="131">
        <f>$AD$4-'Fecha de Indicador'!AD274</f>
        <v>0</v>
      </c>
      <c r="AE274" s="131">
        <f>$AE$4-'Fecha de Indicador'!AE274</f>
        <v>0</v>
      </c>
      <c r="AF274" s="131">
        <f>$AF$4-'Fecha de Indicador'!AF274</f>
        <v>0</v>
      </c>
      <c r="AG274" s="131">
        <f>$AG$4-'Fecha de Indicador'!AG274</f>
        <v>0</v>
      </c>
      <c r="AH274" s="131">
        <f>$AH$4-'Fecha de Indicador'!AH274</f>
        <v>0</v>
      </c>
      <c r="AI274" s="131">
        <f>$AI$4-'Fecha de Indicador'!AI274</f>
        <v>0</v>
      </c>
      <c r="AJ274" s="131">
        <f>$AJ$4-'Fecha de Indicador'!AJ274</f>
        <v>0</v>
      </c>
      <c r="AK274" s="131">
        <f>$AK$4-'Fecha de Indicador'!AK274</f>
        <v>0</v>
      </c>
      <c r="AL274" s="131">
        <f>$AL$4-'Fecha de Indicador'!AL274</f>
        <v>0</v>
      </c>
      <c r="AM274" s="38">
        <f t="shared" si="20"/>
        <v>41</v>
      </c>
      <c r="AN274" s="39">
        <f t="shared" si="23"/>
        <v>1.1714285714285715</v>
      </c>
      <c r="AO274" s="38">
        <f t="shared" si="21"/>
        <v>4</v>
      </c>
      <c r="AP274" s="39">
        <f t="shared" si="22"/>
        <v>3.8864728585539892</v>
      </c>
      <c r="AQ274" s="40">
        <f t="shared" si="24"/>
        <v>0</v>
      </c>
    </row>
    <row r="275" spans="1:43" ht="25.5" customHeight="1" x14ac:dyDescent="0.25">
      <c r="A275" s="138" t="s">
        <v>362</v>
      </c>
      <c r="B275" s="139" t="s">
        <v>337</v>
      </c>
      <c r="C275" s="140">
        <v>1621</v>
      </c>
      <c r="D275" s="131">
        <f>$D$4-'Fecha de Indicador'!D275</f>
        <v>0</v>
      </c>
      <c r="E275" s="131">
        <f>IF($E$4='Fecha de Indicador'!E275, 0,"x")</f>
        <v>0</v>
      </c>
      <c r="F275" s="131" t="str">
        <f>IF($F$4='Fecha de Indicador'!F275, 0,"x")</f>
        <v>x</v>
      </c>
      <c r="G275" s="131">
        <f>$G$4-'Fecha de Indicador'!G275</f>
        <v>0</v>
      </c>
      <c r="H275" s="131">
        <f>IF($H$4='Fecha de Indicador'!H275, 0,"x")</f>
        <v>0</v>
      </c>
      <c r="I275" s="131">
        <f>IF($I$4='Fecha de Indicador'!I275, 0,"x")</f>
        <v>0</v>
      </c>
      <c r="J275" s="131">
        <f>$J$4-'Fecha de Indicador'!J275</f>
        <v>0</v>
      </c>
      <c r="K275" s="131">
        <f>$K$4-'Fecha de Indicador'!K275</f>
        <v>0</v>
      </c>
      <c r="L275" s="131">
        <f>$L$4-'Fecha de Indicador'!L275</f>
        <v>0</v>
      </c>
      <c r="M275" s="412">
        <f>$M$4-'Fecha de Indicador'!M275</f>
        <v>9</v>
      </c>
      <c r="N275" s="131">
        <f>$N$4-'Fecha de Indicador'!N275</f>
        <v>0</v>
      </c>
      <c r="O275" s="131">
        <f>$O$4-'Fecha de Indicador'!O275</f>
        <v>0</v>
      </c>
      <c r="P275" s="412">
        <f>$P$4-'Fecha de Indicador'!P275</f>
        <v>15</v>
      </c>
      <c r="Q275" s="131">
        <f>$Q$4-'Fecha de Indicador'!Q275</f>
        <v>0</v>
      </c>
      <c r="R275" s="131">
        <f>$R$4-'Fecha de Indicador'!R275</f>
        <v>0</v>
      </c>
      <c r="S275" s="131">
        <f>$S$4-'Fecha de Indicador'!S275</f>
        <v>0</v>
      </c>
      <c r="T275" s="131">
        <f>IF($T$4='Fecha de Indicador'!T275, 0,"x")</f>
        <v>0</v>
      </c>
      <c r="U275" s="131">
        <f>$U$4-'Fecha de Indicador'!U275</f>
        <v>0</v>
      </c>
      <c r="V275" s="412">
        <f>$V$4-'Fecha de Indicador'!V275</f>
        <v>16</v>
      </c>
      <c r="W275" s="131">
        <f>$W$4-'Fecha de Indicador'!W275</f>
        <v>0</v>
      </c>
      <c r="X275" s="131">
        <f>$X$4-'Fecha de Indicador'!X275</f>
        <v>0</v>
      </c>
      <c r="Y275" s="131">
        <f>$Y$4-'Fecha de Indicador'!Y275</f>
        <v>0</v>
      </c>
      <c r="Z275" s="131">
        <f>$Z$4-'Fecha de Indicador'!Z275</f>
        <v>1</v>
      </c>
      <c r="AA275" s="131">
        <f>$AA$4-'Fecha de Indicador'!AA275</f>
        <v>0</v>
      </c>
      <c r="AB275" s="131">
        <f>$AB$4-'Fecha de Indicador'!AB275</f>
        <v>0</v>
      </c>
      <c r="AC275" s="131">
        <f>$AC$4-'Fecha de Indicador'!AC275</f>
        <v>0</v>
      </c>
      <c r="AD275" s="131">
        <f>$AD$4-'Fecha de Indicador'!AD275</f>
        <v>0</v>
      </c>
      <c r="AE275" s="131">
        <f>$AE$4-'Fecha de Indicador'!AE275</f>
        <v>0</v>
      </c>
      <c r="AF275" s="131">
        <f>$AF$4-'Fecha de Indicador'!AF275</f>
        <v>0</v>
      </c>
      <c r="AG275" s="131">
        <f>$AG$4-'Fecha de Indicador'!AG275</f>
        <v>0</v>
      </c>
      <c r="AH275" s="131">
        <f>$AH$4-'Fecha de Indicador'!AH275</f>
        <v>0</v>
      </c>
      <c r="AI275" s="131">
        <f>$AI$4-'Fecha de Indicador'!AI275</f>
        <v>0</v>
      </c>
      <c r="AJ275" s="131">
        <f>$AJ$4-'Fecha de Indicador'!AJ275</f>
        <v>0</v>
      </c>
      <c r="AK275" s="131">
        <f>$AK$4-'Fecha de Indicador'!AK275</f>
        <v>0</v>
      </c>
      <c r="AL275" s="131">
        <f>$AL$4-'Fecha de Indicador'!AL275</f>
        <v>0</v>
      </c>
      <c r="AM275" s="38">
        <f t="shared" si="20"/>
        <v>41</v>
      </c>
      <c r="AN275" s="39">
        <f t="shared" si="23"/>
        <v>1.1714285714285715</v>
      </c>
      <c r="AO275" s="38">
        <f t="shared" si="21"/>
        <v>4</v>
      </c>
      <c r="AP275" s="39">
        <f t="shared" si="22"/>
        <v>3.8864728585539892</v>
      </c>
      <c r="AQ275" s="40">
        <f t="shared" si="24"/>
        <v>0</v>
      </c>
    </row>
    <row r="276" spans="1:43" ht="25.5" customHeight="1" x14ac:dyDescent="0.25">
      <c r="A276" s="138" t="s">
        <v>362</v>
      </c>
      <c r="B276" s="139" t="s">
        <v>224</v>
      </c>
      <c r="C276" s="140">
        <v>1622</v>
      </c>
      <c r="D276" s="131">
        <f>$D$4-'Fecha de Indicador'!D276</f>
        <v>0</v>
      </c>
      <c r="E276" s="131">
        <f>IF($E$4='Fecha de Indicador'!E276, 0,"x")</f>
        <v>0</v>
      </c>
      <c r="F276" s="131" t="str">
        <f>IF($F$4='Fecha de Indicador'!F276, 0,"x")</f>
        <v>x</v>
      </c>
      <c r="G276" s="131">
        <f>$G$4-'Fecha de Indicador'!G276</f>
        <v>0</v>
      </c>
      <c r="H276" s="131">
        <f>IF($H$4='Fecha de Indicador'!H276, 0,"x")</f>
        <v>0</v>
      </c>
      <c r="I276" s="131">
        <f>IF($I$4='Fecha de Indicador'!I276, 0,"x")</f>
        <v>0</v>
      </c>
      <c r="J276" s="131">
        <f>$J$4-'Fecha de Indicador'!J276</f>
        <v>0</v>
      </c>
      <c r="K276" s="131">
        <f>$K$4-'Fecha de Indicador'!K276</f>
        <v>0</v>
      </c>
      <c r="L276" s="131">
        <f>$L$4-'Fecha de Indicador'!L276</f>
        <v>0</v>
      </c>
      <c r="M276" s="412">
        <f>$M$4-'Fecha de Indicador'!M276</f>
        <v>9</v>
      </c>
      <c r="N276" s="131">
        <f>$N$4-'Fecha de Indicador'!N276</f>
        <v>0</v>
      </c>
      <c r="O276" s="131">
        <f>$O$4-'Fecha de Indicador'!O276</f>
        <v>0</v>
      </c>
      <c r="P276" s="412">
        <f>$P$4-'Fecha de Indicador'!P276</f>
        <v>15</v>
      </c>
      <c r="Q276" s="131">
        <f>$Q$4-'Fecha de Indicador'!Q276</f>
        <v>0</v>
      </c>
      <c r="R276" s="131">
        <f>$R$4-'Fecha de Indicador'!R276</f>
        <v>0</v>
      </c>
      <c r="S276" s="131">
        <f>$S$4-'Fecha de Indicador'!S276</f>
        <v>0</v>
      </c>
      <c r="T276" s="131">
        <f>IF($T$4='Fecha de Indicador'!T276, 0,"x")</f>
        <v>0</v>
      </c>
      <c r="U276" s="131">
        <f>$U$4-'Fecha de Indicador'!U276</f>
        <v>0</v>
      </c>
      <c r="V276" s="412">
        <f>$V$4-'Fecha de Indicador'!V276</f>
        <v>16</v>
      </c>
      <c r="W276" s="131">
        <f>$W$4-'Fecha de Indicador'!W276</f>
        <v>0</v>
      </c>
      <c r="X276" s="131">
        <f>$X$4-'Fecha de Indicador'!X276</f>
        <v>0</v>
      </c>
      <c r="Y276" s="131">
        <f>$Y$4-'Fecha de Indicador'!Y276</f>
        <v>0</v>
      </c>
      <c r="Z276" s="131">
        <f>$Z$4-'Fecha de Indicador'!Z276</f>
        <v>1</v>
      </c>
      <c r="AA276" s="131">
        <f>$AA$4-'Fecha de Indicador'!AA276</f>
        <v>0</v>
      </c>
      <c r="AB276" s="131">
        <f>$AB$4-'Fecha de Indicador'!AB276</f>
        <v>0</v>
      </c>
      <c r="AC276" s="131">
        <f>$AC$4-'Fecha de Indicador'!AC276</f>
        <v>0</v>
      </c>
      <c r="AD276" s="131">
        <f>$AD$4-'Fecha de Indicador'!AD276</f>
        <v>0</v>
      </c>
      <c r="AE276" s="131">
        <f>$AE$4-'Fecha de Indicador'!AE276</f>
        <v>0</v>
      </c>
      <c r="AF276" s="131">
        <f>$AF$4-'Fecha de Indicador'!AF276</f>
        <v>0</v>
      </c>
      <c r="AG276" s="131">
        <f>$AG$4-'Fecha de Indicador'!AG276</f>
        <v>0</v>
      </c>
      <c r="AH276" s="131">
        <f>$AH$4-'Fecha de Indicador'!AH276</f>
        <v>0</v>
      </c>
      <c r="AI276" s="131">
        <f>$AI$4-'Fecha de Indicador'!AI276</f>
        <v>0</v>
      </c>
      <c r="AJ276" s="131">
        <f>$AJ$4-'Fecha de Indicador'!AJ276</f>
        <v>0</v>
      </c>
      <c r="AK276" s="131">
        <f>$AK$4-'Fecha de Indicador'!AK276</f>
        <v>0</v>
      </c>
      <c r="AL276" s="131">
        <f>$AL$4-'Fecha de Indicador'!AL276</f>
        <v>0</v>
      </c>
      <c r="AM276" s="38">
        <f t="shared" si="20"/>
        <v>41</v>
      </c>
      <c r="AN276" s="39">
        <f t="shared" si="23"/>
        <v>1.1714285714285715</v>
      </c>
      <c r="AO276" s="38">
        <f t="shared" si="21"/>
        <v>4</v>
      </c>
      <c r="AP276" s="39">
        <f t="shared" si="22"/>
        <v>3.8864728585539892</v>
      </c>
      <c r="AQ276" s="40">
        <f t="shared" si="24"/>
        <v>0</v>
      </c>
    </row>
    <row r="277" spans="1:43" ht="25.5" customHeight="1" x14ac:dyDescent="0.25">
      <c r="A277" s="138" t="s">
        <v>362</v>
      </c>
      <c r="B277" s="139" t="s">
        <v>382</v>
      </c>
      <c r="C277" s="140">
        <v>1623</v>
      </c>
      <c r="D277" s="131">
        <f>$D$4-'Fecha de Indicador'!D277</f>
        <v>0</v>
      </c>
      <c r="E277" s="131">
        <f>IF($E$4='Fecha de Indicador'!E277, 0,"x")</f>
        <v>0</v>
      </c>
      <c r="F277" s="131" t="str">
        <f>IF($F$4='Fecha de Indicador'!F277, 0,"x")</f>
        <v>x</v>
      </c>
      <c r="G277" s="131">
        <f>$G$4-'Fecha de Indicador'!G277</f>
        <v>0</v>
      </c>
      <c r="H277" s="131">
        <f>IF($H$4='Fecha de Indicador'!H277, 0,"x")</f>
        <v>0</v>
      </c>
      <c r="I277" s="131">
        <f>IF($I$4='Fecha de Indicador'!I277, 0,"x")</f>
        <v>0</v>
      </c>
      <c r="J277" s="131">
        <f>$J$4-'Fecha de Indicador'!J277</f>
        <v>0</v>
      </c>
      <c r="K277" s="131">
        <f>$K$4-'Fecha de Indicador'!K277</f>
        <v>0</v>
      </c>
      <c r="L277" s="131">
        <f>$L$4-'Fecha de Indicador'!L277</f>
        <v>0</v>
      </c>
      <c r="M277" s="412">
        <f>$M$4-'Fecha de Indicador'!M277</f>
        <v>9</v>
      </c>
      <c r="N277" s="131">
        <f>$N$4-'Fecha de Indicador'!N277</f>
        <v>0</v>
      </c>
      <c r="O277" s="131">
        <f>$O$4-'Fecha de Indicador'!O277</f>
        <v>0</v>
      </c>
      <c r="P277" s="412">
        <f>$P$4-'Fecha de Indicador'!P277</f>
        <v>15</v>
      </c>
      <c r="Q277" s="131">
        <f>$Q$4-'Fecha de Indicador'!Q277</f>
        <v>0</v>
      </c>
      <c r="R277" s="131">
        <f>$R$4-'Fecha de Indicador'!R277</f>
        <v>0</v>
      </c>
      <c r="S277" s="131">
        <f>$S$4-'Fecha de Indicador'!S277</f>
        <v>0</v>
      </c>
      <c r="T277" s="131">
        <f>IF($T$4='Fecha de Indicador'!T277, 0,"x")</f>
        <v>0</v>
      </c>
      <c r="U277" s="131">
        <f>$U$4-'Fecha de Indicador'!U277</f>
        <v>0</v>
      </c>
      <c r="V277" s="412">
        <f>$V$4-'Fecha de Indicador'!V277</f>
        <v>16</v>
      </c>
      <c r="W277" s="131">
        <f>$W$4-'Fecha de Indicador'!W277</f>
        <v>0</v>
      </c>
      <c r="X277" s="131">
        <f>$X$4-'Fecha de Indicador'!X277</f>
        <v>0</v>
      </c>
      <c r="Y277" s="131">
        <f>$Y$4-'Fecha de Indicador'!Y277</f>
        <v>0</v>
      </c>
      <c r="Z277" s="131">
        <f>$Z$4-'Fecha de Indicador'!Z277</f>
        <v>1</v>
      </c>
      <c r="AA277" s="131">
        <f>$AA$4-'Fecha de Indicador'!AA277</f>
        <v>0</v>
      </c>
      <c r="AB277" s="131">
        <f>$AB$4-'Fecha de Indicador'!AB277</f>
        <v>0</v>
      </c>
      <c r="AC277" s="131">
        <f>$AC$4-'Fecha de Indicador'!AC277</f>
        <v>0</v>
      </c>
      <c r="AD277" s="131">
        <f>$AD$4-'Fecha de Indicador'!AD277</f>
        <v>0</v>
      </c>
      <c r="AE277" s="131">
        <f>$AE$4-'Fecha de Indicador'!AE277</f>
        <v>0</v>
      </c>
      <c r="AF277" s="131">
        <f>$AF$4-'Fecha de Indicador'!AF277</f>
        <v>0</v>
      </c>
      <c r="AG277" s="131">
        <f>$AG$4-'Fecha de Indicador'!AG277</f>
        <v>0</v>
      </c>
      <c r="AH277" s="131">
        <f>$AH$4-'Fecha de Indicador'!AH277</f>
        <v>0</v>
      </c>
      <c r="AI277" s="131">
        <f>$AI$4-'Fecha de Indicador'!AI277</f>
        <v>0</v>
      </c>
      <c r="AJ277" s="131">
        <f>$AJ$4-'Fecha de Indicador'!AJ277</f>
        <v>0</v>
      </c>
      <c r="AK277" s="131">
        <f>$AK$4-'Fecha de Indicador'!AK277</f>
        <v>0</v>
      </c>
      <c r="AL277" s="131">
        <f>$AL$4-'Fecha de Indicador'!AL277</f>
        <v>0</v>
      </c>
      <c r="AM277" s="38">
        <f t="shared" si="20"/>
        <v>41</v>
      </c>
      <c r="AN277" s="39">
        <f t="shared" si="23"/>
        <v>1.1714285714285715</v>
      </c>
      <c r="AO277" s="38">
        <f t="shared" si="21"/>
        <v>4</v>
      </c>
      <c r="AP277" s="39">
        <f t="shared" si="22"/>
        <v>3.8864728585539892</v>
      </c>
      <c r="AQ277" s="40">
        <f t="shared" si="24"/>
        <v>0</v>
      </c>
    </row>
    <row r="278" spans="1:43" ht="25.5" customHeight="1" x14ac:dyDescent="0.25">
      <c r="A278" s="138" t="s">
        <v>362</v>
      </c>
      <c r="B278" s="139" t="s">
        <v>383</v>
      </c>
      <c r="C278" s="140">
        <v>1624</v>
      </c>
      <c r="D278" s="131">
        <f>$D$4-'Fecha de Indicador'!D278</f>
        <v>0</v>
      </c>
      <c r="E278" s="131">
        <f>IF($E$4='Fecha de Indicador'!E278, 0,"x")</f>
        <v>0</v>
      </c>
      <c r="F278" s="131" t="str">
        <f>IF($F$4='Fecha de Indicador'!F278, 0,"x")</f>
        <v>x</v>
      </c>
      <c r="G278" s="131">
        <f>$G$4-'Fecha de Indicador'!G278</f>
        <v>0</v>
      </c>
      <c r="H278" s="131">
        <f>IF($H$4='Fecha de Indicador'!H278, 0,"x")</f>
        <v>0</v>
      </c>
      <c r="I278" s="131">
        <f>IF($I$4='Fecha de Indicador'!I278, 0,"x")</f>
        <v>0</v>
      </c>
      <c r="J278" s="131">
        <f>$J$4-'Fecha de Indicador'!J278</f>
        <v>0</v>
      </c>
      <c r="K278" s="131">
        <f>$K$4-'Fecha de Indicador'!K278</f>
        <v>0</v>
      </c>
      <c r="L278" s="131">
        <f>$L$4-'Fecha de Indicador'!L278</f>
        <v>0</v>
      </c>
      <c r="M278" s="412">
        <f>$M$4-'Fecha de Indicador'!M278</f>
        <v>9</v>
      </c>
      <c r="N278" s="131">
        <f>$N$4-'Fecha de Indicador'!N278</f>
        <v>0</v>
      </c>
      <c r="O278" s="131">
        <f>$O$4-'Fecha de Indicador'!O278</f>
        <v>0</v>
      </c>
      <c r="P278" s="412">
        <f>$P$4-'Fecha de Indicador'!P278</f>
        <v>15</v>
      </c>
      <c r="Q278" s="131">
        <f>$Q$4-'Fecha de Indicador'!Q278</f>
        <v>0</v>
      </c>
      <c r="R278" s="131">
        <f>$R$4-'Fecha de Indicador'!R278</f>
        <v>0</v>
      </c>
      <c r="S278" s="131">
        <f>$S$4-'Fecha de Indicador'!S278</f>
        <v>0</v>
      </c>
      <c r="T278" s="131">
        <f>IF($T$4='Fecha de Indicador'!T278, 0,"x")</f>
        <v>0</v>
      </c>
      <c r="U278" s="131">
        <f>$U$4-'Fecha de Indicador'!U278</f>
        <v>0</v>
      </c>
      <c r="V278" s="412">
        <f>$V$4-'Fecha de Indicador'!V278</f>
        <v>16</v>
      </c>
      <c r="W278" s="131">
        <f>$W$4-'Fecha de Indicador'!W278</f>
        <v>0</v>
      </c>
      <c r="X278" s="131">
        <f>$X$4-'Fecha de Indicador'!X278</f>
        <v>0</v>
      </c>
      <c r="Y278" s="131">
        <f>$Y$4-'Fecha de Indicador'!Y278</f>
        <v>0</v>
      </c>
      <c r="Z278" s="131">
        <f>$Z$4-'Fecha de Indicador'!Z278</f>
        <v>1</v>
      </c>
      <c r="AA278" s="131">
        <f>$AA$4-'Fecha de Indicador'!AA278</f>
        <v>0</v>
      </c>
      <c r="AB278" s="131">
        <f>$AB$4-'Fecha de Indicador'!AB278</f>
        <v>0</v>
      </c>
      <c r="AC278" s="131">
        <f>$AC$4-'Fecha de Indicador'!AC278</f>
        <v>0</v>
      </c>
      <c r="AD278" s="131">
        <f>$AD$4-'Fecha de Indicador'!AD278</f>
        <v>0</v>
      </c>
      <c r="AE278" s="131">
        <f>$AE$4-'Fecha de Indicador'!AE278</f>
        <v>0</v>
      </c>
      <c r="AF278" s="131">
        <f>$AF$4-'Fecha de Indicador'!AF278</f>
        <v>0</v>
      </c>
      <c r="AG278" s="131">
        <f>$AG$4-'Fecha de Indicador'!AG278</f>
        <v>0</v>
      </c>
      <c r="AH278" s="131">
        <f>$AH$4-'Fecha de Indicador'!AH278</f>
        <v>0</v>
      </c>
      <c r="AI278" s="131">
        <f>$AI$4-'Fecha de Indicador'!AI278</f>
        <v>0</v>
      </c>
      <c r="AJ278" s="131">
        <f>$AJ$4-'Fecha de Indicador'!AJ278</f>
        <v>0</v>
      </c>
      <c r="AK278" s="131">
        <f>$AK$4-'Fecha de Indicador'!AK278</f>
        <v>0</v>
      </c>
      <c r="AL278" s="131">
        <f>$AL$4-'Fecha de Indicador'!AL278</f>
        <v>0</v>
      </c>
      <c r="AM278" s="38">
        <f t="shared" si="20"/>
        <v>41</v>
      </c>
      <c r="AN278" s="39">
        <f t="shared" si="23"/>
        <v>1.1714285714285715</v>
      </c>
      <c r="AO278" s="38">
        <f t="shared" si="21"/>
        <v>4</v>
      </c>
      <c r="AP278" s="39">
        <f t="shared" si="22"/>
        <v>3.8864728585539892</v>
      </c>
      <c r="AQ278" s="40">
        <f t="shared" si="24"/>
        <v>0</v>
      </c>
    </row>
    <row r="279" spans="1:43" ht="25.5" customHeight="1" x14ac:dyDescent="0.25">
      <c r="A279" s="138" t="s">
        <v>362</v>
      </c>
      <c r="B279" s="139" t="s">
        <v>226</v>
      </c>
      <c r="C279" s="140">
        <v>1625</v>
      </c>
      <c r="D279" s="131">
        <f>$D$4-'Fecha de Indicador'!D279</f>
        <v>0</v>
      </c>
      <c r="E279" s="131">
        <f>IF($E$4='Fecha de Indicador'!E279, 0,"x")</f>
        <v>0</v>
      </c>
      <c r="F279" s="131" t="str">
        <f>IF($F$4='Fecha de Indicador'!F279, 0,"x")</f>
        <v>x</v>
      </c>
      <c r="G279" s="131">
        <f>$G$4-'Fecha de Indicador'!G279</f>
        <v>0</v>
      </c>
      <c r="H279" s="131">
        <f>IF($H$4='Fecha de Indicador'!H279, 0,"x")</f>
        <v>0</v>
      </c>
      <c r="I279" s="131">
        <f>IF($I$4='Fecha de Indicador'!I279, 0,"x")</f>
        <v>0</v>
      </c>
      <c r="J279" s="131">
        <f>$J$4-'Fecha de Indicador'!J279</f>
        <v>0</v>
      </c>
      <c r="K279" s="131">
        <f>$K$4-'Fecha de Indicador'!K279</f>
        <v>0</v>
      </c>
      <c r="L279" s="131">
        <f>$L$4-'Fecha de Indicador'!L279</f>
        <v>0</v>
      </c>
      <c r="M279" s="412">
        <f>$M$4-'Fecha de Indicador'!M279</f>
        <v>9</v>
      </c>
      <c r="N279" s="131">
        <f>$N$4-'Fecha de Indicador'!N279</f>
        <v>0</v>
      </c>
      <c r="O279" s="131">
        <f>$O$4-'Fecha de Indicador'!O279</f>
        <v>0</v>
      </c>
      <c r="P279" s="412">
        <f>$P$4-'Fecha de Indicador'!P279</f>
        <v>15</v>
      </c>
      <c r="Q279" s="131">
        <f>$Q$4-'Fecha de Indicador'!Q279</f>
        <v>0</v>
      </c>
      <c r="R279" s="131">
        <f>$R$4-'Fecha de Indicador'!R279</f>
        <v>0</v>
      </c>
      <c r="S279" s="131">
        <f>$S$4-'Fecha de Indicador'!S279</f>
        <v>0</v>
      </c>
      <c r="T279" s="131">
        <f>IF($T$4='Fecha de Indicador'!T279, 0,"x")</f>
        <v>0</v>
      </c>
      <c r="U279" s="131">
        <f>$U$4-'Fecha de Indicador'!U279</f>
        <v>0</v>
      </c>
      <c r="V279" s="412">
        <f>$V$4-'Fecha de Indicador'!V279</f>
        <v>16</v>
      </c>
      <c r="W279" s="131">
        <f>$W$4-'Fecha de Indicador'!W279</f>
        <v>0</v>
      </c>
      <c r="X279" s="131">
        <f>$X$4-'Fecha de Indicador'!X279</f>
        <v>0</v>
      </c>
      <c r="Y279" s="131">
        <f>$Y$4-'Fecha de Indicador'!Y279</f>
        <v>0</v>
      </c>
      <c r="Z279" s="131">
        <f>$Z$4-'Fecha de Indicador'!Z279</f>
        <v>1</v>
      </c>
      <c r="AA279" s="131">
        <f>$AA$4-'Fecha de Indicador'!AA279</f>
        <v>0</v>
      </c>
      <c r="AB279" s="131">
        <f>$AB$4-'Fecha de Indicador'!AB279</f>
        <v>0</v>
      </c>
      <c r="AC279" s="131">
        <f>$AC$4-'Fecha de Indicador'!AC279</f>
        <v>0</v>
      </c>
      <c r="AD279" s="131">
        <f>$AD$4-'Fecha de Indicador'!AD279</f>
        <v>0</v>
      </c>
      <c r="AE279" s="131">
        <f>$AE$4-'Fecha de Indicador'!AE279</f>
        <v>0</v>
      </c>
      <c r="AF279" s="131">
        <f>$AF$4-'Fecha de Indicador'!AF279</f>
        <v>0</v>
      </c>
      <c r="AG279" s="131">
        <f>$AG$4-'Fecha de Indicador'!AG279</f>
        <v>0</v>
      </c>
      <c r="AH279" s="131">
        <f>$AH$4-'Fecha de Indicador'!AH279</f>
        <v>0</v>
      </c>
      <c r="AI279" s="131">
        <f>$AI$4-'Fecha de Indicador'!AI279</f>
        <v>0</v>
      </c>
      <c r="AJ279" s="131">
        <f>$AJ$4-'Fecha de Indicador'!AJ279</f>
        <v>0</v>
      </c>
      <c r="AK279" s="131">
        <f>$AK$4-'Fecha de Indicador'!AK279</f>
        <v>0</v>
      </c>
      <c r="AL279" s="131">
        <f>$AL$4-'Fecha de Indicador'!AL279</f>
        <v>0</v>
      </c>
      <c r="AM279" s="38">
        <f t="shared" si="20"/>
        <v>41</v>
      </c>
      <c r="AN279" s="39">
        <f t="shared" si="23"/>
        <v>1.1714285714285715</v>
      </c>
      <c r="AO279" s="38">
        <f t="shared" si="21"/>
        <v>4</v>
      </c>
      <c r="AP279" s="39">
        <f t="shared" si="22"/>
        <v>3.8864728585539892</v>
      </c>
      <c r="AQ279" s="40">
        <f t="shared" si="24"/>
        <v>0</v>
      </c>
    </row>
    <row r="280" spans="1:43" ht="25.5" customHeight="1" x14ac:dyDescent="0.25">
      <c r="A280" s="138" t="s">
        <v>362</v>
      </c>
      <c r="B280" s="139" t="s">
        <v>384</v>
      </c>
      <c r="C280" s="140">
        <v>1626</v>
      </c>
      <c r="D280" s="131">
        <f>$D$4-'Fecha de Indicador'!D280</f>
        <v>0</v>
      </c>
      <c r="E280" s="131">
        <f>IF($E$4='Fecha de Indicador'!E280, 0,"x")</f>
        <v>0</v>
      </c>
      <c r="F280" s="131" t="str">
        <f>IF($F$4='Fecha de Indicador'!F280, 0,"x")</f>
        <v>x</v>
      </c>
      <c r="G280" s="131">
        <f>$G$4-'Fecha de Indicador'!G280</f>
        <v>0</v>
      </c>
      <c r="H280" s="131">
        <f>IF($H$4='Fecha de Indicador'!H280, 0,"x")</f>
        <v>0</v>
      </c>
      <c r="I280" s="131">
        <f>IF($I$4='Fecha de Indicador'!I280, 0,"x")</f>
        <v>0</v>
      </c>
      <c r="J280" s="131">
        <f>$J$4-'Fecha de Indicador'!J280</f>
        <v>0</v>
      </c>
      <c r="K280" s="131">
        <f>$K$4-'Fecha de Indicador'!K280</f>
        <v>0</v>
      </c>
      <c r="L280" s="131">
        <f>$L$4-'Fecha de Indicador'!L280</f>
        <v>0</v>
      </c>
      <c r="M280" s="412">
        <f>$M$4-'Fecha de Indicador'!M280</f>
        <v>9</v>
      </c>
      <c r="N280" s="131">
        <f>$N$4-'Fecha de Indicador'!N280</f>
        <v>0</v>
      </c>
      <c r="O280" s="131">
        <f>$O$4-'Fecha de Indicador'!O280</f>
        <v>0</v>
      </c>
      <c r="P280" s="412">
        <f>$P$4-'Fecha de Indicador'!P280</f>
        <v>15</v>
      </c>
      <c r="Q280" s="131">
        <f>$Q$4-'Fecha de Indicador'!Q280</f>
        <v>0</v>
      </c>
      <c r="R280" s="131">
        <f>$R$4-'Fecha de Indicador'!R280</f>
        <v>0</v>
      </c>
      <c r="S280" s="131">
        <f>$S$4-'Fecha de Indicador'!S280</f>
        <v>0</v>
      </c>
      <c r="T280" s="131">
        <f>IF($T$4='Fecha de Indicador'!T280, 0,"x")</f>
        <v>0</v>
      </c>
      <c r="U280" s="131">
        <f>$U$4-'Fecha de Indicador'!U280</f>
        <v>0</v>
      </c>
      <c r="V280" s="412">
        <f>$V$4-'Fecha de Indicador'!V280</f>
        <v>16</v>
      </c>
      <c r="W280" s="131">
        <f>$W$4-'Fecha de Indicador'!W280</f>
        <v>0</v>
      </c>
      <c r="X280" s="131">
        <f>$X$4-'Fecha de Indicador'!X280</f>
        <v>0</v>
      </c>
      <c r="Y280" s="131">
        <f>$Y$4-'Fecha de Indicador'!Y280</f>
        <v>0</v>
      </c>
      <c r="Z280" s="131">
        <f>$Z$4-'Fecha de Indicador'!Z280</f>
        <v>1</v>
      </c>
      <c r="AA280" s="131">
        <f>$AA$4-'Fecha de Indicador'!AA280</f>
        <v>0</v>
      </c>
      <c r="AB280" s="131">
        <f>$AB$4-'Fecha de Indicador'!AB280</f>
        <v>0</v>
      </c>
      <c r="AC280" s="131">
        <f>$AC$4-'Fecha de Indicador'!AC280</f>
        <v>0</v>
      </c>
      <c r="AD280" s="131">
        <f>$AD$4-'Fecha de Indicador'!AD280</f>
        <v>0</v>
      </c>
      <c r="AE280" s="131">
        <f>$AE$4-'Fecha de Indicador'!AE280</f>
        <v>0</v>
      </c>
      <c r="AF280" s="131">
        <f>$AF$4-'Fecha de Indicador'!AF280</f>
        <v>0</v>
      </c>
      <c r="AG280" s="131">
        <f>$AG$4-'Fecha de Indicador'!AG280</f>
        <v>0</v>
      </c>
      <c r="AH280" s="131">
        <f>$AH$4-'Fecha de Indicador'!AH280</f>
        <v>0</v>
      </c>
      <c r="AI280" s="131">
        <f>$AI$4-'Fecha de Indicador'!AI280</f>
        <v>0</v>
      </c>
      <c r="AJ280" s="131">
        <f>$AJ$4-'Fecha de Indicador'!AJ280</f>
        <v>0</v>
      </c>
      <c r="AK280" s="131">
        <f>$AK$4-'Fecha de Indicador'!AK280</f>
        <v>0</v>
      </c>
      <c r="AL280" s="131">
        <f>$AL$4-'Fecha de Indicador'!AL280</f>
        <v>0</v>
      </c>
      <c r="AM280" s="38">
        <f t="shared" si="20"/>
        <v>41</v>
      </c>
      <c r="AN280" s="39">
        <f t="shared" si="23"/>
        <v>1.1714285714285715</v>
      </c>
      <c r="AO280" s="38">
        <f t="shared" si="21"/>
        <v>4</v>
      </c>
      <c r="AP280" s="39">
        <f t="shared" si="22"/>
        <v>3.8864728585539892</v>
      </c>
      <c r="AQ280" s="40">
        <f t="shared" si="24"/>
        <v>0</v>
      </c>
    </row>
    <row r="281" spans="1:43" ht="25.5" customHeight="1" x14ac:dyDescent="0.25">
      <c r="A281" s="138" t="s">
        <v>362</v>
      </c>
      <c r="B281" s="139" t="s">
        <v>385</v>
      </c>
      <c r="C281" s="140">
        <v>1627</v>
      </c>
      <c r="D281" s="131">
        <f>$D$4-'Fecha de Indicador'!D281</f>
        <v>0</v>
      </c>
      <c r="E281" s="131">
        <f>IF($E$4='Fecha de Indicador'!E281, 0,"x")</f>
        <v>0</v>
      </c>
      <c r="F281" s="131" t="str">
        <f>IF($F$4='Fecha de Indicador'!F281, 0,"x")</f>
        <v>x</v>
      </c>
      <c r="G281" s="131">
        <f>$G$4-'Fecha de Indicador'!G281</f>
        <v>0</v>
      </c>
      <c r="H281" s="131">
        <f>IF($H$4='Fecha de Indicador'!H281, 0,"x")</f>
        <v>0</v>
      </c>
      <c r="I281" s="131">
        <f>IF($I$4='Fecha de Indicador'!I281, 0,"x")</f>
        <v>0</v>
      </c>
      <c r="J281" s="131">
        <f>$J$4-'Fecha de Indicador'!J281</f>
        <v>0</v>
      </c>
      <c r="K281" s="131">
        <f>$K$4-'Fecha de Indicador'!K281</f>
        <v>0</v>
      </c>
      <c r="L281" s="131">
        <f>$L$4-'Fecha de Indicador'!L281</f>
        <v>0</v>
      </c>
      <c r="M281" s="412">
        <f>$M$4-'Fecha de Indicador'!M281</f>
        <v>9</v>
      </c>
      <c r="N281" s="131">
        <f>$N$4-'Fecha de Indicador'!N281</f>
        <v>0</v>
      </c>
      <c r="O281" s="131">
        <f>$O$4-'Fecha de Indicador'!O281</f>
        <v>0</v>
      </c>
      <c r="P281" s="412">
        <f>$P$4-'Fecha de Indicador'!P281</f>
        <v>15</v>
      </c>
      <c r="Q281" s="131">
        <f>$Q$4-'Fecha de Indicador'!Q281</f>
        <v>0</v>
      </c>
      <c r="R281" s="131">
        <f>$R$4-'Fecha de Indicador'!R281</f>
        <v>0</v>
      </c>
      <c r="S281" s="131">
        <f>$S$4-'Fecha de Indicador'!S281</f>
        <v>0</v>
      </c>
      <c r="T281" s="131">
        <f>IF($T$4='Fecha de Indicador'!T281, 0,"x")</f>
        <v>0</v>
      </c>
      <c r="U281" s="131">
        <f>$U$4-'Fecha de Indicador'!U281</f>
        <v>0</v>
      </c>
      <c r="V281" s="412">
        <f>$V$4-'Fecha de Indicador'!V281</f>
        <v>16</v>
      </c>
      <c r="W281" s="131">
        <f>$W$4-'Fecha de Indicador'!W281</f>
        <v>0</v>
      </c>
      <c r="X281" s="131">
        <f>$X$4-'Fecha de Indicador'!X281</f>
        <v>0</v>
      </c>
      <c r="Y281" s="131">
        <f>$Y$4-'Fecha de Indicador'!Y281</f>
        <v>0</v>
      </c>
      <c r="Z281" s="131">
        <f>$Z$4-'Fecha de Indicador'!Z281</f>
        <v>1</v>
      </c>
      <c r="AA281" s="131">
        <f>$AA$4-'Fecha de Indicador'!AA281</f>
        <v>0</v>
      </c>
      <c r="AB281" s="131">
        <f>$AB$4-'Fecha de Indicador'!AB281</f>
        <v>0</v>
      </c>
      <c r="AC281" s="131">
        <f>$AC$4-'Fecha de Indicador'!AC281</f>
        <v>0</v>
      </c>
      <c r="AD281" s="131">
        <f>$AD$4-'Fecha de Indicador'!AD281</f>
        <v>0</v>
      </c>
      <c r="AE281" s="131">
        <f>$AE$4-'Fecha de Indicador'!AE281</f>
        <v>0</v>
      </c>
      <c r="AF281" s="131">
        <f>$AF$4-'Fecha de Indicador'!AF281</f>
        <v>0</v>
      </c>
      <c r="AG281" s="131">
        <f>$AG$4-'Fecha de Indicador'!AG281</f>
        <v>0</v>
      </c>
      <c r="AH281" s="131">
        <f>$AH$4-'Fecha de Indicador'!AH281</f>
        <v>0</v>
      </c>
      <c r="AI281" s="131">
        <f>$AI$4-'Fecha de Indicador'!AI281</f>
        <v>0</v>
      </c>
      <c r="AJ281" s="131">
        <f>$AJ$4-'Fecha de Indicador'!AJ281</f>
        <v>0</v>
      </c>
      <c r="AK281" s="131">
        <f>$AK$4-'Fecha de Indicador'!AK281</f>
        <v>0</v>
      </c>
      <c r="AL281" s="131">
        <f>$AL$4-'Fecha de Indicador'!AL281</f>
        <v>0</v>
      </c>
      <c r="AM281" s="38">
        <f t="shared" si="20"/>
        <v>41</v>
      </c>
      <c r="AN281" s="39">
        <f t="shared" si="23"/>
        <v>1.1714285714285715</v>
      </c>
      <c r="AO281" s="38">
        <f t="shared" si="21"/>
        <v>4</v>
      </c>
      <c r="AP281" s="39">
        <f t="shared" si="22"/>
        <v>3.8864728585539892</v>
      </c>
      <c r="AQ281" s="40">
        <f t="shared" si="24"/>
        <v>0</v>
      </c>
    </row>
    <row r="282" spans="1:43" ht="25.5" customHeight="1" x14ac:dyDescent="0.25">
      <c r="A282" s="138" t="s">
        <v>362</v>
      </c>
      <c r="B282" s="139" t="s">
        <v>386</v>
      </c>
      <c r="C282" s="140">
        <v>1628</v>
      </c>
      <c r="D282" s="131">
        <f>$D$4-'Fecha de Indicador'!D282</f>
        <v>0</v>
      </c>
      <c r="E282" s="131">
        <f>IF($E$4='Fecha de Indicador'!E282, 0,"x")</f>
        <v>0</v>
      </c>
      <c r="F282" s="131" t="str">
        <f>IF($F$4='Fecha de Indicador'!F282, 0,"x")</f>
        <v>x</v>
      </c>
      <c r="G282" s="131">
        <f>$G$4-'Fecha de Indicador'!G282</f>
        <v>0</v>
      </c>
      <c r="H282" s="131">
        <f>IF($H$4='Fecha de Indicador'!H282, 0,"x")</f>
        <v>0</v>
      </c>
      <c r="I282" s="131">
        <f>IF($I$4='Fecha de Indicador'!I282, 0,"x")</f>
        <v>0</v>
      </c>
      <c r="J282" s="131">
        <f>$J$4-'Fecha de Indicador'!J282</f>
        <v>0</v>
      </c>
      <c r="K282" s="131">
        <f>$K$4-'Fecha de Indicador'!K282</f>
        <v>0</v>
      </c>
      <c r="L282" s="131">
        <f>$L$4-'Fecha de Indicador'!L282</f>
        <v>0</v>
      </c>
      <c r="M282" s="412">
        <f>$M$4-'Fecha de Indicador'!M282</f>
        <v>9</v>
      </c>
      <c r="N282" s="131">
        <f>$N$4-'Fecha de Indicador'!N282</f>
        <v>0</v>
      </c>
      <c r="O282" s="131">
        <f>$O$4-'Fecha de Indicador'!O282</f>
        <v>0</v>
      </c>
      <c r="P282" s="412">
        <f>$P$4-'Fecha de Indicador'!P282</f>
        <v>15</v>
      </c>
      <c r="Q282" s="131">
        <f>$Q$4-'Fecha de Indicador'!Q282</f>
        <v>0</v>
      </c>
      <c r="R282" s="131">
        <f>$R$4-'Fecha de Indicador'!R282</f>
        <v>0</v>
      </c>
      <c r="S282" s="131">
        <f>$S$4-'Fecha de Indicador'!S282</f>
        <v>0</v>
      </c>
      <c r="T282" s="131">
        <f>IF($T$4='Fecha de Indicador'!T282, 0,"x")</f>
        <v>0</v>
      </c>
      <c r="U282" s="131">
        <f>$U$4-'Fecha de Indicador'!U282</f>
        <v>0</v>
      </c>
      <c r="V282" s="412">
        <f>$V$4-'Fecha de Indicador'!V282</f>
        <v>16</v>
      </c>
      <c r="W282" s="131">
        <f>$W$4-'Fecha de Indicador'!W282</f>
        <v>0</v>
      </c>
      <c r="X282" s="131">
        <f>$X$4-'Fecha de Indicador'!X282</f>
        <v>0</v>
      </c>
      <c r="Y282" s="131">
        <f>$Y$4-'Fecha de Indicador'!Y282</f>
        <v>0</v>
      </c>
      <c r="Z282" s="131">
        <f>$Z$4-'Fecha de Indicador'!Z282</f>
        <v>1</v>
      </c>
      <c r="AA282" s="131">
        <f>$AA$4-'Fecha de Indicador'!AA282</f>
        <v>0</v>
      </c>
      <c r="AB282" s="131">
        <f>$AB$4-'Fecha de Indicador'!AB282</f>
        <v>0</v>
      </c>
      <c r="AC282" s="131">
        <f>$AC$4-'Fecha de Indicador'!AC282</f>
        <v>0</v>
      </c>
      <c r="AD282" s="131">
        <f>$AD$4-'Fecha de Indicador'!AD282</f>
        <v>0</v>
      </c>
      <c r="AE282" s="131">
        <f>$AE$4-'Fecha de Indicador'!AE282</f>
        <v>0</v>
      </c>
      <c r="AF282" s="131">
        <f>$AF$4-'Fecha de Indicador'!AF282</f>
        <v>0</v>
      </c>
      <c r="AG282" s="131">
        <f>$AG$4-'Fecha de Indicador'!AG282</f>
        <v>0</v>
      </c>
      <c r="AH282" s="131">
        <f>$AH$4-'Fecha de Indicador'!AH282</f>
        <v>0</v>
      </c>
      <c r="AI282" s="131">
        <f>$AI$4-'Fecha de Indicador'!AI282</f>
        <v>0</v>
      </c>
      <c r="AJ282" s="131">
        <f>$AJ$4-'Fecha de Indicador'!AJ282</f>
        <v>0</v>
      </c>
      <c r="AK282" s="131">
        <f>$AK$4-'Fecha de Indicador'!AK282</f>
        <v>0</v>
      </c>
      <c r="AL282" s="131">
        <f>$AL$4-'Fecha de Indicador'!AL282</f>
        <v>0</v>
      </c>
      <c r="AM282" s="38">
        <f t="shared" si="20"/>
        <v>41</v>
      </c>
      <c r="AN282" s="39">
        <f t="shared" si="23"/>
        <v>1.1714285714285715</v>
      </c>
      <c r="AO282" s="38">
        <f t="shared" si="21"/>
        <v>4</v>
      </c>
      <c r="AP282" s="39">
        <f t="shared" si="22"/>
        <v>3.8864728585539892</v>
      </c>
      <c r="AQ282" s="40">
        <f t="shared" si="24"/>
        <v>0</v>
      </c>
    </row>
    <row r="283" spans="1:43" ht="25.5" customHeight="1" x14ac:dyDescent="0.25">
      <c r="A283" s="138" t="s">
        <v>387</v>
      </c>
      <c r="B283" s="139" t="s">
        <v>388</v>
      </c>
      <c r="C283" s="140">
        <v>1701</v>
      </c>
      <c r="D283" s="131">
        <f>$D$4-'Fecha de Indicador'!D283</f>
        <v>0</v>
      </c>
      <c r="E283" s="131">
        <f>IF($E$4='Fecha de Indicador'!E283, 0,"x")</f>
        <v>0</v>
      </c>
      <c r="F283" s="131" t="str">
        <f>IF($F$4='Fecha de Indicador'!F283, 0,"x")</f>
        <v>x</v>
      </c>
      <c r="G283" s="131">
        <f>$G$4-'Fecha de Indicador'!G283</f>
        <v>0</v>
      </c>
      <c r="H283" s="131">
        <f>IF($H$4='Fecha de Indicador'!H283, 0,"x")</f>
        <v>0</v>
      </c>
      <c r="I283" s="131">
        <f>IF($I$4='Fecha de Indicador'!I283, 0,"x")</f>
        <v>0</v>
      </c>
      <c r="J283" s="131">
        <f>$J$4-'Fecha de Indicador'!J283</f>
        <v>0</v>
      </c>
      <c r="K283" s="131">
        <f>$K$4-'Fecha de Indicador'!K283</f>
        <v>0</v>
      </c>
      <c r="L283" s="131">
        <f>$L$4-'Fecha de Indicador'!L283</f>
        <v>0</v>
      </c>
      <c r="M283" s="412">
        <f>$M$4-'Fecha de Indicador'!M283</f>
        <v>9</v>
      </c>
      <c r="N283" s="131">
        <f>$N$4-'Fecha de Indicador'!N283</f>
        <v>0</v>
      </c>
      <c r="O283" s="131">
        <f>$O$4-'Fecha de Indicador'!O283</f>
        <v>0</v>
      </c>
      <c r="P283" s="412">
        <f>$P$4-'Fecha de Indicador'!P283</f>
        <v>15</v>
      </c>
      <c r="Q283" s="131">
        <f>$Q$4-'Fecha de Indicador'!Q283</f>
        <v>0</v>
      </c>
      <c r="R283" s="131">
        <f>$R$4-'Fecha de Indicador'!R283</f>
        <v>0</v>
      </c>
      <c r="S283" s="131">
        <f>$S$4-'Fecha de Indicador'!S283</f>
        <v>0</v>
      </c>
      <c r="T283" s="131">
        <f>IF($T$4='Fecha de Indicador'!T283, 0,"x")</f>
        <v>0</v>
      </c>
      <c r="U283" s="131">
        <f>$U$4-'Fecha de Indicador'!U283</f>
        <v>0</v>
      </c>
      <c r="V283" s="412">
        <f>$V$4-'Fecha de Indicador'!V283</f>
        <v>16</v>
      </c>
      <c r="W283" s="131">
        <f>$W$4-'Fecha de Indicador'!W283</f>
        <v>0</v>
      </c>
      <c r="X283" s="131">
        <f>$X$4-'Fecha de Indicador'!X283</f>
        <v>0</v>
      </c>
      <c r="Y283" s="131">
        <f>$Y$4-'Fecha de Indicador'!Y283</f>
        <v>0</v>
      </c>
      <c r="Z283" s="131">
        <f>$Z$4-'Fecha de Indicador'!Z283</f>
        <v>1</v>
      </c>
      <c r="AA283" s="131">
        <f>$AA$4-'Fecha de Indicador'!AA283</f>
        <v>0</v>
      </c>
      <c r="AB283" s="131">
        <f>$AB$4-'Fecha de Indicador'!AB283</f>
        <v>0</v>
      </c>
      <c r="AC283" s="131">
        <f>$AC$4-'Fecha de Indicador'!AC283</f>
        <v>0</v>
      </c>
      <c r="AD283" s="131">
        <f>$AD$4-'Fecha de Indicador'!AD283</f>
        <v>0</v>
      </c>
      <c r="AE283" s="131">
        <f>$AE$4-'Fecha de Indicador'!AE283</f>
        <v>0</v>
      </c>
      <c r="AF283" s="131">
        <f>$AF$4-'Fecha de Indicador'!AF283</f>
        <v>0</v>
      </c>
      <c r="AG283" s="131">
        <f>$AG$4-'Fecha de Indicador'!AG283</f>
        <v>0</v>
      </c>
      <c r="AH283" s="131">
        <f>$AH$4-'Fecha de Indicador'!AH283</f>
        <v>0</v>
      </c>
      <c r="AI283" s="131">
        <f>$AI$4-'Fecha de Indicador'!AI283</f>
        <v>0</v>
      </c>
      <c r="AJ283" s="131">
        <f>$AJ$4-'Fecha de Indicador'!AJ283</f>
        <v>0</v>
      </c>
      <c r="AK283" s="131">
        <f>$AK$4-'Fecha de Indicador'!AK283</f>
        <v>0</v>
      </c>
      <c r="AL283" s="131">
        <f>$AL$4-'Fecha de Indicador'!AL283</f>
        <v>0</v>
      </c>
      <c r="AM283" s="38">
        <f t="shared" si="20"/>
        <v>41</v>
      </c>
      <c r="AN283" s="39">
        <f t="shared" si="23"/>
        <v>1.1714285714285715</v>
      </c>
      <c r="AO283" s="38">
        <f t="shared" si="21"/>
        <v>4</v>
      </c>
      <c r="AP283" s="39">
        <f t="shared" si="22"/>
        <v>3.8864728585539892</v>
      </c>
      <c r="AQ283" s="40">
        <f t="shared" si="24"/>
        <v>0</v>
      </c>
    </row>
    <row r="284" spans="1:43" ht="25.5" customHeight="1" x14ac:dyDescent="0.25">
      <c r="A284" s="138" t="s">
        <v>387</v>
      </c>
      <c r="B284" s="139" t="s">
        <v>389</v>
      </c>
      <c r="C284" s="140">
        <v>1702</v>
      </c>
      <c r="D284" s="131">
        <f>$D$4-'Fecha de Indicador'!D284</f>
        <v>0</v>
      </c>
      <c r="E284" s="131">
        <f>IF($E$4='Fecha de Indicador'!E284, 0,"x")</f>
        <v>0</v>
      </c>
      <c r="F284" s="131" t="str">
        <f>IF($F$4='Fecha de Indicador'!F284, 0,"x")</f>
        <v>x</v>
      </c>
      <c r="G284" s="131">
        <f>$G$4-'Fecha de Indicador'!G284</f>
        <v>0</v>
      </c>
      <c r="H284" s="131">
        <f>IF($H$4='Fecha de Indicador'!H284, 0,"x")</f>
        <v>0</v>
      </c>
      <c r="I284" s="131">
        <f>IF($I$4='Fecha de Indicador'!I284, 0,"x")</f>
        <v>0</v>
      </c>
      <c r="J284" s="131">
        <f>$J$4-'Fecha de Indicador'!J284</f>
        <v>0</v>
      </c>
      <c r="K284" s="131">
        <f>$K$4-'Fecha de Indicador'!K284</f>
        <v>0</v>
      </c>
      <c r="L284" s="131">
        <f>$L$4-'Fecha de Indicador'!L284</f>
        <v>0</v>
      </c>
      <c r="M284" s="412">
        <f>$M$4-'Fecha de Indicador'!M284</f>
        <v>9</v>
      </c>
      <c r="N284" s="131">
        <f>$N$4-'Fecha de Indicador'!N284</f>
        <v>0</v>
      </c>
      <c r="O284" s="131">
        <f>$O$4-'Fecha de Indicador'!O284</f>
        <v>0</v>
      </c>
      <c r="P284" s="412">
        <f>$P$4-'Fecha de Indicador'!P284</f>
        <v>15</v>
      </c>
      <c r="Q284" s="131">
        <f>$Q$4-'Fecha de Indicador'!Q284</f>
        <v>0</v>
      </c>
      <c r="R284" s="131">
        <f>$R$4-'Fecha de Indicador'!R284</f>
        <v>0</v>
      </c>
      <c r="S284" s="131">
        <f>$S$4-'Fecha de Indicador'!S284</f>
        <v>0</v>
      </c>
      <c r="T284" s="131">
        <f>IF($T$4='Fecha de Indicador'!T284, 0,"x")</f>
        <v>0</v>
      </c>
      <c r="U284" s="131">
        <f>$U$4-'Fecha de Indicador'!U284</f>
        <v>0</v>
      </c>
      <c r="V284" s="412">
        <f>$V$4-'Fecha de Indicador'!V284</f>
        <v>16</v>
      </c>
      <c r="W284" s="131">
        <f>$W$4-'Fecha de Indicador'!W284</f>
        <v>0</v>
      </c>
      <c r="X284" s="131">
        <f>$X$4-'Fecha de Indicador'!X284</f>
        <v>0</v>
      </c>
      <c r="Y284" s="131">
        <f>$Y$4-'Fecha de Indicador'!Y284</f>
        <v>0</v>
      </c>
      <c r="Z284" s="131">
        <f>$Z$4-'Fecha de Indicador'!Z284</f>
        <v>1</v>
      </c>
      <c r="AA284" s="131">
        <f>$AA$4-'Fecha de Indicador'!AA284</f>
        <v>0</v>
      </c>
      <c r="AB284" s="131">
        <f>$AB$4-'Fecha de Indicador'!AB284</f>
        <v>0</v>
      </c>
      <c r="AC284" s="131">
        <f>$AC$4-'Fecha de Indicador'!AC284</f>
        <v>0</v>
      </c>
      <c r="AD284" s="131">
        <f>$AD$4-'Fecha de Indicador'!AD284</f>
        <v>0</v>
      </c>
      <c r="AE284" s="131">
        <f>$AE$4-'Fecha de Indicador'!AE284</f>
        <v>0</v>
      </c>
      <c r="AF284" s="131">
        <f>$AF$4-'Fecha de Indicador'!AF284</f>
        <v>0</v>
      </c>
      <c r="AG284" s="131">
        <f>$AG$4-'Fecha de Indicador'!AG284</f>
        <v>0</v>
      </c>
      <c r="AH284" s="131">
        <f>$AH$4-'Fecha de Indicador'!AH284</f>
        <v>0</v>
      </c>
      <c r="AI284" s="131">
        <f>$AI$4-'Fecha de Indicador'!AI284</f>
        <v>0</v>
      </c>
      <c r="AJ284" s="131">
        <f>$AJ$4-'Fecha de Indicador'!AJ284</f>
        <v>0</v>
      </c>
      <c r="AK284" s="131">
        <f>$AK$4-'Fecha de Indicador'!AK284</f>
        <v>0</v>
      </c>
      <c r="AL284" s="131">
        <f>$AL$4-'Fecha de Indicador'!AL284</f>
        <v>0</v>
      </c>
      <c r="AM284" s="38">
        <f t="shared" si="20"/>
        <v>41</v>
      </c>
      <c r="AN284" s="39">
        <f t="shared" si="23"/>
        <v>1.1714285714285715</v>
      </c>
      <c r="AO284" s="38">
        <f t="shared" si="21"/>
        <v>4</v>
      </c>
      <c r="AP284" s="39">
        <f t="shared" si="22"/>
        <v>3.8864728585539892</v>
      </c>
      <c r="AQ284" s="40">
        <f t="shared" si="24"/>
        <v>0</v>
      </c>
    </row>
    <row r="285" spans="1:43" ht="25.5" customHeight="1" x14ac:dyDescent="0.25">
      <c r="A285" s="138" t="s">
        <v>387</v>
      </c>
      <c r="B285" s="139" t="s">
        <v>390</v>
      </c>
      <c r="C285" s="140">
        <v>1703</v>
      </c>
      <c r="D285" s="131">
        <f>$D$4-'Fecha de Indicador'!D285</f>
        <v>0</v>
      </c>
      <c r="E285" s="131">
        <f>IF($E$4='Fecha de Indicador'!E285, 0,"x")</f>
        <v>0</v>
      </c>
      <c r="F285" s="131" t="str">
        <f>IF($F$4='Fecha de Indicador'!F285, 0,"x")</f>
        <v>x</v>
      </c>
      <c r="G285" s="131">
        <f>$G$4-'Fecha de Indicador'!G285</f>
        <v>0</v>
      </c>
      <c r="H285" s="131">
        <f>IF($H$4='Fecha de Indicador'!H285, 0,"x")</f>
        <v>0</v>
      </c>
      <c r="I285" s="131">
        <f>IF($I$4='Fecha de Indicador'!I285, 0,"x")</f>
        <v>0</v>
      </c>
      <c r="J285" s="131">
        <f>$J$4-'Fecha de Indicador'!J285</f>
        <v>0</v>
      </c>
      <c r="K285" s="131">
        <f>$K$4-'Fecha de Indicador'!K285</f>
        <v>0</v>
      </c>
      <c r="L285" s="131">
        <f>$L$4-'Fecha de Indicador'!L285</f>
        <v>0</v>
      </c>
      <c r="M285" s="412">
        <f>$M$4-'Fecha de Indicador'!M285</f>
        <v>9</v>
      </c>
      <c r="N285" s="131">
        <f>$N$4-'Fecha de Indicador'!N285</f>
        <v>0</v>
      </c>
      <c r="O285" s="131">
        <f>$O$4-'Fecha de Indicador'!O285</f>
        <v>0</v>
      </c>
      <c r="P285" s="412">
        <f>$P$4-'Fecha de Indicador'!P285</f>
        <v>15</v>
      </c>
      <c r="Q285" s="131">
        <f>$Q$4-'Fecha de Indicador'!Q285</f>
        <v>0</v>
      </c>
      <c r="R285" s="131">
        <f>$R$4-'Fecha de Indicador'!R285</f>
        <v>0</v>
      </c>
      <c r="S285" s="131">
        <f>$S$4-'Fecha de Indicador'!S285</f>
        <v>0</v>
      </c>
      <c r="T285" s="131">
        <f>IF($T$4='Fecha de Indicador'!T285, 0,"x")</f>
        <v>0</v>
      </c>
      <c r="U285" s="131">
        <f>$U$4-'Fecha de Indicador'!U285</f>
        <v>0</v>
      </c>
      <c r="V285" s="412">
        <f>$V$4-'Fecha de Indicador'!V285</f>
        <v>16</v>
      </c>
      <c r="W285" s="131">
        <f>$W$4-'Fecha de Indicador'!W285</f>
        <v>0</v>
      </c>
      <c r="X285" s="131">
        <f>$X$4-'Fecha de Indicador'!X285</f>
        <v>0</v>
      </c>
      <c r="Y285" s="131">
        <f>$Y$4-'Fecha de Indicador'!Y285</f>
        <v>0</v>
      </c>
      <c r="Z285" s="131">
        <f>$Z$4-'Fecha de Indicador'!Z285</f>
        <v>1</v>
      </c>
      <c r="AA285" s="131">
        <f>$AA$4-'Fecha de Indicador'!AA285</f>
        <v>0</v>
      </c>
      <c r="AB285" s="131">
        <f>$AB$4-'Fecha de Indicador'!AB285</f>
        <v>0</v>
      </c>
      <c r="AC285" s="131">
        <f>$AC$4-'Fecha de Indicador'!AC285</f>
        <v>0</v>
      </c>
      <c r="AD285" s="131">
        <f>$AD$4-'Fecha de Indicador'!AD285</f>
        <v>0</v>
      </c>
      <c r="AE285" s="131">
        <f>$AE$4-'Fecha de Indicador'!AE285</f>
        <v>0</v>
      </c>
      <c r="AF285" s="131">
        <f>$AF$4-'Fecha de Indicador'!AF285</f>
        <v>0</v>
      </c>
      <c r="AG285" s="131">
        <f>$AG$4-'Fecha de Indicador'!AG285</f>
        <v>0</v>
      </c>
      <c r="AH285" s="131">
        <f>$AH$4-'Fecha de Indicador'!AH285</f>
        <v>0</v>
      </c>
      <c r="AI285" s="131">
        <f>$AI$4-'Fecha de Indicador'!AI285</f>
        <v>0</v>
      </c>
      <c r="AJ285" s="131">
        <f>$AJ$4-'Fecha de Indicador'!AJ285</f>
        <v>0</v>
      </c>
      <c r="AK285" s="131">
        <f>$AK$4-'Fecha de Indicador'!AK285</f>
        <v>0</v>
      </c>
      <c r="AL285" s="131">
        <f>$AL$4-'Fecha de Indicador'!AL285</f>
        <v>0</v>
      </c>
      <c r="AM285" s="38">
        <f t="shared" si="20"/>
        <v>41</v>
      </c>
      <c r="AN285" s="39">
        <f t="shared" si="23"/>
        <v>1.1714285714285715</v>
      </c>
      <c r="AO285" s="38">
        <f t="shared" si="21"/>
        <v>4</v>
      </c>
      <c r="AP285" s="39">
        <f t="shared" si="22"/>
        <v>3.8864728585539892</v>
      </c>
      <c r="AQ285" s="40">
        <f t="shared" si="24"/>
        <v>0</v>
      </c>
    </row>
    <row r="286" spans="1:43" ht="25.5" customHeight="1" x14ac:dyDescent="0.25">
      <c r="A286" s="138" t="s">
        <v>387</v>
      </c>
      <c r="B286" s="139" t="s">
        <v>391</v>
      </c>
      <c r="C286" s="140">
        <v>1704</v>
      </c>
      <c r="D286" s="131">
        <f>$D$4-'Fecha de Indicador'!D286</f>
        <v>0</v>
      </c>
      <c r="E286" s="131">
        <f>IF($E$4='Fecha de Indicador'!E286, 0,"x")</f>
        <v>0</v>
      </c>
      <c r="F286" s="131" t="str">
        <f>IF($F$4='Fecha de Indicador'!F286, 0,"x")</f>
        <v>x</v>
      </c>
      <c r="G286" s="131">
        <f>$G$4-'Fecha de Indicador'!G286</f>
        <v>0</v>
      </c>
      <c r="H286" s="131">
        <f>IF($H$4='Fecha de Indicador'!H286, 0,"x")</f>
        <v>0</v>
      </c>
      <c r="I286" s="131">
        <f>IF($I$4='Fecha de Indicador'!I286, 0,"x")</f>
        <v>0</v>
      </c>
      <c r="J286" s="131">
        <f>$J$4-'Fecha de Indicador'!J286</f>
        <v>0</v>
      </c>
      <c r="K286" s="131">
        <f>$K$4-'Fecha de Indicador'!K286</f>
        <v>0</v>
      </c>
      <c r="L286" s="131">
        <f>$L$4-'Fecha de Indicador'!L286</f>
        <v>0</v>
      </c>
      <c r="M286" s="412">
        <f>$M$4-'Fecha de Indicador'!M286</f>
        <v>9</v>
      </c>
      <c r="N286" s="131">
        <f>$N$4-'Fecha de Indicador'!N286</f>
        <v>0</v>
      </c>
      <c r="O286" s="131">
        <f>$O$4-'Fecha de Indicador'!O286</f>
        <v>0</v>
      </c>
      <c r="P286" s="412">
        <f>$P$4-'Fecha de Indicador'!P286</f>
        <v>15</v>
      </c>
      <c r="Q286" s="131">
        <f>$Q$4-'Fecha de Indicador'!Q286</f>
        <v>0</v>
      </c>
      <c r="R286" s="131">
        <f>$R$4-'Fecha de Indicador'!R286</f>
        <v>0</v>
      </c>
      <c r="S286" s="131">
        <f>$S$4-'Fecha de Indicador'!S286</f>
        <v>0</v>
      </c>
      <c r="T286" s="131">
        <f>IF($T$4='Fecha de Indicador'!T286, 0,"x")</f>
        <v>0</v>
      </c>
      <c r="U286" s="131">
        <f>$U$4-'Fecha de Indicador'!U286</f>
        <v>0</v>
      </c>
      <c r="V286" s="412">
        <f>$V$4-'Fecha de Indicador'!V286</f>
        <v>16</v>
      </c>
      <c r="W286" s="131">
        <f>$W$4-'Fecha de Indicador'!W286</f>
        <v>0</v>
      </c>
      <c r="X286" s="131">
        <f>$X$4-'Fecha de Indicador'!X286</f>
        <v>0</v>
      </c>
      <c r="Y286" s="131">
        <f>$Y$4-'Fecha de Indicador'!Y286</f>
        <v>0</v>
      </c>
      <c r="Z286" s="131">
        <f>$Z$4-'Fecha de Indicador'!Z286</f>
        <v>1</v>
      </c>
      <c r="AA286" s="131">
        <f>$AA$4-'Fecha de Indicador'!AA286</f>
        <v>0</v>
      </c>
      <c r="AB286" s="131">
        <f>$AB$4-'Fecha de Indicador'!AB286</f>
        <v>0</v>
      </c>
      <c r="AC286" s="131">
        <f>$AC$4-'Fecha de Indicador'!AC286</f>
        <v>0</v>
      </c>
      <c r="AD286" s="131">
        <f>$AD$4-'Fecha de Indicador'!AD286</f>
        <v>0</v>
      </c>
      <c r="AE286" s="131">
        <f>$AE$4-'Fecha de Indicador'!AE286</f>
        <v>0</v>
      </c>
      <c r="AF286" s="131">
        <f>$AF$4-'Fecha de Indicador'!AF286</f>
        <v>0</v>
      </c>
      <c r="AG286" s="131">
        <f>$AG$4-'Fecha de Indicador'!AG286</f>
        <v>0</v>
      </c>
      <c r="AH286" s="131">
        <f>$AH$4-'Fecha de Indicador'!AH286</f>
        <v>0</v>
      </c>
      <c r="AI286" s="131">
        <f>$AI$4-'Fecha de Indicador'!AI286</f>
        <v>0</v>
      </c>
      <c r="AJ286" s="131">
        <f>$AJ$4-'Fecha de Indicador'!AJ286</f>
        <v>0</v>
      </c>
      <c r="AK286" s="131">
        <f>$AK$4-'Fecha de Indicador'!AK286</f>
        <v>0</v>
      </c>
      <c r="AL286" s="131">
        <f>$AL$4-'Fecha de Indicador'!AL286</f>
        <v>0</v>
      </c>
      <c r="AM286" s="38">
        <f t="shared" si="20"/>
        <v>41</v>
      </c>
      <c r="AN286" s="39">
        <f t="shared" si="23"/>
        <v>1.1714285714285715</v>
      </c>
      <c r="AO286" s="38">
        <f t="shared" si="21"/>
        <v>4</v>
      </c>
      <c r="AP286" s="39">
        <f t="shared" si="22"/>
        <v>3.8864728585539892</v>
      </c>
      <c r="AQ286" s="40">
        <f t="shared" si="24"/>
        <v>0</v>
      </c>
    </row>
    <row r="287" spans="1:43" ht="25.5" customHeight="1" x14ac:dyDescent="0.25">
      <c r="A287" s="138" t="s">
        <v>387</v>
      </c>
      <c r="B287" s="139" t="s">
        <v>392</v>
      </c>
      <c r="C287" s="140">
        <v>1705</v>
      </c>
      <c r="D287" s="131">
        <f>$D$4-'Fecha de Indicador'!D287</f>
        <v>0</v>
      </c>
      <c r="E287" s="131">
        <f>IF($E$4='Fecha de Indicador'!E287, 0,"x")</f>
        <v>0</v>
      </c>
      <c r="F287" s="131" t="str">
        <f>IF($F$4='Fecha de Indicador'!F287, 0,"x")</f>
        <v>x</v>
      </c>
      <c r="G287" s="131">
        <f>$G$4-'Fecha de Indicador'!G287</f>
        <v>0</v>
      </c>
      <c r="H287" s="131">
        <f>IF($H$4='Fecha de Indicador'!H287, 0,"x")</f>
        <v>0</v>
      </c>
      <c r="I287" s="131">
        <f>IF($I$4='Fecha de Indicador'!I287, 0,"x")</f>
        <v>0</v>
      </c>
      <c r="J287" s="131">
        <f>$J$4-'Fecha de Indicador'!J287</f>
        <v>0</v>
      </c>
      <c r="K287" s="131">
        <f>$K$4-'Fecha de Indicador'!K287</f>
        <v>0</v>
      </c>
      <c r="L287" s="131">
        <f>$L$4-'Fecha de Indicador'!L287</f>
        <v>0</v>
      </c>
      <c r="M287" s="412">
        <f>$M$4-'Fecha de Indicador'!M287</f>
        <v>9</v>
      </c>
      <c r="N287" s="131">
        <f>$N$4-'Fecha de Indicador'!N287</f>
        <v>0</v>
      </c>
      <c r="O287" s="131">
        <f>$O$4-'Fecha de Indicador'!O287</f>
        <v>0</v>
      </c>
      <c r="P287" s="412">
        <f>$P$4-'Fecha de Indicador'!P287</f>
        <v>15</v>
      </c>
      <c r="Q287" s="131">
        <f>$Q$4-'Fecha de Indicador'!Q287</f>
        <v>0</v>
      </c>
      <c r="R287" s="131">
        <f>$R$4-'Fecha de Indicador'!R287</f>
        <v>0</v>
      </c>
      <c r="S287" s="131">
        <f>$S$4-'Fecha de Indicador'!S287</f>
        <v>0</v>
      </c>
      <c r="T287" s="131">
        <f>IF($T$4='Fecha de Indicador'!T287, 0,"x")</f>
        <v>0</v>
      </c>
      <c r="U287" s="131">
        <f>$U$4-'Fecha de Indicador'!U287</f>
        <v>0</v>
      </c>
      <c r="V287" s="412">
        <f>$V$4-'Fecha de Indicador'!V287</f>
        <v>16</v>
      </c>
      <c r="W287" s="131">
        <f>$W$4-'Fecha de Indicador'!W287</f>
        <v>0</v>
      </c>
      <c r="X287" s="131">
        <f>$X$4-'Fecha de Indicador'!X287</f>
        <v>0</v>
      </c>
      <c r="Y287" s="131">
        <f>$Y$4-'Fecha de Indicador'!Y287</f>
        <v>0</v>
      </c>
      <c r="Z287" s="131">
        <f>$Z$4-'Fecha de Indicador'!Z287</f>
        <v>1</v>
      </c>
      <c r="AA287" s="131">
        <f>$AA$4-'Fecha de Indicador'!AA287</f>
        <v>0</v>
      </c>
      <c r="AB287" s="131">
        <f>$AB$4-'Fecha de Indicador'!AB287</f>
        <v>0</v>
      </c>
      <c r="AC287" s="131">
        <f>$AC$4-'Fecha de Indicador'!AC287</f>
        <v>0</v>
      </c>
      <c r="AD287" s="131">
        <f>$AD$4-'Fecha de Indicador'!AD287</f>
        <v>0</v>
      </c>
      <c r="AE287" s="131">
        <f>$AE$4-'Fecha de Indicador'!AE287</f>
        <v>0</v>
      </c>
      <c r="AF287" s="131">
        <f>$AF$4-'Fecha de Indicador'!AF287</f>
        <v>0</v>
      </c>
      <c r="AG287" s="131">
        <f>$AG$4-'Fecha de Indicador'!AG287</f>
        <v>0</v>
      </c>
      <c r="AH287" s="131">
        <f>$AH$4-'Fecha de Indicador'!AH287</f>
        <v>0</v>
      </c>
      <c r="AI287" s="131">
        <f>$AI$4-'Fecha de Indicador'!AI287</f>
        <v>0</v>
      </c>
      <c r="AJ287" s="131">
        <f>$AJ$4-'Fecha de Indicador'!AJ287</f>
        <v>0</v>
      </c>
      <c r="AK287" s="131">
        <f>$AK$4-'Fecha de Indicador'!AK287</f>
        <v>0</v>
      </c>
      <c r="AL287" s="131">
        <f>$AL$4-'Fecha de Indicador'!AL287</f>
        <v>0</v>
      </c>
      <c r="AM287" s="38">
        <f t="shared" si="20"/>
        <v>41</v>
      </c>
      <c r="AN287" s="39">
        <f t="shared" si="23"/>
        <v>1.1714285714285715</v>
      </c>
      <c r="AO287" s="38">
        <f t="shared" si="21"/>
        <v>4</v>
      </c>
      <c r="AP287" s="39">
        <f t="shared" si="22"/>
        <v>3.8864728585539892</v>
      </c>
      <c r="AQ287" s="40">
        <f t="shared" si="24"/>
        <v>0</v>
      </c>
    </row>
    <row r="288" spans="1:43" ht="25.5" customHeight="1" x14ac:dyDescent="0.25">
      <c r="A288" s="138" t="s">
        <v>387</v>
      </c>
      <c r="B288" s="139" t="s">
        <v>393</v>
      </c>
      <c r="C288" s="140">
        <v>1706</v>
      </c>
      <c r="D288" s="131">
        <f>$D$4-'Fecha de Indicador'!D288</f>
        <v>0</v>
      </c>
      <c r="E288" s="131">
        <f>IF($E$4='Fecha de Indicador'!E288, 0,"x")</f>
        <v>0</v>
      </c>
      <c r="F288" s="131" t="str">
        <f>IF($F$4='Fecha de Indicador'!F288, 0,"x")</f>
        <v>x</v>
      </c>
      <c r="G288" s="131">
        <f>$G$4-'Fecha de Indicador'!G288</f>
        <v>0</v>
      </c>
      <c r="H288" s="131">
        <f>IF($H$4='Fecha de Indicador'!H288, 0,"x")</f>
        <v>0</v>
      </c>
      <c r="I288" s="131">
        <f>IF($I$4='Fecha de Indicador'!I288, 0,"x")</f>
        <v>0</v>
      </c>
      <c r="J288" s="131">
        <f>$J$4-'Fecha de Indicador'!J288</f>
        <v>0</v>
      </c>
      <c r="K288" s="131">
        <f>$K$4-'Fecha de Indicador'!K288</f>
        <v>0</v>
      </c>
      <c r="L288" s="131">
        <f>$L$4-'Fecha de Indicador'!L288</f>
        <v>0</v>
      </c>
      <c r="M288" s="412">
        <f>$M$4-'Fecha de Indicador'!M288</f>
        <v>9</v>
      </c>
      <c r="N288" s="131">
        <f>$N$4-'Fecha de Indicador'!N288</f>
        <v>0</v>
      </c>
      <c r="O288" s="131">
        <f>$O$4-'Fecha de Indicador'!O288</f>
        <v>0</v>
      </c>
      <c r="P288" s="412">
        <f>$P$4-'Fecha de Indicador'!P288</f>
        <v>15</v>
      </c>
      <c r="Q288" s="131">
        <f>$Q$4-'Fecha de Indicador'!Q288</f>
        <v>0</v>
      </c>
      <c r="R288" s="131">
        <f>$R$4-'Fecha de Indicador'!R288</f>
        <v>0</v>
      </c>
      <c r="S288" s="131">
        <f>$S$4-'Fecha de Indicador'!S288</f>
        <v>0</v>
      </c>
      <c r="T288" s="131">
        <f>IF($T$4='Fecha de Indicador'!T288, 0,"x")</f>
        <v>0</v>
      </c>
      <c r="U288" s="131">
        <f>$U$4-'Fecha de Indicador'!U288</f>
        <v>0</v>
      </c>
      <c r="V288" s="412">
        <f>$V$4-'Fecha de Indicador'!V288</f>
        <v>16</v>
      </c>
      <c r="W288" s="131">
        <f>$W$4-'Fecha de Indicador'!W288</f>
        <v>0</v>
      </c>
      <c r="X288" s="131">
        <f>$X$4-'Fecha de Indicador'!X288</f>
        <v>0</v>
      </c>
      <c r="Y288" s="131">
        <f>$Y$4-'Fecha de Indicador'!Y288</f>
        <v>0</v>
      </c>
      <c r="Z288" s="131">
        <f>$Z$4-'Fecha de Indicador'!Z288</f>
        <v>1</v>
      </c>
      <c r="AA288" s="131">
        <f>$AA$4-'Fecha de Indicador'!AA288</f>
        <v>0</v>
      </c>
      <c r="AB288" s="131">
        <f>$AB$4-'Fecha de Indicador'!AB288</f>
        <v>0</v>
      </c>
      <c r="AC288" s="131">
        <f>$AC$4-'Fecha de Indicador'!AC288</f>
        <v>0</v>
      </c>
      <c r="AD288" s="131">
        <f>$AD$4-'Fecha de Indicador'!AD288</f>
        <v>0</v>
      </c>
      <c r="AE288" s="131">
        <f>$AE$4-'Fecha de Indicador'!AE288</f>
        <v>0</v>
      </c>
      <c r="AF288" s="131">
        <f>$AF$4-'Fecha de Indicador'!AF288</f>
        <v>0</v>
      </c>
      <c r="AG288" s="131">
        <f>$AG$4-'Fecha de Indicador'!AG288</f>
        <v>0</v>
      </c>
      <c r="AH288" s="131">
        <f>$AH$4-'Fecha de Indicador'!AH288</f>
        <v>0</v>
      </c>
      <c r="AI288" s="131">
        <f>$AI$4-'Fecha de Indicador'!AI288</f>
        <v>0</v>
      </c>
      <c r="AJ288" s="131">
        <f>$AJ$4-'Fecha de Indicador'!AJ288</f>
        <v>0</v>
      </c>
      <c r="AK288" s="131">
        <f>$AK$4-'Fecha de Indicador'!AK288</f>
        <v>0</v>
      </c>
      <c r="AL288" s="131">
        <f>$AL$4-'Fecha de Indicador'!AL288</f>
        <v>0</v>
      </c>
      <c r="AM288" s="38">
        <f t="shared" si="20"/>
        <v>41</v>
      </c>
      <c r="AN288" s="39">
        <f t="shared" si="23"/>
        <v>1.1714285714285715</v>
      </c>
      <c r="AO288" s="38">
        <f t="shared" si="21"/>
        <v>4</v>
      </c>
      <c r="AP288" s="39">
        <f t="shared" si="22"/>
        <v>3.8864728585539892</v>
      </c>
      <c r="AQ288" s="40">
        <f t="shared" si="24"/>
        <v>0</v>
      </c>
    </row>
    <row r="289" spans="1:43" ht="25.5" customHeight="1" x14ac:dyDescent="0.25">
      <c r="A289" s="138" t="s">
        <v>387</v>
      </c>
      <c r="B289" s="139" t="s">
        <v>394</v>
      </c>
      <c r="C289" s="140">
        <v>1707</v>
      </c>
      <c r="D289" s="131">
        <f>$D$4-'Fecha de Indicador'!D289</f>
        <v>0</v>
      </c>
      <c r="E289" s="131">
        <f>IF($E$4='Fecha de Indicador'!E289, 0,"x")</f>
        <v>0</v>
      </c>
      <c r="F289" s="131" t="str">
        <f>IF($F$4='Fecha de Indicador'!F289, 0,"x")</f>
        <v>x</v>
      </c>
      <c r="G289" s="131">
        <f>$G$4-'Fecha de Indicador'!G289</f>
        <v>0</v>
      </c>
      <c r="H289" s="131">
        <f>IF($H$4='Fecha de Indicador'!H289, 0,"x")</f>
        <v>0</v>
      </c>
      <c r="I289" s="131">
        <f>IF($I$4='Fecha de Indicador'!I289, 0,"x")</f>
        <v>0</v>
      </c>
      <c r="J289" s="131">
        <f>$J$4-'Fecha de Indicador'!J289</f>
        <v>0</v>
      </c>
      <c r="K289" s="131">
        <f>$K$4-'Fecha de Indicador'!K289</f>
        <v>0</v>
      </c>
      <c r="L289" s="131">
        <f>$L$4-'Fecha de Indicador'!L289</f>
        <v>0</v>
      </c>
      <c r="M289" s="412">
        <f>$M$4-'Fecha de Indicador'!M289</f>
        <v>9</v>
      </c>
      <c r="N289" s="131">
        <f>$N$4-'Fecha de Indicador'!N289</f>
        <v>0</v>
      </c>
      <c r="O289" s="131">
        <f>$O$4-'Fecha de Indicador'!O289</f>
        <v>0</v>
      </c>
      <c r="P289" s="412">
        <f>$P$4-'Fecha de Indicador'!P289</f>
        <v>15</v>
      </c>
      <c r="Q289" s="131">
        <f>$Q$4-'Fecha de Indicador'!Q289</f>
        <v>0</v>
      </c>
      <c r="R289" s="131">
        <f>$R$4-'Fecha de Indicador'!R289</f>
        <v>0</v>
      </c>
      <c r="S289" s="131">
        <f>$S$4-'Fecha de Indicador'!S289</f>
        <v>0</v>
      </c>
      <c r="T289" s="131">
        <f>IF($T$4='Fecha de Indicador'!T289, 0,"x")</f>
        <v>0</v>
      </c>
      <c r="U289" s="131">
        <f>$U$4-'Fecha de Indicador'!U289</f>
        <v>0</v>
      </c>
      <c r="V289" s="412">
        <f>$V$4-'Fecha de Indicador'!V289</f>
        <v>16</v>
      </c>
      <c r="W289" s="131">
        <f>$W$4-'Fecha de Indicador'!W289</f>
        <v>0</v>
      </c>
      <c r="X289" s="131">
        <f>$X$4-'Fecha de Indicador'!X289</f>
        <v>0</v>
      </c>
      <c r="Y289" s="131">
        <f>$Y$4-'Fecha de Indicador'!Y289</f>
        <v>0</v>
      </c>
      <c r="Z289" s="131">
        <f>$Z$4-'Fecha de Indicador'!Z289</f>
        <v>1</v>
      </c>
      <c r="AA289" s="131">
        <f>$AA$4-'Fecha de Indicador'!AA289</f>
        <v>0</v>
      </c>
      <c r="AB289" s="131">
        <f>$AB$4-'Fecha de Indicador'!AB289</f>
        <v>0</v>
      </c>
      <c r="AC289" s="131">
        <f>$AC$4-'Fecha de Indicador'!AC289</f>
        <v>0</v>
      </c>
      <c r="AD289" s="131">
        <f>$AD$4-'Fecha de Indicador'!AD289</f>
        <v>0</v>
      </c>
      <c r="AE289" s="131">
        <f>$AE$4-'Fecha de Indicador'!AE289</f>
        <v>0</v>
      </c>
      <c r="AF289" s="131">
        <f>$AF$4-'Fecha de Indicador'!AF289</f>
        <v>0</v>
      </c>
      <c r="AG289" s="131">
        <f>$AG$4-'Fecha de Indicador'!AG289</f>
        <v>0</v>
      </c>
      <c r="AH289" s="131">
        <f>$AH$4-'Fecha de Indicador'!AH289</f>
        <v>0</v>
      </c>
      <c r="AI289" s="131">
        <f>$AI$4-'Fecha de Indicador'!AI289</f>
        <v>0</v>
      </c>
      <c r="AJ289" s="131">
        <f>$AJ$4-'Fecha de Indicador'!AJ289</f>
        <v>0</v>
      </c>
      <c r="AK289" s="131">
        <f>$AK$4-'Fecha de Indicador'!AK289</f>
        <v>0</v>
      </c>
      <c r="AL289" s="131">
        <f>$AL$4-'Fecha de Indicador'!AL289</f>
        <v>0</v>
      </c>
      <c r="AM289" s="38">
        <f t="shared" si="20"/>
        <v>41</v>
      </c>
      <c r="AN289" s="39">
        <f t="shared" si="23"/>
        <v>1.1714285714285715</v>
      </c>
      <c r="AO289" s="38">
        <f t="shared" si="21"/>
        <v>4</v>
      </c>
      <c r="AP289" s="39">
        <f t="shared" si="22"/>
        <v>3.8864728585539892</v>
      </c>
      <c r="AQ289" s="40">
        <f t="shared" si="24"/>
        <v>0</v>
      </c>
    </row>
    <row r="290" spans="1:43" ht="25.5" customHeight="1" x14ac:dyDescent="0.25">
      <c r="A290" s="138" t="s">
        <v>387</v>
      </c>
      <c r="B290" s="139" t="s">
        <v>395</v>
      </c>
      <c r="C290" s="140">
        <v>1708</v>
      </c>
      <c r="D290" s="131">
        <f>$D$4-'Fecha de Indicador'!D290</f>
        <v>0</v>
      </c>
      <c r="E290" s="131">
        <f>IF($E$4='Fecha de Indicador'!E290, 0,"x")</f>
        <v>0</v>
      </c>
      <c r="F290" s="131" t="str">
        <f>IF($F$4='Fecha de Indicador'!F290, 0,"x")</f>
        <v>x</v>
      </c>
      <c r="G290" s="131">
        <f>$G$4-'Fecha de Indicador'!G290</f>
        <v>0</v>
      </c>
      <c r="H290" s="131">
        <f>IF($H$4='Fecha de Indicador'!H290, 0,"x")</f>
        <v>0</v>
      </c>
      <c r="I290" s="131">
        <f>IF($I$4='Fecha de Indicador'!I290, 0,"x")</f>
        <v>0</v>
      </c>
      <c r="J290" s="131">
        <f>$J$4-'Fecha de Indicador'!J290</f>
        <v>0</v>
      </c>
      <c r="K290" s="131">
        <f>$K$4-'Fecha de Indicador'!K290</f>
        <v>0</v>
      </c>
      <c r="L290" s="131">
        <f>$L$4-'Fecha de Indicador'!L290</f>
        <v>0</v>
      </c>
      <c r="M290" s="412">
        <f>$M$4-'Fecha de Indicador'!M290</f>
        <v>9</v>
      </c>
      <c r="N290" s="131">
        <f>$N$4-'Fecha de Indicador'!N290</f>
        <v>0</v>
      </c>
      <c r="O290" s="131">
        <f>$O$4-'Fecha de Indicador'!O290</f>
        <v>0</v>
      </c>
      <c r="P290" s="412">
        <f>$P$4-'Fecha de Indicador'!P290</f>
        <v>15</v>
      </c>
      <c r="Q290" s="131">
        <f>$Q$4-'Fecha de Indicador'!Q290</f>
        <v>0</v>
      </c>
      <c r="R290" s="131">
        <f>$R$4-'Fecha de Indicador'!R290</f>
        <v>0</v>
      </c>
      <c r="S290" s="131">
        <f>$S$4-'Fecha de Indicador'!S290</f>
        <v>0</v>
      </c>
      <c r="T290" s="131">
        <f>IF($T$4='Fecha de Indicador'!T290, 0,"x")</f>
        <v>0</v>
      </c>
      <c r="U290" s="131">
        <f>$U$4-'Fecha de Indicador'!U290</f>
        <v>0</v>
      </c>
      <c r="V290" s="412">
        <f>$V$4-'Fecha de Indicador'!V290</f>
        <v>16</v>
      </c>
      <c r="W290" s="131">
        <f>$W$4-'Fecha de Indicador'!W290</f>
        <v>0</v>
      </c>
      <c r="X290" s="131">
        <f>$X$4-'Fecha de Indicador'!X290</f>
        <v>0</v>
      </c>
      <c r="Y290" s="131">
        <f>$Y$4-'Fecha de Indicador'!Y290</f>
        <v>0</v>
      </c>
      <c r="Z290" s="131">
        <f>$Z$4-'Fecha de Indicador'!Z290</f>
        <v>1</v>
      </c>
      <c r="AA290" s="131">
        <f>$AA$4-'Fecha de Indicador'!AA290</f>
        <v>0</v>
      </c>
      <c r="AB290" s="131">
        <f>$AB$4-'Fecha de Indicador'!AB290</f>
        <v>0</v>
      </c>
      <c r="AC290" s="131">
        <f>$AC$4-'Fecha de Indicador'!AC290</f>
        <v>0</v>
      </c>
      <c r="AD290" s="131">
        <f>$AD$4-'Fecha de Indicador'!AD290</f>
        <v>0</v>
      </c>
      <c r="AE290" s="131">
        <f>$AE$4-'Fecha de Indicador'!AE290</f>
        <v>0</v>
      </c>
      <c r="AF290" s="131">
        <f>$AF$4-'Fecha de Indicador'!AF290</f>
        <v>0</v>
      </c>
      <c r="AG290" s="131">
        <f>$AG$4-'Fecha de Indicador'!AG290</f>
        <v>0</v>
      </c>
      <c r="AH290" s="131">
        <f>$AH$4-'Fecha de Indicador'!AH290</f>
        <v>0</v>
      </c>
      <c r="AI290" s="131">
        <f>$AI$4-'Fecha de Indicador'!AI290</f>
        <v>0</v>
      </c>
      <c r="AJ290" s="131">
        <f>$AJ$4-'Fecha de Indicador'!AJ290</f>
        <v>0</v>
      </c>
      <c r="AK290" s="131">
        <f>$AK$4-'Fecha de Indicador'!AK290</f>
        <v>0</v>
      </c>
      <c r="AL290" s="131">
        <f>$AL$4-'Fecha de Indicador'!AL290</f>
        <v>0</v>
      </c>
      <c r="AM290" s="38">
        <f t="shared" si="20"/>
        <v>41</v>
      </c>
      <c r="AN290" s="39">
        <f t="shared" si="23"/>
        <v>1.1714285714285715</v>
      </c>
      <c r="AO290" s="38">
        <f t="shared" si="21"/>
        <v>4</v>
      </c>
      <c r="AP290" s="39">
        <f t="shared" si="22"/>
        <v>3.8864728585539892</v>
      </c>
      <c r="AQ290" s="40">
        <f t="shared" si="24"/>
        <v>0</v>
      </c>
    </row>
    <row r="291" spans="1:43" ht="25.5" customHeight="1" x14ac:dyDescent="0.25">
      <c r="A291" s="138" t="s">
        <v>387</v>
      </c>
      <c r="B291" s="139" t="s">
        <v>396</v>
      </c>
      <c r="C291" s="140">
        <v>1709</v>
      </c>
      <c r="D291" s="131">
        <f>$D$4-'Fecha de Indicador'!D291</f>
        <v>0</v>
      </c>
      <c r="E291" s="131">
        <f>IF($E$4='Fecha de Indicador'!E291, 0,"x")</f>
        <v>0</v>
      </c>
      <c r="F291" s="131" t="str">
        <f>IF($F$4='Fecha de Indicador'!F291, 0,"x")</f>
        <v>x</v>
      </c>
      <c r="G291" s="131">
        <f>$G$4-'Fecha de Indicador'!G291</f>
        <v>0</v>
      </c>
      <c r="H291" s="131">
        <f>IF($H$4='Fecha de Indicador'!H291, 0,"x")</f>
        <v>0</v>
      </c>
      <c r="I291" s="131">
        <f>IF($I$4='Fecha de Indicador'!I291, 0,"x")</f>
        <v>0</v>
      </c>
      <c r="J291" s="131">
        <f>$J$4-'Fecha de Indicador'!J291</f>
        <v>0</v>
      </c>
      <c r="K291" s="131">
        <f>$K$4-'Fecha de Indicador'!K291</f>
        <v>0</v>
      </c>
      <c r="L291" s="131">
        <f>$L$4-'Fecha de Indicador'!L291</f>
        <v>0</v>
      </c>
      <c r="M291" s="412">
        <f>$M$4-'Fecha de Indicador'!M291</f>
        <v>9</v>
      </c>
      <c r="N291" s="131">
        <f>$N$4-'Fecha de Indicador'!N291</f>
        <v>0</v>
      </c>
      <c r="O291" s="131">
        <f>$O$4-'Fecha de Indicador'!O291</f>
        <v>0</v>
      </c>
      <c r="P291" s="412">
        <f>$P$4-'Fecha de Indicador'!P291</f>
        <v>15</v>
      </c>
      <c r="Q291" s="131">
        <f>$Q$4-'Fecha de Indicador'!Q291</f>
        <v>0</v>
      </c>
      <c r="R291" s="131">
        <f>$R$4-'Fecha de Indicador'!R291</f>
        <v>0</v>
      </c>
      <c r="S291" s="131">
        <f>$S$4-'Fecha de Indicador'!S291</f>
        <v>0</v>
      </c>
      <c r="T291" s="131">
        <f>IF($T$4='Fecha de Indicador'!T291, 0,"x")</f>
        <v>0</v>
      </c>
      <c r="U291" s="131">
        <f>$U$4-'Fecha de Indicador'!U291</f>
        <v>0</v>
      </c>
      <c r="V291" s="412">
        <f>$V$4-'Fecha de Indicador'!V291</f>
        <v>16</v>
      </c>
      <c r="W291" s="131">
        <f>$W$4-'Fecha de Indicador'!W291</f>
        <v>0</v>
      </c>
      <c r="X291" s="131">
        <f>$X$4-'Fecha de Indicador'!X291</f>
        <v>0</v>
      </c>
      <c r="Y291" s="131">
        <f>$Y$4-'Fecha de Indicador'!Y291</f>
        <v>0</v>
      </c>
      <c r="Z291" s="131">
        <f>$Z$4-'Fecha de Indicador'!Z291</f>
        <v>1</v>
      </c>
      <c r="AA291" s="131">
        <f>$AA$4-'Fecha de Indicador'!AA291</f>
        <v>0</v>
      </c>
      <c r="AB291" s="131">
        <f>$AB$4-'Fecha de Indicador'!AB291</f>
        <v>0</v>
      </c>
      <c r="AC291" s="131">
        <f>$AC$4-'Fecha de Indicador'!AC291</f>
        <v>0</v>
      </c>
      <c r="AD291" s="131">
        <f>$AD$4-'Fecha de Indicador'!AD291</f>
        <v>0</v>
      </c>
      <c r="AE291" s="131">
        <f>$AE$4-'Fecha de Indicador'!AE291</f>
        <v>0</v>
      </c>
      <c r="AF291" s="131">
        <f>$AF$4-'Fecha de Indicador'!AF291</f>
        <v>0</v>
      </c>
      <c r="AG291" s="131">
        <f>$AG$4-'Fecha de Indicador'!AG291</f>
        <v>0</v>
      </c>
      <c r="AH291" s="131">
        <f>$AH$4-'Fecha de Indicador'!AH291</f>
        <v>0</v>
      </c>
      <c r="AI291" s="131">
        <f>$AI$4-'Fecha de Indicador'!AI291</f>
        <v>0</v>
      </c>
      <c r="AJ291" s="131">
        <f>$AJ$4-'Fecha de Indicador'!AJ291</f>
        <v>0</v>
      </c>
      <c r="AK291" s="131">
        <f>$AK$4-'Fecha de Indicador'!AK291</f>
        <v>0</v>
      </c>
      <c r="AL291" s="131">
        <f>$AL$4-'Fecha de Indicador'!AL291</f>
        <v>0</v>
      </c>
      <c r="AM291" s="38">
        <f t="shared" si="20"/>
        <v>41</v>
      </c>
      <c r="AN291" s="39">
        <f t="shared" si="23"/>
        <v>1.1714285714285715</v>
      </c>
      <c r="AO291" s="38">
        <f t="shared" si="21"/>
        <v>4</v>
      </c>
      <c r="AP291" s="39">
        <f t="shared" si="22"/>
        <v>3.8864728585539892</v>
      </c>
      <c r="AQ291" s="40">
        <f t="shared" si="24"/>
        <v>0</v>
      </c>
    </row>
    <row r="292" spans="1:43" ht="25.5" customHeight="1" x14ac:dyDescent="0.25">
      <c r="A292" s="143" t="s">
        <v>397</v>
      </c>
      <c r="B292" s="139" t="s">
        <v>397</v>
      </c>
      <c r="C292" s="140">
        <v>1801</v>
      </c>
      <c r="D292" s="131">
        <f>$D$4-'Fecha de Indicador'!D292</f>
        <v>0</v>
      </c>
      <c r="E292" s="131">
        <f>IF($E$4='Fecha de Indicador'!E292, 0,"x")</f>
        <v>0</v>
      </c>
      <c r="F292" s="131" t="str">
        <f>IF($F$4='Fecha de Indicador'!F292, 0,"x")</f>
        <v>x</v>
      </c>
      <c r="G292" s="131">
        <f>$G$4-'Fecha de Indicador'!G292</f>
        <v>0</v>
      </c>
      <c r="H292" s="131">
        <f>IF($H$4='Fecha de Indicador'!H292, 0,"x")</f>
        <v>0</v>
      </c>
      <c r="I292" s="131">
        <f>IF($I$4='Fecha de Indicador'!I292, 0,"x")</f>
        <v>0</v>
      </c>
      <c r="J292" s="131">
        <f>$J$4-'Fecha de Indicador'!J292</f>
        <v>0</v>
      </c>
      <c r="K292" s="131">
        <f>$K$4-'Fecha de Indicador'!K292</f>
        <v>0</v>
      </c>
      <c r="L292" s="131">
        <f>$L$4-'Fecha de Indicador'!L292</f>
        <v>0</v>
      </c>
      <c r="M292" s="412">
        <f>$M$4-'Fecha de Indicador'!M292</f>
        <v>9</v>
      </c>
      <c r="N292" s="131">
        <f>$N$4-'Fecha de Indicador'!N292</f>
        <v>0</v>
      </c>
      <c r="O292" s="131">
        <f>$O$4-'Fecha de Indicador'!O292</f>
        <v>0</v>
      </c>
      <c r="P292" s="412">
        <f>$P$4-'Fecha de Indicador'!P292</f>
        <v>15</v>
      </c>
      <c r="Q292" s="131">
        <f>$Q$4-'Fecha de Indicador'!Q292</f>
        <v>0</v>
      </c>
      <c r="R292" s="131">
        <f>$R$4-'Fecha de Indicador'!R292</f>
        <v>0</v>
      </c>
      <c r="S292" s="131">
        <f>$S$4-'Fecha de Indicador'!S292</f>
        <v>0</v>
      </c>
      <c r="T292" s="131">
        <f>IF($T$4='Fecha de Indicador'!T292, 0,"x")</f>
        <v>0</v>
      </c>
      <c r="U292" s="131">
        <f>$U$4-'Fecha de Indicador'!U292</f>
        <v>0</v>
      </c>
      <c r="V292" s="412">
        <f>$V$4-'Fecha de Indicador'!V292</f>
        <v>16</v>
      </c>
      <c r="W292" s="131">
        <f>$W$4-'Fecha de Indicador'!W292</f>
        <v>0</v>
      </c>
      <c r="X292" s="131">
        <f>$X$4-'Fecha de Indicador'!X292</f>
        <v>0</v>
      </c>
      <c r="Y292" s="131">
        <f>$Y$4-'Fecha de Indicador'!Y292</f>
        <v>0</v>
      </c>
      <c r="Z292" s="131">
        <f>$Z$4-'Fecha de Indicador'!Z292</f>
        <v>1</v>
      </c>
      <c r="AA292" s="131">
        <f>$AA$4-'Fecha de Indicador'!AA292</f>
        <v>0</v>
      </c>
      <c r="AB292" s="131">
        <f>$AB$4-'Fecha de Indicador'!AB292</f>
        <v>0</v>
      </c>
      <c r="AC292" s="131">
        <f>$AC$4-'Fecha de Indicador'!AC292</f>
        <v>0</v>
      </c>
      <c r="AD292" s="131">
        <f>$AD$4-'Fecha de Indicador'!AD292</f>
        <v>0</v>
      </c>
      <c r="AE292" s="131">
        <f>$AE$4-'Fecha de Indicador'!AE292</f>
        <v>0</v>
      </c>
      <c r="AF292" s="131">
        <f>$AF$4-'Fecha de Indicador'!AF292</f>
        <v>0</v>
      </c>
      <c r="AG292" s="131">
        <f>$AG$4-'Fecha de Indicador'!AG292</f>
        <v>0</v>
      </c>
      <c r="AH292" s="131">
        <f>$AH$4-'Fecha de Indicador'!AH292</f>
        <v>0</v>
      </c>
      <c r="AI292" s="131">
        <f>$AI$4-'Fecha de Indicador'!AI292</f>
        <v>0</v>
      </c>
      <c r="AJ292" s="131">
        <f>$AJ$4-'Fecha de Indicador'!AJ292</f>
        <v>0</v>
      </c>
      <c r="AK292" s="131">
        <f>$AK$4-'Fecha de Indicador'!AK292</f>
        <v>0</v>
      </c>
      <c r="AL292" s="131">
        <f>$AL$4-'Fecha de Indicador'!AL292</f>
        <v>0</v>
      </c>
      <c r="AM292" s="38">
        <f t="shared" si="20"/>
        <v>41</v>
      </c>
      <c r="AN292" s="39">
        <f t="shared" si="23"/>
        <v>1.1714285714285715</v>
      </c>
      <c r="AO292" s="38">
        <f t="shared" si="21"/>
        <v>4</v>
      </c>
      <c r="AP292" s="39">
        <f t="shared" si="22"/>
        <v>3.8864728585539892</v>
      </c>
      <c r="AQ292" s="40">
        <f t="shared" si="24"/>
        <v>0</v>
      </c>
    </row>
    <row r="293" spans="1:43" ht="25.5" customHeight="1" x14ac:dyDescent="0.25">
      <c r="A293" s="143" t="s">
        <v>397</v>
      </c>
      <c r="B293" s="139" t="s">
        <v>398</v>
      </c>
      <c r="C293" s="140">
        <v>1802</v>
      </c>
      <c r="D293" s="131">
        <f>$D$4-'Fecha de Indicador'!D293</f>
        <v>0</v>
      </c>
      <c r="E293" s="131">
        <f>IF($E$4='Fecha de Indicador'!E293, 0,"x")</f>
        <v>0</v>
      </c>
      <c r="F293" s="131" t="str">
        <f>IF($F$4='Fecha de Indicador'!F293, 0,"x")</f>
        <v>x</v>
      </c>
      <c r="G293" s="131">
        <f>$G$4-'Fecha de Indicador'!G293</f>
        <v>0</v>
      </c>
      <c r="H293" s="131">
        <f>IF($H$4='Fecha de Indicador'!H293, 0,"x")</f>
        <v>0</v>
      </c>
      <c r="I293" s="131">
        <f>IF($I$4='Fecha de Indicador'!I293, 0,"x")</f>
        <v>0</v>
      </c>
      <c r="J293" s="131">
        <f>$J$4-'Fecha de Indicador'!J293</f>
        <v>0</v>
      </c>
      <c r="K293" s="131">
        <f>$K$4-'Fecha de Indicador'!K293</f>
        <v>0</v>
      </c>
      <c r="L293" s="131">
        <f>$L$4-'Fecha de Indicador'!L293</f>
        <v>0</v>
      </c>
      <c r="M293" s="412">
        <f>$M$4-'Fecha de Indicador'!M293</f>
        <v>9</v>
      </c>
      <c r="N293" s="131">
        <f>$N$4-'Fecha de Indicador'!N293</f>
        <v>0</v>
      </c>
      <c r="O293" s="131">
        <f>$O$4-'Fecha de Indicador'!O293</f>
        <v>0</v>
      </c>
      <c r="P293" s="412">
        <f>$P$4-'Fecha de Indicador'!P293</f>
        <v>15</v>
      </c>
      <c r="Q293" s="131">
        <f>$Q$4-'Fecha de Indicador'!Q293</f>
        <v>0</v>
      </c>
      <c r="R293" s="131">
        <f>$R$4-'Fecha de Indicador'!R293</f>
        <v>0</v>
      </c>
      <c r="S293" s="131">
        <f>$S$4-'Fecha de Indicador'!S293</f>
        <v>0</v>
      </c>
      <c r="T293" s="131">
        <f>IF($T$4='Fecha de Indicador'!T293, 0,"x")</f>
        <v>0</v>
      </c>
      <c r="U293" s="131">
        <f>$U$4-'Fecha de Indicador'!U293</f>
        <v>0</v>
      </c>
      <c r="V293" s="412">
        <f>$V$4-'Fecha de Indicador'!V293</f>
        <v>16</v>
      </c>
      <c r="W293" s="131">
        <f>$W$4-'Fecha de Indicador'!W293</f>
        <v>0</v>
      </c>
      <c r="X293" s="131">
        <f>$X$4-'Fecha de Indicador'!X293</f>
        <v>0</v>
      </c>
      <c r="Y293" s="131">
        <f>$Y$4-'Fecha de Indicador'!Y293</f>
        <v>0</v>
      </c>
      <c r="Z293" s="131">
        <f>$Z$4-'Fecha de Indicador'!Z293</f>
        <v>1</v>
      </c>
      <c r="AA293" s="131">
        <f>$AA$4-'Fecha de Indicador'!AA293</f>
        <v>0</v>
      </c>
      <c r="AB293" s="131">
        <f>$AB$4-'Fecha de Indicador'!AB293</f>
        <v>0</v>
      </c>
      <c r="AC293" s="131">
        <f>$AC$4-'Fecha de Indicador'!AC293</f>
        <v>0</v>
      </c>
      <c r="AD293" s="131">
        <f>$AD$4-'Fecha de Indicador'!AD293</f>
        <v>0</v>
      </c>
      <c r="AE293" s="131">
        <f>$AE$4-'Fecha de Indicador'!AE293</f>
        <v>0</v>
      </c>
      <c r="AF293" s="131">
        <f>$AF$4-'Fecha de Indicador'!AF293</f>
        <v>0</v>
      </c>
      <c r="AG293" s="131">
        <f>$AG$4-'Fecha de Indicador'!AG293</f>
        <v>0</v>
      </c>
      <c r="AH293" s="131">
        <f>$AH$4-'Fecha de Indicador'!AH293</f>
        <v>0</v>
      </c>
      <c r="AI293" s="131">
        <f>$AI$4-'Fecha de Indicador'!AI293</f>
        <v>0</v>
      </c>
      <c r="AJ293" s="131">
        <f>$AJ$4-'Fecha de Indicador'!AJ293</f>
        <v>0</v>
      </c>
      <c r="AK293" s="131">
        <f>$AK$4-'Fecha de Indicador'!AK293</f>
        <v>0</v>
      </c>
      <c r="AL293" s="131">
        <f>$AL$4-'Fecha de Indicador'!AL293</f>
        <v>0</v>
      </c>
      <c r="AM293" s="38">
        <f t="shared" si="20"/>
        <v>41</v>
      </c>
      <c r="AN293" s="39">
        <f t="shared" si="23"/>
        <v>1.1714285714285715</v>
      </c>
      <c r="AO293" s="38">
        <f t="shared" si="21"/>
        <v>4</v>
      </c>
      <c r="AP293" s="39">
        <f t="shared" si="22"/>
        <v>3.8864728585539892</v>
      </c>
      <c r="AQ293" s="40">
        <f t="shared" si="24"/>
        <v>0</v>
      </c>
    </row>
    <row r="294" spans="1:43" ht="25.5" customHeight="1" x14ac:dyDescent="0.25">
      <c r="A294" s="143" t="s">
        <v>397</v>
      </c>
      <c r="B294" s="139" t="s">
        <v>399</v>
      </c>
      <c r="C294" s="140">
        <v>1803</v>
      </c>
      <c r="D294" s="131">
        <f>$D$4-'Fecha de Indicador'!D294</f>
        <v>0</v>
      </c>
      <c r="E294" s="131">
        <f>IF($E$4='Fecha de Indicador'!E294, 0,"x")</f>
        <v>0</v>
      </c>
      <c r="F294" s="131" t="str">
        <f>IF($F$4='Fecha de Indicador'!F294, 0,"x")</f>
        <v>x</v>
      </c>
      <c r="G294" s="131">
        <f>$G$4-'Fecha de Indicador'!G294</f>
        <v>0</v>
      </c>
      <c r="H294" s="131">
        <f>IF($H$4='Fecha de Indicador'!H294, 0,"x")</f>
        <v>0</v>
      </c>
      <c r="I294" s="131">
        <f>IF($I$4='Fecha de Indicador'!I294, 0,"x")</f>
        <v>0</v>
      </c>
      <c r="J294" s="131">
        <f>$J$4-'Fecha de Indicador'!J294</f>
        <v>0</v>
      </c>
      <c r="K294" s="131">
        <f>$K$4-'Fecha de Indicador'!K294</f>
        <v>0</v>
      </c>
      <c r="L294" s="131">
        <f>$L$4-'Fecha de Indicador'!L294</f>
        <v>0</v>
      </c>
      <c r="M294" s="412">
        <f>$M$4-'Fecha de Indicador'!M294</f>
        <v>9</v>
      </c>
      <c r="N294" s="131">
        <f>$N$4-'Fecha de Indicador'!N294</f>
        <v>0</v>
      </c>
      <c r="O294" s="131">
        <f>$O$4-'Fecha de Indicador'!O294</f>
        <v>0</v>
      </c>
      <c r="P294" s="412">
        <f>$P$4-'Fecha de Indicador'!P294</f>
        <v>15</v>
      </c>
      <c r="Q294" s="131">
        <f>$Q$4-'Fecha de Indicador'!Q294</f>
        <v>0</v>
      </c>
      <c r="R294" s="131">
        <f>$R$4-'Fecha de Indicador'!R294</f>
        <v>0</v>
      </c>
      <c r="S294" s="131">
        <f>$S$4-'Fecha de Indicador'!S294</f>
        <v>0</v>
      </c>
      <c r="T294" s="131">
        <f>IF($T$4='Fecha de Indicador'!T294, 0,"x")</f>
        <v>0</v>
      </c>
      <c r="U294" s="131">
        <f>$U$4-'Fecha de Indicador'!U294</f>
        <v>0</v>
      </c>
      <c r="V294" s="412">
        <f>$V$4-'Fecha de Indicador'!V294</f>
        <v>16</v>
      </c>
      <c r="W294" s="131">
        <f>$W$4-'Fecha de Indicador'!W294</f>
        <v>0</v>
      </c>
      <c r="X294" s="131">
        <f>$X$4-'Fecha de Indicador'!X294</f>
        <v>0</v>
      </c>
      <c r="Y294" s="131">
        <f>$Y$4-'Fecha de Indicador'!Y294</f>
        <v>0</v>
      </c>
      <c r="Z294" s="131">
        <f>$Z$4-'Fecha de Indicador'!Z294</f>
        <v>1</v>
      </c>
      <c r="AA294" s="131">
        <f>$AA$4-'Fecha de Indicador'!AA294</f>
        <v>0</v>
      </c>
      <c r="AB294" s="131">
        <f>$AB$4-'Fecha de Indicador'!AB294</f>
        <v>0</v>
      </c>
      <c r="AC294" s="131">
        <f>$AC$4-'Fecha de Indicador'!AC294</f>
        <v>0</v>
      </c>
      <c r="AD294" s="131">
        <f>$AD$4-'Fecha de Indicador'!AD294</f>
        <v>0</v>
      </c>
      <c r="AE294" s="131">
        <f>$AE$4-'Fecha de Indicador'!AE294</f>
        <v>0</v>
      </c>
      <c r="AF294" s="131">
        <f>$AF$4-'Fecha de Indicador'!AF294</f>
        <v>0</v>
      </c>
      <c r="AG294" s="131">
        <f>$AG$4-'Fecha de Indicador'!AG294</f>
        <v>0</v>
      </c>
      <c r="AH294" s="131">
        <f>$AH$4-'Fecha de Indicador'!AH294</f>
        <v>0</v>
      </c>
      <c r="AI294" s="131">
        <f>$AI$4-'Fecha de Indicador'!AI294</f>
        <v>0</v>
      </c>
      <c r="AJ294" s="131">
        <f>$AJ$4-'Fecha de Indicador'!AJ294</f>
        <v>0</v>
      </c>
      <c r="AK294" s="131">
        <f>$AK$4-'Fecha de Indicador'!AK294</f>
        <v>0</v>
      </c>
      <c r="AL294" s="131">
        <f>$AL$4-'Fecha de Indicador'!AL294</f>
        <v>0</v>
      </c>
      <c r="AM294" s="38">
        <f t="shared" si="20"/>
        <v>41</v>
      </c>
      <c r="AN294" s="39">
        <f t="shared" si="23"/>
        <v>1.1714285714285715</v>
      </c>
      <c r="AO294" s="38">
        <f t="shared" si="21"/>
        <v>4</v>
      </c>
      <c r="AP294" s="39">
        <f t="shared" si="22"/>
        <v>3.8864728585539892</v>
      </c>
      <c r="AQ294" s="40">
        <f t="shared" si="24"/>
        <v>0</v>
      </c>
    </row>
    <row r="295" spans="1:43" ht="25.5" customHeight="1" x14ac:dyDescent="0.25">
      <c r="A295" s="143" t="s">
        <v>397</v>
      </c>
      <c r="B295" s="139" t="s">
        <v>400</v>
      </c>
      <c r="C295" s="140">
        <v>1804</v>
      </c>
      <c r="D295" s="131">
        <f>$D$4-'Fecha de Indicador'!D295</f>
        <v>0</v>
      </c>
      <c r="E295" s="131">
        <f>IF($E$4='Fecha de Indicador'!E295, 0,"x")</f>
        <v>0</v>
      </c>
      <c r="F295" s="131" t="str">
        <f>IF($F$4='Fecha de Indicador'!F295, 0,"x")</f>
        <v>x</v>
      </c>
      <c r="G295" s="131">
        <f>$G$4-'Fecha de Indicador'!G295</f>
        <v>0</v>
      </c>
      <c r="H295" s="131">
        <f>IF($H$4='Fecha de Indicador'!H295, 0,"x")</f>
        <v>0</v>
      </c>
      <c r="I295" s="131">
        <f>IF($I$4='Fecha de Indicador'!I295, 0,"x")</f>
        <v>0</v>
      </c>
      <c r="J295" s="131">
        <f>$J$4-'Fecha de Indicador'!J295</f>
        <v>0</v>
      </c>
      <c r="K295" s="131">
        <f>$K$4-'Fecha de Indicador'!K295</f>
        <v>0</v>
      </c>
      <c r="L295" s="131">
        <f>$L$4-'Fecha de Indicador'!L295</f>
        <v>0</v>
      </c>
      <c r="M295" s="412">
        <f>$M$4-'Fecha de Indicador'!M295</f>
        <v>9</v>
      </c>
      <c r="N295" s="131">
        <f>$N$4-'Fecha de Indicador'!N295</f>
        <v>0</v>
      </c>
      <c r="O295" s="131">
        <f>$O$4-'Fecha de Indicador'!O295</f>
        <v>0</v>
      </c>
      <c r="P295" s="412">
        <f>$P$4-'Fecha de Indicador'!P295</f>
        <v>15</v>
      </c>
      <c r="Q295" s="131">
        <f>$Q$4-'Fecha de Indicador'!Q295</f>
        <v>0</v>
      </c>
      <c r="R295" s="131">
        <f>$R$4-'Fecha de Indicador'!R295</f>
        <v>0</v>
      </c>
      <c r="S295" s="131">
        <f>$S$4-'Fecha de Indicador'!S295</f>
        <v>0</v>
      </c>
      <c r="T295" s="131">
        <f>IF($T$4='Fecha de Indicador'!T295, 0,"x")</f>
        <v>0</v>
      </c>
      <c r="U295" s="131">
        <f>$U$4-'Fecha de Indicador'!U295</f>
        <v>0</v>
      </c>
      <c r="V295" s="412">
        <f>$V$4-'Fecha de Indicador'!V295</f>
        <v>16</v>
      </c>
      <c r="W295" s="131">
        <f>$W$4-'Fecha de Indicador'!W295</f>
        <v>0</v>
      </c>
      <c r="X295" s="131">
        <f>$X$4-'Fecha de Indicador'!X295</f>
        <v>0</v>
      </c>
      <c r="Y295" s="131">
        <f>$Y$4-'Fecha de Indicador'!Y295</f>
        <v>0</v>
      </c>
      <c r="Z295" s="131">
        <f>$Z$4-'Fecha de Indicador'!Z295</f>
        <v>1</v>
      </c>
      <c r="AA295" s="131">
        <f>$AA$4-'Fecha de Indicador'!AA295</f>
        <v>0</v>
      </c>
      <c r="AB295" s="131">
        <f>$AB$4-'Fecha de Indicador'!AB295</f>
        <v>0</v>
      </c>
      <c r="AC295" s="131">
        <f>$AC$4-'Fecha de Indicador'!AC295</f>
        <v>0</v>
      </c>
      <c r="AD295" s="131">
        <f>$AD$4-'Fecha de Indicador'!AD295</f>
        <v>0</v>
      </c>
      <c r="AE295" s="131">
        <f>$AE$4-'Fecha de Indicador'!AE295</f>
        <v>0</v>
      </c>
      <c r="AF295" s="131">
        <f>$AF$4-'Fecha de Indicador'!AF295</f>
        <v>0</v>
      </c>
      <c r="AG295" s="131">
        <f>$AG$4-'Fecha de Indicador'!AG295</f>
        <v>0</v>
      </c>
      <c r="AH295" s="131">
        <f>$AH$4-'Fecha de Indicador'!AH295</f>
        <v>0</v>
      </c>
      <c r="AI295" s="131">
        <f>$AI$4-'Fecha de Indicador'!AI295</f>
        <v>0</v>
      </c>
      <c r="AJ295" s="131">
        <f>$AJ$4-'Fecha de Indicador'!AJ295</f>
        <v>0</v>
      </c>
      <c r="AK295" s="131">
        <f>$AK$4-'Fecha de Indicador'!AK295</f>
        <v>0</v>
      </c>
      <c r="AL295" s="131">
        <f>$AL$4-'Fecha de Indicador'!AL295</f>
        <v>0</v>
      </c>
      <c r="AM295" s="38">
        <f t="shared" si="20"/>
        <v>41</v>
      </c>
      <c r="AN295" s="39">
        <f t="shared" si="23"/>
        <v>1.1714285714285715</v>
      </c>
      <c r="AO295" s="38">
        <f t="shared" si="21"/>
        <v>4</v>
      </c>
      <c r="AP295" s="39">
        <f t="shared" si="22"/>
        <v>3.8864728585539892</v>
      </c>
      <c r="AQ295" s="40">
        <f t="shared" si="24"/>
        <v>0</v>
      </c>
    </row>
    <row r="296" spans="1:43" ht="25.5" customHeight="1" x14ac:dyDescent="0.25">
      <c r="A296" s="143" t="s">
        <v>397</v>
      </c>
      <c r="B296" s="139" t="s">
        <v>401</v>
      </c>
      <c r="C296" s="140">
        <v>1805</v>
      </c>
      <c r="D296" s="131">
        <f>$D$4-'Fecha de Indicador'!D296</f>
        <v>0</v>
      </c>
      <c r="E296" s="131">
        <f>IF($E$4='Fecha de Indicador'!E296, 0,"x")</f>
        <v>0</v>
      </c>
      <c r="F296" s="131" t="str">
        <f>IF($F$4='Fecha de Indicador'!F296, 0,"x")</f>
        <v>x</v>
      </c>
      <c r="G296" s="131">
        <f>$G$4-'Fecha de Indicador'!G296</f>
        <v>0</v>
      </c>
      <c r="H296" s="131">
        <f>IF($H$4='Fecha de Indicador'!H296, 0,"x")</f>
        <v>0</v>
      </c>
      <c r="I296" s="131">
        <f>IF($I$4='Fecha de Indicador'!I296, 0,"x")</f>
        <v>0</v>
      </c>
      <c r="J296" s="131">
        <f>$J$4-'Fecha de Indicador'!J296</f>
        <v>0</v>
      </c>
      <c r="K296" s="131">
        <f>$K$4-'Fecha de Indicador'!K296</f>
        <v>0</v>
      </c>
      <c r="L296" s="131">
        <f>$L$4-'Fecha de Indicador'!L296</f>
        <v>0</v>
      </c>
      <c r="M296" s="412">
        <f>$M$4-'Fecha de Indicador'!M296</f>
        <v>9</v>
      </c>
      <c r="N296" s="131">
        <f>$N$4-'Fecha de Indicador'!N296</f>
        <v>0</v>
      </c>
      <c r="O296" s="131">
        <f>$O$4-'Fecha de Indicador'!O296</f>
        <v>0</v>
      </c>
      <c r="P296" s="412">
        <f>$P$4-'Fecha de Indicador'!P296</f>
        <v>15</v>
      </c>
      <c r="Q296" s="131">
        <f>$Q$4-'Fecha de Indicador'!Q296</f>
        <v>0</v>
      </c>
      <c r="R296" s="131">
        <f>$R$4-'Fecha de Indicador'!R296</f>
        <v>0</v>
      </c>
      <c r="S296" s="131">
        <f>$S$4-'Fecha de Indicador'!S296</f>
        <v>0</v>
      </c>
      <c r="T296" s="131">
        <f>IF($T$4='Fecha de Indicador'!T296, 0,"x")</f>
        <v>0</v>
      </c>
      <c r="U296" s="131">
        <f>$U$4-'Fecha de Indicador'!U296</f>
        <v>0</v>
      </c>
      <c r="V296" s="412">
        <f>$V$4-'Fecha de Indicador'!V296</f>
        <v>16</v>
      </c>
      <c r="W296" s="131">
        <f>$W$4-'Fecha de Indicador'!W296</f>
        <v>0</v>
      </c>
      <c r="X296" s="131">
        <f>$X$4-'Fecha de Indicador'!X296</f>
        <v>0</v>
      </c>
      <c r="Y296" s="131">
        <f>$Y$4-'Fecha de Indicador'!Y296</f>
        <v>0</v>
      </c>
      <c r="Z296" s="131">
        <f>$Z$4-'Fecha de Indicador'!Z296</f>
        <v>1</v>
      </c>
      <c r="AA296" s="131">
        <f>$AA$4-'Fecha de Indicador'!AA296</f>
        <v>0</v>
      </c>
      <c r="AB296" s="131">
        <f>$AB$4-'Fecha de Indicador'!AB296</f>
        <v>0</v>
      </c>
      <c r="AC296" s="131">
        <f>$AC$4-'Fecha de Indicador'!AC296</f>
        <v>0</v>
      </c>
      <c r="AD296" s="131">
        <f>$AD$4-'Fecha de Indicador'!AD296</f>
        <v>0</v>
      </c>
      <c r="AE296" s="131">
        <f>$AE$4-'Fecha de Indicador'!AE296</f>
        <v>0</v>
      </c>
      <c r="AF296" s="131">
        <f>$AF$4-'Fecha de Indicador'!AF296</f>
        <v>0</v>
      </c>
      <c r="AG296" s="131">
        <f>$AG$4-'Fecha de Indicador'!AG296</f>
        <v>0</v>
      </c>
      <c r="AH296" s="131">
        <f>$AH$4-'Fecha de Indicador'!AH296</f>
        <v>0</v>
      </c>
      <c r="AI296" s="131">
        <f>$AI$4-'Fecha de Indicador'!AI296</f>
        <v>0</v>
      </c>
      <c r="AJ296" s="131">
        <f>$AJ$4-'Fecha de Indicador'!AJ296</f>
        <v>0</v>
      </c>
      <c r="AK296" s="131">
        <f>$AK$4-'Fecha de Indicador'!AK296</f>
        <v>0</v>
      </c>
      <c r="AL296" s="131">
        <f>$AL$4-'Fecha de Indicador'!AL296</f>
        <v>0</v>
      </c>
      <c r="AM296" s="38">
        <f t="shared" si="20"/>
        <v>41</v>
      </c>
      <c r="AN296" s="39">
        <f t="shared" si="23"/>
        <v>1.1714285714285715</v>
      </c>
      <c r="AO296" s="38">
        <f t="shared" si="21"/>
        <v>4</v>
      </c>
      <c r="AP296" s="39">
        <f t="shared" si="22"/>
        <v>3.8864728585539892</v>
      </c>
      <c r="AQ296" s="40">
        <f t="shared" si="24"/>
        <v>0</v>
      </c>
    </row>
    <row r="297" spans="1:43" ht="25.5" customHeight="1" x14ac:dyDescent="0.25">
      <c r="A297" s="143" t="s">
        <v>397</v>
      </c>
      <c r="B297" s="139" t="s">
        <v>402</v>
      </c>
      <c r="C297" s="140">
        <v>1806</v>
      </c>
      <c r="D297" s="131">
        <f>$D$4-'Fecha de Indicador'!D297</f>
        <v>0</v>
      </c>
      <c r="E297" s="131">
        <f>IF($E$4='Fecha de Indicador'!E297, 0,"x")</f>
        <v>0</v>
      </c>
      <c r="F297" s="131" t="str">
        <f>IF($F$4='Fecha de Indicador'!F297, 0,"x")</f>
        <v>x</v>
      </c>
      <c r="G297" s="131">
        <f>$G$4-'Fecha de Indicador'!G297</f>
        <v>0</v>
      </c>
      <c r="H297" s="131">
        <f>IF($H$4='Fecha de Indicador'!H297, 0,"x")</f>
        <v>0</v>
      </c>
      <c r="I297" s="131">
        <f>IF($I$4='Fecha de Indicador'!I297, 0,"x")</f>
        <v>0</v>
      </c>
      <c r="J297" s="131">
        <f>$J$4-'Fecha de Indicador'!J297</f>
        <v>0</v>
      </c>
      <c r="K297" s="131">
        <f>$K$4-'Fecha de Indicador'!K297</f>
        <v>0</v>
      </c>
      <c r="L297" s="131">
        <f>$L$4-'Fecha de Indicador'!L297</f>
        <v>0</v>
      </c>
      <c r="M297" s="412">
        <f>$M$4-'Fecha de Indicador'!M297</f>
        <v>9</v>
      </c>
      <c r="N297" s="131">
        <f>$N$4-'Fecha de Indicador'!N297</f>
        <v>0</v>
      </c>
      <c r="O297" s="131">
        <f>$O$4-'Fecha de Indicador'!O297</f>
        <v>0</v>
      </c>
      <c r="P297" s="412">
        <f>$P$4-'Fecha de Indicador'!P297</f>
        <v>15</v>
      </c>
      <c r="Q297" s="131">
        <f>$Q$4-'Fecha de Indicador'!Q297</f>
        <v>0</v>
      </c>
      <c r="R297" s="131">
        <f>$R$4-'Fecha de Indicador'!R297</f>
        <v>0</v>
      </c>
      <c r="S297" s="131">
        <f>$S$4-'Fecha de Indicador'!S297</f>
        <v>0</v>
      </c>
      <c r="T297" s="131">
        <f>IF($T$4='Fecha de Indicador'!T297, 0,"x")</f>
        <v>0</v>
      </c>
      <c r="U297" s="131">
        <f>$U$4-'Fecha de Indicador'!U297</f>
        <v>0</v>
      </c>
      <c r="V297" s="412">
        <f>$V$4-'Fecha de Indicador'!V297</f>
        <v>16</v>
      </c>
      <c r="W297" s="131">
        <f>$W$4-'Fecha de Indicador'!W297</f>
        <v>0</v>
      </c>
      <c r="X297" s="131">
        <f>$X$4-'Fecha de Indicador'!X297</f>
        <v>0</v>
      </c>
      <c r="Y297" s="131">
        <f>$Y$4-'Fecha de Indicador'!Y297</f>
        <v>0</v>
      </c>
      <c r="Z297" s="131">
        <f>$Z$4-'Fecha de Indicador'!Z297</f>
        <v>1</v>
      </c>
      <c r="AA297" s="131">
        <f>$AA$4-'Fecha de Indicador'!AA297</f>
        <v>0</v>
      </c>
      <c r="AB297" s="131">
        <f>$AB$4-'Fecha de Indicador'!AB297</f>
        <v>0</v>
      </c>
      <c r="AC297" s="131">
        <f>$AC$4-'Fecha de Indicador'!AC297</f>
        <v>0</v>
      </c>
      <c r="AD297" s="131">
        <f>$AD$4-'Fecha de Indicador'!AD297</f>
        <v>0</v>
      </c>
      <c r="AE297" s="131">
        <f>$AE$4-'Fecha de Indicador'!AE297</f>
        <v>0</v>
      </c>
      <c r="AF297" s="131">
        <f>$AF$4-'Fecha de Indicador'!AF297</f>
        <v>0</v>
      </c>
      <c r="AG297" s="131">
        <f>$AG$4-'Fecha de Indicador'!AG297</f>
        <v>0</v>
      </c>
      <c r="AH297" s="131">
        <f>$AH$4-'Fecha de Indicador'!AH297</f>
        <v>0</v>
      </c>
      <c r="AI297" s="131">
        <f>$AI$4-'Fecha de Indicador'!AI297</f>
        <v>0</v>
      </c>
      <c r="AJ297" s="131">
        <f>$AJ$4-'Fecha de Indicador'!AJ297</f>
        <v>0</v>
      </c>
      <c r="AK297" s="131">
        <f>$AK$4-'Fecha de Indicador'!AK297</f>
        <v>0</v>
      </c>
      <c r="AL297" s="131">
        <f>$AL$4-'Fecha de Indicador'!AL297</f>
        <v>0</v>
      </c>
      <c r="AM297" s="38">
        <f t="shared" si="20"/>
        <v>41</v>
      </c>
      <c r="AN297" s="39">
        <f t="shared" si="23"/>
        <v>1.1714285714285715</v>
      </c>
      <c r="AO297" s="38">
        <f t="shared" si="21"/>
        <v>4</v>
      </c>
      <c r="AP297" s="39">
        <f t="shared" si="22"/>
        <v>3.8864728585539892</v>
      </c>
      <c r="AQ297" s="40">
        <f t="shared" si="24"/>
        <v>0</v>
      </c>
    </row>
    <row r="298" spans="1:43" ht="25.5" customHeight="1" x14ac:dyDescent="0.25">
      <c r="A298" s="143" t="s">
        <v>397</v>
      </c>
      <c r="B298" s="139" t="s">
        <v>403</v>
      </c>
      <c r="C298" s="140">
        <v>1807</v>
      </c>
      <c r="D298" s="131">
        <f>$D$4-'Fecha de Indicador'!D298</f>
        <v>0</v>
      </c>
      <c r="E298" s="131">
        <f>IF($E$4='Fecha de Indicador'!E298, 0,"x")</f>
        <v>0</v>
      </c>
      <c r="F298" s="131" t="str">
        <f>IF($F$4='Fecha de Indicador'!F298, 0,"x")</f>
        <v>x</v>
      </c>
      <c r="G298" s="131">
        <f>$G$4-'Fecha de Indicador'!G298</f>
        <v>0</v>
      </c>
      <c r="H298" s="131">
        <f>IF($H$4='Fecha de Indicador'!H298, 0,"x")</f>
        <v>0</v>
      </c>
      <c r="I298" s="131">
        <f>IF($I$4='Fecha de Indicador'!I298, 0,"x")</f>
        <v>0</v>
      </c>
      <c r="J298" s="131">
        <f>$J$4-'Fecha de Indicador'!J298</f>
        <v>0</v>
      </c>
      <c r="K298" s="131">
        <f>$K$4-'Fecha de Indicador'!K298</f>
        <v>0</v>
      </c>
      <c r="L298" s="131">
        <f>$L$4-'Fecha de Indicador'!L298</f>
        <v>0</v>
      </c>
      <c r="M298" s="412">
        <f>$M$4-'Fecha de Indicador'!M298</f>
        <v>9</v>
      </c>
      <c r="N298" s="131">
        <f>$N$4-'Fecha de Indicador'!N298</f>
        <v>0</v>
      </c>
      <c r="O298" s="131">
        <f>$O$4-'Fecha de Indicador'!O298</f>
        <v>0</v>
      </c>
      <c r="P298" s="412">
        <f>$P$4-'Fecha de Indicador'!P298</f>
        <v>15</v>
      </c>
      <c r="Q298" s="131">
        <f>$Q$4-'Fecha de Indicador'!Q298</f>
        <v>0</v>
      </c>
      <c r="R298" s="131">
        <f>$R$4-'Fecha de Indicador'!R298</f>
        <v>0</v>
      </c>
      <c r="S298" s="131">
        <f>$S$4-'Fecha de Indicador'!S298</f>
        <v>0</v>
      </c>
      <c r="T298" s="131">
        <f>IF($T$4='Fecha de Indicador'!T298, 0,"x")</f>
        <v>0</v>
      </c>
      <c r="U298" s="131">
        <f>$U$4-'Fecha de Indicador'!U298</f>
        <v>0</v>
      </c>
      <c r="V298" s="412">
        <f>$V$4-'Fecha de Indicador'!V298</f>
        <v>16</v>
      </c>
      <c r="W298" s="131">
        <f>$W$4-'Fecha de Indicador'!W298</f>
        <v>0</v>
      </c>
      <c r="X298" s="131">
        <f>$X$4-'Fecha de Indicador'!X298</f>
        <v>0</v>
      </c>
      <c r="Y298" s="131">
        <f>$Y$4-'Fecha de Indicador'!Y298</f>
        <v>0</v>
      </c>
      <c r="Z298" s="131">
        <f>$Z$4-'Fecha de Indicador'!Z298</f>
        <v>1</v>
      </c>
      <c r="AA298" s="131">
        <f>$AA$4-'Fecha de Indicador'!AA298</f>
        <v>0</v>
      </c>
      <c r="AB298" s="131">
        <f>$AB$4-'Fecha de Indicador'!AB298</f>
        <v>0</v>
      </c>
      <c r="AC298" s="131">
        <f>$AC$4-'Fecha de Indicador'!AC298</f>
        <v>0</v>
      </c>
      <c r="AD298" s="131">
        <f>$AD$4-'Fecha de Indicador'!AD298</f>
        <v>0</v>
      </c>
      <c r="AE298" s="131">
        <f>$AE$4-'Fecha de Indicador'!AE298</f>
        <v>0</v>
      </c>
      <c r="AF298" s="131">
        <f>$AF$4-'Fecha de Indicador'!AF298</f>
        <v>0</v>
      </c>
      <c r="AG298" s="131">
        <f>$AG$4-'Fecha de Indicador'!AG298</f>
        <v>0</v>
      </c>
      <c r="AH298" s="131">
        <f>$AH$4-'Fecha de Indicador'!AH298</f>
        <v>0</v>
      </c>
      <c r="AI298" s="131">
        <f>$AI$4-'Fecha de Indicador'!AI298</f>
        <v>0</v>
      </c>
      <c r="AJ298" s="131">
        <f>$AJ$4-'Fecha de Indicador'!AJ298</f>
        <v>0</v>
      </c>
      <c r="AK298" s="131">
        <f>$AK$4-'Fecha de Indicador'!AK298</f>
        <v>0</v>
      </c>
      <c r="AL298" s="131">
        <f>$AL$4-'Fecha de Indicador'!AL298</f>
        <v>0</v>
      </c>
      <c r="AM298" s="38">
        <f t="shared" si="20"/>
        <v>41</v>
      </c>
      <c r="AN298" s="39">
        <f t="shared" si="23"/>
        <v>1.1714285714285715</v>
      </c>
      <c r="AO298" s="38">
        <f t="shared" si="21"/>
        <v>4</v>
      </c>
      <c r="AP298" s="39">
        <f t="shared" si="22"/>
        <v>3.8864728585539892</v>
      </c>
      <c r="AQ298" s="40">
        <f t="shared" si="24"/>
        <v>0</v>
      </c>
    </row>
    <row r="299" spans="1:43" ht="25.5" customHeight="1" x14ac:dyDescent="0.25">
      <c r="A299" s="143" t="s">
        <v>397</v>
      </c>
      <c r="B299" s="139" t="s">
        <v>226</v>
      </c>
      <c r="C299" s="140">
        <v>1808</v>
      </c>
      <c r="D299" s="131">
        <f>$D$4-'Fecha de Indicador'!D299</f>
        <v>0</v>
      </c>
      <c r="E299" s="131">
        <f>IF($E$4='Fecha de Indicador'!E299, 0,"x")</f>
        <v>0</v>
      </c>
      <c r="F299" s="131" t="str">
        <f>IF($F$4='Fecha de Indicador'!F299, 0,"x")</f>
        <v>x</v>
      </c>
      <c r="G299" s="131">
        <f>$G$4-'Fecha de Indicador'!G299</f>
        <v>0</v>
      </c>
      <c r="H299" s="131">
        <f>IF($H$4='Fecha de Indicador'!H299, 0,"x")</f>
        <v>0</v>
      </c>
      <c r="I299" s="131">
        <f>IF($I$4='Fecha de Indicador'!I299, 0,"x")</f>
        <v>0</v>
      </c>
      <c r="J299" s="131">
        <f>$J$4-'Fecha de Indicador'!J299</f>
        <v>0</v>
      </c>
      <c r="K299" s="131">
        <f>$K$4-'Fecha de Indicador'!K299</f>
        <v>0</v>
      </c>
      <c r="L299" s="131">
        <f>$L$4-'Fecha de Indicador'!L299</f>
        <v>0</v>
      </c>
      <c r="M299" s="412">
        <f>$M$4-'Fecha de Indicador'!M299</f>
        <v>9</v>
      </c>
      <c r="N299" s="131">
        <f>$N$4-'Fecha de Indicador'!N299</f>
        <v>0</v>
      </c>
      <c r="O299" s="131">
        <f>$O$4-'Fecha de Indicador'!O299</f>
        <v>0</v>
      </c>
      <c r="P299" s="412">
        <f>$P$4-'Fecha de Indicador'!P299</f>
        <v>15</v>
      </c>
      <c r="Q299" s="131">
        <f>$Q$4-'Fecha de Indicador'!Q299</f>
        <v>0</v>
      </c>
      <c r="R299" s="131">
        <f>$R$4-'Fecha de Indicador'!R299</f>
        <v>0</v>
      </c>
      <c r="S299" s="131">
        <f>$S$4-'Fecha de Indicador'!S299</f>
        <v>0</v>
      </c>
      <c r="T299" s="131">
        <f>IF($T$4='Fecha de Indicador'!T299, 0,"x")</f>
        <v>0</v>
      </c>
      <c r="U299" s="131">
        <f>$U$4-'Fecha de Indicador'!U299</f>
        <v>0</v>
      </c>
      <c r="V299" s="412">
        <f>$V$4-'Fecha de Indicador'!V299</f>
        <v>16</v>
      </c>
      <c r="W299" s="131">
        <f>$W$4-'Fecha de Indicador'!W299</f>
        <v>0</v>
      </c>
      <c r="X299" s="131">
        <f>$X$4-'Fecha de Indicador'!X299</f>
        <v>0</v>
      </c>
      <c r="Y299" s="131">
        <f>$Y$4-'Fecha de Indicador'!Y299</f>
        <v>0</v>
      </c>
      <c r="Z299" s="131">
        <f>$Z$4-'Fecha de Indicador'!Z299</f>
        <v>1</v>
      </c>
      <c r="AA299" s="131">
        <f>$AA$4-'Fecha de Indicador'!AA299</f>
        <v>0</v>
      </c>
      <c r="AB299" s="131">
        <f>$AB$4-'Fecha de Indicador'!AB299</f>
        <v>0</v>
      </c>
      <c r="AC299" s="131">
        <f>$AC$4-'Fecha de Indicador'!AC299</f>
        <v>0</v>
      </c>
      <c r="AD299" s="131">
        <f>$AD$4-'Fecha de Indicador'!AD299</f>
        <v>0</v>
      </c>
      <c r="AE299" s="131">
        <f>$AE$4-'Fecha de Indicador'!AE299</f>
        <v>0</v>
      </c>
      <c r="AF299" s="131">
        <f>$AF$4-'Fecha de Indicador'!AF299</f>
        <v>0</v>
      </c>
      <c r="AG299" s="131">
        <f>$AG$4-'Fecha de Indicador'!AG299</f>
        <v>0</v>
      </c>
      <c r="AH299" s="131">
        <f>$AH$4-'Fecha de Indicador'!AH299</f>
        <v>0</v>
      </c>
      <c r="AI299" s="131">
        <f>$AI$4-'Fecha de Indicador'!AI299</f>
        <v>0</v>
      </c>
      <c r="AJ299" s="131">
        <f>$AJ$4-'Fecha de Indicador'!AJ299</f>
        <v>0</v>
      </c>
      <c r="AK299" s="131">
        <f>$AK$4-'Fecha de Indicador'!AK299</f>
        <v>0</v>
      </c>
      <c r="AL299" s="131">
        <f>$AL$4-'Fecha de Indicador'!AL299</f>
        <v>0</v>
      </c>
      <c r="AM299" s="38">
        <f t="shared" si="20"/>
        <v>41</v>
      </c>
      <c r="AN299" s="39">
        <f t="shared" si="23"/>
        <v>1.1714285714285715</v>
      </c>
      <c r="AO299" s="38">
        <f t="shared" si="21"/>
        <v>4</v>
      </c>
      <c r="AP299" s="39">
        <f t="shared" si="22"/>
        <v>3.8864728585539892</v>
      </c>
      <c r="AQ299" s="40">
        <f t="shared" si="24"/>
        <v>0</v>
      </c>
    </row>
    <row r="300" spans="1:43" ht="25.5" customHeight="1" x14ac:dyDescent="0.25">
      <c r="A300" s="143" t="s">
        <v>397</v>
      </c>
      <c r="B300" s="139" t="s">
        <v>404</v>
      </c>
      <c r="C300" s="140">
        <v>1809</v>
      </c>
      <c r="D300" s="131">
        <f>$D$4-'Fecha de Indicador'!D300</f>
        <v>0</v>
      </c>
      <c r="E300" s="131">
        <f>IF($E$4='Fecha de Indicador'!E300, 0,"x")</f>
        <v>0</v>
      </c>
      <c r="F300" s="131" t="str">
        <f>IF($F$4='Fecha de Indicador'!F300, 0,"x")</f>
        <v>x</v>
      </c>
      <c r="G300" s="131">
        <f>$G$4-'Fecha de Indicador'!G300</f>
        <v>0</v>
      </c>
      <c r="H300" s="131">
        <f>IF($H$4='Fecha de Indicador'!H300, 0,"x")</f>
        <v>0</v>
      </c>
      <c r="I300" s="131">
        <f>IF($I$4='Fecha de Indicador'!I300, 0,"x")</f>
        <v>0</v>
      </c>
      <c r="J300" s="131">
        <f>$J$4-'Fecha de Indicador'!J300</f>
        <v>0</v>
      </c>
      <c r="K300" s="131">
        <f>$K$4-'Fecha de Indicador'!K300</f>
        <v>0</v>
      </c>
      <c r="L300" s="131">
        <f>$L$4-'Fecha de Indicador'!L300</f>
        <v>0</v>
      </c>
      <c r="M300" s="412">
        <f>$M$4-'Fecha de Indicador'!M300</f>
        <v>9</v>
      </c>
      <c r="N300" s="131">
        <f>$N$4-'Fecha de Indicador'!N300</f>
        <v>0</v>
      </c>
      <c r="O300" s="131">
        <f>$O$4-'Fecha de Indicador'!O300</f>
        <v>0</v>
      </c>
      <c r="P300" s="412">
        <f>$P$4-'Fecha de Indicador'!P300</f>
        <v>15</v>
      </c>
      <c r="Q300" s="131">
        <f>$Q$4-'Fecha de Indicador'!Q300</f>
        <v>0</v>
      </c>
      <c r="R300" s="131">
        <f>$R$4-'Fecha de Indicador'!R300</f>
        <v>0</v>
      </c>
      <c r="S300" s="131">
        <f>$S$4-'Fecha de Indicador'!S300</f>
        <v>0</v>
      </c>
      <c r="T300" s="131">
        <f>IF($T$4='Fecha de Indicador'!T300, 0,"x")</f>
        <v>0</v>
      </c>
      <c r="U300" s="131">
        <f>$U$4-'Fecha de Indicador'!U300</f>
        <v>0</v>
      </c>
      <c r="V300" s="412">
        <f>$V$4-'Fecha de Indicador'!V300</f>
        <v>16</v>
      </c>
      <c r="W300" s="131">
        <f>$W$4-'Fecha de Indicador'!W300</f>
        <v>0</v>
      </c>
      <c r="X300" s="131">
        <f>$X$4-'Fecha de Indicador'!X300</f>
        <v>0</v>
      </c>
      <c r="Y300" s="131">
        <f>$Y$4-'Fecha de Indicador'!Y300</f>
        <v>0</v>
      </c>
      <c r="Z300" s="131">
        <f>$Z$4-'Fecha de Indicador'!Z300</f>
        <v>1</v>
      </c>
      <c r="AA300" s="131">
        <f>$AA$4-'Fecha de Indicador'!AA300</f>
        <v>0</v>
      </c>
      <c r="AB300" s="131">
        <f>$AB$4-'Fecha de Indicador'!AB300</f>
        <v>0</v>
      </c>
      <c r="AC300" s="131">
        <f>$AC$4-'Fecha de Indicador'!AC300</f>
        <v>0</v>
      </c>
      <c r="AD300" s="131">
        <f>$AD$4-'Fecha de Indicador'!AD300</f>
        <v>0</v>
      </c>
      <c r="AE300" s="131">
        <f>$AE$4-'Fecha de Indicador'!AE300</f>
        <v>0</v>
      </c>
      <c r="AF300" s="131">
        <f>$AF$4-'Fecha de Indicador'!AF300</f>
        <v>0</v>
      </c>
      <c r="AG300" s="131">
        <f>$AG$4-'Fecha de Indicador'!AG300</f>
        <v>0</v>
      </c>
      <c r="AH300" s="131">
        <f>$AH$4-'Fecha de Indicador'!AH300</f>
        <v>0</v>
      </c>
      <c r="AI300" s="131">
        <f>$AI$4-'Fecha de Indicador'!AI300</f>
        <v>0</v>
      </c>
      <c r="AJ300" s="131">
        <f>$AJ$4-'Fecha de Indicador'!AJ300</f>
        <v>0</v>
      </c>
      <c r="AK300" s="131">
        <f>$AK$4-'Fecha de Indicador'!AK300</f>
        <v>0</v>
      </c>
      <c r="AL300" s="131">
        <f>$AL$4-'Fecha de Indicador'!AL300</f>
        <v>0</v>
      </c>
      <c r="AM300" s="38">
        <f t="shared" si="20"/>
        <v>41</v>
      </c>
      <c r="AN300" s="39">
        <f t="shared" si="23"/>
        <v>1.1714285714285715</v>
      </c>
      <c r="AO300" s="38">
        <f t="shared" si="21"/>
        <v>4</v>
      </c>
      <c r="AP300" s="39">
        <f t="shared" si="22"/>
        <v>3.8864728585539892</v>
      </c>
      <c r="AQ300" s="40">
        <f t="shared" si="24"/>
        <v>0</v>
      </c>
    </row>
    <row r="301" spans="1:43" ht="25.5" customHeight="1" x14ac:dyDescent="0.25">
      <c r="A301" s="143" t="s">
        <v>397</v>
      </c>
      <c r="B301" s="139" t="s">
        <v>405</v>
      </c>
      <c r="C301" s="140">
        <v>1810</v>
      </c>
      <c r="D301" s="131">
        <f>$D$4-'Fecha de Indicador'!D301</f>
        <v>0</v>
      </c>
      <c r="E301" s="131">
        <f>IF($E$4='Fecha de Indicador'!E301, 0,"x")</f>
        <v>0</v>
      </c>
      <c r="F301" s="131" t="str">
        <f>IF($F$4='Fecha de Indicador'!F301, 0,"x")</f>
        <v>x</v>
      </c>
      <c r="G301" s="131">
        <f>$G$4-'Fecha de Indicador'!G301</f>
        <v>0</v>
      </c>
      <c r="H301" s="131">
        <f>IF($H$4='Fecha de Indicador'!H301, 0,"x")</f>
        <v>0</v>
      </c>
      <c r="I301" s="131">
        <f>IF($I$4='Fecha de Indicador'!I301, 0,"x")</f>
        <v>0</v>
      </c>
      <c r="J301" s="131">
        <f>$J$4-'Fecha de Indicador'!J301</f>
        <v>0</v>
      </c>
      <c r="K301" s="131">
        <f>$K$4-'Fecha de Indicador'!K301</f>
        <v>0</v>
      </c>
      <c r="L301" s="131">
        <f>$L$4-'Fecha de Indicador'!L301</f>
        <v>0</v>
      </c>
      <c r="M301" s="412">
        <f>$M$4-'Fecha de Indicador'!M301</f>
        <v>9</v>
      </c>
      <c r="N301" s="131">
        <f>$N$4-'Fecha de Indicador'!N301</f>
        <v>0</v>
      </c>
      <c r="O301" s="131">
        <f>$O$4-'Fecha de Indicador'!O301</f>
        <v>0</v>
      </c>
      <c r="P301" s="412">
        <f>$P$4-'Fecha de Indicador'!P301</f>
        <v>15</v>
      </c>
      <c r="Q301" s="131">
        <f>$Q$4-'Fecha de Indicador'!Q301</f>
        <v>0</v>
      </c>
      <c r="R301" s="131">
        <f>$R$4-'Fecha de Indicador'!R301</f>
        <v>0</v>
      </c>
      <c r="S301" s="131">
        <f>$S$4-'Fecha de Indicador'!S301</f>
        <v>0</v>
      </c>
      <c r="T301" s="131">
        <f>IF($T$4='Fecha de Indicador'!T301, 0,"x")</f>
        <v>0</v>
      </c>
      <c r="U301" s="131">
        <f>$U$4-'Fecha de Indicador'!U301</f>
        <v>0</v>
      </c>
      <c r="V301" s="412">
        <f>$V$4-'Fecha de Indicador'!V301</f>
        <v>16</v>
      </c>
      <c r="W301" s="131">
        <f>$W$4-'Fecha de Indicador'!W301</f>
        <v>0</v>
      </c>
      <c r="X301" s="131">
        <f>$X$4-'Fecha de Indicador'!X301</f>
        <v>0</v>
      </c>
      <c r="Y301" s="131">
        <f>$Y$4-'Fecha de Indicador'!Y301</f>
        <v>0</v>
      </c>
      <c r="Z301" s="131">
        <f>$Z$4-'Fecha de Indicador'!Z301</f>
        <v>1</v>
      </c>
      <c r="AA301" s="131">
        <f>$AA$4-'Fecha de Indicador'!AA301</f>
        <v>0</v>
      </c>
      <c r="AB301" s="131">
        <f>$AB$4-'Fecha de Indicador'!AB301</f>
        <v>0</v>
      </c>
      <c r="AC301" s="131">
        <f>$AC$4-'Fecha de Indicador'!AC301</f>
        <v>0</v>
      </c>
      <c r="AD301" s="131">
        <f>$AD$4-'Fecha de Indicador'!AD301</f>
        <v>0</v>
      </c>
      <c r="AE301" s="131">
        <f>$AE$4-'Fecha de Indicador'!AE301</f>
        <v>0</v>
      </c>
      <c r="AF301" s="131">
        <f>$AF$4-'Fecha de Indicador'!AF301</f>
        <v>0</v>
      </c>
      <c r="AG301" s="131">
        <f>$AG$4-'Fecha de Indicador'!AG301</f>
        <v>0</v>
      </c>
      <c r="AH301" s="131">
        <f>$AH$4-'Fecha de Indicador'!AH301</f>
        <v>0</v>
      </c>
      <c r="AI301" s="131">
        <f>$AI$4-'Fecha de Indicador'!AI301</f>
        <v>0</v>
      </c>
      <c r="AJ301" s="131">
        <f>$AJ$4-'Fecha de Indicador'!AJ301</f>
        <v>0</v>
      </c>
      <c r="AK301" s="131">
        <f>$AK$4-'Fecha de Indicador'!AK301</f>
        <v>0</v>
      </c>
      <c r="AL301" s="131">
        <f>$AL$4-'Fecha de Indicador'!AL301</f>
        <v>0</v>
      </c>
      <c r="AM301" s="38">
        <f t="shared" si="20"/>
        <v>41</v>
      </c>
      <c r="AN301" s="39">
        <f t="shared" si="23"/>
        <v>1.1714285714285715</v>
      </c>
      <c r="AO301" s="38">
        <f t="shared" si="21"/>
        <v>4</v>
      </c>
      <c r="AP301" s="39">
        <f t="shared" si="22"/>
        <v>3.8864728585539892</v>
      </c>
      <c r="AQ301" s="40">
        <f t="shared" si="24"/>
        <v>0</v>
      </c>
    </row>
    <row r="302" spans="1:43" ht="25.5" customHeight="1" x14ac:dyDescent="0.25">
      <c r="A302" s="143" t="s">
        <v>397</v>
      </c>
      <c r="B302" s="139" t="s">
        <v>406</v>
      </c>
      <c r="C302" s="140">
        <v>1811</v>
      </c>
      <c r="D302" s="131">
        <f>$D$4-'Fecha de Indicador'!D302</f>
        <v>0</v>
      </c>
      <c r="E302" s="131">
        <f>IF($E$4='Fecha de Indicador'!E302, 0,"x")</f>
        <v>0</v>
      </c>
      <c r="F302" s="131" t="str">
        <f>IF($F$4='Fecha de Indicador'!F302, 0,"x")</f>
        <v>x</v>
      </c>
      <c r="G302" s="131">
        <f>$G$4-'Fecha de Indicador'!G302</f>
        <v>0</v>
      </c>
      <c r="H302" s="131">
        <f>IF($H$4='Fecha de Indicador'!H302, 0,"x")</f>
        <v>0</v>
      </c>
      <c r="I302" s="131">
        <f>IF($I$4='Fecha de Indicador'!I302, 0,"x")</f>
        <v>0</v>
      </c>
      <c r="J302" s="131">
        <f>$J$4-'Fecha de Indicador'!J302</f>
        <v>0</v>
      </c>
      <c r="K302" s="131">
        <f>$K$4-'Fecha de Indicador'!K302</f>
        <v>0</v>
      </c>
      <c r="L302" s="131">
        <f>$L$4-'Fecha de Indicador'!L302</f>
        <v>0</v>
      </c>
      <c r="M302" s="412">
        <f>$M$4-'Fecha de Indicador'!M302</f>
        <v>9</v>
      </c>
      <c r="N302" s="131">
        <f>$N$4-'Fecha de Indicador'!N302</f>
        <v>0</v>
      </c>
      <c r="O302" s="131">
        <f>$O$4-'Fecha de Indicador'!O302</f>
        <v>0</v>
      </c>
      <c r="P302" s="412">
        <f>$P$4-'Fecha de Indicador'!P302</f>
        <v>15</v>
      </c>
      <c r="Q302" s="131">
        <f>$Q$4-'Fecha de Indicador'!Q302</f>
        <v>0</v>
      </c>
      <c r="R302" s="131">
        <f>$R$4-'Fecha de Indicador'!R302</f>
        <v>0</v>
      </c>
      <c r="S302" s="131">
        <f>$S$4-'Fecha de Indicador'!S302</f>
        <v>0</v>
      </c>
      <c r="T302" s="131">
        <f>IF($T$4='Fecha de Indicador'!T302, 0,"x")</f>
        <v>0</v>
      </c>
      <c r="U302" s="131">
        <f>$U$4-'Fecha de Indicador'!U302</f>
        <v>0</v>
      </c>
      <c r="V302" s="412">
        <f>$V$4-'Fecha de Indicador'!V302</f>
        <v>16</v>
      </c>
      <c r="W302" s="131">
        <f>$W$4-'Fecha de Indicador'!W302</f>
        <v>0</v>
      </c>
      <c r="X302" s="131">
        <f>$X$4-'Fecha de Indicador'!X302</f>
        <v>0</v>
      </c>
      <c r="Y302" s="131">
        <f>$Y$4-'Fecha de Indicador'!Y302</f>
        <v>0</v>
      </c>
      <c r="Z302" s="131">
        <f>$Z$4-'Fecha de Indicador'!Z302</f>
        <v>1</v>
      </c>
      <c r="AA302" s="131">
        <f>$AA$4-'Fecha de Indicador'!AA302</f>
        <v>0</v>
      </c>
      <c r="AB302" s="131">
        <f>$AB$4-'Fecha de Indicador'!AB302</f>
        <v>0</v>
      </c>
      <c r="AC302" s="131">
        <f>$AC$4-'Fecha de Indicador'!AC302</f>
        <v>0</v>
      </c>
      <c r="AD302" s="131">
        <f>$AD$4-'Fecha de Indicador'!AD302</f>
        <v>0</v>
      </c>
      <c r="AE302" s="131">
        <f>$AE$4-'Fecha de Indicador'!AE302</f>
        <v>0</v>
      </c>
      <c r="AF302" s="131">
        <f>$AF$4-'Fecha de Indicador'!AF302</f>
        <v>0</v>
      </c>
      <c r="AG302" s="131">
        <f>$AG$4-'Fecha de Indicador'!AG302</f>
        <v>0</v>
      </c>
      <c r="AH302" s="131">
        <f>$AH$4-'Fecha de Indicador'!AH302</f>
        <v>0</v>
      </c>
      <c r="AI302" s="131">
        <f>$AI$4-'Fecha de Indicador'!AI302</f>
        <v>0</v>
      </c>
      <c r="AJ302" s="131">
        <f>$AJ$4-'Fecha de Indicador'!AJ302</f>
        <v>0</v>
      </c>
      <c r="AK302" s="131">
        <f>$AK$4-'Fecha de Indicador'!AK302</f>
        <v>0</v>
      </c>
      <c r="AL302" s="131">
        <f>$AL$4-'Fecha de Indicador'!AL302</f>
        <v>0</v>
      </c>
      <c r="AM302" s="38">
        <f t="shared" si="20"/>
        <v>41</v>
      </c>
      <c r="AN302" s="39">
        <f t="shared" si="23"/>
        <v>1.1714285714285715</v>
      </c>
      <c r="AO302" s="38">
        <f t="shared" si="21"/>
        <v>4</v>
      </c>
      <c r="AP302" s="39">
        <f t="shared" si="22"/>
        <v>3.8864728585539892</v>
      </c>
      <c r="AQ302" s="40">
        <f t="shared" si="24"/>
        <v>0</v>
      </c>
    </row>
    <row r="303" spans="1:43" x14ac:dyDescent="0.2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row>
    <row r="304" spans="1:43" x14ac:dyDescent="0.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row>
    <row r="305" spans="1:38" x14ac:dyDescent="0.2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row>
    <row r="306" spans="1:38" x14ac:dyDescent="0.2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row>
  </sheetData>
  <mergeCells count="1">
    <mergeCell ref="A1:AL1"/>
  </mergeCells>
  <pageMargins left="0.7" right="0.7" top="0.75" bottom="0.75" header="0.3" footer="0.3"/>
  <pageSetup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03"/>
  <sheetViews>
    <sheetView zoomScaleNormal="100" workbookViewId="0">
      <pane xSplit="2" ySplit="2" topLeftCell="C161" activePane="bottomRight" state="frozen"/>
      <selection activeCell="AE3" sqref="AE3"/>
      <selection pane="topRight" activeCell="AE3" sqref="AE3"/>
      <selection pane="bottomLeft" activeCell="AE3" sqref="AE3"/>
      <selection pane="bottomRight" activeCell="I170" sqref="I170"/>
    </sheetView>
  </sheetViews>
  <sheetFormatPr baseColWidth="10" defaultColWidth="9.140625" defaultRowHeight="15" x14ac:dyDescent="0.25"/>
  <cols>
    <col min="1" max="1" width="17.7109375" customWidth="1"/>
    <col min="2" max="2" width="27.140625" customWidth="1"/>
    <col min="3" max="3" width="8.7109375" customWidth="1"/>
    <col min="4" max="14" width="7" customWidth="1"/>
    <col min="15" max="15" width="6.85546875" customWidth="1"/>
    <col min="16" max="16" width="5.5703125" customWidth="1"/>
  </cols>
  <sheetData>
    <row r="1" spans="1:23" x14ac:dyDescent="0.25">
      <c r="A1" s="3"/>
      <c r="B1" s="33"/>
      <c r="C1" s="33"/>
      <c r="D1" s="33"/>
      <c r="E1" s="33"/>
      <c r="F1" s="33"/>
      <c r="G1" s="33"/>
      <c r="H1" s="33"/>
      <c r="I1" s="33"/>
      <c r="J1" s="33"/>
      <c r="K1" s="33"/>
      <c r="L1" s="33"/>
      <c r="M1" s="33"/>
      <c r="N1" s="33"/>
      <c r="O1" s="33"/>
      <c r="P1" s="33"/>
      <c r="Q1" s="33"/>
      <c r="R1" s="33"/>
    </row>
    <row r="2" spans="1:23" ht="111" customHeight="1" thickBot="1" x14ac:dyDescent="0.3">
      <c r="A2" s="117" t="s">
        <v>42</v>
      </c>
      <c r="B2" s="56" t="s">
        <v>41</v>
      </c>
      <c r="C2" s="57" t="s">
        <v>419</v>
      </c>
      <c r="D2" s="132" t="str">
        <f>'Peligro y Exposición'!D2</f>
        <v xml:space="preserve">Población Expuesta a Terremotos </v>
      </c>
      <c r="E2" s="132" t="str">
        <f>'Peligro y Exposición'!H2</f>
        <v xml:space="preserve">Población Expuesta a Inundaciones </v>
      </c>
      <c r="F2" s="132" t="str">
        <f>'Peligro y Exposición'!Q2</f>
        <v>Población Expuesta a Ciclones y Marejadas</v>
      </c>
      <c r="G2" s="132" t="str">
        <f>'Peligro y Exposición'!U2</f>
        <v xml:space="preserve">Población Expuesta a Deslizamientos </v>
      </c>
      <c r="H2" s="132" t="str">
        <f>'Peligro y Exposición'!Y2</f>
        <v>Población afectada por Sequía</v>
      </c>
      <c r="I2" s="132" t="str">
        <f>'Peligro y Exposición'!AD2</f>
        <v>Violencia</v>
      </c>
      <c r="J2" s="132" t="str">
        <f>Vulnerabilidad!J2</f>
        <v>Desigualdad</v>
      </c>
      <c r="K2" s="132" t="str">
        <f>Vulnerabilidad!M2</f>
        <v>Dependencia</v>
      </c>
      <c r="L2" s="132" t="str">
        <f>Vulnerabilidad!R2</f>
        <v>Población Desarraiga</v>
      </c>
      <c r="M2" s="132" t="str">
        <f>Vulnerabilidad!W2</f>
        <v>Otros Grupos Vulnerables</v>
      </c>
      <c r="N2" s="132" t="str">
        <f>'Capacidad de Adaptación'!F2</f>
        <v>Capacidad de Respuesta</v>
      </c>
      <c r="O2" s="132" t="str">
        <f>'Capacidad de Adaptación'!H2</f>
        <v>Gobernanza</v>
      </c>
      <c r="P2" s="132" t="str">
        <f>'Capacidad de Adaptación'!M2</f>
        <v>Comunicación</v>
      </c>
      <c r="Q2" s="132" t="str">
        <f>'Capacidad de Adaptación'!Q2</f>
        <v>Infraestructura Física</v>
      </c>
      <c r="R2" s="132" t="str">
        <f>'Capacidad de Adaptación'!X2</f>
        <v>Acceso a Educación</v>
      </c>
      <c r="S2" s="47" t="s">
        <v>30</v>
      </c>
      <c r="T2" s="47" t="s">
        <v>31</v>
      </c>
      <c r="U2" s="19" t="s">
        <v>32</v>
      </c>
      <c r="V2" s="51" t="s">
        <v>27</v>
      </c>
      <c r="W2" s="34" t="s">
        <v>28</v>
      </c>
    </row>
    <row r="3" spans="1:23" x14ac:dyDescent="0.25">
      <c r="A3" s="117"/>
      <c r="B3" s="56"/>
      <c r="C3" s="57"/>
      <c r="D3" s="118"/>
      <c r="E3" s="118"/>
      <c r="F3" s="118"/>
      <c r="G3" s="118"/>
      <c r="H3" s="118"/>
      <c r="I3" s="118"/>
      <c r="J3" s="119"/>
      <c r="K3" s="119"/>
      <c r="L3" s="119"/>
      <c r="M3" s="119"/>
      <c r="N3" s="120"/>
      <c r="O3" s="120"/>
      <c r="P3" s="120"/>
      <c r="Q3" s="120"/>
      <c r="R3" s="120"/>
      <c r="S3" s="48"/>
      <c r="T3" s="49"/>
      <c r="U3" s="4"/>
      <c r="V3" s="4"/>
      <c r="W3" s="4"/>
    </row>
    <row r="4" spans="1:23" x14ac:dyDescent="0.25">
      <c r="A4" s="114"/>
      <c r="B4" s="26" t="s">
        <v>87</v>
      </c>
      <c r="C4" s="21"/>
      <c r="D4" s="168"/>
      <c r="E4" s="168"/>
      <c r="F4" s="168"/>
      <c r="G4" s="168"/>
      <c r="H4" s="203"/>
      <c r="I4" s="85"/>
      <c r="J4" s="86"/>
      <c r="K4" s="86"/>
      <c r="L4" s="86"/>
      <c r="M4" s="86"/>
      <c r="N4" s="89"/>
      <c r="O4" s="89"/>
      <c r="P4" s="89"/>
      <c r="Q4" s="89"/>
      <c r="R4" s="89"/>
      <c r="S4" s="48"/>
      <c r="T4" s="49"/>
      <c r="U4" s="4"/>
      <c r="V4" s="4"/>
      <c r="W4" s="4"/>
    </row>
    <row r="5" spans="1:23" x14ac:dyDescent="0.25">
      <c r="A5" s="138" t="s">
        <v>229</v>
      </c>
      <c r="B5" s="139" t="s">
        <v>171</v>
      </c>
      <c r="C5" s="140">
        <v>101</v>
      </c>
      <c r="D5" s="131">
        <f>IF('Peligro y Exposición'!D3="x",1,0)</f>
        <v>0</v>
      </c>
      <c r="E5" s="131">
        <f>IF('Peligro y Exposición'!H3="x",1,0)</f>
        <v>0</v>
      </c>
      <c r="F5" s="131">
        <f>IF('Peligro y Exposición'!Q3="x",1,0)</f>
        <v>0</v>
      </c>
      <c r="G5" s="131">
        <f>IF('Peligro y Exposición'!U3="x",1,0)</f>
        <v>0</v>
      </c>
      <c r="H5" s="131">
        <f>IF('Peligro y Exposición'!Y3="x",1,0)</f>
        <v>0</v>
      </c>
      <c r="I5" s="131">
        <f>IF('Peligro y Exposición'!AE3="x",1,0)</f>
        <v>0</v>
      </c>
      <c r="J5" s="131">
        <f>IF(Vulnerabilidad!J3="x",1,0)</f>
        <v>0</v>
      </c>
      <c r="K5" s="131">
        <f>IF(Vulnerabilidad!M3="x",1,0)</f>
        <v>0</v>
      </c>
      <c r="L5" s="131">
        <f>IF(Vulnerabilidad!R3="x",1,0)</f>
        <v>0</v>
      </c>
      <c r="M5" s="131">
        <f>IF(Vulnerabilidad!W3="x",1,0)</f>
        <v>0</v>
      </c>
      <c r="N5" s="131">
        <f>IF('Capacidad de Adaptación'!F3="x",1,0)</f>
        <v>0</v>
      </c>
      <c r="O5" s="131">
        <f>IF('Capacidad de Adaptación'!H3="x",1,0)</f>
        <v>0</v>
      </c>
      <c r="P5" s="131">
        <f>IF('Capacidad de Adaptación'!M3="x",1,0)</f>
        <v>0</v>
      </c>
      <c r="Q5" s="131">
        <f>IF('Capacidad de Adaptación'!Q3="x",1,0)</f>
        <v>0</v>
      </c>
      <c r="R5" s="131">
        <f>IF('Capacidad de Adaptación'!X3="x",1,0)</f>
        <v>0</v>
      </c>
      <c r="S5" s="208">
        <f t="shared" ref="S5:S68" si="0">SUM(D5:R5)</f>
        <v>0</v>
      </c>
      <c r="T5" s="49">
        <f>S5/15</f>
        <v>0</v>
      </c>
      <c r="U5" s="72">
        <f t="shared" ref="U5:U68" si="1">SUM(D5:I5)</f>
        <v>0</v>
      </c>
      <c r="V5" s="72">
        <f t="shared" ref="V5:V68" si="2">SUM(J5:M5)</f>
        <v>0</v>
      </c>
      <c r="W5" s="72">
        <f t="shared" ref="W5:W68" si="3">SUM(N5:R5)</f>
        <v>0</v>
      </c>
    </row>
    <row r="6" spans="1:23" x14ac:dyDescent="0.25">
      <c r="A6" s="138" t="s">
        <v>229</v>
      </c>
      <c r="B6" s="139" t="s">
        <v>172</v>
      </c>
      <c r="C6" s="140">
        <v>102</v>
      </c>
      <c r="D6" s="131">
        <f>IF('Peligro y Exposición'!D4="x",1,0)</f>
        <v>0</v>
      </c>
      <c r="E6" s="131">
        <f>IF('Peligro y Exposición'!H4="x",1,0)</f>
        <v>0</v>
      </c>
      <c r="F6" s="131">
        <f>IF('Peligro y Exposición'!Q4="x",1,0)</f>
        <v>0</v>
      </c>
      <c r="G6" s="131">
        <f>IF('Peligro y Exposición'!U4="x",1,0)</f>
        <v>0</v>
      </c>
      <c r="H6" s="131">
        <f>IF('Peligro y Exposición'!Y4="x",1,0)</f>
        <v>0</v>
      </c>
      <c r="I6" s="131">
        <f>IF('Peligro y Exposición'!AE4="x",1,0)</f>
        <v>0</v>
      </c>
      <c r="J6" s="131">
        <f>IF(Vulnerabilidad!J4="x",1,0)</f>
        <v>0</v>
      </c>
      <c r="K6" s="131">
        <f>IF(Vulnerabilidad!M4="x",1,0)</f>
        <v>0</v>
      </c>
      <c r="L6" s="131">
        <f>IF(Vulnerabilidad!R4="x",1,0)</f>
        <v>0</v>
      </c>
      <c r="M6" s="131">
        <f>IF(Vulnerabilidad!W4="x",1,0)</f>
        <v>0</v>
      </c>
      <c r="N6" s="131">
        <f>IF('Capacidad de Adaptación'!F4="x",1,0)</f>
        <v>0</v>
      </c>
      <c r="O6" s="131">
        <f>IF('Capacidad de Adaptación'!H4="x",1,0)</f>
        <v>0</v>
      </c>
      <c r="P6" s="131">
        <f>IF('Capacidad de Adaptación'!M4="x",1,0)</f>
        <v>0</v>
      </c>
      <c r="Q6" s="131">
        <f>IF('Capacidad de Adaptación'!Q4="x",1,0)</f>
        <v>0</v>
      </c>
      <c r="R6" s="131">
        <f>IF('Capacidad de Adaptación'!X4="x",1,0)</f>
        <v>0</v>
      </c>
      <c r="S6" s="208">
        <f t="shared" si="0"/>
        <v>0</v>
      </c>
      <c r="T6" s="49">
        <f t="shared" ref="T6:T69" si="4">S6/15</f>
        <v>0</v>
      </c>
      <c r="U6" s="72">
        <f t="shared" si="1"/>
        <v>0</v>
      </c>
      <c r="V6" s="72">
        <f t="shared" si="2"/>
        <v>0</v>
      </c>
      <c r="W6" s="72">
        <f t="shared" si="3"/>
        <v>0</v>
      </c>
    </row>
    <row r="7" spans="1:23" x14ac:dyDescent="0.25">
      <c r="A7" s="138" t="s">
        <v>229</v>
      </c>
      <c r="B7" s="139" t="s">
        <v>173</v>
      </c>
      <c r="C7" s="140">
        <v>103</v>
      </c>
      <c r="D7" s="131">
        <f>IF('Peligro y Exposición'!D5="x",1,0)</f>
        <v>0</v>
      </c>
      <c r="E7" s="131">
        <f>IF('Peligro y Exposición'!H5="x",1,0)</f>
        <v>0</v>
      </c>
      <c r="F7" s="131">
        <f>IF('Peligro y Exposición'!Q5="x",1,0)</f>
        <v>0</v>
      </c>
      <c r="G7" s="131">
        <f>IF('Peligro y Exposición'!U5="x",1,0)</f>
        <v>0</v>
      </c>
      <c r="H7" s="131">
        <f>IF('Peligro y Exposición'!Y5="x",1,0)</f>
        <v>0</v>
      </c>
      <c r="I7" s="131">
        <f>IF('Peligro y Exposición'!AE5="x",1,0)</f>
        <v>0</v>
      </c>
      <c r="J7" s="131">
        <f>IF(Vulnerabilidad!J5="x",1,0)</f>
        <v>0</v>
      </c>
      <c r="K7" s="131">
        <f>IF(Vulnerabilidad!M5="x",1,0)</f>
        <v>0</v>
      </c>
      <c r="L7" s="131">
        <f>IF(Vulnerabilidad!R5="x",1,0)</f>
        <v>0</v>
      </c>
      <c r="M7" s="131">
        <f>IF(Vulnerabilidad!W5="x",1,0)</f>
        <v>0</v>
      </c>
      <c r="N7" s="131">
        <f>IF('Capacidad de Adaptación'!F5="x",1,0)</f>
        <v>0</v>
      </c>
      <c r="O7" s="131">
        <f>IF('Capacidad de Adaptación'!H5="x",1,0)</f>
        <v>0</v>
      </c>
      <c r="P7" s="131">
        <f>IF('Capacidad de Adaptación'!M5="x",1,0)</f>
        <v>0</v>
      </c>
      <c r="Q7" s="131">
        <f>IF('Capacidad de Adaptación'!Q5="x",1,0)</f>
        <v>0</v>
      </c>
      <c r="R7" s="131">
        <f>IF('Capacidad de Adaptación'!X5="x",1,0)</f>
        <v>0</v>
      </c>
      <c r="S7" s="208">
        <f t="shared" si="0"/>
        <v>0</v>
      </c>
      <c r="T7" s="49">
        <f t="shared" si="4"/>
        <v>0</v>
      </c>
      <c r="U7" s="72">
        <f t="shared" si="1"/>
        <v>0</v>
      </c>
      <c r="V7" s="72">
        <f t="shared" si="2"/>
        <v>0</v>
      </c>
      <c r="W7" s="72">
        <f t="shared" si="3"/>
        <v>0</v>
      </c>
    </row>
    <row r="8" spans="1:23" x14ac:dyDescent="0.25">
      <c r="A8" s="138" t="s">
        <v>229</v>
      </c>
      <c r="B8" s="139" t="s">
        <v>174</v>
      </c>
      <c r="C8" s="140">
        <v>104</v>
      </c>
      <c r="D8" s="131">
        <f>IF('Peligro y Exposición'!D6="x",1,0)</f>
        <v>0</v>
      </c>
      <c r="E8" s="131">
        <f>IF('Peligro y Exposición'!H6="x",1,0)</f>
        <v>0</v>
      </c>
      <c r="F8" s="131">
        <f>IF('Peligro y Exposición'!Q6="x",1,0)</f>
        <v>0</v>
      </c>
      <c r="G8" s="131">
        <f>IF('Peligro y Exposición'!U6="x",1,0)</f>
        <v>0</v>
      </c>
      <c r="H8" s="131">
        <f>IF('Peligro y Exposición'!Y6="x",1,0)</f>
        <v>0</v>
      </c>
      <c r="I8" s="131">
        <f>IF('Peligro y Exposición'!AE6="x",1,0)</f>
        <v>0</v>
      </c>
      <c r="J8" s="131">
        <f>IF(Vulnerabilidad!J6="x",1,0)</f>
        <v>0</v>
      </c>
      <c r="K8" s="131">
        <f>IF(Vulnerabilidad!M6="x",1,0)</f>
        <v>0</v>
      </c>
      <c r="L8" s="131">
        <f>IF(Vulnerabilidad!R6="x",1,0)</f>
        <v>0</v>
      </c>
      <c r="M8" s="131">
        <f>IF(Vulnerabilidad!W6="x",1,0)</f>
        <v>0</v>
      </c>
      <c r="N8" s="131">
        <f>IF('Capacidad de Adaptación'!F6="x",1,0)</f>
        <v>0</v>
      </c>
      <c r="O8" s="131">
        <f>IF('Capacidad de Adaptación'!H6="x",1,0)</f>
        <v>0</v>
      </c>
      <c r="P8" s="131">
        <f>IF('Capacidad de Adaptación'!M6="x",1,0)</f>
        <v>0</v>
      </c>
      <c r="Q8" s="131">
        <f>IF('Capacidad de Adaptación'!Q6="x",1,0)</f>
        <v>0</v>
      </c>
      <c r="R8" s="131">
        <f>IF('Capacidad de Adaptación'!X6="x",1,0)</f>
        <v>0</v>
      </c>
      <c r="S8" s="208">
        <f t="shared" si="0"/>
        <v>0</v>
      </c>
      <c r="T8" s="49">
        <f t="shared" si="4"/>
        <v>0</v>
      </c>
      <c r="U8" s="72">
        <f t="shared" si="1"/>
        <v>0</v>
      </c>
      <c r="V8" s="72">
        <f t="shared" si="2"/>
        <v>0</v>
      </c>
      <c r="W8" s="72">
        <f t="shared" si="3"/>
        <v>0</v>
      </c>
    </row>
    <row r="9" spans="1:23" x14ac:dyDescent="0.25">
      <c r="A9" s="138" t="s">
        <v>229</v>
      </c>
      <c r="B9" s="139" t="s">
        <v>175</v>
      </c>
      <c r="C9" s="140">
        <v>105</v>
      </c>
      <c r="D9" s="131">
        <f>IF('Peligro y Exposición'!D7="x",1,0)</f>
        <v>0</v>
      </c>
      <c r="E9" s="131">
        <f>IF('Peligro y Exposición'!H7="x",1,0)</f>
        <v>0</v>
      </c>
      <c r="F9" s="131">
        <f>IF('Peligro y Exposición'!Q7="x",1,0)</f>
        <v>0</v>
      </c>
      <c r="G9" s="131">
        <f>IF('Peligro y Exposición'!U7="x",1,0)</f>
        <v>0</v>
      </c>
      <c r="H9" s="131">
        <f>IF('Peligro y Exposición'!Y7="x",1,0)</f>
        <v>0</v>
      </c>
      <c r="I9" s="131">
        <f>IF('Peligro y Exposición'!AE7="x",1,0)</f>
        <v>0</v>
      </c>
      <c r="J9" s="131">
        <f>IF(Vulnerabilidad!J7="x",1,0)</f>
        <v>0</v>
      </c>
      <c r="K9" s="131">
        <f>IF(Vulnerabilidad!M7="x",1,0)</f>
        <v>0</v>
      </c>
      <c r="L9" s="131">
        <f>IF(Vulnerabilidad!R7="x",1,0)</f>
        <v>0</v>
      </c>
      <c r="M9" s="131">
        <f>IF(Vulnerabilidad!W7="x",1,0)</f>
        <v>0</v>
      </c>
      <c r="N9" s="131">
        <f>IF('Capacidad de Adaptación'!F7="x",1,0)</f>
        <v>0</v>
      </c>
      <c r="O9" s="131">
        <f>IF('Capacidad de Adaptación'!H7="x",1,0)</f>
        <v>0</v>
      </c>
      <c r="P9" s="131">
        <f>IF('Capacidad de Adaptación'!M7="x",1,0)</f>
        <v>0</v>
      </c>
      <c r="Q9" s="131">
        <f>IF('Capacidad de Adaptación'!Q7="x",1,0)</f>
        <v>0</v>
      </c>
      <c r="R9" s="131">
        <f>IF('Capacidad de Adaptación'!X7="x",1,0)</f>
        <v>0</v>
      </c>
      <c r="S9" s="208">
        <f t="shared" si="0"/>
        <v>0</v>
      </c>
      <c r="T9" s="49">
        <f t="shared" si="4"/>
        <v>0</v>
      </c>
      <c r="U9" s="72">
        <f t="shared" si="1"/>
        <v>0</v>
      </c>
      <c r="V9" s="72">
        <f t="shared" si="2"/>
        <v>0</v>
      </c>
      <c r="W9" s="72">
        <f t="shared" si="3"/>
        <v>0</v>
      </c>
    </row>
    <row r="10" spans="1:23" x14ac:dyDescent="0.25">
      <c r="A10" s="138" t="s">
        <v>229</v>
      </c>
      <c r="B10" s="139" t="s">
        <v>73</v>
      </c>
      <c r="C10" s="140">
        <v>106</v>
      </c>
      <c r="D10" s="131">
        <f>IF('Peligro y Exposición'!D8="x",1,0)</f>
        <v>0</v>
      </c>
      <c r="E10" s="131">
        <f>IF('Peligro y Exposición'!H8="x",1,0)</f>
        <v>0</v>
      </c>
      <c r="F10" s="131">
        <f>IF('Peligro y Exposición'!Q8="x",1,0)</f>
        <v>0</v>
      </c>
      <c r="G10" s="131">
        <f>IF('Peligro y Exposición'!U8="x",1,0)</f>
        <v>0</v>
      </c>
      <c r="H10" s="131">
        <f>IF('Peligro y Exposición'!Y8="x",1,0)</f>
        <v>0</v>
      </c>
      <c r="I10" s="131">
        <f>IF('Peligro y Exposición'!AE8="x",1,0)</f>
        <v>0</v>
      </c>
      <c r="J10" s="131">
        <f>IF(Vulnerabilidad!J8="x",1,0)</f>
        <v>0</v>
      </c>
      <c r="K10" s="131">
        <f>IF(Vulnerabilidad!M8="x",1,0)</f>
        <v>0</v>
      </c>
      <c r="L10" s="131">
        <f>IF(Vulnerabilidad!R8="x",1,0)</f>
        <v>0</v>
      </c>
      <c r="M10" s="131">
        <f>IF(Vulnerabilidad!W8="x",1,0)</f>
        <v>0</v>
      </c>
      <c r="N10" s="131">
        <f>IF('Capacidad de Adaptación'!F8="x",1,0)</f>
        <v>0</v>
      </c>
      <c r="O10" s="131">
        <f>IF('Capacidad de Adaptación'!H8="x",1,0)</f>
        <v>0</v>
      </c>
      <c r="P10" s="131">
        <f>IF('Capacidad de Adaptación'!M8="x",1,0)</f>
        <v>0</v>
      </c>
      <c r="Q10" s="131">
        <f>IF('Capacidad de Adaptación'!Q8="x",1,0)</f>
        <v>0</v>
      </c>
      <c r="R10" s="131">
        <f>IF('Capacidad de Adaptación'!X8="x",1,0)</f>
        <v>0</v>
      </c>
      <c r="S10" s="208">
        <f t="shared" si="0"/>
        <v>0</v>
      </c>
      <c r="T10" s="49">
        <f t="shared" si="4"/>
        <v>0</v>
      </c>
      <c r="U10" s="72">
        <f t="shared" si="1"/>
        <v>0</v>
      </c>
      <c r="V10" s="72">
        <f t="shared" si="2"/>
        <v>0</v>
      </c>
      <c r="W10" s="72">
        <f t="shared" si="3"/>
        <v>0</v>
      </c>
    </row>
    <row r="11" spans="1:23" x14ac:dyDescent="0.25">
      <c r="A11" s="138" t="s">
        <v>229</v>
      </c>
      <c r="B11" s="141" t="s">
        <v>176</v>
      </c>
      <c r="C11" s="142">
        <v>107</v>
      </c>
      <c r="D11" s="131">
        <f>IF('Peligro y Exposición'!D9="x",1,0)</f>
        <v>0</v>
      </c>
      <c r="E11" s="131">
        <f>IF('Peligro y Exposición'!H9="x",1,0)</f>
        <v>0</v>
      </c>
      <c r="F11" s="131">
        <f>IF('Peligro y Exposición'!Q9="x",1,0)</f>
        <v>0</v>
      </c>
      <c r="G11" s="131">
        <f>IF('Peligro y Exposición'!U9="x",1,0)</f>
        <v>0</v>
      </c>
      <c r="H11" s="131">
        <f>IF('Peligro y Exposición'!Y9="x",1,0)</f>
        <v>0</v>
      </c>
      <c r="I11" s="131">
        <f>IF('Peligro y Exposición'!AE9="x",1,0)</f>
        <v>0</v>
      </c>
      <c r="J11" s="131">
        <f>IF(Vulnerabilidad!J9="x",1,0)</f>
        <v>0</v>
      </c>
      <c r="K11" s="131">
        <f>IF(Vulnerabilidad!M9="x",1,0)</f>
        <v>0</v>
      </c>
      <c r="L11" s="131">
        <f>IF(Vulnerabilidad!R9="x",1,0)</f>
        <v>0</v>
      </c>
      <c r="M11" s="131">
        <f>IF(Vulnerabilidad!W9="x",1,0)</f>
        <v>0</v>
      </c>
      <c r="N11" s="131">
        <f>IF('Capacidad de Adaptación'!F9="x",1,0)</f>
        <v>0</v>
      </c>
      <c r="O11" s="131">
        <f>IF('Capacidad de Adaptación'!H9="x",1,0)</f>
        <v>0</v>
      </c>
      <c r="P11" s="131">
        <f>IF('Capacidad de Adaptación'!M9="x",1,0)</f>
        <v>0</v>
      </c>
      <c r="Q11" s="131">
        <f>IF('Capacidad de Adaptación'!Q9="x",1,0)</f>
        <v>0</v>
      </c>
      <c r="R11" s="131">
        <f>IF('Capacidad de Adaptación'!X9="x",1,0)</f>
        <v>0</v>
      </c>
      <c r="S11" s="208">
        <f t="shared" si="0"/>
        <v>0</v>
      </c>
      <c r="T11" s="49">
        <f t="shared" si="4"/>
        <v>0</v>
      </c>
      <c r="U11" s="72">
        <f t="shared" si="1"/>
        <v>0</v>
      </c>
      <c r="V11" s="72">
        <f t="shared" si="2"/>
        <v>0</v>
      </c>
      <c r="W11" s="72">
        <f t="shared" si="3"/>
        <v>0</v>
      </c>
    </row>
    <row r="12" spans="1:23" x14ac:dyDescent="0.25">
      <c r="A12" s="138" t="s">
        <v>229</v>
      </c>
      <c r="B12" s="139" t="s">
        <v>177</v>
      </c>
      <c r="C12" s="140">
        <v>108</v>
      </c>
      <c r="D12" s="131">
        <f>IF('Peligro y Exposición'!D10="x",1,0)</f>
        <v>0</v>
      </c>
      <c r="E12" s="131">
        <f>IF('Peligro y Exposición'!H10="x",1,0)</f>
        <v>0</v>
      </c>
      <c r="F12" s="131">
        <f>IF('Peligro y Exposición'!Q10="x",1,0)</f>
        <v>0</v>
      </c>
      <c r="G12" s="131">
        <f>IF('Peligro y Exposición'!U10="x",1,0)</f>
        <v>0</v>
      </c>
      <c r="H12" s="131">
        <f>IF('Peligro y Exposición'!Y10="x",1,0)</f>
        <v>0</v>
      </c>
      <c r="I12" s="131">
        <f>IF('Peligro y Exposición'!AE10="x",1,0)</f>
        <v>0</v>
      </c>
      <c r="J12" s="131">
        <f>IF(Vulnerabilidad!J10="x",1,0)</f>
        <v>0</v>
      </c>
      <c r="K12" s="131">
        <f>IF(Vulnerabilidad!M10="x",1,0)</f>
        <v>0</v>
      </c>
      <c r="L12" s="131">
        <f>IF(Vulnerabilidad!R10="x",1,0)</f>
        <v>0</v>
      </c>
      <c r="M12" s="131">
        <f>IF(Vulnerabilidad!W10="x",1,0)</f>
        <v>0</v>
      </c>
      <c r="N12" s="131">
        <f>IF('Capacidad de Adaptación'!F10="x",1,0)</f>
        <v>0</v>
      </c>
      <c r="O12" s="131">
        <f>IF('Capacidad de Adaptación'!H10="x",1,0)</f>
        <v>0</v>
      </c>
      <c r="P12" s="131">
        <f>IF('Capacidad de Adaptación'!M10="x",1,0)</f>
        <v>0</v>
      </c>
      <c r="Q12" s="131">
        <f>IF('Capacidad de Adaptación'!Q10="x",1,0)</f>
        <v>0</v>
      </c>
      <c r="R12" s="131">
        <f>IF('Capacidad de Adaptación'!X10="x",1,0)</f>
        <v>0</v>
      </c>
      <c r="S12" s="208">
        <f t="shared" si="0"/>
        <v>0</v>
      </c>
      <c r="T12" s="49">
        <f t="shared" si="4"/>
        <v>0</v>
      </c>
      <c r="U12" s="72">
        <f t="shared" si="1"/>
        <v>0</v>
      </c>
      <c r="V12" s="72">
        <f t="shared" si="2"/>
        <v>0</v>
      </c>
      <c r="W12" s="72">
        <f t="shared" si="3"/>
        <v>0</v>
      </c>
    </row>
    <row r="13" spans="1:23" x14ac:dyDescent="0.25">
      <c r="A13" s="138" t="s">
        <v>230</v>
      </c>
      <c r="B13" s="139" t="s">
        <v>178</v>
      </c>
      <c r="C13" s="140">
        <v>201</v>
      </c>
      <c r="D13" s="131">
        <f>IF('Peligro y Exposición'!D11="x",1,0)</f>
        <v>0</v>
      </c>
      <c r="E13" s="131">
        <f>IF('Peligro y Exposición'!H11="x",1,0)</f>
        <v>0</v>
      </c>
      <c r="F13" s="131">
        <f>IF('Peligro y Exposición'!Q11="x",1,0)</f>
        <v>0</v>
      </c>
      <c r="G13" s="131">
        <f>IF('Peligro y Exposición'!U11="x",1,0)</f>
        <v>0</v>
      </c>
      <c r="H13" s="131">
        <f>IF('Peligro y Exposición'!Y11="x",1,0)</f>
        <v>0</v>
      </c>
      <c r="I13" s="131">
        <f>IF('Peligro y Exposición'!AE11="x",1,0)</f>
        <v>0</v>
      </c>
      <c r="J13" s="131">
        <f>IF(Vulnerabilidad!J11="x",1,0)</f>
        <v>0</v>
      </c>
      <c r="K13" s="131">
        <f>IF(Vulnerabilidad!M11="x",1,0)</f>
        <v>0</v>
      </c>
      <c r="L13" s="131">
        <f>IF(Vulnerabilidad!R11="x",1,0)</f>
        <v>0</v>
      </c>
      <c r="M13" s="131">
        <f>IF(Vulnerabilidad!W11="x",1,0)</f>
        <v>0</v>
      </c>
      <c r="N13" s="131">
        <f>IF('Capacidad de Adaptación'!F11="x",1,0)</f>
        <v>0</v>
      </c>
      <c r="O13" s="131">
        <f>IF('Capacidad de Adaptación'!H11="x",1,0)</f>
        <v>0</v>
      </c>
      <c r="P13" s="131">
        <f>IF('Capacidad de Adaptación'!M11="x",1,0)</f>
        <v>0</v>
      </c>
      <c r="Q13" s="131">
        <f>IF('Capacidad de Adaptación'!Q11="x",1,0)</f>
        <v>0</v>
      </c>
      <c r="R13" s="131">
        <f>IF('Capacidad de Adaptación'!X11="x",1,0)</f>
        <v>0</v>
      </c>
      <c r="S13" s="208">
        <f t="shared" si="0"/>
        <v>0</v>
      </c>
      <c r="T13" s="49">
        <f t="shared" si="4"/>
        <v>0</v>
      </c>
      <c r="U13" s="72">
        <f t="shared" si="1"/>
        <v>0</v>
      </c>
      <c r="V13" s="72">
        <f t="shared" si="2"/>
        <v>0</v>
      </c>
      <c r="W13" s="72">
        <f t="shared" si="3"/>
        <v>0</v>
      </c>
    </row>
    <row r="14" spans="1:23" x14ac:dyDescent="0.25">
      <c r="A14" s="138" t="s">
        <v>230</v>
      </c>
      <c r="B14" s="139" t="s">
        <v>179</v>
      </c>
      <c r="C14" s="140">
        <v>202</v>
      </c>
      <c r="D14" s="131">
        <f>IF('Peligro y Exposición'!D12="x",1,0)</f>
        <v>0</v>
      </c>
      <c r="E14" s="131">
        <f>IF('Peligro y Exposición'!H12="x",1,0)</f>
        <v>0</v>
      </c>
      <c r="F14" s="131">
        <f>IF('Peligro y Exposición'!Q12="x",1,0)</f>
        <v>0</v>
      </c>
      <c r="G14" s="131">
        <f>IF('Peligro y Exposición'!U12="x",1,0)</f>
        <v>0</v>
      </c>
      <c r="H14" s="131">
        <f>IF('Peligro y Exposición'!Y12="x",1,0)</f>
        <v>0</v>
      </c>
      <c r="I14" s="131">
        <f>IF('Peligro y Exposición'!AE12="x",1,0)</f>
        <v>0</v>
      </c>
      <c r="J14" s="131">
        <f>IF(Vulnerabilidad!J12="x",1,0)</f>
        <v>0</v>
      </c>
      <c r="K14" s="131">
        <f>IF(Vulnerabilidad!M12="x",1,0)</f>
        <v>0</v>
      </c>
      <c r="L14" s="131">
        <f>IF(Vulnerabilidad!R12="x",1,0)</f>
        <v>0</v>
      </c>
      <c r="M14" s="131">
        <f>IF(Vulnerabilidad!W12="x",1,0)</f>
        <v>0</v>
      </c>
      <c r="N14" s="131">
        <f>IF('Capacidad de Adaptación'!F12="x",1,0)</f>
        <v>0</v>
      </c>
      <c r="O14" s="131">
        <f>IF('Capacidad de Adaptación'!H12="x",1,0)</f>
        <v>0</v>
      </c>
      <c r="P14" s="131">
        <f>IF('Capacidad de Adaptación'!M12="x",1,0)</f>
        <v>0</v>
      </c>
      <c r="Q14" s="131">
        <f>IF('Capacidad de Adaptación'!Q12="x",1,0)</f>
        <v>0</v>
      </c>
      <c r="R14" s="131">
        <f>IF('Capacidad de Adaptación'!X12="x",1,0)</f>
        <v>0</v>
      </c>
      <c r="S14" s="208">
        <f t="shared" si="0"/>
        <v>0</v>
      </c>
      <c r="T14" s="49">
        <f t="shared" si="4"/>
        <v>0</v>
      </c>
      <c r="U14" s="72">
        <f t="shared" si="1"/>
        <v>0</v>
      </c>
      <c r="V14" s="72">
        <f t="shared" si="2"/>
        <v>0</v>
      </c>
      <c r="W14" s="72">
        <f t="shared" si="3"/>
        <v>0</v>
      </c>
    </row>
    <row r="15" spans="1:23" x14ac:dyDescent="0.25">
      <c r="A15" s="143" t="s">
        <v>230</v>
      </c>
      <c r="B15" s="139" t="s">
        <v>180</v>
      </c>
      <c r="C15" s="140">
        <v>203</v>
      </c>
      <c r="D15" s="131">
        <f>IF('Peligro y Exposición'!D13="x",1,0)</f>
        <v>0</v>
      </c>
      <c r="E15" s="131">
        <f>IF('Peligro y Exposición'!H13="x",1,0)</f>
        <v>0</v>
      </c>
      <c r="F15" s="131">
        <f>IF('Peligro y Exposición'!Q13="x",1,0)</f>
        <v>0</v>
      </c>
      <c r="G15" s="131">
        <f>IF('Peligro y Exposición'!U13="x",1,0)</f>
        <v>0</v>
      </c>
      <c r="H15" s="131">
        <f>IF('Peligro y Exposición'!Y13="x",1,0)</f>
        <v>0</v>
      </c>
      <c r="I15" s="131">
        <f>IF('Peligro y Exposición'!AE13="x",1,0)</f>
        <v>0</v>
      </c>
      <c r="J15" s="131">
        <f>IF(Vulnerabilidad!J13="x",1,0)</f>
        <v>0</v>
      </c>
      <c r="K15" s="131">
        <f>IF(Vulnerabilidad!M13="x",1,0)</f>
        <v>0</v>
      </c>
      <c r="L15" s="131">
        <f>IF(Vulnerabilidad!R13="x",1,0)</f>
        <v>0</v>
      </c>
      <c r="M15" s="131">
        <f>IF(Vulnerabilidad!W13="x",1,0)</f>
        <v>0</v>
      </c>
      <c r="N15" s="131">
        <f>IF('Capacidad de Adaptación'!F13="x",1,0)</f>
        <v>0</v>
      </c>
      <c r="O15" s="131">
        <f>IF('Capacidad de Adaptación'!H13="x",1,0)</f>
        <v>0</v>
      </c>
      <c r="P15" s="131">
        <f>IF('Capacidad de Adaptación'!M13="x",1,0)</f>
        <v>0</v>
      </c>
      <c r="Q15" s="131">
        <f>IF('Capacidad de Adaptación'!Q13="x",1,0)</f>
        <v>0</v>
      </c>
      <c r="R15" s="131">
        <f>IF('Capacidad de Adaptación'!X13="x",1,0)</f>
        <v>0</v>
      </c>
      <c r="S15" s="208">
        <f t="shared" si="0"/>
        <v>0</v>
      </c>
      <c r="T15" s="49">
        <f t="shared" si="4"/>
        <v>0</v>
      </c>
      <c r="U15" s="72">
        <f t="shared" si="1"/>
        <v>0</v>
      </c>
      <c r="V15" s="72">
        <f t="shared" si="2"/>
        <v>0</v>
      </c>
      <c r="W15" s="72">
        <f t="shared" si="3"/>
        <v>0</v>
      </c>
    </row>
    <row r="16" spans="1:23" x14ac:dyDescent="0.25">
      <c r="A16" s="143" t="s">
        <v>230</v>
      </c>
      <c r="B16" s="139" t="s">
        <v>181</v>
      </c>
      <c r="C16" s="140">
        <v>204</v>
      </c>
      <c r="D16" s="131">
        <f>IF('Peligro y Exposición'!D14="x",1,0)</f>
        <v>0</v>
      </c>
      <c r="E16" s="131">
        <f>IF('Peligro y Exposición'!H14="x",1,0)</f>
        <v>0</v>
      </c>
      <c r="F16" s="131">
        <f>IF('Peligro y Exposición'!Q14="x",1,0)</f>
        <v>0</v>
      </c>
      <c r="G16" s="131">
        <f>IF('Peligro y Exposición'!U14="x",1,0)</f>
        <v>0</v>
      </c>
      <c r="H16" s="131">
        <f>IF('Peligro y Exposición'!Y14="x",1,0)</f>
        <v>0</v>
      </c>
      <c r="I16" s="131">
        <f>IF('Peligro y Exposición'!AE14="x",1,0)</f>
        <v>0</v>
      </c>
      <c r="J16" s="131">
        <f>IF(Vulnerabilidad!J14="x",1,0)</f>
        <v>0</v>
      </c>
      <c r="K16" s="131">
        <f>IF(Vulnerabilidad!M14="x",1,0)</f>
        <v>0</v>
      </c>
      <c r="L16" s="131">
        <f>IF(Vulnerabilidad!R14="x",1,0)</f>
        <v>0</v>
      </c>
      <c r="M16" s="131">
        <f>IF(Vulnerabilidad!W14="x",1,0)</f>
        <v>0</v>
      </c>
      <c r="N16" s="131">
        <f>IF('Capacidad de Adaptación'!F14="x",1,0)</f>
        <v>0</v>
      </c>
      <c r="O16" s="131">
        <f>IF('Capacidad de Adaptación'!H14="x",1,0)</f>
        <v>0</v>
      </c>
      <c r="P16" s="131">
        <f>IF('Capacidad de Adaptación'!M14="x",1,0)</f>
        <v>0</v>
      </c>
      <c r="Q16" s="131">
        <f>IF('Capacidad de Adaptación'!Q14="x",1,0)</f>
        <v>0</v>
      </c>
      <c r="R16" s="131">
        <f>IF('Capacidad de Adaptación'!X14="x",1,0)</f>
        <v>0</v>
      </c>
      <c r="S16" s="208">
        <f t="shared" si="0"/>
        <v>0</v>
      </c>
      <c r="T16" s="49">
        <f t="shared" si="4"/>
        <v>0</v>
      </c>
      <c r="U16" s="72">
        <f t="shared" si="1"/>
        <v>0</v>
      </c>
      <c r="V16" s="72">
        <f t="shared" si="2"/>
        <v>0</v>
      </c>
      <c r="W16" s="72">
        <f t="shared" si="3"/>
        <v>0</v>
      </c>
    </row>
    <row r="17" spans="1:23" x14ac:dyDescent="0.25">
      <c r="A17" s="143" t="s">
        <v>230</v>
      </c>
      <c r="B17" s="139" t="s">
        <v>182</v>
      </c>
      <c r="C17" s="140">
        <v>205</v>
      </c>
      <c r="D17" s="131">
        <f>IF('Peligro y Exposición'!D15="x",1,0)</f>
        <v>0</v>
      </c>
      <c r="E17" s="131">
        <f>IF('Peligro y Exposición'!H15="x",1,0)</f>
        <v>0</v>
      </c>
      <c r="F17" s="131">
        <f>IF('Peligro y Exposición'!Q15="x",1,0)</f>
        <v>0</v>
      </c>
      <c r="G17" s="131">
        <f>IF('Peligro y Exposición'!U15="x",1,0)</f>
        <v>0</v>
      </c>
      <c r="H17" s="131">
        <f>IF('Peligro y Exposición'!Y15="x",1,0)</f>
        <v>0</v>
      </c>
      <c r="I17" s="131">
        <f>IF('Peligro y Exposición'!AE15="x",1,0)</f>
        <v>0</v>
      </c>
      <c r="J17" s="131">
        <f>IF(Vulnerabilidad!J15="x",1,0)</f>
        <v>0</v>
      </c>
      <c r="K17" s="131">
        <f>IF(Vulnerabilidad!M15="x",1,0)</f>
        <v>0</v>
      </c>
      <c r="L17" s="131">
        <f>IF(Vulnerabilidad!R15="x",1,0)</f>
        <v>0</v>
      </c>
      <c r="M17" s="131">
        <f>IF(Vulnerabilidad!W15="x",1,0)</f>
        <v>0</v>
      </c>
      <c r="N17" s="131">
        <f>IF('Capacidad de Adaptación'!F15="x",1,0)</f>
        <v>0</v>
      </c>
      <c r="O17" s="131">
        <f>IF('Capacidad de Adaptación'!H15="x",1,0)</f>
        <v>0</v>
      </c>
      <c r="P17" s="131">
        <f>IF('Capacidad de Adaptación'!M15="x",1,0)</f>
        <v>0</v>
      </c>
      <c r="Q17" s="131">
        <f>IF('Capacidad de Adaptación'!Q15="x",1,0)</f>
        <v>0</v>
      </c>
      <c r="R17" s="131">
        <f>IF('Capacidad de Adaptación'!X15="x",1,0)</f>
        <v>0</v>
      </c>
      <c r="S17" s="208">
        <f t="shared" si="0"/>
        <v>0</v>
      </c>
      <c r="T17" s="49">
        <f t="shared" si="4"/>
        <v>0</v>
      </c>
      <c r="U17" s="72">
        <f t="shared" si="1"/>
        <v>0</v>
      </c>
      <c r="V17" s="72">
        <f t="shared" si="2"/>
        <v>0</v>
      </c>
      <c r="W17" s="72">
        <f t="shared" si="3"/>
        <v>0</v>
      </c>
    </row>
    <row r="18" spans="1:23" x14ac:dyDescent="0.25">
      <c r="A18" s="143" t="s">
        <v>230</v>
      </c>
      <c r="B18" s="139" t="s">
        <v>183</v>
      </c>
      <c r="C18" s="140">
        <v>206</v>
      </c>
      <c r="D18" s="131">
        <f>IF('Peligro y Exposición'!D16="x",1,0)</f>
        <v>0</v>
      </c>
      <c r="E18" s="131">
        <f>IF('Peligro y Exposición'!H16="x",1,0)</f>
        <v>0</v>
      </c>
      <c r="F18" s="131">
        <f>IF('Peligro y Exposición'!Q16="x",1,0)</f>
        <v>0</v>
      </c>
      <c r="G18" s="131">
        <f>IF('Peligro y Exposición'!U16="x",1,0)</f>
        <v>0</v>
      </c>
      <c r="H18" s="131">
        <f>IF('Peligro y Exposición'!Y16="x",1,0)</f>
        <v>0</v>
      </c>
      <c r="I18" s="131">
        <f>IF('Peligro y Exposición'!AE16="x",1,0)</f>
        <v>0</v>
      </c>
      <c r="J18" s="131">
        <f>IF(Vulnerabilidad!J16="x",1,0)</f>
        <v>0</v>
      </c>
      <c r="K18" s="131">
        <f>IF(Vulnerabilidad!M16="x",1,0)</f>
        <v>0</v>
      </c>
      <c r="L18" s="131">
        <f>IF(Vulnerabilidad!R16="x",1,0)</f>
        <v>0</v>
      </c>
      <c r="M18" s="131">
        <f>IF(Vulnerabilidad!W16="x",1,0)</f>
        <v>0</v>
      </c>
      <c r="N18" s="131">
        <f>IF('Capacidad de Adaptación'!F16="x",1,0)</f>
        <v>0</v>
      </c>
      <c r="O18" s="131">
        <f>IF('Capacidad de Adaptación'!H16="x",1,0)</f>
        <v>0</v>
      </c>
      <c r="P18" s="131">
        <f>IF('Capacidad de Adaptación'!M16="x",1,0)</f>
        <v>0</v>
      </c>
      <c r="Q18" s="131">
        <f>IF('Capacidad de Adaptación'!Q16="x",1,0)</f>
        <v>0</v>
      </c>
      <c r="R18" s="131">
        <f>IF('Capacidad de Adaptación'!X16="x",1,0)</f>
        <v>0</v>
      </c>
      <c r="S18" s="208">
        <f t="shared" si="0"/>
        <v>0</v>
      </c>
      <c r="T18" s="49">
        <f t="shared" si="4"/>
        <v>0</v>
      </c>
      <c r="U18" s="72">
        <f t="shared" si="1"/>
        <v>0</v>
      </c>
      <c r="V18" s="72">
        <f t="shared" si="2"/>
        <v>0</v>
      </c>
      <c r="W18" s="72">
        <f t="shared" si="3"/>
        <v>0</v>
      </c>
    </row>
    <row r="19" spans="1:23" x14ac:dyDescent="0.25">
      <c r="A19" s="143" t="s">
        <v>230</v>
      </c>
      <c r="B19" s="139" t="s">
        <v>184</v>
      </c>
      <c r="C19" s="140">
        <v>207</v>
      </c>
      <c r="D19" s="131">
        <f>IF('Peligro y Exposición'!D17="x",1,0)</f>
        <v>0</v>
      </c>
      <c r="E19" s="131">
        <f>IF('Peligro y Exposición'!H17="x",1,0)</f>
        <v>0</v>
      </c>
      <c r="F19" s="131">
        <f>IF('Peligro y Exposición'!Q17="x",1,0)</f>
        <v>0</v>
      </c>
      <c r="G19" s="131">
        <f>IF('Peligro y Exposición'!U17="x",1,0)</f>
        <v>0</v>
      </c>
      <c r="H19" s="131">
        <f>IF('Peligro y Exposición'!Y17="x",1,0)</f>
        <v>0</v>
      </c>
      <c r="I19" s="131">
        <f>IF('Peligro y Exposición'!AE17="x",1,0)</f>
        <v>0</v>
      </c>
      <c r="J19" s="131">
        <f>IF(Vulnerabilidad!J17="x",1,0)</f>
        <v>0</v>
      </c>
      <c r="K19" s="131">
        <f>IF(Vulnerabilidad!M17="x",1,0)</f>
        <v>0</v>
      </c>
      <c r="L19" s="131">
        <f>IF(Vulnerabilidad!R17="x",1,0)</f>
        <v>0</v>
      </c>
      <c r="M19" s="131">
        <f>IF(Vulnerabilidad!W17="x",1,0)</f>
        <v>0</v>
      </c>
      <c r="N19" s="131">
        <f>IF('Capacidad de Adaptación'!F17="x",1,0)</f>
        <v>0</v>
      </c>
      <c r="O19" s="131">
        <f>IF('Capacidad de Adaptación'!H17="x",1,0)</f>
        <v>0</v>
      </c>
      <c r="P19" s="131">
        <f>IF('Capacidad de Adaptación'!M17="x",1,0)</f>
        <v>0</v>
      </c>
      <c r="Q19" s="131">
        <f>IF('Capacidad de Adaptación'!Q17="x",1,0)</f>
        <v>0</v>
      </c>
      <c r="R19" s="131">
        <f>IF('Capacidad de Adaptación'!X17="x",1,0)</f>
        <v>0</v>
      </c>
      <c r="S19" s="208">
        <f t="shared" si="0"/>
        <v>0</v>
      </c>
      <c r="T19" s="49">
        <f t="shared" si="4"/>
        <v>0</v>
      </c>
      <c r="U19" s="72">
        <f t="shared" si="1"/>
        <v>0</v>
      </c>
      <c r="V19" s="72">
        <f t="shared" si="2"/>
        <v>0</v>
      </c>
      <c r="W19" s="72">
        <f t="shared" si="3"/>
        <v>0</v>
      </c>
    </row>
    <row r="20" spans="1:23" x14ac:dyDescent="0.25">
      <c r="A20" s="143" t="s">
        <v>230</v>
      </c>
      <c r="B20" s="139" t="s">
        <v>185</v>
      </c>
      <c r="C20" s="140">
        <v>208</v>
      </c>
      <c r="D20" s="131">
        <f>IF('Peligro y Exposición'!D18="x",1,0)</f>
        <v>0</v>
      </c>
      <c r="E20" s="131">
        <f>IF('Peligro y Exposición'!H18="x",1,0)</f>
        <v>0</v>
      </c>
      <c r="F20" s="131">
        <f>IF('Peligro y Exposición'!Q18="x",1,0)</f>
        <v>0</v>
      </c>
      <c r="G20" s="131">
        <f>IF('Peligro y Exposición'!U18="x",1,0)</f>
        <v>0</v>
      </c>
      <c r="H20" s="131">
        <f>IF('Peligro y Exposición'!Y18="x",1,0)</f>
        <v>0</v>
      </c>
      <c r="I20" s="131">
        <f>IF('Peligro y Exposición'!AE18="x",1,0)</f>
        <v>0</v>
      </c>
      <c r="J20" s="131">
        <f>IF(Vulnerabilidad!J18="x",1,0)</f>
        <v>0</v>
      </c>
      <c r="K20" s="131">
        <f>IF(Vulnerabilidad!M18="x",1,0)</f>
        <v>0</v>
      </c>
      <c r="L20" s="131">
        <f>IF(Vulnerabilidad!R18="x",1,0)</f>
        <v>0</v>
      </c>
      <c r="M20" s="131">
        <f>IF(Vulnerabilidad!W18="x",1,0)</f>
        <v>0</v>
      </c>
      <c r="N20" s="131">
        <f>IF('Capacidad de Adaptación'!F18="x",1,0)</f>
        <v>0</v>
      </c>
      <c r="O20" s="131">
        <f>IF('Capacidad de Adaptación'!H18="x",1,0)</f>
        <v>0</v>
      </c>
      <c r="P20" s="131">
        <f>IF('Capacidad de Adaptación'!M18="x",1,0)</f>
        <v>0</v>
      </c>
      <c r="Q20" s="131">
        <f>IF('Capacidad de Adaptación'!Q18="x",1,0)</f>
        <v>0</v>
      </c>
      <c r="R20" s="131">
        <f>IF('Capacidad de Adaptación'!X18="x",1,0)</f>
        <v>0</v>
      </c>
      <c r="S20" s="208">
        <f t="shared" si="0"/>
        <v>0</v>
      </c>
      <c r="T20" s="49">
        <f t="shared" si="4"/>
        <v>0</v>
      </c>
      <c r="U20" s="72">
        <f t="shared" si="1"/>
        <v>0</v>
      </c>
      <c r="V20" s="72">
        <f t="shared" si="2"/>
        <v>0</v>
      </c>
      <c r="W20" s="72">
        <f t="shared" si="3"/>
        <v>0</v>
      </c>
    </row>
    <row r="21" spans="1:23" x14ac:dyDescent="0.25">
      <c r="A21" s="143" t="s">
        <v>230</v>
      </c>
      <c r="B21" s="139" t="s">
        <v>186</v>
      </c>
      <c r="C21" s="140">
        <v>209</v>
      </c>
      <c r="D21" s="131">
        <f>IF('Peligro y Exposición'!D19="x",1,0)</f>
        <v>0</v>
      </c>
      <c r="E21" s="131">
        <f>IF('Peligro y Exposición'!H19="x",1,0)</f>
        <v>0</v>
      </c>
      <c r="F21" s="131">
        <f>IF('Peligro y Exposición'!Q19="x",1,0)</f>
        <v>0</v>
      </c>
      <c r="G21" s="131">
        <f>IF('Peligro y Exposición'!U19="x",1,0)</f>
        <v>0</v>
      </c>
      <c r="H21" s="131">
        <f>IF('Peligro y Exposición'!Y19="x",1,0)</f>
        <v>0</v>
      </c>
      <c r="I21" s="131">
        <f>IF('Peligro y Exposición'!AE19="x",1,0)</f>
        <v>0</v>
      </c>
      <c r="J21" s="131">
        <f>IF(Vulnerabilidad!J19="x",1,0)</f>
        <v>0</v>
      </c>
      <c r="K21" s="131">
        <f>IF(Vulnerabilidad!M19="x",1,0)</f>
        <v>0</v>
      </c>
      <c r="L21" s="131">
        <f>IF(Vulnerabilidad!R19="x",1,0)</f>
        <v>0</v>
      </c>
      <c r="M21" s="131">
        <f>IF(Vulnerabilidad!W19="x",1,0)</f>
        <v>0</v>
      </c>
      <c r="N21" s="131">
        <f>IF('Capacidad de Adaptación'!F19="x",1,0)</f>
        <v>0</v>
      </c>
      <c r="O21" s="131">
        <f>IF('Capacidad de Adaptación'!H19="x",1,0)</f>
        <v>0</v>
      </c>
      <c r="P21" s="131">
        <f>IF('Capacidad de Adaptación'!M19="x",1,0)</f>
        <v>0</v>
      </c>
      <c r="Q21" s="131">
        <f>IF('Capacidad de Adaptación'!Q19="x",1,0)</f>
        <v>0</v>
      </c>
      <c r="R21" s="131">
        <f>IF('Capacidad de Adaptación'!X19="x",1,0)</f>
        <v>0</v>
      </c>
      <c r="S21" s="208">
        <f t="shared" si="0"/>
        <v>0</v>
      </c>
      <c r="T21" s="49">
        <f t="shared" si="4"/>
        <v>0</v>
      </c>
      <c r="U21" s="72">
        <f t="shared" si="1"/>
        <v>0</v>
      </c>
      <c r="V21" s="72">
        <f t="shared" si="2"/>
        <v>0</v>
      </c>
      <c r="W21" s="72">
        <f t="shared" si="3"/>
        <v>0</v>
      </c>
    </row>
    <row r="22" spans="1:23" x14ac:dyDescent="0.25">
      <c r="A22" s="143" t="s">
        <v>230</v>
      </c>
      <c r="B22" s="139" t="s">
        <v>187</v>
      </c>
      <c r="C22" s="140">
        <v>210</v>
      </c>
      <c r="D22" s="131">
        <f>IF('Peligro y Exposición'!D20="x",1,0)</f>
        <v>0</v>
      </c>
      <c r="E22" s="131">
        <f>IF('Peligro y Exposición'!H20="x",1,0)</f>
        <v>0</v>
      </c>
      <c r="F22" s="131">
        <f>IF('Peligro y Exposición'!Q20="x",1,0)</f>
        <v>0</v>
      </c>
      <c r="G22" s="131">
        <f>IF('Peligro y Exposición'!U20="x",1,0)</f>
        <v>0</v>
      </c>
      <c r="H22" s="131">
        <f>IF('Peligro y Exposición'!Y20="x",1,0)</f>
        <v>0</v>
      </c>
      <c r="I22" s="131">
        <f>IF('Peligro y Exposición'!AE20="x",1,0)</f>
        <v>0</v>
      </c>
      <c r="J22" s="131">
        <f>IF(Vulnerabilidad!J20="x",1,0)</f>
        <v>0</v>
      </c>
      <c r="K22" s="131">
        <f>IF(Vulnerabilidad!M20="x",1,0)</f>
        <v>0</v>
      </c>
      <c r="L22" s="131">
        <f>IF(Vulnerabilidad!R20="x",1,0)</f>
        <v>0</v>
      </c>
      <c r="M22" s="131">
        <f>IF(Vulnerabilidad!W20="x",1,0)</f>
        <v>0</v>
      </c>
      <c r="N22" s="131">
        <f>IF('Capacidad de Adaptación'!F20="x",1,0)</f>
        <v>0</v>
      </c>
      <c r="O22" s="131">
        <f>IF('Capacidad de Adaptación'!H20="x",1,0)</f>
        <v>0</v>
      </c>
      <c r="P22" s="131">
        <f>IF('Capacidad de Adaptación'!M20="x",1,0)</f>
        <v>0</v>
      </c>
      <c r="Q22" s="131">
        <f>IF('Capacidad de Adaptación'!Q20="x",1,0)</f>
        <v>0</v>
      </c>
      <c r="R22" s="131">
        <f>IF('Capacidad de Adaptación'!X20="x",1,0)</f>
        <v>0</v>
      </c>
      <c r="S22" s="208">
        <f t="shared" si="0"/>
        <v>0</v>
      </c>
      <c r="T22" s="49">
        <f t="shared" si="4"/>
        <v>0</v>
      </c>
      <c r="U22" s="72">
        <f t="shared" si="1"/>
        <v>0</v>
      </c>
      <c r="V22" s="72">
        <f t="shared" si="2"/>
        <v>0</v>
      </c>
      <c r="W22" s="72">
        <f t="shared" si="3"/>
        <v>0</v>
      </c>
    </row>
    <row r="23" spans="1:23" x14ac:dyDescent="0.25">
      <c r="A23" s="138" t="s">
        <v>188</v>
      </c>
      <c r="B23" s="139" t="s">
        <v>188</v>
      </c>
      <c r="C23" s="140">
        <v>301</v>
      </c>
      <c r="D23" s="131">
        <f>IF('Peligro y Exposición'!D21="x",1,0)</f>
        <v>0</v>
      </c>
      <c r="E23" s="131">
        <f>IF('Peligro y Exposición'!H21="x",1,0)</f>
        <v>0</v>
      </c>
      <c r="F23" s="131">
        <f>IF('Peligro y Exposición'!Q21="x",1,0)</f>
        <v>0</v>
      </c>
      <c r="G23" s="131">
        <f>IF('Peligro y Exposición'!U21="x",1,0)</f>
        <v>0</v>
      </c>
      <c r="H23" s="131">
        <f>IF('Peligro y Exposición'!Y21="x",1,0)</f>
        <v>0</v>
      </c>
      <c r="I23" s="131">
        <f>IF('Peligro y Exposición'!AE21="x",1,0)</f>
        <v>0</v>
      </c>
      <c r="J23" s="131">
        <f>IF(Vulnerabilidad!J21="x",1,0)</f>
        <v>0</v>
      </c>
      <c r="K23" s="131">
        <f>IF(Vulnerabilidad!M21="x",1,0)</f>
        <v>0</v>
      </c>
      <c r="L23" s="131">
        <f>IF(Vulnerabilidad!R21="x",1,0)</f>
        <v>0</v>
      </c>
      <c r="M23" s="131">
        <f>IF(Vulnerabilidad!W21="x",1,0)</f>
        <v>0</v>
      </c>
      <c r="N23" s="131">
        <f>IF('Capacidad de Adaptación'!F21="x",1,0)</f>
        <v>0</v>
      </c>
      <c r="O23" s="131">
        <f>IF('Capacidad de Adaptación'!H21="x",1,0)</f>
        <v>0</v>
      </c>
      <c r="P23" s="131">
        <f>IF('Capacidad de Adaptación'!M21="x",1,0)</f>
        <v>0</v>
      </c>
      <c r="Q23" s="131">
        <f>IF('Capacidad de Adaptación'!Q21="x",1,0)</f>
        <v>0</v>
      </c>
      <c r="R23" s="131">
        <f>IF('Capacidad de Adaptación'!X21="x",1,0)</f>
        <v>0</v>
      </c>
      <c r="S23" s="208">
        <f t="shared" si="0"/>
        <v>0</v>
      </c>
      <c r="T23" s="49">
        <f t="shared" si="4"/>
        <v>0</v>
      </c>
      <c r="U23" s="72">
        <f t="shared" si="1"/>
        <v>0</v>
      </c>
      <c r="V23" s="72">
        <f t="shared" si="2"/>
        <v>0</v>
      </c>
      <c r="W23" s="72">
        <f t="shared" si="3"/>
        <v>0</v>
      </c>
    </row>
    <row r="24" spans="1:23" x14ac:dyDescent="0.25">
      <c r="A24" s="138" t="s">
        <v>188</v>
      </c>
      <c r="B24" s="139" t="s">
        <v>189</v>
      </c>
      <c r="C24" s="140">
        <v>302</v>
      </c>
      <c r="D24" s="131">
        <f>IF('Peligro y Exposición'!D22="x",1,0)</f>
        <v>0</v>
      </c>
      <c r="E24" s="131">
        <f>IF('Peligro y Exposición'!H22="x",1,0)</f>
        <v>0</v>
      </c>
      <c r="F24" s="131">
        <f>IF('Peligro y Exposición'!Q22="x",1,0)</f>
        <v>0</v>
      </c>
      <c r="G24" s="131">
        <f>IF('Peligro y Exposición'!U22="x",1,0)</f>
        <v>0</v>
      </c>
      <c r="H24" s="131">
        <f>IF('Peligro y Exposición'!Y22="x",1,0)</f>
        <v>0</v>
      </c>
      <c r="I24" s="131">
        <f>IF('Peligro y Exposición'!AE22="x",1,0)</f>
        <v>0</v>
      </c>
      <c r="J24" s="131">
        <f>IF(Vulnerabilidad!J22="x",1,0)</f>
        <v>0</v>
      </c>
      <c r="K24" s="131">
        <f>IF(Vulnerabilidad!M22="x",1,0)</f>
        <v>0</v>
      </c>
      <c r="L24" s="131">
        <f>IF(Vulnerabilidad!R22="x",1,0)</f>
        <v>0</v>
      </c>
      <c r="M24" s="131">
        <f>IF(Vulnerabilidad!W22="x",1,0)</f>
        <v>0</v>
      </c>
      <c r="N24" s="131">
        <f>IF('Capacidad de Adaptación'!F22="x",1,0)</f>
        <v>0</v>
      </c>
      <c r="O24" s="131">
        <f>IF('Capacidad de Adaptación'!H22="x",1,0)</f>
        <v>0</v>
      </c>
      <c r="P24" s="131">
        <f>IF('Capacidad de Adaptación'!M22="x",1,0)</f>
        <v>0</v>
      </c>
      <c r="Q24" s="131">
        <f>IF('Capacidad de Adaptación'!Q22="x",1,0)</f>
        <v>0</v>
      </c>
      <c r="R24" s="131">
        <f>IF('Capacidad de Adaptación'!X22="x",1,0)</f>
        <v>0</v>
      </c>
      <c r="S24" s="208">
        <f t="shared" si="0"/>
        <v>0</v>
      </c>
      <c r="T24" s="49">
        <f t="shared" si="4"/>
        <v>0</v>
      </c>
      <c r="U24" s="72">
        <f t="shared" si="1"/>
        <v>0</v>
      </c>
      <c r="V24" s="72">
        <f t="shared" si="2"/>
        <v>0</v>
      </c>
      <c r="W24" s="72">
        <f t="shared" si="3"/>
        <v>0</v>
      </c>
    </row>
    <row r="25" spans="1:23" x14ac:dyDescent="0.25">
      <c r="A25" s="138" t="s">
        <v>188</v>
      </c>
      <c r="B25" s="139" t="s">
        <v>190</v>
      </c>
      <c r="C25" s="140">
        <v>303</v>
      </c>
      <c r="D25" s="131">
        <f>IF('Peligro y Exposición'!D23="x",1,0)</f>
        <v>0</v>
      </c>
      <c r="E25" s="131">
        <f>IF('Peligro y Exposición'!H23="x",1,0)</f>
        <v>0</v>
      </c>
      <c r="F25" s="131">
        <f>IF('Peligro y Exposición'!Q23="x",1,0)</f>
        <v>0</v>
      </c>
      <c r="G25" s="131">
        <f>IF('Peligro y Exposición'!U23="x",1,0)</f>
        <v>0</v>
      </c>
      <c r="H25" s="131">
        <f>IF('Peligro y Exposición'!Y23="x",1,0)</f>
        <v>0</v>
      </c>
      <c r="I25" s="131">
        <f>IF('Peligro y Exposición'!AE23="x",1,0)</f>
        <v>0</v>
      </c>
      <c r="J25" s="131">
        <f>IF(Vulnerabilidad!J23="x",1,0)</f>
        <v>0</v>
      </c>
      <c r="K25" s="131">
        <f>IF(Vulnerabilidad!M23="x",1,0)</f>
        <v>0</v>
      </c>
      <c r="L25" s="131">
        <f>IF(Vulnerabilidad!R23="x",1,0)</f>
        <v>0</v>
      </c>
      <c r="M25" s="131">
        <f>IF(Vulnerabilidad!W23="x",1,0)</f>
        <v>0</v>
      </c>
      <c r="N25" s="131">
        <f>IF('Capacidad de Adaptación'!F23="x",1,0)</f>
        <v>0</v>
      </c>
      <c r="O25" s="131">
        <f>IF('Capacidad de Adaptación'!H23="x",1,0)</f>
        <v>0</v>
      </c>
      <c r="P25" s="131">
        <f>IF('Capacidad de Adaptación'!M23="x",1,0)</f>
        <v>0</v>
      </c>
      <c r="Q25" s="131">
        <f>IF('Capacidad de Adaptación'!Q23="x",1,0)</f>
        <v>0</v>
      </c>
      <c r="R25" s="131">
        <f>IF('Capacidad de Adaptación'!X23="x",1,0)</f>
        <v>0</v>
      </c>
      <c r="S25" s="208">
        <f t="shared" si="0"/>
        <v>0</v>
      </c>
      <c r="T25" s="49">
        <f t="shared" si="4"/>
        <v>0</v>
      </c>
      <c r="U25" s="72">
        <f t="shared" si="1"/>
        <v>0</v>
      </c>
      <c r="V25" s="72">
        <f t="shared" si="2"/>
        <v>0</v>
      </c>
      <c r="W25" s="72">
        <f t="shared" si="3"/>
        <v>0</v>
      </c>
    </row>
    <row r="26" spans="1:23" x14ac:dyDescent="0.25">
      <c r="A26" s="138" t="s">
        <v>188</v>
      </c>
      <c r="B26" s="139" t="s">
        <v>191</v>
      </c>
      <c r="C26" s="140">
        <v>304</v>
      </c>
      <c r="D26" s="131">
        <f>IF('Peligro y Exposición'!D24="x",1,0)</f>
        <v>0</v>
      </c>
      <c r="E26" s="131">
        <f>IF('Peligro y Exposición'!H24="x",1,0)</f>
        <v>0</v>
      </c>
      <c r="F26" s="131">
        <f>IF('Peligro y Exposición'!Q24="x",1,0)</f>
        <v>0</v>
      </c>
      <c r="G26" s="131">
        <f>IF('Peligro y Exposición'!U24="x",1,0)</f>
        <v>0</v>
      </c>
      <c r="H26" s="131">
        <f>IF('Peligro y Exposición'!Y24="x",1,0)</f>
        <v>0</v>
      </c>
      <c r="I26" s="131">
        <f>IF('Peligro y Exposición'!AE24="x",1,0)</f>
        <v>0</v>
      </c>
      <c r="J26" s="131">
        <f>IF(Vulnerabilidad!J24="x",1,0)</f>
        <v>0</v>
      </c>
      <c r="K26" s="131">
        <f>IF(Vulnerabilidad!M24="x",1,0)</f>
        <v>0</v>
      </c>
      <c r="L26" s="131">
        <f>IF(Vulnerabilidad!R24="x",1,0)</f>
        <v>0</v>
      </c>
      <c r="M26" s="131">
        <f>IF(Vulnerabilidad!W24="x",1,0)</f>
        <v>0</v>
      </c>
      <c r="N26" s="131">
        <f>IF('Capacidad de Adaptación'!F24="x",1,0)</f>
        <v>0</v>
      </c>
      <c r="O26" s="131">
        <f>IF('Capacidad de Adaptación'!H24="x",1,0)</f>
        <v>0</v>
      </c>
      <c r="P26" s="131">
        <f>IF('Capacidad de Adaptación'!M24="x",1,0)</f>
        <v>0</v>
      </c>
      <c r="Q26" s="131">
        <f>IF('Capacidad de Adaptación'!Q24="x",1,0)</f>
        <v>0</v>
      </c>
      <c r="R26" s="131">
        <f>IF('Capacidad de Adaptación'!X24="x",1,0)</f>
        <v>0</v>
      </c>
      <c r="S26" s="208">
        <f t="shared" si="0"/>
        <v>0</v>
      </c>
      <c r="T26" s="49">
        <f t="shared" si="4"/>
        <v>0</v>
      </c>
      <c r="U26" s="72">
        <f t="shared" si="1"/>
        <v>0</v>
      </c>
      <c r="V26" s="72">
        <f t="shared" si="2"/>
        <v>0</v>
      </c>
      <c r="W26" s="72">
        <f t="shared" si="3"/>
        <v>0</v>
      </c>
    </row>
    <row r="27" spans="1:23" x14ac:dyDescent="0.25">
      <c r="A27" s="138" t="s">
        <v>188</v>
      </c>
      <c r="B27" s="139" t="s">
        <v>192</v>
      </c>
      <c r="C27" s="140">
        <v>305</v>
      </c>
      <c r="D27" s="131">
        <f>IF('Peligro y Exposición'!D25="x",1,0)</f>
        <v>0</v>
      </c>
      <c r="E27" s="131">
        <f>IF('Peligro y Exposición'!H25="x",1,0)</f>
        <v>0</v>
      </c>
      <c r="F27" s="131">
        <f>IF('Peligro y Exposición'!Q25="x",1,0)</f>
        <v>0</v>
      </c>
      <c r="G27" s="131">
        <f>IF('Peligro y Exposición'!U25="x",1,0)</f>
        <v>0</v>
      </c>
      <c r="H27" s="131">
        <f>IF('Peligro y Exposición'!Y25="x",1,0)</f>
        <v>0</v>
      </c>
      <c r="I27" s="131">
        <f>IF('Peligro y Exposición'!AE25="x",1,0)</f>
        <v>0</v>
      </c>
      <c r="J27" s="131">
        <f>IF(Vulnerabilidad!J25="x",1,0)</f>
        <v>0</v>
      </c>
      <c r="K27" s="131">
        <f>IF(Vulnerabilidad!M25="x",1,0)</f>
        <v>0</v>
      </c>
      <c r="L27" s="131">
        <f>IF(Vulnerabilidad!R25="x",1,0)</f>
        <v>0</v>
      </c>
      <c r="M27" s="131">
        <f>IF(Vulnerabilidad!W25="x",1,0)</f>
        <v>0</v>
      </c>
      <c r="N27" s="131">
        <f>IF('Capacidad de Adaptación'!F25="x",1,0)</f>
        <v>0</v>
      </c>
      <c r="O27" s="131">
        <f>IF('Capacidad de Adaptación'!H25="x",1,0)</f>
        <v>0</v>
      </c>
      <c r="P27" s="131">
        <f>IF('Capacidad de Adaptación'!M25="x",1,0)</f>
        <v>0</v>
      </c>
      <c r="Q27" s="131">
        <f>IF('Capacidad de Adaptación'!Q25="x",1,0)</f>
        <v>0</v>
      </c>
      <c r="R27" s="131">
        <f>IF('Capacidad de Adaptación'!X25="x",1,0)</f>
        <v>0</v>
      </c>
      <c r="S27" s="208">
        <f t="shared" si="0"/>
        <v>0</v>
      </c>
      <c r="T27" s="49">
        <f t="shared" si="4"/>
        <v>0</v>
      </c>
      <c r="U27" s="72">
        <f t="shared" si="1"/>
        <v>0</v>
      </c>
      <c r="V27" s="72">
        <f t="shared" si="2"/>
        <v>0</v>
      </c>
      <c r="W27" s="72">
        <f t="shared" si="3"/>
        <v>0</v>
      </c>
    </row>
    <row r="28" spans="1:23" x14ac:dyDescent="0.25">
      <c r="A28" s="138" t="s">
        <v>188</v>
      </c>
      <c r="B28" s="139" t="s">
        <v>193</v>
      </c>
      <c r="C28" s="140">
        <v>306</v>
      </c>
      <c r="D28" s="131">
        <f>IF('Peligro y Exposición'!D26="x",1,0)</f>
        <v>0</v>
      </c>
      <c r="E28" s="131">
        <f>IF('Peligro y Exposición'!H26="x",1,0)</f>
        <v>0</v>
      </c>
      <c r="F28" s="131">
        <f>IF('Peligro y Exposición'!Q26="x",1,0)</f>
        <v>0</v>
      </c>
      <c r="G28" s="131">
        <f>IF('Peligro y Exposición'!U26="x",1,0)</f>
        <v>0</v>
      </c>
      <c r="H28" s="131">
        <f>IF('Peligro y Exposición'!Y26="x",1,0)</f>
        <v>0</v>
      </c>
      <c r="I28" s="131">
        <f>IF('Peligro y Exposición'!AE26="x",1,0)</f>
        <v>0</v>
      </c>
      <c r="J28" s="131">
        <f>IF(Vulnerabilidad!J26="x",1,0)</f>
        <v>0</v>
      </c>
      <c r="K28" s="131">
        <f>IF(Vulnerabilidad!M26="x",1,0)</f>
        <v>0</v>
      </c>
      <c r="L28" s="131">
        <f>IF(Vulnerabilidad!R26="x",1,0)</f>
        <v>0</v>
      </c>
      <c r="M28" s="131">
        <f>IF(Vulnerabilidad!W26="x",1,0)</f>
        <v>0</v>
      </c>
      <c r="N28" s="131">
        <f>IF('Capacidad de Adaptación'!F26="x",1,0)</f>
        <v>0</v>
      </c>
      <c r="O28" s="131">
        <f>IF('Capacidad de Adaptación'!H26="x",1,0)</f>
        <v>0</v>
      </c>
      <c r="P28" s="131">
        <f>IF('Capacidad de Adaptación'!M26="x",1,0)</f>
        <v>0</v>
      </c>
      <c r="Q28" s="131">
        <f>IF('Capacidad de Adaptación'!Q26="x",1,0)</f>
        <v>0</v>
      </c>
      <c r="R28" s="131">
        <f>IF('Capacidad de Adaptación'!X26="x",1,0)</f>
        <v>0</v>
      </c>
      <c r="S28" s="208">
        <f t="shared" si="0"/>
        <v>0</v>
      </c>
      <c r="T28" s="49">
        <f t="shared" si="4"/>
        <v>0</v>
      </c>
      <c r="U28" s="72">
        <f t="shared" si="1"/>
        <v>0</v>
      </c>
      <c r="V28" s="72">
        <f t="shared" si="2"/>
        <v>0</v>
      </c>
      <c r="W28" s="72">
        <f t="shared" si="3"/>
        <v>0</v>
      </c>
    </row>
    <row r="29" spans="1:23" x14ac:dyDescent="0.25">
      <c r="A29" s="138" t="s">
        <v>188</v>
      </c>
      <c r="B29" s="139" t="s">
        <v>194</v>
      </c>
      <c r="C29" s="140">
        <v>307</v>
      </c>
      <c r="D29" s="131">
        <f>IF('Peligro y Exposición'!D27="x",1,0)</f>
        <v>0</v>
      </c>
      <c r="E29" s="131">
        <f>IF('Peligro y Exposición'!H27="x",1,0)</f>
        <v>0</v>
      </c>
      <c r="F29" s="131">
        <f>IF('Peligro y Exposición'!Q27="x",1,0)</f>
        <v>0</v>
      </c>
      <c r="G29" s="131">
        <f>IF('Peligro y Exposición'!U27="x",1,0)</f>
        <v>0</v>
      </c>
      <c r="H29" s="131">
        <f>IF('Peligro y Exposición'!Y27="x",1,0)</f>
        <v>0</v>
      </c>
      <c r="I29" s="131">
        <f>IF('Peligro y Exposición'!AE27="x",1,0)</f>
        <v>0</v>
      </c>
      <c r="J29" s="131">
        <f>IF(Vulnerabilidad!J27="x",1,0)</f>
        <v>0</v>
      </c>
      <c r="K29" s="131">
        <f>IF(Vulnerabilidad!M27="x",1,0)</f>
        <v>0</v>
      </c>
      <c r="L29" s="131">
        <f>IF(Vulnerabilidad!R27="x",1,0)</f>
        <v>0</v>
      </c>
      <c r="M29" s="131">
        <f>IF(Vulnerabilidad!W27="x",1,0)</f>
        <v>0</v>
      </c>
      <c r="N29" s="131">
        <f>IF('Capacidad de Adaptación'!F27="x",1,0)</f>
        <v>0</v>
      </c>
      <c r="O29" s="131">
        <f>IF('Capacidad de Adaptación'!H27="x",1,0)</f>
        <v>0</v>
      </c>
      <c r="P29" s="131">
        <f>IF('Capacidad de Adaptación'!M27="x",1,0)</f>
        <v>0</v>
      </c>
      <c r="Q29" s="131">
        <f>IF('Capacidad de Adaptación'!Q27="x",1,0)</f>
        <v>0</v>
      </c>
      <c r="R29" s="131">
        <f>IF('Capacidad de Adaptación'!X27="x",1,0)</f>
        <v>0</v>
      </c>
      <c r="S29" s="208">
        <f t="shared" si="0"/>
        <v>0</v>
      </c>
      <c r="T29" s="49">
        <f t="shared" si="4"/>
        <v>0</v>
      </c>
      <c r="U29" s="72">
        <f t="shared" si="1"/>
        <v>0</v>
      </c>
      <c r="V29" s="72">
        <f t="shared" si="2"/>
        <v>0</v>
      </c>
      <c r="W29" s="72">
        <f t="shared" si="3"/>
        <v>0</v>
      </c>
    </row>
    <row r="30" spans="1:23" x14ac:dyDescent="0.25">
      <c r="A30" s="138" t="s">
        <v>188</v>
      </c>
      <c r="B30" s="139" t="s">
        <v>195</v>
      </c>
      <c r="C30" s="140">
        <v>308</v>
      </c>
      <c r="D30" s="131">
        <f>IF('Peligro y Exposición'!D28="x",1,0)</f>
        <v>0</v>
      </c>
      <c r="E30" s="131">
        <f>IF('Peligro y Exposición'!H28="x",1,0)</f>
        <v>0</v>
      </c>
      <c r="F30" s="131">
        <f>IF('Peligro y Exposición'!Q28="x",1,0)</f>
        <v>0</v>
      </c>
      <c r="G30" s="131">
        <f>IF('Peligro y Exposición'!U28="x",1,0)</f>
        <v>0</v>
      </c>
      <c r="H30" s="131">
        <f>IF('Peligro y Exposición'!Y28="x",1,0)</f>
        <v>0</v>
      </c>
      <c r="I30" s="131">
        <f>IF('Peligro y Exposición'!AE28="x",1,0)</f>
        <v>0</v>
      </c>
      <c r="J30" s="131">
        <f>IF(Vulnerabilidad!J28="x",1,0)</f>
        <v>0</v>
      </c>
      <c r="K30" s="131">
        <f>IF(Vulnerabilidad!M28="x",1,0)</f>
        <v>0</v>
      </c>
      <c r="L30" s="131">
        <f>IF(Vulnerabilidad!R28="x",1,0)</f>
        <v>0</v>
      </c>
      <c r="M30" s="131">
        <f>IF(Vulnerabilidad!W28="x",1,0)</f>
        <v>0</v>
      </c>
      <c r="N30" s="131">
        <f>IF('Capacidad de Adaptación'!F28="x",1,0)</f>
        <v>0</v>
      </c>
      <c r="O30" s="131">
        <f>IF('Capacidad de Adaptación'!H28="x",1,0)</f>
        <v>0</v>
      </c>
      <c r="P30" s="131">
        <f>IF('Capacidad de Adaptación'!M28="x",1,0)</f>
        <v>0</v>
      </c>
      <c r="Q30" s="131">
        <f>IF('Capacidad de Adaptación'!Q28="x",1,0)</f>
        <v>0</v>
      </c>
      <c r="R30" s="131">
        <f>IF('Capacidad de Adaptación'!X28="x",1,0)</f>
        <v>0</v>
      </c>
      <c r="S30" s="208">
        <f t="shared" si="0"/>
        <v>0</v>
      </c>
      <c r="T30" s="49">
        <f t="shared" si="4"/>
        <v>0</v>
      </c>
      <c r="U30" s="72">
        <f t="shared" si="1"/>
        <v>0</v>
      </c>
      <c r="V30" s="72">
        <f t="shared" si="2"/>
        <v>0</v>
      </c>
      <c r="W30" s="72">
        <f t="shared" si="3"/>
        <v>0</v>
      </c>
    </row>
    <row r="31" spans="1:23" x14ac:dyDescent="0.25">
      <c r="A31" s="138" t="s">
        <v>188</v>
      </c>
      <c r="B31" s="139" t="s">
        <v>196</v>
      </c>
      <c r="C31" s="140">
        <v>309</v>
      </c>
      <c r="D31" s="131">
        <f>IF('Peligro y Exposición'!D29="x",1,0)</f>
        <v>0</v>
      </c>
      <c r="E31" s="131">
        <f>IF('Peligro y Exposición'!H29="x",1,0)</f>
        <v>0</v>
      </c>
      <c r="F31" s="131">
        <f>IF('Peligro y Exposición'!Q29="x",1,0)</f>
        <v>0</v>
      </c>
      <c r="G31" s="131">
        <f>IF('Peligro y Exposición'!U29="x",1,0)</f>
        <v>0</v>
      </c>
      <c r="H31" s="131">
        <f>IF('Peligro y Exposición'!Y29="x",1,0)</f>
        <v>0</v>
      </c>
      <c r="I31" s="131">
        <f>IF('Peligro y Exposición'!AE29="x",1,0)</f>
        <v>0</v>
      </c>
      <c r="J31" s="131">
        <f>IF(Vulnerabilidad!J29="x",1,0)</f>
        <v>0</v>
      </c>
      <c r="K31" s="131">
        <f>IF(Vulnerabilidad!M29="x",1,0)</f>
        <v>0</v>
      </c>
      <c r="L31" s="131">
        <f>IF(Vulnerabilidad!R29="x",1,0)</f>
        <v>0</v>
      </c>
      <c r="M31" s="131">
        <f>IF(Vulnerabilidad!W29="x",1,0)</f>
        <v>0</v>
      </c>
      <c r="N31" s="131">
        <f>IF('Capacidad de Adaptación'!F29="x",1,0)</f>
        <v>0</v>
      </c>
      <c r="O31" s="131">
        <f>IF('Capacidad de Adaptación'!H29="x",1,0)</f>
        <v>0</v>
      </c>
      <c r="P31" s="131">
        <f>IF('Capacidad de Adaptación'!M29="x",1,0)</f>
        <v>0</v>
      </c>
      <c r="Q31" s="131">
        <f>IF('Capacidad de Adaptación'!Q29="x",1,0)</f>
        <v>0</v>
      </c>
      <c r="R31" s="131">
        <f>IF('Capacidad de Adaptación'!X29="x",1,0)</f>
        <v>0</v>
      </c>
      <c r="S31" s="208">
        <f t="shared" si="0"/>
        <v>0</v>
      </c>
      <c r="T31" s="49">
        <f t="shared" si="4"/>
        <v>0</v>
      </c>
      <c r="U31" s="72">
        <f t="shared" si="1"/>
        <v>0</v>
      </c>
      <c r="V31" s="72">
        <f t="shared" si="2"/>
        <v>0</v>
      </c>
      <c r="W31" s="72">
        <f t="shared" si="3"/>
        <v>0</v>
      </c>
    </row>
    <row r="32" spans="1:23" x14ac:dyDescent="0.25">
      <c r="A32" s="138" t="s">
        <v>188</v>
      </c>
      <c r="B32" s="139" t="s">
        <v>197</v>
      </c>
      <c r="C32" s="140">
        <v>310</v>
      </c>
      <c r="D32" s="131">
        <f>IF('Peligro y Exposición'!D30="x",1,0)</f>
        <v>0</v>
      </c>
      <c r="E32" s="131">
        <f>IF('Peligro y Exposición'!H30="x",1,0)</f>
        <v>0</v>
      </c>
      <c r="F32" s="131">
        <f>IF('Peligro y Exposición'!Q30="x",1,0)</f>
        <v>0</v>
      </c>
      <c r="G32" s="131">
        <f>IF('Peligro y Exposición'!U30="x",1,0)</f>
        <v>0</v>
      </c>
      <c r="H32" s="131">
        <f>IF('Peligro y Exposición'!Y30="x",1,0)</f>
        <v>0</v>
      </c>
      <c r="I32" s="131">
        <f>IF('Peligro y Exposición'!AE30="x",1,0)</f>
        <v>0</v>
      </c>
      <c r="J32" s="131">
        <f>IF(Vulnerabilidad!J30="x",1,0)</f>
        <v>0</v>
      </c>
      <c r="K32" s="131">
        <f>IF(Vulnerabilidad!M30="x",1,0)</f>
        <v>0</v>
      </c>
      <c r="L32" s="131">
        <f>IF(Vulnerabilidad!R30="x",1,0)</f>
        <v>0</v>
      </c>
      <c r="M32" s="131">
        <f>IF(Vulnerabilidad!W30="x",1,0)</f>
        <v>0</v>
      </c>
      <c r="N32" s="131">
        <f>IF('Capacidad de Adaptación'!F30="x",1,0)</f>
        <v>0</v>
      </c>
      <c r="O32" s="131">
        <f>IF('Capacidad de Adaptación'!H30="x",1,0)</f>
        <v>0</v>
      </c>
      <c r="P32" s="131">
        <f>IF('Capacidad de Adaptación'!M30="x",1,0)</f>
        <v>0</v>
      </c>
      <c r="Q32" s="131">
        <f>IF('Capacidad de Adaptación'!Q30="x",1,0)</f>
        <v>0</v>
      </c>
      <c r="R32" s="131">
        <f>IF('Capacidad de Adaptación'!X30="x",1,0)</f>
        <v>0</v>
      </c>
      <c r="S32" s="208">
        <f t="shared" si="0"/>
        <v>0</v>
      </c>
      <c r="T32" s="49">
        <f t="shared" si="4"/>
        <v>0</v>
      </c>
      <c r="U32" s="72">
        <f t="shared" si="1"/>
        <v>0</v>
      </c>
      <c r="V32" s="72">
        <f t="shared" si="2"/>
        <v>0</v>
      </c>
      <c r="W32" s="72">
        <f t="shared" si="3"/>
        <v>0</v>
      </c>
    </row>
    <row r="33" spans="1:23" x14ac:dyDescent="0.25">
      <c r="A33" s="138" t="s">
        <v>188</v>
      </c>
      <c r="B33" s="139" t="s">
        <v>198</v>
      </c>
      <c r="C33" s="140">
        <v>311</v>
      </c>
      <c r="D33" s="131">
        <f>IF('Peligro y Exposición'!D31="x",1,0)</f>
        <v>0</v>
      </c>
      <c r="E33" s="131">
        <f>IF('Peligro y Exposición'!H31="x",1,0)</f>
        <v>0</v>
      </c>
      <c r="F33" s="131">
        <f>IF('Peligro y Exposición'!Q31="x",1,0)</f>
        <v>0</v>
      </c>
      <c r="G33" s="131">
        <f>IF('Peligro y Exposición'!U31="x",1,0)</f>
        <v>0</v>
      </c>
      <c r="H33" s="131">
        <f>IF('Peligro y Exposición'!Y31="x",1,0)</f>
        <v>0</v>
      </c>
      <c r="I33" s="131">
        <f>IF('Peligro y Exposición'!AE31="x",1,0)</f>
        <v>0</v>
      </c>
      <c r="J33" s="131">
        <f>IF(Vulnerabilidad!J31="x",1,0)</f>
        <v>0</v>
      </c>
      <c r="K33" s="131">
        <f>IF(Vulnerabilidad!M31="x",1,0)</f>
        <v>0</v>
      </c>
      <c r="L33" s="131">
        <f>IF(Vulnerabilidad!R31="x",1,0)</f>
        <v>0</v>
      </c>
      <c r="M33" s="131">
        <f>IF(Vulnerabilidad!W31="x",1,0)</f>
        <v>0</v>
      </c>
      <c r="N33" s="131">
        <f>IF('Capacidad de Adaptación'!F31="x",1,0)</f>
        <v>0</v>
      </c>
      <c r="O33" s="131">
        <f>IF('Capacidad de Adaptación'!H31="x",1,0)</f>
        <v>0</v>
      </c>
      <c r="P33" s="131">
        <f>IF('Capacidad de Adaptación'!M31="x",1,0)</f>
        <v>0</v>
      </c>
      <c r="Q33" s="131">
        <f>IF('Capacidad de Adaptación'!Q31="x",1,0)</f>
        <v>0</v>
      </c>
      <c r="R33" s="131">
        <f>IF('Capacidad de Adaptación'!X31="x",1,0)</f>
        <v>0</v>
      </c>
      <c r="S33" s="208">
        <f t="shared" si="0"/>
        <v>0</v>
      </c>
      <c r="T33" s="49">
        <f t="shared" si="4"/>
        <v>0</v>
      </c>
      <c r="U33" s="72">
        <f t="shared" si="1"/>
        <v>0</v>
      </c>
      <c r="V33" s="72">
        <f t="shared" si="2"/>
        <v>0</v>
      </c>
      <c r="W33" s="72">
        <f t="shared" si="3"/>
        <v>0</v>
      </c>
    </row>
    <row r="34" spans="1:23" x14ac:dyDescent="0.25">
      <c r="A34" s="138" t="s">
        <v>188</v>
      </c>
      <c r="B34" s="139" t="s">
        <v>199</v>
      </c>
      <c r="C34" s="140">
        <v>312</v>
      </c>
      <c r="D34" s="131">
        <f>IF('Peligro y Exposición'!D32="x",1,0)</f>
        <v>0</v>
      </c>
      <c r="E34" s="131">
        <f>IF('Peligro y Exposición'!H32="x",1,0)</f>
        <v>0</v>
      </c>
      <c r="F34" s="131">
        <f>IF('Peligro y Exposición'!Q32="x",1,0)</f>
        <v>0</v>
      </c>
      <c r="G34" s="131">
        <f>IF('Peligro y Exposición'!U32="x",1,0)</f>
        <v>0</v>
      </c>
      <c r="H34" s="131">
        <f>IF('Peligro y Exposición'!Y32="x",1,0)</f>
        <v>0</v>
      </c>
      <c r="I34" s="131">
        <f>IF('Peligro y Exposición'!AE32="x",1,0)</f>
        <v>0</v>
      </c>
      <c r="J34" s="131">
        <f>IF(Vulnerabilidad!J32="x",1,0)</f>
        <v>0</v>
      </c>
      <c r="K34" s="131">
        <f>IF(Vulnerabilidad!M32="x",1,0)</f>
        <v>0</v>
      </c>
      <c r="L34" s="131">
        <f>IF(Vulnerabilidad!R32="x",1,0)</f>
        <v>0</v>
      </c>
      <c r="M34" s="131">
        <f>IF(Vulnerabilidad!W32="x",1,0)</f>
        <v>0</v>
      </c>
      <c r="N34" s="131">
        <f>IF('Capacidad de Adaptación'!F32="x",1,0)</f>
        <v>0</v>
      </c>
      <c r="O34" s="131">
        <f>IF('Capacidad de Adaptación'!H32="x",1,0)</f>
        <v>0</v>
      </c>
      <c r="P34" s="131">
        <f>IF('Capacidad de Adaptación'!M32="x",1,0)</f>
        <v>0</v>
      </c>
      <c r="Q34" s="131">
        <f>IF('Capacidad de Adaptación'!Q32="x",1,0)</f>
        <v>0</v>
      </c>
      <c r="R34" s="131">
        <f>IF('Capacidad de Adaptación'!X32="x",1,0)</f>
        <v>0</v>
      </c>
      <c r="S34" s="208">
        <f t="shared" si="0"/>
        <v>0</v>
      </c>
      <c r="T34" s="49">
        <f t="shared" si="4"/>
        <v>0</v>
      </c>
      <c r="U34" s="72">
        <f t="shared" si="1"/>
        <v>0</v>
      </c>
      <c r="V34" s="72">
        <f t="shared" si="2"/>
        <v>0</v>
      </c>
      <c r="W34" s="72">
        <f t="shared" si="3"/>
        <v>0</v>
      </c>
    </row>
    <row r="35" spans="1:23" x14ac:dyDescent="0.25">
      <c r="A35" s="138" t="s">
        <v>188</v>
      </c>
      <c r="B35" s="139" t="s">
        <v>200</v>
      </c>
      <c r="C35" s="140">
        <v>313</v>
      </c>
      <c r="D35" s="131">
        <f>IF('Peligro y Exposición'!D33="x",1,0)</f>
        <v>0</v>
      </c>
      <c r="E35" s="131">
        <f>IF('Peligro y Exposición'!H33="x",1,0)</f>
        <v>0</v>
      </c>
      <c r="F35" s="131">
        <f>IF('Peligro y Exposición'!Q33="x",1,0)</f>
        <v>0</v>
      </c>
      <c r="G35" s="131">
        <f>IF('Peligro y Exposición'!U33="x",1,0)</f>
        <v>0</v>
      </c>
      <c r="H35" s="131">
        <f>IF('Peligro y Exposición'!Y33="x",1,0)</f>
        <v>0</v>
      </c>
      <c r="I35" s="131">
        <f>IF('Peligro y Exposición'!AE33="x",1,0)</f>
        <v>0</v>
      </c>
      <c r="J35" s="131">
        <f>IF(Vulnerabilidad!J33="x",1,0)</f>
        <v>0</v>
      </c>
      <c r="K35" s="131">
        <f>IF(Vulnerabilidad!M33="x",1,0)</f>
        <v>0</v>
      </c>
      <c r="L35" s="131">
        <f>IF(Vulnerabilidad!R33="x",1,0)</f>
        <v>0</v>
      </c>
      <c r="M35" s="131">
        <f>IF(Vulnerabilidad!W33="x",1,0)</f>
        <v>0</v>
      </c>
      <c r="N35" s="131">
        <f>IF('Capacidad de Adaptación'!F33="x",1,0)</f>
        <v>0</v>
      </c>
      <c r="O35" s="131">
        <f>IF('Capacidad de Adaptación'!H33="x",1,0)</f>
        <v>0</v>
      </c>
      <c r="P35" s="131">
        <f>IF('Capacidad de Adaptación'!M33="x",1,0)</f>
        <v>0</v>
      </c>
      <c r="Q35" s="131">
        <f>IF('Capacidad de Adaptación'!Q33="x",1,0)</f>
        <v>0</v>
      </c>
      <c r="R35" s="131">
        <f>IF('Capacidad de Adaptación'!X33="x",1,0)</f>
        <v>0</v>
      </c>
      <c r="S35" s="208">
        <f t="shared" si="0"/>
        <v>0</v>
      </c>
      <c r="T35" s="49">
        <f t="shared" si="4"/>
        <v>0</v>
      </c>
      <c r="U35" s="72">
        <f t="shared" si="1"/>
        <v>0</v>
      </c>
      <c r="V35" s="72">
        <f t="shared" si="2"/>
        <v>0</v>
      </c>
      <c r="W35" s="72">
        <f t="shared" si="3"/>
        <v>0</v>
      </c>
    </row>
    <row r="36" spans="1:23" x14ac:dyDescent="0.25">
      <c r="A36" s="138" t="s">
        <v>188</v>
      </c>
      <c r="B36" s="139" t="s">
        <v>201</v>
      </c>
      <c r="C36" s="140">
        <v>314</v>
      </c>
      <c r="D36" s="131">
        <f>IF('Peligro y Exposición'!D34="x",1,0)</f>
        <v>0</v>
      </c>
      <c r="E36" s="131">
        <f>IF('Peligro y Exposición'!H34="x",1,0)</f>
        <v>0</v>
      </c>
      <c r="F36" s="131">
        <f>IF('Peligro y Exposición'!Q34="x",1,0)</f>
        <v>0</v>
      </c>
      <c r="G36" s="131">
        <f>IF('Peligro y Exposición'!U34="x",1,0)</f>
        <v>0</v>
      </c>
      <c r="H36" s="131">
        <f>IF('Peligro y Exposición'!Y34="x",1,0)</f>
        <v>0</v>
      </c>
      <c r="I36" s="131">
        <f>IF('Peligro y Exposición'!AE34="x",1,0)</f>
        <v>0</v>
      </c>
      <c r="J36" s="131">
        <f>IF(Vulnerabilidad!J34="x",1,0)</f>
        <v>0</v>
      </c>
      <c r="K36" s="131">
        <f>IF(Vulnerabilidad!M34="x",1,0)</f>
        <v>0</v>
      </c>
      <c r="L36" s="131">
        <f>IF(Vulnerabilidad!R34="x",1,0)</f>
        <v>0</v>
      </c>
      <c r="M36" s="131">
        <f>IF(Vulnerabilidad!W34="x",1,0)</f>
        <v>0</v>
      </c>
      <c r="N36" s="131">
        <f>IF('Capacidad de Adaptación'!F34="x",1,0)</f>
        <v>0</v>
      </c>
      <c r="O36" s="131">
        <f>IF('Capacidad de Adaptación'!H34="x",1,0)</f>
        <v>0</v>
      </c>
      <c r="P36" s="131">
        <f>IF('Capacidad de Adaptación'!M34="x",1,0)</f>
        <v>0</v>
      </c>
      <c r="Q36" s="131">
        <f>IF('Capacidad de Adaptación'!Q34="x",1,0)</f>
        <v>0</v>
      </c>
      <c r="R36" s="131">
        <f>IF('Capacidad de Adaptación'!X34="x",1,0)</f>
        <v>0</v>
      </c>
      <c r="S36" s="208">
        <f t="shared" si="0"/>
        <v>0</v>
      </c>
      <c r="T36" s="49">
        <f t="shared" si="4"/>
        <v>0</v>
      </c>
      <c r="U36" s="72">
        <f t="shared" si="1"/>
        <v>0</v>
      </c>
      <c r="V36" s="72">
        <f t="shared" si="2"/>
        <v>0</v>
      </c>
      <c r="W36" s="72">
        <f t="shared" si="3"/>
        <v>0</v>
      </c>
    </row>
    <row r="37" spans="1:23" x14ac:dyDescent="0.25">
      <c r="A37" s="138" t="s">
        <v>188</v>
      </c>
      <c r="B37" s="139" t="s">
        <v>202</v>
      </c>
      <c r="C37" s="140">
        <v>315</v>
      </c>
      <c r="D37" s="131">
        <f>IF('Peligro y Exposición'!D35="x",1,0)</f>
        <v>0</v>
      </c>
      <c r="E37" s="131">
        <f>IF('Peligro y Exposición'!H35="x",1,0)</f>
        <v>0</v>
      </c>
      <c r="F37" s="131">
        <f>IF('Peligro y Exposición'!Q35="x",1,0)</f>
        <v>0</v>
      </c>
      <c r="G37" s="131">
        <f>IF('Peligro y Exposición'!U35="x",1,0)</f>
        <v>0</v>
      </c>
      <c r="H37" s="131">
        <f>IF('Peligro y Exposición'!Y35="x",1,0)</f>
        <v>0</v>
      </c>
      <c r="I37" s="131">
        <f>IF('Peligro y Exposición'!AE35="x",1,0)</f>
        <v>0</v>
      </c>
      <c r="J37" s="131">
        <f>IF(Vulnerabilidad!J35="x",1,0)</f>
        <v>0</v>
      </c>
      <c r="K37" s="131">
        <f>IF(Vulnerabilidad!M35="x",1,0)</f>
        <v>0</v>
      </c>
      <c r="L37" s="131">
        <f>IF(Vulnerabilidad!R35="x",1,0)</f>
        <v>0</v>
      </c>
      <c r="M37" s="131">
        <f>IF(Vulnerabilidad!W35="x",1,0)</f>
        <v>0</v>
      </c>
      <c r="N37" s="131">
        <f>IF('Capacidad de Adaptación'!F35="x",1,0)</f>
        <v>0</v>
      </c>
      <c r="O37" s="131">
        <f>IF('Capacidad de Adaptación'!H35="x",1,0)</f>
        <v>0</v>
      </c>
      <c r="P37" s="131">
        <f>IF('Capacidad de Adaptación'!M35="x",1,0)</f>
        <v>0</v>
      </c>
      <c r="Q37" s="131">
        <f>IF('Capacidad de Adaptación'!Q35="x",1,0)</f>
        <v>0</v>
      </c>
      <c r="R37" s="131">
        <f>IF('Capacidad de Adaptación'!X35="x",1,0)</f>
        <v>0</v>
      </c>
      <c r="S37" s="208">
        <f t="shared" si="0"/>
        <v>0</v>
      </c>
      <c r="T37" s="49">
        <f t="shared" si="4"/>
        <v>0</v>
      </c>
      <c r="U37" s="72">
        <f t="shared" si="1"/>
        <v>0</v>
      </c>
      <c r="V37" s="72">
        <f t="shared" si="2"/>
        <v>0</v>
      </c>
      <c r="W37" s="72">
        <f t="shared" si="3"/>
        <v>0</v>
      </c>
    </row>
    <row r="38" spans="1:23" x14ac:dyDescent="0.25">
      <c r="A38" s="138" t="s">
        <v>188</v>
      </c>
      <c r="B38" s="139" t="s">
        <v>203</v>
      </c>
      <c r="C38" s="140">
        <v>316</v>
      </c>
      <c r="D38" s="131">
        <f>IF('Peligro y Exposición'!D36="x",1,0)</f>
        <v>0</v>
      </c>
      <c r="E38" s="131">
        <f>IF('Peligro y Exposición'!H36="x",1,0)</f>
        <v>0</v>
      </c>
      <c r="F38" s="131">
        <f>IF('Peligro y Exposición'!Q36="x",1,0)</f>
        <v>0</v>
      </c>
      <c r="G38" s="131">
        <f>IF('Peligro y Exposición'!U36="x",1,0)</f>
        <v>0</v>
      </c>
      <c r="H38" s="131">
        <f>IF('Peligro y Exposición'!Y36="x",1,0)</f>
        <v>0</v>
      </c>
      <c r="I38" s="131">
        <f>IF('Peligro y Exposición'!AE36="x",1,0)</f>
        <v>0</v>
      </c>
      <c r="J38" s="131">
        <f>IF(Vulnerabilidad!J36="x",1,0)</f>
        <v>0</v>
      </c>
      <c r="K38" s="131">
        <f>IF(Vulnerabilidad!M36="x",1,0)</f>
        <v>0</v>
      </c>
      <c r="L38" s="131">
        <f>IF(Vulnerabilidad!R36="x",1,0)</f>
        <v>0</v>
      </c>
      <c r="M38" s="131">
        <f>IF(Vulnerabilidad!W36="x",1,0)</f>
        <v>0</v>
      </c>
      <c r="N38" s="131">
        <f>IF('Capacidad de Adaptación'!F36="x",1,0)</f>
        <v>0</v>
      </c>
      <c r="O38" s="131">
        <f>IF('Capacidad de Adaptación'!H36="x",1,0)</f>
        <v>0</v>
      </c>
      <c r="P38" s="131">
        <f>IF('Capacidad de Adaptación'!M36="x",1,0)</f>
        <v>0</v>
      </c>
      <c r="Q38" s="131">
        <f>IF('Capacidad de Adaptación'!Q36="x",1,0)</f>
        <v>0</v>
      </c>
      <c r="R38" s="131">
        <f>IF('Capacidad de Adaptación'!X36="x",1,0)</f>
        <v>0</v>
      </c>
      <c r="S38" s="208">
        <f t="shared" si="0"/>
        <v>0</v>
      </c>
      <c r="T38" s="49">
        <f t="shared" si="4"/>
        <v>0</v>
      </c>
      <c r="U38" s="72">
        <f t="shared" si="1"/>
        <v>0</v>
      </c>
      <c r="V38" s="72">
        <f t="shared" si="2"/>
        <v>0</v>
      </c>
      <c r="W38" s="72">
        <f t="shared" si="3"/>
        <v>0</v>
      </c>
    </row>
    <row r="39" spans="1:23" x14ac:dyDescent="0.25">
      <c r="A39" s="138" t="s">
        <v>188</v>
      </c>
      <c r="B39" s="139" t="s">
        <v>77</v>
      </c>
      <c r="C39" s="140">
        <v>317</v>
      </c>
      <c r="D39" s="131">
        <f>IF('Peligro y Exposición'!D37="x",1,0)</f>
        <v>0</v>
      </c>
      <c r="E39" s="131">
        <f>IF('Peligro y Exposición'!H37="x",1,0)</f>
        <v>0</v>
      </c>
      <c r="F39" s="131">
        <f>IF('Peligro y Exposición'!Q37="x",1,0)</f>
        <v>0</v>
      </c>
      <c r="G39" s="131">
        <f>IF('Peligro y Exposición'!U37="x",1,0)</f>
        <v>0</v>
      </c>
      <c r="H39" s="131">
        <f>IF('Peligro y Exposición'!Y37="x",1,0)</f>
        <v>0</v>
      </c>
      <c r="I39" s="131">
        <f>IF('Peligro y Exposición'!AE37="x",1,0)</f>
        <v>0</v>
      </c>
      <c r="J39" s="131">
        <f>IF(Vulnerabilidad!J37="x",1,0)</f>
        <v>0</v>
      </c>
      <c r="K39" s="131">
        <f>IF(Vulnerabilidad!M37="x",1,0)</f>
        <v>0</v>
      </c>
      <c r="L39" s="131">
        <f>IF(Vulnerabilidad!R37="x",1,0)</f>
        <v>0</v>
      </c>
      <c r="M39" s="131">
        <f>IF(Vulnerabilidad!W37="x",1,0)</f>
        <v>0</v>
      </c>
      <c r="N39" s="131">
        <f>IF('Capacidad de Adaptación'!F37="x",1,0)</f>
        <v>0</v>
      </c>
      <c r="O39" s="131">
        <f>IF('Capacidad de Adaptación'!H37="x",1,0)</f>
        <v>0</v>
      </c>
      <c r="P39" s="131">
        <f>IF('Capacidad de Adaptación'!M37="x",1,0)</f>
        <v>0</v>
      </c>
      <c r="Q39" s="131">
        <f>IF('Capacidad de Adaptación'!Q37="x",1,0)</f>
        <v>0</v>
      </c>
      <c r="R39" s="131">
        <f>IF('Capacidad de Adaptación'!X37="x",1,0)</f>
        <v>0</v>
      </c>
      <c r="S39" s="208">
        <f t="shared" si="0"/>
        <v>0</v>
      </c>
      <c r="T39" s="49">
        <f t="shared" si="4"/>
        <v>0</v>
      </c>
      <c r="U39" s="72">
        <f t="shared" si="1"/>
        <v>0</v>
      </c>
      <c r="V39" s="72">
        <f t="shared" si="2"/>
        <v>0</v>
      </c>
      <c r="W39" s="72">
        <f t="shared" si="3"/>
        <v>0</v>
      </c>
    </row>
    <row r="40" spans="1:23" x14ac:dyDescent="0.25">
      <c r="A40" s="138" t="s">
        <v>188</v>
      </c>
      <c r="B40" s="139" t="s">
        <v>204</v>
      </c>
      <c r="C40" s="140">
        <v>318</v>
      </c>
      <c r="D40" s="131">
        <f>IF('Peligro y Exposición'!D38="x",1,0)</f>
        <v>0</v>
      </c>
      <c r="E40" s="131">
        <f>IF('Peligro y Exposición'!H38="x",1,0)</f>
        <v>0</v>
      </c>
      <c r="F40" s="131">
        <f>IF('Peligro y Exposición'!Q38="x",1,0)</f>
        <v>0</v>
      </c>
      <c r="G40" s="131">
        <f>IF('Peligro y Exposición'!U38="x",1,0)</f>
        <v>0</v>
      </c>
      <c r="H40" s="131">
        <f>IF('Peligro y Exposición'!Y38="x",1,0)</f>
        <v>0</v>
      </c>
      <c r="I40" s="131">
        <f>IF('Peligro y Exposición'!AE38="x",1,0)</f>
        <v>0</v>
      </c>
      <c r="J40" s="131">
        <f>IF(Vulnerabilidad!J38="x",1,0)</f>
        <v>0</v>
      </c>
      <c r="K40" s="131">
        <f>IF(Vulnerabilidad!M38="x",1,0)</f>
        <v>0</v>
      </c>
      <c r="L40" s="131">
        <f>IF(Vulnerabilidad!R38="x",1,0)</f>
        <v>0</v>
      </c>
      <c r="M40" s="131">
        <f>IF(Vulnerabilidad!W38="x",1,0)</f>
        <v>0</v>
      </c>
      <c r="N40" s="131">
        <f>IF('Capacidad de Adaptación'!F38="x",1,0)</f>
        <v>0</v>
      </c>
      <c r="O40" s="131">
        <f>IF('Capacidad de Adaptación'!H38="x",1,0)</f>
        <v>0</v>
      </c>
      <c r="P40" s="131">
        <f>IF('Capacidad de Adaptación'!M38="x",1,0)</f>
        <v>0</v>
      </c>
      <c r="Q40" s="131">
        <f>IF('Capacidad de Adaptación'!Q38="x",1,0)</f>
        <v>0</v>
      </c>
      <c r="R40" s="131">
        <f>IF('Capacidad de Adaptación'!X38="x",1,0)</f>
        <v>0</v>
      </c>
      <c r="S40" s="208">
        <f t="shared" si="0"/>
        <v>0</v>
      </c>
      <c r="T40" s="49">
        <f t="shared" si="4"/>
        <v>0</v>
      </c>
      <c r="U40" s="72">
        <f t="shared" si="1"/>
        <v>0</v>
      </c>
      <c r="V40" s="72">
        <f t="shared" si="2"/>
        <v>0</v>
      </c>
      <c r="W40" s="72">
        <f t="shared" si="3"/>
        <v>0</v>
      </c>
    </row>
    <row r="41" spans="1:23" x14ac:dyDescent="0.25">
      <c r="A41" s="138" t="s">
        <v>188</v>
      </c>
      <c r="B41" s="139" t="s">
        <v>205</v>
      </c>
      <c r="C41" s="140">
        <v>319</v>
      </c>
      <c r="D41" s="131">
        <f>IF('Peligro y Exposición'!D39="x",1,0)</f>
        <v>0</v>
      </c>
      <c r="E41" s="131">
        <f>IF('Peligro y Exposición'!H39="x",1,0)</f>
        <v>0</v>
      </c>
      <c r="F41" s="131">
        <f>IF('Peligro y Exposición'!Q39="x",1,0)</f>
        <v>0</v>
      </c>
      <c r="G41" s="131">
        <f>IF('Peligro y Exposición'!U39="x",1,0)</f>
        <v>0</v>
      </c>
      <c r="H41" s="131">
        <f>IF('Peligro y Exposición'!Y39="x",1,0)</f>
        <v>0</v>
      </c>
      <c r="I41" s="131">
        <f>IF('Peligro y Exposición'!AE39="x",1,0)</f>
        <v>0</v>
      </c>
      <c r="J41" s="131">
        <f>IF(Vulnerabilidad!J39="x",1,0)</f>
        <v>0</v>
      </c>
      <c r="K41" s="131">
        <f>IF(Vulnerabilidad!M39="x",1,0)</f>
        <v>0</v>
      </c>
      <c r="L41" s="131">
        <f>IF(Vulnerabilidad!R39="x",1,0)</f>
        <v>0</v>
      </c>
      <c r="M41" s="131">
        <f>IF(Vulnerabilidad!W39="x",1,0)</f>
        <v>0</v>
      </c>
      <c r="N41" s="131">
        <f>IF('Capacidad de Adaptación'!F39="x",1,0)</f>
        <v>0</v>
      </c>
      <c r="O41" s="131">
        <f>IF('Capacidad de Adaptación'!H39="x",1,0)</f>
        <v>0</v>
      </c>
      <c r="P41" s="131">
        <f>IF('Capacidad de Adaptación'!M39="x",1,0)</f>
        <v>0</v>
      </c>
      <c r="Q41" s="131">
        <f>IF('Capacidad de Adaptación'!Q39="x",1,0)</f>
        <v>0</v>
      </c>
      <c r="R41" s="131">
        <f>IF('Capacidad de Adaptación'!X39="x",1,0)</f>
        <v>0</v>
      </c>
      <c r="S41" s="208">
        <f t="shared" si="0"/>
        <v>0</v>
      </c>
      <c r="T41" s="49">
        <f t="shared" si="4"/>
        <v>0</v>
      </c>
      <c r="U41" s="72">
        <f t="shared" si="1"/>
        <v>0</v>
      </c>
      <c r="V41" s="72">
        <f t="shared" si="2"/>
        <v>0</v>
      </c>
      <c r="W41" s="72">
        <f t="shared" si="3"/>
        <v>0</v>
      </c>
    </row>
    <row r="42" spans="1:23" x14ac:dyDescent="0.25">
      <c r="A42" s="138" t="s">
        <v>188</v>
      </c>
      <c r="B42" s="139" t="s">
        <v>206</v>
      </c>
      <c r="C42" s="140">
        <v>320</v>
      </c>
      <c r="D42" s="131">
        <f>IF('Peligro y Exposición'!D40="x",1,0)</f>
        <v>0</v>
      </c>
      <c r="E42" s="131">
        <f>IF('Peligro y Exposición'!H40="x",1,0)</f>
        <v>0</v>
      </c>
      <c r="F42" s="131">
        <f>IF('Peligro y Exposición'!Q40="x",1,0)</f>
        <v>0</v>
      </c>
      <c r="G42" s="131">
        <f>IF('Peligro y Exposición'!U40="x",1,0)</f>
        <v>0</v>
      </c>
      <c r="H42" s="131">
        <f>IF('Peligro y Exposición'!Y40="x",1,0)</f>
        <v>0</v>
      </c>
      <c r="I42" s="131">
        <f>IF('Peligro y Exposición'!AE40="x",1,0)</f>
        <v>0</v>
      </c>
      <c r="J42" s="131">
        <f>IF(Vulnerabilidad!J40="x",1,0)</f>
        <v>0</v>
      </c>
      <c r="K42" s="131">
        <f>IF(Vulnerabilidad!M40="x",1,0)</f>
        <v>0</v>
      </c>
      <c r="L42" s="131">
        <f>IF(Vulnerabilidad!R40="x",1,0)</f>
        <v>0</v>
      </c>
      <c r="M42" s="131">
        <f>IF(Vulnerabilidad!W40="x",1,0)</f>
        <v>0</v>
      </c>
      <c r="N42" s="131">
        <f>IF('Capacidad de Adaptación'!F40="x",1,0)</f>
        <v>0</v>
      </c>
      <c r="O42" s="131">
        <f>IF('Capacidad de Adaptación'!H40="x",1,0)</f>
        <v>0</v>
      </c>
      <c r="P42" s="131">
        <f>IF('Capacidad de Adaptación'!M40="x",1,0)</f>
        <v>0</v>
      </c>
      <c r="Q42" s="131">
        <f>IF('Capacidad de Adaptación'!Q40="x",1,0)</f>
        <v>0</v>
      </c>
      <c r="R42" s="131">
        <f>IF('Capacidad de Adaptación'!X40="x",1,0)</f>
        <v>0</v>
      </c>
      <c r="S42" s="208">
        <f t="shared" si="0"/>
        <v>0</v>
      </c>
      <c r="T42" s="49">
        <f t="shared" si="4"/>
        <v>0</v>
      </c>
      <c r="U42" s="72">
        <f t="shared" si="1"/>
        <v>0</v>
      </c>
      <c r="V42" s="72">
        <f t="shared" si="2"/>
        <v>0</v>
      </c>
      <c r="W42" s="72">
        <f t="shared" si="3"/>
        <v>0</v>
      </c>
    </row>
    <row r="43" spans="1:23" x14ac:dyDescent="0.25">
      <c r="A43" s="138" t="s">
        <v>188</v>
      </c>
      <c r="B43" s="139" t="s">
        <v>207</v>
      </c>
      <c r="C43" s="140">
        <v>321</v>
      </c>
      <c r="D43" s="131">
        <f>IF('Peligro y Exposición'!D41="x",1,0)</f>
        <v>0</v>
      </c>
      <c r="E43" s="131">
        <f>IF('Peligro y Exposición'!H41="x",1,0)</f>
        <v>0</v>
      </c>
      <c r="F43" s="131">
        <f>IF('Peligro y Exposición'!Q41="x",1,0)</f>
        <v>0</v>
      </c>
      <c r="G43" s="131">
        <f>IF('Peligro y Exposición'!U41="x",1,0)</f>
        <v>0</v>
      </c>
      <c r="H43" s="131">
        <f>IF('Peligro y Exposición'!Y41="x",1,0)</f>
        <v>0</v>
      </c>
      <c r="I43" s="131">
        <f>IF('Peligro y Exposición'!AE41="x",1,0)</f>
        <v>0</v>
      </c>
      <c r="J43" s="131">
        <f>IF(Vulnerabilidad!J41="x",1,0)</f>
        <v>0</v>
      </c>
      <c r="K43" s="131">
        <f>IF(Vulnerabilidad!M41="x",1,0)</f>
        <v>0</v>
      </c>
      <c r="L43" s="131">
        <f>IF(Vulnerabilidad!R41="x",1,0)</f>
        <v>0</v>
      </c>
      <c r="M43" s="131">
        <f>IF(Vulnerabilidad!W41="x",1,0)</f>
        <v>0</v>
      </c>
      <c r="N43" s="131">
        <f>IF('Capacidad de Adaptación'!F41="x",1,0)</f>
        <v>0</v>
      </c>
      <c r="O43" s="131">
        <f>IF('Capacidad de Adaptación'!H41="x",1,0)</f>
        <v>0</v>
      </c>
      <c r="P43" s="131">
        <f>IF('Capacidad de Adaptación'!M41="x",1,0)</f>
        <v>0</v>
      </c>
      <c r="Q43" s="131">
        <f>IF('Capacidad de Adaptación'!Q41="x",1,0)</f>
        <v>0</v>
      </c>
      <c r="R43" s="131">
        <f>IF('Capacidad de Adaptación'!X41="x",1,0)</f>
        <v>0</v>
      </c>
      <c r="S43" s="208">
        <f t="shared" si="0"/>
        <v>0</v>
      </c>
      <c r="T43" s="49">
        <f t="shared" si="4"/>
        <v>0</v>
      </c>
      <c r="U43" s="72">
        <f t="shared" si="1"/>
        <v>0</v>
      </c>
      <c r="V43" s="72">
        <f t="shared" si="2"/>
        <v>0</v>
      </c>
      <c r="W43" s="72">
        <f t="shared" si="3"/>
        <v>0</v>
      </c>
    </row>
    <row r="44" spans="1:23" x14ac:dyDescent="0.25">
      <c r="A44" s="138" t="s">
        <v>231</v>
      </c>
      <c r="B44" s="139" t="s">
        <v>208</v>
      </c>
      <c r="C44" s="140">
        <v>401</v>
      </c>
      <c r="D44" s="131">
        <f>IF('Peligro y Exposición'!D42="x",1,0)</f>
        <v>0</v>
      </c>
      <c r="E44" s="131">
        <f>IF('Peligro y Exposición'!H42="x",1,0)</f>
        <v>0</v>
      </c>
      <c r="F44" s="131">
        <f>IF('Peligro y Exposición'!Q42="x",1,0)</f>
        <v>0</v>
      </c>
      <c r="G44" s="131">
        <f>IF('Peligro y Exposición'!U42="x",1,0)</f>
        <v>0</v>
      </c>
      <c r="H44" s="131">
        <f>IF('Peligro y Exposición'!Y42="x",1,0)</f>
        <v>0</v>
      </c>
      <c r="I44" s="131">
        <f>IF('Peligro y Exposición'!AE42="x",1,0)</f>
        <v>0</v>
      </c>
      <c r="J44" s="131">
        <f>IF(Vulnerabilidad!J42="x",1,0)</f>
        <v>0</v>
      </c>
      <c r="K44" s="131">
        <f>IF(Vulnerabilidad!M42="x",1,0)</f>
        <v>0</v>
      </c>
      <c r="L44" s="131">
        <f>IF(Vulnerabilidad!R42="x",1,0)</f>
        <v>0</v>
      </c>
      <c r="M44" s="131">
        <f>IF(Vulnerabilidad!W42="x",1,0)</f>
        <v>0</v>
      </c>
      <c r="N44" s="131">
        <f>IF('Capacidad de Adaptación'!F42="x",1,0)</f>
        <v>0</v>
      </c>
      <c r="O44" s="131">
        <f>IF('Capacidad de Adaptación'!H42="x",1,0)</f>
        <v>0</v>
      </c>
      <c r="P44" s="131">
        <f>IF('Capacidad de Adaptación'!M42="x",1,0)</f>
        <v>0</v>
      </c>
      <c r="Q44" s="131">
        <f>IF('Capacidad de Adaptación'!Q42="x",1,0)</f>
        <v>0</v>
      </c>
      <c r="R44" s="131">
        <f>IF('Capacidad de Adaptación'!X42="x",1,0)</f>
        <v>0</v>
      </c>
      <c r="S44" s="208">
        <f t="shared" si="0"/>
        <v>0</v>
      </c>
      <c r="T44" s="49">
        <f t="shared" si="4"/>
        <v>0</v>
      </c>
      <c r="U44" s="72">
        <f t="shared" si="1"/>
        <v>0</v>
      </c>
      <c r="V44" s="72">
        <f t="shared" si="2"/>
        <v>0</v>
      </c>
      <c r="W44" s="72">
        <f t="shared" si="3"/>
        <v>0</v>
      </c>
    </row>
    <row r="45" spans="1:23" x14ac:dyDescent="0.25">
      <c r="A45" s="138" t="s">
        <v>231</v>
      </c>
      <c r="B45" s="139" t="s">
        <v>209</v>
      </c>
      <c r="C45" s="140">
        <v>402</v>
      </c>
      <c r="D45" s="131">
        <f>IF('Peligro y Exposición'!D43="x",1,0)</f>
        <v>0</v>
      </c>
      <c r="E45" s="131">
        <f>IF('Peligro y Exposición'!H43="x",1,0)</f>
        <v>0</v>
      </c>
      <c r="F45" s="131">
        <f>IF('Peligro y Exposición'!Q43="x",1,0)</f>
        <v>0</v>
      </c>
      <c r="G45" s="131">
        <f>IF('Peligro y Exposición'!U43="x",1,0)</f>
        <v>0</v>
      </c>
      <c r="H45" s="131">
        <f>IF('Peligro y Exposición'!Y43="x",1,0)</f>
        <v>0</v>
      </c>
      <c r="I45" s="131">
        <f>IF('Peligro y Exposición'!AE43="x",1,0)</f>
        <v>0</v>
      </c>
      <c r="J45" s="131">
        <f>IF(Vulnerabilidad!J43="x",1,0)</f>
        <v>0</v>
      </c>
      <c r="K45" s="131">
        <f>IF(Vulnerabilidad!M43="x",1,0)</f>
        <v>0</v>
      </c>
      <c r="L45" s="131">
        <f>IF(Vulnerabilidad!R43="x",1,0)</f>
        <v>0</v>
      </c>
      <c r="M45" s="131">
        <f>IF(Vulnerabilidad!W43="x",1,0)</f>
        <v>0</v>
      </c>
      <c r="N45" s="131">
        <f>IF('Capacidad de Adaptación'!F43="x",1,0)</f>
        <v>0</v>
      </c>
      <c r="O45" s="131">
        <f>IF('Capacidad de Adaptación'!H43="x",1,0)</f>
        <v>0</v>
      </c>
      <c r="P45" s="131">
        <f>IF('Capacidad de Adaptación'!M43="x",1,0)</f>
        <v>0</v>
      </c>
      <c r="Q45" s="131">
        <f>IF('Capacidad de Adaptación'!Q43="x",1,0)</f>
        <v>0</v>
      </c>
      <c r="R45" s="131">
        <f>IF('Capacidad de Adaptación'!X43="x",1,0)</f>
        <v>0</v>
      </c>
      <c r="S45" s="208">
        <f t="shared" si="0"/>
        <v>0</v>
      </c>
      <c r="T45" s="49">
        <f t="shared" si="4"/>
        <v>0</v>
      </c>
      <c r="U45" s="72">
        <f t="shared" si="1"/>
        <v>0</v>
      </c>
      <c r="V45" s="72">
        <f t="shared" si="2"/>
        <v>0</v>
      </c>
      <c r="W45" s="72">
        <f t="shared" si="3"/>
        <v>0</v>
      </c>
    </row>
    <row r="46" spans="1:23" x14ac:dyDescent="0.25">
      <c r="A46" s="138" t="s">
        <v>231</v>
      </c>
      <c r="B46" s="139" t="s">
        <v>210</v>
      </c>
      <c r="C46" s="140">
        <v>403</v>
      </c>
      <c r="D46" s="131">
        <f>IF('Peligro y Exposición'!D44="x",1,0)</f>
        <v>0</v>
      </c>
      <c r="E46" s="131">
        <f>IF('Peligro y Exposición'!H44="x",1,0)</f>
        <v>0</v>
      </c>
      <c r="F46" s="131">
        <f>IF('Peligro y Exposición'!Q44="x",1,0)</f>
        <v>0</v>
      </c>
      <c r="G46" s="131">
        <f>IF('Peligro y Exposición'!U44="x",1,0)</f>
        <v>0</v>
      </c>
      <c r="H46" s="131">
        <f>IF('Peligro y Exposición'!Y44="x",1,0)</f>
        <v>0</v>
      </c>
      <c r="I46" s="131">
        <f>IF('Peligro y Exposición'!AE44="x",1,0)</f>
        <v>0</v>
      </c>
      <c r="J46" s="131">
        <f>IF(Vulnerabilidad!J44="x",1,0)</f>
        <v>0</v>
      </c>
      <c r="K46" s="131">
        <f>IF(Vulnerabilidad!M44="x",1,0)</f>
        <v>0</v>
      </c>
      <c r="L46" s="131">
        <f>IF(Vulnerabilidad!R44="x",1,0)</f>
        <v>0</v>
      </c>
      <c r="M46" s="131">
        <f>IF(Vulnerabilidad!W44="x",1,0)</f>
        <v>0</v>
      </c>
      <c r="N46" s="131">
        <f>IF('Capacidad de Adaptación'!F44="x",1,0)</f>
        <v>0</v>
      </c>
      <c r="O46" s="131">
        <f>IF('Capacidad de Adaptación'!H44="x",1,0)</f>
        <v>0</v>
      </c>
      <c r="P46" s="131">
        <f>IF('Capacidad de Adaptación'!M44="x",1,0)</f>
        <v>0</v>
      </c>
      <c r="Q46" s="131">
        <f>IF('Capacidad de Adaptación'!Q44="x",1,0)</f>
        <v>0</v>
      </c>
      <c r="R46" s="131">
        <f>IF('Capacidad de Adaptación'!X44="x",1,0)</f>
        <v>0</v>
      </c>
      <c r="S46" s="208">
        <f t="shared" si="0"/>
        <v>0</v>
      </c>
      <c r="T46" s="49">
        <f t="shared" si="4"/>
        <v>0</v>
      </c>
      <c r="U46" s="72">
        <f t="shared" si="1"/>
        <v>0</v>
      </c>
      <c r="V46" s="72">
        <f t="shared" si="2"/>
        <v>0</v>
      </c>
      <c r="W46" s="72">
        <f t="shared" si="3"/>
        <v>0</v>
      </c>
    </row>
    <row r="47" spans="1:23" x14ac:dyDescent="0.25">
      <c r="A47" s="138" t="s">
        <v>231</v>
      </c>
      <c r="B47" s="139" t="s">
        <v>211</v>
      </c>
      <c r="C47" s="140">
        <v>404</v>
      </c>
      <c r="D47" s="131">
        <f>IF('Peligro y Exposición'!D45="x",1,0)</f>
        <v>0</v>
      </c>
      <c r="E47" s="131">
        <f>IF('Peligro y Exposición'!H45="x",1,0)</f>
        <v>0</v>
      </c>
      <c r="F47" s="131">
        <f>IF('Peligro y Exposición'!Q45="x",1,0)</f>
        <v>0</v>
      </c>
      <c r="G47" s="131">
        <f>IF('Peligro y Exposición'!U45="x",1,0)</f>
        <v>0</v>
      </c>
      <c r="H47" s="131">
        <f>IF('Peligro y Exposición'!Y45="x",1,0)</f>
        <v>0</v>
      </c>
      <c r="I47" s="131">
        <f>IF('Peligro y Exposición'!AE45="x",1,0)</f>
        <v>0</v>
      </c>
      <c r="J47" s="131">
        <f>IF(Vulnerabilidad!J45="x",1,0)</f>
        <v>0</v>
      </c>
      <c r="K47" s="131">
        <f>IF(Vulnerabilidad!M45="x",1,0)</f>
        <v>0</v>
      </c>
      <c r="L47" s="131">
        <f>IF(Vulnerabilidad!R45="x",1,0)</f>
        <v>0</v>
      </c>
      <c r="M47" s="131">
        <f>IF(Vulnerabilidad!W45="x",1,0)</f>
        <v>0</v>
      </c>
      <c r="N47" s="131">
        <f>IF('Capacidad de Adaptación'!F45="x",1,0)</f>
        <v>0</v>
      </c>
      <c r="O47" s="131">
        <f>IF('Capacidad de Adaptación'!H45="x",1,0)</f>
        <v>0</v>
      </c>
      <c r="P47" s="131">
        <f>IF('Capacidad de Adaptación'!M45="x",1,0)</f>
        <v>0</v>
      </c>
      <c r="Q47" s="131">
        <f>IF('Capacidad de Adaptación'!Q45="x",1,0)</f>
        <v>0</v>
      </c>
      <c r="R47" s="131">
        <f>IF('Capacidad de Adaptación'!X45="x",1,0)</f>
        <v>0</v>
      </c>
      <c r="S47" s="208">
        <f t="shared" si="0"/>
        <v>0</v>
      </c>
      <c r="T47" s="49">
        <f t="shared" si="4"/>
        <v>0</v>
      </c>
      <c r="U47" s="72">
        <f t="shared" si="1"/>
        <v>0</v>
      </c>
      <c r="V47" s="72">
        <f t="shared" si="2"/>
        <v>0</v>
      </c>
      <c r="W47" s="72">
        <f t="shared" si="3"/>
        <v>0</v>
      </c>
    </row>
    <row r="48" spans="1:23" x14ac:dyDescent="0.25">
      <c r="A48" s="138" t="s">
        <v>231</v>
      </c>
      <c r="B48" s="139" t="s">
        <v>212</v>
      </c>
      <c r="C48" s="140">
        <v>405</v>
      </c>
      <c r="D48" s="131">
        <f>IF('Peligro y Exposición'!D46="x",1,0)</f>
        <v>0</v>
      </c>
      <c r="E48" s="131">
        <f>IF('Peligro y Exposición'!H46="x",1,0)</f>
        <v>0</v>
      </c>
      <c r="F48" s="131">
        <f>IF('Peligro y Exposición'!Q46="x",1,0)</f>
        <v>0</v>
      </c>
      <c r="G48" s="131">
        <f>IF('Peligro y Exposición'!U46="x",1,0)</f>
        <v>0</v>
      </c>
      <c r="H48" s="131">
        <f>IF('Peligro y Exposición'!Y46="x",1,0)</f>
        <v>0</v>
      </c>
      <c r="I48" s="131">
        <f>IF('Peligro y Exposición'!AE46="x",1,0)</f>
        <v>0</v>
      </c>
      <c r="J48" s="131">
        <f>IF(Vulnerabilidad!J46="x",1,0)</f>
        <v>0</v>
      </c>
      <c r="K48" s="131">
        <f>IF(Vulnerabilidad!M46="x",1,0)</f>
        <v>0</v>
      </c>
      <c r="L48" s="131">
        <f>IF(Vulnerabilidad!R46="x",1,0)</f>
        <v>0</v>
      </c>
      <c r="M48" s="131">
        <f>IF(Vulnerabilidad!W46="x",1,0)</f>
        <v>0</v>
      </c>
      <c r="N48" s="131">
        <f>IF('Capacidad de Adaptación'!F46="x",1,0)</f>
        <v>0</v>
      </c>
      <c r="O48" s="131">
        <f>IF('Capacidad de Adaptación'!H46="x",1,0)</f>
        <v>0</v>
      </c>
      <c r="P48" s="131">
        <f>IF('Capacidad de Adaptación'!M46="x",1,0)</f>
        <v>0</v>
      </c>
      <c r="Q48" s="131">
        <f>IF('Capacidad de Adaptación'!Q46="x",1,0)</f>
        <v>0</v>
      </c>
      <c r="R48" s="131">
        <f>IF('Capacidad de Adaptación'!X46="x",1,0)</f>
        <v>0</v>
      </c>
      <c r="S48" s="208">
        <f t="shared" si="0"/>
        <v>0</v>
      </c>
      <c r="T48" s="49">
        <f t="shared" si="4"/>
        <v>0</v>
      </c>
      <c r="U48" s="72">
        <f t="shared" si="1"/>
        <v>0</v>
      </c>
      <c r="V48" s="72">
        <f t="shared" si="2"/>
        <v>0</v>
      </c>
      <c r="W48" s="72">
        <f t="shared" si="3"/>
        <v>0</v>
      </c>
    </row>
    <row r="49" spans="1:23" x14ac:dyDescent="0.25">
      <c r="A49" s="138" t="s">
        <v>231</v>
      </c>
      <c r="B49" s="139" t="s">
        <v>213</v>
      </c>
      <c r="C49" s="140">
        <v>406</v>
      </c>
      <c r="D49" s="131">
        <f>IF('Peligro y Exposición'!D47="x",1,0)</f>
        <v>0</v>
      </c>
      <c r="E49" s="131">
        <f>IF('Peligro y Exposición'!H47="x",1,0)</f>
        <v>0</v>
      </c>
      <c r="F49" s="131">
        <f>IF('Peligro y Exposición'!Q47="x",1,0)</f>
        <v>0</v>
      </c>
      <c r="G49" s="131">
        <f>IF('Peligro y Exposición'!U47="x",1,0)</f>
        <v>0</v>
      </c>
      <c r="H49" s="131">
        <f>IF('Peligro y Exposición'!Y47="x",1,0)</f>
        <v>0</v>
      </c>
      <c r="I49" s="131">
        <f>IF('Peligro y Exposición'!AE47="x",1,0)</f>
        <v>0</v>
      </c>
      <c r="J49" s="131">
        <f>IF(Vulnerabilidad!J47="x",1,0)</f>
        <v>0</v>
      </c>
      <c r="K49" s="131">
        <f>IF(Vulnerabilidad!M47="x",1,0)</f>
        <v>0</v>
      </c>
      <c r="L49" s="131">
        <f>IF(Vulnerabilidad!R47="x",1,0)</f>
        <v>0</v>
      </c>
      <c r="M49" s="131">
        <f>IF(Vulnerabilidad!W47="x",1,0)</f>
        <v>0</v>
      </c>
      <c r="N49" s="131">
        <f>IF('Capacidad de Adaptación'!F47="x",1,0)</f>
        <v>0</v>
      </c>
      <c r="O49" s="131">
        <f>IF('Capacidad de Adaptación'!H47="x",1,0)</f>
        <v>0</v>
      </c>
      <c r="P49" s="131">
        <f>IF('Capacidad de Adaptación'!M47="x",1,0)</f>
        <v>0</v>
      </c>
      <c r="Q49" s="131">
        <f>IF('Capacidad de Adaptación'!Q47="x",1,0)</f>
        <v>0</v>
      </c>
      <c r="R49" s="131">
        <f>IF('Capacidad de Adaptación'!X47="x",1,0)</f>
        <v>0</v>
      </c>
      <c r="S49" s="208">
        <f t="shared" si="0"/>
        <v>0</v>
      </c>
      <c r="T49" s="49">
        <f t="shared" si="4"/>
        <v>0</v>
      </c>
      <c r="U49" s="72">
        <f t="shared" si="1"/>
        <v>0</v>
      </c>
      <c r="V49" s="72">
        <f t="shared" si="2"/>
        <v>0</v>
      </c>
      <c r="W49" s="72">
        <f t="shared" si="3"/>
        <v>0</v>
      </c>
    </row>
    <row r="50" spans="1:23" x14ac:dyDescent="0.25">
      <c r="A50" s="138" t="s">
        <v>231</v>
      </c>
      <c r="B50" s="139" t="s">
        <v>214</v>
      </c>
      <c r="C50" s="140">
        <v>407</v>
      </c>
      <c r="D50" s="131">
        <f>IF('Peligro y Exposición'!D48="x",1,0)</f>
        <v>0</v>
      </c>
      <c r="E50" s="131">
        <f>IF('Peligro y Exposición'!H48="x",1,0)</f>
        <v>0</v>
      </c>
      <c r="F50" s="131">
        <f>IF('Peligro y Exposición'!Q48="x",1,0)</f>
        <v>0</v>
      </c>
      <c r="G50" s="131">
        <f>IF('Peligro y Exposición'!U48="x",1,0)</f>
        <v>0</v>
      </c>
      <c r="H50" s="131">
        <f>IF('Peligro y Exposición'!Y48="x",1,0)</f>
        <v>0</v>
      </c>
      <c r="I50" s="131">
        <f>IF('Peligro y Exposición'!AE48="x",1,0)</f>
        <v>0</v>
      </c>
      <c r="J50" s="131">
        <f>IF(Vulnerabilidad!J48="x",1,0)</f>
        <v>0</v>
      </c>
      <c r="K50" s="131">
        <f>IF(Vulnerabilidad!M48="x",1,0)</f>
        <v>0</v>
      </c>
      <c r="L50" s="131">
        <f>IF(Vulnerabilidad!R48="x",1,0)</f>
        <v>0</v>
      </c>
      <c r="M50" s="131">
        <f>IF(Vulnerabilidad!W48="x",1,0)</f>
        <v>0</v>
      </c>
      <c r="N50" s="131">
        <f>IF('Capacidad de Adaptación'!F48="x",1,0)</f>
        <v>0</v>
      </c>
      <c r="O50" s="131">
        <f>IF('Capacidad de Adaptación'!H48="x",1,0)</f>
        <v>0</v>
      </c>
      <c r="P50" s="131">
        <f>IF('Capacidad de Adaptación'!M48="x",1,0)</f>
        <v>0</v>
      </c>
      <c r="Q50" s="131">
        <f>IF('Capacidad de Adaptación'!Q48="x",1,0)</f>
        <v>0</v>
      </c>
      <c r="R50" s="131">
        <f>IF('Capacidad de Adaptación'!X48="x",1,0)</f>
        <v>0</v>
      </c>
      <c r="S50" s="208">
        <f t="shared" si="0"/>
        <v>0</v>
      </c>
      <c r="T50" s="49">
        <f t="shared" si="4"/>
        <v>0</v>
      </c>
      <c r="U50" s="72">
        <f t="shared" si="1"/>
        <v>0</v>
      </c>
      <c r="V50" s="72">
        <f t="shared" si="2"/>
        <v>0</v>
      </c>
      <c r="W50" s="72">
        <f t="shared" si="3"/>
        <v>0</v>
      </c>
    </row>
    <row r="51" spans="1:23" x14ac:dyDescent="0.25">
      <c r="A51" s="138" t="s">
        <v>231</v>
      </c>
      <c r="B51" s="139" t="s">
        <v>215</v>
      </c>
      <c r="C51" s="140">
        <v>408</v>
      </c>
      <c r="D51" s="131">
        <f>IF('Peligro y Exposición'!D49="x",1,0)</f>
        <v>0</v>
      </c>
      <c r="E51" s="131">
        <f>IF('Peligro y Exposición'!H49="x",1,0)</f>
        <v>0</v>
      </c>
      <c r="F51" s="131">
        <f>IF('Peligro y Exposición'!Q49="x",1,0)</f>
        <v>0</v>
      </c>
      <c r="G51" s="131">
        <f>IF('Peligro y Exposición'!U49="x",1,0)</f>
        <v>0</v>
      </c>
      <c r="H51" s="131">
        <f>IF('Peligro y Exposición'!Y49="x",1,0)</f>
        <v>0</v>
      </c>
      <c r="I51" s="131">
        <f>IF('Peligro y Exposición'!AE49="x",1,0)</f>
        <v>0</v>
      </c>
      <c r="J51" s="131">
        <f>IF(Vulnerabilidad!J49="x",1,0)</f>
        <v>0</v>
      </c>
      <c r="K51" s="131">
        <f>IF(Vulnerabilidad!M49="x",1,0)</f>
        <v>0</v>
      </c>
      <c r="L51" s="131">
        <f>IF(Vulnerabilidad!R49="x",1,0)</f>
        <v>0</v>
      </c>
      <c r="M51" s="131">
        <f>IF(Vulnerabilidad!W49="x",1,0)</f>
        <v>0</v>
      </c>
      <c r="N51" s="131">
        <f>IF('Capacidad de Adaptación'!F49="x",1,0)</f>
        <v>0</v>
      </c>
      <c r="O51" s="131">
        <f>IF('Capacidad de Adaptación'!H49="x",1,0)</f>
        <v>0</v>
      </c>
      <c r="P51" s="131">
        <f>IF('Capacidad de Adaptación'!M49="x",1,0)</f>
        <v>0</v>
      </c>
      <c r="Q51" s="131">
        <f>IF('Capacidad de Adaptación'!Q49="x",1,0)</f>
        <v>0</v>
      </c>
      <c r="R51" s="131">
        <f>IF('Capacidad de Adaptación'!X49="x",1,0)</f>
        <v>0</v>
      </c>
      <c r="S51" s="208">
        <f t="shared" si="0"/>
        <v>0</v>
      </c>
      <c r="T51" s="49">
        <f t="shared" si="4"/>
        <v>0</v>
      </c>
      <c r="U51" s="72">
        <f t="shared" si="1"/>
        <v>0</v>
      </c>
      <c r="V51" s="72">
        <f t="shared" si="2"/>
        <v>0</v>
      </c>
      <c r="W51" s="72">
        <f t="shared" si="3"/>
        <v>0</v>
      </c>
    </row>
    <row r="52" spans="1:23" x14ac:dyDescent="0.25">
      <c r="A52" s="138" t="s">
        <v>231</v>
      </c>
      <c r="B52" s="139" t="s">
        <v>216</v>
      </c>
      <c r="C52" s="140">
        <v>409</v>
      </c>
      <c r="D52" s="131">
        <f>IF('Peligro y Exposición'!D50="x",1,0)</f>
        <v>0</v>
      </c>
      <c r="E52" s="131">
        <f>IF('Peligro y Exposición'!H50="x",1,0)</f>
        <v>0</v>
      </c>
      <c r="F52" s="131">
        <f>IF('Peligro y Exposición'!Q50="x",1,0)</f>
        <v>0</v>
      </c>
      <c r="G52" s="131">
        <f>IF('Peligro y Exposición'!U50="x",1,0)</f>
        <v>0</v>
      </c>
      <c r="H52" s="131">
        <f>IF('Peligro y Exposición'!Y50="x",1,0)</f>
        <v>0</v>
      </c>
      <c r="I52" s="131">
        <f>IF('Peligro y Exposición'!AE50="x",1,0)</f>
        <v>0</v>
      </c>
      <c r="J52" s="131">
        <f>IF(Vulnerabilidad!J50="x",1,0)</f>
        <v>0</v>
      </c>
      <c r="K52" s="131">
        <f>IF(Vulnerabilidad!M50="x",1,0)</f>
        <v>0</v>
      </c>
      <c r="L52" s="131">
        <f>IF(Vulnerabilidad!R50="x",1,0)</f>
        <v>0</v>
      </c>
      <c r="M52" s="131">
        <f>IF(Vulnerabilidad!W50="x",1,0)</f>
        <v>0</v>
      </c>
      <c r="N52" s="131">
        <f>IF('Capacidad de Adaptación'!F50="x",1,0)</f>
        <v>0</v>
      </c>
      <c r="O52" s="131">
        <f>IF('Capacidad de Adaptación'!H50="x",1,0)</f>
        <v>0</v>
      </c>
      <c r="P52" s="131">
        <f>IF('Capacidad de Adaptación'!M50="x",1,0)</f>
        <v>0</v>
      </c>
      <c r="Q52" s="131">
        <f>IF('Capacidad de Adaptación'!Q50="x",1,0)</f>
        <v>0</v>
      </c>
      <c r="R52" s="131">
        <f>IF('Capacidad de Adaptación'!X50="x",1,0)</f>
        <v>0</v>
      </c>
      <c r="S52" s="208">
        <f t="shared" si="0"/>
        <v>0</v>
      </c>
      <c r="T52" s="49">
        <f t="shared" si="4"/>
        <v>0</v>
      </c>
      <c r="U52" s="72">
        <f t="shared" si="1"/>
        <v>0</v>
      </c>
      <c r="V52" s="72">
        <f t="shared" si="2"/>
        <v>0</v>
      </c>
      <c r="W52" s="72">
        <f t="shared" si="3"/>
        <v>0</v>
      </c>
    </row>
    <row r="53" spans="1:23" x14ac:dyDescent="0.25">
      <c r="A53" s="138" t="s">
        <v>231</v>
      </c>
      <c r="B53" s="139" t="s">
        <v>217</v>
      </c>
      <c r="C53" s="140">
        <v>410</v>
      </c>
      <c r="D53" s="131">
        <f>IF('Peligro y Exposición'!D51="x",1,0)</f>
        <v>0</v>
      </c>
      <c r="E53" s="131">
        <f>IF('Peligro y Exposición'!H51="x",1,0)</f>
        <v>0</v>
      </c>
      <c r="F53" s="131">
        <f>IF('Peligro y Exposición'!Q51="x",1,0)</f>
        <v>0</v>
      </c>
      <c r="G53" s="131">
        <f>IF('Peligro y Exposición'!U51="x",1,0)</f>
        <v>0</v>
      </c>
      <c r="H53" s="131">
        <f>IF('Peligro y Exposición'!Y51="x",1,0)</f>
        <v>0</v>
      </c>
      <c r="I53" s="131">
        <f>IF('Peligro y Exposición'!AE51="x",1,0)</f>
        <v>0</v>
      </c>
      <c r="J53" s="131">
        <f>IF(Vulnerabilidad!J51="x",1,0)</f>
        <v>0</v>
      </c>
      <c r="K53" s="131">
        <f>IF(Vulnerabilidad!M51="x",1,0)</f>
        <v>0</v>
      </c>
      <c r="L53" s="131">
        <f>IF(Vulnerabilidad!R51="x",1,0)</f>
        <v>0</v>
      </c>
      <c r="M53" s="131">
        <f>IF(Vulnerabilidad!W51="x",1,0)</f>
        <v>0</v>
      </c>
      <c r="N53" s="131">
        <f>IF('Capacidad de Adaptación'!F51="x",1,0)</f>
        <v>0</v>
      </c>
      <c r="O53" s="131">
        <f>IF('Capacidad de Adaptación'!H51="x",1,0)</f>
        <v>0</v>
      </c>
      <c r="P53" s="131">
        <f>IF('Capacidad de Adaptación'!M51="x",1,0)</f>
        <v>0</v>
      </c>
      <c r="Q53" s="131">
        <f>IF('Capacidad de Adaptación'!Q51="x",1,0)</f>
        <v>0</v>
      </c>
      <c r="R53" s="131">
        <f>IF('Capacidad de Adaptación'!X51="x",1,0)</f>
        <v>0</v>
      </c>
      <c r="S53" s="208">
        <f t="shared" si="0"/>
        <v>0</v>
      </c>
      <c r="T53" s="49">
        <f t="shared" si="4"/>
        <v>0</v>
      </c>
      <c r="U53" s="72">
        <f t="shared" si="1"/>
        <v>0</v>
      </c>
      <c r="V53" s="72">
        <f t="shared" si="2"/>
        <v>0</v>
      </c>
      <c r="W53" s="72">
        <f t="shared" si="3"/>
        <v>0</v>
      </c>
    </row>
    <row r="54" spans="1:23" x14ac:dyDescent="0.25">
      <c r="A54" s="138" t="s">
        <v>231</v>
      </c>
      <c r="B54" s="139" t="s">
        <v>218</v>
      </c>
      <c r="C54" s="140">
        <v>411</v>
      </c>
      <c r="D54" s="131">
        <f>IF('Peligro y Exposición'!D52="x",1,0)</f>
        <v>0</v>
      </c>
      <c r="E54" s="131">
        <f>IF('Peligro y Exposición'!H52="x",1,0)</f>
        <v>0</v>
      </c>
      <c r="F54" s="131">
        <f>IF('Peligro y Exposición'!Q52="x",1,0)</f>
        <v>0</v>
      </c>
      <c r="G54" s="131">
        <f>IF('Peligro y Exposición'!U52="x",1,0)</f>
        <v>0</v>
      </c>
      <c r="H54" s="131">
        <f>IF('Peligro y Exposición'!Y52="x",1,0)</f>
        <v>0</v>
      </c>
      <c r="I54" s="131">
        <f>IF('Peligro y Exposición'!AE52="x",1,0)</f>
        <v>0</v>
      </c>
      <c r="J54" s="131">
        <f>IF(Vulnerabilidad!J52="x",1,0)</f>
        <v>0</v>
      </c>
      <c r="K54" s="131">
        <f>IF(Vulnerabilidad!M52="x",1,0)</f>
        <v>0</v>
      </c>
      <c r="L54" s="131">
        <f>IF(Vulnerabilidad!R52="x",1,0)</f>
        <v>0</v>
      </c>
      <c r="M54" s="131">
        <f>IF(Vulnerabilidad!W52="x",1,0)</f>
        <v>0</v>
      </c>
      <c r="N54" s="131">
        <f>IF('Capacidad de Adaptación'!F52="x",1,0)</f>
        <v>0</v>
      </c>
      <c r="O54" s="131">
        <f>IF('Capacidad de Adaptación'!H52="x",1,0)</f>
        <v>0</v>
      </c>
      <c r="P54" s="131">
        <f>IF('Capacidad de Adaptación'!M52="x",1,0)</f>
        <v>0</v>
      </c>
      <c r="Q54" s="131">
        <f>IF('Capacidad de Adaptación'!Q52="x",1,0)</f>
        <v>0</v>
      </c>
      <c r="R54" s="131">
        <f>IF('Capacidad de Adaptación'!X52="x",1,0)</f>
        <v>0</v>
      </c>
      <c r="S54" s="208">
        <f t="shared" si="0"/>
        <v>0</v>
      </c>
      <c r="T54" s="49">
        <f t="shared" si="4"/>
        <v>0</v>
      </c>
      <c r="U54" s="72">
        <f t="shared" si="1"/>
        <v>0</v>
      </c>
      <c r="V54" s="72">
        <f t="shared" si="2"/>
        <v>0</v>
      </c>
      <c r="W54" s="72">
        <f t="shared" si="3"/>
        <v>0</v>
      </c>
    </row>
    <row r="55" spans="1:23" x14ac:dyDescent="0.25">
      <c r="A55" s="138" t="s">
        <v>231</v>
      </c>
      <c r="B55" s="139" t="s">
        <v>67</v>
      </c>
      <c r="C55" s="140">
        <v>412</v>
      </c>
      <c r="D55" s="131">
        <f>IF('Peligro y Exposición'!D53="x",1,0)</f>
        <v>0</v>
      </c>
      <c r="E55" s="131">
        <f>IF('Peligro y Exposición'!H53="x",1,0)</f>
        <v>0</v>
      </c>
      <c r="F55" s="131">
        <f>IF('Peligro y Exposición'!Q53="x",1,0)</f>
        <v>0</v>
      </c>
      <c r="G55" s="131">
        <f>IF('Peligro y Exposición'!U53="x",1,0)</f>
        <v>0</v>
      </c>
      <c r="H55" s="131">
        <f>IF('Peligro y Exposición'!Y53="x",1,0)</f>
        <v>0</v>
      </c>
      <c r="I55" s="131">
        <f>IF('Peligro y Exposición'!AE53="x",1,0)</f>
        <v>0</v>
      </c>
      <c r="J55" s="131">
        <f>IF(Vulnerabilidad!J53="x",1,0)</f>
        <v>0</v>
      </c>
      <c r="K55" s="131">
        <f>IF(Vulnerabilidad!M53="x",1,0)</f>
        <v>0</v>
      </c>
      <c r="L55" s="131">
        <f>IF(Vulnerabilidad!R53="x",1,0)</f>
        <v>0</v>
      </c>
      <c r="M55" s="131">
        <f>IF(Vulnerabilidad!W53="x",1,0)</f>
        <v>0</v>
      </c>
      <c r="N55" s="131">
        <f>IF('Capacidad de Adaptación'!F53="x",1,0)</f>
        <v>0</v>
      </c>
      <c r="O55" s="131">
        <f>IF('Capacidad de Adaptación'!H53="x",1,0)</f>
        <v>0</v>
      </c>
      <c r="P55" s="131">
        <f>IF('Capacidad de Adaptación'!M53="x",1,0)</f>
        <v>0</v>
      </c>
      <c r="Q55" s="131">
        <f>IF('Capacidad de Adaptación'!Q53="x",1,0)</f>
        <v>0</v>
      </c>
      <c r="R55" s="131">
        <f>IF('Capacidad de Adaptación'!X53="x",1,0)</f>
        <v>0</v>
      </c>
      <c r="S55" s="208">
        <f t="shared" si="0"/>
        <v>0</v>
      </c>
      <c r="T55" s="49">
        <f t="shared" si="4"/>
        <v>0</v>
      </c>
      <c r="U55" s="72">
        <f t="shared" si="1"/>
        <v>0</v>
      </c>
      <c r="V55" s="72">
        <f t="shared" si="2"/>
        <v>0</v>
      </c>
      <c r="W55" s="72">
        <f t="shared" si="3"/>
        <v>0</v>
      </c>
    </row>
    <row r="56" spans="1:23" x14ac:dyDescent="0.25">
      <c r="A56" s="138" t="s">
        <v>231</v>
      </c>
      <c r="B56" s="139" t="s">
        <v>219</v>
      </c>
      <c r="C56" s="140">
        <v>413</v>
      </c>
      <c r="D56" s="131">
        <f>IF('Peligro y Exposición'!D54="x",1,0)</f>
        <v>0</v>
      </c>
      <c r="E56" s="131">
        <f>IF('Peligro y Exposición'!H54="x",1,0)</f>
        <v>0</v>
      </c>
      <c r="F56" s="131">
        <f>IF('Peligro y Exposición'!Q54="x",1,0)</f>
        <v>0</v>
      </c>
      <c r="G56" s="131">
        <f>IF('Peligro y Exposición'!U54="x",1,0)</f>
        <v>0</v>
      </c>
      <c r="H56" s="131">
        <f>IF('Peligro y Exposición'!Y54="x",1,0)</f>
        <v>0</v>
      </c>
      <c r="I56" s="131">
        <f>IF('Peligro y Exposición'!AE54="x",1,0)</f>
        <v>0</v>
      </c>
      <c r="J56" s="131">
        <f>IF(Vulnerabilidad!J54="x",1,0)</f>
        <v>0</v>
      </c>
      <c r="K56" s="131">
        <f>IF(Vulnerabilidad!M54="x",1,0)</f>
        <v>0</v>
      </c>
      <c r="L56" s="131">
        <f>IF(Vulnerabilidad!R54="x",1,0)</f>
        <v>0</v>
      </c>
      <c r="M56" s="131">
        <f>IF(Vulnerabilidad!W54="x",1,0)</f>
        <v>0</v>
      </c>
      <c r="N56" s="131">
        <f>IF('Capacidad de Adaptación'!F54="x",1,0)</f>
        <v>0</v>
      </c>
      <c r="O56" s="131">
        <f>IF('Capacidad de Adaptación'!H54="x",1,0)</f>
        <v>0</v>
      </c>
      <c r="P56" s="131">
        <f>IF('Capacidad de Adaptación'!M54="x",1,0)</f>
        <v>0</v>
      </c>
      <c r="Q56" s="131">
        <f>IF('Capacidad de Adaptación'!Q54="x",1,0)</f>
        <v>0</v>
      </c>
      <c r="R56" s="131">
        <f>IF('Capacidad de Adaptación'!X54="x",1,0)</f>
        <v>0</v>
      </c>
      <c r="S56" s="208">
        <f t="shared" si="0"/>
        <v>0</v>
      </c>
      <c r="T56" s="49">
        <f t="shared" si="4"/>
        <v>0</v>
      </c>
      <c r="U56" s="72">
        <f t="shared" si="1"/>
        <v>0</v>
      </c>
      <c r="V56" s="72">
        <f t="shared" si="2"/>
        <v>0</v>
      </c>
      <c r="W56" s="72">
        <f t="shared" si="3"/>
        <v>0</v>
      </c>
    </row>
    <row r="57" spans="1:23" x14ac:dyDescent="0.25">
      <c r="A57" s="138" t="s">
        <v>231</v>
      </c>
      <c r="B57" s="139" t="s">
        <v>220</v>
      </c>
      <c r="C57" s="140">
        <v>414</v>
      </c>
      <c r="D57" s="131">
        <f>IF('Peligro y Exposición'!D55="x",1,0)</f>
        <v>0</v>
      </c>
      <c r="E57" s="131">
        <f>IF('Peligro y Exposición'!H55="x",1,0)</f>
        <v>0</v>
      </c>
      <c r="F57" s="131">
        <f>IF('Peligro y Exposición'!Q55="x",1,0)</f>
        <v>0</v>
      </c>
      <c r="G57" s="131">
        <f>IF('Peligro y Exposición'!U55="x",1,0)</f>
        <v>0</v>
      </c>
      <c r="H57" s="131">
        <f>IF('Peligro y Exposición'!Y55="x",1,0)</f>
        <v>0</v>
      </c>
      <c r="I57" s="131">
        <f>IF('Peligro y Exposición'!AE55="x",1,0)</f>
        <v>0</v>
      </c>
      <c r="J57" s="131">
        <f>IF(Vulnerabilidad!J55="x",1,0)</f>
        <v>0</v>
      </c>
      <c r="K57" s="131">
        <f>IF(Vulnerabilidad!M55="x",1,0)</f>
        <v>0</v>
      </c>
      <c r="L57" s="131">
        <f>IF(Vulnerabilidad!R55="x",1,0)</f>
        <v>0</v>
      </c>
      <c r="M57" s="131">
        <f>IF(Vulnerabilidad!W55="x",1,0)</f>
        <v>0</v>
      </c>
      <c r="N57" s="131">
        <f>IF('Capacidad de Adaptación'!F55="x",1,0)</f>
        <v>0</v>
      </c>
      <c r="O57" s="131">
        <f>IF('Capacidad de Adaptación'!H55="x",1,0)</f>
        <v>0</v>
      </c>
      <c r="P57" s="131">
        <f>IF('Capacidad de Adaptación'!M55="x",1,0)</f>
        <v>0</v>
      </c>
      <c r="Q57" s="131">
        <f>IF('Capacidad de Adaptación'!Q55="x",1,0)</f>
        <v>0</v>
      </c>
      <c r="R57" s="131">
        <f>IF('Capacidad de Adaptación'!X55="x",1,0)</f>
        <v>0</v>
      </c>
      <c r="S57" s="208">
        <f t="shared" si="0"/>
        <v>0</v>
      </c>
      <c r="T57" s="49">
        <f t="shared" si="4"/>
        <v>0</v>
      </c>
      <c r="U57" s="72">
        <f t="shared" si="1"/>
        <v>0</v>
      </c>
      <c r="V57" s="72">
        <f t="shared" si="2"/>
        <v>0</v>
      </c>
      <c r="W57" s="72">
        <f t="shared" si="3"/>
        <v>0</v>
      </c>
    </row>
    <row r="58" spans="1:23" x14ac:dyDescent="0.25">
      <c r="A58" s="138" t="s">
        <v>231</v>
      </c>
      <c r="B58" s="139" t="s">
        <v>221</v>
      </c>
      <c r="C58" s="140">
        <v>415</v>
      </c>
      <c r="D58" s="131">
        <f>IF('Peligro y Exposición'!D56="x",1,0)</f>
        <v>0</v>
      </c>
      <c r="E58" s="131">
        <f>IF('Peligro y Exposición'!H56="x",1,0)</f>
        <v>0</v>
      </c>
      <c r="F58" s="131">
        <f>IF('Peligro y Exposición'!Q56="x",1,0)</f>
        <v>0</v>
      </c>
      <c r="G58" s="131">
        <f>IF('Peligro y Exposición'!U56="x",1,0)</f>
        <v>0</v>
      </c>
      <c r="H58" s="131">
        <f>IF('Peligro y Exposición'!Y56="x",1,0)</f>
        <v>0</v>
      </c>
      <c r="I58" s="131">
        <f>IF('Peligro y Exposición'!AE56="x",1,0)</f>
        <v>0</v>
      </c>
      <c r="J58" s="131">
        <f>IF(Vulnerabilidad!J56="x",1,0)</f>
        <v>0</v>
      </c>
      <c r="K58" s="131">
        <f>IF(Vulnerabilidad!M56="x",1,0)</f>
        <v>0</v>
      </c>
      <c r="L58" s="131">
        <f>IF(Vulnerabilidad!R56="x",1,0)</f>
        <v>0</v>
      </c>
      <c r="M58" s="131">
        <f>IF(Vulnerabilidad!W56="x",1,0)</f>
        <v>0</v>
      </c>
      <c r="N58" s="131">
        <f>IF('Capacidad de Adaptación'!F56="x",1,0)</f>
        <v>0</v>
      </c>
      <c r="O58" s="131">
        <f>IF('Capacidad de Adaptación'!H56="x",1,0)</f>
        <v>0</v>
      </c>
      <c r="P58" s="131">
        <f>IF('Capacidad de Adaptación'!M56="x",1,0)</f>
        <v>0</v>
      </c>
      <c r="Q58" s="131">
        <f>IF('Capacidad de Adaptación'!Q56="x",1,0)</f>
        <v>0</v>
      </c>
      <c r="R58" s="131">
        <f>IF('Capacidad de Adaptación'!X56="x",1,0)</f>
        <v>0</v>
      </c>
      <c r="S58" s="208">
        <f t="shared" si="0"/>
        <v>0</v>
      </c>
      <c r="T58" s="49">
        <f t="shared" si="4"/>
        <v>0</v>
      </c>
      <c r="U58" s="72">
        <f t="shared" si="1"/>
        <v>0</v>
      </c>
      <c r="V58" s="72">
        <f t="shared" si="2"/>
        <v>0</v>
      </c>
      <c r="W58" s="72">
        <f t="shared" si="3"/>
        <v>0</v>
      </c>
    </row>
    <row r="59" spans="1:23" x14ac:dyDescent="0.25">
      <c r="A59" s="138" t="s">
        <v>231</v>
      </c>
      <c r="B59" s="139" t="s">
        <v>200</v>
      </c>
      <c r="C59" s="140">
        <v>416</v>
      </c>
      <c r="D59" s="131">
        <f>IF('Peligro y Exposición'!D57="x",1,0)</f>
        <v>0</v>
      </c>
      <c r="E59" s="131">
        <f>IF('Peligro y Exposición'!H57="x",1,0)</f>
        <v>0</v>
      </c>
      <c r="F59" s="131">
        <f>IF('Peligro y Exposición'!Q57="x",1,0)</f>
        <v>0</v>
      </c>
      <c r="G59" s="131">
        <f>IF('Peligro y Exposición'!U57="x",1,0)</f>
        <v>0</v>
      </c>
      <c r="H59" s="131">
        <f>IF('Peligro y Exposición'!Y57="x",1,0)</f>
        <v>0</v>
      </c>
      <c r="I59" s="131">
        <f>IF('Peligro y Exposición'!AE57="x",1,0)</f>
        <v>0</v>
      </c>
      <c r="J59" s="131">
        <f>IF(Vulnerabilidad!J57="x",1,0)</f>
        <v>0</v>
      </c>
      <c r="K59" s="131">
        <f>IF(Vulnerabilidad!M57="x",1,0)</f>
        <v>0</v>
      </c>
      <c r="L59" s="131">
        <f>IF(Vulnerabilidad!R57="x",1,0)</f>
        <v>0</v>
      </c>
      <c r="M59" s="131">
        <f>IF(Vulnerabilidad!W57="x",1,0)</f>
        <v>0</v>
      </c>
      <c r="N59" s="131">
        <f>IF('Capacidad de Adaptación'!F57="x",1,0)</f>
        <v>0</v>
      </c>
      <c r="O59" s="131">
        <f>IF('Capacidad de Adaptación'!H57="x",1,0)</f>
        <v>0</v>
      </c>
      <c r="P59" s="131">
        <f>IF('Capacidad de Adaptación'!M57="x",1,0)</f>
        <v>0</v>
      </c>
      <c r="Q59" s="131">
        <f>IF('Capacidad de Adaptación'!Q57="x",1,0)</f>
        <v>0</v>
      </c>
      <c r="R59" s="131">
        <f>IF('Capacidad de Adaptación'!X57="x",1,0)</f>
        <v>0</v>
      </c>
      <c r="S59" s="208">
        <f t="shared" si="0"/>
        <v>0</v>
      </c>
      <c r="T59" s="49">
        <f t="shared" si="4"/>
        <v>0</v>
      </c>
      <c r="U59" s="72">
        <f t="shared" si="1"/>
        <v>0</v>
      </c>
      <c r="V59" s="72">
        <f t="shared" si="2"/>
        <v>0</v>
      </c>
      <c r="W59" s="72">
        <f t="shared" si="3"/>
        <v>0</v>
      </c>
    </row>
    <row r="60" spans="1:23" x14ac:dyDescent="0.25">
      <c r="A60" s="138" t="s">
        <v>231</v>
      </c>
      <c r="B60" s="139" t="s">
        <v>222</v>
      </c>
      <c r="C60" s="140">
        <v>417</v>
      </c>
      <c r="D60" s="131">
        <f>IF('Peligro y Exposición'!D58="x",1,0)</f>
        <v>0</v>
      </c>
      <c r="E60" s="131">
        <f>IF('Peligro y Exposición'!H58="x",1,0)</f>
        <v>0</v>
      </c>
      <c r="F60" s="131">
        <f>IF('Peligro y Exposición'!Q58="x",1,0)</f>
        <v>0</v>
      </c>
      <c r="G60" s="131">
        <f>IF('Peligro y Exposición'!U58="x",1,0)</f>
        <v>0</v>
      </c>
      <c r="H60" s="131">
        <f>IF('Peligro y Exposición'!Y58="x",1,0)</f>
        <v>0</v>
      </c>
      <c r="I60" s="131">
        <f>IF('Peligro y Exposición'!AE58="x",1,0)</f>
        <v>0</v>
      </c>
      <c r="J60" s="131">
        <f>IF(Vulnerabilidad!J58="x",1,0)</f>
        <v>0</v>
      </c>
      <c r="K60" s="131">
        <f>IF(Vulnerabilidad!M58="x",1,0)</f>
        <v>0</v>
      </c>
      <c r="L60" s="131">
        <f>IF(Vulnerabilidad!R58="x",1,0)</f>
        <v>0</v>
      </c>
      <c r="M60" s="131">
        <f>IF(Vulnerabilidad!W58="x",1,0)</f>
        <v>0</v>
      </c>
      <c r="N60" s="131">
        <f>IF('Capacidad de Adaptación'!F58="x",1,0)</f>
        <v>0</v>
      </c>
      <c r="O60" s="131">
        <f>IF('Capacidad de Adaptación'!H58="x",1,0)</f>
        <v>0</v>
      </c>
      <c r="P60" s="131">
        <f>IF('Capacidad de Adaptación'!M58="x",1,0)</f>
        <v>0</v>
      </c>
      <c r="Q60" s="131">
        <f>IF('Capacidad de Adaptación'!Q58="x",1,0)</f>
        <v>0</v>
      </c>
      <c r="R60" s="131">
        <f>IF('Capacidad de Adaptación'!X58="x",1,0)</f>
        <v>0</v>
      </c>
      <c r="S60" s="208">
        <f t="shared" si="0"/>
        <v>0</v>
      </c>
      <c r="T60" s="49">
        <f t="shared" si="4"/>
        <v>0</v>
      </c>
      <c r="U60" s="72">
        <f t="shared" si="1"/>
        <v>0</v>
      </c>
      <c r="V60" s="72">
        <f t="shared" si="2"/>
        <v>0</v>
      </c>
      <c r="W60" s="72">
        <f t="shared" si="3"/>
        <v>0</v>
      </c>
    </row>
    <row r="61" spans="1:23" x14ac:dyDescent="0.25">
      <c r="A61" s="138" t="s">
        <v>231</v>
      </c>
      <c r="B61" s="139" t="s">
        <v>223</v>
      </c>
      <c r="C61" s="140">
        <v>418</v>
      </c>
      <c r="D61" s="131">
        <f>IF('Peligro y Exposición'!D59="x",1,0)</f>
        <v>0</v>
      </c>
      <c r="E61" s="131">
        <f>IF('Peligro y Exposición'!H59="x",1,0)</f>
        <v>0</v>
      </c>
      <c r="F61" s="131">
        <f>IF('Peligro y Exposición'!Q59="x",1,0)</f>
        <v>0</v>
      </c>
      <c r="G61" s="131">
        <f>IF('Peligro y Exposición'!U59="x",1,0)</f>
        <v>0</v>
      </c>
      <c r="H61" s="131">
        <f>IF('Peligro y Exposición'!Y59="x",1,0)</f>
        <v>0</v>
      </c>
      <c r="I61" s="131">
        <f>IF('Peligro y Exposición'!AE59="x",1,0)</f>
        <v>0</v>
      </c>
      <c r="J61" s="131">
        <f>IF(Vulnerabilidad!J59="x",1,0)</f>
        <v>0</v>
      </c>
      <c r="K61" s="131">
        <f>IF(Vulnerabilidad!M59="x",1,0)</f>
        <v>0</v>
      </c>
      <c r="L61" s="131">
        <f>IF(Vulnerabilidad!R59="x",1,0)</f>
        <v>0</v>
      </c>
      <c r="M61" s="131">
        <f>IF(Vulnerabilidad!W59="x",1,0)</f>
        <v>0</v>
      </c>
      <c r="N61" s="131">
        <f>IF('Capacidad de Adaptación'!F59="x",1,0)</f>
        <v>0</v>
      </c>
      <c r="O61" s="131">
        <f>IF('Capacidad de Adaptación'!H59="x",1,0)</f>
        <v>0</v>
      </c>
      <c r="P61" s="131">
        <f>IF('Capacidad de Adaptación'!M59="x",1,0)</f>
        <v>0</v>
      </c>
      <c r="Q61" s="131">
        <f>IF('Capacidad de Adaptación'!Q59="x",1,0)</f>
        <v>0</v>
      </c>
      <c r="R61" s="131">
        <f>IF('Capacidad de Adaptación'!X59="x",1,0)</f>
        <v>0</v>
      </c>
      <c r="S61" s="208">
        <f t="shared" si="0"/>
        <v>0</v>
      </c>
      <c r="T61" s="49">
        <f t="shared" si="4"/>
        <v>0</v>
      </c>
      <c r="U61" s="72">
        <f t="shared" si="1"/>
        <v>0</v>
      </c>
      <c r="V61" s="72">
        <f t="shared" si="2"/>
        <v>0</v>
      </c>
      <c r="W61" s="72">
        <f t="shared" si="3"/>
        <v>0</v>
      </c>
    </row>
    <row r="62" spans="1:23" x14ac:dyDescent="0.25">
      <c r="A62" s="138" t="s">
        <v>231</v>
      </c>
      <c r="B62" s="139" t="s">
        <v>224</v>
      </c>
      <c r="C62" s="140">
        <v>419</v>
      </c>
      <c r="D62" s="131">
        <f>IF('Peligro y Exposición'!D60="x",1,0)</f>
        <v>0</v>
      </c>
      <c r="E62" s="131">
        <f>IF('Peligro y Exposición'!H60="x",1,0)</f>
        <v>0</v>
      </c>
      <c r="F62" s="131">
        <f>IF('Peligro y Exposición'!Q60="x",1,0)</f>
        <v>0</v>
      </c>
      <c r="G62" s="131">
        <f>IF('Peligro y Exposición'!U60="x",1,0)</f>
        <v>0</v>
      </c>
      <c r="H62" s="131">
        <f>IF('Peligro y Exposición'!Y60="x",1,0)</f>
        <v>0</v>
      </c>
      <c r="I62" s="131">
        <f>IF('Peligro y Exposición'!AE60="x",1,0)</f>
        <v>0</v>
      </c>
      <c r="J62" s="131">
        <f>IF(Vulnerabilidad!J60="x",1,0)</f>
        <v>0</v>
      </c>
      <c r="K62" s="131">
        <f>IF(Vulnerabilidad!M60="x",1,0)</f>
        <v>0</v>
      </c>
      <c r="L62" s="131">
        <f>IF(Vulnerabilidad!R60="x",1,0)</f>
        <v>0</v>
      </c>
      <c r="M62" s="131">
        <f>IF(Vulnerabilidad!W60="x",1,0)</f>
        <v>0</v>
      </c>
      <c r="N62" s="131">
        <f>IF('Capacidad de Adaptación'!F60="x",1,0)</f>
        <v>0</v>
      </c>
      <c r="O62" s="131">
        <f>IF('Capacidad de Adaptación'!H60="x",1,0)</f>
        <v>0</v>
      </c>
      <c r="P62" s="131">
        <f>IF('Capacidad de Adaptación'!M60="x",1,0)</f>
        <v>0</v>
      </c>
      <c r="Q62" s="131">
        <f>IF('Capacidad de Adaptación'!Q60="x",1,0)</f>
        <v>0</v>
      </c>
      <c r="R62" s="131">
        <f>IF('Capacidad de Adaptación'!X60="x",1,0)</f>
        <v>0</v>
      </c>
      <c r="S62" s="208">
        <f t="shared" si="0"/>
        <v>0</v>
      </c>
      <c r="T62" s="49">
        <f t="shared" si="4"/>
        <v>0</v>
      </c>
      <c r="U62" s="72">
        <f t="shared" si="1"/>
        <v>0</v>
      </c>
      <c r="V62" s="72">
        <f t="shared" si="2"/>
        <v>0</v>
      </c>
      <c r="W62" s="72">
        <f t="shared" si="3"/>
        <v>0</v>
      </c>
    </row>
    <row r="63" spans="1:23" x14ac:dyDescent="0.25">
      <c r="A63" s="138" t="s">
        <v>231</v>
      </c>
      <c r="B63" s="139" t="s">
        <v>225</v>
      </c>
      <c r="C63" s="140">
        <v>420</v>
      </c>
      <c r="D63" s="131">
        <f>IF('Peligro y Exposición'!D61="x",1,0)</f>
        <v>0</v>
      </c>
      <c r="E63" s="131">
        <f>IF('Peligro y Exposición'!H61="x",1,0)</f>
        <v>0</v>
      </c>
      <c r="F63" s="131">
        <f>IF('Peligro y Exposición'!Q61="x",1,0)</f>
        <v>0</v>
      </c>
      <c r="G63" s="131">
        <f>IF('Peligro y Exposición'!U61="x",1,0)</f>
        <v>0</v>
      </c>
      <c r="H63" s="131">
        <f>IF('Peligro y Exposición'!Y61="x",1,0)</f>
        <v>0</v>
      </c>
      <c r="I63" s="131">
        <f>IF('Peligro y Exposición'!AE61="x",1,0)</f>
        <v>0</v>
      </c>
      <c r="J63" s="131">
        <f>IF(Vulnerabilidad!J61="x",1,0)</f>
        <v>0</v>
      </c>
      <c r="K63" s="131">
        <f>IF(Vulnerabilidad!M61="x",1,0)</f>
        <v>0</v>
      </c>
      <c r="L63" s="131">
        <f>IF(Vulnerabilidad!R61="x",1,0)</f>
        <v>0</v>
      </c>
      <c r="M63" s="131">
        <f>IF(Vulnerabilidad!W61="x",1,0)</f>
        <v>0</v>
      </c>
      <c r="N63" s="131">
        <f>IF('Capacidad de Adaptación'!F61="x",1,0)</f>
        <v>0</v>
      </c>
      <c r="O63" s="131">
        <f>IF('Capacidad de Adaptación'!H61="x",1,0)</f>
        <v>0</v>
      </c>
      <c r="P63" s="131">
        <f>IF('Capacidad de Adaptación'!M61="x",1,0)</f>
        <v>0</v>
      </c>
      <c r="Q63" s="131">
        <f>IF('Capacidad de Adaptación'!Q61="x",1,0)</f>
        <v>0</v>
      </c>
      <c r="R63" s="131">
        <f>IF('Capacidad de Adaptación'!X61="x",1,0)</f>
        <v>0</v>
      </c>
      <c r="S63" s="208">
        <f t="shared" si="0"/>
        <v>0</v>
      </c>
      <c r="T63" s="49">
        <f t="shared" si="4"/>
        <v>0</v>
      </c>
      <c r="U63" s="72">
        <f t="shared" si="1"/>
        <v>0</v>
      </c>
      <c r="V63" s="72">
        <f t="shared" si="2"/>
        <v>0</v>
      </c>
      <c r="W63" s="72">
        <f t="shared" si="3"/>
        <v>0</v>
      </c>
    </row>
    <row r="64" spans="1:23" x14ac:dyDescent="0.25">
      <c r="A64" s="138" t="s">
        <v>231</v>
      </c>
      <c r="B64" s="139" t="s">
        <v>226</v>
      </c>
      <c r="C64" s="140">
        <v>421</v>
      </c>
      <c r="D64" s="131">
        <f>IF('Peligro y Exposición'!D62="x",1,0)</f>
        <v>0</v>
      </c>
      <c r="E64" s="131">
        <f>IF('Peligro y Exposición'!H62="x",1,0)</f>
        <v>0</v>
      </c>
      <c r="F64" s="131">
        <f>IF('Peligro y Exposición'!Q62="x",1,0)</f>
        <v>0</v>
      </c>
      <c r="G64" s="131">
        <f>IF('Peligro y Exposición'!U62="x",1,0)</f>
        <v>0</v>
      </c>
      <c r="H64" s="131">
        <f>IF('Peligro y Exposición'!Y62="x",1,0)</f>
        <v>0</v>
      </c>
      <c r="I64" s="131">
        <f>IF('Peligro y Exposición'!AE62="x",1,0)</f>
        <v>0</v>
      </c>
      <c r="J64" s="131">
        <f>IF(Vulnerabilidad!J62="x",1,0)</f>
        <v>0</v>
      </c>
      <c r="K64" s="131">
        <f>IF(Vulnerabilidad!M62="x",1,0)</f>
        <v>0</v>
      </c>
      <c r="L64" s="131">
        <f>IF(Vulnerabilidad!R62="x",1,0)</f>
        <v>0</v>
      </c>
      <c r="M64" s="131">
        <f>IF(Vulnerabilidad!W62="x",1,0)</f>
        <v>0</v>
      </c>
      <c r="N64" s="131">
        <f>IF('Capacidad de Adaptación'!F62="x",1,0)</f>
        <v>0</v>
      </c>
      <c r="O64" s="131">
        <f>IF('Capacidad de Adaptación'!H62="x",1,0)</f>
        <v>0</v>
      </c>
      <c r="P64" s="131">
        <f>IF('Capacidad de Adaptación'!M62="x",1,0)</f>
        <v>0</v>
      </c>
      <c r="Q64" s="131">
        <f>IF('Capacidad de Adaptación'!Q62="x",1,0)</f>
        <v>0</v>
      </c>
      <c r="R64" s="131">
        <f>IF('Capacidad de Adaptación'!X62="x",1,0)</f>
        <v>0</v>
      </c>
      <c r="S64" s="208">
        <f t="shared" si="0"/>
        <v>0</v>
      </c>
      <c r="T64" s="49">
        <f t="shared" si="4"/>
        <v>0</v>
      </c>
      <c r="U64" s="72">
        <f t="shared" si="1"/>
        <v>0</v>
      </c>
      <c r="V64" s="72">
        <f t="shared" si="2"/>
        <v>0</v>
      </c>
      <c r="W64" s="72">
        <f t="shared" si="3"/>
        <v>0</v>
      </c>
    </row>
    <row r="65" spans="1:23" x14ac:dyDescent="0.25">
      <c r="A65" s="138" t="s">
        <v>231</v>
      </c>
      <c r="B65" s="139" t="s">
        <v>227</v>
      </c>
      <c r="C65" s="140">
        <v>422</v>
      </c>
      <c r="D65" s="131">
        <f>IF('Peligro y Exposición'!D63="x",1,0)</f>
        <v>0</v>
      </c>
      <c r="E65" s="131">
        <f>IF('Peligro y Exposición'!H63="x",1,0)</f>
        <v>0</v>
      </c>
      <c r="F65" s="131">
        <f>IF('Peligro y Exposición'!Q63="x",1,0)</f>
        <v>0</v>
      </c>
      <c r="G65" s="131">
        <f>IF('Peligro y Exposición'!U63="x",1,0)</f>
        <v>0</v>
      </c>
      <c r="H65" s="131">
        <f>IF('Peligro y Exposición'!Y63="x",1,0)</f>
        <v>0</v>
      </c>
      <c r="I65" s="131">
        <f>IF('Peligro y Exposición'!AE63="x",1,0)</f>
        <v>0</v>
      </c>
      <c r="J65" s="131">
        <f>IF(Vulnerabilidad!J63="x",1,0)</f>
        <v>0</v>
      </c>
      <c r="K65" s="131">
        <f>IF(Vulnerabilidad!M63="x",1,0)</f>
        <v>0</v>
      </c>
      <c r="L65" s="131">
        <f>IF(Vulnerabilidad!R63="x",1,0)</f>
        <v>0</v>
      </c>
      <c r="M65" s="131">
        <f>IF(Vulnerabilidad!W63="x",1,0)</f>
        <v>0</v>
      </c>
      <c r="N65" s="131">
        <f>IF('Capacidad de Adaptación'!F63="x",1,0)</f>
        <v>0</v>
      </c>
      <c r="O65" s="131">
        <f>IF('Capacidad de Adaptación'!H63="x",1,0)</f>
        <v>0</v>
      </c>
      <c r="P65" s="131">
        <f>IF('Capacidad de Adaptación'!M63="x",1,0)</f>
        <v>0</v>
      </c>
      <c r="Q65" s="131">
        <f>IF('Capacidad de Adaptación'!Q63="x",1,0)</f>
        <v>0</v>
      </c>
      <c r="R65" s="131">
        <f>IF('Capacidad de Adaptación'!X63="x",1,0)</f>
        <v>0</v>
      </c>
      <c r="S65" s="208">
        <f t="shared" si="0"/>
        <v>0</v>
      </c>
      <c r="T65" s="49">
        <f t="shared" si="4"/>
        <v>0</v>
      </c>
      <c r="U65" s="72">
        <f t="shared" si="1"/>
        <v>0</v>
      </c>
      <c r="V65" s="72">
        <f t="shared" si="2"/>
        <v>0</v>
      </c>
      <c r="W65" s="72">
        <f t="shared" si="3"/>
        <v>0</v>
      </c>
    </row>
    <row r="66" spans="1:23" x14ac:dyDescent="0.25">
      <c r="A66" s="138" t="s">
        <v>231</v>
      </c>
      <c r="B66" s="139" t="s">
        <v>228</v>
      </c>
      <c r="C66" s="140">
        <v>423</v>
      </c>
      <c r="D66" s="131">
        <f>IF('Peligro y Exposición'!D64="x",1,0)</f>
        <v>0</v>
      </c>
      <c r="E66" s="131">
        <f>IF('Peligro y Exposición'!H64="x",1,0)</f>
        <v>0</v>
      </c>
      <c r="F66" s="131">
        <f>IF('Peligro y Exposición'!Q64="x",1,0)</f>
        <v>0</v>
      </c>
      <c r="G66" s="131">
        <f>IF('Peligro y Exposición'!U64="x",1,0)</f>
        <v>0</v>
      </c>
      <c r="H66" s="131">
        <f>IF('Peligro y Exposición'!Y64="x",1,0)</f>
        <v>0</v>
      </c>
      <c r="I66" s="131">
        <f>IF('Peligro y Exposición'!AE64="x",1,0)</f>
        <v>0</v>
      </c>
      <c r="J66" s="131">
        <f>IF(Vulnerabilidad!J64="x",1,0)</f>
        <v>0</v>
      </c>
      <c r="K66" s="131">
        <f>IF(Vulnerabilidad!M64="x",1,0)</f>
        <v>0</v>
      </c>
      <c r="L66" s="131">
        <f>IF(Vulnerabilidad!R64="x",1,0)</f>
        <v>0</v>
      </c>
      <c r="M66" s="131">
        <f>IF(Vulnerabilidad!W64="x",1,0)</f>
        <v>0</v>
      </c>
      <c r="N66" s="131">
        <f>IF('Capacidad de Adaptación'!F64="x",1,0)</f>
        <v>0</v>
      </c>
      <c r="O66" s="131">
        <f>IF('Capacidad de Adaptación'!H64="x",1,0)</f>
        <v>0</v>
      </c>
      <c r="P66" s="131">
        <f>IF('Capacidad de Adaptación'!M64="x",1,0)</f>
        <v>0</v>
      </c>
      <c r="Q66" s="131">
        <f>IF('Capacidad de Adaptación'!Q64="x",1,0)</f>
        <v>0</v>
      </c>
      <c r="R66" s="131">
        <f>IF('Capacidad de Adaptación'!X64="x",1,0)</f>
        <v>0</v>
      </c>
      <c r="S66" s="208">
        <f t="shared" si="0"/>
        <v>0</v>
      </c>
      <c r="T66" s="49">
        <f t="shared" si="4"/>
        <v>0</v>
      </c>
      <c r="U66" s="72">
        <f t="shared" si="1"/>
        <v>0</v>
      </c>
      <c r="V66" s="72">
        <f t="shared" si="2"/>
        <v>0</v>
      </c>
      <c r="W66" s="72">
        <f t="shared" si="3"/>
        <v>0</v>
      </c>
    </row>
    <row r="67" spans="1:23" x14ac:dyDescent="0.25">
      <c r="A67" s="144" t="s">
        <v>43</v>
      </c>
      <c r="B67" s="139" t="s">
        <v>44</v>
      </c>
      <c r="C67" s="140">
        <v>501</v>
      </c>
      <c r="D67" s="131">
        <f>IF('Peligro y Exposición'!D65="x",1,0)</f>
        <v>0</v>
      </c>
      <c r="E67" s="131">
        <f>IF('Peligro y Exposición'!H65="x",1,0)</f>
        <v>0</v>
      </c>
      <c r="F67" s="131">
        <f>IF('Peligro y Exposición'!Q65="x",1,0)</f>
        <v>0</v>
      </c>
      <c r="G67" s="131">
        <f>IF('Peligro y Exposición'!U65="x",1,0)</f>
        <v>0</v>
      </c>
      <c r="H67" s="131">
        <f>IF('Peligro y Exposición'!Y65="x",1,0)</f>
        <v>0</v>
      </c>
      <c r="I67" s="131">
        <f>IF('Peligro y Exposición'!AE65="x",1,0)</f>
        <v>0</v>
      </c>
      <c r="J67" s="131">
        <f>IF(Vulnerabilidad!J65="x",1,0)</f>
        <v>0</v>
      </c>
      <c r="K67" s="131">
        <f>IF(Vulnerabilidad!M65="x",1,0)</f>
        <v>0</v>
      </c>
      <c r="L67" s="131">
        <f>IF(Vulnerabilidad!R65="x",1,0)</f>
        <v>0</v>
      </c>
      <c r="M67" s="131">
        <f>IF(Vulnerabilidad!W65="x",1,0)</f>
        <v>0</v>
      </c>
      <c r="N67" s="131">
        <f>IF('Capacidad de Adaptación'!F65="x",1,0)</f>
        <v>0</v>
      </c>
      <c r="O67" s="131">
        <f>IF('Capacidad de Adaptación'!H65="x",1,0)</f>
        <v>0</v>
      </c>
      <c r="P67" s="131">
        <f>IF('Capacidad de Adaptación'!M65="x",1,0)</f>
        <v>0</v>
      </c>
      <c r="Q67" s="131">
        <f>IF('Capacidad de Adaptación'!Q65="x",1,0)</f>
        <v>0</v>
      </c>
      <c r="R67" s="131">
        <f>IF('Capacidad de Adaptación'!X65="x",1,0)</f>
        <v>0</v>
      </c>
      <c r="S67" s="208">
        <f t="shared" si="0"/>
        <v>0</v>
      </c>
      <c r="T67" s="49">
        <f t="shared" si="4"/>
        <v>0</v>
      </c>
      <c r="U67" s="72">
        <f t="shared" si="1"/>
        <v>0</v>
      </c>
      <c r="V67" s="72">
        <f t="shared" si="2"/>
        <v>0</v>
      </c>
      <c r="W67" s="72">
        <f t="shared" si="3"/>
        <v>0</v>
      </c>
    </row>
    <row r="68" spans="1:23" x14ac:dyDescent="0.25">
      <c r="A68" s="144" t="s">
        <v>43</v>
      </c>
      <c r="B68" s="139" t="s">
        <v>45</v>
      </c>
      <c r="C68" s="140">
        <v>502</v>
      </c>
      <c r="D68" s="131">
        <f>IF('Peligro y Exposición'!D66="x",1,0)</f>
        <v>0</v>
      </c>
      <c r="E68" s="131">
        <f>IF('Peligro y Exposición'!H66="x",1,0)</f>
        <v>0</v>
      </c>
      <c r="F68" s="131">
        <f>IF('Peligro y Exposición'!Q66="x",1,0)</f>
        <v>0</v>
      </c>
      <c r="G68" s="131">
        <f>IF('Peligro y Exposición'!U66="x",1,0)</f>
        <v>0</v>
      </c>
      <c r="H68" s="131">
        <f>IF('Peligro y Exposición'!Y66="x",1,0)</f>
        <v>0</v>
      </c>
      <c r="I68" s="131">
        <f>IF('Peligro y Exposición'!AE66="x",1,0)</f>
        <v>0</v>
      </c>
      <c r="J68" s="131">
        <f>IF(Vulnerabilidad!J66="x",1,0)</f>
        <v>0</v>
      </c>
      <c r="K68" s="131">
        <f>IF(Vulnerabilidad!M66="x",1,0)</f>
        <v>0</v>
      </c>
      <c r="L68" s="131">
        <f>IF(Vulnerabilidad!R66="x",1,0)</f>
        <v>0</v>
      </c>
      <c r="M68" s="131">
        <f>IF(Vulnerabilidad!W66="x",1,0)</f>
        <v>0</v>
      </c>
      <c r="N68" s="131">
        <f>IF('Capacidad de Adaptación'!F66="x",1,0)</f>
        <v>0</v>
      </c>
      <c r="O68" s="131">
        <f>IF('Capacidad de Adaptación'!H66="x",1,0)</f>
        <v>0</v>
      </c>
      <c r="P68" s="131">
        <f>IF('Capacidad de Adaptación'!M66="x",1,0)</f>
        <v>0</v>
      </c>
      <c r="Q68" s="131">
        <f>IF('Capacidad de Adaptación'!Q66="x",1,0)</f>
        <v>0</v>
      </c>
      <c r="R68" s="131">
        <f>IF('Capacidad de Adaptación'!X66="x",1,0)</f>
        <v>0</v>
      </c>
      <c r="S68" s="208">
        <f t="shared" si="0"/>
        <v>0</v>
      </c>
      <c r="T68" s="49">
        <f t="shared" si="4"/>
        <v>0</v>
      </c>
      <c r="U68" s="72">
        <f t="shared" si="1"/>
        <v>0</v>
      </c>
      <c r="V68" s="72">
        <f t="shared" si="2"/>
        <v>0</v>
      </c>
      <c r="W68" s="72">
        <f t="shared" si="3"/>
        <v>0</v>
      </c>
    </row>
    <row r="69" spans="1:23" x14ac:dyDescent="0.25">
      <c r="A69" s="144" t="s">
        <v>43</v>
      </c>
      <c r="B69" s="139" t="s">
        <v>46</v>
      </c>
      <c r="C69" s="140">
        <v>503</v>
      </c>
      <c r="D69" s="131">
        <f>IF('Peligro y Exposición'!D67="x",1,0)</f>
        <v>0</v>
      </c>
      <c r="E69" s="131">
        <f>IF('Peligro y Exposición'!H67="x",1,0)</f>
        <v>0</v>
      </c>
      <c r="F69" s="131">
        <f>IF('Peligro y Exposición'!Q67="x",1,0)</f>
        <v>0</v>
      </c>
      <c r="G69" s="131">
        <f>IF('Peligro y Exposición'!U67="x",1,0)</f>
        <v>0</v>
      </c>
      <c r="H69" s="131">
        <f>IF('Peligro y Exposición'!Y67="x",1,0)</f>
        <v>0</v>
      </c>
      <c r="I69" s="131">
        <f>IF('Peligro y Exposición'!AE67="x",1,0)</f>
        <v>0</v>
      </c>
      <c r="J69" s="131">
        <f>IF(Vulnerabilidad!J67="x",1,0)</f>
        <v>0</v>
      </c>
      <c r="K69" s="131">
        <f>IF(Vulnerabilidad!M67="x",1,0)</f>
        <v>0</v>
      </c>
      <c r="L69" s="131">
        <f>IF(Vulnerabilidad!R67="x",1,0)</f>
        <v>0</v>
      </c>
      <c r="M69" s="131">
        <f>IF(Vulnerabilidad!W67="x",1,0)</f>
        <v>0</v>
      </c>
      <c r="N69" s="131">
        <f>IF('Capacidad de Adaptación'!F67="x",1,0)</f>
        <v>0</v>
      </c>
      <c r="O69" s="131">
        <f>IF('Capacidad de Adaptación'!H67="x",1,0)</f>
        <v>0</v>
      </c>
      <c r="P69" s="131">
        <f>IF('Capacidad de Adaptación'!M67="x",1,0)</f>
        <v>0</v>
      </c>
      <c r="Q69" s="131">
        <f>IF('Capacidad de Adaptación'!Q67="x",1,0)</f>
        <v>0</v>
      </c>
      <c r="R69" s="131">
        <f>IF('Capacidad de Adaptación'!X67="x",1,0)</f>
        <v>0</v>
      </c>
      <c r="S69" s="208">
        <f t="shared" ref="S69:S132" si="5">SUM(D69:R69)</f>
        <v>0</v>
      </c>
      <c r="T69" s="49">
        <f t="shared" si="4"/>
        <v>0</v>
      </c>
      <c r="U69" s="72">
        <f t="shared" ref="U69:U132" si="6">SUM(D69:I69)</f>
        <v>0</v>
      </c>
      <c r="V69" s="72">
        <f t="shared" ref="V69:V132" si="7">SUM(J69:M69)</f>
        <v>0</v>
      </c>
      <c r="W69" s="72">
        <f t="shared" ref="W69:W132" si="8">SUM(N69:R69)</f>
        <v>0</v>
      </c>
    </row>
    <row r="70" spans="1:23" x14ac:dyDescent="0.25">
      <c r="A70" s="144" t="s">
        <v>43</v>
      </c>
      <c r="B70" s="139" t="s">
        <v>47</v>
      </c>
      <c r="C70" s="140">
        <v>504</v>
      </c>
      <c r="D70" s="131">
        <f>IF('Peligro y Exposición'!D68="x",1,0)</f>
        <v>0</v>
      </c>
      <c r="E70" s="131">
        <f>IF('Peligro y Exposición'!H68="x",1,0)</f>
        <v>0</v>
      </c>
      <c r="F70" s="131">
        <f>IF('Peligro y Exposición'!Q68="x",1,0)</f>
        <v>0</v>
      </c>
      <c r="G70" s="131">
        <f>IF('Peligro y Exposición'!U68="x",1,0)</f>
        <v>0</v>
      </c>
      <c r="H70" s="131">
        <f>IF('Peligro y Exposición'!Y68="x",1,0)</f>
        <v>0</v>
      </c>
      <c r="I70" s="131">
        <f>IF('Peligro y Exposición'!AE68="x",1,0)</f>
        <v>0</v>
      </c>
      <c r="J70" s="131">
        <f>IF(Vulnerabilidad!J68="x",1,0)</f>
        <v>0</v>
      </c>
      <c r="K70" s="131">
        <f>IF(Vulnerabilidad!M68="x",1,0)</f>
        <v>0</v>
      </c>
      <c r="L70" s="131">
        <f>IF(Vulnerabilidad!R68="x",1,0)</f>
        <v>0</v>
      </c>
      <c r="M70" s="131">
        <f>IF(Vulnerabilidad!W68="x",1,0)</f>
        <v>0</v>
      </c>
      <c r="N70" s="131">
        <f>IF('Capacidad de Adaptación'!F68="x",1,0)</f>
        <v>0</v>
      </c>
      <c r="O70" s="131">
        <f>IF('Capacidad de Adaptación'!H68="x",1,0)</f>
        <v>0</v>
      </c>
      <c r="P70" s="131">
        <f>IF('Capacidad de Adaptación'!M68="x",1,0)</f>
        <v>0</v>
      </c>
      <c r="Q70" s="131">
        <f>IF('Capacidad de Adaptación'!Q68="x",1,0)</f>
        <v>0</v>
      </c>
      <c r="R70" s="131">
        <f>IF('Capacidad de Adaptación'!X68="x",1,0)</f>
        <v>0</v>
      </c>
      <c r="S70" s="208">
        <f t="shared" si="5"/>
        <v>0</v>
      </c>
      <c r="T70" s="49">
        <f t="shared" ref="T70:T133" si="9">S70/15</f>
        <v>0</v>
      </c>
      <c r="U70" s="72">
        <f t="shared" si="6"/>
        <v>0</v>
      </c>
      <c r="V70" s="72">
        <f t="shared" si="7"/>
        <v>0</v>
      </c>
      <c r="W70" s="72">
        <f t="shared" si="8"/>
        <v>0</v>
      </c>
    </row>
    <row r="71" spans="1:23" x14ac:dyDescent="0.25">
      <c r="A71" s="144" t="s">
        <v>43</v>
      </c>
      <c r="B71" s="139" t="s">
        <v>48</v>
      </c>
      <c r="C71" s="140">
        <v>505</v>
      </c>
      <c r="D71" s="131">
        <f>IF('Peligro y Exposición'!D69="x",1,0)</f>
        <v>0</v>
      </c>
      <c r="E71" s="131">
        <f>IF('Peligro y Exposición'!H69="x",1,0)</f>
        <v>0</v>
      </c>
      <c r="F71" s="131">
        <f>IF('Peligro y Exposición'!Q69="x",1,0)</f>
        <v>0</v>
      </c>
      <c r="G71" s="131">
        <f>IF('Peligro y Exposición'!U69="x",1,0)</f>
        <v>0</v>
      </c>
      <c r="H71" s="131">
        <f>IF('Peligro y Exposición'!Y69="x",1,0)</f>
        <v>0</v>
      </c>
      <c r="I71" s="131">
        <f>IF('Peligro y Exposición'!AE69="x",1,0)</f>
        <v>0</v>
      </c>
      <c r="J71" s="131">
        <f>IF(Vulnerabilidad!J69="x",1,0)</f>
        <v>0</v>
      </c>
      <c r="K71" s="131">
        <f>IF(Vulnerabilidad!M69="x",1,0)</f>
        <v>0</v>
      </c>
      <c r="L71" s="131">
        <f>IF(Vulnerabilidad!R69="x",1,0)</f>
        <v>0</v>
      </c>
      <c r="M71" s="131">
        <f>IF(Vulnerabilidad!W69="x",1,0)</f>
        <v>0</v>
      </c>
      <c r="N71" s="131">
        <f>IF('Capacidad de Adaptación'!F69="x",1,0)</f>
        <v>0</v>
      </c>
      <c r="O71" s="131">
        <f>IF('Capacidad de Adaptación'!H69="x",1,0)</f>
        <v>0</v>
      </c>
      <c r="P71" s="131">
        <f>IF('Capacidad de Adaptación'!M69="x",1,0)</f>
        <v>0</v>
      </c>
      <c r="Q71" s="131">
        <f>IF('Capacidad de Adaptación'!Q69="x",1,0)</f>
        <v>0</v>
      </c>
      <c r="R71" s="131">
        <f>IF('Capacidad de Adaptación'!X69="x",1,0)</f>
        <v>0</v>
      </c>
      <c r="S71" s="208">
        <f t="shared" si="5"/>
        <v>0</v>
      </c>
      <c r="T71" s="49">
        <f t="shared" si="9"/>
        <v>0</v>
      </c>
      <c r="U71" s="72">
        <f t="shared" si="6"/>
        <v>0</v>
      </c>
      <c r="V71" s="72">
        <f t="shared" si="7"/>
        <v>0</v>
      </c>
      <c r="W71" s="72">
        <f t="shared" si="8"/>
        <v>0</v>
      </c>
    </row>
    <row r="72" spans="1:23" x14ac:dyDescent="0.25">
      <c r="A72" s="144" t="s">
        <v>43</v>
      </c>
      <c r="B72" s="139" t="s">
        <v>49</v>
      </c>
      <c r="C72" s="140">
        <v>506</v>
      </c>
      <c r="D72" s="131">
        <f>IF('Peligro y Exposición'!D70="x",1,0)</f>
        <v>0</v>
      </c>
      <c r="E72" s="131">
        <f>IF('Peligro y Exposición'!H70="x",1,0)</f>
        <v>0</v>
      </c>
      <c r="F72" s="131">
        <f>IF('Peligro y Exposición'!Q70="x",1,0)</f>
        <v>0</v>
      </c>
      <c r="G72" s="131">
        <f>IF('Peligro y Exposición'!U70="x",1,0)</f>
        <v>0</v>
      </c>
      <c r="H72" s="131">
        <f>IF('Peligro y Exposición'!Y70="x",1,0)</f>
        <v>0</v>
      </c>
      <c r="I72" s="131">
        <f>IF('Peligro y Exposición'!AE70="x",1,0)</f>
        <v>0</v>
      </c>
      <c r="J72" s="131">
        <f>IF(Vulnerabilidad!J70="x",1,0)</f>
        <v>0</v>
      </c>
      <c r="K72" s="131">
        <f>IF(Vulnerabilidad!M70="x",1,0)</f>
        <v>0</v>
      </c>
      <c r="L72" s="131">
        <f>IF(Vulnerabilidad!R70="x",1,0)</f>
        <v>0</v>
      </c>
      <c r="M72" s="131">
        <f>IF(Vulnerabilidad!W70="x",1,0)</f>
        <v>0</v>
      </c>
      <c r="N72" s="131">
        <f>IF('Capacidad de Adaptación'!F70="x",1,0)</f>
        <v>0</v>
      </c>
      <c r="O72" s="131">
        <f>IF('Capacidad de Adaptación'!H70="x",1,0)</f>
        <v>0</v>
      </c>
      <c r="P72" s="131">
        <f>IF('Capacidad de Adaptación'!M70="x",1,0)</f>
        <v>0</v>
      </c>
      <c r="Q72" s="131">
        <f>IF('Capacidad de Adaptación'!Q70="x",1,0)</f>
        <v>0</v>
      </c>
      <c r="R72" s="131">
        <f>IF('Capacidad de Adaptación'!X70="x",1,0)</f>
        <v>0</v>
      </c>
      <c r="S72" s="208">
        <f t="shared" si="5"/>
        <v>0</v>
      </c>
      <c r="T72" s="49">
        <f t="shared" si="9"/>
        <v>0</v>
      </c>
      <c r="U72" s="72">
        <f t="shared" si="6"/>
        <v>0</v>
      </c>
      <c r="V72" s="72">
        <f t="shared" si="7"/>
        <v>0</v>
      </c>
      <c r="W72" s="72">
        <f t="shared" si="8"/>
        <v>0</v>
      </c>
    </row>
    <row r="73" spans="1:23" x14ac:dyDescent="0.25">
      <c r="A73" s="144" t="s">
        <v>43</v>
      </c>
      <c r="B73" s="139" t="s">
        <v>50</v>
      </c>
      <c r="C73" s="140">
        <v>507</v>
      </c>
      <c r="D73" s="131">
        <f>IF('Peligro y Exposición'!D71="x",1,0)</f>
        <v>0</v>
      </c>
      <c r="E73" s="131">
        <f>IF('Peligro y Exposición'!H71="x",1,0)</f>
        <v>0</v>
      </c>
      <c r="F73" s="131">
        <f>IF('Peligro y Exposición'!Q71="x",1,0)</f>
        <v>0</v>
      </c>
      <c r="G73" s="131">
        <f>IF('Peligro y Exposición'!U71="x",1,0)</f>
        <v>0</v>
      </c>
      <c r="H73" s="131">
        <f>IF('Peligro y Exposición'!Y71="x",1,0)</f>
        <v>0</v>
      </c>
      <c r="I73" s="131">
        <f>IF('Peligro y Exposición'!AE71="x",1,0)</f>
        <v>0</v>
      </c>
      <c r="J73" s="131">
        <f>IF(Vulnerabilidad!J71="x",1,0)</f>
        <v>0</v>
      </c>
      <c r="K73" s="131">
        <f>IF(Vulnerabilidad!M71="x",1,0)</f>
        <v>0</v>
      </c>
      <c r="L73" s="131">
        <f>IF(Vulnerabilidad!R71="x",1,0)</f>
        <v>0</v>
      </c>
      <c r="M73" s="131">
        <f>IF(Vulnerabilidad!W71="x",1,0)</f>
        <v>0</v>
      </c>
      <c r="N73" s="131">
        <f>IF('Capacidad de Adaptación'!F71="x",1,0)</f>
        <v>0</v>
      </c>
      <c r="O73" s="131">
        <f>IF('Capacidad de Adaptación'!H71="x",1,0)</f>
        <v>0</v>
      </c>
      <c r="P73" s="131">
        <f>IF('Capacidad de Adaptación'!M71="x",1,0)</f>
        <v>0</v>
      </c>
      <c r="Q73" s="131">
        <f>IF('Capacidad de Adaptación'!Q71="x",1,0)</f>
        <v>0</v>
      </c>
      <c r="R73" s="131">
        <f>IF('Capacidad de Adaptación'!X71="x",1,0)</f>
        <v>0</v>
      </c>
      <c r="S73" s="208">
        <f t="shared" si="5"/>
        <v>0</v>
      </c>
      <c r="T73" s="49">
        <f t="shared" si="9"/>
        <v>0</v>
      </c>
      <c r="U73" s="72">
        <f t="shared" si="6"/>
        <v>0</v>
      </c>
      <c r="V73" s="72">
        <f t="shared" si="7"/>
        <v>0</v>
      </c>
      <c r="W73" s="72">
        <f t="shared" si="8"/>
        <v>0</v>
      </c>
    </row>
    <row r="74" spans="1:23" x14ac:dyDescent="0.25">
      <c r="A74" s="144" t="s">
        <v>43</v>
      </c>
      <c r="B74" s="139" t="s">
        <v>51</v>
      </c>
      <c r="C74" s="140">
        <v>508</v>
      </c>
      <c r="D74" s="131">
        <f>IF('Peligro y Exposición'!D72="x",1,0)</f>
        <v>0</v>
      </c>
      <c r="E74" s="131">
        <f>IF('Peligro y Exposición'!H72="x",1,0)</f>
        <v>0</v>
      </c>
      <c r="F74" s="131">
        <f>IF('Peligro y Exposición'!Q72="x",1,0)</f>
        <v>0</v>
      </c>
      <c r="G74" s="131">
        <f>IF('Peligro y Exposición'!U72="x",1,0)</f>
        <v>0</v>
      </c>
      <c r="H74" s="131">
        <f>IF('Peligro y Exposición'!Y72="x",1,0)</f>
        <v>0</v>
      </c>
      <c r="I74" s="131">
        <f>IF('Peligro y Exposición'!AE72="x",1,0)</f>
        <v>0</v>
      </c>
      <c r="J74" s="131">
        <f>IF(Vulnerabilidad!J72="x",1,0)</f>
        <v>0</v>
      </c>
      <c r="K74" s="131">
        <f>IF(Vulnerabilidad!M72="x",1,0)</f>
        <v>0</v>
      </c>
      <c r="L74" s="131">
        <f>IF(Vulnerabilidad!R72="x",1,0)</f>
        <v>0</v>
      </c>
      <c r="M74" s="131">
        <f>IF(Vulnerabilidad!W72="x",1,0)</f>
        <v>0</v>
      </c>
      <c r="N74" s="131">
        <f>IF('Capacidad de Adaptación'!F72="x",1,0)</f>
        <v>0</v>
      </c>
      <c r="O74" s="131">
        <f>IF('Capacidad de Adaptación'!H72="x",1,0)</f>
        <v>0</v>
      </c>
      <c r="P74" s="131">
        <f>IF('Capacidad de Adaptación'!M72="x",1,0)</f>
        <v>0</v>
      </c>
      <c r="Q74" s="131">
        <f>IF('Capacidad de Adaptación'!Q72="x",1,0)</f>
        <v>0</v>
      </c>
      <c r="R74" s="131">
        <f>IF('Capacidad de Adaptación'!X72="x",1,0)</f>
        <v>0</v>
      </c>
      <c r="S74" s="208">
        <f t="shared" si="5"/>
        <v>0</v>
      </c>
      <c r="T74" s="49">
        <f t="shared" si="9"/>
        <v>0</v>
      </c>
      <c r="U74" s="72">
        <f t="shared" si="6"/>
        <v>0</v>
      </c>
      <c r="V74" s="72">
        <f t="shared" si="7"/>
        <v>0</v>
      </c>
      <c r="W74" s="72">
        <f t="shared" si="8"/>
        <v>0</v>
      </c>
    </row>
    <row r="75" spans="1:23" x14ac:dyDescent="0.25">
      <c r="A75" s="144" t="s">
        <v>43</v>
      </c>
      <c r="B75" s="139" t="s">
        <v>52</v>
      </c>
      <c r="C75" s="140">
        <v>509</v>
      </c>
      <c r="D75" s="131">
        <f>IF('Peligro y Exposición'!D73="x",1,0)</f>
        <v>0</v>
      </c>
      <c r="E75" s="131">
        <f>IF('Peligro y Exposición'!H73="x",1,0)</f>
        <v>0</v>
      </c>
      <c r="F75" s="131">
        <f>IF('Peligro y Exposición'!Q73="x",1,0)</f>
        <v>0</v>
      </c>
      <c r="G75" s="131">
        <f>IF('Peligro y Exposición'!U73="x",1,0)</f>
        <v>0</v>
      </c>
      <c r="H75" s="131">
        <f>IF('Peligro y Exposición'!Y73="x",1,0)</f>
        <v>0</v>
      </c>
      <c r="I75" s="131">
        <f>IF('Peligro y Exposición'!AE73="x",1,0)</f>
        <v>0</v>
      </c>
      <c r="J75" s="131">
        <f>IF(Vulnerabilidad!J73="x",1,0)</f>
        <v>0</v>
      </c>
      <c r="K75" s="131">
        <f>IF(Vulnerabilidad!M73="x",1,0)</f>
        <v>0</v>
      </c>
      <c r="L75" s="131">
        <f>IF(Vulnerabilidad!R73="x",1,0)</f>
        <v>0</v>
      </c>
      <c r="M75" s="131">
        <f>IF(Vulnerabilidad!W73="x",1,0)</f>
        <v>0</v>
      </c>
      <c r="N75" s="131">
        <f>IF('Capacidad de Adaptación'!F73="x",1,0)</f>
        <v>0</v>
      </c>
      <c r="O75" s="131">
        <f>IF('Capacidad de Adaptación'!H73="x",1,0)</f>
        <v>0</v>
      </c>
      <c r="P75" s="131">
        <f>IF('Capacidad de Adaptación'!M73="x",1,0)</f>
        <v>0</v>
      </c>
      <c r="Q75" s="131">
        <f>IF('Capacidad de Adaptación'!Q73="x",1,0)</f>
        <v>0</v>
      </c>
      <c r="R75" s="131">
        <f>IF('Capacidad de Adaptación'!X73="x",1,0)</f>
        <v>0</v>
      </c>
      <c r="S75" s="208">
        <f t="shared" si="5"/>
        <v>0</v>
      </c>
      <c r="T75" s="49">
        <f t="shared" si="9"/>
        <v>0</v>
      </c>
      <c r="U75" s="72">
        <f t="shared" si="6"/>
        <v>0</v>
      </c>
      <c r="V75" s="72">
        <f t="shared" si="7"/>
        <v>0</v>
      </c>
      <c r="W75" s="72">
        <f t="shared" si="8"/>
        <v>0</v>
      </c>
    </row>
    <row r="76" spans="1:23" x14ac:dyDescent="0.25">
      <c r="A76" s="144" t="s">
        <v>43</v>
      </c>
      <c r="B76" s="139" t="s">
        <v>53</v>
      </c>
      <c r="C76" s="140">
        <v>510</v>
      </c>
      <c r="D76" s="131">
        <f>IF('Peligro y Exposición'!D74="x",1,0)</f>
        <v>0</v>
      </c>
      <c r="E76" s="131">
        <f>IF('Peligro y Exposición'!H74="x",1,0)</f>
        <v>0</v>
      </c>
      <c r="F76" s="131">
        <f>IF('Peligro y Exposición'!Q74="x",1,0)</f>
        <v>0</v>
      </c>
      <c r="G76" s="131">
        <f>IF('Peligro y Exposición'!U74="x",1,0)</f>
        <v>0</v>
      </c>
      <c r="H76" s="131">
        <f>IF('Peligro y Exposición'!Y74="x",1,0)</f>
        <v>0</v>
      </c>
      <c r="I76" s="131">
        <f>IF('Peligro y Exposición'!AE74="x",1,0)</f>
        <v>0</v>
      </c>
      <c r="J76" s="131">
        <f>IF(Vulnerabilidad!J74="x",1,0)</f>
        <v>0</v>
      </c>
      <c r="K76" s="131">
        <f>IF(Vulnerabilidad!M74="x",1,0)</f>
        <v>0</v>
      </c>
      <c r="L76" s="131">
        <f>IF(Vulnerabilidad!R74="x",1,0)</f>
        <v>0</v>
      </c>
      <c r="M76" s="131">
        <f>IF(Vulnerabilidad!W74="x",1,0)</f>
        <v>0</v>
      </c>
      <c r="N76" s="131">
        <f>IF('Capacidad de Adaptación'!F74="x",1,0)</f>
        <v>0</v>
      </c>
      <c r="O76" s="131">
        <f>IF('Capacidad de Adaptación'!H74="x",1,0)</f>
        <v>0</v>
      </c>
      <c r="P76" s="131">
        <f>IF('Capacidad de Adaptación'!M74="x",1,0)</f>
        <v>0</v>
      </c>
      <c r="Q76" s="131">
        <f>IF('Capacidad de Adaptación'!Q74="x",1,0)</f>
        <v>0</v>
      </c>
      <c r="R76" s="131">
        <f>IF('Capacidad de Adaptación'!X74="x",1,0)</f>
        <v>0</v>
      </c>
      <c r="S76" s="208">
        <f t="shared" si="5"/>
        <v>0</v>
      </c>
      <c r="T76" s="49">
        <f t="shared" si="9"/>
        <v>0</v>
      </c>
      <c r="U76" s="72">
        <f t="shared" si="6"/>
        <v>0</v>
      </c>
      <c r="V76" s="72">
        <f t="shared" si="7"/>
        <v>0</v>
      </c>
      <c r="W76" s="72">
        <f t="shared" si="8"/>
        <v>0</v>
      </c>
    </row>
    <row r="77" spans="1:23" x14ac:dyDescent="0.25">
      <c r="A77" s="144" t="s">
        <v>43</v>
      </c>
      <c r="B77" s="139" t="s">
        <v>54</v>
      </c>
      <c r="C77" s="140">
        <v>511</v>
      </c>
      <c r="D77" s="131">
        <f>IF('Peligro y Exposición'!D75="x",1,0)</f>
        <v>0</v>
      </c>
      <c r="E77" s="131">
        <f>IF('Peligro y Exposición'!H75="x",1,0)</f>
        <v>0</v>
      </c>
      <c r="F77" s="131">
        <f>IF('Peligro y Exposición'!Q75="x",1,0)</f>
        <v>0</v>
      </c>
      <c r="G77" s="131">
        <f>IF('Peligro y Exposición'!U75="x",1,0)</f>
        <v>0</v>
      </c>
      <c r="H77" s="131">
        <f>IF('Peligro y Exposición'!Y75="x",1,0)</f>
        <v>0</v>
      </c>
      <c r="I77" s="131">
        <f>IF('Peligro y Exposición'!AE75="x",1,0)</f>
        <v>0</v>
      </c>
      <c r="J77" s="131">
        <f>IF(Vulnerabilidad!J75="x",1,0)</f>
        <v>0</v>
      </c>
      <c r="K77" s="131">
        <f>IF(Vulnerabilidad!M75="x",1,0)</f>
        <v>0</v>
      </c>
      <c r="L77" s="131">
        <f>IF(Vulnerabilidad!R75="x",1,0)</f>
        <v>0</v>
      </c>
      <c r="M77" s="131">
        <f>IF(Vulnerabilidad!W75="x",1,0)</f>
        <v>0</v>
      </c>
      <c r="N77" s="131">
        <f>IF('Capacidad de Adaptación'!F75="x",1,0)</f>
        <v>0</v>
      </c>
      <c r="O77" s="131">
        <f>IF('Capacidad de Adaptación'!H75="x",1,0)</f>
        <v>0</v>
      </c>
      <c r="P77" s="131">
        <f>IF('Capacidad de Adaptación'!M75="x",1,0)</f>
        <v>0</v>
      </c>
      <c r="Q77" s="131">
        <f>IF('Capacidad de Adaptación'!Q75="x",1,0)</f>
        <v>0</v>
      </c>
      <c r="R77" s="131">
        <f>IF('Capacidad de Adaptación'!X75="x",1,0)</f>
        <v>0</v>
      </c>
      <c r="S77" s="208">
        <f t="shared" si="5"/>
        <v>0</v>
      </c>
      <c r="T77" s="49">
        <f t="shared" si="9"/>
        <v>0</v>
      </c>
      <c r="U77" s="72">
        <f t="shared" si="6"/>
        <v>0</v>
      </c>
      <c r="V77" s="72">
        <f t="shared" si="7"/>
        <v>0</v>
      </c>
      <c r="W77" s="72">
        <f t="shared" si="8"/>
        <v>0</v>
      </c>
    </row>
    <row r="78" spans="1:23" x14ac:dyDescent="0.25">
      <c r="A78" s="144" t="s">
        <v>43</v>
      </c>
      <c r="B78" s="139" t="s">
        <v>55</v>
      </c>
      <c r="C78" s="140">
        <v>512</v>
      </c>
      <c r="D78" s="131">
        <f>IF('Peligro y Exposición'!D76="x",1,0)</f>
        <v>0</v>
      </c>
      <c r="E78" s="131">
        <f>IF('Peligro y Exposición'!H76="x",1,0)</f>
        <v>0</v>
      </c>
      <c r="F78" s="131">
        <f>IF('Peligro y Exposición'!Q76="x",1,0)</f>
        <v>0</v>
      </c>
      <c r="G78" s="131">
        <f>IF('Peligro y Exposición'!U76="x",1,0)</f>
        <v>0</v>
      </c>
      <c r="H78" s="131">
        <f>IF('Peligro y Exposición'!Y76="x",1,0)</f>
        <v>0</v>
      </c>
      <c r="I78" s="131">
        <f>IF('Peligro y Exposición'!AE76="x",1,0)</f>
        <v>0</v>
      </c>
      <c r="J78" s="131">
        <f>IF(Vulnerabilidad!J76="x",1,0)</f>
        <v>0</v>
      </c>
      <c r="K78" s="131">
        <f>IF(Vulnerabilidad!M76="x",1,0)</f>
        <v>0</v>
      </c>
      <c r="L78" s="131">
        <f>IF(Vulnerabilidad!R76="x",1,0)</f>
        <v>0</v>
      </c>
      <c r="M78" s="131">
        <f>IF(Vulnerabilidad!W76="x",1,0)</f>
        <v>0</v>
      </c>
      <c r="N78" s="131">
        <f>IF('Capacidad de Adaptación'!F76="x",1,0)</f>
        <v>0</v>
      </c>
      <c r="O78" s="131">
        <f>IF('Capacidad de Adaptación'!H76="x",1,0)</f>
        <v>0</v>
      </c>
      <c r="P78" s="131">
        <f>IF('Capacidad de Adaptación'!M76="x",1,0)</f>
        <v>0</v>
      </c>
      <c r="Q78" s="131">
        <f>IF('Capacidad de Adaptación'!Q76="x",1,0)</f>
        <v>0</v>
      </c>
      <c r="R78" s="131">
        <f>IF('Capacidad de Adaptación'!X76="x",1,0)</f>
        <v>0</v>
      </c>
      <c r="S78" s="208">
        <f t="shared" si="5"/>
        <v>0</v>
      </c>
      <c r="T78" s="49">
        <f t="shared" si="9"/>
        <v>0</v>
      </c>
      <c r="U78" s="72">
        <f t="shared" si="6"/>
        <v>0</v>
      </c>
      <c r="V78" s="72">
        <f t="shared" si="7"/>
        <v>0</v>
      </c>
      <c r="W78" s="72">
        <f t="shared" si="8"/>
        <v>0</v>
      </c>
    </row>
    <row r="79" spans="1:23" x14ac:dyDescent="0.25">
      <c r="A79" s="138" t="s">
        <v>232</v>
      </c>
      <c r="B79" s="139" t="s">
        <v>232</v>
      </c>
      <c r="C79" s="140">
        <v>601</v>
      </c>
      <c r="D79" s="131">
        <f>IF('Peligro y Exposición'!D77="x",1,0)</f>
        <v>0</v>
      </c>
      <c r="E79" s="131">
        <f>IF('Peligro y Exposición'!H77="x",1,0)</f>
        <v>0</v>
      </c>
      <c r="F79" s="131">
        <f>IF('Peligro y Exposición'!Q77="x",1,0)</f>
        <v>0</v>
      </c>
      <c r="G79" s="131">
        <f>IF('Peligro y Exposición'!U77="x",1,0)</f>
        <v>0</v>
      </c>
      <c r="H79" s="131">
        <f>IF('Peligro y Exposición'!Y77="x",1,0)</f>
        <v>0</v>
      </c>
      <c r="I79" s="131">
        <f>IF('Peligro y Exposición'!AE77="x",1,0)</f>
        <v>0</v>
      </c>
      <c r="J79" s="131">
        <f>IF(Vulnerabilidad!J77="x",1,0)</f>
        <v>0</v>
      </c>
      <c r="K79" s="131">
        <f>IF(Vulnerabilidad!M77="x",1,0)</f>
        <v>0</v>
      </c>
      <c r="L79" s="131">
        <f>IF(Vulnerabilidad!R77="x",1,0)</f>
        <v>0</v>
      </c>
      <c r="M79" s="131">
        <f>IF(Vulnerabilidad!W77="x",1,0)</f>
        <v>0</v>
      </c>
      <c r="N79" s="131">
        <f>IF('Capacidad de Adaptación'!F77="x",1,0)</f>
        <v>0</v>
      </c>
      <c r="O79" s="131">
        <f>IF('Capacidad de Adaptación'!H77="x",1,0)</f>
        <v>0</v>
      </c>
      <c r="P79" s="131">
        <f>IF('Capacidad de Adaptación'!M77="x",1,0)</f>
        <v>0</v>
      </c>
      <c r="Q79" s="131">
        <f>IF('Capacidad de Adaptación'!Q77="x",1,0)</f>
        <v>0</v>
      </c>
      <c r="R79" s="131">
        <f>IF('Capacidad de Adaptación'!X77="x",1,0)</f>
        <v>0</v>
      </c>
      <c r="S79" s="208">
        <f t="shared" si="5"/>
        <v>0</v>
      </c>
      <c r="T79" s="49">
        <f t="shared" si="9"/>
        <v>0</v>
      </c>
      <c r="U79" s="72">
        <f t="shared" si="6"/>
        <v>0</v>
      </c>
      <c r="V79" s="72">
        <f t="shared" si="7"/>
        <v>0</v>
      </c>
      <c r="W79" s="72">
        <f t="shared" si="8"/>
        <v>0</v>
      </c>
    </row>
    <row r="80" spans="1:23" x14ac:dyDescent="0.25">
      <c r="A80" s="138" t="s">
        <v>232</v>
      </c>
      <c r="B80" s="139" t="s">
        <v>233</v>
      </c>
      <c r="C80" s="140">
        <v>602</v>
      </c>
      <c r="D80" s="131">
        <f>IF('Peligro y Exposición'!D78="x",1,0)</f>
        <v>0</v>
      </c>
      <c r="E80" s="131">
        <f>IF('Peligro y Exposición'!H78="x",1,0)</f>
        <v>0</v>
      </c>
      <c r="F80" s="131">
        <f>IF('Peligro y Exposición'!Q78="x",1,0)</f>
        <v>0</v>
      </c>
      <c r="G80" s="131">
        <f>IF('Peligro y Exposición'!U78="x",1,0)</f>
        <v>0</v>
      </c>
      <c r="H80" s="131">
        <f>IF('Peligro y Exposición'!Y78="x",1,0)</f>
        <v>0</v>
      </c>
      <c r="I80" s="131">
        <f>IF('Peligro y Exposición'!AE78="x",1,0)</f>
        <v>0</v>
      </c>
      <c r="J80" s="131">
        <f>IF(Vulnerabilidad!J78="x",1,0)</f>
        <v>0</v>
      </c>
      <c r="K80" s="131">
        <f>IF(Vulnerabilidad!M78="x",1,0)</f>
        <v>0</v>
      </c>
      <c r="L80" s="131">
        <f>IF(Vulnerabilidad!R78="x",1,0)</f>
        <v>0</v>
      </c>
      <c r="M80" s="131">
        <f>IF(Vulnerabilidad!W78="x",1,0)</f>
        <v>0</v>
      </c>
      <c r="N80" s="131">
        <f>IF('Capacidad de Adaptación'!F78="x",1,0)</f>
        <v>0</v>
      </c>
      <c r="O80" s="131">
        <f>IF('Capacidad de Adaptación'!H78="x",1,0)</f>
        <v>0</v>
      </c>
      <c r="P80" s="131">
        <f>IF('Capacidad de Adaptación'!M78="x",1,0)</f>
        <v>0</v>
      </c>
      <c r="Q80" s="131">
        <f>IF('Capacidad de Adaptación'!Q78="x",1,0)</f>
        <v>0</v>
      </c>
      <c r="R80" s="131">
        <f>IF('Capacidad de Adaptación'!X78="x",1,0)</f>
        <v>0</v>
      </c>
      <c r="S80" s="208">
        <f t="shared" si="5"/>
        <v>0</v>
      </c>
      <c r="T80" s="49">
        <f t="shared" si="9"/>
        <v>0</v>
      </c>
      <c r="U80" s="72">
        <f t="shared" si="6"/>
        <v>0</v>
      </c>
      <c r="V80" s="72">
        <f t="shared" si="7"/>
        <v>0</v>
      </c>
      <c r="W80" s="72">
        <f t="shared" si="8"/>
        <v>0</v>
      </c>
    </row>
    <row r="81" spans="1:23" x14ac:dyDescent="0.25">
      <c r="A81" s="138" t="s">
        <v>232</v>
      </c>
      <c r="B81" s="139" t="s">
        <v>234</v>
      </c>
      <c r="C81" s="140">
        <v>603</v>
      </c>
      <c r="D81" s="131">
        <f>IF('Peligro y Exposición'!D79="x",1,0)</f>
        <v>0</v>
      </c>
      <c r="E81" s="131">
        <f>IF('Peligro y Exposición'!H79="x",1,0)</f>
        <v>0</v>
      </c>
      <c r="F81" s="131">
        <f>IF('Peligro y Exposición'!Q79="x",1,0)</f>
        <v>0</v>
      </c>
      <c r="G81" s="131">
        <f>IF('Peligro y Exposición'!U79="x",1,0)</f>
        <v>0</v>
      </c>
      <c r="H81" s="131">
        <f>IF('Peligro y Exposición'!Y79="x",1,0)</f>
        <v>0</v>
      </c>
      <c r="I81" s="131">
        <f>IF('Peligro y Exposición'!AE79="x",1,0)</f>
        <v>0</v>
      </c>
      <c r="J81" s="131">
        <f>IF(Vulnerabilidad!J79="x",1,0)</f>
        <v>0</v>
      </c>
      <c r="K81" s="131">
        <f>IF(Vulnerabilidad!M79="x",1,0)</f>
        <v>0</v>
      </c>
      <c r="L81" s="131">
        <f>IF(Vulnerabilidad!R79="x",1,0)</f>
        <v>0</v>
      </c>
      <c r="M81" s="131">
        <f>IF(Vulnerabilidad!W79="x",1,0)</f>
        <v>0</v>
      </c>
      <c r="N81" s="131">
        <f>IF('Capacidad de Adaptación'!F79="x",1,0)</f>
        <v>0</v>
      </c>
      <c r="O81" s="131">
        <f>IF('Capacidad de Adaptación'!H79="x",1,0)</f>
        <v>0</v>
      </c>
      <c r="P81" s="131">
        <f>IF('Capacidad de Adaptación'!M79="x",1,0)</f>
        <v>0</v>
      </c>
      <c r="Q81" s="131">
        <f>IF('Capacidad de Adaptación'!Q79="x",1,0)</f>
        <v>0</v>
      </c>
      <c r="R81" s="131">
        <f>IF('Capacidad de Adaptación'!X79="x",1,0)</f>
        <v>0</v>
      </c>
      <c r="S81" s="208">
        <f t="shared" si="5"/>
        <v>0</v>
      </c>
      <c r="T81" s="49">
        <f t="shared" si="9"/>
        <v>0</v>
      </c>
      <c r="U81" s="72">
        <f t="shared" si="6"/>
        <v>0</v>
      </c>
      <c r="V81" s="72">
        <f t="shared" si="7"/>
        <v>0</v>
      </c>
      <c r="W81" s="72">
        <f t="shared" si="8"/>
        <v>0</v>
      </c>
    </row>
    <row r="82" spans="1:23" x14ac:dyDescent="0.25">
      <c r="A82" s="138" t="s">
        <v>232</v>
      </c>
      <c r="B82" s="139" t="s">
        <v>235</v>
      </c>
      <c r="C82" s="140">
        <v>604</v>
      </c>
      <c r="D82" s="131">
        <f>IF('Peligro y Exposición'!D80="x",1,0)</f>
        <v>0</v>
      </c>
      <c r="E82" s="131">
        <f>IF('Peligro y Exposición'!H80="x",1,0)</f>
        <v>0</v>
      </c>
      <c r="F82" s="131">
        <f>IF('Peligro y Exposición'!Q80="x",1,0)</f>
        <v>0</v>
      </c>
      <c r="G82" s="131">
        <f>IF('Peligro y Exposición'!U80="x",1,0)</f>
        <v>0</v>
      </c>
      <c r="H82" s="131">
        <f>IF('Peligro y Exposición'!Y80="x",1,0)</f>
        <v>0</v>
      </c>
      <c r="I82" s="131">
        <f>IF('Peligro y Exposición'!AE80="x",1,0)</f>
        <v>0</v>
      </c>
      <c r="J82" s="131">
        <f>IF(Vulnerabilidad!J80="x",1,0)</f>
        <v>0</v>
      </c>
      <c r="K82" s="131">
        <f>IF(Vulnerabilidad!M80="x",1,0)</f>
        <v>0</v>
      </c>
      <c r="L82" s="131">
        <f>IF(Vulnerabilidad!R80="x",1,0)</f>
        <v>0</v>
      </c>
      <c r="M82" s="131">
        <f>IF(Vulnerabilidad!W80="x",1,0)</f>
        <v>0</v>
      </c>
      <c r="N82" s="131">
        <f>IF('Capacidad de Adaptación'!F80="x",1,0)</f>
        <v>0</v>
      </c>
      <c r="O82" s="131">
        <f>IF('Capacidad de Adaptación'!H80="x",1,0)</f>
        <v>0</v>
      </c>
      <c r="P82" s="131">
        <f>IF('Capacidad de Adaptación'!M80="x",1,0)</f>
        <v>0</v>
      </c>
      <c r="Q82" s="131">
        <f>IF('Capacidad de Adaptación'!Q80="x",1,0)</f>
        <v>0</v>
      </c>
      <c r="R82" s="131">
        <f>IF('Capacidad de Adaptación'!X80="x",1,0)</f>
        <v>0</v>
      </c>
      <c r="S82" s="208">
        <f t="shared" si="5"/>
        <v>0</v>
      </c>
      <c r="T82" s="49">
        <f t="shared" si="9"/>
        <v>0</v>
      </c>
      <c r="U82" s="72">
        <f t="shared" si="6"/>
        <v>0</v>
      </c>
      <c r="V82" s="72">
        <f t="shared" si="7"/>
        <v>0</v>
      </c>
      <c r="W82" s="72">
        <f t="shared" si="8"/>
        <v>0</v>
      </c>
    </row>
    <row r="83" spans="1:23" x14ac:dyDescent="0.25">
      <c r="A83" s="138" t="s">
        <v>232</v>
      </c>
      <c r="B83" s="139" t="s">
        <v>236</v>
      </c>
      <c r="C83" s="140">
        <v>605</v>
      </c>
      <c r="D83" s="131">
        <f>IF('Peligro y Exposición'!D81="x",1,0)</f>
        <v>0</v>
      </c>
      <c r="E83" s="131">
        <f>IF('Peligro y Exposición'!H81="x",1,0)</f>
        <v>0</v>
      </c>
      <c r="F83" s="131">
        <f>IF('Peligro y Exposición'!Q81="x",1,0)</f>
        <v>0</v>
      </c>
      <c r="G83" s="131">
        <f>IF('Peligro y Exposición'!U81="x",1,0)</f>
        <v>0</v>
      </c>
      <c r="H83" s="131">
        <f>IF('Peligro y Exposición'!Y81="x",1,0)</f>
        <v>0</v>
      </c>
      <c r="I83" s="131">
        <f>IF('Peligro y Exposición'!AE81="x",1,0)</f>
        <v>0</v>
      </c>
      <c r="J83" s="131">
        <f>IF(Vulnerabilidad!J81="x",1,0)</f>
        <v>0</v>
      </c>
      <c r="K83" s="131">
        <f>IF(Vulnerabilidad!M81="x",1,0)</f>
        <v>0</v>
      </c>
      <c r="L83" s="131">
        <f>IF(Vulnerabilidad!R81="x",1,0)</f>
        <v>0</v>
      </c>
      <c r="M83" s="131">
        <f>IF(Vulnerabilidad!W81="x",1,0)</f>
        <v>0</v>
      </c>
      <c r="N83" s="131">
        <f>IF('Capacidad de Adaptación'!F81="x",1,0)</f>
        <v>0</v>
      </c>
      <c r="O83" s="131">
        <f>IF('Capacidad de Adaptación'!H81="x",1,0)</f>
        <v>0</v>
      </c>
      <c r="P83" s="131">
        <f>IF('Capacidad de Adaptación'!M81="x",1,0)</f>
        <v>0</v>
      </c>
      <c r="Q83" s="131">
        <f>IF('Capacidad de Adaptación'!Q81="x",1,0)</f>
        <v>0</v>
      </c>
      <c r="R83" s="131">
        <f>IF('Capacidad de Adaptación'!X81="x",1,0)</f>
        <v>0</v>
      </c>
      <c r="S83" s="208">
        <f t="shared" si="5"/>
        <v>0</v>
      </c>
      <c r="T83" s="49">
        <f t="shared" si="9"/>
        <v>0</v>
      </c>
      <c r="U83" s="72">
        <f t="shared" si="6"/>
        <v>0</v>
      </c>
      <c r="V83" s="72">
        <f t="shared" si="7"/>
        <v>0</v>
      </c>
      <c r="W83" s="72">
        <f t="shared" si="8"/>
        <v>0</v>
      </c>
    </row>
    <row r="84" spans="1:23" x14ac:dyDescent="0.25">
      <c r="A84" s="138" t="s">
        <v>232</v>
      </c>
      <c r="B84" s="139" t="s">
        <v>237</v>
      </c>
      <c r="C84" s="140">
        <v>606</v>
      </c>
      <c r="D84" s="131">
        <f>IF('Peligro y Exposición'!D82="x",1,0)</f>
        <v>0</v>
      </c>
      <c r="E84" s="131">
        <f>IF('Peligro y Exposición'!H82="x",1,0)</f>
        <v>0</v>
      </c>
      <c r="F84" s="131">
        <f>IF('Peligro y Exposición'!Q82="x",1,0)</f>
        <v>0</v>
      </c>
      <c r="G84" s="131">
        <f>IF('Peligro y Exposición'!U82="x",1,0)</f>
        <v>0</v>
      </c>
      <c r="H84" s="131">
        <f>IF('Peligro y Exposición'!Y82="x",1,0)</f>
        <v>0</v>
      </c>
      <c r="I84" s="131">
        <f>IF('Peligro y Exposición'!AE82="x",1,0)</f>
        <v>0</v>
      </c>
      <c r="J84" s="131">
        <f>IF(Vulnerabilidad!J82="x",1,0)</f>
        <v>0</v>
      </c>
      <c r="K84" s="131">
        <f>IF(Vulnerabilidad!M82="x",1,0)</f>
        <v>0</v>
      </c>
      <c r="L84" s="131">
        <f>IF(Vulnerabilidad!R82="x",1,0)</f>
        <v>0</v>
      </c>
      <c r="M84" s="131">
        <f>IF(Vulnerabilidad!W82="x",1,0)</f>
        <v>0</v>
      </c>
      <c r="N84" s="131">
        <f>IF('Capacidad de Adaptación'!F82="x",1,0)</f>
        <v>0</v>
      </c>
      <c r="O84" s="131">
        <f>IF('Capacidad de Adaptación'!H82="x",1,0)</f>
        <v>0</v>
      </c>
      <c r="P84" s="131">
        <f>IF('Capacidad de Adaptación'!M82="x",1,0)</f>
        <v>0</v>
      </c>
      <c r="Q84" s="131">
        <f>IF('Capacidad de Adaptación'!Q82="x",1,0)</f>
        <v>0</v>
      </c>
      <c r="R84" s="131">
        <f>IF('Capacidad de Adaptación'!X82="x",1,0)</f>
        <v>0</v>
      </c>
      <c r="S84" s="208">
        <f t="shared" si="5"/>
        <v>0</v>
      </c>
      <c r="T84" s="49">
        <f t="shared" si="9"/>
        <v>0</v>
      </c>
      <c r="U84" s="72">
        <f t="shared" si="6"/>
        <v>0</v>
      </c>
      <c r="V84" s="72">
        <f t="shared" si="7"/>
        <v>0</v>
      </c>
      <c r="W84" s="72">
        <f t="shared" si="8"/>
        <v>0</v>
      </c>
    </row>
    <row r="85" spans="1:23" x14ac:dyDescent="0.25">
      <c r="A85" s="138" t="s">
        <v>232</v>
      </c>
      <c r="B85" s="139" t="s">
        <v>238</v>
      </c>
      <c r="C85" s="140">
        <v>607</v>
      </c>
      <c r="D85" s="131">
        <f>IF('Peligro y Exposición'!D83="x",1,0)</f>
        <v>0</v>
      </c>
      <c r="E85" s="131">
        <f>IF('Peligro y Exposición'!H83="x",1,0)</f>
        <v>0</v>
      </c>
      <c r="F85" s="131">
        <f>IF('Peligro y Exposición'!Q83="x",1,0)</f>
        <v>0</v>
      </c>
      <c r="G85" s="131">
        <f>IF('Peligro y Exposición'!U83="x",1,0)</f>
        <v>0</v>
      </c>
      <c r="H85" s="131">
        <f>IF('Peligro y Exposición'!Y83="x",1,0)</f>
        <v>0</v>
      </c>
      <c r="I85" s="131">
        <f>IF('Peligro y Exposición'!AE83="x",1,0)</f>
        <v>0</v>
      </c>
      <c r="J85" s="131">
        <f>IF(Vulnerabilidad!J83="x",1,0)</f>
        <v>0</v>
      </c>
      <c r="K85" s="131">
        <f>IF(Vulnerabilidad!M83="x",1,0)</f>
        <v>0</v>
      </c>
      <c r="L85" s="131">
        <f>IF(Vulnerabilidad!R83="x",1,0)</f>
        <v>0</v>
      </c>
      <c r="M85" s="131">
        <f>IF(Vulnerabilidad!W83="x",1,0)</f>
        <v>0</v>
      </c>
      <c r="N85" s="131">
        <f>IF('Capacidad de Adaptación'!F83="x",1,0)</f>
        <v>0</v>
      </c>
      <c r="O85" s="131">
        <f>IF('Capacidad de Adaptación'!H83="x",1,0)</f>
        <v>0</v>
      </c>
      <c r="P85" s="131">
        <f>IF('Capacidad de Adaptación'!M83="x",1,0)</f>
        <v>0</v>
      </c>
      <c r="Q85" s="131">
        <f>IF('Capacidad de Adaptación'!Q83="x",1,0)</f>
        <v>0</v>
      </c>
      <c r="R85" s="131">
        <f>IF('Capacidad de Adaptación'!X83="x",1,0)</f>
        <v>0</v>
      </c>
      <c r="S85" s="208">
        <f t="shared" si="5"/>
        <v>0</v>
      </c>
      <c r="T85" s="49">
        <f t="shared" si="9"/>
        <v>0</v>
      </c>
      <c r="U85" s="72">
        <f t="shared" si="6"/>
        <v>0</v>
      </c>
      <c r="V85" s="72">
        <f t="shared" si="7"/>
        <v>0</v>
      </c>
      <c r="W85" s="72">
        <f t="shared" si="8"/>
        <v>0</v>
      </c>
    </row>
    <row r="86" spans="1:23" x14ac:dyDescent="0.25">
      <c r="A86" s="138" t="s">
        <v>232</v>
      </c>
      <c r="B86" s="139" t="s">
        <v>239</v>
      </c>
      <c r="C86" s="140">
        <v>608</v>
      </c>
      <c r="D86" s="131">
        <f>IF('Peligro y Exposición'!D84="x",1,0)</f>
        <v>0</v>
      </c>
      <c r="E86" s="131">
        <f>IF('Peligro y Exposición'!H84="x",1,0)</f>
        <v>0</v>
      </c>
      <c r="F86" s="131">
        <f>IF('Peligro y Exposición'!Q84="x",1,0)</f>
        <v>0</v>
      </c>
      <c r="G86" s="131">
        <f>IF('Peligro y Exposición'!U84="x",1,0)</f>
        <v>0</v>
      </c>
      <c r="H86" s="131">
        <f>IF('Peligro y Exposición'!Y84="x",1,0)</f>
        <v>0</v>
      </c>
      <c r="I86" s="131">
        <f>IF('Peligro y Exposición'!AE84="x",1,0)</f>
        <v>0</v>
      </c>
      <c r="J86" s="131">
        <f>IF(Vulnerabilidad!J84="x",1,0)</f>
        <v>0</v>
      </c>
      <c r="K86" s="131">
        <f>IF(Vulnerabilidad!M84="x",1,0)</f>
        <v>0</v>
      </c>
      <c r="L86" s="131">
        <f>IF(Vulnerabilidad!R84="x",1,0)</f>
        <v>0</v>
      </c>
      <c r="M86" s="131">
        <f>IF(Vulnerabilidad!W84="x",1,0)</f>
        <v>0</v>
      </c>
      <c r="N86" s="131">
        <f>IF('Capacidad de Adaptación'!F84="x",1,0)</f>
        <v>0</v>
      </c>
      <c r="O86" s="131">
        <f>IF('Capacidad de Adaptación'!H84="x",1,0)</f>
        <v>0</v>
      </c>
      <c r="P86" s="131">
        <f>IF('Capacidad de Adaptación'!M84="x",1,0)</f>
        <v>0</v>
      </c>
      <c r="Q86" s="131">
        <f>IF('Capacidad de Adaptación'!Q84="x",1,0)</f>
        <v>0</v>
      </c>
      <c r="R86" s="131">
        <f>IF('Capacidad de Adaptación'!X84="x",1,0)</f>
        <v>0</v>
      </c>
      <c r="S86" s="208">
        <f t="shared" si="5"/>
        <v>0</v>
      </c>
      <c r="T86" s="49">
        <f t="shared" si="9"/>
        <v>0</v>
      </c>
      <c r="U86" s="72">
        <f t="shared" si="6"/>
        <v>0</v>
      </c>
      <c r="V86" s="72">
        <f t="shared" si="7"/>
        <v>0</v>
      </c>
      <c r="W86" s="72">
        <f t="shared" si="8"/>
        <v>0</v>
      </c>
    </row>
    <row r="87" spans="1:23" x14ac:dyDescent="0.25">
      <c r="A87" s="138" t="s">
        <v>232</v>
      </c>
      <c r="B87" s="139" t="s">
        <v>240</v>
      </c>
      <c r="C87" s="140">
        <v>609</v>
      </c>
      <c r="D87" s="131">
        <f>IF('Peligro y Exposición'!D85="x",1,0)</f>
        <v>0</v>
      </c>
      <c r="E87" s="131">
        <f>IF('Peligro y Exposición'!H85="x",1,0)</f>
        <v>0</v>
      </c>
      <c r="F87" s="131">
        <f>IF('Peligro y Exposición'!Q85="x",1,0)</f>
        <v>0</v>
      </c>
      <c r="G87" s="131">
        <f>IF('Peligro y Exposición'!U85="x",1,0)</f>
        <v>0</v>
      </c>
      <c r="H87" s="131">
        <f>IF('Peligro y Exposición'!Y85="x",1,0)</f>
        <v>0</v>
      </c>
      <c r="I87" s="131">
        <f>IF('Peligro y Exposición'!AE85="x",1,0)</f>
        <v>0</v>
      </c>
      <c r="J87" s="131">
        <f>IF(Vulnerabilidad!J85="x",1,0)</f>
        <v>0</v>
      </c>
      <c r="K87" s="131">
        <f>IF(Vulnerabilidad!M85="x",1,0)</f>
        <v>0</v>
      </c>
      <c r="L87" s="131">
        <f>IF(Vulnerabilidad!R85="x",1,0)</f>
        <v>0</v>
      </c>
      <c r="M87" s="131">
        <f>IF(Vulnerabilidad!W85="x",1,0)</f>
        <v>0</v>
      </c>
      <c r="N87" s="131">
        <f>IF('Capacidad de Adaptación'!F85="x",1,0)</f>
        <v>0</v>
      </c>
      <c r="O87" s="131">
        <f>IF('Capacidad de Adaptación'!H85="x",1,0)</f>
        <v>0</v>
      </c>
      <c r="P87" s="131">
        <f>IF('Capacidad de Adaptación'!M85="x",1,0)</f>
        <v>0</v>
      </c>
      <c r="Q87" s="131">
        <f>IF('Capacidad de Adaptación'!Q85="x",1,0)</f>
        <v>0</v>
      </c>
      <c r="R87" s="131">
        <f>IF('Capacidad de Adaptación'!X85="x",1,0)</f>
        <v>0</v>
      </c>
      <c r="S87" s="208">
        <f t="shared" si="5"/>
        <v>0</v>
      </c>
      <c r="T87" s="49">
        <f t="shared" si="9"/>
        <v>0</v>
      </c>
      <c r="U87" s="72">
        <f t="shared" si="6"/>
        <v>0</v>
      </c>
      <c r="V87" s="72">
        <f t="shared" si="7"/>
        <v>0</v>
      </c>
      <c r="W87" s="72">
        <f t="shared" si="8"/>
        <v>0</v>
      </c>
    </row>
    <row r="88" spans="1:23" x14ac:dyDescent="0.25">
      <c r="A88" s="138" t="s">
        <v>232</v>
      </c>
      <c r="B88" s="139" t="s">
        <v>241</v>
      </c>
      <c r="C88" s="140">
        <v>610</v>
      </c>
      <c r="D88" s="131">
        <f>IF('Peligro y Exposición'!D86="x",1,0)</f>
        <v>0</v>
      </c>
      <c r="E88" s="131">
        <f>IF('Peligro y Exposición'!H86="x",1,0)</f>
        <v>0</v>
      </c>
      <c r="F88" s="131">
        <f>IF('Peligro y Exposición'!Q86="x",1,0)</f>
        <v>0</v>
      </c>
      <c r="G88" s="131">
        <f>IF('Peligro y Exposición'!U86="x",1,0)</f>
        <v>0</v>
      </c>
      <c r="H88" s="131">
        <f>IF('Peligro y Exposición'!Y86="x",1,0)</f>
        <v>0</v>
      </c>
      <c r="I88" s="131">
        <f>IF('Peligro y Exposición'!AE86="x",1,0)</f>
        <v>0</v>
      </c>
      <c r="J88" s="131">
        <f>IF(Vulnerabilidad!J86="x",1,0)</f>
        <v>0</v>
      </c>
      <c r="K88" s="131">
        <f>IF(Vulnerabilidad!M86="x",1,0)</f>
        <v>0</v>
      </c>
      <c r="L88" s="131">
        <f>IF(Vulnerabilidad!R86="x",1,0)</f>
        <v>0</v>
      </c>
      <c r="M88" s="131">
        <f>IF(Vulnerabilidad!W86="x",1,0)</f>
        <v>0</v>
      </c>
      <c r="N88" s="131">
        <f>IF('Capacidad de Adaptación'!F86="x",1,0)</f>
        <v>0</v>
      </c>
      <c r="O88" s="131">
        <f>IF('Capacidad de Adaptación'!H86="x",1,0)</f>
        <v>0</v>
      </c>
      <c r="P88" s="131">
        <f>IF('Capacidad de Adaptación'!M86="x",1,0)</f>
        <v>0</v>
      </c>
      <c r="Q88" s="131">
        <f>IF('Capacidad de Adaptación'!Q86="x",1,0)</f>
        <v>0</v>
      </c>
      <c r="R88" s="131">
        <f>IF('Capacidad de Adaptación'!X86="x",1,0)</f>
        <v>0</v>
      </c>
      <c r="S88" s="208">
        <f t="shared" si="5"/>
        <v>0</v>
      </c>
      <c r="T88" s="49">
        <f t="shared" si="9"/>
        <v>0</v>
      </c>
      <c r="U88" s="72">
        <f t="shared" si="6"/>
        <v>0</v>
      </c>
      <c r="V88" s="72">
        <f t="shared" si="7"/>
        <v>0</v>
      </c>
      <c r="W88" s="72">
        <f t="shared" si="8"/>
        <v>0</v>
      </c>
    </row>
    <row r="89" spans="1:23" x14ac:dyDescent="0.25">
      <c r="A89" s="138" t="s">
        <v>232</v>
      </c>
      <c r="B89" s="139" t="s">
        <v>242</v>
      </c>
      <c r="C89" s="140">
        <v>611</v>
      </c>
      <c r="D89" s="131">
        <f>IF('Peligro y Exposición'!D87="x",1,0)</f>
        <v>0</v>
      </c>
      <c r="E89" s="131">
        <f>IF('Peligro y Exposición'!H87="x",1,0)</f>
        <v>0</v>
      </c>
      <c r="F89" s="131">
        <f>IF('Peligro y Exposición'!Q87="x",1,0)</f>
        <v>0</v>
      </c>
      <c r="G89" s="131">
        <f>IF('Peligro y Exposición'!U87="x",1,0)</f>
        <v>0</v>
      </c>
      <c r="H89" s="131">
        <f>IF('Peligro y Exposición'!Y87="x",1,0)</f>
        <v>0</v>
      </c>
      <c r="I89" s="131">
        <f>IF('Peligro y Exposición'!AE87="x",1,0)</f>
        <v>0</v>
      </c>
      <c r="J89" s="131">
        <f>IF(Vulnerabilidad!J87="x",1,0)</f>
        <v>0</v>
      </c>
      <c r="K89" s="131">
        <f>IF(Vulnerabilidad!M87="x",1,0)</f>
        <v>0</v>
      </c>
      <c r="L89" s="131">
        <f>IF(Vulnerabilidad!R87="x",1,0)</f>
        <v>0</v>
      </c>
      <c r="M89" s="131">
        <f>IF(Vulnerabilidad!W87="x",1,0)</f>
        <v>0</v>
      </c>
      <c r="N89" s="131">
        <f>IF('Capacidad de Adaptación'!F87="x",1,0)</f>
        <v>0</v>
      </c>
      <c r="O89" s="131">
        <f>IF('Capacidad de Adaptación'!H87="x",1,0)</f>
        <v>0</v>
      </c>
      <c r="P89" s="131">
        <f>IF('Capacidad de Adaptación'!M87="x",1,0)</f>
        <v>0</v>
      </c>
      <c r="Q89" s="131">
        <f>IF('Capacidad de Adaptación'!Q87="x",1,0)</f>
        <v>0</v>
      </c>
      <c r="R89" s="131">
        <f>IF('Capacidad de Adaptación'!X87="x",1,0)</f>
        <v>0</v>
      </c>
      <c r="S89" s="208">
        <f t="shared" si="5"/>
        <v>0</v>
      </c>
      <c r="T89" s="49">
        <f t="shared" si="9"/>
        <v>0</v>
      </c>
      <c r="U89" s="72">
        <f t="shared" si="6"/>
        <v>0</v>
      </c>
      <c r="V89" s="72">
        <f t="shared" si="7"/>
        <v>0</v>
      </c>
      <c r="W89" s="72">
        <f t="shared" si="8"/>
        <v>0</v>
      </c>
    </row>
    <row r="90" spans="1:23" x14ac:dyDescent="0.25">
      <c r="A90" s="138" t="s">
        <v>232</v>
      </c>
      <c r="B90" s="139" t="s">
        <v>243</v>
      </c>
      <c r="C90" s="140">
        <v>612</v>
      </c>
      <c r="D90" s="131">
        <f>IF('Peligro y Exposición'!D88="x",1,0)</f>
        <v>0</v>
      </c>
      <c r="E90" s="131">
        <f>IF('Peligro y Exposición'!H88="x",1,0)</f>
        <v>0</v>
      </c>
      <c r="F90" s="131">
        <f>IF('Peligro y Exposición'!Q88="x",1,0)</f>
        <v>0</v>
      </c>
      <c r="G90" s="131">
        <f>IF('Peligro y Exposición'!U88="x",1,0)</f>
        <v>0</v>
      </c>
      <c r="H90" s="131">
        <f>IF('Peligro y Exposición'!Y88="x",1,0)</f>
        <v>0</v>
      </c>
      <c r="I90" s="131">
        <f>IF('Peligro y Exposición'!AE88="x",1,0)</f>
        <v>0</v>
      </c>
      <c r="J90" s="131">
        <f>IF(Vulnerabilidad!J88="x",1,0)</f>
        <v>0</v>
      </c>
      <c r="K90" s="131">
        <f>IF(Vulnerabilidad!M88="x",1,0)</f>
        <v>0</v>
      </c>
      <c r="L90" s="131">
        <f>IF(Vulnerabilidad!R88="x",1,0)</f>
        <v>0</v>
      </c>
      <c r="M90" s="131">
        <f>IF(Vulnerabilidad!W88="x",1,0)</f>
        <v>0</v>
      </c>
      <c r="N90" s="131">
        <f>IF('Capacidad de Adaptación'!F88="x",1,0)</f>
        <v>0</v>
      </c>
      <c r="O90" s="131">
        <f>IF('Capacidad de Adaptación'!H88="x",1,0)</f>
        <v>0</v>
      </c>
      <c r="P90" s="131">
        <f>IF('Capacidad de Adaptación'!M88="x",1,0)</f>
        <v>0</v>
      </c>
      <c r="Q90" s="131">
        <f>IF('Capacidad de Adaptación'!Q88="x",1,0)</f>
        <v>0</v>
      </c>
      <c r="R90" s="131">
        <f>IF('Capacidad de Adaptación'!X88="x",1,0)</f>
        <v>0</v>
      </c>
      <c r="S90" s="208">
        <f t="shared" si="5"/>
        <v>0</v>
      </c>
      <c r="T90" s="49">
        <f t="shared" si="9"/>
        <v>0</v>
      </c>
      <c r="U90" s="72">
        <f t="shared" si="6"/>
        <v>0</v>
      </c>
      <c r="V90" s="72">
        <f t="shared" si="7"/>
        <v>0</v>
      </c>
      <c r="W90" s="72">
        <f t="shared" si="8"/>
        <v>0</v>
      </c>
    </row>
    <row r="91" spans="1:23" x14ac:dyDescent="0.25">
      <c r="A91" s="138" t="s">
        <v>232</v>
      </c>
      <c r="B91" s="139" t="s">
        <v>244</v>
      </c>
      <c r="C91" s="140">
        <v>613</v>
      </c>
      <c r="D91" s="131">
        <f>IF('Peligro y Exposición'!D89="x",1,0)</f>
        <v>0</v>
      </c>
      <c r="E91" s="131">
        <f>IF('Peligro y Exposición'!H89="x",1,0)</f>
        <v>0</v>
      </c>
      <c r="F91" s="131">
        <f>IF('Peligro y Exposición'!Q89="x",1,0)</f>
        <v>0</v>
      </c>
      <c r="G91" s="131">
        <f>IF('Peligro y Exposición'!U89="x",1,0)</f>
        <v>0</v>
      </c>
      <c r="H91" s="131">
        <f>IF('Peligro y Exposición'!Y89="x",1,0)</f>
        <v>0</v>
      </c>
      <c r="I91" s="131">
        <f>IF('Peligro y Exposición'!AE89="x",1,0)</f>
        <v>0</v>
      </c>
      <c r="J91" s="131">
        <f>IF(Vulnerabilidad!J89="x",1,0)</f>
        <v>0</v>
      </c>
      <c r="K91" s="131">
        <f>IF(Vulnerabilidad!M89="x",1,0)</f>
        <v>0</v>
      </c>
      <c r="L91" s="131">
        <f>IF(Vulnerabilidad!R89="x",1,0)</f>
        <v>0</v>
      </c>
      <c r="M91" s="131">
        <f>IF(Vulnerabilidad!W89="x",1,0)</f>
        <v>0</v>
      </c>
      <c r="N91" s="131">
        <f>IF('Capacidad de Adaptación'!F89="x",1,0)</f>
        <v>0</v>
      </c>
      <c r="O91" s="131">
        <f>IF('Capacidad de Adaptación'!H89="x",1,0)</f>
        <v>0</v>
      </c>
      <c r="P91" s="131">
        <f>IF('Capacidad de Adaptación'!M89="x",1,0)</f>
        <v>0</v>
      </c>
      <c r="Q91" s="131">
        <f>IF('Capacidad de Adaptación'!Q89="x",1,0)</f>
        <v>0</v>
      </c>
      <c r="R91" s="131">
        <f>IF('Capacidad de Adaptación'!X89="x",1,0)</f>
        <v>0</v>
      </c>
      <c r="S91" s="208">
        <f t="shared" si="5"/>
        <v>0</v>
      </c>
      <c r="T91" s="49">
        <f t="shared" si="9"/>
        <v>0</v>
      </c>
      <c r="U91" s="72">
        <f t="shared" si="6"/>
        <v>0</v>
      </c>
      <c r="V91" s="72">
        <f t="shared" si="7"/>
        <v>0</v>
      </c>
      <c r="W91" s="72">
        <f t="shared" si="8"/>
        <v>0</v>
      </c>
    </row>
    <row r="92" spans="1:23" x14ac:dyDescent="0.25">
      <c r="A92" s="138" t="s">
        <v>232</v>
      </c>
      <c r="B92" s="139" t="s">
        <v>222</v>
      </c>
      <c r="C92" s="140">
        <v>614</v>
      </c>
      <c r="D92" s="131">
        <f>IF('Peligro y Exposición'!D90="x",1,0)</f>
        <v>0</v>
      </c>
      <c r="E92" s="131">
        <f>IF('Peligro y Exposición'!H90="x",1,0)</f>
        <v>0</v>
      </c>
      <c r="F92" s="131">
        <f>IF('Peligro y Exposición'!Q90="x",1,0)</f>
        <v>0</v>
      </c>
      <c r="G92" s="131">
        <f>IF('Peligro y Exposición'!U90="x",1,0)</f>
        <v>0</v>
      </c>
      <c r="H92" s="131">
        <f>IF('Peligro y Exposición'!Y90="x",1,0)</f>
        <v>0</v>
      </c>
      <c r="I92" s="131">
        <f>IF('Peligro y Exposición'!AE90="x",1,0)</f>
        <v>0</v>
      </c>
      <c r="J92" s="131">
        <f>IF(Vulnerabilidad!J90="x",1,0)</f>
        <v>0</v>
      </c>
      <c r="K92" s="131">
        <f>IF(Vulnerabilidad!M90="x",1,0)</f>
        <v>0</v>
      </c>
      <c r="L92" s="131">
        <f>IF(Vulnerabilidad!R90="x",1,0)</f>
        <v>0</v>
      </c>
      <c r="M92" s="131">
        <f>IF(Vulnerabilidad!W90="x",1,0)</f>
        <v>0</v>
      </c>
      <c r="N92" s="131">
        <f>IF('Capacidad de Adaptación'!F90="x",1,0)</f>
        <v>0</v>
      </c>
      <c r="O92" s="131">
        <f>IF('Capacidad de Adaptación'!H90="x",1,0)</f>
        <v>0</v>
      </c>
      <c r="P92" s="131">
        <f>IF('Capacidad de Adaptación'!M90="x",1,0)</f>
        <v>0</v>
      </c>
      <c r="Q92" s="131">
        <f>IF('Capacidad de Adaptación'!Q90="x",1,0)</f>
        <v>0</v>
      </c>
      <c r="R92" s="131">
        <f>IF('Capacidad de Adaptación'!X90="x",1,0)</f>
        <v>0</v>
      </c>
      <c r="S92" s="208">
        <f t="shared" si="5"/>
        <v>0</v>
      </c>
      <c r="T92" s="49">
        <f t="shared" si="9"/>
        <v>0</v>
      </c>
      <c r="U92" s="72">
        <f t="shared" si="6"/>
        <v>0</v>
      </c>
      <c r="V92" s="72">
        <f t="shared" si="7"/>
        <v>0</v>
      </c>
      <c r="W92" s="72">
        <f t="shared" si="8"/>
        <v>0</v>
      </c>
    </row>
    <row r="93" spans="1:23" x14ac:dyDescent="0.25">
      <c r="A93" s="138" t="s">
        <v>232</v>
      </c>
      <c r="B93" s="139" t="s">
        <v>245</v>
      </c>
      <c r="C93" s="140">
        <v>615</v>
      </c>
      <c r="D93" s="131">
        <f>IF('Peligro y Exposición'!D91="x",1,0)</f>
        <v>0</v>
      </c>
      <c r="E93" s="131">
        <f>IF('Peligro y Exposición'!H91="x",1,0)</f>
        <v>0</v>
      </c>
      <c r="F93" s="131">
        <f>IF('Peligro y Exposición'!Q91="x",1,0)</f>
        <v>0</v>
      </c>
      <c r="G93" s="131">
        <f>IF('Peligro y Exposición'!U91="x",1,0)</f>
        <v>0</v>
      </c>
      <c r="H93" s="131">
        <f>IF('Peligro y Exposición'!Y91="x",1,0)</f>
        <v>0</v>
      </c>
      <c r="I93" s="131">
        <f>IF('Peligro y Exposición'!AE91="x",1,0)</f>
        <v>0</v>
      </c>
      <c r="J93" s="131">
        <f>IF(Vulnerabilidad!J91="x",1,0)</f>
        <v>0</v>
      </c>
      <c r="K93" s="131">
        <f>IF(Vulnerabilidad!M91="x",1,0)</f>
        <v>0</v>
      </c>
      <c r="L93" s="131">
        <f>IF(Vulnerabilidad!R91="x",1,0)</f>
        <v>0</v>
      </c>
      <c r="M93" s="131">
        <f>IF(Vulnerabilidad!W91="x",1,0)</f>
        <v>0</v>
      </c>
      <c r="N93" s="131">
        <f>IF('Capacidad de Adaptación'!F91="x",1,0)</f>
        <v>0</v>
      </c>
      <c r="O93" s="131">
        <f>IF('Capacidad de Adaptación'!H91="x",1,0)</f>
        <v>0</v>
      </c>
      <c r="P93" s="131">
        <f>IF('Capacidad de Adaptación'!M91="x",1,0)</f>
        <v>0</v>
      </c>
      <c r="Q93" s="131">
        <f>IF('Capacidad de Adaptación'!Q91="x",1,0)</f>
        <v>0</v>
      </c>
      <c r="R93" s="131">
        <f>IF('Capacidad de Adaptación'!X91="x",1,0)</f>
        <v>0</v>
      </c>
      <c r="S93" s="208">
        <f t="shared" si="5"/>
        <v>0</v>
      </c>
      <c r="T93" s="49">
        <f t="shared" si="9"/>
        <v>0</v>
      </c>
      <c r="U93" s="72">
        <f t="shared" si="6"/>
        <v>0</v>
      </c>
      <c r="V93" s="72">
        <f t="shared" si="7"/>
        <v>0</v>
      </c>
      <c r="W93" s="72">
        <f t="shared" si="8"/>
        <v>0</v>
      </c>
    </row>
    <row r="94" spans="1:23" x14ac:dyDescent="0.25">
      <c r="A94" s="138" t="s">
        <v>232</v>
      </c>
      <c r="B94" s="139" t="s">
        <v>246</v>
      </c>
      <c r="C94" s="140">
        <v>616</v>
      </c>
      <c r="D94" s="131">
        <f>IF('Peligro y Exposición'!D92="x",1,0)</f>
        <v>0</v>
      </c>
      <c r="E94" s="131">
        <f>IF('Peligro y Exposición'!H92="x",1,0)</f>
        <v>0</v>
      </c>
      <c r="F94" s="131">
        <f>IF('Peligro y Exposición'!Q92="x",1,0)</f>
        <v>0</v>
      </c>
      <c r="G94" s="131">
        <f>IF('Peligro y Exposición'!U92="x",1,0)</f>
        <v>0</v>
      </c>
      <c r="H94" s="131">
        <f>IF('Peligro y Exposición'!Y92="x",1,0)</f>
        <v>0</v>
      </c>
      <c r="I94" s="131">
        <f>IF('Peligro y Exposición'!AE92="x",1,0)</f>
        <v>0</v>
      </c>
      <c r="J94" s="131">
        <f>IF(Vulnerabilidad!J92="x",1,0)</f>
        <v>0</v>
      </c>
      <c r="K94" s="131">
        <f>IF(Vulnerabilidad!M92="x",1,0)</f>
        <v>0</v>
      </c>
      <c r="L94" s="131">
        <f>IF(Vulnerabilidad!R92="x",1,0)</f>
        <v>0</v>
      </c>
      <c r="M94" s="131">
        <f>IF(Vulnerabilidad!W92="x",1,0)</f>
        <v>0</v>
      </c>
      <c r="N94" s="131">
        <f>IF('Capacidad de Adaptación'!F92="x",1,0)</f>
        <v>0</v>
      </c>
      <c r="O94" s="131">
        <f>IF('Capacidad de Adaptación'!H92="x",1,0)</f>
        <v>0</v>
      </c>
      <c r="P94" s="131">
        <f>IF('Capacidad de Adaptación'!M92="x",1,0)</f>
        <v>0</v>
      </c>
      <c r="Q94" s="131">
        <f>IF('Capacidad de Adaptación'!Q92="x",1,0)</f>
        <v>0</v>
      </c>
      <c r="R94" s="131">
        <f>IF('Capacidad de Adaptación'!X92="x",1,0)</f>
        <v>0</v>
      </c>
      <c r="S94" s="208">
        <f t="shared" si="5"/>
        <v>0</v>
      </c>
      <c r="T94" s="49">
        <f t="shared" si="9"/>
        <v>0</v>
      </c>
      <c r="U94" s="72">
        <f t="shared" si="6"/>
        <v>0</v>
      </c>
      <c r="V94" s="72">
        <f t="shared" si="7"/>
        <v>0</v>
      </c>
      <c r="W94" s="72">
        <f t="shared" si="8"/>
        <v>0</v>
      </c>
    </row>
    <row r="95" spans="1:23" x14ac:dyDescent="0.25">
      <c r="A95" s="138" t="s">
        <v>216</v>
      </c>
      <c r="B95" s="139" t="s">
        <v>247</v>
      </c>
      <c r="C95" s="140">
        <v>701</v>
      </c>
      <c r="D95" s="131">
        <f>IF('Peligro y Exposición'!D93="x",1,0)</f>
        <v>0</v>
      </c>
      <c r="E95" s="131">
        <f>IF('Peligro y Exposición'!H93="x",1,0)</f>
        <v>0</v>
      </c>
      <c r="F95" s="131">
        <f>IF('Peligro y Exposición'!Q93="x",1,0)</f>
        <v>0</v>
      </c>
      <c r="G95" s="131">
        <f>IF('Peligro y Exposición'!U93="x",1,0)</f>
        <v>0</v>
      </c>
      <c r="H95" s="131">
        <f>IF('Peligro y Exposición'!Y93="x",1,0)</f>
        <v>0</v>
      </c>
      <c r="I95" s="131">
        <f>IF('Peligro y Exposición'!AE93="x",1,0)</f>
        <v>0</v>
      </c>
      <c r="J95" s="131">
        <f>IF(Vulnerabilidad!J93="x",1,0)</f>
        <v>0</v>
      </c>
      <c r="K95" s="131">
        <f>IF(Vulnerabilidad!M93="x",1,0)</f>
        <v>0</v>
      </c>
      <c r="L95" s="131">
        <f>IF(Vulnerabilidad!R93="x",1,0)</f>
        <v>0</v>
      </c>
      <c r="M95" s="131">
        <f>IF(Vulnerabilidad!W93="x",1,0)</f>
        <v>0</v>
      </c>
      <c r="N95" s="131">
        <f>IF('Capacidad de Adaptación'!F93="x",1,0)</f>
        <v>0</v>
      </c>
      <c r="O95" s="131">
        <f>IF('Capacidad de Adaptación'!H93="x",1,0)</f>
        <v>0</v>
      </c>
      <c r="P95" s="131">
        <f>IF('Capacidad de Adaptación'!M93="x",1,0)</f>
        <v>0</v>
      </c>
      <c r="Q95" s="131">
        <f>IF('Capacidad de Adaptación'!Q93="x",1,0)</f>
        <v>0</v>
      </c>
      <c r="R95" s="131">
        <f>IF('Capacidad de Adaptación'!X93="x",1,0)</f>
        <v>0</v>
      </c>
      <c r="S95" s="208">
        <f t="shared" si="5"/>
        <v>0</v>
      </c>
      <c r="T95" s="49">
        <f t="shared" si="9"/>
        <v>0</v>
      </c>
      <c r="U95" s="72">
        <f t="shared" si="6"/>
        <v>0</v>
      </c>
      <c r="V95" s="72">
        <f t="shared" si="7"/>
        <v>0</v>
      </c>
      <c r="W95" s="72">
        <f t="shared" si="8"/>
        <v>0</v>
      </c>
    </row>
    <row r="96" spans="1:23" x14ac:dyDescent="0.25">
      <c r="A96" s="138" t="s">
        <v>216</v>
      </c>
      <c r="B96" s="139" t="s">
        <v>248</v>
      </c>
      <c r="C96" s="140">
        <v>702</v>
      </c>
      <c r="D96" s="131">
        <f>IF('Peligro y Exposición'!D94="x",1,0)</f>
        <v>0</v>
      </c>
      <c r="E96" s="131">
        <f>IF('Peligro y Exposición'!H94="x",1,0)</f>
        <v>0</v>
      </c>
      <c r="F96" s="131">
        <f>IF('Peligro y Exposición'!Q94="x",1,0)</f>
        <v>0</v>
      </c>
      <c r="G96" s="131">
        <f>IF('Peligro y Exposición'!U94="x",1,0)</f>
        <v>0</v>
      </c>
      <c r="H96" s="131">
        <f>IF('Peligro y Exposición'!Y94="x",1,0)</f>
        <v>0</v>
      </c>
      <c r="I96" s="131">
        <f>IF('Peligro y Exposición'!AE94="x",1,0)</f>
        <v>0</v>
      </c>
      <c r="J96" s="131">
        <f>IF(Vulnerabilidad!J94="x",1,0)</f>
        <v>0</v>
      </c>
      <c r="K96" s="131">
        <f>IF(Vulnerabilidad!M94="x",1,0)</f>
        <v>0</v>
      </c>
      <c r="L96" s="131">
        <f>IF(Vulnerabilidad!R94="x",1,0)</f>
        <v>0</v>
      </c>
      <c r="M96" s="131">
        <f>IF(Vulnerabilidad!W94="x",1,0)</f>
        <v>0</v>
      </c>
      <c r="N96" s="131">
        <f>IF('Capacidad de Adaptación'!F94="x",1,0)</f>
        <v>0</v>
      </c>
      <c r="O96" s="131">
        <f>IF('Capacidad de Adaptación'!H94="x",1,0)</f>
        <v>0</v>
      </c>
      <c r="P96" s="131">
        <f>IF('Capacidad de Adaptación'!M94="x",1,0)</f>
        <v>0</v>
      </c>
      <c r="Q96" s="131">
        <f>IF('Capacidad de Adaptación'!Q94="x",1,0)</f>
        <v>0</v>
      </c>
      <c r="R96" s="131">
        <f>IF('Capacidad de Adaptación'!X94="x",1,0)</f>
        <v>0</v>
      </c>
      <c r="S96" s="208">
        <f t="shared" si="5"/>
        <v>0</v>
      </c>
      <c r="T96" s="49">
        <f t="shared" si="9"/>
        <v>0</v>
      </c>
      <c r="U96" s="72">
        <f t="shared" si="6"/>
        <v>0</v>
      </c>
      <c r="V96" s="72">
        <f t="shared" si="7"/>
        <v>0</v>
      </c>
      <c r="W96" s="72">
        <f t="shared" si="8"/>
        <v>0</v>
      </c>
    </row>
    <row r="97" spans="1:23" x14ac:dyDescent="0.25">
      <c r="A97" s="138" t="s">
        <v>216</v>
      </c>
      <c r="B97" s="139" t="s">
        <v>249</v>
      </c>
      <c r="C97" s="140">
        <v>703</v>
      </c>
      <c r="D97" s="131">
        <f>IF('Peligro y Exposición'!D95="x",1,0)</f>
        <v>0</v>
      </c>
      <c r="E97" s="131">
        <f>IF('Peligro y Exposición'!H95="x",1,0)</f>
        <v>0</v>
      </c>
      <c r="F97" s="131">
        <f>IF('Peligro y Exposición'!Q95="x",1,0)</f>
        <v>0</v>
      </c>
      <c r="G97" s="131">
        <f>IF('Peligro y Exposición'!U95="x",1,0)</f>
        <v>0</v>
      </c>
      <c r="H97" s="131">
        <f>IF('Peligro y Exposición'!Y95="x",1,0)</f>
        <v>0</v>
      </c>
      <c r="I97" s="131">
        <f>IF('Peligro y Exposición'!AE95="x",1,0)</f>
        <v>0</v>
      </c>
      <c r="J97" s="131">
        <f>IF(Vulnerabilidad!J95="x",1,0)</f>
        <v>0</v>
      </c>
      <c r="K97" s="131">
        <f>IF(Vulnerabilidad!M95="x",1,0)</f>
        <v>0</v>
      </c>
      <c r="L97" s="131">
        <f>IF(Vulnerabilidad!R95="x",1,0)</f>
        <v>0</v>
      </c>
      <c r="M97" s="131">
        <f>IF(Vulnerabilidad!W95="x",1,0)</f>
        <v>0</v>
      </c>
      <c r="N97" s="131">
        <f>IF('Capacidad de Adaptación'!F95="x",1,0)</f>
        <v>0</v>
      </c>
      <c r="O97" s="131">
        <f>IF('Capacidad de Adaptación'!H95="x",1,0)</f>
        <v>0</v>
      </c>
      <c r="P97" s="131">
        <f>IF('Capacidad de Adaptación'!M95="x",1,0)</f>
        <v>0</v>
      </c>
      <c r="Q97" s="131">
        <f>IF('Capacidad de Adaptación'!Q95="x",1,0)</f>
        <v>0</v>
      </c>
      <c r="R97" s="131">
        <f>IF('Capacidad de Adaptación'!X95="x",1,0)</f>
        <v>0</v>
      </c>
      <c r="S97" s="208">
        <f t="shared" si="5"/>
        <v>0</v>
      </c>
      <c r="T97" s="49">
        <f t="shared" si="9"/>
        <v>0</v>
      </c>
      <c r="U97" s="72">
        <f t="shared" si="6"/>
        <v>0</v>
      </c>
      <c r="V97" s="72">
        <f t="shared" si="7"/>
        <v>0</v>
      </c>
      <c r="W97" s="72">
        <f t="shared" si="8"/>
        <v>0</v>
      </c>
    </row>
    <row r="98" spans="1:23" x14ac:dyDescent="0.25">
      <c r="A98" s="138" t="s">
        <v>216</v>
      </c>
      <c r="B98" s="139" t="s">
        <v>216</v>
      </c>
      <c r="C98" s="140">
        <v>704</v>
      </c>
      <c r="D98" s="131">
        <f>IF('Peligro y Exposición'!D96="x",1,0)</f>
        <v>0</v>
      </c>
      <c r="E98" s="131">
        <f>IF('Peligro y Exposición'!H96="x",1,0)</f>
        <v>0</v>
      </c>
      <c r="F98" s="131">
        <f>IF('Peligro y Exposición'!Q96="x",1,0)</f>
        <v>0</v>
      </c>
      <c r="G98" s="131">
        <f>IF('Peligro y Exposición'!U96="x",1,0)</f>
        <v>0</v>
      </c>
      <c r="H98" s="131">
        <f>IF('Peligro y Exposición'!Y96="x",1,0)</f>
        <v>0</v>
      </c>
      <c r="I98" s="131">
        <f>IF('Peligro y Exposición'!AE96="x",1,0)</f>
        <v>0</v>
      </c>
      <c r="J98" s="131">
        <f>IF(Vulnerabilidad!J96="x",1,0)</f>
        <v>0</v>
      </c>
      <c r="K98" s="131">
        <f>IF(Vulnerabilidad!M96="x",1,0)</f>
        <v>0</v>
      </c>
      <c r="L98" s="131">
        <f>IF(Vulnerabilidad!R96="x",1,0)</f>
        <v>0</v>
      </c>
      <c r="M98" s="131">
        <f>IF(Vulnerabilidad!W96="x",1,0)</f>
        <v>0</v>
      </c>
      <c r="N98" s="131">
        <f>IF('Capacidad de Adaptación'!F96="x",1,0)</f>
        <v>0</v>
      </c>
      <c r="O98" s="131">
        <f>IF('Capacidad de Adaptación'!H96="x",1,0)</f>
        <v>0</v>
      </c>
      <c r="P98" s="131">
        <f>IF('Capacidad de Adaptación'!M96="x",1,0)</f>
        <v>0</v>
      </c>
      <c r="Q98" s="131">
        <f>IF('Capacidad de Adaptación'!Q96="x",1,0)</f>
        <v>0</v>
      </c>
      <c r="R98" s="131">
        <f>IF('Capacidad de Adaptación'!X96="x",1,0)</f>
        <v>0</v>
      </c>
      <c r="S98" s="208">
        <f t="shared" si="5"/>
        <v>0</v>
      </c>
      <c r="T98" s="49">
        <f t="shared" si="9"/>
        <v>0</v>
      </c>
      <c r="U98" s="72">
        <f t="shared" si="6"/>
        <v>0</v>
      </c>
      <c r="V98" s="72">
        <f t="shared" si="7"/>
        <v>0</v>
      </c>
      <c r="W98" s="72">
        <f t="shared" si="8"/>
        <v>0</v>
      </c>
    </row>
    <row r="99" spans="1:23" x14ac:dyDescent="0.25">
      <c r="A99" s="138" t="s">
        <v>216</v>
      </c>
      <c r="B99" s="139" t="s">
        <v>250</v>
      </c>
      <c r="C99" s="140">
        <v>705</v>
      </c>
      <c r="D99" s="131">
        <f>IF('Peligro y Exposición'!D97="x",1,0)</f>
        <v>0</v>
      </c>
      <c r="E99" s="131">
        <f>IF('Peligro y Exposición'!H97="x",1,0)</f>
        <v>0</v>
      </c>
      <c r="F99" s="131">
        <f>IF('Peligro y Exposición'!Q97="x",1,0)</f>
        <v>0</v>
      </c>
      <c r="G99" s="131">
        <f>IF('Peligro y Exposición'!U97="x",1,0)</f>
        <v>0</v>
      </c>
      <c r="H99" s="131">
        <f>IF('Peligro y Exposición'!Y97="x",1,0)</f>
        <v>0</v>
      </c>
      <c r="I99" s="131">
        <f>IF('Peligro y Exposición'!AE97="x",1,0)</f>
        <v>0</v>
      </c>
      <c r="J99" s="131">
        <f>IF(Vulnerabilidad!J97="x",1,0)</f>
        <v>0</v>
      </c>
      <c r="K99" s="131">
        <f>IF(Vulnerabilidad!M97="x",1,0)</f>
        <v>0</v>
      </c>
      <c r="L99" s="131">
        <f>IF(Vulnerabilidad!R97="x",1,0)</f>
        <v>0</v>
      </c>
      <c r="M99" s="131">
        <f>IF(Vulnerabilidad!W97="x",1,0)</f>
        <v>0</v>
      </c>
      <c r="N99" s="131">
        <f>IF('Capacidad de Adaptación'!F97="x",1,0)</f>
        <v>0</v>
      </c>
      <c r="O99" s="131">
        <f>IF('Capacidad de Adaptación'!H97="x",1,0)</f>
        <v>0</v>
      </c>
      <c r="P99" s="131">
        <f>IF('Capacidad de Adaptación'!M97="x",1,0)</f>
        <v>0</v>
      </c>
      <c r="Q99" s="131">
        <f>IF('Capacidad de Adaptación'!Q97="x",1,0)</f>
        <v>0</v>
      </c>
      <c r="R99" s="131">
        <f>IF('Capacidad de Adaptación'!X97="x",1,0)</f>
        <v>0</v>
      </c>
      <c r="S99" s="208">
        <f t="shared" si="5"/>
        <v>0</v>
      </c>
      <c r="T99" s="49">
        <f t="shared" si="9"/>
        <v>0</v>
      </c>
      <c r="U99" s="72">
        <f t="shared" si="6"/>
        <v>0</v>
      </c>
      <c r="V99" s="72">
        <f t="shared" si="7"/>
        <v>0</v>
      </c>
      <c r="W99" s="72">
        <f t="shared" si="8"/>
        <v>0</v>
      </c>
    </row>
    <row r="100" spans="1:23" x14ac:dyDescent="0.25">
      <c r="A100" s="138" t="s">
        <v>216</v>
      </c>
      <c r="B100" s="139" t="s">
        <v>251</v>
      </c>
      <c r="C100" s="140">
        <v>706</v>
      </c>
      <c r="D100" s="131">
        <f>IF('Peligro y Exposición'!D98="x",1,0)</f>
        <v>0</v>
      </c>
      <c r="E100" s="131">
        <f>IF('Peligro y Exposición'!H98="x",1,0)</f>
        <v>0</v>
      </c>
      <c r="F100" s="131">
        <f>IF('Peligro y Exposición'!Q98="x",1,0)</f>
        <v>0</v>
      </c>
      <c r="G100" s="131">
        <f>IF('Peligro y Exposición'!U98="x",1,0)</f>
        <v>0</v>
      </c>
      <c r="H100" s="131">
        <f>IF('Peligro y Exposición'!Y98="x",1,0)</f>
        <v>0</v>
      </c>
      <c r="I100" s="131">
        <f>IF('Peligro y Exposición'!AE98="x",1,0)</f>
        <v>0</v>
      </c>
      <c r="J100" s="131">
        <f>IF(Vulnerabilidad!J98="x",1,0)</f>
        <v>0</v>
      </c>
      <c r="K100" s="131">
        <f>IF(Vulnerabilidad!M98="x",1,0)</f>
        <v>0</v>
      </c>
      <c r="L100" s="131">
        <f>IF(Vulnerabilidad!R98="x",1,0)</f>
        <v>0</v>
      </c>
      <c r="M100" s="131">
        <f>IF(Vulnerabilidad!W98="x",1,0)</f>
        <v>0</v>
      </c>
      <c r="N100" s="131">
        <f>IF('Capacidad de Adaptación'!F98="x",1,0)</f>
        <v>0</v>
      </c>
      <c r="O100" s="131">
        <f>IF('Capacidad de Adaptación'!H98="x",1,0)</f>
        <v>0</v>
      </c>
      <c r="P100" s="131">
        <f>IF('Capacidad de Adaptación'!M98="x",1,0)</f>
        <v>0</v>
      </c>
      <c r="Q100" s="131">
        <f>IF('Capacidad de Adaptación'!Q98="x",1,0)</f>
        <v>0</v>
      </c>
      <c r="R100" s="131">
        <f>IF('Capacidad de Adaptación'!X98="x",1,0)</f>
        <v>0</v>
      </c>
      <c r="S100" s="208">
        <f t="shared" si="5"/>
        <v>0</v>
      </c>
      <c r="T100" s="49">
        <f t="shared" si="9"/>
        <v>0</v>
      </c>
      <c r="U100" s="72">
        <f t="shared" si="6"/>
        <v>0</v>
      </c>
      <c r="V100" s="72">
        <f t="shared" si="7"/>
        <v>0</v>
      </c>
      <c r="W100" s="72">
        <f t="shared" si="8"/>
        <v>0</v>
      </c>
    </row>
    <row r="101" spans="1:23" x14ac:dyDescent="0.25">
      <c r="A101" s="138" t="s">
        <v>216</v>
      </c>
      <c r="B101" s="139" t="s">
        <v>252</v>
      </c>
      <c r="C101" s="140">
        <v>707</v>
      </c>
      <c r="D101" s="131">
        <f>IF('Peligro y Exposición'!D99="x",1,0)</f>
        <v>0</v>
      </c>
      <c r="E101" s="131">
        <f>IF('Peligro y Exposición'!H99="x",1,0)</f>
        <v>0</v>
      </c>
      <c r="F101" s="131">
        <f>IF('Peligro y Exposición'!Q99="x",1,0)</f>
        <v>0</v>
      </c>
      <c r="G101" s="131">
        <f>IF('Peligro y Exposición'!U99="x",1,0)</f>
        <v>0</v>
      </c>
      <c r="H101" s="131">
        <f>IF('Peligro y Exposición'!Y99="x",1,0)</f>
        <v>0</v>
      </c>
      <c r="I101" s="131">
        <f>IF('Peligro y Exposición'!AE99="x",1,0)</f>
        <v>0</v>
      </c>
      <c r="J101" s="131">
        <f>IF(Vulnerabilidad!J99="x",1,0)</f>
        <v>0</v>
      </c>
      <c r="K101" s="131">
        <f>IF(Vulnerabilidad!M99="x",1,0)</f>
        <v>0</v>
      </c>
      <c r="L101" s="131">
        <f>IF(Vulnerabilidad!R99="x",1,0)</f>
        <v>0</v>
      </c>
      <c r="M101" s="131">
        <f>IF(Vulnerabilidad!W99="x",1,0)</f>
        <v>0</v>
      </c>
      <c r="N101" s="131">
        <f>IF('Capacidad de Adaptación'!F99="x",1,0)</f>
        <v>0</v>
      </c>
      <c r="O101" s="131">
        <f>IF('Capacidad de Adaptación'!H99="x",1,0)</f>
        <v>0</v>
      </c>
      <c r="P101" s="131">
        <f>IF('Capacidad de Adaptación'!M99="x",1,0)</f>
        <v>0</v>
      </c>
      <c r="Q101" s="131">
        <f>IF('Capacidad de Adaptación'!Q99="x",1,0)</f>
        <v>0</v>
      </c>
      <c r="R101" s="131">
        <f>IF('Capacidad de Adaptación'!X99="x",1,0)</f>
        <v>0</v>
      </c>
      <c r="S101" s="208">
        <f t="shared" si="5"/>
        <v>0</v>
      </c>
      <c r="T101" s="49">
        <f t="shared" si="9"/>
        <v>0</v>
      </c>
      <c r="U101" s="72">
        <f t="shared" si="6"/>
        <v>0</v>
      </c>
      <c r="V101" s="72">
        <f t="shared" si="7"/>
        <v>0</v>
      </c>
      <c r="W101" s="72">
        <f t="shared" si="8"/>
        <v>0</v>
      </c>
    </row>
    <row r="102" spans="1:23" x14ac:dyDescent="0.25">
      <c r="A102" s="138" t="s">
        <v>216</v>
      </c>
      <c r="B102" s="139" t="s">
        <v>253</v>
      </c>
      <c r="C102" s="140">
        <v>708</v>
      </c>
      <c r="D102" s="131">
        <f>IF('Peligro y Exposición'!D100="x",1,0)</f>
        <v>0</v>
      </c>
      <c r="E102" s="131">
        <f>IF('Peligro y Exposición'!H100="x",1,0)</f>
        <v>1</v>
      </c>
      <c r="F102" s="131">
        <f>IF('Peligro y Exposición'!Q100="x",1,0)</f>
        <v>0</v>
      </c>
      <c r="G102" s="131">
        <f>IF('Peligro y Exposición'!U100="x",1,0)</f>
        <v>0</v>
      </c>
      <c r="H102" s="131">
        <f>IF('Peligro y Exposición'!Y100="x",1,0)</f>
        <v>0</v>
      </c>
      <c r="I102" s="131">
        <f>IF('Peligro y Exposición'!AE100="x",1,0)</f>
        <v>0</v>
      </c>
      <c r="J102" s="131">
        <f>IF(Vulnerabilidad!J100="x",1,0)</f>
        <v>0</v>
      </c>
      <c r="K102" s="131">
        <f>IF(Vulnerabilidad!M100="x",1,0)</f>
        <v>0</v>
      </c>
      <c r="L102" s="131">
        <f>IF(Vulnerabilidad!R100="x",1,0)</f>
        <v>0</v>
      </c>
      <c r="M102" s="131">
        <f>IF(Vulnerabilidad!W100="x",1,0)</f>
        <v>0</v>
      </c>
      <c r="N102" s="131">
        <f>IF('Capacidad de Adaptación'!F100="x",1,0)</f>
        <v>0</v>
      </c>
      <c r="O102" s="131">
        <f>IF('Capacidad de Adaptación'!H100="x",1,0)</f>
        <v>0</v>
      </c>
      <c r="P102" s="131">
        <f>IF('Capacidad de Adaptación'!M100="x",1,0)</f>
        <v>0</v>
      </c>
      <c r="Q102" s="131">
        <f>IF('Capacidad de Adaptación'!Q100="x",1,0)</f>
        <v>0</v>
      </c>
      <c r="R102" s="131">
        <f>IF('Capacidad de Adaptación'!X100="x",1,0)</f>
        <v>0</v>
      </c>
      <c r="S102" s="208">
        <f t="shared" si="5"/>
        <v>1</v>
      </c>
      <c r="T102" s="49">
        <f t="shared" si="9"/>
        <v>6.6666666666666666E-2</v>
      </c>
      <c r="U102" s="72">
        <f t="shared" si="6"/>
        <v>1</v>
      </c>
      <c r="V102" s="72">
        <f t="shared" si="7"/>
        <v>0</v>
      </c>
      <c r="W102" s="72">
        <f t="shared" si="8"/>
        <v>0</v>
      </c>
    </row>
    <row r="103" spans="1:23" x14ac:dyDescent="0.25">
      <c r="A103" s="138" t="s">
        <v>216</v>
      </c>
      <c r="B103" s="139" t="s">
        <v>254</v>
      </c>
      <c r="C103" s="140">
        <v>709</v>
      </c>
      <c r="D103" s="131">
        <f>IF('Peligro y Exposición'!D101="x",1,0)</f>
        <v>0</v>
      </c>
      <c r="E103" s="131">
        <f>IF('Peligro y Exposición'!H101="x",1,0)</f>
        <v>0</v>
      </c>
      <c r="F103" s="131">
        <f>IF('Peligro y Exposición'!Q101="x",1,0)</f>
        <v>0</v>
      </c>
      <c r="G103" s="131">
        <f>IF('Peligro y Exposición'!U101="x",1,0)</f>
        <v>0</v>
      </c>
      <c r="H103" s="131">
        <f>IF('Peligro y Exposición'!Y101="x",1,0)</f>
        <v>0</v>
      </c>
      <c r="I103" s="131">
        <f>IF('Peligro y Exposición'!AE101="x",1,0)</f>
        <v>0</v>
      </c>
      <c r="J103" s="131">
        <f>IF(Vulnerabilidad!J101="x",1,0)</f>
        <v>0</v>
      </c>
      <c r="K103" s="131">
        <f>IF(Vulnerabilidad!M101="x",1,0)</f>
        <v>0</v>
      </c>
      <c r="L103" s="131">
        <f>IF(Vulnerabilidad!R101="x",1,0)</f>
        <v>0</v>
      </c>
      <c r="M103" s="131">
        <f>IF(Vulnerabilidad!W101="x",1,0)</f>
        <v>0</v>
      </c>
      <c r="N103" s="131">
        <f>IF('Capacidad de Adaptación'!F101="x",1,0)</f>
        <v>0</v>
      </c>
      <c r="O103" s="131">
        <f>IF('Capacidad de Adaptación'!H101="x",1,0)</f>
        <v>0</v>
      </c>
      <c r="P103" s="131">
        <f>IF('Capacidad de Adaptación'!M101="x",1,0)</f>
        <v>0</v>
      </c>
      <c r="Q103" s="131">
        <f>IF('Capacidad de Adaptación'!Q101="x",1,0)</f>
        <v>0</v>
      </c>
      <c r="R103" s="131">
        <f>IF('Capacidad de Adaptación'!X101="x",1,0)</f>
        <v>0</v>
      </c>
      <c r="S103" s="208">
        <f t="shared" si="5"/>
        <v>0</v>
      </c>
      <c r="T103" s="49">
        <f t="shared" si="9"/>
        <v>0</v>
      </c>
      <c r="U103" s="72">
        <f t="shared" si="6"/>
        <v>0</v>
      </c>
      <c r="V103" s="72">
        <f t="shared" si="7"/>
        <v>0</v>
      </c>
      <c r="W103" s="72">
        <f t="shared" si="8"/>
        <v>0</v>
      </c>
    </row>
    <row r="104" spans="1:23" x14ac:dyDescent="0.25">
      <c r="A104" s="138" t="s">
        <v>216</v>
      </c>
      <c r="B104" s="139" t="s">
        <v>48</v>
      </c>
      <c r="C104" s="140">
        <v>710</v>
      </c>
      <c r="D104" s="131">
        <f>IF('Peligro y Exposición'!D102="x",1,0)</f>
        <v>0</v>
      </c>
      <c r="E104" s="131">
        <f>IF('Peligro y Exposición'!H102="x",1,0)</f>
        <v>0</v>
      </c>
      <c r="F104" s="131">
        <f>IF('Peligro y Exposición'!Q102="x",1,0)</f>
        <v>0</v>
      </c>
      <c r="G104" s="131">
        <f>IF('Peligro y Exposición'!U102="x",1,0)</f>
        <v>0</v>
      </c>
      <c r="H104" s="131">
        <f>IF('Peligro y Exposición'!Y102="x",1,0)</f>
        <v>0</v>
      </c>
      <c r="I104" s="131">
        <f>IF('Peligro y Exposición'!AE102="x",1,0)</f>
        <v>0</v>
      </c>
      <c r="J104" s="131">
        <f>IF(Vulnerabilidad!J102="x",1,0)</f>
        <v>0</v>
      </c>
      <c r="K104" s="131">
        <f>IF(Vulnerabilidad!M102="x",1,0)</f>
        <v>0</v>
      </c>
      <c r="L104" s="131">
        <f>IF(Vulnerabilidad!R102="x",1,0)</f>
        <v>0</v>
      </c>
      <c r="M104" s="131">
        <f>IF(Vulnerabilidad!W102="x",1,0)</f>
        <v>0</v>
      </c>
      <c r="N104" s="131">
        <f>IF('Capacidad de Adaptación'!F102="x",1,0)</f>
        <v>0</v>
      </c>
      <c r="O104" s="131">
        <f>IF('Capacidad de Adaptación'!H102="x",1,0)</f>
        <v>0</v>
      </c>
      <c r="P104" s="131">
        <f>IF('Capacidad de Adaptación'!M102="x",1,0)</f>
        <v>0</v>
      </c>
      <c r="Q104" s="131">
        <f>IF('Capacidad de Adaptación'!Q102="x",1,0)</f>
        <v>0</v>
      </c>
      <c r="R104" s="131">
        <f>IF('Capacidad de Adaptación'!X102="x",1,0)</f>
        <v>0</v>
      </c>
      <c r="S104" s="208">
        <f t="shared" si="5"/>
        <v>0</v>
      </c>
      <c r="T104" s="49">
        <f t="shared" si="9"/>
        <v>0</v>
      </c>
      <c r="U104" s="72">
        <f t="shared" si="6"/>
        <v>0</v>
      </c>
      <c r="V104" s="72">
        <f t="shared" si="7"/>
        <v>0</v>
      </c>
      <c r="W104" s="72">
        <f t="shared" si="8"/>
        <v>0</v>
      </c>
    </row>
    <row r="105" spans="1:23" x14ac:dyDescent="0.25">
      <c r="A105" s="138" t="s">
        <v>216</v>
      </c>
      <c r="B105" s="139" t="s">
        <v>243</v>
      </c>
      <c r="C105" s="140">
        <v>711</v>
      </c>
      <c r="D105" s="131">
        <f>IF('Peligro y Exposición'!D103="x",1,0)</f>
        <v>0</v>
      </c>
      <c r="E105" s="131">
        <f>IF('Peligro y Exposición'!H103="x",1,0)</f>
        <v>0</v>
      </c>
      <c r="F105" s="131">
        <f>IF('Peligro y Exposición'!Q103="x",1,0)</f>
        <v>0</v>
      </c>
      <c r="G105" s="131">
        <f>IF('Peligro y Exposición'!U103="x",1,0)</f>
        <v>0</v>
      </c>
      <c r="H105" s="131">
        <f>IF('Peligro y Exposición'!Y103="x",1,0)</f>
        <v>0</v>
      </c>
      <c r="I105" s="131">
        <f>IF('Peligro y Exposición'!AE103="x",1,0)</f>
        <v>0</v>
      </c>
      <c r="J105" s="131">
        <f>IF(Vulnerabilidad!J103="x",1,0)</f>
        <v>0</v>
      </c>
      <c r="K105" s="131">
        <f>IF(Vulnerabilidad!M103="x",1,0)</f>
        <v>0</v>
      </c>
      <c r="L105" s="131">
        <f>IF(Vulnerabilidad!R103="x",1,0)</f>
        <v>0</v>
      </c>
      <c r="M105" s="131">
        <f>IF(Vulnerabilidad!W103="x",1,0)</f>
        <v>0</v>
      </c>
      <c r="N105" s="131">
        <f>IF('Capacidad de Adaptación'!F103="x",1,0)</f>
        <v>0</v>
      </c>
      <c r="O105" s="131">
        <f>IF('Capacidad de Adaptación'!H103="x",1,0)</f>
        <v>0</v>
      </c>
      <c r="P105" s="131">
        <f>IF('Capacidad de Adaptación'!M103="x",1,0)</f>
        <v>0</v>
      </c>
      <c r="Q105" s="131">
        <f>IF('Capacidad de Adaptación'!Q103="x",1,0)</f>
        <v>0</v>
      </c>
      <c r="R105" s="131">
        <f>IF('Capacidad de Adaptación'!X103="x",1,0)</f>
        <v>0</v>
      </c>
      <c r="S105" s="208">
        <f t="shared" si="5"/>
        <v>0</v>
      </c>
      <c r="T105" s="49">
        <f t="shared" si="9"/>
        <v>0</v>
      </c>
      <c r="U105" s="72">
        <f t="shared" si="6"/>
        <v>0</v>
      </c>
      <c r="V105" s="72">
        <f t="shared" si="7"/>
        <v>0</v>
      </c>
      <c r="W105" s="72">
        <f t="shared" si="8"/>
        <v>0</v>
      </c>
    </row>
    <row r="106" spans="1:23" x14ac:dyDescent="0.25">
      <c r="A106" s="138" t="s">
        <v>216</v>
      </c>
      <c r="B106" s="139" t="s">
        <v>255</v>
      </c>
      <c r="C106" s="140">
        <v>712</v>
      </c>
      <c r="D106" s="131">
        <f>IF('Peligro y Exposición'!D104="x",1,0)</f>
        <v>0</v>
      </c>
      <c r="E106" s="131">
        <f>IF('Peligro y Exposición'!H104="x",1,0)</f>
        <v>0</v>
      </c>
      <c r="F106" s="131">
        <f>IF('Peligro y Exposición'!Q104="x",1,0)</f>
        <v>0</v>
      </c>
      <c r="G106" s="131">
        <f>IF('Peligro y Exposición'!U104="x",1,0)</f>
        <v>0</v>
      </c>
      <c r="H106" s="131">
        <f>IF('Peligro y Exposición'!Y104="x",1,0)</f>
        <v>0</v>
      </c>
      <c r="I106" s="131">
        <f>IF('Peligro y Exposición'!AE104="x",1,0)</f>
        <v>0</v>
      </c>
      <c r="J106" s="131">
        <f>IF(Vulnerabilidad!J104="x",1,0)</f>
        <v>0</v>
      </c>
      <c r="K106" s="131">
        <f>IF(Vulnerabilidad!M104="x",1,0)</f>
        <v>0</v>
      </c>
      <c r="L106" s="131">
        <f>IF(Vulnerabilidad!R104="x",1,0)</f>
        <v>0</v>
      </c>
      <c r="M106" s="131">
        <f>IF(Vulnerabilidad!W104="x",1,0)</f>
        <v>0</v>
      </c>
      <c r="N106" s="131">
        <f>IF('Capacidad de Adaptación'!F104="x",1,0)</f>
        <v>0</v>
      </c>
      <c r="O106" s="131">
        <f>IF('Capacidad de Adaptación'!H104="x",1,0)</f>
        <v>0</v>
      </c>
      <c r="P106" s="131">
        <f>IF('Capacidad de Adaptación'!M104="x",1,0)</f>
        <v>0</v>
      </c>
      <c r="Q106" s="131">
        <f>IF('Capacidad de Adaptación'!Q104="x",1,0)</f>
        <v>0</v>
      </c>
      <c r="R106" s="131">
        <f>IF('Capacidad de Adaptación'!X104="x",1,0)</f>
        <v>0</v>
      </c>
      <c r="S106" s="208">
        <f t="shared" si="5"/>
        <v>0</v>
      </c>
      <c r="T106" s="49">
        <f t="shared" si="9"/>
        <v>0</v>
      </c>
      <c r="U106" s="72">
        <f t="shared" si="6"/>
        <v>0</v>
      </c>
      <c r="V106" s="72">
        <f t="shared" si="7"/>
        <v>0</v>
      </c>
      <c r="W106" s="72">
        <f t="shared" si="8"/>
        <v>0</v>
      </c>
    </row>
    <row r="107" spans="1:23" x14ac:dyDescent="0.25">
      <c r="A107" s="138" t="s">
        <v>216</v>
      </c>
      <c r="B107" s="139" t="s">
        <v>256</v>
      </c>
      <c r="C107" s="140">
        <v>713</v>
      </c>
      <c r="D107" s="131">
        <f>IF('Peligro y Exposición'!D105="x",1,0)</f>
        <v>0</v>
      </c>
      <c r="E107" s="131">
        <f>IF('Peligro y Exposición'!H105="x",1,0)</f>
        <v>0</v>
      </c>
      <c r="F107" s="131">
        <f>IF('Peligro y Exposición'!Q105="x",1,0)</f>
        <v>0</v>
      </c>
      <c r="G107" s="131">
        <f>IF('Peligro y Exposición'!U105="x",1,0)</f>
        <v>0</v>
      </c>
      <c r="H107" s="131">
        <f>IF('Peligro y Exposición'!Y105="x",1,0)</f>
        <v>0</v>
      </c>
      <c r="I107" s="131">
        <f>IF('Peligro y Exposición'!AE105="x",1,0)</f>
        <v>0</v>
      </c>
      <c r="J107" s="131">
        <f>IF(Vulnerabilidad!J105="x",1,0)</f>
        <v>0</v>
      </c>
      <c r="K107" s="131">
        <f>IF(Vulnerabilidad!M105="x",1,0)</f>
        <v>0</v>
      </c>
      <c r="L107" s="131">
        <f>IF(Vulnerabilidad!R105="x",1,0)</f>
        <v>0</v>
      </c>
      <c r="M107" s="131">
        <f>IF(Vulnerabilidad!W105="x",1,0)</f>
        <v>0</v>
      </c>
      <c r="N107" s="131">
        <f>IF('Capacidad de Adaptación'!F105="x",1,0)</f>
        <v>0</v>
      </c>
      <c r="O107" s="131">
        <f>IF('Capacidad de Adaptación'!H105="x",1,0)</f>
        <v>0</v>
      </c>
      <c r="P107" s="131">
        <f>IF('Capacidad de Adaptación'!M105="x",1,0)</f>
        <v>0</v>
      </c>
      <c r="Q107" s="131">
        <f>IF('Capacidad de Adaptación'!Q105="x",1,0)</f>
        <v>0</v>
      </c>
      <c r="R107" s="131">
        <f>IF('Capacidad de Adaptación'!X105="x",1,0)</f>
        <v>0</v>
      </c>
      <c r="S107" s="208">
        <f t="shared" si="5"/>
        <v>0</v>
      </c>
      <c r="T107" s="49">
        <f t="shared" si="9"/>
        <v>0</v>
      </c>
      <c r="U107" s="72">
        <f t="shared" si="6"/>
        <v>0</v>
      </c>
      <c r="V107" s="72">
        <f t="shared" si="7"/>
        <v>0</v>
      </c>
      <c r="W107" s="72">
        <f t="shared" si="8"/>
        <v>0</v>
      </c>
    </row>
    <row r="108" spans="1:23" x14ac:dyDescent="0.25">
      <c r="A108" s="138" t="s">
        <v>216</v>
      </c>
      <c r="B108" s="139" t="s">
        <v>257</v>
      </c>
      <c r="C108" s="140">
        <v>714</v>
      </c>
      <c r="D108" s="131">
        <f>IF('Peligro y Exposición'!D106="x",1,0)</f>
        <v>0</v>
      </c>
      <c r="E108" s="131">
        <f>IF('Peligro y Exposición'!H106="x",1,0)</f>
        <v>0</v>
      </c>
      <c r="F108" s="131">
        <f>IF('Peligro y Exposición'!Q106="x",1,0)</f>
        <v>0</v>
      </c>
      <c r="G108" s="131">
        <f>IF('Peligro y Exposición'!U106="x",1,0)</f>
        <v>0</v>
      </c>
      <c r="H108" s="131">
        <f>IF('Peligro y Exposición'!Y106="x",1,0)</f>
        <v>0</v>
      </c>
      <c r="I108" s="131">
        <f>IF('Peligro y Exposición'!AE106="x",1,0)</f>
        <v>0</v>
      </c>
      <c r="J108" s="131">
        <f>IF(Vulnerabilidad!J106="x",1,0)</f>
        <v>0</v>
      </c>
      <c r="K108" s="131">
        <f>IF(Vulnerabilidad!M106="x",1,0)</f>
        <v>0</v>
      </c>
      <c r="L108" s="131">
        <f>IF(Vulnerabilidad!R106="x",1,0)</f>
        <v>0</v>
      </c>
      <c r="M108" s="131">
        <f>IF(Vulnerabilidad!W106="x",1,0)</f>
        <v>0</v>
      </c>
      <c r="N108" s="131">
        <f>IF('Capacidad de Adaptación'!F106="x",1,0)</f>
        <v>0</v>
      </c>
      <c r="O108" s="131">
        <f>IF('Capacidad de Adaptación'!H106="x",1,0)</f>
        <v>0</v>
      </c>
      <c r="P108" s="131">
        <f>IF('Capacidad de Adaptación'!M106="x",1,0)</f>
        <v>0</v>
      </c>
      <c r="Q108" s="131">
        <f>IF('Capacidad de Adaptación'!Q106="x",1,0)</f>
        <v>0</v>
      </c>
      <c r="R108" s="131">
        <f>IF('Capacidad de Adaptación'!X106="x",1,0)</f>
        <v>0</v>
      </c>
      <c r="S108" s="208">
        <f t="shared" si="5"/>
        <v>0</v>
      </c>
      <c r="T108" s="49">
        <f t="shared" si="9"/>
        <v>0</v>
      </c>
      <c r="U108" s="72">
        <f t="shared" si="6"/>
        <v>0</v>
      </c>
      <c r="V108" s="72">
        <f t="shared" si="7"/>
        <v>0</v>
      </c>
      <c r="W108" s="72">
        <f t="shared" si="8"/>
        <v>0</v>
      </c>
    </row>
    <row r="109" spans="1:23" x14ac:dyDescent="0.25">
      <c r="A109" s="138" t="s">
        <v>216</v>
      </c>
      <c r="B109" s="139" t="s">
        <v>258</v>
      </c>
      <c r="C109" s="140">
        <v>715</v>
      </c>
      <c r="D109" s="131">
        <f>IF('Peligro y Exposición'!D107="x",1,0)</f>
        <v>0</v>
      </c>
      <c r="E109" s="131">
        <f>IF('Peligro y Exposición'!H107="x",1,0)</f>
        <v>0</v>
      </c>
      <c r="F109" s="131">
        <f>IF('Peligro y Exposición'!Q107="x",1,0)</f>
        <v>0</v>
      </c>
      <c r="G109" s="131">
        <f>IF('Peligro y Exposición'!U107="x",1,0)</f>
        <v>0</v>
      </c>
      <c r="H109" s="131">
        <f>IF('Peligro y Exposición'!Y107="x",1,0)</f>
        <v>0</v>
      </c>
      <c r="I109" s="131">
        <f>IF('Peligro y Exposición'!AE107="x",1,0)</f>
        <v>0</v>
      </c>
      <c r="J109" s="131">
        <f>IF(Vulnerabilidad!J107="x",1,0)</f>
        <v>0</v>
      </c>
      <c r="K109" s="131">
        <f>IF(Vulnerabilidad!M107="x",1,0)</f>
        <v>0</v>
      </c>
      <c r="L109" s="131">
        <f>IF(Vulnerabilidad!R107="x",1,0)</f>
        <v>0</v>
      </c>
      <c r="M109" s="131">
        <f>IF(Vulnerabilidad!W107="x",1,0)</f>
        <v>0</v>
      </c>
      <c r="N109" s="131">
        <f>IF('Capacidad de Adaptación'!F107="x",1,0)</f>
        <v>0</v>
      </c>
      <c r="O109" s="131">
        <f>IF('Capacidad de Adaptación'!H107="x",1,0)</f>
        <v>0</v>
      </c>
      <c r="P109" s="131">
        <f>IF('Capacidad de Adaptación'!M107="x",1,0)</f>
        <v>0</v>
      </c>
      <c r="Q109" s="131">
        <f>IF('Capacidad de Adaptación'!Q107="x",1,0)</f>
        <v>0</v>
      </c>
      <c r="R109" s="131">
        <f>IF('Capacidad de Adaptación'!X107="x",1,0)</f>
        <v>0</v>
      </c>
      <c r="S109" s="208">
        <f t="shared" si="5"/>
        <v>0</v>
      </c>
      <c r="T109" s="49">
        <f t="shared" si="9"/>
        <v>0</v>
      </c>
      <c r="U109" s="72">
        <f t="shared" si="6"/>
        <v>0</v>
      </c>
      <c r="V109" s="72">
        <f t="shared" si="7"/>
        <v>0</v>
      </c>
      <c r="W109" s="72">
        <f t="shared" si="8"/>
        <v>0</v>
      </c>
    </row>
    <row r="110" spans="1:23" x14ac:dyDescent="0.25">
      <c r="A110" s="138" t="s">
        <v>216</v>
      </c>
      <c r="B110" s="139" t="s">
        <v>259</v>
      </c>
      <c r="C110" s="140">
        <v>716</v>
      </c>
      <c r="D110" s="131">
        <f>IF('Peligro y Exposición'!D108="x",1,0)</f>
        <v>0</v>
      </c>
      <c r="E110" s="131">
        <f>IF('Peligro y Exposición'!H108="x",1,0)</f>
        <v>0</v>
      </c>
      <c r="F110" s="131">
        <f>IF('Peligro y Exposición'!Q108="x",1,0)</f>
        <v>0</v>
      </c>
      <c r="G110" s="131">
        <f>IF('Peligro y Exposición'!U108="x",1,0)</f>
        <v>0</v>
      </c>
      <c r="H110" s="131">
        <f>IF('Peligro y Exposición'!Y108="x",1,0)</f>
        <v>0</v>
      </c>
      <c r="I110" s="131">
        <f>IF('Peligro y Exposición'!AE108="x",1,0)</f>
        <v>0</v>
      </c>
      <c r="J110" s="131">
        <f>IF(Vulnerabilidad!J108="x",1,0)</f>
        <v>0</v>
      </c>
      <c r="K110" s="131">
        <f>IF(Vulnerabilidad!M108="x",1,0)</f>
        <v>0</v>
      </c>
      <c r="L110" s="131">
        <f>IF(Vulnerabilidad!R108="x",1,0)</f>
        <v>0</v>
      </c>
      <c r="M110" s="131">
        <f>IF(Vulnerabilidad!W108="x",1,0)</f>
        <v>0</v>
      </c>
      <c r="N110" s="131">
        <f>IF('Capacidad de Adaptación'!F108="x",1,0)</f>
        <v>0</v>
      </c>
      <c r="O110" s="131">
        <f>IF('Capacidad de Adaptación'!H108="x",1,0)</f>
        <v>0</v>
      </c>
      <c r="P110" s="131">
        <f>IF('Capacidad de Adaptación'!M108="x",1,0)</f>
        <v>0</v>
      </c>
      <c r="Q110" s="131">
        <f>IF('Capacidad de Adaptación'!Q108="x",1,0)</f>
        <v>0</v>
      </c>
      <c r="R110" s="131">
        <f>IF('Capacidad de Adaptación'!X108="x",1,0)</f>
        <v>0</v>
      </c>
      <c r="S110" s="208">
        <f t="shared" si="5"/>
        <v>0</v>
      </c>
      <c r="T110" s="49">
        <f t="shared" si="9"/>
        <v>0</v>
      </c>
      <c r="U110" s="72">
        <f t="shared" si="6"/>
        <v>0</v>
      </c>
      <c r="V110" s="72">
        <f t="shared" si="7"/>
        <v>0</v>
      </c>
      <c r="W110" s="72">
        <f t="shared" si="8"/>
        <v>0</v>
      </c>
    </row>
    <row r="111" spans="1:23" x14ac:dyDescent="0.25">
      <c r="A111" s="138" t="s">
        <v>216</v>
      </c>
      <c r="B111" s="139" t="s">
        <v>260</v>
      </c>
      <c r="C111" s="140">
        <v>717</v>
      </c>
      <c r="D111" s="131">
        <f>IF('Peligro y Exposición'!D109="x",1,0)</f>
        <v>0</v>
      </c>
      <c r="E111" s="131">
        <f>IF('Peligro y Exposición'!H109="x",1,0)</f>
        <v>0</v>
      </c>
      <c r="F111" s="131">
        <f>IF('Peligro y Exposición'!Q109="x",1,0)</f>
        <v>0</v>
      </c>
      <c r="G111" s="131">
        <f>IF('Peligro y Exposición'!U109="x",1,0)</f>
        <v>0</v>
      </c>
      <c r="H111" s="131">
        <f>IF('Peligro y Exposición'!Y109="x",1,0)</f>
        <v>0</v>
      </c>
      <c r="I111" s="131">
        <f>IF('Peligro y Exposición'!AE109="x",1,0)</f>
        <v>0</v>
      </c>
      <c r="J111" s="131">
        <f>IF(Vulnerabilidad!J109="x",1,0)</f>
        <v>0</v>
      </c>
      <c r="K111" s="131">
        <f>IF(Vulnerabilidad!M109="x",1,0)</f>
        <v>0</v>
      </c>
      <c r="L111" s="131">
        <f>IF(Vulnerabilidad!R109="x",1,0)</f>
        <v>0</v>
      </c>
      <c r="M111" s="131">
        <f>IF(Vulnerabilidad!W109="x",1,0)</f>
        <v>0</v>
      </c>
      <c r="N111" s="131">
        <f>IF('Capacidad de Adaptación'!F109="x",1,0)</f>
        <v>0</v>
      </c>
      <c r="O111" s="131">
        <f>IF('Capacidad de Adaptación'!H109="x",1,0)</f>
        <v>0</v>
      </c>
      <c r="P111" s="131">
        <f>IF('Capacidad de Adaptación'!M109="x",1,0)</f>
        <v>0</v>
      </c>
      <c r="Q111" s="131">
        <f>IF('Capacidad de Adaptación'!Q109="x",1,0)</f>
        <v>0</v>
      </c>
      <c r="R111" s="131">
        <f>IF('Capacidad de Adaptación'!X109="x",1,0)</f>
        <v>0</v>
      </c>
      <c r="S111" s="208">
        <f t="shared" si="5"/>
        <v>0</v>
      </c>
      <c r="T111" s="49">
        <f t="shared" si="9"/>
        <v>0</v>
      </c>
      <c r="U111" s="72">
        <f t="shared" si="6"/>
        <v>0</v>
      </c>
      <c r="V111" s="72">
        <f t="shared" si="7"/>
        <v>0</v>
      </c>
      <c r="W111" s="72">
        <f t="shared" si="8"/>
        <v>0</v>
      </c>
    </row>
    <row r="112" spans="1:23" x14ac:dyDescent="0.25">
      <c r="A112" s="138" t="s">
        <v>216</v>
      </c>
      <c r="B112" s="139" t="s">
        <v>261</v>
      </c>
      <c r="C112" s="140">
        <v>718</v>
      </c>
      <c r="D112" s="131">
        <f>IF('Peligro y Exposición'!D110="x",1,0)</f>
        <v>0</v>
      </c>
      <c r="E112" s="131">
        <f>IF('Peligro y Exposición'!H110="x",1,0)</f>
        <v>0</v>
      </c>
      <c r="F112" s="131">
        <f>IF('Peligro y Exposición'!Q110="x",1,0)</f>
        <v>0</v>
      </c>
      <c r="G112" s="131">
        <f>IF('Peligro y Exposición'!U110="x",1,0)</f>
        <v>0</v>
      </c>
      <c r="H112" s="131">
        <f>IF('Peligro y Exposición'!Y110="x",1,0)</f>
        <v>0</v>
      </c>
      <c r="I112" s="131">
        <f>IF('Peligro y Exposición'!AE110="x",1,0)</f>
        <v>0</v>
      </c>
      <c r="J112" s="131">
        <f>IF(Vulnerabilidad!J110="x",1,0)</f>
        <v>0</v>
      </c>
      <c r="K112" s="131">
        <f>IF(Vulnerabilidad!M110="x",1,0)</f>
        <v>0</v>
      </c>
      <c r="L112" s="131">
        <f>IF(Vulnerabilidad!R110="x",1,0)</f>
        <v>0</v>
      </c>
      <c r="M112" s="131">
        <f>IF(Vulnerabilidad!W110="x",1,0)</f>
        <v>0</v>
      </c>
      <c r="N112" s="131">
        <f>IF('Capacidad de Adaptación'!F110="x",1,0)</f>
        <v>0</v>
      </c>
      <c r="O112" s="131">
        <f>IF('Capacidad de Adaptación'!H110="x",1,0)</f>
        <v>0</v>
      </c>
      <c r="P112" s="131">
        <f>IF('Capacidad de Adaptación'!M110="x",1,0)</f>
        <v>0</v>
      </c>
      <c r="Q112" s="131">
        <f>IF('Capacidad de Adaptación'!Q110="x",1,0)</f>
        <v>0</v>
      </c>
      <c r="R112" s="131">
        <f>IF('Capacidad de Adaptación'!X110="x",1,0)</f>
        <v>0</v>
      </c>
      <c r="S112" s="208">
        <f t="shared" si="5"/>
        <v>0</v>
      </c>
      <c r="T112" s="49">
        <f t="shared" si="9"/>
        <v>0</v>
      </c>
      <c r="U112" s="72">
        <f t="shared" si="6"/>
        <v>0</v>
      </c>
      <c r="V112" s="72">
        <f t="shared" si="7"/>
        <v>0</v>
      </c>
      <c r="W112" s="72">
        <f t="shared" si="8"/>
        <v>0</v>
      </c>
    </row>
    <row r="113" spans="1:23" x14ac:dyDescent="0.25">
      <c r="A113" s="138" t="s">
        <v>216</v>
      </c>
      <c r="B113" s="139" t="s">
        <v>262</v>
      </c>
      <c r="C113" s="140">
        <v>719</v>
      </c>
      <c r="D113" s="131">
        <f>IF('Peligro y Exposición'!D111="x",1,0)</f>
        <v>0</v>
      </c>
      <c r="E113" s="131">
        <f>IF('Peligro y Exposición'!H111="x",1,0)</f>
        <v>0</v>
      </c>
      <c r="F113" s="131">
        <f>IF('Peligro y Exposición'!Q111="x",1,0)</f>
        <v>0</v>
      </c>
      <c r="G113" s="131">
        <f>IF('Peligro y Exposición'!U111="x",1,0)</f>
        <v>0</v>
      </c>
      <c r="H113" s="131">
        <f>IF('Peligro y Exposición'!Y111="x",1,0)</f>
        <v>0</v>
      </c>
      <c r="I113" s="131">
        <f>IF('Peligro y Exposición'!AE111="x",1,0)</f>
        <v>0</v>
      </c>
      <c r="J113" s="131">
        <f>IF(Vulnerabilidad!J111="x",1,0)</f>
        <v>0</v>
      </c>
      <c r="K113" s="131">
        <f>IF(Vulnerabilidad!M111="x",1,0)</f>
        <v>0</v>
      </c>
      <c r="L113" s="131">
        <f>IF(Vulnerabilidad!R111="x",1,0)</f>
        <v>0</v>
      </c>
      <c r="M113" s="131">
        <f>IF(Vulnerabilidad!W111="x",1,0)</f>
        <v>0</v>
      </c>
      <c r="N113" s="131">
        <f>IF('Capacidad de Adaptación'!F111="x",1,0)</f>
        <v>0</v>
      </c>
      <c r="O113" s="131">
        <f>IF('Capacidad de Adaptación'!H111="x",1,0)</f>
        <v>0</v>
      </c>
      <c r="P113" s="131">
        <f>IF('Capacidad de Adaptación'!M111="x",1,0)</f>
        <v>0</v>
      </c>
      <c r="Q113" s="131">
        <f>IF('Capacidad de Adaptación'!Q111="x",1,0)</f>
        <v>0</v>
      </c>
      <c r="R113" s="131">
        <f>IF('Capacidad de Adaptación'!X111="x",1,0)</f>
        <v>0</v>
      </c>
      <c r="S113" s="208">
        <f t="shared" si="5"/>
        <v>0</v>
      </c>
      <c r="T113" s="49">
        <f t="shared" si="9"/>
        <v>0</v>
      </c>
      <c r="U113" s="72">
        <f t="shared" si="6"/>
        <v>0</v>
      </c>
      <c r="V113" s="72">
        <f t="shared" si="7"/>
        <v>0</v>
      </c>
      <c r="W113" s="72">
        <f t="shared" si="8"/>
        <v>0</v>
      </c>
    </row>
    <row r="114" spans="1:23" x14ac:dyDescent="0.25">
      <c r="A114" s="130" t="s">
        <v>86</v>
      </c>
      <c r="B114" s="130" t="s">
        <v>85</v>
      </c>
      <c r="C114" s="144">
        <v>801</v>
      </c>
      <c r="D114" s="131">
        <f>IF('Peligro y Exposición'!D112="x",1,0)</f>
        <v>0</v>
      </c>
      <c r="E114" s="131">
        <f>IF('Peligro y Exposición'!H112="x",1,0)</f>
        <v>0</v>
      </c>
      <c r="F114" s="131">
        <f>IF('Peligro y Exposición'!Q112="x",1,0)</f>
        <v>0</v>
      </c>
      <c r="G114" s="131">
        <f>IF('Peligro y Exposición'!U112="x",1,0)</f>
        <v>0</v>
      </c>
      <c r="H114" s="131">
        <f>IF('Peligro y Exposición'!Y112="x",1,0)</f>
        <v>0</v>
      </c>
      <c r="I114" s="131">
        <f>IF('Peligro y Exposición'!AE112="x",1,0)</f>
        <v>0</v>
      </c>
      <c r="J114" s="131">
        <f>IF(Vulnerabilidad!J112="x",1,0)</f>
        <v>0</v>
      </c>
      <c r="K114" s="131">
        <f>IF(Vulnerabilidad!M112="x",1,0)</f>
        <v>0</v>
      </c>
      <c r="L114" s="131">
        <f>IF(Vulnerabilidad!R112="x",1,0)</f>
        <v>0</v>
      </c>
      <c r="M114" s="131">
        <f>IF(Vulnerabilidad!W112="x",1,0)</f>
        <v>0</v>
      </c>
      <c r="N114" s="131">
        <f>IF('Capacidad de Adaptación'!F112="x",1,0)</f>
        <v>0</v>
      </c>
      <c r="O114" s="131">
        <f>IF('Capacidad de Adaptación'!H112="x",1,0)</f>
        <v>0</v>
      </c>
      <c r="P114" s="131">
        <f>IF('Capacidad de Adaptación'!M112="x",1,0)</f>
        <v>0</v>
      </c>
      <c r="Q114" s="131">
        <f>IF('Capacidad de Adaptación'!Q112="x",1,0)</f>
        <v>0</v>
      </c>
      <c r="R114" s="131">
        <f>IF('Capacidad de Adaptación'!X112="x",1,0)</f>
        <v>0</v>
      </c>
      <c r="S114" s="208">
        <f t="shared" si="5"/>
        <v>0</v>
      </c>
      <c r="T114" s="49">
        <f t="shared" si="9"/>
        <v>0</v>
      </c>
      <c r="U114" s="72">
        <f t="shared" si="6"/>
        <v>0</v>
      </c>
      <c r="V114" s="72">
        <f t="shared" si="7"/>
        <v>0</v>
      </c>
      <c r="W114" s="72">
        <f t="shared" si="8"/>
        <v>0</v>
      </c>
    </row>
    <row r="115" spans="1:23" x14ac:dyDescent="0.25">
      <c r="A115" s="138" t="s">
        <v>86</v>
      </c>
      <c r="B115" s="139" t="s">
        <v>263</v>
      </c>
      <c r="C115" s="140">
        <v>802</v>
      </c>
      <c r="D115" s="131">
        <f>IF('Peligro y Exposición'!D113="x",1,0)</f>
        <v>0</v>
      </c>
      <c r="E115" s="131">
        <f>IF('Peligro y Exposición'!H113="x",1,0)</f>
        <v>0</v>
      </c>
      <c r="F115" s="131">
        <f>IF('Peligro y Exposición'!Q113="x",1,0)</f>
        <v>0</v>
      </c>
      <c r="G115" s="131">
        <f>IF('Peligro y Exposición'!U113="x",1,0)</f>
        <v>0</v>
      </c>
      <c r="H115" s="131">
        <f>IF('Peligro y Exposición'!Y113="x",1,0)</f>
        <v>0</v>
      </c>
      <c r="I115" s="131">
        <f>IF('Peligro y Exposición'!AE113="x",1,0)</f>
        <v>0</v>
      </c>
      <c r="J115" s="131">
        <f>IF(Vulnerabilidad!J113="x",1,0)</f>
        <v>0</v>
      </c>
      <c r="K115" s="131">
        <f>IF(Vulnerabilidad!M113="x",1,0)</f>
        <v>0</v>
      </c>
      <c r="L115" s="131">
        <f>IF(Vulnerabilidad!R113="x",1,0)</f>
        <v>0</v>
      </c>
      <c r="M115" s="131">
        <f>IF(Vulnerabilidad!W113="x",1,0)</f>
        <v>0</v>
      </c>
      <c r="N115" s="131">
        <f>IF('Capacidad de Adaptación'!F113="x",1,0)</f>
        <v>0</v>
      </c>
      <c r="O115" s="131">
        <f>IF('Capacidad de Adaptación'!H113="x",1,0)</f>
        <v>0</v>
      </c>
      <c r="P115" s="131">
        <f>IF('Capacidad de Adaptación'!M113="x",1,0)</f>
        <v>0</v>
      </c>
      <c r="Q115" s="131">
        <f>IF('Capacidad de Adaptación'!Q113="x",1,0)</f>
        <v>0</v>
      </c>
      <c r="R115" s="131">
        <f>IF('Capacidad de Adaptación'!X113="x",1,0)</f>
        <v>0</v>
      </c>
      <c r="S115" s="208">
        <f t="shared" si="5"/>
        <v>0</v>
      </c>
      <c r="T115" s="49">
        <f t="shared" si="9"/>
        <v>0</v>
      </c>
      <c r="U115" s="72">
        <f t="shared" si="6"/>
        <v>0</v>
      </c>
      <c r="V115" s="72">
        <f t="shared" si="7"/>
        <v>0</v>
      </c>
      <c r="W115" s="72">
        <f t="shared" si="8"/>
        <v>0</v>
      </c>
    </row>
    <row r="116" spans="1:23" x14ac:dyDescent="0.25">
      <c r="A116" s="138" t="s">
        <v>86</v>
      </c>
      <c r="B116" s="139" t="s">
        <v>264</v>
      </c>
      <c r="C116" s="140">
        <v>803</v>
      </c>
      <c r="D116" s="131">
        <f>IF('Peligro y Exposición'!D114="x",1,0)</f>
        <v>0</v>
      </c>
      <c r="E116" s="131">
        <f>IF('Peligro y Exposición'!H114="x",1,0)</f>
        <v>1</v>
      </c>
      <c r="F116" s="131">
        <f>IF('Peligro y Exposición'!Q114="x",1,0)</f>
        <v>0</v>
      </c>
      <c r="G116" s="131">
        <f>IF('Peligro y Exposición'!U114="x",1,0)</f>
        <v>0</v>
      </c>
      <c r="H116" s="131">
        <f>IF('Peligro y Exposición'!Y114="x",1,0)</f>
        <v>0</v>
      </c>
      <c r="I116" s="131">
        <f>IF('Peligro y Exposición'!AE114="x",1,0)</f>
        <v>0</v>
      </c>
      <c r="J116" s="131">
        <f>IF(Vulnerabilidad!J114="x",1,0)</f>
        <v>0</v>
      </c>
      <c r="K116" s="131">
        <f>IF(Vulnerabilidad!M114="x",1,0)</f>
        <v>0</v>
      </c>
      <c r="L116" s="131">
        <f>IF(Vulnerabilidad!R114="x",1,0)</f>
        <v>0</v>
      </c>
      <c r="M116" s="131">
        <f>IF(Vulnerabilidad!W114="x",1,0)</f>
        <v>0</v>
      </c>
      <c r="N116" s="131">
        <f>IF('Capacidad de Adaptación'!F114="x",1,0)</f>
        <v>0</v>
      </c>
      <c r="O116" s="131">
        <f>IF('Capacidad de Adaptación'!H114="x",1,0)</f>
        <v>0</v>
      </c>
      <c r="P116" s="131">
        <f>IF('Capacidad de Adaptación'!M114="x",1,0)</f>
        <v>0</v>
      </c>
      <c r="Q116" s="131">
        <f>IF('Capacidad de Adaptación'!Q114="x",1,0)</f>
        <v>0</v>
      </c>
      <c r="R116" s="131">
        <f>IF('Capacidad de Adaptación'!X114="x",1,0)</f>
        <v>0</v>
      </c>
      <c r="S116" s="208">
        <f t="shared" si="5"/>
        <v>1</v>
      </c>
      <c r="T116" s="49">
        <f t="shared" si="9"/>
        <v>6.6666666666666666E-2</v>
      </c>
      <c r="U116" s="72">
        <f t="shared" si="6"/>
        <v>1</v>
      </c>
      <c r="V116" s="72">
        <f t="shared" si="7"/>
        <v>0</v>
      </c>
      <c r="W116" s="72">
        <f t="shared" si="8"/>
        <v>0</v>
      </c>
    </row>
    <row r="117" spans="1:23" x14ac:dyDescent="0.25">
      <c r="A117" s="138" t="s">
        <v>86</v>
      </c>
      <c r="B117" s="139" t="s">
        <v>265</v>
      </c>
      <c r="C117" s="140">
        <v>804</v>
      </c>
      <c r="D117" s="131">
        <f>IF('Peligro y Exposición'!D115="x",1,0)</f>
        <v>0</v>
      </c>
      <c r="E117" s="131">
        <f>IF('Peligro y Exposición'!H115="x",1,0)</f>
        <v>0</v>
      </c>
      <c r="F117" s="131">
        <f>IF('Peligro y Exposición'!Q115="x",1,0)</f>
        <v>0</v>
      </c>
      <c r="G117" s="131">
        <f>IF('Peligro y Exposición'!U115="x",1,0)</f>
        <v>0</v>
      </c>
      <c r="H117" s="131">
        <f>IF('Peligro y Exposición'!Y115="x",1,0)</f>
        <v>0</v>
      </c>
      <c r="I117" s="131">
        <f>IF('Peligro y Exposición'!AE115="x",1,0)</f>
        <v>0</v>
      </c>
      <c r="J117" s="131">
        <f>IF(Vulnerabilidad!J115="x",1,0)</f>
        <v>0</v>
      </c>
      <c r="K117" s="131">
        <f>IF(Vulnerabilidad!M115="x",1,0)</f>
        <v>0</v>
      </c>
      <c r="L117" s="131">
        <f>IF(Vulnerabilidad!R115="x",1,0)</f>
        <v>0</v>
      </c>
      <c r="M117" s="131">
        <f>IF(Vulnerabilidad!W115="x",1,0)</f>
        <v>0</v>
      </c>
      <c r="N117" s="131">
        <f>IF('Capacidad de Adaptación'!F115="x",1,0)</f>
        <v>0</v>
      </c>
      <c r="O117" s="131">
        <f>IF('Capacidad de Adaptación'!H115="x",1,0)</f>
        <v>0</v>
      </c>
      <c r="P117" s="131">
        <f>IF('Capacidad de Adaptación'!M115="x",1,0)</f>
        <v>0</v>
      </c>
      <c r="Q117" s="131">
        <f>IF('Capacidad de Adaptación'!Q115="x",1,0)</f>
        <v>0</v>
      </c>
      <c r="R117" s="131">
        <f>IF('Capacidad de Adaptación'!X115="x",1,0)</f>
        <v>0</v>
      </c>
      <c r="S117" s="208">
        <f t="shared" si="5"/>
        <v>0</v>
      </c>
      <c r="T117" s="49">
        <f t="shared" si="9"/>
        <v>0</v>
      </c>
      <c r="U117" s="72">
        <f t="shared" si="6"/>
        <v>0</v>
      </c>
      <c r="V117" s="72">
        <f t="shared" si="7"/>
        <v>0</v>
      </c>
      <c r="W117" s="72">
        <f t="shared" si="8"/>
        <v>0</v>
      </c>
    </row>
    <row r="118" spans="1:23" x14ac:dyDescent="0.25">
      <c r="A118" s="138" t="s">
        <v>86</v>
      </c>
      <c r="B118" s="139" t="s">
        <v>172</v>
      </c>
      <c r="C118" s="140">
        <v>805</v>
      </c>
      <c r="D118" s="131">
        <f>IF('Peligro y Exposición'!D116="x",1,0)</f>
        <v>0</v>
      </c>
      <c r="E118" s="131">
        <f>IF('Peligro y Exposición'!H116="x",1,0)</f>
        <v>0</v>
      </c>
      <c r="F118" s="131">
        <f>IF('Peligro y Exposición'!Q116="x",1,0)</f>
        <v>0</v>
      </c>
      <c r="G118" s="131">
        <f>IF('Peligro y Exposición'!U116="x",1,0)</f>
        <v>0</v>
      </c>
      <c r="H118" s="131">
        <f>IF('Peligro y Exposición'!Y116="x",1,0)</f>
        <v>0</v>
      </c>
      <c r="I118" s="131">
        <f>IF('Peligro y Exposición'!AE116="x",1,0)</f>
        <v>0</v>
      </c>
      <c r="J118" s="131">
        <f>IF(Vulnerabilidad!J116="x",1,0)</f>
        <v>0</v>
      </c>
      <c r="K118" s="131">
        <f>IF(Vulnerabilidad!M116="x",1,0)</f>
        <v>0</v>
      </c>
      <c r="L118" s="131">
        <f>IF(Vulnerabilidad!R116="x",1,0)</f>
        <v>0</v>
      </c>
      <c r="M118" s="131">
        <f>IF(Vulnerabilidad!W116="x",1,0)</f>
        <v>0</v>
      </c>
      <c r="N118" s="131">
        <f>IF('Capacidad de Adaptación'!F116="x",1,0)</f>
        <v>0</v>
      </c>
      <c r="O118" s="131">
        <f>IF('Capacidad de Adaptación'!H116="x",1,0)</f>
        <v>0</v>
      </c>
      <c r="P118" s="131">
        <f>IF('Capacidad de Adaptación'!M116="x",1,0)</f>
        <v>0</v>
      </c>
      <c r="Q118" s="131">
        <f>IF('Capacidad de Adaptación'!Q116="x",1,0)</f>
        <v>0</v>
      </c>
      <c r="R118" s="131">
        <f>IF('Capacidad de Adaptación'!X116="x",1,0)</f>
        <v>0</v>
      </c>
      <c r="S118" s="208">
        <f t="shared" si="5"/>
        <v>0</v>
      </c>
      <c r="T118" s="49">
        <f t="shared" si="9"/>
        <v>0</v>
      </c>
      <c r="U118" s="72">
        <f t="shared" si="6"/>
        <v>0</v>
      </c>
      <c r="V118" s="72">
        <f t="shared" si="7"/>
        <v>0</v>
      </c>
      <c r="W118" s="72">
        <f t="shared" si="8"/>
        <v>0</v>
      </c>
    </row>
    <row r="119" spans="1:23" x14ac:dyDescent="0.25">
      <c r="A119" s="138" t="s">
        <v>86</v>
      </c>
      <c r="B119" s="139" t="s">
        <v>266</v>
      </c>
      <c r="C119" s="140">
        <v>806</v>
      </c>
      <c r="D119" s="131">
        <f>IF('Peligro y Exposición'!D117="x",1,0)</f>
        <v>0</v>
      </c>
      <c r="E119" s="131">
        <f>IF('Peligro y Exposición'!H117="x",1,0)</f>
        <v>0</v>
      </c>
      <c r="F119" s="131">
        <f>IF('Peligro y Exposición'!Q117="x",1,0)</f>
        <v>0</v>
      </c>
      <c r="G119" s="131">
        <f>IF('Peligro y Exposición'!U117="x",1,0)</f>
        <v>0</v>
      </c>
      <c r="H119" s="131">
        <f>IF('Peligro y Exposición'!Y117="x",1,0)</f>
        <v>0</v>
      </c>
      <c r="I119" s="131">
        <f>IF('Peligro y Exposición'!AE117="x",1,0)</f>
        <v>0</v>
      </c>
      <c r="J119" s="131">
        <f>IF(Vulnerabilidad!J117="x",1,0)</f>
        <v>0</v>
      </c>
      <c r="K119" s="131">
        <f>IF(Vulnerabilidad!M117="x",1,0)</f>
        <v>0</v>
      </c>
      <c r="L119" s="131">
        <f>IF(Vulnerabilidad!R117="x",1,0)</f>
        <v>0</v>
      </c>
      <c r="M119" s="131">
        <f>IF(Vulnerabilidad!W117="x",1,0)</f>
        <v>0</v>
      </c>
      <c r="N119" s="131">
        <f>IF('Capacidad de Adaptación'!F117="x",1,0)</f>
        <v>0</v>
      </c>
      <c r="O119" s="131">
        <f>IF('Capacidad de Adaptación'!H117="x",1,0)</f>
        <v>0</v>
      </c>
      <c r="P119" s="131">
        <f>IF('Capacidad de Adaptación'!M117="x",1,0)</f>
        <v>0</v>
      </c>
      <c r="Q119" s="131">
        <f>IF('Capacidad de Adaptación'!Q117="x",1,0)</f>
        <v>0</v>
      </c>
      <c r="R119" s="131">
        <f>IF('Capacidad de Adaptación'!X117="x",1,0)</f>
        <v>0</v>
      </c>
      <c r="S119" s="208">
        <f t="shared" si="5"/>
        <v>0</v>
      </c>
      <c r="T119" s="49">
        <f t="shared" si="9"/>
        <v>0</v>
      </c>
      <c r="U119" s="72">
        <f t="shared" si="6"/>
        <v>0</v>
      </c>
      <c r="V119" s="72">
        <f t="shared" si="7"/>
        <v>0</v>
      </c>
      <c r="W119" s="72">
        <f t="shared" si="8"/>
        <v>0</v>
      </c>
    </row>
    <row r="120" spans="1:23" x14ac:dyDescent="0.25">
      <c r="A120" s="138" t="s">
        <v>86</v>
      </c>
      <c r="B120" s="139" t="s">
        <v>193</v>
      </c>
      <c r="C120" s="140">
        <v>807</v>
      </c>
      <c r="D120" s="131">
        <f>IF('Peligro y Exposición'!D118="x",1,0)</f>
        <v>0</v>
      </c>
      <c r="E120" s="131">
        <f>IF('Peligro y Exposición'!H118="x",1,0)</f>
        <v>0</v>
      </c>
      <c r="F120" s="131">
        <f>IF('Peligro y Exposición'!Q118="x",1,0)</f>
        <v>0</v>
      </c>
      <c r="G120" s="131">
        <f>IF('Peligro y Exposición'!U118="x",1,0)</f>
        <v>0</v>
      </c>
      <c r="H120" s="131">
        <f>IF('Peligro y Exposición'!Y118="x",1,0)</f>
        <v>0</v>
      </c>
      <c r="I120" s="131">
        <f>IF('Peligro y Exposición'!AE118="x",1,0)</f>
        <v>0</v>
      </c>
      <c r="J120" s="131">
        <f>IF(Vulnerabilidad!J118="x",1,0)</f>
        <v>0</v>
      </c>
      <c r="K120" s="131">
        <f>IF(Vulnerabilidad!M118="x",1,0)</f>
        <v>0</v>
      </c>
      <c r="L120" s="131">
        <f>IF(Vulnerabilidad!R118="x",1,0)</f>
        <v>0</v>
      </c>
      <c r="M120" s="131">
        <f>IF(Vulnerabilidad!W118="x",1,0)</f>
        <v>0</v>
      </c>
      <c r="N120" s="131">
        <f>IF('Capacidad de Adaptación'!F118="x",1,0)</f>
        <v>0</v>
      </c>
      <c r="O120" s="131">
        <f>IF('Capacidad de Adaptación'!H118="x",1,0)</f>
        <v>0</v>
      </c>
      <c r="P120" s="131">
        <f>IF('Capacidad de Adaptación'!M118="x",1,0)</f>
        <v>0</v>
      </c>
      <c r="Q120" s="131">
        <f>IF('Capacidad de Adaptación'!Q118="x",1,0)</f>
        <v>0</v>
      </c>
      <c r="R120" s="131">
        <f>IF('Capacidad de Adaptación'!X118="x",1,0)</f>
        <v>0</v>
      </c>
      <c r="S120" s="208">
        <f t="shared" si="5"/>
        <v>0</v>
      </c>
      <c r="T120" s="49">
        <f t="shared" si="9"/>
        <v>0</v>
      </c>
      <c r="U120" s="72">
        <f t="shared" si="6"/>
        <v>0</v>
      </c>
      <c r="V120" s="72">
        <f t="shared" si="7"/>
        <v>0</v>
      </c>
      <c r="W120" s="72">
        <f t="shared" si="8"/>
        <v>0</v>
      </c>
    </row>
    <row r="121" spans="1:23" x14ac:dyDescent="0.25">
      <c r="A121" s="138" t="s">
        <v>86</v>
      </c>
      <c r="B121" s="139" t="s">
        <v>267</v>
      </c>
      <c r="C121" s="140">
        <v>808</v>
      </c>
      <c r="D121" s="131">
        <f>IF('Peligro y Exposición'!D119="x",1,0)</f>
        <v>0</v>
      </c>
      <c r="E121" s="131">
        <f>IF('Peligro y Exposición'!H119="x",1,0)</f>
        <v>0</v>
      </c>
      <c r="F121" s="131">
        <f>IF('Peligro y Exposición'!Q119="x",1,0)</f>
        <v>0</v>
      </c>
      <c r="G121" s="131">
        <f>IF('Peligro y Exposición'!U119="x",1,0)</f>
        <v>0</v>
      </c>
      <c r="H121" s="131">
        <f>IF('Peligro y Exposición'!Y119="x",1,0)</f>
        <v>0</v>
      </c>
      <c r="I121" s="131">
        <f>IF('Peligro y Exposición'!AE119="x",1,0)</f>
        <v>0</v>
      </c>
      <c r="J121" s="131">
        <f>IF(Vulnerabilidad!J119="x",1,0)</f>
        <v>0</v>
      </c>
      <c r="K121" s="131">
        <f>IF(Vulnerabilidad!M119="x",1,0)</f>
        <v>0</v>
      </c>
      <c r="L121" s="131">
        <f>IF(Vulnerabilidad!R119="x",1,0)</f>
        <v>0</v>
      </c>
      <c r="M121" s="131">
        <f>IF(Vulnerabilidad!W119="x",1,0)</f>
        <v>0</v>
      </c>
      <c r="N121" s="131">
        <f>IF('Capacidad de Adaptación'!F119="x",1,0)</f>
        <v>0</v>
      </c>
      <c r="O121" s="131">
        <f>IF('Capacidad de Adaptación'!H119="x",1,0)</f>
        <v>0</v>
      </c>
      <c r="P121" s="131">
        <f>IF('Capacidad de Adaptación'!M119="x",1,0)</f>
        <v>0</v>
      </c>
      <c r="Q121" s="131">
        <f>IF('Capacidad de Adaptación'!Q119="x",1,0)</f>
        <v>0</v>
      </c>
      <c r="R121" s="131">
        <f>IF('Capacidad de Adaptación'!X119="x",1,0)</f>
        <v>0</v>
      </c>
      <c r="S121" s="208">
        <f t="shared" si="5"/>
        <v>0</v>
      </c>
      <c r="T121" s="49">
        <f t="shared" si="9"/>
        <v>0</v>
      </c>
      <c r="U121" s="72">
        <f t="shared" si="6"/>
        <v>0</v>
      </c>
      <c r="V121" s="72">
        <f t="shared" si="7"/>
        <v>0</v>
      </c>
      <c r="W121" s="72">
        <f t="shared" si="8"/>
        <v>0</v>
      </c>
    </row>
    <row r="122" spans="1:23" x14ac:dyDescent="0.25">
      <c r="A122" s="138" t="s">
        <v>86</v>
      </c>
      <c r="B122" s="139" t="s">
        <v>268</v>
      </c>
      <c r="C122" s="140">
        <v>809</v>
      </c>
      <c r="D122" s="131">
        <f>IF('Peligro y Exposición'!D120="x",1,0)</f>
        <v>0</v>
      </c>
      <c r="E122" s="131">
        <f>IF('Peligro y Exposición'!H120="x",1,0)</f>
        <v>1</v>
      </c>
      <c r="F122" s="131">
        <f>IF('Peligro y Exposición'!Q120="x",1,0)</f>
        <v>0</v>
      </c>
      <c r="G122" s="131">
        <f>IF('Peligro y Exposición'!U120="x",1,0)</f>
        <v>0</v>
      </c>
      <c r="H122" s="131">
        <f>IF('Peligro y Exposición'!Y120="x",1,0)</f>
        <v>0</v>
      </c>
      <c r="I122" s="131">
        <f>IF('Peligro y Exposición'!AE120="x",1,0)</f>
        <v>0</v>
      </c>
      <c r="J122" s="131">
        <f>IF(Vulnerabilidad!J120="x",1,0)</f>
        <v>0</v>
      </c>
      <c r="K122" s="131">
        <f>IF(Vulnerabilidad!M120="x",1,0)</f>
        <v>0</v>
      </c>
      <c r="L122" s="131">
        <f>IF(Vulnerabilidad!R120="x",1,0)</f>
        <v>0</v>
      </c>
      <c r="M122" s="131">
        <f>IF(Vulnerabilidad!W120="x",1,0)</f>
        <v>0</v>
      </c>
      <c r="N122" s="131">
        <f>IF('Capacidad de Adaptación'!F120="x",1,0)</f>
        <v>0</v>
      </c>
      <c r="O122" s="131">
        <f>IF('Capacidad de Adaptación'!H120="x",1,0)</f>
        <v>0</v>
      </c>
      <c r="P122" s="131">
        <f>IF('Capacidad de Adaptación'!M120="x",1,0)</f>
        <v>0</v>
      </c>
      <c r="Q122" s="131">
        <f>IF('Capacidad de Adaptación'!Q120="x",1,0)</f>
        <v>0</v>
      </c>
      <c r="R122" s="131">
        <f>IF('Capacidad de Adaptación'!X120="x",1,0)</f>
        <v>0</v>
      </c>
      <c r="S122" s="208">
        <f t="shared" si="5"/>
        <v>1</v>
      </c>
      <c r="T122" s="49">
        <f t="shared" si="9"/>
        <v>6.6666666666666666E-2</v>
      </c>
      <c r="U122" s="72">
        <f t="shared" si="6"/>
        <v>1</v>
      </c>
      <c r="V122" s="72">
        <f t="shared" si="7"/>
        <v>0</v>
      </c>
      <c r="W122" s="72">
        <f t="shared" si="8"/>
        <v>0</v>
      </c>
    </row>
    <row r="123" spans="1:23" x14ac:dyDescent="0.25">
      <c r="A123" s="138" t="s">
        <v>86</v>
      </c>
      <c r="B123" s="139" t="s">
        <v>269</v>
      </c>
      <c r="C123" s="140">
        <v>810</v>
      </c>
      <c r="D123" s="131">
        <f>IF('Peligro y Exposición'!D121="x",1,0)</f>
        <v>0</v>
      </c>
      <c r="E123" s="131">
        <f>IF('Peligro y Exposición'!H121="x",1,0)</f>
        <v>0</v>
      </c>
      <c r="F123" s="131">
        <f>IF('Peligro y Exposición'!Q121="x",1,0)</f>
        <v>0</v>
      </c>
      <c r="G123" s="131">
        <f>IF('Peligro y Exposición'!U121="x",1,0)</f>
        <v>0</v>
      </c>
      <c r="H123" s="131">
        <f>IF('Peligro y Exposición'!Y121="x",1,0)</f>
        <v>0</v>
      </c>
      <c r="I123" s="131">
        <f>IF('Peligro y Exposición'!AE121="x",1,0)</f>
        <v>0</v>
      </c>
      <c r="J123" s="131">
        <f>IF(Vulnerabilidad!J121="x",1,0)</f>
        <v>0</v>
      </c>
      <c r="K123" s="131">
        <f>IF(Vulnerabilidad!M121="x",1,0)</f>
        <v>0</v>
      </c>
      <c r="L123" s="131">
        <f>IF(Vulnerabilidad!R121="x",1,0)</f>
        <v>0</v>
      </c>
      <c r="M123" s="131">
        <f>IF(Vulnerabilidad!W121="x",1,0)</f>
        <v>0</v>
      </c>
      <c r="N123" s="131">
        <f>IF('Capacidad de Adaptación'!F121="x",1,0)</f>
        <v>0</v>
      </c>
      <c r="O123" s="131">
        <f>IF('Capacidad de Adaptación'!H121="x",1,0)</f>
        <v>0</v>
      </c>
      <c r="P123" s="131">
        <f>IF('Capacidad de Adaptación'!M121="x",1,0)</f>
        <v>0</v>
      </c>
      <c r="Q123" s="131">
        <f>IF('Capacidad de Adaptación'!Q121="x",1,0)</f>
        <v>0</v>
      </c>
      <c r="R123" s="131">
        <f>IF('Capacidad de Adaptación'!X121="x",1,0)</f>
        <v>0</v>
      </c>
      <c r="S123" s="208">
        <f t="shared" si="5"/>
        <v>0</v>
      </c>
      <c r="T123" s="49">
        <f t="shared" si="9"/>
        <v>0</v>
      </c>
      <c r="U123" s="72">
        <f t="shared" si="6"/>
        <v>0</v>
      </c>
      <c r="V123" s="72">
        <f t="shared" si="7"/>
        <v>0</v>
      </c>
      <c r="W123" s="72">
        <f t="shared" si="8"/>
        <v>0</v>
      </c>
    </row>
    <row r="124" spans="1:23" x14ac:dyDescent="0.25">
      <c r="A124" s="138" t="s">
        <v>86</v>
      </c>
      <c r="B124" s="139" t="s">
        <v>270</v>
      </c>
      <c r="C124" s="140">
        <v>811</v>
      </c>
      <c r="D124" s="131">
        <f>IF('Peligro y Exposición'!D122="x",1,0)</f>
        <v>0</v>
      </c>
      <c r="E124" s="131">
        <f>IF('Peligro y Exposición'!H122="x",1,0)</f>
        <v>0</v>
      </c>
      <c r="F124" s="131">
        <f>IF('Peligro y Exposición'!Q122="x",1,0)</f>
        <v>0</v>
      </c>
      <c r="G124" s="131">
        <f>IF('Peligro y Exposición'!U122="x",1,0)</f>
        <v>0</v>
      </c>
      <c r="H124" s="131">
        <f>IF('Peligro y Exposición'!Y122="x",1,0)</f>
        <v>0</v>
      </c>
      <c r="I124" s="131">
        <f>IF('Peligro y Exposición'!AE122="x",1,0)</f>
        <v>0</v>
      </c>
      <c r="J124" s="131">
        <f>IF(Vulnerabilidad!J122="x",1,0)</f>
        <v>0</v>
      </c>
      <c r="K124" s="131">
        <f>IF(Vulnerabilidad!M122="x",1,0)</f>
        <v>0</v>
      </c>
      <c r="L124" s="131">
        <f>IF(Vulnerabilidad!R122="x",1,0)</f>
        <v>0</v>
      </c>
      <c r="M124" s="131">
        <f>IF(Vulnerabilidad!W122="x",1,0)</f>
        <v>0</v>
      </c>
      <c r="N124" s="131">
        <f>IF('Capacidad de Adaptación'!F122="x",1,0)</f>
        <v>0</v>
      </c>
      <c r="O124" s="131">
        <f>IF('Capacidad de Adaptación'!H122="x",1,0)</f>
        <v>0</v>
      </c>
      <c r="P124" s="131">
        <f>IF('Capacidad de Adaptación'!M122="x",1,0)</f>
        <v>0</v>
      </c>
      <c r="Q124" s="131">
        <f>IF('Capacidad de Adaptación'!Q122="x",1,0)</f>
        <v>0</v>
      </c>
      <c r="R124" s="131">
        <f>IF('Capacidad de Adaptación'!X122="x",1,0)</f>
        <v>0</v>
      </c>
      <c r="S124" s="208">
        <f t="shared" si="5"/>
        <v>0</v>
      </c>
      <c r="T124" s="49">
        <f t="shared" si="9"/>
        <v>0</v>
      </c>
      <c r="U124" s="72">
        <f t="shared" si="6"/>
        <v>0</v>
      </c>
      <c r="V124" s="72">
        <f t="shared" si="7"/>
        <v>0</v>
      </c>
      <c r="W124" s="72">
        <f t="shared" si="8"/>
        <v>0</v>
      </c>
    </row>
    <row r="125" spans="1:23" x14ac:dyDescent="0.25">
      <c r="A125" s="138" t="s">
        <v>86</v>
      </c>
      <c r="B125" s="139" t="s">
        <v>271</v>
      </c>
      <c r="C125" s="140">
        <v>812</v>
      </c>
      <c r="D125" s="131">
        <f>IF('Peligro y Exposición'!D123="x",1,0)</f>
        <v>0</v>
      </c>
      <c r="E125" s="131">
        <f>IF('Peligro y Exposición'!H123="x",1,0)</f>
        <v>0</v>
      </c>
      <c r="F125" s="131">
        <f>IF('Peligro y Exposición'!Q123="x",1,0)</f>
        <v>0</v>
      </c>
      <c r="G125" s="131">
        <f>IF('Peligro y Exposición'!U123="x",1,0)</f>
        <v>0</v>
      </c>
      <c r="H125" s="131">
        <f>IF('Peligro y Exposición'!Y123="x",1,0)</f>
        <v>0</v>
      </c>
      <c r="I125" s="131">
        <f>IF('Peligro y Exposición'!AE123="x",1,0)</f>
        <v>0</v>
      </c>
      <c r="J125" s="131">
        <f>IF(Vulnerabilidad!J123="x",1,0)</f>
        <v>0</v>
      </c>
      <c r="K125" s="131">
        <f>IF(Vulnerabilidad!M123="x",1,0)</f>
        <v>0</v>
      </c>
      <c r="L125" s="131">
        <f>IF(Vulnerabilidad!R123="x",1,0)</f>
        <v>0</v>
      </c>
      <c r="M125" s="131">
        <f>IF(Vulnerabilidad!W123="x",1,0)</f>
        <v>0</v>
      </c>
      <c r="N125" s="131">
        <f>IF('Capacidad de Adaptación'!F123="x",1,0)</f>
        <v>0</v>
      </c>
      <c r="O125" s="131">
        <f>IF('Capacidad de Adaptación'!H123="x",1,0)</f>
        <v>0</v>
      </c>
      <c r="P125" s="131">
        <f>IF('Capacidad de Adaptación'!M123="x",1,0)</f>
        <v>0</v>
      </c>
      <c r="Q125" s="131">
        <f>IF('Capacidad de Adaptación'!Q123="x",1,0)</f>
        <v>0</v>
      </c>
      <c r="R125" s="131">
        <f>IF('Capacidad de Adaptación'!X123="x",1,0)</f>
        <v>0</v>
      </c>
      <c r="S125" s="208">
        <f t="shared" si="5"/>
        <v>0</v>
      </c>
      <c r="T125" s="49">
        <f t="shared" si="9"/>
        <v>0</v>
      </c>
      <c r="U125" s="72">
        <f t="shared" si="6"/>
        <v>0</v>
      </c>
      <c r="V125" s="72">
        <f t="shared" si="7"/>
        <v>0</v>
      </c>
      <c r="W125" s="72">
        <f t="shared" si="8"/>
        <v>0</v>
      </c>
    </row>
    <row r="126" spans="1:23" x14ac:dyDescent="0.25">
      <c r="A126" s="138" t="s">
        <v>86</v>
      </c>
      <c r="B126" s="139" t="s">
        <v>272</v>
      </c>
      <c r="C126" s="140">
        <v>813</v>
      </c>
      <c r="D126" s="131">
        <f>IF('Peligro y Exposición'!D124="x",1,0)</f>
        <v>0</v>
      </c>
      <c r="E126" s="131">
        <f>IF('Peligro y Exposición'!H124="x",1,0)</f>
        <v>0</v>
      </c>
      <c r="F126" s="131">
        <f>IF('Peligro y Exposición'!Q124="x",1,0)</f>
        <v>0</v>
      </c>
      <c r="G126" s="131">
        <f>IF('Peligro y Exposición'!U124="x",1,0)</f>
        <v>0</v>
      </c>
      <c r="H126" s="131">
        <f>IF('Peligro y Exposición'!Y124="x",1,0)</f>
        <v>0</v>
      </c>
      <c r="I126" s="131">
        <f>IF('Peligro y Exposición'!AE124="x",1,0)</f>
        <v>0</v>
      </c>
      <c r="J126" s="131">
        <f>IF(Vulnerabilidad!J124="x",1,0)</f>
        <v>0</v>
      </c>
      <c r="K126" s="131">
        <f>IF(Vulnerabilidad!M124="x",1,0)</f>
        <v>0</v>
      </c>
      <c r="L126" s="131">
        <f>IF(Vulnerabilidad!R124="x",1,0)</f>
        <v>0</v>
      </c>
      <c r="M126" s="131">
        <f>IF(Vulnerabilidad!W124="x",1,0)</f>
        <v>0</v>
      </c>
      <c r="N126" s="131">
        <f>IF('Capacidad de Adaptación'!F124="x",1,0)</f>
        <v>0</v>
      </c>
      <c r="O126" s="131">
        <f>IF('Capacidad de Adaptación'!H124="x",1,0)</f>
        <v>0</v>
      </c>
      <c r="P126" s="131">
        <f>IF('Capacidad de Adaptación'!M124="x",1,0)</f>
        <v>0</v>
      </c>
      <c r="Q126" s="131">
        <f>IF('Capacidad de Adaptación'!Q124="x",1,0)</f>
        <v>0</v>
      </c>
      <c r="R126" s="131">
        <f>IF('Capacidad de Adaptación'!X124="x",1,0)</f>
        <v>0</v>
      </c>
      <c r="S126" s="208">
        <f t="shared" si="5"/>
        <v>0</v>
      </c>
      <c r="T126" s="49">
        <f t="shared" si="9"/>
        <v>0</v>
      </c>
      <c r="U126" s="72">
        <f t="shared" si="6"/>
        <v>0</v>
      </c>
      <c r="V126" s="72">
        <f t="shared" si="7"/>
        <v>0</v>
      </c>
      <c r="W126" s="72">
        <f t="shared" si="8"/>
        <v>0</v>
      </c>
    </row>
    <row r="127" spans="1:23" x14ac:dyDescent="0.25">
      <c r="A127" s="138" t="s">
        <v>86</v>
      </c>
      <c r="B127" s="139" t="s">
        <v>273</v>
      </c>
      <c r="C127" s="140">
        <v>814</v>
      </c>
      <c r="D127" s="131">
        <f>IF('Peligro y Exposición'!D125="x",1,0)</f>
        <v>0</v>
      </c>
      <c r="E127" s="131">
        <f>IF('Peligro y Exposición'!H125="x",1,0)</f>
        <v>0</v>
      </c>
      <c r="F127" s="131">
        <f>IF('Peligro y Exposición'!Q125="x",1,0)</f>
        <v>0</v>
      </c>
      <c r="G127" s="131">
        <f>IF('Peligro y Exposición'!U125="x",1,0)</f>
        <v>0</v>
      </c>
      <c r="H127" s="131">
        <f>IF('Peligro y Exposición'!Y125="x",1,0)</f>
        <v>0</v>
      </c>
      <c r="I127" s="131">
        <f>IF('Peligro y Exposición'!AE125="x",1,0)</f>
        <v>0</v>
      </c>
      <c r="J127" s="131">
        <f>IF(Vulnerabilidad!J125="x",1,0)</f>
        <v>0</v>
      </c>
      <c r="K127" s="131">
        <f>IF(Vulnerabilidad!M125="x",1,0)</f>
        <v>0</v>
      </c>
      <c r="L127" s="131">
        <f>IF(Vulnerabilidad!R125="x",1,0)</f>
        <v>0</v>
      </c>
      <c r="M127" s="131">
        <f>IF(Vulnerabilidad!W125="x",1,0)</f>
        <v>0</v>
      </c>
      <c r="N127" s="131">
        <f>IF('Capacidad de Adaptación'!F125="x",1,0)</f>
        <v>0</v>
      </c>
      <c r="O127" s="131">
        <f>IF('Capacidad de Adaptación'!H125="x",1,0)</f>
        <v>0</v>
      </c>
      <c r="P127" s="131">
        <f>IF('Capacidad de Adaptación'!M125="x",1,0)</f>
        <v>0</v>
      </c>
      <c r="Q127" s="131">
        <f>IF('Capacidad de Adaptación'!Q125="x",1,0)</f>
        <v>0</v>
      </c>
      <c r="R127" s="131">
        <f>IF('Capacidad de Adaptación'!X125="x",1,0)</f>
        <v>0</v>
      </c>
      <c r="S127" s="208">
        <f t="shared" si="5"/>
        <v>0</v>
      </c>
      <c r="T127" s="49">
        <f t="shared" si="9"/>
        <v>0</v>
      </c>
      <c r="U127" s="72">
        <f t="shared" si="6"/>
        <v>0</v>
      </c>
      <c r="V127" s="72">
        <f t="shared" si="7"/>
        <v>0</v>
      </c>
      <c r="W127" s="72">
        <f t="shared" si="8"/>
        <v>0</v>
      </c>
    </row>
    <row r="128" spans="1:23" x14ac:dyDescent="0.25">
      <c r="A128" s="138" t="s">
        <v>86</v>
      </c>
      <c r="B128" s="139" t="s">
        <v>274</v>
      </c>
      <c r="C128" s="140">
        <v>815</v>
      </c>
      <c r="D128" s="131">
        <f>IF('Peligro y Exposición'!D126="x",1,0)</f>
        <v>0</v>
      </c>
      <c r="E128" s="131">
        <f>IF('Peligro y Exposición'!H126="x",1,0)</f>
        <v>0</v>
      </c>
      <c r="F128" s="131">
        <f>IF('Peligro y Exposición'!Q126="x",1,0)</f>
        <v>0</v>
      </c>
      <c r="G128" s="131">
        <f>IF('Peligro y Exposición'!U126="x",1,0)</f>
        <v>0</v>
      </c>
      <c r="H128" s="131">
        <f>IF('Peligro y Exposición'!Y126="x",1,0)</f>
        <v>0</v>
      </c>
      <c r="I128" s="131">
        <f>IF('Peligro y Exposición'!AE126="x",1,0)</f>
        <v>0</v>
      </c>
      <c r="J128" s="131">
        <f>IF(Vulnerabilidad!J126="x",1,0)</f>
        <v>0</v>
      </c>
      <c r="K128" s="131">
        <f>IF(Vulnerabilidad!M126="x",1,0)</f>
        <v>0</v>
      </c>
      <c r="L128" s="131">
        <f>IF(Vulnerabilidad!R126="x",1,0)</f>
        <v>0</v>
      </c>
      <c r="M128" s="131">
        <f>IF(Vulnerabilidad!W126="x",1,0)</f>
        <v>0</v>
      </c>
      <c r="N128" s="131">
        <f>IF('Capacidad de Adaptación'!F126="x",1,0)</f>
        <v>0</v>
      </c>
      <c r="O128" s="131">
        <f>IF('Capacidad de Adaptación'!H126="x",1,0)</f>
        <v>0</v>
      </c>
      <c r="P128" s="131">
        <f>IF('Capacidad de Adaptación'!M126="x",1,0)</f>
        <v>0</v>
      </c>
      <c r="Q128" s="131">
        <f>IF('Capacidad de Adaptación'!Q126="x",1,0)</f>
        <v>0</v>
      </c>
      <c r="R128" s="131">
        <f>IF('Capacidad de Adaptación'!X126="x",1,0)</f>
        <v>0</v>
      </c>
      <c r="S128" s="208">
        <f t="shared" si="5"/>
        <v>0</v>
      </c>
      <c r="T128" s="49">
        <f t="shared" si="9"/>
        <v>0</v>
      </c>
      <c r="U128" s="72">
        <f t="shared" si="6"/>
        <v>0</v>
      </c>
      <c r="V128" s="72">
        <f t="shared" si="7"/>
        <v>0</v>
      </c>
      <c r="W128" s="72">
        <f t="shared" si="8"/>
        <v>0</v>
      </c>
    </row>
    <row r="129" spans="1:23" x14ac:dyDescent="0.25">
      <c r="A129" s="138" t="s">
        <v>86</v>
      </c>
      <c r="B129" s="139" t="s">
        <v>275</v>
      </c>
      <c r="C129" s="140">
        <v>816</v>
      </c>
      <c r="D129" s="131">
        <f>IF('Peligro y Exposición'!D127="x",1,0)</f>
        <v>0</v>
      </c>
      <c r="E129" s="131">
        <f>IF('Peligro y Exposición'!H127="x",1,0)</f>
        <v>0</v>
      </c>
      <c r="F129" s="131">
        <f>IF('Peligro y Exposición'!Q127="x",1,0)</f>
        <v>0</v>
      </c>
      <c r="G129" s="131">
        <f>IF('Peligro y Exposición'!U127="x",1,0)</f>
        <v>0</v>
      </c>
      <c r="H129" s="131">
        <f>IF('Peligro y Exposición'!Y127="x",1,0)</f>
        <v>0</v>
      </c>
      <c r="I129" s="131">
        <f>IF('Peligro y Exposición'!AE127="x",1,0)</f>
        <v>0</v>
      </c>
      <c r="J129" s="131">
        <f>IF(Vulnerabilidad!J127="x",1,0)</f>
        <v>0</v>
      </c>
      <c r="K129" s="131">
        <f>IF(Vulnerabilidad!M127="x",1,0)</f>
        <v>0</v>
      </c>
      <c r="L129" s="131">
        <f>IF(Vulnerabilidad!R127="x",1,0)</f>
        <v>0</v>
      </c>
      <c r="M129" s="131">
        <f>IF(Vulnerabilidad!W127="x",1,0)</f>
        <v>0</v>
      </c>
      <c r="N129" s="131">
        <f>IF('Capacidad de Adaptación'!F127="x",1,0)</f>
        <v>0</v>
      </c>
      <c r="O129" s="131">
        <f>IF('Capacidad de Adaptación'!H127="x",1,0)</f>
        <v>0</v>
      </c>
      <c r="P129" s="131">
        <f>IF('Capacidad de Adaptación'!M127="x",1,0)</f>
        <v>0</v>
      </c>
      <c r="Q129" s="131">
        <f>IF('Capacidad de Adaptación'!Q127="x",1,0)</f>
        <v>0</v>
      </c>
      <c r="R129" s="131">
        <f>IF('Capacidad de Adaptación'!X127="x",1,0)</f>
        <v>0</v>
      </c>
      <c r="S129" s="208">
        <f t="shared" si="5"/>
        <v>0</v>
      </c>
      <c r="T129" s="49">
        <f t="shared" si="9"/>
        <v>0</v>
      </c>
      <c r="U129" s="72">
        <f t="shared" si="6"/>
        <v>0</v>
      </c>
      <c r="V129" s="72">
        <f t="shared" si="7"/>
        <v>0</v>
      </c>
      <c r="W129" s="72">
        <f t="shared" si="8"/>
        <v>0</v>
      </c>
    </row>
    <row r="130" spans="1:23" x14ac:dyDescent="0.25">
      <c r="A130" s="138" t="s">
        <v>86</v>
      </c>
      <c r="B130" s="139" t="s">
        <v>276</v>
      </c>
      <c r="C130" s="140">
        <v>817</v>
      </c>
      <c r="D130" s="131">
        <f>IF('Peligro y Exposición'!D128="x",1,0)</f>
        <v>0</v>
      </c>
      <c r="E130" s="131">
        <f>IF('Peligro y Exposición'!H128="x",1,0)</f>
        <v>0</v>
      </c>
      <c r="F130" s="131">
        <f>IF('Peligro y Exposición'!Q128="x",1,0)</f>
        <v>0</v>
      </c>
      <c r="G130" s="131">
        <f>IF('Peligro y Exposición'!U128="x",1,0)</f>
        <v>0</v>
      </c>
      <c r="H130" s="131">
        <f>IF('Peligro y Exposición'!Y128="x",1,0)</f>
        <v>0</v>
      </c>
      <c r="I130" s="131">
        <f>IF('Peligro y Exposición'!AE128="x",1,0)</f>
        <v>0</v>
      </c>
      <c r="J130" s="131">
        <f>IF(Vulnerabilidad!J128="x",1,0)</f>
        <v>0</v>
      </c>
      <c r="K130" s="131">
        <f>IF(Vulnerabilidad!M128="x",1,0)</f>
        <v>0</v>
      </c>
      <c r="L130" s="131">
        <f>IF(Vulnerabilidad!R128="x",1,0)</f>
        <v>0</v>
      </c>
      <c r="M130" s="131">
        <f>IF(Vulnerabilidad!W128="x",1,0)</f>
        <v>0</v>
      </c>
      <c r="N130" s="131">
        <f>IF('Capacidad de Adaptación'!F128="x",1,0)</f>
        <v>0</v>
      </c>
      <c r="O130" s="131">
        <f>IF('Capacidad de Adaptación'!H128="x",1,0)</f>
        <v>0</v>
      </c>
      <c r="P130" s="131">
        <f>IF('Capacidad de Adaptación'!M128="x",1,0)</f>
        <v>0</v>
      </c>
      <c r="Q130" s="131">
        <f>IF('Capacidad de Adaptación'!Q128="x",1,0)</f>
        <v>0</v>
      </c>
      <c r="R130" s="131">
        <f>IF('Capacidad de Adaptación'!X128="x",1,0)</f>
        <v>0</v>
      </c>
      <c r="S130" s="208">
        <f t="shared" si="5"/>
        <v>0</v>
      </c>
      <c r="T130" s="49">
        <f t="shared" si="9"/>
        <v>0</v>
      </c>
      <c r="U130" s="72">
        <f t="shared" si="6"/>
        <v>0</v>
      </c>
      <c r="V130" s="72">
        <f t="shared" si="7"/>
        <v>0</v>
      </c>
      <c r="W130" s="72">
        <f t="shared" si="8"/>
        <v>0</v>
      </c>
    </row>
    <row r="131" spans="1:23" x14ac:dyDescent="0.25">
      <c r="A131" s="138" t="s">
        <v>86</v>
      </c>
      <c r="B131" s="139" t="s">
        <v>277</v>
      </c>
      <c r="C131" s="140">
        <v>818</v>
      </c>
      <c r="D131" s="131">
        <f>IF('Peligro y Exposición'!D129="x",1,0)</f>
        <v>0</v>
      </c>
      <c r="E131" s="131">
        <f>IF('Peligro y Exposición'!H129="x",1,0)</f>
        <v>0</v>
      </c>
      <c r="F131" s="131">
        <f>IF('Peligro y Exposición'!Q129="x",1,0)</f>
        <v>0</v>
      </c>
      <c r="G131" s="131">
        <f>IF('Peligro y Exposición'!U129="x",1,0)</f>
        <v>0</v>
      </c>
      <c r="H131" s="131">
        <f>IF('Peligro y Exposición'!Y129="x",1,0)</f>
        <v>0</v>
      </c>
      <c r="I131" s="131">
        <f>IF('Peligro y Exposición'!AE129="x",1,0)</f>
        <v>0</v>
      </c>
      <c r="J131" s="131">
        <f>IF(Vulnerabilidad!J129="x",1,0)</f>
        <v>0</v>
      </c>
      <c r="K131" s="131">
        <f>IF(Vulnerabilidad!M129="x",1,0)</f>
        <v>0</v>
      </c>
      <c r="L131" s="131">
        <f>IF(Vulnerabilidad!R129="x",1,0)</f>
        <v>0</v>
      </c>
      <c r="M131" s="131">
        <f>IF(Vulnerabilidad!W129="x",1,0)</f>
        <v>0</v>
      </c>
      <c r="N131" s="131">
        <f>IF('Capacidad de Adaptación'!F129="x",1,0)</f>
        <v>0</v>
      </c>
      <c r="O131" s="131">
        <f>IF('Capacidad de Adaptación'!H129="x",1,0)</f>
        <v>0</v>
      </c>
      <c r="P131" s="131">
        <f>IF('Capacidad de Adaptación'!M129="x",1,0)</f>
        <v>0</v>
      </c>
      <c r="Q131" s="131">
        <f>IF('Capacidad de Adaptación'!Q129="x",1,0)</f>
        <v>0</v>
      </c>
      <c r="R131" s="131">
        <f>IF('Capacidad de Adaptación'!X129="x",1,0)</f>
        <v>0</v>
      </c>
      <c r="S131" s="208">
        <f t="shared" si="5"/>
        <v>0</v>
      </c>
      <c r="T131" s="49">
        <f t="shared" si="9"/>
        <v>0</v>
      </c>
      <c r="U131" s="72">
        <f t="shared" si="6"/>
        <v>0</v>
      </c>
      <c r="V131" s="72">
        <f t="shared" si="7"/>
        <v>0</v>
      </c>
      <c r="W131" s="72">
        <f t="shared" si="8"/>
        <v>0</v>
      </c>
    </row>
    <row r="132" spans="1:23" x14ac:dyDescent="0.25">
      <c r="A132" s="138" t="s">
        <v>86</v>
      </c>
      <c r="B132" s="139" t="s">
        <v>278</v>
      </c>
      <c r="C132" s="140">
        <v>819</v>
      </c>
      <c r="D132" s="131">
        <f>IF('Peligro y Exposición'!D130="x",1,0)</f>
        <v>0</v>
      </c>
      <c r="E132" s="131">
        <f>IF('Peligro y Exposición'!H130="x",1,0)</f>
        <v>1</v>
      </c>
      <c r="F132" s="131">
        <f>IF('Peligro y Exposición'!Q130="x",1,0)</f>
        <v>0</v>
      </c>
      <c r="G132" s="131">
        <f>IF('Peligro y Exposición'!U130="x",1,0)</f>
        <v>0</v>
      </c>
      <c r="H132" s="131">
        <f>IF('Peligro y Exposición'!Y130="x",1,0)</f>
        <v>0</v>
      </c>
      <c r="I132" s="131">
        <f>IF('Peligro y Exposición'!AE130="x",1,0)</f>
        <v>0</v>
      </c>
      <c r="J132" s="131">
        <f>IF(Vulnerabilidad!J130="x",1,0)</f>
        <v>0</v>
      </c>
      <c r="K132" s="131">
        <f>IF(Vulnerabilidad!M130="x",1,0)</f>
        <v>0</v>
      </c>
      <c r="L132" s="131">
        <f>IF(Vulnerabilidad!R130="x",1,0)</f>
        <v>0</v>
      </c>
      <c r="M132" s="131">
        <f>IF(Vulnerabilidad!W130="x",1,0)</f>
        <v>0</v>
      </c>
      <c r="N132" s="131">
        <f>IF('Capacidad de Adaptación'!F130="x",1,0)</f>
        <v>0</v>
      </c>
      <c r="O132" s="131">
        <f>IF('Capacidad de Adaptación'!H130="x",1,0)</f>
        <v>0</v>
      </c>
      <c r="P132" s="131">
        <f>IF('Capacidad de Adaptación'!M130="x",1,0)</f>
        <v>0</v>
      </c>
      <c r="Q132" s="131">
        <f>IF('Capacidad de Adaptación'!Q130="x",1,0)</f>
        <v>0</v>
      </c>
      <c r="R132" s="131">
        <f>IF('Capacidad de Adaptación'!X130="x",1,0)</f>
        <v>0</v>
      </c>
      <c r="S132" s="208">
        <f t="shared" si="5"/>
        <v>1</v>
      </c>
      <c r="T132" s="49">
        <f t="shared" si="9"/>
        <v>6.6666666666666666E-2</v>
      </c>
      <c r="U132" s="72">
        <f t="shared" si="6"/>
        <v>1</v>
      </c>
      <c r="V132" s="72">
        <f t="shared" si="7"/>
        <v>0</v>
      </c>
      <c r="W132" s="72">
        <f t="shared" si="8"/>
        <v>0</v>
      </c>
    </row>
    <row r="133" spans="1:23" x14ac:dyDescent="0.25">
      <c r="A133" s="138" t="s">
        <v>86</v>
      </c>
      <c r="B133" s="139" t="s">
        <v>279</v>
      </c>
      <c r="C133" s="140">
        <v>820</v>
      </c>
      <c r="D133" s="131">
        <f>IF('Peligro y Exposición'!D131="x",1,0)</f>
        <v>0</v>
      </c>
      <c r="E133" s="131">
        <f>IF('Peligro y Exposición'!H131="x",1,0)</f>
        <v>0</v>
      </c>
      <c r="F133" s="131">
        <f>IF('Peligro y Exposición'!Q131="x",1,0)</f>
        <v>0</v>
      </c>
      <c r="G133" s="131">
        <f>IF('Peligro y Exposición'!U131="x",1,0)</f>
        <v>0</v>
      </c>
      <c r="H133" s="131">
        <f>IF('Peligro y Exposición'!Y131="x",1,0)</f>
        <v>0</v>
      </c>
      <c r="I133" s="131">
        <f>IF('Peligro y Exposición'!AE131="x",1,0)</f>
        <v>0</v>
      </c>
      <c r="J133" s="131">
        <f>IF(Vulnerabilidad!J131="x",1,0)</f>
        <v>0</v>
      </c>
      <c r="K133" s="131">
        <f>IF(Vulnerabilidad!M131="x",1,0)</f>
        <v>0</v>
      </c>
      <c r="L133" s="131">
        <f>IF(Vulnerabilidad!R131="x",1,0)</f>
        <v>0</v>
      </c>
      <c r="M133" s="131">
        <f>IF(Vulnerabilidad!W131="x",1,0)</f>
        <v>0</v>
      </c>
      <c r="N133" s="131">
        <f>IF('Capacidad de Adaptación'!F131="x",1,0)</f>
        <v>0</v>
      </c>
      <c r="O133" s="131">
        <f>IF('Capacidad de Adaptación'!H131="x",1,0)</f>
        <v>0</v>
      </c>
      <c r="P133" s="131">
        <f>IF('Capacidad de Adaptación'!M131="x",1,0)</f>
        <v>0</v>
      </c>
      <c r="Q133" s="131">
        <f>IF('Capacidad de Adaptación'!Q131="x",1,0)</f>
        <v>0</v>
      </c>
      <c r="R133" s="131">
        <f>IF('Capacidad de Adaptación'!X131="x",1,0)</f>
        <v>0</v>
      </c>
      <c r="S133" s="208">
        <f t="shared" ref="S133:S196" si="10">SUM(D133:R133)</f>
        <v>0</v>
      </c>
      <c r="T133" s="49">
        <f t="shared" si="9"/>
        <v>0</v>
      </c>
      <c r="U133" s="72">
        <f t="shared" ref="U133:U196" si="11">SUM(D133:I133)</f>
        <v>0</v>
      </c>
      <c r="V133" s="72">
        <f t="shared" ref="V133:V196" si="12">SUM(J133:M133)</f>
        <v>0</v>
      </c>
      <c r="W133" s="72">
        <f t="shared" ref="W133:W196" si="13">SUM(N133:R133)</f>
        <v>0</v>
      </c>
    </row>
    <row r="134" spans="1:23" x14ac:dyDescent="0.25">
      <c r="A134" s="138" t="s">
        <v>86</v>
      </c>
      <c r="B134" s="139" t="s">
        <v>280</v>
      </c>
      <c r="C134" s="140">
        <v>821</v>
      </c>
      <c r="D134" s="131">
        <f>IF('Peligro y Exposición'!D132="x",1,0)</f>
        <v>0</v>
      </c>
      <c r="E134" s="131">
        <f>IF('Peligro y Exposición'!H132="x",1,0)</f>
        <v>0</v>
      </c>
      <c r="F134" s="131">
        <f>IF('Peligro y Exposición'!Q132="x",1,0)</f>
        <v>0</v>
      </c>
      <c r="G134" s="131">
        <f>IF('Peligro y Exposición'!U132="x",1,0)</f>
        <v>0</v>
      </c>
      <c r="H134" s="131">
        <f>IF('Peligro y Exposición'!Y132="x",1,0)</f>
        <v>0</v>
      </c>
      <c r="I134" s="131">
        <f>IF('Peligro y Exposición'!AE132="x",1,0)</f>
        <v>0</v>
      </c>
      <c r="J134" s="131">
        <f>IF(Vulnerabilidad!J132="x",1,0)</f>
        <v>0</v>
      </c>
      <c r="K134" s="131">
        <f>IF(Vulnerabilidad!M132="x",1,0)</f>
        <v>0</v>
      </c>
      <c r="L134" s="131">
        <f>IF(Vulnerabilidad!R132="x",1,0)</f>
        <v>0</v>
      </c>
      <c r="M134" s="131">
        <f>IF(Vulnerabilidad!W132="x",1,0)</f>
        <v>0</v>
      </c>
      <c r="N134" s="131">
        <f>IF('Capacidad de Adaptación'!F132="x",1,0)</f>
        <v>0</v>
      </c>
      <c r="O134" s="131">
        <f>IF('Capacidad de Adaptación'!H132="x",1,0)</f>
        <v>0</v>
      </c>
      <c r="P134" s="131">
        <f>IF('Capacidad de Adaptación'!M132="x",1,0)</f>
        <v>0</v>
      </c>
      <c r="Q134" s="131">
        <f>IF('Capacidad de Adaptación'!Q132="x",1,0)</f>
        <v>0</v>
      </c>
      <c r="R134" s="131">
        <f>IF('Capacidad de Adaptación'!X132="x",1,0)</f>
        <v>0</v>
      </c>
      <c r="S134" s="208">
        <f t="shared" si="10"/>
        <v>0</v>
      </c>
      <c r="T134" s="49">
        <f t="shared" ref="T134:T197" si="14">S134/15</f>
        <v>0</v>
      </c>
      <c r="U134" s="72">
        <f t="shared" si="11"/>
        <v>0</v>
      </c>
      <c r="V134" s="72">
        <f t="shared" si="12"/>
        <v>0</v>
      </c>
      <c r="W134" s="72">
        <f t="shared" si="13"/>
        <v>0</v>
      </c>
    </row>
    <row r="135" spans="1:23" x14ac:dyDescent="0.25">
      <c r="A135" s="138" t="s">
        <v>86</v>
      </c>
      <c r="B135" s="139" t="s">
        <v>281</v>
      </c>
      <c r="C135" s="140">
        <v>822</v>
      </c>
      <c r="D135" s="131">
        <f>IF('Peligro y Exposición'!D133="x",1,0)</f>
        <v>0</v>
      </c>
      <c r="E135" s="131">
        <f>IF('Peligro y Exposición'!H133="x",1,0)</f>
        <v>0</v>
      </c>
      <c r="F135" s="131">
        <f>IF('Peligro y Exposición'!Q133="x",1,0)</f>
        <v>0</v>
      </c>
      <c r="G135" s="131">
        <f>IF('Peligro y Exposición'!U133="x",1,0)</f>
        <v>0</v>
      </c>
      <c r="H135" s="131">
        <f>IF('Peligro y Exposición'!Y133="x",1,0)</f>
        <v>0</v>
      </c>
      <c r="I135" s="131">
        <f>IF('Peligro y Exposición'!AE133="x",1,0)</f>
        <v>0</v>
      </c>
      <c r="J135" s="131">
        <f>IF(Vulnerabilidad!J133="x",1,0)</f>
        <v>0</v>
      </c>
      <c r="K135" s="131">
        <f>IF(Vulnerabilidad!M133="x",1,0)</f>
        <v>0</v>
      </c>
      <c r="L135" s="131">
        <f>IF(Vulnerabilidad!R133="x",1,0)</f>
        <v>0</v>
      </c>
      <c r="M135" s="131">
        <f>IF(Vulnerabilidad!W133="x",1,0)</f>
        <v>0</v>
      </c>
      <c r="N135" s="131">
        <f>IF('Capacidad de Adaptación'!F133="x",1,0)</f>
        <v>0</v>
      </c>
      <c r="O135" s="131">
        <f>IF('Capacidad de Adaptación'!H133="x",1,0)</f>
        <v>0</v>
      </c>
      <c r="P135" s="131">
        <f>IF('Capacidad de Adaptación'!M133="x",1,0)</f>
        <v>0</v>
      </c>
      <c r="Q135" s="131">
        <f>IF('Capacidad de Adaptación'!Q133="x",1,0)</f>
        <v>0</v>
      </c>
      <c r="R135" s="131">
        <f>IF('Capacidad de Adaptación'!X133="x",1,0)</f>
        <v>0</v>
      </c>
      <c r="S135" s="208">
        <f t="shared" si="10"/>
        <v>0</v>
      </c>
      <c r="T135" s="49">
        <f t="shared" si="14"/>
        <v>0</v>
      </c>
      <c r="U135" s="72">
        <f t="shared" si="11"/>
        <v>0</v>
      </c>
      <c r="V135" s="72">
        <f t="shared" si="12"/>
        <v>0</v>
      </c>
      <c r="W135" s="72">
        <f t="shared" si="13"/>
        <v>0</v>
      </c>
    </row>
    <row r="136" spans="1:23" x14ac:dyDescent="0.25">
      <c r="A136" s="138" t="s">
        <v>86</v>
      </c>
      <c r="B136" s="139" t="s">
        <v>282</v>
      </c>
      <c r="C136" s="140">
        <v>823</v>
      </c>
      <c r="D136" s="131">
        <f>IF('Peligro y Exposición'!D134="x",1,0)</f>
        <v>0</v>
      </c>
      <c r="E136" s="131">
        <f>IF('Peligro y Exposición'!H134="x",1,0)</f>
        <v>0</v>
      </c>
      <c r="F136" s="131">
        <f>IF('Peligro y Exposición'!Q134="x",1,0)</f>
        <v>0</v>
      </c>
      <c r="G136" s="131">
        <f>IF('Peligro y Exposición'!U134="x",1,0)</f>
        <v>0</v>
      </c>
      <c r="H136" s="131">
        <f>IF('Peligro y Exposición'!Y134="x",1,0)</f>
        <v>0</v>
      </c>
      <c r="I136" s="131">
        <f>IF('Peligro y Exposición'!AE134="x",1,0)</f>
        <v>0</v>
      </c>
      <c r="J136" s="131">
        <f>IF(Vulnerabilidad!J134="x",1,0)</f>
        <v>0</v>
      </c>
      <c r="K136" s="131">
        <f>IF(Vulnerabilidad!M134="x",1,0)</f>
        <v>0</v>
      </c>
      <c r="L136" s="131">
        <f>IF(Vulnerabilidad!R134="x",1,0)</f>
        <v>0</v>
      </c>
      <c r="M136" s="131">
        <f>IF(Vulnerabilidad!W134="x",1,0)</f>
        <v>0</v>
      </c>
      <c r="N136" s="131">
        <f>IF('Capacidad de Adaptación'!F134="x",1,0)</f>
        <v>0</v>
      </c>
      <c r="O136" s="131">
        <f>IF('Capacidad de Adaptación'!H134="x",1,0)</f>
        <v>0</v>
      </c>
      <c r="P136" s="131">
        <f>IF('Capacidad de Adaptación'!M134="x",1,0)</f>
        <v>0</v>
      </c>
      <c r="Q136" s="131">
        <f>IF('Capacidad de Adaptación'!Q134="x",1,0)</f>
        <v>0</v>
      </c>
      <c r="R136" s="131">
        <f>IF('Capacidad de Adaptación'!X134="x",1,0)</f>
        <v>0</v>
      </c>
      <c r="S136" s="208">
        <f t="shared" si="10"/>
        <v>0</v>
      </c>
      <c r="T136" s="49">
        <f t="shared" si="14"/>
        <v>0</v>
      </c>
      <c r="U136" s="72">
        <f t="shared" si="11"/>
        <v>0</v>
      </c>
      <c r="V136" s="72">
        <f t="shared" si="12"/>
        <v>0</v>
      </c>
      <c r="W136" s="72">
        <f t="shared" si="13"/>
        <v>0</v>
      </c>
    </row>
    <row r="137" spans="1:23" x14ac:dyDescent="0.25">
      <c r="A137" s="138" t="s">
        <v>86</v>
      </c>
      <c r="B137" s="139" t="s">
        <v>283</v>
      </c>
      <c r="C137" s="140">
        <v>824</v>
      </c>
      <c r="D137" s="131">
        <f>IF('Peligro y Exposición'!D135="x",1,0)</f>
        <v>0</v>
      </c>
      <c r="E137" s="131">
        <f>IF('Peligro y Exposición'!H135="x",1,0)</f>
        <v>0</v>
      </c>
      <c r="F137" s="131">
        <f>IF('Peligro y Exposición'!Q135="x",1,0)</f>
        <v>0</v>
      </c>
      <c r="G137" s="131">
        <f>IF('Peligro y Exposición'!U135="x",1,0)</f>
        <v>0</v>
      </c>
      <c r="H137" s="131">
        <f>IF('Peligro y Exposición'!Y135="x",1,0)</f>
        <v>0</v>
      </c>
      <c r="I137" s="131">
        <f>IF('Peligro y Exposición'!AE135="x",1,0)</f>
        <v>0</v>
      </c>
      <c r="J137" s="131">
        <f>IF(Vulnerabilidad!J135="x",1,0)</f>
        <v>0</v>
      </c>
      <c r="K137" s="131">
        <f>IF(Vulnerabilidad!M135="x",1,0)</f>
        <v>0</v>
      </c>
      <c r="L137" s="131">
        <f>IF(Vulnerabilidad!R135="x",1,0)</f>
        <v>0</v>
      </c>
      <c r="M137" s="131">
        <f>IF(Vulnerabilidad!W135="x",1,0)</f>
        <v>0</v>
      </c>
      <c r="N137" s="131">
        <f>IF('Capacidad de Adaptación'!F135="x",1,0)</f>
        <v>0</v>
      </c>
      <c r="O137" s="131">
        <f>IF('Capacidad de Adaptación'!H135="x",1,0)</f>
        <v>0</v>
      </c>
      <c r="P137" s="131">
        <f>IF('Capacidad de Adaptación'!M135="x",1,0)</f>
        <v>0</v>
      </c>
      <c r="Q137" s="131">
        <f>IF('Capacidad de Adaptación'!Q135="x",1,0)</f>
        <v>0</v>
      </c>
      <c r="R137" s="131">
        <f>IF('Capacidad de Adaptación'!X135="x",1,0)</f>
        <v>0</v>
      </c>
      <c r="S137" s="208">
        <f t="shared" si="10"/>
        <v>0</v>
      </c>
      <c r="T137" s="49">
        <f t="shared" si="14"/>
        <v>0</v>
      </c>
      <c r="U137" s="72">
        <f t="shared" si="11"/>
        <v>0</v>
      </c>
      <c r="V137" s="72">
        <f t="shared" si="12"/>
        <v>0</v>
      </c>
      <c r="W137" s="72">
        <f t="shared" si="13"/>
        <v>0</v>
      </c>
    </row>
    <row r="138" spans="1:23" x14ac:dyDescent="0.25">
      <c r="A138" s="138" t="s">
        <v>86</v>
      </c>
      <c r="B138" s="139" t="s">
        <v>284</v>
      </c>
      <c r="C138" s="140">
        <v>825</v>
      </c>
      <c r="D138" s="131">
        <f>IF('Peligro y Exposición'!D136="x",1,0)</f>
        <v>0</v>
      </c>
      <c r="E138" s="131">
        <f>IF('Peligro y Exposición'!H136="x",1,0)</f>
        <v>0</v>
      </c>
      <c r="F138" s="131">
        <f>IF('Peligro y Exposición'!Q136="x",1,0)</f>
        <v>0</v>
      </c>
      <c r="G138" s="131">
        <f>IF('Peligro y Exposición'!U136="x",1,0)</f>
        <v>0</v>
      </c>
      <c r="H138" s="131">
        <f>IF('Peligro y Exposición'!Y136="x",1,0)</f>
        <v>0</v>
      </c>
      <c r="I138" s="131">
        <f>IF('Peligro y Exposición'!AE136="x",1,0)</f>
        <v>0</v>
      </c>
      <c r="J138" s="131">
        <f>IF(Vulnerabilidad!J136="x",1,0)</f>
        <v>0</v>
      </c>
      <c r="K138" s="131">
        <f>IF(Vulnerabilidad!M136="x",1,0)</f>
        <v>0</v>
      </c>
      <c r="L138" s="131">
        <f>IF(Vulnerabilidad!R136="x",1,0)</f>
        <v>0</v>
      </c>
      <c r="M138" s="131">
        <f>IF(Vulnerabilidad!W136="x",1,0)</f>
        <v>0</v>
      </c>
      <c r="N138" s="131">
        <f>IF('Capacidad de Adaptación'!F136="x",1,0)</f>
        <v>0</v>
      </c>
      <c r="O138" s="131">
        <f>IF('Capacidad de Adaptación'!H136="x",1,0)</f>
        <v>0</v>
      </c>
      <c r="P138" s="131">
        <f>IF('Capacidad de Adaptación'!M136="x",1,0)</f>
        <v>0</v>
      </c>
      <c r="Q138" s="131">
        <f>IF('Capacidad de Adaptación'!Q136="x",1,0)</f>
        <v>0</v>
      </c>
      <c r="R138" s="131">
        <f>IF('Capacidad de Adaptación'!X136="x",1,0)</f>
        <v>0</v>
      </c>
      <c r="S138" s="208">
        <f t="shared" si="10"/>
        <v>0</v>
      </c>
      <c r="T138" s="49">
        <f t="shared" si="14"/>
        <v>0</v>
      </c>
      <c r="U138" s="72">
        <f t="shared" si="11"/>
        <v>0</v>
      </c>
      <c r="V138" s="72">
        <f t="shared" si="12"/>
        <v>0</v>
      </c>
      <c r="W138" s="72">
        <f t="shared" si="13"/>
        <v>0</v>
      </c>
    </row>
    <row r="139" spans="1:23" x14ac:dyDescent="0.25">
      <c r="A139" s="138" t="s">
        <v>86</v>
      </c>
      <c r="B139" s="139" t="s">
        <v>285</v>
      </c>
      <c r="C139" s="140">
        <v>826</v>
      </c>
      <c r="D139" s="131">
        <f>IF('Peligro y Exposición'!D137="x",1,0)</f>
        <v>0</v>
      </c>
      <c r="E139" s="131">
        <f>IF('Peligro y Exposición'!H137="x",1,0)</f>
        <v>0</v>
      </c>
      <c r="F139" s="131">
        <f>IF('Peligro y Exposición'!Q137="x",1,0)</f>
        <v>0</v>
      </c>
      <c r="G139" s="131">
        <f>IF('Peligro y Exposición'!U137="x",1,0)</f>
        <v>0</v>
      </c>
      <c r="H139" s="131">
        <f>IF('Peligro y Exposición'!Y137="x",1,0)</f>
        <v>0</v>
      </c>
      <c r="I139" s="131">
        <f>IF('Peligro y Exposición'!AE137="x",1,0)</f>
        <v>0</v>
      </c>
      <c r="J139" s="131">
        <f>IF(Vulnerabilidad!J137="x",1,0)</f>
        <v>0</v>
      </c>
      <c r="K139" s="131">
        <f>IF(Vulnerabilidad!M137="x",1,0)</f>
        <v>0</v>
      </c>
      <c r="L139" s="131">
        <f>IF(Vulnerabilidad!R137="x",1,0)</f>
        <v>0</v>
      </c>
      <c r="M139" s="131">
        <f>IF(Vulnerabilidad!W137="x",1,0)</f>
        <v>0</v>
      </c>
      <c r="N139" s="131">
        <f>IF('Capacidad de Adaptación'!F137="x",1,0)</f>
        <v>0</v>
      </c>
      <c r="O139" s="131">
        <f>IF('Capacidad de Adaptación'!H137="x",1,0)</f>
        <v>0</v>
      </c>
      <c r="P139" s="131">
        <f>IF('Capacidad de Adaptación'!M137="x",1,0)</f>
        <v>0</v>
      </c>
      <c r="Q139" s="131">
        <f>IF('Capacidad de Adaptación'!Q137="x",1,0)</f>
        <v>0</v>
      </c>
      <c r="R139" s="131">
        <f>IF('Capacidad de Adaptación'!X137="x",1,0)</f>
        <v>0</v>
      </c>
      <c r="S139" s="208">
        <f t="shared" si="10"/>
        <v>0</v>
      </c>
      <c r="T139" s="49">
        <f t="shared" si="14"/>
        <v>0</v>
      </c>
      <c r="U139" s="72">
        <f t="shared" si="11"/>
        <v>0</v>
      </c>
      <c r="V139" s="72">
        <f t="shared" si="12"/>
        <v>0</v>
      </c>
      <c r="W139" s="72">
        <f t="shared" si="13"/>
        <v>0</v>
      </c>
    </row>
    <row r="140" spans="1:23" x14ac:dyDescent="0.25">
      <c r="A140" s="138" t="s">
        <v>86</v>
      </c>
      <c r="B140" s="139" t="s">
        <v>286</v>
      </c>
      <c r="C140" s="140">
        <v>827</v>
      </c>
      <c r="D140" s="131">
        <f>IF('Peligro y Exposición'!D138="x",1,0)</f>
        <v>0</v>
      </c>
      <c r="E140" s="131">
        <f>IF('Peligro y Exposición'!H138="x",1,0)</f>
        <v>0</v>
      </c>
      <c r="F140" s="131">
        <f>IF('Peligro y Exposición'!Q138="x",1,0)</f>
        <v>0</v>
      </c>
      <c r="G140" s="131">
        <f>IF('Peligro y Exposición'!U138="x",1,0)</f>
        <v>0</v>
      </c>
      <c r="H140" s="131">
        <f>IF('Peligro y Exposición'!Y138="x",1,0)</f>
        <v>0</v>
      </c>
      <c r="I140" s="131">
        <f>IF('Peligro y Exposición'!AE138="x",1,0)</f>
        <v>0</v>
      </c>
      <c r="J140" s="131">
        <f>IF(Vulnerabilidad!J138="x",1,0)</f>
        <v>0</v>
      </c>
      <c r="K140" s="131">
        <f>IF(Vulnerabilidad!M138="x",1,0)</f>
        <v>0</v>
      </c>
      <c r="L140" s="131">
        <f>IF(Vulnerabilidad!R138="x",1,0)</f>
        <v>0</v>
      </c>
      <c r="M140" s="131">
        <f>IF(Vulnerabilidad!W138="x",1,0)</f>
        <v>0</v>
      </c>
      <c r="N140" s="131">
        <f>IF('Capacidad de Adaptación'!F138="x",1,0)</f>
        <v>0</v>
      </c>
      <c r="O140" s="131">
        <f>IF('Capacidad de Adaptación'!H138="x",1,0)</f>
        <v>0</v>
      </c>
      <c r="P140" s="131">
        <f>IF('Capacidad de Adaptación'!M138="x",1,0)</f>
        <v>0</v>
      </c>
      <c r="Q140" s="131">
        <f>IF('Capacidad de Adaptación'!Q138="x",1,0)</f>
        <v>0</v>
      </c>
      <c r="R140" s="131">
        <f>IF('Capacidad de Adaptación'!X138="x",1,0)</f>
        <v>0</v>
      </c>
      <c r="S140" s="208">
        <f t="shared" si="10"/>
        <v>0</v>
      </c>
      <c r="T140" s="49">
        <f t="shared" si="14"/>
        <v>0</v>
      </c>
      <c r="U140" s="72">
        <f t="shared" si="11"/>
        <v>0</v>
      </c>
      <c r="V140" s="72">
        <f t="shared" si="12"/>
        <v>0</v>
      </c>
      <c r="W140" s="72">
        <f t="shared" si="13"/>
        <v>0</v>
      </c>
    </row>
    <row r="141" spans="1:23" x14ac:dyDescent="0.25">
      <c r="A141" s="138" t="s">
        <v>86</v>
      </c>
      <c r="B141" s="139" t="s">
        <v>287</v>
      </c>
      <c r="C141" s="140">
        <v>828</v>
      </c>
      <c r="D141" s="131">
        <f>IF('Peligro y Exposición'!D139="x",1,0)</f>
        <v>0</v>
      </c>
      <c r="E141" s="131">
        <f>IF('Peligro y Exposición'!H139="x",1,0)</f>
        <v>0</v>
      </c>
      <c r="F141" s="131">
        <f>IF('Peligro y Exposición'!Q139="x",1,0)</f>
        <v>0</v>
      </c>
      <c r="G141" s="131">
        <f>IF('Peligro y Exposición'!U139="x",1,0)</f>
        <v>0</v>
      </c>
      <c r="H141" s="131">
        <f>IF('Peligro y Exposición'!Y139="x",1,0)</f>
        <v>0</v>
      </c>
      <c r="I141" s="131">
        <f>IF('Peligro y Exposición'!AE139="x",1,0)</f>
        <v>0</v>
      </c>
      <c r="J141" s="131">
        <f>IF(Vulnerabilidad!J139="x",1,0)</f>
        <v>0</v>
      </c>
      <c r="K141" s="131">
        <f>IF(Vulnerabilidad!M139="x",1,0)</f>
        <v>0</v>
      </c>
      <c r="L141" s="131">
        <f>IF(Vulnerabilidad!R139="x",1,0)</f>
        <v>0</v>
      </c>
      <c r="M141" s="131">
        <f>IF(Vulnerabilidad!W139="x",1,0)</f>
        <v>0</v>
      </c>
      <c r="N141" s="131">
        <f>IF('Capacidad de Adaptación'!F139="x",1,0)</f>
        <v>0</v>
      </c>
      <c r="O141" s="131">
        <f>IF('Capacidad de Adaptación'!H139="x",1,0)</f>
        <v>0</v>
      </c>
      <c r="P141" s="131">
        <f>IF('Capacidad de Adaptación'!M139="x",1,0)</f>
        <v>0</v>
      </c>
      <c r="Q141" s="131">
        <f>IF('Capacidad de Adaptación'!Q139="x",1,0)</f>
        <v>0</v>
      </c>
      <c r="R141" s="131">
        <f>IF('Capacidad de Adaptación'!X139="x",1,0)</f>
        <v>0</v>
      </c>
      <c r="S141" s="208">
        <f t="shared" si="10"/>
        <v>0</v>
      </c>
      <c r="T141" s="49">
        <f t="shared" si="14"/>
        <v>0</v>
      </c>
      <c r="U141" s="72">
        <f t="shared" si="11"/>
        <v>0</v>
      </c>
      <c r="V141" s="72">
        <f t="shared" si="12"/>
        <v>0</v>
      </c>
      <c r="W141" s="72">
        <f t="shared" si="13"/>
        <v>0</v>
      </c>
    </row>
    <row r="142" spans="1:23" x14ac:dyDescent="0.25">
      <c r="A142" s="138" t="s">
        <v>288</v>
      </c>
      <c r="B142" s="139" t="s">
        <v>289</v>
      </c>
      <c r="C142" s="140">
        <v>901</v>
      </c>
      <c r="D142" s="131">
        <f>IF('Peligro y Exposición'!D140="x",1,0)</f>
        <v>0</v>
      </c>
      <c r="E142" s="131">
        <f>IF('Peligro y Exposición'!H140="x",1,0)</f>
        <v>0</v>
      </c>
      <c r="F142" s="131">
        <f>IF('Peligro y Exposición'!Q140="x",1,0)</f>
        <v>0</v>
      </c>
      <c r="G142" s="131">
        <f>IF('Peligro y Exposición'!U140="x",1,0)</f>
        <v>0</v>
      </c>
      <c r="H142" s="131">
        <f>IF('Peligro y Exposición'!Y140="x",1,0)</f>
        <v>0</v>
      </c>
      <c r="I142" s="131">
        <f>IF('Peligro y Exposición'!AE140="x",1,0)</f>
        <v>0</v>
      </c>
      <c r="J142" s="131">
        <f>IF(Vulnerabilidad!J140="x",1,0)</f>
        <v>0</v>
      </c>
      <c r="K142" s="131">
        <f>IF(Vulnerabilidad!M140="x",1,0)</f>
        <v>0</v>
      </c>
      <c r="L142" s="131">
        <f>IF(Vulnerabilidad!R140="x",1,0)</f>
        <v>0</v>
      </c>
      <c r="M142" s="131">
        <f>IF(Vulnerabilidad!W140="x",1,0)</f>
        <v>0</v>
      </c>
      <c r="N142" s="131">
        <f>IF('Capacidad de Adaptación'!F140="x",1,0)</f>
        <v>0</v>
      </c>
      <c r="O142" s="131">
        <f>IF('Capacidad de Adaptación'!H140="x",1,0)</f>
        <v>0</v>
      </c>
      <c r="P142" s="131">
        <f>IF('Capacidad de Adaptación'!M140="x",1,0)</f>
        <v>0</v>
      </c>
      <c r="Q142" s="131">
        <f>IF('Capacidad de Adaptación'!Q140="x",1,0)</f>
        <v>0</v>
      </c>
      <c r="R142" s="131">
        <f>IF('Capacidad de Adaptación'!X140="x",1,0)</f>
        <v>0</v>
      </c>
      <c r="S142" s="208">
        <f t="shared" si="10"/>
        <v>0</v>
      </c>
      <c r="T142" s="49">
        <f t="shared" si="14"/>
        <v>0</v>
      </c>
      <c r="U142" s="72">
        <f t="shared" si="11"/>
        <v>0</v>
      </c>
      <c r="V142" s="72">
        <f t="shared" si="12"/>
        <v>0</v>
      </c>
      <c r="W142" s="72">
        <f t="shared" si="13"/>
        <v>0</v>
      </c>
    </row>
    <row r="143" spans="1:23" x14ac:dyDescent="0.25">
      <c r="A143" s="138" t="s">
        <v>288</v>
      </c>
      <c r="B143" s="139" t="s">
        <v>290</v>
      </c>
      <c r="C143" s="140">
        <v>902</v>
      </c>
      <c r="D143" s="131">
        <f>IF('Peligro y Exposición'!D141="x",1,0)</f>
        <v>0</v>
      </c>
      <c r="E143" s="131">
        <f>IF('Peligro y Exposición'!H141="x",1,0)</f>
        <v>0</v>
      </c>
      <c r="F143" s="131">
        <f>IF('Peligro y Exposición'!Q141="x",1,0)</f>
        <v>0</v>
      </c>
      <c r="G143" s="131">
        <f>IF('Peligro y Exposición'!U141="x",1,0)</f>
        <v>0</v>
      </c>
      <c r="H143" s="131">
        <f>IF('Peligro y Exposición'!Y141="x",1,0)</f>
        <v>0</v>
      </c>
      <c r="I143" s="131">
        <f>IF('Peligro y Exposición'!AE141="x",1,0)</f>
        <v>0</v>
      </c>
      <c r="J143" s="131">
        <f>IF(Vulnerabilidad!J141="x",1,0)</f>
        <v>0</v>
      </c>
      <c r="K143" s="131">
        <f>IF(Vulnerabilidad!M141="x",1,0)</f>
        <v>0</v>
      </c>
      <c r="L143" s="131">
        <f>IF(Vulnerabilidad!R141="x",1,0)</f>
        <v>0</v>
      </c>
      <c r="M143" s="131">
        <f>IF(Vulnerabilidad!W141="x",1,0)</f>
        <v>0</v>
      </c>
      <c r="N143" s="131">
        <f>IF('Capacidad de Adaptación'!F141="x",1,0)</f>
        <v>0</v>
      </c>
      <c r="O143" s="131">
        <f>IF('Capacidad de Adaptación'!H141="x",1,0)</f>
        <v>0</v>
      </c>
      <c r="P143" s="131">
        <f>IF('Capacidad de Adaptación'!M141="x",1,0)</f>
        <v>0</v>
      </c>
      <c r="Q143" s="131">
        <f>IF('Capacidad de Adaptación'!Q141="x",1,0)</f>
        <v>0</v>
      </c>
      <c r="R143" s="131">
        <f>IF('Capacidad de Adaptación'!X141="x",1,0)</f>
        <v>0</v>
      </c>
      <c r="S143" s="208">
        <f t="shared" si="10"/>
        <v>0</v>
      </c>
      <c r="T143" s="49">
        <f t="shared" si="14"/>
        <v>0</v>
      </c>
      <c r="U143" s="72">
        <f t="shared" si="11"/>
        <v>0</v>
      </c>
      <c r="V143" s="72">
        <f t="shared" si="12"/>
        <v>0</v>
      </c>
      <c r="W143" s="72">
        <f t="shared" si="13"/>
        <v>0</v>
      </c>
    </row>
    <row r="144" spans="1:23" x14ac:dyDescent="0.25">
      <c r="A144" s="138" t="s">
        <v>288</v>
      </c>
      <c r="B144" s="139" t="s">
        <v>291</v>
      </c>
      <c r="C144" s="140">
        <v>903</v>
      </c>
      <c r="D144" s="131">
        <f>IF('Peligro y Exposición'!D142="x",1,0)</f>
        <v>0</v>
      </c>
      <c r="E144" s="131">
        <f>IF('Peligro y Exposición'!H142="x",1,0)</f>
        <v>0</v>
      </c>
      <c r="F144" s="131">
        <f>IF('Peligro y Exposición'!Q142="x",1,0)</f>
        <v>0</v>
      </c>
      <c r="G144" s="131">
        <f>IF('Peligro y Exposición'!U142="x",1,0)</f>
        <v>0</v>
      </c>
      <c r="H144" s="131">
        <f>IF('Peligro y Exposición'!Y142="x",1,0)</f>
        <v>0</v>
      </c>
      <c r="I144" s="131">
        <f>IF('Peligro y Exposición'!AE142="x",1,0)</f>
        <v>0</v>
      </c>
      <c r="J144" s="131">
        <f>IF(Vulnerabilidad!J142="x",1,0)</f>
        <v>0</v>
      </c>
      <c r="K144" s="131">
        <f>IF(Vulnerabilidad!M142="x",1,0)</f>
        <v>0</v>
      </c>
      <c r="L144" s="131">
        <f>IF(Vulnerabilidad!R142="x",1,0)</f>
        <v>0</v>
      </c>
      <c r="M144" s="131">
        <f>IF(Vulnerabilidad!W142="x",1,0)</f>
        <v>0</v>
      </c>
      <c r="N144" s="131">
        <f>IF('Capacidad de Adaptación'!F142="x",1,0)</f>
        <v>0</v>
      </c>
      <c r="O144" s="131">
        <f>IF('Capacidad de Adaptación'!H142="x",1,0)</f>
        <v>0</v>
      </c>
      <c r="P144" s="131">
        <f>IF('Capacidad de Adaptación'!M142="x",1,0)</f>
        <v>0</v>
      </c>
      <c r="Q144" s="131">
        <f>IF('Capacidad de Adaptación'!Q142="x",1,0)</f>
        <v>0</v>
      </c>
      <c r="R144" s="131">
        <f>IF('Capacidad de Adaptación'!X142="x",1,0)</f>
        <v>0</v>
      </c>
      <c r="S144" s="208">
        <f t="shared" si="10"/>
        <v>0</v>
      </c>
      <c r="T144" s="49">
        <f t="shared" si="14"/>
        <v>0</v>
      </c>
      <c r="U144" s="72">
        <f t="shared" si="11"/>
        <v>0</v>
      </c>
      <c r="V144" s="72">
        <f t="shared" si="12"/>
        <v>0</v>
      </c>
      <c r="W144" s="72">
        <f t="shared" si="13"/>
        <v>0</v>
      </c>
    </row>
    <row r="145" spans="1:23" x14ac:dyDescent="0.25">
      <c r="A145" s="138" t="s">
        <v>288</v>
      </c>
      <c r="B145" s="139" t="s">
        <v>292</v>
      </c>
      <c r="C145" s="140">
        <v>904</v>
      </c>
      <c r="D145" s="131">
        <f>IF('Peligro y Exposición'!D143="x",1,0)</f>
        <v>0</v>
      </c>
      <c r="E145" s="131">
        <f>IF('Peligro y Exposición'!H143="x",1,0)</f>
        <v>0</v>
      </c>
      <c r="F145" s="131">
        <f>IF('Peligro y Exposición'!Q143="x",1,0)</f>
        <v>0</v>
      </c>
      <c r="G145" s="131">
        <f>IF('Peligro y Exposición'!U143="x",1,0)</f>
        <v>0</v>
      </c>
      <c r="H145" s="131">
        <f>IF('Peligro y Exposición'!Y143="x",1,0)</f>
        <v>0</v>
      </c>
      <c r="I145" s="131">
        <f>IF('Peligro y Exposición'!AE143="x",1,0)</f>
        <v>0</v>
      </c>
      <c r="J145" s="131">
        <f>IF(Vulnerabilidad!J143="x",1,0)</f>
        <v>0</v>
      </c>
      <c r="K145" s="131">
        <f>IF(Vulnerabilidad!M143="x",1,0)</f>
        <v>0</v>
      </c>
      <c r="L145" s="131">
        <f>IF(Vulnerabilidad!R143="x",1,0)</f>
        <v>0</v>
      </c>
      <c r="M145" s="131">
        <f>IF(Vulnerabilidad!W143="x",1,0)</f>
        <v>0</v>
      </c>
      <c r="N145" s="131">
        <f>IF('Capacidad de Adaptación'!F143="x",1,0)</f>
        <v>0</v>
      </c>
      <c r="O145" s="131">
        <f>IF('Capacidad de Adaptación'!H143="x",1,0)</f>
        <v>0</v>
      </c>
      <c r="P145" s="131">
        <f>IF('Capacidad de Adaptación'!M143="x",1,0)</f>
        <v>0</v>
      </c>
      <c r="Q145" s="131">
        <f>IF('Capacidad de Adaptación'!Q143="x",1,0)</f>
        <v>0</v>
      </c>
      <c r="R145" s="131">
        <f>IF('Capacidad de Adaptación'!X143="x",1,0)</f>
        <v>0</v>
      </c>
      <c r="S145" s="208">
        <f t="shared" si="10"/>
        <v>0</v>
      </c>
      <c r="T145" s="49">
        <f t="shared" si="14"/>
        <v>0</v>
      </c>
      <c r="U145" s="72">
        <f t="shared" si="11"/>
        <v>0</v>
      </c>
      <c r="V145" s="72">
        <f t="shared" si="12"/>
        <v>0</v>
      </c>
      <c r="W145" s="72">
        <f t="shared" si="13"/>
        <v>0</v>
      </c>
    </row>
    <row r="146" spans="1:23" x14ac:dyDescent="0.25">
      <c r="A146" s="138" t="s">
        <v>288</v>
      </c>
      <c r="B146" s="139" t="s">
        <v>293</v>
      </c>
      <c r="C146" s="140">
        <v>905</v>
      </c>
      <c r="D146" s="131">
        <f>IF('Peligro y Exposición'!D144="x",1,0)</f>
        <v>0</v>
      </c>
      <c r="E146" s="131">
        <f>IF('Peligro y Exposición'!H144="x",1,0)</f>
        <v>0</v>
      </c>
      <c r="F146" s="131">
        <f>IF('Peligro y Exposición'!Q144="x",1,0)</f>
        <v>0</v>
      </c>
      <c r="G146" s="131">
        <f>IF('Peligro y Exposición'!U144="x",1,0)</f>
        <v>0</v>
      </c>
      <c r="H146" s="131">
        <f>IF('Peligro y Exposición'!Y144="x",1,0)</f>
        <v>0</v>
      </c>
      <c r="I146" s="131">
        <f>IF('Peligro y Exposición'!AE144="x",1,0)</f>
        <v>0</v>
      </c>
      <c r="J146" s="131">
        <f>IF(Vulnerabilidad!J144="x",1,0)</f>
        <v>0</v>
      </c>
      <c r="K146" s="131">
        <f>IF(Vulnerabilidad!M144="x",1,0)</f>
        <v>0</v>
      </c>
      <c r="L146" s="131">
        <f>IF(Vulnerabilidad!R144="x",1,0)</f>
        <v>0</v>
      </c>
      <c r="M146" s="131">
        <f>IF(Vulnerabilidad!W144="x",1,0)</f>
        <v>0</v>
      </c>
      <c r="N146" s="131">
        <f>IF('Capacidad de Adaptación'!F144="x",1,0)</f>
        <v>0</v>
      </c>
      <c r="O146" s="131">
        <f>IF('Capacidad de Adaptación'!H144="x",1,0)</f>
        <v>0</v>
      </c>
      <c r="P146" s="131">
        <f>IF('Capacidad de Adaptación'!M144="x",1,0)</f>
        <v>0</v>
      </c>
      <c r="Q146" s="131">
        <f>IF('Capacidad de Adaptación'!Q144="x",1,0)</f>
        <v>0</v>
      </c>
      <c r="R146" s="131">
        <f>IF('Capacidad de Adaptación'!X144="x",1,0)</f>
        <v>0</v>
      </c>
      <c r="S146" s="208">
        <f t="shared" si="10"/>
        <v>0</v>
      </c>
      <c r="T146" s="49">
        <f t="shared" si="14"/>
        <v>0</v>
      </c>
      <c r="U146" s="72">
        <f t="shared" si="11"/>
        <v>0</v>
      </c>
      <c r="V146" s="72">
        <f t="shared" si="12"/>
        <v>0</v>
      </c>
      <c r="W146" s="72">
        <f t="shared" si="13"/>
        <v>0</v>
      </c>
    </row>
    <row r="147" spans="1:23" x14ac:dyDescent="0.25">
      <c r="A147" s="138" t="s">
        <v>288</v>
      </c>
      <c r="B147" s="139" t="s">
        <v>294</v>
      </c>
      <c r="C147" s="140">
        <v>906</v>
      </c>
      <c r="D147" s="131">
        <f>IF('Peligro y Exposición'!D145="x",1,0)</f>
        <v>0</v>
      </c>
      <c r="E147" s="131">
        <f>IF('Peligro y Exposición'!H145="x",1,0)</f>
        <v>0</v>
      </c>
      <c r="F147" s="131">
        <f>IF('Peligro y Exposición'!Q145="x",1,0)</f>
        <v>0</v>
      </c>
      <c r="G147" s="131">
        <f>IF('Peligro y Exposición'!U145="x",1,0)</f>
        <v>0</v>
      </c>
      <c r="H147" s="131">
        <f>IF('Peligro y Exposición'!Y145="x",1,0)</f>
        <v>0</v>
      </c>
      <c r="I147" s="131">
        <f>IF('Peligro y Exposición'!AE145="x",1,0)</f>
        <v>0</v>
      </c>
      <c r="J147" s="131">
        <f>IF(Vulnerabilidad!J145="x",1,0)</f>
        <v>0</v>
      </c>
      <c r="K147" s="131">
        <f>IF(Vulnerabilidad!M145="x",1,0)</f>
        <v>0</v>
      </c>
      <c r="L147" s="131">
        <f>IF(Vulnerabilidad!R145="x",1,0)</f>
        <v>0</v>
      </c>
      <c r="M147" s="131">
        <f>IF(Vulnerabilidad!W145="x",1,0)</f>
        <v>0</v>
      </c>
      <c r="N147" s="131">
        <f>IF('Capacidad de Adaptación'!F145="x",1,0)</f>
        <v>0</v>
      </c>
      <c r="O147" s="131">
        <f>IF('Capacidad de Adaptación'!H145="x",1,0)</f>
        <v>0</v>
      </c>
      <c r="P147" s="131">
        <f>IF('Capacidad de Adaptación'!M145="x",1,0)</f>
        <v>0</v>
      </c>
      <c r="Q147" s="131">
        <f>IF('Capacidad de Adaptación'!Q145="x",1,0)</f>
        <v>0</v>
      </c>
      <c r="R147" s="131">
        <f>IF('Capacidad de Adaptación'!X145="x",1,0)</f>
        <v>0</v>
      </c>
      <c r="S147" s="208">
        <f t="shared" si="10"/>
        <v>0</v>
      </c>
      <c r="T147" s="49">
        <f t="shared" si="14"/>
        <v>0</v>
      </c>
      <c r="U147" s="72">
        <f t="shared" si="11"/>
        <v>0</v>
      </c>
      <c r="V147" s="72">
        <f t="shared" si="12"/>
        <v>0</v>
      </c>
      <c r="W147" s="72">
        <f t="shared" si="13"/>
        <v>0</v>
      </c>
    </row>
    <row r="148" spans="1:23" x14ac:dyDescent="0.25">
      <c r="A148" s="138" t="s">
        <v>295</v>
      </c>
      <c r="B148" s="139" t="s">
        <v>296</v>
      </c>
      <c r="C148" s="140">
        <v>1001</v>
      </c>
      <c r="D148" s="131">
        <f>IF('Peligro y Exposición'!D146="x",1,0)</f>
        <v>0</v>
      </c>
      <c r="E148" s="131">
        <f>IF('Peligro y Exposición'!H146="x",1,0)</f>
        <v>0</v>
      </c>
      <c r="F148" s="131">
        <f>IF('Peligro y Exposición'!Q146="x",1,0)</f>
        <v>0</v>
      </c>
      <c r="G148" s="131">
        <f>IF('Peligro y Exposición'!U146="x",1,0)</f>
        <v>0</v>
      </c>
      <c r="H148" s="131">
        <f>IF('Peligro y Exposición'!Y146="x",1,0)</f>
        <v>0</v>
      </c>
      <c r="I148" s="131">
        <f>IF('Peligro y Exposición'!AE146="x",1,0)</f>
        <v>0</v>
      </c>
      <c r="J148" s="131">
        <f>IF(Vulnerabilidad!J146="x",1,0)</f>
        <v>0</v>
      </c>
      <c r="K148" s="131">
        <f>IF(Vulnerabilidad!M146="x",1,0)</f>
        <v>0</v>
      </c>
      <c r="L148" s="131">
        <f>IF(Vulnerabilidad!R146="x",1,0)</f>
        <v>0</v>
      </c>
      <c r="M148" s="131">
        <f>IF(Vulnerabilidad!W146="x",1,0)</f>
        <v>0</v>
      </c>
      <c r="N148" s="131">
        <f>IF('Capacidad de Adaptación'!F146="x",1,0)</f>
        <v>0</v>
      </c>
      <c r="O148" s="131">
        <f>IF('Capacidad de Adaptación'!H146="x",1,0)</f>
        <v>0</v>
      </c>
      <c r="P148" s="131">
        <f>IF('Capacidad de Adaptación'!M146="x",1,0)</f>
        <v>0</v>
      </c>
      <c r="Q148" s="131">
        <f>IF('Capacidad de Adaptación'!Q146="x",1,0)</f>
        <v>0</v>
      </c>
      <c r="R148" s="131">
        <f>IF('Capacidad de Adaptación'!X146="x",1,0)</f>
        <v>0</v>
      </c>
      <c r="S148" s="208">
        <f t="shared" si="10"/>
        <v>0</v>
      </c>
      <c r="T148" s="49">
        <f t="shared" si="14"/>
        <v>0</v>
      </c>
      <c r="U148" s="72">
        <f t="shared" si="11"/>
        <v>0</v>
      </c>
      <c r="V148" s="72">
        <f t="shared" si="12"/>
        <v>0</v>
      </c>
      <c r="W148" s="72">
        <f t="shared" si="13"/>
        <v>0</v>
      </c>
    </row>
    <row r="149" spans="1:23" x14ac:dyDescent="0.25">
      <c r="A149" s="138" t="s">
        <v>295</v>
      </c>
      <c r="B149" s="139" t="s">
        <v>297</v>
      </c>
      <c r="C149" s="140">
        <v>1002</v>
      </c>
      <c r="D149" s="131">
        <f>IF('Peligro y Exposición'!D147="x",1,0)</f>
        <v>0</v>
      </c>
      <c r="E149" s="131">
        <f>IF('Peligro y Exposición'!H147="x",1,0)</f>
        <v>0</v>
      </c>
      <c r="F149" s="131">
        <f>IF('Peligro y Exposición'!Q147="x",1,0)</f>
        <v>0</v>
      </c>
      <c r="G149" s="131">
        <f>IF('Peligro y Exposición'!U147="x",1,0)</f>
        <v>0</v>
      </c>
      <c r="H149" s="131">
        <f>IF('Peligro y Exposición'!Y147="x",1,0)</f>
        <v>0</v>
      </c>
      <c r="I149" s="131">
        <f>IF('Peligro y Exposición'!AE147="x",1,0)</f>
        <v>0</v>
      </c>
      <c r="J149" s="131">
        <f>IF(Vulnerabilidad!J147="x",1,0)</f>
        <v>0</v>
      </c>
      <c r="K149" s="131">
        <f>IF(Vulnerabilidad!M147="x",1,0)</f>
        <v>0</v>
      </c>
      <c r="L149" s="131">
        <f>IF(Vulnerabilidad!R147="x",1,0)</f>
        <v>0</v>
      </c>
      <c r="M149" s="131">
        <f>IF(Vulnerabilidad!W147="x",1,0)</f>
        <v>0</v>
      </c>
      <c r="N149" s="131">
        <f>IF('Capacidad de Adaptación'!F147="x",1,0)</f>
        <v>0</v>
      </c>
      <c r="O149" s="131">
        <f>IF('Capacidad de Adaptación'!H147="x",1,0)</f>
        <v>0</v>
      </c>
      <c r="P149" s="131">
        <f>IF('Capacidad de Adaptación'!M147="x",1,0)</f>
        <v>0</v>
      </c>
      <c r="Q149" s="131">
        <f>IF('Capacidad de Adaptación'!Q147="x",1,0)</f>
        <v>0</v>
      </c>
      <c r="R149" s="131">
        <f>IF('Capacidad de Adaptación'!X147="x",1,0)</f>
        <v>0</v>
      </c>
      <c r="S149" s="208">
        <f t="shared" si="10"/>
        <v>0</v>
      </c>
      <c r="T149" s="49">
        <f t="shared" si="14"/>
        <v>0</v>
      </c>
      <c r="U149" s="72">
        <f t="shared" si="11"/>
        <v>0</v>
      </c>
      <c r="V149" s="72">
        <f t="shared" si="12"/>
        <v>0</v>
      </c>
      <c r="W149" s="72">
        <f t="shared" si="13"/>
        <v>0</v>
      </c>
    </row>
    <row r="150" spans="1:23" x14ac:dyDescent="0.25">
      <c r="A150" s="138" t="s">
        <v>295</v>
      </c>
      <c r="B150" s="139" t="s">
        <v>298</v>
      </c>
      <c r="C150" s="140">
        <v>1003</v>
      </c>
      <c r="D150" s="131">
        <f>IF('Peligro y Exposición'!D148="x",1,0)</f>
        <v>0</v>
      </c>
      <c r="E150" s="131">
        <f>IF('Peligro y Exposición'!H148="x",1,0)</f>
        <v>0</v>
      </c>
      <c r="F150" s="131">
        <f>IF('Peligro y Exposición'!Q148="x",1,0)</f>
        <v>0</v>
      </c>
      <c r="G150" s="131">
        <f>IF('Peligro y Exposición'!U148="x",1,0)</f>
        <v>0</v>
      </c>
      <c r="H150" s="131">
        <f>IF('Peligro y Exposición'!Y148="x",1,0)</f>
        <v>0</v>
      </c>
      <c r="I150" s="131">
        <f>IF('Peligro y Exposición'!AE148="x",1,0)</f>
        <v>0</v>
      </c>
      <c r="J150" s="131">
        <f>IF(Vulnerabilidad!J148="x",1,0)</f>
        <v>0</v>
      </c>
      <c r="K150" s="131">
        <f>IF(Vulnerabilidad!M148="x",1,0)</f>
        <v>0</v>
      </c>
      <c r="L150" s="131">
        <f>IF(Vulnerabilidad!R148="x",1,0)</f>
        <v>0</v>
      </c>
      <c r="M150" s="131">
        <f>IF(Vulnerabilidad!W148="x",1,0)</f>
        <v>0</v>
      </c>
      <c r="N150" s="131">
        <f>IF('Capacidad de Adaptación'!F148="x",1,0)</f>
        <v>0</v>
      </c>
      <c r="O150" s="131">
        <f>IF('Capacidad de Adaptación'!H148="x",1,0)</f>
        <v>0</v>
      </c>
      <c r="P150" s="131">
        <f>IF('Capacidad de Adaptación'!M148="x",1,0)</f>
        <v>0</v>
      </c>
      <c r="Q150" s="131">
        <f>IF('Capacidad de Adaptación'!Q148="x",1,0)</f>
        <v>0</v>
      </c>
      <c r="R150" s="131">
        <f>IF('Capacidad de Adaptación'!X148="x",1,0)</f>
        <v>0</v>
      </c>
      <c r="S150" s="208">
        <f t="shared" si="10"/>
        <v>0</v>
      </c>
      <c r="T150" s="49">
        <f t="shared" si="14"/>
        <v>0</v>
      </c>
      <c r="U150" s="72">
        <f t="shared" si="11"/>
        <v>0</v>
      </c>
      <c r="V150" s="72">
        <f t="shared" si="12"/>
        <v>0</v>
      </c>
      <c r="W150" s="72">
        <f t="shared" si="13"/>
        <v>0</v>
      </c>
    </row>
    <row r="151" spans="1:23" x14ac:dyDescent="0.25">
      <c r="A151" s="138" t="s">
        <v>295</v>
      </c>
      <c r="B151" s="139" t="s">
        <v>210</v>
      </c>
      <c r="C151" s="140">
        <v>1004</v>
      </c>
      <c r="D151" s="131">
        <f>IF('Peligro y Exposición'!D149="x",1,0)</f>
        <v>0</v>
      </c>
      <c r="E151" s="131">
        <f>IF('Peligro y Exposición'!H149="x",1,0)</f>
        <v>0</v>
      </c>
      <c r="F151" s="131">
        <f>IF('Peligro y Exposición'!Q149="x",1,0)</f>
        <v>0</v>
      </c>
      <c r="G151" s="131">
        <f>IF('Peligro y Exposición'!U149="x",1,0)</f>
        <v>0</v>
      </c>
      <c r="H151" s="131">
        <f>IF('Peligro y Exposición'!Y149="x",1,0)</f>
        <v>0</v>
      </c>
      <c r="I151" s="131">
        <f>IF('Peligro y Exposición'!AE149="x",1,0)</f>
        <v>0</v>
      </c>
      <c r="J151" s="131">
        <f>IF(Vulnerabilidad!J149="x",1,0)</f>
        <v>0</v>
      </c>
      <c r="K151" s="131">
        <f>IF(Vulnerabilidad!M149="x",1,0)</f>
        <v>0</v>
      </c>
      <c r="L151" s="131">
        <f>IF(Vulnerabilidad!R149="x",1,0)</f>
        <v>0</v>
      </c>
      <c r="M151" s="131">
        <f>IF(Vulnerabilidad!W149="x",1,0)</f>
        <v>0</v>
      </c>
      <c r="N151" s="131">
        <f>IF('Capacidad de Adaptación'!F149="x",1,0)</f>
        <v>0</v>
      </c>
      <c r="O151" s="131">
        <f>IF('Capacidad de Adaptación'!H149="x",1,0)</f>
        <v>0</v>
      </c>
      <c r="P151" s="131">
        <f>IF('Capacidad de Adaptación'!M149="x",1,0)</f>
        <v>0</v>
      </c>
      <c r="Q151" s="131">
        <f>IF('Capacidad de Adaptación'!Q149="x",1,0)</f>
        <v>0</v>
      </c>
      <c r="R151" s="131">
        <f>IF('Capacidad de Adaptación'!X149="x",1,0)</f>
        <v>0</v>
      </c>
      <c r="S151" s="208">
        <f t="shared" si="10"/>
        <v>0</v>
      </c>
      <c r="T151" s="49">
        <f t="shared" si="14"/>
        <v>0</v>
      </c>
      <c r="U151" s="72">
        <f t="shared" si="11"/>
        <v>0</v>
      </c>
      <c r="V151" s="72">
        <f t="shared" si="12"/>
        <v>0</v>
      </c>
      <c r="W151" s="72">
        <f t="shared" si="13"/>
        <v>0</v>
      </c>
    </row>
    <row r="152" spans="1:23" x14ac:dyDescent="0.25">
      <c r="A152" s="138" t="s">
        <v>295</v>
      </c>
      <c r="B152" s="139" t="s">
        <v>214</v>
      </c>
      <c r="C152" s="140">
        <v>1005</v>
      </c>
      <c r="D152" s="131">
        <f>IF('Peligro y Exposición'!D150="x",1,0)</f>
        <v>0</v>
      </c>
      <c r="E152" s="131">
        <f>IF('Peligro y Exposición'!H150="x",1,0)</f>
        <v>0</v>
      </c>
      <c r="F152" s="131">
        <f>IF('Peligro y Exposición'!Q150="x",1,0)</f>
        <v>0</v>
      </c>
      <c r="G152" s="131">
        <f>IF('Peligro y Exposición'!U150="x",1,0)</f>
        <v>0</v>
      </c>
      <c r="H152" s="131">
        <f>IF('Peligro y Exposición'!Y150="x",1,0)</f>
        <v>0</v>
      </c>
      <c r="I152" s="131">
        <f>IF('Peligro y Exposición'!AE150="x",1,0)</f>
        <v>0</v>
      </c>
      <c r="J152" s="131">
        <f>IF(Vulnerabilidad!J150="x",1,0)</f>
        <v>0</v>
      </c>
      <c r="K152" s="131">
        <f>IF(Vulnerabilidad!M150="x",1,0)</f>
        <v>0</v>
      </c>
      <c r="L152" s="131">
        <f>IF(Vulnerabilidad!R150="x",1,0)</f>
        <v>0</v>
      </c>
      <c r="M152" s="131">
        <f>IF(Vulnerabilidad!W150="x",1,0)</f>
        <v>0</v>
      </c>
      <c r="N152" s="131">
        <f>IF('Capacidad de Adaptación'!F150="x",1,0)</f>
        <v>0</v>
      </c>
      <c r="O152" s="131">
        <f>IF('Capacidad de Adaptación'!H150="x",1,0)</f>
        <v>0</v>
      </c>
      <c r="P152" s="131">
        <f>IF('Capacidad de Adaptación'!M150="x",1,0)</f>
        <v>0</v>
      </c>
      <c r="Q152" s="131">
        <f>IF('Capacidad de Adaptación'!Q150="x",1,0)</f>
        <v>0</v>
      </c>
      <c r="R152" s="131">
        <f>IF('Capacidad de Adaptación'!X150="x",1,0)</f>
        <v>0</v>
      </c>
      <c r="S152" s="208">
        <f t="shared" si="10"/>
        <v>0</v>
      </c>
      <c r="T152" s="49">
        <f t="shared" si="14"/>
        <v>0</v>
      </c>
      <c r="U152" s="72">
        <f t="shared" si="11"/>
        <v>0</v>
      </c>
      <c r="V152" s="72">
        <f t="shared" si="12"/>
        <v>0</v>
      </c>
      <c r="W152" s="72">
        <f t="shared" si="13"/>
        <v>0</v>
      </c>
    </row>
    <row r="153" spans="1:23" x14ac:dyDescent="0.25">
      <c r="A153" s="138" t="s">
        <v>295</v>
      </c>
      <c r="B153" s="139" t="s">
        <v>295</v>
      </c>
      <c r="C153" s="140">
        <v>1006</v>
      </c>
      <c r="D153" s="131">
        <f>IF('Peligro y Exposición'!D151="x",1,0)</f>
        <v>0</v>
      </c>
      <c r="E153" s="131">
        <f>IF('Peligro y Exposición'!H151="x",1,0)</f>
        <v>0</v>
      </c>
      <c r="F153" s="131">
        <f>IF('Peligro y Exposición'!Q151="x",1,0)</f>
        <v>0</v>
      </c>
      <c r="G153" s="131">
        <f>IF('Peligro y Exposición'!U151="x",1,0)</f>
        <v>0</v>
      </c>
      <c r="H153" s="131">
        <f>IF('Peligro y Exposición'!Y151="x",1,0)</f>
        <v>0</v>
      </c>
      <c r="I153" s="131">
        <f>IF('Peligro y Exposición'!AE151="x",1,0)</f>
        <v>0</v>
      </c>
      <c r="J153" s="131">
        <f>IF(Vulnerabilidad!J151="x",1,0)</f>
        <v>0</v>
      </c>
      <c r="K153" s="131">
        <f>IF(Vulnerabilidad!M151="x",1,0)</f>
        <v>0</v>
      </c>
      <c r="L153" s="131">
        <f>IF(Vulnerabilidad!R151="x",1,0)</f>
        <v>0</v>
      </c>
      <c r="M153" s="131">
        <f>IF(Vulnerabilidad!W151="x",1,0)</f>
        <v>0</v>
      </c>
      <c r="N153" s="131">
        <f>IF('Capacidad de Adaptación'!F151="x",1,0)</f>
        <v>0</v>
      </c>
      <c r="O153" s="131">
        <f>IF('Capacidad de Adaptación'!H151="x",1,0)</f>
        <v>0</v>
      </c>
      <c r="P153" s="131">
        <f>IF('Capacidad de Adaptación'!M151="x",1,0)</f>
        <v>0</v>
      </c>
      <c r="Q153" s="131">
        <f>IF('Capacidad de Adaptación'!Q151="x",1,0)</f>
        <v>0</v>
      </c>
      <c r="R153" s="131">
        <f>IF('Capacidad de Adaptación'!X151="x",1,0)</f>
        <v>0</v>
      </c>
      <c r="S153" s="208">
        <f t="shared" si="10"/>
        <v>0</v>
      </c>
      <c r="T153" s="49">
        <f t="shared" si="14"/>
        <v>0</v>
      </c>
      <c r="U153" s="72">
        <f t="shared" si="11"/>
        <v>0</v>
      </c>
      <c r="V153" s="72">
        <f t="shared" si="12"/>
        <v>0</v>
      </c>
      <c r="W153" s="72">
        <f t="shared" si="13"/>
        <v>0</v>
      </c>
    </row>
    <row r="154" spans="1:23" x14ac:dyDescent="0.25">
      <c r="A154" s="138" t="s">
        <v>295</v>
      </c>
      <c r="B154" s="139" t="s">
        <v>299</v>
      </c>
      <c r="C154" s="140">
        <v>1007</v>
      </c>
      <c r="D154" s="131">
        <f>IF('Peligro y Exposición'!D152="x",1,0)</f>
        <v>0</v>
      </c>
      <c r="E154" s="131">
        <f>IF('Peligro y Exposición'!H152="x",1,0)</f>
        <v>0</v>
      </c>
      <c r="F154" s="131">
        <f>IF('Peligro y Exposición'!Q152="x",1,0)</f>
        <v>0</v>
      </c>
      <c r="G154" s="131">
        <f>IF('Peligro y Exposición'!U152="x",1,0)</f>
        <v>0</v>
      </c>
      <c r="H154" s="131">
        <f>IF('Peligro y Exposición'!Y152="x",1,0)</f>
        <v>0</v>
      </c>
      <c r="I154" s="131">
        <f>IF('Peligro y Exposición'!AE152="x",1,0)</f>
        <v>0</v>
      </c>
      <c r="J154" s="131">
        <f>IF(Vulnerabilidad!J152="x",1,0)</f>
        <v>0</v>
      </c>
      <c r="K154" s="131">
        <f>IF(Vulnerabilidad!M152="x",1,0)</f>
        <v>0</v>
      </c>
      <c r="L154" s="131">
        <f>IF(Vulnerabilidad!R152="x",1,0)</f>
        <v>0</v>
      </c>
      <c r="M154" s="131">
        <f>IF(Vulnerabilidad!W152="x",1,0)</f>
        <v>0</v>
      </c>
      <c r="N154" s="131">
        <f>IF('Capacidad de Adaptación'!F152="x",1,0)</f>
        <v>0</v>
      </c>
      <c r="O154" s="131">
        <f>IF('Capacidad de Adaptación'!H152="x",1,0)</f>
        <v>0</v>
      </c>
      <c r="P154" s="131">
        <f>IF('Capacidad de Adaptación'!M152="x",1,0)</f>
        <v>0</v>
      </c>
      <c r="Q154" s="131">
        <f>IF('Capacidad de Adaptación'!Q152="x",1,0)</f>
        <v>0</v>
      </c>
      <c r="R154" s="131">
        <f>IF('Capacidad de Adaptación'!X152="x",1,0)</f>
        <v>0</v>
      </c>
      <c r="S154" s="208">
        <f t="shared" si="10"/>
        <v>0</v>
      </c>
      <c r="T154" s="49">
        <f t="shared" si="14"/>
        <v>0</v>
      </c>
      <c r="U154" s="72">
        <f t="shared" si="11"/>
        <v>0</v>
      </c>
      <c r="V154" s="72">
        <f t="shared" si="12"/>
        <v>0</v>
      </c>
      <c r="W154" s="72">
        <f t="shared" si="13"/>
        <v>0</v>
      </c>
    </row>
    <row r="155" spans="1:23" x14ac:dyDescent="0.25">
      <c r="A155" s="138" t="s">
        <v>295</v>
      </c>
      <c r="B155" s="139" t="s">
        <v>300</v>
      </c>
      <c r="C155" s="140">
        <v>1008</v>
      </c>
      <c r="D155" s="131">
        <f>IF('Peligro y Exposición'!D153="x",1,0)</f>
        <v>0</v>
      </c>
      <c r="E155" s="131">
        <f>IF('Peligro y Exposición'!H153="x",1,0)</f>
        <v>0</v>
      </c>
      <c r="F155" s="131">
        <f>IF('Peligro y Exposición'!Q153="x",1,0)</f>
        <v>0</v>
      </c>
      <c r="G155" s="131">
        <f>IF('Peligro y Exposición'!U153="x",1,0)</f>
        <v>0</v>
      </c>
      <c r="H155" s="131">
        <f>IF('Peligro y Exposición'!Y153="x",1,0)</f>
        <v>0</v>
      </c>
      <c r="I155" s="131">
        <f>IF('Peligro y Exposición'!AE153="x",1,0)</f>
        <v>0</v>
      </c>
      <c r="J155" s="131">
        <f>IF(Vulnerabilidad!J153="x",1,0)</f>
        <v>0</v>
      </c>
      <c r="K155" s="131">
        <f>IF(Vulnerabilidad!M153="x",1,0)</f>
        <v>0</v>
      </c>
      <c r="L155" s="131">
        <f>IF(Vulnerabilidad!R153="x",1,0)</f>
        <v>0</v>
      </c>
      <c r="M155" s="131">
        <f>IF(Vulnerabilidad!W153="x",1,0)</f>
        <v>0</v>
      </c>
      <c r="N155" s="131">
        <f>IF('Capacidad de Adaptación'!F153="x",1,0)</f>
        <v>0</v>
      </c>
      <c r="O155" s="131">
        <f>IF('Capacidad de Adaptación'!H153="x",1,0)</f>
        <v>0</v>
      </c>
      <c r="P155" s="131">
        <f>IF('Capacidad de Adaptación'!M153="x",1,0)</f>
        <v>0</v>
      </c>
      <c r="Q155" s="131">
        <f>IF('Capacidad de Adaptación'!Q153="x",1,0)</f>
        <v>0</v>
      </c>
      <c r="R155" s="131">
        <f>IF('Capacidad de Adaptación'!X153="x",1,0)</f>
        <v>0</v>
      </c>
      <c r="S155" s="208">
        <f t="shared" si="10"/>
        <v>0</v>
      </c>
      <c r="T155" s="49">
        <f t="shared" si="14"/>
        <v>0</v>
      </c>
      <c r="U155" s="72">
        <f t="shared" si="11"/>
        <v>0</v>
      </c>
      <c r="V155" s="72">
        <f t="shared" si="12"/>
        <v>0</v>
      </c>
      <c r="W155" s="72">
        <f t="shared" si="13"/>
        <v>0</v>
      </c>
    </row>
    <row r="156" spans="1:23" x14ac:dyDescent="0.25">
      <c r="A156" s="138" t="s">
        <v>295</v>
      </c>
      <c r="B156" s="139" t="s">
        <v>301</v>
      </c>
      <c r="C156" s="140">
        <v>1009</v>
      </c>
      <c r="D156" s="131">
        <f>IF('Peligro y Exposición'!D154="x",1,0)</f>
        <v>0</v>
      </c>
      <c r="E156" s="131">
        <f>IF('Peligro y Exposición'!H154="x",1,0)</f>
        <v>0</v>
      </c>
      <c r="F156" s="131">
        <f>IF('Peligro y Exposición'!Q154="x",1,0)</f>
        <v>0</v>
      </c>
      <c r="G156" s="131">
        <f>IF('Peligro y Exposición'!U154="x",1,0)</f>
        <v>0</v>
      </c>
      <c r="H156" s="131">
        <f>IF('Peligro y Exposición'!Y154="x",1,0)</f>
        <v>0</v>
      </c>
      <c r="I156" s="131">
        <f>IF('Peligro y Exposición'!AE154="x",1,0)</f>
        <v>0</v>
      </c>
      <c r="J156" s="131">
        <f>IF(Vulnerabilidad!J154="x",1,0)</f>
        <v>0</v>
      </c>
      <c r="K156" s="131">
        <f>IF(Vulnerabilidad!M154="x",1,0)</f>
        <v>0</v>
      </c>
      <c r="L156" s="131">
        <f>IF(Vulnerabilidad!R154="x",1,0)</f>
        <v>0</v>
      </c>
      <c r="M156" s="131">
        <f>IF(Vulnerabilidad!W154="x",1,0)</f>
        <v>0</v>
      </c>
      <c r="N156" s="131">
        <f>IF('Capacidad de Adaptación'!F154="x",1,0)</f>
        <v>0</v>
      </c>
      <c r="O156" s="131">
        <f>IF('Capacidad de Adaptación'!H154="x",1,0)</f>
        <v>0</v>
      </c>
      <c r="P156" s="131">
        <f>IF('Capacidad de Adaptación'!M154="x",1,0)</f>
        <v>0</v>
      </c>
      <c r="Q156" s="131">
        <f>IF('Capacidad de Adaptación'!Q154="x",1,0)</f>
        <v>0</v>
      </c>
      <c r="R156" s="131">
        <f>IF('Capacidad de Adaptación'!X154="x",1,0)</f>
        <v>0</v>
      </c>
      <c r="S156" s="208">
        <f t="shared" si="10"/>
        <v>0</v>
      </c>
      <c r="T156" s="49">
        <f t="shared" si="14"/>
        <v>0</v>
      </c>
      <c r="U156" s="72">
        <f t="shared" si="11"/>
        <v>0</v>
      </c>
      <c r="V156" s="72">
        <f t="shared" si="12"/>
        <v>0</v>
      </c>
      <c r="W156" s="72">
        <f t="shared" si="13"/>
        <v>0</v>
      </c>
    </row>
    <row r="157" spans="1:23" x14ac:dyDescent="0.25">
      <c r="A157" s="138" t="s">
        <v>295</v>
      </c>
      <c r="B157" s="139" t="s">
        <v>221</v>
      </c>
      <c r="C157" s="140">
        <v>1010</v>
      </c>
      <c r="D157" s="131">
        <f>IF('Peligro y Exposición'!D155="x",1,0)</f>
        <v>0</v>
      </c>
      <c r="E157" s="131">
        <f>IF('Peligro y Exposición'!H155="x",1,0)</f>
        <v>0</v>
      </c>
      <c r="F157" s="131">
        <f>IF('Peligro y Exposición'!Q155="x",1,0)</f>
        <v>0</v>
      </c>
      <c r="G157" s="131">
        <f>IF('Peligro y Exposición'!U155="x",1,0)</f>
        <v>0</v>
      </c>
      <c r="H157" s="131">
        <f>IF('Peligro y Exposición'!Y155="x",1,0)</f>
        <v>0</v>
      </c>
      <c r="I157" s="131">
        <f>IF('Peligro y Exposición'!AE155="x",1,0)</f>
        <v>0</v>
      </c>
      <c r="J157" s="131">
        <f>IF(Vulnerabilidad!J155="x",1,0)</f>
        <v>0</v>
      </c>
      <c r="K157" s="131">
        <f>IF(Vulnerabilidad!M155="x",1,0)</f>
        <v>0</v>
      </c>
      <c r="L157" s="131">
        <f>IF(Vulnerabilidad!R155="x",1,0)</f>
        <v>0</v>
      </c>
      <c r="M157" s="131">
        <f>IF(Vulnerabilidad!W155="x",1,0)</f>
        <v>0</v>
      </c>
      <c r="N157" s="131">
        <f>IF('Capacidad de Adaptación'!F155="x",1,0)</f>
        <v>0</v>
      </c>
      <c r="O157" s="131">
        <f>IF('Capacidad de Adaptación'!H155="x",1,0)</f>
        <v>0</v>
      </c>
      <c r="P157" s="131">
        <f>IF('Capacidad de Adaptación'!M155="x",1,0)</f>
        <v>0</v>
      </c>
      <c r="Q157" s="131">
        <f>IF('Capacidad de Adaptación'!Q155="x",1,0)</f>
        <v>0</v>
      </c>
      <c r="R157" s="131">
        <f>IF('Capacidad de Adaptación'!X155="x",1,0)</f>
        <v>0</v>
      </c>
      <c r="S157" s="208">
        <f t="shared" si="10"/>
        <v>0</v>
      </c>
      <c r="T157" s="49">
        <f t="shared" si="14"/>
        <v>0</v>
      </c>
      <c r="U157" s="72">
        <f t="shared" si="11"/>
        <v>0</v>
      </c>
      <c r="V157" s="72">
        <f t="shared" si="12"/>
        <v>0</v>
      </c>
      <c r="W157" s="72">
        <f t="shared" si="13"/>
        <v>0</v>
      </c>
    </row>
    <row r="158" spans="1:23" x14ac:dyDescent="0.25">
      <c r="A158" s="138" t="s">
        <v>295</v>
      </c>
      <c r="B158" s="139" t="s">
        <v>244</v>
      </c>
      <c r="C158" s="140">
        <v>1011</v>
      </c>
      <c r="D158" s="131">
        <f>IF('Peligro y Exposición'!D156="x",1,0)</f>
        <v>0</v>
      </c>
      <c r="E158" s="131">
        <f>IF('Peligro y Exposición'!H156="x",1,0)</f>
        <v>0</v>
      </c>
      <c r="F158" s="131">
        <f>IF('Peligro y Exposición'!Q156="x",1,0)</f>
        <v>0</v>
      </c>
      <c r="G158" s="131">
        <f>IF('Peligro y Exposición'!U156="x",1,0)</f>
        <v>0</v>
      </c>
      <c r="H158" s="131">
        <f>IF('Peligro y Exposición'!Y156="x",1,0)</f>
        <v>0</v>
      </c>
      <c r="I158" s="131">
        <f>IF('Peligro y Exposición'!AE156="x",1,0)</f>
        <v>0</v>
      </c>
      <c r="J158" s="131">
        <f>IF(Vulnerabilidad!J156="x",1,0)</f>
        <v>0</v>
      </c>
      <c r="K158" s="131">
        <f>IF(Vulnerabilidad!M156="x",1,0)</f>
        <v>0</v>
      </c>
      <c r="L158" s="131">
        <f>IF(Vulnerabilidad!R156="x",1,0)</f>
        <v>0</v>
      </c>
      <c r="M158" s="131">
        <f>IF(Vulnerabilidad!W156="x",1,0)</f>
        <v>0</v>
      </c>
      <c r="N158" s="131">
        <f>IF('Capacidad de Adaptación'!F156="x",1,0)</f>
        <v>0</v>
      </c>
      <c r="O158" s="131">
        <f>IF('Capacidad de Adaptación'!H156="x",1,0)</f>
        <v>0</v>
      </c>
      <c r="P158" s="131">
        <f>IF('Capacidad de Adaptación'!M156="x",1,0)</f>
        <v>0</v>
      </c>
      <c r="Q158" s="131">
        <f>IF('Capacidad de Adaptación'!Q156="x",1,0)</f>
        <v>0</v>
      </c>
      <c r="R158" s="131">
        <f>IF('Capacidad de Adaptación'!X156="x",1,0)</f>
        <v>0</v>
      </c>
      <c r="S158" s="208">
        <f t="shared" si="10"/>
        <v>0</v>
      </c>
      <c r="T158" s="49">
        <f t="shared" si="14"/>
        <v>0</v>
      </c>
      <c r="U158" s="72">
        <f t="shared" si="11"/>
        <v>0</v>
      </c>
      <c r="V158" s="72">
        <f t="shared" si="12"/>
        <v>0</v>
      </c>
      <c r="W158" s="72">
        <f t="shared" si="13"/>
        <v>0</v>
      </c>
    </row>
    <row r="159" spans="1:23" x14ac:dyDescent="0.25">
      <c r="A159" s="138" t="s">
        <v>295</v>
      </c>
      <c r="B159" s="139" t="s">
        <v>302</v>
      </c>
      <c r="C159" s="140">
        <v>1012</v>
      </c>
      <c r="D159" s="131">
        <f>IF('Peligro y Exposición'!D157="x",1,0)</f>
        <v>0</v>
      </c>
      <c r="E159" s="131">
        <f>IF('Peligro y Exposición'!H157="x",1,0)</f>
        <v>0</v>
      </c>
      <c r="F159" s="131">
        <f>IF('Peligro y Exposición'!Q157="x",1,0)</f>
        <v>0</v>
      </c>
      <c r="G159" s="131">
        <f>IF('Peligro y Exposición'!U157="x",1,0)</f>
        <v>0</v>
      </c>
      <c r="H159" s="131">
        <f>IF('Peligro y Exposición'!Y157="x",1,0)</f>
        <v>0</v>
      </c>
      <c r="I159" s="131">
        <f>IF('Peligro y Exposición'!AE157="x",1,0)</f>
        <v>0</v>
      </c>
      <c r="J159" s="131">
        <f>IF(Vulnerabilidad!J157="x",1,0)</f>
        <v>0</v>
      </c>
      <c r="K159" s="131">
        <f>IF(Vulnerabilidad!M157="x",1,0)</f>
        <v>0</v>
      </c>
      <c r="L159" s="131">
        <f>IF(Vulnerabilidad!R157="x",1,0)</f>
        <v>0</v>
      </c>
      <c r="M159" s="131">
        <f>IF(Vulnerabilidad!W157="x",1,0)</f>
        <v>0</v>
      </c>
      <c r="N159" s="131">
        <f>IF('Capacidad de Adaptación'!F157="x",1,0)</f>
        <v>0</v>
      </c>
      <c r="O159" s="131">
        <f>IF('Capacidad de Adaptación'!H157="x",1,0)</f>
        <v>0</v>
      </c>
      <c r="P159" s="131">
        <f>IF('Capacidad de Adaptación'!M157="x",1,0)</f>
        <v>0</v>
      </c>
      <c r="Q159" s="131">
        <f>IF('Capacidad de Adaptación'!Q157="x",1,0)</f>
        <v>0</v>
      </c>
      <c r="R159" s="131">
        <f>IF('Capacidad de Adaptación'!X157="x",1,0)</f>
        <v>0</v>
      </c>
      <c r="S159" s="208">
        <f t="shared" si="10"/>
        <v>0</v>
      </c>
      <c r="T159" s="49">
        <f t="shared" si="14"/>
        <v>0</v>
      </c>
      <c r="U159" s="72">
        <f t="shared" si="11"/>
        <v>0</v>
      </c>
      <c r="V159" s="72">
        <f t="shared" si="12"/>
        <v>0</v>
      </c>
      <c r="W159" s="72">
        <f t="shared" si="13"/>
        <v>0</v>
      </c>
    </row>
    <row r="160" spans="1:23" x14ac:dyDescent="0.25">
      <c r="A160" s="138" t="s">
        <v>295</v>
      </c>
      <c r="B160" s="139" t="s">
        <v>303</v>
      </c>
      <c r="C160" s="140">
        <v>1013</v>
      </c>
      <c r="D160" s="131">
        <f>IF('Peligro y Exposición'!D158="x",1,0)</f>
        <v>0</v>
      </c>
      <c r="E160" s="131">
        <f>IF('Peligro y Exposición'!H158="x",1,0)</f>
        <v>0</v>
      </c>
      <c r="F160" s="131">
        <f>IF('Peligro y Exposición'!Q158="x",1,0)</f>
        <v>0</v>
      </c>
      <c r="G160" s="131">
        <f>IF('Peligro y Exposición'!U158="x",1,0)</f>
        <v>0</v>
      </c>
      <c r="H160" s="131">
        <f>IF('Peligro y Exposición'!Y158="x",1,0)</f>
        <v>0</v>
      </c>
      <c r="I160" s="131">
        <f>IF('Peligro y Exposición'!AE158="x",1,0)</f>
        <v>0</v>
      </c>
      <c r="J160" s="131">
        <f>IF(Vulnerabilidad!J158="x",1,0)</f>
        <v>0</v>
      </c>
      <c r="K160" s="131">
        <f>IF(Vulnerabilidad!M158="x",1,0)</f>
        <v>0</v>
      </c>
      <c r="L160" s="131">
        <f>IF(Vulnerabilidad!R158="x",1,0)</f>
        <v>0</v>
      </c>
      <c r="M160" s="131">
        <f>IF(Vulnerabilidad!W158="x",1,0)</f>
        <v>0</v>
      </c>
      <c r="N160" s="131">
        <f>IF('Capacidad de Adaptación'!F158="x",1,0)</f>
        <v>0</v>
      </c>
      <c r="O160" s="131">
        <f>IF('Capacidad de Adaptación'!H158="x",1,0)</f>
        <v>0</v>
      </c>
      <c r="P160" s="131">
        <f>IF('Capacidad de Adaptación'!M158="x",1,0)</f>
        <v>0</v>
      </c>
      <c r="Q160" s="131">
        <f>IF('Capacidad de Adaptación'!Q158="x",1,0)</f>
        <v>0</v>
      </c>
      <c r="R160" s="131">
        <f>IF('Capacidad de Adaptación'!X158="x",1,0)</f>
        <v>0</v>
      </c>
      <c r="S160" s="208">
        <f t="shared" si="10"/>
        <v>0</v>
      </c>
      <c r="T160" s="49">
        <f t="shared" si="14"/>
        <v>0</v>
      </c>
      <c r="U160" s="72">
        <f t="shared" si="11"/>
        <v>0</v>
      </c>
      <c r="V160" s="72">
        <f t="shared" si="12"/>
        <v>0</v>
      </c>
      <c r="W160" s="72">
        <f t="shared" si="13"/>
        <v>0</v>
      </c>
    </row>
    <row r="161" spans="1:23" x14ac:dyDescent="0.25">
      <c r="A161" s="138" t="s">
        <v>295</v>
      </c>
      <c r="B161" s="139" t="s">
        <v>280</v>
      </c>
      <c r="C161" s="140">
        <v>1014</v>
      </c>
      <c r="D161" s="131">
        <f>IF('Peligro y Exposición'!D159="x",1,0)</f>
        <v>0</v>
      </c>
      <c r="E161" s="131">
        <f>IF('Peligro y Exposición'!H159="x",1,0)</f>
        <v>0</v>
      </c>
      <c r="F161" s="131">
        <f>IF('Peligro y Exposición'!Q159="x",1,0)</f>
        <v>0</v>
      </c>
      <c r="G161" s="131">
        <f>IF('Peligro y Exposición'!U159="x",1,0)</f>
        <v>0</v>
      </c>
      <c r="H161" s="131">
        <f>IF('Peligro y Exposición'!Y159="x",1,0)</f>
        <v>0</v>
      </c>
      <c r="I161" s="131">
        <f>IF('Peligro y Exposición'!AE159="x",1,0)</f>
        <v>0</v>
      </c>
      <c r="J161" s="131">
        <f>IF(Vulnerabilidad!J159="x",1,0)</f>
        <v>0</v>
      </c>
      <c r="K161" s="131">
        <f>IF(Vulnerabilidad!M159="x",1,0)</f>
        <v>0</v>
      </c>
      <c r="L161" s="131">
        <f>IF(Vulnerabilidad!R159="x",1,0)</f>
        <v>0</v>
      </c>
      <c r="M161" s="131">
        <f>IF(Vulnerabilidad!W159="x",1,0)</f>
        <v>0</v>
      </c>
      <c r="N161" s="131">
        <f>IF('Capacidad de Adaptación'!F159="x",1,0)</f>
        <v>0</v>
      </c>
      <c r="O161" s="131">
        <f>IF('Capacidad de Adaptación'!H159="x",1,0)</f>
        <v>0</v>
      </c>
      <c r="P161" s="131">
        <f>IF('Capacidad de Adaptación'!M159="x",1,0)</f>
        <v>0</v>
      </c>
      <c r="Q161" s="131">
        <f>IF('Capacidad de Adaptación'!Q159="x",1,0)</f>
        <v>0</v>
      </c>
      <c r="R161" s="131">
        <f>IF('Capacidad de Adaptación'!X159="x",1,0)</f>
        <v>0</v>
      </c>
      <c r="S161" s="208">
        <f t="shared" si="10"/>
        <v>0</v>
      </c>
      <c r="T161" s="49">
        <f t="shared" si="14"/>
        <v>0</v>
      </c>
      <c r="U161" s="72">
        <f t="shared" si="11"/>
        <v>0</v>
      </c>
      <c r="V161" s="72">
        <f t="shared" si="12"/>
        <v>0</v>
      </c>
      <c r="W161" s="72">
        <f t="shared" si="13"/>
        <v>0</v>
      </c>
    </row>
    <row r="162" spans="1:23" x14ac:dyDescent="0.25">
      <c r="A162" s="138" t="s">
        <v>295</v>
      </c>
      <c r="B162" s="139" t="s">
        <v>282</v>
      </c>
      <c r="C162" s="140">
        <v>1015</v>
      </c>
      <c r="D162" s="131">
        <f>IF('Peligro y Exposición'!D160="x",1,0)</f>
        <v>0</v>
      </c>
      <c r="E162" s="131">
        <f>IF('Peligro y Exposición'!H160="x",1,0)</f>
        <v>0</v>
      </c>
      <c r="F162" s="131">
        <f>IF('Peligro y Exposición'!Q160="x",1,0)</f>
        <v>0</v>
      </c>
      <c r="G162" s="131">
        <f>IF('Peligro y Exposición'!U160="x",1,0)</f>
        <v>0</v>
      </c>
      <c r="H162" s="131">
        <f>IF('Peligro y Exposición'!Y160="x",1,0)</f>
        <v>0</v>
      </c>
      <c r="I162" s="131">
        <f>IF('Peligro y Exposición'!AE160="x",1,0)</f>
        <v>0</v>
      </c>
      <c r="J162" s="131">
        <f>IF(Vulnerabilidad!J160="x",1,0)</f>
        <v>0</v>
      </c>
      <c r="K162" s="131">
        <f>IF(Vulnerabilidad!M160="x",1,0)</f>
        <v>0</v>
      </c>
      <c r="L162" s="131">
        <f>IF(Vulnerabilidad!R160="x",1,0)</f>
        <v>0</v>
      </c>
      <c r="M162" s="131">
        <f>IF(Vulnerabilidad!W160="x",1,0)</f>
        <v>0</v>
      </c>
      <c r="N162" s="131">
        <f>IF('Capacidad de Adaptación'!F160="x",1,0)</f>
        <v>0</v>
      </c>
      <c r="O162" s="131">
        <f>IF('Capacidad de Adaptación'!H160="x",1,0)</f>
        <v>0</v>
      </c>
      <c r="P162" s="131">
        <f>IF('Capacidad de Adaptación'!M160="x",1,0)</f>
        <v>0</v>
      </c>
      <c r="Q162" s="131">
        <f>IF('Capacidad de Adaptación'!Q160="x",1,0)</f>
        <v>0</v>
      </c>
      <c r="R162" s="131">
        <f>IF('Capacidad de Adaptación'!X160="x",1,0)</f>
        <v>0</v>
      </c>
      <c r="S162" s="208">
        <f t="shared" si="10"/>
        <v>0</v>
      </c>
      <c r="T162" s="49">
        <f t="shared" si="14"/>
        <v>0</v>
      </c>
      <c r="U162" s="72">
        <f t="shared" si="11"/>
        <v>0</v>
      </c>
      <c r="V162" s="72">
        <f t="shared" si="12"/>
        <v>0</v>
      </c>
      <c r="W162" s="72">
        <f t="shared" si="13"/>
        <v>0</v>
      </c>
    </row>
    <row r="163" spans="1:23" x14ac:dyDescent="0.25">
      <c r="A163" s="138" t="s">
        <v>295</v>
      </c>
      <c r="B163" s="139" t="s">
        <v>304</v>
      </c>
      <c r="C163" s="140">
        <v>1016</v>
      </c>
      <c r="D163" s="131">
        <f>IF('Peligro y Exposición'!D161="x",1,0)</f>
        <v>0</v>
      </c>
      <c r="E163" s="131">
        <f>IF('Peligro y Exposición'!H161="x",1,0)</f>
        <v>0</v>
      </c>
      <c r="F163" s="131">
        <f>IF('Peligro y Exposición'!Q161="x",1,0)</f>
        <v>0</v>
      </c>
      <c r="G163" s="131">
        <f>IF('Peligro y Exposición'!U161="x",1,0)</f>
        <v>0</v>
      </c>
      <c r="H163" s="131">
        <f>IF('Peligro y Exposición'!Y161="x",1,0)</f>
        <v>0</v>
      </c>
      <c r="I163" s="131">
        <f>IF('Peligro y Exposición'!AE161="x",1,0)</f>
        <v>0</v>
      </c>
      <c r="J163" s="131">
        <f>IF(Vulnerabilidad!J161="x",1,0)</f>
        <v>0</v>
      </c>
      <c r="K163" s="131">
        <f>IF(Vulnerabilidad!M161="x",1,0)</f>
        <v>0</v>
      </c>
      <c r="L163" s="131">
        <f>IF(Vulnerabilidad!R161="x",1,0)</f>
        <v>0</v>
      </c>
      <c r="M163" s="131">
        <f>IF(Vulnerabilidad!W161="x",1,0)</f>
        <v>0</v>
      </c>
      <c r="N163" s="131">
        <f>IF('Capacidad de Adaptación'!F161="x",1,0)</f>
        <v>0</v>
      </c>
      <c r="O163" s="131">
        <f>IF('Capacidad de Adaptación'!H161="x",1,0)</f>
        <v>0</v>
      </c>
      <c r="P163" s="131">
        <f>IF('Capacidad de Adaptación'!M161="x",1,0)</f>
        <v>0</v>
      </c>
      <c r="Q163" s="131">
        <f>IF('Capacidad de Adaptación'!Q161="x",1,0)</f>
        <v>0</v>
      </c>
      <c r="R163" s="131">
        <f>IF('Capacidad de Adaptación'!X161="x",1,0)</f>
        <v>0</v>
      </c>
      <c r="S163" s="208">
        <f t="shared" si="10"/>
        <v>0</v>
      </c>
      <c r="T163" s="49">
        <f t="shared" si="14"/>
        <v>0</v>
      </c>
      <c r="U163" s="72">
        <f t="shared" si="11"/>
        <v>0</v>
      </c>
      <c r="V163" s="72">
        <f t="shared" si="12"/>
        <v>0</v>
      </c>
      <c r="W163" s="72">
        <f t="shared" si="13"/>
        <v>0</v>
      </c>
    </row>
    <row r="164" spans="1:23" x14ac:dyDescent="0.25">
      <c r="A164" s="138" t="s">
        <v>295</v>
      </c>
      <c r="B164" s="139" t="s">
        <v>305</v>
      </c>
      <c r="C164" s="140">
        <v>1017</v>
      </c>
      <c r="D164" s="131">
        <f>IF('Peligro y Exposición'!D162="x",1,0)</f>
        <v>0</v>
      </c>
      <c r="E164" s="131">
        <f>IF('Peligro y Exposición'!H162="x",1,0)</f>
        <v>0</v>
      </c>
      <c r="F164" s="131">
        <f>IF('Peligro y Exposición'!Q162="x",1,0)</f>
        <v>0</v>
      </c>
      <c r="G164" s="131">
        <f>IF('Peligro y Exposición'!U162="x",1,0)</f>
        <v>0</v>
      </c>
      <c r="H164" s="131">
        <f>IF('Peligro y Exposición'!Y162="x",1,0)</f>
        <v>0</v>
      </c>
      <c r="I164" s="131">
        <f>IF('Peligro y Exposición'!AE162="x",1,0)</f>
        <v>0</v>
      </c>
      <c r="J164" s="131">
        <f>IF(Vulnerabilidad!J162="x",1,0)</f>
        <v>0</v>
      </c>
      <c r="K164" s="131">
        <f>IF(Vulnerabilidad!M162="x",1,0)</f>
        <v>0</v>
      </c>
      <c r="L164" s="131">
        <f>IF(Vulnerabilidad!R162="x",1,0)</f>
        <v>0</v>
      </c>
      <c r="M164" s="131">
        <f>IF(Vulnerabilidad!W162="x",1,0)</f>
        <v>0</v>
      </c>
      <c r="N164" s="131">
        <f>IF('Capacidad de Adaptación'!F162="x",1,0)</f>
        <v>0</v>
      </c>
      <c r="O164" s="131">
        <f>IF('Capacidad de Adaptación'!H162="x",1,0)</f>
        <v>0</v>
      </c>
      <c r="P164" s="131">
        <f>IF('Capacidad de Adaptación'!M162="x",1,0)</f>
        <v>0</v>
      </c>
      <c r="Q164" s="131">
        <f>IF('Capacidad de Adaptación'!Q162="x",1,0)</f>
        <v>0</v>
      </c>
      <c r="R164" s="131">
        <f>IF('Capacidad de Adaptación'!X162="x",1,0)</f>
        <v>0</v>
      </c>
      <c r="S164" s="208">
        <f t="shared" si="10"/>
        <v>0</v>
      </c>
      <c r="T164" s="49">
        <f t="shared" si="14"/>
        <v>0</v>
      </c>
      <c r="U164" s="72">
        <f t="shared" si="11"/>
        <v>0</v>
      </c>
      <c r="V164" s="72">
        <f t="shared" si="12"/>
        <v>0</v>
      </c>
      <c r="W164" s="72">
        <f t="shared" si="13"/>
        <v>0</v>
      </c>
    </row>
    <row r="165" spans="1:23" x14ac:dyDescent="0.25">
      <c r="A165" s="143" t="s">
        <v>306</v>
      </c>
      <c r="B165" s="145" t="s">
        <v>307</v>
      </c>
      <c r="C165" s="146">
        <v>1101</v>
      </c>
      <c r="D165" s="131">
        <f>IF('Peligro y Exposición'!D163="x",1,0)</f>
        <v>0</v>
      </c>
      <c r="E165" s="131">
        <f>IF('Peligro y Exposición'!H163="x",1,0)</f>
        <v>0</v>
      </c>
      <c r="F165" s="131">
        <f>IF('Peligro y Exposición'!Q163="x",1,0)</f>
        <v>0</v>
      </c>
      <c r="G165" s="131">
        <f>IF('Peligro y Exposición'!U163="x",1,0)</f>
        <v>0</v>
      </c>
      <c r="H165" s="131">
        <f>IF('Peligro y Exposición'!Y163="x",1,0)</f>
        <v>0</v>
      </c>
      <c r="I165" s="131">
        <f>IF('Peligro y Exposición'!AE163="x",1,0)</f>
        <v>0</v>
      </c>
      <c r="J165" s="131">
        <f>IF(Vulnerabilidad!J163="x",1,0)</f>
        <v>0</v>
      </c>
      <c r="K165" s="131">
        <f>IF(Vulnerabilidad!M163="x",1,0)</f>
        <v>0</v>
      </c>
      <c r="L165" s="131">
        <f>IF(Vulnerabilidad!R163="x",1,0)</f>
        <v>0</v>
      </c>
      <c r="M165" s="131">
        <f>IF(Vulnerabilidad!W163="x",1,0)</f>
        <v>0</v>
      </c>
      <c r="N165" s="131">
        <f>IF('Capacidad de Adaptación'!F163="x",1,0)</f>
        <v>0</v>
      </c>
      <c r="O165" s="131">
        <f>IF('Capacidad de Adaptación'!H163="x",1,0)</f>
        <v>0</v>
      </c>
      <c r="P165" s="131">
        <f>IF('Capacidad de Adaptación'!M163="x",1,0)</f>
        <v>0</v>
      </c>
      <c r="Q165" s="131">
        <f>IF('Capacidad de Adaptación'!Q163="x",1,0)</f>
        <v>0</v>
      </c>
      <c r="R165" s="131">
        <f>IF('Capacidad de Adaptación'!X163="x",1,0)</f>
        <v>0</v>
      </c>
      <c r="S165" s="208">
        <f t="shared" si="10"/>
        <v>0</v>
      </c>
      <c r="T165" s="49">
        <f t="shared" si="14"/>
        <v>0</v>
      </c>
      <c r="U165" s="72">
        <f t="shared" si="11"/>
        <v>0</v>
      </c>
      <c r="V165" s="72">
        <f t="shared" si="12"/>
        <v>0</v>
      </c>
      <c r="W165" s="72">
        <f t="shared" si="13"/>
        <v>0</v>
      </c>
    </row>
    <row r="166" spans="1:23" x14ac:dyDescent="0.25">
      <c r="A166" s="143" t="s">
        <v>306</v>
      </c>
      <c r="B166" s="145" t="s">
        <v>308</v>
      </c>
      <c r="C166" s="146">
        <v>1102</v>
      </c>
      <c r="D166" s="131">
        <f>IF('Peligro y Exposición'!D164="x",1,0)</f>
        <v>0</v>
      </c>
      <c r="E166" s="131">
        <f>IF('Peligro y Exposición'!H164="x",1,0)</f>
        <v>0</v>
      </c>
      <c r="F166" s="131">
        <f>IF('Peligro y Exposición'!Q164="x",1,0)</f>
        <v>0</v>
      </c>
      <c r="G166" s="131">
        <f>IF('Peligro y Exposición'!U164="x",1,0)</f>
        <v>0</v>
      </c>
      <c r="H166" s="131">
        <f>IF('Peligro y Exposición'!Y164="x",1,0)</f>
        <v>0</v>
      </c>
      <c r="I166" s="131">
        <f>IF('Peligro y Exposición'!AE164="x",1,0)</f>
        <v>0</v>
      </c>
      <c r="J166" s="131">
        <f>IF(Vulnerabilidad!J164="x",1,0)</f>
        <v>0</v>
      </c>
      <c r="K166" s="131">
        <f>IF(Vulnerabilidad!M164="x",1,0)</f>
        <v>0</v>
      </c>
      <c r="L166" s="131">
        <f>IF(Vulnerabilidad!R164="x",1,0)</f>
        <v>0</v>
      </c>
      <c r="M166" s="131">
        <f>IF(Vulnerabilidad!W164="x",1,0)</f>
        <v>0</v>
      </c>
      <c r="N166" s="131">
        <f>IF('Capacidad de Adaptación'!F164="x",1,0)</f>
        <v>0</v>
      </c>
      <c r="O166" s="131">
        <f>IF('Capacidad de Adaptación'!H164="x",1,0)</f>
        <v>0</v>
      </c>
      <c r="P166" s="131">
        <f>IF('Capacidad de Adaptación'!M164="x",1,0)</f>
        <v>0</v>
      </c>
      <c r="Q166" s="131">
        <f>IF('Capacidad de Adaptación'!Q164="x",1,0)</f>
        <v>0</v>
      </c>
      <c r="R166" s="131">
        <f>IF('Capacidad de Adaptación'!X164="x",1,0)</f>
        <v>0</v>
      </c>
      <c r="S166" s="208">
        <f t="shared" si="10"/>
        <v>0</v>
      </c>
      <c r="T166" s="49">
        <f t="shared" si="14"/>
        <v>0</v>
      </c>
      <c r="U166" s="72">
        <f t="shared" si="11"/>
        <v>0</v>
      </c>
      <c r="V166" s="72">
        <f t="shared" si="12"/>
        <v>0</v>
      </c>
      <c r="W166" s="72">
        <f t="shared" si="13"/>
        <v>0</v>
      </c>
    </row>
    <row r="167" spans="1:23" x14ac:dyDescent="0.25">
      <c r="A167" s="143" t="s">
        <v>306</v>
      </c>
      <c r="B167" s="145" t="s">
        <v>309</v>
      </c>
      <c r="C167" s="146">
        <v>1103</v>
      </c>
      <c r="D167" s="131">
        <f>IF('Peligro y Exposición'!D165="x",1,0)</f>
        <v>0</v>
      </c>
      <c r="E167" s="131">
        <f>IF('Peligro y Exposición'!H165="x",1,0)</f>
        <v>0</v>
      </c>
      <c r="F167" s="131">
        <f>IF('Peligro y Exposición'!Q165="x",1,0)</f>
        <v>0</v>
      </c>
      <c r="G167" s="131">
        <f>IF('Peligro y Exposición'!U165="x",1,0)</f>
        <v>0</v>
      </c>
      <c r="H167" s="131">
        <f>IF('Peligro y Exposición'!Y165="x",1,0)</f>
        <v>0</v>
      </c>
      <c r="I167" s="131">
        <f>IF('Peligro y Exposición'!AE165="x",1,0)</f>
        <v>0</v>
      </c>
      <c r="J167" s="131">
        <f>IF(Vulnerabilidad!J165="x",1,0)</f>
        <v>0</v>
      </c>
      <c r="K167" s="131">
        <f>IF(Vulnerabilidad!M165="x",1,0)</f>
        <v>0</v>
      </c>
      <c r="L167" s="131">
        <f>IF(Vulnerabilidad!R165="x",1,0)</f>
        <v>0</v>
      </c>
      <c r="M167" s="131">
        <f>IF(Vulnerabilidad!W165="x",1,0)</f>
        <v>0</v>
      </c>
      <c r="N167" s="131">
        <f>IF('Capacidad de Adaptación'!F165="x",1,0)</f>
        <v>0</v>
      </c>
      <c r="O167" s="131">
        <f>IF('Capacidad de Adaptación'!H165="x",1,0)</f>
        <v>0</v>
      </c>
      <c r="P167" s="131">
        <f>IF('Capacidad de Adaptación'!M165="x",1,0)</f>
        <v>0</v>
      </c>
      <c r="Q167" s="131">
        <f>IF('Capacidad de Adaptación'!Q165="x",1,0)</f>
        <v>0</v>
      </c>
      <c r="R167" s="131">
        <f>IF('Capacidad de Adaptación'!X165="x",1,0)</f>
        <v>0</v>
      </c>
      <c r="S167" s="208">
        <f t="shared" si="10"/>
        <v>0</v>
      </c>
      <c r="T167" s="49">
        <f t="shared" si="14"/>
        <v>0</v>
      </c>
      <c r="U167" s="72">
        <f t="shared" si="11"/>
        <v>0</v>
      </c>
      <c r="V167" s="72">
        <f t="shared" si="12"/>
        <v>0</v>
      </c>
      <c r="W167" s="72">
        <f t="shared" si="13"/>
        <v>0</v>
      </c>
    </row>
    <row r="168" spans="1:23" x14ac:dyDescent="0.25">
      <c r="A168" s="143" t="s">
        <v>306</v>
      </c>
      <c r="B168" s="145" t="s">
        <v>310</v>
      </c>
      <c r="C168" s="146">
        <v>1104</v>
      </c>
      <c r="D168" s="131">
        <f>IF('Peligro y Exposición'!D166="x",1,0)</f>
        <v>0</v>
      </c>
      <c r="E168" s="131">
        <f>IF('Peligro y Exposición'!H166="x",1,0)</f>
        <v>0</v>
      </c>
      <c r="F168" s="131">
        <f>IF('Peligro y Exposición'!Q166="x",1,0)</f>
        <v>0</v>
      </c>
      <c r="G168" s="131">
        <f>IF('Peligro y Exposición'!U166="x",1,0)</f>
        <v>0</v>
      </c>
      <c r="H168" s="131">
        <f>IF('Peligro y Exposición'!Y166="x",1,0)</f>
        <v>0</v>
      </c>
      <c r="I168" s="131">
        <f>IF('Peligro y Exposición'!AE166="x",1,0)</f>
        <v>0</v>
      </c>
      <c r="J168" s="131">
        <f>IF(Vulnerabilidad!J166="x",1,0)</f>
        <v>0</v>
      </c>
      <c r="K168" s="131">
        <f>IF(Vulnerabilidad!M166="x",1,0)</f>
        <v>0</v>
      </c>
      <c r="L168" s="131">
        <f>IF(Vulnerabilidad!R166="x",1,0)</f>
        <v>0</v>
      </c>
      <c r="M168" s="131">
        <f>IF(Vulnerabilidad!W166="x",1,0)</f>
        <v>0</v>
      </c>
      <c r="N168" s="131">
        <f>IF('Capacidad de Adaptación'!F166="x",1,0)</f>
        <v>0</v>
      </c>
      <c r="O168" s="131">
        <f>IF('Capacidad de Adaptación'!H166="x",1,0)</f>
        <v>0</v>
      </c>
      <c r="P168" s="131">
        <f>IF('Capacidad de Adaptación'!M166="x",1,0)</f>
        <v>0</v>
      </c>
      <c r="Q168" s="131">
        <f>IF('Capacidad de Adaptación'!Q166="x",1,0)</f>
        <v>0</v>
      </c>
      <c r="R168" s="131">
        <f>IF('Capacidad de Adaptación'!X166="x",1,0)</f>
        <v>0</v>
      </c>
      <c r="S168" s="208">
        <f t="shared" si="10"/>
        <v>0</v>
      </c>
      <c r="T168" s="49">
        <f t="shared" si="14"/>
        <v>0</v>
      </c>
      <c r="U168" s="72">
        <f t="shared" si="11"/>
        <v>0</v>
      </c>
      <c r="V168" s="72">
        <f t="shared" si="12"/>
        <v>0</v>
      </c>
      <c r="W168" s="72">
        <f t="shared" si="13"/>
        <v>0</v>
      </c>
    </row>
    <row r="169" spans="1:23" x14ac:dyDescent="0.25">
      <c r="A169" s="138" t="s">
        <v>311</v>
      </c>
      <c r="B169" s="139" t="s">
        <v>311</v>
      </c>
      <c r="C169" s="140">
        <v>1201</v>
      </c>
      <c r="D169" s="131">
        <f>IF('Peligro y Exposición'!D167="x",1,0)</f>
        <v>0</v>
      </c>
      <c r="E169" s="131">
        <f>IF('Peligro y Exposición'!H167="x",1,0)</f>
        <v>0</v>
      </c>
      <c r="F169" s="131">
        <f>IF('Peligro y Exposición'!Q167="x",1,0)</f>
        <v>0</v>
      </c>
      <c r="G169" s="131">
        <f>IF('Peligro y Exposición'!U167="x",1,0)</f>
        <v>0</v>
      </c>
      <c r="H169" s="131">
        <f>IF('Peligro y Exposición'!Y167="x",1,0)</f>
        <v>0</v>
      </c>
      <c r="I169" s="131">
        <f>IF('Peligro y Exposición'!AE167="x",1,0)</f>
        <v>0</v>
      </c>
      <c r="J169" s="131">
        <f>IF(Vulnerabilidad!J167="x",1,0)</f>
        <v>0</v>
      </c>
      <c r="K169" s="131">
        <f>IF(Vulnerabilidad!M167="x",1,0)</f>
        <v>0</v>
      </c>
      <c r="L169" s="131">
        <f>IF(Vulnerabilidad!R167="x",1,0)</f>
        <v>0</v>
      </c>
      <c r="M169" s="131">
        <f>IF(Vulnerabilidad!W167="x",1,0)</f>
        <v>0</v>
      </c>
      <c r="N169" s="131">
        <f>IF('Capacidad de Adaptación'!F167="x",1,0)</f>
        <v>0</v>
      </c>
      <c r="O169" s="131">
        <f>IF('Capacidad de Adaptación'!H167="x",1,0)</f>
        <v>0</v>
      </c>
      <c r="P169" s="131">
        <f>IF('Capacidad de Adaptación'!M167="x",1,0)</f>
        <v>0</v>
      </c>
      <c r="Q169" s="131">
        <f>IF('Capacidad de Adaptación'!Q167="x",1,0)</f>
        <v>0</v>
      </c>
      <c r="R169" s="131">
        <f>IF('Capacidad de Adaptación'!X167="x",1,0)</f>
        <v>0</v>
      </c>
      <c r="S169" s="208">
        <f t="shared" si="10"/>
        <v>0</v>
      </c>
      <c r="T169" s="49">
        <f t="shared" si="14"/>
        <v>0</v>
      </c>
      <c r="U169" s="72">
        <f t="shared" si="11"/>
        <v>0</v>
      </c>
      <c r="V169" s="72">
        <f t="shared" si="12"/>
        <v>0</v>
      </c>
      <c r="W169" s="72">
        <f t="shared" si="13"/>
        <v>0</v>
      </c>
    </row>
    <row r="170" spans="1:23" x14ac:dyDescent="0.25">
      <c r="A170" s="138" t="s">
        <v>311</v>
      </c>
      <c r="B170" s="139" t="s">
        <v>312</v>
      </c>
      <c r="C170" s="140">
        <v>1202</v>
      </c>
      <c r="D170" s="131">
        <f>IF('Peligro y Exposición'!D168="x",1,0)</f>
        <v>0</v>
      </c>
      <c r="E170" s="131">
        <f>IF('Peligro y Exposición'!H168="x",1,0)</f>
        <v>0</v>
      </c>
      <c r="F170" s="131">
        <f>IF('Peligro y Exposición'!Q168="x",1,0)</f>
        <v>0</v>
      </c>
      <c r="G170" s="131">
        <f>IF('Peligro y Exposición'!U168="x",1,0)</f>
        <v>0</v>
      </c>
      <c r="H170" s="131">
        <f>IF('Peligro y Exposición'!Y168="x",1,0)</f>
        <v>0</v>
      </c>
      <c r="I170" s="131">
        <f>IF('Peligro y Exposición'!AE168="x",1,0)</f>
        <v>0</v>
      </c>
      <c r="J170" s="131">
        <f>IF(Vulnerabilidad!J168="x",1,0)</f>
        <v>0</v>
      </c>
      <c r="K170" s="131">
        <f>IF(Vulnerabilidad!M168="x",1,0)</f>
        <v>0</v>
      </c>
      <c r="L170" s="131">
        <f>IF(Vulnerabilidad!R168="x",1,0)</f>
        <v>0</v>
      </c>
      <c r="M170" s="131">
        <f>IF(Vulnerabilidad!W168="x",1,0)</f>
        <v>0</v>
      </c>
      <c r="N170" s="131">
        <f>IF('Capacidad de Adaptación'!F168="x",1,0)</f>
        <v>0</v>
      </c>
      <c r="O170" s="131">
        <f>IF('Capacidad de Adaptación'!H168="x",1,0)</f>
        <v>0</v>
      </c>
      <c r="P170" s="131">
        <f>IF('Capacidad de Adaptación'!M168="x",1,0)</f>
        <v>0</v>
      </c>
      <c r="Q170" s="131">
        <f>IF('Capacidad de Adaptación'!Q168="x",1,0)</f>
        <v>0</v>
      </c>
      <c r="R170" s="131">
        <f>IF('Capacidad de Adaptación'!X168="x",1,0)</f>
        <v>0</v>
      </c>
      <c r="S170" s="208">
        <f t="shared" si="10"/>
        <v>0</v>
      </c>
      <c r="T170" s="49">
        <f t="shared" si="14"/>
        <v>0</v>
      </c>
      <c r="U170" s="72">
        <f t="shared" si="11"/>
        <v>0</v>
      </c>
      <c r="V170" s="72">
        <f t="shared" si="12"/>
        <v>0</v>
      </c>
      <c r="W170" s="72">
        <f t="shared" si="13"/>
        <v>0</v>
      </c>
    </row>
    <row r="171" spans="1:23" x14ac:dyDescent="0.25">
      <c r="A171" s="138" t="s">
        <v>311</v>
      </c>
      <c r="B171" s="139" t="s">
        <v>209</v>
      </c>
      <c r="C171" s="140">
        <v>1203</v>
      </c>
      <c r="D171" s="131">
        <f>IF('Peligro y Exposición'!D169="x",1,0)</f>
        <v>0</v>
      </c>
      <c r="E171" s="131">
        <f>IF('Peligro y Exposición'!H169="x",1,0)</f>
        <v>1</v>
      </c>
      <c r="F171" s="131">
        <f>IF('Peligro y Exposición'!Q169="x",1,0)</f>
        <v>0</v>
      </c>
      <c r="G171" s="131">
        <f>IF('Peligro y Exposición'!U169="x",1,0)</f>
        <v>0</v>
      </c>
      <c r="H171" s="131">
        <f>IF('Peligro y Exposición'!Y169="x",1,0)</f>
        <v>0</v>
      </c>
      <c r="I171" s="131">
        <f>IF('Peligro y Exposición'!AE169="x",1,0)</f>
        <v>0</v>
      </c>
      <c r="J171" s="131">
        <f>IF(Vulnerabilidad!J169="x",1,0)</f>
        <v>0</v>
      </c>
      <c r="K171" s="131">
        <f>IF(Vulnerabilidad!M169="x",1,0)</f>
        <v>0</v>
      </c>
      <c r="L171" s="131">
        <f>IF(Vulnerabilidad!R169="x",1,0)</f>
        <v>0</v>
      </c>
      <c r="M171" s="131">
        <f>IF(Vulnerabilidad!W169="x",1,0)</f>
        <v>0</v>
      </c>
      <c r="N171" s="131">
        <f>IF('Capacidad de Adaptación'!F169="x",1,0)</f>
        <v>0</v>
      </c>
      <c r="O171" s="131">
        <f>IF('Capacidad de Adaptación'!H169="x",1,0)</f>
        <v>0</v>
      </c>
      <c r="P171" s="131">
        <f>IF('Capacidad de Adaptación'!M169="x",1,0)</f>
        <v>0</v>
      </c>
      <c r="Q171" s="131">
        <f>IF('Capacidad de Adaptación'!Q169="x",1,0)</f>
        <v>0</v>
      </c>
      <c r="R171" s="131">
        <f>IF('Capacidad de Adaptación'!X169="x",1,0)</f>
        <v>0</v>
      </c>
      <c r="S171" s="208">
        <f t="shared" si="10"/>
        <v>1</v>
      </c>
      <c r="T171" s="49">
        <f t="shared" si="14"/>
        <v>6.6666666666666666E-2</v>
      </c>
      <c r="U171" s="72">
        <f t="shared" si="11"/>
        <v>1</v>
      </c>
      <c r="V171" s="72">
        <f t="shared" si="12"/>
        <v>0</v>
      </c>
      <c r="W171" s="72">
        <f t="shared" si="13"/>
        <v>0</v>
      </c>
    </row>
    <row r="172" spans="1:23" x14ac:dyDescent="0.25">
      <c r="A172" s="138" t="s">
        <v>311</v>
      </c>
      <c r="B172" s="139" t="s">
        <v>313</v>
      </c>
      <c r="C172" s="140">
        <v>1204</v>
      </c>
      <c r="D172" s="131">
        <f>IF('Peligro y Exposición'!D170="x",1,0)</f>
        <v>0</v>
      </c>
      <c r="E172" s="131">
        <f>IF('Peligro y Exposición'!H170="x",1,0)</f>
        <v>0</v>
      </c>
      <c r="F172" s="131">
        <f>IF('Peligro y Exposición'!Q170="x",1,0)</f>
        <v>0</v>
      </c>
      <c r="G172" s="131">
        <f>IF('Peligro y Exposición'!U170="x",1,0)</f>
        <v>0</v>
      </c>
      <c r="H172" s="131">
        <f>IF('Peligro y Exposición'!Y170="x",1,0)</f>
        <v>0</v>
      </c>
      <c r="I172" s="131">
        <f>IF('Peligro y Exposición'!AE170="x",1,0)</f>
        <v>0</v>
      </c>
      <c r="J172" s="131">
        <f>IF(Vulnerabilidad!J170="x",1,0)</f>
        <v>0</v>
      </c>
      <c r="K172" s="131">
        <f>IF(Vulnerabilidad!M170="x",1,0)</f>
        <v>0</v>
      </c>
      <c r="L172" s="131">
        <f>IF(Vulnerabilidad!R170="x",1,0)</f>
        <v>0</v>
      </c>
      <c r="M172" s="131">
        <f>IF(Vulnerabilidad!W170="x",1,0)</f>
        <v>0</v>
      </c>
      <c r="N172" s="131">
        <f>IF('Capacidad de Adaptación'!F170="x",1,0)</f>
        <v>0</v>
      </c>
      <c r="O172" s="131">
        <f>IF('Capacidad de Adaptación'!H170="x",1,0)</f>
        <v>0</v>
      </c>
      <c r="P172" s="131">
        <f>IF('Capacidad de Adaptación'!M170="x",1,0)</f>
        <v>0</v>
      </c>
      <c r="Q172" s="131">
        <f>IF('Capacidad de Adaptación'!Q170="x",1,0)</f>
        <v>0</v>
      </c>
      <c r="R172" s="131">
        <f>IF('Capacidad de Adaptación'!X170="x",1,0)</f>
        <v>0</v>
      </c>
      <c r="S172" s="208">
        <f t="shared" si="10"/>
        <v>0</v>
      </c>
      <c r="T172" s="49">
        <f t="shared" si="14"/>
        <v>0</v>
      </c>
      <c r="U172" s="72">
        <f t="shared" si="11"/>
        <v>0</v>
      </c>
      <c r="V172" s="72">
        <f t="shared" si="12"/>
        <v>0</v>
      </c>
      <c r="W172" s="72">
        <f t="shared" si="13"/>
        <v>0</v>
      </c>
    </row>
    <row r="173" spans="1:23" x14ac:dyDescent="0.25">
      <c r="A173" s="138" t="s">
        <v>311</v>
      </c>
      <c r="B173" s="139" t="s">
        <v>314</v>
      </c>
      <c r="C173" s="140">
        <v>1205</v>
      </c>
      <c r="D173" s="131">
        <f>IF('Peligro y Exposición'!D171="x",1,0)</f>
        <v>0</v>
      </c>
      <c r="E173" s="131">
        <f>IF('Peligro y Exposición'!H171="x",1,0)</f>
        <v>0</v>
      </c>
      <c r="F173" s="131">
        <f>IF('Peligro y Exposición'!Q171="x",1,0)</f>
        <v>0</v>
      </c>
      <c r="G173" s="131">
        <f>IF('Peligro y Exposición'!U171="x",1,0)</f>
        <v>0</v>
      </c>
      <c r="H173" s="131">
        <f>IF('Peligro y Exposición'!Y171="x",1,0)</f>
        <v>0</v>
      </c>
      <c r="I173" s="131">
        <f>IF('Peligro y Exposición'!AE171="x",1,0)</f>
        <v>0</v>
      </c>
      <c r="J173" s="131">
        <f>IF(Vulnerabilidad!J171="x",1,0)</f>
        <v>0</v>
      </c>
      <c r="K173" s="131">
        <f>IF(Vulnerabilidad!M171="x",1,0)</f>
        <v>0</v>
      </c>
      <c r="L173" s="131">
        <f>IF(Vulnerabilidad!R171="x",1,0)</f>
        <v>0</v>
      </c>
      <c r="M173" s="131">
        <f>IF(Vulnerabilidad!W171="x",1,0)</f>
        <v>0</v>
      </c>
      <c r="N173" s="131">
        <f>IF('Capacidad de Adaptación'!F171="x",1,0)</f>
        <v>0</v>
      </c>
      <c r="O173" s="131">
        <f>IF('Capacidad de Adaptación'!H171="x",1,0)</f>
        <v>0</v>
      </c>
      <c r="P173" s="131">
        <f>IF('Capacidad de Adaptación'!M171="x",1,0)</f>
        <v>0</v>
      </c>
      <c r="Q173" s="131">
        <f>IF('Capacidad de Adaptación'!Q171="x",1,0)</f>
        <v>0</v>
      </c>
      <c r="R173" s="131">
        <f>IF('Capacidad de Adaptación'!X171="x",1,0)</f>
        <v>0</v>
      </c>
      <c r="S173" s="208">
        <f t="shared" si="10"/>
        <v>0</v>
      </c>
      <c r="T173" s="49">
        <f t="shared" si="14"/>
        <v>0</v>
      </c>
      <c r="U173" s="72">
        <f t="shared" si="11"/>
        <v>0</v>
      </c>
      <c r="V173" s="72">
        <f t="shared" si="12"/>
        <v>0</v>
      </c>
      <c r="W173" s="72">
        <f t="shared" si="13"/>
        <v>0</v>
      </c>
    </row>
    <row r="174" spans="1:23" x14ac:dyDescent="0.25">
      <c r="A174" s="138" t="s">
        <v>311</v>
      </c>
      <c r="B174" s="139" t="s">
        <v>315</v>
      </c>
      <c r="C174" s="147">
        <v>1206</v>
      </c>
      <c r="D174" s="131">
        <f>IF('Peligro y Exposición'!D172="x",1,0)</f>
        <v>0</v>
      </c>
      <c r="E174" s="131">
        <f>IF('Peligro y Exposición'!H172="x",1,0)</f>
        <v>0</v>
      </c>
      <c r="F174" s="131">
        <f>IF('Peligro y Exposición'!Q172="x",1,0)</f>
        <v>0</v>
      </c>
      <c r="G174" s="131">
        <f>IF('Peligro y Exposición'!U172="x",1,0)</f>
        <v>0</v>
      </c>
      <c r="H174" s="131">
        <f>IF('Peligro y Exposición'!Y172="x",1,0)</f>
        <v>0</v>
      </c>
      <c r="I174" s="131">
        <f>IF('Peligro y Exposición'!AE172="x",1,0)</f>
        <v>0</v>
      </c>
      <c r="J174" s="131">
        <f>IF(Vulnerabilidad!J172="x",1,0)</f>
        <v>0</v>
      </c>
      <c r="K174" s="131">
        <f>IF(Vulnerabilidad!M172="x",1,0)</f>
        <v>0</v>
      </c>
      <c r="L174" s="131">
        <f>IF(Vulnerabilidad!R172="x",1,0)</f>
        <v>0</v>
      </c>
      <c r="M174" s="131">
        <f>IF(Vulnerabilidad!W172="x",1,0)</f>
        <v>0</v>
      </c>
      <c r="N174" s="131">
        <f>IF('Capacidad de Adaptación'!F172="x",1,0)</f>
        <v>0</v>
      </c>
      <c r="O174" s="131">
        <f>IF('Capacidad de Adaptación'!H172="x",1,0)</f>
        <v>0</v>
      </c>
      <c r="P174" s="131">
        <f>IF('Capacidad de Adaptación'!M172="x",1,0)</f>
        <v>0</v>
      </c>
      <c r="Q174" s="131">
        <f>IF('Capacidad de Adaptación'!Q172="x",1,0)</f>
        <v>0</v>
      </c>
      <c r="R174" s="131">
        <f>IF('Capacidad de Adaptación'!X172="x",1,0)</f>
        <v>0</v>
      </c>
      <c r="S174" s="208">
        <f t="shared" si="10"/>
        <v>0</v>
      </c>
      <c r="T174" s="49">
        <f t="shared" si="14"/>
        <v>0</v>
      </c>
      <c r="U174" s="72">
        <f t="shared" si="11"/>
        <v>0</v>
      </c>
      <c r="V174" s="72">
        <f t="shared" si="12"/>
        <v>0</v>
      </c>
      <c r="W174" s="72">
        <f t="shared" si="13"/>
        <v>0</v>
      </c>
    </row>
    <row r="175" spans="1:23" x14ac:dyDescent="0.25">
      <c r="A175" s="138" t="s">
        <v>311</v>
      </c>
      <c r="B175" s="139" t="s">
        <v>316</v>
      </c>
      <c r="C175" s="140">
        <v>1207</v>
      </c>
      <c r="D175" s="131">
        <f>IF('Peligro y Exposición'!D173="x",1,0)</f>
        <v>0</v>
      </c>
      <c r="E175" s="131">
        <f>IF('Peligro y Exposición'!H173="x",1,0)</f>
        <v>0</v>
      </c>
      <c r="F175" s="131">
        <f>IF('Peligro y Exposición'!Q173="x",1,0)</f>
        <v>0</v>
      </c>
      <c r="G175" s="131">
        <f>IF('Peligro y Exposición'!U173="x",1,0)</f>
        <v>0</v>
      </c>
      <c r="H175" s="131">
        <f>IF('Peligro y Exposición'!Y173="x",1,0)</f>
        <v>0</v>
      </c>
      <c r="I175" s="131">
        <f>IF('Peligro y Exposición'!AE173="x",1,0)</f>
        <v>0</v>
      </c>
      <c r="J175" s="131">
        <f>IF(Vulnerabilidad!J173="x",1,0)</f>
        <v>0</v>
      </c>
      <c r="K175" s="131">
        <f>IF(Vulnerabilidad!M173="x",1,0)</f>
        <v>0</v>
      </c>
      <c r="L175" s="131">
        <f>IF(Vulnerabilidad!R173="x",1,0)</f>
        <v>0</v>
      </c>
      <c r="M175" s="131">
        <f>IF(Vulnerabilidad!W173="x",1,0)</f>
        <v>0</v>
      </c>
      <c r="N175" s="131">
        <f>IF('Capacidad de Adaptación'!F173="x",1,0)</f>
        <v>0</v>
      </c>
      <c r="O175" s="131">
        <f>IF('Capacidad de Adaptación'!H173="x",1,0)</f>
        <v>0</v>
      </c>
      <c r="P175" s="131">
        <f>IF('Capacidad de Adaptación'!M173="x",1,0)</f>
        <v>0</v>
      </c>
      <c r="Q175" s="131">
        <f>IF('Capacidad de Adaptación'!Q173="x",1,0)</f>
        <v>0</v>
      </c>
      <c r="R175" s="131">
        <f>IF('Capacidad de Adaptación'!X173="x",1,0)</f>
        <v>0</v>
      </c>
      <c r="S175" s="208">
        <f t="shared" si="10"/>
        <v>0</v>
      </c>
      <c r="T175" s="49">
        <f t="shared" si="14"/>
        <v>0</v>
      </c>
      <c r="U175" s="72">
        <f t="shared" si="11"/>
        <v>0</v>
      </c>
      <c r="V175" s="72">
        <f t="shared" si="12"/>
        <v>0</v>
      </c>
      <c r="W175" s="72">
        <f t="shared" si="13"/>
        <v>0</v>
      </c>
    </row>
    <row r="176" spans="1:23" x14ac:dyDescent="0.25">
      <c r="A176" s="138" t="s">
        <v>311</v>
      </c>
      <c r="B176" s="139" t="s">
        <v>317</v>
      </c>
      <c r="C176" s="140">
        <v>1208</v>
      </c>
      <c r="D176" s="131">
        <f>IF('Peligro y Exposición'!D174="x",1,0)</f>
        <v>0</v>
      </c>
      <c r="E176" s="131">
        <f>IF('Peligro y Exposición'!H174="x",1,0)</f>
        <v>0</v>
      </c>
      <c r="F176" s="131">
        <f>IF('Peligro y Exposición'!Q174="x",1,0)</f>
        <v>0</v>
      </c>
      <c r="G176" s="131">
        <f>IF('Peligro y Exposición'!U174="x",1,0)</f>
        <v>0</v>
      </c>
      <c r="H176" s="131">
        <f>IF('Peligro y Exposición'!Y174="x",1,0)</f>
        <v>0</v>
      </c>
      <c r="I176" s="131">
        <f>IF('Peligro y Exposición'!AE174="x",1,0)</f>
        <v>0</v>
      </c>
      <c r="J176" s="131">
        <f>IF(Vulnerabilidad!J174="x",1,0)</f>
        <v>0</v>
      </c>
      <c r="K176" s="131">
        <f>IF(Vulnerabilidad!M174="x",1,0)</f>
        <v>0</v>
      </c>
      <c r="L176" s="131">
        <f>IF(Vulnerabilidad!R174="x",1,0)</f>
        <v>0</v>
      </c>
      <c r="M176" s="131">
        <f>IF(Vulnerabilidad!W174="x",1,0)</f>
        <v>0</v>
      </c>
      <c r="N176" s="131">
        <f>IF('Capacidad de Adaptación'!F174="x",1,0)</f>
        <v>0</v>
      </c>
      <c r="O176" s="131">
        <f>IF('Capacidad de Adaptación'!H174="x",1,0)</f>
        <v>0</v>
      </c>
      <c r="P176" s="131">
        <f>IF('Capacidad de Adaptación'!M174="x",1,0)</f>
        <v>0</v>
      </c>
      <c r="Q176" s="131">
        <f>IF('Capacidad de Adaptación'!Q174="x",1,0)</f>
        <v>0</v>
      </c>
      <c r="R176" s="131">
        <f>IF('Capacidad de Adaptación'!X174="x",1,0)</f>
        <v>0</v>
      </c>
      <c r="S176" s="208">
        <f t="shared" si="10"/>
        <v>0</v>
      </c>
      <c r="T176" s="49">
        <f t="shared" si="14"/>
        <v>0</v>
      </c>
      <c r="U176" s="72">
        <f t="shared" si="11"/>
        <v>0</v>
      </c>
      <c r="V176" s="72">
        <f t="shared" si="12"/>
        <v>0</v>
      </c>
      <c r="W176" s="72">
        <f t="shared" si="13"/>
        <v>0</v>
      </c>
    </row>
    <row r="177" spans="1:23" x14ac:dyDescent="0.25">
      <c r="A177" s="138" t="s">
        <v>311</v>
      </c>
      <c r="B177" s="139" t="s">
        <v>318</v>
      </c>
      <c r="C177" s="140">
        <v>1209</v>
      </c>
      <c r="D177" s="131">
        <f>IF('Peligro y Exposición'!D175="x",1,0)</f>
        <v>0</v>
      </c>
      <c r="E177" s="131">
        <f>IF('Peligro y Exposición'!H175="x",1,0)</f>
        <v>1</v>
      </c>
      <c r="F177" s="131">
        <f>IF('Peligro y Exposición'!Q175="x",1,0)</f>
        <v>0</v>
      </c>
      <c r="G177" s="131">
        <f>IF('Peligro y Exposición'!U175="x",1,0)</f>
        <v>0</v>
      </c>
      <c r="H177" s="131">
        <f>IF('Peligro y Exposición'!Y175="x",1,0)</f>
        <v>0</v>
      </c>
      <c r="I177" s="131">
        <f>IF('Peligro y Exposición'!AE175="x",1,0)</f>
        <v>0</v>
      </c>
      <c r="J177" s="131">
        <f>IF(Vulnerabilidad!J175="x",1,0)</f>
        <v>0</v>
      </c>
      <c r="K177" s="131">
        <f>IF(Vulnerabilidad!M175="x",1,0)</f>
        <v>0</v>
      </c>
      <c r="L177" s="131">
        <f>IF(Vulnerabilidad!R175="x",1,0)</f>
        <v>0</v>
      </c>
      <c r="M177" s="131">
        <f>IF(Vulnerabilidad!W175="x",1,0)</f>
        <v>0</v>
      </c>
      <c r="N177" s="131">
        <f>IF('Capacidad de Adaptación'!F175="x",1,0)</f>
        <v>0</v>
      </c>
      <c r="O177" s="131">
        <f>IF('Capacidad de Adaptación'!H175="x",1,0)</f>
        <v>0</v>
      </c>
      <c r="P177" s="131">
        <f>IF('Capacidad de Adaptación'!M175="x",1,0)</f>
        <v>0</v>
      </c>
      <c r="Q177" s="131">
        <f>IF('Capacidad de Adaptación'!Q175="x",1,0)</f>
        <v>0</v>
      </c>
      <c r="R177" s="131">
        <f>IF('Capacidad de Adaptación'!X175="x",1,0)</f>
        <v>0</v>
      </c>
      <c r="S177" s="208">
        <f t="shared" si="10"/>
        <v>1</v>
      </c>
      <c r="T177" s="49">
        <f t="shared" si="14"/>
        <v>6.6666666666666666E-2</v>
      </c>
      <c r="U177" s="72">
        <f t="shared" si="11"/>
        <v>1</v>
      </c>
      <c r="V177" s="72">
        <f t="shared" si="12"/>
        <v>0</v>
      </c>
      <c r="W177" s="72">
        <f t="shared" si="13"/>
        <v>0</v>
      </c>
    </row>
    <row r="178" spans="1:23" x14ac:dyDescent="0.25">
      <c r="A178" s="138" t="s">
        <v>311</v>
      </c>
      <c r="B178" s="139" t="s">
        <v>319</v>
      </c>
      <c r="C178" s="140">
        <v>1210</v>
      </c>
      <c r="D178" s="131">
        <f>IF('Peligro y Exposición'!D176="x",1,0)</f>
        <v>0</v>
      </c>
      <c r="E178" s="131">
        <f>IF('Peligro y Exposición'!H176="x",1,0)</f>
        <v>0</v>
      </c>
      <c r="F178" s="131">
        <f>IF('Peligro y Exposición'!Q176="x",1,0)</f>
        <v>0</v>
      </c>
      <c r="G178" s="131">
        <f>IF('Peligro y Exposición'!U176="x",1,0)</f>
        <v>0</v>
      </c>
      <c r="H178" s="131">
        <f>IF('Peligro y Exposición'!Y176="x",1,0)</f>
        <v>0</v>
      </c>
      <c r="I178" s="131">
        <f>IF('Peligro y Exposición'!AE176="x",1,0)</f>
        <v>0</v>
      </c>
      <c r="J178" s="131">
        <f>IF(Vulnerabilidad!J176="x",1,0)</f>
        <v>0</v>
      </c>
      <c r="K178" s="131">
        <f>IF(Vulnerabilidad!M176="x",1,0)</f>
        <v>0</v>
      </c>
      <c r="L178" s="131">
        <f>IF(Vulnerabilidad!R176="x",1,0)</f>
        <v>0</v>
      </c>
      <c r="M178" s="131">
        <f>IF(Vulnerabilidad!W176="x",1,0)</f>
        <v>0</v>
      </c>
      <c r="N178" s="131">
        <f>IF('Capacidad de Adaptación'!F176="x",1,0)</f>
        <v>0</v>
      </c>
      <c r="O178" s="131">
        <f>IF('Capacidad de Adaptación'!H176="x",1,0)</f>
        <v>0</v>
      </c>
      <c r="P178" s="131">
        <f>IF('Capacidad de Adaptación'!M176="x",1,0)</f>
        <v>0</v>
      </c>
      <c r="Q178" s="131">
        <f>IF('Capacidad de Adaptación'!Q176="x",1,0)</f>
        <v>0</v>
      </c>
      <c r="R178" s="131">
        <f>IF('Capacidad de Adaptación'!X176="x",1,0)</f>
        <v>0</v>
      </c>
      <c r="S178" s="208">
        <f t="shared" si="10"/>
        <v>0</v>
      </c>
      <c r="T178" s="49">
        <f t="shared" si="14"/>
        <v>0</v>
      </c>
      <c r="U178" s="72">
        <f t="shared" si="11"/>
        <v>0</v>
      </c>
      <c r="V178" s="72">
        <f t="shared" si="12"/>
        <v>0</v>
      </c>
      <c r="W178" s="72">
        <f t="shared" si="13"/>
        <v>0</v>
      </c>
    </row>
    <row r="179" spans="1:23" x14ac:dyDescent="0.25">
      <c r="A179" s="138" t="s">
        <v>311</v>
      </c>
      <c r="B179" s="139" t="s">
        <v>320</v>
      </c>
      <c r="C179" s="140">
        <v>1211</v>
      </c>
      <c r="D179" s="131">
        <f>IF('Peligro y Exposición'!D177="x",1,0)</f>
        <v>0</v>
      </c>
      <c r="E179" s="131">
        <f>IF('Peligro y Exposición'!H177="x",1,0)</f>
        <v>0</v>
      </c>
      <c r="F179" s="131">
        <f>IF('Peligro y Exposición'!Q177="x",1,0)</f>
        <v>0</v>
      </c>
      <c r="G179" s="131">
        <f>IF('Peligro y Exposición'!U177="x",1,0)</f>
        <v>0</v>
      </c>
      <c r="H179" s="131">
        <f>IF('Peligro y Exposición'!Y177="x",1,0)</f>
        <v>0</v>
      </c>
      <c r="I179" s="131">
        <f>IF('Peligro y Exposición'!AE177="x",1,0)</f>
        <v>0</v>
      </c>
      <c r="J179" s="131">
        <f>IF(Vulnerabilidad!J177="x",1,0)</f>
        <v>0</v>
      </c>
      <c r="K179" s="131">
        <f>IF(Vulnerabilidad!M177="x",1,0)</f>
        <v>0</v>
      </c>
      <c r="L179" s="131">
        <f>IF(Vulnerabilidad!R177="x",1,0)</f>
        <v>0</v>
      </c>
      <c r="M179" s="131">
        <f>IF(Vulnerabilidad!W177="x",1,0)</f>
        <v>0</v>
      </c>
      <c r="N179" s="131">
        <f>IF('Capacidad de Adaptación'!F177="x",1,0)</f>
        <v>0</v>
      </c>
      <c r="O179" s="131">
        <f>IF('Capacidad de Adaptación'!H177="x",1,0)</f>
        <v>0</v>
      </c>
      <c r="P179" s="131">
        <f>IF('Capacidad de Adaptación'!M177="x",1,0)</f>
        <v>0</v>
      </c>
      <c r="Q179" s="131">
        <f>IF('Capacidad de Adaptación'!Q177="x",1,0)</f>
        <v>0</v>
      </c>
      <c r="R179" s="131">
        <f>IF('Capacidad de Adaptación'!X177="x",1,0)</f>
        <v>0</v>
      </c>
      <c r="S179" s="208">
        <f t="shared" si="10"/>
        <v>0</v>
      </c>
      <c r="T179" s="49">
        <f t="shared" si="14"/>
        <v>0</v>
      </c>
      <c r="U179" s="72">
        <f t="shared" si="11"/>
        <v>0</v>
      </c>
      <c r="V179" s="72">
        <f t="shared" si="12"/>
        <v>0</v>
      </c>
      <c r="W179" s="72">
        <f t="shared" si="13"/>
        <v>0</v>
      </c>
    </row>
    <row r="180" spans="1:23" x14ac:dyDescent="0.25">
      <c r="A180" s="138" t="s">
        <v>311</v>
      </c>
      <c r="B180" s="139" t="s">
        <v>222</v>
      </c>
      <c r="C180" s="140">
        <v>1212</v>
      </c>
      <c r="D180" s="131">
        <f>IF('Peligro y Exposición'!D178="x",1,0)</f>
        <v>0</v>
      </c>
      <c r="E180" s="131">
        <f>IF('Peligro y Exposición'!H178="x",1,0)</f>
        <v>1</v>
      </c>
      <c r="F180" s="131">
        <f>IF('Peligro y Exposición'!Q178="x",1,0)</f>
        <v>0</v>
      </c>
      <c r="G180" s="131">
        <f>IF('Peligro y Exposición'!U178="x",1,0)</f>
        <v>0</v>
      </c>
      <c r="H180" s="131">
        <f>IF('Peligro y Exposición'!Y178="x",1,0)</f>
        <v>0</v>
      </c>
      <c r="I180" s="131">
        <f>IF('Peligro y Exposición'!AE178="x",1,0)</f>
        <v>0</v>
      </c>
      <c r="J180" s="131">
        <f>IF(Vulnerabilidad!J178="x",1,0)</f>
        <v>0</v>
      </c>
      <c r="K180" s="131">
        <f>IF(Vulnerabilidad!M178="x",1,0)</f>
        <v>0</v>
      </c>
      <c r="L180" s="131">
        <f>IF(Vulnerabilidad!R178="x",1,0)</f>
        <v>0</v>
      </c>
      <c r="M180" s="131">
        <f>IF(Vulnerabilidad!W178="x",1,0)</f>
        <v>0</v>
      </c>
      <c r="N180" s="131">
        <f>IF('Capacidad de Adaptación'!F178="x",1,0)</f>
        <v>0</v>
      </c>
      <c r="O180" s="131">
        <f>IF('Capacidad de Adaptación'!H178="x",1,0)</f>
        <v>0</v>
      </c>
      <c r="P180" s="131">
        <f>IF('Capacidad de Adaptación'!M178="x",1,0)</f>
        <v>0</v>
      </c>
      <c r="Q180" s="131">
        <f>IF('Capacidad de Adaptación'!Q178="x",1,0)</f>
        <v>0</v>
      </c>
      <c r="R180" s="131">
        <f>IF('Capacidad de Adaptación'!X178="x",1,0)</f>
        <v>0</v>
      </c>
      <c r="S180" s="208">
        <f t="shared" si="10"/>
        <v>1</v>
      </c>
      <c r="T180" s="49">
        <f t="shared" si="14"/>
        <v>6.6666666666666666E-2</v>
      </c>
      <c r="U180" s="72">
        <f t="shared" si="11"/>
        <v>1</v>
      </c>
      <c r="V180" s="72">
        <f t="shared" si="12"/>
        <v>0</v>
      </c>
      <c r="W180" s="72">
        <f t="shared" si="13"/>
        <v>0</v>
      </c>
    </row>
    <row r="181" spans="1:23" x14ac:dyDescent="0.25">
      <c r="A181" s="138" t="s">
        <v>311</v>
      </c>
      <c r="B181" s="139" t="s">
        <v>302</v>
      </c>
      <c r="C181" s="140">
        <v>1213</v>
      </c>
      <c r="D181" s="131">
        <f>IF('Peligro y Exposición'!D179="x",1,0)</f>
        <v>0</v>
      </c>
      <c r="E181" s="131">
        <f>IF('Peligro y Exposición'!H179="x",1,0)</f>
        <v>1</v>
      </c>
      <c r="F181" s="131">
        <f>IF('Peligro y Exposición'!Q179="x",1,0)</f>
        <v>0</v>
      </c>
      <c r="G181" s="131">
        <f>IF('Peligro y Exposición'!U179="x",1,0)</f>
        <v>0</v>
      </c>
      <c r="H181" s="131">
        <f>IF('Peligro y Exposición'!Y179="x",1,0)</f>
        <v>0</v>
      </c>
      <c r="I181" s="131">
        <f>IF('Peligro y Exposición'!AE179="x",1,0)</f>
        <v>0</v>
      </c>
      <c r="J181" s="131">
        <f>IF(Vulnerabilidad!J179="x",1,0)</f>
        <v>0</v>
      </c>
      <c r="K181" s="131">
        <f>IF(Vulnerabilidad!M179="x",1,0)</f>
        <v>0</v>
      </c>
      <c r="L181" s="131">
        <f>IF(Vulnerabilidad!R179="x",1,0)</f>
        <v>0</v>
      </c>
      <c r="M181" s="131">
        <f>IF(Vulnerabilidad!W179="x",1,0)</f>
        <v>0</v>
      </c>
      <c r="N181" s="131">
        <f>IF('Capacidad de Adaptación'!F179="x",1,0)</f>
        <v>0</v>
      </c>
      <c r="O181" s="131">
        <f>IF('Capacidad de Adaptación'!H179="x",1,0)</f>
        <v>0</v>
      </c>
      <c r="P181" s="131">
        <f>IF('Capacidad de Adaptación'!M179="x",1,0)</f>
        <v>0</v>
      </c>
      <c r="Q181" s="131">
        <f>IF('Capacidad de Adaptación'!Q179="x",1,0)</f>
        <v>0</v>
      </c>
      <c r="R181" s="131">
        <f>IF('Capacidad de Adaptación'!X179="x",1,0)</f>
        <v>0</v>
      </c>
      <c r="S181" s="208">
        <f t="shared" si="10"/>
        <v>1</v>
      </c>
      <c r="T181" s="49">
        <f t="shared" si="14"/>
        <v>6.6666666666666666E-2</v>
      </c>
      <c r="U181" s="72">
        <f t="shared" si="11"/>
        <v>1</v>
      </c>
      <c r="V181" s="72">
        <f t="shared" si="12"/>
        <v>0</v>
      </c>
      <c r="W181" s="72">
        <f t="shared" si="13"/>
        <v>0</v>
      </c>
    </row>
    <row r="182" spans="1:23" x14ac:dyDescent="0.25">
      <c r="A182" s="138" t="s">
        <v>311</v>
      </c>
      <c r="B182" s="139" t="s">
        <v>321</v>
      </c>
      <c r="C182" s="140">
        <v>1214</v>
      </c>
      <c r="D182" s="131">
        <f>IF('Peligro y Exposición'!D180="x",1,0)</f>
        <v>0</v>
      </c>
      <c r="E182" s="131">
        <f>IF('Peligro y Exposición'!H180="x",1,0)</f>
        <v>0</v>
      </c>
      <c r="F182" s="131">
        <f>IF('Peligro y Exposición'!Q180="x",1,0)</f>
        <v>0</v>
      </c>
      <c r="G182" s="131">
        <f>IF('Peligro y Exposición'!U180="x",1,0)</f>
        <v>0</v>
      </c>
      <c r="H182" s="131">
        <f>IF('Peligro y Exposición'!Y180="x",1,0)</f>
        <v>0</v>
      </c>
      <c r="I182" s="131">
        <f>IF('Peligro y Exposición'!AE180="x",1,0)</f>
        <v>0</v>
      </c>
      <c r="J182" s="131">
        <f>IF(Vulnerabilidad!J180="x",1,0)</f>
        <v>0</v>
      </c>
      <c r="K182" s="131">
        <f>IF(Vulnerabilidad!M180="x",1,0)</f>
        <v>0</v>
      </c>
      <c r="L182" s="131">
        <f>IF(Vulnerabilidad!R180="x",1,0)</f>
        <v>0</v>
      </c>
      <c r="M182" s="131">
        <f>IF(Vulnerabilidad!W180="x",1,0)</f>
        <v>0</v>
      </c>
      <c r="N182" s="131">
        <f>IF('Capacidad de Adaptación'!F180="x",1,0)</f>
        <v>0</v>
      </c>
      <c r="O182" s="131">
        <f>IF('Capacidad de Adaptación'!H180="x",1,0)</f>
        <v>0</v>
      </c>
      <c r="P182" s="131">
        <f>IF('Capacidad de Adaptación'!M180="x",1,0)</f>
        <v>0</v>
      </c>
      <c r="Q182" s="131">
        <f>IF('Capacidad de Adaptación'!Q180="x",1,0)</f>
        <v>0</v>
      </c>
      <c r="R182" s="131">
        <f>IF('Capacidad de Adaptación'!X180="x",1,0)</f>
        <v>0</v>
      </c>
      <c r="S182" s="208">
        <f t="shared" si="10"/>
        <v>0</v>
      </c>
      <c r="T182" s="49">
        <f t="shared" si="14"/>
        <v>0</v>
      </c>
      <c r="U182" s="72">
        <f t="shared" si="11"/>
        <v>0</v>
      </c>
      <c r="V182" s="72">
        <f t="shared" si="12"/>
        <v>0</v>
      </c>
      <c r="W182" s="72">
        <f t="shared" si="13"/>
        <v>0</v>
      </c>
    </row>
    <row r="183" spans="1:23" x14ac:dyDescent="0.25">
      <c r="A183" s="138" t="s">
        <v>311</v>
      </c>
      <c r="B183" s="139" t="s">
        <v>281</v>
      </c>
      <c r="C183" s="140">
        <v>1215</v>
      </c>
      <c r="D183" s="131">
        <f>IF('Peligro y Exposición'!D181="x",1,0)</f>
        <v>0</v>
      </c>
      <c r="E183" s="131">
        <f>IF('Peligro y Exposición'!H181="x",1,0)</f>
        <v>0</v>
      </c>
      <c r="F183" s="131">
        <f>IF('Peligro y Exposición'!Q181="x",1,0)</f>
        <v>0</v>
      </c>
      <c r="G183" s="131">
        <f>IF('Peligro y Exposición'!U181="x",1,0)</f>
        <v>0</v>
      </c>
      <c r="H183" s="131">
        <f>IF('Peligro y Exposición'!Y181="x",1,0)</f>
        <v>0</v>
      </c>
      <c r="I183" s="131">
        <f>IF('Peligro y Exposición'!AE181="x",1,0)</f>
        <v>0</v>
      </c>
      <c r="J183" s="131">
        <f>IF(Vulnerabilidad!J181="x",1,0)</f>
        <v>0</v>
      </c>
      <c r="K183" s="131">
        <f>IF(Vulnerabilidad!M181="x",1,0)</f>
        <v>0</v>
      </c>
      <c r="L183" s="131">
        <f>IF(Vulnerabilidad!R181="x",1,0)</f>
        <v>0</v>
      </c>
      <c r="M183" s="131">
        <f>IF(Vulnerabilidad!W181="x",1,0)</f>
        <v>0</v>
      </c>
      <c r="N183" s="131">
        <f>IF('Capacidad de Adaptación'!F181="x",1,0)</f>
        <v>0</v>
      </c>
      <c r="O183" s="131">
        <f>IF('Capacidad de Adaptación'!H181="x",1,0)</f>
        <v>0</v>
      </c>
      <c r="P183" s="131">
        <f>IF('Capacidad de Adaptación'!M181="x",1,0)</f>
        <v>0</v>
      </c>
      <c r="Q183" s="131">
        <f>IF('Capacidad de Adaptación'!Q181="x",1,0)</f>
        <v>0</v>
      </c>
      <c r="R183" s="131">
        <f>IF('Capacidad de Adaptación'!X181="x",1,0)</f>
        <v>0</v>
      </c>
      <c r="S183" s="208">
        <f t="shared" si="10"/>
        <v>0</v>
      </c>
      <c r="T183" s="49">
        <f t="shared" si="14"/>
        <v>0</v>
      </c>
      <c r="U183" s="72">
        <f t="shared" si="11"/>
        <v>0</v>
      </c>
      <c r="V183" s="72">
        <f t="shared" si="12"/>
        <v>0</v>
      </c>
      <c r="W183" s="72">
        <f t="shared" si="13"/>
        <v>0</v>
      </c>
    </row>
    <row r="184" spans="1:23" x14ac:dyDescent="0.25">
      <c r="A184" s="138" t="s">
        <v>311</v>
      </c>
      <c r="B184" s="139" t="s">
        <v>322</v>
      </c>
      <c r="C184" s="140">
        <v>1216</v>
      </c>
      <c r="D184" s="131">
        <f>IF('Peligro y Exposición'!D182="x",1,0)</f>
        <v>0</v>
      </c>
      <c r="E184" s="131">
        <f>IF('Peligro y Exposición'!H182="x",1,0)</f>
        <v>0</v>
      </c>
      <c r="F184" s="131">
        <f>IF('Peligro y Exposición'!Q182="x",1,0)</f>
        <v>0</v>
      </c>
      <c r="G184" s="131">
        <f>IF('Peligro y Exposición'!U182="x",1,0)</f>
        <v>0</v>
      </c>
      <c r="H184" s="131">
        <f>IF('Peligro y Exposición'!Y182="x",1,0)</f>
        <v>0</v>
      </c>
      <c r="I184" s="131">
        <f>IF('Peligro y Exposición'!AE182="x",1,0)</f>
        <v>0</v>
      </c>
      <c r="J184" s="131">
        <f>IF(Vulnerabilidad!J182="x",1,0)</f>
        <v>0</v>
      </c>
      <c r="K184" s="131">
        <f>IF(Vulnerabilidad!M182="x",1,0)</f>
        <v>0</v>
      </c>
      <c r="L184" s="131">
        <f>IF(Vulnerabilidad!R182="x",1,0)</f>
        <v>0</v>
      </c>
      <c r="M184" s="131">
        <f>IF(Vulnerabilidad!W182="x",1,0)</f>
        <v>0</v>
      </c>
      <c r="N184" s="131">
        <f>IF('Capacidad de Adaptación'!F182="x",1,0)</f>
        <v>0</v>
      </c>
      <c r="O184" s="131">
        <f>IF('Capacidad de Adaptación'!H182="x",1,0)</f>
        <v>0</v>
      </c>
      <c r="P184" s="131">
        <f>IF('Capacidad de Adaptación'!M182="x",1,0)</f>
        <v>0</v>
      </c>
      <c r="Q184" s="131">
        <f>IF('Capacidad de Adaptación'!Q182="x",1,0)</f>
        <v>0</v>
      </c>
      <c r="R184" s="131">
        <f>IF('Capacidad de Adaptación'!X182="x",1,0)</f>
        <v>0</v>
      </c>
      <c r="S184" s="208">
        <f t="shared" si="10"/>
        <v>0</v>
      </c>
      <c r="T184" s="49">
        <f t="shared" si="14"/>
        <v>0</v>
      </c>
      <c r="U184" s="72">
        <f t="shared" si="11"/>
        <v>0</v>
      </c>
      <c r="V184" s="72">
        <f t="shared" si="12"/>
        <v>0</v>
      </c>
      <c r="W184" s="72">
        <f t="shared" si="13"/>
        <v>0</v>
      </c>
    </row>
    <row r="185" spans="1:23" x14ac:dyDescent="0.25">
      <c r="A185" s="138" t="s">
        <v>311</v>
      </c>
      <c r="B185" s="139" t="s">
        <v>323</v>
      </c>
      <c r="C185" s="140">
        <v>1217</v>
      </c>
      <c r="D185" s="131">
        <f>IF('Peligro y Exposición'!D183="x",1,0)</f>
        <v>0</v>
      </c>
      <c r="E185" s="131">
        <f>IF('Peligro y Exposición'!H183="x",1,0)</f>
        <v>0</v>
      </c>
      <c r="F185" s="131">
        <f>IF('Peligro y Exposición'!Q183="x",1,0)</f>
        <v>0</v>
      </c>
      <c r="G185" s="131">
        <f>IF('Peligro y Exposición'!U183="x",1,0)</f>
        <v>0</v>
      </c>
      <c r="H185" s="131">
        <f>IF('Peligro y Exposición'!Y183="x",1,0)</f>
        <v>0</v>
      </c>
      <c r="I185" s="131">
        <f>IF('Peligro y Exposición'!AE183="x",1,0)</f>
        <v>0</v>
      </c>
      <c r="J185" s="131">
        <f>IF(Vulnerabilidad!J183="x",1,0)</f>
        <v>0</v>
      </c>
      <c r="K185" s="131">
        <f>IF(Vulnerabilidad!M183="x",1,0)</f>
        <v>0</v>
      </c>
      <c r="L185" s="131">
        <f>IF(Vulnerabilidad!R183="x",1,0)</f>
        <v>0</v>
      </c>
      <c r="M185" s="131">
        <f>IF(Vulnerabilidad!W183="x",1,0)</f>
        <v>0</v>
      </c>
      <c r="N185" s="131">
        <f>IF('Capacidad de Adaptación'!F183="x",1,0)</f>
        <v>0</v>
      </c>
      <c r="O185" s="131">
        <f>IF('Capacidad de Adaptación'!H183="x",1,0)</f>
        <v>0</v>
      </c>
      <c r="P185" s="131">
        <f>IF('Capacidad de Adaptación'!M183="x",1,0)</f>
        <v>0</v>
      </c>
      <c r="Q185" s="131">
        <f>IF('Capacidad de Adaptación'!Q183="x",1,0)</f>
        <v>0</v>
      </c>
      <c r="R185" s="131">
        <f>IF('Capacidad de Adaptación'!X183="x",1,0)</f>
        <v>0</v>
      </c>
      <c r="S185" s="208">
        <f t="shared" si="10"/>
        <v>0</v>
      </c>
      <c r="T185" s="49">
        <f t="shared" si="14"/>
        <v>0</v>
      </c>
      <c r="U185" s="72">
        <f t="shared" si="11"/>
        <v>0</v>
      </c>
      <c r="V185" s="72">
        <f t="shared" si="12"/>
        <v>0</v>
      </c>
      <c r="W185" s="72">
        <f t="shared" si="13"/>
        <v>0</v>
      </c>
    </row>
    <row r="186" spans="1:23" x14ac:dyDescent="0.25">
      <c r="A186" s="138" t="s">
        <v>311</v>
      </c>
      <c r="B186" s="139" t="s">
        <v>324</v>
      </c>
      <c r="C186" s="140">
        <v>1218</v>
      </c>
      <c r="D186" s="131">
        <f>IF('Peligro y Exposición'!D184="x",1,0)</f>
        <v>0</v>
      </c>
      <c r="E186" s="131">
        <f>IF('Peligro y Exposición'!H184="x",1,0)</f>
        <v>0</v>
      </c>
      <c r="F186" s="131">
        <f>IF('Peligro y Exposición'!Q184="x",1,0)</f>
        <v>0</v>
      </c>
      <c r="G186" s="131">
        <f>IF('Peligro y Exposición'!U184="x",1,0)</f>
        <v>0</v>
      </c>
      <c r="H186" s="131">
        <f>IF('Peligro y Exposición'!Y184="x",1,0)</f>
        <v>0</v>
      </c>
      <c r="I186" s="131">
        <f>IF('Peligro y Exposición'!AE184="x",1,0)</f>
        <v>0</v>
      </c>
      <c r="J186" s="131">
        <f>IF(Vulnerabilidad!J184="x",1,0)</f>
        <v>0</v>
      </c>
      <c r="K186" s="131">
        <f>IF(Vulnerabilidad!M184="x",1,0)</f>
        <v>0</v>
      </c>
      <c r="L186" s="131">
        <f>IF(Vulnerabilidad!R184="x",1,0)</f>
        <v>0</v>
      </c>
      <c r="M186" s="131">
        <f>IF(Vulnerabilidad!W184="x",1,0)</f>
        <v>0</v>
      </c>
      <c r="N186" s="131">
        <f>IF('Capacidad de Adaptación'!F184="x",1,0)</f>
        <v>0</v>
      </c>
      <c r="O186" s="131">
        <f>IF('Capacidad de Adaptación'!H184="x",1,0)</f>
        <v>0</v>
      </c>
      <c r="P186" s="131">
        <f>IF('Capacidad de Adaptación'!M184="x",1,0)</f>
        <v>0</v>
      </c>
      <c r="Q186" s="131">
        <f>IF('Capacidad de Adaptación'!Q184="x",1,0)</f>
        <v>0</v>
      </c>
      <c r="R186" s="131">
        <f>IF('Capacidad de Adaptación'!X184="x",1,0)</f>
        <v>0</v>
      </c>
      <c r="S186" s="208">
        <f t="shared" si="10"/>
        <v>0</v>
      </c>
      <c r="T186" s="49">
        <f t="shared" si="14"/>
        <v>0</v>
      </c>
      <c r="U186" s="72">
        <f t="shared" si="11"/>
        <v>0</v>
      </c>
      <c r="V186" s="72">
        <f t="shared" si="12"/>
        <v>0</v>
      </c>
      <c r="W186" s="72">
        <f t="shared" si="13"/>
        <v>0</v>
      </c>
    </row>
    <row r="187" spans="1:23" x14ac:dyDescent="0.25">
      <c r="A187" s="138" t="s">
        <v>311</v>
      </c>
      <c r="B187" s="139" t="s">
        <v>325</v>
      </c>
      <c r="C187" s="140">
        <v>1219</v>
      </c>
      <c r="D187" s="131">
        <f>IF('Peligro y Exposición'!D185="x",1,0)</f>
        <v>0</v>
      </c>
      <c r="E187" s="131">
        <f>IF('Peligro y Exposición'!H185="x",1,0)</f>
        <v>0</v>
      </c>
      <c r="F187" s="131">
        <f>IF('Peligro y Exposición'!Q185="x",1,0)</f>
        <v>0</v>
      </c>
      <c r="G187" s="131">
        <f>IF('Peligro y Exposición'!U185="x",1,0)</f>
        <v>0</v>
      </c>
      <c r="H187" s="131">
        <f>IF('Peligro y Exposición'!Y185="x",1,0)</f>
        <v>0</v>
      </c>
      <c r="I187" s="131">
        <f>IF('Peligro y Exposición'!AE185="x",1,0)</f>
        <v>0</v>
      </c>
      <c r="J187" s="131">
        <f>IF(Vulnerabilidad!J185="x",1,0)</f>
        <v>0</v>
      </c>
      <c r="K187" s="131">
        <f>IF(Vulnerabilidad!M185="x",1,0)</f>
        <v>0</v>
      </c>
      <c r="L187" s="131">
        <f>IF(Vulnerabilidad!R185="x",1,0)</f>
        <v>0</v>
      </c>
      <c r="M187" s="131">
        <f>IF(Vulnerabilidad!W185="x",1,0)</f>
        <v>0</v>
      </c>
      <c r="N187" s="131">
        <f>IF('Capacidad de Adaptación'!F185="x",1,0)</f>
        <v>0</v>
      </c>
      <c r="O187" s="131">
        <f>IF('Capacidad de Adaptación'!H185="x",1,0)</f>
        <v>0</v>
      </c>
      <c r="P187" s="131">
        <f>IF('Capacidad de Adaptación'!M185="x",1,0)</f>
        <v>0</v>
      </c>
      <c r="Q187" s="131">
        <f>IF('Capacidad de Adaptación'!Q185="x",1,0)</f>
        <v>0</v>
      </c>
      <c r="R187" s="131">
        <f>IF('Capacidad de Adaptación'!X185="x",1,0)</f>
        <v>0</v>
      </c>
      <c r="S187" s="208">
        <f t="shared" si="10"/>
        <v>0</v>
      </c>
      <c r="T187" s="49">
        <f t="shared" si="14"/>
        <v>0</v>
      </c>
      <c r="U187" s="72">
        <f t="shared" si="11"/>
        <v>0</v>
      </c>
      <c r="V187" s="72">
        <f t="shared" si="12"/>
        <v>0</v>
      </c>
      <c r="W187" s="72">
        <f t="shared" si="13"/>
        <v>0</v>
      </c>
    </row>
    <row r="188" spans="1:23" x14ac:dyDescent="0.25">
      <c r="A188" s="130" t="s">
        <v>56</v>
      </c>
      <c r="B188" s="139" t="s">
        <v>57</v>
      </c>
      <c r="C188" s="140">
        <v>1301</v>
      </c>
      <c r="D188" s="131">
        <f>IF('Peligro y Exposición'!D186="x",1,0)</f>
        <v>0</v>
      </c>
      <c r="E188" s="131">
        <f>IF('Peligro y Exposición'!H186="x",1,0)</f>
        <v>0</v>
      </c>
      <c r="F188" s="131">
        <f>IF('Peligro y Exposición'!Q186="x",1,0)</f>
        <v>0</v>
      </c>
      <c r="G188" s="131">
        <f>IF('Peligro y Exposición'!U186="x",1,0)</f>
        <v>0</v>
      </c>
      <c r="H188" s="131">
        <f>IF('Peligro y Exposición'!Y186="x",1,0)</f>
        <v>0</v>
      </c>
      <c r="I188" s="131">
        <f>IF('Peligro y Exposición'!AE186="x",1,0)</f>
        <v>0</v>
      </c>
      <c r="J188" s="131">
        <f>IF(Vulnerabilidad!J186="x",1,0)</f>
        <v>0</v>
      </c>
      <c r="K188" s="131">
        <f>IF(Vulnerabilidad!M186="x",1,0)</f>
        <v>0</v>
      </c>
      <c r="L188" s="131">
        <f>IF(Vulnerabilidad!R186="x",1,0)</f>
        <v>0</v>
      </c>
      <c r="M188" s="131">
        <f>IF(Vulnerabilidad!W186="x",1,0)</f>
        <v>0</v>
      </c>
      <c r="N188" s="131">
        <f>IF('Capacidad de Adaptación'!F186="x",1,0)</f>
        <v>0</v>
      </c>
      <c r="O188" s="131">
        <f>IF('Capacidad de Adaptación'!H186="x",1,0)</f>
        <v>0</v>
      </c>
      <c r="P188" s="131">
        <f>IF('Capacidad de Adaptación'!M186="x",1,0)</f>
        <v>0</v>
      </c>
      <c r="Q188" s="131">
        <f>IF('Capacidad de Adaptación'!Q186="x",1,0)</f>
        <v>0</v>
      </c>
      <c r="R188" s="131">
        <f>IF('Capacidad de Adaptación'!X186="x",1,0)</f>
        <v>0</v>
      </c>
      <c r="S188" s="208">
        <f t="shared" si="10"/>
        <v>0</v>
      </c>
      <c r="T188" s="49">
        <f t="shared" si="14"/>
        <v>0</v>
      </c>
      <c r="U188" s="72">
        <f t="shared" si="11"/>
        <v>0</v>
      </c>
      <c r="V188" s="72">
        <f t="shared" si="12"/>
        <v>0</v>
      </c>
      <c r="W188" s="72">
        <f t="shared" si="13"/>
        <v>0</v>
      </c>
    </row>
    <row r="189" spans="1:23" x14ac:dyDescent="0.25">
      <c r="A189" s="130" t="s">
        <v>56</v>
      </c>
      <c r="B189" s="139" t="s">
        <v>58</v>
      </c>
      <c r="C189" s="140">
        <v>1302</v>
      </c>
      <c r="D189" s="131">
        <f>IF('Peligro y Exposición'!D187="x",1,0)</f>
        <v>0</v>
      </c>
      <c r="E189" s="131">
        <f>IF('Peligro y Exposición'!H187="x",1,0)</f>
        <v>0</v>
      </c>
      <c r="F189" s="131">
        <f>IF('Peligro y Exposición'!Q187="x",1,0)</f>
        <v>0</v>
      </c>
      <c r="G189" s="131">
        <f>IF('Peligro y Exposición'!U187="x",1,0)</f>
        <v>0</v>
      </c>
      <c r="H189" s="131">
        <f>IF('Peligro y Exposición'!Y187="x",1,0)</f>
        <v>0</v>
      </c>
      <c r="I189" s="131">
        <f>IF('Peligro y Exposición'!AE187="x",1,0)</f>
        <v>0</v>
      </c>
      <c r="J189" s="131">
        <f>IF(Vulnerabilidad!J187="x",1,0)</f>
        <v>0</v>
      </c>
      <c r="K189" s="131">
        <f>IF(Vulnerabilidad!M187="x",1,0)</f>
        <v>0</v>
      </c>
      <c r="L189" s="131">
        <f>IF(Vulnerabilidad!R187="x",1,0)</f>
        <v>0</v>
      </c>
      <c r="M189" s="131">
        <f>IF(Vulnerabilidad!W187="x",1,0)</f>
        <v>0</v>
      </c>
      <c r="N189" s="131">
        <f>IF('Capacidad de Adaptación'!F187="x",1,0)</f>
        <v>0</v>
      </c>
      <c r="O189" s="131">
        <f>IF('Capacidad de Adaptación'!H187="x",1,0)</f>
        <v>0</v>
      </c>
      <c r="P189" s="131">
        <f>IF('Capacidad de Adaptación'!M187="x",1,0)</f>
        <v>0</v>
      </c>
      <c r="Q189" s="131">
        <f>IF('Capacidad de Adaptación'!Q187="x",1,0)</f>
        <v>0</v>
      </c>
      <c r="R189" s="131">
        <f>IF('Capacidad de Adaptación'!X187="x",1,0)</f>
        <v>0</v>
      </c>
      <c r="S189" s="208">
        <f t="shared" si="10"/>
        <v>0</v>
      </c>
      <c r="T189" s="49">
        <f t="shared" si="14"/>
        <v>0</v>
      </c>
      <c r="U189" s="72">
        <f t="shared" si="11"/>
        <v>0</v>
      </c>
      <c r="V189" s="72">
        <f t="shared" si="12"/>
        <v>0</v>
      </c>
      <c r="W189" s="72">
        <f t="shared" si="13"/>
        <v>0</v>
      </c>
    </row>
    <row r="190" spans="1:23" x14ac:dyDescent="0.25">
      <c r="A190" s="130" t="s">
        <v>56</v>
      </c>
      <c r="B190" s="139" t="s">
        <v>59</v>
      </c>
      <c r="C190" s="140">
        <v>1303</v>
      </c>
      <c r="D190" s="131">
        <f>IF('Peligro y Exposición'!D188="x",1,0)</f>
        <v>0</v>
      </c>
      <c r="E190" s="131">
        <f>IF('Peligro y Exposición'!H188="x",1,0)</f>
        <v>0</v>
      </c>
      <c r="F190" s="131">
        <f>IF('Peligro y Exposición'!Q188="x",1,0)</f>
        <v>0</v>
      </c>
      <c r="G190" s="131">
        <f>IF('Peligro y Exposición'!U188="x",1,0)</f>
        <v>0</v>
      </c>
      <c r="H190" s="131">
        <f>IF('Peligro y Exposición'!Y188="x",1,0)</f>
        <v>0</v>
      </c>
      <c r="I190" s="131">
        <f>IF('Peligro y Exposición'!AE188="x",1,0)</f>
        <v>0</v>
      </c>
      <c r="J190" s="131">
        <f>IF(Vulnerabilidad!J188="x",1,0)</f>
        <v>0</v>
      </c>
      <c r="K190" s="131">
        <f>IF(Vulnerabilidad!M188="x",1,0)</f>
        <v>0</v>
      </c>
      <c r="L190" s="131">
        <f>IF(Vulnerabilidad!R188="x",1,0)</f>
        <v>0</v>
      </c>
      <c r="M190" s="131">
        <f>IF(Vulnerabilidad!W188="x",1,0)</f>
        <v>0</v>
      </c>
      <c r="N190" s="131">
        <f>IF('Capacidad de Adaptación'!F188="x",1,0)</f>
        <v>0</v>
      </c>
      <c r="O190" s="131">
        <f>IF('Capacidad de Adaptación'!H188="x",1,0)</f>
        <v>0</v>
      </c>
      <c r="P190" s="131">
        <f>IF('Capacidad de Adaptación'!M188="x",1,0)</f>
        <v>0</v>
      </c>
      <c r="Q190" s="131">
        <f>IF('Capacidad de Adaptación'!Q188="x",1,0)</f>
        <v>0</v>
      </c>
      <c r="R190" s="131">
        <f>IF('Capacidad de Adaptación'!X188="x",1,0)</f>
        <v>0</v>
      </c>
      <c r="S190" s="208">
        <f t="shared" si="10"/>
        <v>0</v>
      </c>
      <c r="T190" s="49">
        <f t="shared" si="14"/>
        <v>0</v>
      </c>
      <c r="U190" s="72">
        <f t="shared" si="11"/>
        <v>0</v>
      </c>
      <c r="V190" s="72">
        <f t="shared" si="12"/>
        <v>0</v>
      </c>
      <c r="W190" s="72">
        <f t="shared" si="13"/>
        <v>0</v>
      </c>
    </row>
    <row r="191" spans="1:23" x14ac:dyDescent="0.25">
      <c r="A191" s="130" t="s">
        <v>56</v>
      </c>
      <c r="B191" s="139" t="s">
        <v>60</v>
      </c>
      <c r="C191" s="140">
        <v>1304</v>
      </c>
      <c r="D191" s="131">
        <f>IF('Peligro y Exposición'!D189="x",1,0)</f>
        <v>0</v>
      </c>
      <c r="E191" s="131">
        <f>IF('Peligro y Exposición'!H189="x",1,0)</f>
        <v>0</v>
      </c>
      <c r="F191" s="131">
        <f>IF('Peligro y Exposición'!Q189="x",1,0)</f>
        <v>0</v>
      </c>
      <c r="G191" s="131">
        <f>IF('Peligro y Exposición'!U189="x",1,0)</f>
        <v>0</v>
      </c>
      <c r="H191" s="131">
        <f>IF('Peligro y Exposición'!Y189="x",1,0)</f>
        <v>0</v>
      </c>
      <c r="I191" s="131">
        <f>IF('Peligro y Exposición'!AE189="x",1,0)</f>
        <v>0</v>
      </c>
      <c r="J191" s="131">
        <f>IF(Vulnerabilidad!J189="x",1,0)</f>
        <v>0</v>
      </c>
      <c r="K191" s="131">
        <f>IF(Vulnerabilidad!M189="x",1,0)</f>
        <v>0</v>
      </c>
      <c r="L191" s="131">
        <f>IF(Vulnerabilidad!R189="x",1,0)</f>
        <v>0</v>
      </c>
      <c r="M191" s="131">
        <f>IF(Vulnerabilidad!W189="x",1,0)</f>
        <v>0</v>
      </c>
      <c r="N191" s="131">
        <f>IF('Capacidad de Adaptación'!F189="x",1,0)</f>
        <v>0</v>
      </c>
      <c r="O191" s="131">
        <f>IF('Capacidad de Adaptación'!H189="x",1,0)</f>
        <v>0</v>
      </c>
      <c r="P191" s="131">
        <f>IF('Capacidad de Adaptación'!M189="x",1,0)</f>
        <v>0</v>
      </c>
      <c r="Q191" s="131">
        <f>IF('Capacidad de Adaptación'!Q189="x",1,0)</f>
        <v>0</v>
      </c>
      <c r="R191" s="131">
        <f>IF('Capacidad de Adaptación'!X189="x",1,0)</f>
        <v>0</v>
      </c>
      <c r="S191" s="208">
        <f t="shared" si="10"/>
        <v>0</v>
      </c>
      <c r="T191" s="49">
        <f t="shared" si="14"/>
        <v>0</v>
      </c>
      <c r="U191" s="72">
        <f t="shared" si="11"/>
        <v>0</v>
      </c>
      <c r="V191" s="72">
        <f t="shared" si="12"/>
        <v>0</v>
      </c>
      <c r="W191" s="72">
        <f t="shared" si="13"/>
        <v>0</v>
      </c>
    </row>
    <row r="192" spans="1:23" x14ac:dyDescent="0.25">
      <c r="A192" s="130" t="s">
        <v>56</v>
      </c>
      <c r="B192" s="139" t="s">
        <v>61</v>
      </c>
      <c r="C192" s="140">
        <v>1305</v>
      </c>
      <c r="D192" s="131">
        <f>IF('Peligro y Exposición'!D190="x",1,0)</f>
        <v>0</v>
      </c>
      <c r="E192" s="131">
        <f>IF('Peligro y Exposición'!H190="x",1,0)</f>
        <v>0</v>
      </c>
      <c r="F192" s="131">
        <f>IF('Peligro y Exposición'!Q190="x",1,0)</f>
        <v>0</v>
      </c>
      <c r="G192" s="131">
        <f>IF('Peligro y Exposición'!U190="x",1,0)</f>
        <v>0</v>
      </c>
      <c r="H192" s="131">
        <f>IF('Peligro y Exposición'!Y190="x",1,0)</f>
        <v>0</v>
      </c>
      <c r="I192" s="131">
        <f>IF('Peligro y Exposición'!AE190="x",1,0)</f>
        <v>0</v>
      </c>
      <c r="J192" s="131">
        <f>IF(Vulnerabilidad!J190="x",1,0)</f>
        <v>0</v>
      </c>
      <c r="K192" s="131">
        <f>IF(Vulnerabilidad!M190="x",1,0)</f>
        <v>0</v>
      </c>
      <c r="L192" s="131">
        <f>IF(Vulnerabilidad!R190="x",1,0)</f>
        <v>0</v>
      </c>
      <c r="M192" s="131">
        <f>IF(Vulnerabilidad!W190="x",1,0)</f>
        <v>0</v>
      </c>
      <c r="N192" s="131">
        <f>IF('Capacidad de Adaptación'!F190="x",1,0)</f>
        <v>0</v>
      </c>
      <c r="O192" s="131">
        <f>IF('Capacidad de Adaptación'!H190="x",1,0)</f>
        <v>0</v>
      </c>
      <c r="P192" s="131">
        <f>IF('Capacidad de Adaptación'!M190="x",1,0)</f>
        <v>0</v>
      </c>
      <c r="Q192" s="131">
        <f>IF('Capacidad de Adaptación'!Q190="x",1,0)</f>
        <v>0</v>
      </c>
      <c r="R192" s="131">
        <f>IF('Capacidad de Adaptación'!X190="x",1,0)</f>
        <v>0</v>
      </c>
      <c r="S192" s="208">
        <f t="shared" si="10"/>
        <v>0</v>
      </c>
      <c r="T192" s="49">
        <f t="shared" si="14"/>
        <v>0</v>
      </c>
      <c r="U192" s="72">
        <f t="shared" si="11"/>
        <v>0</v>
      </c>
      <c r="V192" s="72">
        <f t="shared" si="12"/>
        <v>0</v>
      </c>
      <c r="W192" s="72">
        <f t="shared" si="13"/>
        <v>0</v>
      </c>
    </row>
    <row r="193" spans="1:23" x14ac:dyDescent="0.25">
      <c r="A193" s="130" t="s">
        <v>56</v>
      </c>
      <c r="B193" s="139" t="s">
        <v>62</v>
      </c>
      <c r="C193" s="140">
        <v>1306</v>
      </c>
      <c r="D193" s="131">
        <f>IF('Peligro y Exposición'!D191="x",1,0)</f>
        <v>0</v>
      </c>
      <c r="E193" s="131">
        <f>IF('Peligro y Exposición'!H191="x",1,0)</f>
        <v>0</v>
      </c>
      <c r="F193" s="131">
        <f>IF('Peligro y Exposición'!Q191="x",1,0)</f>
        <v>0</v>
      </c>
      <c r="G193" s="131">
        <f>IF('Peligro y Exposición'!U191="x",1,0)</f>
        <v>0</v>
      </c>
      <c r="H193" s="131">
        <f>IF('Peligro y Exposición'!Y191="x",1,0)</f>
        <v>0</v>
      </c>
      <c r="I193" s="131">
        <f>IF('Peligro y Exposición'!AE191="x",1,0)</f>
        <v>0</v>
      </c>
      <c r="J193" s="131">
        <f>IF(Vulnerabilidad!J191="x",1,0)</f>
        <v>0</v>
      </c>
      <c r="K193" s="131">
        <f>IF(Vulnerabilidad!M191="x",1,0)</f>
        <v>0</v>
      </c>
      <c r="L193" s="131">
        <f>IF(Vulnerabilidad!R191="x",1,0)</f>
        <v>0</v>
      </c>
      <c r="M193" s="131">
        <f>IF(Vulnerabilidad!W191="x",1,0)</f>
        <v>0</v>
      </c>
      <c r="N193" s="131">
        <f>IF('Capacidad de Adaptación'!F191="x",1,0)</f>
        <v>0</v>
      </c>
      <c r="O193" s="131">
        <f>IF('Capacidad de Adaptación'!H191="x",1,0)</f>
        <v>0</v>
      </c>
      <c r="P193" s="131">
        <f>IF('Capacidad de Adaptación'!M191="x",1,0)</f>
        <v>0</v>
      </c>
      <c r="Q193" s="131">
        <f>IF('Capacidad de Adaptación'!Q191="x",1,0)</f>
        <v>0</v>
      </c>
      <c r="R193" s="131">
        <f>IF('Capacidad de Adaptación'!X191="x",1,0)</f>
        <v>0</v>
      </c>
      <c r="S193" s="208">
        <f t="shared" si="10"/>
        <v>0</v>
      </c>
      <c r="T193" s="49">
        <f t="shared" si="14"/>
        <v>0</v>
      </c>
      <c r="U193" s="72">
        <f t="shared" si="11"/>
        <v>0</v>
      </c>
      <c r="V193" s="72">
        <f t="shared" si="12"/>
        <v>0</v>
      </c>
      <c r="W193" s="72">
        <f t="shared" si="13"/>
        <v>0</v>
      </c>
    </row>
    <row r="194" spans="1:23" x14ac:dyDescent="0.25">
      <c r="A194" s="130" t="s">
        <v>56</v>
      </c>
      <c r="B194" s="139" t="s">
        <v>63</v>
      </c>
      <c r="C194" s="140">
        <v>1307</v>
      </c>
      <c r="D194" s="131">
        <f>IF('Peligro y Exposición'!D192="x",1,0)</f>
        <v>0</v>
      </c>
      <c r="E194" s="131">
        <f>IF('Peligro y Exposición'!H192="x",1,0)</f>
        <v>0</v>
      </c>
      <c r="F194" s="131">
        <f>IF('Peligro y Exposición'!Q192="x",1,0)</f>
        <v>0</v>
      </c>
      <c r="G194" s="131">
        <f>IF('Peligro y Exposición'!U192="x",1,0)</f>
        <v>0</v>
      </c>
      <c r="H194" s="131">
        <f>IF('Peligro y Exposición'!Y192="x",1,0)</f>
        <v>0</v>
      </c>
      <c r="I194" s="131">
        <f>IF('Peligro y Exposición'!AE192="x",1,0)</f>
        <v>0</v>
      </c>
      <c r="J194" s="131">
        <f>IF(Vulnerabilidad!J192="x",1,0)</f>
        <v>0</v>
      </c>
      <c r="K194" s="131">
        <f>IF(Vulnerabilidad!M192="x",1,0)</f>
        <v>0</v>
      </c>
      <c r="L194" s="131">
        <f>IF(Vulnerabilidad!R192="x",1,0)</f>
        <v>0</v>
      </c>
      <c r="M194" s="131">
        <f>IF(Vulnerabilidad!W192="x",1,0)</f>
        <v>0</v>
      </c>
      <c r="N194" s="131">
        <f>IF('Capacidad de Adaptación'!F192="x",1,0)</f>
        <v>0</v>
      </c>
      <c r="O194" s="131">
        <f>IF('Capacidad de Adaptación'!H192="x",1,0)</f>
        <v>0</v>
      </c>
      <c r="P194" s="131">
        <f>IF('Capacidad de Adaptación'!M192="x",1,0)</f>
        <v>0</v>
      </c>
      <c r="Q194" s="131">
        <f>IF('Capacidad de Adaptación'!Q192="x",1,0)</f>
        <v>0</v>
      </c>
      <c r="R194" s="131">
        <f>IF('Capacidad de Adaptación'!X192="x",1,0)</f>
        <v>0</v>
      </c>
      <c r="S194" s="208">
        <f t="shared" si="10"/>
        <v>0</v>
      </c>
      <c r="T194" s="49">
        <f t="shared" si="14"/>
        <v>0</v>
      </c>
      <c r="U194" s="72">
        <f t="shared" si="11"/>
        <v>0</v>
      </c>
      <c r="V194" s="72">
        <f t="shared" si="12"/>
        <v>0</v>
      </c>
      <c r="W194" s="72">
        <f t="shared" si="13"/>
        <v>0</v>
      </c>
    </row>
    <row r="195" spans="1:23" x14ac:dyDescent="0.25">
      <c r="A195" s="130" t="s">
        <v>56</v>
      </c>
      <c r="B195" s="139" t="s">
        <v>64</v>
      </c>
      <c r="C195" s="140">
        <v>1308</v>
      </c>
      <c r="D195" s="131">
        <f>IF('Peligro y Exposición'!D193="x",1,0)</f>
        <v>0</v>
      </c>
      <c r="E195" s="131">
        <f>IF('Peligro y Exposición'!H193="x",1,0)</f>
        <v>0</v>
      </c>
      <c r="F195" s="131">
        <f>IF('Peligro y Exposición'!Q193="x",1,0)</f>
        <v>0</v>
      </c>
      <c r="G195" s="131">
        <f>IF('Peligro y Exposición'!U193="x",1,0)</f>
        <v>0</v>
      </c>
      <c r="H195" s="131">
        <f>IF('Peligro y Exposición'!Y193="x",1,0)</f>
        <v>0</v>
      </c>
      <c r="I195" s="131">
        <f>IF('Peligro y Exposición'!AE193="x",1,0)</f>
        <v>0</v>
      </c>
      <c r="J195" s="131">
        <f>IF(Vulnerabilidad!J193="x",1,0)</f>
        <v>0</v>
      </c>
      <c r="K195" s="131">
        <f>IF(Vulnerabilidad!M193="x",1,0)</f>
        <v>0</v>
      </c>
      <c r="L195" s="131">
        <f>IF(Vulnerabilidad!R193="x",1,0)</f>
        <v>0</v>
      </c>
      <c r="M195" s="131">
        <f>IF(Vulnerabilidad!W193="x",1,0)</f>
        <v>0</v>
      </c>
      <c r="N195" s="131">
        <f>IF('Capacidad de Adaptación'!F193="x",1,0)</f>
        <v>0</v>
      </c>
      <c r="O195" s="131">
        <f>IF('Capacidad de Adaptación'!H193="x",1,0)</f>
        <v>0</v>
      </c>
      <c r="P195" s="131">
        <f>IF('Capacidad de Adaptación'!M193="x",1,0)</f>
        <v>0</v>
      </c>
      <c r="Q195" s="131">
        <f>IF('Capacidad de Adaptación'!Q193="x",1,0)</f>
        <v>0</v>
      </c>
      <c r="R195" s="131">
        <f>IF('Capacidad de Adaptación'!X193="x",1,0)</f>
        <v>0</v>
      </c>
      <c r="S195" s="208">
        <f t="shared" si="10"/>
        <v>0</v>
      </c>
      <c r="T195" s="49">
        <f t="shared" si="14"/>
        <v>0</v>
      </c>
      <c r="U195" s="72">
        <f t="shared" si="11"/>
        <v>0</v>
      </c>
      <c r="V195" s="72">
        <f t="shared" si="12"/>
        <v>0</v>
      </c>
      <c r="W195" s="72">
        <f t="shared" si="13"/>
        <v>0</v>
      </c>
    </row>
    <row r="196" spans="1:23" x14ac:dyDescent="0.25">
      <c r="A196" s="130" t="s">
        <v>56</v>
      </c>
      <c r="B196" s="139" t="s">
        <v>65</v>
      </c>
      <c r="C196" s="140">
        <v>1309</v>
      </c>
      <c r="D196" s="131">
        <f>IF('Peligro y Exposición'!D194="x",1,0)</f>
        <v>0</v>
      </c>
      <c r="E196" s="131">
        <f>IF('Peligro y Exposición'!H194="x",1,0)</f>
        <v>0</v>
      </c>
      <c r="F196" s="131">
        <f>IF('Peligro y Exposición'!Q194="x",1,0)</f>
        <v>0</v>
      </c>
      <c r="G196" s="131">
        <f>IF('Peligro y Exposición'!U194="x",1,0)</f>
        <v>0</v>
      </c>
      <c r="H196" s="131">
        <f>IF('Peligro y Exposición'!Y194="x",1,0)</f>
        <v>0</v>
      </c>
      <c r="I196" s="131">
        <f>IF('Peligro y Exposición'!AE194="x",1,0)</f>
        <v>0</v>
      </c>
      <c r="J196" s="131">
        <f>IF(Vulnerabilidad!J194="x",1,0)</f>
        <v>0</v>
      </c>
      <c r="K196" s="131">
        <f>IF(Vulnerabilidad!M194="x",1,0)</f>
        <v>0</v>
      </c>
      <c r="L196" s="131">
        <f>IF(Vulnerabilidad!R194="x",1,0)</f>
        <v>0</v>
      </c>
      <c r="M196" s="131">
        <f>IF(Vulnerabilidad!W194="x",1,0)</f>
        <v>0</v>
      </c>
      <c r="N196" s="131">
        <f>IF('Capacidad de Adaptación'!F194="x",1,0)</f>
        <v>0</v>
      </c>
      <c r="O196" s="131">
        <f>IF('Capacidad de Adaptación'!H194="x",1,0)</f>
        <v>0</v>
      </c>
      <c r="P196" s="131">
        <f>IF('Capacidad de Adaptación'!M194="x",1,0)</f>
        <v>0</v>
      </c>
      <c r="Q196" s="131">
        <f>IF('Capacidad de Adaptación'!Q194="x",1,0)</f>
        <v>0</v>
      </c>
      <c r="R196" s="131">
        <f>IF('Capacidad de Adaptación'!X194="x",1,0)</f>
        <v>0</v>
      </c>
      <c r="S196" s="208">
        <f t="shared" si="10"/>
        <v>0</v>
      </c>
      <c r="T196" s="49">
        <f t="shared" si="14"/>
        <v>0</v>
      </c>
      <c r="U196" s="72">
        <f t="shared" si="11"/>
        <v>0</v>
      </c>
      <c r="V196" s="72">
        <f t="shared" si="12"/>
        <v>0</v>
      </c>
      <c r="W196" s="72">
        <f t="shared" si="13"/>
        <v>0</v>
      </c>
    </row>
    <row r="197" spans="1:23" x14ac:dyDescent="0.25">
      <c r="A197" s="130" t="s">
        <v>56</v>
      </c>
      <c r="B197" s="139" t="s">
        <v>66</v>
      </c>
      <c r="C197" s="140">
        <v>1310</v>
      </c>
      <c r="D197" s="131">
        <f>IF('Peligro y Exposición'!D195="x",1,0)</f>
        <v>0</v>
      </c>
      <c r="E197" s="131">
        <f>IF('Peligro y Exposición'!H195="x",1,0)</f>
        <v>0</v>
      </c>
      <c r="F197" s="131">
        <f>IF('Peligro y Exposición'!Q195="x",1,0)</f>
        <v>0</v>
      </c>
      <c r="G197" s="131">
        <f>IF('Peligro y Exposición'!U195="x",1,0)</f>
        <v>0</v>
      </c>
      <c r="H197" s="131">
        <f>IF('Peligro y Exposición'!Y195="x",1,0)</f>
        <v>0</v>
      </c>
      <c r="I197" s="131">
        <f>IF('Peligro y Exposición'!AE195="x",1,0)</f>
        <v>0</v>
      </c>
      <c r="J197" s="131">
        <f>IF(Vulnerabilidad!J195="x",1,0)</f>
        <v>0</v>
      </c>
      <c r="K197" s="131">
        <f>IF(Vulnerabilidad!M195="x",1,0)</f>
        <v>0</v>
      </c>
      <c r="L197" s="131">
        <f>IF(Vulnerabilidad!R195="x",1,0)</f>
        <v>0</v>
      </c>
      <c r="M197" s="131">
        <f>IF(Vulnerabilidad!W195="x",1,0)</f>
        <v>0</v>
      </c>
      <c r="N197" s="131">
        <f>IF('Capacidad de Adaptación'!F195="x",1,0)</f>
        <v>0</v>
      </c>
      <c r="O197" s="131">
        <f>IF('Capacidad de Adaptación'!H195="x",1,0)</f>
        <v>0</v>
      </c>
      <c r="P197" s="131">
        <f>IF('Capacidad de Adaptación'!M195="x",1,0)</f>
        <v>0</v>
      </c>
      <c r="Q197" s="131">
        <f>IF('Capacidad de Adaptación'!Q195="x",1,0)</f>
        <v>0</v>
      </c>
      <c r="R197" s="131">
        <f>IF('Capacidad de Adaptación'!X195="x",1,0)</f>
        <v>0</v>
      </c>
      <c r="S197" s="208">
        <f t="shared" ref="S197:S260" si="15">SUM(D197:R197)</f>
        <v>0</v>
      </c>
      <c r="T197" s="49">
        <f t="shared" si="14"/>
        <v>0</v>
      </c>
      <c r="U197" s="72">
        <f t="shared" ref="U197:U260" si="16">SUM(D197:I197)</f>
        <v>0</v>
      </c>
      <c r="V197" s="72">
        <f t="shared" ref="V197:V260" si="17">SUM(J197:M197)</f>
        <v>0</v>
      </c>
      <c r="W197" s="72">
        <f t="shared" ref="W197:W260" si="18">SUM(N197:R197)</f>
        <v>0</v>
      </c>
    </row>
    <row r="198" spans="1:23" x14ac:dyDescent="0.25">
      <c r="A198" s="130" t="s">
        <v>56</v>
      </c>
      <c r="B198" s="139" t="s">
        <v>67</v>
      </c>
      <c r="C198" s="140">
        <v>1311</v>
      </c>
      <c r="D198" s="131">
        <f>IF('Peligro y Exposición'!D196="x",1,0)</f>
        <v>0</v>
      </c>
      <c r="E198" s="131">
        <f>IF('Peligro y Exposición'!H196="x",1,0)</f>
        <v>0</v>
      </c>
      <c r="F198" s="131">
        <f>IF('Peligro y Exposición'!Q196="x",1,0)</f>
        <v>0</v>
      </c>
      <c r="G198" s="131">
        <f>IF('Peligro y Exposición'!U196="x",1,0)</f>
        <v>0</v>
      </c>
      <c r="H198" s="131">
        <f>IF('Peligro y Exposición'!Y196="x",1,0)</f>
        <v>0</v>
      </c>
      <c r="I198" s="131">
        <f>IF('Peligro y Exposición'!AE196="x",1,0)</f>
        <v>0</v>
      </c>
      <c r="J198" s="131">
        <f>IF(Vulnerabilidad!J196="x",1,0)</f>
        <v>0</v>
      </c>
      <c r="K198" s="131">
        <f>IF(Vulnerabilidad!M196="x",1,0)</f>
        <v>0</v>
      </c>
      <c r="L198" s="131">
        <f>IF(Vulnerabilidad!R196="x",1,0)</f>
        <v>0</v>
      </c>
      <c r="M198" s="131">
        <f>IF(Vulnerabilidad!W196="x",1,0)</f>
        <v>0</v>
      </c>
      <c r="N198" s="131">
        <f>IF('Capacidad de Adaptación'!F196="x",1,0)</f>
        <v>0</v>
      </c>
      <c r="O198" s="131">
        <f>IF('Capacidad de Adaptación'!H196="x",1,0)</f>
        <v>0</v>
      </c>
      <c r="P198" s="131">
        <f>IF('Capacidad de Adaptación'!M196="x",1,0)</f>
        <v>0</v>
      </c>
      <c r="Q198" s="131">
        <f>IF('Capacidad de Adaptación'!Q196="x",1,0)</f>
        <v>0</v>
      </c>
      <c r="R198" s="131">
        <f>IF('Capacidad de Adaptación'!X196="x",1,0)</f>
        <v>0</v>
      </c>
      <c r="S198" s="208">
        <f t="shared" si="15"/>
        <v>0</v>
      </c>
      <c r="T198" s="49">
        <f t="shared" ref="T198:T261" si="19">S198/15</f>
        <v>0</v>
      </c>
      <c r="U198" s="72">
        <f t="shared" si="16"/>
        <v>0</v>
      </c>
      <c r="V198" s="72">
        <f t="shared" si="17"/>
        <v>0</v>
      </c>
      <c r="W198" s="72">
        <f t="shared" si="18"/>
        <v>0</v>
      </c>
    </row>
    <row r="199" spans="1:23" x14ac:dyDescent="0.25">
      <c r="A199" s="130" t="s">
        <v>56</v>
      </c>
      <c r="B199" s="139" t="s">
        <v>68</v>
      </c>
      <c r="C199" s="140">
        <v>1312</v>
      </c>
      <c r="D199" s="131">
        <f>IF('Peligro y Exposición'!D197="x",1,0)</f>
        <v>0</v>
      </c>
      <c r="E199" s="131">
        <f>IF('Peligro y Exposición'!H197="x",1,0)</f>
        <v>0</v>
      </c>
      <c r="F199" s="131">
        <f>IF('Peligro y Exposición'!Q197="x",1,0)</f>
        <v>0</v>
      </c>
      <c r="G199" s="131">
        <f>IF('Peligro y Exposición'!U197="x",1,0)</f>
        <v>0</v>
      </c>
      <c r="H199" s="131">
        <f>IF('Peligro y Exposición'!Y197="x",1,0)</f>
        <v>0</v>
      </c>
      <c r="I199" s="131">
        <f>IF('Peligro y Exposición'!AE197="x",1,0)</f>
        <v>0</v>
      </c>
      <c r="J199" s="131">
        <f>IF(Vulnerabilidad!J197="x",1,0)</f>
        <v>0</v>
      </c>
      <c r="K199" s="131">
        <f>IF(Vulnerabilidad!M197="x",1,0)</f>
        <v>0</v>
      </c>
      <c r="L199" s="131">
        <f>IF(Vulnerabilidad!R197="x",1,0)</f>
        <v>0</v>
      </c>
      <c r="M199" s="131">
        <f>IF(Vulnerabilidad!W197="x",1,0)</f>
        <v>0</v>
      </c>
      <c r="N199" s="131">
        <f>IF('Capacidad de Adaptación'!F197="x",1,0)</f>
        <v>0</v>
      </c>
      <c r="O199" s="131">
        <f>IF('Capacidad de Adaptación'!H197="x",1,0)</f>
        <v>0</v>
      </c>
      <c r="P199" s="131">
        <f>IF('Capacidad de Adaptación'!M197="x",1,0)</f>
        <v>0</v>
      </c>
      <c r="Q199" s="131">
        <f>IF('Capacidad de Adaptación'!Q197="x",1,0)</f>
        <v>0</v>
      </c>
      <c r="R199" s="131">
        <f>IF('Capacidad de Adaptación'!X197="x",1,0)</f>
        <v>0</v>
      </c>
      <c r="S199" s="208">
        <f t="shared" si="15"/>
        <v>0</v>
      </c>
      <c r="T199" s="49">
        <f t="shared" si="19"/>
        <v>0</v>
      </c>
      <c r="U199" s="72">
        <f t="shared" si="16"/>
        <v>0</v>
      </c>
      <c r="V199" s="72">
        <f t="shared" si="17"/>
        <v>0</v>
      </c>
      <c r="W199" s="72">
        <f t="shared" si="18"/>
        <v>0</v>
      </c>
    </row>
    <row r="200" spans="1:23" x14ac:dyDescent="0.25">
      <c r="A200" s="130" t="s">
        <v>56</v>
      </c>
      <c r="B200" s="139" t="s">
        <v>69</v>
      </c>
      <c r="C200" s="140">
        <v>1313</v>
      </c>
      <c r="D200" s="131">
        <f>IF('Peligro y Exposición'!D198="x",1,0)</f>
        <v>0</v>
      </c>
      <c r="E200" s="131">
        <f>IF('Peligro y Exposición'!H198="x",1,0)</f>
        <v>0</v>
      </c>
      <c r="F200" s="131">
        <f>IF('Peligro y Exposición'!Q198="x",1,0)</f>
        <v>0</v>
      </c>
      <c r="G200" s="131">
        <f>IF('Peligro y Exposición'!U198="x",1,0)</f>
        <v>0</v>
      </c>
      <c r="H200" s="131">
        <f>IF('Peligro y Exposición'!Y198="x",1,0)</f>
        <v>0</v>
      </c>
      <c r="I200" s="131">
        <f>IF('Peligro y Exposición'!AE198="x",1,0)</f>
        <v>0</v>
      </c>
      <c r="J200" s="131">
        <f>IF(Vulnerabilidad!J198="x",1,0)</f>
        <v>0</v>
      </c>
      <c r="K200" s="131">
        <f>IF(Vulnerabilidad!M198="x",1,0)</f>
        <v>0</v>
      </c>
      <c r="L200" s="131">
        <f>IF(Vulnerabilidad!R198="x",1,0)</f>
        <v>0</v>
      </c>
      <c r="M200" s="131">
        <f>IF(Vulnerabilidad!W198="x",1,0)</f>
        <v>0</v>
      </c>
      <c r="N200" s="131">
        <f>IF('Capacidad de Adaptación'!F198="x",1,0)</f>
        <v>0</v>
      </c>
      <c r="O200" s="131">
        <f>IF('Capacidad de Adaptación'!H198="x",1,0)</f>
        <v>0</v>
      </c>
      <c r="P200" s="131">
        <f>IF('Capacidad de Adaptación'!M198="x",1,0)</f>
        <v>0</v>
      </c>
      <c r="Q200" s="131">
        <f>IF('Capacidad de Adaptación'!Q198="x",1,0)</f>
        <v>0</v>
      </c>
      <c r="R200" s="131">
        <f>IF('Capacidad de Adaptación'!X198="x",1,0)</f>
        <v>0</v>
      </c>
      <c r="S200" s="208">
        <f t="shared" si="15"/>
        <v>0</v>
      </c>
      <c r="T200" s="49">
        <f t="shared" si="19"/>
        <v>0</v>
      </c>
      <c r="U200" s="72">
        <f t="shared" si="16"/>
        <v>0</v>
      </c>
      <c r="V200" s="72">
        <f t="shared" si="17"/>
        <v>0</v>
      </c>
      <c r="W200" s="72">
        <f t="shared" si="18"/>
        <v>0</v>
      </c>
    </row>
    <row r="201" spans="1:23" x14ac:dyDescent="0.25">
      <c r="A201" s="130" t="s">
        <v>56</v>
      </c>
      <c r="B201" s="139" t="s">
        <v>70</v>
      </c>
      <c r="C201" s="140">
        <v>1314</v>
      </c>
      <c r="D201" s="131">
        <f>IF('Peligro y Exposición'!D199="x",1,0)</f>
        <v>0</v>
      </c>
      <c r="E201" s="131">
        <f>IF('Peligro y Exposición'!H199="x",1,0)</f>
        <v>0</v>
      </c>
      <c r="F201" s="131">
        <f>IF('Peligro y Exposición'!Q199="x",1,0)</f>
        <v>0</v>
      </c>
      <c r="G201" s="131">
        <f>IF('Peligro y Exposición'!U199="x",1,0)</f>
        <v>0</v>
      </c>
      <c r="H201" s="131">
        <f>IF('Peligro y Exposición'!Y199="x",1,0)</f>
        <v>0</v>
      </c>
      <c r="I201" s="131">
        <f>IF('Peligro y Exposición'!AE199="x",1,0)</f>
        <v>0</v>
      </c>
      <c r="J201" s="131">
        <f>IF(Vulnerabilidad!J199="x",1,0)</f>
        <v>0</v>
      </c>
      <c r="K201" s="131">
        <f>IF(Vulnerabilidad!M199="x",1,0)</f>
        <v>0</v>
      </c>
      <c r="L201" s="131">
        <f>IF(Vulnerabilidad!R199="x",1,0)</f>
        <v>0</v>
      </c>
      <c r="M201" s="131">
        <f>IF(Vulnerabilidad!W199="x",1,0)</f>
        <v>0</v>
      </c>
      <c r="N201" s="131">
        <f>IF('Capacidad de Adaptación'!F199="x",1,0)</f>
        <v>0</v>
      </c>
      <c r="O201" s="131">
        <f>IF('Capacidad de Adaptación'!H199="x",1,0)</f>
        <v>0</v>
      </c>
      <c r="P201" s="131">
        <f>IF('Capacidad de Adaptación'!M199="x",1,0)</f>
        <v>0</v>
      </c>
      <c r="Q201" s="131">
        <f>IF('Capacidad de Adaptación'!Q199="x",1,0)</f>
        <v>0</v>
      </c>
      <c r="R201" s="131">
        <f>IF('Capacidad de Adaptación'!X199="x",1,0)</f>
        <v>0</v>
      </c>
      <c r="S201" s="208">
        <f t="shared" si="15"/>
        <v>0</v>
      </c>
      <c r="T201" s="49">
        <f t="shared" si="19"/>
        <v>0</v>
      </c>
      <c r="U201" s="72">
        <f t="shared" si="16"/>
        <v>0</v>
      </c>
      <c r="V201" s="72">
        <f t="shared" si="17"/>
        <v>0</v>
      </c>
      <c r="W201" s="72">
        <f t="shared" si="18"/>
        <v>0</v>
      </c>
    </row>
    <row r="202" spans="1:23" x14ac:dyDescent="0.25">
      <c r="A202" s="130" t="s">
        <v>56</v>
      </c>
      <c r="B202" s="139" t="s">
        <v>71</v>
      </c>
      <c r="C202" s="140">
        <v>1315</v>
      </c>
      <c r="D202" s="131">
        <f>IF('Peligro y Exposición'!D200="x",1,0)</f>
        <v>0</v>
      </c>
      <c r="E202" s="131">
        <f>IF('Peligro y Exposición'!H200="x",1,0)</f>
        <v>0</v>
      </c>
      <c r="F202" s="131">
        <f>IF('Peligro y Exposición'!Q200="x",1,0)</f>
        <v>0</v>
      </c>
      <c r="G202" s="131">
        <f>IF('Peligro y Exposición'!U200="x",1,0)</f>
        <v>0</v>
      </c>
      <c r="H202" s="131">
        <f>IF('Peligro y Exposición'!Y200="x",1,0)</f>
        <v>0</v>
      </c>
      <c r="I202" s="131">
        <f>IF('Peligro y Exposición'!AE200="x",1,0)</f>
        <v>0</v>
      </c>
      <c r="J202" s="131">
        <f>IF(Vulnerabilidad!J200="x",1,0)</f>
        <v>0</v>
      </c>
      <c r="K202" s="131">
        <f>IF(Vulnerabilidad!M200="x",1,0)</f>
        <v>0</v>
      </c>
      <c r="L202" s="131">
        <f>IF(Vulnerabilidad!R200="x",1,0)</f>
        <v>0</v>
      </c>
      <c r="M202" s="131">
        <f>IF(Vulnerabilidad!W200="x",1,0)</f>
        <v>0</v>
      </c>
      <c r="N202" s="131">
        <f>IF('Capacidad de Adaptación'!F200="x",1,0)</f>
        <v>0</v>
      </c>
      <c r="O202" s="131">
        <f>IF('Capacidad de Adaptación'!H200="x",1,0)</f>
        <v>0</v>
      </c>
      <c r="P202" s="131">
        <f>IF('Capacidad de Adaptación'!M200="x",1,0)</f>
        <v>0</v>
      </c>
      <c r="Q202" s="131">
        <f>IF('Capacidad de Adaptación'!Q200="x",1,0)</f>
        <v>0</v>
      </c>
      <c r="R202" s="131">
        <f>IF('Capacidad de Adaptación'!X200="x",1,0)</f>
        <v>0</v>
      </c>
      <c r="S202" s="208">
        <f t="shared" si="15"/>
        <v>0</v>
      </c>
      <c r="T202" s="49">
        <f t="shared" si="19"/>
        <v>0</v>
      </c>
      <c r="U202" s="72">
        <f t="shared" si="16"/>
        <v>0</v>
      </c>
      <c r="V202" s="72">
        <f t="shared" si="17"/>
        <v>0</v>
      </c>
      <c r="W202" s="72">
        <f t="shared" si="18"/>
        <v>0</v>
      </c>
    </row>
    <row r="203" spans="1:23" x14ac:dyDescent="0.25">
      <c r="A203" s="130" t="s">
        <v>56</v>
      </c>
      <c r="B203" s="139" t="s">
        <v>72</v>
      </c>
      <c r="C203" s="140">
        <v>1316</v>
      </c>
      <c r="D203" s="131">
        <f>IF('Peligro y Exposición'!D201="x",1,0)</f>
        <v>0</v>
      </c>
      <c r="E203" s="131">
        <f>IF('Peligro y Exposición'!H201="x",1,0)</f>
        <v>0</v>
      </c>
      <c r="F203" s="131">
        <f>IF('Peligro y Exposición'!Q201="x",1,0)</f>
        <v>0</v>
      </c>
      <c r="G203" s="131">
        <f>IF('Peligro y Exposición'!U201="x",1,0)</f>
        <v>0</v>
      </c>
      <c r="H203" s="131">
        <f>IF('Peligro y Exposición'!Y201="x",1,0)</f>
        <v>0</v>
      </c>
      <c r="I203" s="131">
        <f>IF('Peligro y Exposición'!AE201="x",1,0)</f>
        <v>0</v>
      </c>
      <c r="J203" s="131">
        <f>IF(Vulnerabilidad!J201="x",1,0)</f>
        <v>0</v>
      </c>
      <c r="K203" s="131">
        <f>IF(Vulnerabilidad!M201="x",1,0)</f>
        <v>0</v>
      </c>
      <c r="L203" s="131">
        <f>IF(Vulnerabilidad!R201="x",1,0)</f>
        <v>0</v>
      </c>
      <c r="M203" s="131">
        <f>IF(Vulnerabilidad!W201="x",1,0)</f>
        <v>0</v>
      </c>
      <c r="N203" s="131">
        <f>IF('Capacidad de Adaptación'!F201="x",1,0)</f>
        <v>0</v>
      </c>
      <c r="O203" s="131">
        <f>IF('Capacidad de Adaptación'!H201="x",1,0)</f>
        <v>0</v>
      </c>
      <c r="P203" s="131">
        <f>IF('Capacidad de Adaptación'!M201="x",1,0)</f>
        <v>0</v>
      </c>
      <c r="Q203" s="131">
        <f>IF('Capacidad de Adaptación'!Q201="x",1,0)</f>
        <v>0</v>
      </c>
      <c r="R203" s="131">
        <f>IF('Capacidad de Adaptación'!X201="x",1,0)</f>
        <v>0</v>
      </c>
      <c r="S203" s="208">
        <f t="shared" si="15"/>
        <v>0</v>
      </c>
      <c r="T203" s="49">
        <f t="shared" si="19"/>
        <v>0</v>
      </c>
      <c r="U203" s="72">
        <f t="shared" si="16"/>
        <v>0</v>
      </c>
      <c r="V203" s="72">
        <f t="shared" si="17"/>
        <v>0</v>
      </c>
      <c r="W203" s="72">
        <f t="shared" si="18"/>
        <v>0</v>
      </c>
    </row>
    <row r="204" spans="1:23" x14ac:dyDescent="0.25">
      <c r="A204" s="130" t="s">
        <v>56</v>
      </c>
      <c r="B204" s="139" t="s">
        <v>73</v>
      </c>
      <c r="C204" s="140">
        <v>1317</v>
      </c>
      <c r="D204" s="131">
        <f>IF('Peligro y Exposición'!D202="x",1,0)</f>
        <v>0</v>
      </c>
      <c r="E204" s="131">
        <f>IF('Peligro y Exposición'!H202="x",1,0)</f>
        <v>0</v>
      </c>
      <c r="F204" s="131">
        <f>IF('Peligro y Exposición'!Q202="x",1,0)</f>
        <v>0</v>
      </c>
      <c r="G204" s="131">
        <f>IF('Peligro y Exposición'!U202="x",1,0)</f>
        <v>0</v>
      </c>
      <c r="H204" s="131">
        <f>IF('Peligro y Exposición'!Y202="x",1,0)</f>
        <v>0</v>
      </c>
      <c r="I204" s="131">
        <f>IF('Peligro y Exposición'!AE202="x",1,0)</f>
        <v>0</v>
      </c>
      <c r="J204" s="131">
        <f>IF(Vulnerabilidad!J202="x",1,0)</f>
        <v>0</v>
      </c>
      <c r="K204" s="131">
        <f>IF(Vulnerabilidad!M202="x",1,0)</f>
        <v>0</v>
      </c>
      <c r="L204" s="131">
        <f>IF(Vulnerabilidad!R202="x",1,0)</f>
        <v>0</v>
      </c>
      <c r="M204" s="131">
        <f>IF(Vulnerabilidad!W202="x",1,0)</f>
        <v>0</v>
      </c>
      <c r="N204" s="131">
        <f>IF('Capacidad de Adaptación'!F202="x",1,0)</f>
        <v>0</v>
      </c>
      <c r="O204" s="131">
        <f>IF('Capacidad de Adaptación'!H202="x",1,0)</f>
        <v>0</v>
      </c>
      <c r="P204" s="131">
        <f>IF('Capacidad de Adaptación'!M202="x",1,0)</f>
        <v>0</v>
      </c>
      <c r="Q204" s="131">
        <f>IF('Capacidad de Adaptación'!Q202="x",1,0)</f>
        <v>0</v>
      </c>
      <c r="R204" s="131">
        <f>IF('Capacidad de Adaptación'!X202="x",1,0)</f>
        <v>0</v>
      </c>
      <c r="S204" s="208">
        <f t="shared" si="15"/>
        <v>0</v>
      </c>
      <c r="T204" s="49">
        <f t="shared" si="19"/>
        <v>0</v>
      </c>
      <c r="U204" s="72">
        <f t="shared" si="16"/>
        <v>0</v>
      </c>
      <c r="V204" s="72">
        <f t="shared" si="17"/>
        <v>0</v>
      </c>
      <c r="W204" s="72">
        <f t="shared" si="18"/>
        <v>0</v>
      </c>
    </row>
    <row r="205" spans="1:23" x14ac:dyDescent="0.25">
      <c r="A205" s="130" t="s">
        <v>56</v>
      </c>
      <c r="B205" s="139" t="s">
        <v>74</v>
      </c>
      <c r="C205" s="140">
        <v>1318</v>
      </c>
      <c r="D205" s="131">
        <f>IF('Peligro y Exposición'!D203="x",1,0)</f>
        <v>0</v>
      </c>
      <c r="E205" s="131">
        <f>IF('Peligro y Exposición'!H203="x",1,0)</f>
        <v>1</v>
      </c>
      <c r="F205" s="131">
        <f>IF('Peligro y Exposición'!Q203="x",1,0)</f>
        <v>0</v>
      </c>
      <c r="G205" s="131">
        <f>IF('Peligro y Exposición'!U203="x",1,0)</f>
        <v>0</v>
      </c>
      <c r="H205" s="131">
        <f>IF('Peligro y Exposición'!Y203="x",1,0)</f>
        <v>0</v>
      </c>
      <c r="I205" s="131">
        <f>IF('Peligro y Exposición'!AE203="x",1,0)</f>
        <v>0</v>
      </c>
      <c r="J205" s="131">
        <f>IF(Vulnerabilidad!J203="x",1,0)</f>
        <v>0</v>
      </c>
      <c r="K205" s="131">
        <f>IF(Vulnerabilidad!M203="x",1,0)</f>
        <v>0</v>
      </c>
      <c r="L205" s="131">
        <f>IF(Vulnerabilidad!R203="x",1,0)</f>
        <v>0</v>
      </c>
      <c r="M205" s="131">
        <f>IF(Vulnerabilidad!W203="x",1,0)</f>
        <v>0</v>
      </c>
      <c r="N205" s="131">
        <f>IF('Capacidad de Adaptación'!F203="x",1,0)</f>
        <v>0</v>
      </c>
      <c r="O205" s="131">
        <f>IF('Capacidad de Adaptación'!H203="x",1,0)</f>
        <v>0</v>
      </c>
      <c r="P205" s="131">
        <f>IF('Capacidad de Adaptación'!M203="x",1,0)</f>
        <v>0</v>
      </c>
      <c r="Q205" s="131">
        <f>IF('Capacidad de Adaptación'!Q203="x",1,0)</f>
        <v>0</v>
      </c>
      <c r="R205" s="131">
        <f>IF('Capacidad de Adaptación'!X203="x",1,0)</f>
        <v>0</v>
      </c>
      <c r="S205" s="208">
        <f t="shared" si="15"/>
        <v>1</v>
      </c>
      <c r="T205" s="49">
        <f t="shared" si="19"/>
        <v>6.6666666666666666E-2</v>
      </c>
      <c r="U205" s="72">
        <f t="shared" si="16"/>
        <v>1</v>
      </c>
      <c r="V205" s="72">
        <f t="shared" si="17"/>
        <v>0</v>
      </c>
      <c r="W205" s="72">
        <f t="shared" si="18"/>
        <v>0</v>
      </c>
    </row>
    <row r="206" spans="1:23" x14ac:dyDescent="0.25">
      <c r="A206" s="130" t="s">
        <v>56</v>
      </c>
      <c r="B206" s="139" t="s">
        <v>75</v>
      </c>
      <c r="C206" s="140">
        <v>1319</v>
      </c>
      <c r="D206" s="131">
        <f>IF('Peligro y Exposición'!D204="x",1,0)</f>
        <v>0</v>
      </c>
      <c r="E206" s="131">
        <f>IF('Peligro y Exposición'!H204="x",1,0)</f>
        <v>0</v>
      </c>
      <c r="F206" s="131">
        <f>IF('Peligro y Exposición'!Q204="x",1,0)</f>
        <v>0</v>
      </c>
      <c r="G206" s="131">
        <f>IF('Peligro y Exposición'!U204="x",1,0)</f>
        <v>0</v>
      </c>
      <c r="H206" s="131">
        <f>IF('Peligro y Exposición'!Y204="x",1,0)</f>
        <v>0</v>
      </c>
      <c r="I206" s="131">
        <f>IF('Peligro y Exposición'!AE204="x",1,0)</f>
        <v>0</v>
      </c>
      <c r="J206" s="131">
        <f>IF(Vulnerabilidad!J204="x",1,0)</f>
        <v>0</v>
      </c>
      <c r="K206" s="131">
        <f>IF(Vulnerabilidad!M204="x",1,0)</f>
        <v>0</v>
      </c>
      <c r="L206" s="131">
        <f>IF(Vulnerabilidad!R204="x",1,0)</f>
        <v>0</v>
      </c>
      <c r="M206" s="131">
        <f>IF(Vulnerabilidad!W204="x",1,0)</f>
        <v>0</v>
      </c>
      <c r="N206" s="131">
        <f>IF('Capacidad de Adaptación'!F204="x",1,0)</f>
        <v>0</v>
      </c>
      <c r="O206" s="131">
        <f>IF('Capacidad de Adaptación'!H204="x",1,0)</f>
        <v>0</v>
      </c>
      <c r="P206" s="131">
        <f>IF('Capacidad de Adaptación'!M204="x",1,0)</f>
        <v>0</v>
      </c>
      <c r="Q206" s="131">
        <f>IF('Capacidad de Adaptación'!Q204="x",1,0)</f>
        <v>0</v>
      </c>
      <c r="R206" s="131">
        <f>IF('Capacidad de Adaptación'!X204="x",1,0)</f>
        <v>0</v>
      </c>
      <c r="S206" s="208">
        <f t="shared" si="15"/>
        <v>0</v>
      </c>
      <c r="T206" s="49">
        <f t="shared" si="19"/>
        <v>0</v>
      </c>
      <c r="U206" s="72">
        <f t="shared" si="16"/>
        <v>0</v>
      </c>
      <c r="V206" s="72">
        <f t="shared" si="17"/>
        <v>0</v>
      </c>
      <c r="W206" s="72">
        <f t="shared" si="18"/>
        <v>0</v>
      </c>
    </row>
    <row r="207" spans="1:23" x14ac:dyDescent="0.25">
      <c r="A207" s="130" t="s">
        <v>56</v>
      </c>
      <c r="B207" s="139" t="s">
        <v>76</v>
      </c>
      <c r="C207" s="140">
        <v>1320</v>
      </c>
      <c r="D207" s="131">
        <f>IF('Peligro y Exposición'!D205="x",1,0)</f>
        <v>0</v>
      </c>
      <c r="E207" s="131">
        <f>IF('Peligro y Exposición'!H205="x",1,0)</f>
        <v>0</v>
      </c>
      <c r="F207" s="131">
        <f>IF('Peligro y Exposición'!Q205="x",1,0)</f>
        <v>0</v>
      </c>
      <c r="G207" s="131">
        <f>IF('Peligro y Exposición'!U205="x",1,0)</f>
        <v>0</v>
      </c>
      <c r="H207" s="131">
        <f>IF('Peligro y Exposición'!Y205="x",1,0)</f>
        <v>0</v>
      </c>
      <c r="I207" s="131">
        <f>IF('Peligro y Exposición'!AE205="x",1,0)</f>
        <v>0</v>
      </c>
      <c r="J207" s="131">
        <f>IF(Vulnerabilidad!J205="x",1,0)</f>
        <v>0</v>
      </c>
      <c r="K207" s="131">
        <f>IF(Vulnerabilidad!M205="x",1,0)</f>
        <v>0</v>
      </c>
      <c r="L207" s="131">
        <f>IF(Vulnerabilidad!R205="x",1,0)</f>
        <v>0</v>
      </c>
      <c r="M207" s="131">
        <f>IF(Vulnerabilidad!W205="x",1,0)</f>
        <v>0</v>
      </c>
      <c r="N207" s="131">
        <f>IF('Capacidad de Adaptación'!F205="x",1,0)</f>
        <v>0</v>
      </c>
      <c r="O207" s="131">
        <f>IF('Capacidad de Adaptación'!H205="x",1,0)</f>
        <v>0</v>
      </c>
      <c r="P207" s="131">
        <f>IF('Capacidad de Adaptación'!M205="x",1,0)</f>
        <v>0</v>
      </c>
      <c r="Q207" s="131">
        <f>IF('Capacidad de Adaptación'!Q205="x",1,0)</f>
        <v>0</v>
      </c>
      <c r="R207" s="131">
        <f>IF('Capacidad de Adaptación'!X205="x",1,0)</f>
        <v>0</v>
      </c>
      <c r="S207" s="208">
        <f t="shared" si="15"/>
        <v>0</v>
      </c>
      <c r="T207" s="49">
        <f t="shared" si="19"/>
        <v>0</v>
      </c>
      <c r="U207" s="72">
        <f t="shared" si="16"/>
        <v>0</v>
      </c>
      <c r="V207" s="72">
        <f t="shared" si="17"/>
        <v>0</v>
      </c>
      <c r="W207" s="72">
        <f t="shared" si="18"/>
        <v>0</v>
      </c>
    </row>
    <row r="208" spans="1:23" x14ac:dyDescent="0.25">
      <c r="A208" s="130" t="s">
        <v>56</v>
      </c>
      <c r="B208" s="139" t="s">
        <v>77</v>
      </c>
      <c r="C208" s="140">
        <v>1321</v>
      </c>
      <c r="D208" s="131">
        <f>IF('Peligro y Exposición'!D206="x",1,0)</f>
        <v>0</v>
      </c>
      <c r="E208" s="131">
        <f>IF('Peligro y Exposición'!H206="x",1,0)</f>
        <v>0</v>
      </c>
      <c r="F208" s="131">
        <f>IF('Peligro y Exposición'!Q206="x",1,0)</f>
        <v>0</v>
      </c>
      <c r="G208" s="131">
        <f>IF('Peligro y Exposición'!U206="x",1,0)</f>
        <v>0</v>
      </c>
      <c r="H208" s="131">
        <f>IF('Peligro y Exposición'!Y206="x",1,0)</f>
        <v>0</v>
      </c>
      <c r="I208" s="131">
        <f>IF('Peligro y Exposición'!AE206="x",1,0)</f>
        <v>0</v>
      </c>
      <c r="J208" s="131">
        <f>IF(Vulnerabilidad!J206="x",1,0)</f>
        <v>0</v>
      </c>
      <c r="K208" s="131">
        <f>IF(Vulnerabilidad!M206="x",1,0)</f>
        <v>0</v>
      </c>
      <c r="L208" s="131">
        <f>IF(Vulnerabilidad!R206="x",1,0)</f>
        <v>0</v>
      </c>
      <c r="M208" s="131">
        <f>IF(Vulnerabilidad!W206="x",1,0)</f>
        <v>0</v>
      </c>
      <c r="N208" s="131">
        <f>IF('Capacidad de Adaptación'!F206="x",1,0)</f>
        <v>0</v>
      </c>
      <c r="O208" s="131">
        <f>IF('Capacidad de Adaptación'!H206="x",1,0)</f>
        <v>0</v>
      </c>
      <c r="P208" s="131">
        <f>IF('Capacidad de Adaptación'!M206="x",1,0)</f>
        <v>0</v>
      </c>
      <c r="Q208" s="131">
        <f>IF('Capacidad de Adaptación'!Q206="x",1,0)</f>
        <v>0</v>
      </c>
      <c r="R208" s="131">
        <f>IF('Capacidad de Adaptación'!X206="x",1,0)</f>
        <v>0</v>
      </c>
      <c r="S208" s="208">
        <f t="shared" si="15"/>
        <v>0</v>
      </c>
      <c r="T208" s="49">
        <f t="shared" si="19"/>
        <v>0</v>
      </c>
      <c r="U208" s="72">
        <f t="shared" si="16"/>
        <v>0</v>
      </c>
      <c r="V208" s="72">
        <f t="shared" si="17"/>
        <v>0</v>
      </c>
      <c r="W208" s="72">
        <f t="shared" si="18"/>
        <v>0</v>
      </c>
    </row>
    <row r="209" spans="1:23" x14ac:dyDescent="0.25">
      <c r="A209" s="130" t="s">
        <v>56</v>
      </c>
      <c r="B209" s="139" t="s">
        <v>78</v>
      </c>
      <c r="C209" s="140">
        <v>1322</v>
      </c>
      <c r="D209" s="131">
        <f>IF('Peligro y Exposición'!D207="x",1,0)</f>
        <v>0</v>
      </c>
      <c r="E209" s="131">
        <f>IF('Peligro y Exposición'!H207="x",1,0)</f>
        <v>0</v>
      </c>
      <c r="F209" s="131">
        <f>IF('Peligro y Exposición'!Q207="x",1,0)</f>
        <v>0</v>
      </c>
      <c r="G209" s="131">
        <f>IF('Peligro y Exposición'!U207="x",1,0)</f>
        <v>0</v>
      </c>
      <c r="H209" s="131">
        <f>IF('Peligro y Exposición'!Y207="x",1,0)</f>
        <v>0</v>
      </c>
      <c r="I209" s="131">
        <f>IF('Peligro y Exposición'!AE207="x",1,0)</f>
        <v>0</v>
      </c>
      <c r="J209" s="131">
        <f>IF(Vulnerabilidad!J207="x",1,0)</f>
        <v>0</v>
      </c>
      <c r="K209" s="131">
        <f>IF(Vulnerabilidad!M207="x",1,0)</f>
        <v>0</v>
      </c>
      <c r="L209" s="131">
        <f>IF(Vulnerabilidad!R207="x",1,0)</f>
        <v>0</v>
      </c>
      <c r="M209" s="131">
        <f>IF(Vulnerabilidad!W207="x",1,0)</f>
        <v>0</v>
      </c>
      <c r="N209" s="131">
        <f>IF('Capacidad de Adaptación'!F207="x",1,0)</f>
        <v>0</v>
      </c>
      <c r="O209" s="131">
        <f>IF('Capacidad de Adaptación'!H207="x",1,0)</f>
        <v>0</v>
      </c>
      <c r="P209" s="131">
        <f>IF('Capacidad de Adaptación'!M207="x",1,0)</f>
        <v>0</v>
      </c>
      <c r="Q209" s="131">
        <f>IF('Capacidad de Adaptación'!Q207="x",1,0)</f>
        <v>0</v>
      </c>
      <c r="R209" s="131">
        <f>IF('Capacidad de Adaptación'!X207="x",1,0)</f>
        <v>0</v>
      </c>
      <c r="S209" s="208">
        <f t="shared" si="15"/>
        <v>0</v>
      </c>
      <c r="T209" s="49">
        <f t="shared" si="19"/>
        <v>0</v>
      </c>
      <c r="U209" s="72">
        <f t="shared" si="16"/>
        <v>0</v>
      </c>
      <c r="V209" s="72">
        <f t="shared" si="17"/>
        <v>0</v>
      </c>
      <c r="W209" s="72">
        <f t="shared" si="18"/>
        <v>0</v>
      </c>
    </row>
    <row r="210" spans="1:23" x14ac:dyDescent="0.25">
      <c r="A210" s="130" t="s">
        <v>56</v>
      </c>
      <c r="B210" s="139" t="s">
        <v>79</v>
      </c>
      <c r="C210" s="140">
        <v>1323</v>
      </c>
      <c r="D210" s="131">
        <f>IF('Peligro y Exposición'!D208="x",1,0)</f>
        <v>0</v>
      </c>
      <c r="E210" s="131">
        <f>IF('Peligro y Exposición'!H208="x",1,0)</f>
        <v>0</v>
      </c>
      <c r="F210" s="131">
        <f>IF('Peligro y Exposición'!Q208="x",1,0)</f>
        <v>0</v>
      </c>
      <c r="G210" s="131">
        <f>IF('Peligro y Exposición'!U208="x",1,0)</f>
        <v>0</v>
      </c>
      <c r="H210" s="131">
        <f>IF('Peligro y Exposición'!Y208="x",1,0)</f>
        <v>0</v>
      </c>
      <c r="I210" s="131">
        <f>IF('Peligro y Exposición'!AE208="x",1,0)</f>
        <v>0</v>
      </c>
      <c r="J210" s="131">
        <f>IF(Vulnerabilidad!J208="x",1,0)</f>
        <v>0</v>
      </c>
      <c r="K210" s="131">
        <f>IF(Vulnerabilidad!M208="x",1,0)</f>
        <v>0</v>
      </c>
      <c r="L210" s="131">
        <f>IF(Vulnerabilidad!R208="x",1,0)</f>
        <v>0</v>
      </c>
      <c r="M210" s="131">
        <f>IF(Vulnerabilidad!W208="x",1,0)</f>
        <v>0</v>
      </c>
      <c r="N210" s="131">
        <f>IF('Capacidad de Adaptación'!F208="x",1,0)</f>
        <v>0</v>
      </c>
      <c r="O210" s="131">
        <f>IF('Capacidad de Adaptación'!H208="x",1,0)</f>
        <v>0</v>
      </c>
      <c r="P210" s="131">
        <f>IF('Capacidad de Adaptación'!M208="x",1,0)</f>
        <v>0</v>
      </c>
      <c r="Q210" s="131">
        <f>IF('Capacidad de Adaptación'!Q208="x",1,0)</f>
        <v>0</v>
      </c>
      <c r="R210" s="131">
        <f>IF('Capacidad de Adaptación'!X208="x",1,0)</f>
        <v>0</v>
      </c>
      <c r="S210" s="208">
        <f t="shared" si="15"/>
        <v>0</v>
      </c>
      <c r="T210" s="49">
        <f t="shared" si="19"/>
        <v>0</v>
      </c>
      <c r="U210" s="72">
        <f t="shared" si="16"/>
        <v>0</v>
      </c>
      <c r="V210" s="72">
        <f t="shared" si="17"/>
        <v>0</v>
      </c>
      <c r="W210" s="72">
        <f t="shared" si="18"/>
        <v>0</v>
      </c>
    </row>
    <row r="211" spans="1:23" x14ac:dyDescent="0.25">
      <c r="A211" s="130" t="s">
        <v>56</v>
      </c>
      <c r="B211" s="139" t="s">
        <v>80</v>
      </c>
      <c r="C211" s="140">
        <v>1324</v>
      </c>
      <c r="D211" s="131">
        <f>IF('Peligro y Exposición'!D209="x",1,0)</f>
        <v>0</v>
      </c>
      <c r="E211" s="131">
        <f>IF('Peligro y Exposición'!H209="x",1,0)</f>
        <v>0</v>
      </c>
      <c r="F211" s="131">
        <f>IF('Peligro y Exposición'!Q209="x",1,0)</f>
        <v>0</v>
      </c>
      <c r="G211" s="131">
        <f>IF('Peligro y Exposición'!U209="x",1,0)</f>
        <v>0</v>
      </c>
      <c r="H211" s="131">
        <f>IF('Peligro y Exposición'!Y209="x",1,0)</f>
        <v>0</v>
      </c>
      <c r="I211" s="131">
        <f>IF('Peligro y Exposición'!AE209="x",1,0)</f>
        <v>0</v>
      </c>
      <c r="J211" s="131">
        <f>IF(Vulnerabilidad!J209="x",1,0)</f>
        <v>0</v>
      </c>
      <c r="K211" s="131">
        <f>IF(Vulnerabilidad!M209="x",1,0)</f>
        <v>0</v>
      </c>
      <c r="L211" s="131">
        <f>IF(Vulnerabilidad!R209="x",1,0)</f>
        <v>0</v>
      </c>
      <c r="M211" s="131">
        <f>IF(Vulnerabilidad!W209="x",1,0)</f>
        <v>0</v>
      </c>
      <c r="N211" s="131">
        <f>IF('Capacidad de Adaptación'!F209="x",1,0)</f>
        <v>0</v>
      </c>
      <c r="O211" s="131">
        <f>IF('Capacidad de Adaptación'!H209="x",1,0)</f>
        <v>0</v>
      </c>
      <c r="P211" s="131">
        <f>IF('Capacidad de Adaptación'!M209="x",1,0)</f>
        <v>0</v>
      </c>
      <c r="Q211" s="131">
        <f>IF('Capacidad de Adaptación'!Q209="x",1,0)</f>
        <v>0</v>
      </c>
      <c r="R211" s="131">
        <f>IF('Capacidad de Adaptación'!X209="x",1,0)</f>
        <v>0</v>
      </c>
      <c r="S211" s="208">
        <f t="shared" si="15"/>
        <v>0</v>
      </c>
      <c r="T211" s="49">
        <f t="shared" si="19"/>
        <v>0</v>
      </c>
      <c r="U211" s="72">
        <f t="shared" si="16"/>
        <v>0</v>
      </c>
      <c r="V211" s="72">
        <f t="shared" si="17"/>
        <v>0</v>
      </c>
      <c r="W211" s="72">
        <f t="shared" si="18"/>
        <v>0</v>
      </c>
    </row>
    <row r="212" spans="1:23" x14ac:dyDescent="0.25">
      <c r="A212" s="130" t="s">
        <v>56</v>
      </c>
      <c r="B212" s="139" t="s">
        <v>81</v>
      </c>
      <c r="C212" s="140">
        <v>1325</v>
      </c>
      <c r="D212" s="131">
        <f>IF('Peligro y Exposición'!D210="x",1,0)</f>
        <v>0</v>
      </c>
      <c r="E212" s="131">
        <f>IF('Peligro y Exposición'!H210="x",1,0)</f>
        <v>0</v>
      </c>
      <c r="F212" s="131">
        <f>IF('Peligro y Exposición'!Q210="x",1,0)</f>
        <v>0</v>
      </c>
      <c r="G212" s="131">
        <f>IF('Peligro y Exposición'!U210="x",1,0)</f>
        <v>0</v>
      </c>
      <c r="H212" s="131">
        <f>IF('Peligro y Exposición'!Y210="x",1,0)</f>
        <v>0</v>
      </c>
      <c r="I212" s="131">
        <f>IF('Peligro y Exposición'!AE210="x",1,0)</f>
        <v>0</v>
      </c>
      <c r="J212" s="131">
        <f>IF(Vulnerabilidad!J210="x",1,0)</f>
        <v>0</v>
      </c>
      <c r="K212" s="131">
        <f>IF(Vulnerabilidad!M210="x",1,0)</f>
        <v>0</v>
      </c>
      <c r="L212" s="131">
        <f>IF(Vulnerabilidad!R210="x",1,0)</f>
        <v>0</v>
      </c>
      <c r="M212" s="131">
        <f>IF(Vulnerabilidad!W210="x",1,0)</f>
        <v>0</v>
      </c>
      <c r="N212" s="131">
        <f>IF('Capacidad de Adaptación'!F210="x",1,0)</f>
        <v>0</v>
      </c>
      <c r="O212" s="131">
        <f>IF('Capacidad de Adaptación'!H210="x",1,0)</f>
        <v>0</v>
      </c>
      <c r="P212" s="131">
        <f>IF('Capacidad de Adaptación'!M210="x",1,0)</f>
        <v>0</v>
      </c>
      <c r="Q212" s="131">
        <f>IF('Capacidad de Adaptación'!Q210="x",1,0)</f>
        <v>0</v>
      </c>
      <c r="R212" s="131">
        <f>IF('Capacidad de Adaptación'!X210="x",1,0)</f>
        <v>0</v>
      </c>
      <c r="S212" s="208">
        <f t="shared" si="15"/>
        <v>0</v>
      </c>
      <c r="T212" s="49">
        <f t="shared" si="19"/>
        <v>0</v>
      </c>
      <c r="U212" s="72">
        <f t="shared" si="16"/>
        <v>0</v>
      </c>
      <c r="V212" s="72">
        <f t="shared" si="17"/>
        <v>0</v>
      </c>
      <c r="W212" s="72">
        <f t="shared" si="18"/>
        <v>0</v>
      </c>
    </row>
    <row r="213" spans="1:23" x14ac:dyDescent="0.25">
      <c r="A213" s="130" t="s">
        <v>56</v>
      </c>
      <c r="B213" s="139" t="s">
        <v>82</v>
      </c>
      <c r="C213" s="140">
        <v>1326</v>
      </c>
      <c r="D213" s="131">
        <f>IF('Peligro y Exposición'!D211="x",1,0)</f>
        <v>0</v>
      </c>
      <c r="E213" s="131">
        <f>IF('Peligro y Exposición'!H211="x",1,0)</f>
        <v>0</v>
      </c>
      <c r="F213" s="131">
        <f>IF('Peligro y Exposición'!Q211="x",1,0)</f>
        <v>0</v>
      </c>
      <c r="G213" s="131">
        <f>IF('Peligro y Exposición'!U211="x",1,0)</f>
        <v>0</v>
      </c>
      <c r="H213" s="131">
        <f>IF('Peligro y Exposición'!Y211="x",1,0)</f>
        <v>0</v>
      </c>
      <c r="I213" s="131">
        <f>IF('Peligro y Exposición'!AE211="x",1,0)</f>
        <v>0</v>
      </c>
      <c r="J213" s="131">
        <f>IF(Vulnerabilidad!J211="x",1,0)</f>
        <v>0</v>
      </c>
      <c r="K213" s="131">
        <f>IF(Vulnerabilidad!M211="x",1,0)</f>
        <v>0</v>
      </c>
      <c r="L213" s="131">
        <f>IF(Vulnerabilidad!R211="x",1,0)</f>
        <v>0</v>
      </c>
      <c r="M213" s="131">
        <f>IF(Vulnerabilidad!W211="x",1,0)</f>
        <v>0</v>
      </c>
      <c r="N213" s="131">
        <f>IF('Capacidad de Adaptación'!F211="x",1,0)</f>
        <v>0</v>
      </c>
      <c r="O213" s="131">
        <f>IF('Capacidad de Adaptación'!H211="x",1,0)</f>
        <v>0</v>
      </c>
      <c r="P213" s="131">
        <f>IF('Capacidad de Adaptación'!M211="x",1,0)</f>
        <v>0</v>
      </c>
      <c r="Q213" s="131">
        <f>IF('Capacidad de Adaptación'!Q211="x",1,0)</f>
        <v>0</v>
      </c>
      <c r="R213" s="131">
        <f>IF('Capacidad de Adaptación'!X211="x",1,0)</f>
        <v>0</v>
      </c>
      <c r="S213" s="208">
        <f t="shared" si="15"/>
        <v>0</v>
      </c>
      <c r="T213" s="49">
        <f t="shared" si="19"/>
        <v>0</v>
      </c>
      <c r="U213" s="72">
        <f t="shared" si="16"/>
        <v>0</v>
      </c>
      <c r="V213" s="72">
        <f t="shared" si="17"/>
        <v>0</v>
      </c>
      <c r="W213" s="72">
        <f t="shared" si="18"/>
        <v>0</v>
      </c>
    </row>
    <row r="214" spans="1:23" x14ac:dyDescent="0.25">
      <c r="A214" s="130" t="s">
        <v>56</v>
      </c>
      <c r="B214" s="139" t="s">
        <v>83</v>
      </c>
      <c r="C214" s="140">
        <v>1327</v>
      </c>
      <c r="D214" s="131">
        <f>IF('Peligro y Exposición'!D212="x",1,0)</f>
        <v>0</v>
      </c>
      <c r="E214" s="131">
        <f>IF('Peligro y Exposición'!H212="x",1,0)</f>
        <v>0</v>
      </c>
      <c r="F214" s="131">
        <f>IF('Peligro y Exposición'!Q212="x",1,0)</f>
        <v>0</v>
      </c>
      <c r="G214" s="131">
        <f>IF('Peligro y Exposición'!U212="x",1,0)</f>
        <v>0</v>
      </c>
      <c r="H214" s="131">
        <f>IF('Peligro y Exposición'!Y212="x",1,0)</f>
        <v>0</v>
      </c>
      <c r="I214" s="131">
        <f>IF('Peligro y Exposición'!AE212="x",1,0)</f>
        <v>0</v>
      </c>
      <c r="J214" s="131">
        <f>IF(Vulnerabilidad!J212="x",1,0)</f>
        <v>0</v>
      </c>
      <c r="K214" s="131">
        <f>IF(Vulnerabilidad!M212="x",1,0)</f>
        <v>0</v>
      </c>
      <c r="L214" s="131">
        <f>IF(Vulnerabilidad!R212="x",1,0)</f>
        <v>0</v>
      </c>
      <c r="M214" s="131">
        <f>IF(Vulnerabilidad!W212="x",1,0)</f>
        <v>0</v>
      </c>
      <c r="N214" s="131">
        <f>IF('Capacidad de Adaptación'!F212="x",1,0)</f>
        <v>0</v>
      </c>
      <c r="O214" s="131">
        <f>IF('Capacidad de Adaptación'!H212="x",1,0)</f>
        <v>0</v>
      </c>
      <c r="P214" s="131">
        <f>IF('Capacidad de Adaptación'!M212="x",1,0)</f>
        <v>0</v>
      </c>
      <c r="Q214" s="131">
        <f>IF('Capacidad de Adaptación'!Q212="x",1,0)</f>
        <v>0</v>
      </c>
      <c r="R214" s="131">
        <f>IF('Capacidad de Adaptación'!X212="x",1,0)</f>
        <v>0</v>
      </c>
      <c r="S214" s="208">
        <f t="shared" si="15"/>
        <v>0</v>
      </c>
      <c r="T214" s="49">
        <f t="shared" si="19"/>
        <v>0</v>
      </c>
      <c r="U214" s="72">
        <f t="shared" si="16"/>
        <v>0</v>
      </c>
      <c r="V214" s="72">
        <f t="shared" si="17"/>
        <v>0</v>
      </c>
      <c r="W214" s="72">
        <f t="shared" si="18"/>
        <v>0</v>
      </c>
    </row>
    <row r="215" spans="1:23" x14ac:dyDescent="0.25">
      <c r="A215" s="130" t="s">
        <v>56</v>
      </c>
      <c r="B215" s="139" t="s">
        <v>84</v>
      </c>
      <c r="C215" s="140">
        <v>1328</v>
      </c>
      <c r="D215" s="131">
        <f>IF('Peligro y Exposición'!D213="x",1,0)</f>
        <v>0</v>
      </c>
      <c r="E215" s="131">
        <f>IF('Peligro y Exposición'!H213="x",1,0)</f>
        <v>0</v>
      </c>
      <c r="F215" s="131">
        <f>IF('Peligro y Exposición'!Q213="x",1,0)</f>
        <v>0</v>
      </c>
      <c r="G215" s="131">
        <f>IF('Peligro y Exposición'!U213="x",1,0)</f>
        <v>0</v>
      </c>
      <c r="H215" s="131">
        <f>IF('Peligro y Exposición'!Y213="x",1,0)</f>
        <v>0</v>
      </c>
      <c r="I215" s="131">
        <f>IF('Peligro y Exposición'!AE213="x",1,0)</f>
        <v>0</v>
      </c>
      <c r="J215" s="131">
        <f>IF(Vulnerabilidad!J213="x",1,0)</f>
        <v>0</v>
      </c>
      <c r="K215" s="131">
        <f>IF(Vulnerabilidad!M213="x",1,0)</f>
        <v>0</v>
      </c>
      <c r="L215" s="131">
        <f>IF(Vulnerabilidad!R213="x",1,0)</f>
        <v>0</v>
      </c>
      <c r="M215" s="131">
        <f>IF(Vulnerabilidad!W213="x",1,0)</f>
        <v>0</v>
      </c>
      <c r="N215" s="131">
        <f>IF('Capacidad de Adaptación'!F213="x",1,0)</f>
        <v>0</v>
      </c>
      <c r="O215" s="131">
        <f>IF('Capacidad de Adaptación'!H213="x",1,0)</f>
        <v>0</v>
      </c>
      <c r="P215" s="131">
        <f>IF('Capacidad de Adaptación'!M213="x",1,0)</f>
        <v>0</v>
      </c>
      <c r="Q215" s="131">
        <f>IF('Capacidad de Adaptación'!Q213="x",1,0)</f>
        <v>0</v>
      </c>
      <c r="R215" s="131">
        <f>IF('Capacidad de Adaptación'!X213="x",1,0)</f>
        <v>0</v>
      </c>
      <c r="S215" s="208">
        <f t="shared" si="15"/>
        <v>0</v>
      </c>
      <c r="T215" s="49">
        <f t="shared" si="19"/>
        <v>0</v>
      </c>
      <c r="U215" s="72">
        <f t="shared" si="16"/>
        <v>0</v>
      </c>
      <c r="V215" s="72">
        <f t="shared" si="17"/>
        <v>0</v>
      </c>
      <c r="W215" s="72">
        <f t="shared" si="18"/>
        <v>0</v>
      </c>
    </row>
    <row r="216" spans="1:23" x14ac:dyDescent="0.25">
      <c r="A216" s="138" t="s">
        <v>326</v>
      </c>
      <c r="B216" s="139" t="s">
        <v>326</v>
      </c>
      <c r="C216" s="140">
        <v>1401</v>
      </c>
      <c r="D216" s="131">
        <f>IF('Peligro y Exposición'!D214="x",1,0)</f>
        <v>0</v>
      </c>
      <c r="E216" s="131">
        <f>IF('Peligro y Exposición'!H214="x",1,0)</f>
        <v>0</v>
      </c>
      <c r="F216" s="131">
        <f>IF('Peligro y Exposición'!Q214="x",1,0)</f>
        <v>0</v>
      </c>
      <c r="G216" s="131">
        <f>IF('Peligro y Exposición'!U214="x",1,0)</f>
        <v>0</v>
      </c>
      <c r="H216" s="131">
        <f>IF('Peligro y Exposición'!Y214="x",1,0)</f>
        <v>0</v>
      </c>
      <c r="I216" s="131">
        <f>IF('Peligro y Exposición'!AE214="x",1,0)</f>
        <v>0</v>
      </c>
      <c r="J216" s="131">
        <f>IF(Vulnerabilidad!J214="x",1,0)</f>
        <v>0</v>
      </c>
      <c r="K216" s="131">
        <f>IF(Vulnerabilidad!M214="x",1,0)</f>
        <v>0</v>
      </c>
      <c r="L216" s="131">
        <f>IF(Vulnerabilidad!R214="x",1,0)</f>
        <v>0</v>
      </c>
      <c r="M216" s="131">
        <f>IF(Vulnerabilidad!W214="x",1,0)</f>
        <v>0</v>
      </c>
      <c r="N216" s="131">
        <f>IF('Capacidad de Adaptación'!F214="x",1,0)</f>
        <v>0</v>
      </c>
      <c r="O216" s="131">
        <f>IF('Capacidad de Adaptación'!H214="x",1,0)</f>
        <v>0</v>
      </c>
      <c r="P216" s="131">
        <f>IF('Capacidad de Adaptación'!M214="x",1,0)</f>
        <v>0</v>
      </c>
      <c r="Q216" s="131">
        <f>IF('Capacidad de Adaptación'!Q214="x",1,0)</f>
        <v>0</v>
      </c>
      <c r="R216" s="131">
        <f>IF('Capacidad de Adaptación'!X214="x",1,0)</f>
        <v>0</v>
      </c>
      <c r="S216" s="208">
        <f t="shared" si="15"/>
        <v>0</v>
      </c>
      <c r="T216" s="49">
        <f t="shared" si="19"/>
        <v>0</v>
      </c>
      <c r="U216" s="72">
        <f t="shared" si="16"/>
        <v>0</v>
      </c>
      <c r="V216" s="72">
        <f t="shared" si="17"/>
        <v>0</v>
      </c>
      <c r="W216" s="72">
        <f t="shared" si="18"/>
        <v>0</v>
      </c>
    </row>
    <row r="217" spans="1:23" x14ac:dyDescent="0.25">
      <c r="A217" s="138" t="s">
        <v>326</v>
      </c>
      <c r="B217" s="139" t="s">
        <v>327</v>
      </c>
      <c r="C217" s="140">
        <v>1402</v>
      </c>
      <c r="D217" s="131">
        <f>IF('Peligro y Exposición'!D215="x",1,0)</f>
        <v>0</v>
      </c>
      <c r="E217" s="131">
        <f>IF('Peligro y Exposición'!H215="x",1,0)</f>
        <v>0</v>
      </c>
      <c r="F217" s="131">
        <f>IF('Peligro y Exposición'!Q215="x",1,0)</f>
        <v>0</v>
      </c>
      <c r="G217" s="131">
        <f>IF('Peligro y Exposición'!U215="x",1,0)</f>
        <v>0</v>
      </c>
      <c r="H217" s="131">
        <f>IF('Peligro y Exposición'!Y215="x",1,0)</f>
        <v>0</v>
      </c>
      <c r="I217" s="131">
        <f>IF('Peligro y Exposición'!AE215="x",1,0)</f>
        <v>0</v>
      </c>
      <c r="J217" s="131">
        <f>IF(Vulnerabilidad!J215="x",1,0)</f>
        <v>0</v>
      </c>
      <c r="K217" s="131">
        <f>IF(Vulnerabilidad!M215="x",1,0)</f>
        <v>0</v>
      </c>
      <c r="L217" s="131">
        <f>IF(Vulnerabilidad!R215="x",1,0)</f>
        <v>0</v>
      </c>
      <c r="M217" s="131">
        <f>IF(Vulnerabilidad!W215="x",1,0)</f>
        <v>0</v>
      </c>
      <c r="N217" s="131">
        <f>IF('Capacidad de Adaptación'!F215="x",1,0)</f>
        <v>0</v>
      </c>
      <c r="O217" s="131">
        <f>IF('Capacidad de Adaptación'!H215="x",1,0)</f>
        <v>0</v>
      </c>
      <c r="P217" s="131">
        <f>IF('Capacidad de Adaptación'!M215="x",1,0)</f>
        <v>0</v>
      </c>
      <c r="Q217" s="131">
        <f>IF('Capacidad de Adaptación'!Q215="x",1,0)</f>
        <v>0</v>
      </c>
      <c r="R217" s="131">
        <f>IF('Capacidad de Adaptación'!X215="x",1,0)</f>
        <v>0</v>
      </c>
      <c r="S217" s="208">
        <f t="shared" si="15"/>
        <v>0</v>
      </c>
      <c r="T217" s="49">
        <f t="shared" si="19"/>
        <v>0</v>
      </c>
      <c r="U217" s="72">
        <f t="shared" si="16"/>
        <v>0</v>
      </c>
      <c r="V217" s="72">
        <f t="shared" si="17"/>
        <v>0</v>
      </c>
      <c r="W217" s="72">
        <f t="shared" si="18"/>
        <v>0</v>
      </c>
    </row>
    <row r="218" spans="1:23" x14ac:dyDescent="0.25">
      <c r="A218" s="138" t="s">
        <v>326</v>
      </c>
      <c r="B218" s="139" t="s">
        <v>210</v>
      </c>
      <c r="C218" s="140">
        <v>1403</v>
      </c>
      <c r="D218" s="131">
        <f>IF('Peligro y Exposición'!D216="x",1,0)</f>
        <v>0</v>
      </c>
      <c r="E218" s="131">
        <f>IF('Peligro y Exposición'!H216="x",1,0)</f>
        <v>1</v>
      </c>
      <c r="F218" s="131">
        <f>IF('Peligro y Exposición'!Q216="x",1,0)</f>
        <v>0</v>
      </c>
      <c r="G218" s="131">
        <f>IF('Peligro y Exposición'!U216="x",1,0)</f>
        <v>0</v>
      </c>
      <c r="H218" s="131">
        <f>IF('Peligro y Exposición'!Y216="x",1,0)</f>
        <v>0</v>
      </c>
      <c r="I218" s="131">
        <f>IF('Peligro y Exposición'!AE216="x",1,0)</f>
        <v>0</v>
      </c>
      <c r="J218" s="131">
        <f>IF(Vulnerabilidad!J216="x",1,0)</f>
        <v>0</v>
      </c>
      <c r="K218" s="131">
        <f>IF(Vulnerabilidad!M216="x",1,0)</f>
        <v>0</v>
      </c>
      <c r="L218" s="131">
        <f>IF(Vulnerabilidad!R216="x",1,0)</f>
        <v>0</v>
      </c>
      <c r="M218" s="131">
        <f>IF(Vulnerabilidad!W216="x",1,0)</f>
        <v>0</v>
      </c>
      <c r="N218" s="131">
        <f>IF('Capacidad de Adaptación'!F216="x",1,0)</f>
        <v>0</v>
      </c>
      <c r="O218" s="131">
        <f>IF('Capacidad de Adaptación'!H216="x",1,0)</f>
        <v>0</v>
      </c>
      <c r="P218" s="131">
        <f>IF('Capacidad de Adaptación'!M216="x",1,0)</f>
        <v>0</v>
      </c>
      <c r="Q218" s="131">
        <f>IF('Capacidad de Adaptación'!Q216="x",1,0)</f>
        <v>0</v>
      </c>
      <c r="R218" s="131">
        <f>IF('Capacidad de Adaptación'!X216="x",1,0)</f>
        <v>0</v>
      </c>
      <c r="S218" s="208">
        <f t="shared" si="15"/>
        <v>1</v>
      </c>
      <c r="T218" s="49">
        <f t="shared" si="19"/>
        <v>6.6666666666666666E-2</v>
      </c>
      <c r="U218" s="72">
        <f t="shared" si="16"/>
        <v>1</v>
      </c>
      <c r="V218" s="72">
        <f t="shared" si="17"/>
        <v>0</v>
      </c>
      <c r="W218" s="72">
        <f t="shared" si="18"/>
        <v>0</v>
      </c>
    </row>
    <row r="219" spans="1:23" x14ac:dyDescent="0.25">
      <c r="A219" s="138" t="s">
        <v>326</v>
      </c>
      <c r="B219" s="139" t="s">
        <v>328</v>
      </c>
      <c r="C219" s="140">
        <v>1404</v>
      </c>
      <c r="D219" s="131">
        <f>IF('Peligro y Exposición'!D217="x",1,0)</f>
        <v>0</v>
      </c>
      <c r="E219" s="131">
        <f>IF('Peligro y Exposición'!H217="x",1,0)</f>
        <v>0</v>
      </c>
      <c r="F219" s="131">
        <f>IF('Peligro y Exposición'!Q217="x",1,0)</f>
        <v>0</v>
      </c>
      <c r="G219" s="131">
        <f>IF('Peligro y Exposición'!U217="x",1,0)</f>
        <v>0</v>
      </c>
      <c r="H219" s="131">
        <f>IF('Peligro y Exposición'!Y217="x",1,0)</f>
        <v>0</v>
      </c>
      <c r="I219" s="131">
        <f>IF('Peligro y Exposición'!AE217="x",1,0)</f>
        <v>0</v>
      </c>
      <c r="J219" s="131">
        <f>IF(Vulnerabilidad!J217="x",1,0)</f>
        <v>0</v>
      </c>
      <c r="K219" s="131">
        <f>IF(Vulnerabilidad!M217="x",1,0)</f>
        <v>0</v>
      </c>
      <c r="L219" s="131">
        <f>IF(Vulnerabilidad!R217="x",1,0)</f>
        <v>0</v>
      </c>
      <c r="M219" s="131">
        <f>IF(Vulnerabilidad!W217="x",1,0)</f>
        <v>0</v>
      </c>
      <c r="N219" s="131">
        <f>IF('Capacidad de Adaptación'!F217="x",1,0)</f>
        <v>0</v>
      </c>
      <c r="O219" s="131">
        <f>IF('Capacidad de Adaptación'!H217="x",1,0)</f>
        <v>0</v>
      </c>
      <c r="P219" s="131">
        <f>IF('Capacidad de Adaptación'!M217="x",1,0)</f>
        <v>0</v>
      </c>
      <c r="Q219" s="131">
        <f>IF('Capacidad de Adaptación'!Q217="x",1,0)</f>
        <v>0</v>
      </c>
      <c r="R219" s="131">
        <f>IF('Capacidad de Adaptación'!X217="x",1,0)</f>
        <v>0</v>
      </c>
      <c r="S219" s="208">
        <f t="shared" si="15"/>
        <v>0</v>
      </c>
      <c r="T219" s="49">
        <f t="shared" si="19"/>
        <v>0</v>
      </c>
      <c r="U219" s="72">
        <f t="shared" si="16"/>
        <v>0</v>
      </c>
      <c r="V219" s="72">
        <f t="shared" si="17"/>
        <v>0</v>
      </c>
      <c r="W219" s="72">
        <f t="shared" si="18"/>
        <v>0</v>
      </c>
    </row>
    <row r="220" spans="1:23" x14ac:dyDescent="0.25">
      <c r="A220" s="138" t="s">
        <v>326</v>
      </c>
      <c r="B220" s="139" t="s">
        <v>329</v>
      </c>
      <c r="C220" s="140">
        <v>1405</v>
      </c>
      <c r="D220" s="131">
        <f>IF('Peligro y Exposición'!D218="x",1,0)</f>
        <v>0</v>
      </c>
      <c r="E220" s="131">
        <f>IF('Peligro y Exposición'!H218="x",1,0)</f>
        <v>0</v>
      </c>
      <c r="F220" s="131">
        <f>IF('Peligro y Exposición'!Q218="x",1,0)</f>
        <v>0</v>
      </c>
      <c r="G220" s="131">
        <f>IF('Peligro y Exposición'!U218="x",1,0)</f>
        <v>0</v>
      </c>
      <c r="H220" s="131">
        <f>IF('Peligro y Exposición'!Y218="x",1,0)</f>
        <v>0</v>
      </c>
      <c r="I220" s="131">
        <f>IF('Peligro y Exposición'!AE218="x",1,0)</f>
        <v>0</v>
      </c>
      <c r="J220" s="131">
        <f>IF(Vulnerabilidad!J218="x",1,0)</f>
        <v>0</v>
      </c>
      <c r="K220" s="131">
        <f>IF(Vulnerabilidad!M218="x",1,0)</f>
        <v>0</v>
      </c>
      <c r="L220" s="131">
        <f>IF(Vulnerabilidad!R218="x",1,0)</f>
        <v>0</v>
      </c>
      <c r="M220" s="131">
        <f>IF(Vulnerabilidad!W218="x",1,0)</f>
        <v>0</v>
      </c>
      <c r="N220" s="131">
        <f>IF('Capacidad de Adaptación'!F218="x",1,0)</f>
        <v>0</v>
      </c>
      <c r="O220" s="131">
        <f>IF('Capacidad de Adaptación'!H218="x",1,0)</f>
        <v>0</v>
      </c>
      <c r="P220" s="131">
        <f>IF('Capacidad de Adaptación'!M218="x",1,0)</f>
        <v>0</v>
      </c>
      <c r="Q220" s="131">
        <f>IF('Capacidad de Adaptación'!Q218="x",1,0)</f>
        <v>0</v>
      </c>
      <c r="R220" s="131">
        <f>IF('Capacidad de Adaptación'!X218="x",1,0)</f>
        <v>0</v>
      </c>
      <c r="S220" s="208">
        <f t="shared" si="15"/>
        <v>0</v>
      </c>
      <c r="T220" s="49">
        <f t="shared" si="19"/>
        <v>0</v>
      </c>
      <c r="U220" s="72">
        <f t="shared" si="16"/>
        <v>0</v>
      </c>
      <c r="V220" s="72">
        <f t="shared" si="17"/>
        <v>0</v>
      </c>
      <c r="W220" s="72">
        <f t="shared" si="18"/>
        <v>0</v>
      </c>
    </row>
    <row r="221" spans="1:23" x14ac:dyDescent="0.25">
      <c r="A221" s="138" t="s">
        <v>326</v>
      </c>
      <c r="B221" s="139" t="s">
        <v>330</v>
      </c>
      <c r="C221" s="140">
        <v>1406</v>
      </c>
      <c r="D221" s="131">
        <f>IF('Peligro y Exposición'!D219="x",1,0)</f>
        <v>0</v>
      </c>
      <c r="E221" s="131">
        <f>IF('Peligro y Exposición'!H219="x",1,0)</f>
        <v>0</v>
      </c>
      <c r="F221" s="131">
        <f>IF('Peligro y Exposición'!Q219="x",1,0)</f>
        <v>0</v>
      </c>
      <c r="G221" s="131">
        <f>IF('Peligro y Exposición'!U219="x",1,0)</f>
        <v>0</v>
      </c>
      <c r="H221" s="131">
        <f>IF('Peligro y Exposición'!Y219="x",1,0)</f>
        <v>0</v>
      </c>
      <c r="I221" s="131">
        <f>IF('Peligro y Exposición'!AE219="x",1,0)</f>
        <v>0</v>
      </c>
      <c r="J221" s="131">
        <f>IF(Vulnerabilidad!J219="x",1,0)</f>
        <v>0</v>
      </c>
      <c r="K221" s="131">
        <f>IF(Vulnerabilidad!M219="x",1,0)</f>
        <v>0</v>
      </c>
      <c r="L221" s="131">
        <f>IF(Vulnerabilidad!R219="x",1,0)</f>
        <v>0</v>
      </c>
      <c r="M221" s="131">
        <f>IF(Vulnerabilidad!W219="x",1,0)</f>
        <v>0</v>
      </c>
      <c r="N221" s="131">
        <f>IF('Capacidad de Adaptación'!F219="x",1,0)</f>
        <v>0</v>
      </c>
      <c r="O221" s="131">
        <f>IF('Capacidad de Adaptación'!H219="x",1,0)</f>
        <v>0</v>
      </c>
      <c r="P221" s="131">
        <f>IF('Capacidad de Adaptación'!M219="x",1,0)</f>
        <v>0</v>
      </c>
      <c r="Q221" s="131">
        <f>IF('Capacidad de Adaptación'!Q219="x",1,0)</f>
        <v>0</v>
      </c>
      <c r="R221" s="131">
        <f>IF('Capacidad de Adaptación'!X219="x",1,0)</f>
        <v>0</v>
      </c>
      <c r="S221" s="208">
        <f t="shared" si="15"/>
        <v>0</v>
      </c>
      <c r="T221" s="49">
        <f t="shared" si="19"/>
        <v>0</v>
      </c>
      <c r="U221" s="72">
        <f t="shared" si="16"/>
        <v>0</v>
      </c>
      <c r="V221" s="72">
        <f t="shared" si="17"/>
        <v>0</v>
      </c>
      <c r="W221" s="72">
        <f t="shared" si="18"/>
        <v>0</v>
      </c>
    </row>
    <row r="222" spans="1:23" x14ac:dyDescent="0.25">
      <c r="A222" s="138" t="s">
        <v>326</v>
      </c>
      <c r="B222" s="139" t="s">
        <v>331</v>
      </c>
      <c r="C222" s="140">
        <v>1407</v>
      </c>
      <c r="D222" s="131">
        <f>IF('Peligro y Exposición'!D220="x",1,0)</f>
        <v>0</v>
      </c>
      <c r="E222" s="131">
        <f>IF('Peligro y Exposición'!H220="x",1,0)</f>
        <v>0</v>
      </c>
      <c r="F222" s="131">
        <f>IF('Peligro y Exposición'!Q220="x",1,0)</f>
        <v>0</v>
      </c>
      <c r="G222" s="131">
        <f>IF('Peligro y Exposición'!U220="x",1,0)</f>
        <v>0</v>
      </c>
      <c r="H222" s="131">
        <f>IF('Peligro y Exposición'!Y220="x",1,0)</f>
        <v>0</v>
      </c>
      <c r="I222" s="131">
        <f>IF('Peligro y Exposición'!AE220="x",1,0)</f>
        <v>0</v>
      </c>
      <c r="J222" s="131">
        <f>IF(Vulnerabilidad!J220="x",1,0)</f>
        <v>0</v>
      </c>
      <c r="K222" s="131">
        <f>IF(Vulnerabilidad!M220="x",1,0)</f>
        <v>0</v>
      </c>
      <c r="L222" s="131">
        <f>IF(Vulnerabilidad!R220="x",1,0)</f>
        <v>0</v>
      </c>
      <c r="M222" s="131">
        <f>IF(Vulnerabilidad!W220="x",1,0)</f>
        <v>0</v>
      </c>
      <c r="N222" s="131">
        <f>IF('Capacidad de Adaptación'!F220="x",1,0)</f>
        <v>0</v>
      </c>
      <c r="O222" s="131">
        <f>IF('Capacidad de Adaptación'!H220="x",1,0)</f>
        <v>0</v>
      </c>
      <c r="P222" s="131">
        <f>IF('Capacidad de Adaptación'!M220="x",1,0)</f>
        <v>0</v>
      </c>
      <c r="Q222" s="131">
        <f>IF('Capacidad de Adaptación'!Q220="x",1,0)</f>
        <v>0</v>
      </c>
      <c r="R222" s="131">
        <f>IF('Capacidad de Adaptación'!X220="x",1,0)</f>
        <v>0</v>
      </c>
      <c r="S222" s="208">
        <f t="shared" si="15"/>
        <v>0</v>
      </c>
      <c r="T222" s="49">
        <f t="shared" si="19"/>
        <v>0</v>
      </c>
      <c r="U222" s="72">
        <f t="shared" si="16"/>
        <v>0</v>
      </c>
      <c r="V222" s="72">
        <f t="shared" si="17"/>
        <v>0</v>
      </c>
      <c r="W222" s="72">
        <f t="shared" si="18"/>
        <v>0</v>
      </c>
    </row>
    <row r="223" spans="1:23" x14ac:dyDescent="0.25">
      <c r="A223" s="138" t="s">
        <v>326</v>
      </c>
      <c r="B223" s="139" t="s">
        <v>332</v>
      </c>
      <c r="C223" s="140">
        <v>1408</v>
      </c>
      <c r="D223" s="131">
        <f>IF('Peligro y Exposición'!D221="x",1,0)</f>
        <v>0</v>
      </c>
      <c r="E223" s="131">
        <f>IF('Peligro y Exposición'!H221="x",1,0)</f>
        <v>0</v>
      </c>
      <c r="F223" s="131">
        <f>IF('Peligro y Exposición'!Q221="x",1,0)</f>
        <v>0</v>
      </c>
      <c r="G223" s="131">
        <f>IF('Peligro y Exposición'!U221="x",1,0)</f>
        <v>0</v>
      </c>
      <c r="H223" s="131">
        <f>IF('Peligro y Exposición'!Y221="x",1,0)</f>
        <v>0</v>
      </c>
      <c r="I223" s="131">
        <f>IF('Peligro y Exposición'!AE221="x",1,0)</f>
        <v>0</v>
      </c>
      <c r="J223" s="131">
        <f>IF(Vulnerabilidad!J221="x",1,0)</f>
        <v>0</v>
      </c>
      <c r="K223" s="131">
        <f>IF(Vulnerabilidad!M221="x",1,0)</f>
        <v>0</v>
      </c>
      <c r="L223" s="131">
        <f>IF(Vulnerabilidad!R221="x",1,0)</f>
        <v>0</v>
      </c>
      <c r="M223" s="131">
        <f>IF(Vulnerabilidad!W221="x",1,0)</f>
        <v>0</v>
      </c>
      <c r="N223" s="131">
        <f>IF('Capacidad de Adaptación'!F221="x",1,0)</f>
        <v>0</v>
      </c>
      <c r="O223" s="131">
        <f>IF('Capacidad de Adaptación'!H221="x",1,0)</f>
        <v>0</v>
      </c>
      <c r="P223" s="131">
        <f>IF('Capacidad de Adaptación'!M221="x",1,0)</f>
        <v>0</v>
      </c>
      <c r="Q223" s="131">
        <f>IF('Capacidad de Adaptación'!Q221="x",1,0)</f>
        <v>0</v>
      </c>
      <c r="R223" s="131">
        <f>IF('Capacidad de Adaptación'!X221="x",1,0)</f>
        <v>0</v>
      </c>
      <c r="S223" s="208">
        <f t="shared" si="15"/>
        <v>0</v>
      </c>
      <c r="T223" s="49">
        <f t="shared" si="19"/>
        <v>0</v>
      </c>
      <c r="U223" s="72">
        <f t="shared" si="16"/>
        <v>0</v>
      </c>
      <c r="V223" s="72">
        <f t="shared" si="17"/>
        <v>0</v>
      </c>
      <c r="W223" s="72">
        <f t="shared" si="18"/>
        <v>0</v>
      </c>
    </row>
    <row r="224" spans="1:23" x14ac:dyDescent="0.25">
      <c r="A224" s="138" t="s">
        <v>326</v>
      </c>
      <c r="B224" s="139" t="s">
        <v>333</v>
      </c>
      <c r="C224" s="140">
        <v>1409</v>
      </c>
      <c r="D224" s="131">
        <f>IF('Peligro y Exposición'!D222="x",1,0)</f>
        <v>0</v>
      </c>
      <c r="E224" s="131">
        <f>IF('Peligro y Exposición'!H222="x",1,0)</f>
        <v>1</v>
      </c>
      <c r="F224" s="131">
        <f>IF('Peligro y Exposición'!Q222="x",1,0)</f>
        <v>0</v>
      </c>
      <c r="G224" s="131">
        <f>IF('Peligro y Exposición'!U222="x",1,0)</f>
        <v>0</v>
      </c>
      <c r="H224" s="131">
        <f>IF('Peligro y Exposición'!Y222="x",1,0)</f>
        <v>0</v>
      </c>
      <c r="I224" s="131">
        <f>IF('Peligro y Exposición'!AE222="x",1,0)</f>
        <v>0</v>
      </c>
      <c r="J224" s="131">
        <f>IF(Vulnerabilidad!J222="x",1,0)</f>
        <v>0</v>
      </c>
      <c r="K224" s="131">
        <f>IF(Vulnerabilidad!M222="x",1,0)</f>
        <v>0</v>
      </c>
      <c r="L224" s="131">
        <f>IF(Vulnerabilidad!R222="x",1,0)</f>
        <v>0</v>
      </c>
      <c r="M224" s="131">
        <f>IF(Vulnerabilidad!W222="x",1,0)</f>
        <v>0</v>
      </c>
      <c r="N224" s="131">
        <f>IF('Capacidad de Adaptación'!F222="x",1,0)</f>
        <v>0</v>
      </c>
      <c r="O224" s="131">
        <f>IF('Capacidad de Adaptación'!H222="x",1,0)</f>
        <v>0</v>
      </c>
      <c r="P224" s="131">
        <f>IF('Capacidad de Adaptación'!M222="x",1,0)</f>
        <v>0</v>
      </c>
      <c r="Q224" s="131">
        <f>IF('Capacidad de Adaptación'!Q222="x",1,0)</f>
        <v>0</v>
      </c>
      <c r="R224" s="131">
        <f>IF('Capacidad de Adaptación'!X222="x",1,0)</f>
        <v>0</v>
      </c>
      <c r="S224" s="208">
        <f t="shared" si="15"/>
        <v>1</v>
      </c>
      <c r="T224" s="49">
        <f t="shared" si="19"/>
        <v>6.6666666666666666E-2</v>
      </c>
      <c r="U224" s="72">
        <f t="shared" si="16"/>
        <v>1</v>
      </c>
      <c r="V224" s="72">
        <f t="shared" si="17"/>
        <v>0</v>
      </c>
      <c r="W224" s="72">
        <f t="shared" si="18"/>
        <v>0</v>
      </c>
    </row>
    <row r="225" spans="1:23" x14ac:dyDescent="0.25">
      <c r="A225" s="138" t="s">
        <v>326</v>
      </c>
      <c r="B225" s="139" t="s">
        <v>334</v>
      </c>
      <c r="C225" s="140">
        <v>1410</v>
      </c>
      <c r="D225" s="131">
        <f>IF('Peligro y Exposición'!D223="x",1,0)</f>
        <v>0</v>
      </c>
      <c r="E225" s="131">
        <f>IF('Peligro y Exposición'!H223="x",1,0)</f>
        <v>0</v>
      </c>
      <c r="F225" s="131">
        <f>IF('Peligro y Exposición'!Q223="x",1,0)</f>
        <v>0</v>
      </c>
      <c r="G225" s="131">
        <f>IF('Peligro y Exposición'!U223="x",1,0)</f>
        <v>0</v>
      </c>
      <c r="H225" s="131">
        <f>IF('Peligro y Exposición'!Y223="x",1,0)</f>
        <v>0</v>
      </c>
      <c r="I225" s="131">
        <f>IF('Peligro y Exposición'!AE223="x",1,0)</f>
        <v>0</v>
      </c>
      <c r="J225" s="131">
        <f>IF(Vulnerabilidad!J223="x",1,0)</f>
        <v>0</v>
      </c>
      <c r="K225" s="131">
        <f>IF(Vulnerabilidad!M223="x",1,0)</f>
        <v>0</v>
      </c>
      <c r="L225" s="131">
        <f>IF(Vulnerabilidad!R223="x",1,0)</f>
        <v>0</v>
      </c>
      <c r="M225" s="131">
        <f>IF(Vulnerabilidad!W223="x",1,0)</f>
        <v>0</v>
      </c>
      <c r="N225" s="131">
        <f>IF('Capacidad de Adaptación'!F223="x",1,0)</f>
        <v>0</v>
      </c>
      <c r="O225" s="131">
        <f>IF('Capacidad de Adaptación'!H223="x",1,0)</f>
        <v>0</v>
      </c>
      <c r="P225" s="131">
        <f>IF('Capacidad de Adaptación'!M223="x",1,0)</f>
        <v>0</v>
      </c>
      <c r="Q225" s="131">
        <f>IF('Capacidad de Adaptación'!Q223="x",1,0)</f>
        <v>0</v>
      </c>
      <c r="R225" s="131">
        <f>IF('Capacidad de Adaptación'!X223="x",1,0)</f>
        <v>0</v>
      </c>
      <c r="S225" s="208">
        <f t="shared" si="15"/>
        <v>0</v>
      </c>
      <c r="T225" s="49">
        <f t="shared" si="19"/>
        <v>0</v>
      </c>
      <c r="U225" s="72">
        <f t="shared" si="16"/>
        <v>0</v>
      </c>
      <c r="V225" s="72">
        <f t="shared" si="17"/>
        <v>0</v>
      </c>
      <c r="W225" s="72">
        <f t="shared" si="18"/>
        <v>0</v>
      </c>
    </row>
    <row r="226" spans="1:23" x14ac:dyDescent="0.25">
      <c r="A226" s="138" t="s">
        <v>326</v>
      </c>
      <c r="B226" s="139" t="s">
        <v>335</v>
      </c>
      <c r="C226" s="140">
        <v>1411</v>
      </c>
      <c r="D226" s="131">
        <f>IF('Peligro y Exposición'!D224="x",1,0)</f>
        <v>0</v>
      </c>
      <c r="E226" s="131">
        <f>IF('Peligro y Exposición'!H224="x",1,0)</f>
        <v>1</v>
      </c>
      <c r="F226" s="131">
        <f>IF('Peligro y Exposición'!Q224="x",1,0)</f>
        <v>0</v>
      </c>
      <c r="G226" s="131">
        <f>IF('Peligro y Exposición'!U224="x",1,0)</f>
        <v>0</v>
      </c>
      <c r="H226" s="131">
        <f>IF('Peligro y Exposición'!Y224="x",1,0)</f>
        <v>0</v>
      </c>
      <c r="I226" s="131">
        <f>IF('Peligro y Exposición'!AE224="x",1,0)</f>
        <v>0</v>
      </c>
      <c r="J226" s="131">
        <f>IF(Vulnerabilidad!J224="x",1,0)</f>
        <v>0</v>
      </c>
      <c r="K226" s="131">
        <f>IF(Vulnerabilidad!M224="x",1,0)</f>
        <v>0</v>
      </c>
      <c r="L226" s="131">
        <f>IF(Vulnerabilidad!R224="x",1,0)</f>
        <v>0</v>
      </c>
      <c r="M226" s="131">
        <f>IF(Vulnerabilidad!W224="x",1,0)</f>
        <v>0</v>
      </c>
      <c r="N226" s="131">
        <f>IF('Capacidad de Adaptación'!F224="x",1,0)</f>
        <v>0</v>
      </c>
      <c r="O226" s="131">
        <f>IF('Capacidad de Adaptación'!H224="x",1,0)</f>
        <v>0</v>
      </c>
      <c r="P226" s="131">
        <f>IF('Capacidad de Adaptación'!M224="x",1,0)</f>
        <v>0</v>
      </c>
      <c r="Q226" s="131">
        <f>IF('Capacidad de Adaptación'!Q224="x",1,0)</f>
        <v>0</v>
      </c>
      <c r="R226" s="131">
        <f>IF('Capacidad de Adaptación'!X224="x",1,0)</f>
        <v>0</v>
      </c>
      <c r="S226" s="208">
        <f t="shared" si="15"/>
        <v>1</v>
      </c>
      <c r="T226" s="49">
        <f t="shared" si="19"/>
        <v>6.6666666666666666E-2</v>
      </c>
      <c r="U226" s="72">
        <f t="shared" si="16"/>
        <v>1</v>
      </c>
      <c r="V226" s="72">
        <f t="shared" si="17"/>
        <v>0</v>
      </c>
      <c r="W226" s="72">
        <f t="shared" si="18"/>
        <v>0</v>
      </c>
    </row>
    <row r="227" spans="1:23" x14ac:dyDescent="0.25">
      <c r="A227" s="138" t="s">
        <v>326</v>
      </c>
      <c r="B227" s="139" t="s">
        <v>336</v>
      </c>
      <c r="C227" s="140">
        <v>1412</v>
      </c>
      <c r="D227" s="131">
        <f>IF('Peligro y Exposición'!D225="x",1,0)</f>
        <v>0</v>
      </c>
      <c r="E227" s="131">
        <f>IF('Peligro y Exposición'!H225="x",1,0)</f>
        <v>0</v>
      </c>
      <c r="F227" s="131">
        <f>IF('Peligro y Exposición'!Q225="x",1,0)</f>
        <v>0</v>
      </c>
      <c r="G227" s="131">
        <f>IF('Peligro y Exposición'!U225="x",1,0)</f>
        <v>0</v>
      </c>
      <c r="H227" s="131">
        <f>IF('Peligro y Exposición'!Y225="x",1,0)</f>
        <v>0</v>
      </c>
      <c r="I227" s="131">
        <f>IF('Peligro y Exposición'!AE225="x",1,0)</f>
        <v>0</v>
      </c>
      <c r="J227" s="131">
        <f>IF(Vulnerabilidad!J225="x",1,0)</f>
        <v>0</v>
      </c>
      <c r="K227" s="131">
        <f>IF(Vulnerabilidad!M225="x",1,0)</f>
        <v>0</v>
      </c>
      <c r="L227" s="131">
        <f>IF(Vulnerabilidad!R225="x",1,0)</f>
        <v>0</v>
      </c>
      <c r="M227" s="131">
        <f>IF(Vulnerabilidad!W225="x",1,0)</f>
        <v>0</v>
      </c>
      <c r="N227" s="131">
        <f>IF('Capacidad de Adaptación'!F225="x",1,0)</f>
        <v>0</v>
      </c>
      <c r="O227" s="131">
        <f>IF('Capacidad de Adaptación'!H225="x",1,0)</f>
        <v>0</v>
      </c>
      <c r="P227" s="131">
        <f>IF('Capacidad de Adaptación'!M225="x",1,0)</f>
        <v>0</v>
      </c>
      <c r="Q227" s="131">
        <f>IF('Capacidad de Adaptación'!Q225="x",1,0)</f>
        <v>0</v>
      </c>
      <c r="R227" s="131">
        <f>IF('Capacidad de Adaptación'!X225="x",1,0)</f>
        <v>0</v>
      </c>
      <c r="S227" s="208">
        <f t="shared" si="15"/>
        <v>0</v>
      </c>
      <c r="T227" s="49">
        <f t="shared" si="19"/>
        <v>0</v>
      </c>
      <c r="U227" s="72">
        <f t="shared" si="16"/>
        <v>0</v>
      </c>
      <c r="V227" s="72">
        <f t="shared" si="17"/>
        <v>0</v>
      </c>
      <c r="W227" s="72">
        <f t="shared" si="18"/>
        <v>0</v>
      </c>
    </row>
    <row r="228" spans="1:23" x14ac:dyDescent="0.25">
      <c r="A228" s="138" t="s">
        <v>326</v>
      </c>
      <c r="B228" s="139" t="s">
        <v>337</v>
      </c>
      <c r="C228" s="140">
        <v>1413</v>
      </c>
      <c r="D228" s="131">
        <f>IF('Peligro y Exposición'!D226="x",1,0)</f>
        <v>0</v>
      </c>
      <c r="E228" s="131">
        <f>IF('Peligro y Exposición'!H226="x",1,0)</f>
        <v>0</v>
      </c>
      <c r="F228" s="131">
        <f>IF('Peligro y Exposición'!Q226="x",1,0)</f>
        <v>0</v>
      </c>
      <c r="G228" s="131">
        <f>IF('Peligro y Exposición'!U226="x",1,0)</f>
        <v>0</v>
      </c>
      <c r="H228" s="131">
        <f>IF('Peligro y Exposición'!Y226="x",1,0)</f>
        <v>0</v>
      </c>
      <c r="I228" s="131">
        <f>IF('Peligro y Exposición'!AE226="x",1,0)</f>
        <v>0</v>
      </c>
      <c r="J228" s="131">
        <f>IF(Vulnerabilidad!J226="x",1,0)</f>
        <v>0</v>
      </c>
      <c r="K228" s="131">
        <f>IF(Vulnerabilidad!M226="x",1,0)</f>
        <v>0</v>
      </c>
      <c r="L228" s="131">
        <f>IF(Vulnerabilidad!R226="x",1,0)</f>
        <v>0</v>
      </c>
      <c r="M228" s="131">
        <f>IF(Vulnerabilidad!W226="x",1,0)</f>
        <v>0</v>
      </c>
      <c r="N228" s="131">
        <f>IF('Capacidad de Adaptación'!F226="x",1,0)</f>
        <v>0</v>
      </c>
      <c r="O228" s="131">
        <f>IF('Capacidad de Adaptación'!H226="x",1,0)</f>
        <v>0</v>
      </c>
      <c r="P228" s="131">
        <f>IF('Capacidad de Adaptación'!M226="x",1,0)</f>
        <v>0</v>
      </c>
      <c r="Q228" s="131">
        <f>IF('Capacidad de Adaptación'!Q226="x",1,0)</f>
        <v>0</v>
      </c>
      <c r="R228" s="131">
        <f>IF('Capacidad de Adaptación'!X226="x",1,0)</f>
        <v>0</v>
      </c>
      <c r="S228" s="208">
        <f t="shared" si="15"/>
        <v>0</v>
      </c>
      <c r="T228" s="49">
        <f t="shared" si="19"/>
        <v>0</v>
      </c>
      <c r="U228" s="72">
        <f t="shared" si="16"/>
        <v>0</v>
      </c>
      <c r="V228" s="72">
        <f t="shared" si="17"/>
        <v>0</v>
      </c>
      <c r="W228" s="72">
        <f t="shared" si="18"/>
        <v>0</v>
      </c>
    </row>
    <row r="229" spans="1:23" x14ac:dyDescent="0.25">
      <c r="A229" s="138" t="s">
        <v>326</v>
      </c>
      <c r="B229" s="139" t="s">
        <v>183</v>
      </c>
      <c r="C229" s="140">
        <v>1414</v>
      </c>
      <c r="D229" s="131">
        <f>IF('Peligro y Exposición'!D227="x",1,0)</f>
        <v>0</v>
      </c>
      <c r="E229" s="131">
        <f>IF('Peligro y Exposición'!H227="x",1,0)</f>
        <v>0</v>
      </c>
      <c r="F229" s="131">
        <f>IF('Peligro y Exposición'!Q227="x",1,0)</f>
        <v>0</v>
      </c>
      <c r="G229" s="131">
        <f>IF('Peligro y Exposición'!U227="x",1,0)</f>
        <v>0</v>
      </c>
      <c r="H229" s="131">
        <f>IF('Peligro y Exposición'!Y227="x",1,0)</f>
        <v>0</v>
      </c>
      <c r="I229" s="131">
        <f>IF('Peligro y Exposición'!AE227="x",1,0)</f>
        <v>0</v>
      </c>
      <c r="J229" s="131">
        <f>IF(Vulnerabilidad!J227="x",1,0)</f>
        <v>0</v>
      </c>
      <c r="K229" s="131">
        <f>IF(Vulnerabilidad!M227="x",1,0)</f>
        <v>0</v>
      </c>
      <c r="L229" s="131">
        <f>IF(Vulnerabilidad!R227="x",1,0)</f>
        <v>0</v>
      </c>
      <c r="M229" s="131">
        <f>IF(Vulnerabilidad!W227="x",1,0)</f>
        <v>0</v>
      </c>
      <c r="N229" s="131">
        <f>IF('Capacidad de Adaptación'!F227="x",1,0)</f>
        <v>0</v>
      </c>
      <c r="O229" s="131">
        <f>IF('Capacidad de Adaptación'!H227="x",1,0)</f>
        <v>0</v>
      </c>
      <c r="P229" s="131">
        <f>IF('Capacidad de Adaptación'!M227="x",1,0)</f>
        <v>0</v>
      </c>
      <c r="Q229" s="131">
        <f>IF('Capacidad de Adaptación'!Q227="x",1,0)</f>
        <v>0</v>
      </c>
      <c r="R229" s="131">
        <f>IF('Capacidad de Adaptación'!X227="x",1,0)</f>
        <v>0</v>
      </c>
      <c r="S229" s="208">
        <f t="shared" si="15"/>
        <v>0</v>
      </c>
      <c r="T229" s="49">
        <f t="shared" si="19"/>
        <v>0</v>
      </c>
      <c r="U229" s="72">
        <f t="shared" si="16"/>
        <v>0</v>
      </c>
      <c r="V229" s="72">
        <f t="shared" si="17"/>
        <v>0</v>
      </c>
      <c r="W229" s="72">
        <f t="shared" si="18"/>
        <v>0</v>
      </c>
    </row>
    <row r="230" spans="1:23" x14ac:dyDescent="0.25">
      <c r="A230" s="138" t="s">
        <v>326</v>
      </c>
      <c r="B230" s="139" t="s">
        <v>338</v>
      </c>
      <c r="C230" s="140">
        <v>1415</v>
      </c>
      <c r="D230" s="131">
        <f>IF('Peligro y Exposición'!D228="x",1,0)</f>
        <v>0</v>
      </c>
      <c r="E230" s="131">
        <f>IF('Peligro y Exposición'!H228="x",1,0)</f>
        <v>0</v>
      </c>
      <c r="F230" s="131">
        <f>IF('Peligro y Exposición'!Q228="x",1,0)</f>
        <v>0</v>
      </c>
      <c r="G230" s="131">
        <f>IF('Peligro y Exposición'!U228="x",1,0)</f>
        <v>0</v>
      </c>
      <c r="H230" s="131">
        <f>IF('Peligro y Exposición'!Y228="x",1,0)</f>
        <v>0</v>
      </c>
      <c r="I230" s="131">
        <f>IF('Peligro y Exposición'!AE228="x",1,0)</f>
        <v>0</v>
      </c>
      <c r="J230" s="131">
        <f>IF(Vulnerabilidad!J228="x",1,0)</f>
        <v>0</v>
      </c>
      <c r="K230" s="131">
        <f>IF(Vulnerabilidad!M228="x",1,0)</f>
        <v>0</v>
      </c>
      <c r="L230" s="131">
        <f>IF(Vulnerabilidad!R228="x",1,0)</f>
        <v>0</v>
      </c>
      <c r="M230" s="131">
        <f>IF(Vulnerabilidad!W228="x",1,0)</f>
        <v>0</v>
      </c>
      <c r="N230" s="131">
        <f>IF('Capacidad de Adaptación'!F228="x",1,0)</f>
        <v>0</v>
      </c>
      <c r="O230" s="131">
        <f>IF('Capacidad de Adaptación'!H228="x",1,0)</f>
        <v>0</v>
      </c>
      <c r="P230" s="131">
        <f>IF('Capacidad de Adaptación'!M228="x",1,0)</f>
        <v>0</v>
      </c>
      <c r="Q230" s="131">
        <f>IF('Capacidad de Adaptación'!Q228="x",1,0)</f>
        <v>0</v>
      </c>
      <c r="R230" s="131">
        <f>IF('Capacidad de Adaptación'!X228="x",1,0)</f>
        <v>0</v>
      </c>
      <c r="S230" s="208">
        <f t="shared" si="15"/>
        <v>0</v>
      </c>
      <c r="T230" s="49">
        <f t="shared" si="19"/>
        <v>0</v>
      </c>
      <c r="U230" s="72">
        <f t="shared" si="16"/>
        <v>0</v>
      </c>
      <c r="V230" s="72">
        <f t="shared" si="17"/>
        <v>0</v>
      </c>
      <c r="W230" s="72">
        <f t="shared" si="18"/>
        <v>0</v>
      </c>
    </row>
    <row r="231" spans="1:23" x14ac:dyDescent="0.25">
      <c r="A231" s="138" t="s">
        <v>326</v>
      </c>
      <c r="B231" s="139" t="s">
        <v>339</v>
      </c>
      <c r="C231" s="140">
        <v>1416</v>
      </c>
      <c r="D231" s="131">
        <f>IF('Peligro y Exposición'!D229="x",1,0)</f>
        <v>0</v>
      </c>
      <c r="E231" s="131">
        <f>IF('Peligro y Exposición'!H229="x",1,0)</f>
        <v>0</v>
      </c>
      <c r="F231" s="131">
        <f>IF('Peligro y Exposición'!Q229="x",1,0)</f>
        <v>0</v>
      </c>
      <c r="G231" s="131">
        <f>IF('Peligro y Exposición'!U229="x",1,0)</f>
        <v>0</v>
      </c>
      <c r="H231" s="131">
        <f>IF('Peligro y Exposición'!Y229="x",1,0)</f>
        <v>0</v>
      </c>
      <c r="I231" s="131">
        <f>IF('Peligro y Exposición'!AE229="x",1,0)</f>
        <v>0</v>
      </c>
      <c r="J231" s="131">
        <f>IF(Vulnerabilidad!J229="x",1,0)</f>
        <v>0</v>
      </c>
      <c r="K231" s="131">
        <f>IF(Vulnerabilidad!M229="x",1,0)</f>
        <v>0</v>
      </c>
      <c r="L231" s="131">
        <f>IF(Vulnerabilidad!R229="x",1,0)</f>
        <v>0</v>
      </c>
      <c r="M231" s="131">
        <f>IF(Vulnerabilidad!W229="x",1,0)</f>
        <v>0</v>
      </c>
      <c r="N231" s="131">
        <f>IF('Capacidad de Adaptación'!F229="x",1,0)</f>
        <v>0</v>
      </c>
      <c r="O231" s="131">
        <f>IF('Capacidad de Adaptación'!H229="x",1,0)</f>
        <v>0</v>
      </c>
      <c r="P231" s="131">
        <f>IF('Capacidad de Adaptación'!M229="x",1,0)</f>
        <v>0</v>
      </c>
      <c r="Q231" s="131">
        <f>IF('Capacidad de Adaptación'!Q229="x",1,0)</f>
        <v>0</v>
      </c>
      <c r="R231" s="131">
        <f>IF('Capacidad de Adaptación'!X229="x",1,0)</f>
        <v>0</v>
      </c>
      <c r="S231" s="208">
        <f t="shared" si="15"/>
        <v>0</v>
      </c>
      <c r="T231" s="49">
        <f t="shared" si="19"/>
        <v>0</v>
      </c>
      <c r="U231" s="72">
        <f t="shared" si="16"/>
        <v>0</v>
      </c>
      <c r="V231" s="72">
        <f t="shared" si="17"/>
        <v>0</v>
      </c>
      <c r="W231" s="72">
        <f t="shared" si="18"/>
        <v>0</v>
      </c>
    </row>
    <row r="232" spans="1:23" x14ac:dyDescent="0.25">
      <c r="A232" s="138" t="s">
        <v>340</v>
      </c>
      <c r="B232" s="139" t="s">
        <v>341</v>
      </c>
      <c r="C232" s="140">
        <v>1501</v>
      </c>
      <c r="D232" s="131">
        <f>IF('Peligro y Exposición'!D230="x",1,0)</f>
        <v>0</v>
      </c>
      <c r="E232" s="131">
        <f>IF('Peligro y Exposición'!H230="x",1,0)</f>
        <v>0</v>
      </c>
      <c r="F232" s="131">
        <f>IF('Peligro y Exposición'!Q230="x",1,0)</f>
        <v>0</v>
      </c>
      <c r="G232" s="131">
        <f>IF('Peligro y Exposición'!U230="x",1,0)</f>
        <v>0</v>
      </c>
      <c r="H232" s="131">
        <f>IF('Peligro y Exposición'!Y230="x",1,0)</f>
        <v>0</v>
      </c>
      <c r="I232" s="131">
        <f>IF('Peligro y Exposición'!AE230="x",1,0)</f>
        <v>0</v>
      </c>
      <c r="J232" s="131">
        <f>IF(Vulnerabilidad!J230="x",1,0)</f>
        <v>0</v>
      </c>
      <c r="K232" s="131">
        <f>IF(Vulnerabilidad!M230="x",1,0)</f>
        <v>0</v>
      </c>
      <c r="L232" s="131">
        <f>IF(Vulnerabilidad!R230="x",1,0)</f>
        <v>0</v>
      </c>
      <c r="M232" s="131">
        <f>IF(Vulnerabilidad!W230="x",1,0)</f>
        <v>0</v>
      </c>
      <c r="N232" s="131">
        <f>IF('Capacidad de Adaptación'!F230="x",1,0)</f>
        <v>0</v>
      </c>
      <c r="O232" s="131">
        <f>IF('Capacidad de Adaptación'!H230="x",1,0)</f>
        <v>0</v>
      </c>
      <c r="P232" s="131">
        <f>IF('Capacidad de Adaptación'!M230="x",1,0)</f>
        <v>0</v>
      </c>
      <c r="Q232" s="131">
        <f>IF('Capacidad de Adaptación'!Q230="x",1,0)</f>
        <v>0</v>
      </c>
      <c r="R232" s="131">
        <f>IF('Capacidad de Adaptación'!X230="x",1,0)</f>
        <v>0</v>
      </c>
      <c r="S232" s="208">
        <f t="shared" si="15"/>
        <v>0</v>
      </c>
      <c r="T232" s="49">
        <f t="shared" si="19"/>
        <v>0</v>
      </c>
      <c r="U232" s="72">
        <f t="shared" si="16"/>
        <v>0</v>
      </c>
      <c r="V232" s="72">
        <f t="shared" si="17"/>
        <v>0</v>
      </c>
      <c r="W232" s="72">
        <f t="shared" si="18"/>
        <v>0</v>
      </c>
    </row>
    <row r="233" spans="1:23" x14ac:dyDescent="0.25">
      <c r="A233" s="138" t="s">
        <v>340</v>
      </c>
      <c r="B233" s="139" t="s">
        <v>342</v>
      </c>
      <c r="C233" s="140">
        <v>1502</v>
      </c>
      <c r="D233" s="131">
        <f>IF('Peligro y Exposición'!D231="x",1,0)</f>
        <v>0</v>
      </c>
      <c r="E233" s="131">
        <f>IF('Peligro y Exposición'!H231="x",1,0)</f>
        <v>0</v>
      </c>
      <c r="F233" s="131">
        <f>IF('Peligro y Exposición'!Q231="x",1,0)</f>
        <v>0</v>
      </c>
      <c r="G233" s="131">
        <f>IF('Peligro y Exposición'!U231="x",1,0)</f>
        <v>0</v>
      </c>
      <c r="H233" s="131">
        <f>IF('Peligro y Exposición'!Y231="x",1,0)</f>
        <v>0</v>
      </c>
      <c r="I233" s="131">
        <f>IF('Peligro y Exposición'!AE231="x",1,0)</f>
        <v>0</v>
      </c>
      <c r="J233" s="131">
        <f>IF(Vulnerabilidad!J231="x",1,0)</f>
        <v>0</v>
      </c>
      <c r="K233" s="131">
        <f>IF(Vulnerabilidad!M231="x",1,0)</f>
        <v>0</v>
      </c>
      <c r="L233" s="131">
        <f>IF(Vulnerabilidad!R231="x",1,0)</f>
        <v>0</v>
      </c>
      <c r="M233" s="131">
        <f>IF(Vulnerabilidad!W231="x",1,0)</f>
        <v>0</v>
      </c>
      <c r="N233" s="131">
        <f>IF('Capacidad de Adaptación'!F231="x",1,0)</f>
        <v>0</v>
      </c>
      <c r="O233" s="131">
        <f>IF('Capacidad de Adaptación'!H231="x",1,0)</f>
        <v>0</v>
      </c>
      <c r="P233" s="131">
        <f>IF('Capacidad de Adaptación'!M231="x",1,0)</f>
        <v>0</v>
      </c>
      <c r="Q233" s="131">
        <f>IF('Capacidad de Adaptación'!Q231="x",1,0)</f>
        <v>0</v>
      </c>
      <c r="R233" s="131">
        <f>IF('Capacidad de Adaptación'!X231="x",1,0)</f>
        <v>0</v>
      </c>
      <c r="S233" s="208">
        <f t="shared" si="15"/>
        <v>0</v>
      </c>
      <c r="T233" s="49">
        <f t="shared" si="19"/>
        <v>0</v>
      </c>
      <c r="U233" s="72">
        <f t="shared" si="16"/>
        <v>0</v>
      </c>
      <c r="V233" s="72">
        <f t="shared" si="17"/>
        <v>0</v>
      </c>
      <c r="W233" s="72">
        <f t="shared" si="18"/>
        <v>0</v>
      </c>
    </row>
    <row r="234" spans="1:23" x14ac:dyDescent="0.25">
      <c r="A234" s="138" t="s">
        <v>340</v>
      </c>
      <c r="B234" s="139" t="s">
        <v>343</v>
      </c>
      <c r="C234" s="140">
        <v>1503</v>
      </c>
      <c r="D234" s="131">
        <f>IF('Peligro y Exposición'!D232="x",1,0)</f>
        <v>0</v>
      </c>
      <c r="E234" s="131">
        <f>IF('Peligro y Exposición'!H232="x",1,0)</f>
        <v>0</v>
      </c>
      <c r="F234" s="131">
        <f>IF('Peligro y Exposición'!Q232="x",1,0)</f>
        <v>0</v>
      </c>
      <c r="G234" s="131">
        <f>IF('Peligro y Exposición'!U232="x",1,0)</f>
        <v>0</v>
      </c>
      <c r="H234" s="131">
        <f>IF('Peligro y Exposición'!Y232="x",1,0)</f>
        <v>0</v>
      </c>
      <c r="I234" s="131">
        <f>IF('Peligro y Exposición'!AE232="x",1,0)</f>
        <v>0</v>
      </c>
      <c r="J234" s="131">
        <f>IF(Vulnerabilidad!J232="x",1,0)</f>
        <v>0</v>
      </c>
      <c r="K234" s="131">
        <f>IF(Vulnerabilidad!M232="x",1,0)</f>
        <v>0</v>
      </c>
      <c r="L234" s="131">
        <f>IF(Vulnerabilidad!R232="x",1,0)</f>
        <v>0</v>
      </c>
      <c r="M234" s="131">
        <f>IF(Vulnerabilidad!W232="x",1,0)</f>
        <v>0</v>
      </c>
      <c r="N234" s="131">
        <f>IF('Capacidad de Adaptación'!F232="x",1,0)</f>
        <v>0</v>
      </c>
      <c r="O234" s="131">
        <f>IF('Capacidad de Adaptación'!H232="x",1,0)</f>
        <v>0</v>
      </c>
      <c r="P234" s="131">
        <f>IF('Capacidad de Adaptación'!M232="x",1,0)</f>
        <v>0</v>
      </c>
      <c r="Q234" s="131">
        <f>IF('Capacidad de Adaptación'!Q232="x",1,0)</f>
        <v>0</v>
      </c>
      <c r="R234" s="131">
        <f>IF('Capacidad de Adaptación'!X232="x",1,0)</f>
        <v>0</v>
      </c>
      <c r="S234" s="208">
        <f t="shared" si="15"/>
        <v>0</v>
      </c>
      <c r="T234" s="49">
        <f t="shared" si="19"/>
        <v>0</v>
      </c>
      <c r="U234" s="72">
        <f t="shared" si="16"/>
        <v>0</v>
      </c>
      <c r="V234" s="72">
        <f t="shared" si="17"/>
        <v>0</v>
      </c>
      <c r="W234" s="72">
        <f t="shared" si="18"/>
        <v>0</v>
      </c>
    </row>
    <row r="235" spans="1:23" x14ac:dyDescent="0.25">
      <c r="A235" s="138" t="s">
        <v>340</v>
      </c>
      <c r="B235" s="139" t="s">
        <v>344</v>
      </c>
      <c r="C235" s="140">
        <v>1504</v>
      </c>
      <c r="D235" s="131">
        <f>IF('Peligro y Exposición'!D233="x",1,0)</f>
        <v>0</v>
      </c>
      <c r="E235" s="131">
        <f>IF('Peligro y Exposición'!H233="x",1,0)</f>
        <v>0</v>
      </c>
      <c r="F235" s="131">
        <f>IF('Peligro y Exposición'!Q233="x",1,0)</f>
        <v>0</v>
      </c>
      <c r="G235" s="131">
        <f>IF('Peligro y Exposición'!U233="x",1,0)</f>
        <v>0</v>
      </c>
      <c r="H235" s="131">
        <f>IF('Peligro y Exposición'!Y233="x",1,0)</f>
        <v>0</v>
      </c>
      <c r="I235" s="131">
        <f>IF('Peligro y Exposición'!AE233="x",1,0)</f>
        <v>0</v>
      </c>
      <c r="J235" s="131">
        <f>IF(Vulnerabilidad!J233="x",1,0)</f>
        <v>0</v>
      </c>
      <c r="K235" s="131">
        <f>IF(Vulnerabilidad!M233="x",1,0)</f>
        <v>0</v>
      </c>
      <c r="L235" s="131">
        <f>IF(Vulnerabilidad!R233="x",1,0)</f>
        <v>0</v>
      </c>
      <c r="M235" s="131">
        <f>IF(Vulnerabilidad!W233="x",1,0)</f>
        <v>0</v>
      </c>
      <c r="N235" s="131">
        <f>IF('Capacidad de Adaptación'!F233="x",1,0)</f>
        <v>0</v>
      </c>
      <c r="O235" s="131">
        <f>IF('Capacidad de Adaptación'!H233="x",1,0)</f>
        <v>0</v>
      </c>
      <c r="P235" s="131">
        <f>IF('Capacidad de Adaptación'!M233="x",1,0)</f>
        <v>0</v>
      </c>
      <c r="Q235" s="131">
        <f>IF('Capacidad de Adaptación'!Q233="x",1,0)</f>
        <v>0</v>
      </c>
      <c r="R235" s="131">
        <f>IF('Capacidad de Adaptación'!X233="x",1,0)</f>
        <v>0</v>
      </c>
      <c r="S235" s="208">
        <f t="shared" si="15"/>
        <v>0</v>
      </c>
      <c r="T235" s="49">
        <f t="shared" si="19"/>
        <v>0</v>
      </c>
      <c r="U235" s="72">
        <f t="shared" si="16"/>
        <v>0</v>
      </c>
      <c r="V235" s="72">
        <f t="shared" si="17"/>
        <v>0</v>
      </c>
      <c r="W235" s="72">
        <f t="shared" si="18"/>
        <v>0</v>
      </c>
    </row>
    <row r="236" spans="1:23" x14ac:dyDescent="0.25">
      <c r="A236" s="138" t="s">
        <v>340</v>
      </c>
      <c r="B236" s="139" t="s">
        <v>345</v>
      </c>
      <c r="C236" s="140">
        <v>1505</v>
      </c>
      <c r="D236" s="131">
        <f>IF('Peligro y Exposición'!D234="x",1,0)</f>
        <v>0</v>
      </c>
      <c r="E236" s="131">
        <f>IF('Peligro y Exposición'!H234="x",1,0)</f>
        <v>0</v>
      </c>
      <c r="F236" s="131">
        <f>IF('Peligro y Exposición'!Q234="x",1,0)</f>
        <v>0</v>
      </c>
      <c r="G236" s="131">
        <f>IF('Peligro y Exposición'!U234="x",1,0)</f>
        <v>0</v>
      </c>
      <c r="H236" s="131">
        <f>IF('Peligro y Exposición'!Y234="x",1,0)</f>
        <v>0</v>
      </c>
      <c r="I236" s="131">
        <f>IF('Peligro y Exposición'!AE234="x",1,0)</f>
        <v>0</v>
      </c>
      <c r="J236" s="131">
        <f>IF(Vulnerabilidad!J234="x",1,0)</f>
        <v>0</v>
      </c>
      <c r="K236" s="131">
        <f>IF(Vulnerabilidad!M234="x",1,0)</f>
        <v>0</v>
      </c>
      <c r="L236" s="131">
        <f>IF(Vulnerabilidad!R234="x",1,0)</f>
        <v>0</v>
      </c>
      <c r="M236" s="131">
        <f>IF(Vulnerabilidad!W234="x",1,0)</f>
        <v>0</v>
      </c>
      <c r="N236" s="131">
        <f>IF('Capacidad de Adaptación'!F234="x",1,0)</f>
        <v>0</v>
      </c>
      <c r="O236" s="131">
        <f>IF('Capacidad de Adaptación'!H234="x",1,0)</f>
        <v>0</v>
      </c>
      <c r="P236" s="131">
        <f>IF('Capacidad de Adaptación'!M234="x",1,0)</f>
        <v>0</v>
      </c>
      <c r="Q236" s="131">
        <f>IF('Capacidad de Adaptación'!Q234="x",1,0)</f>
        <v>0</v>
      </c>
      <c r="R236" s="131">
        <f>IF('Capacidad de Adaptación'!X234="x",1,0)</f>
        <v>0</v>
      </c>
      <c r="S236" s="208">
        <f t="shared" si="15"/>
        <v>0</v>
      </c>
      <c r="T236" s="49">
        <f t="shared" si="19"/>
        <v>0</v>
      </c>
      <c r="U236" s="72">
        <f t="shared" si="16"/>
        <v>0</v>
      </c>
      <c r="V236" s="72">
        <f t="shared" si="17"/>
        <v>0</v>
      </c>
      <c r="W236" s="72">
        <f t="shared" si="18"/>
        <v>0</v>
      </c>
    </row>
    <row r="237" spans="1:23" x14ac:dyDescent="0.25">
      <c r="A237" s="138" t="s">
        <v>340</v>
      </c>
      <c r="B237" s="139" t="s">
        <v>190</v>
      </c>
      <c r="C237" s="140">
        <v>1506</v>
      </c>
      <c r="D237" s="131">
        <f>IF('Peligro y Exposición'!D235="x",1,0)</f>
        <v>0</v>
      </c>
      <c r="E237" s="131">
        <f>IF('Peligro y Exposición'!H235="x",1,0)</f>
        <v>0</v>
      </c>
      <c r="F237" s="131">
        <f>IF('Peligro y Exposición'!Q235="x",1,0)</f>
        <v>0</v>
      </c>
      <c r="G237" s="131">
        <f>IF('Peligro y Exposición'!U235="x",1,0)</f>
        <v>0</v>
      </c>
      <c r="H237" s="131">
        <f>IF('Peligro y Exposición'!Y235="x",1,0)</f>
        <v>0</v>
      </c>
      <c r="I237" s="131">
        <f>IF('Peligro y Exposición'!AE235="x",1,0)</f>
        <v>0</v>
      </c>
      <c r="J237" s="131">
        <f>IF(Vulnerabilidad!J235="x",1,0)</f>
        <v>0</v>
      </c>
      <c r="K237" s="131">
        <f>IF(Vulnerabilidad!M235="x",1,0)</f>
        <v>0</v>
      </c>
      <c r="L237" s="131">
        <f>IF(Vulnerabilidad!R235="x",1,0)</f>
        <v>0</v>
      </c>
      <c r="M237" s="131">
        <f>IF(Vulnerabilidad!W235="x",1,0)</f>
        <v>0</v>
      </c>
      <c r="N237" s="131">
        <f>IF('Capacidad de Adaptación'!F235="x",1,0)</f>
        <v>0</v>
      </c>
      <c r="O237" s="131">
        <f>IF('Capacidad de Adaptación'!H235="x",1,0)</f>
        <v>0</v>
      </c>
      <c r="P237" s="131">
        <f>IF('Capacidad de Adaptación'!M235="x",1,0)</f>
        <v>0</v>
      </c>
      <c r="Q237" s="131">
        <f>IF('Capacidad de Adaptación'!Q235="x",1,0)</f>
        <v>0</v>
      </c>
      <c r="R237" s="131">
        <f>IF('Capacidad de Adaptación'!X235="x",1,0)</f>
        <v>0</v>
      </c>
      <c r="S237" s="208">
        <f t="shared" si="15"/>
        <v>0</v>
      </c>
      <c r="T237" s="49">
        <f t="shared" si="19"/>
        <v>0</v>
      </c>
      <c r="U237" s="72">
        <f t="shared" si="16"/>
        <v>0</v>
      </c>
      <c r="V237" s="72">
        <f t="shared" si="17"/>
        <v>0</v>
      </c>
      <c r="W237" s="72">
        <f t="shared" si="18"/>
        <v>0</v>
      </c>
    </row>
    <row r="238" spans="1:23" x14ac:dyDescent="0.25">
      <c r="A238" s="138" t="s">
        <v>340</v>
      </c>
      <c r="B238" s="139" t="s">
        <v>346</v>
      </c>
      <c r="C238" s="140">
        <v>1507</v>
      </c>
      <c r="D238" s="131">
        <f>IF('Peligro y Exposición'!D236="x",1,0)</f>
        <v>0</v>
      </c>
      <c r="E238" s="131">
        <f>IF('Peligro y Exposición'!H236="x",1,0)</f>
        <v>0</v>
      </c>
      <c r="F238" s="131">
        <f>IF('Peligro y Exposición'!Q236="x",1,0)</f>
        <v>0</v>
      </c>
      <c r="G238" s="131">
        <f>IF('Peligro y Exposición'!U236="x",1,0)</f>
        <v>0</v>
      </c>
      <c r="H238" s="131">
        <f>IF('Peligro y Exposición'!Y236="x",1,0)</f>
        <v>0</v>
      </c>
      <c r="I238" s="131">
        <f>IF('Peligro y Exposición'!AE236="x",1,0)</f>
        <v>0</v>
      </c>
      <c r="J238" s="131">
        <f>IF(Vulnerabilidad!J236="x",1,0)</f>
        <v>0</v>
      </c>
      <c r="K238" s="131">
        <f>IF(Vulnerabilidad!M236="x",1,0)</f>
        <v>0</v>
      </c>
      <c r="L238" s="131">
        <f>IF(Vulnerabilidad!R236="x",1,0)</f>
        <v>0</v>
      </c>
      <c r="M238" s="131">
        <f>IF(Vulnerabilidad!W236="x",1,0)</f>
        <v>0</v>
      </c>
      <c r="N238" s="131">
        <f>IF('Capacidad de Adaptación'!F236="x",1,0)</f>
        <v>0</v>
      </c>
      <c r="O238" s="131">
        <f>IF('Capacidad de Adaptación'!H236="x",1,0)</f>
        <v>0</v>
      </c>
      <c r="P238" s="131">
        <f>IF('Capacidad de Adaptación'!M236="x",1,0)</f>
        <v>0</v>
      </c>
      <c r="Q238" s="131">
        <f>IF('Capacidad de Adaptación'!Q236="x",1,0)</f>
        <v>0</v>
      </c>
      <c r="R238" s="131">
        <f>IF('Capacidad de Adaptación'!X236="x",1,0)</f>
        <v>0</v>
      </c>
      <c r="S238" s="208">
        <f t="shared" si="15"/>
        <v>0</v>
      </c>
      <c r="T238" s="49">
        <f t="shared" si="19"/>
        <v>0</v>
      </c>
      <c r="U238" s="72">
        <f t="shared" si="16"/>
        <v>0</v>
      </c>
      <c r="V238" s="72">
        <f t="shared" si="17"/>
        <v>0</v>
      </c>
      <c r="W238" s="72">
        <f t="shared" si="18"/>
        <v>0</v>
      </c>
    </row>
    <row r="239" spans="1:23" x14ac:dyDescent="0.25">
      <c r="A239" s="138" t="s">
        <v>340</v>
      </c>
      <c r="B239" s="139" t="s">
        <v>347</v>
      </c>
      <c r="C239" s="140">
        <v>1508</v>
      </c>
      <c r="D239" s="131">
        <f>IF('Peligro y Exposición'!D237="x",1,0)</f>
        <v>0</v>
      </c>
      <c r="E239" s="131">
        <f>IF('Peligro y Exposición'!H237="x",1,0)</f>
        <v>0</v>
      </c>
      <c r="F239" s="131">
        <f>IF('Peligro y Exposición'!Q237="x",1,0)</f>
        <v>0</v>
      </c>
      <c r="G239" s="131">
        <f>IF('Peligro y Exposición'!U237="x",1,0)</f>
        <v>0</v>
      </c>
      <c r="H239" s="131">
        <f>IF('Peligro y Exposición'!Y237="x",1,0)</f>
        <v>0</v>
      </c>
      <c r="I239" s="131">
        <f>IF('Peligro y Exposición'!AE237="x",1,0)</f>
        <v>0</v>
      </c>
      <c r="J239" s="131">
        <f>IF(Vulnerabilidad!J237="x",1,0)</f>
        <v>0</v>
      </c>
      <c r="K239" s="131">
        <f>IF(Vulnerabilidad!M237="x",1,0)</f>
        <v>0</v>
      </c>
      <c r="L239" s="131">
        <f>IF(Vulnerabilidad!R237="x",1,0)</f>
        <v>0</v>
      </c>
      <c r="M239" s="131">
        <f>IF(Vulnerabilidad!W237="x",1,0)</f>
        <v>0</v>
      </c>
      <c r="N239" s="131">
        <f>IF('Capacidad de Adaptación'!F237="x",1,0)</f>
        <v>0</v>
      </c>
      <c r="O239" s="131">
        <f>IF('Capacidad de Adaptación'!H237="x",1,0)</f>
        <v>0</v>
      </c>
      <c r="P239" s="131">
        <f>IF('Capacidad de Adaptación'!M237="x",1,0)</f>
        <v>0</v>
      </c>
      <c r="Q239" s="131">
        <f>IF('Capacidad de Adaptación'!Q237="x",1,0)</f>
        <v>0</v>
      </c>
      <c r="R239" s="131">
        <f>IF('Capacidad de Adaptación'!X237="x",1,0)</f>
        <v>0</v>
      </c>
      <c r="S239" s="208">
        <f t="shared" si="15"/>
        <v>0</v>
      </c>
      <c r="T239" s="49">
        <f t="shared" si="19"/>
        <v>0</v>
      </c>
      <c r="U239" s="72">
        <f t="shared" si="16"/>
        <v>0</v>
      </c>
      <c r="V239" s="72">
        <f t="shared" si="17"/>
        <v>0</v>
      </c>
      <c r="W239" s="72">
        <f t="shared" si="18"/>
        <v>0</v>
      </c>
    </row>
    <row r="240" spans="1:23" x14ac:dyDescent="0.25">
      <c r="A240" s="138" t="s">
        <v>340</v>
      </c>
      <c r="B240" s="139" t="s">
        <v>348</v>
      </c>
      <c r="C240" s="140">
        <v>1509</v>
      </c>
      <c r="D240" s="131">
        <f>IF('Peligro y Exposición'!D238="x",1,0)</f>
        <v>0</v>
      </c>
      <c r="E240" s="131">
        <f>IF('Peligro y Exposición'!H238="x",1,0)</f>
        <v>0</v>
      </c>
      <c r="F240" s="131">
        <f>IF('Peligro y Exposición'!Q238="x",1,0)</f>
        <v>0</v>
      </c>
      <c r="G240" s="131">
        <f>IF('Peligro y Exposición'!U238="x",1,0)</f>
        <v>0</v>
      </c>
      <c r="H240" s="131">
        <f>IF('Peligro y Exposición'!Y238="x",1,0)</f>
        <v>0</v>
      </c>
      <c r="I240" s="131">
        <f>IF('Peligro y Exposición'!AE238="x",1,0)</f>
        <v>0</v>
      </c>
      <c r="J240" s="131">
        <f>IF(Vulnerabilidad!J238="x",1,0)</f>
        <v>0</v>
      </c>
      <c r="K240" s="131">
        <f>IF(Vulnerabilidad!M238="x",1,0)</f>
        <v>0</v>
      </c>
      <c r="L240" s="131">
        <f>IF(Vulnerabilidad!R238="x",1,0)</f>
        <v>0</v>
      </c>
      <c r="M240" s="131">
        <f>IF(Vulnerabilidad!W238="x",1,0)</f>
        <v>0</v>
      </c>
      <c r="N240" s="131">
        <f>IF('Capacidad de Adaptación'!F238="x",1,0)</f>
        <v>0</v>
      </c>
      <c r="O240" s="131">
        <f>IF('Capacidad de Adaptación'!H238="x",1,0)</f>
        <v>0</v>
      </c>
      <c r="P240" s="131">
        <f>IF('Capacidad de Adaptación'!M238="x",1,0)</f>
        <v>0</v>
      </c>
      <c r="Q240" s="131">
        <f>IF('Capacidad de Adaptación'!Q238="x",1,0)</f>
        <v>0</v>
      </c>
      <c r="R240" s="131">
        <f>IF('Capacidad de Adaptación'!X238="x",1,0)</f>
        <v>0</v>
      </c>
      <c r="S240" s="208">
        <f t="shared" si="15"/>
        <v>0</v>
      </c>
      <c r="T240" s="49">
        <f t="shared" si="19"/>
        <v>0</v>
      </c>
      <c r="U240" s="72">
        <f t="shared" si="16"/>
        <v>0</v>
      </c>
      <c r="V240" s="72">
        <f t="shared" si="17"/>
        <v>0</v>
      </c>
      <c r="W240" s="72">
        <f t="shared" si="18"/>
        <v>0</v>
      </c>
    </row>
    <row r="241" spans="1:23" x14ac:dyDescent="0.25">
      <c r="A241" s="138" t="s">
        <v>340</v>
      </c>
      <c r="B241" s="139" t="s">
        <v>349</v>
      </c>
      <c r="C241" s="140">
        <v>1510</v>
      </c>
      <c r="D241" s="131">
        <f>IF('Peligro y Exposición'!D239="x",1,0)</f>
        <v>0</v>
      </c>
      <c r="E241" s="131">
        <f>IF('Peligro y Exposición'!H239="x",1,0)</f>
        <v>0</v>
      </c>
      <c r="F241" s="131">
        <f>IF('Peligro y Exposición'!Q239="x",1,0)</f>
        <v>0</v>
      </c>
      <c r="G241" s="131">
        <f>IF('Peligro y Exposición'!U239="x",1,0)</f>
        <v>0</v>
      </c>
      <c r="H241" s="131">
        <f>IF('Peligro y Exposición'!Y239="x",1,0)</f>
        <v>0</v>
      </c>
      <c r="I241" s="131">
        <f>IF('Peligro y Exposición'!AE239="x",1,0)</f>
        <v>0</v>
      </c>
      <c r="J241" s="131">
        <f>IF(Vulnerabilidad!J239="x",1,0)</f>
        <v>0</v>
      </c>
      <c r="K241" s="131">
        <f>IF(Vulnerabilidad!M239="x",1,0)</f>
        <v>0</v>
      </c>
      <c r="L241" s="131">
        <f>IF(Vulnerabilidad!R239="x",1,0)</f>
        <v>0</v>
      </c>
      <c r="M241" s="131">
        <f>IF(Vulnerabilidad!W239="x",1,0)</f>
        <v>0</v>
      </c>
      <c r="N241" s="131">
        <f>IF('Capacidad de Adaptación'!F239="x",1,0)</f>
        <v>0</v>
      </c>
      <c r="O241" s="131">
        <f>IF('Capacidad de Adaptación'!H239="x",1,0)</f>
        <v>0</v>
      </c>
      <c r="P241" s="131">
        <f>IF('Capacidad de Adaptación'!M239="x",1,0)</f>
        <v>0</v>
      </c>
      <c r="Q241" s="131">
        <f>IF('Capacidad de Adaptación'!Q239="x",1,0)</f>
        <v>0</v>
      </c>
      <c r="R241" s="131">
        <f>IF('Capacidad de Adaptación'!X239="x",1,0)</f>
        <v>0</v>
      </c>
      <c r="S241" s="208">
        <f t="shared" si="15"/>
        <v>0</v>
      </c>
      <c r="T241" s="49">
        <f t="shared" si="19"/>
        <v>0</v>
      </c>
      <c r="U241" s="72">
        <f t="shared" si="16"/>
        <v>0</v>
      </c>
      <c r="V241" s="72">
        <f t="shared" si="17"/>
        <v>0</v>
      </c>
      <c r="W241" s="72">
        <f t="shared" si="18"/>
        <v>0</v>
      </c>
    </row>
    <row r="242" spans="1:23" x14ac:dyDescent="0.25">
      <c r="A242" s="138" t="s">
        <v>340</v>
      </c>
      <c r="B242" s="139" t="s">
        <v>350</v>
      </c>
      <c r="C242" s="140">
        <v>1511</v>
      </c>
      <c r="D242" s="131">
        <f>IF('Peligro y Exposición'!D240="x",1,0)</f>
        <v>0</v>
      </c>
      <c r="E242" s="131">
        <f>IF('Peligro y Exposición'!H240="x",1,0)</f>
        <v>0</v>
      </c>
      <c r="F242" s="131">
        <f>IF('Peligro y Exposición'!Q240="x",1,0)</f>
        <v>0</v>
      </c>
      <c r="G242" s="131">
        <f>IF('Peligro y Exposición'!U240="x",1,0)</f>
        <v>0</v>
      </c>
      <c r="H242" s="131">
        <f>IF('Peligro y Exposición'!Y240="x",1,0)</f>
        <v>0</v>
      </c>
      <c r="I242" s="131">
        <f>IF('Peligro y Exposición'!AE240="x",1,0)</f>
        <v>0</v>
      </c>
      <c r="J242" s="131">
        <f>IF(Vulnerabilidad!J240="x",1,0)</f>
        <v>0</v>
      </c>
      <c r="K242" s="131">
        <f>IF(Vulnerabilidad!M240="x",1,0)</f>
        <v>0</v>
      </c>
      <c r="L242" s="131">
        <f>IF(Vulnerabilidad!R240="x",1,0)</f>
        <v>0</v>
      </c>
      <c r="M242" s="131">
        <f>IF(Vulnerabilidad!W240="x",1,0)</f>
        <v>0</v>
      </c>
      <c r="N242" s="131">
        <f>IF('Capacidad de Adaptación'!F240="x",1,0)</f>
        <v>0</v>
      </c>
      <c r="O242" s="131">
        <f>IF('Capacidad de Adaptación'!H240="x",1,0)</f>
        <v>0</v>
      </c>
      <c r="P242" s="131">
        <f>IF('Capacidad de Adaptación'!M240="x",1,0)</f>
        <v>0</v>
      </c>
      <c r="Q242" s="131">
        <f>IF('Capacidad de Adaptación'!Q240="x",1,0)</f>
        <v>0</v>
      </c>
      <c r="R242" s="131">
        <f>IF('Capacidad de Adaptación'!X240="x",1,0)</f>
        <v>0</v>
      </c>
      <c r="S242" s="208">
        <f t="shared" si="15"/>
        <v>0</v>
      </c>
      <c r="T242" s="49">
        <f t="shared" si="19"/>
        <v>0</v>
      </c>
      <c r="U242" s="72">
        <f t="shared" si="16"/>
        <v>0</v>
      </c>
      <c r="V242" s="72">
        <f t="shared" si="17"/>
        <v>0</v>
      </c>
      <c r="W242" s="72">
        <f t="shared" si="18"/>
        <v>0</v>
      </c>
    </row>
    <row r="243" spans="1:23" x14ac:dyDescent="0.25">
      <c r="A243" s="138" t="s">
        <v>340</v>
      </c>
      <c r="B243" s="139" t="s">
        <v>351</v>
      </c>
      <c r="C243" s="140">
        <v>1512</v>
      </c>
      <c r="D243" s="131">
        <f>IF('Peligro y Exposición'!D241="x",1,0)</f>
        <v>0</v>
      </c>
      <c r="E243" s="131">
        <f>IF('Peligro y Exposición'!H241="x",1,0)</f>
        <v>0</v>
      </c>
      <c r="F243" s="131">
        <f>IF('Peligro y Exposición'!Q241="x",1,0)</f>
        <v>0</v>
      </c>
      <c r="G243" s="131">
        <f>IF('Peligro y Exposición'!U241="x",1,0)</f>
        <v>0</v>
      </c>
      <c r="H243" s="131">
        <f>IF('Peligro y Exposición'!Y241="x",1,0)</f>
        <v>0</v>
      </c>
      <c r="I243" s="131">
        <f>IF('Peligro y Exposición'!AE241="x",1,0)</f>
        <v>0</v>
      </c>
      <c r="J243" s="131">
        <f>IF(Vulnerabilidad!J241="x",1,0)</f>
        <v>0</v>
      </c>
      <c r="K243" s="131">
        <f>IF(Vulnerabilidad!M241="x",1,0)</f>
        <v>0</v>
      </c>
      <c r="L243" s="131">
        <f>IF(Vulnerabilidad!R241="x",1,0)</f>
        <v>0</v>
      </c>
      <c r="M243" s="131">
        <f>IF(Vulnerabilidad!W241="x",1,0)</f>
        <v>0</v>
      </c>
      <c r="N243" s="131">
        <f>IF('Capacidad de Adaptación'!F241="x",1,0)</f>
        <v>0</v>
      </c>
      <c r="O243" s="131">
        <f>IF('Capacidad de Adaptación'!H241="x",1,0)</f>
        <v>0</v>
      </c>
      <c r="P243" s="131">
        <f>IF('Capacidad de Adaptación'!M241="x",1,0)</f>
        <v>0</v>
      </c>
      <c r="Q243" s="131">
        <f>IF('Capacidad de Adaptación'!Q241="x",1,0)</f>
        <v>0</v>
      </c>
      <c r="R243" s="131">
        <f>IF('Capacidad de Adaptación'!X241="x",1,0)</f>
        <v>0</v>
      </c>
      <c r="S243" s="208">
        <f t="shared" si="15"/>
        <v>0</v>
      </c>
      <c r="T243" s="49">
        <f t="shared" si="19"/>
        <v>0</v>
      </c>
      <c r="U243" s="72">
        <f t="shared" si="16"/>
        <v>0</v>
      </c>
      <c r="V243" s="72">
        <f t="shared" si="17"/>
        <v>0</v>
      </c>
      <c r="W243" s="72">
        <f t="shared" si="18"/>
        <v>0</v>
      </c>
    </row>
    <row r="244" spans="1:23" x14ac:dyDescent="0.25">
      <c r="A244" s="138" t="s">
        <v>340</v>
      </c>
      <c r="B244" s="139" t="s">
        <v>67</v>
      </c>
      <c r="C244" s="140">
        <v>1513</v>
      </c>
      <c r="D244" s="131">
        <f>IF('Peligro y Exposición'!D242="x",1,0)</f>
        <v>0</v>
      </c>
      <c r="E244" s="131">
        <f>IF('Peligro y Exposición'!H242="x",1,0)</f>
        <v>0</v>
      </c>
      <c r="F244" s="131">
        <f>IF('Peligro y Exposición'!Q242="x",1,0)</f>
        <v>0</v>
      </c>
      <c r="G244" s="131">
        <f>IF('Peligro y Exposición'!U242="x",1,0)</f>
        <v>0</v>
      </c>
      <c r="H244" s="131">
        <f>IF('Peligro y Exposición'!Y242="x",1,0)</f>
        <v>0</v>
      </c>
      <c r="I244" s="131">
        <f>IF('Peligro y Exposición'!AE242="x",1,0)</f>
        <v>0</v>
      </c>
      <c r="J244" s="131">
        <f>IF(Vulnerabilidad!J242="x",1,0)</f>
        <v>0</v>
      </c>
      <c r="K244" s="131">
        <f>IF(Vulnerabilidad!M242="x",1,0)</f>
        <v>0</v>
      </c>
      <c r="L244" s="131">
        <f>IF(Vulnerabilidad!R242="x",1,0)</f>
        <v>0</v>
      </c>
      <c r="M244" s="131">
        <f>IF(Vulnerabilidad!W242="x",1,0)</f>
        <v>0</v>
      </c>
      <c r="N244" s="131">
        <f>IF('Capacidad de Adaptación'!F242="x",1,0)</f>
        <v>0</v>
      </c>
      <c r="O244" s="131">
        <f>IF('Capacidad de Adaptación'!H242="x",1,0)</f>
        <v>0</v>
      </c>
      <c r="P244" s="131">
        <f>IF('Capacidad de Adaptación'!M242="x",1,0)</f>
        <v>0</v>
      </c>
      <c r="Q244" s="131">
        <f>IF('Capacidad de Adaptación'!Q242="x",1,0)</f>
        <v>0</v>
      </c>
      <c r="R244" s="131">
        <f>IF('Capacidad de Adaptación'!X242="x",1,0)</f>
        <v>0</v>
      </c>
      <c r="S244" s="208">
        <f t="shared" si="15"/>
        <v>0</v>
      </c>
      <c r="T244" s="49">
        <f t="shared" si="19"/>
        <v>0</v>
      </c>
      <c r="U244" s="72">
        <f t="shared" si="16"/>
        <v>0</v>
      </c>
      <c r="V244" s="72">
        <f t="shared" si="17"/>
        <v>0</v>
      </c>
      <c r="W244" s="72">
        <f t="shared" si="18"/>
        <v>0</v>
      </c>
    </row>
    <row r="245" spans="1:23" x14ac:dyDescent="0.25">
      <c r="A245" s="138" t="s">
        <v>340</v>
      </c>
      <c r="B245" s="139" t="s">
        <v>352</v>
      </c>
      <c r="C245" s="140">
        <v>1514</v>
      </c>
      <c r="D245" s="131">
        <f>IF('Peligro y Exposición'!D243="x",1,0)</f>
        <v>0</v>
      </c>
      <c r="E245" s="131">
        <f>IF('Peligro y Exposición'!H243="x",1,0)</f>
        <v>0</v>
      </c>
      <c r="F245" s="131">
        <f>IF('Peligro y Exposición'!Q243="x",1,0)</f>
        <v>0</v>
      </c>
      <c r="G245" s="131">
        <f>IF('Peligro y Exposición'!U243="x",1,0)</f>
        <v>0</v>
      </c>
      <c r="H245" s="131">
        <f>IF('Peligro y Exposición'!Y243="x",1,0)</f>
        <v>0</v>
      </c>
      <c r="I245" s="131">
        <f>IF('Peligro y Exposición'!AE243="x",1,0)</f>
        <v>0</v>
      </c>
      <c r="J245" s="131">
        <f>IF(Vulnerabilidad!J243="x",1,0)</f>
        <v>0</v>
      </c>
      <c r="K245" s="131">
        <f>IF(Vulnerabilidad!M243="x",1,0)</f>
        <v>0</v>
      </c>
      <c r="L245" s="131">
        <f>IF(Vulnerabilidad!R243="x",1,0)</f>
        <v>0</v>
      </c>
      <c r="M245" s="131">
        <f>IF(Vulnerabilidad!W243="x",1,0)</f>
        <v>0</v>
      </c>
      <c r="N245" s="131">
        <f>IF('Capacidad de Adaptación'!F243="x",1,0)</f>
        <v>0</v>
      </c>
      <c r="O245" s="131">
        <f>IF('Capacidad de Adaptación'!H243="x",1,0)</f>
        <v>0</v>
      </c>
      <c r="P245" s="131">
        <f>IF('Capacidad de Adaptación'!M243="x",1,0)</f>
        <v>0</v>
      </c>
      <c r="Q245" s="131">
        <f>IF('Capacidad de Adaptación'!Q243="x",1,0)</f>
        <v>0</v>
      </c>
      <c r="R245" s="131">
        <f>IF('Capacidad de Adaptación'!X243="x",1,0)</f>
        <v>0</v>
      </c>
      <c r="S245" s="208">
        <f t="shared" si="15"/>
        <v>0</v>
      </c>
      <c r="T245" s="49">
        <f t="shared" si="19"/>
        <v>0</v>
      </c>
      <c r="U245" s="72">
        <f t="shared" si="16"/>
        <v>0</v>
      </c>
      <c r="V245" s="72">
        <f t="shared" si="17"/>
        <v>0</v>
      </c>
      <c r="W245" s="72">
        <f t="shared" si="18"/>
        <v>0</v>
      </c>
    </row>
    <row r="246" spans="1:23" x14ac:dyDescent="0.25">
      <c r="A246" s="138" t="s">
        <v>340</v>
      </c>
      <c r="B246" s="139" t="s">
        <v>353</v>
      </c>
      <c r="C246" s="140">
        <v>1515</v>
      </c>
      <c r="D246" s="131">
        <f>IF('Peligro y Exposición'!D244="x",1,0)</f>
        <v>0</v>
      </c>
      <c r="E246" s="131">
        <f>IF('Peligro y Exposición'!H244="x",1,0)</f>
        <v>0</v>
      </c>
      <c r="F246" s="131">
        <f>IF('Peligro y Exposición'!Q244="x",1,0)</f>
        <v>0</v>
      </c>
      <c r="G246" s="131">
        <f>IF('Peligro y Exposición'!U244="x",1,0)</f>
        <v>0</v>
      </c>
      <c r="H246" s="131">
        <f>IF('Peligro y Exposición'!Y244="x",1,0)</f>
        <v>0</v>
      </c>
      <c r="I246" s="131">
        <f>IF('Peligro y Exposición'!AE244="x",1,0)</f>
        <v>0</v>
      </c>
      <c r="J246" s="131">
        <f>IF(Vulnerabilidad!J244="x",1,0)</f>
        <v>0</v>
      </c>
      <c r="K246" s="131">
        <f>IF(Vulnerabilidad!M244="x",1,0)</f>
        <v>0</v>
      </c>
      <c r="L246" s="131">
        <f>IF(Vulnerabilidad!R244="x",1,0)</f>
        <v>0</v>
      </c>
      <c r="M246" s="131">
        <f>IF(Vulnerabilidad!W244="x",1,0)</f>
        <v>0</v>
      </c>
      <c r="N246" s="131">
        <f>IF('Capacidad de Adaptación'!F244="x",1,0)</f>
        <v>0</v>
      </c>
      <c r="O246" s="131">
        <f>IF('Capacidad de Adaptación'!H244="x",1,0)</f>
        <v>0</v>
      </c>
      <c r="P246" s="131">
        <f>IF('Capacidad de Adaptación'!M244="x",1,0)</f>
        <v>0</v>
      </c>
      <c r="Q246" s="131">
        <f>IF('Capacidad de Adaptación'!Q244="x",1,0)</f>
        <v>0</v>
      </c>
      <c r="R246" s="131">
        <f>IF('Capacidad de Adaptación'!X244="x",1,0)</f>
        <v>0</v>
      </c>
      <c r="S246" s="208">
        <f t="shared" si="15"/>
        <v>0</v>
      </c>
      <c r="T246" s="49">
        <f t="shared" si="19"/>
        <v>0</v>
      </c>
      <c r="U246" s="72">
        <f t="shared" si="16"/>
        <v>0</v>
      </c>
      <c r="V246" s="72">
        <f t="shared" si="17"/>
        <v>0</v>
      </c>
      <c r="W246" s="72">
        <f t="shared" si="18"/>
        <v>0</v>
      </c>
    </row>
    <row r="247" spans="1:23" x14ac:dyDescent="0.25">
      <c r="A247" s="138" t="s">
        <v>340</v>
      </c>
      <c r="B247" s="139" t="s">
        <v>354</v>
      </c>
      <c r="C247" s="140">
        <v>1516</v>
      </c>
      <c r="D247" s="131">
        <f>IF('Peligro y Exposición'!D245="x",1,0)</f>
        <v>0</v>
      </c>
      <c r="E247" s="131">
        <f>IF('Peligro y Exposición'!H245="x",1,0)</f>
        <v>0</v>
      </c>
      <c r="F247" s="131">
        <f>IF('Peligro y Exposición'!Q245="x",1,0)</f>
        <v>0</v>
      </c>
      <c r="G247" s="131">
        <f>IF('Peligro y Exposición'!U245="x",1,0)</f>
        <v>0</v>
      </c>
      <c r="H247" s="131">
        <f>IF('Peligro y Exposición'!Y245="x",1,0)</f>
        <v>0</v>
      </c>
      <c r="I247" s="131">
        <f>IF('Peligro y Exposición'!AE245="x",1,0)</f>
        <v>0</v>
      </c>
      <c r="J247" s="131">
        <f>IF(Vulnerabilidad!J245="x",1,0)</f>
        <v>0</v>
      </c>
      <c r="K247" s="131">
        <f>IF(Vulnerabilidad!M245="x",1,0)</f>
        <v>0</v>
      </c>
      <c r="L247" s="131">
        <f>IF(Vulnerabilidad!R245="x",1,0)</f>
        <v>0</v>
      </c>
      <c r="M247" s="131">
        <f>IF(Vulnerabilidad!W245="x",1,0)</f>
        <v>0</v>
      </c>
      <c r="N247" s="131">
        <f>IF('Capacidad de Adaptación'!F245="x",1,0)</f>
        <v>0</v>
      </c>
      <c r="O247" s="131">
        <f>IF('Capacidad de Adaptación'!H245="x",1,0)</f>
        <v>0</v>
      </c>
      <c r="P247" s="131">
        <f>IF('Capacidad de Adaptación'!M245="x",1,0)</f>
        <v>0</v>
      </c>
      <c r="Q247" s="131">
        <f>IF('Capacidad de Adaptación'!Q245="x",1,0)</f>
        <v>0</v>
      </c>
      <c r="R247" s="131">
        <f>IF('Capacidad de Adaptación'!X245="x",1,0)</f>
        <v>0</v>
      </c>
      <c r="S247" s="208">
        <f t="shared" si="15"/>
        <v>0</v>
      </c>
      <c r="T247" s="49">
        <f t="shared" si="19"/>
        <v>0</v>
      </c>
      <c r="U247" s="72">
        <f t="shared" si="16"/>
        <v>0</v>
      </c>
      <c r="V247" s="72">
        <f t="shared" si="17"/>
        <v>0</v>
      </c>
      <c r="W247" s="72">
        <f t="shared" si="18"/>
        <v>0</v>
      </c>
    </row>
    <row r="248" spans="1:23" x14ac:dyDescent="0.25">
      <c r="A248" s="138" t="s">
        <v>340</v>
      </c>
      <c r="B248" s="139" t="s">
        <v>355</v>
      </c>
      <c r="C248" s="140">
        <v>1517</v>
      </c>
      <c r="D248" s="131">
        <f>IF('Peligro y Exposición'!D246="x",1,0)</f>
        <v>0</v>
      </c>
      <c r="E248" s="131">
        <f>IF('Peligro y Exposición'!H246="x",1,0)</f>
        <v>0</v>
      </c>
      <c r="F248" s="131">
        <f>IF('Peligro y Exposición'!Q246="x",1,0)</f>
        <v>0</v>
      </c>
      <c r="G248" s="131">
        <f>IF('Peligro y Exposición'!U246="x",1,0)</f>
        <v>0</v>
      </c>
      <c r="H248" s="131">
        <f>IF('Peligro y Exposición'!Y246="x",1,0)</f>
        <v>0</v>
      </c>
      <c r="I248" s="131">
        <f>IF('Peligro y Exposición'!AE246="x",1,0)</f>
        <v>0</v>
      </c>
      <c r="J248" s="131">
        <f>IF(Vulnerabilidad!J246="x",1,0)</f>
        <v>0</v>
      </c>
      <c r="K248" s="131">
        <f>IF(Vulnerabilidad!M246="x",1,0)</f>
        <v>0</v>
      </c>
      <c r="L248" s="131">
        <f>IF(Vulnerabilidad!R246="x",1,0)</f>
        <v>0</v>
      </c>
      <c r="M248" s="131">
        <f>IF(Vulnerabilidad!W246="x",1,0)</f>
        <v>0</v>
      </c>
      <c r="N248" s="131">
        <f>IF('Capacidad de Adaptación'!F246="x",1,0)</f>
        <v>0</v>
      </c>
      <c r="O248" s="131">
        <f>IF('Capacidad de Adaptación'!H246="x",1,0)</f>
        <v>0</v>
      </c>
      <c r="P248" s="131">
        <f>IF('Capacidad de Adaptación'!M246="x",1,0)</f>
        <v>0</v>
      </c>
      <c r="Q248" s="131">
        <f>IF('Capacidad de Adaptación'!Q246="x",1,0)</f>
        <v>0</v>
      </c>
      <c r="R248" s="131">
        <f>IF('Capacidad de Adaptación'!X246="x",1,0)</f>
        <v>0</v>
      </c>
      <c r="S248" s="208">
        <f t="shared" si="15"/>
        <v>0</v>
      </c>
      <c r="T248" s="49">
        <f t="shared" si="19"/>
        <v>0</v>
      </c>
      <c r="U248" s="72">
        <f t="shared" si="16"/>
        <v>0</v>
      </c>
      <c r="V248" s="72">
        <f t="shared" si="17"/>
        <v>0</v>
      </c>
      <c r="W248" s="72">
        <f t="shared" si="18"/>
        <v>0</v>
      </c>
    </row>
    <row r="249" spans="1:23" x14ac:dyDescent="0.25">
      <c r="A249" s="138" t="s">
        <v>340</v>
      </c>
      <c r="B249" s="139" t="s">
        <v>356</v>
      </c>
      <c r="C249" s="140">
        <v>1518</v>
      </c>
      <c r="D249" s="131">
        <f>IF('Peligro y Exposición'!D247="x",1,0)</f>
        <v>0</v>
      </c>
      <c r="E249" s="131">
        <f>IF('Peligro y Exposición'!H247="x",1,0)</f>
        <v>0</v>
      </c>
      <c r="F249" s="131">
        <f>IF('Peligro y Exposición'!Q247="x",1,0)</f>
        <v>0</v>
      </c>
      <c r="G249" s="131">
        <f>IF('Peligro y Exposición'!U247="x",1,0)</f>
        <v>0</v>
      </c>
      <c r="H249" s="131">
        <f>IF('Peligro y Exposición'!Y247="x",1,0)</f>
        <v>0</v>
      </c>
      <c r="I249" s="131">
        <f>IF('Peligro y Exposición'!AE247="x",1,0)</f>
        <v>0</v>
      </c>
      <c r="J249" s="131">
        <f>IF(Vulnerabilidad!J247="x",1,0)</f>
        <v>0</v>
      </c>
      <c r="K249" s="131">
        <f>IF(Vulnerabilidad!M247="x",1,0)</f>
        <v>0</v>
      </c>
      <c r="L249" s="131">
        <f>IF(Vulnerabilidad!R247="x",1,0)</f>
        <v>0</v>
      </c>
      <c r="M249" s="131">
        <f>IF(Vulnerabilidad!W247="x",1,0)</f>
        <v>0</v>
      </c>
      <c r="N249" s="131">
        <f>IF('Capacidad de Adaptación'!F247="x",1,0)</f>
        <v>0</v>
      </c>
      <c r="O249" s="131">
        <f>IF('Capacidad de Adaptación'!H247="x",1,0)</f>
        <v>0</v>
      </c>
      <c r="P249" s="131">
        <f>IF('Capacidad de Adaptación'!M247="x",1,0)</f>
        <v>0</v>
      </c>
      <c r="Q249" s="131">
        <f>IF('Capacidad de Adaptación'!Q247="x",1,0)</f>
        <v>0</v>
      </c>
      <c r="R249" s="131">
        <f>IF('Capacidad de Adaptación'!X247="x",1,0)</f>
        <v>0</v>
      </c>
      <c r="S249" s="208">
        <f t="shared" si="15"/>
        <v>0</v>
      </c>
      <c r="T249" s="49">
        <f t="shared" si="19"/>
        <v>0</v>
      </c>
      <c r="U249" s="72">
        <f t="shared" si="16"/>
        <v>0</v>
      </c>
      <c r="V249" s="72">
        <f t="shared" si="17"/>
        <v>0</v>
      </c>
      <c r="W249" s="72">
        <f t="shared" si="18"/>
        <v>0</v>
      </c>
    </row>
    <row r="250" spans="1:23" x14ac:dyDescent="0.25">
      <c r="A250" s="138" t="s">
        <v>340</v>
      </c>
      <c r="B250" s="139" t="s">
        <v>357</v>
      </c>
      <c r="C250" s="140">
        <v>1519</v>
      </c>
      <c r="D250" s="131">
        <f>IF('Peligro y Exposición'!D248="x",1,0)</f>
        <v>0</v>
      </c>
      <c r="E250" s="131">
        <f>IF('Peligro y Exposición'!H248="x",1,0)</f>
        <v>0</v>
      </c>
      <c r="F250" s="131">
        <f>IF('Peligro y Exposición'!Q248="x",1,0)</f>
        <v>0</v>
      </c>
      <c r="G250" s="131">
        <f>IF('Peligro y Exposición'!U248="x",1,0)</f>
        <v>0</v>
      </c>
      <c r="H250" s="131">
        <f>IF('Peligro y Exposición'!Y248="x",1,0)</f>
        <v>0</v>
      </c>
      <c r="I250" s="131">
        <f>IF('Peligro y Exposición'!AE248="x",1,0)</f>
        <v>0</v>
      </c>
      <c r="J250" s="131">
        <f>IF(Vulnerabilidad!J248="x",1,0)</f>
        <v>0</v>
      </c>
      <c r="K250" s="131">
        <f>IF(Vulnerabilidad!M248="x",1,0)</f>
        <v>0</v>
      </c>
      <c r="L250" s="131">
        <f>IF(Vulnerabilidad!R248="x",1,0)</f>
        <v>0</v>
      </c>
      <c r="M250" s="131">
        <f>IF(Vulnerabilidad!W248="x",1,0)</f>
        <v>0</v>
      </c>
      <c r="N250" s="131">
        <f>IF('Capacidad de Adaptación'!F248="x",1,0)</f>
        <v>0</v>
      </c>
      <c r="O250" s="131">
        <f>IF('Capacidad de Adaptación'!H248="x",1,0)</f>
        <v>0</v>
      </c>
      <c r="P250" s="131">
        <f>IF('Capacidad de Adaptación'!M248="x",1,0)</f>
        <v>0</v>
      </c>
      <c r="Q250" s="131">
        <f>IF('Capacidad de Adaptación'!Q248="x",1,0)</f>
        <v>0</v>
      </c>
      <c r="R250" s="131">
        <f>IF('Capacidad de Adaptación'!X248="x",1,0)</f>
        <v>0</v>
      </c>
      <c r="S250" s="208">
        <f t="shared" si="15"/>
        <v>0</v>
      </c>
      <c r="T250" s="49">
        <f t="shared" si="19"/>
        <v>0</v>
      </c>
      <c r="U250" s="72">
        <f t="shared" si="16"/>
        <v>0</v>
      </c>
      <c r="V250" s="72">
        <f t="shared" si="17"/>
        <v>0</v>
      </c>
      <c r="W250" s="72">
        <f t="shared" si="18"/>
        <v>0</v>
      </c>
    </row>
    <row r="251" spans="1:23" x14ac:dyDescent="0.25">
      <c r="A251" s="138" t="s">
        <v>340</v>
      </c>
      <c r="B251" s="139" t="s">
        <v>358</v>
      </c>
      <c r="C251" s="140">
        <v>1520</v>
      </c>
      <c r="D251" s="131">
        <f>IF('Peligro y Exposición'!D249="x",1,0)</f>
        <v>0</v>
      </c>
      <c r="E251" s="131">
        <f>IF('Peligro y Exposición'!H249="x",1,0)</f>
        <v>0</v>
      </c>
      <c r="F251" s="131">
        <f>IF('Peligro y Exposición'!Q249="x",1,0)</f>
        <v>0</v>
      </c>
      <c r="G251" s="131">
        <f>IF('Peligro y Exposición'!U249="x",1,0)</f>
        <v>0</v>
      </c>
      <c r="H251" s="131">
        <f>IF('Peligro y Exposición'!Y249="x",1,0)</f>
        <v>0</v>
      </c>
      <c r="I251" s="131">
        <f>IF('Peligro y Exposición'!AE249="x",1,0)</f>
        <v>0</v>
      </c>
      <c r="J251" s="131">
        <f>IF(Vulnerabilidad!J249="x",1,0)</f>
        <v>0</v>
      </c>
      <c r="K251" s="131">
        <f>IF(Vulnerabilidad!M249="x",1,0)</f>
        <v>0</v>
      </c>
      <c r="L251" s="131">
        <f>IF(Vulnerabilidad!R249="x",1,0)</f>
        <v>0</v>
      </c>
      <c r="M251" s="131">
        <f>IF(Vulnerabilidad!W249="x",1,0)</f>
        <v>0</v>
      </c>
      <c r="N251" s="131">
        <f>IF('Capacidad de Adaptación'!F249="x",1,0)</f>
        <v>0</v>
      </c>
      <c r="O251" s="131">
        <f>IF('Capacidad de Adaptación'!H249="x",1,0)</f>
        <v>0</v>
      </c>
      <c r="P251" s="131">
        <f>IF('Capacidad de Adaptación'!M249="x",1,0)</f>
        <v>0</v>
      </c>
      <c r="Q251" s="131">
        <f>IF('Capacidad de Adaptación'!Q249="x",1,0)</f>
        <v>0</v>
      </c>
      <c r="R251" s="131">
        <f>IF('Capacidad de Adaptación'!X249="x",1,0)</f>
        <v>0</v>
      </c>
      <c r="S251" s="208">
        <f t="shared" si="15"/>
        <v>0</v>
      </c>
      <c r="T251" s="49">
        <f t="shared" si="19"/>
        <v>0</v>
      </c>
      <c r="U251" s="72">
        <f t="shared" si="16"/>
        <v>0</v>
      </c>
      <c r="V251" s="72">
        <f t="shared" si="17"/>
        <v>0</v>
      </c>
      <c r="W251" s="72">
        <f t="shared" si="18"/>
        <v>0</v>
      </c>
    </row>
    <row r="252" spans="1:23" x14ac:dyDescent="0.25">
      <c r="A252" s="138" t="s">
        <v>340</v>
      </c>
      <c r="B252" s="139" t="s">
        <v>359</v>
      </c>
      <c r="C252" s="140">
        <v>1521</v>
      </c>
      <c r="D252" s="131">
        <f>IF('Peligro y Exposición'!D250="x",1,0)</f>
        <v>0</v>
      </c>
      <c r="E252" s="131">
        <f>IF('Peligro y Exposición'!H250="x",1,0)</f>
        <v>0</v>
      </c>
      <c r="F252" s="131">
        <f>IF('Peligro y Exposición'!Q250="x",1,0)</f>
        <v>0</v>
      </c>
      <c r="G252" s="131">
        <f>IF('Peligro y Exposición'!U250="x",1,0)</f>
        <v>0</v>
      </c>
      <c r="H252" s="131">
        <f>IF('Peligro y Exposición'!Y250="x",1,0)</f>
        <v>0</v>
      </c>
      <c r="I252" s="131">
        <f>IF('Peligro y Exposición'!AE250="x",1,0)</f>
        <v>0</v>
      </c>
      <c r="J252" s="131">
        <f>IF(Vulnerabilidad!J250="x",1,0)</f>
        <v>0</v>
      </c>
      <c r="K252" s="131">
        <f>IF(Vulnerabilidad!M250="x",1,0)</f>
        <v>0</v>
      </c>
      <c r="L252" s="131">
        <f>IF(Vulnerabilidad!R250="x",1,0)</f>
        <v>0</v>
      </c>
      <c r="M252" s="131">
        <f>IF(Vulnerabilidad!W250="x",1,0)</f>
        <v>0</v>
      </c>
      <c r="N252" s="131">
        <f>IF('Capacidad de Adaptación'!F250="x",1,0)</f>
        <v>0</v>
      </c>
      <c r="O252" s="131">
        <f>IF('Capacidad de Adaptación'!H250="x",1,0)</f>
        <v>0</v>
      </c>
      <c r="P252" s="131">
        <f>IF('Capacidad de Adaptación'!M250="x",1,0)</f>
        <v>0</v>
      </c>
      <c r="Q252" s="131">
        <f>IF('Capacidad de Adaptación'!Q250="x",1,0)</f>
        <v>0</v>
      </c>
      <c r="R252" s="131">
        <f>IF('Capacidad de Adaptación'!X250="x",1,0)</f>
        <v>0</v>
      </c>
      <c r="S252" s="208">
        <f t="shared" si="15"/>
        <v>0</v>
      </c>
      <c r="T252" s="49">
        <f t="shared" si="19"/>
        <v>0</v>
      </c>
      <c r="U252" s="72">
        <f t="shared" si="16"/>
        <v>0</v>
      </c>
      <c r="V252" s="72">
        <f t="shared" si="17"/>
        <v>0</v>
      </c>
      <c r="W252" s="72">
        <f t="shared" si="18"/>
        <v>0</v>
      </c>
    </row>
    <row r="253" spans="1:23" x14ac:dyDescent="0.25">
      <c r="A253" s="138" t="s">
        <v>340</v>
      </c>
      <c r="B253" s="139" t="s">
        <v>360</v>
      </c>
      <c r="C253" s="140">
        <v>1522</v>
      </c>
      <c r="D253" s="131">
        <f>IF('Peligro y Exposición'!D251="x",1,0)</f>
        <v>0</v>
      </c>
      <c r="E253" s="131">
        <f>IF('Peligro y Exposición'!H251="x",1,0)</f>
        <v>0</v>
      </c>
      <c r="F253" s="131">
        <f>IF('Peligro y Exposición'!Q251="x",1,0)</f>
        <v>0</v>
      </c>
      <c r="G253" s="131">
        <f>IF('Peligro y Exposición'!U251="x",1,0)</f>
        <v>0</v>
      </c>
      <c r="H253" s="131">
        <f>IF('Peligro y Exposición'!Y251="x",1,0)</f>
        <v>0</v>
      </c>
      <c r="I253" s="131">
        <f>IF('Peligro y Exposición'!AE251="x",1,0)</f>
        <v>0</v>
      </c>
      <c r="J253" s="131">
        <f>IF(Vulnerabilidad!J251="x",1,0)</f>
        <v>0</v>
      </c>
      <c r="K253" s="131">
        <f>IF(Vulnerabilidad!M251="x",1,0)</f>
        <v>0</v>
      </c>
      <c r="L253" s="131">
        <f>IF(Vulnerabilidad!R251="x",1,0)</f>
        <v>0</v>
      </c>
      <c r="M253" s="131">
        <f>IF(Vulnerabilidad!W251="x",1,0)</f>
        <v>0</v>
      </c>
      <c r="N253" s="131">
        <f>IF('Capacidad de Adaptación'!F251="x",1,0)</f>
        <v>0</v>
      </c>
      <c r="O253" s="131">
        <f>IF('Capacidad de Adaptación'!H251="x",1,0)</f>
        <v>0</v>
      </c>
      <c r="P253" s="131">
        <f>IF('Capacidad de Adaptación'!M251="x",1,0)</f>
        <v>0</v>
      </c>
      <c r="Q253" s="131">
        <f>IF('Capacidad de Adaptación'!Q251="x",1,0)</f>
        <v>0</v>
      </c>
      <c r="R253" s="131">
        <f>IF('Capacidad de Adaptación'!X251="x",1,0)</f>
        <v>0</v>
      </c>
      <c r="S253" s="208">
        <f t="shared" si="15"/>
        <v>0</v>
      </c>
      <c r="T253" s="49">
        <f t="shared" si="19"/>
        <v>0</v>
      </c>
      <c r="U253" s="72">
        <f t="shared" si="16"/>
        <v>0</v>
      </c>
      <c r="V253" s="72">
        <f t="shared" si="17"/>
        <v>0</v>
      </c>
      <c r="W253" s="72">
        <f t="shared" si="18"/>
        <v>0</v>
      </c>
    </row>
    <row r="254" spans="1:23" x14ac:dyDescent="0.25">
      <c r="A254" s="138" t="s">
        <v>340</v>
      </c>
      <c r="B254" s="139" t="s">
        <v>361</v>
      </c>
      <c r="C254" s="140">
        <v>1523</v>
      </c>
      <c r="D254" s="131">
        <f>IF('Peligro y Exposición'!D252="x",1,0)</f>
        <v>0</v>
      </c>
      <c r="E254" s="131">
        <f>IF('Peligro y Exposición'!H252="x",1,0)</f>
        <v>0</v>
      </c>
      <c r="F254" s="131">
        <f>IF('Peligro y Exposición'!Q252="x",1,0)</f>
        <v>0</v>
      </c>
      <c r="G254" s="131">
        <f>IF('Peligro y Exposición'!U252="x",1,0)</f>
        <v>0</v>
      </c>
      <c r="H254" s="131">
        <f>IF('Peligro y Exposición'!Y252="x",1,0)</f>
        <v>0</v>
      </c>
      <c r="I254" s="131">
        <f>IF('Peligro y Exposición'!AE252="x",1,0)</f>
        <v>0</v>
      </c>
      <c r="J254" s="131">
        <f>IF(Vulnerabilidad!J252="x",1,0)</f>
        <v>0</v>
      </c>
      <c r="K254" s="131">
        <f>IF(Vulnerabilidad!M252="x",1,0)</f>
        <v>0</v>
      </c>
      <c r="L254" s="131">
        <f>IF(Vulnerabilidad!R252="x",1,0)</f>
        <v>0</v>
      </c>
      <c r="M254" s="131">
        <f>IF(Vulnerabilidad!W252="x",1,0)</f>
        <v>0</v>
      </c>
      <c r="N254" s="131">
        <f>IF('Capacidad de Adaptación'!F252="x",1,0)</f>
        <v>0</v>
      </c>
      <c r="O254" s="131">
        <f>IF('Capacidad de Adaptación'!H252="x",1,0)</f>
        <v>0</v>
      </c>
      <c r="P254" s="131">
        <f>IF('Capacidad de Adaptación'!M252="x",1,0)</f>
        <v>0</v>
      </c>
      <c r="Q254" s="131">
        <f>IF('Capacidad de Adaptación'!Q252="x",1,0)</f>
        <v>0</v>
      </c>
      <c r="R254" s="131">
        <f>IF('Capacidad de Adaptación'!X252="x",1,0)</f>
        <v>0</v>
      </c>
      <c r="S254" s="208">
        <f t="shared" si="15"/>
        <v>0</v>
      </c>
      <c r="T254" s="49">
        <f t="shared" si="19"/>
        <v>0</v>
      </c>
      <c r="U254" s="72">
        <f t="shared" si="16"/>
        <v>0</v>
      </c>
      <c r="V254" s="72">
        <f t="shared" si="17"/>
        <v>0</v>
      </c>
      <c r="W254" s="72">
        <f t="shared" si="18"/>
        <v>0</v>
      </c>
    </row>
    <row r="255" spans="1:23" x14ac:dyDescent="0.25">
      <c r="A255" s="138" t="s">
        <v>362</v>
      </c>
      <c r="B255" s="139" t="s">
        <v>363</v>
      </c>
      <c r="C255" s="140">
        <v>1601</v>
      </c>
      <c r="D255" s="131">
        <f>IF('Peligro y Exposición'!D253="x",1,0)</f>
        <v>0</v>
      </c>
      <c r="E255" s="131">
        <f>IF('Peligro y Exposición'!H253="x",1,0)</f>
        <v>0</v>
      </c>
      <c r="F255" s="131">
        <f>IF('Peligro y Exposición'!Q253="x",1,0)</f>
        <v>0</v>
      </c>
      <c r="G255" s="131">
        <f>IF('Peligro y Exposición'!U253="x",1,0)</f>
        <v>0</v>
      </c>
      <c r="H255" s="131">
        <f>IF('Peligro y Exposición'!Y253="x",1,0)</f>
        <v>0</v>
      </c>
      <c r="I255" s="131">
        <f>IF('Peligro y Exposición'!AE253="x",1,0)</f>
        <v>0</v>
      </c>
      <c r="J255" s="131">
        <f>IF(Vulnerabilidad!J253="x",1,0)</f>
        <v>0</v>
      </c>
      <c r="K255" s="131">
        <f>IF(Vulnerabilidad!M253="x",1,0)</f>
        <v>0</v>
      </c>
      <c r="L255" s="131">
        <f>IF(Vulnerabilidad!R253="x",1,0)</f>
        <v>0</v>
      </c>
      <c r="M255" s="131">
        <f>IF(Vulnerabilidad!W253="x",1,0)</f>
        <v>0</v>
      </c>
      <c r="N255" s="131">
        <f>IF('Capacidad de Adaptación'!F253="x",1,0)</f>
        <v>0</v>
      </c>
      <c r="O255" s="131">
        <f>IF('Capacidad de Adaptación'!H253="x",1,0)</f>
        <v>0</v>
      </c>
      <c r="P255" s="131">
        <f>IF('Capacidad de Adaptación'!M253="x",1,0)</f>
        <v>0</v>
      </c>
      <c r="Q255" s="131">
        <f>IF('Capacidad de Adaptación'!Q253="x",1,0)</f>
        <v>0</v>
      </c>
      <c r="R255" s="131">
        <f>IF('Capacidad de Adaptación'!X253="x",1,0)</f>
        <v>0</v>
      </c>
      <c r="S255" s="208">
        <f t="shared" si="15"/>
        <v>0</v>
      </c>
      <c r="T255" s="49">
        <f t="shared" si="19"/>
        <v>0</v>
      </c>
      <c r="U255" s="72">
        <f t="shared" si="16"/>
        <v>0</v>
      </c>
      <c r="V255" s="72">
        <f t="shared" si="17"/>
        <v>0</v>
      </c>
      <c r="W255" s="72">
        <f t="shared" si="18"/>
        <v>0</v>
      </c>
    </row>
    <row r="256" spans="1:23" x14ac:dyDescent="0.25">
      <c r="A256" s="138" t="s">
        <v>362</v>
      </c>
      <c r="B256" s="139" t="s">
        <v>364</v>
      </c>
      <c r="C256" s="140">
        <v>1602</v>
      </c>
      <c r="D256" s="131">
        <f>IF('Peligro y Exposición'!D254="x",1,0)</f>
        <v>0</v>
      </c>
      <c r="E256" s="131">
        <f>IF('Peligro y Exposición'!H254="x",1,0)</f>
        <v>0</v>
      </c>
      <c r="F256" s="131">
        <f>IF('Peligro y Exposición'!Q254="x",1,0)</f>
        <v>0</v>
      </c>
      <c r="G256" s="131">
        <f>IF('Peligro y Exposición'!U254="x",1,0)</f>
        <v>0</v>
      </c>
      <c r="H256" s="131">
        <f>IF('Peligro y Exposición'!Y254="x",1,0)</f>
        <v>0</v>
      </c>
      <c r="I256" s="131">
        <f>IF('Peligro y Exposición'!AE254="x",1,0)</f>
        <v>0</v>
      </c>
      <c r="J256" s="131">
        <f>IF(Vulnerabilidad!J254="x",1,0)</f>
        <v>0</v>
      </c>
      <c r="K256" s="131">
        <f>IF(Vulnerabilidad!M254="x",1,0)</f>
        <v>0</v>
      </c>
      <c r="L256" s="131">
        <f>IF(Vulnerabilidad!R254="x",1,0)</f>
        <v>0</v>
      </c>
      <c r="M256" s="131">
        <f>IF(Vulnerabilidad!W254="x",1,0)</f>
        <v>0</v>
      </c>
      <c r="N256" s="131">
        <f>IF('Capacidad de Adaptación'!F254="x",1,0)</f>
        <v>0</v>
      </c>
      <c r="O256" s="131">
        <f>IF('Capacidad de Adaptación'!H254="x",1,0)</f>
        <v>0</v>
      </c>
      <c r="P256" s="131">
        <f>IF('Capacidad de Adaptación'!M254="x",1,0)</f>
        <v>0</v>
      </c>
      <c r="Q256" s="131">
        <f>IF('Capacidad de Adaptación'!Q254="x",1,0)</f>
        <v>0</v>
      </c>
      <c r="R256" s="131">
        <f>IF('Capacidad de Adaptación'!X254="x",1,0)</f>
        <v>0</v>
      </c>
      <c r="S256" s="208">
        <f t="shared" si="15"/>
        <v>0</v>
      </c>
      <c r="T256" s="49">
        <f t="shared" si="19"/>
        <v>0</v>
      </c>
      <c r="U256" s="72">
        <f t="shared" si="16"/>
        <v>0</v>
      </c>
      <c r="V256" s="72">
        <f t="shared" si="17"/>
        <v>0</v>
      </c>
      <c r="W256" s="72">
        <f t="shared" si="18"/>
        <v>0</v>
      </c>
    </row>
    <row r="257" spans="1:23" x14ac:dyDescent="0.25">
      <c r="A257" s="138" t="s">
        <v>362</v>
      </c>
      <c r="B257" s="139" t="s">
        <v>365</v>
      </c>
      <c r="C257" s="140">
        <v>1603</v>
      </c>
      <c r="D257" s="131">
        <f>IF('Peligro y Exposición'!D255="x",1,0)</f>
        <v>0</v>
      </c>
      <c r="E257" s="131">
        <f>IF('Peligro y Exposición'!H255="x",1,0)</f>
        <v>0</v>
      </c>
      <c r="F257" s="131">
        <f>IF('Peligro y Exposición'!Q255="x",1,0)</f>
        <v>0</v>
      </c>
      <c r="G257" s="131">
        <f>IF('Peligro y Exposición'!U255="x",1,0)</f>
        <v>0</v>
      </c>
      <c r="H257" s="131">
        <f>IF('Peligro y Exposición'!Y255="x",1,0)</f>
        <v>0</v>
      </c>
      <c r="I257" s="131">
        <f>IF('Peligro y Exposición'!AE255="x",1,0)</f>
        <v>0</v>
      </c>
      <c r="J257" s="131">
        <f>IF(Vulnerabilidad!J255="x",1,0)</f>
        <v>0</v>
      </c>
      <c r="K257" s="131">
        <f>IF(Vulnerabilidad!M255="x",1,0)</f>
        <v>0</v>
      </c>
      <c r="L257" s="131">
        <f>IF(Vulnerabilidad!R255="x",1,0)</f>
        <v>0</v>
      </c>
      <c r="M257" s="131">
        <f>IF(Vulnerabilidad!W255="x",1,0)</f>
        <v>0</v>
      </c>
      <c r="N257" s="131">
        <f>IF('Capacidad de Adaptación'!F255="x",1,0)</f>
        <v>0</v>
      </c>
      <c r="O257" s="131">
        <f>IF('Capacidad de Adaptación'!H255="x",1,0)</f>
        <v>0</v>
      </c>
      <c r="P257" s="131">
        <f>IF('Capacidad de Adaptación'!M255="x",1,0)</f>
        <v>0</v>
      </c>
      <c r="Q257" s="131">
        <f>IF('Capacidad de Adaptación'!Q255="x",1,0)</f>
        <v>0</v>
      </c>
      <c r="R257" s="131">
        <f>IF('Capacidad de Adaptación'!X255="x",1,0)</f>
        <v>0</v>
      </c>
      <c r="S257" s="208">
        <f t="shared" si="15"/>
        <v>0</v>
      </c>
      <c r="T257" s="49">
        <f t="shared" si="19"/>
        <v>0</v>
      </c>
      <c r="U257" s="72">
        <f t="shared" si="16"/>
        <v>0</v>
      </c>
      <c r="V257" s="72">
        <f t="shared" si="17"/>
        <v>0</v>
      </c>
      <c r="W257" s="72">
        <f t="shared" si="18"/>
        <v>0</v>
      </c>
    </row>
    <row r="258" spans="1:23" x14ac:dyDescent="0.25">
      <c r="A258" s="138" t="s">
        <v>362</v>
      </c>
      <c r="B258" s="139" t="s">
        <v>366</v>
      </c>
      <c r="C258" s="140">
        <v>1604</v>
      </c>
      <c r="D258" s="131">
        <f>IF('Peligro y Exposición'!D256="x",1,0)</f>
        <v>0</v>
      </c>
      <c r="E258" s="131">
        <f>IF('Peligro y Exposición'!H256="x",1,0)</f>
        <v>1</v>
      </c>
      <c r="F258" s="131">
        <f>IF('Peligro y Exposición'!Q256="x",1,0)</f>
        <v>0</v>
      </c>
      <c r="G258" s="131">
        <f>IF('Peligro y Exposición'!U256="x",1,0)</f>
        <v>0</v>
      </c>
      <c r="H258" s="131">
        <f>IF('Peligro y Exposición'!Y256="x",1,0)</f>
        <v>0</v>
      </c>
      <c r="I258" s="131">
        <f>IF('Peligro y Exposición'!AE256="x",1,0)</f>
        <v>0</v>
      </c>
      <c r="J258" s="131">
        <f>IF(Vulnerabilidad!J256="x",1,0)</f>
        <v>0</v>
      </c>
      <c r="K258" s="131">
        <f>IF(Vulnerabilidad!M256="x",1,0)</f>
        <v>0</v>
      </c>
      <c r="L258" s="131">
        <f>IF(Vulnerabilidad!R256="x",1,0)</f>
        <v>0</v>
      </c>
      <c r="M258" s="131">
        <f>IF(Vulnerabilidad!W256="x",1,0)</f>
        <v>0</v>
      </c>
      <c r="N258" s="131">
        <f>IF('Capacidad de Adaptación'!F256="x",1,0)</f>
        <v>0</v>
      </c>
      <c r="O258" s="131">
        <f>IF('Capacidad de Adaptación'!H256="x",1,0)</f>
        <v>0</v>
      </c>
      <c r="P258" s="131">
        <f>IF('Capacidad de Adaptación'!M256="x",1,0)</f>
        <v>0</v>
      </c>
      <c r="Q258" s="131">
        <f>IF('Capacidad de Adaptación'!Q256="x",1,0)</f>
        <v>0</v>
      </c>
      <c r="R258" s="131">
        <f>IF('Capacidad de Adaptación'!X256="x",1,0)</f>
        <v>0</v>
      </c>
      <c r="S258" s="208">
        <f t="shared" si="15"/>
        <v>1</v>
      </c>
      <c r="T258" s="49">
        <f t="shared" si="19"/>
        <v>6.6666666666666666E-2</v>
      </c>
      <c r="U258" s="72">
        <f t="shared" si="16"/>
        <v>1</v>
      </c>
      <c r="V258" s="72">
        <f t="shared" si="17"/>
        <v>0</v>
      </c>
      <c r="W258" s="72">
        <f t="shared" si="18"/>
        <v>0</v>
      </c>
    </row>
    <row r="259" spans="1:23" x14ac:dyDescent="0.25">
      <c r="A259" s="138" t="s">
        <v>362</v>
      </c>
      <c r="B259" s="139" t="s">
        <v>367</v>
      </c>
      <c r="C259" s="140">
        <v>1605</v>
      </c>
      <c r="D259" s="131">
        <f>IF('Peligro y Exposición'!D257="x",1,0)</f>
        <v>0</v>
      </c>
      <c r="E259" s="131">
        <f>IF('Peligro y Exposición'!H257="x",1,0)</f>
        <v>0</v>
      </c>
      <c r="F259" s="131">
        <f>IF('Peligro y Exposición'!Q257="x",1,0)</f>
        <v>0</v>
      </c>
      <c r="G259" s="131">
        <f>IF('Peligro y Exposición'!U257="x",1,0)</f>
        <v>0</v>
      </c>
      <c r="H259" s="131">
        <f>IF('Peligro y Exposición'!Y257="x",1,0)</f>
        <v>0</v>
      </c>
      <c r="I259" s="131">
        <f>IF('Peligro y Exposición'!AE257="x",1,0)</f>
        <v>0</v>
      </c>
      <c r="J259" s="131">
        <f>IF(Vulnerabilidad!J257="x",1,0)</f>
        <v>0</v>
      </c>
      <c r="K259" s="131">
        <f>IF(Vulnerabilidad!M257="x",1,0)</f>
        <v>0</v>
      </c>
      <c r="L259" s="131">
        <f>IF(Vulnerabilidad!R257="x",1,0)</f>
        <v>0</v>
      </c>
      <c r="M259" s="131">
        <f>IF(Vulnerabilidad!W257="x",1,0)</f>
        <v>0</v>
      </c>
      <c r="N259" s="131">
        <f>IF('Capacidad de Adaptación'!F257="x",1,0)</f>
        <v>0</v>
      </c>
      <c r="O259" s="131">
        <f>IF('Capacidad de Adaptación'!H257="x",1,0)</f>
        <v>0</v>
      </c>
      <c r="P259" s="131">
        <f>IF('Capacidad de Adaptación'!M257="x",1,0)</f>
        <v>0</v>
      </c>
      <c r="Q259" s="131">
        <f>IF('Capacidad de Adaptación'!Q257="x",1,0)</f>
        <v>0</v>
      </c>
      <c r="R259" s="131">
        <f>IF('Capacidad de Adaptación'!X257="x",1,0)</f>
        <v>0</v>
      </c>
      <c r="S259" s="208">
        <f t="shared" si="15"/>
        <v>0</v>
      </c>
      <c r="T259" s="49">
        <f t="shared" si="19"/>
        <v>0</v>
      </c>
      <c r="U259" s="72">
        <f t="shared" si="16"/>
        <v>0</v>
      </c>
      <c r="V259" s="72">
        <f t="shared" si="17"/>
        <v>0</v>
      </c>
      <c r="W259" s="72">
        <f t="shared" si="18"/>
        <v>0</v>
      </c>
    </row>
    <row r="260" spans="1:23" x14ac:dyDescent="0.25">
      <c r="A260" s="138" t="s">
        <v>362</v>
      </c>
      <c r="B260" s="139" t="s">
        <v>368</v>
      </c>
      <c r="C260" s="140">
        <v>1606</v>
      </c>
      <c r="D260" s="131">
        <f>IF('Peligro y Exposición'!D258="x",1,0)</f>
        <v>0</v>
      </c>
      <c r="E260" s="131">
        <f>IF('Peligro y Exposición'!H258="x",1,0)</f>
        <v>0</v>
      </c>
      <c r="F260" s="131">
        <f>IF('Peligro y Exposición'!Q258="x",1,0)</f>
        <v>0</v>
      </c>
      <c r="G260" s="131">
        <f>IF('Peligro y Exposición'!U258="x",1,0)</f>
        <v>0</v>
      </c>
      <c r="H260" s="131">
        <f>IF('Peligro y Exposición'!Y258="x",1,0)</f>
        <v>0</v>
      </c>
      <c r="I260" s="131">
        <f>IF('Peligro y Exposición'!AE258="x",1,0)</f>
        <v>0</v>
      </c>
      <c r="J260" s="131">
        <f>IF(Vulnerabilidad!J258="x",1,0)</f>
        <v>0</v>
      </c>
      <c r="K260" s="131">
        <f>IF(Vulnerabilidad!M258="x",1,0)</f>
        <v>0</v>
      </c>
      <c r="L260" s="131">
        <f>IF(Vulnerabilidad!R258="x",1,0)</f>
        <v>0</v>
      </c>
      <c r="M260" s="131">
        <f>IF(Vulnerabilidad!W258="x",1,0)</f>
        <v>0</v>
      </c>
      <c r="N260" s="131">
        <f>IF('Capacidad de Adaptación'!F258="x",1,0)</f>
        <v>0</v>
      </c>
      <c r="O260" s="131">
        <f>IF('Capacidad de Adaptación'!H258="x",1,0)</f>
        <v>0</v>
      </c>
      <c r="P260" s="131">
        <f>IF('Capacidad de Adaptación'!M258="x",1,0)</f>
        <v>0</v>
      </c>
      <c r="Q260" s="131">
        <f>IF('Capacidad de Adaptación'!Q258="x",1,0)</f>
        <v>0</v>
      </c>
      <c r="R260" s="131">
        <f>IF('Capacidad de Adaptación'!X258="x",1,0)</f>
        <v>0</v>
      </c>
      <c r="S260" s="208">
        <f t="shared" si="15"/>
        <v>0</v>
      </c>
      <c r="T260" s="49">
        <f t="shared" si="19"/>
        <v>0</v>
      </c>
      <c r="U260" s="72">
        <f t="shared" si="16"/>
        <v>0</v>
      </c>
      <c r="V260" s="72">
        <f t="shared" si="17"/>
        <v>0</v>
      </c>
      <c r="W260" s="72">
        <f t="shared" si="18"/>
        <v>0</v>
      </c>
    </row>
    <row r="261" spans="1:23" x14ac:dyDescent="0.25">
      <c r="A261" s="138" t="s">
        <v>362</v>
      </c>
      <c r="B261" s="139" t="s">
        <v>369</v>
      </c>
      <c r="C261" s="140">
        <v>1607</v>
      </c>
      <c r="D261" s="131">
        <f>IF('Peligro y Exposición'!D259="x",1,0)</f>
        <v>0</v>
      </c>
      <c r="E261" s="131">
        <f>IF('Peligro y Exposición'!H259="x",1,0)</f>
        <v>0</v>
      </c>
      <c r="F261" s="131">
        <f>IF('Peligro y Exposición'!Q259="x",1,0)</f>
        <v>0</v>
      </c>
      <c r="G261" s="131">
        <f>IF('Peligro y Exposición'!U259="x",1,0)</f>
        <v>0</v>
      </c>
      <c r="H261" s="131">
        <f>IF('Peligro y Exposición'!Y259="x",1,0)</f>
        <v>0</v>
      </c>
      <c r="I261" s="131">
        <f>IF('Peligro y Exposición'!AE259="x",1,0)</f>
        <v>0</v>
      </c>
      <c r="J261" s="131">
        <f>IF(Vulnerabilidad!J259="x",1,0)</f>
        <v>0</v>
      </c>
      <c r="K261" s="131">
        <f>IF(Vulnerabilidad!M259="x",1,0)</f>
        <v>0</v>
      </c>
      <c r="L261" s="131">
        <f>IF(Vulnerabilidad!R259="x",1,0)</f>
        <v>0</v>
      </c>
      <c r="M261" s="131">
        <f>IF(Vulnerabilidad!W259="x",1,0)</f>
        <v>0</v>
      </c>
      <c r="N261" s="131">
        <f>IF('Capacidad de Adaptación'!F259="x",1,0)</f>
        <v>0</v>
      </c>
      <c r="O261" s="131">
        <f>IF('Capacidad de Adaptación'!H259="x",1,0)</f>
        <v>0</v>
      </c>
      <c r="P261" s="131">
        <f>IF('Capacidad de Adaptación'!M259="x",1,0)</f>
        <v>0</v>
      </c>
      <c r="Q261" s="131">
        <f>IF('Capacidad de Adaptación'!Q259="x",1,0)</f>
        <v>0</v>
      </c>
      <c r="R261" s="131">
        <f>IF('Capacidad de Adaptación'!X259="x",1,0)</f>
        <v>0</v>
      </c>
      <c r="S261" s="208">
        <f t="shared" ref="S261:S302" si="20">SUM(D261:R261)</f>
        <v>0</v>
      </c>
      <c r="T261" s="49">
        <f t="shared" si="19"/>
        <v>0</v>
      </c>
      <c r="U261" s="72">
        <f t="shared" ref="U261:U302" si="21">SUM(D261:I261)</f>
        <v>0</v>
      </c>
      <c r="V261" s="72">
        <f t="shared" ref="V261:V302" si="22">SUM(J261:M261)</f>
        <v>0</v>
      </c>
      <c r="W261" s="72">
        <f t="shared" ref="W261:W302" si="23">SUM(N261:R261)</f>
        <v>0</v>
      </c>
    </row>
    <row r="262" spans="1:23" x14ac:dyDescent="0.25">
      <c r="A262" s="138" t="s">
        <v>362</v>
      </c>
      <c r="B262" s="139" t="s">
        <v>370</v>
      </c>
      <c r="C262" s="140">
        <v>1608</v>
      </c>
      <c r="D262" s="131">
        <f>IF('Peligro y Exposición'!D260="x",1,0)</f>
        <v>0</v>
      </c>
      <c r="E262" s="131">
        <f>IF('Peligro y Exposición'!H260="x",1,0)</f>
        <v>0</v>
      </c>
      <c r="F262" s="131">
        <f>IF('Peligro y Exposición'!Q260="x",1,0)</f>
        <v>0</v>
      </c>
      <c r="G262" s="131">
        <f>IF('Peligro y Exposición'!U260="x",1,0)</f>
        <v>0</v>
      </c>
      <c r="H262" s="131">
        <f>IF('Peligro y Exposición'!Y260="x",1,0)</f>
        <v>0</v>
      </c>
      <c r="I262" s="131">
        <f>IF('Peligro y Exposición'!AE260="x",1,0)</f>
        <v>0</v>
      </c>
      <c r="J262" s="131">
        <f>IF(Vulnerabilidad!J260="x",1,0)</f>
        <v>0</v>
      </c>
      <c r="K262" s="131">
        <f>IF(Vulnerabilidad!M260="x",1,0)</f>
        <v>0</v>
      </c>
      <c r="L262" s="131">
        <f>IF(Vulnerabilidad!R260="x",1,0)</f>
        <v>0</v>
      </c>
      <c r="M262" s="131">
        <f>IF(Vulnerabilidad!W260="x",1,0)</f>
        <v>0</v>
      </c>
      <c r="N262" s="131">
        <f>IF('Capacidad de Adaptación'!F260="x",1,0)</f>
        <v>0</v>
      </c>
      <c r="O262" s="131">
        <f>IF('Capacidad de Adaptación'!H260="x",1,0)</f>
        <v>0</v>
      </c>
      <c r="P262" s="131">
        <f>IF('Capacidad de Adaptación'!M260="x",1,0)</f>
        <v>0</v>
      </c>
      <c r="Q262" s="131">
        <f>IF('Capacidad de Adaptación'!Q260="x",1,0)</f>
        <v>0</v>
      </c>
      <c r="R262" s="131">
        <f>IF('Capacidad de Adaptación'!X260="x",1,0)</f>
        <v>0</v>
      </c>
      <c r="S262" s="208">
        <f t="shared" si="20"/>
        <v>0</v>
      </c>
      <c r="T262" s="49">
        <f t="shared" ref="T262:T302" si="24">S262/15</f>
        <v>0</v>
      </c>
      <c r="U262" s="72">
        <f t="shared" si="21"/>
        <v>0</v>
      </c>
      <c r="V262" s="72">
        <f t="shared" si="22"/>
        <v>0</v>
      </c>
      <c r="W262" s="72">
        <f t="shared" si="23"/>
        <v>0</v>
      </c>
    </row>
    <row r="263" spans="1:23" x14ac:dyDescent="0.25">
      <c r="A263" s="138" t="s">
        <v>362</v>
      </c>
      <c r="B263" s="139" t="s">
        <v>371</v>
      </c>
      <c r="C263" s="140">
        <v>1609</v>
      </c>
      <c r="D263" s="131">
        <f>IF('Peligro y Exposición'!D261="x",1,0)</f>
        <v>0</v>
      </c>
      <c r="E263" s="131">
        <f>IF('Peligro y Exposición'!H261="x",1,0)</f>
        <v>0</v>
      </c>
      <c r="F263" s="131">
        <f>IF('Peligro y Exposición'!Q261="x",1,0)</f>
        <v>0</v>
      </c>
      <c r="G263" s="131">
        <f>IF('Peligro y Exposición'!U261="x",1,0)</f>
        <v>0</v>
      </c>
      <c r="H263" s="131">
        <f>IF('Peligro y Exposición'!Y261="x",1,0)</f>
        <v>0</v>
      </c>
      <c r="I263" s="131">
        <f>IF('Peligro y Exposición'!AE261="x",1,0)</f>
        <v>0</v>
      </c>
      <c r="J263" s="131">
        <f>IF(Vulnerabilidad!J261="x",1,0)</f>
        <v>0</v>
      </c>
      <c r="K263" s="131">
        <f>IF(Vulnerabilidad!M261="x",1,0)</f>
        <v>0</v>
      </c>
      <c r="L263" s="131">
        <f>IF(Vulnerabilidad!R261="x",1,0)</f>
        <v>0</v>
      </c>
      <c r="M263" s="131">
        <f>IF(Vulnerabilidad!W261="x",1,0)</f>
        <v>0</v>
      </c>
      <c r="N263" s="131">
        <f>IF('Capacidad de Adaptación'!F261="x",1,0)</f>
        <v>0</v>
      </c>
      <c r="O263" s="131">
        <f>IF('Capacidad de Adaptación'!H261="x",1,0)</f>
        <v>0</v>
      </c>
      <c r="P263" s="131">
        <f>IF('Capacidad de Adaptación'!M261="x",1,0)</f>
        <v>0</v>
      </c>
      <c r="Q263" s="131">
        <f>IF('Capacidad de Adaptación'!Q261="x",1,0)</f>
        <v>0</v>
      </c>
      <c r="R263" s="131">
        <f>IF('Capacidad de Adaptación'!X261="x",1,0)</f>
        <v>0</v>
      </c>
      <c r="S263" s="208">
        <f t="shared" si="20"/>
        <v>0</v>
      </c>
      <c r="T263" s="49">
        <f t="shared" si="24"/>
        <v>0</v>
      </c>
      <c r="U263" s="72">
        <f t="shared" si="21"/>
        <v>0</v>
      </c>
      <c r="V263" s="72">
        <f t="shared" si="22"/>
        <v>0</v>
      </c>
      <c r="W263" s="72">
        <f t="shared" si="23"/>
        <v>0</v>
      </c>
    </row>
    <row r="264" spans="1:23" x14ac:dyDescent="0.25">
      <c r="A264" s="138" t="s">
        <v>362</v>
      </c>
      <c r="B264" s="139" t="s">
        <v>372</v>
      </c>
      <c r="C264" s="140">
        <v>1610</v>
      </c>
      <c r="D264" s="131">
        <f>IF('Peligro y Exposición'!D262="x",1,0)</f>
        <v>0</v>
      </c>
      <c r="E264" s="131">
        <f>IF('Peligro y Exposición'!H262="x",1,0)</f>
        <v>0</v>
      </c>
      <c r="F264" s="131">
        <f>IF('Peligro y Exposición'!Q262="x",1,0)</f>
        <v>0</v>
      </c>
      <c r="G264" s="131">
        <f>IF('Peligro y Exposición'!U262="x",1,0)</f>
        <v>0</v>
      </c>
      <c r="H264" s="131">
        <f>IF('Peligro y Exposición'!Y262="x",1,0)</f>
        <v>0</v>
      </c>
      <c r="I264" s="131">
        <f>IF('Peligro y Exposición'!AE262="x",1,0)</f>
        <v>0</v>
      </c>
      <c r="J264" s="131">
        <f>IF(Vulnerabilidad!J262="x",1,0)</f>
        <v>0</v>
      </c>
      <c r="K264" s="131">
        <f>IF(Vulnerabilidad!M262="x",1,0)</f>
        <v>0</v>
      </c>
      <c r="L264" s="131">
        <f>IF(Vulnerabilidad!R262="x",1,0)</f>
        <v>0</v>
      </c>
      <c r="M264" s="131">
        <f>IF(Vulnerabilidad!W262="x",1,0)</f>
        <v>0</v>
      </c>
      <c r="N264" s="131">
        <f>IF('Capacidad de Adaptación'!F262="x",1,0)</f>
        <v>0</v>
      </c>
      <c r="O264" s="131">
        <f>IF('Capacidad de Adaptación'!H262="x",1,0)</f>
        <v>0</v>
      </c>
      <c r="P264" s="131">
        <f>IF('Capacidad de Adaptación'!M262="x",1,0)</f>
        <v>0</v>
      </c>
      <c r="Q264" s="131">
        <f>IF('Capacidad de Adaptación'!Q262="x",1,0)</f>
        <v>0</v>
      </c>
      <c r="R264" s="131">
        <f>IF('Capacidad de Adaptación'!X262="x",1,0)</f>
        <v>0</v>
      </c>
      <c r="S264" s="208">
        <f t="shared" si="20"/>
        <v>0</v>
      </c>
      <c r="T264" s="49">
        <f t="shared" si="24"/>
        <v>0</v>
      </c>
      <c r="U264" s="72">
        <f t="shared" si="21"/>
        <v>0</v>
      </c>
      <c r="V264" s="72">
        <f t="shared" si="22"/>
        <v>0</v>
      </c>
      <c r="W264" s="72">
        <f t="shared" si="23"/>
        <v>0</v>
      </c>
    </row>
    <row r="265" spans="1:23" x14ac:dyDescent="0.25">
      <c r="A265" s="138" t="s">
        <v>362</v>
      </c>
      <c r="B265" s="139" t="s">
        <v>373</v>
      </c>
      <c r="C265" s="140">
        <v>1611</v>
      </c>
      <c r="D265" s="131">
        <f>IF('Peligro y Exposición'!D263="x",1,0)</f>
        <v>0</v>
      </c>
      <c r="E265" s="131">
        <f>IF('Peligro y Exposición'!H263="x",1,0)</f>
        <v>1</v>
      </c>
      <c r="F265" s="131">
        <f>IF('Peligro y Exposición'!Q263="x",1,0)</f>
        <v>0</v>
      </c>
      <c r="G265" s="131">
        <f>IF('Peligro y Exposición'!U263="x",1,0)</f>
        <v>0</v>
      </c>
      <c r="H265" s="131">
        <f>IF('Peligro y Exposición'!Y263="x",1,0)</f>
        <v>0</v>
      </c>
      <c r="I265" s="131">
        <f>IF('Peligro y Exposición'!AE263="x",1,0)</f>
        <v>0</v>
      </c>
      <c r="J265" s="131">
        <f>IF(Vulnerabilidad!J263="x",1,0)</f>
        <v>0</v>
      </c>
      <c r="K265" s="131">
        <f>IF(Vulnerabilidad!M263="x",1,0)</f>
        <v>0</v>
      </c>
      <c r="L265" s="131">
        <f>IF(Vulnerabilidad!R263="x",1,0)</f>
        <v>0</v>
      </c>
      <c r="M265" s="131">
        <f>IF(Vulnerabilidad!W263="x",1,0)</f>
        <v>0</v>
      </c>
      <c r="N265" s="131">
        <f>IF('Capacidad de Adaptación'!F263="x",1,0)</f>
        <v>0</v>
      </c>
      <c r="O265" s="131">
        <f>IF('Capacidad de Adaptación'!H263="x",1,0)</f>
        <v>0</v>
      </c>
      <c r="P265" s="131">
        <f>IF('Capacidad de Adaptación'!M263="x",1,0)</f>
        <v>0</v>
      </c>
      <c r="Q265" s="131">
        <f>IF('Capacidad de Adaptación'!Q263="x",1,0)</f>
        <v>0</v>
      </c>
      <c r="R265" s="131">
        <f>IF('Capacidad de Adaptación'!X263="x",1,0)</f>
        <v>0</v>
      </c>
      <c r="S265" s="208">
        <f t="shared" si="20"/>
        <v>1</v>
      </c>
      <c r="T265" s="49">
        <f t="shared" si="24"/>
        <v>6.6666666666666666E-2</v>
      </c>
      <c r="U265" s="72">
        <f t="shared" si="21"/>
        <v>1</v>
      </c>
      <c r="V265" s="72">
        <f t="shared" si="22"/>
        <v>0</v>
      </c>
      <c r="W265" s="72">
        <f t="shared" si="23"/>
        <v>0</v>
      </c>
    </row>
    <row r="266" spans="1:23" x14ac:dyDescent="0.25">
      <c r="A266" s="138" t="s">
        <v>362</v>
      </c>
      <c r="B266" s="139" t="s">
        <v>374</v>
      </c>
      <c r="C266" s="140">
        <v>1612</v>
      </c>
      <c r="D266" s="131">
        <f>IF('Peligro y Exposición'!D264="x",1,0)</f>
        <v>0</v>
      </c>
      <c r="E266" s="131">
        <f>IF('Peligro y Exposición'!H264="x",1,0)</f>
        <v>0</v>
      </c>
      <c r="F266" s="131">
        <f>IF('Peligro y Exposición'!Q264="x",1,0)</f>
        <v>0</v>
      </c>
      <c r="G266" s="131">
        <f>IF('Peligro y Exposición'!U264="x",1,0)</f>
        <v>0</v>
      </c>
      <c r="H266" s="131">
        <f>IF('Peligro y Exposición'!Y264="x",1,0)</f>
        <v>0</v>
      </c>
      <c r="I266" s="131">
        <f>IF('Peligro y Exposición'!AE264="x",1,0)</f>
        <v>0</v>
      </c>
      <c r="J266" s="131">
        <f>IF(Vulnerabilidad!J264="x",1,0)</f>
        <v>0</v>
      </c>
      <c r="K266" s="131">
        <f>IF(Vulnerabilidad!M264="x",1,0)</f>
        <v>0</v>
      </c>
      <c r="L266" s="131">
        <f>IF(Vulnerabilidad!R264="x",1,0)</f>
        <v>0</v>
      </c>
      <c r="M266" s="131">
        <f>IF(Vulnerabilidad!W264="x",1,0)</f>
        <v>0</v>
      </c>
      <c r="N266" s="131">
        <f>IF('Capacidad de Adaptación'!F264="x",1,0)</f>
        <v>0</v>
      </c>
      <c r="O266" s="131">
        <f>IF('Capacidad de Adaptación'!H264="x",1,0)</f>
        <v>0</v>
      </c>
      <c r="P266" s="131">
        <f>IF('Capacidad de Adaptación'!M264="x",1,0)</f>
        <v>0</v>
      </c>
      <c r="Q266" s="131">
        <f>IF('Capacidad de Adaptación'!Q264="x",1,0)</f>
        <v>0</v>
      </c>
      <c r="R266" s="131">
        <f>IF('Capacidad de Adaptación'!X264="x",1,0)</f>
        <v>0</v>
      </c>
      <c r="S266" s="208">
        <f t="shared" si="20"/>
        <v>0</v>
      </c>
      <c r="T266" s="49">
        <f t="shared" si="24"/>
        <v>0</v>
      </c>
      <c r="U266" s="72">
        <f t="shared" si="21"/>
        <v>0</v>
      </c>
      <c r="V266" s="72">
        <f t="shared" si="22"/>
        <v>0</v>
      </c>
      <c r="W266" s="72">
        <f t="shared" si="23"/>
        <v>0</v>
      </c>
    </row>
    <row r="267" spans="1:23" x14ac:dyDescent="0.25">
      <c r="A267" s="138" t="s">
        <v>362</v>
      </c>
      <c r="B267" s="139" t="s">
        <v>375</v>
      </c>
      <c r="C267" s="140">
        <v>1613</v>
      </c>
      <c r="D267" s="131">
        <f>IF('Peligro y Exposición'!D265="x",1,0)</f>
        <v>0</v>
      </c>
      <c r="E267" s="131">
        <f>IF('Peligro y Exposición'!H265="x",1,0)</f>
        <v>0</v>
      </c>
      <c r="F267" s="131">
        <f>IF('Peligro y Exposición'!Q265="x",1,0)</f>
        <v>0</v>
      </c>
      <c r="G267" s="131">
        <f>IF('Peligro y Exposición'!U265="x",1,0)</f>
        <v>0</v>
      </c>
      <c r="H267" s="131">
        <f>IF('Peligro y Exposición'!Y265="x",1,0)</f>
        <v>0</v>
      </c>
      <c r="I267" s="131">
        <f>IF('Peligro y Exposición'!AE265="x",1,0)</f>
        <v>0</v>
      </c>
      <c r="J267" s="131">
        <f>IF(Vulnerabilidad!J265="x",1,0)</f>
        <v>0</v>
      </c>
      <c r="K267" s="131">
        <f>IF(Vulnerabilidad!M265="x",1,0)</f>
        <v>0</v>
      </c>
      <c r="L267" s="131">
        <f>IF(Vulnerabilidad!R265="x",1,0)</f>
        <v>0</v>
      </c>
      <c r="M267" s="131">
        <f>IF(Vulnerabilidad!W265="x",1,0)</f>
        <v>0</v>
      </c>
      <c r="N267" s="131">
        <f>IF('Capacidad de Adaptación'!F265="x",1,0)</f>
        <v>0</v>
      </c>
      <c r="O267" s="131">
        <f>IF('Capacidad de Adaptación'!H265="x",1,0)</f>
        <v>0</v>
      </c>
      <c r="P267" s="131">
        <f>IF('Capacidad de Adaptación'!M265="x",1,0)</f>
        <v>0</v>
      </c>
      <c r="Q267" s="131">
        <f>IF('Capacidad de Adaptación'!Q265="x",1,0)</f>
        <v>0</v>
      </c>
      <c r="R267" s="131">
        <f>IF('Capacidad de Adaptación'!X265="x",1,0)</f>
        <v>0</v>
      </c>
      <c r="S267" s="208">
        <f t="shared" si="20"/>
        <v>0</v>
      </c>
      <c r="T267" s="49">
        <f t="shared" si="24"/>
        <v>0</v>
      </c>
      <c r="U267" s="72">
        <f t="shared" si="21"/>
        <v>0</v>
      </c>
      <c r="V267" s="72">
        <f t="shared" si="22"/>
        <v>0</v>
      </c>
      <c r="W267" s="72">
        <f t="shared" si="23"/>
        <v>0</v>
      </c>
    </row>
    <row r="268" spans="1:23" x14ac:dyDescent="0.25">
      <c r="A268" s="138" t="s">
        <v>362</v>
      </c>
      <c r="B268" s="139" t="s">
        <v>376</v>
      </c>
      <c r="C268" s="140">
        <v>1614</v>
      </c>
      <c r="D268" s="131">
        <f>IF('Peligro y Exposición'!D266="x",1,0)</f>
        <v>0</v>
      </c>
      <c r="E268" s="131">
        <f>IF('Peligro y Exposición'!H266="x",1,0)</f>
        <v>1</v>
      </c>
      <c r="F268" s="131">
        <f>IF('Peligro y Exposición'!Q266="x",1,0)</f>
        <v>0</v>
      </c>
      <c r="G268" s="131">
        <f>IF('Peligro y Exposición'!U266="x",1,0)</f>
        <v>0</v>
      </c>
      <c r="H268" s="131">
        <f>IF('Peligro y Exposición'!Y266="x",1,0)</f>
        <v>0</v>
      </c>
      <c r="I268" s="131">
        <f>IF('Peligro y Exposición'!AE266="x",1,0)</f>
        <v>0</v>
      </c>
      <c r="J268" s="131">
        <f>IF(Vulnerabilidad!J266="x",1,0)</f>
        <v>0</v>
      </c>
      <c r="K268" s="131">
        <f>IF(Vulnerabilidad!M266="x",1,0)</f>
        <v>0</v>
      </c>
      <c r="L268" s="131">
        <f>IF(Vulnerabilidad!R266="x",1,0)</f>
        <v>0</v>
      </c>
      <c r="M268" s="131">
        <f>IF(Vulnerabilidad!W266="x",1,0)</f>
        <v>0</v>
      </c>
      <c r="N268" s="131">
        <f>IF('Capacidad de Adaptación'!F266="x",1,0)</f>
        <v>0</v>
      </c>
      <c r="O268" s="131">
        <f>IF('Capacidad de Adaptación'!H266="x",1,0)</f>
        <v>0</v>
      </c>
      <c r="P268" s="131">
        <f>IF('Capacidad de Adaptación'!M266="x",1,0)</f>
        <v>0</v>
      </c>
      <c r="Q268" s="131">
        <f>IF('Capacidad de Adaptación'!Q266="x",1,0)</f>
        <v>0</v>
      </c>
      <c r="R268" s="131">
        <f>IF('Capacidad de Adaptación'!X266="x",1,0)</f>
        <v>0</v>
      </c>
      <c r="S268" s="208">
        <f t="shared" si="20"/>
        <v>1</v>
      </c>
      <c r="T268" s="49">
        <f t="shared" si="24"/>
        <v>6.6666666666666666E-2</v>
      </c>
      <c r="U268" s="72">
        <f t="shared" si="21"/>
        <v>1</v>
      </c>
      <c r="V268" s="72">
        <f t="shared" si="22"/>
        <v>0</v>
      </c>
      <c r="W268" s="72">
        <f t="shared" si="23"/>
        <v>0</v>
      </c>
    </row>
    <row r="269" spans="1:23" x14ac:dyDescent="0.25">
      <c r="A269" s="138" t="s">
        <v>362</v>
      </c>
      <c r="B269" s="139" t="s">
        <v>377</v>
      </c>
      <c r="C269" s="140">
        <v>1615</v>
      </c>
      <c r="D269" s="131">
        <f>IF('Peligro y Exposición'!D267="x",1,0)</f>
        <v>0</v>
      </c>
      <c r="E269" s="131">
        <f>IF('Peligro y Exposición'!H267="x",1,0)</f>
        <v>1</v>
      </c>
      <c r="F269" s="131">
        <f>IF('Peligro y Exposición'!Q267="x",1,0)</f>
        <v>0</v>
      </c>
      <c r="G269" s="131">
        <f>IF('Peligro y Exposición'!U267="x",1,0)</f>
        <v>0</v>
      </c>
      <c r="H269" s="131">
        <f>IF('Peligro y Exposición'!Y267="x",1,0)</f>
        <v>0</v>
      </c>
      <c r="I269" s="131">
        <f>IF('Peligro y Exposición'!AE267="x",1,0)</f>
        <v>0</v>
      </c>
      <c r="J269" s="131">
        <f>IF(Vulnerabilidad!J267="x",1,0)</f>
        <v>0</v>
      </c>
      <c r="K269" s="131">
        <f>IF(Vulnerabilidad!M267="x",1,0)</f>
        <v>0</v>
      </c>
      <c r="L269" s="131">
        <f>IF(Vulnerabilidad!R267="x",1,0)</f>
        <v>0</v>
      </c>
      <c r="M269" s="131">
        <f>IF(Vulnerabilidad!W267="x",1,0)</f>
        <v>0</v>
      </c>
      <c r="N269" s="131">
        <f>IF('Capacidad de Adaptación'!F267="x",1,0)</f>
        <v>0</v>
      </c>
      <c r="O269" s="131">
        <f>IF('Capacidad de Adaptación'!H267="x",1,0)</f>
        <v>0</v>
      </c>
      <c r="P269" s="131">
        <f>IF('Capacidad de Adaptación'!M267="x",1,0)</f>
        <v>0</v>
      </c>
      <c r="Q269" s="131">
        <f>IF('Capacidad de Adaptación'!Q267="x",1,0)</f>
        <v>0</v>
      </c>
      <c r="R269" s="131">
        <f>IF('Capacidad de Adaptación'!X267="x",1,0)</f>
        <v>0</v>
      </c>
      <c r="S269" s="208">
        <f t="shared" si="20"/>
        <v>1</v>
      </c>
      <c r="T269" s="49">
        <f t="shared" si="24"/>
        <v>6.6666666666666666E-2</v>
      </c>
      <c r="U269" s="72">
        <f t="shared" si="21"/>
        <v>1</v>
      </c>
      <c r="V269" s="72">
        <f t="shared" si="22"/>
        <v>0</v>
      </c>
      <c r="W269" s="72">
        <f t="shared" si="23"/>
        <v>0</v>
      </c>
    </row>
    <row r="270" spans="1:23" x14ac:dyDescent="0.25">
      <c r="A270" s="138" t="s">
        <v>362</v>
      </c>
      <c r="B270" s="139" t="s">
        <v>378</v>
      </c>
      <c r="C270" s="140">
        <v>1616</v>
      </c>
      <c r="D270" s="131">
        <f>IF('Peligro y Exposición'!D268="x",1,0)</f>
        <v>0</v>
      </c>
      <c r="E270" s="131">
        <f>IF('Peligro y Exposición'!H268="x",1,0)</f>
        <v>0</v>
      </c>
      <c r="F270" s="131">
        <f>IF('Peligro y Exposición'!Q268="x",1,0)</f>
        <v>0</v>
      </c>
      <c r="G270" s="131">
        <f>IF('Peligro y Exposición'!U268="x",1,0)</f>
        <v>0</v>
      </c>
      <c r="H270" s="131">
        <f>IF('Peligro y Exposición'!Y268="x",1,0)</f>
        <v>0</v>
      </c>
      <c r="I270" s="131">
        <f>IF('Peligro y Exposición'!AE268="x",1,0)</f>
        <v>0</v>
      </c>
      <c r="J270" s="131">
        <f>IF(Vulnerabilidad!J268="x",1,0)</f>
        <v>0</v>
      </c>
      <c r="K270" s="131">
        <f>IF(Vulnerabilidad!M268="x",1,0)</f>
        <v>0</v>
      </c>
      <c r="L270" s="131">
        <f>IF(Vulnerabilidad!R268="x",1,0)</f>
        <v>0</v>
      </c>
      <c r="M270" s="131">
        <f>IF(Vulnerabilidad!W268="x",1,0)</f>
        <v>0</v>
      </c>
      <c r="N270" s="131">
        <f>IF('Capacidad de Adaptación'!F268="x",1,0)</f>
        <v>0</v>
      </c>
      <c r="O270" s="131">
        <f>IF('Capacidad de Adaptación'!H268="x",1,0)</f>
        <v>0</v>
      </c>
      <c r="P270" s="131">
        <f>IF('Capacidad de Adaptación'!M268="x",1,0)</f>
        <v>0</v>
      </c>
      <c r="Q270" s="131">
        <f>IF('Capacidad de Adaptación'!Q268="x",1,0)</f>
        <v>0</v>
      </c>
      <c r="R270" s="131">
        <f>IF('Capacidad de Adaptación'!X268="x",1,0)</f>
        <v>0</v>
      </c>
      <c r="S270" s="208">
        <f t="shared" si="20"/>
        <v>0</v>
      </c>
      <c r="T270" s="49">
        <f t="shared" si="24"/>
        <v>0</v>
      </c>
      <c r="U270" s="72">
        <f t="shared" si="21"/>
        <v>0</v>
      </c>
      <c r="V270" s="72">
        <f t="shared" si="22"/>
        <v>0</v>
      </c>
      <c r="W270" s="72">
        <f t="shared" si="23"/>
        <v>0</v>
      </c>
    </row>
    <row r="271" spans="1:23" x14ac:dyDescent="0.25">
      <c r="A271" s="138" t="s">
        <v>362</v>
      </c>
      <c r="B271" s="139" t="s">
        <v>379</v>
      </c>
      <c r="C271" s="140">
        <v>1617</v>
      </c>
      <c r="D271" s="131">
        <f>IF('Peligro y Exposición'!D269="x",1,0)</f>
        <v>0</v>
      </c>
      <c r="E271" s="131">
        <f>IF('Peligro y Exposición'!H269="x",1,0)</f>
        <v>0</v>
      </c>
      <c r="F271" s="131">
        <f>IF('Peligro y Exposición'!Q269="x",1,0)</f>
        <v>0</v>
      </c>
      <c r="G271" s="131">
        <f>IF('Peligro y Exposición'!U269="x",1,0)</f>
        <v>0</v>
      </c>
      <c r="H271" s="131">
        <f>IF('Peligro y Exposición'!Y269="x",1,0)</f>
        <v>0</v>
      </c>
      <c r="I271" s="131">
        <f>IF('Peligro y Exposición'!AE269="x",1,0)</f>
        <v>0</v>
      </c>
      <c r="J271" s="131">
        <f>IF(Vulnerabilidad!J269="x",1,0)</f>
        <v>0</v>
      </c>
      <c r="K271" s="131">
        <f>IF(Vulnerabilidad!M269="x",1,0)</f>
        <v>0</v>
      </c>
      <c r="L271" s="131">
        <f>IF(Vulnerabilidad!R269="x",1,0)</f>
        <v>0</v>
      </c>
      <c r="M271" s="131">
        <f>IF(Vulnerabilidad!W269="x",1,0)</f>
        <v>0</v>
      </c>
      <c r="N271" s="131">
        <f>IF('Capacidad de Adaptación'!F269="x",1,0)</f>
        <v>0</v>
      </c>
      <c r="O271" s="131">
        <f>IF('Capacidad de Adaptación'!H269="x",1,0)</f>
        <v>0</v>
      </c>
      <c r="P271" s="131">
        <f>IF('Capacidad de Adaptación'!M269="x",1,0)</f>
        <v>0</v>
      </c>
      <c r="Q271" s="131">
        <f>IF('Capacidad de Adaptación'!Q269="x",1,0)</f>
        <v>0</v>
      </c>
      <c r="R271" s="131">
        <f>IF('Capacidad de Adaptación'!X269="x",1,0)</f>
        <v>0</v>
      </c>
      <c r="S271" s="208">
        <f t="shared" si="20"/>
        <v>0</v>
      </c>
      <c r="T271" s="49">
        <f t="shared" si="24"/>
        <v>0</v>
      </c>
      <c r="U271" s="72">
        <f t="shared" si="21"/>
        <v>0</v>
      </c>
      <c r="V271" s="72">
        <f t="shared" si="22"/>
        <v>0</v>
      </c>
      <c r="W271" s="72">
        <f t="shared" si="23"/>
        <v>0</v>
      </c>
    </row>
    <row r="272" spans="1:23" x14ac:dyDescent="0.25">
      <c r="A272" s="138" t="s">
        <v>362</v>
      </c>
      <c r="B272" s="139" t="s">
        <v>380</v>
      </c>
      <c r="C272" s="140">
        <v>1618</v>
      </c>
      <c r="D272" s="131">
        <f>IF('Peligro y Exposición'!D270="x",1,0)</f>
        <v>0</v>
      </c>
      <c r="E272" s="131">
        <f>IF('Peligro y Exposición'!H270="x",1,0)</f>
        <v>1</v>
      </c>
      <c r="F272" s="131">
        <f>IF('Peligro y Exposición'!Q270="x",1,0)</f>
        <v>0</v>
      </c>
      <c r="G272" s="131">
        <f>IF('Peligro y Exposición'!U270="x",1,0)</f>
        <v>0</v>
      </c>
      <c r="H272" s="131">
        <f>IF('Peligro y Exposición'!Y270="x",1,0)</f>
        <v>0</v>
      </c>
      <c r="I272" s="131">
        <f>IF('Peligro y Exposición'!AE270="x",1,0)</f>
        <v>0</v>
      </c>
      <c r="J272" s="131">
        <f>IF(Vulnerabilidad!J270="x",1,0)</f>
        <v>0</v>
      </c>
      <c r="K272" s="131">
        <f>IF(Vulnerabilidad!M270="x",1,0)</f>
        <v>0</v>
      </c>
      <c r="L272" s="131">
        <f>IF(Vulnerabilidad!R270="x",1,0)</f>
        <v>0</v>
      </c>
      <c r="M272" s="131">
        <f>IF(Vulnerabilidad!W270="x",1,0)</f>
        <v>0</v>
      </c>
      <c r="N272" s="131">
        <f>IF('Capacidad de Adaptación'!F270="x",1,0)</f>
        <v>0</v>
      </c>
      <c r="O272" s="131">
        <f>IF('Capacidad de Adaptación'!H270="x",1,0)</f>
        <v>0</v>
      </c>
      <c r="P272" s="131">
        <f>IF('Capacidad de Adaptación'!M270="x",1,0)</f>
        <v>0</v>
      </c>
      <c r="Q272" s="131">
        <f>IF('Capacidad de Adaptación'!Q270="x",1,0)</f>
        <v>0</v>
      </c>
      <c r="R272" s="131">
        <f>IF('Capacidad de Adaptación'!X270="x",1,0)</f>
        <v>0</v>
      </c>
      <c r="S272" s="208">
        <f t="shared" si="20"/>
        <v>1</v>
      </c>
      <c r="T272" s="49">
        <f t="shared" si="24"/>
        <v>6.6666666666666666E-2</v>
      </c>
      <c r="U272" s="72">
        <f t="shared" si="21"/>
        <v>1</v>
      </c>
      <c r="V272" s="72">
        <f t="shared" si="22"/>
        <v>0</v>
      </c>
      <c r="W272" s="72">
        <f t="shared" si="23"/>
        <v>0</v>
      </c>
    </row>
    <row r="273" spans="1:23" x14ac:dyDescent="0.25">
      <c r="A273" s="138" t="s">
        <v>362</v>
      </c>
      <c r="B273" s="139" t="s">
        <v>381</v>
      </c>
      <c r="C273" s="140">
        <v>1619</v>
      </c>
      <c r="D273" s="131">
        <f>IF('Peligro y Exposición'!D271="x",1,0)</f>
        <v>0</v>
      </c>
      <c r="E273" s="131">
        <f>IF('Peligro y Exposición'!H271="x",1,0)</f>
        <v>1</v>
      </c>
      <c r="F273" s="131">
        <f>IF('Peligro y Exposición'!Q271="x",1,0)</f>
        <v>0</v>
      </c>
      <c r="G273" s="131">
        <f>IF('Peligro y Exposición'!U271="x",1,0)</f>
        <v>0</v>
      </c>
      <c r="H273" s="131">
        <f>IF('Peligro y Exposición'!Y271="x",1,0)</f>
        <v>0</v>
      </c>
      <c r="I273" s="131">
        <f>IF('Peligro y Exposición'!AE271="x",1,0)</f>
        <v>0</v>
      </c>
      <c r="J273" s="131">
        <f>IF(Vulnerabilidad!J271="x",1,0)</f>
        <v>0</v>
      </c>
      <c r="K273" s="131">
        <f>IF(Vulnerabilidad!M271="x",1,0)</f>
        <v>0</v>
      </c>
      <c r="L273" s="131">
        <f>IF(Vulnerabilidad!R271="x",1,0)</f>
        <v>0</v>
      </c>
      <c r="M273" s="131">
        <f>IF(Vulnerabilidad!W271="x",1,0)</f>
        <v>0</v>
      </c>
      <c r="N273" s="131">
        <f>IF('Capacidad de Adaptación'!F271="x",1,0)</f>
        <v>0</v>
      </c>
      <c r="O273" s="131">
        <f>IF('Capacidad de Adaptación'!H271="x",1,0)</f>
        <v>0</v>
      </c>
      <c r="P273" s="131">
        <f>IF('Capacidad de Adaptación'!M271="x",1,0)</f>
        <v>0</v>
      </c>
      <c r="Q273" s="131">
        <f>IF('Capacidad de Adaptación'!Q271="x",1,0)</f>
        <v>0</v>
      </c>
      <c r="R273" s="131">
        <f>IF('Capacidad de Adaptación'!X271="x",1,0)</f>
        <v>0</v>
      </c>
      <c r="S273" s="208">
        <f t="shared" si="20"/>
        <v>1</v>
      </c>
      <c r="T273" s="49">
        <f t="shared" si="24"/>
        <v>6.6666666666666666E-2</v>
      </c>
      <c r="U273" s="72">
        <f t="shared" si="21"/>
        <v>1</v>
      </c>
      <c r="V273" s="72">
        <f t="shared" si="22"/>
        <v>0</v>
      </c>
      <c r="W273" s="72">
        <f t="shared" si="23"/>
        <v>0</v>
      </c>
    </row>
    <row r="274" spans="1:23" x14ac:dyDescent="0.25">
      <c r="A274" s="138" t="s">
        <v>362</v>
      </c>
      <c r="B274" s="139" t="s">
        <v>203</v>
      </c>
      <c r="C274" s="140">
        <v>1620</v>
      </c>
      <c r="D274" s="131">
        <f>IF('Peligro y Exposición'!D272="x",1,0)</f>
        <v>0</v>
      </c>
      <c r="E274" s="131">
        <f>IF('Peligro y Exposición'!H272="x",1,0)</f>
        <v>1</v>
      </c>
      <c r="F274" s="131">
        <f>IF('Peligro y Exposición'!Q272="x",1,0)</f>
        <v>0</v>
      </c>
      <c r="G274" s="131">
        <f>IF('Peligro y Exposición'!U272="x",1,0)</f>
        <v>0</v>
      </c>
      <c r="H274" s="131">
        <f>IF('Peligro y Exposición'!Y272="x",1,0)</f>
        <v>0</v>
      </c>
      <c r="I274" s="131">
        <f>IF('Peligro y Exposición'!AE272="x",1,0)</f>
        <v>0</v>
      </c>
      <c r="J274" s="131">
        <f>IF(Vulnerabilidad!J272="x",1,0)</f>
        <v>0</v>
      </c>
      <c r="K274" s="131">
        <f>IF(Vulnerabilidad!M272="x",1,0)</f>
        <v>0</v>
      </c>
      <c r="L274" s="131">
        <f>IF(Vulnerabilidad!R272="x",1,0)</f>
        <v>0</v>
      </c>
      <c r="M274" s="131">
        <f>IF(Vulnerabilidad!W272="x",1,0)</f>
        <v>0</v>
      </c>
      <c r="N274" s="131">
        <f>IF('Capacidad de Adaptación'!F272="x",1,0)</f>
        <v>0</v>
      </c>
      <c r="O274" s="131">
        <f>IF('Capacidad de Adaptación'!H272="x",1,0)</f>
        <v>0</v>
      </c>
      <c r="P274" s="131">
        <f>IF('Capacidad de Adaptación'!M272="x",1,0)</f>
        <v>0</v>
      </c>
      <c r="Q274" s="131">
        <f>IF('Capacidad de Adaptación'!Q272="x",1,0)</f>
        <v>0</v>
      </c>
      <c r="R274" s="131">
        <f>IF('Capacidad de Adaptación'!X272="x",1,0)</f>
        <v>0</v>
      </c>
      <c r="S274" s="208">
        <f t="shared" si="20"/>
        <v>1</v>
      </c>
      <c r="T274" s="49">
        <f t="shared" si="24"/>
        <v>6.6666666666666666E-2</v>
      </c>
      <c r="U274" s="72">
        <f t="shared" si="21"/>
        <v>1</v>
      </c>
      <c r="V274" s="72">
        <f t="shared" si="22"/>
        <v>0</v>
      </c>
      <c r="W274" s="72">
        <f t="shared" si="23"/>
        <v>0</v>
      </c>
    </row>
    <row r="275" spans="1:23" x14ac:dyDescent="0.25">
      <c r="A275" s="138" t="s">
        <v>362</v>
      </c>
      <c r="B275" s="139" t="s">
        <v>337</v>
      </c>
      <c r="C275" s="140">
        <v>1621</v>
      </c>
      <c r="D275" s="131">
        <f>IF('Peligro y Exposición'!D273="x",1,0)</f>
        <v>0</v>
      </c>
      <c r="E275" s="131">
        <f>IF('Peligro y Exposición'!H273="x",1,0)</f>
        <v>0</v>
      </c>
      <c r="F275" s="131">
        <f>IF('Peligro y Exposición'!Q273="x",1,0)</f>
        <v>0</v>
      </c>
      <c r="G275" s="131">
        <f>IF('Peligro y Exposición'!U273="x",1,0)</f>
        <v>0</v>
      </c>
      <c r="H275" s="131">
        <f>IF('Peligro y Exposición'!Y273="x",1,0)</f>
        <v>0</v>
      </c>
      <c r="I275" s="131">
        <f>IF('Peligro y Exposición'!AE273="x",1,0)</f>
        <v>0</v>
      </c>
      <c r="J275" s="131">
        <f>IF(Vulnerabilidad!J273="x",1,0)</f>
        <v>0</v>
      </c>
      <c r="K275" s="131">
        <f>IF(Vulnerabilidad!M273="x",1,0)</f>
        <v>0</v>
      </c>
      <c r="L275" s="131">
        <f>IF(Vulnerabilidad!R273="x",1,0)</f>
        <v>0</v>
      </c>
      <c r="M275" s="131">
        <f>IF(Vulnerabilidad!W273="x",1,0)</f>
        <v>0</v>
      </c>
      <c r="N275" s="131">
        <f>IF('Capacidad de Adaptación'!F273="x",1,0)</f>
        <v>0</v>
      </c>
      <c r="O275" s="131">
        <f>IF('Capacidad de Adaptación'!H273="x",1,0)</f>
        <v>0</v>
      </c>
      <c r="P275" s="131">
        <f>IF('Capacidad de Adaptación'!M273="x",1,0)</f>
        <v>0</v>
      </c>
      <c r="Q275" s="131">
        <f>IF('Capacidad de Adaptación'!Q273="x",1,0)</f>
        <v>0</v>
      </c>
      <c r="R275" s="131">
        <f>IF('Capacidad de Adaptación'!X273="x",1,0)</f>
        <v>0</v>
      </c>
      <c r="S275" s="208">
        <f t="shared" si="20"/>
        <v>0</v>
      </c>
      <c r="T275" s="49">
        <f t="shared" si="24"/>
        <v>0</v>
      </c>
      <c r="U275" s="72">
        <f t="shared" si="21"/>
        <v>0</v>
      </c>
      <c r="V275" s="72">
        <f t="shared" si="22"/>
        <v>0</v>
      </c>
      <c r="W275" s="72">
        <f t="shared" si="23"/>
        <v>0</v>
      </c>
    </row>
    <row r="276" spans="1:23" x14ac:dyDescent="0.25">
      <c r="A276" s="138" t="s">
        <v>362</v>
      </c>
      <c r="B276" s="139" t="s">
        <v>224</v>
      </c>
      <c r="C276" s="140">
        <v>1622</v>
      </c>
      <c r="D276" s="131">
        <f>IF('Peligro y Exposición'!D274="x",1,0)</f>
        <v>0</v>
      </c>
      <c r="E276" s="131">
        <f>IF('Peligro y Exposición'!H274="x",1,0)</f>
        <v>1</v>
      </c>
      <c r="F276" s="131">
        <f>IF('Peligro y Exposición'!Q274="x",1,0)</f>
        <v>0</v>
      </c>
      <c r="G276" s="131">
        <f>IF('Peligro y Exposición'!U274="x",1,0)</f>
        <v>0</v>
      </c>
      <c r="H276" s="131">
        <f>IF('Peligro y Exposición'!Y274="x",1,0)</f>
        <v>0</v>
      </c>
      <c r="I276" s="131">
        <f>IF('Peligro y Exposición'!AE274="x",1,0)</f>
        <v>0</v>
      </c>
      <c r="J276" s="131">
        <f>IF(Vulnerabilidad!J274="x",1,0)</f>
        <v>0</v>
      </c>
      <c r="K276" s="131">
        <f>IF(Vulnerabilidad!M274="x",1,0)</f>
        <v>0</v>
      </c>
      <c r="L276" s="131">
        <f>IF(Vulnerabilidad!R274="x",1,0)</f>
        <v>0</v>
      </c>
      <c r="M276" s="131">
        <f>IF(Vulnerabilidad!W274="x",1,0)</f>
        <v>0</v>
      </c>
      <c r="N276" s="131">
        <f>IF('Capacidad de Adaptación'!F274="x",1,0)</f>
        <v>0</v>
      </c>
      <c r="O276" s="131">
        <f>IF('Capacidad de Adaptación'!H274="x",1,0)</f>
        <v>0</v>
      </c>
      <c r="P276" s="131">
        <f>IF('Capacidad de Adaptación'!M274="x",1,0)</f>
        <v>0</v>
      </c>
      <c r="Q276" s="131">
        <f>IF('Capacidad de Adaptación'!Q274="x",1,0)</f>
        <v>0</v>
      </c>
      <c r="R276" s="131">
        <f>IF('Capacidad de Adaptación'!X274="x",1,0)</f>
        <v>0</v>
      </c>
      <c r="S276" s="208">
        <f t="shared" si="20"/>
        <v>1</v>
      </c>
      <c r="T276" s="49">
        <f t="shared" si="24"/>
        <v>6.6666666666666666E-2</v>
      </c>
      <c r="U276" s="72">
        <f t="shared" si="21"/>
        <v>1</v>
      </c>
      <c r="V276" s="72">
        <f t="shared" si="22"/>
        <v>0</v>
      </c>
      <c r="W276" s="72">
        <f t="shared" si="23"/>
        <v>0</v>
      </c>
    </row>
    <row r="277" spans="1:23" x14ac:dyDescent="0.25">
      <c r="A277" s="138" t="s">
        <v>362</v>
      </c>
      <c r="B277" s="139" t="s">
        <v>382</v>
      </c>
      <c r="C277" s="140">
        <v>1623</v>
      </c>
      <c r="D277" s="131">
        <f>IF('Peligro y Exposición'!D275="x",1,0)</f>
        <v>0</v>
      </c>
      <c r="E277" s="131">
        <f>IF('Peligro y Exposición'!H275="x",1,0)</f>
        <v>0</v>
      </c>
      <c r="F277" s="131">
        <f>IF('Peligro y Exposición'!Q275="x",1,0)</f>
        <v>0</v>
      </c>
      <c r="G277" s="131">
        <f>IF('Peligro y Exposición'!U275="x",1,0)</f>
        <v>0</v>
      </c>
      <c r="H277" s="131">
        <f>IF('Peligro y Exposición'!Y275="x",1,0)</f>
        <v>0</v>
      </c>
      <c r="I277" s="131">
        <f>IF('Peligro y Exposición'!AE275="x",1,0)</f>
        <v>0</v>
      </c>
      <c r="J277" s="131">
        <f>IF(Vulnerabilidad!J275="x",1,0)</f>
        <v>0</v>
      </c>
      <c r="K277" s="131">
        <f>IF(Vulnerabilidad!M275="x",1,0)</f>
        <v>0</v>
      </c>
      <c r="L277" s="131">
        <f>IF(Vulnerabilidad!R275="x",1,0)</f>
        <v>0</v>
      </c>
      <c r="M277" s="131">
        <f>IF(Vulnerabilidad!W275="x",1,0)</f>
        <v>0</v>
      </c>
      <c r="N277" s="131">
        <f>IF('Capacidad de Adaptación'!F275="x",1,0)</f>
        <v>0</v>
      </c>
      <c r="O277" s="131">
        <f>IF('Capacidad de Adaptación'!H275="x",1,0)</f>
        <v>0</v>
      </c>
      <c r="P277" s="131">
        <f>IF('Capacidad de Adaptación'!M275="x",1,0)</f>
        <v>0</v>
      </c>
      <c r="Q277" s="131">
        <f>IF('Capacidad de Adaptación'!Q275="x",1,0)</f>
        <v>0</v>
      </c>
      <c r="R277" s="131">
        <f>IF('Capacidad de Adaptación'!X275="x",1,0)</f>
        <v>0</v>
      </c>
      <c r="S277" s="208">
        <f t="shared" si="20"/>
        <v>0</v>
      </c>
      <c r="T277" s="49">
        <f t="shared" si="24"/>
        <v>0</v>
      </c>
      <c r="U277" s="72">
        <f t="shared" si="21"/>
        <v>0</v>
      </c>
      <c r="V277" s="72">
        <f t="shared" si="22"/>
        <v>0</v>
      </c>
      <c r="W277" s="72">
        <f t="shared" si="23"/>
        <v>0</v>
      </c>
    </row>
    <row r="278" spans="1:23" x14ac:dyDescent="0.25">
      <c r="A278" s="138" t="s">
        <v>362</v>
      </c>
      <c r="B278" s="139" t="s">
        <v>383</v>
      </c>
      <c r="C278" s="140">
        <v>1624</v>
      </c>
      <c r="D278" s="131">
        <f>IF('Peligro y Exposición'!D276="x",1,0)</f>
        <v>0</v>
      </c>
      <c r="E278" s="131">
        <f>IF('Peligro y Exposición'!H276="x",1,0)</f>
        <v>1</v>
      </c>
      <c r="F278" s="131">
        <f>IF('Peligro y Exposición'!Q276="x",1,0)</f>
        <v>0</v>
      </c>
      <c r="G278" s="131">
        <f>IF('Peligro y Exposición'!U276="x",1,0)</f>
        <v>0</v>
      </c>
      <c r="H278" s="131">
        <f>IF('Peligro y Exposición'!Y276="x",1,0)</f>
        <v>0</v>
      </c>
      <c r="I278" s="131">
        <f>IF('Peligro y Exposición'!AE276="x",1,0)</f>
        <v>0</v>
      </c>
      <c r="J278" s="131">
        <f>IF(Vulnerabilidad!J276="x",1,0)</f>
        <v>0</v>
      </c>
      <c r="K278" s="131">
        <f>IF(Vulnerabilidad!M276="x",1,0)</f>
        <v>0</v>
      </c>
      <c r="L278" s="131">
        <f>IF(Vulnerabilidad!R276="x",1,0)</f>
        <v>0</v>
      </c>
      <c r="M278" s="131">
        <f>IF(Vulnerabilidad!W276="x",1,0)</f>
        <v>0</v>
      </c>
      <c r="N278" s="131">
        <f>IF('Capacidad de Adaptación'!F276="x",1,0)</f>
        <v>0</v>
      </c>
      <c r="O278" s="131">
        <f>IF('Capacidad de Adaptación'!H276="x",1,0)</f>
        <v>0</v>
      </c>
      <c r="P278" s="131">
        <f>IF('Capacidad de Adaptación'!M276="x",1,0)</f>
        <v>0</v>
      </c>
      <c r="Q278" s="131">
        <f>IF('Capacidad de Adaptación'!Q276="x",1,0)</f>
        <v>0</v>
      </c>
      <c r="R278" s="131">
        <f>IF('Capacidad de Adaptación'!X276="x",1,0)</f>
        <v>0</v>
      </c>
      <c r="S278" s="208">
        <f t="shared" si="20"/>
        <v>1</v>
      </c>
      <c r="T278" s="49">
        <f t="shared" si="24"/>
        <v>6.6666666666666666E-2</v>
      </c>
      <c r="U278" s="72">
        <f t="shared" si="21"/>
        <v>1</v>
      </c>
      <c r="V278" s="72">
        <f t="shared" si="22"/>
        <v>0</v>
      </c>
      <c r="W278" s="72">
        <f t="shared" si="23"/>
        <v>0</v>
      </c>
    </row>
    <row r="279" spans="1:23" x14ac:dyDescent="0.25">
      <c r="A279" s="138" t="s">
        <v>362</v>
      </c>
      <c r="B279" s="139" t="s">
        <v>226</v>
      </c>
      <c r="C279" s="140">
        <v>1625</v>
      </c>
      <c r="D279" s="131">
        <f>IF('Peligro y Exposición'!D277="x",1,0)</f>
        <v>0</v>
      </c>
      <c r="E279" s="131">
        <f>IF('Peligro y Exposición'!H277="x",1,0)</f>
        <v>0</v>
      </c>
      <c r="F279" s="131">
        <f>IF('Peligro y Exposición'!Q277="x",1,0)</f>
        <v>0</v>
      </c>
      <c r="G279" s="131">
        <f>IF('Peligro y Exposición'!U277="x",1,0)</f>
        <v>0</v>
      </c>
      <c r="H279" s="131">
        <f>IF('Peligro y Exposición'!Y277="x",1,0)</f>
        <v>0</v>
      </c>
      <c r="I279" s="131">
        <f>IF('Peligro y Exposición'!AE277="x",1,0)</f>
        <v>0</v>
      </c>
      <c r="J279" s="131">
        <f>IF(Vulnerabilidad!J277="x",1,0)</f>
        <v>0</v>
      </c>
      <c r="K279" s="131">
        <f>IF(Vulnerabilidad!M277="x",1,0)</f>
        <v>0</v>
      </c>
      <c r="L279" s="131">
        <f>IF(Vulnerabilidad!R277="x",1,0)</f>
        <v>0</v>
      </c>
      <c r="M279" s="131">
        <f>IF(Vulnerabilidad!W277="x",1,0)</f>
        <v>0</v>
      </c>
      <c r="N279" s="131">
        <f>IF('Capacidad de Adaptación'!F277="x",1,0)</f>
        <v>0</v>
      </c>
      <c r="O279" s="131">
        <f>IF('Capacidad de Adaptación'!H277="x",1,0)</f>
        <v>0</v>
      </c>
      <c r="P279" s="131">
        <f>IF('Capacidad de Adaptación'!M277="x",1,0)</f>
        <v>0</v>
      </c>
      <c r="Q279" s="131">
        <f>IF('Capacidad de Adaptación'!Q277="x",1,0)</f>
        <v>0</v>
      </c>
      <c r="R279" s="131">
        <f>IF('Capacidad de Adaptación'!X277="x",1,0)</f>
        <v>0</v>
      </c>
      <c r="S279" s="208">
        <f t="shared" si="20"/>
        <v>0</v>
      </c>
      <c r="T279" s="49">
        <f t="shared" si="24"/>
        <v>0</v>
      </c>
      <c r="U279" s="72">
        <f t="shared" si="21"/>
        <v>0</v>
      </c>
      <c r="V279" s="72">
        <f t="shared" si="22"/>
        <v>0</v>
      </c>
      <c r="W279" s="72">
        <f t="shared" si="23"/>
        <v>0</v>
      </c>
    </row>
    <row r="280" spans="1:23" x14ac:dyDescent="0.25">
      <c r="A280" s="138" t="s">
        <v>362</v>
      </c>
      <c r="B280" s="139" t="s">
        <v>384</v>
      </c>
      <c r="C280" s="140">
        <v>1626</v>
      </c>
      <c r="D280" s="131">
        <f>IF('Peligro y Exposición'!D278="x",1,0)</f>
        <v>0</v>
      </c>
      <c r="E280" s="131">
        <f>IF('Peligro y Exposición'!H278="x",1,0)</f>
        <v>0</v>
      </c>
      <c r="F280" s="131">
        <f>IF('Peligro y Exposición'!Q278="x",1,0)</f>
        <v>0</v>
      </c>
      <c r="G280" s="131">
        <f>IF('Peligro y Exposición'!U278="x",1,0)</f>
        <v>0</v>
      </c>
      <c r="H280" s="131">
        <f>IF('Peligro y Exposición'!Y278="x",1,0)</f>
        <v>0</v>
      </c>
      <c r="I280" s="131">
        <f>IF('Peligro y Exposición'!AE278="x",1,0)</f>
        <v>0</v>
      </c>
      <c r="J280" s="131">
        <f>IF(Vulnerabilidad!J278="x",1,0)</f>
        <v>0</v>
      </c>
      <c r="K280" s="131">
        <f>IF(Vulnerabilidad!M278="x",1,0)</f>
        <v>0</v>
      </c>
      <c r="L280" s="131">
        <f>IF(Vulnerabilidad!R278="x",1,0)</f>
        <v>0</v>
      </c>
      <c r="M280" s="131">
        <f>IF(Vulnerabilidad!W278="x",1,0)</f>
        <v>0</v>
      </c>
      <c r="N280" s="131">
        <f>IF('Capacidad de Adaptación'!F278="x",1,0)</f>
        <v>0</v>
      </c>
      <c r="O280" s="131">
        <f>IF('Capacidad de Adaptación'!H278="x",1,0)</f>
        <v>0</v>
      </c>
      <c r="P280" s="131">
        <f>IF('Capacidad de Adaptación'!M278="x",1,0)</f>
        <v>0</v>
      </c>
      <c r="Q280" s="131">
        <f>IF('Capacidad de Adaptación'!Q278="x",1,0)</f>
        <v>0</v>
      </c>
      <c r="R280" s="131">
        <f>IF('Capacidad de Adaptación'!X278="x",1,0)</f>
        <v>0</v>
      </c>
      <c r="S280" s="208">
        <f t="shared" si="20"/>
        <v>0</v>
      </c>
      <c r="T280" s="49">
        <f t="shared" si="24"/>
        <v>0</v>
      </c>
      <c r="U280" s="72">
        <f t="shared" si="21"/>
        <v>0</v>
      </c>
      <c r="V280" s="72">
        <f t="shared" si="22"/>
        <v>0</v>
      </c>
      <c r="W280" s="72">
        <f t="shared" si="23"/>
        <v>0</v>
      </c>
    </row>
    <row r="281" spans="1:23" x14ac:dyDescent="0.25">
      <c r="A281" s="138" t="s">
        <v>362</v>
      </c>
      <c r="B281" s="139" t="s">
        <v>385</v>
      </c>
      <c r="C281" s="140">
        <v>1627</v>
      </c>
      <c r="D281" s="131">
        <f>IF('Peligro y Exposición'!D279="x",1,0)</f>
        <v>0</v>
      </c>
      <c r="E281" s="131">
        <f>IF('Peligro y Exposición'!H279="x",1,0)</f>
        <v>0</v>
      </c>
      <c r="F281" s="131">
        <f>IF('Peligro y Exposición'!Q279="x",1,0)</f>
        <v>0</v>
      </c>
      <c r="G281" s="131">
        <f>IF('Peligro y Exposición'!U279="x",1,0)</f>
        <v>0</v>
      </c>
      <c r="H281" s="131">
        <f>IF('Peligro y Exposición'!Y279="x",1,0)</f>
        <v>0</v>
      </c>
      <c r="I281" s="131">
        <f>IF('Peligro y Exposición'!AE279="x",1,0)</f>
        <v>0</v>
      </c>
      <c r="J281" s="131">
        <f>IF(Vulnerabilidad!J279="x",1,0)</f>
        <v>0</v>
      </c>
      <c r="K281" s="131">
        <f>IF(Vulnerabilidad!M279="x",1,0)</f>
        <v>0</v>
      </c>
      <c r="L281" s="131">
        <f>IF(Vulnerabilidad!R279="x",1,0)</f>
        <v>0</v>
      </c>
      <c r="M281" s="131">
        <f>IF(Vulnerabilidad!W279="x",1,0)</f>
        <v>0</v>
      </c>
      <c r="N281" s="131">
        <f>IF('Capacidad de Adaptación'!F279="x",1,0)</f>
        <v>0</v>
      </c>
      <c r="O281" s="131">
        <f>IF('Capacidad de Adaptación'!H279="x",1,0)</f>
        <v>0</v>
      </c>
      <c r="P281" s="131">
        <f>IF('Capacidad de Adaptación'!M279="x",1,0)</f>
        <v>0</v>
      </c>
      <c r="Q281" s="131">
        <f>IF('Capacidad de Adaptación'!Q279="x",1,0)</f>
        <v>0</v>
      </c>
      <c r="R281" s="131">
        <f>IF('Capacidad de Adaptación'!X279="x",1,0)</f>
        <v>0</v>
      </c>
      <c r="S281" s="208">
        <f t="shared" si="20"/>
        <v>0</v>
      </c>
      <c r="T281" s="49">
        <f t="shared" si="24"/>
        <v>0</v>
      </c>
      <c r="U281" s="72">
        <f t="shared" si="21"/>
        <v>0</v>
      </c>
      <c r="V281" s="72">
        <f t="shared" si="22"/>
        <v>0</v>
      </c>
      <c r="W281" s="72">
        <f t="shared" si="23"/>
        <v>0</v>
      </c>
    </row>
    <row r="282" spans="1:23" x14ac:dyDescent="0.25">
      <c r="A282" s="138" t="s">
        <v>362</v>
      </c>
      <c r="B282" s="139" t="s">
        <v>386</v>
      </c>
      <c r="C282" s="140">
        <v>1628</v>
      </c>
      <c r="D282" s="131">
        <f>IF('Peligro y Exposición'!D280="x",1,0)</f>
        <v>0</v>
      </c>
      <c r="E282" s="131">
        <f>IF('Peligro y Exposición'!H280="x",1,0)</f>
        <v>1</v>
      </c>
      <c r="F282" s="131">
        <f>IF('Peligro y Exposición'!Q280="x",1,0)</f>
        <v>0</v>
      </c>
      <c r="G282" s="131">
        <f>IF('Peligro y Exposición'!U280="x",1,0)</f>
        <v>0</v>
      </c>
      <c r="H282" s="131">
        <f>IF('Peligro y Exposición'!Y280="x",1,0)</f>
        <v>0</v>
      </c>
      <c r="I282" s="131">
        <f>IF('Peligro y Exposición'!AE280="x",1,0)</f>
        <v>0</v>
      </c>
      <c r="J282" s="131">
        <f>IF(Vulnerabilidad!J280="x",1,0)</f>
        <v>0</v>
      </c>
      <c r="K282" s="131">
        <f>IF(Vulnerabilidad!M280="x",1,0)</f>
        <v>0</v>
      </c>
      <c r="L282" s="131">
        <f>IF(Vulnerabilidad!R280="x",1,0)</f>
        <v>0</v>
      </c>
      <c r="M282" s="131">
        <f>IF(Vulnerabilidad!W280="x",1,0)</f>
        <v>0</v>
      </c>
      <c r="N282" s="131">
        <f>IF('Capacidad de Adaptación'!F280="x",1,0)</f>
        <v>0</v>
      </c>
      <c r="O282" s="131">
        <f>IF('Capacidad de Adaptación'!H280="x",1,0)</f>
        <v>0</v>
      </c>
      <c r="P282" s="131">
        <f>IF('Capacidad de Adaptación'!M280="x",1,0)</f>
        <v>0</v>
      </c>
      <c r="Q282" s="131">
        <f>IF('Capacidad de Adaptación'!Q280="x",1,0)</f>
        <v>0</v>
      </c>
      <c r="R282" s="131">
        <f>IF('Capacidad de Adaptación'!X280="x",1,0)</f>
        <v>0</v>
      </c>
      <c r="S282" s="208">
        <f t="shared" si="20"/>
        <v>1</v>
      </c>
      <c r="T282" s="49">
        <f t="shared" si="24"/>
        <v>6.6666666666666666E-2</v>
      </c>
      <c r="U282" s="72">
        <f t="shared" si="21"/>
        <v>1</v>
      </c>
      <c r="V282" s="72">
        <f t="shared" si="22"/>
        <v>0</v>
      </c>
      <c r="W282" s="72">
        <f t="shared" si="23"/>
        <v>0</v>
      </c>
    </row>
    <row r="283" spans="1:23" x14ac:dyDescent="0.25">
      <c r="A283" s="138" t="s">
        <v>387</v>
      </c>
      <c r="B283" s="139" t="s">
        <v>388</v>
      </c>
      <c r="C283" s="140">
        <v>1701</v>
      </c>
      <c r="D283" s="131">
        <f>IF('Peligro y Exposición'!D281="x",1,0)</f>
        <v>0</v>
      </c>
      <c r="E283" s="131">
        <f>IF('Peligro y Exposición'!H281="x",1,0)</f>
        <v>0</v>
      </c>
      <c r="F283" s="131">
        <f>IF('Peligro y Exposición'!Q281="x",1,0)</f>
        <v>0</v>
      </c>
      <c r="G283" s="131">
        <f>IF('Peligro y Exposición'!U281="x",1,0)</f>
        <v>0</v>
      </c>
      <c r="H283" s="131">
        <f>IF('Peligro y Exposición'!Y281="x",1,0)</f>
        <v>0</v>
      </c>
      <c r="I283" s="131">
        <f>IF('Peligro y Exposición'!AE281="x",1,0)</f>
        <v>0</v>
      </c>
      <c r="J283" s="131">
        <f>IF(Vulnerabilidad!J281="x",1,0)</f>
        <v>0</v>
      </c>
      <c r="K283" s="131">
        <f>IF(Vulnerabilidad!M281="x",1,0)</f>
        <v>0</v>
      </c>
      <c r="L283" s="131">
        <f>IF(Vulnerabilidad!R281="x",1,0)</f>
        <v>0</v>
      </c>
      <c r="M283" s="131">
        <f>IF(Vulnerabilidad!W281="x",1,0)</f>
        <v>0</v>
      </c>
      <c r="N283" s="131">
        <f>IF('Capacidad de Adaptación'!F281="x",1,0)</f>
        <v>0</v>
      </c>
      <c r="O283" s="131">
        <f>IF('Capacidad de Adaptación'!H281="x",1,0)</f>
        <v>0</v>
      </c>
      <c r="P283" s="131">
        <f>IF('Capacidad de Adaptación'!M281="x",1,0)</f>
        <v>0</v>
      </c>
      <c r="Q283" s="131">
        <f>IF('Capacidad de Adaptación'!Q281="x",1,0)</f>
        <v>0</v>
      </c>
      <c r="R283" s="131">
        <f>IF('Capacidad de Adaptación'!X281="x",1,0)</f>
        <v>0</v>
      </c>
      <c r="S283" s="208">
        <f t="shared" si="20"/>
        <v>0</v>
      </c>
      <c r="T283" s="49">
        <f t="shared" si="24"/>
        <v>0</v>
      </c>
      <c r="U283" s="72">
        <f t="shared" si="21"/>
        <v>0</v>
      </c>
      <c r="V283" s="72">
        <f t="shared" si="22"/>
        <v>0</v>
      </c>
      <c r="W283" s="72">
        <f t="shared" si="23"/>
        <v>0</v>
      </c>
    </row>
    <row r="284" spans="1:23" x14ac:dyDescent="0.25">
      <c r="A284" s="138" t="s">
        <v>387</v>
      </c>
      <c r="B284" s="139" t="s">
        <v>389</v>
      </c>
      <c r="C284" s="140">
        <v>1702</v>
      </c>
      <c r="D284" s="131">
        <f>IF('Peligro y Exposición'!D282="x",1,0)</f>
        <v>0</v>
      </c>
      <c r="E284" s="131">
        <f>IF('Peligro y Exposición'!H282="x",1,0)</f>
        <v>0</v>
      </c>
      <c r="F284" s="131">
        <f>IF('Peligro y Exposición'!Q282="x",1,0)</f>
        <v>0</v>
      </c>
      <c r="G284" s="131">
        <f>IF('Peligro y Exposición'!U282="x",1,0)</f>
        <v>0</v>
      </c>
      <c r="H284" s="131">
        <f>IF('Peligro y Exposición'!Y282="x",1,0)</f>
        <v>0</v>
      </c>
      <c r="I284" s="131">
        <f>IF('Peligro y Exposición'!AE282="x",1,0)</f>
        <v>0</v>
      </c>
      <c r="J284" s="131">
        <f>IF(Vulnerabilidad!J282="x",1,0)</f>
        <v>0</v>
      </c>
      <c r="K284" s="131">
        <f>IF(Vulnerabilidad!M282="x",1,0)</f>
        <v>0</v>
      </c>
      <c r="L284" s="131">
        <f>IF(Vulnerabilidad!R282="x",1,0)</f>
        <v>0</v>
      </c>
      <c r="M284" s="131">
        <f>IF(Vulnerabilidad!W282="x",1,0)</f>
        <v>0</v>
      </c>
      <c r="N284" s="131">
        <f>IF('Capacidad de Adaptación'!F282="x",1,0)</f>
        <v>0</v>
      </c>
      <c r="O284" s="131">
        <f>IF('Capacidad de Adaptación'!H282="x",1,0)</f>
        <v>0</v>
      </c>
      <c r="P284" s="131">
        <f>IF('Capacidad de Adaptación'!M282="x",1,0)</f>
        <v>0</v>
      </c>
      <c r="Q284" s="131">
        <f>IF('Capacidad de Adaptación'!Q282="x",1,0)</f>
        <v>0</v>
      </c>
      <c r="R284" s="131">
        <f>IF('Capacidad de Adaptación'!X282="x",1,0)</f>
        <v>0</v>
      </c>
      <c r="S284" s="208">
        <f t="shared" si="20"/>
        <v>0</v>
      </c>
      <c r="T284" s="49">
        <f t="shared" si="24"/>
        <v>0</v>
      </c>
      <c r="U284" s="72">
        <f t="shared" si="21"/>
        <v>0</v>
      </c>
      <c r="V284" s="72">
        <f t="shared" si="22"/>
        <v>0</v>
      </c>
      <c r="W284" s="72">
        <f t="shared" si="23"/>
        <v>0</v>
      </c>
    </row>
    <row r="285" spans="1:23" x14ac:dyDescent="0.25">
      <c r="A285" s="138" t="s">
        <v>387</v>
      </c>
      <c r="B285" s="139" t="s">
        <v>390</v>
      </c>
      <c r="C285" s="140">
        <v>1703</v>
      </c>
      <c r="D285" s="131">
        <f>IF('Peligro y Exposición'!D283="x",1,0)</f>
        <v>0</v>
      </c>
      <c r="E285" s="131">
        <f>IF('Peligro y Exposición'!H283="x",1,0)</f>
        <v>0</v>
      </c>
      <c r="F285" s="131">
        <f>IF('Peligro y Exposición'!Q283="x",1,0)</f>
        <v>0</v>
      </c>
      <c r="G285" s="131">
        <f>IF('Peligro y Exposición'!U283="x",1,0)</f>
        <v>0</v>
      </c>
      <c r="H285" s="131">
        <f>IF('Peligro y Exposición'!Y283="x",1,0)</f>
        <v>0</v>
      </c>
      <c r="I285" s="131">
        <f>IF('Peligro y Exposición'!AE283="x",1,0)</f>
        <v>0</v>
      </c>
      <c r="J285" s="131">
        <f>IF(Vulnerabilidad!J283="x",1,0)</f>
        <v>0</v>
      </c>
      <c r="K285" s="131">
        <f>IF(Vulnerabilidad!M283="x",1,0)</f>
        <v>0</v>
      </c>
      <c r="L285" s="131">
        <f>IF(Vulnerabilidad!R283="x",1,0)</f>
        <v>0</v>
      </c>
      <c r="M285" s="131">
        <f>IF(Vulnerabilidad!W283="x",1,0)</f>
        <v>0</v>
      </c>
      <c r="N285" s="131">
        <f>IF('Capacidad de Adaptación'!F283="x",1,0)</f>
        <v>0</v>
      </c>
      <c r="O285" s="131">
        <f>IF('Capacidad de Adaptación'!H283="x",1,0)</f>
        <v>0</v>
      </c>
      <c r="P285" s="131">
        <f>IF('Capacidad de Adaptación'!M283="x",1,0)</f>
        <v>0</v>
      </c>
      <c r="Q285" s="131">
        <f>IF('Capacidad de Adaptación'!Q283="x",1,0)</f>
        <v>0</v>
      </c>
      <c r="R285" s="131">
        <f>IF('Capacidad de Adaptación'!X283="x",1,0)</f>
        <v>0</v>
      </c>
      <c r="S285" s="208">
        <f t="shared" si="20"/>
        <v>0</v>
      </c>
      <c r="T285" s="49">
        <f t="shared" si="24"/>
        <v>0</v>
      </c>
      <c r="U285" s="72">
        <f t="shared" si="21"/>
        <v>0</v>
      </c>
      <c r="V285" s="72">
        <f t="shared" si="22"/>
        <v>0</v>
      </c>
      <c r="W285" s="72">
        <f t="shared" si="23"/>
        <v>0</v>
      </c>
    </row>
    <row r="286" spans="1:23" x14ac:dyDescent="0.25">
      <c r="A286" s="138" t="s">
        <v>387</v>
      </c>
      <c r="B286" s="139" t="s">
        <v>391</v>
      </c>
      <c r="C286" s="140">
        <v>1704</v>
      </c>
      <c r="D286" s="131">
        <f>IF('Peligro y Exposición'!D284="x",1,0)</f>
        <v>0</v>
      </c>
      <c r="E286" s="131">
        <f>IF('Peligro y Exposición'!H284="x",1,0)</f>
        <v>0</v>
      </c>
      <c r="F286" s="131">
        <f>IF('Peligro y Exposición'!Q284="x",1,0)</f>
        <v>0</v>
      </c>
      <c r="G286" s="131">
        <f>IF('Peligro y Exposición'!U284="x",1,0)</f>
        <v>0</v>
      </c>
      <c r="H286" s="131">
        <f>IF('Peligro y Exposición'!Y284="x",1,0)</f>
        <v>0</v>
      </c>
      <c r="I286" s="131">
        <f>IF('Peligro y Exposición'!AE284="x",1,0)</f>
        <v>0</v>
      </c>
      <c r="J286" s="131">
        <f>IF(Vulnerabilidad!J284="x",1,0)</f>
        <v>0</v>
      </c>
      <c r="K286" s="131">
        <f>IF(Vulnerabilidad!M284="x",1,0)</f>
        <v>0</v>
      </c>
      <c r="L286" s="131">
        <f>IF(Vulnerabilidad!R284="x",1,0)</f>
        <v>0</v>
      </c>
      <c r="M286" s="131">
        <f>IF(Vulnerabilidad!W284="x",1,0)</f>
        <v>0</v>
      </c>
      <c r="N286" s="131">
        <f>IF('Capacidad de Adaptación'!F284="x",1,0)</f>
        <v>0</v>
      </c>
      <c r="O286" s="131">
        <f>IF('Capacidad de Adaptación'!H284="x",1,0)</f>
        <v>0</v>
      </c>
      <c r="P286" s="131">
        <f>IF('Capacidad de Adaptación'!M284="x",1,0)</f>
        <v>0</v>
      </c>
      <c r="Q286" s="131">
        <f>IF('Capacidad de Adaptación'!Q284="x",1,0)</f>
        <v>0</v>
      </c>
      <c r="R286" s="131">
        <f>IF('Capacidad de Adaptación'!X284="x",1,0)</f>
        <v>0</v>
      </c>
      <c r="S286" s="208">
        <f t="shared" si="20"/>
        <v>0</v>
      </c>
      <c r="T286" s="49">
        <f t="shared" si="24"/>
        <v>0</v>
      </c>
      <c r="U286" s="72">
        <f t="shared" si="21"/>
        <v>0</v>
      </c>
      <c r="V286" s="72">
        <f t="shared" si="22"/>
        <v>0</v>
      </c>
      <c r="W286" s="72">
        <f t="shared" si="23"/>
        <v>0</v>
      </c>
    </row>
    <row r="287" spans="1:23" x14ac:dyDescent="0.25">
      <c r="A287" s="138" t="s">
        <v>387</v>
      </c>
      <c r="B287" s="139" t="s">
        <v>392</v>
      </c>
      <c r="C287" s="140">
        <v>1705</v>
      </c>
      <c r="D287" s="131">
        <f>IF('Peligro y Exposición'!D285="x",1,0)</f>
        <v>0</v>
      </c>
      <c r="E287" s="131">
        <f>IF('Peligro y Exposición'!H285="x",1,0)</f>
        <v>0</v>
      </c>
      <c r="F287" s="131">
        <f>IF('Peligro y Exposición'!Q285="x",1,0)</f>
        <v>0</v>
      </c>
      <c r="G287" s="131">
        <f>IF('Peligro y Exposición'!U285="x",1,0)</f>
        <v>0</v>
      </c>
      <c r="H287" s="131">
        <f>IF('Peligro y Exposición'!Y285="x",1,0)</f>
        <v>0</v>
      </c>
      <c r="I287" s="131">
        <f>IF('Peligro y Exposición'!AE285="x",1,0)</f>
        <v>0</v>
      </c>
      <c r="J287" s="131">
        <f>IF(Vulnerabilidad!J285="x",1,0)</f>
        <v>0</v>
      </c>
      <c r="K287" s="131">
        <f>IF(Vulnerabilidad!M285="x",1,0)</f>
        <v>0</v>
      </c>
      <c r="L287" s="131">
        <f>IF(Vulnerabilidad!R285="x",1,0)</f>
        <v>0</v>
      </c>
      <c r="M287" s="131">
        <f>IF(Vulnerabilidad!W285="x",1,0)</f>
        <v>0</v>
      </c>
      <c r="N287" s="131">
        <f>IF('Capacidad de Adaptación'!F285="x",1,0)</f>
        <v>0</v>
      </c>
      <c r="O287" s="131">
        <f>IF('Capacidad de Adaptación'!H285="x",1,0)</f>
        <v>0</v>
      </c>
      <c r="P287" s="131">
        <f>IF('Capacidad de Adaptación'!M285="x",1,0)</f>
        <v>0</v>
      </c>
      <c r="Q287" s="131">
        <f>IF('Capacidad de Adaptación'!Q285="x",1,0)</f>
        <v>0</v>
      </c>
      <c r="R287" s="131">
        <f>IF('Capacidad de Adaptación'!X285="x",1,0)</f>
        <v>0</v>
      </c>
      <c r="S287" s="208">
        <f t="shared" si="20"/>
        <v>0</v>
      </c>
      <c r="T287" s="49">
        <f t="shared" si="24"/>
        <v>0</v>
      </c>
      <c r="U287" s="72">
        <f t="shared" si="21"/>
        <v>0</v>
      </c>
      <c r="V287" s="72">
        <f t="shared" si="22"/>
        <v>0</v>
      </c>
      <c r="W287" s="72">
        <f t="shared" si="23"/>
        <v>0</v>
      </c>
    </row>
    <row r="288" spans="1:23" x14ac:dyDescent="0.25">
      <c r="A288" s="138" t="s">
        <v>387</v>
      </c>
      <c r="B288" s="139" t="s">
        <v>393</v>
      </c>
      <c r="C288" s="140">
        <v>1706</v>
      </c>
      <c r="D288" s="131">
        <f>IF('Peligro y Exposición'!D286="x",1,0)</f>
        <v>0</v>
      </c>
      <c r="E288" s="131">
        <f>IF('Peligro y Exposición'!H286="x",1,0)</f>
        <v>0</v>
      </c>
      <c r="F288" s="131">
        <f>IF('Peligro y Exposición'!Q286="x",1,0)</f>
        <v>0</v>
      </c>
      <c r="G288" s="131">
        <f>IF('Peligro y Exposición'!U286="x",1,0)</f>
        <v>0</v>
      </c>
      <c r="H288" s="131">
        <f>IF('Peligro y Exposición'!Y286="x",1,0)</f>
        <v>0</v>
      </c>
      <c r="I288" s="131">
        <f>IF('Peligro y Exposición'!AE286="x",1,0)</f>
        <v>0</v>
      </c>
      <c r="J288" s="131">
        <f>IF(Vulnerabilidad!J286="x",1,0)</f>
        <v>0</v>
      </c>
      <c r="K288" s="131">
        <f>IF(Vulnerabilidad!M286="x",1,0)</f>
        <v>0</v>
      </c>
      <c r="L288" s="131">
        <f>IF(Vulnerabilidad!R286="x",1,0)</f>
        <v>0</v>
      </c>
      <c r="M288" s="131">
        <f>IF(Vulnerabilidad!W286="x",1,0)</f>
        <v>0</v>
      </c>
      <c r="N288" s="131">
        <f>IF('Capacidad de Adaptación'!F286="x",1,0)</f>
        <v>0</v>
      </c>
      <c r="O288" s="131">
        <f>IF('Capacidad de Adaptación'!H286="x",1,0)</f>
        <v>0</v>
      </c>
      <c r="P288" s="131">
        <f>IF('Capacidad de Adaptación'!M286="x",1,0)</f>
        <v>0</v>
      </c>
      <c r="Q288" s="131">
        <f>IF('Capacidad de Adaptación'!Q286="x",1,0)</f>
        <v>0</v>
      </c>
      <c r="R288" s="131">
        <f>IF('Capacidad de Adaptación'!X286="x",1,0)</f>
        <v>0</v>
      </c>
      <c r="S288" s="208">
        <f t="shared" si="20"/>
        <v>0</v>
      </c>
      <c r="T288" s="49">
        <f t="shared" si="24"/>
        <v>0</v>
      </c>
      <c r="U288" s="72">
        <f t="shared" si="21"/>
        <v>0</v>
      </c>
      <c r="V288" s="72">
        <f t="shared" si="22"/>
        <v>0</v>
      </c>
      <c r="W288" s="72">
        <f t="shared" si="23"/>
        <v>0</v>
      </c>
    </row>
    <row r="289" spans="1:27" x14ac:dyDescent="0.25">
      <c r="A289" s="138" t="s">
        <v>387</v>
      </c>
      <c r="B289" s="139" t="s">
        <v>394</v>
      </c>
      <c r="C289" s="140">
        <v>1707</v>
      </c>
      <c r="D289" s="131">
        <f>IF('Peligro y Exposición'!D287="x",1,0)</f>
        <v>0</v>
      </c>
      <c r="E289" s="131">
        <f>IF('Peligro y Exposición'!H287="x",1,0)</f>
        <v>0</v>
      </c>
      <c r="F289" s="131">
        <f>IF('Peligro y Exposición'!Q287="x",1,0)</f>
        <v>0</v>
      </c>
      <c r="G289" s="131">
        <f>IF('Peligro y Exposición'!U287="x",1,0)</f>
        <v>0</v>
      </c>
      <c r="H289" s="131">
        <f>IF('Peligro y Exposición'!Y287="x",1,0)</f>
        <v>0</v>
      </c>
      <c r="I289" s="131">
        <f>IF('Peligro y Exposición'!AE287="x",1,0)</f>
        <v>0</v>
      </c>
      <c r="J289" s="131">
        <f>IF(Vulnerabilidad!J287="x",1,0)</f>
        <v>0</v>
      </c>
      <c r="K289" s="131">
        <f>IF(Vulnerabilidad!M287="x",1,0)</f>
        <v>0</v>
      </c>
      <c r="L289" s="131">
        <f>IF(Vulnerabilidad!R287="x",1,0)</f>
        <v>0</v>
      </c>
      <c r="M289" s="131">
        <f>IF(Vulnerabilidad!W287="x",1,0)</f>
        <v>0</v>
      </c>
      <c r="N289" s="131">
        <f>IF('Capacidad de Adaptación'!F287="x",1,0)</f>
        <v>0</v>
      </c>
      <c r="O289" s="131">
        <f>IF('Capacidad de Adaptación'!H287="x",1,0)</f>
        <v>0</v>
      </c>
      <c r="P289" s="131">
        <f>IF('Capacidad de Adaptación'!M287="x",1,0)</f>
        <v>0</v>
      </c>
      <c r="Q289" s="131">
        <f>IF('Capacidad de Adaptación'!Q287="x",1,0)</f>
        <v>0</v>
      </c>
      <c r="R289" s="131">
        <f>IF('Capacidad de Adaptación'!X287="x",1,0)</f>
        <v>0</v>
      </c>
      <c r="S289" s="208">
        <f t="shared" si="20"/>
        <v>0</v>
      </c>
      <c r="T289" s="49">
        <f t="shared" si="24"/>
        <v>0</v>
      </c>
      <c r="U289" s="72">
        <f t="shared" si="21"/>
        <v>0</v>
      </c>
      <c r="V289" s="72">
        <f t="shared" si="22"/>
        <v>0</v>
      </c>
      <c r="W289" s="72">
        <f t="shared" si="23"/>
        <v>0</v>
      </c>
    </row>
    <row r="290" spans="1:27" x14ac:dyDescent="0.25">
      <c r="A290" s="138" t="s">
        <v>387</v>
      </c>
      <c r="B290" s="139" t="s">
        <v>395</v>
      </c>
      <c r="C290" s="140">
        <v>1708</v>
      </c>
      <c r="D290" s="131">
        <f>IF('Peligro y Exposición'!D288="x",1,0)</f>
        <v>0</v>
      </c>
      <c r="E290" s="131">
        <f>IF('Peligro y Exposición'!H288="x",1,0)</f>
        <v>0</v>
      </c>
      <c r="F290" s="131">
        <f>IF('Peligro y Exposición'!Q288="x",1,0)</f>
        <v>0</v>
      </c>
      <c r="G290" s="131">
        <f>IF('Peligro y Exposición'!U288="x",1,0)</f>
        <v>0</v>
      </c>
      <c r="H290" s="131">
        <f>IF('Peligro y Exposición'!Y288="x",1,0)</f>
        <v>0</v>
      </c>
      <c r="I290" s="131">
        <f>IF('Peligro y Exposición'!AE288="x",1,0)</f>
        <v>0</v>
      </c>
      <c r="J290" s="131">
        <f>IF(Vulnerabilidad!J288="x",1,0)</f>
        <v>0</v>
      </c>
      <c r="K290" s="131">
        <f>IF(Vulnerabilidad!M288="x",1,0)</f>
        <v>0</v>
      </c>
      <c r="L290" s="131">
        <f>IF(Vulnerabilidad!R288="x",1,0)</f>
        <v>0</v>
      </c>
      <c r="M290" s="131">
        <f>IF(Vulnerabilidad!W288="x",1,0)</f>
        <v>0</v>
      </c>
      <c r="N290" s="131">
        <f>IF('Capacidad de Adaptación'!F288="x",1,0)</f>
        <v>0</v>
      </c>
      <c r="O290" s="131">
        <f>IF('Capacidad de Adaptación'!H288="x",1,0)</f>
        <v>0</v>
      </c>
      <c r="P290" s="131">
        <f>IF('Capacidad de Adaptación'!M288="x",1,0)</f>
        <v>0</v>
      </c>
      <c r="Q290" s="131">
        <f>IF('Capacidad de Adaptación'!Q288="x",1,0)</f>
        <v>0</v>
      </c>
      <c r="R290" s="131">
        <f>IF('Capacidad de Adaptación'!X288="x",1,0)</f>
        <v>0</v>
      </c>
      <c r="S290" s="208">
        <f t="shared" si="20"/>
        <v>0</v>
      </c>
      <c r="T290" s="49">
        <f t="shared" si="24"/>
        <v>0</v>
      </c>
      <c r="U290" s="72">
        <f t="shared" si="21"/>
        <v>0</v>
      </c>
      <c r="V290" s="72">
        <f t="shared" si="22"/>
        <v>0</v>
      </c>
      <c r="W290" s="72">
        <f t="shared" si="23"/>
        <v>0</v>
      </c>
    </row>
    <row r="291" spans="1:27" x14ac:dyDescent="0.25">
      <c r="A291" s="138" t="s">
        <v>387</v>
      </c>
      <c r="B291" s="139" t="s">
        <v>396</v>
      </c>
      <c r="C291" s="140">
        <v>1709</v>
      </c>
      <c r="D291" s="131">
        <f>IF('Peligro y Exposición'!D289="x",1,0)</f>
        <v>0</v>
      </c>
      <c r="E291" s="131">
        <f>IF('Peligro y Exposición'!H289="x",1,0)</f>
        <v>0</v>
      </c>
      <c r="F291" s="131">
        <f>IF('Peligro y Exposición'!Q289="x",1,0)</f>
        <v>0</v>
      </c>
      <c r="G291" s="131">
        <f>IF('Peligro y Exposición'!U289="x",1,0)</f>
        <v>0</v>
      </c>
      <c r="H291" s="131">
        <f>IF('Peligro y Exposición'!Y289="x",1,0)</f>
        <v>0</v>
      </c>
      <c r="I291" s="131">
        <f>IF('Peligro y Exposición'!AE289="x",1,0)</f>
        <v>0</v>
      </c>
      <c r="J291" s="131">
        <f>IF(Vulnerabilidad!J289="x",1,0)</f>
        <v>0</v>
      </c>
      <c r="K291" s="131">
        <f>IF(Vulnerabilidad!M289="x",1,0)</f>
        <v>0</v>
      </c>
      <c r="L291" s="131">
        <f>IF(Vulnerabilidad!R289="x",1,0)</f>
        <v>0</v>
      </c>
      <c r="M291" s="131">
        <f>IF(Vulnerabilidad!W289="x",1,0)</f>
        <v>0</v>
      </c>
      <c r="N291" s="131">
        <f>IF('Capacidad de Adaptación'!F289="x",1,0)</f>
        <v>0</v>
      </c>
      <c r="O291" s="131">
        <f>IF('Capacidad de Adaptación'!H289="x",1,0)</f>
        <v>0</v>
      </c>
      <c r="P291" s="131">
        <f>IF('Capacidad de Adaptación'!M289="x",1,0)</f>
        <v>0</v>
      </c>
      <c r="Q291" s="131">
        <f>IF('Capacidad de Adaptación'!Q289="x",1,0)</f>
        <v>0</v>
      </c>
      <c r="R291" s="131">
        <f>IF('Capacidad de Adaptación'!X289="x",1,0)</f>
        <v>0</v>
      </c>
      <c r="S291" s="208">
        <f t="shared" si="20"/>
        <v>0</v>
      </c>
      <c r="T291" s="49">
        <f t="shared" si="24"/>
        <v>0</v>
      </c>
      <c r="U291" s="72">
        <f t="shared" si="21"/>
        <v>0</v>
      </c>
      <c r="V291" s="72">
        <f t="shared" si="22"/>
        <v>0</v>
      </c>
      <c r="W291" s="72">
        <f t="shared" si="23"/>
        <v>0</v>
      </c>
    </row>
    <row r="292" spans="1:27" x14ac:dyDescent="0.25">
      <c r="A292" s="143" t="s">
        <v>397</v>
      </c>
      <c r="B292" s="139" t="s">
        <v>397</v>
      </c>
      <c r="C292" s="140">
        <v>1801</v>
      </c>
      <c r="D292" s="131">
        <f>IF('Peligro y Exposición'!D290="x",1,0)</f>
        <v>0</v>
      </c>
      <c r="E292" s="131">
        <f>IF('Peligro y Exposición'!H290="x",1,0)</f>
        <v>0</v>
      </c>
      <c r="F292" s="131">
        <f>IF('Peligro y Exposición'!Q290="x",1,0)</f>
        <v>0</v>
      </c>
      <c r="G292" s="131">
        <f>IF('Peligro y Exposición'!U290="x",1,0)</f>
        <v>0</v>
      </c>
      <c r="H292" s="131">
        <f>IF('Peligro y Exposición'!Y290="x",1,0)</f>
        <v>0</v>
      </c>
      <c r="I292" s="131">
        <f>IF('Peligro y Exposición'!AE290="x",1,0)</f>
        <v>0</v>
      </c>
      <c r="J292" s="131">
        <f>IF(Vulnerabilidad!J290="x",1,0)</f>
        <v>0</v>
      </c>
      <c r="K292" s="131">
        <f>IF(Vulnerabilidad!M290="x",1,0)</f>
        <v>0</v>
      </c>
      <c r="L292" s="131">
        <f>IF(Vulnerabilidad!R290="x",1,0)</f>
        <v>0</v>
      </c>
      <c r="M292" s="131">
        <f>IF(Vulnerabilidad!W290="x",1,0)</f>
        <v>0</v>
      </c>
      <c r="N292" s="131">
        <f>IF('Capacidad de Adaptación'!F290="x",1,0)</f>
        <v>0</v>
      </c>
      <c r="O292" s="131">
        <f>IF('Capacidad de Adaptación'!H290="x",1,0)</f>
        <v>0</v>
      </c>
      <c r="P292" s="131">
        <f>IF('Capacidad de Adaptación'!M290="x",1,0)</f>
        <v>0</v>
      </c>
      <c r="Q292" s="131">
        <f>IF('Capacidad de Adaptación'!Q290="x",1,0)</f>
        <v>0</v>
      </c>
      <c r="R292" s="131">
        <f>IF('Capacidad de Adaptación'!X290="x",1,0)</f>
        <v>0</v>
      </c>
      <c r="S292" s="208">
        <f t="shared" si="20"/>
        <v>0</v>
      </c>
      <c r="T292" s="49">
        <f t="shared" si="24"/>
        <v>0</v>
      </c>
      <c r="U292" s="72">
        <f t="shared" si="21"/>
        <v>0</v>
      </c>
      <c r="V292" s="72">
        <f t="shared" si="22"/>
        <v>0</v>
      </c>
      <c r="W292" s="72">
        <f t="shared" si="23"/>
        <v>0</v>
      </c>
    </row>
    <row r="293" spans="1:27" x14ac:dyDescent="0.25">
      <c r="A293" s="143" t="s">
        <v>397</v>
      </c>
      <c r="B293" s="139" t="s">
        <v>398</v>
      </c>
      <c r="C293" s="140">
        <v>1802</v>
      </c>
      <c r="D293" s="131">
        <f>IF('Peligro y Exposición'!D291="x",1,0)</f>
        <v>0</v>
      </c>
      <c r="E293" s="131">
        <f>IF('Peligro y Exposición'!H291="x",1,0)</f>
        <v>0</v>
      </c>
      <c r="F293" s="131">
        <f>IF('Peligro y Exposición'!Q291="x",1,0)</f>
        <v>0</v>
      </c>
      <c r="G293" s="131">
        <f>IF('Peligro y Exposición'!U291="x",1,0)</f>
        <v>0</v>
      </c>
      <c r="H293" s="131">
        <f>IF('Peligro y Exposición'!Y291="x",1,0)</f>
        <v>0</v>
      </c>
      <c r="I293" s="131">
        <f>IF('Peligro y Exposición'!AE291="x",1,0)</f>
        <v>0</v>
      </c>
      <c r="J293" s="131">
        <f>IF(Vulnerabilidad!J291="x",1,0)</f>
        <v>0</v>
      </c>
      <c r="K293" s="131">
        <f>IF(Vulnerabilidad!M291="x",1,0)</f>
        <v>0</v>
      </c>
      <c r="L293" s="131">
        <f>IF(Vulnerabilidad!R291="x",1,0)</f>
        <v>0</v>
      </c>
      <c r="M293" s="131">
        <f>IF(Vulnerabilidad!W291="x",1,0)</f>
        <v>0</v>
      </c>
      <c r="N293" s="131">
        <f>IF('Capacidad de Adaptación'!F291="x",1,0)</f>
        <v>0</v>
      </c>
      <c r="O293" s="131">
        <f>IF('Capacidad de Adaptación'!H291="x",1,0)</f>
        <v>0</v>
      </c>
      <c r="P293" s="131">
        <f>IF('Capacidad de Adaptación'!M291="x",1,0)</f>
        <v>0</v>
      </c>
      <c r="Q293" s="131">
        <f>IF('Capacidad de Adaptación'!Q291="x",1,0)</f>
        <v>0</v>
      </c>
      <c r="R293" s="131">
        <f>IF('Capacidad de Adaptación'!X291="x",1,0)</f>
        <v>0</v>
      </c>
      <c r="S293" s="208">
        <f t="shared" si="20"/>
        <v>0</v>
      </c>
      <c r="T293" s="49">
        <f t="shared" si="24"/>
        <v>0</v>
      </c>
      <c r="U293" s="72">
        <f t="shared" si="21"/>
        <v>0</v>
      </c>
      <c r="V293" s="72">
        <f t="shared" si="22"/>
        <v>0</v>
      </c>
      <c r="W293" s="72">
        <f t="shared" si="23"/>
        <v>0</v>
      </c>
    </row>
    <row r="294" spans="1:27" x14ac:dyDescent="0.25">
      <c r="A294" s="143" t="s">
        <v>397</v>
      </c>
      <c r="B294" s="139" t="s">
        <v>399</v>
      </c>
      <c r="C294" s="140">
        <v>1803</v>
      </c>
      <c r="D294" s="131">
        <f>IF('Peligro y Exposición'!D292="x",1,0)</f>
        <v>0</v>
      </c>
      <c r="E294" s="131">
        <f>IF('Peligro y Exposición'!H292="x",1,0)</f>
        <v>0</v>
      </c>
      <c r="F294" s="131">
        <f>IF('Peligro y Exposición'!Q292="x",1,0)</f>
        <v>0</v>
      </c>
      <c r="G294" s="131">
        <f>IF('Peligro y Exposición'!U292="x",1,0)</f>
        <v>0</v>
      </c>
      <c r="H294" s="131">
        <f>IF('Peligro y Exposición'!Y292="x",1,0)</f>
        <v>0</v>
      </c>
      <c r="I294" s="131">
        <f>IF('Peligro y Exposición'!AE292="x",1,0)</f>
        <v>0</v>
      </c>
      <c r="J294" s="131">
        <f>IF(Vulnerabilidad!J292="x",1,0)</f>
        <v>0</v>
      </c>
      <c r="K294" s="131">
        <f>IF(Vulnerabilidad!M292="x",1,0)</f>
        <v>0</v>
      </c>
      <c r="L294" s="131">
        <f>IF(Vulnerabilidad!R292="x",1,0)</f>
        <v>0</v>
      </c>
      <c r="M294" s="131">
        <f>IF(Vulnerabilidad!W292="x",1,0)</f>
        <v>0</v>
      </c>
      <c r="N294" s="131">
        <f>IF('Capacidad de Adaptación'!F292="x",1,0)</f>
        <v>0</v>
      </c>
      <c r="O294" s="131">
        <f>IF('Capacidad de Adaptación'!H292="x",1,0)</f>
        <v>0</v>
      </c>
      <c r="P294" s="131">
        <f>IF('Capacidad de Adaptación'!M292="x",1,0)</f>
        <v>0</v>
      </c>
      <c r="Q294" s="131">
        <f>IF('Capacidad de Adaptación'!Q292="x",1,0)</f>
        <v>0</v>
      </c>
      <c r="R294" s="131">
        <f>IF('Capacidad de Adaptación'!X292="x",1,0)</f>
        <v>0</v>
      </c>
      <c r="S294" s="208">
        <f t="shared" si="20"/>
        <v>0</v>
      </c>
      <c r="T294" s="49">
        <f t="shared" si="24"/>
        <v>0</v>
      </c>
      <c r="U294" s="72">
        <f t="shared" si="21"/>
        <v>0</v>
      </c>
      <c r="V294" s="72">
        <f t="shared" si="22"/>
        <v>0</v>
      </c>
      <c r="W294" s="72">
        <f t="shared" si="23"/>
        <v>0</v>
      </c>
    </row>
    <row r="295" spans="1:27" x14ac:dyDescent="0.25">
      <c r="A295" s="143" t="s">
        <v>397</v>
      </c>
      <c r="B295" s="139" t="s">
        <v>400</v>
      </c>
      <c r="C295" s="140">
        <v>1804</v>
      </c>
      <c r="D295" s="131">
        <f>IF('Peligro y Exposición'!D293="x",1,0)</f>
        <v>0</v>
      </c>
      <c r="E295" s="131">
        <f>IF('Peligro y Exposición'!H293="x",1,0)</f>
        <v>0</v>
      </c>
      <c r="F295" s="131">
        <f>IF('Peligro y Exposición'!Q293="x",1,0)</f>
        <v>0</v>
      </c>
      <c r="G295" s="131">
        <f>IF('Peligro y Exposición'!U293="x",1,0)</f>
        <v>0</v>
      </c>
      <c r="H295" s="131">
        <f>IF('Peligro y Exposición'!Y293="x",1,0)</f>
        <v>0</v>
      </c>
      <c r="I295" s="131">
        <f>IF('Peligro y Exposición'!AE293="x",1,0)</f>
        <v>0</v>
      </c>
      <c r="J295" s="131">
        <f>IF(Vulnerabilidad!J293="x",1,0)</f>
        <v>0</v>
      </c>
      <c r="K295" s="131">
        <f>IF(Vulnerabilidad!M293="x",1,0)</f>
        <v>0</v>
      </c>
      <c r="L295" s="131">
        <f>IF(Vulnerabilidad!R293="x",1,0)</f>
        <v>0</v>
      </c>
      <c r="M295" s="131">
        <f>IF(Vulnerabilidad!W293="x",1,0)</f>
        <v>0</v>
      </c>
      <c r="N295" s="131">
        <f>IF('Capacidad de Adaptación'!F293="x",1,0)</f>
        <v>0</v>
      </c>
      <c r="O295" s="131">
        <f>IF('Capacidad de Adaptación'!H293="x",1,0)</f>
        <v>0</v>
      </c>
      <c r="P295" s="131">
        <f>IF('Capacidad de Adaptación'!M293="x",1,0)</f>
        <v>0</v>
      </c>
      <c r="Q295" s="131">
        <f>IF('Capacidad de Adaptación'!Q293="x",1,0)</f>
        <v>0</v>
      </c>
      <c r="R295" s="131">
        <f>IF('Capacidad de Adaptación'!X293="x",1,0)</f>
        <v>0</v>
      </c>
      <c r="S295" s="208">
        <f t="shared" si="20"/>
        <v>0</v>
      </c>
      <c r="T295" s="49">
        <f t="shared" si="24"/>
        <v>0</v>
      </c>
      <c r="U295" s="72">
        <f t="shared" si="21"/>
        <v>0</v>
      </c>
      <c r="V295" s="72">
        <f t="shared" si="22"/>
        <v>0</v>
      </c>
      <c r="W295" s="72">
        <f t="shared" si="23"/>
        <v>0</v>
      </c>
    </row>
    <row r="296" spans="1:27" x14ac:dyDescent="0.25">
      <c r="A296" s="143" t="s">
        <v>397</v>
      </c>
      <c r="B296" s="139" t="s">
        <v>401</v>
      </c>
      <c r="C296" s="140">
        <v>1805</v>
      </c>
      <c r="D296" s="131">
        <f>IF('Peligro y Exposición'!D294="x",1,0)</f>
        <v>0</v>
      </c>
      <c r="E296" s="131">
        <f>IF('Peligro y Exposición'!H294="x",1,0)</f>
        <v>0</v>
      </c>
      <c r="F296" s="131">
        <f>IF('Peligro y Exposición'!Q294="x",1,0)</f>
        <v>0</v>
      </c>
      <c r="G296" s="131">
        <f>IF('Peligro y Exposición'!U294="x",1,0)</f>
        <v>0</v>
      </c>
      <c r="H296" s="131">
        <f>IF('Peligro y Exposición'!Y294="x",1,0)</f>
        <v>0</v>
      </c>
      <c r="I296" s="131">
        <f>IF('Peligro y Exposición'!AE294="x",1,0)</f>
        <v>0</v>
      </c>
      <c r="J296" s="131">
        <f>IF(Vulnerabilidad!J294="x",1,0)</f>
        <v>0</v>
      </c>
      <c r="K296" s="131">
        <f>IF(Vulnerabilidad!M294="x",1,0)</f>
        <v>0</v>
      </c>
      <c r="L296" s="131">
        <f>IF(Vulnerabilidad!R294="x",1,0)</f>
        <v>0</v>
      </c>
      <c r="M296" s="131">
        <f>IF(Vulnerabilidad!W294="x",1,0)</f>
        <v>0</v>
      </c>
      <c r="N296" s="131">
        <f>IF('Capacidad de Adaptación'!F294="x",1,0)</f>
        <v>0</v>
      </c>
      <c r="O296" s="131">
        <f>IF('Capacidad de Adaptación'!H294="x",1,0)</f>
        <v>0</v>
      </c>
      <c r="P296" s="131">
        <f>IF('Capacidad de Adaptación'!M294="x",1,0)</f>
        <v>0</v>
      </c>
      <c r="Q296" s="131">
        <f>IF('Capacidad de Adaptación'!Q294="x",1,0)</f>
        <v>0</v>
      </c>
      <c r="R296" s="131">
        <f>IF('Capacidad de Adaptación'!X294="x",1,0)</f>
        <v>0</v>
      </c>
      <c r="S296" s="208">
        <f t="shared" si="20"/>
        <v>0</v>
      </c>
      <c r="T296" s="49">
        <f t="shared" si="24"/>
        <v>0</v>
      </c>
      <c r="U296" s="72">
        <f t="shared" si="21"/>
        <v>0</v>
      </c>
      <c r="V296" s="72">
        <f t="shared" si="22"/>
        <v>0</v>
      </c>
      <c r="W296" s="72">
        <f t="shared" si="23"/>
        <v>0</v>
      </c>
    </row>
    <row r="297" spans="1:27" x14ac:dyDescent="0.25">
      <c r="A297" s="143" t="s">
        <v>397</v>
      </c>
      <c r="B297" s="139" t="s">
        <v>402</v>
      </c>
      <c r="C297" s="140">
        <v>1806</v>
      </c>
      <c r="D297" s="131">
        <f>IF('Peligro y Exposición'!D295="x",1,0)</f>
        <v>0</v>
      </c>
      <c r="E297" s="131">
        <f>IF('Peligro y Exposición'!H295="x",1,0)</f>
        <v>0</v>
      </c>
      <c r="F297" s="131">
        <f>IF('Peligro y Exposición'!Q295="x",1,0)</f>
        <v>0</v>
      </c>
      <c r="G297" s="131">
        <f>IF('Peligro y Exposición'!U295="x",1,0)</f>
        <v>0</v>
      </c>
      <c r="H297" s="131">
        <f>IF('Peligro y Exposición'!Y295="x",1,0)</f>
        <v>0</v>
      </c>
      <c r="I297" s="131">
        <f>IF('Peligro y Exposición'!AE295="x",1,0)</f>
        <v>0</v>
      </c>
      <c r="J297" s="131">
        <f>IF(Vulnerabilidad!J295="x",1,0)</f>
        <v>0</v>
      </c>
      <c r="K297" s="131">
        <f>IF(Vulnerabilidad!M295="x",1,0)</f>
        <v>0</v>
      </c>
      <c r="L297" s="131">
        <f>IF(Vulnerabilidad!R295="x",1,0)</f>
        <v>0</v>
      </c>
      <c r="M297" s="131">
        <f>IF(Vulnerabilidad!W295="x",1,0)</f>
        <v>0</v>
      </c>
      <c r="N297" s="131">
        <f>IF('Capacidad de Adaptación'!F295="x",1,0)</f>
        <v>0</v>
      </c>
      <c r="O297" s="131">
        <f>IF('Capacidad de Adaptación'!H295="x",1,0)</f>
        <v>0</v>
      </c>
      <c r="P297" s="131">
        <f>IF('Capacidad de Adaptación'!M295="x",1,0)</f>
        <v>0</v>
      </c>
      <c r="Q297" s="131">
        <f>IF('Capacidad de Adaptación'!Q295="x",1,0)</f>
        <v>0</v>
      </c>
      <c r="R297" s="131">
        <f>IF('Capacidad de Adaptación'!X295="x",1,0)</f>
        <v>0</v>
      </c>
      <c r="S297" s="208">
        <f t="shared" si="20"/>
        <v>0</v>
      </c>
      <c r="T297" s="49">
        <f t="shared" si="24"/>
        <v>0</v>
      </c>
      <c r="U297" s="72">
        <f t="shared" si="21"/>
        <v>0</v>
      </c>
      <c r="V297" s="72">
        <f t="shared" si="22"/>
        <v>0</v>
      </c>
      <c r="W297" s="72">
        <f t="shared" si="23"/>
        <v>0</v>
      </c>
    </row>
    <row r="298" spans="1:27" x14ac:dyDescent="0.25">
      <c r="A298" s="143" t="s">
        <v>397</v>
      </c>
      <c r="B298" s="139" t="s">
        <v>403</v>
      </c>
      <c r="C298" s="140">
        <v>1807</v>
      </c>
      <c r="D298" s="131">
        <f>IF('Peligro y Exposición'!D296="x",1,0)</f>
        <v>0</v>
      </c>
      <c r="E298" s="131">
        <f>IF('Peligro y Exposición'!H296="x",1,0)</f>
        <v>0</v>
      </c>
      <c r="F298" s="131">
        <f>IF('Peligro y Exposición'!Q296="x",1,0)</f>
        <v>0</v>
      </c>
      <c r="G298" s="131">
        <f>IF('Peligro y Exposición'!U296="x",1,0)</f>
        <v>0</v>
      </c>
      <c r="H298" s="131">
        <f>IF('Peligro y Exposición'!Y296="x",1,0)</f>
        <v>0</v>
      </c>
      <c r="I298" s="131">
        <f>IF('Peligro y Exposición'!AE296="x",1,0)</f>
        <v>0</v>
      </c>
      <c r="J298" s="131">
        <f>IF(Vulnerabilidad!J296="x",1,0)</f>
        <v>0</v>
      </c>
      <c r="K298" s="131">
        <f>IF(Vulnerabilidad!M296="x",1,0)</f>
        <v>0</v>
      </c>
      <c r="L298" s="131">
        <f>IF(Vulnerabilidad!R296="x",1,0)</f>
        <v>0</v>
      </c>
      <c r="M298" s="131">
        <f>IF(Vulnerabilidad!W296="x",1,0)</f>
        <v>0</v>
      </c>
      <c r="N298" s="131">
        <f>IF('Capacidad de Adaptación'!F296="x",1,0)</f>
        <v>0</v>
      </c>
      <c r="O298" s="131">
        <f>IF('Capacidad de Adaptación'!H296="x",1,0)</f>
        <v>0</v>
      </c>
      <c r="P298" s="131">
        <f>IF('Capacidad de Adaptación'!M296="x",1,0)</f>
        <v>0</v>
      </c>
      <c r="Q298" s="131">
        <f>IF('Capacidad de Adaptación'!Q296="x",1,0)</f>
        <v>0</v>
      </c>
      <c r="R298" s="131">
        <f>IF('Capacidad de Adaptación'!X296="x",1,0)</f>
        <v>0</v>
      </c>
      <c r="S298" s="208">
        <f t="shared" si="20"/>
        <v>0</v>
      </c>
      <c r="T298" s="49">
        <f t="shared" si="24"/>
        <v>0</v>
      </c>
      <c r="U298" s="72">
        <f t="shared" si="21"/>
        <v>0</v>
      </c>
      <c r="V298" s="72">
        <f t="shared" si="22"/>
        <v>0</v>
      </c>
      <c r="W298" s="72">
        <f t="shared" si="23"/>
        <v>0</v>
      </c>
    </row>
    <row r="299" spans="1:27" x14ac:dyDescent="0.25">
      <c r="A299" s="143" t="s">
        <v>397</v>
      </c>
      <c r="B299" s="139" t="s">
        <v>226</v>
      </c>
      <c r="C299" s="140">
        <v>1808</v>
      </c>
      <c r="D299" s="131">
        <f>IF('Peligro y Exposición'!D297="x",1,0)</f>
        <v>0</v>
      </c>
      <c r="E299" s="131">
        <f>IF('Peligro y Exposición'!H297="x",1,0)</f>
        <v>0</v>
      </c>
      <c r="F299" s="131">
        <f>IF('Peligro y Exposición'!Q297="x",1,0)</f>
        <v>0</v>
      </c>
      <c r="G299" s="131">
        <f>IF('Peligro y Exposición'!U297="x",1,0)</f>
        <v>0</v>
      </c>
      <c r="H299" s="131">
        <f>IF('Peligro y Exposición'!Y297="x",1,0)</f>
        <v>0</v>
      </c>
      <c r="I299" s="131">
        <f>IF('Peligro y Exposición'!AE297="x",1,0)</f>
        <v>0</v>
      </c>
      <c r="J299" s="131">
        <f>IF(Vulnerabilidad!J297="x",1,0)</f>
        <v>0</v>
      </c>
      <c r="K299" s="131">
        <f>IF(Vulnerabilidad!M297="x",1,0)</f>
        <v>0</v>
      </c>
      <c r="L299" s="131">
        <f>IF(Vulnerabilidad!R297="x",1,0)</f>
        <v>0</v>
      </c>
      <c r="M299" s="131">
        <f>IF(Vulnerabilidad!W297="x",1,0)</f>
        <v>0</v>
      </c>
      <c r="N299" s="131">
        <f>IF('Capacidad de Adaptación'!F297="x",1,0)</f>
        <v>0</v>
      </c>
      <c r="O299" s="131">
        <f>IF('Capacidad de Adaptación'!H297="x",1,0)</f>
        <v>0</v>
      </c>
      <c r="P299" s="131">
        <f>IF('Capacidad de Adaptación'!M297="x",1,0)</f>
        <v>0</v>
      </c>
      <c r="Q299" s="131">
        <f>IF('Capacidad de Adaptación'!Q297="x",1,0)</f>
        <v>0</v>
      </c>
      <c r="R299" s="131">
        <f>IF('Capacidad de Adaptación'!X297="x",1,0)</f>
        <v>0</v>
      </c>
      <c r="S299" s="208">
        <f t="shared" si="20"/>
        <v>0</v>
      </c>
      <c r="T299" s="49">
        <f t="shared" si="24"/>
        <v>0</v>
      </c>
      <c r="U299" s="72">
        <f t="shared" si="21"/>
        <v>0</v>
      </c>
      <c r="V299" s="72">
        <f t="shared" si="22"/>
        <v>0</v>
      </c>
      <c r="W299" s="72">
        <f t="shared" si="23"/>
        <v>0</v>
      </c>
    </row>
    <row r="300" spans="1:27" x14ac:dyDescent="0.25">
      <c r="A300" s="143" t="s">
        <v>397</v>
      </c>
      <c r="B300" s="139" t="s">
        <v>404</v>
      </c>
      <c r="C300" s="140">
        <v>1809</v>
      </c>
      <c r="D300" s="131">
        <f>IF('Peligro y Exposición'!D298="x",1,0)</f>
        <v>0</v>
      </c>
      <c r="E300" s="131">
        <f>IF('Peligro y Exposición'!H298="x",1,0)</f>
        <v>0</v>
      </c>
      <c r="F300" s="131">
        <f>IF('Peligro y Exposición'!Q298="x",1,0)</f>
        <v>0</v>
      </c>
      <c r="G300" s="131">
        <f>IF('Peligro y Exposición'!U298="x",1,0)</f>
        <v>0</v>
      </c>
      <c r="H300" s="131">
        <f>IF('Peligro y Exposición'!Y298="x",1,0)</f>
        <v>0</v>
      </c>
      <c r="I300" s="131">
        <f>IF('Peligro y Exposición'!AE298="x",1,0)</f>
        <v>0</v>
      </c>
      <c r="J300" s="131">
        <f>IF(Vulnerabilidad!J298="x",1,0)</f>
        <v>0</v>
      </c>
      <c r="K300" s="131">
        <f>IF(Vulnerabilidad!M298="x",1,0)</f>
        <v>0</v>
      </c>
      <c r="L300" s="131">
        <f>IF(Vulnerabilidad!R298="x",1,0)</f>
        <v>0</v>
      </c>
      <c r="M300" s="131">
        <f>IF(Vulnerabilidad!W298="x",1,0)</f>
        <v>0</v>
      </c>
      <c r="N300" s="131">
        <f>IF('Capacidad de Adaptación'!F298="x",1,0)</f>
        <v>0</v>
      </c>
      <c r="O300" s="131">
        <f>IF('Capacidad de Adaptación'!H298="x",1,0)</f>
        <v>0</v>
      </c>
      <c r="P300" s="131">
        <f>IF('Capacidad de Adaptación'!M298="x",1,0)</f>
        <v>0</v>
      </c>
      <c r="Q300" s="131">
        <f>IF('Capacidad de Adaptación'!Q298="x",1,0)</f>
        <v>0</v>
      </c>
      <c r="R300" s="131">
        <f>IF('Capacidad de Adaptación'!X298="x",1,0)</f>
        <v>0</v>
      </c>
      <c r="S300" s="208">
        <f t="shared" si="20"/>
        <v>0</v>
      </c>
      <c r="T300" s="49">
        <f t="shared" si="24"/>
        <v>0</v>
      </c>
      <c r="U300" s="72">
        <f t="shared" si="21"/>
        <v>0</v>
      </c>
      <c r="V300" s="72">
        <f t="shared" si="22"/>
        <v>0</v>
      </c>
      <c r="W300" s="72">
        <f t="shared" si="23"/>
        <v>0</v>
      </c>
    </row>
    <row r="301" spans="1:27" x14ac:dyDescent="0.25">
      <c r="A301" s="143" t="s">
        <v>397</v>
      </c>
      <c r="B301" s="139" t="s">
        <v>405</v>
      </c>
      <c r="C301" s="140">
        <v>1810</v>
      </c>
      <c r="D301" s="131">
        <f>IF('Peligro y Exposición'!D299="x",1,0)</f>
        <v>0</v>
      </c>
      <c r="E301" s="131">
        <f>IF('Peligro y Exposición'!H299="x",1,0)</f>
        <v>0</v>
      </c>
      <c r="F301" s="131">
        <f>IF('Peligro y Exposición'!Q299="x",1,0)</f>
        <v>0</v>
      </c>
      <c r="G301" s="131">
        <f>IF('Peligro y Exposición'!U299="x",1,0)</f>
        <v>0</v>
      </c>
      <c r="H301" s="131">
        <f>IF('Peligro y Exposición'!Y299="x",1,0)</f>
        <v>0</v>
      </c>
      <c r="I301" s="131">
        <f>IF('Peligro y Exposición'!AE299="x",1,0)</f>
        <v>0</v>
      </c>
      <c r="J301" s="131">
        <f>IF(Vulnerabilidad!J299="x",1,0)</f>
        <v>0</v>
      </c>
      <c r="K301" s="131">
        <f>IF(Vulnerabilidad!M299="x",1,0)</f>
        <v>0</v>
      </c>
      <c r="L301" s="131">
        <f>IF(Vulnerabilidad!R299="x",1,0)</f>
        <v>0</v>
      </c>
      <c r="M301" s="131">
        <f>IF(Vulnerabilidad!W299="x",1,0)</f>
        <v>0</v>
      </c>
      <c r="N301" s="131">
        <f>IF('Capacidad de Adaptación'!F299="x",1,0)</f>
        <v>0</v>
      </c>
      <c r="O301" s="131">
        <f>IF('Capacidad de Adaptación'!H299="x",1,0)</f>
        <v>0</v>
      </c>
      <c r="P301" s="131">
        <f>IF('Capacidad de Adaptación'!M299="x",1,0)</f>
        <v>0</v>
      </c>
      <c r="Q301" s="131">
        <f>IF('Capacidad de Adaptación'!Q299="x",1,0)</f>
        <v>0</v>
      </c>
      <c r="R301" s="131">
        <f>IF('Capacidad de Adaptación'!X299="x",1,0)</f>
        <v>0</v>
      </c>
      <c r="S301" s="208">
        <f t="shared" si="20"/>
        <v>0</v>
      </c>
      <c r="T301" s="49">
        <f t="shared" si="24"/>
        <v>0</v>
      </c>
      <c r="U301" s="72">
        <f t="shared" si="21"/>
        <v>0</v>
      </c>
      <c r="V301" s="72">
        <f t="shared" si="22"/>
        <v>0</v>
      </c>
      <c r="W301" s="72">
        <f t="shared" si="23"/>
        <v>0</v>
      </c>
    </row>
    <row r="302" spans="1:27" x14ac:dyDescent="0.25">
      <c r="A302" s="143" t="s">
        <v>397</v>
      </c>
      <c r="B302" s="139" t="s">
        <v>406</v>
      </c>
      <c r="C302" s="140">
        <v>1811</v>
      </c>
      <c r="D302" s="131">
        <f>IF('Peligro y Exposición'!D300="x",1,0)</f>
        <v>0</v>
      </c>
      <c r="E302" s="131">
        <f>IF('Peligro y Exposición'!H300="x",1,0)</f>
        <v>0</v>
      </c>
      <c r="F302" s="131">
        <f>IF('Peligro y Exposición'!Q300="x",1,0)</f>
        <v>0</v>
      </c>
      <c r="G302" s="131">
        <f>IF('Peligro y Exposición'!U300="x",1,0)</f>
        <v>0</v>
      </c>
      <c r="H302" s="131">
        <f>IF('Peligro y Exposición'!Y300="x",1,0)</f>
        <v>0</v>
      </c>
      <c r="I302" s="131">
        <f>IF('Peligro y Exposición'!AE300="x",1,0)</f>
        <v>0</v>
      </c>
      <c r="J302" s="131">
        <f>IF(Vulnerabilidad!J300="x",1,0)</f>
        <v>0</v>
      </c>
      <c r="K302" s="131">
        <f>IF(Vulnerabilidad!M300="x",1,0)</f>
        <v>0</v>
      </c>
      <c r="L302" s="131">
        <f>IF(Vulnerabilidad!R300="x",1,0)</f>
        <v>0</v>
      </c>
      <c r="M302" s="131">
        <f>IF(Vulnerabilidad!W300="x",1,0)</f>
        <v>0</v>
      </c>
      <c r="N302" s="131">
        <f>IF('Capacidad de Adaptación'!F300="x",1,0)</f>
        <v>0</v>
      </c>
      <c r="O302" s="131">
        <f>IF('Capacidad de Adaptación'!H300="x",1,0)</f>
        <v>0</v>
      </c>
      <c r="P302" s="131">
        <f>IF('Capacidad de Adaptación'!M300="x",1,0)</f>
        <v>0</v>
      </c>
      <c r="Q302" s="131">
        <f>IF('Capacidad de Adaptación'!Q300="x",1,0)</f>
        <v>0</v>
      </c>
      <c r="R302" s="131">
        <f>IF('Capacidad de Adaptación'!X300="x",1,0)</f>
        <v>0</v>
      </c>
      <c r="S302" s="208">
        <f t="shared" si="20"/>
        <v>0</v>
      </c>
      <c r="T302" s="49">
        <f t="shared" si="24"/>
        <v>0</v>
      </c>
      <c r="U302" s="72">
        <f t="shared" si="21"/>
        <v>0</v>
      </c>
      <c r="V302" s="72">
        <f t="shared" si="22"/>
        <v>0</v>
      </c>
      <c r="W302" s="72">
        <f t="shared" si="23"/>
        <v>0</v>
      </c>
    </row>
    <row r="303" spans="1:27" x14ac:dyDescent="0.25">
      <c r="C303" s="50" t="s">
        <v>29</v>
      </c>
      <c r="D303" s="208">
        <f>SUM(D5:D302)</f>
        <v>0</v>
      </c>
      <c r="E303" s="208">
        <f t="shared" ref="E303:R303" si="25">SUM(E5:E302)</f>
        <v>22</v>
      </c>
      <c r="F303" s="208">
        <f t="shared" si="25"/>
        <v>0</v>
      </c>
      <c r="G303" s="208">
        <f t="shared" si="25"/>
        <v>0</v>
      </c>
      <c r="H303" s="208">
        <f t="shared" si="25"/>
        <v>0</v>
      </c>
      <c r="I303" s="208">
        <f t="shared" si="25"/>
        <v>0</v>
      </c>
      <c r="J303" s="208">
        <f t="shared" si="25"/>
        <v>0</v>
      </c>
      <c r="K303" s="208">
        <f t="shared" si="25"/>
        <v>0</v>
      </c>
      <c r="L303" s="208">
        <f t="shared" si="25"/>
        <v>0</v>
      </c>
      <c r="M303" s="208">
        <f t="shared" si="25"/>
        <v>0</v>
      </c>
      <c r="N303" s="208">
        <f t="shared" si="25"/>
        <v>0</v>
      </c>
      <c r="O303" s="208">
        <f t="shared" si="25"/>
        <v>0</v>
      </c>
      <c r="P303" s="208">
        <f t="shared" si="25"/>
        <v>0</v>
      </c>
      <c r="Q303" s="208">
        <f t="shared" si="25"/>
        <v>0</v>
      </c>
      <c r="R303" s="208">
        <f t="shared" si="25"/>
        <v>0</v>
      </c>
      <c r="S303" s="58"/>
      <c r="T303" s="58"/>
      <c r="U303" s="58"/>
      <c r="V303" s="58"/>
      <c r="W303" s="58"/>
      <c r="X303" s="58"/>
      <c r="Y303" s="58"/>
      <c r="Z303" s="58"/>
      <c r="AA303" s="58"/>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306"/>
  <sheetViews>
    <sheetView showGridLines="0" zoomScale="80" zoomScaleNormal="80" workbookViewId="0">
      <pane xSplit="3" ySplit="3" topLeftCell="D4" activePane="bottomRight" state="frozen"/>
      <selection activeCell="A3" sqref="A3"/>
      <selection pane="topRight" activeCell="A3" sqref="A3"/>
      <selection pane="bottomLeft" activeCell="A3" sqref="A3"/>
      <selection pane="bottomRight" activeCell="F7" sqref="F7"/>
    </sheetView>
  </sheetViews>
  <sheetFormatPr baseColWidth="10" defaultColWidth="9.140625" defaultRowHeight="15" x14ac:dyDescent="0.25"/>
  <cols>
    <col min="1" max="1" width="21.42578125" style="3" customWidth="1"/>
    <col min="2" max="2" width="49.42578125" style="3" bestFit="1" customWidth="1"/>
    <col min="3" max="3" width="5.5703125" style="3" bestFit="1" customWidth="1"/>
    <col min="4" max="40" width="11.42578125" style="3" customWidth="1"/>
    <col min="41" max="16384" width="9.140625" style="3"/>
  </cols>
  <sheetData>
    <row r="1" spans="1:40" x14ac:dyDescent="0.25">
      <c r="A1" s="510"/>
      <c r="B1" s="510"/>
      <c r="C1" s="510"/>
      <c r="D1" s="510"/>
      <c r="E1" s="510"/>
      <c r="F1" s="510"/>
      <c r="G1" s="510"/>
      <c r="H1" s="510"/>
      <c r="I1" s="510"/>
      <c r="J1" s="510"/>
      <c r="K1" s="510"/>
      <c r="L1" s="510"/>
      <c r="M1" s="510"/>
      <c r="N1" s="510"/>
      <c r="O1" s="510"/>
      <c r="P1" s="510"/>
      <c r="Q1" s="510"/>
      <c r="R1" s="510"/>
      <c r="S1" s="510"/>
      <c r="T1" s="510"/>
      <c r="U1" s="510"/>
      <c r="V1" s="510"/>
      <c r="W1" s="510"/>
      <c r="X1" s="510"/>
      <c r="Y1" s="510"/>
      <c r="Z1" s="510"/>
      <c r="AA1" s="510"/>
      <c r="AB1" s="510"/>
      <c r="AC1" s="510"/>
      <c r="AD1" s="510"/>
      <c r="AE1" s="510"/>
      <c r="AF1" s="510"/>
      <c r="AG1" s="510"/>
      <c r="AH1" s="510"/>
      <c r="AI1" s="510"/>
      <c r="AJ1" s="510"/>
      <c r="AK1" s="510"/>
      <c r="AL1" s="510"/>
      <c r="AM1" s="510"/>
      <c r="AN1" s="510"/>
    </row>
    <row r="2" spans="1:40" s="14" customFormat="1" ht="121.5" customHeight="1" x14ac:dyDescent="0.2">
      <c r="A2" s="117" t="s">
        <v>42</v>
      </c>
      <c r="B2" s="56" t="s">
        <v>41</v>
      </c>
      <c r="C2" s="57" t="s">
        <v>419</v>
      </c>
      <c r="D2" s="132" t="s">
        <v>129</v>
      </c>
      <c r="E2" s="132" t="s">
        <v>130</v>
      </c>
      <c r="F2" s="132" t="s">
        <v>131</v>
      </c>
      <c r="G2" s="132" t="s">
        <v>132</v>
      </c>
      <c r="H2" s="132" t="s">
        <v>133</v>
      </c>
      <c r="I2" s="132" t="s">
        <v>424</v>
      </c>
      <c r="J2" s="132" t="s">
        <v>100</v>
      </c>
      <c r="K2" s="132" t="s">
        <v>470</v>
      </c>
      <c r="L2" s="132" t="s">
        <v>1042</v>
      </c>
      <c r="M2" s="132" t="s">
        <v>137</v>
      </c>
      <c r="N2" s="132" t="s">
        <v>138</v>
      </c>
      <c r="O2" s="132" t="s">
        <v>472</v>
      </c>
      <c r="P2" s="132" t="s">
        <v>139</v>
      </c>
      <c r="Q2" s="132" t="s">
        <v>140</v>
      </c>
      <c r="R2" s="132" t="s">
        <v>417</v>
      </c>
      <c r="S2" s="132" t="s">
        <v>473</v>
      </c>
      <c r="T2" s="132" t="s">
        <v>475</v>
      </c>
      <c r="U2" s="132" t="s">
        <v>1051</v>
      </c>
      <c r="V2" s="132" t="s">
        <v>143</v>
      </c>
      <c r="W2" s="132" t="s">
        <v>144</v>
      </c>
      <c r="X2" s="132" t="s">
        <v>142</v>
      </c>
      <c r="Y2" s="132" t="s">
        <v>161</v>
      </c>
      <c r="Z2" s="132" t="s">
        <v>476</v>
      </c>
      <c r="AA2" s="132" t="s">
        <v>117</v>
      </c>
      <c r="AB2" s="132" t="s">
        <v>148</v>
      </c>
      <c r="AC2" s="132" t="s">
        <v>477</v>
      </c>
      <c r="AD2" s="132" t="s">
        <v>149</v>
      </c>
      <c r="AE2" s="132" t="s">
        <v>150</v>
      </c>
      <c r="AF2" s="132" t="s">
        <v>151</v>
      </c>
      <c r="AG2" s="132" t="s">
        <v>152</v>
      </c>
      <c r="AH2" s="132" t="s">
        <v>411</v>
      </c>
      <c r="AI2" s="132" t="s">
        <v>415</v>
      </c>
      <c r="AJ2" s="132" t="s">
        <v>416</v>
      </c>
      <c r="AK2" s="132" t="s">
        <v>414</v>
      </c>
      <c r="AL2" s="132" t="s">
        <v>153</v>
      </c>
      <c r="AM2" s="27"/>
      <c r="AN2" s="27"/>
    </row>
    <row r="3" spans="1:40" ht="15.75" x14ac:dyDescent="0.25">
      <c r="A3" s="117"/>
      <c r="B3" s="56"/>
      <c r="C3" s="57"/>
      <c r="D3" s="118">
        <v>1</v>
      </c>
      <c r="E3" s="118">
        <v>2</v>
      </c>
      <c r="F3" s="118">
        <v>3</v>
      </c>
      <c r="G3" s="118">
        <v>4</v>
      </c>
      <c r="H3" s="118">
        <v>5</v>
      </c>
      <c r="I3" s="118">
        <v>6</v>
      </c>
      <c r="J3" s="118">
        <v>7</v>
      </c>
      <c r="K3" s="118">
        <v>8</v>
      </c>
      <c r="L3" s="118">
        <v>9</v>
      </c>
      <c r="M3" s="119">
        <v>1</v>
      </c>
      <c r="N3" s="119">
        <v>2</v>
      </c>
      <c r="O3" s="119">
        <v>3</v>
      </c>
      <c r="P3" s="119">
        <v>4</v>
      </c>
      <c r="Q3" s="119">
        <v>5</v>
      </c>
      <c r="R3" s="119">
        <v>6</v>
      </c>
      <c r="S3" s="119">
        <v>7</v>
      </c>
      <c r="T3" s="119">
        <v>8</v>
      </c>
      <c r="U3" s="119">
        <v>9</v>
      </c>
      <c r="V3" s="119">
        <v>10</v>
      </c>
      <c r="W3" s="119">
        <v>11</v>
      </c>
      <c r="X3" s="119">
        <v>12</v>
      </c>
      <c r="Y3" s="120">
        <v>1</v>
      </c>
      <c r="Z3" s="120">
        <v>2</v>
      </c>
      <c r="AA3" s="120">
        <v>3</v>
      </c>
      <c r="AB3" s="120">
        <v>4</v>
      </c>
      <c r="AC3" s="120">
        <v>5</v>
      </c>
      <c r="AD3" s="120">
        <v>6</v>
      </c>
      <c r="AE3" s="120">
        <v>7</v>
      </c>
      <c r="AF3" s="120">
        <v>8</v>
      </c>
      <c r="AG3" s="120">
        <v>9</v>
      </c>
      <c r="AH3" s="120">
        <v>10</v>
      </c>
      <c r="AI3" s="120">
        <v>11</v>
      </c>
      <c r="AJ3" s="120">
        <v>12</v>
      </c>
      <c r="AK3" s="120">
        <v>13</v>
      </c>
      <c r="AL3" s="120">
        <v>14</v>
      </c>
      <c r="AM3" s="27"/>
      <c r="AN3" s="27"/>
    </row>
    <row r="4" spans="1:40" ht="25.5" x14ac:dyDescent="0.25">
      <c r="A4" s="114"/>
      <c r="B4" s="26" t="s">
        <v>87</v>
      </c>
      <c r="C4" s="21"/>
      <c r="D4" s="168">
        <v>2012</v>
      </c>
      <c r="E4" s="168" t="s">
        <v>423</v>
      </c>
      <c r="F4" s="168" t="s">
        <v>541</v>
      </c>
      <c r="G4" s="168">
        <v>2012</v>
      </c>
      <c r="H4" s="168">
        <v>2012</v>
      </c>
      <c r="I4" s="85" t="s">
        <v>422</v>
      </c>
      <c r="J4" s="85">
        <v>2017</v>
      </c>
      <c r="K4" s="85">
        <v>2017</v>
      </c>
      <c r="L4" s="85">
        <v>2017</v>
      </c>
      <c r="M4" s="86">
        <v>2009</v>
      </c>
      <c r="N4" s="86">
        <v>2013</v>
      </c>
      <c r="O4" s="86">
        <v>2013</v>
      </c>
      <c r="P4" s="86">
        <v>2003</v>
      </c>
      <c r="Q4" s="86">
        <v>2013</v>
      </c>
      <c r="R4" s="86">
        <v>2013</v>
      </c>
      <c r="S4" s="86">
        <v>2013</v>
      </c>
      <c r="T4" s="86" t="s">
        <v>408</v>
      </c>
      <c r="U4" s="86">
        <v>2013</v>
      </c>
      <c r="V4" s="86">
        <v>2002</v>
      </c>
      <c r="W4" s="88">
        <v>2013</v>
      </c>
      <c r="X4" s="86">
        <v>2017</v>
      </c>
      <c r="Y4" s="89">
        <v>2012</v>
      </c>
      <c r="Z4" s="89">
        <v>2015</v>
      </c>
      <c r="AA4" s="89">
        <v>2015</v>
      </c>
      <c r="AB4" s="89">
        <v>2013</v>
      </c>
      <c r="AC4" s="89">
        <v>2013</v>
      </c>
      <c r="AD4" s="89">
        <v>2013</v>
      </c>
      <c r="AE4" s="89">
        <v>2013</v>
      </c>
      <c r="AF4" s="89">
        <v>2013</v>
      </c>
      <c r="AG4" s="89">
        <v>2013</v>
      </c>
      <c r="AH4" s="89">
        <v>2016</v>
      </c>
      <c r="AI4" s="89">
        <v>2016</v>
      </c>
      <c r="AJ4" s="89">
        <v>2016</v>
      </c>
      <c r="AK4" s="89">
        <v>2016</v>
      </c>
      <c r="AL4" s="89">
        <v>2013</v>
      </c>
      <c r="AM4" s="29"/>
      <c r="AN4" s="29"/>
    </row>
    <row r="5" spans="1:40" x14ac:dyDescent="0.25">
      <c r="A5" s="138" t="s">
        <v>229</v>
      </c>
      <c r="B5" s="139" t="s">
        <v>171</v>
      </c>
      <c r="C5" s="140">
        <v>101</v>
      </c>
      <c r="D5" s="87">
        <v>2012</v>
      </c>
      <c r="E5" s="87" t="s">
        <v>423</v>
      </c>
      <c r="F5" s="87">
        <v>2012</v>
      </c>
      <c r="G5" s="87">
        <v>2012</v>
      </c>
      <c r="H5" s="87">
        <v>2012</v>
      </c>
      <c r="I5" s="129" t="s">
        <v>422</v>
      </c>
      <c r="J5" s="87">
        <v>2017</v>
      </c>
      <c r="K5" s="87">
        <v>2017</v>
      </c>
      <c r="L5" s="87">
        <v>2017</v>
      </c>
      <c r="M5" s="87">
        <v>2009</v>
      </c>
      <c r="N5" s="87">
        <v>2013</v>
      </c>
      <c r="O5" s="87">
        <v>2013</v>
      </c>
      <c r="P5" s="87">
        <v>2003</v>
      </c>
      <c r="Q5" s="87">
        <v>2013</v>
      </c>
      <c r="R5" s="87">
        <v>2013</v>
      </c>
      <c r="S5" s="87">
        <v>2013</v>
      </c>
      <c r="T5" s="87" t="s">
        <v>408</v>
      </c>
      <c r="U5" s="87">
        <v>2013</v>
      </c>
      <c r="V5" s="87">
        <v>2002</v>
      </c>
      <c r="W5" s="129">
        <v>2013</v>
      </c>
      <c r="X5" s="87">
        <v>2017</v>
      </c>
      <c r="Y5" s="87">
        <v>2012</v>
      </c>
      <c r="Z5" s="87">
        <v>2015</v>
      </c>
      <c r="AA5" s="87">
        <v>2015</v>
      </c>
      <c r="AB5" s="87">
        <v>2013</v>
      </c>
      <c r="AC5" s="87">
        <v>2013</v>
      </c>
      <c r="AD5" s="87">
        <v>2013</v>
      </c>
      <c r="AE5" s="87">
        <v>2013</v>
      </c>
      <c r="AF5" s="87">
        <v>2013</v>
      </c>
      <c r="AG5" s="87">
        <v>2013</v>
      </c>
      <c r="AH5" s="87">
        <v>2016</v>
      </c>
      <c r="AI5" s="87">
        <v>2016</v>
      </c>
      <c r="AJ5" s="87">
        <v>2016</v>
      </c>
      <c r="AK5" s="87">
        <v>2016</v>
      </c>
      <c r="AL5" s="87">
        <v>2013</v>
      </c>
      <c r="AM5" s="31"/>
      <c r="AN5" s="31"/>
    </row>
    <row r="6" spans="1:40" x14ac:dyDescent="0.25">
      <c r="A6" s="138" t="s">
        <v>229</v>
      </c>
      <c r="B6" s="139" t="s">
        <v>172</v>
      </c>
      <c r="C6" s="140">
        <v>102</v>
      </c>
      <c r="D6" s="87">
        <v>2012</v>
      </c>
      <c r="E6" s="87" t="s">
        <v>423</v>
      </c>
      <c r="F6" s="87">
        <v>2012</v>
      </c>
      <c r="G6" s="87">
        <v>2012</v>
      </c>
      <c r="H6" s="87">
        <v>2012</v>
      </c>
      <c r="I6" s="129" t="s">
        <v>422</v>
      </c>
      <c r="J6" s="87">
        <v>2017</v>
      </c>
      <c r="K6" s="87">
        <v>2017</v>
      </c>
      <c r="L6" s="87">
        <v>2017</v>
      </c>
      <c r="M6" s="87">
        <v>2009</v>
      </c>
      <c r="N6" s="87">
        <v>2013</v>
      </c>
      <c r="O6" s="87">
        <v>2013</v>
      </c>
      <c r="P6" s="87">
        <v>2003</v>
      </c>
      <c r="Q6" s="87">
        <v>2013</v>
      </c>
      <c r="R6" s="87">
        <v>2013</v>
      </c>
      <c r="S6" s="87">
        <v>2013</v>
      </c>
      <c r="T6" s="87" t="s">
        <v>408</v>
      </c>
      <c r="U6" s="87">
        <v>2013</v>
      </c>
      <c r="V6" s="87">
        <v>2002</v>
      </c>
      <c r="W6" s="129">
        <v>2013</v>
      </c>
      <c r="X6" s="87">
        <v>2017</v>
      </c>
      <c r="Y6" s="87">
        <v>2012</v>
      </c>
      <c r="Z6" s="87">
        <v>2015</v>
      </c>
      <c r="AA6" s="87">
        <v>2015</v>
      </c>
      <c r="AB6" s="87">
        <v>2013</v>
      </c>
      <c r="AC6" s="87">
        <v>2013</v>
      </c>
      <c r="AD6" s="87">
        <v>2013</v>
      </c>
      <c r="AE6" s="87">
        <v>2013</v>
      </c>
      <c r="AF6" s="87">
        <v>2013</v>
      </c>
      <c r="AG6" s="87">
        <v>2013</v>
      </c>
      <c r="AH6" s="87">
        <v>2016</v>
      </c>
      <c r="AI6" s="87">
        <v>2016</v>
      </c>
      <c r="AJ6" s="87">
        <v>2016</v>
      </c>
      <c r="AK6" s="87">
        <v>2016</v>
      </c>
      <c r="AL6" s="87">
        <v>2013</v>
      </c>
      <c r="AM6" s="31"/>
      <c r="AN6" s="31"/>
    </row>
    <row r="7" spans="1:40" x14ac:dyDescent="0.25">
      <c r="A7" s="138" t="s">
        <v>229</v>
      </c>
      <c r="B7" s="139" t="s">
        <v>173</v>
      </c>
      <c r="C7" s="140">
        <v>103</v>
      </c>
      <c r="D7" s="87">
        <v>2012</v>
      </c>
      <c r="E7" s="87" t="s">
        <v>423</v>
      </c>
      <c r="F7" s="87">
        <v>2012</v>
      </c>
      <c r="G7" s="87">
        <v>2012</v>
      </c>
      <c r="H7" s="87">
        <v>2012</v>
      </c>
      <c r="I7" s="129" t="s">
        <v>422</v>
      </c>
      <c r="J7" s="87">
        <v>2017</v>
      </c>
      <c r="K7" s="87">
        <v>2017</v>
      </c>
      <c r="L7" s="87">
        <v>2017</v>
      </c>
      <c r="M7" s="87">
        <v>2009</v>
      </c>
      <c r="N7" s="87">
        <v>2013</v>
      </c>
      <c r="O7" s="87">
        <v>2013</v>
      </c>
      <c r="P7" s="87">
        <v>2003</v>
      </c>
      <c r="Q7" s="87">
        <v>2013</v>
      </c>
      <c r="R7" s="87">
        <v>2013</v>
      </c>
      <c r="S7" s="87">
        <v>2013</v>
      </c>
      <c r="T7" s="87" t="s">
        <v>408</v>
      </c>
      <c r="U7" s="87">
        <v>2013</v>
      </c>
      <c r="V7" s="87">
        <v>2002</v>
      </c>
      <c r="W7" s="129">
        <v>2013</v>
      </c>
      <c r="X7" s="87">
        <v>2017</v>
      </c>
      <c r="Y7" s="87">
        <v>2012</v>
      </c>
      <c r="Z7" s="87">
        <v>2015</v>
      </c>
      <c r="AA7" s="87">
        <v>2015</v>
      </c>
      <c r="AB7" s="87">
        <v>2013</v>
      </c>
      <c r="AC7" s="87">
        <v>2013</v>
      </c>
      <c r="AD7" s="87">
        <v>2013</v>
      </c>
      <c r="AE7" s="87">
        <v>2013</v>
      </c>
      <c r="AF7" s="87">
        <v>2013</v>
      </c>
      <c r="AG7" s="87">
        <v>2013</v>
      </c>
      <c r="AH7" s="87">
        <v>2016</v>
      </c>
      <c r="AI7" s="87">
        <v>2016</v>
      </c>
      <c r="AJ7" s="87">
        <v>2016</v>
      </c>
      <c r="AK7" s="87">
        <v>2016</v>
      </c>
      <c r="AL7" s="87">
        <v>2013</v>
      </c>
      <c r="AM7" s="31"/>
      <c r="AN7" s="31"/>
    </row>
    <row r="8" spans="1:40" x14ac:dyDescent="0.25">
      <c r="A8" s="138" t="s">
        <v>229</v>
      </c>
      <c r="B8" s="139" t="s">
        <v>174</v>
      </c>
      <c r="C8" s="140">
        <v>104</v>
      </c>
      <c r="D8" s="87">
        <v>2012</v>
      </c>
      <c r="E8" s="87" t="s">
        <v>423</v>
      </c>
      <c r="F8" s="87">
        <v>2012</v>
      </c>
      <c r="G8" s="87">
        <v>2012</v>
      </c>
      <c r="H8" s="87">
        <v>2012</v>
      </c>
      <c r="I8" s="129" t="s">
        <v>422</v>
      </c>
      <c r="J8" s="87">
        <v>2017</v>
      </c>
      <c r="K8" s="87">
        <v>2017</v>
      </c>
      <c r="L8" s="87">
        <v>2017</v>
      </c>
      <c r="M8" s="87">
        <v>2009</v>
      </c>
      <c r="N8" s="87">
        <v>2013</v>
      </c>
      <c r="O8" s="87">
        <v>2013</v>
      </c>
      <c r="P8" s="87">
        <v>2003</v>
      </c>
      <c r="Q8" s="87">
        <v>2013</v>
      </c>
      <c r="R8" s="87">
        <v>2013</v>
      </c>
      <c r="S8" s="87">
        <v>2013</v>
      </c>
      <c r="T8" s="87" t="s">
        <v>408</v>
      </c>
      <c r="U8" s="87">
        <v>2013</v>
      </c>
      <c r="V8" s="87">
        <v>2002</v>
      </c>
      <c r="W8" s="129">
        <v>2013</v>
      </c>
      <c r="X8" s="87">
        <v>2017</v>
      </c>
      <c r="Y8" s="87">
        <v>2012</v>
      </c>
      <c r="Z8" s="87">
        <v>2015</v>
      </c>
      <c r="AA8" s="87">
        <v>2015</v>
      </c>
      <c r="AB8" s="87">
        <v>2013</v>
      </c>
      <c r="AC8" s="87">
        <v>2013</v>
      </c>
      <c r="AD8" s="87">
        <v>2013</v>
      </c>
      <c r="AE8" s="87">
        <v>2013</v>
      </c>
      <c r="AF8" s="87">
        <v>2013</v>
      </c>
      <c r="AG8" s="87">
        <v>2013</v>
      </c>
      <c r="AH8" s="87">
        <v>2016</v>
      </c>
      <c r="AI8" s="87">
        <v>2016</v>
      </c>
      <c r="AJ8" s="87">
        <v>2016</v>
      </c>
      <c r="AK8" s="87">
        <v>2016</v>
      </c>
      <c r="AL8" s="87">
        <v>2013</v>
      </c>
      <c r="AM8" s="31"/>
      <c r="AN8" s="31"/>
    </row>
    <row r="9" spans="1:40" x14ac:dyDescent="0.25">
      <c r="A9" s="138" t="s">
        <v>229</v>
      </c>
      <c r="B9" s="139" t="s">
        <v>175</v>
      </c>
      <c r="C9" s="140">
        <v>105</v>
      </c>
      <c r="D9" s="87">
        <v>2012</v>
      </c>
      <c r="E9" s="87" t="s">
        <v>423</v>
      </c>
      <c r="F9" s="87">
        <v>2012</v>
      </c>
      <c r="G9" s="87">
        <v>2012</v>
      </c>
      <c r="H9" s="87">
        <v>2012</v>
      </c>
      <c r="I9" s="129" t="s">
        <v>422</v>
      </c>
      <c r="J9" s="87">
        <v>2017</v>
      </c>
      <c r="K9" s="87">
        <v>2017</v>
      </c>
      <c r="L9" s="87">
        <v>2017</v>
      </c>
      <c r="M9" s="87">
        <v>2009</v>
      </c>
      <c r="N9" s="87">
        <v>2013</v>
      </c>
      <c r="O9" s="87">
        <v>2013</v>
      </c>
      <c r="P9" s="87">
        <v>2003</v>
      </c>
      <c r="Q9" s="87">
        <v>2013</v>
      </c>
      <c r="R9" s="87">
        <v>2013</v>
      </c>
      <c r="S9" s="87">
        <v>2013</v>
      </c>
      <c r="T9" s="87" t="s">
        <v>408</v>
      </c>
      <c r="U9" s="87">
        <v>2013</v>
      </c>
      <c r="V9" s="87">
        <v>2002</v>
      </c>
      <c r="W9" s="129">
        <v>2013</v>
      </c>
      <c r="X9" s="87">
        <v>2017</v>
      </c>
      <c r="Y9" s="87">
        <v>2012</v>
      </c>
      <c r="Z9" s="87">
        <v>2015</v>
      </c>
      <c r="AA9" s="87">
        <v>2015</v>
      </c>
      <c r="AB9" s="87">
        <v>2013</v>
      </c>
      <c r="AC9" s="87">
        <v>2013</v>
      </c>
      <c r="AD9" s="87">
        <v>2013</v>
      </c>
      <c r="AE9" s="87">
        <v>2013</v>
      </c>
      <c r="AF9" s="87">
        <v>2013</v>
      </c>
      <c r="AG9" s="87">
        <v>2013</v>
      </c>
      <c r="AH9" s="87">
        <v>2016</v>
      </c>
      <c r="AI9" s="87">
        <v>2016</v>
      </c>
      <c r="AJ9" s="87">
        <v>2016</v>
      </c>
      <c r="AK9" s="87">
        <v>2016</v>
      </c>
      <c r="AL9" s="87">
        <v>2013</v>
      </c>
      <c r="AM9" s="31"/>
      <c r="AN9" s="31"/>
    </row>
    <row r="10" spans="1:40" x14ac:dyDescent="0.25">
      <c r="A10" s="138" t="s">
        <v>229</v>
      </c>
      <c r="B10" s="139" t="s">
        <v>73</v>
      </c>
      <c r="C10" s="140">
        <v>106</v>
      </c>
      <c r="D10" s="87">
        <v>2012</v>
      </c>
      <c r="E10" s="87" t="s">
        <v>423</v>
      </c>
      <c r="F10" s="87">
        <v>2012</v>
      </c>
      <c r="G10" s="87">
        <v>2012</v>
      </c>
      <c r="H10" s="87">
        <v>2012</v>
      </c>
      <c r="I10" s="129" t="s">
        <v>422</v>
      </c>
      <c r="J10" s="87">
        <v>2017</v>
      </c>
      <c r="K10" s="87">
        <v>2017</v>
      </c>
      <c r="L10" s="87">
        <v>2017</v>
      </c>
      <c r="M10" s="87">
        <v>2009</v>
      </c>
      <c r="N10" s="87">
        <v>2013</v>
      </c>
      <c r="O10" s="87">
        <v>2013</v>
      </c>
      <c r="P10" s="87">
        <v>2003</v>
      </c>
      <c r="Q10" s="87">
        <v>2013</v>
      </c>
      <c r="R10" s="87">
        <v>2013</v>
      </c>
      <c r="S10" s="87">
        <v>2013</v>
      </c>
      <c r="T10" s="87" t="s">
        <v>408</v>
      </c>
      <c r="U10" s="87">
        <v>2013</v>
      </c>
      <c r="V10" s="87">
        <v>2002</v>
      </c>
      <c r="W10" s="129">
        <v>2013</v>
      </c>
      <c r="X10" s="87">
        <v>2017</v>
      </c>
      <c r="Y10" s="87">
        <v>2012</v>
      </c>
      <c r="Z10" s="87">
        <v>2015</v>
      </c>
      <c r="AA10" s="87">
        <v>2015</v>
      </c>
      <c r="AB10" s="87">
        <v>2013</v>
      </c>
      <c r="AC10" s="87">
        <v>2013</v>
      </c>
      <c r="AD10" s="87">
        <v>2013</v>
      </c>
      <c r="AE10" s="87">
        <v>2013</v>
      </c>
      <c r="AF10" s="87">
        <v>2013</v>
      </c>
      <c r="AG10" s="87">
        <v>2013</v>
      </c>
      <c r="AH10" s="87">
        <v>2016</v>
      </c>
      <c r="AI10" s="87">
        <v>2016</v>
      </c>
      <c r="AJ10" s="87">
        <v>2016</v>
      </c>
      <c r="AK10" s="87">
        <v>2016</v>
      </c>
      <c r="AL10" s="87">
        <v>2013</v>
      </c>
      <c r="AM10" s="31"/>
      <c r="AN10" s="31"/>
    </row>
    <row r="11" spans="1:40" x14ac:dyDescent="0.25">
      <c r="A11" s="138" t="s">
        <v>229</v>
      </c>
      <c r="B11" s="141" t="s">
        <v>176</v>
      </c>
      <c r="C11" s="142">
        <v>107</v>
      </c>
      <c r="D11" s="87">
        <v>2012</v>
      </c>
      <c r="E11" s="87" t="s">
        <v>423</v>
      </c>
      <c r="F11" s="87">
        <v>2012</v>
      </c>
      <c r="G11" s="87">
        <v>2012</v>
      </c>
      <c r="H11" s="87">
        <v>2012</v>
      </c>
      <c r="I11" s="129" t="s">
        <v>422</v>
      </c>
      <c r="J11" s="87">
        <v>2017</v>
      </c>
      <c r="K11" s="87">
        <v>2017</v>
      </c>
      <c r="L11" s="87">
        <v>2017</v>
      </c>
      <c r="M11" s="87">
        <v>2009</v>
      </c>
      <c r="N11" s="87">
        <v>2013</v>
      </c>
      <c r="O11" s="87">
        <v>2013</v>
      </c>
      <c r="P11" s="87">
        <v>2003</v>
      </c>
      <c r="Q11" s="87">
        <v>2013</v>
      </c>
      <c r="R11" s="87">
        <v>2013</v>
      </c>
      <c r="S11" s="87">
        <v>2013</v>
      </c>
      <c r="T11" s="87" t="s">
        <v>408</v>
      </c>
      <c r="U11" s="87">
        <v>2013</v>
      </c>
      <c r="V11" s="87">
        <v>2002</v>
      </c>
      <c r="W11" s="129">
        <v>2013</v>
      </c>
      <c r="X11" s="87">
        <v>2017</v>
      </c>
      <c r="Y11" s="87">
        <v>2012</v>
      </c>
      <c r="Z11" s="87">
        <v>2015</v>
      </c>
      <c r="AA11" s="87">
        <v>2015</v>
      </c>
      <c r="AB11" s="87">
        <v>2013</v>
      </c>
      <c r="AC11" s="87">
        <v>2013</v>
      </c>
      <c r="AD11" s="87">
        <v>2013</v>
      </c>
      <c r="AE11" s="87">
        <v>2013</v>
      </c>
      <c r="AF11" s="87">
        <v>2013</v>
      </c>
      <c r="AG11" s="87">
        <v>2013</v>
      </c>
      <c r="AH11" s="87">
        <v>2016</v>
      </c>
      <c r="AI11" s="87">
        <v>2016</v>
      </c>
      <c r="AJ11" s="87">
        <v>2016</v>
      </c>
      <c r="AK11" s="87">
        <v>2016</v>
      </c>
      <c r="AL11" s="87">
        <v>2013</v>
      </c>
      <c r="AM11" s="31"/>
      <c r="AN11" s="31"/>
    </row>
    <row r="12" spans="1:40" x14ac:dyDescent="0.25">
      <c r="A12" s="138" t="s">
        <v>229</v>
      </c>
      <c r="B12" s="139" t="s">
        <v>177</v>
      </c>
      <c r="C12" s="140">
        <v>108</v>
      </c>
      <c r="D12" s="87">
        <v>2012</v>
      </c>
      <c r="E12" s="87" t="s">
        <v>423</v>
      </c>
      <c r="F12" s="87">
        <v>2012</v>
      </c>
      <c r="G12" s="87">
        <v>2012</v>
      </c>
      <c r="H12" s="87">
        <v>2012</v>
      </c>
      <c r="I12" s="129" t="s">
        <v>422</v>
      </c>
      <c r="J12" s="87">
        <v>2017</v>
      </c>
      <c r="K12" s="87">
        <v>2017</v>
      </c>
      <c r="L12" s="87">
        <v>2017</v>
      </c>
      <c r="M12" s="87">
        <v>2009</v>
      </c>
      <c r="N12" s="87">
        <v>2013</v>
      </c>
      <c r="O12" s="87">
        <v>2013</v>
      </c>
      <c r="P12" s="87">
        <v>2003</v>
      </c>
      <c r="Q12" s="87">
        <v>2013</v>
      </c>
      <c r="R12" s="87">
        <v>2013</v>
      </c>
      <c r="S12" s="87">
        <v>2013</v>
      </c>
      <c r="T12" s="87" t="s">
        <v>408</v>
      </c>
      <c r="U12" s="87">
        <v>2013</v>
      </c>
      <c r="V12" s="87">
        <v>2002</v>
      </c>
      <c r="W12" s="129">
        <v>2013</v>
      </c>
      <c r="X12" s="87">
        <v>2017</v>
      </c>
      <c r="Y12" s="87">
        <v>2012</v>
      </c>
      <c r="Z12" s="87">
        <v>2015</v>
      </c>
      <c r="AA12" s="87">
        <v>2015</v>
      </c>
      <c r="AB12" s="87">
        <v>2013</v>
      </c>
      <c r="AC12" s="87">
        <v>2013</v>
      </c>
      <c r="AD12" s="87">
        <v>2013</v>
      </c>
      <c r="AE12" s="87">
        <v>2013</v>
      </c>
      <c r="AF12" s="87">
        <v>2013</v>
      </c>
      <c r="AG12" s="87">
        <v>2013</v>
      </c>
      <c r="AH12" s="87">
        <v>2016</v>
      </c>
      <c r="AI12" s="87">
        <v>2016</v>
      </c>
      <c r="AJ12" s="87">
        <v>2016</v>
      </c>
      <c r="AK12" s="87">
        <v>2016</v>
      </c>
      <c r="AL12" s="87">
        <v>2013</v>
      </c>
      <c r="AM12" s="31"/>
      <c r="AN12" s="31"/>
    </row>
    <row r="13" spans="1:40" x14ac:dyDescent="0.25">
      <c r="A13" s="138" t="s">
        <v>230</v>
      </c>
      <c r="B13" s="139" t="s">
        <v>178</v>
      </c>
      <c r="C13" s="140">
        <v>201</v>
      </c>
      <c r="D13" s="87">
        <v>2012</v>
      </c>
      <c r="E13" s="87" t="s">
        <v>423</v>
      </c>
      <c r="F13" s="87">
        <v>2012</v>
      </c>
      <c r="G13" s="87">
        <v>2012</v>
      </c>
      <c r="H13" s="87">
        <v>2012</v>
      </c>
      <c r="I13" s="129" t="s">
        <v>422</v>
      </c>
      <c r="J13" s="87">
        <v>2017</v>
      </c>
      <c r="K13" s="87">
        <v>2017</v>
      </c>
      <c r="L13" s="87">
        <v>2017</v>
      </c>
      <c r="M13" s="87">
        <v>2009</v>
      </c>
      <c r="N13" s="87">
        <v>2013</v>
      </c>
      <c r="O13" s="87">
        <v>2013</v>
      </c>
      <c r="P13" s="87">
        <v>2003</v>
      </c>
      <c r="Q13" s="87">
        <v>2013</v>
      </c>
      <c r="R13" s="87">
        <v>2013</v>
      </c>
      <c r="S13" s="87">
        <v>2013</v>
      </c>
      <c r="T13" s="87" t="s">
        <v>408</v>
      </c>
      <c r="U13" s="87">
        <v>2013</v>
      </c>
      <c r="V13" s="87">
        <v>2002</v>
      </c>
      <c r="W13" s="129">
        <v>2013</v>
      </c>
      <c r="X13" s="87">
        <v>2017</v>
      </c>
      <c r="Y13" s="87">
        <v>2012</v>
      </c>
      <c r="Z13" s="87">
        <v>2015</v>
      </c>
      <c r="AA13" s="87">
        <v>2015</v>
      </c>
      <c r="AB13" s="87">
        <v>2013</v>
      </c>
      <c r="AC13" s="87">
        <v>2013</v>
      </c>
      <c r="AD13" s="87">
        <v>2013</v>
      </c>
      <c r="AE13" s="87">
        <v>2013</v>
      </c>
      <c r="AF13" s="87">
        <v>2013</v>
      </c>
      <c r="AG13" s="87">
        <v>2013</v>
      </c>
      <c r="AH13" s="87">
        <v>2016</v>
      </c>
      <c r="AI13" s="87">
        <v>2016</v>
      </c>
      <c r="AJ13" s="87">
        <v>2016</v>
      </c>
      <c r="AK13" s="87">
        <v>2016</v>
      </c>
      <c r="AL13" s="87">
        <v>2013</v>
      </c>
      <c r="AM13" s="31"/>
      <c r="AN13" s="31"/>
    </row>
    <row r="14" spans="1:40" x14ac:dyDescent="0.25">
      <c r="A14" s="138" t="s">
        <v>230</v>
      </c>
      <c r="B14" s="139" t="s">
        <v>179</v>
      </c>
      <c r="C14" s="140">
        <v>202</v>
      </c>
      <c r="D14" s="87">
        <v>2012</v>
      </c>
      <c r="E14" s="87" t="s">
        <v>423</v>
      </c>
      <c r="F14" s="87">
        <v>2012</v>
      </c>
      <c r="G14" s="87">
        <v>2012</v>
      </c>
      <c r="H14" s="87">
        <v>2012</v>
      </c>
      <c r="I14" s="129" t="s">
        <v>422</v>
      </c>
      <c r="J14" s="87">
        <v>2017</v>
      </c>
      <c r="K14" s="87">
        <v>2017</v>
      </c>
      <c r="L14" s="87">
        <v>2017</v>
      </c>
      <c r="M14" s="87">
        <v>2009</v>
      </c>
      <c r="N14" s="87">
        <v>2013</v>
      </c>
      <c r="O14" s="87">
        <v>2013</v>
      </c>
      <c r="P14" s="87">
        <v>2003</v>
      </c>
      <c r="Q14" s="87">
        <v>2013</v>
      </c>
      <c r="R14" s="87">
        <v>2013</v>
      </c>
      <c r="S14" s="87">
        <v>2013</v>
      </c>
      <c r="T14" s="87" t="s">
        <v>408</v>
      </c>
      <c r="U14" s="87">
        <v>2013</v>
      </c>
      <c r="V14" s="87">
        <v>2002</v>
      </c>
      <c r="W14" s="129">
        <v>2013</v>
      </c>
      <c r="X14" s="87">
        <v>2017</v>
      </c>
      <c r="Y14" s="87">
        <v>2012</v>
      </c>
      <c r="Z14" s="87">
        <v>2015</v>
      </c>
      <c r="AA14" s="87">
        <v>2015</v>
      </c>
      <c r="AB14" s="87">
        <v>2013</v>
      </c>
      <c r="AC14" s="87">
        <v>2013</v>
      </c>
      <c r="AD14" s="87">
        <v>2013</v>
      </c>
      <c r="AE14" s="87">
        <v>2013</v>
      </c>
      <c r="AF14" s="87">
        <v>2013</v>
      </c>
      <c r="AG14" s="87">
        <v>2013</v>
      </c>
      <c r="AH14" s="87">
        <v>2016</v>
      </c>
      <c r="AI14" s="87">
        <v>2016</v>
      </c>
      <c r="AJ14" s="87">
        <v>2016</v>
      </c>
      <c r="AK14" s="87">
        <v>2016</v>
      </c>
      <c r="AL14" s="87">
        <v>2013</v>
      </c>
      <c r="AM14" s="31"/>
      <c r="AN14" s="31"/>
    </row>
    <row r="15" spans="1:40" x14ac:dyDescent="0.25">
      <c r="A15" s="143" t="s">
        <v>230</v>
      </c>
      <c r="B15" s="139" t="s">
        <v>180</v>
      </c>
      <c r="C15" s="140">
        <v>203</v>
      </c>
      <c r="D15" s="87">
        <v>2012</v>
      </c>
      <c r="E15" s="87" t="s">
        <v>423</v>
      </c>
      <c r="F15" s="87">
        <v>2012</v>
      </c>
      <c r="G15" s="87">
        <v>2012</v>
      </c>
      <c r="H15" s="87">
        <v>2012</v>
      </c>
      <c r="I15" s="129" t="s">
        <v>422</v>
      </c>
      <c r="J15" s="87">
        <v>2017</v>
      </c>
      <c r="K15" s="87">
        <v>2017</v>
      </c>
      <c r="L15" s="87">
        <v>2017</v>
      </c>
      <c r="M15" s="87">
        <v>2009</v>
      </c>
      <c r="N15" s="87">
        <v>2013</v>
      </c>
      <c r="O15" s="87">
        <v>2013</v>
      </c>
      <c r="P15" s="87">
        <v>2003</v>
      </c>
      <c r="Q15" s="87">
        <v>2013</v>
      </c>
      <c r="R15" s="87">
        <v>2013</v>
      </c>
      <c r="S15" s="87">
        <v>2013</v>
      </c>
      <c r="T15" s="87" t="s">
        <v>408</v>
      </c>
      <c r="U15" s="87">
        <v>2013</v>
      </c>
      <c r="V15" s="87">
        <v>2002</v>
      </c>
      <c r="W15" s="129">
        <v>2013</v>
      </c>
      <c r="X15" s="87">
        <v>2017</v>
      </c>
      <c r="Y15" s="87">
        <v>2012</v>
      </c>
      <c r="Z15" s="87">
        <v>2015</v>
      </c>
      <c r="AA15" s="87">
        <v>2015</v>
      </c>
      <c r="AB15" s="87">
        <v>2013</v>
      </c>
      <c r="AC15" s="87">
        <v>2013</v>
      </c>
      <c r="AD15" s="87">
        <v>2013</v>
      </c>
      <c r="AE15" s="87">
        <v>2013</v>
      </c>
      <c r="AF15" s="87">
        <v>2013</v>
      </c>
      <c r="AG15" s="87">
        <v>2013</v>
      </c>
      <c r="AH15" s="87">
        <v>2016</v>
      </c>
      <c r="AI15" s="87">
        <v>2016</v>
      </c>
      <c r="AJ15" s="87">
        <v>2016</v>
      </c>
      <c r="AK15" s="87">
        <v>2016</v>
      </c>
      <c r="AL15" s="87">
        <v>2013</v>
      </c>
      <c r="AM15" s="31"/>
      <c r="AN15" s="31"/>
    </row>
    <row r="16" spans="1:40" x14ac:dyDescent="0.25">
      <c r="A16" s="143" t="s">
        <v>230</v>
      </c>
      <c r="B16" s="139" t="s">
        <v>181</v>
      </c>
      <c r="C16" s="140">
        <v>204</v>
      </c>
      <c r="D16" s="87">
        <v>2012</v>
      </c>
      <c r="E16" s="87" t="s">
        <v>423</v>
      </c>
      <c r="F16" s="87">
        <v>2012</v>
      </c>
      <c r="G16" s="87">
        <v>2012</v>
      </c>
      <c r="H16" s="87">
        <v>2012</v>
      </c>
      <c r="I16" s="129" t="s">
        <v>422</v>
      </c>
      <c r="J16" s="87">
        <v>2017</v>
      </c>
      <c r="K16" s="87">
        <v>2017</v>
      </c>
      <c r="L16" s="87">
        <v>2017</v>
      </c>
      <c r="M16" s="87">
        <v>2009</v>
      </c>
      <c r="N16" s="87">
        <v>2013</v>
      </c>
      <c r="O16" s="87">
        <v>2013</v>
      </c>
      <c r="P16" s="87">
        <v>2003</v>
      </c>
      <c r="Q16" s="87">
        <v>2013</v>
      </c>
      <c r="R16" s="87">
        <v>2013</v>
      </c>
      <c r="S16" s="87">
        <v>2013</v>
      </c>
      <c r="T16" s="87" t="s">
        <v>408</v>
      </c>
      <c r="U16" s="87">
        <v>2013</v>
      </c>
      <c r="V16" s="87">
        <v>2002</v>
      </c>
      <c r="W16" s="129">
        <v>2013</v>
      </c>
      <c r="X16" s="87">
        <v>2017</v>
      </c>
      <c r="Y16" s="87">
        <v>2012</v>
      </c>
      <c r="Z16" s="87">
        <v>2015</v>
      </c>
      <c r="AA16" s="87">
        <v>2015</v>
      </c>
      <c r="AB16" s="87">
        <v>2013</v>
      </c>
      <c r="AC16" s="87">
        <v>2013</v>
      </c>
      <c r="AD16" s="87">
        <v>2013</v>
      </c>
      <c r="AE16" s="87">
        <v>2013</v>
      </c>
      <c r="AF16" s="87">
        <v>2013</v>
      </c>
      <c r="AG16" s="87">
        <v>2013</v>
      </c>
      <c r="AH16" s="87">
        <v>2016</v>
      </c>
      <c r="AI16" s="87">
        <v>2016</v>
      </c>
      <c r="AJ16" s="87">
        <v>2016</v>
      </c>
      <c r="AK16" s="87">
        <v>2016</v>
      </c>
      <c r="AL16" s="87">
        <v>2013</v>
      </c>
      <c r="AM16" s="31"/>
      <c r="AN16" s="31"/>
    </row>
    <row r="17" spans="1:40" x14ac:dyDescent="0.25">
      <c r="A17" s="143" t="s">
        <v>230</v>
      </c>
      <c r="B17" s="139" t="s">
        <v>182</v>
      </c>
      <c r="C17" s="140">
        <v>205</v>
      </c>
      <c r="D17" s="87">
        <v>2012</v>
      </c>
      <c r="E17" s="87" t="s">
        <v>423</v>
      </c>
      <c r="F17" s="87">
        <v>2012</v>
      </c>
      <c r="G17" s="87">
        <v>2012</v>
      </c>
      <c r="H17" s="87">
        <v>2012</v>
      </c>
      <c r="I17" s="129" t="s">
        <v>422</v>
      </c>
      <c r="J17" s="87">
        <v>2017</v>
      </c>
      <c r="K17" s="87">
        <v>2017</v>
      </c>
      <c r="L17" s="87">
        <v>2017</v>
      </c>
      <c r="M17" s="87">
        <v>2009</v>
      </c>
      <c r="N17" s="87">
        <v>2013</v>
      </c>
      <c r="O17" s="87">
        <v>2013</v>
      </c>
      <c r="P17" s="87">
        <v>2003</v>
      </c>
      <c r="Q17" s="87">
        <v>2013</v>
      </c>
      <c r="R17" s="87">
        <v>2013</v>
      </c>
      <c r="S17" s="87">
        <v>2013</v>
      </c>
      <c r="T17" s="87" t="s">
        <v>408</v>
      </c>
      <c r="U17" s="87">
        <v>2013</v>
      </c>
      <c r="V17" s="87">
        <v>2002</v>
      </c>
      <c r="W17" s="129">
        <v>2013</v>
      </c>
      <c r="X17" s="87">
        <v>2017</v>
      </c>
      <c r="Y17" s="87">
        <v>2012</v>
      </c>
      <c r="Z17" s="87">
        <v>2015</v>
      </c>
      <c r="AA17" s="87">
        <v>2015</v>
      </c>
      <c r="AB17" s="87">
        <v>2013</v>
      </c>
      <c r="AC17" s="87">
        <v>2013</v>
      </c>
      <c r="AD17" s="87">
        <v>2013</v>
      </c>
      <c r="AE17" s="87">
        <v>2013</v>
      </c>
      <c r="AF17" s="87">
        <v>2013</v>
      </c>
      <c r="AG17" s="87">
        <v>2013</v>
      </c>
      <c r="AH17" s="87">
        <v>2016</v>
      </c>
      <c r="AI17" s="87">
        <v>2016</v>
      </c>
      <c r="AJ17" s="87">
        <v>2016</v>
      </c>
      <c r="AK17" s="87">
        <v>2016</v>
      </c>
      <c r="AL17" s="87">
        <v>2013</v>
      </c>
      <c r="AM17" s="31"/>
      <c r="AN17" s="31"/>
    </row>
    <row r="18" spans="1:40" x14ac:dyDescent="0.25">
      <c r="A18" s="143" t="s">
        <v>230</v>
      </c>
      <c r="B18" s="139" t="s">
        <v>183</v>
      </c>
      <c r="C18" s="140">
        <v>206</v>
      </c>
      <c r="D18" s="87">
        <v>2012</v>
      </c>
      <c r="E18" s="87" t="s">
        <v>423</v>
      </c>
      <c r="F18" s="87">
        <v>2012</v>
      </c>
      <c r="G18" s="87">
        <v>2012</v>
      </c>
      <c r="H18" s="87">
        <v>2012</v>
      </c>
      <c r="I18" s="129" t="s">
        <v>422</v>
      </c>
      <c r="J18" s="87">
        <v>2017</v>
      </c>
      <c r="K18" s="87">
        <v>2017</v>
      </c>
      <c r="L18" s="87">
        <v>2017</v>
      </c>
      <c r="M18" s="87">
        <v>2009</v>
      </c>
      <c r="N18" s="87">
        <v>2013</v>
      </c>
      <c r="O18" s="87">
        <v>2013</v>
      </c>
      <c r="P18" s="87">
        <v>2003</v>
      </c>
      <c r="Q18" s="87">
        <v>2013</v>
      </c>
      <c r="R18" s="87">
        <v>2013</v>
      </c>
      <c r="S18" s="87">
        <v>2013</v>
      </c>
      <c r="T18" s="87" t="s">
        <v>408</v>
      </c>
      <c r="U18" s="87">
        <v>2013</v>
      </c>
      <c r="V18" s="87">
        <v>2002</v>
      </c>
      <c r="W18" s="129">
        <v>2013</v>
      </c>
      <c r="X18" s="87">
        <v>2017</v>
      </c>
      <c r="Y18" s="87">
        <v>2012</v>
      </c>
      <c r="Z18" s="87">
        <v>2015</v>
      </c>
      <c r="AA18" s="87">
        <v>2015</v>
      </c>
      <c r="AB18" s="87">
        <v>2013</v>
      </c>
      <c r="AC18" s="87">
        <v>2013</v>
      </c>
      <c r="AD18" s="87">
        <v>2013</v>
      </c>
      <c r="AE18" s="87">
        <v>2013</v>
      </c>
      <c r="AF18" s="87">
        <v>2013</v>
      </c>
      <c r="AG18" s="87">
        <v>2013</v>
      </c>
      <c r="AH18" s="87">
        <v>2016</v>
      </c>
      <c r="AI18" s="87">
        <v>2016</v>
      </c>
      <c r="AJ18" s="87">
        <v>2016</v>
      </c>
      <c r="AK18" s="87">
        <v>2016</v>
      </c>
      <c r="AL18" s="87">
        <v>2013</v>
      </c>
      <c r="AM18" s="31"/>
      <c r="AN18" s="31"/>
    </row>
    <row r="19" spans="1:40" x14ac:dyDescent="0.25">
      <c r="A19" s="143" t="s">
        <v>230</v>
      </c>
      <c r="B19" s="139" t="s">
        <v>184</v>
      </c>
      <c r="C19" s="140">
        <v>207</v>
      </c>
      <c r="D19" s="87">
        <v>2012</v>
      </c>
      <c r="E19" s="87" t="s">
        <v>423</v>
      </c>
      <c r="F19" s="87">
        <v>2012</v>
      </c>
      <c r="G19" s="87">
        <v>2012</v>
      </c>
      <c r="H19" s="87">
        <v>2012</v>
      </c>
      <c r="I19" s="129" t="s">
        <v>422</v>
      </c>
      <c r="J19" s="87">
        <v>2017</v>
      </c>
      <c r="K19" s="87">
        <v>2017</v>
      </c>
      <c r="L19" s="87">
        <v>2017</v>
      </c>
      <c r="M19" s="87">
        <v>2009</v>
      </c>
      <c r="N19" s="87">
        <v>2013</v>
      </c>
      <c r="O19" s="87">
        <v>2013</v>
      </c>
      <c r="P19" s="87">
        <v>2003</v>
      </c>
      <c r="Q19" s="87">
        <v>2013</v>
      </c>
      <c r="R19" s="87">
        <v>2013</v>
      </c>
      <c r="S19" s="87">
        <v>2013</v>
      </c>
      <c r="T19" s="87" t="s">
        <v>408</v>
      </c>
      <c r="U19" s="87">
        <v>2013</v>
      </c>
      <c r="V19" s="87">
        <v>2002</v>
      </c>
      <c r="W19" s="129">
        <v>2013</v>
      </c>
      <c r="X19" s="87">
        <v>2017</v>
      </c>
      <c r="Y19" s="87">
        <v>2012</v>
      </c>
      <c r="Z19" s="87">
        <v>2015</v>
      </c>
      <c r="AA19" s="87">
        <v>2015</v>
      </c>
      <c r="AB19" s="87">
        <v>2013</v>
      </c>
      <c r="AC19" s="87">
        <v>2013</v>
      </c>
      <c r="AD19" s="87">
        <v>2013</v>
      </c>
      <c r="AE19" s="87">
        <v>2013</v>
      </c>
      <c r="AF19" s="87">
        <v>2013</v>
      </c>
      <c r="AG19" s="87">
        <v>2013</v>
      </c>
      <c r="AH19" s="87">
        <v>2016</v>
      </c>
      <c r="AI19" s="87">
        <v>2016</v>
      </c>
      <c r="AJ19" s="87">
        <v>2016</v>
      </c>
      <c r="AK19" s="87">
        <v>2016</v>
      </c>
      <c r="AL19" s="87">
        <v>2013</v>
      </c>
      <c r="AM19" s="31"/>
      <c r="AN19" s="31"/>
    </row>
    <row r="20" spans="1:40" x14ac:dyDescent="0.25">
      <c r="A20" s="143" t="s">
        <v>230</v>
      </c>
      <c r="B20" s="139" t="s">
        <v>185</v>
      </c>
      <c r="C20" s="140">
        <v>208</v>
      </c>
      <c r="D20" s="87">
        <v>2012</v>
      </c>
      <c r="E20" s="87" t="s">
        <v>423</v>
      </c>
      <c r="F20" s="87">
        <v>2012</v>
      </c>
      <c r="G20" s="87">
        <v>2012</v>
      </c>
      <c r="H20" s="87">
        <v>2012</v>
      </c>
      <c r="I20" s="129" t="s">
        <v>422</v>
      </c>
      <c r="J20" s="87">
        <v>2017</v>
      </c>
      <c r="K20" s="87">
        <v>2017</v>
      </c>
      <c r="L20" s="87">
        <v>2017</v>
      </c>
      <c r="M20" s="87">
        <v>2009</v>
      </c>
      <c r="N20" s="87">
        <v>2013</v>
      </c>
      <c r="O20" s="87">
        <v>2013</v>
      </c>
      <c r="P20" s="87">
        <v>2003</v>
      </c>
      <c r="Q20" s="87">
        <v>2013</v>
      </c>
      <c r="R20" s="87">
        <v>2013</v>
      </c>
      <c r="S20" s="87">
        <v>2013</v>
      </c>
      <c r="T20" s="87" t="s">
        <v>408</v>
      </c>
      <c r="U20" s="87">
        <v>2013</v>
      </c>
      <c r="V20" s="87">
        <v>2002</v>
      </c>
      <c r="W20" s="129">
        <v>2013</v>
      </c>
      <c r="X20" s="87">
        <v>2017</v>
      </c>
      <c r="Y20" s="87">
        <v>2012</v>
      </c>
      <c r="Z20" s="87">
        <v>2015</v>
      </c>
      <c r="AA20" s="87">
        <v>2015</v>
      </c>
      <c r="AB20" s="87">
        <v>2013</v>
      </c>
      <c r="AC20" s="87">
        <v>2013</v>
      </c>
      <c r="AD20" s="87">
        <v>2013</v>
      </c>
      <c r="AE20" s="87">
        <v>2013</v>
      </c>
      <c r="AF20" s="87">
        <v>2013</v>
      </c>
      <c r="AG20" s="87">
        <v>2013</v>
      </c>
      <c r="AH20" s="87">
        <v>2016</v>
      </c>
      <c r="AI20" s="87">
        <v>2016</v>
      </c>
      <c r="AJ20" s="87">
        <v>2016</v>
      </c>
      <c r="AK20" s="87">
        <v>2016</v>
      </c>
      <c r="AL20" s="87">
        <v>2013</v>
      </c>
      <c r="AM20" s="31"/>
      <c r="AN20" s="31"/>
    </row>
    <row r="21" spans="1:40" x14ac:dyDescent="0.25">
      <c r="A21" s="143" t="s">
        <v>230</v>
      </c>
      <c r="B21" s="139" t="s">
        <v>186</v>
      </c>
      <c r="C21" s="140">
        <v>209</v>
      </c>
      <c r="D21" s="87">
        <v>2012</v>
      </c>
      <c r="E21" s="87" t="s">
        <v>423</v>
      </c>
      <c r="F21" s="87">
        <v>2012</v>
      </c>
      <c r="G21" s="87">
        <v>2012</v>
      </c>
      <c r="H21" s="87">
        <v>2012</v>
      </c>
      <c r="I21" s="129" t="s">
        <v>422</v>
      </c>
      <c r="J21" s="87">
        <v>2017</v>
      </c>
      <c r="K21" s="87">
        <v>2017</v>
      </c>
      <c r="L21" s="87">
        <v>2017</v>
      </c>
      <c r="M21" s="87">
        <v>2009</v>
      </c>
      <c r="N21" s="87">
        <v>2013</v>
      </c>
      <c r="O21" s="87">
        <v>2013</v>
      </c>
      <c r="P21" s="87">
        <v>2003</v>
      </c>
      <c r="Q21" s="87">
        <v>2013</v>
      </c>
      <c r="R21" s="87">
        <v>2013</v>
      </c>
      <c r="S21" s="87">
        <v>2013</v>
      </c>
      <c r="T21" s="87" t="s">
        <v>408</v>
      </c>
      <c r="U21" s="87">
        <v>2013</v>
      </c>
      <c r="V21" s="87">
        <v>2002</v>
      </c>
      <c r="W21" s="129">
        <v>2013</v>
      </c>
      <c r="X21" s="87">
        <v>2017</v>
      </c>
      <c r="Y21" s="87">
        <v>2012</v>
      </c>
      <c r="Z21" s="87">
        <v>2015</v>
      </c>
      <c r="AA21" s="87">
        <v>2015</v>
      </c>
      <c r="AB21" s="87">
        <v>2013</v>
      </c>
      <c r="AC21" s="87">
        <v>2013</v>
      </c>
      <c r="AD21" s="87">
        <v>2013</v>
      </c>
      <c r="AE21" s="87">
        <v>2013</v>
      </c>
      <c r="AF21" s="87">
        <v>2013</v>
      </c>
      <c r="AG21" s="87">
        <v>2013</v>
      </c>
      <c r="AH21" s="87">
        <v>2016</v>
      </c>
      <c r="AI21" s="87">
        <v>2016</v>
      </c>
      <c r="AJ21" s="87">
        <v>2016</v>
      </c>
      <c r="AK21" s="87">
        <v>2016</v>
      </c>
      <c r="AL21" s="87">
        <v>2013</v>
      </c>
      <c r="AM21" s="31"/>
      <c r="AN21" s="31"/>
    </row>
    <row r="22" spans="1:40" x14ac:dyDescent="0.25">
      <c r="A22" s="143" t="s">
        <v>230</v>
      </c>
      <c r="B22" s="139" t="s">
        <v>187</v>
      </c>
      <c r="C22" s="140">
        <v>210</v>
      </c>
      <c r="D22" s="87">
        <v>2012</v>
      </c>
      <c r="E22" s="87" t="s">
        <v>423</v>
      </c>
      <c r="F22" s="87">
        <v>2012</v>
      </c>
      <c r="G22" s="87">
        <v>2012</v>
      </c>
      <c r="H22" s="87">
        <v>2012</v>
      </c>
      <c r="I22" s="129" t="s">
        <v>422</v>
      </c>
      <c r="J22" s="87">
        <v>2017</v>
      </c>
      <c r="K22" s="87">
        <v>2017</v>
      </c>
      <c r="L22" s="87">
        <v>2017</v>
      </c>
      <c r="M22" s="87">
        <v>2009</v>
      </c>
      <c r="N22" s="87">
        <v>2013</v>
      </c>
      <c r="O22" s="87">
        <v>2013</v>
      </c>
      <c r="P22" s="87">
        <v>2003</v>
      </c>
      <c r="Q22" s="87">
        <v>2013</v>
      </c>
      <c r="R22" s="87">
        <v>2013</v>
      </c>
      <c r="S22" s="87">
        <v>2013</v>
      </c>
      <c r="T22" s="87" t="s">
        <v>408</v>
      </c>
      <c r="U22" s="87">
        <v>2013</v>
      </c>
      <c r="V22" s="87">
        <v>2002</v>
      </c>
      <c r="W22" s="129">
        <v>2013</v>
      </c>
      <c r="X22" s="87">
        <v>2017</v>
      </c>
      <c r="Y22" s="87">
        <v>2012</v>
      </c>
      <c r="Z22" s="87">
        <v>2015</v>
      </c>
      <c r="AA22" s="87">
        <v>2015</v>
      </c>
      <c r="AB22" s="87">
        <v>2013</v>
      </c>
      <c r="AC22" s="87">
        <v>2013</v>
      </c>
      <c r="AD22" s="87">
        <v>2013</v>
      </c>
      <c r="AE22" s="87">
        <v>2013</v>
      </c>
      <c r="AF22" s="87">
        <v>2013</v>
      </c>
      <c r="AG22" s="87">
        <v>2013</v>
      </c>
      <c r="AH22" s="87">
        <v>2016</v>
      </c>
      <c r="AI22" s="87">
        <v>2016</v>
      </c>
      <c r="AJ22" s="87">
        <v>2016</v>
      </c>
      <c r="AK22" s="87">
        <v>2016</v>
      </c>
      <c r="AL22" s="87">
        <v>2013</v>
      </c>
      <c r="AM22" s="31"/>
      <c r="AN22" s="31"/>
    </row>
    <row r="23" spans="1:40" x14ac:dyDescent="0.25">
      <c r="A23" s="138" t="s">
        <v>188</v>
      </c>
      <c r="B23" s="139" t="s">
        <v>188</v>
      </c>
      <c r="C23" s="140">
        <v>301</v>
      </c>
      <c r="D23" s="87">
        <v>2012</v>
      </c>
      <c r="E23" s="87" t="s">
        <v>423</v>
      </c>
      <c r="F23" s="87">
        <v>2012</v>
      </c>
      <c r="G23" s="87">
        <v>2012</v>
      </c>
      <c r="H23" s="87">
        <v>2012</v>
      </c>
      <c r="I23" s="129" t="s">
        <v>422</v>
      </c>
      <c r="J23" s="87">
        <v>2017</v>
      </c>
      <c r="K23" s="87">
        <v>2017</v>
      </c>
      <c r="L23" s="87">
        <v>2017</v>
      </c>
      <c r="M23" s="87">
        <v>2009</v>
      </c>
      <c r="N23" s="87">
        <v>2013</v>
      </c>
      <c r="O23" s="87">
        <v>2013</v>
      </c>
      <c r="P23" s="87">
        <v>2003</v>
      </c>
      <c r="Q23" s="87">
        <v>2013</v>
      </c>
      <c r="R23" s="87">
        <v>2013</v>
      </c>
      <c r="S23" s="87">
        <v>2013</v>
      </c>
      <c r="T23" s="87" t="s">
        <v>408</v>
      </c>
      <c r="U23" s="87">
        <v>2013</v>
      </c>
      <c r="V23" s="87">
        <v>2002</v>
      </c>
      <c r="W23" s="129">
        <v>2013</v>
      </c>
      <c r="X23" s="87">
        <v>2017</v>
      </c>
      <c r="Y23" s="87">
        <v>2012</v>
      </c>
      <c r="Z23" s="87">
        <v>2015</v>
      </c>
      <c r="AA23" s="87">
        <v>2015</v>
      </c>
      <c r="AB23" s="87">
        <v>2013</v>
      </c>
      <c r="AC23" s="87">
        <v>2013</v>
      </c>
      <c r="AD23" s="87">
        <v>2013</v>
      </c>
      <c r="AE23" s="87">
        <v>2013</v>
      </c>
      <c r="AF23" s="87">
        <v>2013</v>
      </c>
      <c r="AG23" s="87">
        <v>2013</v>
      </c>
      <c r="AH23" s="87">
        <v>2016</v>
      </c>
      <c r="AI23" s="87">
        <v>2016</v>
      </c>
      <c r="AJ23" s="87">
        <v>2016</v>
      </c>
      <c r="AK23" s="87">
        <v>2016</v>
      </c>
      <c r="AL23" s="87">
        <v>2013</v>
      </c>
      <c r="AM23" s="31"/>
      <c r="AN23" s="31"/>
    </row>
    <row r="24" spans="1:40" x14ac:dyDescent="0.25">
      <c r="A24" s="138" t="s">
        <v>188</v>
      </c>
      <c r="B24" s="139" t="s">
        <v>189</v>
      </c>
      <c r="C24" s="140">
        <v>302</v>
      </c>
      <c r="D24" s="87">
        <v>2012</v>
      </c>
      <c r="E24" s="87" t="s">
        <v>423</v>
      </c>
      <c r="F24" s="87">
        <v>2012</v>
      </c>
      <c r="G24" s="87">
        <v>2012</v>
      </c>
      <c r="H24" s="87">
        <v>2012</v>
      </c>
      <c r="I24" s="129" t="s">
        <v>422</v>
      </c>
      <c r="J24" s="87">
        <v>2017</v>
      </c>
      <c r="K24" s="87">
        <v>2017</v>
      </c>
      <c r="L24" s="87">
        <v>2017</v>
      </c>
      <c r="M24" s="87">
        <v>2009</v>
      </c>
      <c r="N24" s="87">
        <v>2013</v>
      </c>
      <c r="O24" s="87">
        <v>2013</v>
      </c>
      <c r="P24" s="87">
        <v>2003</v>
      </c>
      <c r="Q24" s="87">
        <v>2013</v>
      </c>
      <c r="R24" s="87">
        <v>2013</v>
      </c>
      <c r="S24" s="87">
        <v>2013</v>
      </c>
      <c r="T24" s="87" t="s">
        <v>408</v>
      </c>
      <c r="U24" s="87">
        <v>2013</v>
      </c>
      <c r="V24" s="87">
        <v>2002</v>
      </c>
      <c r="W24" s="129">
        <v>2013</v>
      </c>
      <c r="X24" s="87">
        <v>2017</v>
      </c>
      <c r="Y24" s="87">
        <v>2012</v>
      </c>
      <c r="Z24" s="87">
        <v>2015</v>
      </c>
      <c r="AA24" s="87">
        <v>2015</v>
      </c>
      <c r="AB24" s="87">
        <v>2013</v>
      </c>
      <c r="AC24" s="87">
        <v>2013</v>
      </c>
      <c r="AD24" s="87">
        <v>2013</v>
      </c>
      <c r="AE24" s="87">
        <v>2013</v>
      </c>
      <c r="AF24" s="87">
        <v>2013</v>
      </c>
      <c r="AG24" s="87">
        <v>2013</v>
      </c>
      <c r="AH24" s="87">
        <v>2016</v>
      </c>
      <c r="AI24" s="87">
        <v>2016</v>
      </c>
      <c r="AJ24" s="87">
        <v>2016</v>
      </c>
      <c r="AK24" s="87">
        <v>2016</v>
      </c>
      <c r="AL24" s="87">
        <v>2013</v>
      </c>
      <c r="AM24" s="31"/>
      <c r="AN24" s="31"/>
    </row>
    <row r="25" spans="1:40" x14ac:dyDescent="0.25">
      <c r="A25" s="138" t="s">
        <v>188</v>
      </c>
      <c r="B25" s="139" t="s">
        <v>190</v>
      </c>
      <c r="C25" s="140">
        <v>303</v>
      </c>
      <c r="D25" s="87">
        <v>2012</v>
      </c>
      <c r="E25" s="87" t="s">
        <v>423</v>
      </c>
      <c r="F25" s="87">
        <v>2012</v>
      </c>
      <c r="G25" s="87">
        <v>2012</v>
      </c>
      <c r="H25" s="87">
        <v>2012</v>
      </c>
      <c r="I25" s="129" t="s">
        <v>422</v>
      </c>
      <c r="J25" s="87">
        <v>2017</v>
      </c>
      <c r="K25" s="87">
        <v>2017</v>
      </c>
      <c r="L25" s="87">
        <v>2017</v>
      </c>
      <c r="M25" s="87">
        <v>2009</v>
      </c>
      <c r="N25" s="87">
        <v>2013</v>
      </c>
      <c r="O25" s="87">
        <v>2013</v>
      </c>
      <c r="P25" s="87">
        <v>2003</v>
      </c>
      <c r="Q25" s="87">
        <v>2013</v>
      </c>
      <c r="R25" s="87">
        <v>2013</v>
      </c>
      <c r="S25" s="87">
        <v>2013</v>
      </c>
      <c r="T25" s="87" t="s">
        <v>408</v>
      </c>
      <c r="U25" s="87">
        <v>2013</v>
      </c>
      <c r="V25" s="87">
        <v>2002</v>
      </c>
      <c r="W25" s="129">
        <v>2013</v>
      </c>
      <c r="X25" s="87">
        <v>2017</v>
      </c>
      <c r="Y25" s="87">
        <v>2012</v>
      </c>
      <c r="Z25" s="87">
        <v>2015</v>
      </c>
      <c r="AA25" s="87">
        <v>2015</v>
      </c>
      <c r="AB25" s="87">
        <v>2013</v>
      </c>
      <c r="AC25" s="87">
        <v>2013</v>
      </c>
      <c r="AD25" s="87">
        <v>2013</v>
      </c>
      <c r="AE25" s="87">
        <v>2013</v>
      </c>
      <c r="AF25" s="87">
        <v>2013</v>
      </c>
      <c r="AG25" s="87">
        <v>2013</v>
      </c>
      <c r="AH25" s="87">
        <v>2016</v>
      </c>
      <c r="AI25" s="87">
        <v>2016</v>
      </c>
      <c r="AJ25" s="87">
        <v>2016</v>
      </c>
      <c r="AK25" s="87">
        <v>2016</v>
      </c>
      <c r="AL25" s="87">
        <v>2013</v>
      </c>
      <c r="AM25" s="31"/>
      <c r="AN25" s="31"/>
    </row>
    <row r="26" spans="1:40" x14ac:dyDescent="0.25">
      <c r="A26" s="138" t="s">
        <v>188</v>
      </c>
      <c r="B26" s="139" t="s">
        <v>191</v>
      </c>
      <c r="C26" s="140">
        <v>304</v>
      </c>
      <c r="D26" s="87">
        <v>2012</v>
      </c>
      <c r="E26" s="87" t="s">
        <v>423</v>
      </c>
      <c r="F26" s="87">
        <v>2012</v>
      </c>
      <c r="G26" s="87">
        <v>2012</v>
      </c>
      <c r="H26" s="87">
        <v>2012</v>
      </c>
      <c r="I26" s="129" t="s">
        <v>422</v>
      </c>
      <c r="J26" s="87">
        <v>2017</v>
      </c>
      <c r="K26" s="87">
        <v>2017</v>
      </c>
      <c r="L26" s="87">
        <v>2017</v>
      </c>
      <c r="M26" s="87">
        <v>2009</v>
      </c>
      <c r="N26" s="87">
        <v>2013</v>
      </c>
      <c r="O26" s="87">
        <v>2013</v>
      </c>
      <c r="P26" s="87">
        <v>2003</v>
      </c>
      <c r="Q26" s="87">
        <v>2013</v>
      </c>
      <c r="R26" s="87">
        <v>2013</v>
      </c>
      <c r="S26" s="87">
        <v>2013</v>
      </c>
      <c r="T26" s="87" t="s">
        <v>408</v>
      </c>
      <c r="U26" s="87">
        <v>2013</v>
      </c>
      <c r="V26" s="87">
        <v>2002</v>
      </c>
      <c r="W26" s="129">
        <v>2013</v>
      </c>
      <c r="X26" s="87">
        <v>2017</v>
      </c>
      <c r="Y26" s="87">
        <v>2012</v>
      </c>
      <c r="Z26" s="87">
        <v>2015</v>
      </c>
      <c r="AA26" s="87">
        <v>2015</v>
      </c>
      <c r="AB26" s="87">
        <v>2013</v>
      </c>
      <c r="AC26" s="87">
        <v>2013</v>
      </c>
      <c r="AD26" s="87">
        <v>2013</v>
      </c>
      <c r="AE26" s="87">
        <v>2013</v>
      </c>
      <c r="AF26" s="87">
        <v>2013</v>
      </c>
      <c r="AG26" s="87">
        <v>2013</v>
      </c>
      <c r="AH26" s="87">
        <v>2016</v>
      </c>
      <c r="AI26" s="87">
        <v>2016</v>
      </c>
      <c r="AJ26" s="87">
        <v>2016</v>
      </c>
      <c r="AK26" s="87">
        <v>2016</v>
      </c>
      <c r="AL26" s="87">
        <v>2013</v>
      </c>
      <c r="AM26" s="31"/>
      <c r="AN26" s="31"/>
    </row>
    <row r="27" spans="1:40" x14ac:dyDescent="0.25">
      <c r="A27" s="138" t="s">
        <v>188</v>
      </c>
      <c r="B27" s="139" t="s">
        <v>192</v>
      </c>
      <c r="C27" s="140">
        <v>305</v>
      </c>
      <c r="D27" s="87">
        <v>2012</v>
      </c>
      <c r="E27" s="87" t="s">
        <v>423</v>
      </c>
      <c r="F27" s="87">
        <v>2012</v>
      </c>
      <c r="G27" s="87">
        <v>2012</v>
      </c>
      <c r="H27" s="87">
        <v>2012</v>
      </c>
      <c r="I27" s="129" t="s">
        <v>422</v>
      </c>
      <c r="J27" s="87">
        <v>2017</v>
      </c>
      <c r="K27" s="87">
        <v>2017</v>
      </c>
      <c r="L27" s="87">
        <v>2017</v>
      </c>
      <c r="M27" s="87">
        <v>2009</v>
      </c>
      <c r="N27" s="87">
        <v>2013</v>
      </c>
      <c r="O27" s="87">
        <v>2013</v>
      </c>
      <c r="P27" s="87">
        <v>2003</v>
      </c>
      <c r="Q27" s="87">
        <v>2013</v>
      </c>
      <c r="R27" s="87">
        <v>2013</v>
      </c>
      <c r="S27" s="87">
        <v>2013</v>
      </c>
      <c r="T27" s="87" t="s">
        <v>408</v>
      </c>
      <c r="U27" s="87">
        <v>2013</v>
      </c>
      <c r="V27" s="87">
        <v>2002</v>
      </c>
      <c r="W27" s="129">
        <v>2013</v>
      </c>
      <c r="X27" s="87">
        <v>2017</v>
      </c>
      <c r="Y27" s="87">
        <v>2012</v>
      </c>
      <c r="Z27" s="87">
        <v>2015</v>
      </c>
      <c r="AA27" s="87">
        <v>2015</v>
      </c>
      <c r="AB27" s="87">
        <v>2013</v>
      </c>
      <c r="AC27" s="87">
        <v>2013</v>
      </c>
      <c r="AD27" s="87">
        <v>2013</v>
      </c>
      <c r="AE27" s="87">
        <v>2013</v>
      </c>
      <c r="AF27" s="87">
        <v>2013</v>
      </c>
      <c r="AG27" s="87">
        <v>2013</v>
      </c>
      <c r="AH27" s="87">
        <v>2016</v>
      </c>
      <c r="AI27" s="87">
        <v>2016</v>
      </c>
      <c r="AJ27" s="87">
        <v>2016</v>
      </c>
      <c r="AK27" s="87">
        <v>2016</v>
      </c>
      <c r="AL27" s="87">
        <v>2013</v>
      </c>
      <c r="AM27" s="31"/>
      <c r="AN27" s="31"/>
    </row>
    <row r="28" spans="1:40" x14ac:dyDescent="0.25">
      <c r="A28" s="138" t="s">
        <v>188</v>
      </c>
      <c r="B28" s="139" t="s">
        <v>193</v>
      </c>
      <c r="C28" s="140">
        <v>306</v>
      </c>
      <c r="D28" s="87">
        <v>2012</v>
      </c>
      <c r="E28" s="87" t="s">
        <v>423</v>
      </c>
      <c r="F28" s="87">
        <v>2012</v>
      </c>
      <c r="G28" s="87">
        <v>2012</v>
      </c>
      <c r="H28" s="87">
        <v>2012</v>
      </c>
      <c r="I28" s="129" t="s">
        <v>422</v>
      </c>
      <c r="J28" s="87">
        <v>2017</v>
      </c>
      <c r="K28" s="87">
        <v>2017</v>
      </c>
      <c r="L28" s="87">
        <v>2017</v>
      </c>
      <c r="M28" s="87">
        <v>2009</v>
      </c>
      <c r="N28" s="87">
        <v>2013</v>
      </c>
      <c r="O28" s="87">
        <v>2013</v>
      </c>
      <c r="P28" s="87">
        <v>2003</v>
      </c>
      <c r="Q28" s="87">
        <v>2013</v>
      </c>
      <c r="R28" s="87">
        <v>2013</v>
      </c>
      <c r="S28" s="87">
        <v>2013</v>
      </c>
      <c r="T28" s="87" t="s">
        <v>408</v>
      </c>
      <c r="U28" s="87">
        <v>2013</v>
      </c>
      <c r="V28" s="87">
        <v>2002</v>
      </c>
      <c r="W28" s="129">
        <v>2013</v>
      </c>
      <c r="X28" s="87">
        <v>2017</v>
      </c>
      <c r="Y28" s="87">
        <v>2012</v>
      </c>
      <c r="Z28" s="87">
        <v>2015</v>
      </c>
      <c r="AA28" s="87">
        <v>2015</v>
      </c>
      <c r="AB28" s="87">
        <v>2013</v>
      </c>
      <c r="AC28" s="87">
        <v>2013</v>
      </c>
      <c r="AD28" s="87">
        <v>2013</v>
      </c>
      <c r="AE28" s="87">
        <v>2013</v>
      </c>
      <c r="AF28" s="87">
        <v>2013</v>
      </c>
      <c r="AG28" s="87">
        <v>2013</v>
      </c>
      <c r="AH28" s="87">
        <v>2016</v>
      </c>
      <c r="AI28" s="87">
        <v>2016</v>
      </c>
      <c r="AJ28" s="87">
        <v>2016</v>
      </c>
      <c r="AK28" s="87">
        <v>2016</v>
      </c>
      <c r="AL28" s="87">
        <v>2013</v>
      </c>
      <c r="AM28" s="31"/>
      <c r="AN28" s="31"/>
    </row>
    <row r="29" spans="1:40" x14ac:dyDescent="0.25">
      <c r="A29" s="138" t="s">
        <v>188</v>
      </c>
      <c r="B29" s="139" t="s">
        <v>194</v>
      </c>
      <c r="C29" s="140">
        <v>307</v>
      </c>
      <c r="D29" s="87">
        <v>2012</v>
      </c>
      <c r="E29" s="87" t="s">
        <v>423</v>
      </c>
      <c r="F29" s="87">
        <v>2012</v>
      </c>
      <c r="G29" s="87">
        <v>2012</v>
      </c>
      <c r="H29" s="87">
        <v>2012</v>
      </c>
      <c r="I29" s="129" t="s">
        <v>422</v>
      </c>
      <c r="J29" s="87">
        <v>2017</v>
      </c>
      <c r="K29" s="87">
        <v>2017</v>
      </c>
      <c r="L29" s="87">
        <v>2017</v>
      </c>
      <c r="M29" s="87">
        <v>2009</v>
      </c>
      <c r="N29" s="87">
        <v>2013</v>
      </c>
      <c r="O29" s="87">
        <v>2013</v>
      </c>
      <c r="P29" s="87">
        <v>2003</v>
      </c>
      <c r="Q29" s="87">
        <v>2013</v>
      </c>
      <c r="R29" s="87">
        <v>2013</v>
      </c>
      <c r="S29" s="87">
        <v>2013</v>
      </c>
      <c r="T29" s="87" t="s">
        <v>408</v>
      </c>
      <c r="U29" s="87">
        <v>2013</v>
      </c>
      <c r="V29" s="87">
        <v>2002</v>
      </c>
      <c r="W29" s="129">
        <v>2013</v>
      </c>
      <c r="X29" s="87">
        <v>2017</v>
      </c>
      <c r="Y29" s="87">
        <v>2012</v>
      </c>
      <c r="Z29" s="87">
        <v>2015</v>
      </c>
      <c r="AA29" s="87">
        <v>2015</v>
      </c>
      <c r="AB29" s="87">
        <v>2013</v>
      </c>
      <c r="AC29" s="87">
        <v>2013</v>
      </c>
      <c r="AD29" s="87">
        <v>2013</v>
      </c>
      <c r="AE29" s="87">
        <v>2013</v>
      </c>
      <c r="AF29" s="87">
        <v>2013</v>
      </c>
      <c r="AG29" s="87">
        <v>2013</v>
      </c>
      <c r="AH29" s="87">
        <v>2016</v>
      </c>
      <c r="AI29" s="87">
        <v>2016</v>
      </c>
      <c r="AJ29" s="87">
        <v>2016</v>
      </c>
      <c r="AK29" s="87">
        <v>2016</v>
      </c>
      <c r="AL29" s="87">
        <v>2013</v>
      </c>
      <c r="AM29" s="31"/>
      <c r="AN29" s="31"/>
    </row>
    <row r="30" spans="1:40" x14ac:dyDescent="0.25">
      <c r="A30" s="138" t="s">
        <v>188</v>
      </c>
      <c r="B30" s="139" t="s">
        <v>195</v>
      </c>
      <c r="C30" s="140">
        <v>308</v>
      </c>
      <c r="D30" s="87">
        <v>2012</v>
      </c>
      <c r="E30" s="87" t="s">
        <v>423</v>
      </c>
      <c r="F30" s="87">
        <v>2012</v>
      </c>
      <c r="G30" s="87">
        <v>2012</v>
      </c>
      <c r="H30" s="87">
        <v>2012</v>
      </c>
      <c r="I30" s="129" t="s">
        <v>422</v>
      </c>
      <c r="J30" s="87">
        <v>2017</v>
      </c>
      <c r="K30" s="87">
        <v>2017</v>
      </c>
      <c r="L30" s="87">
        <v>2017</v>
      </c>
      <c r="M30" s="87">
        <v>2009</v>
      </c>
      <c r="N30" s="87">
        <v>2013</v>
      </c>
      <c r="O30" s="87">
        <v>2013</v>
      </c>
      <c r="P30" s="87">
        <v>2003</v>
      </c>
      <c r="Q30" s="87">
        <v>2013</v>
      </c>
      <c r="R30" s="87">
        <v>2013</v>
      </c>
      <c r="S30" s="87">
        <v>2013</v>
      </c>
      <c r="T30" s="87" t="s">
        <v>408</v>
      </c>
      <c r="U30" s="87">
        <v>2013</v>
      </c>
      <c r="V30" s="87">
        <v>2002</v>
      </c>
      <c r="W30" s="129">
        <v>2013</v>
      </c>
      <c r="X30" s="87">
        <v>2017</v>
      </c>
      <c r="Y30" s="87">
        <v>2012</v>
      </c>
      <c r="Z30" s="87">
        <v>2015</v>
      </c>
      <c r="AA30" s="87">
        <v>2015</v>
      </c>
      <c r="AB30" s="87">
        <v>2013</v>
      </c>
      <c r="AC30" s="87">
        <v>2013</v>
      </c>
      <c r="AD30" s="87">
        <v>2013</v>
      </c>
      <c r="AE30" s="87">
        <v>2013</v>
      </c>
      <c r="AF30" s="87">
        <v>2013</v>
      </c>
      <c r="AG30" s="87">
        <v>2013</v>
      </c>
      <c r="AH30" s="87">
        <v>2016</v>
      </c>
      <c r="AI30" s="87">
        <v>2016</v>
      </c>
      <c r="AJ30" s="87">
        <v>2016</v>
      </c>
      <c r="AK30" s="87">
        <v>2016</v>
      </c>
      <c r="AL30" s="87">
        <v>2013</v>
      </c>
      <c r="AM30" s="31"/>
      <c r="AN30" s="31"/>
    </row>
    <row r="31" spans="1:40" x14ac:dyDescent="0.25">
      <c r="A31" s="138" t="s">
        <v>188</v>
      </c>
      <c r="B31" s="139" t="s">
        <v>196</v>
      </c>
      <c r="C31" s="140">
        <v>309</v>
      </c>
      <c r="D31" s="87">
        <v>2012</v>
      </c>
      <c r="E31" s="87" t="s">
        <v>423</v>
      </c>
      <c r="F31" s="87">
        <v>2012</v>
      </c>
      <c r="G31" s="87">
        <v>2012</v>
      </c>
      <c r="H31" s="87">
        <v>2012</v>
      </c>
      <c r="I31" s="129" t="s">
        <v>422</v>
      </c>
      <c r="J31" s="87">
        <v>2017</v>
      </c>
      <c r="K31" s="87">
        <v>2017</v>
      </c>
      <c r="L31" s="87">
        <v>2017</v>
      </c>
      <c r="M31" s="87">
        <v>2009</v>
      </c>
      <c r="N31" s="87">
        <v>2013</v>
      </c>
      <c r="O31" s="87">
        <v>2013</v>
      </c>
      <c r="P31" s="87">
        <v>2003</v>
      </c>
      <c r="Q31" s="87">
        <v>2013</v>
      </c>
      <c r="R31" s="87">
        <v>2013</v>
      </c>
      <c r="S31" s="87">
        <v>2013</v>
      </c>
      <c r="T31" s="87" t="s">
        <v>408</v>
      </c>
      <c r="U31" s="87">
        <v>2013</v>
      </c>
      <c r="V31" s="87">
        <v>2002</v>
      </c>
      <c r="W31" s="129">
        <v>2013</v>
      </c>
      <c r="X31" s="87">
        <v>2017</v>
      </c>
      <c r="Y31" s="87">
        <v>2012</v>
      </c>
      <c r="Z31" s="87">
        <v>2015</v>
      </c>
      <c r="AA31" s="87">
        <v>2015</v>
      </c>
      <c r="AB31" s="87">
        <v>2013</v>
      </c>
      <c r="AC31" s="87">
        <v>2013</v>
      </c>
      <c r="AD31" s="87">
        <v>2013</v>
      </c>
      <c r="AE31" s="87">
        <v>2013</v>
      </c>
      <c r="AF31" s="87">
        <v>2013</v>
      </c>
      <c r="AG31" s="87">
        <v>2013</v>
      </c>
      <c r="AH31" s="87">
        <v>2016</v>
      </c>
      <c r="AI31" s="87">
        <v>2016</v>
      </c>
      <c r="AJ31" s="87">
        <v>2016</v>
      </c>
      <c r="AK31" s="87">
        <v>2016</v>
      </c>
      <c r="AL31" s="87">
        <v>2013</v>
      </c>
      <c r="AM31" s="31"/>
      <c r="AN31" s="31"/>
    </row>
    <row r="32" spans="1:40" x14ac:dyDescent="0.25">
      <c r="A32" s="138" t="s">
        <v>188</v>
      </c>
      <c r="B32" s="139" t="s">
        <v>197</v>
      </c>
      <c r="C32" s="140">
        <v>310</v>
      </c>
      <c r="D32" s="87">
        <v>2012</v>
      </c>
      <c r="E32" s="87" t="s">
        <v>423</v>
      </c>
      <c r="F32" s="87">
        <v>2012</v>
      </c>
      <c r="G32" s="87">
        <v>2012</v>
      </c>
      <c r="H32" s="87">
        <v>2012</v>
      </c>
      <c r="I32" s="129" t="s">
        <v>422</v>
      </c>
      <c r="J32" s="87">
        <v>2017</v>
      </c>
      <c r="K32" s="87">
        <v>2017</v>
      </c>
      <c r="L32" s="87">
        <v>2017</v>
      </c>
      <c r="M32" s="87">
        <v>2009</v>
      </c>
      <c r="N32" s="87">
        <v>2013</v>
      </c>
      <c r="O32" s="87">
        <v>2013</v>
      </c>
      <c r="P32" s="87">
        <v>2003</v>
      </c>
      <c r="Q32" s="87">
        <v>2013</v>
      </c>
      <c r="R32" s="87">
        <v>2013</v>
      </c>
      <c r="S32" s="87">
        <v>2013</v>
      </c>
      <c r="T32" s="87" t="s">
        <v>408</v>
      </c>
      <c r="U32" s="87">
        <v>2013</v>
      </c>
      <c r="V32" s="87">
        <v>2002</v>
      </c>
      <c r="W32" s="129">
        <v>2013</v>
      </c>
      <c r="X32" s="87">
        <v>2017</v>
      </c>
      <c r="Y32" s="87">
        <v>2012</v>
      </c>
      <c r="Z32" s="87">
        <v>2015</v>
      </c>
      <c r="AA32" s="87">
        <v>2015</v>
      </c>
      <c r="AB32" s="87">
        <v>2013</v>
      </c>
      <c r="AC32" s="87">
        <v>2013</v>
      </c>
      <c r="AD32" s="87">
        <v>2013</v>
      </c>
      <c r="AE32" s="87">
        <v>2013</v>
      </c>
      <c r="AF32" s="87">
        <v>2013</v>
      </c>
      <c r="AG32" s="87">
        <v>2013</v>
      </c>
      <c r="AH32" s="87">
        <v>2016</v>
      </c>
      <c r="AI32" s="87">
        <v>2016</v>
      </c>
      <c r="AJ32" s="87">
        <v>2016</v>
      </c>
      <c r="AK32" s="87">
        <v>2016</v>
      </c>
      <c r="AL32" s="87">
        <v>2013</v>
      </c>
      <c r="AM32" s="31"/>
      <c r="AN32" s="31"/>
    </row>
    <row r="33" spans="1:40" x14ac:dyDescent="0.25">
      <c r="A33" s="138" t="s">
        <v>188</v>
      </c>
      <c r="B33" s="139" t="s">
        <v>198</v>
      </c>
      <c r="C33" s="140">
        <v>311</v>
      </c>
      <c r="D33" s="87">
        <v>2012</v>
      </c>
      <c r="E33" s="87" t="s">
        <v>423</v>
      </c>
      <c r="F33" s="87">
        <v>2012</v>
      </c>
      <c r="G33" s="87">
        <v>2012</v>
      </c>
      <c r="H33" s="87">
        <v>2012</v>
      </c>
      <c r="I33" s="129" t="s">
        <v>422</v>
      </c>
      <c r="J33" s="87">
        <v>2017</v>
      </c>
      <c r="K33" s="87">
        <v>2017</v>
      </c>
      <c r="L33" s="87">
        <v>2017</v>
      </c>
      <c r="M33" s="87">
        <v>2009</v>
      </c>
      <c r="N33" s="87">
        <v>2013</v>
      </c>
      <c r="O33" s="87">
        <v>2013</v>
      </c>
      <c r="P33" s="87">
        <v>2003</v>
      </c>
      <c r="Q33" s="87">
        <v>2013</v>
      </c>
      <c r="R33" s="87">
        <v>2013</v>
      </c>
      <c r="S33" s="87">
        <v>2013</v>
      </c>
      <c r="T33" s="87" t="s">
        <v>408</v>
      </c>
      <c r="U33" s="87">
        <v>2013</v>
      </c>
      <c r="V33" s="87">
        <v>2002</v>
      </c>
      <c r="W33" s="129">
        <v>2013</v>
      </c>
      <c r="X33" s="87">
        <v>2017</v>
      </c>
      <c r="Y33" s="87">
        <v>2012</v>
      </c>
      <c r="Z33" s="87">
        <v>2015</v>
      </c>
      <c r="AA33" s="87">
        <v>2015</v>
      </c>
      <c r="AB33" s="87">
        <v>2013</v>
      </c>
      <c r="AC33" s="87">
        <v>2013</v>
      </c>
      <c r="AD33" s="87">
        <v>2013</v>
      </c>
      <c r="AE33" s="87">
        <v>2013</v>
      </c>
      <c r="AF33" s="87">
        <v>2013</v>
      </c>
      <c r="AG33" s="87">
        <v>2013</v>
      </c>
      <c r="AH33" s="87">
        <v>2016</v>
      </c>
      <c r="AI33" s="87">
        <v>2016</v>
      </c>
      <c r="AJ33" s="87">
        <v>2016</v>
      </c>
      <c r="AK33" s="87">
        <v>2016</v>
      </c>
      <c r="AL33" s="87">
        <v>2013</v>
      </c>
      <c r="AM33" s="31"/>
      <c r="AN33" s="31"/>
    </row>
    <row r="34" spans="1:40" x14ac:dyDescent="0.25">
      <c r="A34" s="138" t="s">
        <v>188</v>
      </c>
      <c r="B34" s="139" t="s">
        <v>199</v>
      </c>
      <c r="C34" s="140">
        <v>312</v>
      </c>
      <c r="D34" s="87">
        <v>2012</v>
      </c>
      <c r="E34" s="87" t="s">
        <v>423</v>
      </c>
      <c r="F34" s="87">
        <v>2012</v>
      </c>
      <c r="G34" s="87">
        <v>2012</v>
      </c>
      <c r="H34" s="87">
        <v>2012</v>
      </c>
      <c r="I34" s="129" t="s">
        <v>422</v>
      </c>
      <c r="J34" s="87">
        <v>2017</v>
      </c>
      <c r="K34" s="87">
        <v>2017</v>
      </c>
      <c r="L34" s="87">
        <v>2017</v>
      </c>
      <c r="M34" s="87">
        <v>2009</v>
      </c>
      <c r="N34" s="87">
        <v>2013</v>
      </c>
      <c r="O34" s="87">
        <v>2013</v>
      </c>
      <c r="P34" s="87">
        <v>2003</v>
      </c>
      <c r="Q34" s="87">
        <v>2013</v>
      </c>
      <c r="R34" s="87">
        <v>2013</v>
      </c>
      <c r="S34" s="87">
        <v>2013</v>
      </c>
      <c r="T34" s="87" t="s">
        <v>408</v>
      </c>
      <c r="U34" s="87">
        <v>2013</v>
      </c>
      <c r="V34" s="87">
        <v>2002</v>
      </c>
      <c r="W34" s="129">
        <v>2013</v>
      </c>
      <c r="X34" s="87">
        <v>2017</v>
      </c>
      <c r="Y34" s="87">
        <v>2012</v>
      </c>
      <c r="Z34" s="87">
        <v>2015</v>
      </c>
      <c r="AA34" s="87">
        <v>2015</v>
      </c>
      <c r="AB34" s="87">
        <v>2013</v>
      </c>
      <c r="AC34" s="87">
        <v>2013</v>
      </c>
      <c r="AD34" s="87">
        <v>2013</v>
      </c>
      <c r="AE34" s="87">
        <v>2013</v>
      </c>
      <c r="AF34" s="87">
        <v>2013</v>
      </c>
      <c r="AG34" s="87">
        <v>2013</v>
      </c>
      <c r="AH34" s="87">
        <v>2016</v>
      </c>
      <c r="AI34" s="87">
        <v>2016</v>
      </c>
      <c r="AJ34" s="87">
        <v>2016</v>
      </c>
      <c r="AK34" s="87">
        <v>2016</v>
      </c>
      <c r="AL34" s="87">
        <v>2013</v>
      </c>
      <c r="AM34" s="31"/>
      <c r="AN34" s="31"/>
    </row>
    <row r="35" spans="1:40" x14ac:dyDescent="0.25">
      <c r="A35" s="138" t="s">
        <v>188</v>
      </c>
      <c r="B35" s="139" t="s">
        <v>200</v>
      </c>
      <c r="C35" s="140">
        <v>313</v>
      </c>
      <c r="D35" s="87">
        <v>2012</v>
      </c>
      <c r="E35" s="87" t="s">
        <v>423</v>
      </c>
      <c r="F35" s="87">
        <v>2012</v>
      </c>
      <c r="G35" s="87">
        <v>2012</v>
      </c>
      <c r="H35" s="87">
        <v>2012</v>
      </c>
      <c r="I35" s="129" t="s">
        <v>422</v>
      </c>
      <c r="J35" s="87">
        <v>2017</v>
      </c>
      <c r="K35" s="87">
        <v>2017</v>
      </c>
      <c r="L35" s="87">
        <v>2017</v>
      </c>
      <c r="M35" s="87">
        <v>2009</v>
      </c>
      <c r="N35" s="87">
        <v>2013</v>
      </c>
      <c r="O35" s="87">
        <v>2013</v>
      </c>
      <c r="P35" s="87">
        <v>2003</v>
      </c>
      <c r="Q35" s="87">
        <v>2013</v>
      </c>
      <c r="R35" s="87">
        <v>2013</v>
      </c>
      <c r="S35" s="87">
        <v>2013</v>
      </c>
      <c r="T35" s="87" t="s">
        <v>408</v>
      </c>
      <c r="U35" s="87">
        <v>2013</v>
      </c>
      <c r="V35" s="87">
        <v>2002</v>
      </c>
      <c r="W35" s="129">
        <v>2013</v>
      </c>
      <c r="X35" s="87">
        <v>2017</v>
      </c>
      <c r="Y35" s="87">
        <v>2012</v>
      </c>
      <c r="Z35" s="87">
        <v>2015</v>
      </c>
      <c r="AA35" s="87">
        <v>2015</v>
      </c>
      <c r="AB35" s="87">
        <v>2013</v>
      </c>
      <c r="AC35" s="87">
        <v>2013</v>
      </c>
      <c r="AD35" s="87">
        <v>2013</v>
      </c>
      <c r="AE35" s="87">
        <v>2013</v>
      </c>
      <c r="AF35" s="87">
        <v>2013</v>
      </c>
      <c r="AG35" s="87">
        <v>2013</v>
      </c>
      <c r="AH35" s="87">
        <v>2016</v>
      </c>
      <c r="AI35" s="87">
        <v>2016</v>
      </c>
      <c r="AJ35" s="87">
        <v>2016</v>
      </c>
      <c r="AK35" s="87">
        <v>2016</v>
      </c>
      <c r="AL35" s="87">
        <v>2013</v>
      </c>
      <c r="AM35" s="31"/>
      <c r="AN35" s="31"/>
    </row>
    <row r="36" spans="1:40" x14ac:dyDescent="0.25">
      <c r="A36" s="138" t="s">
        <v>188</v>
      </c>
      <c r="B36" s="139" t="s">
        <v>201</v>
      </c>
      <c r="C36" s="140">
        <v>314</v>
      </c>
      <c r="D36" s="87">
        <v>2012</v>
      </c>
      <c r="E36" s="87" t="s">
        <v>423</v>
      </c>
      <c r="F36" s="87">
        <v>2012</v>
      </c>
      <c r="G36" s="87">
        <v>2012</v>
      </c>
      <c r="H36" s="87">
        <v>2012</v>
      </c>
      <c r="I36" s="129" t="s">
        <v>422</v>
      </c>
      <c r="J36" s="87">
        <v>2017</v>
      </c>
      <c r="K36" s="87">
        <v>2017</v>
      </c>
      <c r="L36" s="87">
        <v>2017</v>
      </c>
      <c r="M36" s="87">
        <v>2009</v>
      </c>
      <c r="N36" s="87">
        <v>2013</v>
      </c>
      <c r="O36" s="87">
        <v>2013</v>
      </c>
      <c r="P36" s="87">
        <v>2003</v>
      </c>
      <c r="Q36" s="87">
        <v>2013</v>
      </c>
      <c r="R36" s="87">
        <v>2013</v>
      </c>
      <c r="S36" s="87">
        <v>2013</v>
      </c>
      <c r="T36" s="87" t="s">
        <v>408</v>
      </c>
      <c r="U36" s="87">
        <v>2013</v>
      </c>
      <c r="V36" s="87">
        <v>2002</v>
      </c>
      <c r="W36" s="129">
        <v>2013</v>
      </c>
      <c r="X36" s="87">
        <v>2017</v>
      </c>
      <c r="Y36" s="87">
        <v>2012</v>
      </c>
      <c r="Z36" s="87">
        <v>2015</v>
      </c>
      <c r="AA36" s="87">
        <v>2015</v>
      </c>
      <c r="AB36" s="87">
        <v>2013</v>
      </c>
      <c r="AC36" s="87">
        <v>2013</v>
      </c>
      <c r="AD36" s="87">
        <v>2013</v>
      </c>
      <c r="AE36" s="87">
        <v>2013</v>
      </c>
      <c r="AF36" s="87">
        <v>2013</v>
      </c>
      <c r="AG36" s="87">
        <v>2013</v>
      </c>
      <c r="AH36" s="87">
        <v>2016</v>
      </c>
      <c r="AI36" s="87">
        <v>2016</v>
      </c>
      <c r="AJ36" s="87">
        <v>2016</v>
      </c>
      <c r="AK36" s="87">
        <v>2016</v>
      </c>
      <c r="AL36" s="87">
        <v>2013</v>
      </c>
      <c r="AM36" s="31"/>
      <c r="AN36" s="31"/>
    </row>
    <row r="37" spans="1:40" x14ac:dyDescent="0.25">
      <c r="A37" s="138" t="s">
        <v>188</v>
      </c>
      <c r="B37" s="139" t="s">
        <v>202</v>
      </c>
      <c r="C37" s="140">
        <v>315</v>
      </c>
      <c r="D37" s="87">
        <v>2012</v>
      </c>
      <c r="E37" s="87" t="s">
        <v>423</v>
      </c>
      <c r="F37" s="87">
        <v>2012</v>
      </c>
      <c r="G37" s="87">
        <v>2012</v>
      </c>
      <c r="H37" s="87">
        <v>2012</v>
      </c>
      <c r="I37" s="129" t="s">
        <v>422</v>
      </c>
      <c r="J37" s="87">
        <v>2017</v>
      </c>
      <c r="K37" s="87">
        <v>2017</v>
      </c>
      <c r="L37" s="87">
        <v>2017</v>
      </c>
      <c r="M37" s="87">
        <v>2009</v>
      </c>
      <c r="N37" s="87">
        <v>2013</v>
      </c>
      <c r="O37" s="87">
        <v>2013</v>
      </c>
      <c r="P37" s="87">
        <v>2003</v>
      </c>
      <c r="Q37" s="87">
        <v>2013</v>
      </c>
      <c r="R37" s="87">
        <v>2013</v>
      </c>
      <c r="S37" s="87">
        <v>2013</v>
      </c>
      <c r="T37" s="87" t="s">
        <v>408</v>
      </c>
      <c r="U37" s="87">
        <v>2013</v>
      </c>
      <c r="V37" s="87">
        <v>2002</v>
      </c>
      <c r="W37" s="129">
        <v>2013</v>
      </c>
      <c r="X37" s="87">
        <v>2017</v>
      </c>
      <c r="Y37" s="87">
        <v>2012</v>
      </c>
      <c r="Z37" s="87">
        <v>2015</v>
      </c>
      <c r="AA37" s="87">
        <v>2015</v>
      </c>
      <c r="AB37" s="87">
        <v>2013</v>
      </c>
      <c r="AC37" s="87">
        <v>2013</v>
      </c>
      <c r="AD37" s="87">
        <v>2013</v>
      </c>
      <c r="AE37" s="87">
        <v>2013</v>
      </c>
      <c r="AF37" s="87">
        <v>2013</v>
      </c>
      <c r="AG37" s="87">
        <v>2013</v>
      </c>
      <c r="AH37" s="87">
        <v>2016</v>
      </c>
      <c r="AI37" s="87">
        <v>2016</v>
      </c>
      <c r="AJ37" s="87">
        <v>2016</v>
      </c>
      <c r="AK37" s="87">
        <v>2016</v>
      </c>
      <c r="AL37" s="87">
        <v>2013</v>
      </c>
      <c r="AM37" s="31"/>
      <c r="AN37" s="31"/>
    </row>
    <row r="38" spans="1:40" x14ac:dyDescent="0.25">
      <c r="A38" s="138" t="s">
        <v>188</v>
      </c>
      <c r="B38" s="139" t="s">
        <v>203</v>
      </c>
      <c r="C38" s="140">
        <v>316</v>
      </c>
      <c r="D38" s="87">
        <v>2012</v>
      </c>
      <c r="E38" s="87" t="s">
        <v>423</v>
      </c>
      <c r="F38" s="87">
        <v>2012</v>
      </c>
      <c r="G38" s="87">
        <v>2012</v>
      </c>
      <c r="H38" s="87">
        <v>2012</v>
      </c>
      <c r="I38" s="129" t="s">
        <v>422</v>
      </c>
      <c r="J38" s="87">
        <v>2017</v>
      </c>
      <c r="K38" s="87">
        <v>2017</v>
      </c>
      <c r="L38" s="87">
        <v>2017</v>
      </c>
      <c r="M38" s="87">
        <v>2009</v>
      </c>
      <c r="N38" s="87">
        <v>2013</v>
      </c>
      <c r="O38" s="87">
        <v>2013</v>
      </c>
      <c r="P38" s="87">
        <v>2003</v>
      </c>
      <c r="Q38" s="87">
        <v>2013</v>
      </c>
      <c r="R38" s="87">
        <v>2013</v>
      </c>
      <c r="S38" s="87">
        <v>2013</v>
      </c>
      <c r="T38" s="87" t="s">
        <v>408</v>
      </c>
      <c r="U38" s="87">
        <v>2013</v>
      </c>
      <c r="V38" s="87">
        <v>2002</v>
      </c>
      <c r="W38" s="129">
        <v>2013</v>
      </c>
      <c r="X38" s="87">
        <v>2017</v>
      </c>
      <c r="Y38" s="87">
        <v>2012</v>
      </c>
      <c r="Z38" s="87">
        <v>2015</v>
      </c>
      <c r="AA38" s="87">
        <v>2015</v>
      </c>
      <c r="AB38" s="87">
        <v>2013</v>
      </c>
      <c r="AC38" s="87">
        <v>2013</v>
      </c>
      <c r="AD38" s="87">
        <v>2013</v>
      </c>
      <c r="AE38" s="87">
        <v>2013</v>
      </c>
      <c r="AF38" s="87">
        <v>2013</v>
      </c>
      <c r="AG38" s="87">
        <v>2013</v>
      </c>
      <c r="AH38" s="87">
        <v>2016</v>
      </c>
      <c r="AI38" s="87">
        <v>2016</v>
      </c>
      <c r="AJ38" s="87">
        <v>2016</v>
      </c>
      <c r="AK38" s="87">
        <v>2016</v>
      </c>
      <c r="AL38" s="87">
        <v>2013</v>
      </c>
      <c r="AM38" s="28"/>
      <c r="AN38" s="28"/>
    </row>
    <row r="39" spans="1:40" x14ac:dyDescent="0.25">
      <c r="A39" s="138" t="s">
        <v>188</v>
      </c>
      <c r="B39" s="139" t="s">
        <v>77</v>
      </c>
      <c r="C39" s="140">
        <v>317</v>
      </c>
      <c r="D39" s="87">
        <v>2012</v>
      </c>
      <c r="E39" s="87" t="s">
        <v>423</v>
      </c>
      <c r="F39" s="87">
        <v>2012</v>
      </c>
      <c r="G39" s="87">
        <v>2012</v>
      </c>
      <c r="H39" s="87">
        <v>2012</v>
      </c>
      <c r="I39" s="129" t="s">
        <v>422</v>
      </c>
      <c r="J39" s="87">
        <v>2017</v>
      </c>
      <c r="K39" s="87">
        <v>2017</v>
      </c>
      <c r="L39" s="87">
        <v>2017</v>
      </c>
      <c r="M39" s="87">
        <v>2009</v>
      </c>
      <c r="N39" s="87">
        <v>2013</v>
      </c>
      <c r="O39" s="87">
        <v>2013</v>
      </c>
      <c r="P39" s="87">
        <v>2003</v>
      </c>
      <c r="Q39" s="87">
        <v>2013</v>
      </c>
      <c r="R39" s="87">
        <v>2013</v>
      </c>
      <c r="S39" s="87">
        <v>2013</v>
      </c>
      <c r="T39" s="87" t="s">
        <v>408</v>
      </c>
      <c r="U39" s="87">
        <v>2013</v>
      </c>
      <c r="V39" s="87">
        <v>2002</v>
      </c>
      <c r="W39" s="129">
        <v>2013</v>
      </c>
      <c r="X39" s="87">
        <v>2017</v>
      </c>
      <c r="Y39" s="87">
        <v>2012</v>
      </c>
      <c r="Z39" s="87">
        <v>2015</v>
      </c>
      <c r="AA39" s="87">
        <v>2015</v>
      </c>
      <c r="AB39" s="87">
        <v>2013</v>
      </c>
      <c r="AC39" s="87">
        <v>2013</v>
      </c>
      <c r="AD39" s="87">
        <v>2013</v>
      </c>
      <c r="AE39" s="87">
        <v>2013</v>
      </c>
      <c r="AF39" s="87">
        <v>2013</v>
      </c>
      <c r="AG39" s="87">
        <v>2013</v>
      </c>
      <c r="AH39" s="87">
        <v>2016</v>
      </c>
      <c r="AI39" s="87">
        <v>2016</v>
      </c>
      <c r="AJ39" s="87">
        <v>2016</v>
      </c>
      <c r="AK39" s="87">
        <v>2016</v>
      </c>
      <c r="AL39" s="87">
        <v>2013</v>
      </c>
      <c r="AM39" s="28"/>
      <c r="AN39" s="28"/>
    </row>
    <row r="40" spans="1:40" x14ac:dyDescent="0.25">
      <c r="A40" s="138" t="s">
        <v>188</v>
      </c>
      <c r="B40" s="139" t="s">
        <v>204</v>
      </c>
      <c r="C40" s="140">
        <v>318</v>
      </c>
      <c r="D40" s="87">
        <v>2012</v>
      </c>
      <c r="E40" s="87" t="s">
        <v>423</v>
      </c>
      <c r="F40" s="87">
        <v>2012</v>
      </c>
      <c r="G40" s="87">
        <v>2012</v>
      </c>
      <c r="H40" s="87">
        <v>2012</v>
      </c>
      <c r="I40" s="129" t="s">
        <v>422</v>
      </c>
      <c r="J40" s="87">
        <v>2017</v>
      </c>
      <c r="K40" s="87">
        <v>2017</v>
      </c>
      <c r="L40" s="87">
        <v>2017</v>
      </c>
      <c r="M40" s="87">
        <v>2009</v>
      </c>
      <c r="N40" s="87">
        <v>2013</v>
      </c>
      <c r="O40" s="87">
        <v>2013</v>
      </c>
      <c r="P40" s="87">
        <v>2003</v>
      </c>
      <c r="Q40" s="87">
        <v>2013</v>
      </c>
      <c r="R40" s="87">
        <v>2013</v>
      </c>
      <c r="S40" s="87">
        <v>2013</v>
      </c>
      <c r="T40" s="87" t="s">
        <v>408</v>
      </c>
      <c r="U40" s="87">
        <v>2013</v>
      </c>
      <c r="V40" s="87">
        <v>2002</v>
      </c>
      <c r="W40" s="129">
        <v>2013</v>
      </c>
      <c r="X40" s="87">
        <v>2017</v>
      </c>
      <c r="Y40" s="87">
        <v>2012</v>
      </c>
      <c r="Z40" s="87">
        <v>2015</v>
      </c>
      <c r="AA40" s="87">
        <v>2015</v>
      </c>
      <c r="AB40" s="87">
        <v>2013</v>
      </c>
      <c r="AC40" s="87">
        <v>2013</v>
      </c>
      <c r="AD40" s="87">
        <v>2013</v>
      </c>
      <c r="AE40" s="87">
        <v>2013</v>
      </c>
      <c r="AF40" s="87">
        <v>2013</v>
      </c>
      <c r="AG40" s="87">
        <v>2013</v>
      </c>
      <c r="AH40" s="87">
        <v>2016</v>
      </c>
      <c r="AI40" s="87">
        <v>2016</v>
      </c>
      <c r="AJ40" s="87">
        <v>2016</v>
      </c>
      <c r="AK40" s="87">
        <v>2016</v>
      </c>
      <c r="AL40" s="87">
        <v>2013</v>
      </c>
      <c r="AM40" s="28"/>
      <c r="AN40" s="28"/>
    </row>
    <row r="41" spans="1:40" x14ac:dyDescent="0.25">
      <c r="A41" s="138" t="s">
        <v>188</v>
      </c>
      <c r="B41" s="139" t="s">
        <v>205</v>
      </c>
      <c r="C41" s="140">
        <v>319</v>
      </c>
      <c r="D41" s="87">
        <v>2012</v>
      </c>
      <c r="E41" s="87" t="s">
        <v>423</v>
      </c>
      <c r="F41" s="87">
        <v>2012</v>
      </c>
      <c r="G41" s="87">
        <v>2012</v>
      </c>
      <c r="H41" s="87">
        <v>2012</v>
      </c>
      <c r="I41" s="129" t="s">
        <v>422</v>
      </c>
      <c r="J41" s="87">
        <v>2017</v>
      </c>
      <c r="K41" s="87">
        <v>2017</v>
      </c>
      <c r="L41" s="87">
        <v>2017</v>
      </c>
      <c r="M41" s="87">
        <v>2009</v>
      </c>
      <c r="N41" s="87">
        <v>2013</v>
      </c>
      <c r="O41" s="87">
        <v>2013</v>
      </c>
      <c r="P41" s="87">
        <v>2003</v>
      </c>
      <c r="Q41" s="87">
        <v>2013</v>
      </c>
      <c r="R41" s="87">
        <v>2013</v>
      </c>
      <c r="S41" s="87">
        <v>2013</v>
      </c>
      <c r="T41" s="87" t="s">
        <v>408</v>
      </c>
      <c r="U41" s="87">
        <v>2013</v>
      </c>
      <c r="V41" s="87">
        <v>2002</v>
      </c>
      <c r="W41" s="129">
        <v>2013</v>
      </c>
      <c r="X41" s="87">
        <v>2017</v>
      </c>
      <c r="Y41" s="87">
        <v>2012</v>
      </c>
      <c r="Z41" s="87">
        <v>2015</v>
      </c>
      <c r="AA41" s="87">
        <v>2015</v>
      </c>
      <c r="AB41" s="87">
        <v>2013</v>
      </c>
      <c r="AC41" s="87">
        <v>2013</v>
      </c>
      <c r="AD41" s="87">
        <v>2013</v>
      </c>
      <c r="AE41" s="87">
        <v>2013</v>
      </c>
      <c r="AF41" s="87">
        <v>2013</v>
      </c>
      <c r="AG41" s="87">
        <v>2013</v>
      </c>
      <c r="AH41" s="87">
        <v>2016</v>
      </c>
      <c r="AI41" s="87">
        <v>2016</v>
      </c>
      <c r="AJ41" s="87">
        <v>2016</v>
      </c>
      <c r="AK41" s="87">
        <v>2016</v>
      </c>
      <c r="AL41" s="87">
        <v>2013</v>
      </c>
      <c r="AM41" s="28"/>
      <c r="AN41" s="28"/>
    </row>
    <row r="42" spans="1:40" x14ac:dyDescent="0.25">
      <c r="A42" s="138" t="s">
        <v>188</v>
      </c>
      <c r="B42" s="139" t="s">
        <v>206</v>
      </c>
      <c r="C42" s="140">
        <v>320</v>
      </c>
      <c r="D42" s="87">
        <v>2012</v>
      </c>
      <c r="E42" s="87" t="s">
        <v>423</v>
      </c>
      <c r="F42" s="87">
        <v>2012</v>
      </c>
      <c r="G42" s="87">
        <v>2012</v>
      </c>
      <c r="H42" s="87">
        <v>2012</v>
      </c>
      <c r="I42" s="129" t="s">
        <v>422</v>
      </c>
      <c r="J42" s="87">
        <v>2017</v>
      </c>
      <c r="K42" s="87">
        <v>2017</v>
      </c>
      <c r="L42" s="87">
        <v>2017</v>
      </c>
      <c r="M42" s="87">
        <v>2009</v>
      </c>
      <c r="N42" s="87">
        <v>2013</v>
      </c>
      <c r="O42" s="87">
        <v>2013</v>
      </c>
      <c r="P42" s="87">
        <v>2003</v>
      </c>
      <c r="Q42" s="87">
        <v>2013</v>
      </c>
      <c r="R42" s="87">
        <v>2013</v>
      </c>
      <c r="S42" s="87">
        <v>2013</v>
      </c>
      <c r="T42" s="87" t="s">
        <v>408</v>
      </c>
      <c r="U42" s="87">
        <v>2013</v>
      </c>
      <c r="V42" s="87">
        <v>2002</v>
      </c>
      <c r="W42" s="129">
        <v>2013</v>
      </c>
      <c r="X42" s="87">
        <v>2017</v>
      </c>
      <c r="Y42" s="87">
        <v>2012</v>
      </c>
      <c r="Z42" s="87">
        <v>2015</v>
      </c>
      <c r="AA42" s="87">
        <v>2015</v>
      </c>
      <c r="AB42" s="87">
        <v>2013</v>
      </c>
      <c r="AC42" s="87">
        <v>2013</v>
      </c>
      <c r="AD42" s="87">
        <v>2013</v>
      </c>
      <c r="AE42" s="87">
        <v>2013</v>
      </c>
      <c r="AF42" s="87">
        <v>2013</v>
      </c>
      <c r="AG42" s="87">
        <v>2013</v>
      </c>
      <c r="AH42" s="87">
        <v>2016</v>
      </c>
      <c r="AI42" s="87">
        <v>2016</v>
      </c>
      <c r="AJ42" s="87">
        <v>2016</v>
      </c>
      <c r="AK42" s="87">
        <v>2016</v>
      </c>
      <c r="AL42" s="87">
        <v>2013</v>
      </c>
      <c r="AM42" s="28"/>
      <c r="AN42" s="28"/>
    </row>
    <row r="43" spans="1:40" x14ac:dyDescent="0.25">
      <c r="A43" s="138" t="s">
        <v>188</v>
      </c>
      <c r="B43" s="139" t="s">
        <v>207</v>
      </c>
      <c r="C43" s="140">
        <v>321</v>
      </c>
      <c r="D43" s="87">
        <v>2012</v>
      </c>
      <c r="E43" s="87" t="s">
        <v>423</v>
      </c>
      <c r="F43" s="87">
        <v>2012</v>
      </c>
      <c r="G43" s="87">
        <v>2012</v>
      </c>
      <c r="H43" s="87">
        <v>2012</v>
      </c>
      <c r="I43" s="129" t="s">
        <v>422</v>
      </c>
      <c r="J43" s="87">
        <v>2017</v>
      </c>
      <c r="K43" s="87">
        <v>2017</v>
      </c>
      <c r="L43" s="87">
        <v>2017</v>
      </c>
      <c r="M43" s="87">
        <v>2009</v>
      </c>
      <c r="N43" s="87">
        <v>2013</v>
      </c>
      <c r="O43" s="87">
        <v>2013</v>
      </c>
      <c r="P43" s="87">
        <v>2003</v>
      </c>
      <c r="Q43" s="87">
        <v>2013</v>
      </c>
      <c r="R43" s="87">
        <v>2013</v>
      </c>
      <c r="S43" s="87">
        <v>2013</v>
      </c>
      <c r="T43" s="87" t="s">
        <v>408</v>
      </c>
      <c r="U43" s="87">
        <v>2013</v>
      </c>
      <c r="V43" s="87">
        <v>2002</v>
      </c>
      <c r="W43" s="129">
        <v>2013</v>
      </c>
      <c r="X43" s="87">
        <v>2017</v>
      </c>
      <c r="Y43" s="87">
        <v>2012</v>
      </c>
      <c r="Z43" s="87">
        <v>2015</v>
      </c>
      <c r="AA43" s="87">
        <v>2015</v>
      </c>
      <c r="AB43" s="87">
        <v>2013</v>
      </c>
      <c r="AC43" s="87">
        <v>2013</v>
      </c>
      <c r="AD43" s="87">
        <v>2013</v>
      </c>
      <c r="AE43" s="87">
        <v>2013</v>
      </c>
      <c r="AF43" s="87">
        <v>2013</v>
      </c>
      <c r="AG43" s="87">
        <v>2013</v>
      </c>
      <c r="AH43" s="87">
        <v>2016</v>
      </c>
      <c r="AI43" s="87">
        <v>2016</v>
      </c>
      <c r="AJ43" s="87">
        <v>2016</v>
      </c>
      <c r="AK43" s="87">
        <v>2016</v>
      </c>
      <c r="AL43" s="87">
        <v>2013</v>
      </c>
      <c r="AM43" s="28"/>
      <c r="AN43" s="28"/>
    </row>
    <row r="44" spans="1:40" x14ac:dyDescent="0.25">
      <c r="A44" s="138" t="s">
        <v>231</v>
      </c>
      <c r="B44" s="139" t="s">
        <v>208</v>
      </c>
      <c r="C44" s="140">
        <v>401</v>
      </c>
      <c r="D44" s="87">
        <v>2012</v>
      </c>
      <c r="E44" s="87" t="s">
        <v>423</v>
      </c>
      <c r="F44" s="87">
        <v>2012</v>
      </c>
      <c r="G44" s="87">
        <v>2012</v>
      </c>
      <c r="H44" s="87">
        <v>2012</v>
      </c>
      <c r="I44" s="129" t="s">
        <v>422</v>
      </c>
      <c r="J44" s="87">
        <v>2017</v>
      </c>
      <c r="K44" s="87">
        <v>2017</v>
      </c>
      <c r="L44" s="87">
        <v>2017</v>
      </c>
      <c r="M44" s="87">
        <v>2009</v>
      </c>
      <c r="N44" s="87">
        <v>2013</v>
      </c>
      <c r="O44" s="87">
        <v>2013</v>
      </c>
      <c r="P44" s="87">
        <v>2003</v>
      </c>
      <c r="Q44" s="87">
        <v>2013</v>
      </c>
      <c r="R44" s="87">
        <v>2013</v>
      </c>
      <c r="S44" s="87">
        <v>2013</v>
      </c>
      <c r="T44" s="87" t="s">
        <v>408</v>
      </c>
      <c r="U44" s="87">
        <v>2013</v>
      </c>
      <c r="V44" s="87">
        <v>2002</v>
      </c>
      <c r="W44" s="129">
        <v>2013</v>
      </c>
      <c r="X44" s="87">
        <v>2017</v>
      </c>
      <c r="Y44" s="87">
        <v>2012</v>
      </c>
      <c r="Z44" s="87">
        <v>2015</v>
      </c>
      <c r="AA44" s="87">
        <v>2015</v>
      </c>
      <c r="AB44" s="87">
        <v>2013</v>
      </c>
      <c r="AC44" s="87">
        <v>2013</v>
      </c>
      <c r="AD44" s="87">
        <v>2013</v>
      </c>
      <c r="AE44" s="87">
        <v>2013</v>
      </c>
      <c r="AF44" s="87">
        <v>2013</v>
      </c>
      <c r="AG44" s="87">
        <v>2013</v>
      </c>
      <c r="AH44" s="87">
        <v>2016</v>
      </c>
      <c r="AI44" s="87">
        <v>2016</v>
      </c>
      <c r="AJ44" s="87">
        <v>2016</v>
      </c>
      <c r="AK44" s="87">
        <v>2016</v>
      </c>
      <c r="AL44" s="87">
        <v>2013</v>
      </c>
      <c r="AM44" s="28"/>
      <c r="AN44" s="28"/>
    </row>
    <row r="45" spans="1:40" x14ac:dyDescent="0.25">
      <c r="A45" s="138" t="s">
        <v>231</v>
      </c>
      <c r="B45" s="139" t="s">
        <v>209</v>
      </c>
      <c r="C45" s="140">
        <v>402</v>
      </c>
      <c r="D45" s="87">
        <v>2012</v>
      </c>
      <c r="E45" s="87" t="s">
        <v>423</v>
      </c>
      <c r="F45" s="87">
        <v>2012</v>
      </c>
      <c r="G45" s="87">
        <v>2012</v>
      </c>
      <c r="H45" s="87">
        <v>2012</v>
      </c>
      <c r="I45" s="129" t="s">
        <v>422</v>
      </c>
      <c r="J45" s="87">
        <v>2017</v>
      </c>
      <c r="K45" s="87">
        <v>2017</v>
      </c>
      <c r="L45" s="87">
        <v>2017</v>
      </c>
      <c r="M45" s="87">
        <v>2009</v>
      </c>
      <c r="N45" s="87">
        <v>2013</v>
      </c>
      <c r="O45" s="87">
        <v>2013</v>
      </c>
      <c r="P45" s="87">
        <v>2003</v>
      </c>
      <c r="Q45" s="87">
        <v>2013</v>
      </c>
      <c r="R45" s="87">
        <v>2013</v>
      </c>
      <c r="S45" s="87">
        <v>2013</v>
      </c>
      <c r="T45" s="87" t="s">
        <v>408</v>
      </c>
      <c r="U45" s="87">
        <v>2013</v>
      </c>
      <c r="V45" s="87">
        <v>2002</v>
      </c>
      <c r="W45" s="129">
        <v>2013</v>
      </c>
      <c r="X45" s="87">
        <v>2017</v>
      </c>
      <c r="Y45" s="87">
        <v>2012</v>
      </c>
      <c r="Z45" s="87">
        <v>2015</v>
      </c>
      <c r="AA45" s="87">
        <v>2015</v>
      </c>
      <c r="AB45" s="87">
        <v>2013</v>
      </c>
      <c r="AC45" s="87">
        <v>2013</v>
      </c>
      <c r="AD45" s="87">
        <v>2013</v>
      </c>
      <c r="AE45" s="87">
        <v>2013</v>
      </c>
      <c r="AF45" s="87">
        <v>2013</v>
      </c>
      <c r="AG45" s="87">
        <v>2013</v>
      </c>
      <c r="AH45" s="87">
        <v>2016</v>
      </c>
      <c r="AI45" s="87">
        <v>2016</v>
      </c>
      <c r="AJ45" s="87">
        <v>2016</v>
      </c>
      <c r="AK45" s="87">
        <v>2016</v>
      </c>
      <c r="AL45" s="87">
        <v>2013</v>
      </c>
      <c r="AM45" s="28"/>
      <c r="AN45" s="28"/>
    </row>
    <row r="46" spans="1:40" x14ac:dyDescent="0.25">
      <c r="A46" s="138" t="s">
        <v>231</v>
      </c>
      <c r="B46" s="139" t="s">
        <v>210</v>
      </c>
      <c r="C46" s="140">
        <v>403</v>
      </c>
      <c r="D46" s="87">
        <v>2012</v>
      </c>
      <c r="E46" s="87" t="s">
        <v>423</v>
      </c>
      <c r="F46" s="87">
        <v>2012</v>
      </c>
      <c r="G46" s="87">
        <v>2012</v>
      </c>
      <c r="H46" s="87">
        <v>2012</v>
      </c>
      <c r="I46" s="129" t="s">
        <v>422</v>
      </c>
      <c r="J46" s="87">
        <v>2017</v>
      </c>
      <c r="K46" s="87">
        <v>2017</v>
      </c>
      <c r="L46" s="87">
        <v>2017</v>
      </c>
      <c r="M46" s="87">
        <v>2009</v>
      </c>
      <c r="N46" s="87">
        <v>2013</v>
      </c>
      <c r="O46" s="87">
        <v>2013</v>
      </c>
      <c r="P46" s="87">
        <v>2003</v>
      </c>
      <c r="Q46" s="87">
        <v>2013</v>
      </c>
      <c r="R46" s="87">
        <v>2013</v>
      </c>
      <c r="S46" s="87">
        <v>2013</v>
      </c>
      <c r="T46" s="87" t="s">
        <v>408</v>
      </c>
      <c r="U46" s="87">
        <v>2013</v>
      </c>
      <c r="V46" s="87">
        <v>2002</v>
      </c>
      <c r="W46" s="129">
        <v>2013</v>
      </c>
      <c r="X46" s="87">
        <v>2017</v>
      </c>
      <c r="Y46" s="87">
        <v>2012</v>
      </c>
      <c r="Z46" s="87">
        <v>2015</v>
      </c>
      <c r="AA46" s="87">
        <v>2015</v>
      </c>
      <c r="AB46" s="87">
        <v>2013</v>
      </c>
      <c r="AC46" s="87">
        <v>2013</v>
      </c>
      <c r="AD46" s="87">
        <v>2013</v>
      </c>
      <c r="AE46" s="87">
        <v>2013</v>
      </c>
      <c r="AF46" s="87">
        <v>2013</v>
      </c>
      <c r="AG46" s="87">
        <v>2013</v>
      </c>
      <c r="AH46" s="87">
        <v>2016</v>
      </c>
      <c r="AI46" s="87">
        <v>2016</v>
      </c>
      <c r="AJ46" s="87">
        <v>2016</v>
      </c>
      <c r="AK46" s="87">
        <v>2016</v>
      </c>
      <c r="AL46" s="87">
        <v>2013</v>
      </c>
      <c r="AM46" s="77"/>
      <c r="AN46" s="77"/>
    </row>
    <row r="47" spans="1:40" x14ac:dyDescent="0.25">
      <c r="A47" s="138" t="s">
        <v>231</v>
      </c>
      <c r="B47" s="139" t="s">
        <v>211</v>
      </c>
      <c r="C47" s="140">
        <v>404</v>
      </c>
      <c r="D47" s="87">
        <v>2012</v>
      </c>
      <c r="E47" s="87" t="s">
        <v>423</v>
      </c>
      <c r="F47" s="87">
        <v>2012</v>
      </c>
      <c r="G47" s="87">
        <v>2012</v>
      </c>
      <c r="H47" s="87">
        <v>2012</v>
      </c>
      <c r="I47" s="129" t="s">
        <v>422</v>
      </c>
      <c r="J47" s="87">
        <v>2017</v>
      </c>
      <c r="K47" s="87">
        <v>2017</v>
      </c>
      <c r="L47" s="87">
        <v>2017</v>
      </c>
      <c r="M47" s="87">
        <v>2009</v>
      </c>
      <c r="N47" s="87">
        <v>2013</v>
      </c>
      <c r="O47" s="87">
        <v>2013</v>
      </c>
      <c r="P47" s="87">
        <v>2003</v>
      </c>
      <c r="Q47" s="87">
        <v>2013</v>
      </c>
      <c r="R47" s="87">
        <v>2013</v>
      </c>
      <c r="S47" s="87">
        <v>2013</v>
      </c>
      <c r="T47" s="87" t="s">
        <v>408</v>
      </c>
      <c r="U47" s="87">
        <v>2013</v>
      </c>
      <c r="V47" s="87">
        <v>2002</v>
      </c>
      <c r="W47" s="129">
        <v>2013</v>
      </c>
      <c r="X47" s="87">
        <v>2017</v>
      </c>
      <c r="Y47" s="87">
        <v>2012</v>
      </c>
      <c r="Z47" s="87">
        <v>2015</v>
      </c>
      <c r="AA47" s="87">
        <v>2015</v>
      </c>
      <c r="AB47" s="87">
        <v>2013</v>
      </c>
      <c r="AC47" s="87">
        <v>2013</v>
      </c>
      <c r="AD47" s="87">
        <v>2013</v>
      </c>
      <c r="AE47" s="87">
        <v>2013</v>
      </c>
      <c r="AF47" s="87">
        <v>2013</v>
      </c>
      <c r="AG47" s="87">
        <v>2013</v>
      </c>
      <c r="AH47" s="87">
        <v>2016</v>
      </c>
      <c r="AI47" s="87">
        <v>2016</v>
      </c>
      <c r="AJ47" s="87">
        <v>2016</v>
      </c>
      <c r="AK47" s="87">
        <v>2016</v>
      </c>
      <c r="AL47" s="87">
        <v>2013</v>
      </c>
      <c r="AM47" s="77"/>
      <c r="AN47" s="77"/>
    </row>
    <row r="48" spans="1:40" x14ac:dyDescent="0.25">
      <c r="A48" s="138" t="s">
        <v>231</v>
      </c>
      <c r="B48" s="139" t="s">
        <v>212</v>
      </c>
      <c r="C48" s="140">
        <v>405</v>
      </c>
      <c r="D48" s="87">
        <v>2012</v>
      </c>
      <c r="E48" s="87" t="s">
        <v>423</v>
      </c>
      <c r="F48" s="87">
        <v>2012</v>
      </c>
      <c r="G48" s="87">
        <v>2012</v>
      </c>
      <c r="H48" s="87">
        <v>2012</v>
      </c>
      <c r="I48" s="129" t="s">
        <v>422</v>
      </c>
      <c r="J48" s="87">
        <v>2017</v>
      </c>
      <c r="K48" s="87">
        <v>2017</v>
      </c>
      <c r="L48" s="87">
        <v>2017</v>
      </c>
      <c r="M48" s="87">
        <v>2009</v>
      </c>
      <c r="N48" s="87">
        <v>2013</v>
      </c>
      <c r="O48" s="87">
        <v>2013</v>
      </c>
      <c r="P48" s="87">
        <v>2003</v>
      </c>
      <c r="Q48" s="87">
        <v>2013</v>
      </c>
      <c r="R48" s="87">
        <v>2013</v>
      </c>
      <c r="S48" s="87">
        <v>2013</v>
      </c>
      <c r="T48" s="87" t="s">
        <v>408</v>
      </c>
      <c r="U48" s="87">
        <v>2013</v>
      </c>
      <c r="V48" s="87">
        <v>2002</v>
      </c>
      <c r="W48" s="129">
        <v>2013</v>
      </c>
      <c r="X48" s="87">
        <v>2017</v>
      </c>
      <c r="Y48" s="87">
        <v>2012</v>
      </c>
      <c r="Z48" s="87">
        <v>2015</v>
      </c>
      <c r="AA48" s="87">
        <v>2015</v>
      </c>
      <c r="AB48" s="87">
        <v>2013</v>
      </c>
      <c r="AC48" s="87">
        <v>2013</v>
      </c>
      <c r="AD48" s="87">
        <v>2013</v>
      </c>
      <c r="AE48" s="87">
        <v>2013</v>
      </c>
      <c r="AF48" s="87">
        <v>2013</v>
      </c>
      <c r="AG48" s="87">
        <v>2013</v>
      </c>
      <c r="AH48" s="87">
        <v>2016</v>
      </c>
      <c r="AI48" s="87">
        <v>2016</v>
      </c>
      <c r="AJ48" s="87">
        <v>2016</v>
      </c>
      <c r="AK48" s="87">
        <v>2016</v>
      </c>
      <c r="AL48" s="87">
        <v>2013</v>
      </c>
      <c r="AM48" s="77"/>
      <c r="AN48" s="77"/>
    </row>
    <row r="49" spans="1:40" x14ac:dyDescent="0.25">
      <c r="A49" s="138" t="s">
        <v>231</v>
      </c>
      <c r="B49" s="139" t="s">
        <v>213</v>
      </c>
      <c r="C49" s="140">
        <v>406</v>
      </c>
      <c r="D49" s="87">
        <v>2012</v>
      </c>
      <c r="E49" s="87" t="s">
        <v>423</v>
      </c>
      <c r="F49" s="87">
        <v>2012</v>
      </c>
      <c r="G49" s="87">
        <v>2012</v>
      </c>
      <c r="H49" s="87">
        <v>2012</v>
      </c>
      <c r="I49" s="129" t="s">
        <v>422</v>
      </c>
      <c r="J49" s="87">
        <v>2017</v>
      </c>
      <c r="K49" s="87">
        <v>2017</v>
      </c>
      <c r="L49" s="87">
        <v>2017</v>
      </c>
      <c r="M49" s="87">
        <v>2009</v>
      </c>
      <c r="N49" s="87">
        <v>2013</v>
      </c>
      <c r="O49" s="87">
        <v>2013</v>
      </c>
      <c r="P49" s="87">
        <v>2003</v>
      </c>
      <c r="Q49" s="87">
        <v>2013</v>
      </c>
      <c r="R49" s="87">
        <v>2013</v>
      </c>
      <c r="S49" s="87">
        <v>2013</v>
      </c>
      <c r="T49" s="87" t="s">
        <v>408</v>
      </c>
      <c r="U49" s="87">
        <v>2013</v>
      </c>
      <c r="V49" s="87">
        <v>2002</v>
      </c>
      <c r="W49" s="129">
        <v>2013</v>
      </c>
      <c r="X49" s="87">
        <v>2017</v>
      </c>
      <c r="Y49" s="87">
        <v>2012</v>
      </c>
      <c r="Z49" s="87">
        <v>2015</v>
      </c>
      <c r="AA49" s="87">
        <v>2015</v>
      </c>
      <c r="AB49" s="87">
        <v>2013</v>
      </c>
      <c r="AC49" s="87">
        <v>2013</v>
      </c>
      <c r="AD49" s="87">
        <v>2013</v>
      </c>
      <c r="AE49" s="87">
        <v>2013</v>
      </c>
      <c r="AF49" s="87">
        <v>2013</v>
      </c>
      <c r="AG49" s="87">
        <v>2013</v>
      </c>
      <c r="AH49" s="87">
        <v>2016</v>
      </c>
      <c r="AI49" s="87">
        <v>2016</v>
      </c>
      <c r="AJ49" s="87">
        <v>2016</v>
      </c>
      <c r="AK49" s="87">
        <v>2016</v>
      </c>
      <c r="AL49" s="87">
        <v>2013</v>
      </c>
      <c r="AM49" s="77"/>
      <c r="AN49" s="77"/>
    </row>
    <row r="50" spans="1:40" x14ac:dyDescent="0.25">
      <c r="A50" s="138" t="s">
        <v>231</v>
      </c>
      <c r="B50" s="139" t="s">
        <v>214</v>
      </c>
      <c r="C50" s="140">
        <v>407</v>
      </c>
      <c r="D50" s="87">
        <v>2012</v>
      </c>
      <c r="E50" s="87" t="s">
        <v>423</v>
      </c>
      <c r="F50" s="87">
        <v>2012</v>
      </c>
      <c r="G50" s="87">
        <v>2012</v>
      </c>
      <c r="H50" s="87">
        <v>2012</v>
      </c>
      <c r="I50" s="129" t="s">
        <v>422</v>
      </c>
      <c r="J50" s="87">
        <v>2017</v>
      </c>
      <c r="K50" s="87">
        <v>2017</v>
      </c>
      <c r="L50" s="87">
        <v>2017</v>
      </c>
      <c r="M50" s="87">
        <v>2009</v>
      </c>
      <c r="N50" s="87">
        <v>2013</v>
      </c>
      <c r="O50" s="87">
        <v>2013</v>
      </c>
      <c r="P50" s="87">
        <v>2003</v>
      </c>
      <c r="Q50" s="87">
        <v>2013</v>
      </c>
      <c r="R50" s="87">
        <v>2013</v>
      </c>
      <c r="S50" s="87">
        <v>2013</v>
      </c>
      <c r="T50" s="87" t="s">
        <v>408</v>
      </c>
      <c r="U50" s="87">
        <v>2013</v>
      </c>
      <c r="V50" s="87">
        <v>2002</v>
      </c>
      <c r="W50" s="129">
        <v>2013</v>
      </c>
      <c r="X50" s="87">
        <v>2017</v>
      </c>
      <c r="Y50" s="87">
        <v>2012</v>
      </c>
      <c r="Z50" s="87">
        <v>2015</v>
      </c>
      <c r="AA50" s="87">
        <v>2015</v>
      </c>
      <c r="AB50" s="87">
        <v>2013</v>
      </c>
      <c r="AC50" s="87">
        <v>2013</v>
      </c>
      <c r="AD50" s="87">
        <v>2013</v>
      </c>
      <c r="AE50" s="87">
        <v>2013</v>
      </c>
      <c r="AF50" s="87">
        <v>2013</v>
      </c>
      <c r="AG50" s="87">
        <v>2013</v>
      </c>
      <c r="AH50" s="87">
        <v>2016</v>
      </c>
      <c r="AI50" s="87">
        <v>2016</v>
      </c>
      <c r="AJ50" s="87">
        <v>2016</v>
      </c>
      <c r="AK50" s="87">
        <v>2016</v>
      </c>
      <c r="AL50" s="87">
        <v>2013</v>
      </c>
      <c r="AM50" s="77"/>
      <c r="AN50" s="77"/>
    </row>
    <row r="51" spans="1:40" x14ac:dyDescent="0.25">
      <c r="A51" s="138" t="s">
        <v>231</v>
      </c>
      <c r="B51" s="139" t="s">
        <v>215</v>
      </c>
      <c r="C51" s="140">
        <v>408</v>
      </c>
      <c r="D51" s="87">
        <v>2012</v>
      </c>
      <c r="E51" s="87" t="s">
        <v>423</v>
      </c>
      <c r="F51" s="87">
        <v>2012</v>
      </c>
      <c r="G51" s="87">
        <v>2012</v>
      </c>
      <c r="H51" s="87">
        <v>2012</v>
      </c>
      <c r="I51" s="129" t="s">
        <v>422</v>
      </c>
      <c r="J51" s="87">
        <v>2017</v>
      </c>
      <c r="K51" s="87">
        <v>2017</v>
      </c>
      <c r="L51" s="87">
        <v>2017</v>
      </c>
      <c r="M51" s="87">
        <v>2009</v>
      </c>
      <c r="N51" s="87">
        <v>2013</v>
      </c>
      <c r="O51" s="87">
        <v>2013</v>
      </c>
      <c r="P51" s="87">
        <v>2003</v>
      </c>
      <c r="Q51" s="87">
        <v>2013</v>
      </c>
      <c r="R51" s="87">
        <v>2013</v>
      </c>
      <c r="S51" s="87">
        <v>2013</v>
      </c>
      <c r="T51" s="87" t="s">
        <v>408</v>
      </c>
      <c r="U51" s="87">
        <v>2013</v>
      </c>
      <c r="V51" s="87">
        <v>2002</v>
      </c>
      <c r="W51" s="129">
        <v>2013</v>
      </c>
      <c r="X51" s="87">
        <v>2017</v>
      </c>
      <c r="Y51" s="87">
        <v>2012</v>
      </c>
      <c r="Z51" s="87">
        <v>2015</v>
      </c>
      <c r="AA51" s="87">
        <v>2015</v>
      </c>
      <c r="AB51" s="87">
        <v>2013</v>
      </c>
      <c r="AC51" s="87">
        <v>2013</v>
      </c>
      <c r="AD51" s="87">
        <v>2013</v>
      </c>
      <c r="AE51" s="87">
        <v>2013</v>
      </c>
      <c r="AF51" s="87">
        <v>2013</v>
      </c>
      <c r="AG51" s="87">
        <v>2013</v>
      </c>
      <c r="AH51" s="87">
        <v>2016</v>
      </c>
      <c r="AI51" s="87">
        <v>2016</v>
      </c>
      <c r="AJ51" s="87">
        <v>2016</v>
      </c>
      <c r="AK51" s="87">
        <v>2016</v>
      </c>
      <c r="AL51" s="87">
        <v>2013</v>
      </c>
      <c r="AM51" s="77"/>
      <c r="AN51" s="77"/>
    </row>
    <row r="52" spans="1:40" x14ac:dyDescent="0.25">
      <c r="A52" s="138" t="s">
        <v>231</v>
      </c>
      <c r="B52" s="139" t="s">
        <v>216</v>
      </c>
      <c r="C52" s="140">
        <v>409</v>
      </c>
      <c r="D52" s="87">
        <v>2012</v>
      </c>
      <c r="E52" s="87" t="s">
        <v>423</v>
      </c>
      <c r="F52" s="87">
        <v>2012</v>
      </c>
      <c r="G52" s="87">
        <v>2012</v>
      </c>
      <c r="H52" s="87">
        <v>2012</v>
      </c>
      <c r="I52" s="129" t="s">
        <v>422</v>
      </c>
      <c r="J52" s="87">
        <v>2017</v>
      </c>
      <c r="K52" s="87">
        <v>2017</v>
      </c>
      <c r="L52" s="87">
        <v>2017</v>
      </c>
      <c r="M52" s="87">
        <v>2009</v>
      </c>
      <c r="N52" s="87">
        <v>2013</v>
      </c>
      <c r="O52" s="87">
        <v>2013</v>
      </c>
      <c r="P52" s="87">
        <v>2003</v>
      </c>
      <c r="Q52" s="87">
        <v>2013</v>
      </c>
      <c r="R52" s="87">
        <v>2013</v>
      </c>
      <c r="S52" s="87">
        <v>2013</v>
      </c>
      <c r="T52" s="87" t="s">
        <v>408</v>
      </c>
      <c r="U52" s="87">
        <v>2013</v>
      </c>
      <c r="V52" s="87">
        <v>2002</v>
      </c>
      <c r="W52" s="129">
        <v>2013</v>
      </c>
      <c r="X52" s="87">
        <v>2017</v>
      </c>
      <c r="Y52" s="87">
        <v>2012</v>
      </c>
      <c r="Z52" s="87">
        <v>2015</v>
      </c>
      <c r="AA52" s="87">
        <v>2015</v>
      </c>
      <c r="AB52" s="87">
        <v>2013</v>
      </c>
      <c r="AC52" s="87">
        <v>2013</v>
      </c>
      <c r="AD52" s="87">
        <v>2013</v>
      </c>
      <c r="AE52" s="87">
        <v>2013</v>
      </c>
      <c r="AF52" s="87">
        <v>2013</v>
      </c>
      <c r="AG52" s="87">
        <v>2013</v>
      </c>
      <c r="AH52" s="87">
        <v>2016</v>
      </c>
      <c r="AI52" s="87">
        <v>2016</v>
      </c>
      <c r="AJ52" s="87">
        <v>2016</v>
      </c>
      <c r="AK52" s="87">
        <v>2016</v>
      </c>
      <c r="AL52" s="87">
        <v>2013</v>
      </c>
      <c r="AM52" s="77"/>
      <c r="AN52" s="77"/>
    </row>
    <row r="53" spans="1:40" x14ac:dyDescent="0.25">
      <c r="A53" s="138" t="s">
        <v>231</v>
      </c>
      <c r="B53" s="139" t="s">
        <v>217</v>
      </c>
      <c r="C53" s="140">
        <v>410</v>
      </c>
      <c r="D53" s="87">
        <v>2012</v>
      </c>
      <c r="E53" s="87" t="s">
        <v>423</v>
      </c>
      <c r="F53" s="87">
        <v>2012</v>
      </c>
      <c r="G53" s="87">
        <v>2012</v>
      </c>
      <c r="H53" s="87">
        <v>2012</v>
      </c>
      <c r="I53" s="129" t="s">
        <v>422</v>
      </c>
      <c r="J53" s="87">
        <v>2017</v>
      </c>
      <c r="K53" s="87">
        <v>2017</v>
      </c>
      <c r="L53" s="87">
        <v>2017</v>
      </c>
      <c r="M53" s="87">
        <v>2009</v>
      </c>
      <c r="N53" s="87">
        <v>2013</v>
      </c>
      <c r="O53" s="87">
        <v>2013</v>
      </c>
      <c r="P53" s="87">
        <v>2003</v>
      </c>
      <c r="Q53" s="87">
        <v>2013</v>
      </c>
      <c r="R53" s="87">
        <v>2013</v>
      </c>
      <c r="S53" s="87">
        <v>2013</v>
      </c>
      <c r="T53" s="87" t="s">
        <v>408</v>
      </c>
      <c r="U53" s="87">
        <v>2013</v>
      </c>
      <c r="V53" s="87">
        <v>2002</v>
      </c>
      <c r="W53" s="129">
        <v>2013</v>
      </c>
      <c r="X53" s="87">
        <v>2017</v>
      </c>
      <c r="Y53" s="87">
        <v>2012</v>
      </c>
      <c r="Z53" s="87">
        <v>2015</v>
      </c>
      <c r="AA53" s="87">
        <v>2015</v>
      </c>
      <c r="AB53" s="87">
        <v>2013</v>
      </c>
      <c r="AC53" s="87">
        <v>2013</v>
      </c>
      <c r="AD53" s="87">
        <v>2013</v>
      </c>
      <c r="AE53" s="87">
        <v>2013</v>
      </c>
      <c r="AF53" s="87">
        <v>2013</v>
      </c>
      <c r="AG53" s="87">
        <v>2013</v>
      </c>
      <c r="AH53" s="87">
        <v>2016</v>
      </c>
      <c r="AI53" s="87">
        <v>2016</v>
      </c>
      <c r="AJ53" s="87">
        <v>2016</v>
      </c>
      <c r="AK53" s="87">
        <v>2016</v>
      </c>
      <c r="AL53" s="87">
        <v>2013</v>
      </c>
      <c r="AM53" s="77"/>
      <c r="AN53" s="77"/>
    </row>
    <row r="54" spans="1:40" x14ac:dyDescent="0.25">
      <c r="A54" s="138" t="s">
        <v>231</v>
      </c>
      <c r="B54" s="139" t="s">
        <v>218</v>
      </c>
      <c r="C54" s="140">
        <v>411</v>
      </c>
      <c r="D54" s="87">
        <v>2012</v>
      </c>
      <c r="E54" s="87" t="s">
        <v>423</v>
      </c>
      <c r="F54" s="87">
        <v>2012</v>
      </c>
      <c r="G54" s="87">
        <v>2012</v>
      </c>
      <c r="H54" s="87">
        <v>2012</v>
      </c>
      <c r="I54" s="129" t="s">
        <v>422</v>
      </c>
      <c r="J54" s="87">
        <v>2017</v>
      </c>
      <c r="K54" s="87">
        <v>2017</v>
      </c>
      <c r="L54" s="87">
        <v>2017</v>
      </c>
      <c r="M54" s="87">
        <v>2009</v>
      </c>
      <c r="N54" s="87">
        <v>2013</v>
      </c>
      <c r="O54" s="87">
        <v>2013</v>
      </c>
      <c r="P54" s="87">
        <v>2003</v>
      </c>
      <c r="Q54" s="87">
        <v>2013</v>
      </c>
      <c r="R54" s="87">
        <v>2013</v>
      </c>
      <c r="S54" s="87">
        <v>2013</v>
      </c>
      <c r="T54" s="87" t="s">
        <v>408</v>
      </c>
      <c r="U54" s="87">
        <v>2013</v>
      </c>
      <c r="V54" s="87">
        <v>2002</v>
      </c>
      <c r="W54" s="129">
        <v>2013</v>
      </c>
      <c r="X54" s="87">
        <v>2017</v>
      </c>
      <c r="Y54" s="87">
        <v>2012</v>
      </c>
      <c r="Z54" s="87">
        <v>2015</v>
      </c>
      <c r="AA54" s="87">
        <v>2015</v>
      </c>
      <c r="AB54" s="87">
        <v>2013</v>
      </c>
      <c r="AC54" s="87">
        <v>2013</v>
      </c>
      <c r="AD54" s="87">
        <v>2013</v>
      </c>
      <c r="AE54" s="87">
        <v>2013</v>
      </c>
      <c r="AF54" s="87">
        <v>2013</v>
      </c>
      <c r="AG54" s="87">
        <v>2013</v>
      </c>
      <c r="AH54" s="87">
        <v>2016</v>
      </c>
      <c r="AI54" s="87">
        <v>2016</v>
      </c>
      <c r="AJ54" s="87">
        <v>2016</v>
      </c>
      <c r="AK54" s="87">
        <v>2016</v>
      </c>
      <c r="AL54" s="87">
        <v>2013</v>
      </c>
      <c r="AM54" s="77"/>
      <c r="AN54" s="77"/>
    </row>
    <row r="55" spans="1:40" x14ac:dyDescent="0.25">
      <c r="A55" s="138" t="s">
        <v>231</v>
      </c>
      <c r="B55" s="139" t="s">
        <v>67</v>
      </c>
      <c r="C55" s="140">
        <v>412</v>
      </c>
      <c r="D55" s="87">
        <v>2012</v>
      </c>
      <c r="E55" s="87" t="s">
        <v>423</v>
      </c>
      <c r="F55" s="87">
        <v>2012</v>
      </c>
      <c r="G55" s="87">
        <v>2012</v>
      </c>
      <c r="H55" s="87">
        <v>2012</v>
      </c>
      <c r="I55" s="129" t="s">
        <v>422</v>
      </c>
      <c r="J55" s="87">
        <v>2017</v>
      </c>
      <c r="K55" s="87">
        <v>2017</v>
      </c>
      <c r="L55" s="87">
        <v>2017</v>
      </c>
      <c r="M55" s="87">
        <v>2009</v>
      </c>
      <c r="N55" s="87">
        <v>2013</v>
      </c>
      <c r="O55" s="87">
        <v>2013</v>
      </c>
      <c r="P55" s="87">
        <v>2003</v>
      </c>
      <c r="Q55" s="87">
        <v>2013</v>
      </c>
      <c r="R55" s="87">
        <v>2013</v>
      </c>
      <c r="S55" s="87">
        <v>2013</v>
      </c>
      <c r="T55" s="87" t="s">
        <v>408</v>
      </c>
      <c r="U55" s="87">
        <v>2013</v>
      </c>
      <c r="V55" s="87">
        <v>2002</v>
      </c>
      <c r="W55" s="129">
        <v>2013</v>
      </c>
      <c r="X55" s="87">
        <v>2017</v>
      </c>
      <c r="Y55" s="87">
        <v>2012</v>
      </c>
      <c r="Z55" s="87">
        <v>2015</v>
      </c>
      <c r="AA55" s="87">
        <v>2015</v>
      </c>
      <c r="AB55" s="87">
        <v>2013</v>
      </c>
      <c r="AC55" s="87">
        <v>2013</v>
      </c>
      <c r="AD55" s="87">
        <v>2013</v>
      </c>
      <c r="AE55" s="87">
        <v>2013</v>
      </c>
      <c r="AF55" s="87">
        <v>2013</v>
      </c>
      <c r="AG55" s="87">
        <v>2013</v>
      </c>
      <c r="AH55" s="87">
        <v>2016</v>
      </c>
      <c r="AI55" s="87">
        <v>2016</v>
      </c>
      <c r="AJ55" s="87">
        <v>2016</v>
      </c>
      <c r="AK55" s="87">
        <v>2016</v>
      </c>
      <c r="AL55" s="87">
        <v>2013</v>
      </c>
      <c r="AM55" s="77"/>
      <c r="AN55" s="77"/>
    </row>
    <row r="56" spans="1:40" x14ac:dyDescent="0.25">
      <c r="A56" s="138" t="s">
        <v>231</v>
      </c>
      <c r="B56" s="139" t="s">
        <v>219</v>
      </c>
      <c r="C56" s="140">
        <v>413</v>
      </c>
      <c r="D56" s="87">
        <v>2012</v>
      </c>
      <c r="E56" s="87" t="s">
        <v>423</v>
      </c>
      <c r="F56" s="87">
        <v>2012</v>
      </c>
      <c r="G56" s="87">
        <v>2012</v>
      </c>
      <c r="H56" s="87">
        <v>2012</v>
      </c>
      <c r="I56" s="129" t="s">
        <v>422</v>
      </c>
      <c r="J56" s="87">
        <v>2017</v>
      </c>
      <c r="K56" s="87">
        <v>2017</v>
      </c>
      <c r="L56" s="87">
        <v>2017</v>
      </c>
      <c r="M56" s="87">
        <v>2009</v>
      </c>
      <c r="N56" s="87">
        <v>2013</v>
      </c>
      <c r="O56" s="87">
        <v>2013</v>
      </c>
      <c r="P56" s="87">
        <v>2003</v>
      </c>
      <c r="Q56" s="87">
        <v>2013</v>
      </c>
      <c r="R56" s="87">
        <v>2013</v>
      </c>
      <c r="S56" s="87">
        <v>2013</v>
      </c>
      <c r="T56" s="87" t="s">
        <v>408</v>
      </c>
      <c r="U56" s="87">
        <v>2013</v>
      </c>
      <c r="V56" s="87">
        <v>2002</v>
      </c>
      <c r="W56" s="129">
        <v>2013</v>
      </c>
      <c r="X56" s="87">
        <v>2017</v>
      </c>
      <c r="Y56" s="87">
        <v>2012</v>
      </c>
      <c r="Z56" s="87">
        <v>2015</v>
      </c>
      <c r="AA56" s="87">
        <v>2015</v>
      </c>
      <c r="AB56" s="87">
        <v>2013</v>
      </c>
      <c r="AC56" s="87">
        <v>2013</v>
      </c>
      <c r="AD56" s="87">
        <v>2013</v>
      </c>
      <c r="AE56" s="87">
        <v>2013</v>
      </c>
      <c r="AF56" s="87">
        <v>2013</v>
      </c>
      <c r="AG56" s="87">
        <v>2013</v>
      </c>
      <c r="AH56" s="87">
        <v>2016</v>
      </c>
      <c r="AI56" s="87">
        <v>2016</v>
      </c>
      <c r="AJ56" s="87">
        <v>2016</v>
      </c>
      <c r="AK56" s="87">
        <v>2016</v>
      </c>
      <c r="AL56" s="87">
        <v>2013</v>
      </c>
      <c r="AM56" s="16"/>
      <c r="AN56" s="16"/>
    </row>
    <row r="57" spans="1:40" x14ac:dyDescent="0.25">
      <c r="A57" s="138" t="s">
        <v>231</v>
      </c>
      <c r="B57" s="139" t="s">
        <v>220</v>
      </c>
      <c r="C57" s="140">
        <v>414</v>
      </c>
      <c r="D57" s="87">
        <v>2012</v>
      </c>
      <c r="E57" s="87" t="s">
        <v>423</v>
      </c>
      <c r="F57" s="87">
        <v>2012</v>
      </c>
      <c r="G57" s="87">
        <v>2012</v>
      </c>
      <c r="H57" s="87">
        <v>2012</v>
      </c>
      <c r="I57" s="129" t="s">
        <v>422</v>
      </c>
      <c r="J57" s="87">
        <v>2017</v>
      </c>
      <c r="K57" s="87">
        <v>2017</v>
      </c>
      <c r="L57" s="87">
        <v>2017</v>
      </c>
      <c r="M57" s="87">
        <v>2009</v>
      </c>
      <c r="N57" s="87">
        <v>2013</v>
      </c>
      <c r="O57" s="87">
        <v>2013</v>
      </c>
      <c r="P57" s="87">
        <v>2003</v>
      </c>
      <c r="Q57" s="87">
        <v>2013</v>
      </c>
      <c r="R57" s="87">
        <v>2013</v>
      </c>
      <c r="S57" s="87">
        <v>2013</v>
      </c>
      <c r="T57" s="87" t="s">
        <v>408</v>
      </c>
      <c r="U57" s="87">
        <v>2013</v>
      </c>
      <c r="V57" s="87">
        <v>2002</v>
      </c>
      <c r="W57" s="129">
        <v>2013</v>
      </c>
      <c r="X57" s="87">
        <v>2017</v>
      </c>
      <c r="Y57" s="87">
        <v>2012</v>
      </c>
      <c r="Z57" s="87">
        <v>2015</v>
      </c>
      <c r="AA57" s="87">
        <v>2015</v>
      </c>
      <c r="AB57" s="87">
        <v>2013</v>
      </c>
      <c r="AC57" s="87">
        <v>2013</v>
      </c>
      <c r="AD57" s="87">
        <v>2013</v>
      </c>
      <c r="AE57" s="87">
        <v>2013</v>
      </c>
      <c r="AF57" s="87">
        <v>2013</v>
      </c>
      <c r="AG57" s="87">
        <v>2013</v>
      </c>
      <c r="AH57" s="87">
        <v>2016</v>
      </c>
      <c r="AI57" s="87">
        <v>2016</v>
      </c>
      <c r="AJ57" s="87">
        <v>2016</v>
      </c>
      <c r="AK57" s="87">
        <v>2016</v>
      </c>
      <c r="AL57" s="87">
        <v>2013</v>
      </c>
      <c r="AM57" s="16"/>
      <c r="AN57" s="16"/>
    </row>
    <row r="58" spans="1:40" x14ac:dyDescent="0.25">
      <c r="A58" s="138" t="s">
        <v>231</v>
      </c>
      <c r="B58" s="139" t="s">
        <v>221</v>
      </c>
      <c r="C58" s="140">
        <v>415</v>
      </c>
      <c r="D58" s="87">
        <v>2012</v>
      </c>
      <c r="E58" s="87" t="s">
        <v>423</v>
      </c>
      <c r="F58" s="87">
        <v>2012</v>
      </c>
      <c r="G58" s="87">
        <v>2012</v>
      </c>
      <c r="H58" s="87">
        <v>2012</v>
      </c>
      <c r="I58" s="129" t="s">
        <v>422</v>
      </c>
      <c r="J58" s="87">
        <v>2017</v>
      </c>
      <c r="K58" s="87">
        <v>2017</v>
      </c>
      <c r="L58" s="87">
        <v>2017</v>
      </c>
      <c r="M58" s="87">
        <v>2009</v>
      </c>
      <c r="N58" s="87">
        <v>2013</v>
      </c>
      <c r="O58" s="87">
        <v>2013</v>
      </c>
      <c r="P58" s="87">
        <v>2003</v>
      </c>
      <c r="Q58" s="87">
        <v>2013</v>
      </c>
      <c r="R58" s="87">
        <v>2013</v>
      </c>
      <c r="S58" s="87">
        <v>2013</v>
      </c>
      <c r="T58" s="87" t="s">
        <v>408</v>
      </c>
      <c r="U58" s="87">
        <v>2013</v>
      </c>
      <c r="V58" s="87">
        <v>2002</v>
      </c>
      <c r="W58" s="129">
        <v>2013</v>
      </c>
      <c r="X58" s="87">
        <v>2017</v>
      </c>
      <c r="Y58" s="87">
        <v>2012</v>
      </c>
      <c r="Z58" s="87">
        <v>2015</v>
      </c>
      <c r="AA58" s="87">
        <v>2015</v>
      </c>
      <c r="AB58" s="87">
        <v>2013</v>
      </c>
      <c r="AC58" s="87">
        <v>2013</v>
      </c>
      <c r="AD58" s="87">
        <v>2013</v>
      </c>
      <c r="AE58" s="87">
        <v>2013</v>
      </c>
      <c r="AF58" s="87">
        <v>2013</v>
      </c>
      <c r="AG58" s="87">
        <v>2013</v>
      </c>
      <c r="AH58" s="87">
        <v>2016</v>
      </c>
      <c r="AI58" s="87">
        <v>2016</v>
      </c>
      <c r="AJ58" s="87">
        <v>2016</v>
      </c>
      <c r="AK58" s="87">
        <v>2016</v>
      </c>
      <c r="AL58" s="87">
        <v>2013</v>
      </c>
      <c r="AM58" s="16"/>
      <c r="AN58" s="16"/>
    </row>
    <row r="59" spans="1:40" x14ac:dyDescent="0.25">
      <c r="A59" s="138" t="s">
        <v>231</v>
      </c>
      <c r="B59" s="139" t="s">
        <v>200</v>
      </c>
      <c r="C59" s="140">
        <v>416</v>
      </c>
      <c r="D59" s="87">
        <v>2012</v>
      </c>
      <c r="E59" s="87" t="s">
        <v>423</v>
      </c>
      <c r="F59" s="87">
        <v>2012</v>
      </c>
      <c r="G59" s="87">
        <v>2012</v>
      </c>
      <c r="H59" s="87">
        <v>2012</v>
      </c>
      <c r="I59" s="129" t="s">
        <v>422</v>
      </c>
      <c r="J59" s="87">
        <v>2017</v>
      </c>
      <c r="K59" s="87">
        <v>2017</v>
      </c>
      <c r="L59" s="87">
        <v>2017</v>
      </c>
      <c r="M59" s="87">
        <v>2009</v>
      </c>
      <c r="N59" s="87">
        <v>2013</v>
      </c>
      <c r="O59" s="87">
        <v>2013</v>
      </c>
      <c r="P59" s="87">
        <v>2003</v>
      </c>
      <c r="Q59" s="87">
        <v>2013</v>
      </c>
      <c r="R59" s="87">
        <v>2013</v>
      </c>
      <c r="S59" s="87">
        <v>2013</v>
      </c>
      <c r="T59" s="87" t="s">
        <v>408</v>
      </c>
      <c r="U59" s="87">
        <v>2013</v>
      </c>
      <c r="V59" s="87">
        <v>2002</v>
      </c>
      <c r="W59" s="129">
        <v>2013</v>
      </c>
      <c r="X59" s="87">
        <v>2017</v>
      </c>
      <c r="Y59" s="87">
        <v>2012</v>
      </c>
      <c r="Z59" s="87">
        <v>2015</v>
      </c>
      <c r="AA59" s="87">
        <v>2015</v>
      </c>
      <c r="AB59" s="87">
        <v>2013</v>
      </c>
      <c r="AC59" s="87">
        <v>2013</v>
      </c>
      <c r="AD59" s="87">
        <v>2013</v>
      </c>
      <c r="AE59" s="87">
        <v>2013</v>
      </c>
      <c r="AF59" s="87">
        <v>2013</v>
      </c>
      <c r="AG59" s="87">
        <v>2013</v>
      </c>
      <c r="AH59" s="87">
        <v>2016</v>
      </c>
      <c r="AI59" s="87">
        <v>2016</v>
      </c>
      <c r="AJ59" s="87">
        <v>2016</v>
      </c>
      <c r="AK59" s="87">
        <v>2016</v>
      </c>
      <c r="AL59" s="87">
        <v>2013</v>
      </c>
      <c r="AM59" s="16"/>
      <c r="AN59" s="16"/>
    </row>
    <row r="60" spans="1:40" x14ac:dyDescent="0.25">
      <c r="A60" s="138" t="s">
        <v>231</v>
      </c>
      <c r="B60" s="139" t="s">
        <v>222</v>
      </c>
      <c r="C60" s="140">
        <v>417</v>
      </c>
      <c r="D60" s="87">
        <v>2012</v>
      </c>
      <c r="E60" s="87" t="s">
        <v>423</v>
      </c>
      <c r="F60" s="87">
        <v>2012</v>
      </c>
      <c r="G60" s="87">
        <v>2012</v>
      </c>
      <c r="H60" s="87">
        <v>2012</v>
      </c>
      <c r="I60" s="129" t="s">
        <v>422</v>
      </c>
      <c r="J60" s="87">
        <v>2017</v>
      </c>
      <c r="K60" s="87">
        <v>2017</v>
      </c>
      <c r="L60" s="87">
        <v>2017</v>
      </c>
      <c r="M60" s="87">
        <v>2009</v>
      </c>
      <c r="N60" s="87">
        <v>2013</v>
      </c>
      <c r="O60" s="87">
        <v>2013</v>
      </c>
      <c r="P60" s="87">
        <v>2003</v>
      </c>
      <c r="Q60" s="87">
        <v>2013</v>
      </c>
      <c r="R60" s="87">
        <v>2013</v>
      </c>
      <c r="S60" s="87">
        <v>2013</v>
      </c>
      <c r="T60" s="87" t="s">
        <v>408</v>
      </c>
      <c r="U60" s="87">
        <v>2013</v>
      </c>
      <c r="V60" s="87">
        <v>2002</v>
      </c>
      <c r="W60" s="129">
        <v>2013</v>
      </c>
      <c r="X60" s="87">
        <v>2017</v>
      </c>
      <c r="Y60" s="87">
        <v>2012</v>
      </c>
      <c r="Z60" s="87">
        <v>2015</v>
      </c>
      <c r="AA60" s="87">
        <v>2015</v>
      </c>
      <c r="AB60" s="87">
        <v>2013</v>
      </c>
      <c r="AC60" s="87">
        <v>2013</v>
      </c>
      <c r="AD60" s="87">
        <v>2013</v>
      </c>
      <c r="AE60" s="87">
        <v>2013</v>
      </c>
      <c r="AF60" s="87">
        <v>2013</v>
      </c>
      <c r="AG60" s="87">
        <v>2013</v>
      </c>
      <c r="AH60" s="87">
        <v>2016</v>
      </c>
      <c r="AI60" s="87">
        <v>2016</v>
      </c>
      <c r="AJ60" s="87">
        <v>2016</v>
      </c>
      <c r="AK60" s="87">
        <v>2016</v>
      </c>
      <c r="AL60" s="87">
        <v>2013</v>
      </c>
      <c r="AM60" s="16"/>
      <c r="AN60" s="16"/>
    </row>
    <row r="61" spans="1:40" x14ac:dyDescent="0.25">
      <c r="A61" s="138" t="s">
        <v>231</v>
      </c>
      <c r="B61" s="139" t="s">
        <v>223</v>
      </c>
      <c r="C61" s="140">
        <v>418</v>
      </c>
      <c r="D61" s="87">
        <v>2012</v>
      </c>
      <c r="E61" s="87" t="s">
        <v>423</v>
      </c>
      <c r="F61" s="87">
        <v>2012</v>
      </c>
      <c r="G61" s="87">
        <v>2012</v>
      </c>
      <c r="H61" s="87">
        <v>2012</v>
      </c>
      <c r="I61" s="129" t="s">
        <v>422</v>
      </c>
      <c r="J61" s="87">
        <v>2017</v>
      </c>
      <c r="K61" s="87">
        <v>2017</v>
      </c>
      <c r="L61" s="87">
        <v>2017</v>
      </c>
      <c r="M61" s="87">
        <v>2009</v>
      </c>
      <c r="N61" s="87">
        <v>2013</v>
      </c>
      <c r="O61" s="87">
        <v>2013</v>
      </c>
      <c r="P61" s="87">
        <v>2003</v>
      </c>
      <c r="Q61" s="87">
        <v>2013</v>
      </c>
      <c r="R61" s="87">
        <v>2013</v>
      </c>
      <c r="S61" s="87">
        <v>2013</v>
      </c>
      <c r="T61" s="87" t="s">
        <v>408</v>
      </c>
      <c r="U61" s="87">
        <v>2013</v>
      </c>
      <c r="V61" s="87">
        <v>2002</v>
      </c>
      <c r="W61" s="129">
        <v>2013</v>
      </c>
      <c r="X61" s="87">
        <v>2017</v>
      </c>
      <c r="Y61" s="87">
        <v>2012</v>
      </c>
      <c r="Z61" s="87">
        <v>2015</v>
      </c>
      <c r="AA61" s="87">
        <v>2015</v>
      </c>
      <c r="AB61" s="87">
        <v>2013</v>
      </c>
      <c r="AC61" s="87">
        <v>2013</v>
      </c>
      <c r="AD61" s="87">
        <v>2013</v>
      </c>
      <c r="AE61" s="87">
        <v>2013</v>
      </c>
      <c r="AF61" s="87">
        <v>2013</v>
      </c>
      <c r="AG61" s="87">
        <v>2013</v>
      </c>
      <c r="AH61" s="87">
        <v>2016</v>
      </c>
      <c r="AI61" s="87">
        <v>2016</v>
      </c>
      <c r="AJ61" s="87">
        <v>2016</v>
      </c>
      <c r="AK61" s="87">
        <v>2016</v>
      </c>
      <c r="AL61" s="87">
        <v>2013</v>
      </c>
      <c r="AM61" s="16"/>
      <c r="AN61" s="16"/>
    </row>
    <row r="62" spans="1:40" x14ac:dyDescent="0.25">
      <c r="A62" s="138" t="s">
        <v>231</v>
      </c>
      <c r="B62" s="139" t="s">
        <v>224</v>
      </c>
      <c r="C62" s="140">
        <v>419</v>
      </c>
      <c r="D62" s="87">
        <v>2012</v>
      </c>
      <c r="E62" s="87" t="s">
        <v>423</v>
      </c>
      <c r="F62" s="87">
        <v>2012</v>
      </c>
      <c r="G62" s="87">
        <v>2012</v>
      </c>
      <c r="H62" s="87">
        <v>2012</v>
      </c>
      <c r="I62" s="129" t="s">
        <v>422</v>
      </c>
      <c r="J62" s="87">
        <v>2017</v>
      </c>
      <c r="K62" s="87">
        <v>2017</v>
      </c>
      <c r="L62" s="87">
        <v>2017</v>
      </c>
      <c r="M62" s="87">
        <v>2009</v>
      </c>
      <c r="N62" s="87">
        <v>2013</v>
      </c>
      <c r="O62" s="87">
        <v>2013</v>
      </c>
      <c r="P62" s="87">
        <v>2003</v>
      </c>
      <c r="Q62" s="87">
        <v>2013</v>
      </c>
      <c r="R62" s="87">
        <v>2013</v>
      </c>
      <c r="S62" s="87">
        <v>2013</v>
      </c>
      <c r="T62" s="87" t="s">
        <v>408</v>
      </c>
      <c r="U62" s="87">
        <v>2013</v>
      </c>
      <c r="V62" s="87">
        <v>2002</v>
      </c>
      <c r="W62" s="129">
        <v>2013</v>
      </c>
      <c r="X62" s="87">
        <v>2017</v>
      </c>
      <c r="Y62" s="87">
        <v>2012</v>
      </c>
      <c r="Z62" s="87">
        <v>2015</v>
      </c>
      <c r="AA62" s="87">
        <v>2015</v>
      </c>
      <c r="AB62" s="87">
        <v>2013</v>
      </c>
      <c r="AC62" s="87">
        <v>2013</v>
      </c>
      <c r="AD62" s="87">
        <v>2013</v>
      </c>
      <c r="AE62" s="87">
        <v>2013</v>
      </c>
      <c r="AF62" s="87">
        <v>2013</v>
      </c>
      <c r="AG62" s="87">
        <v>2013</v>
      </c>
      <c r="AH62" s="87">
        <v>2016</v>
      </c>
      <c r="AI62" s="87">
        <v>2016</v>
      </c>
      <c r="AJ62" s="87">
        <v>2016</v>
      </c>
      <c r="AK62" s="87">
        <v>2016</v>
      </c>
      <c r="AL62" s="87">
        <v>2013</v>
      </c>
      <c r="AM62" s="16"/>
      <c r="AN62" s="16"/>
    </row>
    <row r="63" spans="1:40" x14ac:dyDescent="0.25">
      <c r="A63" s="138" t="s">
        <v>231</v>
      </c>
      <c r="B63" s="139" t="s">
        <v>225</v>
      </c>
      <c r="C63" s="140">
        <v>420</v>
      </c>
      <c r="D63" s="87">
        <v>2012</v>
      </c>
      <c r="E63" s="87" t="s">
        <v>423</v>
      </c>
      <c r="F63" s="87">
        <v>2012</v>
      </c>
      <c r="G63" s="87">
        <v>2012</v>
      </c>
      <c r="H63" s="87">
        <v>2012</v>
      </c>
      <c r="I63" s="129" t="s">
        <v>422</v>
      </c>
      <c r="J63" s="87">
        <v>2017</v>
      </c>
      <c r="K63" s="87">
        <v>2017</v>
      </c>
      <c r="L63" s="87">
        <v>2017</v>
      </c>
      <c r="M63" s="87">
        <v>2009</v>
      </c>
      <c r="N63" s="87">
        <v>2013</v>
      </c>
      <c r="O63" s="87">
        <v>2013</v>
      </c>
      <c r="P63" s="87">
        <v>2003</v>
      </c>
      <c r="Q63" s="87">
        <v>2013</v>
      </c>
      <c r="R63" s="87">
        <v>2013</v>
      </c>
      <c r="S63" s="87">
        <v>2013</v>
      </c>
      <c r="T63" s="87" t="s">
        <v>408</v>
      </c>
      <c r="U63" s="87">
        <v>2013</v>
      </c>
      <c r="V63" s="87">
        <v>2002</v>
      </c>
      <c r="W63" s="129">
        <v>2013</v>
      </c>
      <c r="X63" s="87">
        <v>2017</v>
      </c>
      <c r="Y63" s="87">
        <v>2012</v>
      </c>
      <c r="Z63" s="87">
        <v>2015</v>
      </c>
      <c r="AA63" s="87">
        <v>2015</v>
      </c>
      <c r="AB63" s="87">
        <v>2013</v>
      </c>
      <c r="AC63" s="87">
        <v>2013</v>
      </c>
      <c r="AD63" s="87">
        <v>2013</v>
      </c>
      <c r="AE63" s="87">
        <v>2013</v>
      </c>
      <c r="AF63" s="87">
        <v>2013</v>
      </c>
      <c r="AG63" s="87">
        <v>2013</v>
      </c>
      <c r="AH63" s="87">
        <v>2016</v>
      </c>
      <c r="AI63" s="87">
        <v>2016</v>
      </c>
      <c r="AJ63" s="87">
        <v>2016</v>
      </c>
      <c r="AK63" s="87">
        <v>2016</v>
      </c>
      <c r="AL63" s="87">
        <v>2013</v>
      </c>
      <c r="AM63" s="16"/>
      <c r="AN63" s="16"/>
    </row>
    <row r="64" spans="1:40" x14ac:dyDescent="0.25">
      <c r="A64" s="138" t="s">
        <v>231</v>
      </c>
      <c r="B64" s="139" t="s">
        <v>226</v>
      </c>
      <c r="C64" s="140">
        <v>421</v>
      </c>
      <c r="D64" s="87">
        <v>2012</v>
      </c>
      <c r="E64" s="87" t="s">
        <v>423</v>
      </c>
      <c r="F64" s="87">
        <v>2012</v>
      </c>
      <c r="G64" s="87">
        <v>2012</v>
      </c>
      <c r="H64" s="87">
        <v>2012</v>
      </c>
      <c r="I64" s="129" t="s">
        <v>422</v>
      </c>
      <c r="J64" s="87">
        <v>2017</v>
      </c>
      <c r="K64" s="87">
        <v>2017</v>
      </c>
      <c r="L64" s="87">
        <v>2017</v>
      </c>
      <c r="M64" s="87">
        <v>2009</v>
      </c>
      <c r="N64" s="87">
        <v>2013</v>
      </c>
      <c r="O64" s="87">
        <v>2013</v>
      </c>
      <c r="P64" s="87">
        <v>2003</v>
      </c>
      <c r="Q64" s="87">
        <v>2013</v>
      </c>
      <c r="R64" s="87">
        <v>2013</v>
      </c>
      <c r="S64" s="87">
        <v>2013</v>
      </c>
      <c r="T64" s="87" t="s">
        <v>408</v>
      </c>
      <c r="U64" s="87">
        <v>2013</v>
      </c>
      <c r="V64" s="87">
        <v>2002</v>
      </c>
      <c r="W64" s="129">
        <v>2013</v>
      </c>
      <c r="X64" s="87">
        <v>2017</v>
      </c>
      <c r="Y64" s="87">
        <v>2012</v>
      </c>
      <c r="Z64" s="87">
        <v>2015</v>
      </c>
      <c r="AA64" s="87">
        <v>2015</v>
      </c>
      <c r="AB64" s="87">
        <v>2013</v>
      </c>
      <c r="AC64" s="87">
        <v>2013</v>
      </c>
      <c r="AD64" s="87">
        <v>2013</v>
      </c>
      <c r="AE64" s="87">
        <v>2013</v>
      </c>
      <c r="AF64" s="87">
        <v>2013</v>
      </c>
      <c r="AG64" s="87">
        <v>2013</v>
      </c>
      <c r="AH64" s="87">
        <v>2016</v>
      </c>
      <c r="AI64" s="87">
        <v>2016</v>
      </c>
      <c r="AJ64" s="87">
        <v>2016</v>
      </c>
      <c r="AK64" s="87">
        <v>2016</v>
      </c>
      <c r="AL64" s="87">
        <v>2013</v>
      </c>
      <c r="AM64" s="16"/>
      <c r="AN64" s="16"/>
    </row>
    <row r="65" spans="1:40" x14ac:dyDescent="0.25">
      <c r="A65" s="138" t="s">
        <v>231</v>
      </c>
      <c r="B65" s="139" t="s">
        <v>227</v>
      </c>
      <c r="C65" s="140">
        <v>422</v>
      </c>
      <c r="D65" s="87">
        <v>2012</v>
      </c>
      <c r="E65" s="87" t="s">
        <v>423</v>
      </c>
      <c r="F65" s="87">
        <v>2012</v>
      </c>
      <c r="G65" s="87">
        <v>2012</v>
      </c>
      <c r="H65" s="87">
        <v>2012</v>
      </c>
      <c r="I65" s="129" t="s">
        <v>422</v>
      </c>
      <c r="J65" s="87">
        <v>2017</v>
      </c>
      <c r="K65" s="87">
        <v>2017</v>
      </c>
      <c r="L65" s="87">
        <v>2017</v>
      </c>
      <c r="M65" s="87">
        <v>2009</v>
      </c>
      <c r="N65" s="87">
        <v>2013</v>
      </c>
      <c r="O65" s="87">
        <v>2013</v>
      </c>
      <c r="P65" s="87">
        <v>2003</v>
      </c>
      <c r="Q65" s="87">
        <v>2013</v>
      </c>
      <c r="R65" s="87">
        <v>2013</v>
      </c>
      <c r="S65" s="87">
        <v>2013</v>
      </c>
      <c r="T65" s="87" t="s">
        <v>408</v>
      </c>
      <c r="U65" s="87">
        <v>2013</v>
      </c>
      <c r="V65" s="87">
        <v>2002</v>
      </c>
      <c r="W65" s="129">
        <v>2013</v>
      </c>
      <c r="X65" s="87">
        <v>2017</v>
      </c>
      <c r="Y65" s="87">
        <v>2012</v>
      </c>
      <c r="Z65" s="87">
        <v>2015</v>
      </c>
      <c r="AA65" s="87">
        <v>2015</v>
      </c>
      <c r="AB65" s="87">
        <v>2013</v>
      </c>
      <c r="AC65" s="87">
        <v>2013</v>
      </c>
      <c r="AD65" s="87">
        <v>2013</v>
      </c>
      <c r="AE65" s="87">
        <v>2013</v>
      </c>
      <c r="AF65" s="87">
        <v>2013</v>
      </c>
      <c r="AG65" s="87">
        <v>2013</v>
      </c>
      <c r="AH65" s="87">
        <v>2016</v>
      </c>
      <c r="AI65" s="87">
        <v>2016</v>
      </c>
      <c r="AJ65" s="87">
        <v>2016</v>
      </c>
      <c r="AK65" s="87">
        <v>2016</v>
      </c>
      <c r="AL65" s="87">
        <v>2013</v>
      </c>
      <c r="AM65" s="16"/>
      <c r="AN65" s="16"/>
    </row>
    <row r="66" spans="1:40" x14ac:dyDescent="0.25">
      <c r="A66" s="138" t="s">
        <v>231</v>
      </c>
      <c r="B66" s="139" t="s">
        <v>228</v>
      </c>
      <c r="C66" s="140">
        <v>423</v>
      </c>
      <c r="D66" s="87">
        <v>2012</v>
      </c>
      <c r="E66" s="87" t="s">
        <v>423</v>
      </c>
      <c r="F66" s="87">
        <v>2012</v>
      </c>
      <c r="G66" s="87">
        <v>2012</v>
      </c>
      <c r="H66" s="87">
        <v>2012</v>
      </c>
      <c r="I66" s="129" t="s">
        <v>422</v>
      </c>
      <c r="J66" s="87">
        <v>2017</v>
      </c>
      <c r="K66" s="87">
        <v>2017</v>
      </c>
      <c r="L66" s="87">
        <v>2017</v>
      </c>
      <c r="M66" s="87">
        <v>2009</v>
      </c>
      <c r="N66" s="87">
        <v>2013</v>
      </c>
      <c r="O66" s="87">
        <v>2013</v>
      </c>
      <c r="P66" s="87">
        <v>2003</v>
      </c>
      <c r="Q66" s="87">
        <v>2013</v>
      </c>
      <c r="R66" s="87">
        <v>2013</v>
      </c>
      <c r="S66" s="87">
        <v>2013</v>
      </c>
      <c r="T66" s="87" t="s">
        <v>408</v>
      </c>
      <c r="U66" s="87">
        <v>2013</v>
      </c>
      <c r="V66" s="87">
        <v>2002</v>
      </c>
      <c r="W66" s="129">
        <v>2013</v>
      </c>
      <c r="X66" s="87">
        <v>2017</v>
      </c>
      <c r="Y66" s="87">
        <v>2012</v>
      </c>
      <c r="Z66" s="87">
        <v>2015</v>
      </c>
      <c r="AA66" s="87">
        <v>2015</v>
      </c>
      <c r="AB66" s="87">
        <v>2013</v>
      </c>
      <c r="AC66" s="87">
        <v>2013</v>
      </c>
      <c r="AD66" s="87">
        <v>2013</v>
      </c>
      <c r="AE66" s="87">
        <v>2013</v>
      </c>
      <c r="AF66" s="87">
        <v>2013</v>
      </c>
      <c r="AG66" s="87">
        <v>2013</v>
      </c>
      <c r="AH66" s="87">
        <v>2016</v>
      </c>
      <c r="AI66" s="87">
        <v>2016</v>
      </c>
      <c r="AJ66" s="87">
        <v>2016</v>
      </c>
      <c r="AK66" s="87">
        <v>2016</v>
      </c>
      <c r="AL66" s="87">
        <v>2013</v>
      </c>
      <c r="AM66" s="16"/>
      <c r="AN66" s="16"/>
    </row>
    <row r="67" spans="1:40" x14ac:dyDescent="0.25">
      <c r="A67" s="144" t="s">
        <v>43</v>
      </c>
      <c r="B67" s="139" t="s">
        <v>44</v>
      </c>
      <c r="C67" s="140">
        <v>501</v>
      </c>
      <c r="D67" s="87">
        <v>2012</v>
      </c>
      <c r="E67" s="87" t="s">
        <v>423</v>
      </c>
      <c r="F67" s="87">
        <v>2012</v>
      </c>
      <c r="G67" s="87">
        <v>2012</v>
      </c>
      <c r="H67" s="87">
        <v>2012</v>
      </c>
      <c r="I67" s="129" t="s">
        <v>422</v>
      </c>
      <c r="J67" s="87">
        <v>2017</v>
      </c>
      <c r="K67" s="87">
        <v>2017</v>
      </c>
      <c r="L67" s="87">
        <v>2017</v>
      </c>
      <c r="M67" s="87">
        <v>2009</v>
      </c>
      <c r="N67" s="87">
        <v>2013</v>
      </c>
      <c r="O67" s="87">
        <v>2013</v>
      </c>
      <c r="P67" s="87">
        <v>2003</v>
      </c>
      <c r="Q67" s="87">
        <v>2013</v>
      </c>
      <c r="R67" s="87">
        <v>2013</v>
      </c>
      <c r="S67" s="87">
        <v>2013</v>
      </c>
      <c r="T67" s="87" t="s">
        <v>408</v>
      </c>
      <c r="U67" s="87">
        <v>2013</v>
      </c>
      <c r="V67" s="87">
        <v>2002</v>
      </c>
      <c r="W67" s="129">
        <v>2013</v>
      </c>
      <c r="X67" s="87">
        <v>2017</v>
      </c>
      <c r="Y67" s="87">
        <v>2012</v>
      </c>
      <c r="Z67" s="87">
        <v>2015</v>
      </c>
      <c r="AA67" s="87">
        <v>2015</v>
      </c>
      <c r="AB67" s="87">
        <v>2013</v>
      </c>
      <c r="AC67" s="87">
        <v>2013</v>
      </c>
      <c r="AD67" s="87">
        <v>2013</v>
      </c>
      <c r="AE67" s="87">
        <v>2013</v>
      </c>
      <c r="AF67" s="87">
        <v>2013</v>
      </c>
      <c r="AG67" s="87">
        <v>2013</v>
      </c>
      <c r="AH67" s="87">
        <v>2016</v>
      </c>
      <c r="AI67" s="87">
        <v>2016</v>
      </c>
      <c r="AJ67" s="87">
        <v>2016</v>
      </c>
      <c r="AK67" s="87">
        <v>2016</v>
      </c>
      <c r="AL67" s="87">
        <v>2013</v>
      </c>
      <c r="AM67" s="16"/>
      <c r="AN67" s="16"/>
    </row>
    <row r="68" spans="1:40" x14ac:dyDescent="0.25">
      <c r="A68" s="144" t="s">
        <v>43</v>
      </c>
      <c r="B68" s="139" t="s">
        <v>45</v>
      </c>
      <c r="C68" s="140">
        <v>502</v>
      </c>
      <c r="D68" s="87">
        <v>2012</v>
      </c>
      <c r="E68" s="87" t="s">
        <v>423</v>
      </c>
      <c r="F68" s="87">
        <v>2012</v>
      </c>
      <c r="G68" s="87">
        <v>2012</v>
      </c>
      <c r="H68" s="87">
        <v>2012</v>
      </c>
      <c r="I68" s="129" t="s">
        <v>422</v>
      </c>
      <c r="J68" s="87">
        <v>2017</v>
      </c>
      <c r="K68" s="87">
        <v>2017</v>
      </c>
      <c r="L68" s="87">
        <v>2017</v>
      </c>
      <c r="M68" s="87">
        <v>2009</v>
      </c>
      <c r="N68" s="87">
        <v>2013</v>
      </c>
      <c r="O68" s="87">
        <v>2013</v>
      </c>
      <c r="P68" s="87">
        <v>2003</v>
      </c>
      <c r="Q68" s="87">
        <v>2013</v>
      </c>
      <c r="R68" s="87">
        <v>2013</v>
      </c>
      <c r="S68" s="87">
        <v>2013</v>
      </c>
      <c r="T68" s="87" t="s">
        <v>408</v>
      </c>
      <c r="U68" s="87">
        <v>2013</v>
      </c>
      <c r="V68" s="87">
        <v>2002</v>
      </c>
      <c r="W68" s="129">
        <v>2013</v>
      </c>
      <c r="X68" s="87">
        <v>2017</v>
      </c>
      <c r="Y68" s="87">
        <v>2012</v>
      </c>
      <c r="Z68" s="87">
        <v>2015</v>
      </c>
      <c r="AA68" s="87">
        <v>2015</v>
      </c>
      <c r="AB68" s="87">
        <v>2013</v>
      </c>
      <c r="AC68" s="87">
        <v>2013</v>
      </c>
      <c r="AD68" s="87">
        <v>2013</v>
      </c>
      <c r="AE68" s="87">
        <v>2013</v>
      </c>
      <c r="AF68" s="87">
        <v>2013</v>
      </c>
      <c r="AG68" s="87">
        <v>2013</v>
      </c>
      <c r="AH68" s="87">
        <v>2016</v>
      </c>
      <c r="AI68" s="87">
        <v>2016</v>
      </c>
      <c r="AJ68" s="87">
        <v>2016</v>
      </c>
      <c r="AK68" s="87">
        <v>2016</v>
      </c>
      <c r="AL68" s="87">
        <v>2013</v>
      </c>
      <c r="AM68" s="16"/>
      <c r="AN68" s="16"/>
    </row>
    <row r="69" spans="1:40" x14ac:dyDescent="0.25">
      <c r="A69" s="144" t="s">
        <v>43</v>
      </c>
      <c r="B69" s="139" t="s">
        <v>46</v>
      </c>
      <c r="C69" s="140">
        <v>503</v>
      </c>
      <c r="D69" s="87">
        <v>2012</v>
      </c>
      <c r="E69" s="87" t="s">
        <v>423</v>
      </c>
      <c r="F69" s="87">
        <v>2012</v>
      </c>
      <c r="G69" s="87">
        <v>2012</v>
      </c>
      <c r="H69" s="87">
        <v>2012</v>
      </c>
      <c r="I69" s="129" t="s">
        <v>422</v>
      </c>
      <c r="J69" s="87">
        <v>2017</v>
      </c>
      <c r="K69" s="87">
        <v>2017</v>
      </c>
      <c r="L69" s="87">
        <v>2017</v>
      </c>
      <c r="M69" s="87">
        <v>2009</v>
      </c>
      <c r="N69" s="87">
        <v>2013</v>
      </c>
      <c r="O69" s="87">
        <v>2013</v>
      </c>
      <c r="P69" s="87">
        <v>2003</v>
      </c>
      <c r="Q69" s="87">
        <v>2013</v>
      </c>
      <c r="R69" s="87">
        <v>2013</v>
      </c>
      <c r="S69" s="87">
        <v>2013</v>
      </c>
      <c r="T69" s="87" t="s">
        <v>408</v>
      </c>
      <c r="U69" s="87">
        <v>2013</v>
      </c>
      <c r="V69" s="87">
        <v>2002</v>
      </c>
      <c r="W69" s="129">
        <v>2013</v>
      </c>
      <c r="X69" s="87">
        <v>2017</v>
      </c>
      <c r="Y69" s="87">
        <v>2012</v>
      </c>
      <c r="Z69" s="87">
        <v>2015</v>
      </c>
      <c r="AA69" s="87">
        <v>2015</v>
      </c>
      <c r="AB69" s="87">
        <v>2013</v>
      </c>
      <c r="AC69" s="87">
        <v>2013</v>
      </c>
      <c r="AD69" s="87">
        <v>2013</v>
      </c>
      <c r="AE69" s="87">
        <v>2013</v>
      </c>
      <c r="AF69" s="87">
        <v>2013</v>
      </c>
      <c r="AG69" s="87">
        <v>2013</v>
      </c>
      <c r="AH69" s="87">
        <v>2016</v>
      </c>
      <c r="AI69" s="87">
        <v>2016</v>
      </c>
      <c r="AJ69" s="87">
        <v>2016</v>
      </c>
      <c r="AK69" s="87">
        <v>2016</v>
      </c>
      <c r="AL69" s="87">
        <v>2013</v>
      </c>
      <c r="AM69" s="16"/>
      <c r="AN69" s="16"/>
    </row>
    <row r="70" spans="1:40" x14ac:dyDescent="0.25">
      <c r="A70" s="144" t="s">
        <v>43</v>
      </c>
      <c r="B70" s="139" t="s">
        <v>47</v>
      </c>
      <c r="C70" s="140">
        <v>504</v>
      </c>
      <c r="D70" s="87">
        <v>2012</v>
      </c>
      <c r="E70" s="87" t="s">
        <v>423</v>
      </c>
      <c r="F70" s="87">
        <v>2012</v>
      </c>
      <c r="G70" s="87">
        <v>2012</v>
      </c>
      <c r="H70" s="87">
        <v>2012</v>
      </c>
      <c r="I70" s="129" t="s">
        <v>422</v>
      </c>
      <c r="J70" s="87">
        <v>2017</v>
      </c>
      <c r="K70" s="87">
        <v>2017</v>
      </c>
      <c r="L70" s="87">
        <v>2017</v>
      </c>
      <c r="M70" s="87">
        <v>2009</v>
      </c>
      <c r="N70" s="87">
        <v>2013</v>
      </c>
      <c r="O70" s="87">
        <v>2013</v>
      </c>
      <c r="P70" s="87">
        <v>2003</v>
      </c>
      <c r="Q70" s="87">
        <v>2013</v>
      </c>
      <c r="R70" s="87">
        <v>2013</v>
      </c>
      <c r="S70" s="87">
        <v>2013</v>
      </c>
      <c r="T70" s="87" t="s">
        <v>408</v>
      </c>
      <c r="U70" s="87">
        <v>2013</v>
      </c>
      <c r="V70" s="87">
        <v>2002</v>
      </c>
      <c r="W70" s="129">
        <v>2013</v>
      </c>
      <c r="X70" s="87">
        <v>2017</v>
      </c>
      <c r="Y70" s="87">
        <v>2012</v>
      </c>
      <c r="Z70" s="87">
        <v>2015</v>
      </c>
      <c r="AA70" s="87">
        <v>2015</v>
      </c>
      <c r="AB70" s="87">
        <v>2013</v>
      </c>
      <c r="AC70" s="87">
        <v>2013</v>
      </c>
      <c r="AD70" s="87">
        <v>2013</v>
      </c>
      <c r="AE70" s="87">
        <v>2013</v>
      </c>
      <c r="AF70" s="87">
        <v>2013</v>
      </c>
      <c r="AG70" s="87">
        <v>2013</v>
      </c>
      <c r="AH70" s="87">
        <v>2016</v>
      </c>
      <c r="AI70" s="87">
        <v>2016</v>
      </c>
      <c r="AJ70" s="87">
        <v>2016</v>
      </c>
      <c r="AK70" s="87">
        <v>2016</v>
      </c>
      <c r="AL70" s="87">
        <v>2013</v>
      </c>
      <c r="AM70" s="16"/>
      <c r="AN70" s="16"/>
    </row>
    <row r="71" spans="1:40" x14ac:dyDescent="0.25">
      <c r="A71" s="144" t="s">
        <v>43</v>
      </c>
      <c r="B71" s="139" t="s">
        <v>48</v>
      </c>
      <c r="C71" s="140">
        <v>505</v>
      </c>
      <c r="D71" s="87">
        <v>2012</v>
      </c>
      <c r="E71" s="87" t="s">
        <v>423</v>
      </c>
      <c r="F71" s="87">
        <v>2012</v>
      </c>
      <c r="G71" s="87">
        <v>2012</v>
      </c>
      <c r="H71" s="87">
        <v>2012</v>
      </c>
      <c r="I71" s="129" t="s">
        <v>422</v>
      </c>
      <c r="J71" s="87">
        <v>2017</v>
      </c>
      <c r="K71" s="87">
        <v>2017</v>
      </c>
      <c r="L71" s="87">
        <v>2017</v>
      </c>
      <c r="M71" s="87">
        <v>2009</v>
      </c>
      <c r="N71" s="87">
        <v>2013</v>
      </c>
      <c r="O71" s="87">
        <v>2013</v>
      </c>
      <c r="P71" s="87">
        <v>2003</v>
      </c>
      <c r="Q71" s="87">
        <v>2013</v>
      </c>
      <c r="R71" s="87">
        <v>2013</v>
      </c>
      <c r="S71" s="87">
        <v>2013</v>
      </c>
      <c r="T71" s="87" t="s">
        <v>408</v>
      </c>
      <c r="U71" s="87">
        <v>2013</v>
      </c>
      <c r="V71" s="87">
        <v>2002</v>
      </c>
      <c r="W71" s="129">
        <v>2013</v>
      </c>
      <c r="X71" s="87">
        <v>2017</v>
      </c>
      <c r="Y71" s="87">
        <v>2012</v>
      </c>
      <c r="Z71" s="87">
        <v>2015</v>
      </c>
      <c r="AA71" s="87">
        <v>2015</v>
      </c>
      <c r="AB71" s="87">
        <v>2013</v>
      </c>
      <c r="AC71" s="87">
        <v>2013</v>
      </c>
      <c r="AD71" s="87">
        <v>2013</v>
      </c>
      <c r="AE71" s="87">
        <v>2013</v>
      </c>
      <c r="AF71" s="87">
        <v>2013</v>
      </c>
      <c r="AG71" s="87">
        <v>2013</v>
      </c>
      <c r="AH71" s="87">
        <v>2016</v>
      </c>
      <c r="AI71" s="87">
        <v>2016</v>
      </c>
      <c r="AJ71" s="87">
        <v>2016</v>
      </c>
      <c r="AK71" s="87">
        <v>2016</v>
      </c>
      <c r="AL71" s="87">
        <v>2013</v>
      </c>
      <c r="AM71" s="16"/>
      <c r="AN71" s="16"/>
    </row>
    <row r="72" spans="1:40" x14ac:dyDescent="0.25">
      <c r="A72" s="144" t="s">
        <v>43</v>
      </c>
      <c r="B72" s="139" t="s">
        <v>49</v>
      </c>
      <c r="C72" s="140">
        <v>506</v>
      </c>
      <c r="D72" s="87">
        <v>2012</v>
      </c>
      <c r="E72" s="87" t="s">
        <v>423</v>
      </c>
      <c r="F72" s="87">
        <v>2012</v>
      </c>
      <c r="G72" s="87">
        <v>2012</v>
      </c>
      <c r="H72" s="87">
        <v>2012</v>
      </c>
      <c r="I72" s="129" t="s">
        <v>422</v>
      </c>
      <c r="J72" s="87">
        <v>2017</v>
      </c>
      <c r="K72" s="87">
        <v>2017</v>
      </c>
      <c r="L72" s="87">
        <v>2017</v>
      </c>
      <c r="M72" s="87">
        <v>2009</v>
      </c>
      <c r="N72" s="87">
        <v>2013</v>
      </c>
      <c r="O72" s="87">
        <v>2013</v>
      </c>
      <c r="P72" s="87">
        <v>2003</v>
      </c>
      <c r="Q72" s="87">
        <v>2013</v>
      </c>
      <c r="R72" s="87">
        <v>2013</v>
      </c>
      <c r="S72" s="87">
        <v>2013</v>
      </c>
      <c r="T72" s="87" t="s">
        <v>408</v>
      </c>
      <c r="U72" s="87">
        <v>2013</v>
      </c>
      <c r="V72" s="87">
        <v>2002</v>
      </c>
      <c r="W72" s="129">
        <v>2013</v>
      </c>
      <c r="X72" s="87">
        <v>2017</v>
      </c>
      <c r="Y72" s="87">
        <v>2012</v>
      </c>
      <c r="Z72" s="87">
        <v>2015</v>
      </c>
      <c r="AA72" s="87">
        <v>2015</v>
      </c>
      <c r="AB72" s="87">
        <v>2013</v>
      </c>
      <c r="AC72" s="87">
        <v>2013</v>
      </c>
      <c r="AD72" s="87">
        <v>2013</v>
      </c>
      <c r="AE72" s="87">
        <v>2013</v>
      </c>
      <c r="AF72" s="87">
        <v>2013</v>
      </c>
      <c r="AG72" s="87">
        <v>2013</v>
      </c>
      <c r="AH72" s="87">
        <v>2016</v>
      </c>
      <c r="AI72" s="87">
        <v>2016</v>
      </c>
      <c r="AJ72" s="87">
        <v>2016</v>
      </c>
      <c r="AK72" s="87">
        <v>2016</v>
      </c>
      <c r="AL72" s="87">
        <v>2013</v>
      </c>
      <c r="AM72" s="16"/>
      <c r="AN72" s="16"/>
    </row>
    <row r="73" spans="1:40" x14ac:dyDescent="0.25">
      <c r="A73" s="144" t="s">
        <v>43</v>
      </c>
      <c r="B73" s="139" t="s">
        <v>50</v>
      </c>
      <c r="C73" s="140">
        <v>507</v>
      </c>
      <c r="D73" s="87">
        <v>2012</v>
      </c>
      <c r="E73" s="87" t="s">
        <v>423</v>
      </c>
      <c r="F73" s="87">
        <v>2012</v>
      </c>
      <c r="G73" s="87">
        <v>2012</v>
      </c>
      <c r="H73" s="87">
        <v>2012</v>
      </c>
      <c r="I73" s="129" t="s">
        <v>422</v>
      </c>
      <c r="J73" s="87">
        <v>2017</v>
      </c>
      <c r="K73" s="87">
        <v>2017</v>
      </c>
      <c r="L73" s="87">
        <v>2017</v>
      </c>
      <c r="M73" s="87">
        <v>2009</v>
      </c>
      <c r="N73" s="87">
        <v>2013</v>
      </c>
      <c r="O73" s="87">
        <v>2013</v>
      </c>
      <c r="P73" s="87">
        <v>2003</v>
      </c>
      <c r="Q73" s="87">
        <v>2013</v>
      </c>
      <c r="R73" s="87">
        <v>2013</v>
      </c>
      <c r="S73" s="87">
        <v>2013</v>
      </c>
      <c r="T73" s="87" t="s">
        <v>408</v>
      </c>
      <c r="U73" s="87">
        <v>2013</v>
      </c>
      <c r="V73" s="87">
        <v>2002</v>
      </c>
      <c r="W73" s="129">
        <v>2013</v>
      </c>
      <c r="X73" s="87">
        <v>2017</v>
      </c>
      <c r="Y73" s="87">
        <v>2012</v>
      </c>
      <c r="Z73" s="87">
        <v>2015</v>
      </c>
      <c r="AA73" s="87">
        <v>2015</v>
      </c>
      <c r="AB73" s="87">
        <v>2013</v>
      </c>
      <c r="AC73" s="87">
        <v>2013</v>
      </c>
      <c r="AD73" s="87">
        <v>2013</v>
      </c>
      <c r="AE73" s="87">
        <v>2013</v>
      </c>
      <c r="AF73" s="87">
        <v>2013</v>
      </c>
      <c r="AG73" s="87">
        <v>2013</v>
      </c>
      <c r="AH73" s="87">
        <v>2016</v>
      </c>
      <c r="AI73" s="87">
        <v>2016</v>
      </c>
      <c r="AJ73" s="87">
        <v>2016</v>
      </c>
      <c r="AK73" s="87">
        <v>2016</v>
      </c>
      <c r="AL73" s="87">
        <v>2013</v>
      </c>
      <c r="AM73" s="16"/>
      <c r="AN73" s="16"/>
    </row>
    <row r="74" spans="1:40" x14ac:dyDescent="0.25">
      <c r="A74" s="144" t="s">
        <v>43</v>
      </c>
      <c r="B74" s="139" t="s">
        <v>51</v>
      </c>
      <c r="C74" s="140">
        <v>508</v>
      </c>
      <c r="D74" s="87">
        <v>2012</v>
      </c>
      <c r="E74" s="87" t="s">
        <v>423</v>
      </c>
      <c r="F74" s="87">
        <v>2012</v>
      </c>
      <c r="G74" s="87">
        <v>2012</v>
      </c>
      <c r="H74" s="87">
        <v>2012</v>
      </c>
      <c r="I74" s="129" t="s">
        <v>422</v>
      </c>
      <c r="J74" s="87">
        <v>2017</v>
      </c>
      <c r="K74" s="87">
        <v>2017</v>
      </c>
      <c r="L74" s="87">
        <v>2017</v>
      </c>
      <c r="M74" s="87">
        <v>2009</v>
      </c>
      <c r="N74" s="87">
        <v>2013</v>
      </c>
      <c r="O74" s="87">
        <v>2013</v>
      </c>
      <c r="P74" s="87">
        <v>2003</v>
      </c>
      <c r="Q74" s="87">
        <v>2013</v>
      </c>
      <c r="R74" s="87">
        <v>2013</v>
      </c>
      <c r="S74" s="87">
        <v>2013</v>
      </c>
      <c r="T74" s="87" t="s">
        <v>408</v>
      </c>
      <c r="U74" s="87">
        <v>2013</v>
      </c>
      <c r="V74" s="87">
        <v>2002</v>
      </c>
      <c r="W74" s="129">
        <v>2013</v>
      </c>
      <c r="X74" s="87">
        <v>2017</v>
      </c>
      <c r="Y74" s="87">
        <v>2012</v>
      </c>
      <c r="Z74" s="87">
        <v>2015</v>
      </c>
      <c r="AA74" s="87">
        <v>2015</v>
      </c>
      <c r="AB74" s="87">
        <v>2013</v>
      </c>
      <c r="AC74" s="87">
        <v>2013</v>
      </c>
      <c r="AD74" s="87">
        <v>2013</v>
      </c>
      <c r="AE74" s="87">
        <v>2013</v>
      </c>
      <c r="AF74" s="87">
        <v>2013</v>
      </c>
      <c r="AG74" s="87">
        <v>2013</v>
      </c>
      <c r="AH74" s="87">
        <v>2016</v>
      </c>
      <c r="AI74" s="87">
        <v>2016</v>
      </c>
      <c r="AJ74" s="87">
        <v>2016</v>
      </c>
      <c r="AK74" s="87">
        <v>2016</v>
      </c>
      <c r="AL74" s="87">
        <v>2013</v>
      </c>
      <c r="AM74" s="16"/>
      <c r="AN74" s="16"/>
    </row>
    <row r="75" spans="1:40" x14ac:dyDescent="0.25">
      <c r="A75" s="144" t="s">
        <v>43</v>
      </c>
      <c r="B75" s="139" t="s">
        <v>52</v>
      </c>
      <c r="C75" s="140">
        <v>509</v>
      </c>
      <c r="D75" s="87">
        <v>2012</v>
      </c>
      <c r="E75" s="87" t="s">
        <v>423</v>
      </c>
      <c r="F75" s="87">
        <v>2012</v>
      </c>
      <c r="G75" s="87">
        <v>2012</v>
      </c>
      <c r="H75" s="87">
        <v>2012</v>
      </c>
      <c r="I75" s="129" t="s">
        <v>422</v>
      </c>
      <c r="J75" s="87">
        <v>2017</v>
      </c>
      <c r="K75" s="87">
        <v>2017</v>
      </c>
      <c r="L75" s="87">
        <v>2017</v>
      </c>
      <c r="M75" s="87">
        <v>2009</v>
      </c>
      <c r="N75" s="87">
        <v>2013</v>
      </c>
      <c r="O75" s="87">
        <v>2013</v>
      </c>
      <c r="P75" s="87">
        <v>2003</v>
      </c>
      <c r="Q75" s="87">
        <v>2013</v>
      </c>
      <c r="R75" s="87">
        <v>2013</v>
      </c>
      <c r="S75" s="87">
        <v>2013</v>
      </c>
      <c r="T75" s="87" t="s">
        <v>408</v>
      </c>
      <c r="U75" s="87">
        <v>2013</v>
      </c>
      <c r="V75" s="87">
        <v>2002</v>
      </c>
      <c r="W75" s="129">
        <v>2013</v>
      </c>
      <c r="X75" s="87">
        <v>2017</v>
      </c>
      <c r="Y75" s="87">
        <v>2012</v>
      </c>
      <c r="Z75" s="87">
        <v>2015</v>
      </c>
      <c r="AA75" s="87">
        <v>2015</v>
      </c>
      <c r="AB75" s="87">
        <v>2013</v>
      </c>
      <c r="AC75" s="87">
        <v>2013</v>
      </c>
      <c r="AD75" s="87">
        <v>2013</v>
      </c>
      <c r="AE75" s="87">
        <v>2013</v>
      </c>
      <c r="AF75" s="87">
        <v>2013</v>
      </c>
      <c r="AG75" s="87">
        <v>2013</v>
      </c>
      <c r="AH75" s="87">
        <v>2016</v>
      </c>
      <c r="AI75" s="87">
        <v>2016</v>
      </c>
      <c r="AJ75" s="87">
        <v>2016</v>
      </c>
      <c r="AK75" s="87">
        <v>2016</v>
      </c>
      <c r="AL75" s="87">
        <v>2013</v>
      </c>
      <c r="AM75" s="16"/>
      <c r="AN75" s="16"/>
    </row>
    <row r="76" spans="1:40" x14ac:dyDescent="0.25">
      <c r="A76" s="144" t="s">
        <v>43</v>
      </c>
      <c r="B76" s="139" t="s">
        <v>53</v>
      </c>
      <c r="C76" s="140">
        <v>510</v>
      </c>
      <c r="D76" s="87">
        <v>2012</v>
      </c>
      <c r="E76" s="87" t="s">
        <v>423</v>
      </c>
      <c r="F76" s="87">
        <v>2012</v>
      </c>
      <c r="G76" s="87">
        <v>2012</v>
      </c>
      <c r="H76" s="87">
        <v>2012</v>
      </c>
      <c r="I76" s="129" t="s">
        <v>422</v>
      </c>
      <c r="J76" s="87">
        <v>2017</v>
      </c>
      <c r="K76" s="87">
        <v>2017</v>
      </c>
      <c r="L76" s="87">
        <v>2017</v>
      </c>
      <c r="M76" s="87">
        <v>2009</v>
      </c>
      <c r="N76" s="87">
        <v>2013</v>
      </c>
      <c r="O76" s="87">
        <v>2013</v>
      </c>
      <c r="P76" s="87">
        <v>2003</v>
      </c>
      <c r="Q76" s="87">
        <v>2013</v>
      </c>
      <c r="R76" s="87">
        <v>2013</v>
      </c>
      <c r="S76" s="87">
        <v>2013</v>
      </c>
      <c r="T76" s="87" t="s">
        <v>408</v>
      </c>
      <c r="U76" s="87">
        <v>2013</v>
      </c>
      <c r="V76" s="87">
        <v>2002</v>
      </c>
      <c r="W76" s="129">
        <v>2013</v>
      </c>
      <c r="X76" s="87">
        <v>2017</v>
      </c>
      <c r="Y76" s="87">
        <v>2012</v>
      </c>
      <c r="Z76" s="87">
        <v>2015</v>
      </c>
      <c r="AA76" s="87">
        <v>2015</v>
      </c>
      <c r="AB76" s="87">
        <v>2013</v>
      </c>
      <c r="AC76" s="87">
        <v>2013</v>
      </c>
      <c r="AD76" s="87">
        <v>2013</v>
      </c>
      <c r="AE76" s="87">
        <v>2013</v>
      </c>
      <c r="AF76" s="87">
        <v>2013</v>
      </c>
      <c r="AG76" s="87">
        <v>2013</v>
      </c>
      <c r="AH76" s="87">
        <v>2016</v>
      </c>
      <c r="AI76" s="87">
        <v>2016</v>
      </c>
      <c r="AJ76" s="87">
        <v>2016</v>
      </c>
      <c r="AK76" s="87">
        <v>2016</v>
      </c>
      <c r="AL76" s="87">
        <v>2013</v>
      </c>
      <c r="AM76" s="16"/>
      <c r="AN76" s="16"/>
    </row>
    <row r="77" spans="1:40" x14ac:dyDescent="0.25">
      <c r="A77" s="144" t="s">
        <v>43</v>
      </c>
      <c r="B77" s="139" t="s">
        <v>54</v>
      </c>
      <c r="C77" s="140">
        <v>511</v>
      </c>
      <c r="D77" s="87">
        <v>2012</v>
      </c>
      <c r="E77" s="87" t="s">
        <v>423</v>
      </c>
      <c r="F77" s="87">
        <v>2012</v>
      </c>
      <c r="G77" s="87">
        <v>2012</v>
      </c>
      <c r="H77" s="87">
        <v>2012</v>
      </c>
      <c r="I77" s="129" t="s">
        <v>422</v>
      </c>
      <c r="J77" s="87">
        <v>2017</v>
      </c>
      <c r="K77" s="87">
        <v>2017</v>
      </c>
      <c r="L77" s="87">
        <v>2017</v>
      </c>
      <c r="M77" s="87">
        <v>2009</v>
      </c>
      <c r="N77" s="87">
        <v>2013</v>
      </c>
      <c r="O77" s="87">
        <v>2013</v>
      </c>
      <c r="P77" s="87">
        <v>2003</v>
      </c>
      <c r="Q77" s="87">
        <v>2013</v>
      </c>
      <c r="R77" s="87">
        <v>2013</v>
      </c>
      <c r="S77" s="87">
        <v>2013</v>
      </c>
      <c r="T77" s="87" t="s">
        <v>408</v>
      </c>
      <c r="U77" s="87">
        <v>2013</v>
      </c>
      <c r="V77" s="87">
        <v>2002</v>
      </c>
      <c r="W77" s="129">
        <v>2013</v>
      </c>
      <c r="X77" s="87">
        <v>2017</v>
      </c>
      <c r="Y77" s="87">
        <v>2012</v>
      </c>
      <c r="Z77" s="87">
        <v>2015</v>
      </c>
      <c r="AA77" s="87">
        <v>2015</v>
      </c>
      <c r="AB77" s="87">
        <v>2013</v>
      </c>
      <c r="AC77" s="87">
        <v>2013</v>
      </c>
      <c r="AD77" s="87">
        <v>2013</v>
      </c>
      <c r="AE77" s="87">
        <v>2013</v>
      </c>
      <c r="AF77" s="87">
        <v>2013</v>
      </c>
      <c r="AG77" s="87">
        <v>2013</v>
      </c>
      <c r="AH77" s="87">
        <v>2016</v>
      </c>
      <c r="AI77" s="87">
        <v>2016</v>
      </c>
      <c r="AJ77" s="87">
        <v>2016</v>
      </c>
      <c r="AK77" s="87">
        <v>2016</v>
      </c>
      <c r="AL77" s="87">
        <v>2013</v>
      </c>
      <c r="AM77" s="16"/>
      <c r="AN77" s="16"/>
    </row>
    <row r="78" spans="1:40" x14ac:dyDescent="0.25">
      <c r="A78" s="144" t="s">
        <v>43</v>
      </c>
      <c r="B78" s="139" t="s">
        <v>55</v>
      </c>
      <c r="C78" s="140">
        <v>512</v>
      </c>
      <c r="D78" s="87">
        <v>2012</v>
      </c>
      <c r="E78" s="87" t="s">
        <v>423</v>
      </c>
      <c r="F78" s="87">
        <v>2012</v>
      </c>
      <c r="G78" s="87">
        <v>2012</v>
      </c>
      <c r="H78" s="87">
        <v>2012</v>
      </c>
      <c r="I78" s="129" t="s">
        <v>422</v>
      </c>
      <c r="J78" s="87">
        <v>2017</v>
      </c>
      <c r="K78" s="87">
        <v>2017</v>
      </c>
      <c r="L78" s="87">
        <v>2017</v>
      </c>
      <c r="M78" s="87">
        <v>2009</v>
      </c>
      <c r="N78" s="87">
        <v>2013</v>
      </c>
      <c r="O78" s="87">
        <v>2013</v>
      </c>
      <c r="P78" s="87">
        <v>2003</v>
      </c>
      <c r="Q78" s="87">
        <v>2013</v>
      </c>
      <c r="R78" s="87">
        <v>2013</v>
      </c>
      <c r="S78" s="87">
        <v>2013</v>
      </c>
      <c r="T78" s="87" t="s">
        <v>408</v>
      </c>
      <c r="U78" s="87">
        <v>2013</v>
      </c>
      <c r="V78" s="87">
        <v>2002</v>
      </c>
      <c r="W78" s="129">
        <v>2013</v>
      </c>
      <c r="X78" s="87">
        <v>2017</v>
      </c>
      <c r="Y78" s="87">
        <v>2012</v>
      </c>
      <c r="Z78" s="87">
        <v>2015</v>
      </c>
      <c r="AA78" s="87">
        <v>2015</v>
      </c>
      <c r="AB78" s="87">
        <v>2013</v>
      </c>
      <c r="AC78" s="87">
        <v>2013</v>
      </c>
      <c r="AD78" s="87">
        <v>2013</v>
      </c>
      <c r="AE78" s="87">
        <v>2013</v>
      </c>
      <c r="AF78" s="87">
        <v>2013</v>
      </c>
      <c r="AG78" s="87">
        <v>2013</v>
      </c>
      <c r="AH78" s="87">
        <v>2016</v>
      </c>
      <c r="AI78" s="87">
        <v>2016</v>
      </c>
      <c r="AJ78" s="87">
        <v>2016</v>
      </c>
      <c r="AK78" s="87">
        <v>2016</v>
      </c>
      <c r="AL78" s="87">
        <v>2013</v>
      </c>
      <c r="AM78" s="16"/>
      <c r="AN78" s="16"/>
    </row>
    <row r="79" spans="1:40" x14ac:dyDescent="0.25">
      <c r="A79" s="138" t="s">
        <v>232</v>
      </c>
      <c r="B79" s="139" t="s">
        <v>232</v>
      </c>
      <c r="C79" s="140">
        <v>601</v>
      </c>
      <c r="D79" s="87">
        <v>2012</v>
      </c>
      <c r="E79" s="87" t="s">
        <v>423</v>
      </c>
      <c r="F79" s="87">
        <v>2012</v>
      </c>
      <c r="G79" s="87">
        <v>2012</v>
      </c>
      <c r="H79" s="87">
        <v>2012</v>
      </c>
      <c r="I79" s="129" t="s">
        <v>422</v>
      </c>
      <c r="J79" s="87">
        <v>2017</v>
      </c>
      <c r="K79" s="87">
        <v>2017</v>
      </c>
      <c r="L79" s="87">
        <v>2017</v>
      </c>
      <c r="M79" s="87">
        <v>2009</v>
      </c>
      <c r="N79" s="87">
        <v>2013</v>
      </c>
      <c r="O79" s="87">
        <v>2013</v>
      </c>
      <c r="P79" s="87">
        <v>2003</v>
      </c>
      <c r="Q79" s="87">
        <v>2013</v>
      </c>
      <c r="R79" s="87">
        <v>2013</v>
      </c>
      <c r="S79" s="87">
        <v>2013</v>
      </c>
      <c r="T79" s="87" t="s">
        <v>408</v>
      </c>
      <c r="U79" s="87">
        <v>2013</v>
      </c>
      <c r="V79" s="87">
        <v>2002</v>
      </c>
      <c r="W79" s="129">
        <v>2013</v>
      </c>
      <c r="X79" s="87">
        <v>2017</v>
      </c>
      <c r="Y79" s="87">
        <v>2012</v>
      </c>
      <c r="Z79" s="87">
        <v>2015</v>
      </c>
      <c r="AA79" s="87">
        <v>2015</v>
      </c>
      <c r="AB79" s="87">
        <v>2013</v>
      </c>
      <c r="AC79" s="87">
        <v>2013</v>
      </c>
      <c r="AD79" s="87">
        <v>2013</v>
      </c>
      <c r="AE79" s="87">
        <v>2013</v>
      </c>
      <c r="AF79" s="87">
        <v>2013</v>
      </c>
      <c r="AG79" s="87">
        <v>2013</v>
      </c>
      <c r="AH79" s="87">
        <v>2016</v>
      </c>
      <c r="AI79" s="87">
        <v>2016</v>
      </c>
      <c r="AJ79" s="87">
        <v>2016</v>
      </c>
      <c r="AK79" s="87">
        <v>2016</v>
      </c>
      <c r="AL79" s="87">
        <v>2013</v>
      </c>
      <c r="AM79" s="16"/>
      <c r="AN79" s="16"/>
    </row>
    <row r="80" spans="1:40" x14ac:dyDescent="0.25">
      <c r="A80" s="138" t="s">
        <v>232</v>
      </c>
      <c r="B80" s="139" t="s">
        <v>233</v>
      </c>
      <c r="C80" s="140">
        <v>602</v>
      </c>
      <c r="D80" s="87">
        <v>2012</v>
      </c>
      <c r="E80" s="87" t="s">
        <v>423</v>
      </c>
      <c r="F80" s="87">
        <v>2012</v>
      </c>
      <c r="G80" s="87">
        <v>2012</v>
      </c>
      <c r="H80" s="87">
        <v>2012</v>
      </c>
      <c r="I80" s="129" t="s">
        <v>422</v>
      </c>
      <c r="J80" s="87">
        <v>2017</v>
      </c>
      <c r="K80" s="87">
        <v>2017</v>
      </c>
      <c r="L80" s="87">
        <v>2017</v>
      </c>
      <c r="M80" s="87">
        <v>2009</v>
      </c>
      <c r="N80" s="87">
        <v>2013</v>
      </c>
      <c r="O80" s="87">
        <v>2013</v>
      </c>
      <c r="P80" s="87">
        <v>2003</v>
      </c>
      <c r="Q80" s="87">
        <v>2013</v>
      </c>
      <c r="R80" s="87">
        <v>2013</v>
      </c>
      <c r="S80" s="87">
        <v>2013</v>
      </c>
      <c r="T80" s="87" t="s">
        <v>408</v>
      </c>
      <c r="U80" s="87">
        <v>2013</v>
      </c>
      <c r="V80" s="87">
        <v>2002</v>
      </c>
      <c r="W80" s="129">
        <v>2013</v>
      </c>
      <c r="X80" s="87">
        <v>2017</v>
      </c>
      <c r="Y80" s="87">
        <v>2012</v>
      </c>
      <c r="Z80" s="87">
        <v>2015</v>
      </c>
      <c r="AA80" s="87">
        <v>2015</v>
      </c>
      <c r="AB80" s="87">
        <v>2013</v>
      </c>
      <c r="AC80" s="87">
        <v>2013</v>
      </c>
      <c r="AD80" s="87">
        <v>2013</v>
      </c>
      <c r="AE80" s="87">
        <v>2013</v>
      </c>
      <c r="AF80" s="87">
        <v>2013</v>
      </c>
      <c r="AG80" s="87">
        <v>2013</v>
      </c>
      <c r="AH80" s="87">
        <v>2016</v>
      </c>
      <c r="AI80" s="87">
        <v>2016</v>
      </c>
      <c r="AJ80" s="87">
        <v>2016</v>
      </c>
      <c r="AK80" s="87">
        <v>2016</v>
      </c>
      <c r="AL80" s="87">
        <v>2013</v>
      </c>
      <c r="AM80" s="16"/>
      <c r="AN80" s="16"/>
    </row>
    <row r="81" spans="1:40" x14ac:dyDescent="0.25">
      <c r="A81" s="138" t="s">
        <v>232</v>
      </c>
      <c r="B81" s="139" t="s">
        <v>234</v>
      </c>
      <c r="C81" s="140">
        <v>603</v>
      </c>
      <c r="D81" s="87">
        <v>2012</v>
      </c>
      <c r="E81" s="87" t="s">
        <v>423</v>
      </c>
      <c r="F81" s="87">
        <v>2012</v>
      </c>
      <c r="G81" s="87">
        <v>2012</v>
      </c>
      <c r="H81" s="87">
        <v>2012</v>
      </c>
      <c r="I81" s="129" t="s">
        <v>422</v>
      </c>
      <c r="J81" s="87">
        <v>2017</v>
      </c>
      <c r="K81" s="87">
        <v>2017</v>
      </c>
      <c r="L81" s="87">
        <v>2017</v>
      </c>
      <c r="M81" s="87">
        <v>2009</v>
      </c>
      <c r="N81" s="87">
        <v>2013</v>
      </c>
      <c r="O81" s="87">
        <v>2013</v>
      </c>
      <c r="P81" s="87">
        <v>2003</v>
      </c>
      <c r="Q81" s="87">
        <v>2013</v>
      </c>
      <c r="R81" s="87">
        <v>2013</v>
      </c>
      <c r="S81" s="87">
        <v>2013</v>
      </c>
      <c r="T81" s="87" t="s">
        <v>408</v>
      </c>
      <c r="U81" s="87">
        <v>2013</v>
      </c>
      <c r="V81" s="87">
        <v>2002</v>
      </c>
      <c r="W81" s="129">
        <v>2013</v>
      </c>
      <c r="X81" s="87">
        <v>2017</v>
      </c>
      <c r="Y81" s="87">
        <v>2012</v>
      </c>
      <c r="Z81" s="87">
        <v>2015</v>
      </c>
      <c r="AA81" s="87">
        <v>2015</v>
      </c>
      <c r="AB81" s="87">
        <v>2013</v>
      </c>
      <c r="AC81" s="87">
        <v>2013</v>
      </c>
      <c r="AD81" s="87">
        <v>2013</v>
      </c>
      <c r="AE81" s="87">
        <v>2013</v>
      </c>
      <c r="AF81" s="87">
        <v>2013</v>
      </c>
      <c r="AG81" s="87">
        <v>2013</v>
      </c>
      <c r="AH81" s="87">
        <v>2016</v>
      </c>
      <c r="AI81" s="87">
        <v>2016</v>
      </c>
      <c r="AJ81" s="87">
        <v>2016</v>
      </c>
      <c r="AK81" s="87">
        <v>2016</v>
      </c>
      <c r="AL81" s="87">
        <v>2013</v>
      </c>
      <c r="AM81" s="16"/>
      <c r="AN81" s="16"/>
    </row>
    <row r="82" spans="1:40" x14ac:dyDescent="0.25">
      <c r="A82" s="138" t="s">
        <v>232</v>
      </c>
      <c r="B82" s="139" t="s">
        <v>235</v>
      </c>
      <c r="C82" s="140">
        <v>604</v>
      </c>
      <c r="D82" s="87">
        <v>2012</v>
      </c>
      <c r="E82" s="87" t="s">
        <v>423</v>
      </c>
      <c r="F82" s="87">
        <v>2012</v>
      </c>
      <c r="G82" s="87">
        <v>2012</v>
      </c>
      <c r="H82" s="87">
        <v>2012</v>
      </c>
      <c r="I82" s="129" t="s">
        <v>422</v>
      </c>
      <c r="J82" s="87">
        <v>2017</v>
      </c>
      <c r="K82" s="87">
        <v>2017</v>
      </c>
      <c r="L82" s="87">
        <v>2017</v>
      </c>
      <c r="M82" s="87">
        <v>2009</v>
      </c>
      <c r="N82" s="87">
        <v>2013</v>
      </c>
      <c r="O82" s="87">
        <v>2013</v>
      </c>
      <c r="P82" s="87">
        <v>2003</v>
      </c>
      <c r="Q82" s="87">
        <v>2013</v>
      </c>
      <c r="R82" s="87">
        <v>2013</v>
      </c>
      <c r="S82" s="87">
        <v>2013</v>
      </c>
      <c r="T82" s="87" t="s">
        <v>408</v>
      </c>
      <c r="U82" s="87">
        <v>2013</v>
      </c>
      <c r="V82" s="87">
        <v>2002</v>
      </c>
      <c r="W82" s="129">
        <v>2013</v>
      </c>
      <c r="X82" s="87">
        <v>2017</v>
      </c>
      <c r="Y82" s="87">
        <v>2012</v>
      </c>
      <c r="Z82" s="87">
        <v>2015</v>
      </c>
      <c r="AA82" s="87">
        <v>2015</v>
      </c>
      <c r="AB82" s="87">
        <v>2013</v>
      </c>
      <c r="AC82" s="87">
        <v>2013</v>
      </c>
      <c r="AD82" s="87">
        <v>2013</v>
      </c>
      <c r="AE82" s="87">
        <v>2013</v>
      </c>
      <c r="AF82" s="87">
        <v>2013</v>
      </c>
      <c r="AG82" s="87">
        <v>2013</v>
      </c>
      <c r="AH82" s="87">
        <v>2016</v>
      </c>
      <c r="AI82" s="87">
        <v>2016</v>
      </c>
      <c r="AJ82" s="87">
        <v>2016</v>
      </c>
      <c r="AK82" s="87">
        <v>2016</v>
      </c>
      <c r="AL82" s="87">
        <v>2013</v>
      </c>
      <c r="AM82" s="16"/>
      <c r="AN82" s="16"/>
    </row>
    <row r="83" spans="1:40" x14ac:dyDescent="0.25">
      <c r="A83" s="138" t="s">
        <v>232</v>
      </c>
      <c r="B83" s="139" t="s">
        <v>236</v>
      </c>
      <c r="C83" s="140">
        <v>605</v>
      </c>
      <c r="D83" s="87">
        <v>2012</v>
      </c>
      <c r="E83" s="87" t="s">
        <v>423</v>
      </c>
      <c r="F83" s="87">
        <v>2012</v>
      </c>
      <c r="G83" s="87">
        <v>2012</v>
      </c>
      <c r="H83" s="87">
        <v>2012</v>
      </c>
      <c r="I83" s="129" t="s">
        <v>422</v>
      </c>
      <c r="J83" s="87">
        <v>2017</v>
      </c>
      <c r="K83" s="87">
        <v>2017</v>
      </c>
      <c r="L83" s="87">
        <v>2017</v>
      </c>
      <c r="M83" s="87">
        <v>2009</v>
      </c>
      <c r="N83" s="87">
        <v>2013</v>
      </c>
      <c r="O83" s="87">
        <v>2013</v>
      </c>
      <c r="P83" s="87">
        <v>2003</v>
      </c>
      <c r="Q83" s="87">
        <v>2013</v>
      </c>
      <c r="R83" s="87">
        <v>2013</v>
      </c>
      <c r="S83" s="87">
        <v>2013</v>
      </c>
      <c r="T83" s="87" t="s">
        <v>408</v>
      </c>
      <c r="U83" s="87">
        <v>2013</v>
      </c>
      <c r="V83" s="87">
        <v>2002</v>
      </c>
      <c r="W83" s="129">
        <v>2013</v>
      </c>
      <c r="X83" s="87">
        <v>2017</v>
      </c>
      <c r="Y83" s="87">
        <v>2012</v>
      </c>
      <c r="Z83" s="87">
        <v>2015</v>
      </c>
      <c r="AA83" s="87">
        <v>2015</v>
      </c>
      <c r="AB83" s="87">
        <v>2013</v>
      </c>
      <c r="AC83" s="87">
        <v>2013</v>
      </c>
      <c r="AD83" s="87">
        <v>2013</v>
      </c>
      <c r="AE83" s="87">
        <v>2013</v>
      </c>
      <c r="AF83" s="87">
        <v>2013</v>
      </c>
      <c r="AG83" s="87">
        <v>2013</v>
      </c>
      <c r="AH83" s="87">
        <v>2016</v>
      </c>
      <c r="AI83" s="87">
        <v>2016</v>
      </c>
      <c r="AJ83" s="87">
        <v>2016</v>
      </c>
      <c r="AK83" s="87">
        <v>2016</v>
      </c>
      <c r="AL83" s="87">
        <v>2013</v>
      </c>
      <c r="AM83" s="16"/>
      <c r="AN83" s="16"/>
    </row>
    <row r="84" spans="1:40" x14ac:dyDescent="0.25">
      <c r="A84" s="138" t="s">
        <v>232</v>
      </c>
      <c r="B84" s="139" t="s">
        <v>237</v>
      </c>
      <c r="C84" s="140">
        <v>606</v>
      </c>
      <c r="D84" s="87">
        <v>2012</v>
      </c>
      <c r="E84" s="87" t="s">
        <v>423</v>
      </c>
      <c r="F84" s="87">
        <v>2012</v>
      </c>
      <c r="G84" s="87">
        <v>2012</v>
      </c>
      <c r="H84" s="87">
        <v>2012</v>
      </c>
      <c r="I84" s="129" t="s">
        <v>422</v>
      </c>
      <c r="J84" s="87">
        <v>2017</v>
      </c>
      <c r="K84" s="87">
        <v>2017</v>
      </c>
      <c r="L84" s="87">
        <v>2017</v>
      </c>
      <c r="M84" s="87">
        <v>2009</v>
      </c>
      <c r="N84" s="87">
        <v>2013</v>
      </c>
      <c r="O84" s="87">
        <v>2013</v>
      </c>
      <c r="P84" s="87">
        <v>2003</v>
      </c>
      <c r="Q84" s="87">
        <v>2013</v>
      </c>
      <c r="R84" s="87">
        <v>2013</v>
      </c>
      <c r="S84" s="87">
        <v>2013</v>
      </c>
      <c r="T84" s="87" t="s">
        <v>408</v>
      </c>
      <c r="U84" s="87">
        <v>2013</v>
      </c>
      <c r="V84" s="87">
        <v>2002</v>
      </c>
      <c r="W84" s="129">
        <v>2013</v>
      </c>
      <c r="X84" s="87">
        <v>2017</v>
      </c>
      <c r="Y84" s="87">
        <v>2012</v>
      </c>
      <c r="Z84" s="87">
        <v>2015</v>
      </c>
      <c r="AA84" s="87">
        <v>2015</v>
      </c>
      <c r="AB84" s="87">
        <v>2013</v>
      </c>
      <c r="AC84" s="87">
        <v>2013</v>
      </c>
      <c r="AD84" s="87">
        <v>2013</v>
      </c>
      <c r="AE84" s="87">
        <v>2013</v>
      </c>
      <c r="AF84" s="87">
        <v>2013</v>
      </c>
      <c r="AG84" s="87">
        <v>2013</v>
      </c>
      <c r="AH84" s="87">
        <v>2016</v>
      </c>
      <c r="AI84" s="87">
        <v>2016</v>
      </c>
      <c r="AJ84" s="87">
        <v>2016</v>
      </c>
      <c r="AK84" s="87">
        <v>2016</v>
      </c>
      <c r="AL84" s="87">
        <v>2013</v>
      </c>
      <c r="AM84" s="16"/>
      <c r="AN84" s="16"/>
    </row>
    <row r="85" spans="1:40" x14ac:dyDescent="0.25">
      <c r="A85" s="138" t="s">
        <v>232</v>
      </c>
      <c r="B85" s="139" t="s">
        <v>238</v>
      </c>
      <c r="C85" s="140">
        <v>607</v>
      </c>
      <c r="D85" s="87">
        <v>2012</v>
      </c>
      <c r="E85" s="87" t="s">
        <v>423</v>
      </c>
      <c r="F85" s="87">
        <v>2012</v>
      </c>
      <c r="G85" s="87">
        <v>2012</v>
      </c>
      <c r="H85" s="87">
        <v>2012</v>
      </c>
      <c r="I85" s="129" t="s">
        <v>422</v>
      </c>
      <c r="J85" s="87">
        <v>2017</v>
      </c>
      <c r="K85" s="87">
        <v>2017</v>
      </c>
      <c r="L85" s="87">
        <v>2017</v>
      </c>
      <c r="M85" s="87">
        <v>2009</v>
      </c>
      <c r="N85" s="87">
        <v>2013</v>
      </c>
      <c r="O85" s="87">
        <v>2013</v>
      </c>
      <c r="P85" s="87">
        <v>2003</v>
      </c>
      <c r="Q85" s="87">
        <v>2013</v>
      </c>
      <c r="R85" s="87">
        <v>2013</v>
      </c>
      <c r="S85" s="87">
        <v>2013</v>
      </c>
      <c r="T85" s="87" t="s">
        <v>408</v>
      </c>
      <c r="U85" s="87">
        <v>2013</v>
      </c>
      <c r="V85" s="87">
        <v>2002</v>
      </c>
      <c r="W85" s="129">
        <v>2013</v>
      </c>
      <c r="X85" s="87">
        <v>2017</v>
      </c>
      <c r="Y85" s="87">
        <v>2012</v>
      </c>
      <c r="Z85" s="87">
        <v>2015</v>
      </c>
      <c r="AA85" s="87">
        <v>2015</v>
      </c>
      <c r="AB85" s="87">
        <v>2013</v>
      </c>
      <c r="AC85" s="87">
        <v>2013</v>
      </c>
      <c r="AD85" s="87">
        <v>2013</v>
      </c>
      <c r="AE85" s="87">
        <v>2013</v>
      </c>
      <c r="AF85" s="87">
        <v>2013</v>
      </c>
      <c r="AG85" s="87">
        <v>2013</v>
      </c>
      <c r="AH85" s="87">
        <v>2016</v>
      </c>
      <c r="AI85" s="87">
        <v>2016</v>
      </c>
      <c r="AJ85" s="87">
        <v>2016</v>
      </c>
      <c r="AK85" s="87">
        <v>2016</v>
      </c>
      <c r="AL85" s="87">
        <v>2013</v>
      </c>
      <c r="AM85" s="16"/>
      <c r="AN85" s="16"/>
    </row>
    <row r="86" spans="1:40" x14ac:dyDescent="0.25">
      <c r="A86" s="138" t="s">
        <v>232</v>
      </c>
      <c r="B86" s="139" t="s">
        <v>239</v>
      </c>
      <c r="C86" s="140">
        <v>608</v>
      </c>
      <c r="D86" s="87">
        <v>2012</v>
      </c>
      <c r="E86" s="87" t="s">
        <v>423</v>
      </c>
      <c r="F86" s="87">
        <v>2012</v>
      </c>
      <c r="G86" s="87">
        <v>2012</v>
      </c>
      <c r="H86" s="87">
        <v>2012</v>
      </c>
      <c r="I86" s="129" t="s">
        <v>422</v>
      </c>
      <c r="J86" s="87">
        <v>2017</v>
      </c>
      <c r="K86" s="87">
        <v>2017</v>
      </c>
      <c r="L86" s="87">
        <v>2017</v>
      </c>
      <c r="M86" s="87">
        <v>2009</v>
      </c>
      <c r="N86" s="87">
        <v>2013</v>
      </c>
      <c r="O86" s="87">
        <v>2013</v>
      </c>
      <c r="P86" s="87">
        <v>2003</v>
      </c>
      <c r="Q86" s="87">
        <v>2013</v>
      </c>
      <c r="R86" s="87">
        <v>2013</v>
      </c>
      <c r="S86" s="87">
        <v>2013</v>
      </c>
      <c r="T86" s="87" t="s">
        <v>408</v>
      </c>
      <c r="U86" s="87">
        <v>2013</v>
      </c>
      <c r="V86" s="87">
        <v>2002</v>
      </c>
      <c r="W86" s="129">
        <v>2013</v>
      </c>
      <c r="X86" s="87">
        <v>2017</v>
      </c>
      <c r="Y86" s="87">
        <v>2012</v>
      </c>
      <c r="Z86" s="87">
        <v>2015</v>
      </c>
      <c r="AA86" s="87">
        <v>2015</v>
      </c>
      <c r="AB86" s="87">
        <v>2013</v>
      </c>
      <c r="AC86" s="87">
        <v>2013</v>
      </c>
      <c r="AD86" s="87">
        <v>2013</v>
      </c>
      <c r="AE86" s="87">
        <v>2013</v>
      </c>
      <c r="AF86" s="87">
        <v>2013</v>
      </c>
      <c r="AG86" s="87">
        <v>2013</v>
      </c>
      <c r="AH86" s="87">
        <v>2016</v>
      </c>
      <c r="AI86" s="87">
        <v>2016</v>
      </c>
      <c r="AJ86" s="87">
        <v>2016</v>
      </c>
      <c r="AK86" s="87">
        <v>2016</v>
      </c>
      <c r="AL86" s="87">
        <v>2013</v>
      </c>
      <c r="AM86" s="16"/>
      <c r="AN86" s="16"/>
    </row>
    <row r="87" spans="1:40" x14ac:dyDescent="0.25">
      <c r="A87" s="138" t="s">
        <v>232</v>
      </c>
      <c r="B87" s="139" t="s">
        <v>240</v>
      </c>
      <c r="C87" s="140">
        <v>609</v>
      </c>
      <c r="D87" s="87">
        <v>2012</v>
      </c>
      <c r="E87" s="87" t="s">
        <v>423</v>
      </c>
      <c r="F87" s="87">
        <v>2012</v>
      </c>
      <c r="G87" s="87">
        <v>2012</v>
      </c>
      <c r="H87" s="87">
        <v>2012</v>
      </c>
      <c r="I87" s="129" t="s">
        <v>422</v>
      </c>
      <c r="J87" s="87">
        <v>2017</v>
      </c>
      <c r="K87" s="87">
        <v>2017</v>
      </c>
      <c r="L87" s="87">
        <v>2017</v>
      </c>
      <c r="M87" s="87">
        <v>2009</v>
      </c>
      <c r="N87" s="87">
        <v>2013</v>
      </c>
      <c r="O87" s="87">
        <v>2013</v>
      </c>
      <c r="P87" s="87">
        <v>2003</v>
      </c>
      <c r="Q87" s="87">
        <v>2013</v>
      </c>
      <c r="R87" s="87">
        <v>2013</v>
      </c>
      <c r="S87" s="87">
        <v>2013</v>
      </c>
      <c r="T87" s="87" t="s">
        <v>408</v>
      </c>
      <c r="U87" s="87">
        <v>2013</v>
      </c>
      <c r="V87" s="87">
        <v>2002</v>
      </c>
      <c r="W87" s="129">
        <v>2013</v>
      </c>
      <c r="X87" s="87">
        <v>2017</v>
      </c>
      <c r="Y87" s="87">
        <v>2012</v>
      </c>
      <c r="Z87" s="87">
        <v>2015</v>
      </c>
      <c r="AA87" s="87">
        <v>2015</v>
      </c>
      <c r="AB87" s="87">
        <v>2013</v>
      </c>
      <c r="AC87" s="87">
        <v>2013</v>
      </c>
      <c r="AD87" s="87">
        <v>2013</v>
      </c>
      <c r="AE87" s="87">
        <v>2013</v>
      </c>
      <c r="AF87" s="87">
        <v>2013</v>
      </c>
      <c r="AG87" s="87">
        <v>2013</v>
      </c>
      <c r="AH87" s="87">
        <v>2016</v>
      </c>
      <c r="AI87" s="87">
        <v>2016</v>
      </c>
      <c r="AJ87" s="87">
        <v>2016</v>
      </c>
      <c r="AK87" s="87">
        <v>2016</v>
      </c>
      <c r="AL87" s="87">
        <v>2013</v>
      </c>
      <c r="AM87" s="16"/>
      <c r="AN87" s="16"/>
    </row>
    <row r="88" spans="1:40" x14ac:dyDescent="0.25">
      <c r="A88" s="138" t="s">
        <v>232</v>
      </c>
      <c r="B88" s="139" t="s">
        <v>241</v>
      </c>
      <c r="C88" s="140">
        <v>610</v>
      </c>
      <c r="D88" s="87">
        <v>2012</v>
      </c>
      <c r="E88" s="87" t="s">
        <v>423</v>
      </c>
      <c r="F88" s="87">
        <v>2012</v>
      </c>
      <c r="G88" s="87">
        <v>2012</v>
      </c>
      <c r="H88" s="87">
        <v>2012</v>
      </c>
      <c r="I88" s="129" t="s">
        <v>422</v>
      </c>
      <c r="J88" s="87">
        <v>2017</v>
      </c>
      <c r="K88" s="87">
        <v>2017</v>
      </c>
      <c r="L88" s="87">
        <v>2017</v>
      </c>
      <c r="M88" s="87">
        <v>2009</v>
      </c>
      <c r="N88" s="87">
        <v>2013</v>
      </c>
      <c r="O88" s="87">
        <v>2013</v>
      </c>
      <c r="P88" s="87">
        <v>2003</v>
      </c>
      <c r="Q88" s="87">
        <v>2013</v>
      </c>
      <c r="R88" s="87">
        <v>2013</v>
      </c>
      <c r="S88" s="87">
        <v>2013</v>
      </c>
      <c r="T88" s="87" t="s">
        <v>408</v>
      </c>
      <c r="U88" s="87">
        <v>2013</v>
      </c>
      <c r="V88" s="87">
        <v>2002</v>
      </c>
      <c r="W88" s="129">
        <v>2013</v>
      </c>
      <c r="X88" s="87">
        <v>2017</v>
      </c>
      <c r="Y88" s="87">
        <v>2012</v>
      </c>
      <c r="Z88" s="87">
        <v>2015</v>
      </c>
      <c r="AA88" s="87">
        <v>2015</v>
      </c>
      <c r="AB88" s="87">
        <v>2013</v>
      </c>
      <c r="AC88" s="87">
        <v>2013</v>
      </c>
      <c r="AD88" s="87">
        <v>2013</v>
      </c>
      <c r="AE88" s="87">
        <v>2013</v>
      </c>
      <c r="AF88" s="87">
        <v>2013</v>
      </c>
      <c r="AG88" s="87">
        <v>2013</v>
      </c>
      <c r="AH88" s="87">
        <v>2016</v>
      </c>
      <c r="AI88" s="87">
        <v>2016</v>
      </c>
      <c r="AJ88" s="87">
        <v>2016</v>
      </c>
      <c r="AK88" s="87">
        <v>2016</v>
      </c>
      <c r="AL88" s="87">
        <v>2013</v>
      </c>
      <c r="AM88" s="16"/>
      <c r="AN88" s="16"/>
    </row>
    <row r="89" spans="1:40" x14ac:dyDescent="0.25">
      <c r="A89" s="138" t="s">
        <v>232</v>
      </c>
      <c r="B89" s="139" t="s">
        <v>242</v>
      </c>
      <c r="C89" s="140">
        <v>611</v>
      </c>
      <c r="D89" s="87">
        <v>2012</v>
      </c>
      <c r="E89" s="87" t="s">
        <v>423</v>
      </c>
      <c r="F89" s="87">
        <v>2012</v>
      </c>
      <c r="G89" s="87">
        <v>2012</v>
      </c>
      <c r="H89" s="87">
        <v>2012</v>
      </c>
      <c r="I89" s="129" t="s">
        <v>422</v>
      </c>
      <c r="J89" s="87">
        <v>2017</v>
      </c>
      <c r="K89" s="87">
        <v>2017</v>
      </c>
      <c r="L89" s="87">
        <v>2017</v>
      </c>
      <c r="M89" s="87">
        <v>2009</v>
      </c>
      <c r="N89" s="87">
        <v>2013</v>
      </c>
      <c r="O89" s="87">
        <v>2013</v>
      </c>
      <c r="P89" s="87">
        <v>2003</v>
      </c>
      <c r="Q89" s="87">
        <v>2013</v>
      </c>
      <c r="R89" s="87">
        <v>2013</v>
      </c>
      <c r="S89" s="87">
        <v>2013</v>
      </c>
      <c r="T89" s="87" t="s">
        <v>408</v>
      </c>
      <c r="U89" s="87">
        <v>2013</v>
      </c>
      <c r="V89" s="87">
        <v>2002</v>
      </c>
      <c r="W89" s="129">
        <v>2013</v>
      </c>
      <c r="X89" s="87">
        <v>2017</v>
      </c>
      <c r="Y89" s="87">
        <v>2012</v>
      </c>
      <c r="Z89" s="87">
        <v>2015</v>
      </c>
      <c r="AA89" s="87">
        <v>2015</v>
      </c>
      <c r="AB89" s="87">
        <v>2013</v>
      </c>
      <c r="AC89" s="87">
        <v>2013</v>
      </c>
      <c r="AD89" s="87">
        <v>2013</v>
      </c>
      <c r="AE89" s="87">
        <v>2013</v>
      </c>
      <c r="AF89" s="87">
        <v>2013</v>
      </c>
      <c r="AG89" s="87">
        <v>2013</v>
      </c>
      <c r="AH89" s="87">
        <v>2016</v>
      </c>
      <c r="AI89" s="87">
        <v>2016</v>
      </c>
      <c r="AJ89" s="87">
        <v>2016</v>
      </c>
      <c r="AK89" s="87">
        <v>2016</v>
      </c>
      <c r="AL89" s="87">
        <v>2013</v>
      </c>
      <c r="AM89" s="16"/>
      <c r="AN89" s="16"/>
    </row>
    <row r="90" spans="1:40" x14ac:dyDescent="0.25">
      <c r="A90" s="138" t="s">
        <v>232</v>
      </c>
      <c r="B90" s="139" t="s">
        <v>243</v>
      </c>
      <c r="C90" s="140">
        <v>612</v>
      </c>
      <c r="D90" s="87">
        <v>2012</v>
      </c>
      <c r="E90" s="87" t="s">
        <v>423</v>
      </c>
      <c r="F90" s="87">
        <v>2012</v>
      </c>
      <c r="G90" s="87">
        <v>2012</v>
      </c>
      <c r="H90" s="87">
        <v>2012</v>
      </c>
      <c r="I90" s="129" t="s">
        <v>422</v>
      </c>
      <c r="J90" s="87">
        <v>2017</v>
      </c>
      <c r="K90" s="87">
        <v>2017</v>
      </c>
      <c r="L90" s="87">
        <v>2017</v>
      </c>
      <c r="M90" s="87">
        <v>2009</v>
      </c>
      <c r="N90" s="87">
        <v>2013</v>
      </c>
      <c r="O90" s="87">
        <v>2013</v>
      </c>
      <c r="P90" s="87">
        <v>2003</v>
      </c>
      <c r="Q90" s="87">
        <v>2013</v>
      </c>
      <c r="R90" s="87">
        <v>2013</v>
      </c>
      <c r="S90" s="87">
        <v>2013</v>
      </c>
      <c r="T90" s="87" t="s">
        <v>408</v>
      </c>
      <c r="U90" s="87">
        <v>2013</v>
      </c>
      <c r="V90" s="87">
        <v>2002</v>
      </c>
      <c r="W90" s="129">
        <v>2013</v>
      </c>
      <c r="X90" s="87">
        <v>2017</v>
      </c>
      <c r="Y90" s="87">
        <v>2012</v>
      </c>
      <c r="Z90" s="87">
        <v>2015</v>
      </c>
      <c r="AA90" s="87">
        <v>2015</v>
      </c>
      <c r="AB90" s="87">
        <v>2013</v>
      </c>
      <c r="AC90" s="87">
        <v>2013</v>
      </c>
      <c r="AD90" s="87">
        <v>2013</v>
      </c>
      <c r="AE90" s="87">
        <v>2013</v>
      </c>
      <c r="AF90" s="87">
        <v>2013</v>
      </c>
      <c r="AG90" s="87">
        <v>2013</v>
      </c>
      <c r="AH90" s="87">
        <v>2016</v>
      </c>
      <c r="AI90" s="87">
        <v>2016</v>
      </c>
      <c r="AJ90" s="87">
        <v>2016</v>
      </c>
      <c r="AK90" s="87">
        <v>2016</v>
      </c>
      <c r="AL90" s="87">
        <v>2013</v>
      </c>
      <c r="AM90" s="16"/>
      <c r="AN90" s="16"/>
    </row>
    <row r="91" spans="1:40" x14ac:dyDescent="0.25">
      <c r="A91" s="138" t="s">
        <v>232</v>
      </c>
      <c r="B91" s="139" t="s">
        <v>244</v>
      </c>
      <c r="C91" s="140">
        <v>613</v>
      </c>
      <c r="D91" s="87">
        <v>2012</v>
      </c>
      <c r="E91" s="87" t="s">
        <v>423</v>
      </c>
      <c r="F91" s="87">
        <v>2012</v>
      </c>
      <c r="G91" s="87">
        <v>2012</v>
      </c>
      <c r="H91" s="87">
        <v>2012</v>
      </c>
      <c r="I91" s="129" t="s">
        <v>422</v>
      </c>
      <c r="J91" s="87">
        <v>2017</v>
      </c>
      <c r="K91" s="87">
        <v>2017</v>
      </c>
      <c r="L91" s="87">
        <v>2017</v>
      </c>
      <c r="M91" s="87">
        <v>2009</v>
      </c>
      <c r="N91" s="87">
        <v>2013</v>
      </c>
      <c r="O91" s="87">
        <v>2013</v>
      </c>
      <c r="P91" s="87">
        <v>2003</v>
      </c>
      <c r="Q91" s="87">
        <v>2013</v>
      </c>
      <c r="R91" s="87">
        <v>2013</v>
      </c>
      <c r="S91" s="87">
        <v>2013</v>
      </c>
      <c r="T91" s="87" t="s">
        <v>408</v>
      </c>
      <c r="U91" s="87">
        <v>2013</v>
      </c>
      <c r="V91" s="87">
        <v>2002</v>
      </c>
      <c r="W91" s="129">
        <v>2013</v>
      </c>
      <c r="X91" s="87">
        <v>2017</v>
      </c>
      <c r="Y91" s="87">
        <v>2012</v>
      </c>
      <c r="Z91" s="87">
        <v>2015</v>
      </c>
      <c r="AA91" s="87">
        <v>2015</v>
      </c>
      <c r="AB91" s="87">
        <v>2013</v>
      </c>
      <c r="AC91" s="87">
        <v>2013</v>
      </c>
      <c r="AD91" s="87">
        <v>2013</v>
      </c>
      <c r="AE91" s="87">
        <v>2013</v>
      </c>
      <c r="AF91" s="87">
        <v>2013</v>
      </c>
      <c r="AG91" s="87">
        <v>2013</v>
      </c>
      <c r="AH91" s="87">
        <v>2016</v>
      </c>
      <c r="AI91" s="87">
        <v>2016</v>
      </c>
      <c r="AJ91" s="87">
        <v>2016</v>
      </c>
      <c r="AK91" s="87">
        <v>2016</v>
      </c>
      <c r="AL91" s="87">
        <v>2013</v>
      </c>
      <c r="AM91" s="16"/>
      <c r="AN91" s="16"/>
    </row>
    <row r="92" spans="1:40" x14ac:dyDescent="0.25">
      <c r="A92" s="138" t="s">
        <v>232</v>
      </c>
      <c r="B92" s="139" t="s">
        <v>222</v>
      </c>
      <c r="C92" s="140">
        <v>614</v>
      </c>
      <c r="D92" s="87">
        <v>2012</v>
      </c>
      <c r="E92" s="87" t="s">
        <v>423</v>
      </c>
      <c r="F92" s="87">
        <v>2012</v>
      </c>
      <c r="G92" s="87">
        <v>2012</v>
      </c>
      <c r="H92" s="87">
        <v>2012</v>
      </c>
      <c r="I92" s="129" t="s">
        <v>422</v>
      </c>
      <c r="J92" s="87">
        <v>2017</v>
      </c>
      <c r="K92" s="87">
        <v>2017</v>
      </c>
      <c r="L92" s="87">
        <v>2017</v>
      </c>
      <c r="M92" s="87">
        <v>2009</v>
      </c>
      <c r="N92" s="87">
        <v>2013</v>
      </c>
      <c r="O92" s="87">
        <v>2013</v>
      </c>
      <c r="P92" s="87">
        <v>2003</v>
      </c>
      <c r="Q92" s="87">
        <v>2013</v>
      </c>
      <c r="R92" s="87">
        <v>2013</v>
      </c>
      <c r="S92" s="87">
        <v>2013</v>
      </c>
      <c r="T92" s="87" t="s">
        <v>408</v>
      </c>
      <c r="U92" s="87">
        <v>2013</v>
      </c>
      <c r="V92" s="87">
        <v>2002</v>
      </c>
      <c r="W92" s="129">
        <v>2013</v>
      </c>
      <c r="X92" s="87">
        <v>2017</v>
      </c>
      <c r="Y92" s="87">
        <v>2012</v>
      </c>
      <c r="Z92" s="87">
        <v>2015</v>
      </c>
      <c r="AA92" s="87">
        <v>2015</v>
      </c>
      <c r="AB92" s="87">
        <v>2013</v>
      </c>
      <c r="AC92" s="87">
        <v>2013</v>
      </c>
      <c r="AD92" s="87">
        <v>2013</v>
      </c>
      <c r="AE92" s="87">
        <v>2013</v>
      </c>
      <c r="AF92" s="87">
        <v>2013</v>
      </c>
      <c r="AG92" s="87">
        <v>2013</v>
      </c>
      <c r="AH92" s="87">
        <v>2016</v>
      </c>
      <c r="AI92" s="87">
        <v>2016</v>
      </c>
      <c r="AJ92" s="87">
        <v>2016</v>
      </c>
      <c r="AK92" s="87">
        <v>2016</v>
      </c>
      <c r="AL92" s="87">
        <v>2013</v>
      </c>
      <c r="AM92" s="16"/>
      <c r="AN92" s="16"/>
    </row>
    <row r="93" spans="1:40" x14ac:dyDescent="0.25">
      <c r="A93" s="138" t="s">
        <v>232</v>
      </c>
      <c r="B93" s="139" t="s">
        <v>245</v>
      </c>
      <c r="C93" s="140">
        <v>615</v>
      </c>
      <c r="D93" s="87">
        <v>2012</v>
      </c>
      <c r="E93" s="87" t="s">
        <v>423</v>
      </c>
      <c r="F93" s="87">
        <v>2012</v>
      </c>
      <c r="G93" s="87">
        <v>2012</v>
      </c>
      <c r="H93" s="87">
        <v>2012</v>
      </c>
      <c r="I93" s="129" t="s">
        <v>422</v>
      </c>
      <c r="J93" s="87">
        <v>2017</v>
      </c>
      <c r="K93" s="87">
        <v>2017</v>
      </c>
      <c r="L93" s="87">
        <v>2017</v>
      </c>
      <c r="M93" s="87">
        <v>2009</v>
      </c>
      <c r="N93" s="87">
        <v>2013</v>
      </c>
      <c r="O93" s="87">
        <v>2013</v>
      </c>
      <c r="P93" s="87">
        <v>2003</v>
      </c>
      <c r="Q93" s="87">
        <v>2013</v>
      </c>
      <c r="R93" s="87">
        <v>2013</v>
      </c>
      <c r="S93" s="87">
        <v>2013</v>
      </c>
      <c r="T93" s="87" t="s">
        <v>408</v>
      </c>
      <c r="U93" s="87">
        <v>2013</v>
      </c>
      <c r="V93" s="87">
        <v>2002</v>
      </c>
      <c r="W93" s="129">
        <v>2013</v>
      </c>
      <c r="X93" s="87">
        <v>2017</v>
      </c>
      <c r="Y93" s="87">
        <v>2012</v>
      </c>
      <c r="Z93" s="87">
        <v>2015</v>
      </c>
      <c r="AA93" s="87">
        <v>2015</v>
      </c>
      <c r="AB93" s="87">
        <v>2013</v>
      </c>
      <c r="AC93" s="87">
        <v>2013</v>
      </c>
      <c r="AD93" s="87">
        <v>2013</v>
      </c>
      <c r="AE93" s="87">
        <v>2013</v>
      </c>
      <c r="AF93" s="87">
        <v>2013</v>
      </c>
      <c r="AG93" s="87">
        <v>2013</v>
      </c>
      <c r="AH93" s="87">
        <v>2016</v>
      </c>
      <c r="AI93" s="87">
        <v>2016</v>
      </c>
      <c r="AJ93" s="87">
        <v>2016</v>
      </c>
      <c r="AK93" s="87">
        <v>2016</v>
      </c>
      <c r="AL93" s="87">
        <v>2013</v>
      </c>
      <c r="AM93" s="16"/>
      <c r="AN93" s="16"/>
    </row>
    <row r="94" spans="1:40" x14ac:dyDescent="0.25">
      <c r="A94" s="138" t="s">
        <v>232</v>
      </c>
      <c r="B94" s="139" t="s">
        <v>246</v>
      </c>
      <c r="C94" s="140">
        <v>616</v>
      </c>
      <c r="D94" s="87">
        <v>2012</v>
      </c>
      <c r="E94" s="87" t="s">
        <v>423</v>
      </c>
      <c r="F94" s="87">
        <v>2012</v>
      </c>
      <c r="G94" s="87">
        <v>2012</v>
      </c>
      <c r="H94" s="87">
        <v>2012</v>
      </c>
      <c r="I94" s="129" t="s">
        <v>422</v>
      </c>
      <c r="J94" s="87">
        <v>2017</v>
      </c>
      <c r="K94" s="87">
        <v>2017</v>
      </c>
      <c r="L94" s="87">
        <v>2017</v>
      </c>
      <c r="M94" s="87">
        <v>2009</v>
      </c>
      <c r="N94" s="87">
        <v>2013</v>
      </c>
      <c r="O94" s="87">
        <v>2013</v>
      </c>
      <c r="P94" s="87">
        <v>2003</v>
      </c>
      <c r="Q94" s="87">
        <v>2013</v>
      </c>
      <c r="R94" s="87">
        <v>2013</v>
      </c>
      <c r="S94" s="87">
        <v>2013</v>
      </c>
      <c r="T94" s="87" t="s">
        <v>408</v>
      </c>
      <c r="U94" s="87">
        <v>2013</v>
      </c>
      <c r="V94" s="87">
        <v>2002</v>
      </c>
      <c r="W94" s="129">
        <v>2013</v>
      </c>
      <c r="X94" s="87">
        <v>2017</v>
      </c>
      <c r="Y94" s="87">
        <v>2012</v>
      </c>
      <c r="Z94" s="87">
        <v>2015</v>
      </c>
      <c r="AA94" s="87">
        <v>2015</v>
      </c>
      <c r="AB94" s="87">
        <v>2013</v>
      </c>
      <c r="AC94" s="87">
        <v>2013</v>
      </c>
      <c r="AD94" s="87">
        <v>2013</v>
      </c>
      <c r="AE94" s="87">
        <v>2013</v>
      </c>
      <c r="AF94" s="87">
        <v>2013</v>
      </c>
      <c r="AG94" s="87">
        <v>2013</v>
      </c>
      <c r="AH94" s="87">
        <v>2016</v>
      </c>
      <c r="AI94" s="87">
        <v>2016</v>
      </c>
      <c r="AJ94" s="87">
        <v>2016</v>
      </c>
      <c r="AK94" s="87">
        <v>2016</v>
      </c>
      <c r="AL94" s="87">
        <v>2013</v>
      </c>
      <c r="AM94" s="16"/>
      <c r="AN94" s="16"/>
    </row>
    <row r="95" spans="1:40" x14ac:dyDescent="0.25">
      <c r="A95" s="138" t="s">
        <v>216</v>
      </c>
      <c r="B95" s="139" t="s">
        <v>247</v>
      </c>
      <c r="C95" s="140">
        <v>701</v>
      </c>
      <c r="D95" s="87">
        <v>2012</v>
      </c>
      <c r="E95" s="87" t="s">
        <v>423</v>
      </c>
      <c r="F95" s="87">
        <v>2012</v>
      </c>
      <c r="G95" s="87">
        <v>2012</v>
      </c>
      <c r="H95" s="87">
        <v>2012</v>
      </c>
      <c r="I95" s="129" t="s">
        <v>422</v>
      </c>
      <c r="J95" s="87">
        <v>2017</v>
      </c>
      <c r="K95" s="87">
        <v>2017</v>
      </c>
      <c r="L95" s="87">
        <v>2017</v>
      </c>
      <c r="M95" s="87">
        <v>2009</v>
      </c>
      <c r="N95" s="87">
        <v>2013</v>
      </c>
      <c r="O95" s="87">
        <v>2013</v>
      </c>
      <c r="P95" s="87">
        <v>2003</v>
      </c>
      <c r="Q95" s="87">
        <v>2013</v>
      </c>
      <c r="R95" s="87">
        <v>2013</v>
      </c>
      <c r="S95" s="87">
        <v>2013</v>
      </c>
      <c r="T95" s="87" t="s">
        <v>408</v>
      </c>
      <c r="U95" s="87">
        <v>2013</v>
      </c>
      <c r="V95" s="87">
        <v>2002</v>
      </c>
      <c r="W95" s="129">
        <v>2013</v>
      </c>
      <c r="X95" s="87">
        <v>2017</v>
      </c>
      <c r="Y95" s="87">
        <v>2012</v>
      </c>
      <c r="Z95" s="87">
        <v>2015</v>
      </c>
      <c r="AA95" s="87">
        <v>2015</v>
      </c>
      <c r="AB95" s="87">
        <v>2013</v>
      </c>
      <c r="AC95" s="87">
        <v>2013</v>
      </c>
      <c r="AD95" s="87">
        <v>2013</v>
      </c>
      <c r="AE95" s="87">
        <v>2013</v>
      </c>
      <c r="AF95" s="87">
        <v>2013</v>
      </c>
      <c r="AG95" s="87">
        <v>2013</v>
      </c>
      <c r="AH95" s="87">
        <v>2016</v>
      </c>
      <c r="AI95" s="87">
        <v>2016</v>
      </c>
      <c r="AJ95" s="87">
        <v>2016</v>
      </c>
      <c r="AK95" s="87">
        <v>2016</v>
      </c>
      <c r="AL95" s="87">
        <v>2013</v>
      </c>
      <c r="AM95" s="16"/>
      <c r="AN95" s="16"/>
    </row>
    <row r="96" spans="1:40" x14ac:dyDescent="0.25">
      <c r="A96" s="138" t="s">
        <v>216</v>
      </c>
      <c r="B96" s="139" t="s">
        <v>248</v>
      </c>
      <c r="C96" s="140">
        <v>702</v>
      </c>
      <c r="D96" s="87">
        <v>2012</v>
      </c>
      <c r="E96" s="87" t="s">
        <v>423</v>
      </c>
      <c r="F96" s="87">
        <v>2012</v>
      </c>
      <c r="G96" s="87">
        <v>2012</v>
      </c>
      <c r="H96" s="87">
        <v>2012</v>
      </c>
      <c r="I96" s="129" t="s">
        <v>422</v>
      </c>
      <c r="J96" s="87">
        <v>2017</v>
      </c>
      <c r="K96" s="87">
        <v>2017</v>
      </c>
      <c r="L96" s="87">
        <v>2017</v>
      </c>
      <c r="M96" s="87">
        <v>2009</v>
      </c>
      <c r="N96" s="87">
        <v>2013</v>
      </c>
      <c r="O96" s="87">
        <v>2013</v>
      </c>
      <c r="P96" s="87">
        <v>2003</v>
      </c>
      <c r="Q96" s="87">
        <v>2013</v>
      </c>
      <c r="R96" s="87">
        <v>2013</v>
      </c>
      <c r="S96" s="87">
        <v>2013</v>
      </c>
      <c r="T96" s="87" t="s">
        <v>408</v>
      </c>
      <c r="U96" s="87">
        <v>2013</v>
      </c>
      <c r="V96" s="87">
        <v>2002</v>
      </c>
      <c r="W96" s="129">
        <v>2013</v>
      </c>
      <c r="X96" s="87">
        <v>2017</v>
      </c>
      <c r="Y96" s="87">
        <v>2012</v>
      </c>
      <c r="Z96" s="87">
        <v>2015</v>
      </c>
      <c r="AA96" s="87">
        <v>2015</v>
      </c>
      <c r="AB96" s="87">
        <v>2013</v>
      </c>
      <c r="AC96" s="87">
        <v>2013</v>
      </c>
      <c r="AD96" s="87">
        <v>2013</v>
      </c>
      <c r="AE96" s="87">
        <v>2013</v>
      </c>
      <c r="AF96" s="87">
        <v>2013</v>
      </c>
      <c r="AG96" s="87">
        <v>2013</v>
      </c>
      <c r="AH96" s="87">
        <v>2016</v>
      </c>
      <c r="AI96" s="87">
        <v>2016</v>
      </c>
      <c r="AJ96" s="87">
        <v>2016</v>
      </c>
      <c r="AK96" s="87">
        <v>2016</v>
      </c>
      <c r="AL96" s="87">
        <v>2013</v>
      </c>
      <c r="AM96" s="16"/>
      <c r="AN96" s="16"/>
    </row>
    <row r="97" spans="1:40" x14ac:dyDescent="0.25">
      <c r="A97" s="138" t="s">
        <v>216</v>
      </c>
      <c r="B97" s="139" t="s">
        <v>249</v>
      </c>
      <c r="C97" s="140">
        <v>703</v>
      </c>
      <c r="D97" s="87">
        <v>2012</v>
      </c>
      <c r="E97" s="87" t="s">
        <v>423</v>
      </c>
      <c r="F97" s="87">
        <v>2012</v>
      </c>
      <c r="G97" s="87">
        <v>2012</v>
      </c>
      <c r="H97" s="87">
        <v>2012</v>
      </c>
      <c r="I97" s="129" t="s">
        <v>422</v>
      </c>
      <c r="J97" s="87">
        <v>2017</v>
      </c>
      <c r="K97" s="87">
        <v>2017</v>
      </c>
      <c r="L97" s="87">
        <v>2017</v>
      </c>
      <c r="M97" s="87">
        <v>2009</v>
      </c>
      <c r="N97" s="87">
        <v>2013</v>
      </c>
      <c r="O97" s="87">
        <v>2013</v>
      </c>
      <c r="P97" s="87">
        <v>2003</v>
      </c>
      <c r="Q97" s="87">
        <v>2013</v>
      </c>
      <c r="R97" s="87">
        <v>2013</v>
      </c>
      <c r="S97" s="87">
        <v>2013</v>
      </c>
      <c r="T97" s="87" t="s">
        <v>408</v>
      </c>
      <c r="U97" s="87">
        <v>2013</v>
      </c>
      <c r="V97" s="87">
        <v>2002</v>
      </c>
      <c r="W97" s="129">
        <v>2013</v>
      </c>
      <c r="X97" s="87">
        <v>2017</v>
      </c>
      <c r="Y97" s="87">
        <v>2012</v>
      </c>
      <c r="Z97" s="87">
        <v>2015</v>
      </c>
      <c r="AA97" s="87">
        <v>2015</v>
      </c>
      <c r="AB97" s="87">
        <v>2013</v>
      </c>
      <c r="AC97" s="87">
        <v>2013</v>
      </c>
      <c r="AD97" s="87">
        <v>2013</v>
      </c>
      <c r="AE97" s="87">
        <v>2013</v>
      </c>
      <c r="AF97" s="87">
        <v>2013</v>
      </c>
      <c r="AG97" s="87">
        <v>2013</v>
      </c>
      <c r="AH97" s="87">
        <v>2016</v>
      </c>
      <c r="AI97" s="87">
        <v>2016</v>
      </c>
      <c r="AJ97" s="87">
        <v>2016</v>
      </c>
      <c r="AK97" s="87">
        <v>2016</v>
      </c>
      <c r="AL97" s="87">
        <v>2013</v>
      </c>
      <c r="AM97" s="16"/>
      <c r="AN97" s="16"/>
    </row>
    <row r="98" spans="1:40" x14ac:dyDescent="0.25">
      <c r="A98" s="138" t="s">
        <v>216</v>
      </c>
      <c r="B98" s="139" t="s">
        <v>216</v>
      </c>
      <c r="C98" s="140">
        <v>704</v>
      </c>
      <c r="D98" s="87">
        <v>2012</v>
      </c>
      <c r="E98" s="87" t="s">
        <v>423</v>
      </c>
      <c r="F98" s="87">
        <v>2012</v>
      </c>
      <c r="G98" s="87">
        <v>2012</v>
      </c>
      <c r="H98" s="87">
        <v>2012</v>
      </c>
      <c r="I98" s="129" t="s">
        <v>422</v>
      </c>
      <c r="J98" s="87">
        <v>2017</v>
      </c>
      <c r="K98" s="87">
        <v>2017</v>
      </c>
      <c r="L98" s="87">
        <v>2017</v>
      </c>
      <c r="M98" s="87">
        <v>2009</v>
      </c>
      <c r="N98" s="87">
        <v>2013</v>
      </c>
      <c r="O98" s="87">
        <v>2013</v>
      </c>
      <c r="P98" s="87">
        <v>2003</v>
      </c>
      <c r="Q98" s="87">
        <v>2013</v>
      </c>
      <c r="R98" s="87">
        <v>2013</v>
      </c>
      <c r="S98" s="87">
        <v>2013</v>
      </c>
      <c r="T98" s="87" t="s">
        <v>408</v>
      </c>
      <c r="U98" s="87">
        <v>2013</v>
      </c>
      <c r="V98" s="87">
        <v>2002</v>
      </c>
      <c r="W98" s="129">
        <v>2013</v>
      </c>
      <c r="X98" s="87">
        <v>2017</v>
      </c>
      <c r="Y98" s="87">
        <v>2012</v>
      </c>
      <c r="Z98" s="87">
        <v>2015</v>
      </c>
      <c r="AA98" s="87">
        <v>2015</v>
      </c>
      <c r="AB98" s="87">
        <v>2013</v>
      </c>
      <c r="AC98" s="87">
        <v>2013</v>
      </c>
      <c r="AD98" s="87">
        <v>2013</v>
      </c>
      <c r="AE98" s="87">
        <v>2013</v>
      </c>
      <c r="AF98" s="87">
        <v>2013</v>
      </c>
      <c r="AG98" s="87">
        <v>2013</v>
      </c>
      <c r="AH98" s="87">
        <v>2016</v>
      </c>
      <c r="AI98" s="87">
        <v>2016</v>
      </c>
      <c r="AJ98" s="87">
        <v>2016</v>
      </c>
      <c r="AK98" s="87">
        <v>2016</v>
      </c>
      <c r="AL98" s="87">
        <v>2013</v>
      </c>
      <c r="AM98" s="16"/>
      <c r="AN98" s="16"/>
    </row>
    <row r="99" spans="1:40" x14ac:dyDescent="0.25">
      <c r="A99" s="138" t="s">
        <v>216</v>
      </c>
      <c r="B99" s="139" t="s">
        <v>250</v>
      </c>
      <c r="C99" s="140">
        <v>705</v>
      </c>
      <c r="D99" s="87">
        <v>2012</v>
      </c>
      <c r="E99" s="87" t="s">
        <v>423</v>
      </c>
      <c r="F99" s="87">
        <v>2012</v>
      </c>
      <c r="G99" s="87">
        <v>2012</v>
      </c>
      <c r="H99" s="87">
        <v>2012</v>
      </c>
      <c r="I99" s="129" t="s">
        <v>422</v>
      </c>
      <c r="J99" s="87">
        <v>2017</v>
      </c>
      <c r="K99" s="87">
        <v>2017</v>
      </c>
      <c r="L99" s="87">
        <v>2017</v>
      </c>
      <c r="M99" s="87">
        <v>2009</v>
      </c>
      <c r="N99" s="87">
        <v>2013</v>
      </c>
      <c r="O99" s="87">
        <v>2013</v>
      </c>
      <c r="P99" s="87">
        <v>2003</v>
      </c>
      <c r="Q99" s="87">
        <v>2013</v>
      </c>
      <c r="R99" s="87">
        <v>2013</v>
      </c>
      <c r="S99" s="87">
        <v>2013</v>
      </c>
      <c r="T99" s="87" t="s">
        <v>408</v>
      </c>
      <c r="U99" s="87">
        <v>2013</v>
      </c>
      <c r="V99" s="87">
        <v>2002</v>
      </c>
      <c r="W99" s="129">
        <v>2013</v>
      </c>
      <c r="X99" s="87">
        <v>2017</v>
      </c>
      <c r="Y99" s="87">
        <v>2012</v>
      </c>
      <c r="Z99" s="87">
        <v>2015</v>
      </c>
      <c r="AA99" s="87">
        <v>2015</v>
      </c>
      <c r="AB99" s="87">
        <v>2013</v>
      </c>
      <c r="AC99" s="87">
        <v>2013</v>
      </c>
      <c r="AD99" s="87">
        <v>2013</v>
      </c>
      <c r="AE99" s="87">
        <v>2013</v>
      </c>
      <c r="AF99" s="87">
        <v>2013</v>
      </c>
      <c r="AG99" s="87">
        <v>2013</v>
      </c>
      <c r="AH99" s="87">
        <v>2016</v>
      </c>
      <c r="AI99" s="87">
        <v>2016</v>
      </c>
      <c r="AJ99" s="87">
        <v>2016</v>
      </c>
      <c r="AK99" s="87">
        <v>2016</v>
      </c>
      <c r="AL99" s="87">
        <v>2013</v>
      </c>
      <c r="AM99" s="16"/>
      <c r="AN99" s="16"/>
    </row>
    <row r="100" spans="1:40" x14ac:dyDescent="0.25">
      <c r="A100" s="138" t="s">
        <v>216</v>
      </c>
      <c r="B100" s="139" t="s">
        <v>251</v>
      </c>
      <c r="C100" s="140">
        <v>706</v>
      </c>
      <c r="D100" s="87">
        <v>2012</v>
      </c>
      <c r="E100" s="87" t="s">
        <v>423</v>
      </c>
      <c r="F100" s="87">
        <v>2012</v>
      </c>
      <c r="G100" s="87">
        <v>2012</v>
      </c>
      <c r="H100" s="87">
        <v>2012</v>
      </c>
      <c r="I100" s="129" t="s">
        <v>422</v>
      </c>
      <c r="J100" s="87">
        <v>2017</v>
      </c>
      <c r="K100" s="87">
        <v>2017</v>
      </c>
      <c r="L100" s="87">
        <v>2017</v>
      </c>
      <c r="M100" s="87">
        <v>2009</v>
      </c>
      <c r="N100" s="87">
        <v>2013</v>
      </c>
      <c r="O100" s="87">
        <v>2013</v>
      </c>
      <c r="P100" s="87">
        <v>2003</v>
      </c>
      <c r="Q100" s="87">
        <v>2013</v>
      </c>
      <c r="R100" s="87">
        <v>2013</v>
      </c>
      <c r="S100" s="87">
        <v>2013</v>
      </c>
      <c r="T100" s="87" t="s">
        <v>408</v>
      </c>
      <c r="U100" s="87">
        <v>2013</v>
      </c>
      <c r="V100" s="87">
        <v>2002</v>
      </c>
      <c r="W100" s="129">
        <v>2013</v>
      </c>
      <c r="X100" s="87">
        <v>2017</v>
      </c>
      <c r="Y100" s="87">
        <v>2012</v>
      </c>
      <c r="Z100" s="87">
        <v>2015</v>
      </c>
      <c r="AA100" s="87">
        <v>2015</v>
      </c>
      <c r="AB100" s="87">
        <v>2013</v>
      </c>
      <c r="AC100" s="87">
        <v>2013</v>
      </c>
      <c r="AD100" s="87">
        <v>2013</v>
      </c>
      <c r="AE100" s="87">
        <v>2013</v>
      </c>
      <c r="AF100" s="87">
        <v>2013</v>
      </c>
      <c r="AG100" s="87">
        <v>2013</v>
      </c>
      <c r="AH100" s="87">
        <v>2016</v>
      </c>
      <c r="AI100" s="87">
        <v>2016</v>
      </c>
      <c r="AJ100" s="87">
        <v>2016</v>
      </c>
      <c r="AK100" s="87">
        <v>2016</v>
      </c>
      <c r="AL100" s="87">
        <v>2013</v>
      </c>
      <c r="AM100" s="16"/>
      <c r="AN100" s="16"/>
    </row>
    <row r="101" spans="1:40" x14ac:dyDescent="0.25">
      <c r="A101" s="138" t="s">
        <v>216</v>
      </c>
      <c r="B101" s="139" t="s">
        <v>252</v>
      </c>
      <c r="C101" s="140">
        <v>707</v>
      </c>
      <c r="D101" s="87">
        <v>2012</v>
      </c>
      <c r="E101" s="87" t="s">
        <v>423</v>
      </c>
      <c r="F101" s="87">
        <v>2012</v>
      </c>
      <c r="G101" s="87">
        <v>2012</v>
      </c>
      <c r="H101" s="87">
        <v>2012</v>
      </c>
      <c r="I101" s="129" t="s">
        <v>422</v>
      </c>
      <c r="J101" s="87">
        <v>2017</v>
      </c>
      <c r="K101" s="87">
        <v>2017</v>
      </c>
      <c r="L101" s="87">
        <v>2017</v>
      </c>
      <c r="M101" s="87">
        <v>2009</v>
      </c>
      <c r="N101" s="87">
        <v>2013</v>
      </c>
      <c r="O101" s="87">
        <v>2013</v>
      </c>
      <c r="P101" s="87">
        <v>2003</v>
      </c>
      <c r="Q101" s="87">
        <v>2013</v>
      </c>
      <c r="R101" s="87">
        <v>2013</v>
      </c>
      <c r="S101" s="87">
        <v>2013</v>
      </c>
      <c r="T101" s="87" t="s">
        <v>408</v>
      </c>
      <c r="U101" s="87">
        <v>2013</v>
      </c>
      <c r="V101" s="87">
        <v>2002</v>
      </c>
      <c r="W101" s="129">
        <v>2013</v>
      </c>
      <c r="X101" s="87">
        <v>2017</v>
      </c>
      <c r="Y101" s="87">
        <v>2012</v>
      </c>
      <c r="Z101" s="87">
        <v>2015</v>
      </c>
      <c r="AA101" s="87">
        <v>2015</v>
      </c>
      <c r="AB101" s="87">
        <v>2013</v>
      </c>
      <c r="AC101" s="87">
        <v>2013</v>
      </c>
      <c r="AD101" s="87">
        <v>2013</v>
      </c>
      <c r="AE101" s="87">
        <v>2013</v>
      </c>
      <c r="AF101" s="87">
        <v>2013</v>
      </c>
      <c r="AG101" s="87">
        <v>2013</v>
      </c>
      <c r="AH101" s="87">
        <v>2016</v>
      </c>
      <c r="AI101" s="87">
        <v>2016</v>
      </c>
      <c r="AJ101" s="87">
        <v>2016</v>
      </c>
      <c r="AK101" s="87">
        <v>2016</v>
      </c>
      <c r="AL101" s="87">
        <v>2013</v>
      </c>
      <c r="AM101" s="16"/>
      <c r="AN101" s="16"/>
    </row>
    <row r="102" spans="1:40" x14ac:dyDescent="0.25">
      <c r="A102" s="138" t="s">
        <v>216</v>
      </c>
      <c r="B102" s="139" t="s">
        <v>253</v>
      </c>
      <c r="C102" s="140">
        <v>708</v>
      </c>
      <c r="D102" s="87">
        <v>2012</v>
      </c>
      <c r="E102" s="87" t="s">
        <v>423</v>
      </c>
      <c r="F102" s="87">
        <v>2012</v>
      </c>
      <c r="G102" s="87">
        <v>2012</v>
      </c>
      <c r="H102" s="87">
        <v>2012</v>
      </c>
      <c r="I102" s="129" t="s">
        <v>422</v>
      </c>
      <c r="J102" s="87">
        <v>2017</v>
      </c>
      <c r="K102" s="87">
        <v>2017</v>
      </c>
      <c r="L102" s="87">
        <v>2017</v>
      </c>
      <c r="M102" s="87">
        <v>2009</v>
      </c>
      <c r="N102" s="87">
        <v>2013</v>
      </c>
      <c r="O102" s="87">
        <v>2013</v>
      </c>
      <c r="P102" s="87">
        <v>2003</v>
      </c>
      <c r="Q102" s="87">
        <v>2013</v>
      </c>
      <c r="R102" s="87">
        <v>2013</v>
      </c>
      <c r="S102" s="87">
        <v>2013</v>
      </c>
      <c r="T102" s="87" t="s">
        <v>408</v>
      </c>
      <c r="U102" s="87">
        <v>2013</v>
      </c>
      <c r="V102" s="87">
        <v>2002</v>
      </c>
      <c r="W102" s="129">
        <v>2013</v>
      </c>
      <c r="X102" s="87">
        <v>2017</v>
      </c>
      <c r="Y102" s="87">
        <v>2012</v>
      </c>
      <c r="Z102" s="87">
        <v>2015</v>
      </c>
      <c r="AA102" s="87">
        <v>2015</v>
      </c>
      <c r="AB102" s="87">
        <v>2013</v>
      </c>
      <c r="AC102" s="87">
        <v>2013</v>
      </c>
      <c r="AD102" s="87">
        <v>2013</v>
      </c>
      <c r="AE102" s="87">
        <v>2013</v>
      </c>
      <c r="AF102" s="87">
        <v>2013</v>
      </c>
      <c r="AG102" s="87">
        <v>2013</v>
      </c>
      <c r="AH102" s="87">
        <v>2016</v>
      </c>
      <c r="AI102" s="87">
        <v>2016</v>
      </c>
      <c r="AJ102" s="87">
        <v>2016</v>
      </c>
      <c r="AK102" s="87">
        <v>2016</v>
      </c>
      <c r="AL102" s="87">
        <v>2013</v>
      </c>
      <c r="AM102" s="16"/>
      <c r="AN102" s="16"/>
    </row>
    <row r="103" spans="1:40" x14ac:dyDescent="0.25">
      <c r="A103" s="138" t="s">
        <v>216</v>
      </c>
      <c r="B103" s="139" t="s">
        <v>254</v>
      </c>
      <c r="C103" s="140">
        <v>709</v>
      </c>
      <c r="D103" s="87">
        <v>2012</v>
      </c>
      <c r="E103" s="87" t="s">
        <v>423</v>
      </c>
      <c r="F103" s="87">
        <v>2012</v>
      </c>
      <c r="G103" s="87">
        <v>2012</v>
      </c>
      <c r="H103" s="87">
        <v>2012</v>
      </c>
      <c r="I103" s="129" t="s">
        <v>422</v>
      </c>
      <c r="J103" s="87">
        <v>2017</v>
      </c>
      <c r="K103" s="87">
        <v>2017</v>
      </c>
      <c r="L103" s="87">
        <v>2017</v>
      </c>
      <c r="M103" s="87">
        <v>2009</v>
      </c>
      <c r="N103" s="87">
        <v>2013</v>
      </c>
      <c r="O103" s="87">
        <v>2013</v>
      </c>
      <c r="P103" s="87">
        <v>2003</v>
      </c>
      <c r="Q103" s="87">
        <v>2013</v>
      </c>
      <c r="R103" s="87">
        <v>2013</v>
      </c>
      <c r="S103" s="87">
        <v>2013</v>
      </c>
      <c r="T103" s="87" t="s">
        <v>408</v>
      </c>
      <c r="U103" s="87">
        <v>2013</v>
      </c>
      <c r="V103" s="87">
        <v>2002</v>
      </c>
      <c r="W103" s="129">
        <v>2013</v>
      </c>
      <c r="X103" s="87">
        <v>2017</v>
      </c>
      <c r="Y103" s="87">
        <v>2012</v>
      </c>
      <c r="Z103" s="87">
        <v>2015</v>
      </c>
      <c r="AA103" s="87">
        <v>2015</v>
      </c>
      <c r="AB103" s="87">
        <v>2013</v>
      </c>
      <c r="AC103" s="87">
        <v>2013</v>
      </c>
      <c r="AD103" s="87">
        <v>2013</v>
      </c>
      <c r="AE103" s="87">
        <v>2013</v>
      </c>
      <c r="AF103" s="87">
        <v>2013</v>
      </c>
      <c r="AG103" s="87">
        <v>2013</v>
      </c>
      <c r="AH103" s="87">
        <v>2016</v>
      </c>
      <c r="AI103" s="87">
        <v>2016</v>
      </c>
      <c r="AJ103" s="87">
        <v>2016</v>
      </c>
      <c r="AK103" s="87">
        <v>2016</v>
      </c>
      <c r="AL103" s="87">
        <v>2013</v>
      </c>
      <c r="AM103" s="16"/>
      <c r="AN103" s="16"/>
    </row>
    <row r="104" spans="1:40" x14ac:dyDescent="0.25">
      <c r="A104" s="138" t="s">
        <v>216</v>
      </c>
      <c r="B104" s="139" t="s">
        <v>48</v>
      </c>
      <c r="C104" s="140">
        <v>710</v>
      </c>
      <c r="D104" s="87">
        <v>2012</v>
      </c>
      <c r="E104" s="87" t="s">
        <v>423</v>
      </c>
      <c r="F104" s="87">
        <v>2012</v>
      </c>
      <c r="G104" s="87">
        <v>2012</v>
      </c>
      <c r="H104" s="87">
        <v>2012</v>
      </c>
      <c r="I104" s="129" t="s">
        <v>422</v>
      </c>
      <c r="J104" s="87">
        <v>2017</v>
      </c>
      <c r="K104" s="87">
        <v>2017</v>
      </c>
      <c r="L104" s="87">
        <v>2017</v>
      </c>
      <c r="M104" s="87">
        <v>2009</v>
      </c>
      <c r="N104" s="87">
        <v>2013</v>
      </c>
      <c r="O104" s="87">
        <v>2013</v>
      </c>
      <c r="P104" s="87">
        <v>2003</v>
      </c>
      <c r="Q104" s="87">
        <v>2013</v>
      </c>
      <c r="R104" s="87">
        <v>2013</v>
      </c>
      <c r="S104" s="87">
        <v>2013</v>
      </c>
      <c r="T104" s="87" t="s">
        <v>408</v>
      </c>
      <c r="U104" s="87">
        <v>2013</v>
      </c>
      <c r="V104" s="87">
        <v>2002</v>
      </c>
      <c r="W104" s="129">
        <v>2013</v>
      </c>
      <c r="X104" s="87">
        <v>2017</v>
      </c>
      <c r="Y104" s="87">
        <v>2012</v>
      </c>
      <c r="Z104" s="87">
        <v>2015</v>
      </c>
      <c r="AA104" s="87">
        <v>2015</v>
      </c>
      <c r="AB104" s="87">
        <v>2013</v>
      </c>
      <c r="AC104" s="87">
        <v>2013</v>
      </c>
      <c r="AD104" s="87">
        <v>2013</v>
      </c>
      <c r="AE104" s="87">
        <v>2013</v>
      </c>
      <c r="AF104" s="87">
        <v>2013</v>
      </c>
      <c r="AG104" s="87">
        <v>2013</v>
      </c>
      <c r="AH104" s="87">
        <v>2016</v>
      </c>
      <c r="AI104" s="87">
        <v>2016</v>
      </c>
      <c r="AJ104" s="87">
        <v>2016</v>
      </c>
      <c r="AK104" s="87">
        <v>2016</v>
      </c>
      <c r="AL104" s="87">
        <v>2013</v>
      </c>
      <c r="AM104" s="16"/>
      <c r="AN104" s="16"/>
    </row>
    <row r="105" spans="1:40" x14ac:dyDescent="0.25">
      <c r="A105" s="138" t="s">
        <v>216</v>
      </c>
      <c r="B105" s="139" t="s">
        <v>243</v>
      </c>
      <c r="C105" s="140">
        <v>711</v>
      </c>
      <c r="D105" s="87">
        <v>2012</v>
      </c>
      <c r="E105" s="87" t="s">
        <v>423</v>
      </c>
      <c r="F105" s="87">
        <v>2012</v>
      </c>
      <c r="G105" s="87">
        <v>2012</v>
      </c>
      <c r="H105" s="87">
        <v>2012</v>
      </c>
      <c r="I105" s="129" t="s">
        <v>422</v>
      </c>
      <c r="J105" s="87">
        <v>2017</v>
      </c>
      <c r="K105" s="87">
        <v>2017</v>
      </c>
      <c r="L105" s="87">
        <v>2017</v>
      </c>
      <c r="M105" s="87">
        <v>2009</v>
      </c>
      <c r="N105" s="87">
        <v>2013</v>
      </c>
      <c r="O105" s="87">
        <v>2013</v>
      </c>
      <c r="P105" s="87">
        <v>2003</v>
      </c>
      <c r="Q105" s="87">
        <v>2013</v>
      </c>
      <c r="R105" s="87">
        <v>2013</v>
      </c>
      <c r="S105" s="87">
        <v>2013</v>
      </c>
      <c r="T105" s="87" t="s">
        <v>408</v>
      </c>
      <c r="U105" s="87">
        <v>2013</v>
      </c>
      <c r="V105" s="87">
        <v>2002</v>
      </c>
      <c r="W105" s="129">
        <v>2013</v>
      </c>
      <c r="X105" s="87">
        <v>2017</v>
      </c>
      <c r="Y105" s="87">
        <v>2012</v>
      </c>
      <c r="Z105" s="87">
        <v>2015</v>
      </c>
      <c r="AA105" s="87">
        <v>2015</v>
      </c>
      <c r="AB105" s="87">
        <v>2013</v>
      </c>
      <c r="AC105" s="87">
        <v>2013</v>
      </c>
      <c r="AD105" s="87">
        <v>2013</v>
      </c>
      <c r="AE105" s="87">
        <v>2013</v>
      </c>
      <c r="AF105" s="87">
        <v>2013</v>
      </c>
      <c r="AG105" s="87">
        <v>2013</v>
      </c>
      <c r="AH105" s="87">
        <v>2016</v>
      </c>
      <c r="AI105" s="87">
        <v>2016</v>
      </c>
      <c r="AJ105" s="87">
        <v>2016</v>
      </c>
      <c r="AK105" s="87">
        <v>2016</v>
      </c>
      <c r="AL105" s="87">
        <v>2013</v>
      </c>
      <c r="AM105" s="16"/>
      <c r="AN105" s="16"/>
    </row>
    <row r="106" spans="1:40" x14ac:dyDescent="0.25">
      <c r="A106" s="138" t="s">
        <v>216</v>
      </c>
      <c r="B106" s="139" t="s">
        <v>255</v>
      </c>
      <c r="C106" s="140">
        <v>712</v>
      </c>
      <c r="D106" s="87">
        <v>2012</v>
      </c>
      <c r="E106" s="87" t="s">
        <v>423</v>
      </c>
      <c r="F106" s="87">
        <v>2012</v>
      </c>
      <c r="G106" s="87">
        <v>2012</v>
      </c>
      <c r="H106" s="87">
        <v>2012</v>
      </c>
      <c r="I106" s="129" t="s">
        <v>422</v>
      </c>
      <c r="J106" s="87">
        <v>2017</v>
      </c>
      <c r="K106" s="87">
        <v>2017</v>
      </c>
      <c r="L106" s="87">
        <v>2017</v>
      </c>
      <c r="M106" s="87">
        <v>2009</v>
      </c>
      <c r="N106" s="87">
        <v>2013</v>
      </c>
      <c r="O106" s="87">
        <v>2013</v>
      </c>
      <c r="P106" s="87">
        <v>2003</v>
      </c>
      <c r="Q106" s="87">
        <v>2013</v>
      </c>
      <c r="R106" s="87">
        <v>2013</v>
      </c>
      <c r="S106" s="87">
        <v>2013</v>
      </c>
      <c r="T106" s="87" t="s">
        <v>408</v>
      </c>
      <c r="U106" s="87">
        <v>2013</v>
      </c>
      <c r="V106" s="87">
        <v>2002</v>
      </c>
      <c r="W106" s="129">
        <v>2013</v>
      </c>
      <c r="X106" s="87">
        <v>2017</v>
      </c>
      <c r="Y106" s="87">
        <v>2012</v>
      </c>
      <c r="Z106" s="87">
        <v>2015</v>
      </c>
      <c r="AA106" s="87">
        <v>2015</v>
      </c>
      <c r="AB106" s="87">
        <v>2013</v>
      </c>
      <c r="AC106" s="87">
        <v>2013</v>
      </c>
      <c r="AD106" s="87">
        <v>2013</v>
      </c>
      <c r="AE106" s="87">
        <v>2013</v>
      </c>
      <c r="AF106" s="87">
        <v>2013</v>
      </c>
      <c r="AG106" s="87">
        <v>2013</v>
      </c>
      <c r="AH106" s="87">
        <v>2016</v>
      </c>
      <c r="AI106" s="87">
        <v>2016</v>
      </c>
      <c r="AJ106" s="87">
        <v>2016</v>
      </c>
      <c r="AK106" s="87">
        <v>2016</v>
      </c>
      <c r="AL106" s="87">
        <v>2013</v>
      </c>
      <c r="AM106" s="16"/>
      <c r="AN106" s="16"/>
    </row>
    <row r="107" spans="1:40" x14ac:dyDescent="0.25">
      <c r="A107" s="138" t="s">
        <v>216</v>
      </c>
      <c r="B107" s="139" t="s">
        <v>256</v>
      </c>
      <c r="C107" s="140">
        <v>713</v>
      </c>
      <c r="D107" s="87">
        <v>2012</v>
      </c>
      <c r="E107" s="87" t="s">
        <v>423</v>
      </c>
      <c r="F107" s="87">
        <v>2012</v>
      </c>
      <c r="G107" s="87">
        <v>2012</v>
      </c>
      <c r="H107" s="87">
        <v>2012</v>
      </c>
      <c r="I107" s="129" t="s">
        <v>422</v>
      </c>
      <c r="J107" s="87">
        <v>2017</v>
      </c>
      <c r="K107" s="87">
        <v>2017</v>
      </c>
      <c r="L107" s="87">
        <v>2017</v>
      </c>
      <c r="M107" s="87">
        <v>2009</v>
      </c>
      <c r="N107" s="87">
        <v>2013</v>
      </c>
      <c r="O107" s="87">
        <v>2013</v>
      </c>
      <c r="P107" s="87">
        <v>2003</v>
      </c>
      <c r="Q107" s="87">
        <v>2013</v>
      </c>
      <c r="R107" s="87">
        <v>2013</v>
      </c>
      <c r="S107" s="87">
        <v>2013</v>
      </c>
      <c r="T107" s="87" t="s">
        <v>408</v>
      </c>
      <c r="U107" s="87">
        <v>2013</v>
      </c>
      <c r="V107" s="87">
        <v>2002</v>
      </c>
      <c r="W107" s="129">
        <v>2013</v>
      </c>
      <c r="X107" s="87">
        <v>2017</v>
      </c>
      <c r="Y107" s="87">
        <v>2012</v>
      </c>
      <c r="Z107" s="87">
        <v>2015</v>
      </c>
      <c r="AA107" s="87">
        <v>2015</v>
      </c>
      <c r="AB107" s="87">
        <v>2013</v>
      </c>
      <c r="AC107" s="87">
        <v>2013</v>
      </c>
      <c r="AD107" s="87">
        <v>2013</v>
      </c>
      <c r="AE107" s="87">
        <v>2013</v>
      </c>
      <c r="AF107" s="87">
        <v>2013</v>
      </c>
      <c r="AG107" s="87">
        <v>2013</v>
      </c>
      <c r="AH107" s="87">
        <v>2016</v>
      </c>
      <c r="AI107" s="87">
        <v>2016</v>
      </c>
      <c r="AJ107" s="87">
        <v>2016</v>
      </c>
      <c r="AK107" s="87">
        <v>2016</v>
      </c>
      <c r="AL107" s="87">
        <v>2013</v>
      </c>
      <c r="AM107" s="16"/>
      <c r="AN107" s="16"/>
    </row>
    <row r="108" spans="1:40" x14ac:dyDescent="0.25">
      <c r="A108" s="138" t="s">
        <v>216</v>
      </c>
      <c r="B108" s="139" t="s">
        <v>257</v>
      </c>
      <c r="C108" s="140">
        <v>714</v>
      </c>
      <c r="D108" s="87">
        <v>2012</v>
      </c>
      <c r="E108" s="87" t="s">
        <v>423</v>
      </c>
      <c r="F108" s="87">
        <v>2012</v>
      </c>
      <c r="G108" s="87">
        <v>2012</v>
      </c>
      <c r="H108" s="87">
        <v>2012</v>
      </c>
      <c r="I108" s="129" t="s">
        <v>422</v>
      </c>
      <c r="J108" s="87">
        <v>2017</v>
      </c>
      <c r="K108" s="87">
        <v>2017</v>
      </c>
      <c r="L108" s="87">
        <v>2017</v>
      </c>
      <c r="M108" s="87">
        <v>2009</v>
      </c>
      <c r="N108" s="87">
        <v>2013</v>
      </c>
      <c r="O108" s="87">
        <v>2013</v>
      </c>
      <c r="P108" s="87">
        <v>2003</v>
      </c>
      <c r="Q108" s="87">
        <v>2013</v>
      </c>
      <c r="R108" s="87">
        <v>2013</v>
      </c>
      <c r="S108" s="87">
        <v>2013</v>
      </c>
      <c r="T108" s="87" t="s">
        <v>408</v>
      </c>
      <c r="U108" s="87">
        <v>2013</v>
      </c>
      <c r="V108" s="87">
        <v>2002</v>
      </c>
      <c r="W108" s="129">
        <v>2013</v>
      </c>
      <c r="X108" s="87">
        <v>2017</v>
      </c>
      <c r="Y108" s="87">
        <v>2012</v>
      </c>
      <c r="Z108" s="87">
        <v>2015</v>
      </c>
      <c r="AA108" s="87">
        <v>2015</v>
      </c>
      <c r="AB108" s="87">
        <v>2013</v>
      </c>
      <c r="AC108" s="87">
        <v>2013</v>
      </c>
      <c r="AD108" s="87">
        <v>2013</v>
      </c>
      <c r="AE108" s="87">
        <v>2013</v>
      </c>
      <c r="AF108" s="87">
        <v>2013</v>
      </c>
      <c r="AG108" s="87">
        <v>2013</v>
      </c>
      <c r="AH108" s="87">
        <v>2016</v>
      </c>
      <c r="AI108" s="87">
        <v>2016</v>
      </c>
      <c r="AJ108" s="87">
        <v>2016</v>
      </c>
      <c r="AK108" s="87">
        <v>2016</v>
      </c>
      <c r="AL108" s="87">
        <v>2013</v>
      </c>
      <c r="AM108" s="16"/>
      <c r="AN108" s="16"/>
    </row>
    <row r="109" spans="1:40" x14ac:dyDescent="0.25">
      <c r="A109" s="138" t="s">
        <v>216</v>
      </c>
      <c r="B109" s="139" t="s">
        <v>258</v>
      </c>
      <c r="C109" s="140">
        <v>715</v>
      </c>
      <c r="D109" s="87">
        <v>2012</v>
      </c>
      <c r="E109" s="87" t="s">
        <v>423</v>
      </c>
      <c r="F109" s="87">
        <v>2012</v>
      </c>
      <c r="G109" s="87">
        <v>2012</v>
      </c>
      <c r="H109" s="87">
        <v>2012</v>
      </c>
      <c r="I109" s="129" t="s">
        <v>422</v>
      </c>
      <c r="J109" s="87">
        <v>2017</v>
      </c>
      <c r="K109" s="87">
        <v>2017</v>
      </c>
      <c r="L109" s="87">
        <v>2017</v>
      </c>
      <c r="M109" s="87">
        <v>2009</v>
      </c>
      <c r="N109" s="87">
        <v>2013</v>
      </c>
      <c r="O109" s="87">
        <v>2013</v>
      </c>
      <c r="P109" s="87">
        <v>2003</v>
      </c>
      <c r="Q109" s="87">
        <v>2013</v>
      </c>
      <c r="R109" s="87">
        <v>2013</v>
      </c>
      <c r="S109" s="87">
        <v>2013</v>
      </c>
      <c r="T109" s="87" t="s">
        <v>408</v>
      </c>
      <c r="U109" s="87">
        <v>2013</v>
      </c>
      <c r="V109" s="87">
        <v>2002</v>
      </c>
      <c r="W109" s="129">
        <v>2013</v>
      </c>
      <c r="X109" s="87">
        <v>2017</v>
      </c>
      <c r="Y109" s="87">
        <v>2012</v>
      </c>
      <c r="Z109" s="87">
        <v>2015</v>
      </c>
      <c r="AA109" s="87">
        <v>2015</v>
      </c>
      <c r="AB109" s="87">
        <v>2013</v>
      </c>
      <c r="AC109" s="87">
        <v>2013</v>
      </c>
      <c r="AD109" s="87">
        <v>2013</v>
      </c>
      <c r="AE109" s="87">
        <v>2013</v>
      </c>
      <c r="AF109" s="87">
        <v>2013</v>
      </c>
      <c r="AG109" s="87">
        <v>2013</v>
      </c>
      <c r="AH109" s="87">
        <v>2016</v>
      </c>
      <c r="AI109" s="87">
        <v>2016</v>
      </c>
      <c r="AJ109" s="87">
        <v>2016</v>
      </c>
      <c r="AK109" s="87">
        <v>2016</v>
      </c>
      <c r="AL109" s="87">
        <v>2013</v>
      </c>
      <c r="AM109" s="16"/>
      <c r="AN109" s="16"/>
    </row>
    <row r="110" spans="1:40" x14ac:dyDescent="0.25">
      <c r="A110" s="138" t="s">
        <v>216</v>
      </c>
      <c r="B110" s="139" t="s">
        <v>259</v>
      </c>
      <c r="C110" s="140">
        <v>716</v>
      </c>
      <c r="D110" s="87">
        <v>2012</v>
      </c>
      <c r="E110" s="87" t="s">
        <v>423</v>
      </c>
      <c r="F110" s="87">
        <v>2012</v>
      </c>
      <c r="G110" s="87">
        <v>2012</v>
      </c>
      <c r="H110" s="87">
        <v>2012</v>
      </c>
      <c r="I110" s="129" t="s">
        <v>422</v>
      </c>
      <c r="J110" s="87">
        <v>2017</v>
      </c>
      <c r="K110" s="87">
        <v>2017</v>
      </c>
      <c r="L110" s="87">
        <v>2017</v>
      </c>
      <c r="M110" s="87">
        <v>2009</v>
      </c>
      <c r="N110" s="87">
        <v>2013</v>
      </c>
      <c r="O110" s="87">
        <v>2013</v>
      </c>
      <c r="P110" s="87">
        <v>2003</v>
      </c>
      <c r="Q110" s="87">
        <v>2013</v>
      </c>
      <c r="R110" s="87">
        <v>2013</v>
      </c>
      <c r="S110" s="87">
        <v>2013</v>
      </c>
      <c r="T110" s="87" t="s">
        <v>408</v>
      </c>
      <c r="U110" s="87">
        <v>2013</v>
      </c>
      <c r="V110" s="87">
        <v>2002</v>
      </c>
      <c r="W110" s="129">
        <v>2013</v>
      </c>
      <c r="X110" s="87">
        <v>2017</v>
      </c>
      <c r="Y110" s="87">
        <v>2012</v>
      </c>
      <c r="Z110" s="87">
        <v>2015</v>
      </c>
      <c r="AA110" s="87">
        <v>2015</v>
      </c>
      <c r="AB110" s="87">
        <v>2013</v>
      </c>
      <c r="AC110" s="87">
        <v>2013</v>
      </c>
      <c r="AD110" s="87">
        <v>2013</v>
      </c>
      <c r="AE110" s="87">
        <v>2013</v>
      </c>
      <c r="AF110" s="87">
        <v>2013</v>
      </c>
      <c r="AG110" s="87">
        <v>2013</v>
      </c>
      <c r="AH110" s="87">
        <v>2016</v>
      </c>
      <c r="AI110" s="87">
        <v>2016</v>
      </c>
      <c r="AJ110" s="87">
        <v>2016</v>
      </c>
      <c r="AK110" s="87">
        <v>2016</v>
      </c>
      <c r="AL110" s="87">
        <v>2013</v>
      </c>
      <c r="AM110" s="16"/>
      <c r="AN110" s="16"/>
    </row>
    <row r="111" spans="1:40" x14ac:dyDescent="0.25">
      <c r="A111" s="138" t="s">
        <v>216</v>
      </c>
      <c r="B111" s="139" t="s">
        <v>260</v>
      </c>
      <c r="C111" s="140">
        <v>717</v>
      </c>
      <c r="D111" s="87">
        <v>2012</v>
      </c>
      <c r="E111" s="87" t="s">
        <v>423</v>
      </c>
      <c r="F111" s="87">
        <v>2012</v>
      </c>
      <c r="G111" s="87">
        <v>2012</v>
      </c>
      <c r="H111" s="87">
        <v>2012</v>
      </c>
      <c r="I111" s="129" t="s">
        <v>422</v>
      </c>
      <c r="J111" s="87">
        <v>2017</v>
      </c>
      <c r="K111" s="87">
        <v>2017</v>
      </c>
      <c r="L111" s="87">
        <v>2017</v>
      </c>
      <c r="M111" s="87">
        <v>2009</v>
      </c>
      <c r="N111" s="87">
        <v>2013</v>
      </c>
      <c r="O111" s="87">
        <v>2013</v>
      </c>
      <c r="P111" s="87">
        <v>2003</v>
      </c>
      <c r="Q111" s="87">
        <v>2013</v>
      </c>
      <c r="R111" s="87">
        <v>2013</v>
      </c>
      <c r="S111" s="87">
        <v>2013</v>
      </c>
      <c r="T111" s="87" t="s">
        <v>408</v>
      </c>
      <c r="U111" s="87">
        <v>2013</v>
      </c>
      <c r="V111" s="87">
        <v>2002</v>
      </c>
      <c r="W111" s="129">
        <v>2013</v>
      </c>
      <c r="X111" s="87">
        <v>2017</v>
      </c>
      <c r="Y111" s="87">
        <v>2012</v>
      </c>
      <c r="Z111" s="87">
        <v>2015</v>
      </c>
      <c r="AA111" s="87">
        <v>2015</v>
      </c>
      <c r="AB111" s="87">
        <v>2013</v>
      </c>
      <c r="AC111" s="87">
        <v>2013</v>
      </c>
      <c r="AD111" s="87">
        <v>2013</v>
      </c>
      <c r="AE111" s="87">
        <v>2013</v>
      </c>
      <c r="AF111" s="87">
        <v>2013</v>
      </c>
      <c r="AG111" s="87">
        <v>2013</v>
      </c>
      <c r="AH111" s="87">
        <v>2016</v>
      </c>
      <c r="AI111" s="87">
        <v>2016</v>
      </c>
      <c r="AJ111" s="87">
        <v>2016</v>
      </c>
      <c r="AK111" s="87">
        <v>2016</v>
      </c>
      <c r="AL111" s="87">
        <v>2013</v>
      </c>
      <c r="AM111" s="16"/>
      <c r="AN111" s="16"/>
    </row>
    <row r="112" spans="1:40" x14ac:dyDescent="0.25">
      <c r="A112" s="138" t="s">
        <v>216</v>
      </c>
      <c r="B112" s="139" t="s">
        <v>261</v>
      </c>
      <c r="C112" s="140">
        <v>718</v>
      </c>
      <c r="D112" s="87">
        <v>2012</v>
      </c>
      <c r="E112" s="87" t="s">
        <v>423</v>
      </c>
      <c r="F112" s="87">
        <v>2012</v>
      </c>
      <c r="G112" s="87">
        <v>2012</v>
      </c>
      <c r="H112" s="87">
        <v>2012</v>
      </c>
      <c r="I112" s="129" t="s">
        <v>422</v>
      </c>
      <c r="J112" s="87">
        <v>2017</v>
      </c>
      <c r="K112" s="87">
        <v>2017</v>
      </c>
      <c r="L112" s="87">
        <v>2017</v>
      </c>
      <c r="M112" s="87">
        <v>2009</v>
      </c>
      <c r="N112" s="87">
        <v>2013</v>
      </c>
      <c r="O112" s="87">
        <v>2013</v>
      </c>
      <c r="P112" s="87">
        <v>2003</v>
      </c>
      <c r="Q112" s="87">
        <v>2013</v>
      </c>
      <c r="R112" s="87">
        <v>2013</v>
      </c>
      <c r="S112" s="87">
        <v>2013</v>
      </c>
      <c r="T112" s="87" t="s">
        <v>408</v>
      </c>
      <c r="U112" s="87">
        <v>2013</v>
      </c>
      <c r="V112" s="87">
        <v>2002</v>
      </c>
      <c r="W112" s="129">
        <v>2013</v>
      </c>
      <c r="X112" s="87">
        <v>2017</v>
      </c>
      <c r="Y112" s="87">
        <v>2012</v>
      </c>
      <c r="Z112" s="87">
        <v>2015</v>
      </c>
      <c r="AA112" s="87">
        <v>2015</v>
      </c>
      <c r="AB112" s="87">
        <v>2013</v>
      </c>
      <c r="AC112" s="87">
        <v>2013</v>
      </c>
      <c r="AD112" s="87">
        <v>2013</v>
      </c>
      <c r="AE112" s="87">
        <v>2013</v>
      </c>
      <c r="AF112" s="87">
        <v>2013</v>
      </c>
      <c r="AG112" s="87">
        <v>2013</v>
      </c>
      <c r="AH112" s="87">
        <v>2016</v>
      </c>
      <c r="AI112" s="87">
        <v>2016</v>
      </c>
      <c r="AJ112" s="87">
        <v>2016</v>
      </c>
      <c r="AK112" s="87">
        <v>2016</v>
      </c>
      <c r="AL112" s="87">
        <v>2013</v>
      </c>
      <c r="AM112" s="16"/>
      <c r="AN112" s="16"/>
    </row>
    <row r="113" spans="1:40" x14ac:dyDescent="0.25">
      <c r="A113" s="138" t="s">
        <v>216</v>
      </c>
      <c r="B113" s="139" t="s">
        <v>262</v>
      </c>
      <c r="C113" s="140">
        <v>719</v>
      </c>
      <c r="D113" s="87">
        <v>2012</v>
      </c>
      <c r="E113" s="87" t="s">
        <v>423</v>
      </c>
      <c r="F113" s="87">
        <v>2012</v>
      </c>
      <c r="G113" s="87">
        <v>2012</v>
      </c>
      <c r="H113" s="87">
        <v>2012</v>
      </c>
      <c r="I113" s="129" t="s">
        <v>422</v>
      </c>
      <c r="J113" s="87">
        <v>2017</v>
      </c>
      <c r="K113" s="87">
        <v>2017</v>
      </c>
      <c r="L113" s="87">
        <v>2017</v>
      </c>
      <c r="M113" s="87">
        <v>2009</v>
      </c>
      <c r="N113" s="87">
        <v>2013</v>
      </c>
      <c r="O113" s="87">
        <v>2013</v>
      </c>
      <c r="P113" s="87">
        <v>2003</v>
      </c>
      <c r="Q113" s="87">
        <v>2013</v>
      </c>
      <c r="R113" s="87">
        <v>2013</v>
      </c>
      <c r="S113" s="87">
        <v>2013</v>
      </c>
      <c r="T113" s="87" t="s">
        <v>408</v>
      </c>
      <c r="U113" s="87">
        <v>2013</v>
      </c>
      <c r="V113" s="87">
        <v>2002</v>
      </c>
      <c r="W113" s="129">
        <v>2013</v>
      </c>
      <c r="X113" s="87">
        <v>2017</v>
      </c>
      <c r="Y113" s="87">
        <v>2012</v>
      </c>
      <c r="Z113" s="87">
        <v>2015</v>
      </c>
      <c r="AA113" s="87">
        <v>2015</v>
      </c>
      <c r="AB113" s="87">
        <v>2013</v>
      </c>
      <c r="AC113" s="87">
        <v>2013</v>
      </c>
      <c r="AD113" s="87">
        <v>2013</v>
      </c>
      <c r="AE113" s="87">
        <v>2013</v>
      </c>
      <c r="AF113" s="87">
        <v>2013</v>
      </c>
      <c r="AG113" s="87">
        <v>2013</v>
      </c>
      <c r="AH113" s="87">
        <v>2016</v>
      </c>
      <c r="AI113" s="87">
        <v>2016</v>
      </c>
      <c r="AJ113" s="87">
        <v>2016</v>
      </c>
      <c r="AK113" s="87">
        <v>2016</v>
      </c>
      <c r="AL113" s="87">
        <v>2013</v>
      </c>
      <c r="AM113" s="16"/>
      <c r="AN113" s="16"/>
    </row>
    <row r="114" spans="1:40" x14ac:dyDescent="0.25">
      <c r="A114" s="130" t="s">
        <v>86</v>
      </c>
      <c r="B114" s="130" t="s">
        <v>85</v>
      </c>
      <c r="C114" s="144">
        <v>801</v>
      </c>
      <c r="D114" s="87">
        <v>2012</v>
      </c>
      <c r="E114" s="87" t="s">
        <v>423</v>
      </c>
      <c r="F114" s="87">
        <v>2012</v>
      </c>
      <c r="G114" s="87">
        <v>2012</v>
      </c>
      <c r="H114" s="87">
        <v>2012</v>
      </c>
      <c r="I114" s="129" t="s">
        <v>422</v>
      </c>
      <c r="J114" s="87">
        <v>2017</v>
      </c>
      <c r="K114" s="87">
        <v>2017</v>
      </c>
      <c r="L114" s="87">
        <v>2017</v>
      </c>
      <c r="M114" s="87">
        <v>2009</v>
      </c>
      <c r="N114" s="87">
        <v>2013</v>
      </c>
      <c r="O114" s="87">
        <v>2013</v>
      </c>
      <c r="P114" s="87">
        <v>2003</v>
      </c>
      <c r="Q114" s="87">
        <v>2013</v>
      </c>
      <c r="R114" s="87">
        <v>2013</v>
      </c>
      <c r="S114" s="87">
        <v>2013</v>
      </c>
      <c r="T114" s="87" t="s">
        <v>408</v>
      </c>
      <c r="U114" s="87">
        <v>2013</v>
      </c>
      <c r="V114" s="87">
        <v>2002</v>
      </c>
      <c r="W114" s="129">
        <v>2013</v>
      </c>
      <c r="X114" s="87">
        <v>2017</v>
      </c>
      <c r="Y114" s="87">
        <v>2012</v>
      </c>
      <c r="Z114" s="87">
        <v>2015</v>
      </c>
      <c r="AA114" s="87">
        <v>2015</v>
      </c>
      <c r="AB114" s="87">
        <v>2013</v>
      </c>
      <c r="AC114" s="87">
        <v>2013</v>
      </c>
      <c r="AD114" s="87">
        <v>2013</v>
      </c>
      <c r="AE114" s="87">
        <v>2013</v>
      </c>
      <c r="AF114" s="87">
        <v>2013</v>
      </c>
      <c r="AG114" s="87">
        <v>2013</v>
      </c>
      <c r="AH114" s="87">
        <v>2016</v>
      </c>
      <c r="AI114" s="87">
        <v>2016</v>
      </c>
      <c r="AJ114" s="87">
        <v>2016</v>
      </c>
      <c r="AK114" s="87">
        <v>2016</v>
      </c>
      <c r="AL114" s="87">
        <v>2013</v>
      </c>
      <c r="AM114" s="16"/>
      <c r="AN114" s="16"/>
    </row>
    <row r="115" spans="1:40" x14ac:dyDescent="0.25">
      <c r="A115" s="138" t="s">
        <v>86</v>
      </c>
      <c r="B115" s="139" t="s">
        <v>263</v>
      </c>
      <c r="C115" s="140">
        <v>802</v>
      </c>
      <c r="D115" s="87">
        <v>2012</v>
      </c>
      <c r="E115" s="87" t="s">
        <v>423</v>
      </c>
      <c r="F115" s="87">
        <v>2012</v>
      </c>
      <c r="G115" s="87">
        <v>2012</v>
      </c>
      <c r="H115" s="87">
        <v>2012</v>
      </c>
      <c r="I115" s="129" t="s">
        <v>422</v>
      </c>
      <c r="J115" s="87">
        <v>2017</v>
      </c>
      <c r="K115" s="87">
        <v>2017</v>
      </c>
      <c r="L115" s="87">
        <v>2017</v>
      </c>
      <c r="M115" s="87">
        <v>2009</v>
      </c>
      <c r="N115" s="87">
        <v>2013</v>
      </c>
      <c r="O115" s="87">
        <v>2013</v>
      </c>
      <c r="P115" s="87">
        <v>2003</v>
      </c>
      <c r="Q115" s="87">
        <v>2013</v>
      </c>
      <c r="R115" s="87">
        <v>2013</v>
      </c>
      <c r="S115" s="87">
        <v>2013</v>
      </c>
      <c r="T115" s="87" t="s">
        <v>408</v>
      </c>
      <c r="U115" s="87">
        <v>2013</v>
      </c>
      <c r="V115" s="87">
        <v>2002</v>
      </c>
      <c r="W115" s="129">
        <v>2013</v>
      </c>
      <c r="X115" s="87">
        <v>2017</v>
      </c>
      <c r="Y115" s="87">
        <v>2012</v>
      </c>
      <c r="Z115" s="87">
        <v>2015</v>
      </c>
      <c r="AA115" s="87">
        <v>2015</v>
      </c>
      <c r="AB115" s="87">
        <v>2013</v>
      </c>
      <c r="AC115" s="87">
        <v>2013</v>
      </c>
      <c r="AD115" s="87">
        <v>2013</v>
      </c>
      <c r="AE115" s="87">
        <v>2013</v>
      </c>
      <c r="AF115" s="87">
        <v>2013</v>
      </c>
      <c r="AG115" s="87">
        <v>2013</v>
      </c>
      <c r="AH115" s="87">
        <v>2016</v>
      </c>
      <c r="AI115" s="87">
        <v>2016</v>
      </c>
      <c r="AJ115" s="87">
        <v>2016</v>
      </c>
      <c r="AK115" s="87">
        <v>2016</v>
      </c>
      <c r="AL115" s="87">
        <v>2013</v>
      </c>
      <c r="AM115" s="16"/>
      <c r="AN115" s="16"/>
    </row>
    <row r="116" spans="1:40" x14ac:dyDescent="0.25">
      <c r="A116" s="138" t="s">
        <v>86</v>
      </c>
      <c r="B116" s="139" t="s">
        <v>264</v>
      </c>
      <c r="C116" s="140">
        <v>803</v>
      </c>
      <c r="D116" s="87">
        <v>2012</v>
      </c>
      <c r="E116" s="87" t="s">
        <v>423</v>
      </c>
      <c r="F116" s="87">
        <v>2012</v>
      </c>
      <c r="G116" s="87">
        <v>2012</v>
      </c>
      <c r="H116" s="87">
        <v>2012</v>
      </c>
      <c r="I116" s="129" t="s">
        <v>422</v>
      </c>
      <c r="J116" s="87">
        <v>2017</v>
      </c>
      <c r="K116" s="87">
        <v>2017</v>
      </c>
      <c r="L116" s="87">
        <v>2017</v>
      </c>
      <c r="M116" s="87">
        <v>2009</v>
      </c>
      <c r="N116" s="87">
        <v>2013</v>
      </c>
      <c r="O116" s="87">
        <v>2013</v>
      </c>
      <c r="P116" s="87">
        <v>2003</v>
      </c>
      <c r="Q116" s="87">
        <v>2013</v>
      </c>
      <c r="R116" s="87">
        <v>2013</v>
      </c>
      <c r="S116" s="87">
        <v>2013</v>
      </c>
      <c r="T116" s="87" t="s">
        <v>408</v>
      </c>
      <c r="U116" s="87">
        <v>2013</v>
      </c>
      <c r="V116" s="87">
        <v>2002</v>
      </c>
      <c r="W116" s="129">
        <v>2013</v>
      </c>
      <c r="X116" s="87">
        <v>2017</v>
      </c>
      <c r="Y116" s="87">
        <v>2012</v>
      </c>
      <c r="Z116" s="87">
        <v>2015</v>
      </c>
      <c r="AA116" s="87">
        <v>2015</v>
      </c>
      <c r="AB116" s="87">
        <v>2013</v>
      </c>
      <c r="AC116" s="87">
        <v>2013</v>
      </c>
      <c r="AD116" s="87">
        <v>2013</v>
      </c>
      <c r="AE116" s="87">
        <v>2013</v>
      </c>
      <c r="AF116" s="87">
        <v>2013</v>
      </c>
      <c r="AG116" s="87">
        <v>2013</v>
      </c>
      <c r="AH116" s="87">
        <v>2016</v>
      </c>
      <c r="AI116" s="87">
        <v>2016</v>
      </c>
      <c r="AJ116" s="87">
        <v>2016</v>
      </c>
      <c r="AK116" s="87">
        <v>2016</v>
      </c>
      <c r="AL116" s="87">
        <v>2013</v>
      </c>
      <c r="AM116" s="16"/>
      <c r="AN116" s="16"/>
    </row>
    <row r="117" spans="1:40" x14ac:dyDescent="0.25">
      <c r="A117" s="138" t="s">
        <v>86</v>
      </c>
      <c r="B117" s="139" t="s">
        <v>265</v>
      </c>
      <c r="C117" s="140">
        <v>804</v>
      </c>
      <c r="D117" s="87">
        <v>2012</v>
      </c>
      <c r="E117" s="87" t="s">
        <v>423</v>
      </c>
      <c r="F117" s="87">
        <v>2012</v>
      </c>
      <c r="G117" s="87">
        <v>2012</v>
      </c>
      <c r="H117" s="87">
        <v>2012</v>
      </c>
      <c r="I117" s="129" t="s">
        <v>422</v>
      </c>
      <c r="J117" s="87">
        <v>2017</v>
      </c>
      <c r="K117" s="87">
        <v>2017</v>
      </c>
      <c r="L117" s="87">
        <v>2017</v>
      </c>
      <c r="M117" s="87">
        <v>2009</v>
      </c>
      <c r="N117" s="87">
        <v>2013</v>
      </c>
      <c r="O117" s="87">
        <v>2013</v>
      </c>
      <c r="P117" s="87">
        <v>2003</v>
      </c>
      <c r="Q117" s="87">
        <v>2013</v>
      </c>
      <c r="R117" s="87">
        <v>2013</v>
      </c>
      <c r="S117" s="87">
        <v>2013</v>
      </c>
      <c r="T117" s="87" t="s">
        <v>408</v>
      </c>
      <c r="U117" s="87">
        <v>2013</v>
      </c>
      <c r="V117" s="87">
        <v>2002</v>
      </c>
      <c r="W117" s="129">
        <v>2013</v>
      </c>
      <c r="X117" s="87">
        <v>2017</v>
      </c>
      <c r="Y117" s="87">
        <v>2012</v>
      </c>
      <c r="Z117" s="87">
        <v>2015</v>
      </c>
      <c r="AA117" s="87">
        <v>2015</v>
      </c>
      <c r="AB117" s="87">
        <v>2013</v>
      </c>
      <c r="AC117" s="87">
        <v>2013</v>
      </c>
      <c r="AD117" s="87">
        <v>2013</v>
      </c>
      <c r="AE117" s="87">
        <v>2013</v>
      </c>
      <c r="AF117" s="87">
        <v>2013</v>
      </c>
      <c r="AG117" s="87">
        <v>2013</v>
      </c>
      <c r="AH117" s="87">
        <v>2016</v>
      </c>
      <c r="AI117" s="87">
        <v>2016</v>
      </c>
      <c r="AJ117" s="87">
        <v>2016</v>
      </c>
      <c r="AK117" s="87">
        <v>2016</v>
      </c>
      <c r="AL117" s="87">
        <v>2013</v>
      </c>
      <c r="AM117" s="16"/>
      <c r="AN117" s="16"/>
    </row>
    <row r="118" spans="1:40" x14ac:dyDescent="0.25">
      <c r="A118" s="138" t="s">
        <v>86</v>
      </c>
      <c r="B118" s="139" t="s">
        <v>172</v>
      </c>
      <c r="C118" s="140">
        <v>805</v>
      </c>
      <c r="D118" s="87">
        <v>2012</v>
      </c>
      <c r="E118" s="87" t="s">
        <v>423</v>
      </c>
      <c r="F118" s="87">
        <v>2012</v>
      </c>
      <c r="G118" s="87">
        <v>2012</v>
      </c>
      <c r="H118" s="87">
        <v>2012</v>
      </c>
      <c r="I118" s="129" t="s">
        <v>422</v>
      </c>
      <c r="J118" s="87">
        <v>2017</v>
      </c>
      <c r="K118" s="87">
        <v>2017</v>
      </c>
      <c r="L118" s="87">
        <v>2017</v>
      </c>
      <c r="M118" s="87">
        <v>2009</v>
      </c>
      <c r="N118" s="87">
        <v>2013</v>
      </c>
      <c r="O118" s="87">
        <v>2013</v>
      </c>
      <c r="P118" s="87">
        <v>2003</v>
      </c>
      <c r="Q118" s="87">
        <v>2013</v>
      </c>
      <c r="R118" s="87">
        <v>2013</v>
      </c>
      <c r="S118" s="87">
        <v>2013</v>
      </c>
      <c r="T118" s="87" t="s">
        <v>408</v>
      </c>
      <c r="U118" s="87">
        <v>2013</v>
      </c>
      <c r="V118" s="87">
        <v>2002</v>
      </c>
      <c r="W118" s="129">
        <v>2013</v>
      </c>
      <c r="X118" s="87">
        <v>2017</v>
      </c>
      <c r="Y118" s="87">
        <v>2012</v>
      </c>
      <c r="Z118" s="87">
        <v>2015</v>
      </c>
      <c r="AA118" s="87">
        <v>2015</v>
      </c>
      <c r="AB118" s="87">
        <v>2013</v>
      </c>
      <c r="AC118" s="87">
        <v>2013</v>
      </c>
      <c r="AD118" s="87">
        <v>2013</v>
      </c>
      <c r="AE118" s="87">
        <v>2013</v>
      </c>
      <c r="AF118" s="87">
        <v>2013</v>
      </c>
      <c r="AG118" s="87">
        <v>2013</v>
      </c>
      <c r="AH118" s="87">
        <v>2016</v>
      </c>
      <c r="AI118" s="87">
        <v>2016</v>
      </c>
      <c r="AJ118" s="87">
        <v>2016</v>
      </c>
      <c r="AK118" s="87">
        <v>2016</v>
      </c>
      <c r="AL118" s="87">
        <v>2013</v>
      </c>
      <c r="AM118" s="16"/>
      <c r="AN118" s="16"/>
    </row>
    <row r="119" spans="1:40" x14ac:dyDescent="0.25">
      <c r="A119" s="138" t="s">
        <v>86</v>
      </c>
      <c r="B119" s="139" t="s">
        <v>266</v>
      </c>
      <c r="C119" s="140">
        <v>806</v>
      </c>
      <c r="D119" s="87">
        <v>2012</v>
      </c>
      <c r="E119" s="87" t="s">
        <v>423</v>
      </c>
      <c r="F119" s="87">
        <v>2012</v>
      </c>
      <c r="G119" s="87">
        <v>2012</v>
      </c>
      <c r="H119" s="87">
        <v>2012</v>
      </c>
      <c r="I119" s="129" t="s">
        <v>422</v>
      </c>
      <c r="J119" s="87">
        <v>2017</v>
      </c>
      <c r="K119" s="87">
        <v>2017</v>
      </c>
      <c r="L119" s="87">
        <v>2017</v>
      </c>
      <c r="M119" s="87">
        <v>2009</v>
      </c>
      <c r="N119" s="87">
        <v>2013</v>
      </c>
      <c r="O119" s="87">
        <v>2013</v>
      </c>
      <c r="P119" s="87">
        <v>2003</v>
      </c>
      <c r="Q119" s="87">
        <v>2013</v>
      </c>
      <c r="R119" s="87">
        <v>2013</v>
      </c>
      <c r="S119" s="87">
        <v>2013</v>
      </c>
      <c r="T119" s="87" t="s">
        <v>408</v>
      </c>
      <c r="U119" s="87">
        <v>2013</v>
      </c>
      <c r="V119" s="87">
        <v>2002</v>
      </c>
      <c r="W119" s="129">
        <v>2013</v>
      </c>
      <c r="X119" s="87">
        <v>2017</v>
      </c>
      <c r="Y119" s="87">
        <v>2012</v>
      </c>
      <c r="Z119" s="87">
        <v>2015</v>
      </c>
      <c r="AA119" s="87">
        <v>2015</v>
      </c>
      <c r="AB119" s="87">
        <v>2013</v>
      </c>
      <c r="AC119" s="87">
        <v>2013</v>
      </c>
      <c r="AD119" s="87">
        <v>2013</v>
      </c>
      <c r="AE119" s="87">
        <v>2013</v>
      </c>
      <c r="AF119" s="87">
        <v>2013</v>
      </c>
      <c r="AG119" s="87">
        <v>2013</v>
      </c>
      <c r="AH119" s="87">
        <v>2016</v>
      </c>
      <c r="AI119" s="87">
        <v>2016</v>
      </c>
      <c r="AJ119" s="87">
        <v>2016</v>
      </c>
      <c r="AK119" s="87">
        <v>2016</v>
      </c>
      <c r="AL119" s="87">
        <v>2013</v>
      </c>
      <c r="AM119" s="16"/>
      <c r="AN119" s="16"/>
    </row>
    <row r="120" spans="1:40" x14ac:dyDescent="0.25">
      <c r="A120" s="138" t="s">
        <v>86</v>
      </c>
      <c r="B120" s="139" t="s">
        <v>193</v>
      </c>
      <c r="C120" s="140">
        <v>807</v>
      </c>
      <c r="D120" s="87">
        <v>2012</v>
      </c>
      <c r="E120" s="87" t="s">
        <v>423</v>
      </c>
      <c r="F120" s="87">
        <v>2012</v>
      </c>
      <c r="G120" s="87">
        <v>2012</v>
      </c>
      <c r="H120" s="87">
        <v>2012</v>
      </c>
      <c r="I120" s="129" t="s">
        <v>422</v>
      </c>
      <c r="J120" s="87">
        <v>2017</v>
      </c>
      <c r="K120" s="87">
        <v>2017</v>
      </c>
      <c r="L120" s="87">
        <v>2017</v>
      </c>
      <c r="M120" s="87">
        <v>2009</v>
      </c>
      <c r="N120" s="87">
        <v>2013</v>
      </c>
      <c r="O120" s="87">
        <v>2013</v>
      </c>
      <c r="P120" s="87">
        <v>2003</v>
      </c>
      <c r="Q120" s="87">
        <v>2013</v>
      </c>
      <c r="R120" s="87">
        <v>2013</v>
      </c>
      <c r="S120" s="87">
        <v>2013</v>
      </c>
      <c r="T120" s="87" t="s">
        <v>408</v>
      </c>
      <c r="U120" s="87">
        <v>2013</v>
      </c>
      <c r="V120" s="87">
        <v>2002</v>
      </c>
      <c r="W120" s="129">
        <v>2013</v>
      </c>
      <c r="X120" s="87">
        <v>2017</v>
      </c>
      <c r="Y120" s="87">
        <v>2012</v>
      </c>
      <c r="Z120" s="87">
        <v>2015</v>
      </c>
      <c r="AA120" s="87">
        <v>2015</v>
      </c>
      <c r="AB120" s="87">
        <v>2013</v>
      </c>
      <c r="AC120" s="87">
        <v>2013</v>
      </c>
      <c r="AD120" s="87">
        <v>2013</v>
      </c>
      <c r="AE120" s="87">
        <v>2013</v>
      </c>
      <c r="AF120" s="87">
        <v>2013</v>
      </c>
      <c r="AG120" s="87">
        <v>2013</v>
      </c>
      <c r="AH120" s="87">
        <v>2016</v>
      </c>
      <c r="AI120" s="87">
        <v>2016</v>
      </c>
      <c r="AJ120" s="87">
        <v>2016</v>
      </c>
      <c r="AK120" s="87">
        <v>2016</v>
      </c>
      <c r="AL120" s="87">
        <v>2013</v>
      </c>
      <c r="AM120" s="16"/>
      <c r="AN120" s="16"/>
    </row>
    <row r="121" spans="1:40" x14ac:dyDescent="0.25">
      <c r="A121" s="138" t="s">
        <v>86</v>
      </c>
      <c r="B121" s="139" t="s">
        <v>267</v>
      </c>
      <c r="C121" s="140">
        <v>808</v>
      </c>
      <c r="D121" s="87">
        <v>2012</v>
      </c>
      <c r="E121" s="87" t="s">
        <v>423</v>
      </c>
      <c r="F121" s="87">
        <v>2012</v>
      </c>
      <c r="G121" s="87">
        <v>2012</v>
      </c>
      <c r="H121" s="87">
        <v>2012</v>
      </c>
      <c r="I121" s="129" t="s">
        <v>422</v>
      </c>
      <c r="J121" s="87">
        <v>2017</v>
      </c>
      <c r="K121" s="87">
        <v>2017</v>
      </c>
      <c r="L121" s="87">
        <v>2017</v>
      </c>
      <c r="M121" s="87">
        <v>2009</v>
      </c>
      <c r="N121" s="87">
        <v>2013</v>
      </c>
      <c r="O121" s="87">
        <v>2013</v>
      </c>
      <c r="P121" s="87">
        <v>2003</v>
      </c>
      <c r="Q121" s="87">
        <v>2013</v>
      </c>
      <c r="R121" s="87">
        <v>2013</v>
      </c>
      <c r="S121" s="87">
        <v>2013</v>
      </c>
      <c r="T121" s="87" t="s">
        <v>408</v>
      </c>
      <c r="U121" s="87">
        <v>2013</v>
      </c>
      <c r="V121" s="87">
        <v>2002</v>
      </c>
      <c r="W121" s="129">
        <v>2013</v>
      </c>
      <c r="X121" s="87">
        <v>2017</v>
      </c>
      <c r="Y121" s="87">
        <v>2012</v>
      </c>
      <c r="Z121" s="87">
        <v>2015</v>
      </c>
      <c r="AA121" s="87">
        <v>2015</v>
      </c>
      <c r="AB121" s="87">
        <v>2013</v>
      </c>
      <c r="AC121" s="87">
        <v>2013</v>
      </c>
      <c r="AD121" s="87">
        <v>2013</v>
      </c>
      <c r="AE121" s="87">
        <v>2013</v>
      </c>
      <c r="AF121" s="87">
        <v>2013</v>
      </c>
      <c r="AG121" s="87">
        <v>2013</v>
      </c>
      <c r="AH121" s="87">
        <v>2016</v>
      </c>
      <c r="AI121" s="87">
        <v>2016</v>
      </c>
      <c r="AJ121" s="87">
        <v>2016</v>
      </c>
      <c r="AK121" s="87">
        <v>2016</v>
      </c>
      <c r="AL121" s="87">
        <v>2013</v>
      </c>
      <c r="AM121" s="16"/>
      <c r="AN121" s="16"/>
    </row>
    <row r="122" spans="1:40" x14ac:dyDescent="0.25">
      <c r="A122" s="138" t="s">
        <v>86</v>
      </c>
      <c r="B122" s="139" t="s">
        <v>268</v>
      </c>
      <c r="C122" s="140">
        <v>809</v>
      </c>
      <c r="D122" s="87">
        <v>2012</v>
      </c>
      <c r="E122" s="87" t="s">
        <v>423</v>
      </c>
      <c r="F122" s="87">
        <v>2012</v>
      </c>
      <c r="G122" s="87">
        <v>2012</v>
      </c>
      <c r="H122" s="87">
        <v>2012</v>
      </c>
      <c r="I122" s="129" t="s">
        <v>422</v>
      </c>
      <c r="J122" s="87">
        <v>2017</v>
      </c>
      <c r="K122" s="87">
        <v>2017</v>
      </c>
      <c r="L122" s="87">
        <v>2017</v>
      </c>
      <c r="M122" s="87">
        <v>2009</v>
      </c>
      <c r="N122" s="87">
        <v>2013</v>
      </c>
      <c r="O122" s="87">
        <v>2013</v>
      </c>
      <c r="P122" s="87">
        <v>2003</v>
      </c>
      <c r="Q122" s="87">
        <v>2013</v>
      </c>
      <c r="R122" s="87">
        <v>2013</v>
      </c>
      <c r="S122" s="87">
        <v>2013</v>
      </c>
      <c r="T122" s="87" t="s">
        <v>408</v>
      </c>
      <c r="U122" s="87">
        <v>2013</v>
      </c>
      <c r="V122" s="87">
        <v>2002</v>
      </c>
      <c r="W122" s="129">
        <v>2013</v>
      </c>
      <c r="X122" s="87">
        <v>2017</v>
      </c>
      <c r="Y122" s="87">
        <v>2012</v>
      </c>
      <c r="Z122" s="87">
        <v>2015</v>
      </c>
      <c r="AA122" s="87">
        <v>2015</v>
      </c>
      <c r="AB122" s="87">
        <v>2013</v>
      </c>
      <c r="AC122" s="87">
        <v>2013</v>
      </c>
      <c r="AD122" s="87">
        <v>2013</v>
      </c>
      <c r="AE122" s="87">
        <v>2013</v>
      </c>
      <c r="AF122" s="87">
        <v>2013</v>
      </c>
      <c r="AG122" s="87">
        <v>2013</v>
      </c>
      <c r="AH122" s="87">
        <v>2016</v>
      </c>
      <c r="AI122" s="87">
        <v>2016</v>
      </c>
      <c r="AJ122" s="87">
        <v>2016</v>
      </c>
      <c r="AK122" s="87">
        <v>2016</v>
      </c>
      <c r="AL122" s="87">
        <v>2013</v>
      </c>
      <c r="AM122" s="16"/>
      <c r="AN122" s="16"/>
    </row>
    <row r="123" spans="1:40" x14ac:dyDescent="0.25">
      <c r="A123" s="138" t="s">
        <v>86</v>
      </c>
      <c r="B123" s="139" t="s">
        <v>269</v>
      </c>
      <c r="C123" s="140">
        <v>810</v>
      </c>
      <c r="D123" s="87">
        <v>2012</v>
      </c>
      <c r="E123" s="87" t="s">
        <v>423</v>
      </c>
      <c r="F123" s="87">
        <v>2012</v>
      </c>
      <c r="G123" s="87">
        <v>2012</v>
      </c>
      <c r="H123" s="87">
        <v>2012</v>
      </c>
      <c r="I123" s="129" t="s">
        <v>422</v>
      </c>
      <c r="J123" s="87">
        <v>2017</v>
      </c>
      <c r="K123" s="87">
        <v>2017</v>
      </c>
      <c r="L123" s="87">
        <v>2017</v>
      </c>
      <c r="M123" s="87">
        <v>2009</v>
      </c>
      <c r="N123" s="87">
        <v>2013</v>
      </c>
      <c r="O123" s="87">
        <v>2013</v>
      </c>
      <c r="P123" s="87">
        <v>2003</v>
      </c>
      <c r="Q123" s="87">
        <v>2013</v>
      </c>
      <c r="R123" s="87">
        <v>2013</v>
      </c>
      <c r="S123" s="87">
        <v>2013</v>
      </c>
      <c r="T123" s="87" t="s">
        <v>408</v>
      </c>
      <c r="U123" s="87">
        <v>2013</v>
      </c>
      <c r="V123" s="87">
        <v>2002</v>
      </c>
      <c r="W123" s="129">
        <v>2013</v>
      </c>
      <c r="X123" s="87">
        <v>2017</v>
      </c>
      <c r="Y123" s="87">
        <v>2012</v>
      </c>
      <c r="Z123" s="87">
        <v>2015</v>
      </c>
      <c r="AA123" s="87">
        <v>2015</v>
      </c>
      <c r="AB123" s="87">
        <v>2013</v>
      </c>
      <c r="AC123" s="87">
        <v>2013</v>
      </c>
      <c r="AD123" s="87">
        <v>2013</v>
      </c>
      <c r="AE123" s="87">
        <v>2013</v>
      </c>
      <c r="AF123" s="87">
        <v>2013</v>
      </c>
      <c r="AG123" s="87">
        <v>2013</v>
      </c>
      <c r="AH123" s="87">
        <v>2016</v>
      </c>
      <c r="AI123" s="87">
        <v>2016</v>
      </c>
      <c r="AJ123" s="87">
        <v>2016</v>
      </c>
      <c r="AK123" s="87">
        <v>2016</v>
      </c>
      <c r="AL123" s="87">
        <v>2013</v>
      </c>
      <c r="AM123" s="16"/>
      <c r="AN123" s="16"/>
    </row>
    <row r="124" spans="1:40" x14ac:dyDescent="0.25">
      <c r="A124" s="138" t="s">
        <v>86</v>
      </c>
      <c r="B124" s="139" t="s">
        <v>270</v>
      </c>
      <c r="C124" s="140">
        <v>811</v>
      </c>
      <c r="D124" s="87">
        <v>2012</v>
      </c>
      <c r="E124" s="87" t="s">
        <v>423</v>
      </c>
      <c r="F124" s="87">
        <v>2012</v>
      </c>
      <c r="G124" s="87">
        <v>2012</v>
      </c>
      <c r="H124" s="87">
        <v>2012</v>
      </c>
      <c r="I124" s="129" t="s">
        <v>422</v>
      </c>
      <c r="J124" s="87">
        <v>2017</v>
      </c>
      <c r="K124" s="87">
        <v>2017</v>
      </c>
      <c r="L124" s="87">
        <v>2017</v>
      </c>
      <c r="M124" s="87">
        <v>2009</v>
      </c>
      <c r="N124" s="87">
        <v>2013</v>
      </c>
      <c r="O124" s="87">
        <v>2013</v>
      </c>
      <c r="P124" s="87">
        <v>2003</v>
      </c>
      <c r="Q124" s="87">
        <v>2013</v>
      </c>
      <c r="R124" s="87">
        <v>2013</v>
      </c>
      <c r="S124" s="87">
        <v>2013</v>
      </c>
      <c r="T124" s="87" t="s">
        <v>408</v>
      </c>
      <c r="U124" s="87">
        <v>2013</v>
      </c>
      <c r="V124" s="87">
        <v>2002</v>
      </c>
      <c r="W124" s="129">
        <v>2013</v>
      </c>
      <c r="X124" s="87">
        <v>2017</v>
      </c>
      <c r="Y124" s="87">
        <v>2012</v>
      </c>
      <c r="Z124" s="87">
        <v>2015</v>
      </c>
      <c r="AA124" s="87">
        <v>2015</v>
      </c>
      <c r="AB124" s="87">
        <v>2013</v>
      </c>
      <c r="AC124" s="87">
        <v>2013</v>
      </c>
      <c r="AD124" s="87">
        <v>2013</v>
      </c>
      <c r="AE124" s="87">
        <v>2013</v>
      </c>
      <c r="AF124" s="87">
        <v>2013</v>
      </c>
      <c r="AG124" s="87">
        <v>2013</v>
      </c>
      <c r="AH124" s="87">
        <v>2016</v>
      </c>
      <c r="AI124" s="87">
        <v>2016</v>
      </c>
      <c r="AJ124" s="87">
        <v>2016</v>
      </c>
      <c r="AK124" s="87">
        <v>2016</v>
      </c>
      <c r="AL124" s="87">
        <v>2013</v>
      </c>
      <c r="AM124" s="16"/>
      <c r="AN124" s="16"/>
    </row>
    <row r="125" spans="1:40" x14ac:dyDescent="0.25">
      <c r="A125" s="138" t="s">
        <v>86</v>
      </c>
      <c r="B125" s="139" t="s">
        <v>271</v>
      </c>
      <c r="C125" s="140">
        <v>812</v>
      </c>
      <c r="D125" s="87">
        <v>2012</v>
      </c>
      <c r="E125" s="87" t="s">
        <v>423</v>
      </c>
      <c r="F125" s="87">
        <v>2012</v>
      </c>
      <c r="G125" s="87">
        <v>2012</v>
      </c>
      <c r="H125" s="87">
        <v>2012</v>
      </c>
      <c r="I125" s="129" t="s">
        <v>422</v>
      </c>
      <c r="J125" s="87">
        <v>2017</v>
      </c>
      <c r="K125" s="87">
        <v>2017</v>
      </c>
      <c r="L125" s="87">
        <v>2017</v>
      </c>
      <c r="M125" s="87">
        <v>2009</v>
      </c>
      <c r="N125" s="87">
        <v>2013</v>
      </c>
      <c r="O125" s="87">
        <v>2013</v>
      </c>
      <c r="P125" s="87">
        <v>2003</v>
      </c>
      <c r="Q125" s="87">
        <v>2013</v>
      </c>
      <c r="R125" s="87">
        <v>2013</v>
      </c>
      <c r="S125" s="87">
        <v>2013</v>
      </c>
      <c r="T125" s="87" t="s">
        <v>408</v>
      </c>
      <c r="U125" s="87">
        <v>2013</v>
      </c>
      <c r="V125" s="87">
        <v>2002</v>
      </c>
      <c r="W125" s="129">
        <v>2013</v>
      </c>
      <c r="X125" s="87">
        <v>2017</v>
      </c>
      <c r="Y125" s="87">
        <v>2012</v>
      </c>
      <c r="Z125" s="87">
        <v>2015</v>
      </c>
      <c r="AA125" s="87">
        <v>2015</v>
      </c>
      <c r="AB125" s="87">
        <v>2013</v>
      </c>
      <c r="AC125" s="87">
        <v>2013</v>
      </c>
      <c r="AD125" s="87">
        <v>2013</v>
      </c>
      <c r="AE125" s="87">
        <v>2013</v>
      </c>
      <c r="AF125" s="87">
        <v>2013</v>
      </c>
      <c r="AG125" s="87">
        <v>2013</v>
      </c>
      <c r="AH125" s="87">
        <v>2016</v>
      </c>
      <c r="AI125" s="87">
        <v>2016</v>
      </c>
      <c r="AJ125" s="87">
        <v>2016</v>
      </c>
      <c r="AK125" s="87">
        <v>2016</v>
      </c>
      <c r="AL125" s="87">
        <v>2013</v>
      </c>
      <c r="AM125" s="16"/>
      <c r="AN125" s="16"/>
    </row>
    <row r="126" spans="1:40" x14ac:dyDescent="0.25">
      <c r="A126" s="138" t="s">
        <v>86</v>
      </c>
      <c r="B126" s="139" t="s">
        <v>272</v>
      </c>
      <c r="C126" s="140">
        <v>813</v>
      </c>
      <c r="D126" s="87">
        <v>2012</v>
      </c>
      <c r="E126" s="87" t="s">
        <v>423</v>
      </c>
      <c r="F126" s="87">
        <v>2012</v>
      </c>
      <c r="G126" s="87">
        <v>2012</v>
      </c>
      <c r="H126" s="87">
        <v>2012</v>
      </c>
      <c r="I126" s="129" t="s">
        <v>422</v>
      </c>
      <c r="J126" s="87">
        <v>2017</v>
      </c>
      <c r="K126" s="87">
        <v>2017</v>
      </c>
      <c r="L126" s="87">
        <v>2017</v>
      </c>
      <c r="M126" s="87">
        <v>2009</v>
      </c>
      <c r="N126" s="87">
        <v>2013</v>
      </c>
      <c r="O126" s="87">
        <v>2013</v>
      </c>
      <c r="P126" s="87">
        <v>2003</v>
      </c>
      <c r="Q126" s="87">
        <v>2013</v>
      </c>
      <c r="R126" s="87">
        <v>2013</v>
      </c>
      <c r="S126" s="87">
        <v>2013</v>
      </c>
      <c r="T126" s="87" t="s">
        <v>408</v>
      </c>
      <c r="U126" s="87">
        <v>2013</v>
      </c>
      <c r="V126" s="87">
        <v>2002</v>
      </c>
      <c r="W126" s="129">
        <v>2013</v>
      </c>
      <c r="X126" s="87">
        <v>2017</v>
      </c>
      <c r="Y126" s="87">
        <v>2012</v>
      </c>
      <c r="Z126" s="87">
        <v>2015</v>
      </c>
      <c r="AA126" s="87">
        <v>2015</v>
      </c>
      <c r="AB126" s="87">
        <v>2013</v>
      </c>
      <c r="AC126" s="87">
        <v>2013</v>
      </c>
      <c r="AD126" s="87">
        <v>2013</v>
      </c>
      <c r="AE126" s="87">
        <v>2013</v>
      </c>
      <c r="AF126" s="87">
        <v>2013</v>
      </c>
      <c r="AG126" s="87">
        <v>2013</v>
      </c>
      <c r="AH126" s="87">
        <v>2016</v>
      </c>
      <c r="AI126" s="87">
        <v>2016</v>
      </c>
      <c r="AJ126" s="87">
        <v>2016</v>
      </c>
      <c r="AK126" s="87">
        <v>2016</v>
      </c>
      <c r="AL126" s="87">
        <v>2013</v>
      </c>
      <c r="AM126" s="16"/>
      <c r="AN126" s="16"/>
    </row>
    <row r="127" spans="1:40" x14ac:dyDescent="0.25">
      <c r="A127" s="138" t="s">
        <v>86</v>
      </c>
      <c r="B127" s="139" t="s">
        <v>273</v>
      </c>
      <c r="C127" s="140">
        <v>814</v>
      </c>
      <c r="D127" s="87">
        <v>2012</v>
      </c>
      <c r="E127" s="87" t="s">
        <v>423</v>
      </c>
      <c r="F127" s="87">
        <v>2012</v>
      </c>
      <c r="G127" s="87">
        <v>2012</v>
      </c>
      <c r="H127" s="87">
        <v>2012</v>
      </c>
      <c r="I127" s="129" t="s">
        <v>422</v>
      </c>
      <c r="J127" s="87">
        <v>2017</v>
      </c>
      <c r="K127" s="87">
        <v>2017</v>
      </c>
      <c r="L127" s="87">
        <v>2017</v>
      </c>
      <c r="M127" s="87">
        <v>2009</v>
      </c>
      <c r="N127" s="87">
        <v>2013</v>
      </c>
      <c r="O127" s="87">
        <v>2013</v>
      </c>
      <c r="P127" s="87">
        <v>2003</v>
      </c>
      <c r="Q127" s="87">
        <v>2013</v>
      </c>
      <c r="R127" s="87">
        <v>2013</v>
      </c>
      <c r="S127" s="87">
        <v>2013</v>
      </c>
      <c r="T127" s="87" t="s">
        <v>408</v>
      </c>
      <c r="U127" s="87">
        <v>2013</v>
      </c>
      <c r="V127" s="87">
        <v>2002</v>
      </c>
      <c r="W127" s="129">
        <v>2013</v>
      </c>
      <c r="X127" s="87">
        <v>2017</v>
      </c>
      <c r="Y127" s="87">
        <v>2012</v>
      </c>
      <c r="Z127" s="87">
        <v>2015</v>
      </c>
      <c r="AA127" s="87">
        <v>2015</v>
      </c>
      <c r="AB127" s="87">
        <v>2013</v>
      </c>
      <c r="AC127" s="87">
        <v>2013</v>
      </c>
      <c r="AD127" s="87">
        <v>2013</v>
      </c>
      <c r="AE127" s="87">
        <v>2013</v>
      </c>
      <c r="AF127" s="87">
        <v>2013</v>
      </c>
      <c r="AG127" s="87">
        <v>2013</v>
      </c>
      <c r="AH127" s="87">
        <v>2016</v>
      </c>
      <c r="AI127" s="87">
        <v>2016</v>
      </c>
      <c r="AJ127" s="87">
        <v>2016</v>
      </c>
      <c r="AK127" s="87">
        <v>2016</v>
      </c>
      <c r="AL127" s="87">
        <v>2013</v>
      </c>
      <c r="AM127" s="16"/>
      <c r="AN127" s="16"/>
    </row>
    <row r="128" spans="1:40" x14ac:dyDescent="0.25">
      <c r="A128" s="138" t="s">
        <v>86</v>
      </c>
      <c r="B128" s="139" t="s">
        <v>274</v>
      </c>
      <c r="C128" s="140">
        <v>815</v>
      </c>
      <c r="D128" s="87">
        <v>2012</v>
      </c>
      <c r="E128" s="87" t="s">
        <v>423</v>
      </c>
      <c r="F128" s="87">
        <v>2012</v>
      </c>
      <c r="G128" s="87">
        <v>2012</v>
      </c>
      <c r="H128" s="87">
        <v>2012</v>
      </c>
      <c r="I128" s="129" t="s">
        <v>422</v>
      </c>
      <c r="J128" s="87">
        <v>2017</v>
      </c>
      <c r="K128" s="87">
        <v>2017</v>
      </c>
      <c r="L128" s="87">
        <v>2017</v>
      </c>
      <c r="M128" s="87">
        <v>2009</v>
      </c>
      <c r="N128" s="87">
        <v>2013</v>
      </c>
      <c r="O128" s="87">
        <v>2013</v>
      </c>
      <c r="P128" s="87">
        <v>2003</v>
      </c>
      <c r="Q128" s="87">
        <v>2013</v>
      </c>
      <c r="R128" s="87">
        <v>2013</v>
      </c>
      <c r="S128" s="87">
        <v>2013</v>
      </c>
      <c r="T128" s="87" t="s">
        <v>408</v>
      </c>
      <c r="U128" s="87">
        <v>2013</v>
      </c>
      <c r="V128" s="87">
        <v>2002</v>
      </c>
      <c r="W128" s="129">
        <v>2013</v>
      </c>
      <c r="X128" s="87">
        <v>2017</v>
      </c>
      <c r="Y128" s="87">
        <v>2012</v>
      </c>
      <c r="Z128" s="87">
        <v>2015</v>
      </c>
      <c r="AA128" s="87">
        <v>2015</v>
      </c>
      <c r="AB128" s="87">
        <v>2013</v>
      </c>
      <c r="AC128" s="87">
        <v>2013</v>
      </c>
      <c r="AD128" s="87">
        <v>2013</v>
      </c>
      <c r="AE128" s="87">
        <v>2013</v>
      </c>
      <c r="AF128" s="87">
        <v>2013</v>
      </c>
      <c r="AG128" s="87">
        <v>2013</v>
      </c>
      <c r="AH128" s="87">
        <v>2016</v>
      </c>
      <c r="AI128" s="87">
        <v>2016</v>
      </c>
      <c r="AJ128" s="87">
        <v>2016</v>
      </c>
      <c r="AK128" s="87">
        <v>2016</v>
      </c>
      <c r="AL128" s="87">
        <v>2013</v>
      </c>
      <c r="AM128" s="16"/>
      <c r="AN128" s="16"/>
    </row>
    <row r="129" spans="1:40" x14ac:dyDescent="0.25">
      <c r="A129" s="138" t="s">
        <v>86</v>
      </c>
      <c r="B129" s="139" t="s">
        <v>275</v>
      </c>
      <c r="C129" s="140">
        <v>816</v>
      </c>
      <c r="D129" s="87">
        <v>2012</v>
      </c>
      <c r="E129" s="87" t="s">
        <v>423</v>
      </c>
      <c r="F129" s="87">
        <v>2012</v>
      </c>
      <c r="G129" s="87">
        <v>2012</v>
      </c>
      <c r="H129" s="87">
        <v>2012</v>
      </c>
      <c r="I129" s="129" t="s">
        <v>422</v>
      </c>
      <c r="J129" s="87">
        <v>2017</v>
      </c>
      <c r="K129" s="87">
        <v>2017</v>
      </c>
      <c r="L129" s="87">
        <v>2017</v>
      </c>
      <c r="M129" s="87">
        <v>2009</v>
      </c>
      <c r="N129" s="87">
        <v>2013</v>
      </c>
      <c r="O129" s="87">
        <v>2013</v>
      </c>
      <c r="P129" s="87">
        <v>2003</v>
      </c>
      <c r="Q129" s="87">
        <v>2013</v>
      </c>
      <c r="R129" s="87">
        <v>2013</v>
      </c>
      <c r="S129" s="87">
        <v>2013</v>
      </c>
      <c r="T129" s="87" t="s">
        <v>408</v>
      </c>
      <c r="U129" s="87">
        <v>2013</v>
      </c>
      <c r="V129" s="87">
        <v>2002</v>
      </c>
      <c r="W129" s="129">
        <v>2013</v>
      </c>
      <c r="X129" s="87">
        <v>2017</v>
      </c>
      <c r="Y129" s="87">
        <v>2012</v>
      </c>
      <c r="Z129" s="87">
        <v>2015</v>
      </c>
      <c r="AA129" s="87">
        <v>2015</v>
      </c>
      <c r="AB129" s="87">
        <v>2013</v>
      </c>
      <c r="AC129" s="87">
        <v>2013</v>
      </c>
      <c r="AD129" s="87">
        <v>2013</v>
      </c>
      <c r="AE129" s="87">
        <v>2013</v>
      </c>
      <c r="AF129" s="87">
        <v>2013</v>
      </c>
      <c r="AG129" s="87">
        <v>2013</v>
      </c>
      <c r="AH129" s="87">
        <v>2016</v>
      </c>
      <c r="AI129" s="87">
        <v>2016</v>
      </c>
      <c r="AJ129" s="87">
        <v>2016</v>
      </c>
      <c r="AK129" s="87">
        <v>2016</v>
      </c>
      <c r="AL129" s="87">
        <v>2013</v>
      </c>
      <c r="AM129" s="16"/>
      <c r="AN129" s="16"/>
    </row>
    <row r="130" spans="1:40" x14ac:dyDescent="0.25">
      <c r="A130" s="138" t="s">
        <v>86</v>
      </c>
      <c r="B130" s="139" t="s">
        <v>276</v>
      </c>
      <c r="C130" s="140">
        <v>817</v>
      </c>
      <c r="D130" s="87">
        <v>2012</v>
      </c>
      <c r="E130" s="87" t="s">
        <v>423</v>
      </c>
      <c r="F130" s="87">
        <v>2012</v>
      </c>
      <c r="G130" s="87">
        <v>2012</v>
      </c>
      <c r="H130" s="87">
        <v>2012</v>
      </c>
      <c r="I130" s="129" t="s">
        <v>422</v>
      </c>
      <c r="J130" s="87">
        <v>2017</v>
      </c>
      <c r="K130" s="87">
        <v>2017</v>
      </c>
      <c r="L130" s="87">
        <v>2017</v>
      </c>
      <c r="M130" s="87">
        <v>2009</v>
      </c>
      <c r="N130" s="87">
        <v>2013</v>
      </c>
      <c r="O130" s="87">
        <v>2013</v>
      </c>
      <c r="P130" s="87">
        <v>2003</v>
      </c>
      <c r="Q130" s="87">
        <v>2013</v>
      </c>
      <c r="R130" s="87">
        <v>2013</v>
      </c>
      <c r="S130" s="87">
        <v>2013</v>
      </c>
      <c r="T130" s="87" t="s">
        <v>408</v>
      </c>
      <c r="U130" s="87">
        <v>2013</v>
      </c>
      <c r="V130" s="87">
        <v>2002</v>
      </c>
      <c r="W130" s="129">
        <v>2013</v>
      </c>
      <c r="X130" s="87">
        <v>2017</v>
      </c>
      <c r="Y130" s="87">
        <v>2012</v>
      </c>
      <c r="Z130" s="87">
        <v>2015</v>
      </c>
      <c r="AA130" s="87">
        <v>2015</v>
      </c>
      <c r="AB130" s="87">
        <v>2013</v>
      </c>
      <c r="AC130" s="87">
        <v>2013</v>
      </c>
      <c r="AD130" s="87">
        <v>2013</v>
      </c>
      <c r="AE130" s="87">
        <v>2013</v>
      </c>
      <c r="AF130" s="87">
        <v>2013</v>
      </c>
      <c r="AG130" s="87">
        <v>2013</v>
      </c>
      <c r="AH130" s="87">
        <v>2016</v>
      </c>
      <c r="AI130" s="87">
        <v>2016</v>
      </c>
      <c r="AJ130" s="87">
        <v>2016</v>
      </c>
      <c r="AK130" s="87">
        <v>2016</v>
      </c>
      <c r="AL130" s="87">
        <v>2013</v>
      </c>
      <c r="AM130" s="16"/>
      <c r="AN130" s="16"/>
    </row>
    <row r="131" spans="1:40" x14ac:dyDescent="0.25">
      <c r="A131" s="138" t="s">
        <v>86</v>
      </c>
      <c r="B131" s="139" t="s">
        <v>277</v>
      </c>
      <c r="C131" s="140">
        <v>818</v>
      </c>
      <c r="D131" s="87">
        <v>2012</v>
      </c>
      <c r="E131" s="87" t="s">
        <v>423</v>
      </c>
      <c r="F131" s="87">
        <v>2012</v>
      </c>
      <c r="G131" s="87">
        <v>2012</v>
      </c>
      <c r="H131" s="87">
        <v>2012</v>
      </c>
      <c r="I131" s="129" t="s">
        <v>422</v>
      </c>
      <c r="J131" s="87">
        <v>2017</v>
      </c>
      <c r="K131" s="87">
        <v>2017</v>
      </c>
      <c r="L131" s="87">
        <v>2017</v>
      </c>
      <c r="M131" s="87">
        <v>2009</v>
      </c>
      <c r="N131" s="87">
        <v>2013</v>
      </c>
      <c r="O131" s="87">
        <v>2013</v>
      </c>
      <c r="P131" s="87">
        <v>2003</v>
      </c>
      <c r="Q131" s="87">
        <v>2013</v>
      </c>
      <c r="R131" s="87">
        <v>2013</v>
      </c>
      <c r="S131" s="87">
        <v>2013</v>
      </c>
      <c r="T131" s="87" t="s">
        <v>408</v>
      </c>
      <c r="U131" s="87">
        <v>2013</v>
      </c>
      <c r="V131" s="87">
        <v>2002</v>
      </c>
      <c r="W131" s="129">
        <v>2013</v>
      </c>
      <c r="X131" s="87">
        <v>2017</v>
      </c>
      <c r="Y131" s="87">
        <v>2012</v>
      </c>
      <c r="Z131" s="87">
        <v>2015</v>
      </c>
      <c r="AA131" s="87">
        <v>2015</v>
      </c>
      <c r="AB131" s="87">
        <v>2013</v>
      </c>
      <c r="AC131" s="87">
        <v>2013</v>
      </c>
      <c r="AD131" s="87">
        <v>2013</v>
      </c>
      <c r="AE131" s="87">
        <v>2013</v>
      </c>
      <c r="AF131" s="87">
        <v>2013</v>
      </c>
      <c r="AG131" s="87">
        <v>2013</v>
      </c>
      <c r="AH131" s="87">
        <v>2016</v>
      </c>
      <c r="AI131" s="87">
        <v>2016</v>
      </c>
      <c r="AJ131" s="87">
        <v>2016</v>
      </c>
      <c r="AK131" s="87">
        <v>2016</v>
      </c>
      <c r="AL131" s="87">
        <v>2013</v>
      </c>
      <c r="AM131" s="16"/>
      <c r="AN131" s="16"/>
    </row>
    <row r="132" spans="1:40" x14ac:dyDescent="0.25">
      <c r="A132" s="138" t="s">
        <v>86</v>
      </c>
      <c r="B132" s="139" t="s">
        <v>278</v>
      </c>
      <c r="C132" s="140">
        <v>819</v>
      </c>
      <c r="D132" s="87">
        <v>2012</v>
      </c>
      <c r="E132" s="87" t="s">
        <v>423</v>
      </c>
      <c r="F132" s="87">
        <v>2012</v>
      </c>
      <c r="G132" s="87">
        <v>2012</v>
      </c>
      <c r="H132" s="87">
        <v>2012</v>
      </c>
      <c r="I132" s="129" t="s">
        <v>422</v>
      </c>
      <c r="J132" s="87">
        <v>2017</v>
      </c>
      <c r="K132" s="87">
        <v>2017</v>
      </c>
      <c r="L132" s="87">
        <v>2017</v>
      </c>
      <c r="M132" s="87">
        <v>2009</v>
      </c>
      <c r="N132" s="87">
        <v>2013</v>
      </c>
      <c r="O132" s="87">
        <v>2013</v>
      </c>
      <c r="P132" s="87">
        <v>2003</v>
      </c>
      <c r="Q132" s="87">
        <v>2013</v>
      </c>
      <c r="R132" s="87">
        <v>2013</v>
      </c>
      <c r="S132" s="87">
        <v>2013</v>
      </c>
      <c r="T132" s="87" t="s">
        <v>408</v>
      </c>
      <c r="U132" s="87">
        <v>2013</v>
      </c>
      <c r="V132" s="87">
        <v>2002</v>
      </c>
      <c r="W132" s="129">
        <v>2013</v>
      </c>
      <c r="X132" s="87">
        <v>2017</v>
      </c>
      <c r="Y132" s="87">
        <v>2012</v>
      </c>
      <c r="Z132" s="87">
        <v>2015</v>
      </c>
      <c r="AA132" s="87">
        <v>2015</v>
      </c>
      <c r="AB132" s="87">
        <v>2013</v>
      </c>
      <c r="AC132" s="87">
        <v>2013</v>
      </c>
      <c r="AD132" s="87">
        <v>2013</v>
      </c>
      <c r="AE132" s="87">
        <v>2013</v>
      </c>
      <c r="AF132" s="87">
        <v>2013</v>
      </c>
      <c r="AG132" s="87">
        <v>2013</v>
      </c>
      <c r="AH132" s="87">
        <v>2016</v>
      </c>
      <c r="AI132" s="87">
        <v>2016</v>
      </c>
      <c r="AJ132" s="87">
        <v>2016</v>
      </c>
      <c r="AK132" s="87">
        <v>2016</v>
      </c>
      <c r="AL132" s="87">
        <v>2013</v>
      </c>
      <c r="AM132" s="16"/>
      <c r="AN132" s="16"/>
    </row>
    <row r="133" spans="1:40" x14ac:dyDescent="0.25">
      <c r="A133" s="138" t="s">
        <v>86</v>
      </c>
      <c r="B133" s="139" t="s">
        <v>279</v>
      </c>
      <c r="C133" s="140">
        <v>820</v>
      </c>
      <c r="D133" s="87">
        <v>2012</v>
      </c>
      <c r="E133" s="87" t="s">
        <v>423</v>
      </c>
      <c r="F133" s="87">
        <v>2012</v>
      </c>
      <c r="G133" s="87">
        <v>2012</v>
      </c>
      <c r="H133" s="87">
        <v>2012</v>
      </c>
      <c r="I133" s="129" t="s">
        <v>422</v>
      </c>
      <c r="J133" s="87">
        <v>2017</v>
      </c>
      <c r="K133" s="87">
        <v>2017</v>
      </c>
      <c r="L133" s="87">
        <v>2017</v>
      </c>
      <c r="M133" s="87">
        <v>2009</v>
      </c>
      <c r="N133" s="87">
        <v>2013</v>
      </c>
      <c r="O133" s="87">
        <v>2013</v>
      </c>
      <c r="P133" s="87">
        <v>2003</v>
      </c>
      <c r="Q133" s="87">
        <v>2013</v>
      </c>
      <c r="R133" s="87">
        <v>2013</v>
      </c>
      <c r="S133" s="87">
        <v>2013</v>
      </c>
      <c r="T133" s="87" t="s">
        <v>408</v>
      </c>
      <c r="U133" s="87">
        <v>2013</v>
      </c>
      <c r="V133" s="87">
        <v>2002</v>
      </c>
      <c r="W133" s="129">
        <v>2013</v>
      </c>
      <c r="X133" s="87">
        <v>2017</v>
      </c>
      <c r="Y133" s="87">
        <v>2012</v>
      </c>
      <c r="Z133" s="87">
        <v>2015</v>
      </c>
      <c r="AA133" s="87">
        <v>2015</v>
      </c>
      <c r="AB133" s="87">
        <v>2013</v>
      </c>
      <c r="AC133" s="87">
        <v>2013</v>
      </c>
      <c r="AD133" s="87">
        <v>2013</v>
      </c>
      <c r="AE133" s="87">
        <v>2013</v>
      </c>
      <c r="AF133" s="87">
        <v>2013</v>
      </c>
      <c r="AG133" s="87">
        <v>2013</v>
      </c>
      <c r="AH133" s="87">
        <v>2016</v>
      </c>
      <c r="AI133" s="87">
        <v>2016</v>
      </c>
      <c r="AJ133" s="87">
        <v>2016</v>
      </c>
      <c r="AK133" s="87">
        <v>2016</v>
      </c>
      <c r="AL133" s="87">
        <v>2013</v>
      </c>
      <c r="AM133" s="16"/>
      <c r="AN133" s="16"/>
    </row>
    <row r="134" spans="1:40" x14ac:dyDescent="0.25">
      <c r="A134" s="138" t="s">
        <v>86</v>
      </c>
      <c r="B134" s="139" t="s">
        <v>280</v>
      </c>
      <c r="C134" s="140">
        <v>821</v>
      </c>
      <c r="D134" s="87">
        <v>2012</v>
      </c>
      <c r="E134" s="87" t="s">
        <v>423</v>
      </c>
      <c r="F134" s="87">
        <v>2012</v>
      </c>
      <c r="G134" s="87">
        <v>2012</v>
      </c>
      <c r="H134" s="87">
        <v>2012</v>
      </c>
      <c r="I134" s="129" t="s">
        <v>422</v>
      </c>
      <c r="J134" s="87">
        <v>2017</v>
      </c>
      <c r="K134" s="87">
        <v>2017</v>
      </c>
      <c r="L134" s="87">
        <v>2017</v>
      </c>
      <c r="M134" s="87">
        <v>2009</v>
      </c>
      <c r="N134" s="87">
        <v>2013</v>
      </c>
      <c r="O134" s="87">
        <v>2013</v>
      </c>
      <c r="P134" s="87">
        <v>2003</v>
      </c>
      <c r="Q134" s="87">
        <v>2013</v>
      </c>
      <c r="R134" s="87">
        <v>2013</v>
      </c>
      <c r="S134" s="87">
        <v>2013</v>
      </c>
      <c r="T134" s="87" t="s">
        <v>408</v>
      </c>
      <c r="U134" s="87">
        <v>2013</v>
      </c>
      <c r="V134" s="87">
        <v>2002</v>
      </c>
      <c r="W134" s="129">
        <v>2013</v>
      </c>
      <c r="X134" s="87">
        <v>2017</v>
      </c>
      <c r="Y134" s="87">
        <v>2012</v>
      </c>
      <c r="Z134" s="87">
        <v>2015</v>
      </c>
      <c r="AA134" s="87">
        <v>2015</v>
      </c>
      <c r="AB134" s="87">
        <v>2013</v>
      </c>
      <c r="AC134" s="87">
        <v>2013</v>
      </c>
      <c r="AD134" s="87">
        <v>2013</v>
      </c>
      <c r="AE134" s="87">
        <v>2013</v>
      </c>
      <c r="AF134" s="87">
        <v>2013</v>
      </c>
      <c r="AG134" s="87">
        <v>2013</v>
      </c>
      <c r="AH134" s="87">
        <v>2016</v>
      </c>
      <c r="AI134" s="87">
        <v>2016</v>
      </c>
      <c r="AJ134" s="87">
        <v>2016</v>
      </c>
      <c r="AK134" s="87">
        <v>2016</v>
      </c>
      <c r="AL134" s="87">
        <v>2013</v>
      </c>
      <c r="AM134" s="16"/>
      <c r="AN134" s="16"/>
    </row>
    <row r="135" spans="1:40" x14ac:dyDescent="0.25">
      <c r="A135" s="138" t="s">
        <v>86</v>
      </c>
      <c r="B135" s="139" t="s">
        <v>281</v>
      </c>
      <c r="C135" s="140">
        <v>822</v>
      </c>
      <c r="D135" s="87">
        <v>2012</v>
      </c>
      <c r="E135" s="87" t="s">
        <v>423</v>
      </c>
      <c r="F135" s="87">
        <v>2012</v>
      </c>
      <c r="G135" s="87">
        <v>2012</v>
      </c>
      <c r="H135" s="87">
        <v>2012</v>
      </c>
      <c r="I135" s="129" t="s">
        <v>422</v>
      </c>
      <c r="J135" s="87">
        <v>2017</v>
      </c>
      <c r="K135" s="87">
        <v>2017</v>
      </c>
      <c r="L135" s="87">
        <v>2017</v>
      </c>
      <c r="M135" s="87">
        <v>2009</v>
      </c>
      <c r="N135" s="87">
        <v>2013</v>
      </c>
      <c r="O135" s="87">
        <v>2013</v>
      </c>
      <c r="P135" s="87">
        <v>2003</v>
      </c>
      <c r="Q135" s="87">
        <v>2013</v>
      </c>
      <c r="R135" s="87">
        <v>2013</v>
      </c>
      <c r="S135" s="87">
        <v>2013</v>
      </c>
      <c r="T135" s="87" t="s">
        <v>408</v>
      </c>
      <c r="U135" s="87">
        <v>2013</v>
      </c>
      <c r="V135" s="87">
        <v>2002</v>
      </c>
      <c r="W135" s="129">
        <v>2013</v>
      </c>
      <c r="X135" s="87">
        <v>2017</v>
      </c>
      <c r="Y135" s="87">
        <v>2012</v>
      </c>
      <c r="Z135" s="87">
        <v>2015</v>
      </c>
      <c r="AA135" s="87">
        <v>2015</v>
      </c>
      <c r="AB135" s="87">
        <v>2013</v>
      </c>
      <c r="AC135" s="87">
        <v>2013</v>
      </c>
      <c r="AD135" s="87">
        <v>2013</v>
      </c>
      <c r="AE135" s="87">
        <v>2013</v>
      </c>
      <c r="AF135" s="87">
        <v>2013</v>
      </c>
      <c r="AG135" s="87">
        <v>2013</v>
      </c>
      <c r="AH135" s="87">
        <v>2016</v>
      </c>
      <c r="AI135" s="87">
        <v>2016</v>
      </c>
      <c r="AJ135" s="87">
        <v>2016</v>
      </c>
      <c r="AK135" s="87">
        <v>2016</v>
      </c>
      <c r="AL135" s="87">
        <v>2013</v>
      </c>
      <c r="AM135" s="16"/>
      <c r="AN135" s="16"/>
    </row>
    <row r="136" spans="1:40" x14ac:dyDescent="0.25">
      <c r="A136" s="138" t="s">
        <v>86</v>
      </c>
      <c r="B136" s="139" t="s">
        <v>282</v>
      </c>
      <c r="C136" s="140">
        <v>823</v>
      </c>
      <c r="D136" s="87">
        <v>2012</v>
      </c>
      <c r="E136" s="87" t="s">
        <v>423</v>
      </c>
      <c r="F136" s="87">
        <v>2012</v>
      </c>
      <c r="G136" s="87">
        <v>2012</v>
      </c>
      <c r="H136" s="87">
        <v>2012</v>
      </c>
      <c r="I136" s="129" t="s">
        <v>422</v>
      </c>
      <c r="J136" s="87">
        <v>2017</v>
      </c>
      <c r="K136" s="87">
        <v>2017</v>
      </c>
      <c r="L136" s="87">
        <v>2017</v>
      </c>
      <c r="M136" s="87">
        <v>2009</v>
      </c>
      <c r="N136" s="87">
        <v>2013</v>
      </c>
      <c r="O136" s="87">
        <v>2013</v>
      </c>
      <c r="P136" s="87">
        <v>2003</v>
      </c>
      <c r="Q136" s="87">
        <v>2013</v>
      </c>
      <c r="R136" s="87">
        <v>2013</v>
      </c>
      <c r="S136" s="87">
        <v>2013</v>
      </c>
      <c r="T136" s="87" t="s">
        <v>408</v>
      </c>
      <c r="U136" s="87">
        <v>2013</v>
      </c>
      <c r="V136" s="87">
        <v>2002</v>
      </c>
      <c r="W136" s="129">
        <v>2013</v>
      </c>
      <c r="X136" s="87">
        <v>2017</v>
      </c>
      <c r="Y136" s="87">
        <v>2012</v>
      </c>
      <c r="Z136" s="87">
        <v>2015</v>
      </c>
      <c r="AA136" s="87">
        <v>2015</v>
      </c>
      <c r="AB136" s="87">
        <v>2013</v>
      </c>
      <c r="AC136" s="87">
        <v>2013</v>
      </c>
      <c r="AD136" s="87">
        <v>2013</v>
      </c>
      <c r="AE136" s="87">
        <v>2013</v>
      </c>
      <c r="AF136" s="87">
        <v>2013</v>
      </c>
      <c r="AG136" s="87">
        <v>2013</v>
      </c>
      <c r="AH136" s="87">
        <v>2016</v>
      </c>
      <c r="AI136" s="87">
        <v>2016</v>
      </c>
      <c r="AJ136" s="87">
        <v>2016</v>
      </c>
      <c r="AK136" s="87">
        <v>2016</v>
      </c>
      <c r="AL136" s="87">
        <v>2013</v>
      </c>
      <c r="AM136" s="16"/>
      <c r="AN136" s="16"/>
    </row>
    <row r="137" spans="1:40" x14ac:dyDescent="0.25">
      <c r="A137" s="138" t="s">
        <v>86</v>
      </c>
      <c r="B137" s="139" t="s">
        <v>283</v>
      </c>
      <c r="C137" s="140">
        <v>824</v>
      </c>
      <c r="D137" s="87">
        <v>2012</v>
      </c>
      <c r="E137" s="87" t="s">
        <v>423</v>
      </c>
      <c r="F137" s="87">
        <v>2012</v>
      </c>
      <c r="G137" s="87">
        <v>2012</v>
      </c>
      <c r="H137" s="87">
        <v>2012</v>
      </c>
      <c r="I137" s="129" t="s">
        <v>422</v>
      </c>
      <c r="J137" s="87">
        <v>2017</v>
      </c>
      <c r="K137" s="87">
        <v>2017</v>
      </c>
      <c r="L137" s="87">
        <v>2017</v>
      </c>
      <c r="M137" s="87">
        <v>2009</v>
      </c>
      <c r="N137" s="87">
        <v>2013</v>
      </c>
      <c r="O137" s="87">
        <v>2013</v>
      </c>
      <c r="P137" s="87">
        <v>2003</v>
      </c>
      <c r="Q137" s="87">
        <v>2013</v>
      </c>
      <c r="R137" s="87">
        <v>2013</v>
      </c>
      <c r="S137" s="87">
        <v>2013</v>
      </c>
      <c r="T137" s="87" t="s">
        <v>408</v>
      </c>
      <c r="U137" s="87">
        <v>2013</v>
      </c>
      <c r="V137" s="87">
        <v>2002</v>
      </c>
      <c r="W137" s="129">
        <v>2013</v>
      </c>
      <c r="X137" s="87">
        <v>2017</v>
      </c>
      <c r="Y137" s="87">
        <v>2012</v>
      </c>
      <c r="Z137" s="87">
        <v>2015</v>
      </c>
      <c r="AA137" s="87">
        <v>2015</v>
      </c>
      <c r="AB137" s="87">
        <v>2013</v>
      </c>
      <c r="AC137" s="87">
        <v>2013</v>
      </c>
      <c r="AD137" s="87">
        <v>2013</v>
      </c>
      <c r="AE137" s="87">
        <v>2013</v>
      </c>
      <c r="AF137" s="87">
        <v>2013</v>
      </c>
      <c r="AG137" s="87">
        <v>2013</v>
      </c>
      <c r="AH137" s="87">
        <v>2016</v>
      </c>
      <c r="AI137" s="87">
        <v>2016</v>
      </c>
      <c r="AJ137" s="87">
        <v>2016</v>
      </c>
      <c r="AK137" s="87">
        <v>2016</v>
      </c>
      <c r="AL137" s="87">
        <v>2013</v>
      </c>
      <c r="AM137" s="16"/>
      <c r="AN137" s="16"/>
    </row>
    <row r="138" spans="1:40" x14ac:dyDescent="0.25">
      <c r="A138" s="138" t="s">
        <v>86</v>
      </c>
      <c r="B138" s="139" t="s">
        <v>284</v>
      </c>
      <c r="C138" s="140">
        <v>825</v>
      </c>
      <c r="D138" s="87">
        <v>2012</v>
      </c>
      <c r="E138" s="87" t="s">
        <v>423</v>
      </c>
      <c r="F138" s="87">
        <v>2012</v>
      </c>
      <c r="G138" s="87">
        <v>2012</v>
      </c>
      <c r="H138" s="87">
        <v>2012</v>
      </c>
      <c r="I138" s="129" t="s">
        <v>422</v>
      </c>
      <c r="J138" s="87">
        <v>2017</v>
      </c>
      <c r="K138" s="87">
        <v>2017</v>
      </c>
      <c r="L138" s="87">
        <v>2017</v>
      </c>
      <c r="M138" s="87">
        <v>2009</v>
      </c>
      <c r="N138" s="87">
        <v>2013</v>
      </c>
      <c r="O138" s="87">
        <v>2013</v>
      </c>
      <c r="P138" s="87">
        <v>2003</v>
      </c>
      <c r="Q138" s="87">
        <v>2013</v>
      </c>
      <c r="R138" s="87">
        <v>2013</v>
      </c>
      <c r="S138" s="87">
        <v>2013</v>
      </c>
      <c r="T138" s="87" t="s">
        <v>408</v>
      </c>
      <c r="U138" s="87">
        <v>2013</v>
      </c>
      <c r="V138" s="87">
        <v>2002</v>
      </c>
      <c r="W138" s="129">
        <v>2013</v>
      </c>
      <c r="X138" s="87">
        <v>2017</v>
      </c>
      <c r="Y138" s="87">
        <v>2012</v>
      </c>
      <c r="Z138" s="87">
        <v>2015</v>
      </c>
      <c r="AA138" s="87">
        <v>2015</v>
      </c>
      <c r="AB138" s="87">
        <v>2013</v>
      </c>
      <c r="AC138" s="87">
        <v>2013</v>
      </c>
      <c r="AD138" s="87">
        <v>2013</v>
      </c>
      <c r="AE138" s="87">
        <v>2013</v>
      </c>
      <c r="AF138" s="87">
        <v>2013</v>
      </c>
      <c r="AG138" s="87">
        <v>2013</v>
      </c>
      <c r="AH138" s="87">
        <v>2016</v>
      </c>
      <c r="AI138" s="87">
        <v>2016</v>
      </c>
      <c r="AJ138" s="87">
        <v>2016</v>
      </c>
      <c r="AK138" s="87">
        <v>2016</v>
      </c>
      <c r="AL138" s="87">
        <v>2013</v>
      </c>
      <c r="AM138" s="16"/>
      <c r="AN138" s="16"/>
    </row>
    <row r="139" spans="1:40" x14ac:dyDescent="0.25">
      <c r="A139" s="138" t="s">
        <v>86</v>
      </c>
      <c r="B139" s="139" t="s">
        <v>285</v>
      </c>
      <c r="C139" s="140">
        <v>826</v>
      </c>
      <c r="D139" s="87">
        <v>2012</v>
      </c>
      <c r="E139" s="87" t="s">
        <v>423</v>
      </c>
      <c r="F139" s="87">
        <v>2012</v>
      </c>
      <c r="G139" s="87">
        <v>2012</v>
      </c>
      <c r="H139" s="87">
        <v>2012</v>
      </c>
      <c r="I139" s="129" t="s">
        <v>422</v>
      </c>
      <c r="J139" s="87">
        <v>2017</v>
      </c>
      <c r="K139" s="87">
        <v>2017</v>
      </c>
      <c r="L139" s="87">
        <v>2017</v>
      </c>
      <c r="M139" s="87">
        <v>2009</v>
      </c>
      <c r="N139" s="87">
        <v>2013</v>
      </c>
      <c r="O139" s="87">
        <v>2013</v>
      </c>
      <c r="P139" s="87">
        <v>2003</v>
      </c>
      <c r="Q139" s="87">
        <v>2013</v>
      </c>
      <c r="R139" s="87">
        <v>2013</v>
      </c>
      <c r="S139" s="87">
        <v>2013</v>
      </c>
      <c r="T139" s="87" t="s">
        <v>408</v>
      </c>
      <c r="U139" s="87">
        <v>2013</v>
      </c>
      <c r="V139" s="87">
        <v>2002</v>
      </c>
      <c r="W139" s="129">
        <v>2013</v>
      </c>
      <c r="X139" s="87">
        <v>2017</v>
      </c>
      <c r="Y139" s="87">
        <v>2012</v>
      </c>
      <c r="Z139" s="87">
        <v>2015</v>
      </c>
      <c r="AA139" s="87">
        <v>2015</v>
      </c>
      <c r="AB139" s="87">
        <v>2013</v>
      </c>
      <c r="AC139" s="87">
        <v>2013</v>
      </c>
      <c r="AD139" s="87">
        <v>2013</v>
      </c>
      <c r="AE139" s="87">
        <v>2013</v>
      </c>
      <c r="AF139" s="87">
        <v>2013</v>
      </c>
      <c r="AG139" s="87">
        <v>2013</v>
      </c>
      <c r="AH139" s="87">
        <v>2016</v>
      </c>
      <c r="AI139" s="87">
        <v>2016</v>
      </c>
      <c r="AJ139" s="87">
        <v>2016</v>
      </c>
      <c r="AK139" s="87">
        <v>2016</v>
      </c>
      <c r="AL139" s="87">
        <v>2013</v>
      </c>
      <c r="AM139" s="16"/>
      <c r="AN139" s="16"/>
    </row>
    <row r="140" spans="1:40" x14ac:dyDescent="0.25">
      <c r="A140" s="138" t="s">
        <v>86</v>
      </c>
      <c r="B140" s="139" t="s">
        <v>286</v>
      </c>
      <c r="C140" s="140">
        <v>827</v>
      </c>
      <c r="D140" s="87">
        <v>2012</v>
      </c>
      <c r="E140" s="87" t="s">
        <v>423</v>
      </c>
      <c r="F140" s="87">
        <v>2012</v>
      </c>
      <c r="G140" s="87">
        <v>2012</v>
      </c>
      <c r="H140" s="87">
        <v>2012</v>
      </c>
      <c r="I140" s="129" t="s">
        <v>422</v>
      </c>
      <c r="J140" s="87">
        <v>2017</v>
      </c>
      <c r="K140" s="87">
        <v>2017</v>
      </c>
      <c r="L140" s="87">
        <v>2017</v>
      </c>
      <c r="M140" s="87">
        <v>2009</v>
      </c>
      <c r="N140" s="87">
        <v>2013</v>
      </c>
      <c r="O140" s="87">
        <v>2013</v>
      </c>
      <c r="P140" s="87">
        <v>2003</v>
      </c>
      <c r="Q140" s="87">
        <v>2013</v>
      </c>
      <c r="R140" s="87">
        <v>2013</v>
      </c>
      <c r="S140" s="87">
        <v>2013</v>
      </c>
      <c r="T140" s="87" t="s">
        <v>408</v>
      </c>
      <c r="U140" s="87">
        <v>2013</v>
      </c>
      <c r="V140" s="87">
        <v>2002</v>
      </c>
      <c r="W140" s="129">
        <v>2013</v>
      </c>
      <c r="X140" s="87">
        <v>2017</v>
      </c>
      <c r="Y140" s="87">
        <v>2012</v>
      </c>
      <c r="Z140" s="87">
        <v>2015</v>
      </c>
      <c r="AA140" s="87">
        <v>2015</v>
      </c>
      <c r="AB140" s="87">
        <v>2013</v>
      </c>
      <c r="AC140" s="87">
        <v>2013</v>
      </c>
      <c r="AD140" s="87">
        <v>2013</v>
      </c>
      <c r="AE140" s="87">
        <v>2013</v>
      </c>
      <c r="AF140" s="87">
        <v>2013</v>
      </c>
      <c r="AG140" s="87">
        <v>2013</v>
      </c>
      <c r="AH140" s="87">
        <v>2016</v>
      </c>
      <c r="AI140" s="87">
        <v>2016</v>
      </c>
      <c r="AJ140" s="87">
        <v>2016</v>
      </c>
      <c r="AK140" s="87">
        <v>2016</v>
      </c>
      <c r="AL140" s="87">
        <v>2013</v>
      </c>
      <c r="AM140" s="16"/>
      <c r="AN140" s="16"/>
    </row>
    <row r="141" spans="1:40" x14ac:dyDescent="0.25">
      <c r="A141" s="138" t="s">
        <v>86</v>
      </c>
      <c r="B141" s="139" t="s">
        <v>287</v>
      </c>
      <c r="C141" s="140">
        <v>828</v>
      </c>
      <c r="D141" s="87">
        <v>2012</v>
      </c>
      <c r="E141" s="87" t="s">
        <v>423</v>
      </c>
      <c r="F141" s="87">
        <v>2012</v>
      </c>
      <c r="G141" s="87">
        <v>2012</v>
      </c>
      <c r="H141" s="87">
        <v>2012</v>
      </c>
      <c r="I141" s="129" t="s">
        <v>422</v>
      </c>
      <c r="J141" s="87">
        <v>2017</v>
      </c>
      <c r="K141" s="87">
        <v>2017</v>
      </c>
      <c r="L141" s="87">
        <v>2017</v>
      </c>
      <c r="M141" s="87">
        <v>2009</v>
      </c>
      <c r="N141" s="87">
        <v>2013</v>
      </c>
      <c r="O141" s="87">
        <v>2013</v>
      </c>
      <c r="P141" s="87">
        <v>2003</v>
      </c>
      <c r="Q141" s="87">
        <v>2013</v>
      </c>
      <c r="R141" s="87">
        <v>2013</v>
      </c>
      <c r="S141" s="87">
        <v>2013</v>
      </c>
      <c r="T141" s="87" t="s">
        <v>408</v>
      </c>
      <c r="U141" s="87">
        <v>2013</v>
      </c>
      <c r="V141" s="87">
        <v>2002</v>
      </c>
      <c r="W141" s="129">
        <v>2013</v>
      </c>
      <c r="X141" s="87">
        <v>2017</v>
      </c>
      <c r="Y141" s="87">
        <v>2012</v>
      </c>
      <c r="Z141" s="87">
        <v>2015</v>
      </c>
      <c r="AA141" s="87">
        <v>2015</v>
      </c>
      <c r="AB141" s="87">
        <v>2013</v>
      </c>
      <c r="AC141" s="87">
        <v>2013</v>
      </c>
      <c r="AD141" s="87">
        <v>2013</v>
      </c>
      <c r="AE141" s="87">
        <v>2013</v>
      </c>
      <c r="AF141" s="87">
        <v>2013</v>
      </c>
      <c r="AG141" s="87">
        <v>2013</v>
      </c>
      <c r="AH141" s="87">
        <v>2016</v>
      </c>
      <c r="AI141" s="87">
        <v>2016</v>
      </c>
      <c r="AJ141" s="87">
        <v>2016</v>
      </c>
      <c r="AK141" s="87">
        <v>2016</v>
      </c>
      <c r="AL141" s="87">
        <v>2013</v>
      </c>
      <c r="AM141" s="16"/>
      <c r="AN141" s="16"/>
    </row>
    <row r="142" spans="1:40" x14ac:dyDescent="0.25">
      <c r="A142" s="138" t="s">
        <v>288</v>
      </c>
      <c r="B142" s="139" t="s">
        <v>289</v>
      </c>
      <c r="C142" s="140">
        <v>901</v>
      </c>
      <c r="D142" s="87">
        <v>2012</v>
      </c>
      <c r="E142" s="87" t="s">
        <v>423</v>
      </c>
      <c r="F142" s="87">
        <v>2012</v>
      </c>
      <c r="G142" s="87">
        <v>2012</v>
      </c>
      <c r="H142" s="87">
        <v>2012</v>
      </c>
      <c r="I142" s="129" t="s">
        <v>422</v>
      </c>
      <c r="J142" s="87">
        <v>2017</v>
      </c>
      <c r="K142" s="87">
        <v>2017</v>
      </c>
      <c r="L142" s="87">
        <v>2017</v>
      </c>
      <c r="M142" s="87">
        <v>2009</v>
      </c>
      <c r="N142" s="87">
        <v>2013</v>
      </c>
      <c r="O142" s="87">
        <v>2013</v>
      </c>
      <c r="P142" s="87">
        <v>2003</v>
      </c>
      <c r="Q142" s="87">
        <v>2013</v>
      </c>
      <c r="R142" s="87">
        <v>2013</v>
      </c>
      <c r="S142" s="87">
        <v>2013</v>
      </c>
      <c r="T142" s="87" t="s">
        <v>408</v>
      </c>
      <c r="U142" s="87">
        <v>2013</v>
      </c>
      <c r="V142" s="87">
        <v>2002</v>
      </c>
      <c r="W142" s="129">
        <v>2013</v>
      </c>
      <c r="X142" s="87">
        <v>2017</v>
      </c>
      <c r="Y142" s="87">
        <v>2012</v>
      </c>
      <c r="Z142" s="87">
        <v>2015</v>
      </c>
      <c r="AA142" s="87">
        <v>2015</v>
      </c>
      <c r="AB142" s="87">
        <v>2013</v>
      </c>
      <c r="AC142" s="87">
        <v>2013</v>
      </c>
      <c r="AD142" s="87">
        <v>2013</v>
      </c>
      <c r="AE142" s="87">
        <v>2013</v>
      </c>
      <c r="AF142" s="87">
        <v>2013</v>
      </c>
      <c r="AG142" s="87">
        <v>2013</v>
      </c>
      <c r="AH142" s="87">
        <v>2016</v>
      </c>
      <c r="AI142" s="87">
        <v>2016</v>
      </c>
      <c r="AJ142" s="87">
        <v>2016</v>
      </c>
      <c r="AK142" s="87">
        <v>2016</v>
      </c>
      <c r="AL142" s="87">
        <v>2013</v>
      </c>
      <c r="AM142" s="16"/>
      <c r="AN142" s="16"/>
    </row>
    <row r="143" spans="1:40" x14ac:dyDescent="0.25">
      <c r="A143" s="138" t="s">
        <v>288</v>
      </c>
      <c r="B143" s="139" t="s">
        <v>290</v>
      </c>
      <c r="C143" s="140">
        <v>902</v>
      </c>
      <c r="D143" s="87">
        <v>2012</v>
      </c>
      <c r="E143" s="87" t="s">
        <v>423</v>
      </c>
      <c r="F143" s="87">
        <v>2012</v>
      </c>
      <c r="G143" s="87">
        <v>2012</v>
      </c>
      <c r="H143" s="87">
        <v>2012</v>
      </c>
      <c r="I143" s="129" t="s">
        <v>422</v>
      </c>
      <c r="J143" s="87">
        <v>2017</v>
      </c>
      <c r="K143" s="87">
        <v>2017</v>
      </c>
      <c r="L143" s="87">
        <v>2017</v>
      </c>
      <c r="M143" s="87">
        <v>2009</v>
      </c>
      <c r="N143" s="87">
        <v>2013</v>
      </c>
      <c r="O143" s="87">
        <v>2013</v>
      </c>
      <c r="P143" s="87">
        <v>2003</v>
      </c>
      <c r="Q143" s="87">
        <v>2013</v>
      </c>
      <c r="R143" s="87">
        <v>2013</v>
      </c>
      <c r="S143" s="87">
        <v>2013</v>
      </c>
      <c r="T143" s="87" t="s">
        <v>408</v>
      </c>
      <c r="U143" s="87">
        <v>2013</v>
      </c>
      <c r="V143" s="87">
        <v>2002</v>
      </c>
      <c r="W143" s="129">
        <v>2013</v>
      </c>
      <c r="X143" s="87">
        <v>2017</v>
      </c>
      <c r="Y143" s="87">
        <v>2012</v>
      </c>
      <c r="Z143" s="87">
        <v>2015</v>
      </c>
      <c r="AA143" s="87">
        <v>2015</v>
      </c>
      <c r="AB143" s="87">
        <v>2013</v>
      </c>
      <c r="AC143" s="87">
        <v>2013</v>
      </c>
      <c r="AD143" s="87">
        <v>2013</v>
      </c>
      <c r="AE143" s="87">
        <v>2013</v>
      </c>
      <c r="AF143" s="87">
        <v>2013</v>
      </c>
      <c r="AG143" s="87">
        <v>2013</v>
      </c>
      <c r="AH143" s="87">
        <v>2016</v>
      </c>
      <c r="AI143" s="87">
        <v>2016</v>
      </c>
      <c r="AJ143" s="87">
        <v>2016</v>
      </c>
      <c r="AK143" s="87">
        <v>2016</v>
      </c>
      <c r="AL143" s="87">
        <v>2013</v>
      </c>
      <c r="AM143" s="16"/>
      <c r="AN143" s="16"/>
    </row>
    <row r="144" spans="1:40" x14ac:dyDescent="0.25">
      <c r="A144" s="138" t="s">
        <v>288</v>
      </c>
      <c r="B144" s="139" t="s">
        <v>291</v>
      </c>
      <c r="C144" s="140">
        <v>903</v>
      </c>
      <c r="D144" s="87">
        <v>2012</v>
      </c>
      <c r="E144" s="87" t="s">
        <v>423</v>
      </c>
      <c r="F144" s="87">
        <v>2012</v>
      </c>
      <c r="G144" s="87">
        <v>2012</v>
      </c>
      <c r="H144" s="87">
        <v>2012</v>
      </c>
      <c r="I144" s="129" t="s">
        <v>422</v>
      </c>
      <c r="J144" s="87">
        <v>2017</v>
      </c>
      <c r="K144" s="87">
        <v>2017</v>
      </c>
      <c r="L144" s="87">
        <v>2017</v>
      </c>
      <c r="M144" s="87">
        <v>2009</v>
      </c>
      <c r="N144" s="87">
        <v>2013</v>
      </c>
      <c r="O144" s="87">
        <v>2013</v>
      </c>
      <c r="P144" s="87">
        <v>2003</v>
      </c>
      <c r="Q144" s="87">
        <v>2013</v>
      </c>
      <c r="R144" s="87">
        <v>2013</v>
      </c>
      <c r="S144" s="87">
        <v>2013</v>
      </c>
      <c r="T144" s="87" t="s">
        <v>408</v>
      </c>
      <c r="U144" s="87">
        <v>2013</v>
      </c>
      <c r="V144" s="87">
        <v>2002</v>
      </c>
      <c r="W144" s="129">
        <v>2013</v>
      </c>
      <c r="X144" s="87">
        <v>2017</v>
      </c>
      <c r="Y144" s="87">
        <v>2012</v>
      </c>
      <c r="Z144" s="87">
        <v>2015</v>
      </c>
      <c r="AA144" s="87">
        <v>2015</v>
      </c>
      <c r="AB144" s="87">
        <v>2013</v>
      </c>
      <c r="AC144" s="87">
        <v>2013</v>
      </c>
      <c r="AD144" s="87">
        <v>2013</v>
      </c>
      <c r="AE144" s="87">
        <v>2013</v>
      </c>
      <c r="AF144" s="87">
        <v>2013</v>
      </c>
      <c r="AG144" s="87">
        <v>2013</v>
      </c>
      <c r="AH144" s="87">
        <v>2016</v>
      </c>
      <c r="AI144" s="87">
        <v>2016</v>
      </c>
      <c r="AJ144" s="87">
        <v>2016</v>
      </c>
      <c r="AK144" s="87">
        <v>2016</v>
      </c>
      <c r="AL144" s="87">
        <v>2013</v>
      </c>
      <c r="AM144" s="16"/>
      <c r="AN144" s="16"/>
    </row>
    <row r="145" spans="1:40" x14ac:dyDescent="0.25">
      <c r="A145" s="138" t="s">
        <v>288</v>
      </c>
      <c r="B145" s="139" t="s">
        <v>292</v>
      </c>
      <c r="C145" s="140">
        <v>904</v>
      </c>
      <c r="D145" s="87">
        <v>2012</v>
      </c>
      <c r="E145" s="87" t="s">
        <v>423</v>
      </c>
      <c r="F145" s="87">
        <v>2012</v>
      </c>
      <c r="G145" s="87">
        <v>2012</v>
      </c>
      <c r="H145" s="87">
        <v>2012</v>
      </c>
      <c r="I145" s="129" t="s">
        <v>422</v>
      </c>
      <c r="J145" s="87">
        <v>2017</v>
      </c>
      <c r="K145" s="87">
        <v>2017</v>
      </c>
      <c r="L145" s="87">
        <v>2017</v>
      </c>
      <c r="M145" s="87">
        <v>2009</v>
      </c>
      <c r="N145" s="87">
        <v>2013</v>
      </c>
      <c r="O145" s="87">
        <v>2013</v>
      </c>
      <c r="P145" s="87">
        <v>2003</v>
      </c>
      <c r="Q145" s="87">
        <v>2013</v>
      </c>
      <c r="R145" s="87">
        <v>2013</v>
      </c>
      <c r="S145" s="87">
        <v>2013</v>
      </c>
      <c r="T145" s="87" t="s">
        <v>408</v>
      </c>
      <c r="U145" s="87">
        <v>2013</v>
      </c>
      <c r="V145" s="87">
        <v>2002</v>
      </c>
      <c r="W145" s="129">
        <v>2013</v>
      </c>
      <c r="X145" s="87">
        <v>2017</v>
      </c>
      <c r="Y145" s="87">
        <v>2012</v>
      </c>
      <c r="Z145" s="87">
        <v>2015</v>
      </c>
      <c r="AA145" s="87">
        <v>2015</v>
      </c>
      <c r="AB145" s="87">
        <v>2013</v>
      </c>
      <c r="AC145" s="87">
        <v>2013</v>
      </c>
      <c r="AD145" s="87">
        <v>2013</v>
      </c>
      <c r="AE145" s="87">
        <v>2013</v>
      </c>
      <c r="AF145" s="87">
        <v>2013</v>
      </c>
      <c r="AG145" s="87">
        <v>2013</v>
      </c>
      <c r="AH145" s="87">
        <v>2016</v>
      </c>
      <c r="AI145" s="87">
        <v>2016</v>
      </c>
      <c r="AJ145" s="87">
        <v>2016</v>
      </c>
      <c r="AK145" s="87">
        <v>2016</v>
      </c>
      <c r="AL145" s="87">
        <v>2013</v>
      </c>
      <c r="AM145" s="16"/>
      <c r="AN145" s="16"/>
    </row>
    <row r="146" spans="1:40" x14ac:dyDescent="0.25">
      <c r="A146" s="138" t="s">
        <v>288</v>
      </c>
      <c r="B146" s="139" t="s">
        <v>293</v>
      </c>
      <c r="C146" s="140">
        <v>905</v>
      </c>
      <c r="D146" s="87">
        <v>2012</v>
      </c>
      <c r="E146" s="87" t="s">
        <v>423</v>
      </c>
      <c r="F146" s="87">
        <v>2012</v>
      </c>
      <c r="G146" s="87">
        <v>2012</v>
      </c>
      <c r="H146" s="87">
        <v>2012</v>
      </c>
      <c r="I146" s="129" t="s">
        <v>422</v>
      </c>
      <c r="J146" s="87">
        <v>2017</v>
      </c>
      <c r="K146" s="87">
        <v>2017</v>
      </c>
      <c r="L146" s="87">
        <v>2017</v>
      </c>
      <c r="M146" s="87">
        <v>2009</v>
      </c>
      <c r="N146" s="87">
        <v>2013</v>
      </c>
      <c r="O146" s="87">
        <v>2013</v>
      </c>
      <c r="P146" s="87">
        <v>2003</v>
      </c>
      <c r="Q146" s="87">
        <v>2013</v>
      </c>
      <c r="R146" s="87">
        <v>2013</v>
      </c>
      <c r="S146" s="87">
        <v>2013</v>
      </c>
      <c r="T146" s="87" t="s">
        <v>408</v>
      </c>
      <c r="U146" s="87">
        <v>2013</v>
      </c>
      <c r="V146" s="87">
        <v>2002</v>
      </c>
      <c r="W146" s="129">
        <v>2013</v>
      </c>
      <c r="X146" s="87">
        <v>2017</v>
      </c>
      <c r="Y146" s="87">
        <v>2012</v>
      </c>
      <c r="Z146" s="87">
        <v>2015</v>
      </c>
      <c r="AA146" s="87">
        <v>2015</v>
      </c>
      <c r="AB146" s="87">
        <v>2013</v>
      </c>
      <c r="AC146" s="87">
        <v>2013</v>
      </c>
      <c r="AD146" s="87">
        <v>2013</v>
      </c>
      <c r="AE146" s="87">
        <v>2013</v>
      </c>
      <c r="AF146" s="87">
        <v>2013</v>
      </c>
      <c r="AG146" s="87">
        <v>2013</v>
      </c>
      <c r="AH146" s="87">
        <v>2016</v>
      </c>
      <c r="AI146" s="87">
        <v>2016</v>
      </c>
      <c r="AJ146" s="87">
        <v>2016</v>
      </c>
      <c r="AK146" s="87">
        <v>2016</v>
      </c>
      <c r="AL146" s="87">
        <v>2013</v>
      </c>
      <c r="AM146" s="16"/>
      <c r="AN146" s="16"/>
    </row>
    <row r="147" spans="1:40" x14ac:dyDescent="0.25">
      <c r="A147" s="138" t="s">
        <v>288</v>
      </c>
      <c r="B147" s="139" t="s">
        <v>294</v>
      </c>
      <c r="C147" s="140">
        <v>906</v>
      </c>
      <c r="D147" s="87">
        <v>2012</v>
      </c>
      <c r="E147" s="87" t="s">
        <v>423</v>
      </c>
      <c r="F147" s="87">
        <v>2012</v>
      </c>
      <c r="G147" s="87">
        <v>2012</v>
      </c>
      <c r="H147" s="87">
        <v>2012</v>
      </c>
      <c r="I147" s="129" t="s">
        <v>422</v>
      </c>
      <c r="J147" s="87">
        <v>2017</v>
      </c>
      <c r="K147" s="87">
        <v>2017</v>
      </c>
      <c r="L147" s="87">
        <v>2017</v>
      </c>
      <c r="M147" s="87">
        <v>2009</v>
      </c>
      <c r="N147" s="87">
        <v>2013</v>
      </c>
      <c r="O147" s="87">
        <v>2013</v>
      </c>
      <c r="P147" s="87">
        <v>2003</v>
      </c>
      <c r="Q147" s="87">
        <v>2013</v>
      </c>
      <c r="R147" s="87">
        <v>2013</v>
      </c>
      <c r="S147" s="87">
        <v>2013</v>
      </c>
      <c r="T147" s="87" t="s">
        <v>408</v>
      </c>
      <c r="U147" s="87">
        <v>2013</v>
      </c>
      <c r="V147" s="87">
        <v>2002</v>
      </c>
      <c r="W147" s="129">
        <v>2013</v>
      </c>
      <c r="X147" s="87">
        <v>2017</v>
      </c>
      <c r="Y147" s="87">
        <v>2012</v>
      </c>
      <c r="Z147" s="87">
        <v>2015</v>
      </c>
      <c r="AA147" s="87">
        <v>2015</v>
      </c>
      <c r="AB147" s="87">
        <v>2013</v>
      </c>
      <c r="AC147" s="87">
        <v>2013</v>
      </c>
      <c r="AD147" s="87">
        <v>2013</v>
      </c>
      <c r="AE147" s="87">
        <v>2013</v>
      </c>
      <c r="AF147" s="87">
        <v>2013</v>
      </c>
      <c r="AG147" s="87">
        <v>2013</v>
      </c>
      <c r="AH147" s="87">
        <v>2016</v>
      </c>
      <c r="AI147" s="87">
        <v>2016</v>
      </c>
      <c r="AJ147" s="87">
        <v>2016</v>
      </c>
      <c r="AK147" s="87">
        <v>2016</v>
      </c>
      <c r="AL147" s="87">
        <v>2013</v>
      </c>
      <c r="AM147" s="16"/>
      <c r="AN147" s="16"/>
    </row>
    <row r="148" spans="1:40" x14ac:dyDescent="0.25">
      <c r="A148" s="138" t="s">
        <v>295</v>
      </c>
      <c r="B148" s="139" t="s">
        <v>296</v>
      </c>
      <c r="C148" s="140">
        <v>1001</v>
      </c>
      <c r="D148" s="87">
        <v>2012</v>
      </c>
      <c r="E148" s="87" t="s">
        <v>423</v>
      </c>
      <c r="F148" s="87">
        <v>2012</v>
      </c>
      <c r="G148" s="87">
        <v>2012</v>
      </c>
      <c r="H148" s="87">
        <v>2012</v>
      </c>
      <c r="I148" s="129" t="s">
        <v>422</v>
      </c>
      <c r="J148" s="87">
        <v>2017</v>
      </c>
      <c r="K148" s="87">
        <v>2017</v>
      </c>
      <c r="L148" s="87">
        <v>2017</v>
      </c>
      <c r="M148" s="87">
        <v>2009</v>
      </c>
      <c r="N148" s="87">
        <v>2013</v>
      </c>
      <c r="O148" s="87">
        <v>2013</v>
      </c>
      <c r="P148" s="87">
        <v>2003</v>
      </c>
      <c r="Q148" s="87">
        <v>2013</v>
      </c>
      <c r="R148" s="87">
        <v>2013</v>
      </c>
      <c r="S148" s="87">
        <v>2013</v>
      </c>
      <c r="T148" s="87" t="s">
        <v>408</v>
      </c>
      <c r="U148" s="87">
        <v>2013</v>
      </c>
      <c r="V148" s="87">
        <v>2002</v>
      </c>
      <c r="W148" s="129">
        <v>2013</v>
      </c>
      <c r="X148" s="87">
        <v>2017</v>
      </c>
      <c r="Y148" s="87">
        <v>2012</v>
      </c>
      <c r="Z148" s="87">
        <v>2015</v>
      </c>
      <c r="AA148" s="87">
        <v>2015</v>
      </c>
      <c r="AB148" s="87">
        <v>2013</v>
      </c>
      <c r="AC148" s="87">
        <v>2013</v>
      </c>
      <c r="AD148" s="87">
        <v>2013</v>
      </c>
      <c r="AE148" s="87">
        <v>2013</v>
      </c>
      <c r="AF148" s="87">
        <v>2013</v>
      </c>
      <c r="AG148" s="87">
        <v>2013</v>
      </c>
      <c r="AH148" s="87">
        <v>2016</v>
      </c>
      <c r="AI148" s="87">
        <v>2016</v>
      </c>
      <c r="AJ148" s="87">
        <v>2016</v>
      </c>
      <c r="AK148" s="87">
        <v>2016</v>
      </c>
      <c r="AL148" s="87">
        <v>2013</v>
      </c>
      <c r="AM148" s="16"/>
      <c r="AN148" s="16"/>
    </row>
    <row r="149" spans="1:40" x14ac:dyDescent="0.25">
      <c r="A149" s="138" t="s">
        <v>295</v>
      </c>
      <c r="B149" s="139" t="s">
        <v>297</v>
      </c>
      <c r="C149" s="140">
        <v>1002</v>
      </c>
      <c r="D149" s="87">
        <v>2012</v>
      </c>
      <c r="E149" s="87" t="s">
        <v>423</v>
      </c>
      <c r="F149" s="87">
        <v>2012</v>
      </c>
      <c r="G149" s="87">
        <v>2012</v>
      </c>
      <c r="H149" s="87">
        <v>2012</v>
      </c>
      <c r="I149" s="129" t="s">
        <v>422</v>
      </c>
      <c r="J149" s="87">
        <v>2017</v>
      </c>
      <c r="K149" s="87">
        <v>2017</v>
      </c>
      <c r="L149" s="87">
        <v>2017</v>
      </c>
      <c r="M149" s="87">
        <v>2009</v>
      </c>
      <c r="N149" s="87">
        <v>2013</v>
      </c>
      <c r="O149" s="87">
        <v>2013</v>
      </c>
      <c r="P149" s="87">
        <v>2003</v>
      </c>
      <c r="Q149" s="87">
        <v>2013</v>
      </c>
      <c r="R149" s="87">
        <v>2013</v>
      </c>
      <c r="S149" s="87">
        <v>2013</v>
      </c>
      <c r="T149" s="87" t="s">
        <v>408</v>
      </c>
      <c r="U149" s="87">
        <v>2013</v>
      </c>
      <c r="V149" s="87">
        <v>2002</v>
      </c>
      <c r="W149" s="129">
        <v>2013</v>
      </c>
      <c r="X149" s="87">
        <v>2017</v>
      </c>
      <c r="Y149" s="87">
        <v>2012</v>
      </c>
      <c r="Z149" s="87">
        <v>2015</v>
      </c>
      <c r="AA149" s="87">
        <v>2015</v>
      </c>
      <c r="AB149" s="87">
        <v>2013</v>
      </c>
      <c r="AC149" s="87">
        <v>2013</v>
      </c>
      <c r="AD149" s="87">
        <v>2013</v>
      </c>
      <c r="AE149" s="87">
        <v>2013</v>
      </c>
      <c r="AF149" s="87">
        <v>2013</v>
      </c>
      <c r="AG149" s="87">
        <v>2013</v>
      </c>
      <c r="AH149" s="87">
        <v>2016</v>
      </c>
      <c r="AI149" s="87">
        <v>2016</v>
      </c>
      <c r="AJ149" s="87">
        <v>2016</v>
      </c>
      <c r="AK149" s="87">
        <v>2016</v>
      </c>
      <c r="AL149" s="87">
        <v>2013</v>
      </c>
      <c r="AM149" s="16"/>
      <c r="AN149" s="16"/>
    </row>
    <row r="150" spans="1:40" x14ac:dyDescent="0.25">
      <c r="A150" s="138" t="s">
        <v>295</v>
      </c>
      <c r="B150" s="139" t="s">
        <v>298</v>
      </c>
      <c r="C150" s="140">
        <v>1003</v>
      </c>
      <c r="D150" s="87">
        <v>2012</v>
      </c>
      <c r="E150" s="87" t="s">
        <v>423</v>
      </c>
      <c r="F150" s="87">
        <v>2012</v>
      </c>
      <c r="G150" s="87">
        <v>2012</v>
      </c>
      <c r="H150" s="87">
        <v>2012</v>
      </c>
      <c r="I150" s="129" t="s">
        <v>422</v>
      </c>
      <c r="J150" s="87">
        <v>2017</v>
      </c>
      <c r="K150" s="87">
        <v>2017</v>
      </c>
      <c r="L150" s="87">
        <v>2017</v>
      </c>
      <c r="M150" s="87">
        <v>2009</v>
      </c>
      <c r="N150" s="87">
        <v>2013</v>
      </c>
      <c r="O150" s="87">
        <v>2013</v>
      </c>
      <c r="P150" s="87">
        <v>2003</v>
      </c>
      <c r="Q150" s="87">
        <v>2013</v>
      </c>
      <c r="R150" s="87">
        <v>2013</v>
      </c>
      <c r="S150" s="87">
        <v>2013</v>
      </c>
      <c r="T150" s="87" t="s">
        <v>408</v>
      </c>
      <c r="U150" s="87">
        <v>2013</v>
      </c>
      <c r="V150" s="87">
        <v>2002</v>
      </c>
      <c r="W150" s="129">
        <v>2013</v>
      </c>
      <c r="X150" s="87">
        <v>2017</v>
      </c>
      <c r="Y150" s="87">
        <v>2012</v>
      </c>
      <c r="Z150" s="87">
        <v>2015</v>
      </c>
      <c r="AA150" s="87">
        <v>2015</v>
      </c>
      <c r="AB150" s="87">
        <v>2013</v>
      </c>
      <c r="AC150" s="87">
        <v>2013</v>
      </c>
      <c r="AD150" s="87">
        <v>2013</v>
      </c>
      <c r="AE150" s="87">
        <v>2013</v>
      </c>
      <c r="AF150" s="87">
        <v>2013</v>
      </c>
      <c r="AG150" s="87">
        <v>2013</v>
      </c>
      <c r="AH150" s="87">
        <v>2016</v>
      </c>
      <c r="AI150" s="87">
        <v>2016</v>
      </c>
      <c r="AJ150" s="87">
        <v>2016</v>
      </c>
      <c r="AK150" s="87">
        <v>2016</v>
      </c>
      <c r="AL150" s="87">
        <v>2013</v>
      </c>
      <c r="AM150" s="16"/>
      <c r="AN150" s="16"/>
    </row>
    <row r="151" spans="1:40" x14ac:dyDescent="0.25">
      <c r="A151" s="138" t="s">
        <v>295</v>
      </c>
      <c r="B151" s="139" t="s">
        <v>210</v>
      </c>
      <c r="C151" s="140">
        <v>1004</v>
      </c>
      <c r="D151" s="87">
        <v>2012</v>
      </c>
      <c r="E151" s="87" t="s">
        <v>423</v>
      </c>
      <c r="F151" s="87">
        <v>2012</v>
      </c>
      <c r="G151" s="87">
        <v>2012</v>
      </c>
      <c r="H151" s="87">
        <v>2012</v>
      </c>
      <c r="I151" s="129" t="s">
        <v>422</v>
      </c>
      <c r="J151" s="87">
        <v>2017</v>
      </c>
      <c r="K151" s="87">
        <v>2017</v>
      </c>
      <c r="L151" s="87">
        <v>2017</v>
      </c>
      <c r="M151" s="87">
        <v>2009</v>
      </c>
      <c r="N151" s="87">
        <v>2013</v>
      </c>
      <c r="O151" s="87">
        <v>2013</v>
      </c>
      <c r="P151" s="87">
        <v>2003</v>
      </c>
      <c r="Q151" s="87">
        <v>2013</v>
      </c>
      <c r="R151" s="87">
        <v>2013</v>
      </c>
      <c r="S151" s="87">
        <v>2013</v>
      </c>
      <c r="T151" s="87" t="s">
        <v>408</v>
      </c>
      <c r="U151" s="87">
        <v>2013</v>
      </c>
      <c r="V151" s="87">
        <v>2002</v>
      </c>
      <c r="W151" s="129">
        <v>2013</v>
      </c>
      <c r="X151" s="87">
        <v>2017</v>
      </c>
      <c r="Y151" s="87">
        <v>2012</v>
      </c>
      <c r="Z151" s="87">
        <v>2015</v>
      </c>
      <c r="AA151" s="87">
        <v>2015</v>
      </c>
      <c r="AB151" s="87">
        <v>2013</v>
      </c>
      <c r="AC151" s="87">
        <v>2013</v>
      </c>
      <c r="AD151" s="87">
        <v>2013</v>
      </c>
      <c r="AE151" s="87">
        <v>2013</v>
      </c>
      <c r="AF151" s="87">
        <v>2013</v>
      </c>
      <c r="AG151" s="87">
        <v>2013</v>
      </c>
      <c r="AH151" s="87">
        <v>2016</v>
      </c>
      <c r="AI151" s="87">
        <v>2016</v>
      </c>
      <c r="AJ151" s="87">
        <v>2016</v>
      </c>
      <c r="AK151" s="87">
        <v>2016</v>
      </c>
      <c r="AL151" s="87">
        <v>2013</v>
      </c>
      <c r="AM151" s="16"/>
      <c r="AN151" s="16"/>
    </row>
    <row r="152" spans="1:40" x14ac:dyDescent="0.25">
      <c r="A152" s="138" t="s">
        <v>295</v>
      </c>
      <c r="B152" s="139" t="s">
        <v>214</v>
      </c>
      <c r="C152" s="140">
        <v>1005</v>
      </c>
      <c r="D152" s="87">
        <v>2012</v>
      </c>
      <c r="E152" s="87" t="s">
        <v>423</v>
      </c>
      <c r="F152" s="87">
        <v>2012</v>
      </c>
      <c r="G152" s="87">
        <v>2012</v>
      </c>
      <c r="H152" s="87">
        <v>2012</v>
      </c>
      <c r="I152" s="129" t="s">
        <v>422</v>
      </c>
      <c r="J152" s="87">
        <v>2017</v>
      </c>
      <c r="K152" s="87">
        <v>2017</v>
      </c>
      <c r="L152" s="87">
        <v>2017</v>
      </c>
      <c r="M152" s="87">
        <v>2009</v>
      </c>
      <c r="N152" s="87">
        <v>2013</v>
      </c>
      <c r="O152" s="87">
        <v>2013</v>
      </c>
      <c r="P152" s="87">
        <v>2003</v>
      </c>
      <c r="Q152" s="87">
        <v>2013</v>
      </c>
      <c r="R152" s="87">
        <v>2013</v>
      </c>
      <c r="S152" s="87">
        <v>2013</v>
      </c>
      <c r="T152" s="87" t="s">
        <v>408</v>
      </c>
      <c r="U152" s="87">
        <v>2013</v>
      </c>
      <c r="V152" s="87">
        <v>2002</v>
      </c>
      <c r="W152" s="129">
        <v>2013</v>
      </c>
      <c r="X152" s="87">
        <v>2017</v>
      </c>
      <c r="Y152" s="87">
        <v>2012</v>
      </c>
      <c r="Z152" s="87">
        <v>2015</v>
      </c>
      <c r="AA152" s="87">
        <v>2015</v>
      </c>
      <c r="AB152" s="87">
        <v>2013</v>
      </c>
      <c r="AC152" s="87">
        <v>2013</v>
      </c>
      <c r="AD152" s="87">
        <v>2013</v>
      </c>
      <c r="AE152" s="87">
        <v>2013</v>
      </c>
      <c r="AF152" s="87">
        <v>2013</v>
      </c>
      <c r="AG152" s="87">
        <v>2013</v>
      </c>
      <c r="AH152" s="87">
        <v>2016</v>
      </c>
      <c r="AI152" s="87">
        <v>2016</v>
      </c>
      <c r="AJ152" s="87">
        <v>2016</v>
      </c>
      <c r="AK152" s="87">
        <v>2016</v>
      </c>
      <c r="AL152" s="87">
        <v>2013</v>
      </c>
      <c r="AM152" s="16"/>
      <c r="AN152" s="16"/>
    </row>
    <row r="153" spans="1:40" x14ac:dyDescent="0.25">
      <c r="A153" s="138" t="s">
        <v>295</v>
      </c>
      <c r="B153" s="139" t="s">
        <v>295</v>
      </c>
      <c r="C153" s="140">
        <v>1006</v>
      </c>
      <c r="D153" s="87">
        <v>2012</v>
      </c>
      <c r="E153" s="87" t="s">
        <v>423</v>
      </c>
      <c r="F153" s="87">
        <v>2012</v>
      </c>
      <c r="G153" s="87">
        <v>2012</v>
      </c>
      <c r="H153" s="87">
        <v>2012</v>
      </c>
      <c r="I153" s="129" t="s">
        <v>422</v>
      </c>
      <c r="J153" s="87">
        <v>2017</v>
      </c>
      <c r="K153" s="87">
        <v>2017</v>
      </c>
      <c r="L153" s="87">
        <v>2017</v>
      </c>
      <c r="M153" s="87">
        <v>2009</v>
      </c>
      <c r="N153" s="87">
        <v>2013</v>
      </c>
      <c r="O153" s="87">
        <v>2013</v>
      </c>
      <c r="P153" s="87">
        <v>2003</v>
      </c>
      <c r="Q153" s="87">
        <v>2013</v>
      </c>
      <c r="R153" s="87">
        <v>2013</v>
      </c>
      <c r="S153" s="87">
        <v>2013</v>
      </c>
      <c r="T153" s="87" t="s">
        <v>408</v>
      </c>
      <c r="U153" s="87">
        <v>2013</v>
      </c>
      <c r="V153" s="87">
        <v>2002</v>
      </c>
      <c r="W153" s="129">
        <v>2013</v>
      </c>
      <c r="X153" s="87">
        <v>2017</v>
      </c>
      <c r="Y153" s="87">
        <v>2012</v>
      </c>
      <c r="Z153" s="87">
        <v>2015</v>
      </c>
      <c r="AA153" s="87">
        <v>2015</v>
      </c>
      <c r="AB153" s="87">
        <v>2013</v>
      </c>
      <c r="AC153" s="87">
        <v>2013</v>
      </c>
      <c r="AD153" s="87">
        <v>2013</v>
      </c>
      <c r="AE153" s="87">
        <v>2013</v>
      </c>
      <c r="AF153" s="87">
        <v>2013</v>
      </c>
      <c r="AG153" s="87">
        <v>2013</v>
      </c>
      <c r="AH153" s="87">
        <v>2016</v>
      </c>
      <c r="AI153" s="87">
        <v>2016</v>
      </c>
      <c r="AJ153" s="87">
        <v>2016</v>
      </c>
      <c r="AK153" s="87">
        <v>2016</v>
      </c>
      <c r="AL153" s="87">
        <v>2013</v>
      </c>
      <c r="AM153" s="16"/>
      <c r="AN153" s="16"/>
    </row>
    <row r="154" spans="1:40" x14ac:dyDescent="0.25">
      <c r="A154" s="138" t="s">
        <v>295</v>
      </c>
      <c r="B154" s="139" t="s">
        <v>299</v>
      </c>
      <c r="C154" s="140">
        <v>1007</v>
      </c>
      <c r="D154" s="87">
        <v>2012</v>
      </c>
      <c r="E154" s="87" t="s">
        <v>423</v>
      </c>
      <c r="F154" s="87">
        <v>2012</v>
      </c>
      <c r="G154" s="87">
        <v>2012</v>
      </c>
      <c r="H154" s="87">
        <v>2012</v>
      </c>
      <c r="I154" s="129" t="s">
        <v>422</v>
      </c>
      <c r="J154" s="87">
        <v>2017</v>
      </c>
      <c r="K154" s="87">
        <v>2017</v>
      </c>
      <c r="L154" s="87">
        <v>2017</v>
      </c>
      <c r="M154" s="87">
        <v>2009</v>
      </c>
      <c r="N154" s="87">
        <v>2013</v>
      </c>
      <c r="O154" s="87">
        <v>2013</v>
      </c>
      <c r="P154" s="87">
        <v>2003</v>
      </c>
      <c r="Q154" s="87">
        <v>2013</v>
      </c>
      <c r="R154" s="87">
        <v>2013</v>
      </c>
      <c r="S154" s="87">
        <v>2013</v>
      </c>
      <c r="T154" s="87" t="s">
        <v>408</v>
      </c>
      <c r="U154" s="87">
        <v>2013</v>
      </c>
      <c r="V154" s="87">
        <v>2002</v>
      </c>
      <c r="W154" s="129">
        <v>2013</v>
      </c>
      <c r="X154" s="87">
        <v>2017</v>
      </c>
      <c r="Y154" s="87">
        <v>2012</v>
      </c>
      <c r="Z154" s="87">
        <v>2015</v>
      </c>
      <c r="AA154" s="87">
        <v>2015</v>
      </c>
      <c r="AB154" s="87">
        <v>2013</v>
      </c>
      <c r="AC154" s="87">
        <v>2013</v>
      </c>
      <c r="AD154" s="87">
        <v>2013</v>
      </c>
      <c r="AE154" s="87">
        <v>2013</v>
      </c>
      <c r="AF154" s="87">
        <v>2013</v>
      </c>
      <c r="AG154" s="87">
        <v>2013</v>
      </c>
      <c r="AH154" s="87">
        <v>2016</v>
      </c>
      <c r="AI154" s="87">
        <v>2016</v>
      </c>
      <c r="AJ154" s="87">
        <v>2016</v>
      </c>
      <c r="AK154" s="87">
        <v>2016</v>
      </c>
      <c r="AL154" s="87">
        <v>2013</v>
      </c>
      <c r="AM154" s="16"/>
      <c r="AN154" s="16"/>
    </row>
    <row r="155" spans="1:40" x14ac:dyDescent="0.25">
      <c r="A155" s="138" t="s">
        <v>295</v>
      </c>
      <c r="B155" s="139" t="s">
        <v>300</v>
      </c>
      <c r="C155" s="140">
        <v>1008</v>
      </c>
      <c r="D155" s="87">
        <v>2012</v>
      </c>
      <c r="E155" s="87" t="s">
        <v>423</v>
      </c>
      <c r="F155" s="87">
        <v>2012</v>
      </c>
      <c r="G155" s="87">
        <v>2012</v>
      </c>
      <c r="H155" s="87">
        <v>2012</v>
      </c>
      <c r="I155" s="129" t="s">
        <v>422</v>
      </c>
      <c r="J155" s="87">
        <v>2017</v>
      </c>
      <c r="K155" s="87">
        <v>2017</v>
      </c>
      <c r="L155" s="87">
        <v>2017</v>
      </c>
      <c r="M155" s="87">
        <v>2009</v>
      </c>
      <c r="N155" s="87">
        <v>2013</v>
      </c>
      <c r="O155" s="87">
        <v>2013</v>
      </c>
      <c r="P155" s="87">
        <v>2003</v>
      </c>
      <c r="Q155" s="87">
        <v>2013</v>
      </c>
      <c r="R155" s="87">
        <v>2013</v>
      </c>
      <c r="S155" s="87">
        <v>2013</v>
      </c>
      <c r="T155" s="87" t="s">
        <v>408</v>
      </c>
      <c r="U155" s="87">
        <v>2013</v>
      </c>
      <c r="V155" s="87">
        <v>2002</v>
      </c>
      <c r="W155" s="129">
        <v>2013</v>
      </c>
      <c r="X155" s="87">
        <v>2017</v>
      </c>
      <c r="Y155" s="87">
        <v>2012</v>
      </c>
      <c r="Z155" s="87">
        <v>2015</v>
      </c>
      <c r="AA155" s="87">
        <v>2015</v>
      </c>
      <c r="AB155" s="87">
        <v>2013</v>
      </c>
      <c r="AC155" s="87">
        <v>2013</v>
      </c>
      <c r="AD155" s="87">
        <v>2013</v>
      </c>
      <c r="AE155" s="87">
        <v>2013</v>
      </c>
      <c r="AF155" s="87">
        <v>2013</v>
      </c>
      <c r="AG155" s="87">
        <v>2013</v>
      </c>
      <c r="AH155" s="87">
        <v>2016</v>
      </c>
      <c r="AI155" s="87">
        <v>2016</v>
      </c>
      <c r="AJ155" s="87">
        <v>2016</v>
      </c>
      <c r="AK155" s="87">
        <v>2016</v>
      </c>
      <c r="AL155" s="87">
        <v>2013</v>
      </c>
      <c r="AM155" s="16"/>
      <c r="AN155" s="16"/>
    </row>
    <row r="156" spans="1:40" x14ac:dyDescent="0.25">
      <c r="A156" s="138" t="s">
        <v>295</v>
      </c>
      <c r="B156" s="139" t="s">
        <v>301</v>
      </c>
      <c r="C156" s="140">
        <v>1009</v>
      </c>
      <c r="D156" s="87">
        <v>2012</v>
      </c>
      <c r="E156" s="87" t="s">
        <v>423</v>
      </c>
      <c r="F156" s="87">
        <v>2012</v>
      </c>
      <c r="G156" s="87">
        <v>2012</v>
      </c>
      <c r="H156" s="87">
        <v>2012</v>
      </c>
      <c r="I156" s="129" t="s">
        <v>422</v>
      </c>
      <c r="J156" s="87">
        <v>2017</v>
      </c>
      <c r="K156" s="87">
        <v>2017</v>
      </c>
      <c r="L156" s="87">
        <v>2017</v>
      </c>
      <c r="M156" s="87">
        <v>2009</v>
      </c>
      <c r="N156" s="87">
        <v>2013</v>
      </c>
      <c r="O156" s="87">
        <v>2013</v>
      </c>
      <c r="P156" s="87">
        <v>2003</v>
      </c>
      <c r="Q156" s="87">
        <v>2013</v>
      </c>
      <c r="R156" s="87">
        <v>2013</v>
      </c>
      <c r="S156" s="87">
        <v>2013</v>
      </c>
      <c r="T156" s="87" t="s">
        <v>408</v>
      </c>
      <c r="U156" s="87">
        <v>2013</v>
      </c>
      <c r="V156" s="87">
        <v>2002</v>
      </c>
      <c r="W156" s="129">
        <v>2013</v>
      </c>
      <c r="X156" s="87">
        <v>2017</v>
      </c>
      <c r="Y156" s="87">
        <v>2012</v>
      </c>
      <c r="Z156" s="87">
        <v>2015</v>
      </c>
      <c r="AA156" s="87">
        <v>2015</v>
      </c>
      <c r="AB156" s="87">
        <v>2013</v>
      </c>
      <c r="AC156" s="87">
        <v>2013</v>
      </c>
      <c r="AD156" s="87">
        <v>2013</v>
      </c>
      <c r="AE156" s="87">
        <v>2013</v>
      </c>
      <c r="AF156" s="87">
        <v>2013</v>
      </c>
      <c r="AG156" s="87">
        <v>2013</v>
      </c>
      <c r="AH156" s="87">
        <v>2016</v>
      </c>
      <c r="AI156" s="87">
        <v>2016</v>
      </c>
      <c r="AJ156" s="87">
        <v>2016</v>
      </c>
      <c r="AK156" s="87">
        <v>2016</v>
      </c>
      <c r="AL156" s="87">
        <v>2013</v>
      </c>
      <c r="AM156" s="16"/>
      <c r="AN156" s="16"/>
    </row>
    <row r="157" spans="1:40" x14ac:dyDescent="0.25">
      <c r="A157" s="138" t="s">
        <v>295</v>
      </c>
      <c r="B157" s="139" t="s">
        <v>221</v>
      </c>
      <c r="C157" s="140">
        <v>1010</v>
      </c>
      <c r="D157" s="87">
        <v>2012</v>
      </c>
      <c r="E157" s="87" t="s">
        <v>423</v>
      </c>
      <c r="F157" s="87">
        <v>2012</v>
      </c>
      <c r="G157" s="87">
        <v>2012</v>
      </c>
      <c r="H157" s="87">
        <v>2012</v>
      </c>
      <c r="I157" s="129" t="s">
        <v>422</v>
      </c>
      <c r="J157" s="87">
        <v>2017</v>
      </c>
      <c r="K157" s="87">
        <v>2017</v>
      </c>
      <c r="L157" s="87">
        <v>2017</v>
      </c>
      <c r="M157" s="87">
        <v>2009</v>
      </c>
      <c r="N157" s="87">
        <v>2013</v>
      </c>
      <c r="O157" s="87">
        <v>2013</v>
      </c>
      <c r="P157" s="87">
        <v>2003</v>
      </c>
      <c r="Q157" s="87">
        <v>2013</v>
      </c>
      <c r="R157" s="87">
        <v>2013</v>
      </c>
      <c r="S157" s="87">
        <v>2013</v>
      </c>
      <c r="T157" s="87" t="s">
        <v>408</v>
      </c>
      <c r="U157" s="87">
        <v>2013</v>
      </c>
      <c r="V157" s="87">
        <v>2002</v>
      </c>
      <c r="W157" s="129">
        <v>2013</v>
      </c>
      <c r="X157" s="87">
        <v>2017</v>
      </c>
      <c r="Y157" s="87">
        <v>2012</v>
      </c>
      <c r="Z157" s="87">
        <v>2015</v>
      </c>
      <c r="AA157" s="87">
        <v>2015</v>
      </c>
      <c r="AB157" s="87">
        <v>2013</v>
      </c>
      <c r="AC157" s="87">
        <v>2013</v>
      </c>
      <c r="AD157" s="87">
        <v>2013</v>
      </c>
      <c r="AE157" s="87">
        <v>2013</v>
      </c>
      <c r="AF157" s="87">
        <v>2013</v>
      </c>
      <c r="AG157" s="87">
        <v>2013</v>
      </c>
      <c r="AH157" s="87">
        <v>2016</v>
      </c>
      <c r="AI157" s="87">
        <v>2016</v>
      </c>
      <c r="AJ157" s="87">
        <v>2016</v>
      </c>
      <c r="AK157" s="87">
        <v>2016</v>
      </c>
      <c r="AL157" s="87">
        <v>2013</v>
      </c>
      <c r="AM157" s="16"/>
      <c r="AN157" s="16"/>
    </row>
    <row r="158" spans="1:40" x14ac:dyDescent="0.25">
      <c r="A158" s="138" t="s">
        <v>295</v>
      </c>
      <c r="B158" s="139" t="s">
        <v>244</v>
      </c>
      <c r="C158" s="140">
        <v>1011</v>
      </c>
      <c r="D158" s="87">
        <v>2012</v>
      </c>
      <c r="E158" s="87" t="s">
        <v>423</v>
      </c>
      <c r="F158" s="87">
        <v>2012</v>
      </c>
      <c r="G158" s="87">
        <v>2012</v>
      </c>
      <c r="H158" s="87">
        <v>2012</v>
      </c>
      <c r="I158" s="129" t="s">
        <v>422</v>
      </c>
      <c r="J158" s="87">
        <v>2017</v>
      </c>
      <c r="K158" s="87">
        <v>2017</v>
      </c>
      <c r="L158" s="87">
        <v>2017</v>
      </c>
      <c r="M158" s="87">
        <v>2009</v>
      </c>
      <c r="N158" s="87">
        <v>2013</v>
      </c>
      <c r="O158" s="87">
        <v>2013</v>
      </c>
      <c r="P158" s="87">
        <v>2003</v>
      </c>
      <c r="Q158" s="87">
        <v>2013</v>
      </c>
      <c r="R158" s="87">
        <v>2013</v>
      </c>
      <c r="S158" s="87">
        <v>2013</v>
      </c>
      <c r="T158" s="87" t="s">
        <v>408</v>
      </c>
      <c r="U158" s="87">
        <v>2013</v>
      </c>
      <c r="V158" s="87">
        <v>2002</v>
      </c>
      <c r="W158" s="129">
        <v>2013</v>
      </c>
      <c r="X158" s="87">
        <v>2017</v>
      </c>
      <c r="Y158" s="87">
        <v>2012</v>
      </c>
      <c r="Z158" s="87">
        <v>2015</v>
      </c>
      <c r="AA158" s="87">
        <v>2015</v>
      </c>
      <c r="AB158" s="87">
        <v>2013</v>
      </c>
      <c r="AC158" s="87">
        <v>2013</v>
      </c>
      <c r="AD158" s="87">
        <v>2013</v>
      </c>
      <c r="AE158" s="87">
        <v>2013</v>
      </c>
      <c r="AF158" s="87">
        <v>2013</v>
      </c>
      <c r="AG158" s="87">
        <v>2013</v>
      </c>
      <c r="AH158" s="87">
        <v>2016</v>
      </c>
      <c r="AI158" s="87">
        <v>2016</v>
      </c>
      <c r="AJ158" s="87">
        <v>2016</v>
      </c>
      <c r="AK158" s="87">
        <v>2016</v>
      </c>
      <c r="AL158" s="87">
        <v>2013</v>
      </c>
      <c r="AM158" s="16"/>
      <c r="AN158" s="16"/>
    </row>
    <row r="159" spans="1:40" x14ac:dyDescent="0.25">
      <c r="A159" s="138" t="s">
        <v>295</v>
      </c>
      <c r="B159" s="139" t="s">
        <v>302</v>
      </c>
      <c r="C159" s="140">
        <v>1012</v>
      </c>
      <c r="D159" s="87">
        <v>2012</v>
      </c>
      <c r="E159" s="87" t="s">
        <v>423</v>
      </c>
      <c r="F159" s="87">
        <v>2012</v>
      </c>
      <c r="G159" s="87">
        <v>2012</v>
      </c>
      <c r="H159" s="87">
        <v>2012</v>
      </c>
      <c r="I159" s="129" t="s">
        <v>422</v>
      </c>
      <c r="J159" s="87">
        <v>2017</v>
      </c>
      <c r="K159" s="87">
        <v>2017</v>
      </c>
      <c r="L159" s="87">
        <v>2017</v>
      </c>
      <c r="M159" s="87">
        <v>2009</v>
      </c>
      <c r="N159" s="87">
        <v>2013</v>
      </c>
      <c r="O159" s="87">
        <v>2013</v>
      </c>
      <c r="P159" s="87">
        <v>2003</v>
      </c>
      <c r="Q159" s="87">
        <v>2013</v>
      </c>
      <c r="R159" s="87">
        <v>2013</v>
      </c>
      <c r="S159" s="87">
        <v>2013</v>
      </c>
      <c r="T159" s="87" t="s">
        <v>408</v>
      </c>
      <c r="U159" s="87">
        <v>2013</v>
      </c>
      <c r="V159" s="87">
        <v>2002</v>
      </c>
      <c r="W159" s="129">
        <v>2013</v>
      </c>
      <c r="X159" s="87">
        <v>2017</v>
      </c>
      <c r="Y159" s="87">
        <v>2012</v>
      </c>
      <c r="Z159" s="87">
        <v>2015</v>
      </c>
      <c r="AA159" s="87">
        <v>2015</v>
      </c>
      <c r="AB159" s="87">
        <v>2013</v>
      </c>
      <c r="AC159" s="87">
        <v>2013</v>
      </c>
      <c r="AD159" s="87">
        <v>2013</v>
      </c>
      <c r="AE159" s="87">
        <v>2013</v>
      </c>
      <c r="AF159" s="87">
        <v>2013</v>
      </c>
      <c r="AG159" s="87">
        <v>2013</v>
      </c>
      <c r="AH159" s="87">
        <v>2016</v>
      </c>
      <c r="AI159" s="87">
        <v>2016</v>
      </c>
      <c r="AJ159" s="87">
        <v>2016</v>
      </c>
      <c r="AK159" s="87">
        <v>2016</v>
      </c>
      <c r="AL159" s="87">
        <v>2013</v>
      </c>
      <c r="AM159" s="16"/>
      <c r="AN159" s="16"/>
    </row>
    <row r="160" spans="1:40" x14ac:dyDescent="0.25">
      <c r="A160" s="138" t="s">
        <v>295</v>
      </c>
      <c r="B160" s="139" t="s">
        <v>303</v>
      </c>
      <c r="C160" s="140">
        <v>1013</v>
      </c>
      <c r="D160" s="87">
        <v>2012</v>
      </c>
      <c r="E160" s="87" t="s">
        <v>423</v>
      </c>
      <c r="F160" s="87">
        <v>2012</v>
      </c>
      <c r="G160" s="87">
        <v>2012</v>
      </c>
      <c r="H160" s="87">
        <v>2012</v>
      </c>
      <c r="I160" s="129" t="s">
        <v>422</v>
      </c>
      <c r="J160" s="87">
        <v>2017</v>
      </c>
      <c r="K160" s="87">
        <v>2017</v>
      </c>
      <c r="L160" s="87">
        <v>2017</v>
      </c>
      <c r="M160" s="87">
        <v>2009</v>
      </c>
      <c r="N160" s="87">
        <v>2013</v>
      </c>
      <c r="O160" s="87">
        <v>2013</v>
      </c>
      <c r="P160" s="87">
        <v>2003</v>
      </c>
      <c r="Q160" s="87">
        <v>2013</v>
      </c>
      <c r="R160" s="87">
        <v>2013</v>
      </c>
      <c r="S160" s="87">
        <v>2013</v>
      </c>
      <c r="T160" s="87" t="s">
        <v>408</v>
      </c>
      <c r="U160" s="87">
        <v>2013</v>
      </c>
      <c r="V160" s="87">
        <v>2002</v>
      </c>
      <c r="W160" s="129">
        <v>2013</v>
      </c>
      <c r="X160" s="87">
        <v>2017</v>
      </c>
      <c r="Y160" s="87">
        <v>2012</v>
      </c>
      <c r="Z160" s="87">
        <v>2015</v>
      </c>
      <c r="AA160" s="87">
        <v>2015</v>
      </c>
      <c r="AB160" s="87">
        <v>2013</v>
      </c>
      <c r="AC160" s="87">
        <v>2013</v>
      </c>
      <c r="AD160" s="87">
        <v>2013</v>
      </c>
      <c r="AE160" s="87">
        <v>2013</v>
      </c>
      <c r="AF160" s="87">
        <v>2013</v>
      </c>
      <c r="AG160" s="87">
        <v>2013</v>
      </c>
      <c r="AH160" s="87">
        <v>2016</v>
      </c>
      <c r="AI160" s="87">
        <v>2016</v>
      </c>
      <c r="AJ160" s="87">
        <v>2016</v>
      </c>
      <c r="AK160" s="87">
        <v>2016</v>
      </c>
      <c r="AL160" s="87">
        <v>2013</v>
      </c>
      <c r="AM160" s="16"/>
      <c r="AN160" s="16"/>
    </row>
    <row r="161" spans="1:40" x14ac:dyDescent="0.25">
      <c r="A161" s="138" t="s">
        <v>295</v>
      </c>
      <c r="B161" s="139" t="s">
        <v>280</v>
      </c>
      <c r="C161" s="140">
        <v>1014</v>
      </c>
      <c r="D161" s="87">
        <v>2012</v>
      </c>
      <c r="E161" s="87" t="s">
        <v>423</v>
      </c>
      <c r="F161" s="87">
        <v>2012</v>
      </c>
      <c r="G161" s="87">
        <v>2012</v>
      </c>
      <c r="H161" s="87">
        <v>2012</v>
      </c>
      <c r="I161" s="129" t="s">
        <v>422</v>
      </c>
      <c r="J161" s="87">
        <v>2017</v>
      </c>
      <c r="K161" s="87">
        <v>2017</v>
      </c>
      <c r="L161" s="87">
        <v>2017</v>
      </c>
      <c r="M161" s="87">
        <v>2009</v>
      </c>
      <c r="N161" s="87">
        <v>2013</v>
      </c>
      <c r="O161" s="87">
        <v>2013</v>
      </c>
      <c r="P161" s="87">
        <v>2003</v>
      </c>
      <c r="Q161" s="87">
        <v>2013</v>
      </c>
      <c r="R161" s="87">
        <v>2013</v>
      </c>
      <c r="S161" s="87">
        <v>2013</v>
      </c>
      <c r="T161" s="87" t="s">
        <v>408</v>
      </c>
      <c r="U161" s="87">
        <v>2013</v>
      </c>
      <c r="V161" s="87">
        <v>2002</v>
      </c>
      <c r="W161" s="129">
        <v>2013</v>
      </c>
      <c r="X161" s="87">
        <v>2017</v>
      </c>
      <c r="Y161" s="87">
        <v>2012</v>
      </c>
      <c r="Z161" s="87">
        <v>2015</v>
      </c>
      <c r="AA161" s="87">
        <v>2015</v>
      </c>
      <c r="AB161" s="87">
        <v>2013</v>
      </c>
      <c r="AC161" s="87">
        <v>2013</v>
      </c>
      <c r="AD161" s="87">
        <v>2013</v>
      </c>
      <c r="AE161" s="87">
        <v>2013</v>
      </c>
      <c r="AF161" s="87">
        <v>2013</v>
      </c>
      <c r="AG161" s="87">
        <v>2013</v>
      </c>
      <c r="AH161" s="87">
        <v>2016</v>
      </c>
      <c r="AI161" s="87">
        <v>2016</v>
      </c>
      <c r="AJ161" s="87">
        <v>2016</v>
      </c>
      <c r="AK161" s="87">
        <v>2016</v>
      </c>
      <c r="AL161" s="87">
        <v>2013</v>
      </c>
      <c r="AM161" s="16"/>
      <c r="AN161" s="16"/>
    </row>
    <row r="162" spans="1:40" x14ac:dyDescent="0.25">
      <c r="A162" s="138" t="s">
        <v>295</v>
      </c>
      <c r="B162" s="139" t="s">
        <v>282</v>
      </c>
      <c r="C162" s="140">
        <v>1015</v>
      </c>
      <c r="D162" s="87">
        <v>2012</v>
      </c>
      <c r="E162" s="87" t="s">
        <v>423</v>
      </c>
      <c r="F162" s="87">
        <v>2012</v>
      </c>
      <c r="G162" s="87">
        <v>2012</v>
      </c>
      <c r="H162" s="87">
        <v>2012</v>
      </c>
      <c r="I162" s="129" t="s">
        <v>422</v>
      </c>
      <c r="J162" s="87">
        <v>2017</v>
      </c>
      <c r="K162" s="87">
        <v>2017</v>
      </c>
      <c r="L162" s="87">
        <v>2017</v>
      </c>
      <c r="M162" s="87">
        <v>2009</v>
      </c>
      <c r="N162" s="87">
        <v>2013</v>
      </c>
      <c r="O162" s="87">
        <v>2013</v>
      </c>
      <c r="P162" s="87">
        <v>2003</v>
      </c>
      <c r="Q162" s="87">
        <v>2013</v>
      </c>
      <c r="R162" s="87">
        <v>2013</v>
      </c>
      <c r="S162" s="87">
        <v>2013</v>
      </c>
      <c r="T162" s="87" t="s">
        <v>408</v>
      </c>
      <c r="U162" s="87">
        <v>2013</v>
      </c>
      <c r="V162" s="87">
        <v>2002</v>
      </c>
      <c r="W162" s="129">
        <v>2013</v>
      </c>
      <c r="X162" s="87">
        <v>2017</v>
      </c>
      <c r="Y162" s="87">
        <v>2012</v>
      </c>
      <c r="Z162" s="87">
        <v>2015</v>
      </c>
      <c r="AA162" s="87">
        <v>2015</v>
      </c>
      <c r="AB162" s="87">
        <v>2013</v>
      </c>
      <c r="AC162" s="87">
        <v>2013</v>
      </c>
      <c r="AD162" s="87">
        <v>2013</v>
      </c>
      <c r="AE162" s="87">
        <v>2013</v>
      </c>
      <c r="AF162" s="87">
        <v>2013</v>
      </c>
      <c r="AG162" s="87">
        <v>2013</v>
      </c>
      <c r="AH162" s="87">
        <v>2016</v>
      </c>
      <c r="AI162" s="87">
        <v>2016</v>
      </c>
      <c r="AJ162" s="87">
        <v>2016</v>
      </c>
      <c r="AK162" s="87">
        <v>2016</v>
      </c>
      <c r="AL162" s="87">
        <v>2013</v>
      </c>
      <c r="AM162" s="16"/>
      <c r="AN162" s="16"/>
    </row>
    <row r="163" spans="1:40" x14ac:dyDescent="0.25">
      <c r="A163" s="138" t="s">
        <v>295</v>
      </c>
      <c r="B163" s="139" t="s">
        <v>304</v>
      </c>
      <c r="C163" s="140">
        <v>1016</v>
      </c>
      <c r="D163" s="87">
        <v>2012</v>
      </c>
      <c r="E163" s="87" t="s">
        <v>423</v>
      </c>
      <c r="F163" s="87">
        <v>2012</v>
      </c>
      <c r="G163" s="87">
        <v>2012</v>
      </c>
      <c r="H163" s="87">
        <v>2012</v>
      </c>
      <c r="I163" s="129" t="s">
        <v>422</v>
      </c>
      <c r="J163" s="87">
        <v>2017</v>
      </c>
      <c r="K163" s="87">
        <v>2017</v>
      </c>
      <c r="L163" s="87">
        <v>2017</v>
      </c>
      <c r="M163" s="87">
        <v>2009</v>
      </c>
      <c r="N163" s="87">
        <v>2013</v>
      </c>
      <c r="O163" s="87">
        <v>2013</v>
      </c>
      <c r="P163" s="87">
        <v>2003</v>
      </c>
      <c r="Q163" s="87">
        <v>2013</v>
      </c>
      <c r="R163" s="87">
        <v>2013</v>
      </c>
      <c r="S163" s="87">
        <v>2013</v>
      </c>
      <c r="T163" s="87" t="s">
        <v>408</v>
      </c>
      <c r="U163" s="87">
        <v>2013</v>
      </c>
      <c r="V163" s="87">
        <v>2002</v>
      </c>
      <c r="W163" s="129">
        <v>2013</v>
      </c>
      <c r="X163" s="87">
        <v>2017</v>
      </c>
      <c r="Y163" s="87">
        <v>2012</v>
      </c>
      <c r="Z163" s="87">
        <v>2015</v>
      </c>
      <c r="AA163" s="87">
        <v>2015</v>
      </c>
      <c r="AB163" s="87">
        <v>2013</v>
      </c>
      <c r="AC163" s="87">
        <v>2013</v>
      </c>
      <c r="AD163" s="87">
        <v>2013</v>
      </c>
      <c r="AE163" s="87">
        <v>2013</v>
      </c>
      <c r="AF163" s="87">
        <v>2013</v>
      </c>
      <c r="AG163" s="87">
        <v>2013</v>
      </c>
      <c r="AH163" s="87">
        <v>2016</v>
      </c>
      <c r="AI163" s="87">
        <v>2016</v>
      </c>
      <c r="AJ163" s="87">
        <v>2016</v>
      </c>
      <c r="AK163" s="87">
        <v>2016</v>
      </c>
      <c r="AL163" s="87">
        <v>2013</v>
      </c>
      <c r="AM163" s="16"/>
      <c r="AN163" s="16"/>
    </row>
    <row r="164" spans="1:40" x14ac:dyDescent="0.25">
      <c r="A164" s="138" t="s">
        <v>295</v>
      </c>
      <c r="B164" s="139" t="s">
        <v>305</v>
      </c>
      <c r="C164" s="140">
        <v>1017</v>
      </c>
      <c r="D164" s="87">
        <v>2012</v>
      </c>
      <c r="E164" s="87" t="s">
        <v>423</v>
      </c>
      <c r="F164" s="87">
        <v>2012</v>
      </c>
      <c r="G164" s="87">
        <v>2012</v>
      </c>
      <c r="H164" s="87">
        <v>2012</v>
      </c>
      <c r="I164" s="129" t="s">
        <v>422</v>
      </c>
      <c r="J164" s="87">
        <v>2017</v>
      </c>
      <c r="K164" s="87">
        <v>2017</v>
      </c>
      <c r="L164" s="87">
        <v>2017</v>
      </c>
      <c r="M164" s="87">
        <v>2009</v>
      </c>
      <c r="N164" s="87">
        <v>2013</v>
      </c>
      <c r="O164" s="87">
        <v>2013</v>
      </c>
      <c r="P164" s="87">
        <v>2003</v>
      </c>
      <c r="Q164" s="87">
        <v>2013</v>
      </c>
      <c r="R164" s="87">
        <v>2013</v>
      </c>
      <c r="S164" s="87">
        <v>2013</v>
      </c>
      <c r="T164" s="87" t="s">
        <v>408</v>
      </c>
      <c r="U164" s="87">
        <v>2013</v>
      </c>
      <c r="V164" s="87">
        <v>2002</v>
      </c>
      <c r="W164" s="129">
        <v>2013</v>
      </c>
      <c r="X164" s="87">
        <v>2017</v>
      </c>
      <c r="Y164" s="87">
        <v>2012</v>
      </c>
      <c r="Z164" s="87">
        <v>2015</v>
      </c>
      <c r="AA164" s="87">
        <v>2015</v>
      </c>
      <c r="AB164" s="87">
        <v>2013</v>
      </c>
      <c r="AC164" s="87">
        <v>2013</v>
      </c>
      <c r="AD164" s="87">
        <v>2013</v>
      </c>
      <c r="AE164" s="87">
        <v>2013</v>
      </c>
      <c r="AF164" s="87">
        <v>2013</v>
      </c>
      <c r="AG164" s="87">
        <v>2013</v>
      </c>
      <c r="AH164" s="87">
        <v>2016</v>
      </c>
      <c r="AI164" s="87">
        <v>2016</v>
      </c>
      <c r="AJ164" s="87">
        <v>2016</v>
      </c>
      <c r="AK164" s="87">
        <v>2016</v>
      </c>
      <c r="AL164" s="87">
        <v>2013</v>
      </c>
      <c r="AM164" s="16"/>
      <c r="AN164" s="16"/>
    </row>
    <row r="165" spans="1:40" x14ac:dyDescent="0.25">
      <c r="A165" s="143" t="s">
        <v>306</v>
      </c>
      <c r="B165" s="145" t="s">
        <v>307</v>
      </c>
      <c r="C165" s="146">
        <v>1101</v>
      </c>
      <c r="D165" s="87">
        <v>2012</v>
      </c>
      <c r="E165" s="87" t="s">
        <v>423</v>
      </c>
      <c r="F165" s="87">
        <v>2012</v>
      </c>
      <c r="G165" s="87">
        <v>2012</v>
      </c>
      <c r="H165" s="87">
        <v>2012</v>
      </c>
      <c r="I165" s="129" t="s">
        <v>422</v>
      </c>
      <c r="J165" s="87">
        <v>2017</v>
      </c>
      <c r="K165" s="87">
        <v>2017</v>
      </c>
      <c r="L165" s="87">
        <v>2017</v>
      </c>
      <c r="M165" s="87">
        <v>2009</v>
      </c>
      <c r="N165" s="87">
        <v>2013</v>
      </c>
      <c r="O165" s="87">
        <v>2013</v>
      </c>
      <c r="P165" s="87">
        <v>2003</v>
      </c>
      <c r="Q165" s="87">
        <v>2013</v>
      </c>
      <c r="R165" s="87">
        <v>2013</v>
      </c>
      <c r="S165" s="87">
        <v>2013</v>
      </c>
      <c r="T165" s="87" t="s">
        <v>408</v>
      </c>
      <c r="U165" s="87">
        <v>2013</v>
      </c>
      <c r="V165" s="87">
        <v>2002</v>
      </c>
      <c r="W165" s="129">
        <v>2013</v>
      </c>
      <c r="X165" s="87">
        <v>2017</v>
      </c>
      <c r="Y165" s="87">
        <v>2012</v>
      </c>
      <c r="Z165" s="87">
        <v>2015</v>
      </c>
      <c r="AA165" s="87">
        <v>2015</v>
      </c>
      <c r="AB165" s="87">
        <v>2013</v>
      </c>
      <c r="AC165" s="87">
        <v>2013</v>
      </c>
      <c r="AD165" s="87">
        <v>2013</v>
      </c>
      <c r="AE165" s="87">
        <v>2013</v>
      </c>
      <c r="AF165" s="87">
        <v>2013</v>
      </c>
      <c r="AG165" s="87">
        <v>2013</v>
      </c>
      <c r="AH165" s="87">
        <v>2016</v>
      </c>
      <c r="AI165" s="87">
        <v>2016</v>
      </c>
      <c r="AJ165" s="87">
        <v>2016</v>
      </c>
      <c r="AK165" s="87">
        <v>2016</v>
      </c>
      <c r="AL165" s="87">
        <v>2013</v>
      </c>
      <c r="AM165" s="16"/>
      <c r="AN165" s="16"/>
    </row>
    <row r="166" spans="1:40" x14ac:dyDescent="0.25">
      <c r="A166" s="143" t="s">
        <v>306</v>
      </c>
      <c r="B166" s="145" t="s">
        <v>308</v>
      </c>
      <c r="C166" s="146">
        <v>1102</v>
      </c>
      <c r="D166" s="87">
        <v>2012</v>
      </c>
      <c r="E166" s="87" t="s">
        <v>423</v>
      </c>
      <c r="F166" s="87">
        <v>2012</v>
      </c>
      <c r="G166" s="87">
        <v>2012</v>
      </c>
      <c r="H166" s="87">
        <v>2012</v>
      </c>
      <c r="I166" s="129" t="s">
        <v>422</v>
      </c>
      <c r="J166" s="87">
        <v>2017</v>
      </c>
      <c r="K166" s="87">
        <v>2017</v>
      </c>
      <c r="L166" s="87">
        <v>2017</v>
      </c>
      <c r="M166" s="87">
        <v>2009</v>
      </c>
      <c r="N166" s="87">
        <v>2013</v>
      </c>
      <c r="O166" s="87">
        <v>2013</v>
      </c>
      <c r="P166" s="87">
        <v>2003</v>
      </c>
      <c r="Q166" s="87">
        <v>2013</v>
      </c>
      <c r="R166" s="87">
        <v>2013</v>
      </c>
      <c r="S166" s="87">
        <v>2013</v>
      </c>
      <c r="T166" s="87" t="s">
        <v>408</v>
      </c>
      <c r="U166" s="87">
        <v>2013</v>
      </c>
      <c r="V166" s="87">
        <v>2002</v>
      </c>
      <c r="W166" s="129">
        <v>2013</v>
      </c>
      <c r="X166" s="87">
        <v>2017</v>
      </c>
      <c r="Y166" s="87">
        <v>2012</v>
      </c>
      <c r="Z166" s="87">
        <v>2015</v>
      </c>
      <c r="AA166" s="87">
        <v>2015</v>
      </c>
      <c r="AB166" s="87">
        <v>2013</v>
      </c>
      <c r="AC166" s="87">
        <v>2013</v>
      </c>
      <c r="AD166" s="87">
        <v>2013</v>
      </c>
      <c r="AE166" s="87">
        <v>2013</v>
      </c>
      <c r="AF166" s="87">
        <v>2013</v>
      </c>
      <c r="AG166" s="87">
        <v>2013</v>
      </c>
      <c r="AH166" s="87">
        <v>2016</v>
      </c>
      <c r="AI166" s="87">
        <v>2016</v>
      </c>
      <c r="AJ166" s="87">
        <v>2016</v>
      </c>
      <c r="AK166" s="87">
        <v>2016</v>
      </c>
      <c r="AL166" s="87">
        <v>2013</v>
      </c>
      <c r="AM166" s="16"/>
      <c r="AN166" s="16"/>
    </row>
    <row r="167" spans="1:40" x14ac:dyDescent="0.25">
      <c r="A167" s="143" t="s">
        <v>306</v>
      </c>
      <c r="B167" s="145" t="s">
        <v>309</v>
      </c>
      <c r="C167" s="146">
        <v>1103</v>
      </c>
      <c r="D167" s="87">
        <v>2012</v>
      </c>
      <c r="E167" s="87" t="s">
        <v>423</v>
      </c>
      <c r="F167" s="87">
        <v>2012</v>
      </c>
      <c r="G167" s="87">
        <v>2012</v>
      </c>
      <c r="H167" s="87">
        <v>2012</v>
      </c>
      <c r="I167" s="129" t="s">
        <v>422</v>
      </c>
      <c r="J167" s="87">
        <v>2017</v>
      </c>
      <c r="K167" s="87">
        <v>2017</v>
      </c>
      <c r="L167" s="87">
        <v>2017</v>
      </c>
      <c r="M167" s="87">
        <v>2009</v>
      </c>
      <c r="N167" s="87">
        <v>2013</v>
      </c>
      <c r="O167" s="87">
        <v>2013</v>
      </c>
      <c r="P167" s="87">
        <v>2003</v>
      </c>
      <c r="Q167" s="87">
        <v>2013</v>
      </c>
      <c r="R167" s="87">
        <v>2013</v>
      </c>
      <c r="S167" s="87">
        <v>2013</v>
      </c>
      <c r="T167" s="87" t="s">
        <v>408</v>
      </c>
      <c r="U167" s="87">
        <v>2013</v>
      </c>
      <c r="V167" s="87">
        <v>2002</v>
      </c>
      <c r="W167" s="129">
        <v>2013</v>
      </c>
      <c r="X167" s="87">
        <v>2017</v>
      </c>
      <c r="Y167" s="87">
        <v>2012</v>
      </c>
      <c r="Z167" s="87">
        <v>2015</v>
      </c>
      <c r="AA167" s="87">
        <v>2015</v>
      </c>
      <c r="AB167" s="87">
        <v>2013</v>
      </c>
      <c r="AC167" s="87">
        <v>2013</v>
      </c>
      <c r="AD167" s="87">
        <v>2013</v>
      </c>
      <c r="AE167" s="87">
        <v>2013</v>
      </c>
      <c r="AF167" s="87">
        <v>2013</v>
      </c>
      <c r="AG167" s="87">
        <v>2013</v>
      </c>
      <c r="AH167" s="87">
        <v>2016</v>
      </c>
      <c r="AI167" s="87">
        <v>2016</v>
      </c>
      <c r="AJ167" s="87">
        <v>2016</v>
      </c>
      <c r="AK167" s="87">
        <v>2016</v>
      </c>
      <c r="AL167" s="87">
        <v>2013</v>
      </c>
      <c r="AM167" s="16"/>
      <c r="AN167" s="16"/>
    </row>
    <row r="168" spans="1:40" x14ac:dyDescent="0.25">
      <c r="A168" s="143" t="s">
        <v>306</v>
      </c>
      <c r="B168" s="145" t="s">
        <v>310</v>
      </c>
      <c r="C168" s="146">
        <v>1104</v>
      </c>
      <c r="D168" s="87">
        <v>2012</v>
      </c>
      <c r="E168" s="87" t="s">
        <v>423</v>
      </c>
      <c r="F168" s="87">
        <v>2012</v>
      </c>
      <c r="G168" s="87">
        <v>2012</v>
      </c>
      <c r="H168" s="87">
        <v>2012</v>
      </c>
      <c r="I168" s="129" t="s">
        <v>422</v>
      </c>
      <c r="J168" s="87">
        <v>2017</v>
      </c>
      <c r="K168" s="87">
        <v>2017</v>
      </c>
      <c r="L168" s="87">
        <v>2017</v>
      </c>
      <c r="M168" s="87">
        <v>2009</v>
      </c>
      <c r="N168" s="87">
        <v>2013</v>
      </c>
      <c r="O168" s="87">
        <v>2013</v>
      </c>
      <c r="P168" s="87">
        <v>2003</v>
      </c>
      <c r="Q168" s="87">
        <v>2013</v>
      </c>
      <c r="R168" s="87">
        <v>2013</v>
      </c>
      <c r="S168" s="87">
        <v>2013</v>
      </c>
      <c r="T168" s="87" t="s">
        <v>408</v>
      </c>
      <c r="U168" s="87">
        <v>2013</v>
      </c>
      <c r="V168" s="87">
        <v>2002</v>
      </c>
      <c r="W168" s="129">
        <v>2013</v>
      </c>
      <c r="X168" s="87">
        <v>2017</v>
      </c>
      <c r="Y168" s="87">
        <v>2012</v>
      </c>
      <c r="Z168" s="87">
        <v>2015</v>
      </c>
      <c r="AA168" s="87">
        <v>2015</v>
      </c>
      <c r="AB168" s="87">
        <v>2013</v>
      </c>
      <c r="AC168" s="87">
        <v>2013</v>
      </c>
      <c r="AD168" s="87">
        <v>2013</v>
      </c>
      <c r="AE168" s="87">
        <v>2013</v>
      </c>
      <c r="AF168" s="87">
        <v>2013</v>
      </c>
      <c r="AG168" s="87">
        <v>2013</v>
      </c>
      <c r="AH168" s="87">
        <v>2016</v>
      </c>
      <c r="AI168" s="87">
        <v>2016</v>
      </c>
      <c r="AJ168" s="87">
        <v>2016</v>
      </c>
      <c r="AK168" s="87">
        <v>2016</v>
      </c>
      <c r="AL168" s="87">
        <v>2013</v>
      </c>
      <c r="AM168" s="16"/>
      <c r="AN168" s="16"/>
    </row>
    <row r="169" spans="1:40" x14ac:dyDescent="0.25">
      <c r="A169" s="138" t="s">
        <v>311</v>
      </c>
      <c r="B169" s="139" t="s">
        <v>311</v>
      </c>
      <c r="C169" s="140">
        <v>1201</v>
      </c>
      <c r="D169" s="87">
        <v>2012</v>
      </c>
      <c r="E169" s="87" t="s">
        <v>423</v>
      </c>
      <c r="F169" s="87">
        <v>2012</v>
      </c>
      <c r="G169" s="87">
        <v>2012</v>
      </c>
      <c r="H169" s="87">
        <v>2012</v>
      </c>
      <c r="I169" s="129" t="s">
        <v>422</v>
      </c>
      <c r="J169" s="87">
        <v>2017</v>
      </c>
      <c r="K169" s="87">
        <v>2017</v>
      </c>
      <c r="L169" s="87">
        <v>2017</v>
      </c>
      <c r="M169" s="87">
        <v>2009</v>
      </c>
      <c r="N169" s="87">
        <v>2013</v>
      </c>
      <c r="O169" s="87">
        <v>2013</v>
      </c>
      <c r="P169" s="87">
        <v>2003</v>
      </c>
      <c r="Q169" s="87">
        <v>2013</v>
      </c>
      <c r="R169" s="87">
        <v>2013</v>
      </c>
      <c r="S169" s="87">
        <v>2013</v>
      </c>
      <c r="T169" s="87" t="s">
        <v>408</v>
      </c>
      <c r="U169" s="87">
        <v>2013</v>
      </c>
      <c r="V169" s="87">
        <v>2002</v>
      </c>
      <c r="W169" s="129">
        <v>2013</v>
      </c>
      <c r="X169" s="87">
        <v>2017</v>
      </c>
      <c r="Y169" s="87">
        <v>2012</v>
      </c>
      <c r="Z169" s="87">
        <v>2015</v>
      </c>
      <c r="AA169" s="87">
        <v>2015</v>
      </c>
      <c r="AB169" s="87">
        <v>2013</v>
      </c>
      <c r="AC169" s="87">
        <v>2013</v>
      </c>
      <c r="AD169" s="87">
        <v>2013</v>
      </c>
      <c r="AE169" s="87">
        <v>2013</v>
      </c>
      <c r="AF169" s="87">
        <v>2013</v>
      </c>
      <c r="AG169" s="87">
        <v>2013</v>
      </c>
      <c r="AH169" s="87">
        <v>2016</v>
      </c>
      <c r="AI169" s="87">
        <v>2016</v>
      </c>
      <c r="AJ169" s="87">
        <v>2016</v>
      </c>
      <c r="AK169" s="87">
        <v>2016</v>
      </c>
      <c r="AL169" s="87">
        <v>2013</v>
      </c>
      <c r="AM169" s="16"/>
      <c r="AN169" s="16"/>
    </row>
    <row r="170" spans="1:40" x14ac:dyDescent="0.25">
      <c r="A170" s="138" t="s">
        <v>311</v>
      </c>
      <c r="B170" s="139" t="s">
        <v>312</v>
      </c>
      <c r="C170" s="140">
        <v>1202</v>
      </c>
      <c r="D170" s="87">
        <v>2012</v>
      </c>
      <c r="E170" s="87" t="s">
        <v>423</v>
      </c>
      <c r="F170" s="87">
        <v>2012</v>
      </c>
      <c r="G170" s="87">
        <v>2012</v>
      </c>
      <c r="H170" s="87">
        <v>2012</v>
      </c>
      <c r="I170" s="129" t="s">
        <v>422</v>
      </c>
      <c r="J170" s="87">
        <v>2017</v>
      </c>
      <c r="K170" s="87">
        <v>2017</v>
      </c>
      <c r="L170" s="87">
        <v>2017</v>
      </c>
      <c r="M170" s="87">
        <v>2009</v>
      </c>
      <c r="N170" s="87">
        <v>2013</v>
      </c>
      <c r="O170" s="87">
        <v>2013</v>
      </c>
      <c r="P170" s="87">
        <v>2003</v>
      </c>
      <c r="Q170" s="87">
        <v>2013</v>
      </c>
      <c r="R170" s="87">
        <v>2013</v>
      </c>
      <c r="S170" s="87">
        <v>2013</v>
      </c>
      <c r="T170" s="87" t="s">
        <v>408</v>
      </c>
      <c r="U170" s="87">
        <v>2013</v>
      </c>
      <c r="V170" s="87">
        <v>2002</v>
      </c>
      <c r="W170" s="129">
        <v>2013</v>
      </c>
      <c r="X170" s="87">
        <v>2017</v>
      </c>
      <c r="Y170" s="87">
        <v>2012</v>
      </c>
      <c r="Z170" s="87">
        <v>2015</v>
      </c>
      <c r="AA170" s="87">
        <v>2015</v>
      </c>
      <c r="AB170" s="87">
        <v>2013</v>
      </c>
      <c r="AC170" s="87">
        <v>2013</v>
      </c>
      <c r="AD170" s="87">
        <v>2013</v>
      </c>
      <c r="AE170" s="87">
        <v>2013</v>
      </c>
      <c r="AF170" s="87">
        <v>2013</v>
      </c>
      <c r="AG170" s="87">
        <v>2013</v>
      </c>
      <c r="AH170" s="87">
        <v>2016</v>
      </c>
      <c r="AI170" s="87">
        <v>2016</v>
      </c>
      <c r="AJ170" s="87">
        <v>2016</v>
      </c>
      <c r="AK170" s="87">
        <v>2016</v>
      </c>
      <c r="AL170" s="87">
        <v>2013</v>
      </c>
      <c r="AM170" s="16"/>
      <c r="AN170" s="16"/>
    </row>
    <row r="171" spans="1:40" x14ac:dyDescent="0.25">
      <c r="A171" s="138" t="s">
        <v>311</v>
      </c>
      <c r="B171" s="139" t="s">
        <v>209</v>
      </c>
      <c r="C171" s="140">
        <v>1203</v>
      </c>
      <c r="D171" s="87">
        <v>2012</v>
      </c>
      <c r="E171" s="87" t="s">
        <v>423</v>
      </c>
      <c r="F171" s="87">
        <v>2012</v>
      </c>
      <c r="G171" s="87">
        <v>2012</v>
      </c>
      <c r="H171" s="87">
        <v>2012</v>
      </c>
      <c r="I171" s="129" t="s">
        <v>422</v>
      </c>
      <c r="J171" s="87">
        <v>2017</v>
      </c>
      <c r="K171" s="87">
        <v>2017</v>
      </c>
      <c r="L171" s="87">
        <v>2017</v>
      </c>
      <c r="M171" s="87">
        <v>2009</v>
      </c>
      <c r="N171" s="87">
        <v>2013</v>
      </c>
      <c r="O171" s="87">
        <v>2013</v>
      </c>
      <c r="P171" s="87">
        <v>2003</v>
      </c>
      <c r="Q171" s="87">
        <v>2013</v>
      </c>
      <c r="R171" s="87">
        <v>2013</v>
      </c>
      <c r="S171" s="87">
        <v>2013</v>
      </c>
      <c r="T171" s="87" t="s">
        <v>408</v>
      </c>
      <c r="U171" s="87">
        <v>2013</v>
      </c>
      <c r="V171" s="87">
        <v>2002</v>
      </c>
      <c r="W171" s="129">
        <v>2013</v>
      </c>
      <c r="X171" s="87">
        <v>2017</v>
      </c>
      <c r="Y171" s="87">
        <v>2012</v>
      </c>
      <c r="Z171" s="87">
        <v>2015</v>
      </c>
      <c r="AA171" s="87">
        <v>2015</v>
      </c>
      <c r="AB171" s="87">
        <v>2013</v>
      </c>
      <c r="AC171" s="87">
        <v>2013</v>
      </c>
      <c r="AD171" s="87">
        <v>2013</v>
      </c>
      <c r="AE171" s="87">
        <v>2013</v>
      </c>
      <c r="AF171" s="87">
        <v>2013</v>
      </c>
      <c r="AG171" s="87">
        <v>2013</v>
      </c>
      <c r="AH171" s="87">
        <v>2016</v>
      </c>
      <c r="AI171" s="87">
        <v>2016</v>
      </c>
      <c r="AJ171" s="87">
        <v>2016</v>
      </c>
      <c r="AK171" s="87">
        <v>2016</v>
      </c>
      <c r="AL171" s="87">
        <v>2013</v>
      </c>
      <c r="AM171" s="16"/>
      <c r="AN171" s="16"/>
    </row>
    <row r="172" spans="1:40" x14ac:dyDescent="0.25">
      <c r="A172" s="138" t="s">
        <v>311</v>
      </c>
      <c r="B172" s="139" t="s">
        <v>313</v>
      </c>
      <c r="C172" s="140">
        <v>1204</v>
      </c>
      <c r="D172" s="87">
        <v>2012</v>
      </c>
      <c r="E172" s="87" t="s">
        <v>423</v>
      </c>
      <c r="F172" s="87">
        <v>2012</v>
      </c>
      <c r="G172" s="87">
        <v>2012</v>
      </c>
      <c r="H172" s="87">
        <v>2012</v>
      </c>
      <c r="I172" s="129" t="s">
        <v>422</v>
      </c>
      <c r="J172" s="87">
        <v>2017</v>
      </c>
      <c r="K172" s="87">
        <v>2017</v>
      </c>
      <c r="L172" s="87">
        <v>2017</v>
      </c>
      <c r="M172" s="87">
        <v>2009</v>
      </c>
      <c r="N172" s="87">
        <v>2013</v>
      </c>
      <c r="O172" s="87">
        <v>2013</v>
      </c>
      <c r="P172" s="87">
        <v>2003</v>
      </c>
      <c r="Q172" s="87">
        <v>2013</v>
      </c>
      <c r="R172" s="87">
        <v>2013</v>
      </c>
      <c r="S172" s="87">
        <v>2013</v>
      </c>
      <c r="T172" s="87" t="s">
        <v>408</v>
      </c>
      <c r="U172" s="87">
        <v>2013</v>
      </c>
      <c r="V172" s="87">
        <v>2002</v>
      </c>
      <c r="W172" s="129">
        <v>2013</v>
      </c>
      <c r="X172" s="87">
        <v>2017</v>
      </c>
      <c r="Y172" s="87">
        <v>2012</v>
      </c>
      <c r="Z172" s="87">
        <v>2015</v>
      </c>
      <c r="AA172" s="87">
        <v>2015</v>
      </c>
      <c r="AB172" s="87">
        <v>2013</v>
      </c>
      <c r="AC172" s="87">
        <v>2013</v>
      </c>
      <c r="AD172" s="87">
        <v>2013</v>
      </c>
      <c r="AE172" s="87">
        <v>2013</v>
      </c>
      <c r="AF172" s="87">
        <v>2013</v>
      </c>
      <c r="AG172" s="87">
        <v>2013</v>
      </c>
      <c r="AH172" s="87">
        <v>2016</v>
      </c>
      <c r="AI172" s="87">
        <v>2016</v>
      </c>
      <c r="AJ172" s="87">
        <v>2016</v>
      </c>
      <c r="AK172" s="87">
        <v>2016</v>
      </c>
      <c r="AL172" s="87">
        <v>2013</v>
      </c>
      <c r="AM172" s="16"/>
      <c r="AN172" s="16"/>
    </row>
    <row r="173" spans="1:40" x14ac:dyDescent="0.25">
      <c r="A173" s="138" t="s">
        <v>311</v>
      </c>
      <c r="B173" s="139" t="s">
        <v>314</v>
      </c>
      <c r="C173" s="140">
        <v>1205</v>
      </c>
      <c r="D173" s="87">
        <v>2012</v>
      </c>
      <c r="E173" s="87" t="s">
        <v>423</v>
      </c>
      <c r="F173" s="87">
        <v>2012</v>
      </c>
      <c r="G173" s="87">
        <v>2012</v>
      </c>
      <c r="H173" s="87">
        <v>2012</v>
      </c>
      <c r="I173" s="129" t="s">
        <v>422</v>
      </c>
      <c r="J173" s="87">
        <v>2017</v>
      </c>
      <c r="K173" s="87">
        <v>2017</v>
      </c>
      <c r="L173" s="87">
        <v>2017</v>
      </c>
      <c r="M173" s="87">
        <v>2009</v>
      </c>
      <c r="N173" s="87">
        <v>2013</v>
      </c>
      <c r="O173" s="87">
        <v>2013</v>
      </c>
      <c r="P173" s="87">
        <v>2003</v>
      </c>
      <c r="Q173" s="87">
        <v>2013</v>
      </c>
      <c r="R173" s="87">
        <v>2013</v>
      </c>
      <c r="S173" s="87">
        <v>2013</v>
      </c>
      <c r="T173" s="87" t="s">
        <v>408</v>
      </c>
      <c r="U173" s="87">
        <v>2013</v>
      </c>
      <c r="V173" s="87">
        <v>2002</v>
      </c>
      <c r="W173" s="129">
        <v>2013</v>
      </c>
      <c r="X173" s="87">
        <v>2017</v>
      </c>
      <c r="Y173" s="87">
        <v>2012</v>
      </c>
      <c r="Z173" s="87">
        <v>2015</v>
      </c>
      <c r="AA173" s="87">
        <v>2015</v>
      </c>
      <c r="AB173" s="87">
        <v>2013</v>
      </c>
      <c r="AC173" s="87">
        <v>2013</v>
      </c>
      <c r="AD173" s="87">
        <v>2013</v>
      </c>
      <c r="AE173" s="87">
        <v>2013</v>
      </c>
      <c r="AF173" s="87">
        <v>2013</v>
      </c>
      <c r="AG173" s="87">
        <v>2013</v>
      </c>
      <c r="AH173" s="87">
        <v>2016</v>
      </c>
      <c r="AI173" s="87">
        <v>2016</v>
      </c>
      <c r="AJ173" s="87">
        <v>2016</v>
      </c>
      <c r="AK173" s="87">
        <v>2016</v>
      </c>
      <c r="AL173" s="87">
        <v>2013</v>
      </c>
      <c r="AM173" s="16"/>
      <c r="AN173" s="16"/>
    </row>
    <row r="174" spans="1:40" x14ac:dyDescent="0.25">
      <c r="A174" s="138" t="s">
        <v>311</v>
      </c>
      <c r="B174" s="139" t="s">
        <v>315</v>
      </c>
      <c r="C174" s="147">
        <v>1206</v>
      </c>
      <c r="D174" s="87">
        <v>2012</v>
      </c>
      <c r="E174" s="87" t="s">
        <v>423</v>
      </c>
      <c r="F174" s="87">
        <v>2012</v>
      </c>
      <c r="G174" s="87">
        <v>2012</v>
      </c>
      <c r="H174" s="87">
        <v>2012</v>
      </c>
      <c r="I174" s="129" t="s">
        <v>422</v>
      </c>
      <c r="J174" s="87">
        <v>2017</v>
      </c>
      <c r="K174" s="87">
        <v>2017</v>
      </c>
      <c r="L174" s="87">
        <v>2017</v>
      </c>
      <c r="M174" s="87">
        <v>2009</v>
      </c>
      <c r="N174" s="87">
        <v>2013</v>
      </c>
      <c r="O174" s="87">
        <v>2013</v>
      </c>
      <c r="P174" s="87">
        <v>2003</v>
      </c>
      <c r="Q174" s="87">
        <v>2013</v>
      </c>
      <c r="R174" s="87">
        <v>2013</v>
      </c>
      <c r="S174" s="87">
        <v>2013</v>
      </c>
      <c r="T174" s="87" t="s">
        <v>408</v>
      </c>
      <c r="U174" s="87">
        <v>2013</v>
      </c>
      <c r="V174" s="87">
        <v>2002</v>
      </c>
      <c r="W174" s="129">
        <v>2013</v>
      </c>
      <c r="X174" s="87">
        <v>2017</v>
      </c>
      <c r="Y174" s="87">
        <v>2012</v>
      </c>
      <c r="Z174" s="87">
        <v>2015</v>
      </c>
      <c r="AA174" s="87">
        <v>2015</v>
      </c>
      <c r="AB174" s="87">
        <v>2013</v>
      </c>
      <c r="AC174" s="87">
        <v>2013</v>
      </c>
      <c r="AD174" s="87">
        <v>2013</v>
      </c>
      <c r="AE174" s="87">
        <v>2013</v>
      </c>
      <c r="AF174" s="87">
        <v>2013</v>
      </c>
      <c r="AG174" s="87">
        <v>2013</v>
      </c>
      <c r="AH174" s="87">
        <v>2016</v>
      </c>
      <c r="AI174" s="87">
        <v>2016</v>
      </c>
      <c r="AJ174" s="87">
        <v>2016</v>
      </c>
      <c r="AK174" s="87">
        <v>2016</v>
      </c>
      <c r="AL174" s="87">
        <v>2013</v>
      </c>
      <c r="AM174" s="16"/>
      <c r="AN174" s="16"/>
    </row>
    <row r="175" spans="1:40" x14ac:dyDescent="0.25">
      <c r="A175" s="138" t="s">
        <v>311</v>
      </c>
      <c r="B175" s="139" t="s">
        <v>316</v>
      </c>
      <c r="C175" s="140">
        <v>1207</v>
      </c>
      <c r="D175" s="87">
        <v>2012</v>
      </c>
      <c r="E175" s="87" t="s">
        <v>423</v>
      </c>
      <c r="F175" s="87">
        <v>2012</v>
      </c>
      <c r="G175" s="87">
        <v>2012</v>
      </c>
      <c r="H175" s="87">
        <v>2012</v>
      </c>
      <c r="I175" s="129" t="s">
        <v>422</v>
      </c>
      <c r="J175" s="87">
        <v>2017</v>
      </c>
      <c r="K175" s="87">
        <v>2017</v>
      </c>
      <c r="L175" s="87">
        <v>2017</v>
      </c>
      <c r="M175" s="87">
        <v>2009</v>
      </c>
      <c r="N175" s="87">
        <v>2013</v>
      </c>
      <c r="O175" s="87">
        <v>2013</v>
      </c>
      <c r="P175" s="87">
        <v>2003</v>
      </c>
      <c r="Q175" s="87">
        <v>2013</v>
      </c>
      <c r="R175" s="87">
        <v>2013</v>
      </c>
      <c r="S175" s="87">
        <v>2013</v>
      </c>
      <c r="T175" s="87" t="s">
        <v>408</v>
      </c>
      <c r="U175" s="87">
        <v>2013</v>
      </c>
      <c r="V175" s="87">
        <v>2002</v>
      </c>
      <c r="W175" s="129">
        <v>2013</v>
      </c>
      <c r="X175" s="87">
        <v>2017</v>
      </c>
      <c r="Y175" s="87">
        <v>2012</v>
      </c>
      <c r="Z175" s="87">
        <v>2015</v>
      </c>
      <c r="AA175" s="87">
        <v>2015</v>
      </c>
      <c r="AB175" s="87">
        <v>2013</v>
      </c>
      <c r="AC175" s="87">
        <v>2013</v>
      </c>
      <c r="AD175" s="87">
        <v>2013</v>
      </c>
      <c r="AE175" s="87">
        <v>2013</v>
      </c>
      <c r="AF175" s="87">
        <v>2013</v>
      </c>
      <c r="AG175" s="87">
        <v>2013</v>
      </c>
      <c r="AH175" s="87">
        <v>2016</v>
      </c>
      <c r="AI175" s="87">
        <v>2016</v>
      </c>
      <c r="AJ175" s="87">
        <v>2016</v>
      </c>
      <c r="AK175" s="87">
        <v>2016</v>
      </c>
      <c r="AL175" s="87">
        <v>2013</v>
      </c>
      <c r="AM175" s="16"/>
      <c r="AN175" s="16"/>
    </row>
    <row r="176" spans="1:40" x14ac:dyDescent="0.25">
      <c r="A176" s="138" t="s">
        <v>311</v>
      </c>
      <c r="B176" s="139" t="s">
        <v>317</v>
      </c>
      <c r="C176" s="140">
        <v>1208</v>
      </c>
      <c r="D176" s="87">
        <v>2012</v>
      </c>
      <c r="E176" s="87" t="s">
        <v>423</v>
      </c>
      <c r="F176" s="87">
        <v>2012</v>
      </c>
      <c r="G176" s="87">
        <v>2012</v>
      </c>
      <c r="H176" s="87">
        <v>2012</v>
      </c>
      <c r="I176" s="129" t="s">
        <v>422</v>
      </c>
      <c r="J176" s="87">
        <v>2017</v>
      </c>
      <c r="K176" s="87">
        <v>2017</v>
      </c>
      <c r="L176" s="87">
        <v>2017</v>
      </c>
      <c r="M176" s="87">
        <v>2009</v>
      </c>
      <c r="N176" s="87">
        <v>2013</v>
      </c>
      <c r="O176" s="87">
        <v>2013</v>
      </c>
      <c r="P176" s="87">
        <v>2003</v>
      </c>
      <c r="Q176" s="87">
        <v>2013</v>
      </c>
      <c r="R176" s="87">
        <v>2013</v>
      </c>
      <c r="S176" s="87">
        <v>2013</v>
      </c>
      <c r="T176" s="87" t="s">
        <v>408</v>
      </c>
      <c r="U176" s="87">
        <v>2013</v>
      </c>
      <c r="V176" s="87">
        <v>2002</v>
      </c>
      <c r="W176" s="129">
        <v>2013</v>
      </c>
      <c r="X176" s="87">
        <v>2017</v>
      </c>
      <c r="Y176" s="87">
        <v>2012</v>
      </c>
      <c r="Z176" s="87">
        <v>2015</v>
      </c>
      <c r="AA176" s="87">
        <v>2015</v>
      </c>
      <c r="AB176" s="87">
        <v>2013</v>
      </c>
      <c r="AC176" s="87">
        <v>2013</v>
      </c>
      <c r="AD176" s="87">
        <v>2013</v>
      </c>
      <c r="AE176" s="87">
        <v>2013</v>
      </c>
      <c r="AF176" s="87">
        <v>2013</v>
      </c>
      <c r="AG176" s="87">
        <v>2013</v>
      </c>
      <c r="AH176" s="87">
        <v>2016</v>
      </c>
      <c r="AI176" s="87">
        <v>2016</v>
      </c>
      <c r="AJ176" s="87">
        <v>2016</v>
      </c>
      <c r="AK176" s="87">
        <v>2016</v>
      </c>
      <c r="AL176" s="87">
        <v>2013</v>
      </c>
      <c r="AM176" s="16"/>
      <c r="AN176" s="16"/>
    </row>
    <row r="177" spans="1:40" x14ac:dyDescent="0.25">
      <c r="A177" s="138" t="s">
        <v>311</v>
      </c>
      <c r="B177" s="139" t="s">
        <v>318</v>
      </c>
      <c r="C177" s="140">
        <v>1209</v>
      </c>
      <c r="D177" s="87">
        <v>2012</v>
      </c>
      <c r="E177" s="87" t="s">
        <v>423</v>
      </c>
      <c r="F177" s="87">
        <v>2012</v>
      </c>
      <c r="G177" s="87">
        <v>2012</v>
      </c>
      <c r="H177" s="87">
        <v>2012</v>
      </c>
      <c r="I177" s="129" t="s">
        <v>422</v>
      </c>
      <c r="J177" s="87">
        <v>2017</v>
      </c>
      <c r="K177" s="87">
        <v>2017</v>
      </c>
      <c r="L177" s="87">
        <v>2017</v>
      </c>
      <c r="M177" s="87">
        <v>2009</v>
      </c>
      <c r="N177" s="87">
        <v>2013</v>
      </c>
      <c r="O177" s="87">
        <v>2013</v>
      </c>
      <c r="P177" s="87">
        <v>2003</v>
      </c>
      <c r="Q177" s="87">
        <v>2013</v>
      </c>
      <c r="R177" s="87">
        <v>2013</v>
      </c>
      <c r="S177" s="87">
        <v>2013</v>
      </c>
      <c r="T177" s="87" t="s">
        <v>408</v>
      </c>
      <c r="U177" s="87">
        <v>2013</v>
      </c>
      <c r="V177" s="87">
        <v>2002</v>
      </c>
      <c r="W177" s="129">
        <v>2013</v>
      </c>
      <c r="X177" s="87">
        <v>2017</v>
      </c>
      <c r="Y177" s="87">
        <v>2012</v>
      </c>
      <c r="Z177" s="87">
        <v>2015</v>
      </c>
      <c r="AA177" s="87">
        <v>2015</v>
      </c>
      <c r="AB177" s="87">
        <v>2013</v>
      </c>
      <c r="AC177" s="87">
        <v>2013</v>
      </c>
      <c r="AD177" s="87">
        <v>2013</v>
      </c>
      <c r="AE177" s="87">
        <v>2013</v>
      </c>
      <c r="AF177" s="87">
        <v>2013</v>
      </c>
      <c r="AG177" s="87">
        <v>2013</v>
      </c>
      <c r="AH177" s="87">
        <v>2016</v>
      </c>
      <c r="AI177" s="87">
        <v>2016</v>
      </c>
      <c r="AJ177" s="87">
        <v>2016</v>
      </c>
      <c r="AK177" s="87">
        <v>2016</v>
      </c>
      <c r="AL177" s="87">
        <v>2013</v>
      </c>
      <c r="AM177" s="16"/>
      <c r="AN177" s="16"/>
    </row>
    <row r="178" spans="1:40" x14ac:dyDescent="0.25">
      <c r="A178" s="138" t="s">
        <v>311</v>
      </c>
      <c r="B178" s="139" t="s">
        <v>319</v>
      </c>
      <c r="C178" s="140">
        <v>1210</v>
      </c>
      <c r="D178" s="87">
        <v>2012</v>
      </c>
      <c r="E178" s="87" t="s">
        <v>423</v>
      </c>
      <c r="F178" s="87">
        <v>2012</v>
      </c>
      <c r="G178" s="87">
        <v>2012</v>
      </c>
      <c r="H178" s="87">
        <v>2012</v>
      </c>
      <c r="I178" s="129" t="s">
        <v>422</v>
      </c>
      <c r="J178" s="87">
        <v>2017</v>
      </c>
      <c r="K178" s="87">
        <v>2017</v>
      </c>
      <c r="L178" s="87">
        <v>2017</v>
      </c>
      <c r="M178" s="87">
        <v>2009</v>
      </c>
      <c r="N178" s="87">
        <v>2013</v>
      </c>
      <c r="O178" s="87">
        <v>2013</v>
      </c>
      <c r="P178" s="87">
        <v>2003</v>
      </c>
      <c r="Q178" s="87">
        <v>2013</v>
      </c>
      <c r="R178" s="87">
        <v>2013</v>
      </c>
      <c r="S178" s="87">
        <v>2013</v>
      </c>
      <c r="T178" s="87" t="s">
        <v>408</v>
      </c>
      <c r="U178" s="87">
        <v>2013</v>
      </c>
      <c r="V178" s="87">
        <v>2002</v>
      </c>
      <c r="W178" s="129">
        <v>2013</v>
      </c>
      <c r="X178" s="87">
        <v>2017</v>
      </c>
      <c r="Y178" s="87">
        <v>2012</v>
      </c>
      <c r="Z178" s="87">
        <v>2015</v>
      </c>
      <c r="AA178" s="87">
        <v>2015</v>
      </c>
      <c r="AB178" s="87">
        <v>2013</v>
      </c>
      <c r="AC178" s="87">
        <v>2013</v>
      </c>
      <c r="AD178" s="87">
        <v>2013</v>
      </c>
      <c r="AE178" s="87">
        <v>2013</v>
      </c>
      <c r="AF178" s="87">
        <v>2013</v>
      </c>
      <c r="AG178" s="87">
        <v>2013</v>
      </c>
      <c r="AH178" s="87">
        <v>2016</v>
      </c>
      <c r="AI178" s="87">
        <v>2016</v>
      </c>
      <c r="AJ178" s="87">
        <v>2016</v>
      </c>
      <c r="AK178" s="87">
        <v>2016</v>
      </c>
      <c r="AL178" s="87">
        <v>2013</v>
      </c>
      <c r="AM178" s="16"/>
      <c r="AN178" s="16"/>
    </row>
    <row r="179" spans="1:40" x14ac:dyDescent="0.25">
      <c r="A179" s="138" t="s">
        <v>311</v>
      </c>
      <c r="B179" s="139" t="s">
        <v>320</v>
      </c>
      <c r="C179" s="140">
        <v>1211</v>
      </c>
      <c r="D179" s="87">
        <v>2012</v>
      </c>
      <c r="E179" s="87" t="s">
        <v>423</v>
      </c>
      <c r="F179" s="87">
        <v>2012</v>
      </c>
      <c r="G179" s="87">
        <v>2012</v>
      </c>
      <c r="H179" s="87">
        <v>2012</v>
      </c>
      <c r="I179" s="129" t="s">
        <v>422</v>
      </c>
      <c r="J179" s="87">
        <v>2017</v>
      </c>
      <c r="K179" s="87">
        <v>2017</v>
      </c>
      <c r="L179" s="87">
        <v>2017</v>
      </c>
      <c r="M179" s="87">
        <v>2009</v>
      </c>
      <c r="N179" s="87">
        <v>2013</v>
      </c>
      <c r="O179" s="87">
        <v>2013</v>
      </c>
      <c r="P179" s="87">
        <v>2003</v>
      </c>
      <c r="Q179" s="87">
        <v>2013</v>
      </c>
      <c r="R179" s="87">
        <v>2013</v>
      </c>
      <c r="S179" s="87">
        <v>2013</v>
      </c>
      <c r="T179" s="87" t="s">
        <v>408</v>
      </c>
      <c r="U179" s="87">
        <v>2013</v>
      </c>
      <c r="V179" s="87">
        <v>2002</v>
      </c>
      <c r="W179" s="129">
        <v>2013</v>
      </c>
      <c r="X179" s="87">
        <v>2017</v>
      </c>
      <c r="Y179" s="87">
        <v>2012</v>
      </c>
      <c r="Z179" s="87">
        <v>2015</v>
      </c>
      <c r="AA179" s="87">
        <v>2015</v>
      </c>
      <c r="AB179" s="87">
        <v>2013</v>
      </c>
      <c r="AC179" s="87">
        <v>2013</v>
      </c>
      <c r="AD179" s="87">
        <v>2013</v>
      </c>
      <c r="AE179" s="87">
        <v>2013</v>
      </c>
      <c r="AF179" s="87">
        <v>2013</v>
      </c>
      <c r="AG179" s="87">
        <v>2013</v>
      </c>
      <c r="AH179" s="87">
        <v>2016</v>
      </c>
      <c r="AI179" s="87">
        <v>2016</v>
      </c>
      <c r="AJ179" s="87">
        <v>2016</v>
      </c>
      <c r="AK179" s="87">
        <v>2016</v>
      </c>
      <c r="AL179" s="87">
        <v>2013</v>
      </c>
      <c r="AM179" s="16"/>
      <c r="AN179" s="16"/>
    </row>
    <row r="180" spans="1:40" x14ac:dyDescent="0.25">
      <c r="A180" s="138" t="s">
        <v>311</v>
      </c>
      <c r="B180" s="139" t="s">
        <v>222</v>
      </c>
      <c r="C180" s="140">
        <v>1212</v>
      </c>
      <c r="D180" s="87">
        <v>2012</v>
      </c>
      <c r="E180" s="87" t="s">
        <v>423</v>
      </c>
      <c r="F180" s="87">
        <v>2012</v>
      </c>
      <c r="G180" s="87">
        <v>2012</v>
      </c>
      <c r="H180" s="87">
        <v>2012</v>
      </c>
      <c r="I180" s="129" t="s">
        <v>422</v>
      </c>
      <c r="J180" s="87">
        <v>2017</v>
      </c>
      <c r="K180" s="87">
        <v>2017</v>
      </c>
      <c r="L180" s="87">
        <v>2017</v>
      </c>
      <c r="M180" s="87">
        <v>2009</v>
      </c>
      <c r="N180" s="87">
        <v>2013</v>
      </c>
      <c r="O180" s="87">
        <v>2013</v>
      </c>
      <c r="P180" s="87">
        <v>2003</v>
      </c>
      <c r="Q180" s="87">
        <v>2013</v>
      </c>
      <c r="R180" s="87">
        <v>2013</v>
      </c>
      <c r="S180" s="87">
        <v>2013</v>
      </c>
      <c r="T180" s="87" t="s">
        <v>408</v>
      </c>
      <c r="U180" s="87">
        <v>2013</v>
      </c>
      <c r="V180" s="87">
        <v>2002</v>
      </c>
      <c r="W180" s="129">
        <v>2013</v>
      </c>
      <c r="X180" s="87">
        <v>2017</v>
      </c>
      <c r="Y180" s="87">
        <v>2012</v>
      </c>
      <c r="Z180" s="87">
        <v>2015</v>
      </c>
      <c r="AA180" s="87">
        <v>2015</v>
      </c>
      <c r="AB180" s="87">
        <v>2013</v>
      </c>
      <c r="AC180" s="87">
        <v>2013</v>
      </c>
      <c r="AD180" s="87">
        <v>2013</v>
      </c>
      <c r="AE180" s="87">
        <v>2013</v>
      </c>
      <c r="AF180" s="87">
        <v>2013</v>
      </c>
      <c r="AG180" s="87">
        <v>2013</v>
      </c>
      <c r="AH180" s="87">
        <v>2016</v>
      </c>
      <c r="AI180" s="87">
        <v>2016</v>
      </c>
      <c r="AJ180" s="87">
        <v>2016</v>
      </c>
      <c r="AK180" s="87">
        <v>2016</v>
      </c>
      <c r="AL180" s="87">
        <v>2013</v>
      </c>
      <c r="AM180" s="16"/>
      <c r="AN180" s="16"/>
    </row>
    <row r="181" spans="1:40" x14ac:dyDescent="0.25">
      <c r="A181" s="138" t="s">
        <v>311</v>
      </c>
      <c r="B181" s="139" t="s">
        <v>302</v>
      </c>
      <c r="C181" s="140">
        <v>1213</v>
      </c>
      <c r="D181" s="87">
        <v>2012</v>
      </c>
      <c r="E181" s="87" t="s">
        <v>423</v>
      </c>
      <c r="F181" s="87">
        <v>2012</v>
      </c>
      <c r="G181" s="87">
        <v>2012</v>
      </c>
      <c r="H181" s="87">
        <v>2012</v>
      </c>
      <c r="I181" s="129" t="s">
        <v>422</v>
      </c>
      <c r="J181" s="87">
        <v>2017</v>
      </c>
      <c r="K181" s="87">
        <v>2017</v>
      </c>
      <c r="L181" s="87">
        <v>2017</v>
      </c>
      <c r="M181" s="87">
        <v>2009</v>
      </c>
      <c r="N181" s="87">
        <v>2013</v>
      </c>
      <c r="O181" s="87">
        <v>2013</v>
      </c>
      <c r="P181" s="87">
        <v>2003</v>
      </c>
      <c r="Q181" s="87">
        <v>2013</v>
      </c>
      <c r="R181" s="87">
        <v>2013</v>
      </c>
      <c r="S181" s="87">
        <v>2013</v>
      </c>
      <c r="T181" s="87" t="s">
        <v>408</v>
      </c>
      <c r="U181" s="87">
        <v>2013</v>
      </c>
      <c r="V181" s="87">
        <v>2002</v>
      </c>
      <c r="W181" s="129">
        <v>2013</v>
      </c>
      <c r="X181" s="87">
        <v>2017</v>
      </c>
      <c r="Y181" s="87">
        <v>2012</v>
      </c>
      <c r="Z181" s="87">
        <v>2015</v>
      </c>
      <c r="AA181" s="87">
        <v>2015</v>
      </c>
      <c r="AB181" s="87">
        <v>2013</v>
      </c>
      <c r="AC181" s="87">
        <v>2013</v>
      </c>
      <c r="AD181" s="87">
        <v>2013</v>
      </c>
      <c r="AE181" s="87">
        <v>2013</v>
      </c>
      <c r="AF181" s="87">
        <v>2013</v>
      </c>
      <c r="AG181" s="87">
        <v>2013</v>
      </c>
      <c r="AH181" s="87">
        <v>2016</v>
      </c>
      <c r="AI181" s="87">
        <v>2016</v>
      </c>
      <c r="AJ181" s="87">
        <v>2016</v>
      </c>
      <c r="AK181" s="87">
        <v>2016</v>
      </c>
      <c r="AL181" s="87">
        <v>2013</v>
      </c>
      <c r="AM181" s="16"/>
      <c r="AN181" s="16"/>
    </row>
    <row r="182" spans="1:40" x14ac:dyDescent="0.25">
      <c r="A182" s="138" t="s">
        <v>311</v>
      </c>
      <c r="B182" s="139" t="s">
        <v>321</v>
      </c>
      <c r="C182" s="140">
        <v>1214</v>
      </c>
      <c r="D182" s="87">
        <v>2012</v>
      </c>
      <c r="E182" s="87" t="s">
        <v>423</v>
      </c>
      <c r="F182" s="87">
        <v>2012</v>
      </c>
      <c r="G182" s="87">
        <v>2012</v>
      </c>
      <c r="H182" s="87">
        <v>2012</v>
      </c>
      <c r="I182" s="129" t="s">
        <v>422</v>
      </c>
      <c r="J182" s="87">
        <v>2017</v>
      </c>
      <c r="K182" s="87">
        <v>2017</v>
      </c>
      <c r="L182" s="87">
        <v>2017</v>
      </c>
      <c r="M182" s="87">
        <v>2009</v>
      </c>
      <c r="N182" s="87">
        <v>2013</v>
      </c>
      <c r="O182" s="87">
        <v>2013</v>
      </c>
      <c r="P182" s="87">
        <v>2003</v>
      </c>
      <c r="Q182" s="87">
        <v>2013</v>
      </c>
      <c r="R182" s="87">
        <v>2013</v>
      </c>
      <c r="S182" s="87">
        <v>2013</v>
      </c>
      <c r="T182" s="87" t="s">
        <v>408</v>
      </c>
      <c r="U182" s="87">
        <v>2013</v>
      </c>
      <c r="V182" s="87">
        <v>2002</v>
      </c>
      <c r="W182" s="129">
        <v>2013</v>
      </c>
      <c r="X182" s="87">
        <v>2017</v>
      </c>
      <c r="Y182" s="87">
        <v>2012</v>
      </c>
      <c r="Z182" s="87">
        <v>2015</v>
      </c>
      <c r="AA182" s="87">
        <v>2015</v>
      </c>
      <c r="AB182" s="87">
        <v>2013</v>
      </c>
      <c r="AC182" s="87">
        <v>2013</v>
      </c>
      <c r="AD182" s="87">
        <v>2013</v>
      </c>
      <c r="AE182" s="87">
        <v>2013</v>
      </c>
      <c r="AF182" s="87">
        <v>2013</v>
      </c>
      <c r="AG182" s="87">
        <v>2013</v>
      </c>
      <c r="AH182" s="87">
        <v>2016</v>
      </c>
      <c r="AI182" s="87">
        <v>2016</v>
      </c>
      <c r="AJ182" s="87">
        <v>2016</v>
      </c>
      <c r="AK182" s="87">
        <v>2016</v>
      </c>
      <c r="AL182" s="87">
        <v>2013</v>
      </c>
      <c r="AM182" s="16"/>
      <c r="AN182" s="16"/>
    </row>
    <row r="183" spans="1:40" x14ac:dyDescent="0.25">
      <c r="A183" s="138" t="s">
        <v>311</v>
      </c>
      <c r="B183" s="139" t="s">
        <v>281</v>
      </c>
      <c r="C183" s="140">
        <v>1215</v>
      </c>
      <c r="D183" s="87">
        <v>2012</v>
      </c>
      <c r="E183" s="87" t="s">
        <v>423</v>
      </c>
      <c r="F183" s="87">
        <v>2012</v>
      </c>
      <c r="G183" s="87">
        <v>2012</v>
      </c>
      <c r="H183" s="87">
        <v>2012</v>
      </c>
      <c r="I183" s="129" t="s">
        <v>422</v>
      </c>
      <c r="J183" s="87">
        <v>2017</v>
      </c>
      <c r="K183" s="87">
        <v>2017</v>
      </c>
      <c r="L183" s="87">
        <v>2017</v>
      </c>
      <c r="M183" s="87">
        <v>2009</v>
      </c>
      <c r="N183" s="87">
        <v>2013</v>
      </c>
      <c r="O183" s="87">
        <v>2013</v>
      </c>
      <c r="P183" s="87">
        <v>2003</v>
      </c>
      <c r="Q183" s="87">
        <v>2013</v>
      </c>
      <c r="R183" s="87">
        <v>2013</v>
      </c>
      <c r="S183" s="87">
        <v>2013</v>
      </c>
      <c r="T183" s="87" t="s">
        <v>408</v>
      </c>
      <c r="U183" s="87">
        <v>2013</v>
      </c>
      <c r="V183" s="87">
        <v>2002</v>
      </c>
      <c r="W183" s="129">
        <v>2013</v>
      </c>
      <c r="X183" s="87">
        <v>2017</v>
      </c>
      <c r="Y183" s="87">
        <v>2012</v>
      </c>
      <c r="Z183" s="87">
        <v>2015</v>
      </c>
      <c r="AA183" s="87">
        <v>2015</v>
      </c>
      <c r="AB183" s="87">
        <v>2013</v>
      </c>
      <c r="AC183" s="87">
        <v>2013</v>
      </c>
      <c r="AD183" s="87">
        <v>2013</v>
      </c>
      <c r="AE183" s="87">
        <v>2013</v>
      </c>
      <c r="AF183" s="87">
        <v>2013</v>
      </c>
      <c r="AG183" s="87">
        <v>2013</v>
      </c>
      <c r="AH183" s="87">
        <v>2016</v>
      </c>
      <c r="AI183" s="87">
        <v>2016</v>
      </c>
      <c r="AJ183" s="87">
        <v>2016</v>
      </c>
      <c r="AK183" s="87">
        <v>2016</v>
      </c>
      <c r="AL183" s="87">
        <v>2013</v>
      </c>
      <c r="AM183" s="16"/>
      <c r="AN183" s="16"/>
    </row>
    <row r="184" spans="1:40" x14ac:dyDescent="0.25">
      <c r="A184" s="138" t="s">
        <v>311</v>
      </c>
      <c r="B184" s="139" t="s">
        <v>322</v>
      </c>
      <c r="C184" s="140">
        <v>1216</v>
      </c>
      <c r="D184" s="87">
        <v>2012</v>
      </c>
      <c r="E184" s="87" t="s">
        <v>423</v>
      </c>
      <c r="F184" s="87">
        <v>2012</v>
      </c>
      <c r="G184" s="87">
        <v>2012</v>
      </c>
      <c r="H184" s="87">
        <v>2012</v>
      </c>
      <c r="I184" s="129" t="s">
        <v>422</v>
      </c>
      <c r="J184" s="87">
        <v>2017</v>
      </c>
      <c r="K184" s="87">
        <v>2017</v>
      </c>
      <c r="L184" s="87">
        <v>2017</v>
      </c>
      <c r="M184" s="87">
        <v>2009</v>
      </c>
      <c r="N184" s="87">
        <v>2013</v>
      </c>
      <c r="O184" s="87">
        <v>2013</v>
      </c>
      <c r="P184" s="87">
        <v>2003</v>
      </c>
      <c r="Q184" s="87">
        <v>2013</v>
      </c>
      <c r="R184" s="87">
        <v>2013</v>
      </c>
      <c r="S184" s="87">
        <v>2013</v>
      </c>
      <c r="T184" s="87" t="s">
        <v>408</v>
      </c>
      <c r="U184" s="87">
        <v>2013</v>
      </c>
      <c r="V184" s="87">
        <v>2002</v>
      </c>
      <c r="W184" s="129">
        <v>2013</v>
      </c>
      <c r="X184" s="87">
        <v>2017</v>
      </c>
      <c r="Y184" s="87">
        <v>2012</v>
      </c>
      <c r="Z184" s="87">
        <v>2015</v>
      </c>
      <c r="AA184" s="87">
        <v>2015</v>
      </c>
      <c r="AB184" s="87">
        <v>2013</v>
      </c>
      <c r="AC184" s="87">
        <v>2013</v>
      </c>
      <c r="AD184" s="87">
        <v>2013</v>
      </c>
      <c r="AE184" s="87">
        <v>2013</v>
      </c>
      <c r="AF184" s="87">
        <v>2013</v>
      </c>
      <c r="AG184" s="87">
        <v>2013</v>
      </c>
      <c r="AH184" s="87">
        <v>2016</v>
      </c>
      <c r="AI184" s="87">
        <v>2016</v>
      </c>
      <c r="AJ184" s="87">
        <v>2016</v>
      </c>
      <c r="AK184" s="87">
        <v>2016</v>
      </c>
      <c r="AL184" s="87">
        <v>2013</v>
      </c>
      <c r="AM184" s="16"/>
      <c r="AN184" s="16"/>
    </row>
    <row r="185" spans="1:40" x14ac:dyDescent="0.25">
      <c r="A185" s="138" t="s">
        <v>311</v>
      </c>
      <c r="B185" s="139" t="s">
        <v>323</v>
      </c>
      <c r="C185" s="140">
        <v>1217</v>
      </c>
      <c r="D185" s="87">
        <v>2012</v>
      </c>
      <c r="E185" s="87" t="s">
        <v>423</v>
      </c>
      <c r="F185" s="87">
        <v>2012</v>
      </c>
      <c r="G185" s="87">
        <v>2012</v>
      </c>
      <c r="H185" s="87">
        <v>2012</v>
      </c>
      <c r="I185" s="129" t="s">
        <v>422</v>
      </c>
      <c r="J185" s="87">
        <v>2017</v>
      </c>
      <c r="K185" s="87">
        <v>2017</v>
      </c>
      <c r="L185" s="87">
        <v>2017</v>
      </c>
      <c r="M185" s="87">
        <v>2009</v>
      </c>
      <c r="N185" s="87">
        <v>2013</v>
      </c>
      <c r="O185" s="87">
        <v>2013</v>
      </c>
      <c r="P185" s="87">
        <v>2003</v>
      </c>
      <c r="Q185" s="87">
        <v>2013</v>
      </c>
      <c r="R185" s="87">
        <v>2013</v>
      </c>
      <c r="S185" s="87">
        <v>2013</v>
      </c>
      <c r="T185" s="87" t="s">
        <v>408</v>
      </c>
      <c r="U185" s="87">
        <v>2013</v>
      </c>
      <c r="V185" s="87">
        <v>2002</v>
      </c>
      <c r="W185" s="129">
        <v>2013</v>
      </c>
      <c r="X185" s="87">
        <v>2017</v>
      </c>
      <c r="Y185" s="87">
        <v>2012</v>
      </c>
      <c r="Z185" s="87">
        <v>2015</v>
      </c>
      <c r="AA185" s="87">
        <v>2015</v>
      </c>
      <c r="AB185" s="87">
        <v>2013</v>
      </c>
      <c r="AC185" s="87">
        <v>2013</v>
      </c>
      <c r="AD185" s="87">
        <v>2013</v>
      </c>
      <c r="AE185" s="87">
        <v>2013</v>
      </c>
      <c r="AF185" s="87">
        <v>2013</v>
      </c>
      <c r="AG185" s="87">
        <v>2013</v>
      </c>
      <c r="AH185" s="87">
        <v>2016</v>
      </c>
      <c r="AI185" s="87">
        <v>2016</v>
      </c>
      <c r="AJ185" s="87">
        <v>2016</v>
      </c>
      <c r="AK185" s="87">
        <v>2016</v>
      </c>
      <c r="AL185" s="87">
        <v>2013</v>
      </c>
      <c r="AM185" s="16"/>
      <c r="AN185" s="16"/>
    </row>
    <row r="186" spans="1:40" x14ac:dyDescent="0.25">
      <c r="A186" s="138" t="s">
        <v>311</v>
      </c>
      <c r="B186" s="139" t="s">
        <v>324</v>
      </c>
      <c r="C186" s="140">
        <v>1218</v>
      </c>
      <c r="D186" s="87">
        <v>2012</v>
      </c>
      <c r="E186" s="87" t="s">
        <v>423</v>
      </c>
      <c r="F186" s="87">
        <v>2012</v>
      </c>
      <c r="G186" s="87">
        <v>2012</v>
      </c>
      <c r="H186" s="87">
        <v>2012</v>
      </c>
      <c r="I186" s="129" t="s">
        <v>422</v>
      </c>
      <c r="J186" s="87">
        <v>2017</v>
      </c>
      <c r="K186" s="87">
        <v>2017</v>
      </c>
      <c r="L186" s="87">
        <v>2017</v>
      </c>
      <c r="M186" s="87">
        <v>2009</v>
      </c>
      <c r="N186" s="87">
        <v>2013</v>
      </c>
      <c r="O186" s="87">
        <v>2013</v>
      </c>
      <c r="P186" s="87">
        <v>2003</v>
      </c>
      <c r="Q186" s="87">
        <v>2013</v>
      </c>
      <c r="R186" s="87">
        <v>2013</v>
      </c>
      <c r="S186" s="87">
        <v>2013</v>
      </c>
      <c r="T186" s="87" t="s">
        <v>408</v>
      </c>
      <c r="U186" s="87">
        <v>2013</v>
      </c>
      <c r="V186" s="87">
        <v>2002</v>
      </c>
      <c r="W186" s="129">
        <v>2013</v>
      </c>
      <c r="X186" s="87">
        <v>2017</v>
      </c>
      <c r="Y186" s="87">
        <v>2012</v>
      </c>
      <c r="Z186" s="87">
        <v>2015</v>
      </c>
      <c r="AA186" s="87">
        <v>2015</v>
      </c>
      <c r="AB186" s="87">
        <v>2013</v>
      </c>
      <c r="AC186" s="87">
        <v>2013</v>
      </c>
      <c r="AD186" s="87">
        <v>2013</v>
      </c>
      <c r="AE186" s="87">
        <v>2013</v>
      </c>
      <c r="AF186" s="87">
        <v>2013</v>
      </c>
      <c r="AG186" s="87">
        <v>2013</v>
      </c>
      <c r="AH186" s="87">
        <v>2016</v>
      </c>
      <c r="AI186" s="87">
        <v>2016</v>
      </c>
      <c r="AJ186" s="87">
        <v>2016</v>
      </c>
      <c r="AK186" s="87">
        <v>2016</v>
      </c>
      <c r="AL186" s="87">
        <v>2013</v>
      </c>
      <c r="AM186" s="16"/>
      <c r="AN186" s="16"/>
    </row>
    <row r="187" spans="1:40" x14ac:dyDescent="0.25">
      <c r="A187" s="138" t="s">
        <v>311</v>
      </c>
      <c r="B187" s="139" t="s">
        <v>325</v>
      </c>
      <c r="C187" s="140">
        <v>1219</v>
      </c>
      <c r="D187" s="87">
        <v>2012</v>
      </c>
      <c r="E187" s="87" t="s">
        <v>423</v>
      </c>
      <c r="F187" s="87">
        <v>2012</v>
      </c>
      <c r="G187" s="87">
        <v>2012</v>
      </c>
      <c r="H187" s="87">
        <v>2012</v>
      </c>
      <c r="I187" s="129" t="s">
        <v>422</v>
      </c>
      <c r="J187" s="87">
        <v>2017</v>
      </c>
      <c r="K187" s="87">
        <v>2017</v>
      </c>
      <c r="L187" s="87">
        <v>2017</v>
      </c>
      <c r="M187" s="87">
        <v>2009</v>
      </c>
      <c r="N187" s="87">
        <v>2013</v>
      </c>
      <c r="O187" s="87">
        <v>2013</v>
      </c>
      <c r="P187" s="87">
        <v>2003</v>
      </c>
      <c r="Q187" s="87">
        <v>2013</v>
      </c>
      <c r="R187" s="87">
        <v>2013</v>
      </c>
      <c r="S187" s="87">
        <v>2013</v>
      </c>
      <c r="T187" s="87" t="s">
        <v>408</v>
      </c>
      <c r="U187" s="87">
        <v>2013</v>
      </c>
      <c r="V187" s="87">
        <v>2002</v>
      </c>
      <c r="W187" s="129">
        <v>2013</v>
      </c>
      <c r="X187" s="87">
        <v>2017</v>
      </c>
      <c r="Y187" s="87">
        <v>2012</v>
      </c>
      <c r="Z187" s="87">
        <v>2015</v>
      </c>
      <c r="AA187" s="87">
        <v>2015</v>
      </c>
      <c r="AB187" s="87">
        <v>2013</v>
      </c>
      <c r="AC187" s="87">
        <v>2013</v>
      </c>
      <c r="AD187" s="87">
        <v>2013</v>
      </c>
      <c r="AE187" s="87">
        <v>2013</v>
      </c>
      <c r="AF187" s="87">
        <v>2013</v>
      </c>
      <c r="AG187" s="87">
        <v>2013</v>
      </c>
      <c r="AH187" s="87">
        <v>2016</v>
      </c>
      <c r="AI187" s="87">
        <v>2016</v>
      </c>
      <c r="AJ187" s="87">
        <v>2016</v>
      </c>
      <c r="AK187" s="87">
        <v>2016</v>
      </c>
      <c r="AL187" s="87">
        <v>2013</v>
      </c>
      <c r="AM187" s="16"/>
      <c r="AN187" s="16"/>
    </row>
    <row r="188" spans="1:40" x14ac:dyDescent="0.25">
      <c r="A188" s="130" t="s">
        <v>56</v>
      </c>
      <c r="B188" s="139" t="s">
        <v>57</v>
      </c>
      <c r="C188" s="140">
        <v>1301</v>
      </c>
      <c r="D188" s="87">
        <v>2012</v>
      </c>
      <c r="E188" s="87" t="s">
        <v>423</v>
      </c>
      <c r="F188" s="87">
        <v>2012</v>
      </c>
      <c r="G188" s="87">
        <v>2012</v>
      </c>
      <c r="H188" s="87">
        <v>2012</v>
      </c>
      <c r="I188" s="129" t="s">
        <v>422</v>
      </c>
      <c r="J188" s="87">
        <v>2017</v>
      </c>
      <c r="K188" s="87">
        <v>2017</v>
      </c>
      <c r="L188" s="87">
        <v>2017</v>
      </c>
      <c r="M188" s="87">
        <v>2009</v>
      </c>
      <c r="N188" s="87">
        <v>2013</v>
      </c>
      <c r="O188" s="87">
        <v>2013</v>
      </c>
      <c r="P188" s="87">
        <v>2003</v>
      </c>
      <c r="Q188" s="87">
        <v>2013</v>
      </c>
      <c r="R188" s="87">
        <v>2013</v>
      </c>
      <c r="S188" s="87">
        <v>2013</v>
      </c>
      <c r="T188" s="87" t="s">
        <v>408</v>
      </c>
      <c r="U188" s="87">
        <v>2013</v>
      </c>
      <c r="V188" s="87">
        <v>2002</v>
      </c>
      <c r="W188" s="129">
        <v>2013</v>
      </c>
      <c r="X188" s="87">
        <v>2017</v>
      </c>
      <c r="Y188" s="87">
        <v>2012</v>
      </c>
      <c r="Z188" s="87">
        <v>2015</v>
      </c>
      <c r="AA188" s="87">
        <v>2015</v>
      </c>
      <c r="AB188" s="87">
        <v>2013</v>
      </c>
      <c r="AC188" s="87">
        <v>2013</v>
      </c>
      <c r="AD188" s="87">
        <v>2013</v>
      </c>
      <c r="AE188" s="87">
        <v>2013</v>
      </c>
      <c r="AF188" s="87">
        <v>2013</v>
      </c>
      <c r="AG188" s="87">
        <v>2013</v>
      </c>
      <c r="AH188" s="87">
        <v>2016</v>
      </c>
      <c r="AI188" s="87">
        <v>2016</v>
      </c>
      <c r="AJ188" s="87">
        <v>2016</v>
      </c>
      <c r="AK188" s="87">
        <v>2016</v>
      </c>
      <c r="AL188" s="87">
        <v>2013</v>
      </c>
      <c r="AM188" s="16"/>
      <c r="AN188" s="16"/>
    </row>
    <row r="189" spans="1:40" x14ac:dyDescent="0.25">
      <c r="A189" s="130" t="s">
        <v>56</v>
      </c>
      <c r="B189" s="139" t="s">
        <v>58</v>
      </c>
      <c r="C189" s="140">
        <v>1302</v>
      </c>
      <c r="D189" s="87">
        <v>2012</v>
      </c>
      <c r="E189" s="87" t="s">
        <v>423</v>
      </c>
      <c r="F189" s="87">
        <v>2012</v>
      </c>
      <c r="G189" s="87">
        <v>2012</v>
      </c>
      <c r="H189" s="87">
        <v>2012</v>
      </c>
      <c r="I189" s="129" t="s">
        <v>422</v>
      </c>
      <c r="J189" s="87">
        <v>2017</v>
      </c>
      <c r="K189" s="87">
        <v>2017</v>
      </c>
      <c r="L189" s="87">
        <v>2017</v>
      </c>
      <c r="M189" s="87">
        <v>2009</v>
      </c>
      <c r="N189" s="87">
        <v>2013</v>
      </c>
      <c r="O189" s="87">
        <v>2013</v>
      </c>
      <c r="P189" s="87">
        <v>2003</v>
      </c>
      <c r="Q189" s="87">
        <v>2013</v>
      </c>
      <c r="R189" s="87">
        <v>2013</v>
      </c>
      <c r="S189" s="87">
        <v>2013</v>
      </c>
      <c r="T189" s="87" t="s">
        <v>408</v>
      </c>
      <c r="U189" s="87">
        <v>2013</v>
      </c>
      <c r="V189" s="87">
        <v>2002</v>
      </c>
      <c r="W189" s="129">
        <v>2013</v>
      </c>
      <c r="X189" s="87">
        <v>2017</v>
      </c>
      <c r="Y189" s="87">
        <v>2012</v>
      </c>
      <c r="Z189" s="87">
        <v>2015</v>
      </c>
      <c r="AA189" s="87">
        <v>2015</v>
      </c>
      <c r="AB189" s="87">
        <v>2013</v>
      </c>
      <c r="AC189" s="87">
        <v>2013</v>
      </c>
      <c r="AD189" s="87">
        <v>2013</v>
      </c>
      <c r="AE189" s="87">
        <v>2013</v>
      </c>
      <c r="AF189" s="87">
        <v>2013</v>
      </c>
      <c r="AG189" s="87">
        <v>2013</v>
      </c>
      <c r="AH189" s="87">
        <v>2016</v>
      </c>
      <c r="AI189" s="87">
        <v>2016</v>
      </c>
      <c r="AJ189" s="87">
        <v>2016</v>
      </c>
      <c r="AK189" s="87">
        <v>2016</v>
      </c>
      <c r="AL189" s="87">
        <v>2013</v>
      </c>
      <c r="AM189" s="16"/>
      <c r="AN189" s="16"/>
    </row>
    <row r="190" spans="1:40" x14ac:dyDescent="0.25">
      <c r="A190" s="130" t="s">
        <v>56</v>
      </c>
      <c r="B190" s="139" t="s">
        <v>59</v>
      </c>
      <c r="C190" s="140">
        <v>1303</v>
      </c>
      <c r="D190" s="87">
        <v>2012</v>
      </c>
      <c r="E190" s="87" t="s">
        <v>423</v>
      </c>
      <c r="F190" s="87">
        <v>2012</v>
      </c>
      <c r="G190" s="87">
        <v>2012</v>
      </c>
      <c r="H190" s="87">
        <v>2012</v>
      </c>
      <c r="I190" s="129" t="s">
        <v>422</v>
      </c>
      <c r="J190" s="87">
        <v>2017</v>
      </c>
      <c r="K190" s="87">
        <v>2017</v>
      </c>
      <c r="L190" s="87">
        <v>2017</v>
      </c>
      <c r="M190" s="87">
        <v>2009</v>
      </c>
      <c r="N190" s="87">
        <v>2013</v>
      </c>
      <c r="O190" s="87">
        <v>2013</v>
      </c>
      <c r="P190" s="87">
        <v>2003</v>
      </c>
      <c r="Q190" s="87">
        <v>2013</v>
      </c>
      <c r="R190" s="87">
        <v>2013</v>
      </c>
      <c r="S190" s="87">
        <v>2013</v>
      </c>
      <c r="T190" s="87" t="s">
        <v>408</v>
      </c>
      <c r="U190" s="87">
        <v>2013</v>
      </c>
      <c r="V190" s="87">
        <v>2002</v>
      </c>
      <c r="W190" s="129">
        <v>2013</v>
      </c>
      <c r="X190" s="87">
        <v>2017</v>
      </c>
      <c r="Y190" s="87">
        <v>2012</v>
      </c>
      <c r="Z190" s="87">
        <v>2015</v>
      </c>
      <c r="AA190" s="87">
        <v>2015</v>
      </c>
      <c r="AB190" s="87">
        <v>2013</v>
      </c>
      <c r="AC190" s="87">
        <v>2013</v>
      </c>
      <c r="AD190" s="87">
        <v>2013</v>
      </c>
      <c r="AE190" s="87">
        <v>2013</v>
      </c>
      <c r="AF190" s="87">
        <v>2013</v>
      </c>
      <c r="AG190" s="87">
        <v>2013</v>
      </c>
      <c r="AH190" s="87">
        <v>2016</v>
      </c>
      <c r="AI190" s="87">
        <v>2016</v>
      </c>
      <c r="AJ190" s="87">
        <v>2016</v>
      </c>
      <c r="AK190" s="87">
        <v>2016</v>
      </c>
      <c r="AL190" s="87">
        <v>2013</v>
      </c>
      <c r="AM190" s="16"/>
      <c r="AN190" s="16"/>
    </row>
    <row r="191" spans="1:40" x14ac:dyDescent="0.25">
      <c r="A191" s="130" t="s">
        <v>56</v>
      </c>
      <c r="B191" s="139" t="s">
        <v>60</v>
      </c>
      <c r="C191" s="140">
        <v>1304</v>
      </c>
      <c r="D191" s="87">
        <v>2012</v>
      </c>
      <c r="E191" s="87" t="s">
        <v>423</v>
      </c>
      <c r="F191" s="87">
        <v>2012</v>
      </c>
      <c r="G191" s="87">
        <v>2012</v>
      </c>
      <c r="H191" s="87">
        <v>2012</v>
      </c>
      <c r="I191" s="129" t="s">
        <v>422</v>
      </c>
      <c r="J191" s="87">
        <v>2017</v>
      </c>
      <c r="K191" s="87">
        <v>2017</v>
      </c>
      <c r="L191" s="87">
        <v>2017</v>
      </c>
      <c r="M191" s="87">
        <v>2009</v>
      </c>
      <c r="N191" s="87">
        <v>2013</v>
      </c>
      <c r="O191" s="87">
        <v>2013</v>
      </c>
      <c r="P191" s="87">
        <v>2003</v>
      </c>
      <c r="Q191" s="87">
        <v>2013</v>
      </c>
      <c r="R191" s="87">
        <v>2013</v>
      </c>
      <c r="S191" s="87">
        <v>2013</v>
      </c>
      <c r="T191" s="87" t="s">
        <v>408</v>
      </c>
      <c r="U191" s="87">
        <v>2013</v>
      </c>
      <c r="V191" s="87">
        <v>2002</v>
      </c>
      <c r="W191" s="129">
        <v>2013</v>
      </c>
      <c r="X191" s="87">
        <v>2017</v>
      </c>
      <c r="Y191" s="87">
        <v>2012</v>
      </c>
      <c r="Z191" s="87">
        <v>2015</v>
      </c>
      <c r="AA191" s="87">
        <v>2015</v>
      </c>
      <c r="AB191" s="87">
        <v>2013</v>
      </c>
      <c r="AC191" s="87">
        <v>2013</v>
      </c>
      <c r="AD191" s="87">
        <v>2013</v>
      </c>
      <c r="AE191" s="87">
        <v>2013</v>
      </c>
      <c r="AF191" s="87">
        <v>2013</v>
      </c>
      <c r="AG191" s="87">
        <v>2013</v>
      </c>
      <c r="AH191" s="87">
        <v>2016</v>
      </c>
      <c r="AI191" s="87">
        <v>2016</v>
      </c>
      <c r="AJ191" s="87">
        <v>2016</v>
      </c>
      <c r="AK191" s="87">
        <v>2016</v>
      </c>
      <c r="AL191" s="87">
        <v>2013</v>
      </c>
      <c r="AM191" s="16"/>
      <c r="AN191" s="16"/>
    </row>
    <row r="192" spans="1:40" x14ac:dyDescent="0.25">
      <c r="A192" s="130" t="s">
        <v>56</v>
      </c>
      <c r="B192" s="139" t="s">
        <v>61</v>
      </c>
      <c r="C192" s="140">
        <v>1305</v>
      </c>
      <c r="D192" s="87">
        <v>2012</v>
      </c>
      <c r="E192" s="87" t="s">
        <v>423</v>
      </c>
      <c r="F192" s="87">
        <v>2012</v>
      </c>
      <c r="G192" s="87">
        <v>2012</v>
      </c>
      <c r="H192" s="87">
        <v>2012</v>
      </c>
      <c r="I192" s="129" t="s">
        <v>422</v>
      </c>
      <c r="J192" s="87">
        <v>2017</v>
      </c>
      <c r="K192" s="87">
        <v>2017</v>
      </c>
      <c r="L192" s="87">
        <v>2017</v>
      </c>
      <c r="M192" s="87">
        <v>2009</v>
      </c>
      <c r="N192" s="87">
        <v>2013</v>
      </c>
      <c r="O192" s="87">
        <v>2013</v>
      </c>
      <c r="P192" s="87">
        <v>2003</v>
      </c>
      <c r="Q192" s="87">
        <v>2013</v>
      </c>
      <c r="R192" s="87">
        <v>2013</v>
      </c>
      <c r="S192" s="87">
        <v>2013</v>
      </c>
      <c r="T192" s="87" t="s">
        <v>408</v>
      </c>
      <c r="U192" s="87">
        <v>2013</v>
      </c>
      <c r="V192" s="87">
        <v>2002</v>
      </c>
      <c r="W192" s="129">
        <v>2013</v>
      </c>
      <c r="X192" s="87">
        <v>2017</v>
      </c>
      <c r="Y192" s="87">
        <v>2012</v>
      </c>
      <c r="Z192" s="87">
        <v>2015</v>
      </c>
      <c r="AA192" s="87">
        <v>2015</v>
      </c>
      <c r="AB192" s="87">
        <v>2013</v>
      </c>
      <c r="AC192" s="87">
        <v>2013</v>
      </c>
      <c r="AD192" s="87">
        <v>2013</v>
      </c>
      <c r="AE192" s="87">
        <v>2013</v>
      </c>
      <c r="AF192" s="87">
        <v>2013</v>
      </c>
      <c r="AG192" s="87">
        <v>2013</v>
      </c>
      <c r="AH192" s="87">
        <v>2016</v>
      </c>
      <c r="AI192" s="87">
        <v>2016</v>
      </c>
      <c r="AJ192" s="87">
        <v>2016</v>
      </c>
      <c r="AK192" s="87">
        <v>2016</v>
      </c>
      <c r="AL192" s="87">
        <v>2013</v>
      </c>
      <c r="AM192" s="16"/>
      <c r="AN192" s="16"/>
    </row>
    <row r="193" spans="1:40" x14ac:dyDescent="0.25">
      <c r="A193" s="130" t="s">
        <v>56</v>
      </c>
      <c r="B193" s="139" t="s">
        <v>62</v>
      </c>
      <c r="C193" s="140">
        <v>1306</v>
      </c>
      <c r="D193" s="87">
        <v>2012</v>
      </c>
      <c r="E193" s="87" t="s">
        <v>423</v>
      </c>
      <c r="F193" s="87">
        <v>2012</v>
      </c>
      <c r="G193" s="87">
        <v>2012</v>
      </c>
      <c r="H193" s="87">
        <v>2012</v>
      </c>
      <c r="I193" s="129" t="s">
        <v>422</v>
      </c>
      <c r="J193" s="87">
        <v>2017</v>
      </c>
      <c r="K193" s="87">
        <v>2017</v>
      </c>
      <c r="L193" s="87">
        <v>2017</v>
      </c>
      <c r="M193" s="87">
        <v>2009</v>
      </c>
      <c r="N193" s="87">
        <v>2013</v>
      </c>
      <c r="O193" s="87">
        <v>2013</v>
      </c>
      <c r="P193" s="87">
        <v>2003</v>
      </c>
      <c r="Q193" s="87">
        <v>2013</v>
      </c>
      <c r="R193" s="87">
        <v>2013</v>
      </c>
      <c r="S193" s="87">
        <v>2013</v>
      </c>
      <c r="T193" s="87" t="s">
        <v>408</v>
      </c>
      <c r="U193" s="87">
        <v>2013</v>
      </c>
      <c r="V193" s="87">
        <v>2002</v>
      </c>
      <c r="W193" s="129">
        <v>2013</v>
      </c>
      <c r="X193" s="87">
        <v>2017</v>
      </c>
      <c r="Y193" s="87">
        <v>2012</v>
      </c>
      <c r="Z193" s="87">
        <v>2015</v>
      </c>
      <c r="AA193" s="87">
        <v>2015</v>
      </c>
      <c r="AB193" s="87">
        <v>2013</v>
      </c>
      <c r="AC193" s="87">
        <v>2013</v>
      </c>
      <c r="AD193" s="87">
        <v>2013</v>
      </c>
      <c r="AE193" s="87">
        <v>2013</v>
      </c>
      <c r="AF193" s="87">
        <v>2013</v>
      </c>
      <c r="AG193" s="87">
        <v>2013</v>
      </c>
      <c r="AH193" s="87">
        <v>2016</v>
      </c>
      <c r="AI193" s="87">
        <v>2016</v>
      </c>
      <c r="AJ193" s="87">
        <v>2016</v>
      </c>
      <c r="AK193" s="87">
        <v>2016</v>
      </c>
      <c r="AL193" s="87">
        <v>2013</v>
      </c>
      <c r="AM193" s="16"/>
      <c r="AN193" s="16"/>
    </row>
    <row r="194" spans="1:40" x14ac:dyDescent="0.25">
      <c r="A194" s="130" t="s">
        <v>56</v>
      </c>
      <c r="B194" s="139" t="s">
        <v>63</v>
      </c>
      <c r="C194" s="140">
        <v>1307</v>
      </c>
      <c r="D194" s="87">
        <v>2012</v>
      </c>
      <c r="E194" s="87" t="s">
        <v>423</v>
      </c>
      <c r="F194" s="87">
        <v>2012</v>
      </c>
      <c r="G194" s="87">
        <v>2012</v>
      </c>
      <c r="H194" s="87">
        <v>2012</v>
      </c>
      <c r="I194" s="129" t="s">
        <v>422</v>
      </c>
      <c r="J194" s="87">
        <v>2017</v>
      </c>
      <c r="K194" s="87">
        <v>2017</v>
      </c>
      <c r="L194" s="87">
        <v>2017</v>
      </c>
      <c r="M194" s="87">
        <v>2009</v>
      </c>
      <c r="N194" s="87">
        <v>2013</v>
      </c>
      <c r="O194" s="87">
        <v>2013</v>
      </c>
      <c r="P194" s="87">
        <v>2003</v>
      </c>
      <c r="Q194" s="87">
        <v>2013</v>
      </c>
      <c r="R194" s="87">
        <v>2013</v>
      </c>
      <c r="S194" s="87">
        <v>2013</v>
      </c>
      <c r="T194" s="87" t="s">
        <v>408</v>
      </c>
      <c r="U194" s="87">
        <v>2013</v>
      </c>
      <c r="V194" s="87">
        <v>2002</v>
      </c>
      <c r="W194" s="129">
        <v>2013</v>
      </c>
      <c r="X194" s="87">
        <v>2017</v>
      </c>
      <c r="Y194" s="87">
        <v>2012</v>
      </c>
      <c r="Z194" s="87">
        <v>2015</v>
      </c>
      <c r="AA194" s="87">
        <v>2015</v>
      </c>
      <c r="AB194" s="87">
        <v>2013</v>
      </c>
      <c r="AC194" s="87">
        <v>2013</v>
      </c>
      <c r="AD194" s="87">
        <v>2013</v>
      </c>
      <c r="AE194" s="87">
        <v>2013</v>
      </c>
      <c r="AF194" s="87">
        <v>2013</v>
      </c>
      <c r="AG194" s="87">
        <v>2013</v>
      </c>
      <c r="AH194" s="87">
        <v>2016</v>
      </c>
      <c r="AI194" s="87">
        <v>2016</v>
      </c>
      <c r="AJ194" s="87">
        <v>2016</v>
      </c>
      <c r="AK194" s="87">
        <v>2016</v>
      </c>
      <c r="AL194" s="87">
        <v>2013</v>
      </c>
      <c r="AM194" s="16"/>
      <c r="AN194" s="16"/>
    </row>
    <row r="195" spans="1:40" x14ac:dyDescent="0.25">
      <c r="A195" s="130" t="s">
        <v>56</v>
      </c>
      <c r="B195" s="139" t="s">
        <v>64</v>
      </c>
      <c r="C195" s="140">
        <v>1308</v>
      </c>
      <c r="D195" s="87">
        <v>2012</v>
      </c>
      <c r="E195" s="87" t="s">
        <v>423</v>
      </c>
      <c r="F195" s="87">
        <v>2012</v>
      </c>
      <c r="G195" s="87">
        <v>2012</v>
      </c>
      <c r="H195" s="87">
        <v>2012</v>
      </c>
      <c r="I195" s="129" t="s">
        <v>422</v>
      </c>
      <c r="J195" s="87">
        <v>2017</v>
      </c>
      <c r="K195" s="87">
        <v>2017</v>
      </c>
      <c r="L195" s="87">
        <v>2017</v>
      </c>
      <c r="M195" s="87">
        <v>2009</v>
      </c>
      <c r="N195" s="87">
        <v>2013</v>
      </c>
      <c r="O195" s="87">
        <v>2013</v>
      </c>
      <c r="P195" s="87">
        <v>2003</v>
      </c>
      <c r="Q195" s="87">
        <v>2013</v>
      </c>
      <c r="R195" s="87">
        <v>2013</v>
      </c>
      <c r="S195" s="87">
        <v>2013</v>
      </c>
      <c r="T195" s="87" t="s">
        <v>408</v>
      </c>
      <c r="U195" s="87">
        <v>2013</v>
      </c>
      <c r="V195" s="87">
        <v>2002</v>
      </c>
      <c r="W195" s="129">
        <v>2013</v>
      </c>
      <c r="X195" s="87">
        <v>2017</v>
      </c>
      <c r="Y195" s="87">
        <v>2012</v>
      </c>
      <c r="Z195" s="87">
        <v>2015</v>
      </c>
      <c r="AA195" s="87">
        <v>2015</v>
      </c>
      <c r="AB195" s="87">
        <v>2013</v>
      </c>
      <c r="AC195" s="87">
        <v>2013</v>
      </c>
      <c r="AD195" s="87">
        <v>2013</v>
      </c>
      <c r="AE195" s="87">
        <v>2013</v>
      </c>
      <c r="AF195" s="87">
        <v>2013</v>
      </c>
      <c r="AG195" s="87">
        <v>2013</v>
      </c>
      <c r="AH195" s="87">
        <v>2016</v>
      </c>
      <c r="AI195" s="87">
        <v>2016</v>
      </c>
      <c r="AJ195" s="87">
        <v>2016</v>
      </c>
      <c r="AK195" s="87">
        <v>2016</v>
      </c>
      <c r="AL195" s="87">
        <v>2013</v>
      </c>
      <c r="AM195" s="16"/>
      <c r="AN195" s="16"/>
    </row>
    <row r="196" spans="1:40" x14ac:dyDescent="0.25">
      <c r="A196" s="130" t="s">
        <v>56</v>
      </c>
      <c r="B196" s="139" t="s">
        <v>65</v>
      </c>
      <c r="C196" s="140">
        <v>1309</v>
      </c>
      <c r="D196" s="87">
        <v>2012</v>
      </c>
      <c r="E196" s="87" t="s">
        <v>423</v>
      </c>
      <c r="F196" s="87">
        <v>2012</v>
      </c>
      <c r="G196" s="87">
        <v>2012</v>
      </c>
      <c r="H196" s="87">
        <v>2012</v>
      </c>
      <c r="I196" s="129" t="s">
        <v>422</v>
      </c>
      <c r="J196" s="87">
        <v>2017</v>
      </c>
      <c r="K196" s="87">
        <v>2017</v>
      </c>
      <c r="L196" s="87">
        <v>2017</v>
      </c>
      <c r="M196" s="87">
        <v>2009</v>
      </c>
      <c r="N196" s="87">
        <v>2013</v>
      </c>
      <c r="O196" s="87">
        <v>2013</v>
      </c>
      <c r="P196" s="87">
        <v>2003</v>
      </c>
      <c r="Q196" s="87">
        <v>2013</v>
      </c>
      <c r="R196" s="87">
        <v>2013</v>
      </c>
      <c r="S196" s="87">
        <v>2013</v>
      </c>
      <c r="T196" s="87" t="s">
        <v>408</v>
      </c>
      <c r="U196" s="87">
        <v>2013</v>
      </c>
      <c r="V196" s="87">
        <v>2002</v>
      </c>
      <c r="W196" s="129">
        <v>2013</v>
      </c>
      <c r="X196" s="87">
        <v>2017</v>
      </c>
      <c r="Y196" s="87">
        <v>2012</v>
      </c>
      <c r="Z196" s="87">
        <v>2015</v>
      </c>
      <c r="AA196" s="87">
        <v>2015</v>
      </c>
      <c r="AB196" s="87">
        <v>2013</v>
      </c>
      <c r="AC196" s="87">
        <v>2013</v>
      </c>
      <c r="AD196" s="87">
        <v>2013</v>
      </c>
      <c r="AE196" s="87">
        <v>2013</v>
      </c>
      <c r="AF196" s="87">
        <v>2013</v>
      </c>
      <c r="AG196" s="87">
        <v>2013</v>
      </c>
      <c r="AH196" s="87">
        <v>2016</v>
      </c>
      <c r="AI196" s="87">
        <v>2016</v>
      </c>
      <c r="AJ196" s="87">
        <v>2016</v>
      </c>
      <c r="AK196" s="87">
        <v>2016</v>
      </c>
      <c r="AL196" s="87">
        <v>2013</v>
      </c>
      <c r="AM196" s="16"/>
      <c r="AN196" s="16"/>
    </row>
    <row r="197" spans="1:40" x14ac:dyDescent="0.25">
      <c r="A197" s="130" t="s">
        <v>56</v>
      </c>
      <c r="B197" s="139" t="s">
        <v>66</v>
      </c>
      <c r="C197" s="140">
        <v>1310</v>
      </c>
      <c r="D197" s="87">
        <v>2012</v>
      </c>
      <c r="E197" s="87" t="s">
        <v>423</v>
      </c>
      <c r="F197" s="87">
        <v>2012</v>
      </c>
      <c r="G197" s="87">
        <v>2012</v>
      </c>
      <c r="H197" s="87">
        <v>2012</v>
      </c>
      <c r="I197" s="129" t="s">
        <v>422</v>
      </c>
      <c r="J197" s="87">
        <v>2017</v>
      </c>
      <c r="K197" s="87">
        <v>2017</v>
      </c>
      <c r="L197" s="87">
        <v>2017</v>
      </c>
      <c r="M197" s="87">
        <v>2009</v>
      </c>
      <c r="N197" s="87">
        <v>2013</v>
      </c>
      <c r="O197" s="87">
        <v>2013</v>
      </c>
      <c r="P197" s="87">
        <v>2003</v>
      </c>
      <c r="Q197" s="87">
        <v>2013</v>
      </c>
      <c r="R197" s="87">
        <v>2013</v>
      </c>
      <c r="S197" s="87">
        <v>2013</v>
      </c>
      <c r="T197" s="87" t="s">
        <v>408</v>
      </c>
      <c r="U197" s="87">
        <v>2013</v>
      </c>
      <c r="V197" s="87">
        <v>2002</v>
      </c>
      <c r="W197" s="129">
        <v>2013</v>
      </c>
      <c r="X197" s="87">
        <v>2017</v>
      </c>
      <c r="Y197" s="87">
        <v>2012</v>
      </c>
      <c r="Z197" s="87">
        <v>2015</v>
      </c>
      <c r="AA197" s="87">
        <v>2015</v>
      </c>
      <c r="AB197" s="87">
        <v>2013</v>
      </c>
      <c r="AC197" s="87">
        <v>2013</v>
      </c>
      <c r="AD197" s="87">
        <v>2013</v>
      </c>
      <c r="AE197" s="87">
        <v>2013</v>
      </c>
      <c r="AF197" s="87">
        <v>2013</v>
      </c>
      <c r="AG197" s="87">
        <v>2013</v>
      </c>
      <c r="AH197" s="87">
        <v>2016</v>
      </c>
      <c r="AI197" s="87">
        <v>2016</v>
      </c>
      <c r="AJ197" s="87">
        <v>2016</v>
      </c>
      <c r="AK197" s="87">
        <v>2016</v>
      </c>
      <c r="AL197" s="87">
        <v>2013</v>
      </c>
      <c r="AM197" s="16"/>
      <c r="AN197" s="16"/>
    </row>
    <row r="198" spans="1:40" x14ac:dyDescent="0.25">
      <c r="A198" s="130" t="s">
        <v>56</v>
      </c>
      <c r="B198" s="139" t="s">
        <v>67</v>
      </c>
      <c r="C198" s="140">
        <v>1311</v>
      </c>
      <c r="D198" s="87">
        <v>2012</v>
      </c>
      <c r="E198" s="87" t="s">
        <v>423</v>
      </c>
      <c r="F198" s="87">
        <v>2012</v>
      </c>
      <c r="G198" s="87">
        <v>2012</v>
      </c>
      <c r="H198" s="87">
        <v>2012</v>
      </c>
      <c r="I198" s="129" t="s">
        <v>422</v>
      </c>
      <c r="J198" s="87">
        <v>2017</v>
      </c>
      <c r="K198" s="87">
        <v>2017</v>
      </c>
      <c r="L198" s="87">
        <v>2017</v>
      </c>
      <c r="M198" s="87">
        <v>2009</v>
      </c>
      <c r="N198" s="87">
        <v>2013</v>
      </c>
      <c r="O198" s="87">
        <v>2013</v>
      </c>
      <c r="P198" s="87">
        <v>2003</v>
      </c>
      <c r="Q198" s="87">
        <v>2013</v>
      </c>
      <c r="R198" s="87">
        <v>2013</v>
      </c>
      <c r="S198" s="87">
        <v>2013</v>
      </c>
      <c r="T198" s="87" t="s">
        <v>408</v>
      </c>
      <c r="U198" s="87">
        <v>2013</v>
      </c>
      <c r="V198" s="87">
        <v>2002</v>
      </c>
      <c r="W198" s="129">
        <v>2013</v>
      </c>
      <c r="X198" s="87">
        <v>2017</v>
      </c>
      <c r="Y198" s="87">
        <v>2012</v>
      </c>
      <c r="Z198" s="87">
        <v>2015</v>
      </c>
      <c r="AA198" s="87">
        <v>2015</v>
      </c>
      <c r="AB198" s="87">
        <v>2013</v>
      </c>
      <c r="AC198" s="87">
        <v>2013</v>
      </c>
      <c r="AD198" s="87">
        <v>2013</v>
      </c>
      <c r="AE198" s="87">
        <v>2013</v>
      </c>
      <c r="AF198" s="87">
        <v>2013</v>
      </c>
      <c r="AG198" s="87">
        <v>2013</v>
      </c>
      <c r="AH198" s="87">
        <v>2016</v>
      </c>
      <c r="AI198" s="87">
        <v>2016</v>
      </c>
      <c r="AJ198" s="87">
        <v>2016</v>
      </c>
      <c r="AK198" s="87">
        <v>2016</v>
      </c>
      <c r="AL198" s="87">
        <v>2013</v>
      </c>
      <c r="AM198" s="16"/>
      <c r="AN198" s="16"/>
    </row>
    <row r="199" spans="1:40" x14ac:dyDescent="0.25">
      <c r="A199" s="130" t="s">
        <v>56</v>
      </c>
      <c r="B199" s="139" t="s">
        <v>68</v>
      </c>
      <c r="C199" s="140">
        <v>1312</v>
      </c>
      <c r="D199" s="87">
        <v>2012</v>
      </c>
      <c r="E199" s="87" t="s">
        <v>423</v>
      </c>
      <c r="F199" s="87">
        <v>2012</v>
      </c>
      <c r="G199" s="87">
        <v>2012</v>
      </c>
      <c r="H199" s="87">
        <v>2012</v>
      </c>
      <c r="I199" s="129" t="s">
        <v>422</v>
      </c>
      <c r="J199" s="87">
        <v>2017</v>
      </c>
      <c r="K199" s="87">
        <v>2017</v>
      </c>
      <c r="L199" s="87">
        <v>2017</v>
      </c>
      <c r="M199" s="87">
        <v>2009</v>
      </c>
      <c r="N199" s="87">
        <v>2013</v>
      </c>
      <c r="O199" s="87">
        <v>2013</v>
      </c>
      <c r="P199" s="87">
        <v>2003</v>
      </c>
      <c r="Q199" s="87">
        <v>2013</v>
      </c>
      <c r="R199" s="87">
        <v>2013</v>
      </c>
      <c r="S199" s="87">
        <v>2013</v>
      </c>
      <c r="T199" s="87" t="s">
        <v>408</v>
      </c>
      <c r="U199" s="87">
        <v>2013</v>
      </c>
      <c r="V199" s="87">
        <v>2002</v>
      </c>
      <c r="W199" s="129">
        <v>2013</v>
      </c>
      <c r="X199" s="87">
        <v>2017</v>
      </c>
      <c r="Y199" s="87">
        <v>2012</v>
      </c>
      <c r="Z199" s="87">
        <v>2015</v>
      </c>
      <c r="AA199" s="87">
        <v>2015</v>
      </c>
      <c r="AB199" s="87">
        <v>2013</v>
      </c>
      <c r="AC199" s="87">
        <v>2013</v>
      </c>
      <c r="AD199" s="87">
        <v>2013</v>
      </c>
      <c r="AE199" s="87">
        <v>2013</v>
      </c>
      <c r="AF199" s="87">
        <v>2013</v>
      </c>
      <c r="AG199" s="87">
        <v>2013</v>
      </c>
      <c r="AH199" s="87">
        <v>2016</v>
      </c>
      <c r="AI199" s="87">
        <v>2016</v>
      </c>
      <c r="AJ199" s="87">
        <v>2016</v>
      </c>
      <c r="AK199" s="87">
        <v>2016</v>
      </c>
      <c r="AL199" s="87">
        <v>2013</v>
      </c>
      <c r="AM199" s="16"/>
      <c r="AN199" s="16"/>
    </row>
    <row r="200" spans="1:40" x14ac:dyDescent="0.25">
      <c r="A200" s="130" t="s">
        <v>56</v>
      </c>
      <c r="B200" s="139" t="s">
        <v>69</v>
      </c>
      <c r="C200" s="140">
        <v>1313</v>
      </c>
      <c r="D200" s="87">
        <v>2012</v>
      </c>
      <c r="E200" s="87" t="s">
        <v>423</v>
      </c>
      <c r="F200" s="87">
        <v>2012</v>
      </c>
      <c r="G200" s="87">
        <v>2012</v>
      </c>
      <c r="H200" s="87">
        <v>2012</v>
      </c>
      <c r="I200" s="129" t="s">
        <v>422</v>
      </c>
      <c r="J200" s="87">
        <v>2017</v>
      </c>
      <c r="K200" s="87">
        <v>2017</v>
      </c>
      <c r="L200" s="87">
        <v>2017</v>
      </c>
      <c r="M200" s="87">
        <v>2009</v>
      </c>
      <c r="N200" s="87">
        <v>2013</v>
      </c>
      <c r="O200" s="87">
        <v>2013</v>
      </c>
      <c r="P200" s="87">
        <v>2003</v>
      </c>
      <c r="Q200" s="87">
        <v>2013</v>
      </c>
      <c r="R200" s="87">
        <v>2013</v>
      </c>
      <c r="S200" s="87">
        <v>2013</v>
      </c>
      <c r="T200" s="87" t="s">
        <v>408</v>
      </c>
      <c r="U200" s="87">
        <v>2013</v>
      </c>
      <c r="V200" s="87">
        <v>2002</v>
      </c>
      <c r="W200" s="129">
        <v>2013</v>
      </c>
      <c r="X200" s="87">
        <v>2017</v>
      </c>
      <c r="Y200" s="87">
        <v>2012</v>
      </c>
      <c r="Z200" s="87">
        <v>2015</v>
      </c>
      <c r="AA200" s="87">
        <v>2015</v>
      </c>
      <c r="AB200" s="87">
        <v>2013</v>
      </c>
      <c r="AC200" s="87">
        <v>2013</v>
      </c>
      <c r="AD200" s="87">
        <v>2013</v>
      </c>
      <c r="AE200" s="87">
        <v>2013</v>
      </c>
      <c r="AF200" s="87">
        <v>2013</v>
      </c>
      <c r="AG200" s="87">
        <v>2013</v>
      </c>
      <c r="AH200" s="87">
        <v>2016</v>
      </c>
      <c r="AI200" s="87">
        <v>2016</v>
      </c>
      <c r="AJ200" s="87">
        <v>2016</v>
      </c>
      <c r="AK200" s="87">
        <v>2016</v>
      </c>
      <c r="AL200" s="87">
        <v>2013</v>
      </c>
      <c r="AM200" s="16"/>
      <c r="AN200" s="16"/>
    </row>
    <row r="201" spans="1:40" x14ac:dyDescent="0.25">
      <c r="A201" s="130" t="s">
        <v>56</v>
      </c>
      <c r="B201" s="139" t="s">
        <v>70</v>
      </c>
      <c r="C201" s="140">
        <v>1314</v>
      </c>
      <c r="D201" s="87">
        <v>2012</v>
      </c>
      <c r="E201" s="87" t="s">
        <v>423</v>
      </c>
      <c r="F201" s="87">
        <v>2012</v>
      </c>
      <c r="G201" s="87">
        <v>2012</v>
      </c>
      <c r="H201" s="87">
        <v>2012</v>
      </c>
      <c r="I201" s="129" t="s">
        <v>422</v>
      </c>
      <c r="J201" s="87">
        <v>2017</v>
      </c>
      <c r="K201" s="87">
        <v>2017</v>
      </c>
      <c r="L201" s="87">
        <v>2017</v>
      </c>
      <c r="M201" s="87">
        <v>2009</v>
      </c>
      <c r="N201" s="87">
        <v>2013</v>
      </c>
      <c r="O201" s="87">
        <v>2013</v>
      </c>
      <c r="P201" s="87">
        <v>2003</v>
      </c>
      <c r="Q201" s="87">
        <v>2013</v>
      </c>
      <c r="R201" s="87">
        <v>2013</v>
      </c>
      <c r="S201" s="87">
        <v>2013</v>
      </c>
      <c r="T201" s="87" t="s">
        <v>408</v>
      </c>
      <c r="U201" s="87">
        <v>2013</v>
      </c>
      <c r="V201" s="87">
        <v>2002</v>
      </c>
      <c r="W201" s="129">
        <v>2013</v>
      </c>
      <c r="X201" s="87">
        <v>2017</v>
      </c>
      <c r="Y201" s="87">
        <v>2012</v>
      </c>
      <c r="Z201" s="87">
        <v>2015</v>
      </c>
      <c r="AA201" s="87">
        <v>2015</v>
      </c>
      <c r="AB201" s="87">
        <v>2013</v>
      </c>
      <c r="AC201" s="87">
        <v>2013</v>
      </c>
      <c r="AD201" s="87">
        <v>2013</v>
      </c>
      <c r="AE201" s="87">
        <v>2013</v>
      </c>
      <c r="AF201" s="87">
        <v>2013</v>
      </c>
      <c r="AG201" s="87">
        <v>2013</v>
      </c>
      <c r="AH201" s="87">
        <v>2016</v>
      </c>
      <c r="AI201" s="87">
        <v>2016</v>
      </c>
      <c r="AJ201" s="87">
        <v>2016</v>
      </c>
      <c r="AK201" s="87">
        <v>2016</v>
      </c>
      <c r="AL201" s="87">
        <v>2013</v>
      </c>
      <c r="AM201" s="16"/>
      <c r="AN201" s="16"/>
    </row>
    <row r="202" spans="1:40" x14ac:dyDescent="0.25">
      <c r="A202" s="130" t="s">
        <v>56</v>
      </c>
      <c r="B202" s="139" t="s">
        <v>71</v>
      </c>
      <c r="C202" s="140">
        <v>1315</v>
      </c>
      <c r="D202" s="87">
        <v>2012</v>
      </c>
      <c r="E202" s="87" t="s">
        <v>423</v>
      </c>
      <c r="F202" s="87">
        <v>2012</v>
      </c>
      <c r="G202" s="87">
        <v>2012</v>
      </c>
      <c r="H202" s="87">
        <v>2012</v>
      </c>
      <c r="I202" s="129" t="s">
        <v>422</v>
      </c>
      <c r="J202" s="87">
        <v>2017</v>
      </c>
      <c r="K202" s="87">
        <v>2017</v>
      </c>
      <c r="L202" s="87">
        <v>2017</v>
      </c>
      <c r="M202" s="87">
        <v>2009</v>
      </c>
      <c r="N202" s="87">
        <v>2013</v>
      </c>
      <c r="O202" s="87">
        <v>2013</v>
      </c>
      <c r="P202" s="87">
        <v>2003</v>
      </c>
      <c r="Q202" s="87">
        <v>2013</v>
      </c>
      <c r="R202" s="87">
        <v>2013</v>
      </c>
      <c r="S202" s="87">
        <v>2013</v>
      </c>
      <c r="T202" s="87" t="s">
        <v>408</v>
      </c>
      <c r="U202" s="87">
        <v>2013</v>
      </c>
      <c r="V202" s="87">
        <v>2002</v>
      </c>
      <c r="W202" s="129">
        <v>2013</v>
      </c>
      <c r="X202" s="87">
        <v>2017</v>
      </c>
      <c r="Y202" s="87">
        <v>2012</v>
      </c>
      <c r="Z202" s="87">
        <v>2015</v>
      </c>
      <c r="AA202" s="87">
        <v>2015</v>
      </c>
      <c r="AB202" s="87">
        <v>2013</v>
      </c>
      <c r="AC202" s="87">
        <v>2013</v>
      </c>
      <c r="AD202" s="87">
        <v>2013</v>
      </c>
      <c r="AE202" s="87">
        <v>2013</v>
      </c>
      <c r="AF202" s="87">
        <v>2013</v>
      </c>
      <c r="AG202" s="87">
        <v>2013</v>
      </c>
      <c r="AH202" s="87">
        <v>2016</v>
      </c>
      <c r="AI202" s="87">
        <v>2016</v>
      </c>
      <c r="AJ202" s="87">
        <v>2016</v>
      </c>
      <c r="AK202" s="87">
        <v>2016</v>
      </c>
      <c r="AL202" s="87">
        <v>2013</v>
      </c>
      <c r="AM202" s="16"/>
      <c r="AN202" s="16"/>
    </row>
    <row r="203" spans="1:40" x14ac:dyDescent="0.25">
      <c r="A203" s="130" t="s">
        <v>56</v>
      </c>
      <c r="B203" s="139" t="s">
        <v>72</v>
      </c>
      <c r="C203" s="140">
        <v>1316</v>
      </c>
      <c r="D203" s="87">
        <v>2012</v>
      </c>
      <c r="E203" s="87" t="s">
        <v>423</v>
      </c>
      <c r="F203" s="87">
        <v>2012</v>
      </c>
      <c r="G203" s="87">
        <v>2012</v>
      </c>
      <c r="H203" s="87">
        <v>2012</v>
      </c>
      <c r="I203" s="129" t="s">
        <v>422</v>
      </c>
      <c r="J203" s="87">
        <v>2017</v>
      </c>
      <c r="K203" s="87">
        <v>2017</v>
      </c>
      <c r="L203" s="87">
        <v>2017</v>
      </c>
      <c r="M203" s="87">
        <v>2009</v>
      </c>
      <c r="N203" s="87">
        <v>2013</v>
      </c>
      <c r="O203" s="87">
        <v>2013</v>
      </c>
      <c r="P203" s="87">
        <v>2003</v>
      </c>
      <c r="Q203" s="87">
        <v>2013</v>
      </c>
      <c r="R203" s="87">
        <v>2013</v>
      </c>
      <c r="S203" s="87">
        <v>2013</v>
      </c>
      <c r="T203" s="87" t="s">
        <v>408</v>
      </c>
      <c r="U203" s="87">
        <v>2013</v>
      </c>
      <c r="V203" s="87">
        <v>2002</v>
      </c>
      <c r="W203" s="129">
        <v>2013</v>
      </c>
      <c r="X203" s="87">
        <v>2017</v>
      </c>
      <c r="Y203" s="87">
        <v>2012</v>
      </c>
      <c r="Z203" s="87">
        <v>2015</v>
      </c>
      <c r="AA203" s="87">
        <v>2015</v>
      </c>
      <c r="AB203" s="87">
        <v>2013</v>
      </c>
      <c r="AC203" s="87">
        <v>2013</v>
      </c>
      <c r="AD203" s="87">
        <v>2013</v>
      </c>
      <c r="AE203" s="87">
        <v>2013</v>
      </c>
      <c r="AF203" s="87">
        <v>2013</v>
      </c>
      <c r="AG203" s="87">
        <v>2013</v>
      </c>
      <c r="AH203" s="87">
        <v>2016</v>
      </c>
      <c r="AI203" s="87">
        <v>2016</v>
      </c>
      <c r="AJ203" s="87">
        <v>2016</v>
      </c>
      <c r="AK203" s="87">
        <v>2016</v>
      </c>
      <c r="AL203" s="87">
        <v>2013</v>
      </c>
      <c r="AM203" s="16"/>
      <c r="AN203" s="16"/>
    </row>
    <row r="204" spans="1:40" x14ac:dyDescent="0.25">
      <c r="A204" s="130" t="s">
        <v>56</v>
      </c>
      <c r="B204" s="139" t="s">
        <v>73</v>
      </c>
      <c r="C204" s="140">
        <v>1317</v>
      </c>
      <c r="D204" s="87">
        <v>2012</v>
      </c>
      <c r="E204" s="87" t="s">
        <v>423</v>
      </c>
      <c r="F204" s="87">
        <v>2012</v>
      </c>
      <c r="G204" s="87">
        <v>2012</v>
      </c>
      <c r="H204" s="87">
        <v>2012</v>
      </c>
      <c r="I204" s="129" t="s">
        <v>422</v>
      </c>
      <c r="J204" s="87">
        <v>2017</v>
      </c>
      <c r="K204" s="87">
        <v>2017</v>
      </c>
      <c r="L204" s="87">
        <v>2017</v>
      </c>
      <c r="M204" s="87">
        <v>2009</v>
      </c>
      <c r="N204" s="87">
        <v>2013</v>
      </c>
      <c r="O204" s="87">
        <v>2013</v>
      </c>
      <c r="P204" s="87">
        <v>2003</v>
      </c>
      <c r="Q204" s="87">
        <v>2013</v>
      </c>
      <c r="R204" s="87">
        <v>2013</v>
      </c>
      <c r="S204" s="87">
        <v>2013</v>
      </c>
      <c r="T204" s="87" t="s">
        <v>408</v>
      </c>
      <c r="U204" s="87">
        <v>2013</v>
      </c>
      <c r="V204" s="87">
        <v>2002</v>
      </c>
      <c r="W204" s="129">
        <v>2013</v>
      </c>
      <c r="X204" s="87">
        <v>2017</v>
      </c>
      <c r="Y204" s="87">
        <v>2012</v>
      </c>
      <c r="Z204" s="87">
        <v>2015</v>
      </c>
      <c r="AA204" s="87">
        <v>2015</v>
      </c>
      <c r="AB204" s="87">
        <v>2013</v>
      </c>
      <c r="AC204" s="87">
        <v>2013</v>
      </c>
      <c r="AD204" s="87">
        <v>2013</v>
      </c>
      <c r="AE204" s="87">
        <v>2013</v>
      </c>
      <c r="AF204" s="87">
        <v>2013</v>
      </c>
      <c r="AG204" s="87">
        <v>2013</v>
      </c>
      <c r="AH204" s="87">
        <v>2016</v>
      </c>
      <c r="AI204" s="87">
        <v>2016</v>
      </c>
      <c r="AJ204" s="87">
        <v>2016</v>
      </c>
      <c r="AK204" s="87">
        <v>2016</v>
      </c>
      <c r="AL204" s="87">
        <v>2013</v>
      </c>
      <c r="AM204" s="16"/>
      <c r="AN204" s="16"/>
    </row>
    <row r="205" spans="1:40" x14ac:dyDescent="0.25">
      <c r="A205" s="130" t="s">
        <v>56</v>
      </c>
      <c r="B205" s="139" t="s">
        <v>74</v>
      </c>
      <c r="C205" s="140">
        <v>1318</v>
      </c>
      <c r="D205" s="87">
        <v>2012</v>
      </c>
      <c r="E205" s="87" t="s">
        <v>423</v>
      </c>
      <c r="F205" s="87">
        <v>2012</v>
      </c>
      <c r="G205" s="87">
        <v>2012</v>
      </c>
      <c r="H205" s="87">
        <v>2012</v>
      </c>
      <c r="I205" s="129" t="s">
        <v>422</v>
      </c>
      <c r="J205" s="87">
        <v>2017</v>
      </c>
      <c r="K205" s="87">
        <v>2017</v>
      </c>
      <c r="L205" s="87">
        <v>2017</v>
      </c>
      <c r="M205" s="87">
        <v>2009</v>
      </c>
      <c r="N205" s="87">
        <v>2013</v>
      </c>
      <c r="O205" s="87">
        <v>2013</v>
      </c>
      <c r="P205" s="87">
        <v>2003</v>
      </c>
      <c r="Q205" s="87">
        <v>2013</v>
      </c>
      <c r="R205" s="87">
        <v>2013</v>
      </c>
      <c r="S205" s="87">
        <v>2013</v>
      </c>
      <c r="T205" s="87" t="s">
        <v>408</v>
      </c>
      <c r="U205" s="87">
        <v>2013</v>
      </c>
      <c r="V205" s="87">
        <v>2002</v>
      </c>
      <c r="W205" s="129">
        <v>2013</v>
      </c>
      <c r="X205" s="87">
        <v>2017</v>
      </c>
      <c r="Y205" s="87">
        <v>2012</v>
      </c>
      <c r="Z205" s="87">
        <v>2015</v>
      </c>
      <c r="AA205" s="87">
        <v>2015</v>
      </c>
      <c r="AB205" s="87">
        <v>2013</v>
      </c>
      <c r="AC205" s="87">
        <v>2013</v>
      </c>
      <c r="AD205" s="87">
        <v>2013</v>
      </c>
      <c r="AE205" s="87">
        <v>2013</v>
      </c>
      <c r="AF205" s="87">
        <v>2013</v>
      </c>
      <c r="AG205" s="87">
        <v>2013</v>
      </c>
      <c r="AH205" s="87">
        <v>2016</v>
      </c>
      <c r="AI205" s="87">
        <v>2016</v>
      </c>
      <c r="AJ205" s="87">
        <v>2016</v>
      </c>
      <c r="AK205" s="87">
        <v>2016</v>
      </c>
      <c r="AL205" s="87">
        <v>2013</v>
      </c>
      <c r="AM205" s="16"/>
      <c r="AN205" s="16"/>
    </row>
    <row r="206" spans="1:40" x14ac:dyDescent="0.25">
      <c r="A206" s="130" t="s">
        <v>56</v>
      </c>
      <c r="B206" s="139" t="s">
        <v>75</v>
      </c>
      <c r="C206" s="140">
        <v>1319</v>
      </c>
      <c r="D206" s="87">
        <v>2012</v>
      </c>
      <c r="E206" s="87" t="s">
        <v>423</v>
      </c>
      <c r="F206" s="87">
        <v>2012</v>
      </c>
      <c r="G206" s="87">
        <v>2012</v>
      </c>
      <c r="H206" s="87">
        <v>2012</v>
      </c>
      <c r="I206" s="129" t="s">
        <v>422</v>
      </c>
      <c r="J206" s="87">
        <v>2017</v>
      </c>
      <c r="K206" s="87">
        <v>2017</v>
      </c>
      <c r="L206" s="87">
        <v>2017</v>
      </c>
      <c r="M206" s="87">
        <v>2009</v>
      </c>
      <c r="N206" s="87">
        <v>2013</v>
      </c>
      <c r="O206" s="87">
        <v>2013</v>
      </c>
      <c r="P206" s="87">
        <v>2003</v>
      </c>
      <c r="Q206" s="87">
        <v>2013</v>
      </c>
      <c r="R206" s="87">
        <v>2013</v>
      </c>
      <c r="S206" s="87">
        <v>2013</v>
      </c>
      <c r="T206" s="87" t="s">
        <v>408</v>
      </c>
      <c r="U206" s="87">
        <v>2013</v>
      </c>
      <c r="V206" s="87">
        <v>2002</v>
      </c>
      <c r="W206" s="129">
        <v>2013</v>
      </c>
      <c r="X206" s="87">
        <v>2017</v>
      </c>
      <c r="Y206" s="87">
        <v>2012</v>
      </c>
      <c r="Z206" s="87">
        <v>2015</v>
      </c>
      <c r="AA206" s="87">
        <v>2015</v>
      </c>
      <c r="AB206" s="87">
        <v>2013</v>
      </c>
      <c r="AC206" s="87">
        <v>2013</v>
      </c>
      <c r="AD206" s="87">
        <v>2013</v>
      </c>
      <c r="AE206" s="87">
        <v>2013</v>
      </c>
      <c r="AF206" s="87">
        <v>2013</v>
      </c>
      <c r="AG206" s="87">
        <v>2013</v>
      </c>
      <c r="AH206" s="87">
        <v>2016</v>
      </c>
      <c r="AI206" s="87">
        <v>2016</v>
      </c>
      <c r="AJ206" s="87">
        <v>2016</v>
      </c>
      <c r="AK206" s="87">
        <v>2016</v>
      </c>
      <c r="AL206" s="87">
        <v>2013</v>
      </c>
      <c r="AM206" s="16"/>
      <c r="AN206" s="16"/>
    </row>
    <row r="207" spans="1:40" x14ac:dyDescent="0.25">
      <c r="A207" s="130" t="s">
        <v>56</v>
      </c>
      <c r="B207" s="139" t="s">
        <v>76</v>
      </c>
      <c r="C207" s="140">
        <v>1320</v>
      </c>
      <c r="D207" s="87">
        <v>2012</v>
      </c>
      <c r="E207" s="87" t="s">
        <v>423</v>
      </c>
      <c r="F207" s="87">
        <v>2012</v>
      </c>
      <c r="G207" s="87">
        <v>2012</v>
      </c>
      <c r="H207" s="87">
        <v>2012</v>
      </c>
      <c r="I207" s="129" t="s">
        <v>422</v>
      </c>
      <c r="J207" s="87">
        <v>2017</v>
      </c>
      <c r="K207" s="87">
        <v>2017</v>
      </c>
      <c r="L207" s="87">
        <v>2017</v>
      </c>
      <c r="M207" s="87">
        <v>2009</v>
      </c>
      <c r="N207" s="87">
        <v>2013</v>
      </c>
      <c r="O207" s="87">
        <v>2013</v>
      </c>
      <c r="P207" s="87">
        <v>2003</v>
      </c>
      <c r="Q207" s="87">
        <v>2013</v>
      </c>
      <c r="R207" s="87">
        <v>2013</v>
      </c>
      <c r="S207" s="87">
        <v>2013</v>
      </c>
      <c r="T207" s="87" t="s">
        <v>408</v>
      </c>
      <c r="U207" s="87">
        <v>2013</v>
      </c>
      <c r="V207" s="87">
        <v>2002</v>
      </c>
      <c r="W207" s="129">
        <v>2013</v>
      </c>
      <c r="X207" s="87">
        <v>2017</v>
      </c>
      <c r="Y207" s="87">
        <v>2012</v>
      </c>
      <c r="Z207" s="87">
        <v>2015</v>
      </c>
      <c r="AA207" s="87">
        <v>2015</v>
      </c>
      <c r="AB207" s="87">
        <v>2013</v>
      </c>
      <c r="AC207" s="87">
        <v>2013</v>
      </c>
      <c r="AD207" s="87">
        <v>2013</v>
      </c>
      <c r="AE207" s="87">
        <v>2013</v>
      </c>
      <c r="AF207" s="87">
        <v>2013</v>
      </c>
      <c r="AG207" s="87">
        <v>2013</v>
      </c>
      <c r="AH207" s="87">
        <v>2016</v>
      </c>
      <c r="AI207" s="87">
        <v>2016</v>
      </c>
      <c r="AJ207" s="87">
        <v>2016</v>
      </c>
      <c r="AK207" s="87">
        <v>2016</v>
      </c>
      <c r="AL207" s="87">
        <v>2013</v>
      </c>
      <c r="AM207" s="16"/>
      <c r="AN207" s="16"/>
    </row>
    <row r="208" spans="1:40" x14ac:dyDescent="0.25">
      <c r="A208" s="130" t="s">
        <v>56</v>
      </c>
      <c r="B208" s="139" t="s">
        <v>77</v>
      </c>
      <c r="C208" s="140">
        <v>1321</v>
      </c>
      <c r="D208" s="87">
        <v>2012</v>
      </c>
      <c r="E208" s="87" t="s">
        <v>423</v>
      </c>
      <c r="F208" s="87">
        <v>2012</v>
      </c>
      <c r="G208" s="87">
        <v>2012</v>
      </c>
      <c r="H208" s="87">
        <v>2012</v>
      </c>
      <c r="I208" s="129" t="s">
        <v>422</v>
      </c>
      <c r="J208" s="87">
        <v>2017</v>
      </c>
      <c r="K208" s="87">
        <v>2017</v>
      </c>
      <c r="L208" s="87">
        <v>2017</v>
      </c>
      <c r="M208" s="87">
        <v>2009</v>
      </c>
      <c r="N208" s="87">
        <v>2013</v>
      </c>
      <c r="O208" s="87">
        <v>2013</v>
      </c>
      <c r="P208" s="87">
        <v>2003</v>
      </c>
      <c r="Q208" s="87">
        <v>2013</v>
      </c>
      <c r="R208" s="87">
        <v>2013</v>
      </c>
      <c r="S208" s="87">
        <v>2013</v>
      </c>
      <c r="T208" s="87" t="s">
        <v>408</v>
      </c>
      <c r="U208" s="87">
        <v>2013</v>
      </c>
      <c r="V208" s="87">
        <v>2002</v>
      </c>
      <c r="W208" s="129">
        <v>2013</v>
      </c>
      <c r="X208" s="87">
        <v>2017</v>
      </c>
      <c r="Y208" s="87">
        <v>2012</v>
      </c>
      <c r="Z208" s="87">
        <v>2015</v>
      </c>
      <c r="AA208" s="87">
        <v>2015</v>
      </c>
      <c r="AB208" s="87">
        <v>2013</v>
      </c>
      <c r="AC208" s="87">
        <v>2013</v>
      </c>
      <c r="AD208" s="87">
        <v>2013</v>
      </c>
      <c r="AE208" s="87">
        <v>2013</v>
      </c>
      <c r="AF208" s="87">
        <v>2013</v>
      </c>
      <c r="AG208" s="87">
        <v>2013</v>
      </c>
      <c r="AH208" s="87">
        <v>2016</v>
      </c>
      <c r="AI208" s="87">
        <v>2016</v>
      </c>
      <c r="AJ208" s="87">
        <v>2016</v>
      </c>
      <c r="AK208" s="87">
        <v>2016</v>
      </c>
      <c r="AL208" s="87">
        <v>2013</v>
      </c>
      <c r="AM208" s="16"/>
      <c r="AN208" s="16"/>
    </row>
    <row r="209" spans="1:40" x14ac:dyDescent="0.25">
      <c r="A209" s="130" t="s">
        <v>56</v>
      </c>
      <c r="B209" s="139" t="s">
        <v>78</v>
      </c>
      <c r="C209" s="140">
        <v>1322</v>
      </c>
      <c r="D209" s="87">
        <v>2012</v>
      </c>
      <c r="E209" s="87" t="s">
        <v>423</v>
      </c>
      <c r="F209" s="87">
        <v>2012</v>
      </c>
      <c r="G209" s="87">
        <v>2012</v>
      </c>
      <c r="H209" s="87">
        <v>2012</v>
      </c>
      <c r="I209" s="129" t="s">
        <v>422</v>
      </c>
      <c r="J209" s="87">
        <v>2017</v>
      </c>
      <c r="K209" s="87">
        <v>2017</v>
      </c>
      <c r="L209" s="87">
        <v>2017</v>
      </c>
      <c r="M209" s="87">
        <v>2009</v>
      </c>
      <c r="N209" s="87">
        <v>2013</v>
      </c>
      <c r="O209" s="87">
        <v>2013</v>
      </c>
      <c r="P209" s="87">
        <v>2003</v>
      </c>
      <c r="Q209" s="87">
        <v>2013</v>
      </c>
      <c r="R209" s="87">
        <v>2013</v>
      </c>
      <c r="S209" s="87">
        <v>2013</v>
      </c>
      <c r="T209" s="87" t="s">
        <v>408</v>
      </c>
      <c r="U209" s="87">
        <v>2013</v>
      </c>
      <c r="V209" s="87">
        <v>2002</v>
      </c>
      <c r="W209" s="129">
        <v>2013</v>
      </c>
      <c r="X209" s="87">
        <v>2017</v>
      </c>
      <c r="Y209" s="87">
        <v>2012</v>
      </c>
      <c r="Z209" s="87">
        <v>2015</v>
      </c>
      <c r="AA209" s="87">
        <v>2015</v>
      </c>
      <c r="AB209" s="87">
        <v>2013</v>
      </c>
      <c r="AC209" s="87">
        <v>2013</v>
      </c>
      <c r="AD209" s="87">
        <v>2013</v>
      </c>
      <c r="AE209" s="87">
        <v>2013</v>
      </c>
      <c r="AF209" s="87">
        <v>2013</v>
      </c>
      <c r="AG209" s="87">
        <v>2013</v>
      </c>
      <c r="AH209" s="87">
        <v>2016</v>
      </c>
      <c r="AI209" s="87">
        <v>2016</v>
      </c>
      <c r="AJ209" s="87">
        <v>2016</v>
      </c>
      <c r="AK209" s="87">
        <v>2016</v>
      </c>
      <c r="AL209" s="87">
        <v>2013</v>
      </c>
      <c r="AM209" s="16"/>
      <c r="AN209" s="16"/>
    </row>
    <row r="210" spans="1:40" x14ac:dyDescent="0.25">
      <c r="A210" s="130" t="s">
        <v>56</v>
      </c>
      <c r="B210" s="139" t="s">
        <v>79</v>
      </c>
      <c r="C210" s="140">
        <v>1323</v>
      </c>
      <c r="D210" s="87">
        <v>2012</v>
      </c>
      <c r="E210" s="87" t="s">
        <v>423</v>
      </c>
      <c r="F210" s="87">
        <v>2012</v>
      </c>
      <c r="G210" s="87">
        <v>2012</v>
      </c>
      <c r="H210" s="87">
        <v>2012</v>
      </c>
      <c r="I210" s="129" t="s">
        <v>422</v>
      </c>
      <c r="J210" s="87">
        <v>2017</v>
      </c>
      <c r="K210" s="87">
        <v>2017</v>
      </c>
      <c r="L210" s="87">
        <v>2017</v>
      </c>
      <c r="M210" s="87">
        <v>2009</v>
      </c>
      <c r="N210" s="87">
        <v>2013</v>
      </c>
      <c r="O210" s="87">
        <v>2013</v>
      </c>
      <c r="P210" s="87">
        <v>2003</v>
      </c>
      <c r="Q210" s="87">
        <v>2013</v>
      </c>
      <c r="R210" s="87">
        <v>2013</v>
      </c>
      <c r="S210" s="87">
        <v>2013</v>
      </c>
      <c r="T210" s="87" t="s">
        <v>408</v>
      </c>
      <c r="U210" s="87">
        <v>2013</v>
      </c>
      <c r="V210" s="87">
        <v>2002</v>
      </c>
      <c r="W210" s="129">
        <v>2013</v>
      </c>
      <c r="X210" s="87">
        <v>2017</v>
      </c>
      <c r="Y210" s="87">
        <v>2012</v>
      </c>
      <c r="Z210" s="87">
        <v>2015</v>
      </c>
      <c r="AA210" s="87">
        <v>2015</v>
      </c>
      <c r="AB210" s="87">
        <v>2013</v>
      </c>
      <c r="AC210" s="87">
        <v>2013</v>
      </c>
      <c r="AD210" s="87">
        <v>2013</v>
      </c>
      <c r="AE210" s="87">
        <v>2013</v>
      </c>
      <c r="AF210" s="87">
        <v>2013</v>
      </c>
      <c r="AG210" s="87">
        <v>2013</v>
      </c>
      <c r="AH210" s="87">
        <v>2016</v>
      </c>
      <c r="AI210" s="87">
        <v>2016</v>
      </c>
      <c r="AJ210" s="87">
        <v>2016</v>
      </c>
      <c r="AK210" s="87">
        <v>2016</v>
      </c>
      <c r="AL210" s="87">
        <v>2013</v>
      </c>
      <c r="AM210" s="16"/>
      <c r="AN210" s="16"/>
    </row>
    <row r="211" spans="1:40" x14ac:dyDescent="0.25">
      <c r="A211" s="130" t="s">
        <v>56</v>
      </c>
      <c r="B211" s="139" t="s">
        <v>80</v>
      </c>
      <c r="C211" s="140">
        <v>1324</v>
      </c>
      <c r="D211" s="87">
        <v>2012</v>
      </c>
      <c r="E211" s="87" t="s">
        <v>423</v>
      </c>
      <c r="F211" s="87">
        <v>2012</v>
      </c>
      <c r="G211" s="87">
        <v>2012</v>
      </c>
      <c r="H211" s="87">
        <v>2012</v>
      </c>
      <c r="I211" s="129" t="s">
        <v>422</v>
      </c>
      <c r="J211" s="87">
        <v>2017</v>
      </c>
      <c r="K211" s="87">
        <v>2017</v>
      </c>
      <c r="L211" s="87">
        <v>2017</v>
      </c>
      <c r="M211" s="87">
        <v>2009</v>
      </c>
      <c r="N211" s="87">
        <v>2013</v>
      </c>
      <c r="O211" s="87">
        <v>2013</v>
      </c>
      <c r="P211" s="87">
        <v>2003</v>
      </c>
      <c r="Q211" s="87">
        <v>2013</v>
      </c>
      <c r="R211" s="87">
        <v>2013</v>
      </c>
      <c r="S211" s="87">
        <v>2013</v>
      </c>
      <c r="T211" s="87" t="s">
        <v>408</v>
      </c>
      <c r="U211" s="87">
        <v>2013</v>
      </c>
      <c r="V211" s="87">
        <v>2002</v>
      </c>
      <c r="W211" s="129">
        <v>2013</v>
      </c>
      <c r="X211" s="87">
        <v>2017</v>
      </c>
      <c r="Y211" s="87">
        <v>2012</v>
      </c>
      <c r="Z211" s="87">
        <v>2015</v>
      </c>
      <c r="AA211" s="87">
        <v>2015</v>
      </c>
      <c r="AB211" s="87">
        <v>2013</v>
      </c>
      <c r="AC211" s="87">
        <v>2013</v>
      </c>
      <c r="AD211" s="87">
        <v>2013</v>
      </c>
      <c r="AE211" s="87">
        <v>2013</v>
      </c>
      <c r="AF211" s="87">
        <v>2013</v>
      </c>
      <c r="AG211" s="87">
        <v>2013</v>
      </c>
      <c r="AH211" s="87">
        <v>2016</v>
      </c>
      <c r="AI211" s="87">
        <v>2016</v>
      </c>
      <c r="AJ211" s="87">
        <v>2016</v>
      </c>
      <c r="AK211" s="87">
        <v>2016</v>
      </c>
      <c r="AL211" s="87">
        <v>2013</v>
      </c>
      <c r="AM211" s="16"/>
      <c r="AN211" s="16"/>
    </row>
    <row r="212" spans="1:40" x14ac:dyDescent="0.25">
      <c r="A212" s="130" t="s">
        <v>56</v>
      </c>
      <c r="B212" s="139" t="s">
        <v>81</v>
      </c>
      <c r="C212" s="140">
        <v>1325</v>
      </c>
      <c r="D212" s="87">
        <v>2012</v>
      </c>
      <c r="E212" s="87" t="s">
        <v>423</v>
      </c>
      <c r="F212" s="87">
        <v>2012</v>
      </c>
      <c r="G212" s="87">
        <v>2012</v>
      </c>
      <c r="H212" s="87">
        <v>2012</v>
      </c>
      <c r="I212" s="129" t="s">
        <v>422</v>
      </c>
      <c r="J212" s="87">
        <v>2017</v>
      </c>
      <c r="K212" s="87">
        <v>2017</v>
      </c>
      <c r="L212" s="87">
        <v>2017</v>
      </c>
      <c r="M212" s="87">
        <v>2009</v>
      </c>
      <c r="N212" s="87">
        <v>2013</v>
      </c>
      <c r="O212" s="87">
        <v>2013</v>
      </c>
      <c r="P212" s="87">
        <v>2003</v>
      </c>
      <c r="Q212" s="87">
        <v>2013</v>
      </c>
      <c r="R212" s="87">
        <v>2013</v>
      </c>
      <c r="S212" s="87">
        <v>2013</v>
      </c>
      <c r="T212" s="87" t="s">
        <v>408</v>
      </c>
      <c r="U212" s="87">
        <v>2013</v>
      </c>
      <c r="V212" s="87">
        <v>2002</v>
      </c>
      <c r="W212" s="129">
        <v>2013</v>
      </c>
      <c r="X212" s="87">
        <v>2017</v>
      </c>
      <c r="Y212" s="87">
        <v>2012</v>
      </c>
      <c r="Z212" s="87">
        <v>2015</v>
      </c>
      <c r="AA212" s="87">
        <v>2015</v>
      </c>
      <c r="AB212" s="87">
        <v>2013</v>
      </c>
      <c r="AC212" s="87">
        <v>2013</v>
      </c>
      <c r="AD212" s="87">
        <v>2013</v>
      </c>
      <c r="AE212" s="87">
        <v>2013</v>
      </c>
      <c r="AF212" s="87">
        <v>2013</v>
      </c>
      <c r="AG212" s="87">
        <v>2013</v>
      </c>
      <c r="AH212" s="87">
        <v>2016</v>
      </c>
      <c r="AI212" s="87">
        <v>2016</v>
      </c>
      <c r="AJ212" s="87">
        <v>2016</v>
      </c>
      <c r="AK212" s="87">
        <v>2016</v>
      </c>
      <c r="AL212" s="87">
        <v>2013</v>
      </c>
      <c r="AM212" s="16"/>
      <c r="AN212" s="16"/>
    </row>
    <row r="213" spans="1:40" x14ac:dyDescent="0.25">
      <c r="A213" s="130" t="s">
        <v>56</v>
      </c>
      <c r="B213" s="139" t="s">
        <v>82</v>
      </c>
      <c r="C213" s="140">
        <v>1326</v>
      </c>
      <c r="D213" s="87">
        <v>2012</v>
      </c>
      <c r="E213" s="87" t="s">
        <v>423</v>
      </c>
      <c r="F213" s="87">
        <v>2012</v>
      </c>
      <c r="G213" s="87">
        <v>2012</v>
      </c>
      <c r="H213" s="87">
        <v>2012</v>
      </c>
      <c r="I213" s="129" t="s">
        <v>422</v>
      </c>
      <c r="J213" s="87">
        <v>2017</v>
      </c>
      <c r="K213" s="87">
        <v>2017</v>
      </c>
      <c r="L213" s="87">
        <v>2017</v>
      </c>
      <c r="M213" s="87">
        <v>2009</v>
      </c>
      <c r="N213" s="87">
        <v>2013</v>
      </c>
      <c r="O213" s="87">
        <v>2013</v>
      </c>
      <c r="P213" s="87">
        <v>2003</v>
      </c>
      <c r="Q213" s="87">
        <v>2013</v>
      </c>
      <c r="R213" s="87">
        <v>2013</v>
      </c>
      <c r="S213" s="87">
        <v>2013</v>
      </c>
      <c r="T213" s="87" t="s">
        <v>408</v>
      </c>
      <c r="U213" s="87">
        <v>2013</v>
      </c>
      <c r="V213" s="87">
        <v>2002</v>
      </c>
      <c r="W213" s="129">
        <v>2013</v>
      </c>
      <c r="X213" s="87">
        <v>2017</v>
      </c>
      <c r="Y213" s="87">
        <v>2012</v>
      </c>
      <c r="Z213" s="87">
        <v>2015</v>
      </c>
      <c r="AA213" s="87">
        <v>2015</v>
      </c>
      <c r="AB213" s="87">
        <v>2013</v>
      </c>
      <c r="AC213" s="87">
        <v>2013</v>
      </c>
      <c r="AD213" s="87">
        <v>2013</v>
      </c>
      <c r="AE213" s="87">
        <v>2013</v>
      </c>
      <c r="AF213" s="87">
        <v>2013</v>
      </c>
      <c r="AG213" s="87">
        <v>2013</v>
      </c>
      <c r="AH213" s="87">
        <v>2016</v>
      </c>
      <c r="AI213" s="87">
        <v>2016</v>
      </c>
      <c r="AJ213" s="87">
        <v>2016</v>
      </c>
      <c r="AK213" s="87">
        <v>2016</v>
      </c>
      <c r="AL213" s="87">
        <v>2013</v>
      </c>
      <c r="AM213" s="16"/>
      <c r="AN213" s="16"/>
    </row>
    <row r="214" spans="1:40" x14ac:dyDescent="0.25">
      <c r="A214" s="130" t="s">
        <v>56</v>
      </c>
      <c r="B214" s="139" t="s">
        <v>83</v>
      </c>
      <c r="C214" s="140">
        <v>1327</v>
      </c>
      <c r="D214" s="87">
        <v>2012</v>
      </c>
      <c r="E214" s="87" t="s">
        <v>423</v>
      </c>
      <c r="F214" s="87">
        <v>2012</v>
      </c>
      <c r="G214" s="87">
        <v>2012</v>
      </c>
      <c r="H214" s="87">
        <v>2012</v>
      </c>
      <c r="I214" s="129" t="s">
        <v>422</v>
      </c>
      <c r="J214" s="87">
        <v>2017</v>
      </c>
      <c r="K214" s="87">
        <v>2017</v>
      </c>
      <c r="L214" s="87">
        <v>2017</v>
      </c>
      <c r="M214" s="87">
        <v>2009</v>
      </c>
      <c r="N214" s="87">
        <v>2013</v>
      </c>
      <c r="O214" s="87">
        <v>2013</v>
      </c>
      <c r="P214" s="87">
        <v>2003</v>
      </c>
      <c r="Q214" s="87">
        <v>2013</v>
      </c>
      <c r="R214" s="87">
        <v>2013</v>
      </c>
      <c r="S214" s="87">
        <v>2013</v>
      </c>
      <c r="T214" s="87" t="s">
        <v>408</v>
      </c>
      <c r="U214" s="87">
        <v>2013</v>
      </c>
      <c r="V214" s="87">
        <v>2002</v>
      </c>
      <c r="W214" s="129">
        <v>2013</v>
      </c>
      <c r="X214" s="87">
        <v>2017</v>
      </c>
      <c r="Y214" s="87">
        <v>2012</v>
      </c>
      <c r="Z214" s="87">
        <v>2015</v>
      </c>
      <c r="AA214" s="87">
        <v>2015</v>
      </c>
      <c r="AB214" s="87">
        <v>2013</v>
      </c>
      <c r="AC214" s="87">
        <v>2013</v>
      </c>
      <c r="AD214" s="87">
        <v>2013</v>
      </c>
      <c r="AE214" s="87">
        <v>2013</v>
      </c>
      <c r="AF214" s="87">
        <v>2013</v>
      </c>
      <c r="AG214" s="87">
        <v>2013</v>
      </c>
      <c r="AH214" s="87">
        <v>2016</v>
      </c>
      <c r="AI214" s="87">
        <v>2016</v>
      </c>
      <c r="AJ214" s="87">
        <v>2016</v>
      </c>
      <c r="AK214" s="87">
        <v>2016</v>
      </c>
      <c r="AL214" s="87">
        <v>2013</v>
      </c>
      <c r="AM214" s="16"/>
      <c r="AN214" s="16"/>
    </row>
    <row r="215" spans="1:40" x14ac:dyDescent="0.25">
      <c r="A215" s="130" t="s">
        <v>56</v>
      </c>
      <c r="B215" s="139" t="s">
        <v>84</v>
      </c>
      <c r="C215" s="140">
        <v>1328</v>
      </c>
      <c r="D215" s="87">
        <v>2012</v>
      </c>
      <c r="E215" s="87" t="s">
        <v>423</v>
      </c>
      <c r="F215" s="87">
        <v>2012</v>
      </c>
      <c r="G215" s="87">
        <v>2012</v>
      </c>
      <c r="H215" s="87">
        <v>2012</v>
      </c>
      <c r="I215" s="129" t="s">
        <v>422</v>
      </c>
      <c r="J215" s="87">
        <v>2017</v>
      </c>
      <c r="K215" s="87">
        <v>2017</v>
      </c>
      <c r="L215" s="87">
        <v>2017</v>
      </c>
      <c r="M215" s="87">
        <v>2009</v>
      </c>
      <c r="N215" s="87">
        <v>2013</v>
      </c>
      <c r="O215" s="87">
        <v>2013</v>
      </c>
      <c r="P215" s="87">
        <v>2003</v>
      </c>
      <c r="Q215" s="87">
        <v>2013</v>
      </c>
      <c r="R215" s="87">
        <v>2013</v>
      </c>
      <c r="S215" s="87">
        <v>2013</v>
      </c>
      <c r="T215" s="87" t="s">
        <v>408</v>
      </c>
      <c r="U215" s="87">
        <v>2013</v>
      </c>
      <c r="V215" s="87">
        <v>2002</v>
      </c>
      <c r="W215" s="129">
        <v>2013</v>
      </c>
      <c r="X215" s="87">
        <v>2017</v>
      </c>
      <c r="Y215" s="87">
        <v>2012</v>
      </c>
      <c r="Z215" s="87">
        <v>2015</v>
      </c>
      <c r="AA215" s="87">
        <v>2015</v>
      </c>
      <c r="AB215" s="87">
        <v>2013</v>
      </c>
      <c r="AC215" s="87">
        <v>2013</v>
      </c>
      <c r="AD215" s="87">
        <v>2013</v>
      </c>
      <c r="AE215" s="87">
        <v>2013</v>
      </c>
      <c r="AF215" s="87">
        <v>2013</v>
      </c>
      <c r="AG215" s="87">
        <v>2013</v>
      </c>
      <c r="AH215" s="87">
        <v>2016</v>
      </c>
      <c r="AI215" s="87">
        <v>2016</v>
      </c>
      <c r="AJ215" s="87">
        <v>2016</v>
      </c>
      <c r="AK215" s="87">
        <v>2016</v>
      </c>
      <c r="AL215" s="87">
        <v>2013</v>
      </c>
      <c r="AM215" s="16"/>
      <c r="AN215" s="16"/>
    </row>
    <row r="216" spans="1:40" x14ac:dyDescent="0.25">
      <c r="A216" s="138" t="s">
        <v>326</v>
      </c>
      <c r="B216" s="139" t="s">
        <v>326</v>
      </c>
      <c r="C216" s="140">
        <v>1401</v>
      </c>
      <c r="D216" s="87">
        <v>2012</v>
      </c>
      <c r="E216" s="87" t="s">
        <v>423</v>
      </c>
      <c r="F216" s="87">
        <v>2012</v>
      </c>
      <c r="G216" s="87">
        <v>2012</v>
      </c>
      <c r="H216" s="87">
        <v>2012</v>
      </c>
      <c r="I216" s="129" t="s">
        <v>422</v>
      </c>
      <c r="J216" s="87">
        <v>2017</v>
      </c>
      <c r="K216" s="87">
        <v>2017</v>
      </c>
      <c r="L216" s="87">
        <v>2017</v>
      </c>
      <c r="M216" s="87">
        <v>2009</v>
      </c>
      <c r="N216" s="87">
        <v>2013</v>
      </c>
      <c r="O216" s="87">
        <v>2013</v>
      </c>
      <c r="P216" s="87">
        <v>2003</v>
      </c>
      <c r="Q216" s="87">
        <v>2013</v>
      </c>
      <c r="R216" s="87">
        <v>2013</v>
      </c>
      <c r="S216" s="87">
        <v>2013</v>
      </c>
      <c r="T216" s="87" t="s">
        <v>408</v>
      </c>
      <c r="U216" s="87">
        <v>2013</v>
      </c>
      <c r="V216" s="87">
        <v>2002</v>
      </c>
      <c r="W216" s="129">
        <v>2013</v>
      </c>
      <c r="X216" s="87">
        <v>2017</v>
      </c>
      <c r="Y216" s="87">
        <v>2012</v>
      </c>
      <c r="Z216" s="87">
        <v>2015</v>
      </c>
      <c r="AA216" s="87">
        <v>2015</v>
      </c>
      <c r="AB216" s="87">
        <v>2013</v>
      </c>
      <c r="AC216" s="87">
        <v>2013</v>
      </c>
      <c r="AD216" s="87">
        <v>2013</v>
      </c>
      <c r="AE216" s="87">
        <v>2013</v>
      </c>
      <c r="AF216" s="87">
        <v>2013</v>
      </c>
      <c r="AG216" s="87">
        <v>2013</v>
      </c>
      <c r="AH216" s="87">
        <v>2016</v>
      </c>
      <c r="AI216" s="87">
        <v>2016</v>
      </c>
      <c r="AJ216" s="87">
        <v>2016</v>
      </c>
      <c r="AK216" s="87">
        <v>2016</v>
      </c>
      <c r="AL216" s="87">
        <v>2013</v>
      </c>
      <c r="AM216" s="16"/>
      <c r="AN216" s="16"/>
    </row>
    <row r="217" spans="1:40" x14ac:dyDescent="0.25">
      <c r="A217" s="138" t="s">
        <v>326</v>
      </c>
      <c r="B217" s="139" t="s">
        <v>327</v>
      </c>
      <c r="C217" s="140">
        <v>1402</v>
      </c>
      <c r="D217" s="87">
        <v>2012</v>
      </c>
      <c r="E217" s="87" t="s">
        <v>423</v>
      </c>
      <c r="F217" s="87">
        <v>2012</v>
      </c>
      <c r="G217" s="87">
        <v>2012</v>
      </c>
      <c r="H217" s="87">
        <v>2012</v>
      </c>
      <c r="I217" s="129" t="s">
        <v>422</v>
      </c>
      <c r="J217" s="87">
        <v>2017</v>
      </c>
      <c r="K217" s="87">
        <v>2017</v>
      </c>
      <c r="L217" s="87">
        <v>2017</v>
      </c>
      <c r="M217" s="87">
        <v>2009</v>
      </c>
      <c r="N217" s="87">
        <v>2013</v>
      </c>
      <c r="O217" s="87">
        <v>2013</v>
      </c>
      <c r="P217" s="87">
        <v>2003</v>
      </c>
      <c r="Q217" s="87">
        <v>2013</v>
      </c>
      <c r="R217" s="87">
        <v>2013</v>
      </c>
      <c r="S217" s="87">
        <v>2013</v>
      </c>
      <c r="T217" s="87" t="s">
        <v>408</v>
      </c>
      <c r="U217" s="87">
        <v>2013</v>
      </c>
      <c r="V217" s="87">
        <v>2002</v>
      </c>
      <c r="W217" s="129">
        <v>2013</v>
      </c>
      <c r="X217" s="87">
        <v>2017</v>
      </c>
      <c r="Y217" s="87">
        <v>2012</v>
      </c>
      <c r="Z217" s="87">
        <v>2015</v>
      </c>
      <c r="AA217" s="87">
        <v>2015</v>
      </c>
      <c r="AB217" s="87">
        <v>2013</v>
      </c>
      <c r="AC217" s="87">
        <v>2013</v>
      </c>
      <c r="AD217" s="87">
        <v>2013</v>
      </c>
      <c r="AE217" s="87">
        <v>2013</v>
      </c>
      <c r="AF217" s="87">
        <v>2013</v>
      </c>
      <c r="AG217" s="87">
        <v>2013</v>
      </c>
      <c r="AH217" s="87">
        <v>2016</v>
      </c>
      <c r="AI217" s="87">
        <v>2016</v>
      </c>
      <c r="AJ217" s="87">
        <v>2016</v>
      </c>
      <c r="AK217" s="87">
        <v>2016</v>
      </c>
      <c r="AL217" s="87">
        <v>2013</v>
      </c>
      <c r="AM217" s="16"/>
      <c r="AN217" s="16"/>
    </row>
    <row r="218" spans="1:40" x14ac:dyDescent="0.25">
      <c r="A218" s="138" t="s">
        <v>326</v>
      </c>
      <c r="B218" s="139" t="s">
        <v>210</v>
      </c>
      <c r="C218" s="140">
        <v>1403</v>
      </c>
      <c r="D218" s="87">
        <v>2012</v>
      </c>
      <c r="E218" s="87" t="s">
        <v>423</v>
      </c>
      <c r="F218" s="87">
        <v>2012</v>
      </c>
      <c r="G218" s="87">
        <v>2012</v>
      </c>
      <c r="H218" s="87">
        <v>2012</v>
      </c>
      <c r="I218" s="129" t="s">
        <v>422</v>
      </c>
      <c r="J218" s="87">
        <v>2017</v>
      </c>
      <c r="K218" s="87">
        <v>2017</v>
      </c>
      <c r="L218" s="87">
        <v>2017</v>
      </c>
      <c r="M218" s="87">
        <v>2009</v>
      </c>
      <c r="N218" s="87">
        <v>2013</v>
      </c>
      <c r="O218" s="87">
        <v>2013</v>
      </c>
      <c r="P218" s="87">
        <v>2003</v>
      </c>
      <c r="Q218" s="87">
        <v>2013</v>
      </c>
      <c r="R218" s="87">
        <v>2013</v>
      </c>
      <c r="S218" s="87">
        <v>2013</v>
      </c>
      <c r="T218" s="87" t="s">
        <v>408</v>
      </c>
      <c r="U218" s="87">
        <v>2013</v>
      </c>
      <c r="V218" s="87">
        <v>2002</v>
      </c>
      <c r="W218" s="129">
        <v>2013</v>
      </c>
      <c r="X218" s="87">
        <v>2017</v>
      </c>
      <c r="Y218" s="87">
        <v>2012</v>
      </c>
      <c r="Z218" s="87">
        <v>2015</v>
      </c>
      <c r="AA218" s="87">
        <v>2015</v>
      </c>
      <c r="AB218" s="87">
        <v>2013</v>
      </c>
      <c r="AC218" s="87">
        <v>2013</v>
      </c>
      <c r="AD218" s="87">
        <v>2013</v>
      </c>
      <c r="AE218" s="87">
        <v>2013</v>
      </c>
      <c r="AF218" s="87">
        <v>2013</v>
      </c>
      <c r="AG218" s="87">
        <v>2013</v>
      </c>
      <c r="AH218" s="87">
        <v>2016</v>
      </c>
      <c r="AI218" s="87">
        <v>2016</v>
      </c>
      <c r="AJ218" s="87">
        <v>2016</v>
      </c>
      <c r="AK218" s="87">
        <v>2016</v>
      </c>
      <c r="AL218" s="87">
        <v>2013</v>
      </c>
      <c r="AM218" s="16"/>
      <c r="AN218" s="16"/>
    </row>
    <row r="219" spans="1:40" x14ac:dyDescent="0.25">
      <c r="A219" s="138" t="s">
        <v>326</v>
      </c>
      <c r="B219" s="139" t="s">
        <v>328</v>
      </c>
      <c r="C219" s="140">
        <v>1404</v>
      </c>
      <c r="D219" s="87">
        <v>2012</v>
      </c>
      <c r="E219" s="87" t="s">
        <v>423</v>
      </c>
      <c r="F219" s="87">
        <v>2012</v>
      </c>
      <c r="G219" s="87">
        <v>2012</v>
      </c>
      <c r="H219" s="87">
        <v>2012</v>
      </c>
      <c r="I219" s="129" t="s">
        <v>422</v>
      </c>
      <c r="J219" s="87">
        <v>2017</v>
      </c>
      <c r="K219" s="87">
        <v>2017</v>
      </c>
      <c r="L219" s="87">
        <v>2017</v>
      </c>
      <c r="M219" s="87">
        <v>2009</v>
      </c>
      <c r="N219" s="87">
        <v>2013</v>
      </c>
      <c r="O219" s="87">
        <v>2013</v>
      </c>
      <c r="P219" s="87">
        <v>2003</v>
      </c>
      <c r="Q219" s="87">
        <v>2013</v>
      </c>
      <c r="R219" s="87">
        <v>2013</v>
      </c>
      <c r="S219" s="87">
        <v>2013</v>
      </c>
      <c r="T219" s="87" t="s">
        <v>408</v>
      </c>
      <c r="U219" s="87">
        <v>2013</v>
      </c>
      <c r="V219" s="87">
        <v>2002</v>
      </c>
      <c r="W219" s="129">
        <v>2013</v>
      </c>
      <c r="X219" s="87">
        <v>2017</v>
      </c>
      <c r="Y219" s="87">
        <v>2012</v>
      </c>
      <c r="Z219" s="87">
        <v>2015</v>
      </c>
      <c r="AA219" s="87">
        <v>2015</v>
      </c>
      <c r="AB219" s="87">
        <v>2013</v>
      </c>
      <c r="AC219" s="87">
        <v>2013</v>
      </c>
      <c r="AD219" s="87">
        <v>2013</v>
      </c>
      <c r="AE219" s="87">
        <v>2013</v>
      </c>
      <c r="AF219" s="87">
        <v>2013</v>
      </c>
      <c r="AG219" s="87">
        <v>2013</v>
      </c>
      <c r="AH219" s="87">
        <v>2016</v>
      </c>
      <c r="AI219" s="87">
        <v>2016</v>
      </c>
      <c r="AJ219" s="87">
        <v>2016</v>
      </c>
      <c r="AK219" s="87">
        <v>2016</v>
      </c>
      <c r="AL219" s="87">
        <v>2013</v>
      </c>
      <c r="AM219" s="16"/>
      <c r="AN219" s="16"/>
    </row>
    <row r="220" spans="1:40" x14ac:dyDescent="0.25">
      <c r="A220" s="138" t="s">
        <v>326</v>
      </c>
      <c r="B220" s="139" t="s">
        <v>329</v>
      </c>
      <c r="C220" s="140">
        <v>1405</v>
      </c>
      <c r="D220" s="87">
        <v>2012</v>
      </c>
      <c r="E220" s="87" t="s">
        <v>423</v>
      </c>
      <c r="F220" s="87">
        <v>2012</v>
      </c>
      <c r="G220" s="87">
        <v>2012</v>
      </c>
      <c r="H220" s="87">
        <v>2012</v>
      </c>
      <c r="I220" s="129" t="s">
        <v>422</v>
      </c>
      <c r="J220" s="87">
        <v>2017</v>
      </c>
      <c r="K220" s="87">
        <v>2017</v>
      </c>
      <c r="L220" s="87">
        <v>2017</v>
      </c>
      <c r="M220" s="87">
        <v>2009</v>
      </c>
      <c r="N220" s="87">
        <v>2013</v>
      </c>
      <c r="O220" s="87">
        <v>2013</v>
      </c>
      <c r="P220" s="87">
        <v>2003</v>
      </c>
      <c r="Q220" s="87">
        <v>2013</v>
      </c>
      <c r="R220" s="87">
        <v>2013</v>
      </c>
      <c r="S220" s="87">
        <v>2013</v>
      </c>
      <c r="T220" s="87" t="s">
        <v>408</v>
      </c>
      <c r="U220" s="87">
        <v>2013</v>
      </c>
      <c r="V220" s="87">
        <v>2002</v>
      </c>
      <c r="W220" s="129">
        <v>2013</v>
      </c>
      <c r="X220" s="87">
        <v>2017</v>
      </c>
      <c r="Y220" s="87">
        <v>2012</v>
      </c>
      <c r="Z220" s="87">
        <v>2015</v>
      </c>
      <c r="AA220" s="87">
        <v>2015</v>
      </c>
      <c r="AB220" s="87">
        <v>2013</v>
      </c>
      <c r="AC220" s="87">
        <v>2013</v>
      </c>
      <c r="AD220" s="87">
        <v>2013</v>
      </c>
      <c r="AE220" s="87">
        <v>2013</v>
      </c>
      <c r="AF220" s="87">
        <v>2013</v>
      </c>
      <c r="AG220" s="87">
        <v>2013</v>
      </c>
      <c r="AH220" s="87">
        <v>2016</v>
      </c>
      <c r="AI220" s="87">
        <v>2016</v>
      </c>
      <c r="AJ220" s="87">
        <v>2016</v>
      </c>
      <c r="AK220" s="87">
        <v>2016</v>
      </c>
      <c r="AL220" s="87">
        <v>2013</v>
      </c>
      <c r="AM220" s="16"/>
      <c r="AN220" s="16"/>
    </row>
    <row r="221" spans="1:40" x14ac:dyDescent="0.25">
      <c r="A221" s="138" t="s">
        <v>326</v>
      </c>
      <c r="B221" s="139" t="s">
        <v>330</v>
      </c>
      <c r="C221" s="140">
        <v>1406</v>
      </c>
      <c r="D221" s="87">
        <v>2012</v>
      </c>
      <c r="E221" s="87" t="s">
        <v>423</v>
      </c>
      <c r="F221" s="87">
        <v>2012</v>
      </c>
      <c r="G221" s="87">
        <v>2012</v>
      </c>
      <c r="H221" s="87">
        <v>2012</v>
      </c>
      <c r="I221" s="129" t="s">
        <v>422</v>
      </c>
      <c r="J221" s="87">
        <v>2017</v>
      </c>
      <c r="K221" s="87">
        <v>2017</v>
      </c>
      <c r="L221" s="87">
        <v>2017</v>
      </c>
      <c r="M221" s="87">
        <v>2009</v>
      </c>
      <c r="N221" s="87">
        <v>2013</v>
      </c>
      <c r="O221" s="87">
        <v>2013</v>
      </c>
      <c r="P221" s="87">
        <v>2003</v>
      </c>
      <c r="Q221" s="87">
        <v>2013</v>
      </c>
      <c r="R221" s="87">
        <v>2013</v>
      </c>
      <c r="S221" s="87">
        <v>2013</v>
      </c>
      <c r="T221" s="87" t="s">
        <v>408</v>
      </c>
      <c r="U221" s="87">
        <v>2013</v>
      </c>
      <c r="V221" s="87">
        <v>2002</v>
      </c>
      <c r="W221" s="129">
        <v>2013</v>
      </c>
      <c r="X221" s="87">
        <v>2017</v>
      </c>
      <c r="Y221" s="87">
        <v>2012</v>
      </c>
      <c r="Z221" s="87">
        <v>2015</v>
      </c>
      <c r="AA221" s="87">
        <v>2015</v>
      </c>
      <c r="AB221" s="87">
        <v>2013</v>
      </c>
      <c r="AC221" s="87">
        <v>2013</v>
      </c>
      <c r="AD221" s="87">
        <v>2013</v>
      </c>
      <c r="AE221" s="87">
        <v>2013</v>
      </c>
      <c r="AF221" s="87">
        <v>2013</v>
      </c>
      <c r="AG221" s="87">
        <v>2013</v>
      </c>
      <c r="AH221" s="87">
        <v>2016</v>
      </c>
      <c r="AI221" s="87">
        <v>2016</v>
      </c>
      <c r="AJ221" s="87">
        <v>2016</v>
      </c>
      <c r="AK221" s="87">
        <v>2016</v>
      </c>
      <c r="AL221" s="87">
        <v>2013</v>
      </c>
      <c r="AM221" s="16"/>
      <c r="AN221" s="16"/>
    </row>
    <row r="222" spans="1:40" x14ac:dyDescent="0.25">
      <c r="A222" s="138" t="s">
        <v>326</v>
      </c>
      <c r="B222" s="139" t="s">
        <v>331</v>
      </c>
      <c r="C222" s="140">
        <v>1407</v>
      </c>
      <c r="D222" s="87">
        <v>2012</v>
      </c>
      <c r="E222" s="87" t="s">
        <v>423</v>
      </c>
      <c r="F222" s="87">
        <v>2012</v>
      </c>
      <c r="G222" s="87">
        <v>2012</v>
      </c>
      <c r="H222" s="87">
        <v>2012</v>
      </c>
      <c r="I222" s="129" t="s">
        <v>422</v>
      </c>
      <c r="J222" s="87">
        <v>2017</v>
      </c>
      <c r="K222" s="87">
        <v>2017</v>
      </c>
      <c r="L222" s="87">
        <v>2017</v>
      </c>
      <c r="M222" s="87">
        <v>2009</v>
      </c>
      <c r="N222" s="87">
        <v>2013</v>
      </c>
      <c r="O222" s="87">
        <v>2013</v>
      </c>
      <c r="P222" s="87">
        <v>2003</v>
      </c>
      <c r="Q222" s="87">
        <v>2013</v>
      </c>
      <c r="R222" s="87">
        <v>2013</v>
      </c>
      <c r="S222" s="87">
        <v>2013</v>
      </c>
      <c r="T222" s="87" t="s">
        <v>408</v>
      </c>
      <c r="U222" s="87">
        <v>2013</v>
      </c>
      <c r="V222" s="87">
        <v>2002</v>
      </c>
      <c r="W222" s="129">
        <v>2013</v>
      </c>
      <c r="X222" s="87">
        <v>2017</v>
      </c>
      <c r="Y222" s="87">
        <v>2012</v>
      </c>
      <c r="Z222" s="87">
        <v>2015</v>
      </c>
      <c r="AA222" s="87">
        <v>2015</v>
      </c>
      <c r="AB222" s="87">
        <v>2013</v>
      </c>
      <c r="AC222" s="87">
        <v>2013</v>
      </c>
      <c r="AD222" s="87">
        <v>2013</v>
      </c>
      <c r="AE222" s="87">
        <v>2013</v>
      </c>
      <c r="AF222" s="87">
        <v>2013</v>
      </c>
      <c r="AG222" s="87">
        <v>2013</v>
      </c>
      <c r="AH222" s="87">
        <v>2016</v>
      </c>
      <c r="AI222" s="87">
        <v>2016</v>
      </c>
      <c r="AJ222" s="87">
        <v>2016</v>
      </c>
      <c r="AK222" s="87">
        <v>2016</v>
      </c>
      <c r="AL222" s="87">
        <v>2013</v>
      </c>
      <c r="AM222" s="16"/>
      <c r="AN222" s="16"/>
    </row>
    <row r="223" spans="1:40" x14ac:dyDescent="0.25">
      <c r="A223" s="138" t="s">
        <v>326</v>
      </c>
      <c r="B223" s="139" t="s">
        <v>332</v>
      </c>
      <c r="C223" s="140">
        <v>1408</v>
      </c>
      <c r="D223" s="87">
        <v>2012</v>
      </c>
      <c r="E223" s="87" t="s">
        <v>423</v>
      </c>
      <c r="F223" s="87">
        <v>2012</v>
      </c>
      <c r="G223" s="87">
        <v>2012</v>
      </c>
      <c r="H223" s="87">
        <v>2012</v>
      </c>
      <c r="I223" s="129" t="s">
        <v>422</v>
      </c>
      <c r="J223" s="87">
        <v>2017</v>
      </c>
      <c r="K223" s="87">
        <v>2017</v>
      </c>
      <c r="L223" s="87">
        <v>2017</v>
      </c>
      <c r="M223" s="87">
        <v>2009</v>
      </c>
      <c r="N223" s="87">
        <v>2013</v>
      </c>
      <c r="O223" s="87">
        <v>2013</v>
      </c>
      <c r="P223" s="87">
        <v>2003</v>
      </c>
      <c r="Q223" s="87">
        <v>2013</v>
      </c>
      <c r="R223" s="87">
        <v>2013</v>
      </c>
      <c r="S223" s="87">
        <v>2013</v>
      </c>
      <c r="T223" s="87" t="s">
        <v>408</v>
      </c>
      <c r="U223" s="87">
        <v>2013</v>
      </c>
      <c r="V223" s="87">
        <v>2002</v>
      </c>
      <c r="W223" s="129">
        <v>2013</v>
      </c>
      <c r="X223" s="87">
        <v>2017</v>
      </c>
      <c r="Y223" s="87">
        <v>2012</v>
      </c>
      <c r="Z223" s="87">
        <v>2015</v>
      </c>
      <c r="AA223" s="87">
        <v>2015</v>
      </c>
      <c r="AB223" s="87">
        <v>2013</v>
      </c>
      <c r="AC223" s="87">
        <v>2013</v>
      </c>
      <c r="AD223" s="87">
        <v>2013</v>
      </c>
      <c r="AE223" s="87">
        <v>2013</v>
      </c>
      <c r="AF223" s="87">
        <v>2013</v>
      </c>
      <c r="AG223" s="87">
        <v>2013</v>
      </c>
      <c r="AH223" s="87">
        <v>2016</v>
      </c>
      <c r="AI223" s="87">
        <v>2016</v>
      </c>
      <c r="AJ223" s="87">
        <v>2016</v>
      </c>
      <c r="AK223" s="87">
        <v>2016</v>
      </c>
      <c r="AL223" s="87">
        <v>2013</v>
      </c>
      <c r="AM223" s="16"/>
      <c r="AN223" s="16"/>
    </row>
    <row r="224" spans="1:40" x14ac:dyDescent="0.25">
      <c r="A224" s="138" t="s">
        <v>326</v>
      </c>
      <c r="B224" s="139" t="s">
        <v>333</v>
      </c>
      <c r="C224" s="140">
        <v>1409</v>
      </c>
      <c r="D224" s="87">
        <v>2012</v>
      </c>
      <c r="E224" s="87" t="s">
        <v>423</v>
      </c>
      <c r="F224" s="87">
        <v>2012</v>
      </c>
      <c r="G224" s="87">
        <v>2012</v>
      </c>
      <c r="H224" s="87">
        <v>2012</v>
      </c>
      <c r="I224" s="129" t="s">
        <v>422</v>
      </c>
      <c r="J224" s="87">
        <v>2017</v>
      </c>
      <c r="K224" s="87">
        <v>2017</v>
      </c>
      <c r="L224" s="87">
        <v>2017</v>
      </c>
      <c r="M224" s="87">
        <v>2009</v>
      </c>
      <c r="N224" s="87">
        <v>2013</v>
      </c>
      <c r="O224" s="87">
        <v>2013</v>
      </c>
      <c r="P224" s="87">
        <v>2003</v>
      </c>
      <c r="Q224" s="87">
        <v>2013</v>
      </c>
      <c r="R224" s="87">
        <v>2013</v>
      </c>
      <c r="S224" s="87">
        <v>2013</v>
      </c>
      <c r="T224" s="87" t="s">
        <v>408</v>
      </c>
      <c r="U224" s="87">
        <v>2013</v>
      </c>
      <c r="V224" s="87">
        <v>2002</v>
      </c>
      <c r="W224" s="129">
        <v>2013</v>
      </c>
      <c r="X224" s="87">
        <v>2017</v>
      </c>
      <c r="Y224" s="87">
        <v>2012</v>
      </c>
      <c r="Z224" s="87">
        <v>2015</v>
      </c>
      <c r="AA224" s="87">
        <v>2015</v>
      </c>
      <c r="AB224" s="87">
        <v>2013</v>
      </c>
      <c r="AC224" s="87">
        <v>2013</v>
      </c>
      <c r="AD224" s="87">
        <v>2013</v>
      </c>
      <c r="AE224" s="87">
        <v>2013</v>
      </c>
      <c r="AF224" s="87">
        <v>2013</v>
      </c>
      <c r="AG224" s="87">
        <v>2013</v>
      </c>
      <c r="AH224" s="87">
        <v>2016</v>
      </c>
      <c r="AI224" s="87">
        <v>2016</v>
      </c>
      <c r="AJ224" s="87">
        <v>2016</v>
      </c>
      <c r="AK224" s="87">
        <v>2016</v>
      </c>
      <c r="AL224" s="87">
        <v>2013</v>
      </c>
      <c r="AM224" s="16"/>
      <c r="AN224" s="16"/>
    </row>
    <row r="225" spans="1:40" x14ac:dyDescent="0.25">
      <c r="A225" s="138" t="s">
        <v>326</v>
      </c>
      <c r="B225" s="139" t="s">
        <v>334</v>
      </c>
      <c r="C225" s="140">
        <v>1410</v>
      </c>
      <c r="D225" s="87">
        <v>2012</v>
      </c>
      <c r="E225" s="87" t="s">
        <v>423</v>
      </c>
      <c r="F225" s="87">
        <v>2012</v>
      </c>
      <c r="G225" s="87">
        <v>2012</v>
      </c>
      <c r="H225" s="87">
        <v>2012</v>
      </c>
      <c r="I225" s="129" t="s">
        <v>422</v>
      </c>
      <c r="J225" s="87">
        <v>2017</v>
      </c>
      <c r="K225" s="87">
        <v>2017</v>
      </c>
      <c r="L225" s="87">
        <v>2017</v>
      </c>
      <c r="M225" s="87">
        <v>2009</v>
      </c>
      <c r="N225" s="87">
        <v>2013</v>
      </c>
      <c r="O225" s="87">
        <v>2013</v>
      </c>
      <c r="P225" s="87">
        <v>2003</v>
      </c>
      <c r="Q225" s="87">
        <v>2013</v>
      </c>
      <c r="R225" s="87">
        <v>2013</v>
      </c>
      <c r="S225" s="87">
        <v>2013</v>
      </c>
      <c r="T225" s="87" t="s">
        <v>408</v>
      </c>
      <c r="U225" s="87">
        <v>2013</v>
      </c>
      <c r="V225" s="87">
        <v>2002</v>
      </c>
      <c r="W225" s="129">
        <v>2013</v>
      </c>
      <c r="X225" s="87">
        <v>2017</v>
      </c>
      <c r="Y225" s="87">
        <v>2012</v>
      </c>
      <c r="Z225" s="87">
        <v>2015</v>
      </c>
      <c r="AA225" s="87">
        <v>2015</v>
      </c>
      <c r="AB225" s="87">
        <v>2013</v>
      </c>
      <c r="AC225" s="87">
        <v>2013</v>
      </c>
      <c r="AD225" s="87">
        <v>2013</v>
      </c>
      <c r="AE225" s="87">
        <v>2013</v>
      </c>
      <c r="AF225" s="87">
        <v>2013</v>
      </c>
      <c r="AG225" s="87">
        <v>2013</v>
      </c>
      <c r="AH225" s="87">
        <v>2016</v>
      </c>
      <c r="AI225" s="87">
        <v>2016</v>
      </c>
      <c r="AJ225" s="87">
        <v>2016</v>
      </c>
      <c r="AK225" s="87">
        <v>2016</v>
      </c>
      <c r="AL225" s="87">
        <v>2013</v>
      </c>
      <c r="AM225" s="16"/>
      <c r="AN225" s="16"/>
    </row>
    <row r="226" spans="1:40" x14ac:dyDescent="0.25">
      <c r="A226" s="138" t="s">
        <v>326</v>
      </c>
      <c r="B226" s="139" t="s">
        <v>335</v>
      </c>
      <c r="C226" s="140">
        <v>1411</v>
      </c>
      <c r="D226" s="87">
        <v>2012</v>
      </c>
      <c r="E226" s="87" t="s">
        <v>423</v>
      </c>
      <c r="F226" s="87">
        <v>2012</v>
      </c>
      <c r="G226" s="87">
        <v>2012</v>
      </c>
      <c r="H226" s="87">
        <v>2012</v>
      </c>
      <c r="I226" s="129" t="s">
        <v>422</v>
      </c>
      <c r="J226" s="87">
        <v>2017</v>
      </c>
      <c r="K226" s="87">
        <v>2017</v>
      </c>
      <c r="L226" s="87">
        <v>2017</v>
      </c>
      <c r="M226" s="87">
        <v>2009</v>
      </c>
      <c r="N226" s="87">
        <v>2013</v>
      </c>
      <c r="O226" s="87">
        <v>2013</v>
      </c>
      <c r="P226" s="87">
        <v>2003</v>
      </c>
      <c r="Q226" s="87">
        <v>2013</v>
      </c>
      <c r="R226" s="87">
        <v>2013</v>
      </c>
      <c r="S226" s="87">
        <v>2013</v>
      </c>
      <c r="T226" s="87" t="s">
        <v>408</v>
      </c>
      <c r="U226" s="87">
        <v>2013</v>
      </c>
      <c r="V226" s="87">
        <v>2002</v>
      </c>
      <c r="W226" s="129">
        <v>2013</v>
      </c>
      <c r="X226" s="87">
        <v>2017</v>
      </c>
      <c r="Y226" s="87">
        <v>2012</v>
      </c>
      <c r="Z226" s="87">
        <v>2015</v>
      </c>
      <c r="AA226" s="87">
        <v>2015</v>
      </c>
      <c r="AB226" s="87">
        <v>2013</v>
      </c>
      <c r="AC226" s="87">
        <v>2013</v>
      </c>
      <c r="AD226" s="87">
        <v>2013</v>
      </c>
      <c r="AE226" s="87">
        <v>2013</v>
      </c>
      <c r="AF226" s="87">
        <v>2013</v>
      </c>
      <c r="AG226" s="87">
        <v>2013</v>
      </c>
      <c r="AH226" s="87">
        <v>2016</v>
      </c>
      <c r="AI226" s="87">
        <v>2016</v>
      </c>
      <c r="AJ226" s="87">
        <v>2016</v>
      </c>
      <c r="AK226" s="87">
        <v>2016</v>
      </c>
      <c r="AL226" s="87">
        <v>2013</v>
      </c>
      <c r="AM226" s="16"/>
      <c r="AN226" s="16"/>
    </row>
    <row r="227" spans="1:40" x14ac:dyDescent="0.25">
      <c r="A227" s="138" t="s">
        <v>326</v>
      </c>
      <c r="B227" s="139" t="s">
        <v>336</v>
      </c>
      <c r="C227" s="140">
        <v>1412</v>
      </c>
      <c r="D227" s="87">
        <v>2012</v>
      </c>
      <c r="E227" s="87" t="s">
        <v>423</v>
      </c>
      <c r="F227" s="87">
        <v>2012</v>
      </c>
      <c r="G227" s="87">
        <v>2012</v>
      </c>
      <c r="H227" s="87">
        <v>2012</v>
      </c>
      <c r="I227" s="129" t="s">
        <v>422</v>
      </c>
      <c r="J227" s="87">
        <v>2017</v>
      </c>
      <c r="K227" s="87">
        <v>2017</v>
      </c>
      <c r="L227" s="87">
        <v>2017</v>
      </c>
      <c r="M227" s="87">
        <v>2009</v>
      </c>
      <c r="N227" s="87">
        <v>2013</v>
      </c>
      <c r="O227" s="87">
        <v>2013</v>
      </c>
      <c r="P227" s="87">
        <v>2003</v>
      </c>
      <c r="Q227" s="87">
        <v>2013</v>
      </c>
      <c r="R227" s="87">
        <v>2013</v>
      </c>
      <c r="S227" s="87">
        <v>2013</v>
      </c>
      <c r="T227" s="87" t="s">
        <v>408</v>
      </c>
      <c r="U227" s="87">
        <v>2013</v>
      </c>
      <c r="V227" s="87">
        <v>2002</v>
      </c>
      <c r="W227" s="129">
        <v>2013</v>
      </c>
      <c r="X227" s="87">
        <v>2017</v>
      </c>
      <c r="Y227" s="87">
        <v>2012</v>
      </c>
      <c r="Z227" s="87">
        <v>2015</v>
      </c>
      <c r="AA227" s="87">
        <v>2015</v>
      </c>
      <c r="AB227" s="87">
        <v>2013</v>
      </c>
      <c r="AC227" s="87">
        <v>2013</v>
      </c>
      <c r="AD227" s="87">
        <v>2013</v>
      </c>
      <c r="AE227" s="87">
        <v>2013</v>
      </c>
      <c r="AF227" s="87">
        <v>2013</v>
      </c>
      <c r="AG227" s="87">
        <v>2013</v>
      </c>
      <c r="AH227" s="87">
        <v>2016</v>
      </c>
      <c r="AI227" s="87">
        <v>2016</v>
      </c>
      <c r="AJ227" s="87">
        <v>2016</v>
      </c>
      <c r="AK227" s="87">
        <v>2016</v>
      </c>
      <c r="AL227" s="87">
        <v>2013</v>
      </c>
      <c r="AM227" s="16"/>
      <c r="AN227" s="16"/>
    </row>
    <row r="228" spans="1:40" x14ac:dyDescent="0.25">
      <c r="A228" s="138" t="s">
        <v>326</v>
      </c>
      <c r="B228" s="139" t="s">
        <v>337</v>
      </c>
      <c r="C228" s="140">
        <v>1413</v>
      </c>
      <c r="D228" s="87">
        <v>2012</v>
      </c>
      <c r="E228" s="87" t="s">
        <v>423</v>
      </c>
      <c r="F228" s="87">
        <v>2012</v>
      </c>
      <c r="G228" s="87">
        <v>2012</v>
      </c>
      <c r="H228" s="87">
        <v>2012</v>
      </c>
      <c r="I228" s="129" t="s">
        <v>422</v>
      </c>
      <c r="J228" s="87">
        <v>2017</v>
      </c>
      <c r="K228" s="87">
        <v>2017</v>
      </c>
      <c r="L228" s="87">
        <v>2017</v>
      </c>
      <c r="M228" s="87">
        <v>2009</v>
      </c>
      <c r="N228" s="87">
        <v>2013</v>
      </c>
      <c r="O228" s="87">
        <v>2013</v>
      </c>
      <c r="P228" s="87">
        <v>2003</v>
      </c>
      <c r="Q228" s="87">
        <v>2013</v>
      </c>
      <c r="R228" s="87">
        <v>2013</v>
      </c>
      <c r="S228" s="87">
        <v>2013</v>
      </c>
      <c r="T228" s="87" t="s">
        <v>408</v>
      </c>
      <c r="U228" s="87">
        <v>2013</v>
      </c>
      <c r="V228" s="87">
        <v>2002</v>
      </c>
      <c r="W228" s="129">
        <v>2013</v>
      </c>
      <c r="X228" s="87">
        <v>2017</v>
      </c>
      <c r="Y228" s="87">
        <v>2012</v>
      </c>
      <c r="Z228" s="87">
        <v>2015</v>
      </c>
      <c r="AA228" s="87">
        <v>2015</v>
      </c>
      <c r="AB228" s="87">
        <v>2013</v>
      </c>
      <c r="AC228" s="87">
        <v>2013</v>
      </c>
      <c r="AD228" s="87">
        <v>2013</v>
      </c>
      <c r="AE228" s="87">
        <v>2013</v>
      </c>
      <c r="AF228" s="87">
        <v>2013</v>
      </c>
      <c r="AG228" s="87">
        <v>2013</v>
      </c>
      <c r="AH228" s="87">
        <v>2016</v>
      </c>
      <c r="AI228" s="87">
        <v>2016</v>
      </c>
      <c r="AJ228" s="87">
        <v>2016</v>
      </c>
      <c r="AK228" s="87">
        <v>2016</v>
      </c>
      <c r="AL228" s="87">
        <v>2013</v>
      </c>
      <c r="AM228" s="16"/>
      <c r="AN228" s="16"/>
    </row>
    <row r="229" spans="1:40" x14ac:dyDescent="0.25">
      <c r="A229" s="138" t="s">
        <v>326</v>
      </c>
      <c r="B229" s="139" t="s">
        <v>183</v>
      </c>
      <c r="C229" s="140">
        <v>1414</v>
      </c>
      <c r="D229" s="87">
        <v>2012</v>
      </c>
      <c r="E229" s="87" t="s">
        <v>423</v>
      </c>
      <c r="F229" s="87">
        <v>2012</v>
      </c>
      <c r="G229" s="87">
        <v>2012</v>
      </c>
      <c r="H229" s="87">
        <v>2012</v>
      </c>
      <c r="I229" s="129" t="s">
        <v>422</v>
      </c>
      <c r="J229" s="87">
        <v>2017</v>
      </c>
      <c r="K229" s="87">
        <v>2017</v>
      </c>
      <c r="L229" s="87">
        <v>2017</v>
      </c>
      <c r="M229" s="87">
        <v>2009</v>
      </c>
      <c r="N229" s="87">
        <v>2013</v>
      </c>
      <c r="O229" s="87">
        <v>2013</v>
      </c>
      <c r="P229" s="87">
        <v>2003</v>
      </c>
      <c r="Q229" s="87">
        <v>2013</v>
      </c>
      <c r="R229" s="87">
        <v>2013</v>
      </c>
      <c r="S229" s="87">
        <v>2013</v>
      </c>
      <c r="T229" s="87" t="s">
        <v>408</v>
      </c>
      <c r="U229" s="87">
        <v>2013</v>
      </c>
      <c r="V229" s="87">
        <v>2002</v>
      </c>
      <c r="W229" s="129">
        <v>2013</v>
      </c>
      <c r="X229" s="87">
        <v>2017</v>
      </c>
      <c r="Y229" s="87">
        <v>2012</v>
      </c>
      <c r="Z229" s="87">
        <v>2015</v>
      </c>
      <c r="AA229" s="87">
        <v>2015</v>
      </c>
      <c r="AB229" s="87">
        <v>2013</v>
      </c>
      <c r="AC229" s="87">
        <v>2013</v>
      </c>
      <c r="AD229" s="87">
        <v>2013</v>
      </c>
      <c r="AE229" s="87">
        <v>2013</v>
      </c>
      <c r="AF229" s="87">
        <v>2013</v>
      </c>
      <c r="AG229" s="87">
        <v>2013</v>
      </c>
      <c r="AH229" s="87">
        <v>2016</v>
      </c>
      <c r="AI229" s="87">
        <v>2016</v>
      </c>
      <c r="AJ229" s="87">
        <v>2016</v>
      </c>
      <c r="AK229" s="87">
        <v>2016</v>
      </c>
      <c r="AL229" s="87">
        <v>2013</v>
      </c>
      <c r="AM229" s="16"/>
      <c r="AN229" s="16"/>
    </row>
    <row r="230" spans="1:40" x14ac:dyDescent="0.25">
      <c r="A230" s="138" t="s">
        <v>326</v>
      </c>
      <c r="B230" s="139" t="s">
        <v>338</v>
      </c>
      <c r="C230" s="140">
        <v>1415</v>
      </c>
      <c r="D230" s="87">
        <v>2012</v>
      </c>
      <c r="E230" s="87" t="s">
        <v>423</v>
      </c>
      <c r="F230" s="87">
        <v>2012</v>
      </c>
      <c r="G230" s="87">
        <v>2012</v>
      </c>
      <c r="H230" s="87">
        <v>2012</v>
      </c>
      <c r="I230" s="129" t="s">
        <v>422</v>
      </c>
      <c r="J230" s="87">
        <v>2017</v>
      </c>
      <c r="K230" s="87">
        <v>2017</v>
      </c>
      <c r="L230" s="87">
        <v>2017</v>
      </c>
      <c r="M230" s="87">
        <v>2009</v>
      </c>
      <c r="N230" s="87">
        <v>2013</v>
      </c>
      <c r="O230" s="87">
        <v>2013</v>
      </c>
      <c r="P230" s="87">
        <v>2003</v>
      </c>
      <c r="Q230" s="87">
        <v>2013</v>
      </c>
      <c r="R230" s="87">
        <v>2013</v>
      </c>
      <c r="S230" s="87">
        <v>2013</v>
      </c>
      <c r="T230" s="87" t="s">
        <v>408</v>
      </c>
      <c r="U230" s="87">
        <v>2013</v>
      </c>
      <c r="V230" s="87">
        <v>2002</v>
      </c>
      <c r="W230" s="129">
        <v>2013</v>
      </c>
      <c r="X230" s="87">
        <v>2017</v>
      </c>
      <c r="Y230" s="87">
        <v>2012</v>
      </c>
      <c r="Z230" s="87">
        <v>2015</v>
      </c>
      <c r="AA230" s="87">
        <v>2015</v>
      </c>
      <c r="AB230" s="87">
        <v>2013</v>
      </c>
      <c r="AC230" s="87">
        <v>2013</v>
      </c>
      <c r="AD230" s="87">
        <v>2013</v>
      </c>
      <c r="AE230" s="87">
        <v>2013</v>
      </c>
      <c r="AF230" s="87">
        <v>2013</v>
      </c>
      <c r="AG230" s="87">
        <v>2013</v>
      </c>
      <c r="AH230" s="87">
        <v>2016</v>
      </c>
      <c r="AI230" s="87">
        <v>2016</v>
      </c>
      <c r="AJ230" s="87">
        <v>2016</v>
      </c>
      <c r="AK230" s="87">
        <v>2016</v>
      </c>
      <c r="AL230" s="87">
        <v>2013</v>
      </c>
      <c r="AM230" s="16"/>
      <c r="AN230" s="16"/>
    </row>
    <row r="231" spans="1:40" x14ac:dyDescent="0.25">
      <c r="A231" s="138" t="s">
        <v>326</v>
      </c>
      <c r="B231" s="139" t="s">
        <v>339</v>
      </c>
      <c r="C231" s="140">
        <v>1416</v>
      </c>
      <c r="D231" s="87">
        <v>2012</v>
      </c>
      <c r="E231" s="87" t="s">
        <v>423</v>
      </c>
      <c r="F231" s="87">
        <v>2012</v>
      </c>
      <c r="G231" s="87">
        <v>2012</v>
      </c>
      <c r="H231" s="87">
        <v>2012</v>
      </c>
      <c r="I231" s="129" t="s">
        <v>422</v>
      </c>
      <c r="J231" s="87">
        <v>2017</v>
      </c>
      <c r="K231" s="87">
        <v>2017</v>
      </c>
      <c r="L231" s="87">
        <v>2017</v>
      </c>
      <c r="M231" s="87">
        <v>2009</v>
      </c>
      <c r="N231" s="87">
        <v>2013</v>
      </c>
      <c r="O231" s="87">
        <v>2013</v>
      </c>
      <c r="P231" s="87">
        <v>2003</v>
      </c>
      <c r="Q231" s="87">
        <v>2013</v>
      </c>
      <c r="R231" s="87">
        <v>2013</v>
      </c>
      <c r="S231" s="87">
        <v>2013</v>
      </c>
      <c r="T231" s="87" t="s">
        <v>408</v>
      </c>
      <c r="U231" s="87">
        <v>2013</v>
      </c>
      <c r="V231" s="87">
        <v>2002</v>
      </c>
      <c r="W231" s="129">
        <v>2013</v>
      </c>
      <c r="X231" s="87">
        <v>2017</v>
      </c>
      <c r="Y231" s="87">
        <v>2012</v>
      </c>
      <c r="Z231" s="87">
        <v>2015</v>
      </c>
      <c r="AA231" s="87">
        <v>2015</v>
      </c>
      <c r="AB231" s="87">
        <v>2013</v>
      </c>
      <c r="AC231" s="87">
        <v>2013</v>
      </c>
      <c r="AD231" s="87">
        <v>2013</v>
      </c>
      <c r="AE231" s="87">
        <v>2013</v>
      </c>
      <c r="AF231" s="87">
        <v>2013</v>
      </c>
      <c r="AG231" s="87">
        <v>2013</v>
      </c>
      <c r="AH231" s="87">
        <v>2016</v>
      </c>
      <c r="AI231" s="87">
        <v>2016</v>
      </c>
      <c r="AJ231" s="87">
        <v>2016</v>
      </c>
      <c r="AK231" s="87">
        <v>2016</v>
      </c>
      <c r="AL231" s="87">
        <v>2013</v>
      </c>
      <c r="AM231" s="16"/>
      <c r="AN231" s="16"/>
    </row>
    <row r="232" spans="1:40" x14ac:dyDescent="0.25">
      <c r="A232" s="138" t="s">
        <v>340</v>
      </c>
      <c r="B232" s="139" t="s">
        <v>341</v>
      </c>
      <c r="C232" s="140">
        <v>1501</v>
      </c>
      <c r="D232" s="87">
        <v>2012</v>
      </c>
      <c r="E232" s="87" t="s">
        <v>423</v>
      </c>
      <c r="F232" s="87">
        <v>2012</v>
      </c>
      <c r="G232" s="87">
        <v>2012</v>
      </c>
      <c r="H232" s="87">
        <v>2012</v>
      </c>
      <c r="I232" s="129" t="s">
        <v>422</v>
      </c>
      <c r="J232" s="87">
        <v>2017</v>
      </c>
      <c r="K232" s="87">
        <v>2017</v>
      </c>
      <c r="L232" s="87">
        <v>2017</v>
      </c>
      <c r="M232" s="87">
        <v>2009</v>
      </c>
      <c r="N232" s="87">
        <v>2013</v>
      </c>
      <c r="O232" s="87">
        <v>2013</v>
      </c>
      <c r="P232" s="87">
        <v>2003</v>
      </c>
      <c r="Q232" s="87">
        <v>2013</v>
      </c>
      <c r="R232" s="87">
        <v>2013</v>
      </c>
      <c r="S232" s="87">
        <v>2013</v>
      </c>
      <c r="T232" s="87" t="s">
        <v>408</v>
      </c>
      <c r="U232" s="87">
        <v>2013</v>
      </c>
      <c r="V232" s="87">
        <v>2002</v>
      </c>
      <c r="W232" s="129">
        <v>2013</v>
      </c>
      <c r="X232" s="87">
        <v>2017</v>
      </c>
      <c r="Y232" s="87">
        <v>2012</v>
      </c>
      <c r="Z232" s="87">
        <v>2015</v>
      </c>
      <c r="AA232" s="87">
        <v>2015</v>
      </c>
      <c r="AB232" s="87">
        <v>2013</v>
      </c>
      <c r="AC232" s="87">
        <v>2013</v>
      </c>
      <c r="AD232" s="87">
        <v>2013</v>
      </c>
      <c r="AE232" s="87">
        <v>2013</v>
      </c>
      <c r="AF232" s="87">
        <v>2013</v>
      </c>
      <c r="AG232" s="87">
        <v>2013</v>
      </c>
      <c r="AH232" s="87">
        <v>2016</v>
      </c>
      <c r="AI232" s="87">
        <v>2016</v>
      </c>
      <c r="AJ232" s="87">
        <v>2016</v>
      </c>
      <c r="AK232" s="87">
        <v>2016</v>
      </c>
      <c r="AL232" s="87">
        <v>2013</v>
      </c>
      <c r="AM232" s="16"/>
      <c r="AN232" s="16"/>
    </row>
    <row r="233" spans="1:40" x14ac:dyDescent="0.25">
      <c r="A233" s="138" t="s">
        <v>340</v>
      </c>
      <c r="B233" s="139" t="s">
        <v>342</v>
      </c>
      <c r="C233" s="140">
        <v>1502</v>
      </c>
      <c r="D233" s="87">
        <v>2012</v>
      </c>
      <c r="E233" s="87" t="s">
        <v>423</v>
      </c>
      <c r="F233" s="87">
        <v>2012</v>
      </c>
      <c r="G233" s="87">
        <v>2012</v>
      </c>
      <c r="H233" s="87">
        <v>2012</v>
      </c>
      <c r="I233" s="129" t="s">
        <v>422</v>
      </c>
      <c r="J233" s="87">
        <v>2017</v>
      </c>
      <c r="K233" s="87">
        <v>2017</v>
      </c>
      <c r="L233" s="87">
        <v>2017</v>
      </c>
      <c r="M233" s="87">
        <v>2009</v>
      </c>
      <c r="N233" s="87">
        <v>2013</v>
      </c>
      <c r="O233" s="87">
        <v>2013</v>
      </c>
      <c r="P233" s="87">
        <v>2003</v>
      </c>
      <c r="Q233" s="87">
        <v>2013</v>
      </c>
      <c r="R233" s="87">
        <v>2013</v>
      </c>
      <c r="S233" s="87">
        <v>2013</v>
      </c>
      <c r="T233" s="87" t="s">
        <v>408</v>
      </c>
      <c r="U233" s="87">
        <v>2013</v>
      </c>
      <c r="V233" s="87">
        <v>2002</v>
      </c>
      <c r="W233" s="129">
        <v>2013</v>
      </c>
      <c r="X233" s="87">
        <v>2017</v>
      </c>
      <c r="Y233" s="87">
        <v>2012</v>
      </c>
      <c r="Z233" s="87">
        <v>2015</v>
      </c>
      <c r="AA233" s="87">
        <v>2015</v>
      </c>
      <c r="AB233" s="87">
        <v>2013</v>
      </c>
      <c r="AC233" s="87">
        <v>2013</v>
      </c>
      <c r="AD233" s="87">
        <v>2013</v>
      </c>
      <c r="AE233" s="87">
        <v>2013</v>
      </c>
      <c r="AF233" s="87">
        <v>2013</v>
      </c>
      <c r="AG233" s="87">
        <v>2013</v>
      </c>
      <c r="AH233" s="87">
        <v>2016</v>
      </c>
      <c r="AI233" s="87">
        <v>2016</v>
      </c>
      <c r="AJ233" s="87">
        <v>2016</v>
      </c>
      <c r="AK233" s="87">
        <v>2016</v>
      </c>
      <c r="AL233" s="87">
        <v>2013</v>
      </c>
      <c r="AM233" s="16"/>
      <c r="AN233" s="16"/>
    </row>
    <row r="234" spans="1:40" x14ac:dyDescent="0.25">
      <c r="A234" s="138" t="s">
        <v>340</v>
      </c>
      <c r="B234" s="139" t="s">
        <v>343</v>
      </c>
      <c r="C234" s="140">
        <v>1503</v>
      </c>
      <c r="D234" s="87">
        <v>2012</v>
      </c>
      <c r="E234" s="87" t="s">
        <v>423</v>
      </c>
      <c r="F234" s="87">
        <v>2012</v>
      </c>
      <c r="G234" s="87">
        <v>2012</v>
      </c>
      <c r="H234" s="87">
        <v>2012</v>
      </c>
      <c r="I234" s="129" t="s">
        <v>422</v>
      </c>
      <c r="J234" s="87">
        <v>2017</v>
      </c>
      <c r="K234" s="87">
        <v>2017</v>
      </c>
      <c r="L234" s="87">
        <v>2017</v>
      </c>
      <c r="M234" s="87">
        <v>2009</v>
      </c>
      <c r="N234" s="87">
        <v>2013</v>
      </c>
      <c r="O234" s="87">
        <v>2013</v>
      </c>
      <c r="P234" s="87">
        <v>2003</v>
      </c>
      <c r="Q234" s="87">
        <v>2013</v>
      </c>
      <c r="R234" s="87">
        <v>2013</v>
      </c>
      <c r="S234" s="87">
        <v>2013</v>
      </c>
      <c r="T234" s="87" t="s">
        <v>408</v>
      </c>
      <c r="U234" s="87">
        <v>2013</v>
      </c>
      <c r="V234" s="87">
        <v>2002</v>
      </c>
      <c r="W234" s="129">
        <v>2013</v>
      </c>
      <c r="X234" s="87">
        <v>2017</v>
      </c>
      <c r="Y234" s="87">
        <v>2012</v>
      </c>
      <c r="Z234" s="87">
        <v>2015</v>
      </c>
      <c r="AA234" s="87">
        <v>2015</v>
      </c>
      <c r="AB234" s="87">
        <v>2013</v>
      </c>
      <c r="AC234" s="87">
        <v>2013</v>
      </c>
      <c r="AD234" s="87">
        <v>2013</v>
      </c>
      <c r="AE234" s="87">
        <v>2013</v>
      </c>
      <c r="AF234" s="87">
        <v>2013</v>
      </c>
      <c r="AG234" s="87">
        <v>2013</v>
      </c>
      <c r="AH234" s="87">
        <v>2016</v>
      </c>
      <c r="AI234" s="87">
        <v>2016</v>
      </c>
      <c r="AJ234" s="87">
        <v>2016</v>
      </c>
      <c r="AK234" s="87">
        <v>2016</v>
      </c>
      <c r="AL234" s="87">
        <v>2013</v>
      </c>
      <c r="AM234" s="16"/>
      <c r="AN234" s="16"/>
    </row>
    <row r="235" spans="1:40" x14ac:dyDescent="0.25">
      <c r="A235" s="138" t="s">
        <v>340</v>
      </c>
      <c r="B235" s="139" t="s">
        <v>344</v>
      </c>
      <c r="C235" s="140">
        <v>1504</v>
      </c>
      <c r="D235" s="87">
        <v>2012</v>
      </c>
      <c r="E235" s="87" t="s">
        <v>423</v>
      </c>
      <c r="F235" s="87">
        <v>2012</v>
      </c>
      <c r="G235" s="87">
        <v>2012</v>
      </c>
      <c r="H235" s="87">
        <v>2012</v>
      </c>
      <c r="I235" s="129" t="s">
        <v>422</v>
      </c>
      <c r="J235" s="87">
        <v>2017</v>
      </c>
      <c r="K235" s="87">
        <v>2017</v>
      </c>
      <c r="L235" s="87">
        <v>2017</v>
      </c>
      <c r="M235" s="87">
        <v>2009</v>
      </c>
      <c r="N235" s="87">
        <v>2013</v>
      </c>
      <c r="O235" s="87">
        <v>2013</v>
      </c>
      <c r="P235" s="87">
        <v>2003</v>
      </c>
      <c r="Q235" s="87">
        <v>2013</v>
      </c>
      <c r="R235" s="87">
        <v>2013</v>
      </c>
      <c r="S235" s="87">
        <v>2013</v>
      </c>
      <c r="T235" s="87" t="s">
        <v>408</v>
      </c>
      <c r="U235" s="87">
        <v>2013</v>
      </c>
      <c r="V235" s="87">
        <v>2002</v>
      </c>
      <c r="W235" s="129">
        <v>2013</v>
      </c>
      <c r="X235" s="87">
        <v>2017</v>
      </c>
      <c r="Y235" s="87">
        <v>2012</v>
      </c>
      <c r="Z235" s="87">
        <v>2015</v>
      </c>
      <c r="AA235" s="87">
        <v>2015</v>
      </c>
      <c r="AB235" s="87">
        <v>2013</v>
      </c>
      <c r="AC235" s="87">
        <v>2013</v>
      </c>
      <c r="AD235" s="87">
        <v>2013</v>
      </c>
      <c r="AE235" s="87">
        <v>2013</v>
      </c>
      <c r="AF235" s="87">
        <v>2013</v>
      </c>
      <c r="AG235" s="87">
        <v>2013</v>
      </c>
      <c r="AH235" s="87">
        <v>2016</v>
      </c>
      <c r="AI235" s="87">
        <v>2016</v>
      </c>
      <c r="AJ235" s="87">
        <v>2016</v>
      </c>
      <c r="AK235" s="87">
        <v>2016</v>
      </c>
      <c r="AL235" s="87">
        <v>2013</v>
      </c>
      <c r="AM235" s="16"/>
      <c r="AN235" s="16"/>
    </row>
    <row r="236" spans="1:40" x14ac:dyDescent="0.25">
      <c r="A236" s="138" t="s">
        <v>340</v>
      </c>
      <c r="B236" s="139" t="s">
        <v>345</v>
      </c>
      <c r="C236" s="140">
        <v>1505</v>
      </c>
      <c r="D236" s="87">
        <v>2012</v>
      </c>
      <c r="E236" s="87" t="s">
        <v>423</v>
      </c>
      <c r="F236" s="87">
        <v>2012</v>
      </c>
      <c r="G236" s="87">
        <v>2012</v>
      </c>
      <c r="H236" s="87">
        <v>2012</v>
      </c>
      <c r="I236" s="129" t="s">
        <v>422</v>
      </c>
      <c r="J236" s="87">
        <v>2017</v>
      </c>
      <c r="K236" s="87">
        <v>2017</v>
      </c>
      <c r="L236" s="87">
        <v>2017</v>
      </c>
      <c r="M236" s="87">
        <v>2009</v>
      </c>
      <c r="N236" s="87">
        <v>2013</v>
      </c>
      <c r="O236" s="87">
        <v>2013</v>
      </c>
      <c r="P236" s="87">
        <v>2003</v>
      </c>
      <c r="Q236" s="87">
        <v>2013</v>
      </c>
      <c r="R236" s="87">
        <v>2013</v>
      </c>
      <c r="S236" s="87">
        <v>2013</v>
      </c>
      <c r="T236" s="87" t="s">
        <v>408</v>
      </c>
      <c r="U236" s="87">
        <v>2013</v>
      </c>
      <c r="V236" s="87">
        <v>2002</v>
      </c>
      <c r="W236" s="129">
        <v>2013</v>
      </c>
      <c r="X236" s="87">
        <v>2017</v>
      </c>
      <c r="Y236" s="87">
        <v>2012</v>
      </c>
      <c r="Z236" s="87">
        <v>2015</v>
      </c>
      <c r="AA236" s="87">
        <v>2015</v>
      </c>
      <c r="AB236" s="87">
        <v>2013</v>
      </c>
      <c r="AC236" s="87">
        <v>2013</v>
      </c>
      <c r="AD236" s="87">
        <v>2013</v>
      </c>
      <c r="AE236" s="87">
        <v>2013</v>
      </c>
      <c r="AF236" s="87">
        <v>2013</v>
      </c>
      <c r="AG236" s="87">
        <v>2013</v>
      </c>
      <c r="AH236" s="87">
        <v>2016</v>
      </c>
      <c r="AI236" s="87">
        <v>2016</v>
      </c>
      <c r="AJ236" s="87">
        <v>2016</v>
      </c>
      <c r="AK236" s="87">
        <v>2016</v>
      </c>
      <c r="AL236" s="87">
        <v>2013</v>
      </c>
      <c r="AM236" s="16"/>
      <c r="AN236" s="16"/>
    </row>
    <row r="237" spans="1:40" x14ac:dyDescent="0.25">
      <c r="A237" s="138" t="s">
        <v>340</v>
      </c>
      <c r="B237" s="139" t="s">
        <v>190</v>
      </c>
      <c r="C237" s="140">
        <v>1506</v>
      </c>
      <c r="D237" s="87">
        <v>2012</v>
      </c>
      <c r="E237" s="87" t="s">
        <v>423</v>
      </c>
      <c r="F237" s="87">
        <v>2012</v>
      </c>
      <c r="G237" s="87">
        <v>2012</v>
      </c>
      <c r="H237" s="87">
        <v>2012</v>
      </c>
      <c r="I237" s="129" t="s">
        <v>422</v>
      </c>
      <c r="J237" s="87">
        <v>2017</v>
      </c>
      <c r="K237" s="87">
        <v>2017</v>
      </c>
      <c r="L237" s="87">
        <v>2017</v>
      </c>
      <c r="M237" s="87">
        <v>2009</v>
      </c>
      <c r="N237" s="87">
        <v>2013</v>
      </c>
      <c r="O237" s="87">
        <v>2013</v>
      </c>
      <c r="P237" s="87">
        <v>2003</v>
      </c>
      <c r="Q237" s="87">
        <v>2013</v>
      </c>
      <c r="R237" s="87">
        <v>2013</v>
      </c>
      <c r="S237" s="87">
        <v>2013</v>
      </c>
      <c r="T237" s="87" t="s">
        <v>408</v>
      </c>
      <c r="U237" s="87">
        <v>2013</v>
      </c>
      <c r="V237" s="87">
        <v>2002</v>
      </c>
      <c r="W237" s="129">
        <v>2013</v>
      </c>
      <c r="X237" s="87">
        <v>2017</v>
      </c>
      <c r="Y237" s="87">
        <v>2012</v>
      </c>
      <c r="Z237" s="87">
        <v>2015</v>
      </c>
      <c r="AA237" s="87">
        <v>2015</v>
      </c>
      <c r="AB237" s="87">
        <v>2013</v>
      </c>
      <c r="AC237" s="87">
        <v>2013</v>
      </c>
      <c r="AD237" s="87">
        <v>2013</v>
      </c>
      <c r="AE237" s="87">
        <v>2013</v>
      </c>
      <c r="AF237" s="87">
        <v>2013</v>
      </c>
      <c r="AG237" s="87">
        <v>2013</v>
      </c>
      <c r="AH237" s="87">
        <v>2016</v>
      </c>
      <c r="AI237" s="87">
        <v>2016</v>
      </c>
      <c r="AJ237" s="87">
        <v>2016</v>
      </c>
      <c r="AK237" s="87">
        <v>2016</v>
      </c>
      <c r="AL237" s="87">
        <v>2013</v>
      </c>
      <c r="AM237" s="16"/>
      <c r="AN237" s="16"/>
    </row>
    <row r="238" spans="1:40" x14ac:dyDescent="0.25">
      <c r="A238" s="138" t="s">
        <v>340</v>
      </c>
      <c r="B238" s="139" t="s">
        <v>346</v>
      </c>
      <c r="C238" s="140">
        <v>1507</v>
      </c>
      <c r="D238" s="87">
        <v>2012</v>
      </c>
      <c r="E238" s="87" t="s">
        <v>423</v>
      </c>
      <c r="F238" s="87">
        <v>2012</v>
      </c>
      <c r="G238" s="87">
        <v>2012</v>
      </c>
      <c r="H238" s="87">
        <v>2012</v>
      </c>
      <c r="I238" s="129" t="s">
        <v>422</v>
      </c>
      <c r="J238" s="87">
        <v>2017</v>
      </c>
      <c r="K238" s="87">
        <v>2017</v>
      </c>
      <c r="L238" s="87">
        <v>2017</v>
      </c>
      <c r="M238" s="87">
        <v>2009</v>
      </c>
      <c r="N238" s="87">
        <v>2013</v>
      </c>
      <c r="O238" s="87">
        <v>2013</v>
      </c>
      <c r="P238" s="87">
        <v>2003</v>
      </c>
      <c r="Q238" s="87">
        <v>2013</v>
      </c>
      <c r="R238" s="87">
        <v>2013</v>
      </c>
      <c r="S238" s="87">
        <v>2013</v>
      </c>
      <c r="T238" s="87" t="s">
        <v>408</v>
      </c>
      <c r="U238" s="87">
        <v>2013</v>
      </c>
      <c r="V238" s="87">
        <v>2002</v>
      </c>
      <c r="W238" s="129">
        <v>2013</v>
      </c>
      <c r="X238" s="87">
        <v>2017</v>
      </c>
      <c r="Y238" s="87">
        <v>2012</v>
      </c>
      <c r="Z238" s="87">
        <v>2015</v>
      </c>
      <c r="AA238" s="87">
        <v>2015</v>
      </c>
      <c r="AB238" s="87">
        <v>2013</v>
      </c>
      <c r="AC238" s="87">
        <v>2013</v>
      </c>
      <c r="AD238" s="87">
        <v>2013</v>
      </c>
      <c r="AE238" s="87">
        <v>2013</v>
      </c>
      <c r="AF238" s="87">
        <v>2013</v>
      </c>
      <c r="AG238" s="87">
        <v>2013</v>
      </c>
      <c r="AH238" s="87">
        <v>2016</v>
      </c>
      <c r="AI238" s="87">
        <v>2016</v>
      </c>
      <c r="AJ238" s="87">
        <v>2016</v>
      </c>
      <c r="AK238" s="87">
        <v>2016</v>
      </c>
      <c r="AL238" s="87">
        <v>2013</v>
      </c>
      <c r="AM238" s="16"/>
      <c r="AN238" s="16"/>
    </row>
    <row r="239" spans="1:40" x14ac:dyDescent="0.25">
      <c r="A239" s="138" t="s">
        <v>340</v>
      </c>
      <c r="B239" s="139" t="s">
        <v>347</v>
      </c>
      <c r="C239" s="140">
        <v>1508</v>
      </c>
      <c r="D239" s="87">
        <v>2012</v>
      </c>
      <c r="E239" s="87" t="s">
        <v>423</v>
      </c>
      <c r="F239" s="87">
        <v>2012</v>
      </c>
      <c r="G239" s="87">
        <v>2012</v>
      </c>
      <c r="H239" s="87">
        <v>2012</v>
      </c>
      <c r="I239" s="129" t="s">
        <v>422</v>
      </c>
      <c r="J239" s="87">
        <v>2017</v>
      </c>
      <c r="K239" s="87">
        <v>2017</v>
      </c>
      <c r="L239" s="87">
        <v>2017</v>
      </c>
      <c r="M239" s="87">
        <v>2009</v>
      </c>
      <c r="N239" s="87">
        <v>2013</v>
      </c>
      <c r="O239" s="87">
        <v>2013</v>
      </c>
      <c r="P239" s="87">
        <v>2003</v>
      </c>
      <c r="Q239" s="87">
        <v>2013</v>
      </c>
      <c r="R239" s="87">
        <v>2013</v>
      </c>
      <c r="S239" s="87">
        <v>2013</v>
      </c>
      <c r="T239" s="87" t="s">
        <v>408</v>
      </c>
      <c r="U239" s="87">
        <v>2013</v>
      </c>
      <c r="V239" s="87">
        <v>2002</v>
      </c>
      <c r="W239" s="129">
        <v>2013</v>
      </c>
      <c r="X239" s="87">
        <v>2017</v>
      </c>
      <c r="Y239" s="87">
        <v>2012</v>
      </c>
      <c r="Z239" s="87">
        <v>2015</v>
      </c>
      <c r="AA239" s="87">
        <v>2015</v>
      </c>
      <c r="AB239" s="87">
        <v>2013</v>
      </c>
      <c r="AC239" s="87">
        <v>2013</v>
      </c>
      <c r="AD239" s="87">
        <v>2013</v>
      </c>
      <c r="AE239" s="87">
        <v>2013</v>
      </c>
      <c r="AF239" s="87">
        <v>2013</v>
      </c>
      <c r="AG239" s="87">
        <v>2013</v>
      </c>
      <c r="AH239" s="87">
        <v>2016</v>
      </c>
      <c r="AI239" s="87">
        <v>2016</v>
      </c>
      <c r="AJ239" s="87">
        <v>2016</v>
      </c>
      <c r="AK239" s="87">
        <v>2016</v>
      </c>
      <c r="AL239" s="87">
        <v>2013</v>
      </c>
      <c r="AM239" s="16"/>
      <c r="AN239" s="16"/>
    </row>
    <row r="240" spans="1:40" x14ac:dyDescent="0.25">
      <c r="A240" s="138" t="s">
        <v>340</v>
      </c>
      <c r="B240" s="139" t="s">
        <v>348</v>
      </c>
      <c r="C240" s="140">
        <v>1509</v>
      </c>
      <c r="D240" s="87">
        <v>2012</v>
      </c>
      <c r="E240" s="87" t="s">
        <v>423</v>
      </c>
      <c r="F240" s="87">
        <v>2012</v>
      </c>
      <c r="G240" s="87">
        <v>2012</v>
      </c>
      <c r="H240" s="87">
        <v>2012</v>
      </c>
      <c r="I240" s="129" t="s">
        <v>422</v>
      </c>
      <c r="J240" s="87">
        <v>2017</v>
      </c>
      <c r="K240" s="87">
        <v>2017</v>
      </c>
      <c r="L240" s="87">
        <v>2017</v>
      </c>
      <c r="M240" s="87">
        <v>2009</v>
      </c>
      <c r="N240" s="87">
        <v>2013</v>
      </c>
      <c r="O240" s="87">
        <v>2013</v>
      </c>
      <c r="P240" s="87">
        <v>2003</v>
      </c>
      <c r="Q240" s="87">
        <v>2013</v>
      </c>
      <c r="R240" s="87">
        <v>2013</v>
      </c>
      <c r="S240" s="87">
        <v>2013</v>
      </c>
      <c r="T240" s="87" t="s">
        <v>408</v>
      </c>
      <c r="U240" s="87">
        <v>2013</v>
      </c>
      <c r="V240" s="87">
        <v>2002</v>
      </c>
      <c r="W240" s="129">
        <v>2013</v>
      </c>
      <c r="X240" s="87">
        <v>2017</v>
      </c>
      <c r="Y240" s="87">
        <v>2012</v>
      </c>
      <c r="Z240" s="87">
        <v>2015</v>
      </c>
      <c r="AA240" s="87">
        <v>2015</v>
      </c>
      <c r="AB240" s="87">
        <v>2013</v>
      </c>
      <c r="AC240" s="87">
        <v>2013</v>
      </c>
      <c r="AD240" s="87">
        <v>2013</v>
      </c>
      <c r="AE240" s="87">
        <v>2013</v>
      </c>
      <c r="AF240" s="87">
        <v>2013</v>
      </c>
      <c r="AG240" s="87">
        <v>2013</v>
      </c>
      <c r="AH240" s="87">
        <v>2016</v>
      </c>
      <c r="AI240" s="87">
        <v>2016</v>
      </c>
      <c r="AJ240" s="87">
        <v>2016</v>
      </c>
      <c r="AK240" s="87">
        <v>2016</v>
      </c>
      <c r="AL240" s="87">
        <v>2013</v>
      </c>
      <c r="AM240" s="16"/>
      <c r="AN240" s="16"/>
    </row>
    <row r="241" spans="1:40" x14ac:dyDescent="0.25">
      <c r="A241" s="138" t="s">
        <v>340</v>
      </c>
      <c r="B241" s="139" t="s">
        <v>349</v>
      </c>
      <c r="C241" s="140">
        <v>1510</v>
      </c>
      <c r="D241" s="87">
        <v>2012</v>
      </c>
      <c r="E241" s="87" t="s">
        <v>423</v>
      </c>
      <c r="F241" s="87">
        <v>2012</v>
      </c>
      <c r="G241" s="87">
        <v>2012</v>
      </c>
      <c r="H241" s="87">
        <v>2012</v>
      </c>
      <c r="I241" s="129" t="s">
        <v>422</v>
      </c>
      <c r="J241" s="87">
        <v>2017</v>
      </c>
      <c r="K241" s="87">
        <v>2017</v>
      </c>
      <c r="L241" s="87">
        <v>2017</v>
      </c>
      <c r="M241" s="87">
        <v>2009</v>
      </c>
      <c r="N241" s="87">
        <v>2013</v>
      </c>
      <c r="O241" s="87">
        <v>2013</v>
      </c>
      <c r="P241" s="87">
        <v>2003</v>
      </c>
      <c r="Q241" s="87">
        <v>2013</v>
      </c>
      <c r="R241" s="87">
        <v>2013</v>
      </c>
      <c r="S241" s="87">
        <v>2013</v>
      </c>
      <c r="T241" s="87" t="s">
        <v>408</v>
      </c>
      <c r="U241" s="87">
        <v>2013</v>
      </c>
      <c r="V241" s="87">
        <v>2002</v>
      </c>
      <c r="W241" s="129">
        <v>2013</v>
      </c>
      <c r="X241" s="87">
        <v>2017</v>
      </c>
      <c r="Y241" s="87">
        <v>2012</v>
      </c>
      <c r="Z241" s="87">
        <v>2015</v>
      </c>
      <c r="AA241" s="87">
        <v>2015</v>
      </c>
      <c r="AB241" s="87">
        <v>2013</v>
      </c>
      <c r="AC241" s="87">
        <v>2013</v>
      </c>
      <c r="AD241" s="87">
        <v>2013</v>
      </c>
      <c r="AE241" s="87">
        <v>2013</v>
      </c>
      <c r="AF241" s="87">
        <v>2013</v>
      </c>
      <c r="AG241" s="87">
        <v>2013</v>
      </c>
      <c r="AH241" s="87">
        <v>2016</v>
      </c>
      <c r="AI241" s="87">
        <v>2016</v>
      </c>
      <c r="AJ241" s="87">
        <v>2016</v>
      </c>
      <c r="AK241" s="87">
        <v>2016</v>
      </c>
      <c r="AL241" s="87">
        <v>2013</v>
      </c>
      <c r="AM241" s="16"/>
      <c r="AN241" s="16"/>
    </row>
    <row r="242" spans="1:40" x14ac:dyDescent="0.25">
      <c r="A242" s="138" t="s">
        <v>340</v>
      </c>
      <c r="B242" s="139" t="s">
        <v>350</v>
      </c>
      <c r="C242" s="140">
        <v>1511</v>
      </c>
      <c r="D242" s="87">
        <v>2012</v>
      </c>
      <c r="E242" s="87" t="s">
        <v>423</v>
      </c>
      <c r="F242" s="87">
        <v>2012</v>
      </c>
      <c r="G242" s="87">
        <v>2012</v>
      </c>
      <c r="H242" s="87">
        <v>2012</v>
      </c>
      <c r="I242" s="129" t="s">
        <v>422</v>
      </c>
      <c r="J242" s="87">
        <v>2017</v>
      </c>
      <c r="K242" s="87">
        <v>2017</v>
      </c>
      <c r="L242" s="87">
        <v>2017</v>
      </c>
      <c r="M242" s="87">
        <v>2009</v>
      </c>
      <c r="N242" s="87">
        <v>2013</v>
      </c>
      <c r="O242" s="87">
        <v>2013</v>
      </c>
      <c r="P242" s="87">
        <v>2003</v>
      </c>
      <c r="Q242" s="87">
        <v>2013</v>
      </c>
      <c r="R242" s="87">
        <v>2013</v>
      </c>
      <c r="S242" s="87">
        <v>2013</v>
      </c>
      <c r="T242" s="87" t="s">
        <v>408</v>
      </c>
      <c r="U242" s="87">
        <v>2013</v>
      </c>
      <c r="V242" s="87">
        <v>2002</v>
      </c>
      <c r="W242" s="129">
        <v>2013</v>
      </c>
      <c r="X242" s="87">
        <v>2017</v>
      </c>
      <c r="Y242" s="87">
        <v>2012</v>
      </c>
      <c r="Z242" s="87">
        <v>2015</v>
      </c>
      <c r="AA242" s="87">
        <v>2015</v>
      </c>
      <c r="AB242" s="87">
        <v>2013</v>
      </c>
      <c r="AC242" s="87">
        <v>2013</v>
      </c>
      <c r="AD242" s="87">
        <v>2013</v>
      </c>
      <c r="AE242" s="87">
        <v>2013</v>
      </c>
      <c r="AF242" s="87">
        <v>2013</v>
      </c>
      <c r="AG242" s="87">
        <v>2013</v>
      </c>
      <c r="AH242" s="87">
        <v>2016</v>
      </c>
      <c r="AI242" s="87">
        <v>2016</v>
      </c>
      <c r="AJ242" s="87">
        <v>2016</v>
      </c>
      <c r="AK242" s="87">
        <v>2016</v>
      </c>
      <c r="AL242" s="87">
        <v>2013</v>
      </c>
      <c r="AM242" s="16"/>
      <c r="AN242" s="16"/>
    </row>
    <row r="243" spans="1:40" x14ac:dyDescent="0.25">
      <c r="A243" s="138" t="s">
        <v>340</v>
      </c>
      <c r="B243" s="139" t="s">
        <v>351</v>
      </c>
      <c r="C243" s="140">
        <v>1512</v>
      </c>
      <c r="D243" s="87">
        <v>2012</v>
      </c>
      <c r="E243" s="87" t="s">
        <v>423</v>
      </c>
      <c r="F243" s="87">
        <v>2012</v>
      </c>
      <c r="G243" s="87">
        <v>2012</v>
      </c>
      <c r="H243" s="87">
        <v>2012</v>
      </c>
      <c r="I243" s="129" t="s">
        <v>422</v>
      </c>
      <c r="J243" s="87">
        <v>2017</v>
      </c>
      <c r="K243" s="87">
        <v>2017</v>
      </c>
      <c r="L243" s="87">
        <v>2017</v>
      </c>
      <c r="M243" s="87">
        <v>2009</v>
      </c>
      <c r="N243" s="87">
        <v>2013</v>
      </c>
      <c r="O243" s="87">
        <v>2013</v>
      </c>
      <c r="P243" s="87">
        <v>2003</v>
      </c>
      <c r="Q243" s="87">
        <v>2013</v>
      </c>
      <c r="R243" s="87">
        <v>2013</v>
      </c>
      <c r="S243" s="87">
        <v>2013</v>
      </c>
      <c r="T243" s="87" t="s">
        <v>408</v>
      </c>
      <c r="U243" s="87">
        <v>2013</v>
      </c>
      <c r="V243" s="87">
        <v>2002</v>
      </c>
      <c r="W243" s="129">
        <v>2013</v>
      </c>
      <c r="X243" s="87">
        <v>2017</v>
      </c>
      <c r="Y243" s="87">
        <v>2012</v>
      </c>
      <c r="Z243" s="87">
        <v>2015</v>
      </c>
      <c r="AA243" s="87">
        <v>2015</v>
      </c>
      <c r="AB243" s="87">
        <v>2013</v>
      </c>
      <c r="AC243" s="87">
        <v>2013</v>
      </c>
      <c r="AD243" s="87">
        <v>2013</v>
      </c>
      <c r="AE243" s="87">
        <v>2013</v>
      </c>
      <c r="AF243" s="87">
        <v>2013</v>
      </c>
      <c r="AG243" s="87">
        <v>2013</v>
      </c>
      <c r="AH243" s="87">
        <v>2016</v>
      </c>
      <c r="AI243" s="87">
        <v>2016</v>
      </c>
      <c r="AJ243" s="87">
        <v>2016</v>
      </c>
      <c r="AK243" s="87">
        <v>2016</v>
      </c>
      <c r="AL243" s="87">
        <v>2013</v>
      </c>
      <c r="AM243" s="16"/>
      <c r="AN243" s="16"/>
    </row>
    <row r="244" spans="1:40" x14ac:dyDescent="0.25">
      <c r="A244" s="138" t="s">
        <v>340</v>
      </c>
      <c r="B244" s="139" t="s">
        <v>67</v>
      </c>
      <c r="C244" s="140">
        <v>1513</v>
      </c>
      <c r="D244" s="87">
        <v>2012</v>
      </c>
      <c r="E244" s="87" t="s">
        <v>423</v>
      </c>
      <c r="F244" s="87">
        <v>2012</v>
      </c>
      <c r="G244" s="87">
        <v>2012</v>
      </c>
      <c r="H244" s="87">
        <v>2012</v>
      </c>
      <c r="I244" s="129" t="s">
        <v>422</v>
      </c>
      <c r="J244" s="87">
        <v>2017</v>
      </c>
      <c r="K244" s="87">
        <v>2017</v>
      </c>
      <c r="L244" s="87">
        <v>2017</v>
      </c>
      <c r="M244" s="87">
        <v>2009</v>
      </c>
      <c r="N244" s="87">
        <v>2013</v>
      </c>
      <c r="O244" s="87">
        <v>2013</v>
      </c>
      <c r="P244" s="87">
        <v>2003</v>
      </c>
      <c r="Q244" s="87">
        <v>2013</v>
      </c>
      <c r="R244" s="87">
        <v>2013</v>
      </c>
      <c r="S244" s="87">
        <v>2013</v>
      </c>
      <c r="T244" s="87" t="s">
        <v>408</v>
      </c>
      <c r="U244" s="87">
        <v>2013</v>
      </c>
      <c r="V244" s="87">
        <v>2002</v>
      </c>
      <c r="W244" s="129">
        <v>2013</v>
      </c>
      <c r="X244" s="87">
        <v>2017</v>
      </c>
      <c r="Y244" s="87">
        <v>2012</v>
      </c>
      <c r="Z244" s="87">
        <v>2015</v>
      </c>
      <c r="AA244" s="87">
        <v>2015</v>
      </c>
      <c r="AB244" s="87">
        <v>2013</v>
      </c>
      <c r="AC244" s="87">
        <v>2013</v>
      </c>
      <c r="AD244" s="87">
        <v>2013</v>
      </c>
      <c r="AE244" s="87">
        <v>2013</v>
      </c>
      <c r="AF244" s="87">
        <v>2013</v>
      </c>
      <c r="AG244" s="87">
        <v>2013</v>
      </c>
      <c r="AH244" s="87">
        <v>2016</v>
      </c>
      <c r="AI244" s="87">
        <v>2016</v>
      </c>
      <c r="AJ244" s="87">
        <v>2016</v>
      </c>
      <c r="AK244" s="87">
        <v>2016</v>
      </c>
      <c r="AL244" s="87">
        <v>2013</v>
      </c>
      <c r="AM244" s="16"/>
      <c r="AN244" s="16"/>
    </row>
    <row r="245" spans="1:40" x14ac:dyDescent="0.25">
      <c r="A245" s="138" t="s">
        <v>340</v>
      </c>
      <c r="B245" s="139" t="s">
        <v>352</v>
      </c>
      <c r="C245" s="140">
        <v>1514</v>
      </c>
      <c r="D245" s="87">
        <v>2012</v>
      </c>
      <c r="E245" s="87" t="s">
        <v>423</v>
      </c>
      <c r="F245" s="87">
        <v>2012</v>
      </c>
      <c r="G245" s="87">
        <v>2012</v>
      </c>
      <c r="H245" s="87">
        <v>2012</v>
      </c>
      <c r="I245" s="129" t="s">
        <v>422</v>
      </c>
      <c r="J245" s="87">
        <v>2017</v>
      </c>
      <c r="K245" s="87">
        <v>2017</v>
      </c>
      <c r="L245" s="87">
        <v>2017</v>
      </c>
      <c r="M245" s="87">
        <v>2009</v>
      </c>
      <c r="N245" s="87">
        <v>2013</v>
      </c>
      <c r="O245" s="87">
        <v>2013</v>
      </c>
      <c r="P245" s="87">
        <v>2003</v>
      </c>
      <c r="Q245" s="87">
        <v>2013</v>
      </c>
      <c r="R245" s="87">
        <v>2013</v>
      </c>
      <c r="S245" s="87">
        <v>2013</v>
      </c>
      <c r="T245" s="87" t="s">
        <v>408</v>
      </c>
      <c r="U245" s="87">
        <v>2013</v>
      </c>
      <c r="V245" s="87">
        <v>2002</v>
      </c>
      <c r="W245" s="129">
        <v>2013</v>
      </c>
      <c r="X245" s="87">
        <v>2017</v>
      </c>
      <c r="Y245" s="87">
        <v>2012</v>
      </c>
      <c r="Z245" s="87">
        <v>2015</v>
      </c>
      <c r="AA245" s="87">
        <v>2015</v>
      </c>
      <c r="AB245" s="87">
        <v>2013</v>
      </c>
      <c r="AC245" s="87">
        <v>2013</v>
      </c>
      <c r="AD245" s="87">
        <v>2013</v>
      </c>
      <c r="AE245" s="87">
        <v>2013</v>
      </c>
      <c r="AF245" s="87">
        <v>2013</v>
      </c>
      <c r="AG245" s="87">
        <v>2013</v>
      </c>
      <c r="AH245" s="87">
        <v>2016</v>
      </c>
      <c r="AI245" s="87">
        <v>2016</v>
      </c>
      <c r="AJ245" s="87">
        <v>2016</v>
      </c>
      <c r="AK245" s="87">
        <v>2016</v>
      </c>
      <c r="AL245" s="87">
        <v>2013</v>
      </c>
      <c r="AM245" s="16"/>
      <c r="AN245" s="16"/>
    </row>
    <row r="246" spans="1:40" x14ac:dyDescent="0.25">
      <c r="A246" s="138" t="s">
        <v>340</v>
      </c>
      <c r="B246" s="139" t="s">
        <v>353</v>
      </c>
      <c r="C246" s="140">
        <v>1515</v>
      </c>
      <c r="D246" s="87">
        <v>2012</v>
      </c>
      <c r="E246" s="87" t="s">
        <v>423</v>
      </c>
      <c r="F246" s="87">
        <v>2012</v>
      </c>
      <c r="G246" s="87">
        <v>2012</v>
      </c>
      <c r="H246" s="87">
        <v>2012</v>
      </c>
      <c r="I246" s="129" t="s">
        <v>422</v>
      </c>
      <c r="J246" s="87">
        <v>2017</v>
      </c>
      <c r="K246" s="87">
        <v>2017</v>
      </c>
      <c r="L246" s="87">
        <v>2017</v>
      </c>
      <c r="M246" s="87">
        <v>2009</v>
      </c>
      <c r="N246" s="87">
        <v>2013</v>
      </c>
      <c r="O246" s="87">
        <v>2013</v>
      </c>
      <c r="P246" s="87">
        <v>2003</v>
      </c>
      <c r="Q246" s="87">
        <v>2013</v>
      </c>
      <c r="R246" s="87">
        <v>2013</v>
      </c>
      <c r="S246" s="87">
        <v>2013</v>
      </c>
      <c r="T246" s="87" t="s">
        <v>408</v>
      </c>
      <c r="U246" s="87">
        <v>2013</v>
      </c>
      <c r="V246" s="87">
        <v>2002</v>
      </c>
      <c r="W246" s="129">
        <v>2013</v>
      </c>
      <c r="X246" s="87">
        <v>2017</v>
      </c>
      <c r="Y246" s="87">
        <v>2012</v>
      </c>
      <c r="Z246" s="87">
        <v>2015</v>
      </c>
      <c r="AA246" s="87">
        <v>2015</v>
      </c>
      <c r="AB246" s="87">
        <v>2013</v>
      </c>
      <c r="AC246" s="87">
        <v>2013</v>
      </c>
      <c r="AD246" s="87">
        <v>2013</v>
      </c>
      <c r="AE246" s="87">
        <v>2013</v>
      </c>
      <c r="AF246" s="87">
        <v>2013</v>
      </c>
      <c r="AG246" s="87">
        <v>2013</v>
      </c>
      <c r="AH246" s="87">
        <v>2016</v>
      </c>
      <c r="AI246" s="87">
        <v>2016</v>
      </c>
      <c r="AJ246" s="87">
        <v>2016</v>
      </c>
      <c r="AK246" s="87">
        <v>2016</v>
      </c>
      <c r="AL246" s="87">
        <v>2013</v>
      </c>
      <c r="AM246" s="16"/>
      <c r="AN246" s="16"/>
    </row>
    <row r="247" spans="1:40" x14ac:dyDescent="0.25">
      <c r="A247" s="138" t="s">
        <v>340</v>
      </c>
      <c r="B247" s="139" t="s">
        <v>354</v>
      </c>
      <c r="C247" s="140">
        <v>1516</v>
      </c>
      <c r="D247" s="87">
        <v>2012</v>
      </c>
      <c r="E247" s="87" t="s">
        <v>423</v>
      </c>
      <c r="F247" s="87">
        <v>2012</v>
      </c>
      <c r="G247" s="87">
        <v>2012</v>
      </c>
      <c r="H247" s="87">
        <v>2012</v>
      </c>
      <c r="I247" s="129" t="s">
        <v>422</v>
      </c>
      <c r="J247" s="87">
        <v>2017</v>
      </c>
      <c r="K247" s="87">
        <v>2017</v>
      </c>
      <c r="L247" s="87">
        <v>2017</v>
      </c>
      <c r="M247" s="87">
        <v>2009</v>
      </c>
      <c r="N247" s="87">
        <v>2013</v>
      </c>
      <c r="O247" s="87">
        <v>2013</v>
      </c>
      <c r="P247" s="87">
        <v>2003</v>
      </c>
      <c r="Q247" s="87">
        <v>2013</v>
      </c>
      <c r="R247" s="87">
        <v>2013</v>
      </c>
      <c r="S247" s="87">
        <v>2013</v>
      </c>
      <c r="T247" s="87" t="s">
        <v>408</v>
      </c>
      <c r="U247" s="87">
        <v>2013</v>
      </c>
      <c r="V247" s="87">
        <v>2002</v>
      </c>
      <c r="W247" s="129">
        <v>2013</v>
      </c>
      <c r="X247" s="87">
        <v>2017</v>
      </c>
      <c r="Y247" s="87">
        <v>2012</v>
      </c>
      <c r="Z247" s="87">
        <v>2015</v>
      </c>
      <c r="AA247" s="87">
        <v>2015</v>
      </c>
      <c r="AB247" s="87">
        <v>2013</v>
      </c>
      <c r="AC247" s="87">
        <v>2013</v>
      </c>
      <c r="AD247" s="87">
        <v>2013</v>
      </c>
      <c r="AE247" s="87">
        <v>2013</v>
      </c>
      <c r="AF247" s="87">
        <v>2013</v>
      </c>
      <c r="AG247" s="87">
        <v>2013</v>
      </c>
      <c r="AH247" s="87">
        <v>2016</v>
      </c>
      <c r="AI247" s="87">
        <v>2016</v>
      </c>
      <c r="AJ247" s="87">
        <v>2016</v>
      </c>
      <c r="AK247" s="87">
        <v>2016</v>
      </c>
      <c r="AL247" s="87">
        <v>2013</v>
      </c>
      <c r="AM247" s="16"/>
      <c r="AN247" s="16"/>
    </row>
    <row r="248" spans="1:40" x14ac:dyDescent="0.25">
      <c r="A248" s="138" t="s">
        <v>340</v>
      </c>
      <c r="B248" s="139" t="s">
        <v>355</v>
      </c>
      <c r="C248" s="140">
        <v>1517</v>
      </c>
      <c r="D248" s="87">
        <v>2012</v>
      </c>
      <c r="E248" s="87" t="s">
        <v>423</v>
      </c>
      <c r="F248" s="87">
        <v>2012</v>
      </c>
      <c r="G248" s="87">
        <v>2012</v>
      </c>
      <c r="H248" s="87">
        <v>2012</v>
      </c>
      <c r="I248" s="129" t="s">
        <v>422</v>
      </c>
      <c r="J248" s="87">
        <v>2017</v>
      </c>
      <c r="K248" s="87">
        <v>2017</v>
      </c>
      <c r="L248" s="87">
        <v>2017</v>
      </c>
      <c r="M248" s="87">
        <v>2009</v>
      </c>
      <c r="N248" s="87">
        <v>2013</v>
      </c>
      <c r="O248" s="87">
        <v>2013</v>
      </c>
      <c r="P248" s="87">
        <v>2003</v>
      </c>
      <c r="Q248" s="87">
        <v>2013</v>
      </c>
      <c r="R248" s="87">
        <v>2013</v>
      </c>
      <c r="S248" s="87">
        <v>2013</v>
      </c>
      <c r="T248" s="87" t="s">
        <v>408</v>
      </c>
      <c r="U248" s="87">
        <v>2013</v>
      </c>
      <c r="V248" s="87">
        <v>2002</v>
      </c>
      <c r="W248" s="129">
        <v>2013</v>
      </c>
      <c r="X248" s="87">
        <v>2017</v>
      </c>
      <c r="Y248" s="87">
        <v>2012</v>
      </c>
      <c r="Z248" s="87">
        <v>2015</v>
      </c>
      <c r="AA248" s="87">
        <v>2015</v>
      </c>
      <c r="AB248" s="87">
        <v>2013</v>
      </c>
      <c r="AC248" s="87">
        <v>2013</v>
      </c>
      <c r="AD248" s="87">
        <v>2013</v>
      </c>
      <c r="AE248" s="87">
        <v>2013</v>
      </c>
      <c r="AF248" s="87">
        <v>2013</v>
      </c>
      <c r="AG248" s="87">
        <v>2013</v>
      </c>
      <c r="AH248" s="87">
        <v>2016</v>
      </c>
      <c r="AI248" s="87">
        <v>2016</v>
      </c>
      <c r="AJ248" s="87">
        <v>2016</v>
      </c>
      <c r="AK248" s="87">
        <v>2016</v>
      </c>
      <c r="AL248" s="87">
        <v>2013</v>
      </c>
      <c r="AM248" s="16"/>
      <c r="AN248" s="16"/>
    </row>
    <row r="249" spans="1:40" x14ac:dyDescent="0.25">
      <c r="A249" s="138" t="s">
        <v>340</v>
      </c>
      <c r="B249" s="139" t="s">
        <v>356</v>
      </c>
      <c r="C249" s="140">
        <v>1518</v>
      </c>
      <c r="D249" s="87">
        <v>2012</v>
      </c>
      <c r="E249" s="87" t="s">
        <v>423</v>
      </c>
      <c r="F249" s="87">
        <v>2012</v>
      </c>
      <c r="G249" s="87">
        <v>2012</v>
      </c>
      <c r="H249" s="87">
        <v>2012</v>
      </c>
      <c r="I249" s="129" t="s">
        <v>422</v>
      </c>
      <c r="J249" s="87">
        <v>2017</v>
      </c>
      <c r="K249" s="87">
        <v>2017</v>
      </c>
      <c r="L249" s="87">
        <v>2017</v>
      </c>
      <c r="M249" s="87">
        <v>2009</v>
      </c>
      <c r="N249" s="87">
        <v>2013</v>
      </c>
      <c r="O249" s="87">
        <v>2013</v>
      </c>
      <c r="P249" s="87">
        <v>2003</v>
      </c>
      <c r="Q249" s="87">
        <v>2013</v>
      </c>
      <c r="R249" s="87">
        <v>2013</v>
      </c>
      <c r="S249" s="87">
        <v>2013</v>
      </c>
      <c r="T249" s="87" t="s">
        <v>408</v>
      </c>
      <c r="U249" s="87">
        <v>2013</v>
      </c>
      <c r="V249" s="87">
        <v>2002</v>
      </c>
      <c r="W249" s="129">
        <v>2013</v>
      </c>
      <c r="X249" s="87">
        <v>2017</v>
      </c>
      <c r="Y249" s="87">
        <v>2012</v>
      </c>
      <c r="Z249" s="87">
        <v>2015</v>
      </c>
      <c r="AA249" s="87">
        <v>2015</v>
      </c>
      <c r="AB249" s="87">
        <v>2013</v>
      </c>
      <c r="AC249" s="87">
        <v>2013</v>
      </c>
      <c r="AD249" s="87">
        <v>2013</v>
      </c>
      <c r="AE249" s="87">
        <v>2013</v>
      </c>
      <c r="AF249" s="87">
        <v>2013</v>
      </c>
      <c r="AG249" s="87">
        <v>2013</v>
      </c>
      <c r="AH249" s="87">
        <v>2016</v>
      </c>
      <c r="AI249" s="87">
        <v>2016</v>
      </c>
      <c r="AJ249" s="87">
        <v>2016</v>
      </c>
      <c r="AK249" s="87">
        <v>2016</v>
      </c>
      <c r="AL249" s="87">
        <v>2013</v>
      </c>
      <c r="AM249" s="16"/>
      <c r="AN249" s="16"/>
    </row>
    <row r="250" spans="1:40" x14ac:dyDescent="0.25">
      <c r="A250" s="138" t="s">
        <v>340</v>
      </c>
      <c r="B250" s="139" t="s">
        <v>357</v>
      </c>
      <c r="C250" s="140">
        <v>1519</v>
      </c>
      <c r="D250" s="87">
        <v>2012</v>
      </c>
      <c r="E250" s="87" t="s">
        <v>423</v>
      </c>
      <c r="F250" s="87">
        <v>2012</v>
      </c>
      <c r="G250" s="87">
        <v>2012</v>
      </c>
      <c r="H250" s="87">
        <v>2012</v>
      </c>
      <c r="I250" s="129" t="s">
        <v>422</v>
      </c>
      <c r="J250" s="87">
        <v>2017</v>
      </c>
      <c r="K250" s="87">
        <v>2017</v>
      </c>
      <c r="L250" s="87">
        <v>2017</v>
      </c>
      <c r="M250" s="87">
        <v>2009</v>
      </c>
      <c r="N250" s="87">
        <v>2013</v>
      </c>
      <c r="O250" s="87">
        <v>2013</v>
      </c>
      <c r="P250" s="87">
        <v>2003</v>
      </c>
      <c r="Q250" s="87">
        <v>2013</v>
      </c>
      <c r="R250" s="87">
        <v>2013</v>
      </c>
      <c r="S250" s="87">
        <v>2013</v>
      </c>
      <c r="T250" s="87" t="s">
        <v>408</v>
      </c>
      <c r="U250" s="87">
        <v>2013</v>
      </c>
      <c r="V250" s="87">
        <v>2002</v>
      </c>
      <c r="W250" s="129">
        <v>2013</v>
      </c>
      <c r="X250" s="87">
        <v>2017</v>
      </c>
      <c r="Y250" s="87">
        <v>2012</v>
      </c>
      <c r="Z250" s="87">
        <v>2015</v>
      </c>
      <c r="AA250" s="87">
        <v>2015</v>
      </c>
      <c r="AB250" s="87">
        <v>2013</v>
      </c>
      <c r="AC250" s="87">
        <v>2013</v>
      </c>
      <c r="AD250" s="87">
        <v>2013</v>
      </c>
      <c r="AE250" s="87">
        <v>2013</v>
      </c>
      <c r="AF250" s="87">
        <v>2013</v>
      </c>
      <c r="AG250" s="87">
        <v>2013</v>
      </c>
      <c r="AH250" s="87">
        <v>2016</v>
      </c>
      <c r="AI250" s="87">
        <v>2016</v>
      </c>
      <c r="AJ250" s="87">
        <v>2016</v>
      </c>
      <c r="AK250" s="87">
        <v>2016</v>
      </c>
      <c r="AL250" s="87">
        <v>2013</v>
      </c>
      <c r="AM250" s="16"/>
      <c r="AN250" s="16"/>
    </row>
    <row r="251" spans="1:40" x14ac:dyDescent="0.25">
      <c r="A251" s="138" t="s">
        <v>340</v>
      </c>
      <c r="B251" s="139" t="s">
        <v>358</v>
      </c>
      <c r="C251" s="140">
        <v>1520</v>
      </c>
      <c r="D251" s="87">
        <v>2012</v>
      </c>
      <c r="E251" s="87" t="s">
        <v>423</v>
      </c>
      <c r="F251" s="87">
        <v>2012</v>
      </c>
      <c r="G251" s="87">
        <v>2012</v>
      </c>
      <c r="H251" s="87">
        <v>2012</v>
      </c>
      <c r="I251" s="129" t="s">
        <v>422</v>
      </c>
      <c r="J251" s="87">
        <v>2017</v>
      </c>
      <c r="K251" s="87">
        <v>2017</v>
      </c>
      <c r="L251" s="87">
        <v>2017</v>
      </c>
      <c r="M251" s="87">
        <v>2009</v>
      </c>
      <c r="N251" s="87">
        <v>2013</v>
      </c>
      <c r="O251" s="87">
        <v>2013</v>
      </c>
      <c r="P251" s="87">
        <v>2003</v>
      </c>
      <c r="Q251" s="87">
        <v>2013</v>
      </c>
      <c r="R251" s="87">
        <v>2013</v>
      </c>
      <c r="S251" s="87">
        <v>2013</v>
      </c>
      <c r="T251" s="87" t="s">
        <v>408</v>
      </c>
      <c r="U251" s="87">
        <v>2013</v>
      </c>
      <c r="V251" s="87">
        <v>2002</v>
      </c>
      <c r="W251" s="129">
        <v>2013</v>
      </c>
      <c r="X251" s="87">
        <v>2017</v>
      </c>
      <c r="Y251" s="87">
        <v>2012</v>
      </c>
      <c r="Z251" s="87">
        <v>2015</v>
      </c>
      <c r="AA251" s="87">
        <v>2015</v>
      </c>
      <c r="AB251" s="87">
        <v>2013</v>
      </c>
      <c r="AC251" s="87">
        <v>2013</v>
      </c>
      <c r="AD251" s="87">
        <v>2013</v>
      </c>
      <c r="AE251" s="87">
        <v>2013</v>
      </c>
      <c r="AF251" s="87">
        <v>2013</v>
      </c>
      <c r="AG251" s="87">
        <v>2013</v>
      </c>
      <c r="AH251" s="87">
        <v>2016</v>
      </c>
      <c r="AI251" s="87">
        <v>2016</v>
      </c>
      <c r="AJ251" s="87">
        <v>2016</v>
      </c>
      <c r="AK251" s="87">
        <v>2016</v>
      </c>
      <c r="AL251" s="87">
        <v>2013</v>
      </c>
      <c r="AM251" s="16"/>
      <c r="AN251" s="16"/>
    </row>
    <row r="252" spans="1:40" x14ac:dyDescent="0.25">
      <c r="A252" s="138" t="s">
        <v>340</v>
      </c>
      <c r="B252" s="139" t="s">
        <v>359</v>
      </c>
      <c r="C252" s="140">
        <v>1521</v>
      </c>
      <c r="D252" s="87">
        <v>2012</v>
      </c>
      <c r="E252" s="87" t="s">
        <v>423</v>
      </c>
      <c r="F252" s="87">
        <v>2012</v>
      </c>
      <c r="G252" s="87">
        <v>2012</v>
      </c>
      <c r="H252" s="87">
        <v>2012</v>
      </c>
      <c r="I252" s="129" t="s">
        <v>422</v>
      </c>
      <c r="J252" s="87">
        <v>2017</v>
      </c>
      <c r="K252" s="87">
        <v>2017</v>
      </c>
      <c r="L252" s="87">
        <v>2017</v>
      </c>
      <c r="M252" s="87">
        <v>2009</v>
      </c>
      <c r="N252" s="87">
        <v>2013</v>
      </c>
      <c r="O252" s="87">
        <v>2013</v>
      </c>
      <c r="P252" s="87">
        <v>2003</v>
      </c>
      <c r="Q252" s="87">
        <v>2013</v>
      </c>
      <c r="R252" s="87">
        <v>2013</v>
      </c>
      <c r="S252" s="87">
        <v>2013</v>
      </c>
      <c r="T252" s="87" t="s">
        <v>408</v>
      </c>
      <c r="U252" s="87">
        <v>2013</v>
      </c>
      <c r="V252" s="87">
        <v>2002</v>
      </c>
      <c r="W252" s="129">
        <v>2013</v>
      </c>
      <c r="X252" s="87">
        <v>2017</v>
      </c>
      <c r="Y252" s="87">
        <v>2012</v>
      </c>
      <c r="Z252" s="87">
        <v>2015</v>
      </c>
      <c r="AA252" s="87">
        <v>2015</v>
      </c>
      <c r="AB252" s="87">
        <v>2013</v>
      </c>
      <c r="AC252" s="87">
        <v>2013</v>
      </c>
      <c r="AD252" s="87">
        <v>2013</v>
      </c>
      <c r="AE252" s="87">
        <v>2013</v>
      </c>
      <c r="AF252" s="87">
        <v>2013</v>
      </c>
      <c r="AG252" s="87">
        <v>2013</v>
      </c>
      <c r="AH252" s="87">
        <v>2016</v>
      </c>
      <c r="AI252" s="87">
        <v>2016</v>
      </c>
      <c r="AJ252" s="87">
        <v>2016</v>
      </c>
      <c r="AK252" s="87">
        <v>2016</v>
      </c>
      <c r="AL252" s="87">
        <v>2013</v>
      </c>
      <c r="AM252" s="16"/>
      <c r="AN252" s="16"/>
    </row>
    <row r="253" spans="1:40" x14ac:dyDescent="0.25">
      <c r="A253" s="138" t="s">
        <v>340</v>
      </c>
      <c r="B253" s="139" t="s">
        <v>360</v>
      </c>
      <c r="C253" s="140">
        <v>1522</v>
      </c>
      <c r="D253" s="87">
        <v>2012</v>
      </c>
      <c r="E253" s="87" t="s">
        <v>423</v>
      </c>
      <c r="F253" s="87">
        <v>2012</v>
      </c>
      <c r="G253" s="87">
        <v>2012</v>
      </c>
      <c r="H253" s="87">
        <v>2012</v>
      </c>
      <c r="I253" s="129" t="s">
        <v>422</v>
      </c>
      <c r="J253" s="87">
        <v>2017</v>
      </c>
      <c r="K253" s="87">
        <v>2017</v>
      </c>
      <c r="L253" s="87">
        <v>2017</v>
      </c>
      <c r="M253" s="87">
        <v>2009</v>
      </c>
      <c r="N253" s="87">
        <v>2013</v>
      </c>
      <c r="O253" s="87">
        <v>2013</v>
      </c>
      <c r="P253" s="87">
        <v>2003</v>
      </c>
      <c r="Q253" s="87">
        <v>2013</v>
      </c>
      <c r="R253" s="87">
        <v>2013</v>
      </c>
      <c r="S253" s="87">
        <v>2013</v>
      </c>
      <c r="T253" s="87" t="s">
        <v>408</v>
      </c>
      <c r="U253" s="87">
        <v>2013</v>
      </c>
      <c r="V253" s="87">
        <v>2002</v>
      </c>
      <c r="W253" s="129">
        <v>2013</v>
      </c>
      <c r="X253" s="87">
        <v>2017</v>
      </c>
      <c r="Y253" s="87">
        <v>2012</v>
      </c>
      <c r="Z253" s="87">
        <v>2015</v>
      </c>
      <c r="AA253" s="87">
        <v>2015</v>
      </c>
      <c r="AB253" s="87">
        <v>2013</v>
      </c>
      <c r="AC253" s="87">
        <v>2013</v>
      </c>
      <c r="AD253" s="87">
        <v>2013</v>
      </c>
      <c r="AE253" s="87">
        <v>2013</v>
      </c>
      <c r="AF253" s="87">
        <v>2013</v>
      </c>
      <c r="AG253" s="87">
        <v>2013</v>
      </c>
      <c r="AH253" s="87">
        <v>2016</v>
      </c>
      <c r="AI253" s="87">
        <v>2016</v>
      </c>
      <c r="AJ253" s="87">
        <v>2016</v>
      </c>
      <c r="AK253" s="87">
        <v>2016</v>
      </c>
      <c r="AL253" s="87">
        <v>2013</v>
      </c>
      <c r="AM253" s="16"/>
      <c r="AN253" s="16"/>
    </row>
    <row r="254" spans="1:40" x14ac:dyDescent="0.25">
      <c r="A254" s="138" t="s">
        <v>340</v>
      </c>
      <c r="B254" s="139" t="s">
        <v>361</v>
      </c>
      <c r="C254" s="140">
        <v>1523</v>
      </c>
      <c r="D254" s="87">
        <v>2012</v>
      </c>
      <c r="E254" s="87" t="s">
        <v>423</v>
      </c>
      <c r="F254" s="87">
        <v>2012</v>
      </c>
      <c r="G254" s="87">
        <v>2012</v>
      </c>
      <c r="H254" s="87">
        <v>2012</v>
      </c>
      <c r="I254" s="129" t="s">
        <v>422</v>
      </c>
      <c r="J254" s="87">
        <v>2017</v>
      </c>
      <c r="K254" s="87">
        <v>2017</v>
      </c>
      <c r="L254" s="87">
        <v>2017</v>
      </c>
      <c r="M254" s="87">
        <v>2009</v>
      </c>
      <c r="N254" s="87">
        <v>2013</v>
      </c>
      <c r="O254" s="87">
        <v>2013</v>
      </c>
      <c r="P254" s="87">
        <v>2003</v>
      </c>
      <c r="Q254" s="87">
        <v>2013</v>
      </c>
      <c r="R254" s="87">
        <v>2013</v>
      </c>
      <c r="S254" s="87">
        <v>2013</v>
      </c>
      <c r="T254" s="87" t="s">
        <v>408</v>
      </c>
      <c r="U254" s="87">
        <v>2013</v>
      </c>
      <c r="V254" s="87">
        <v>2002</v>
      </c>
      <c r="W254" s="129">
        <v>2013</v>
      </c>
      <c r="X254" s="87">
        <v>2017</v>
      </c>
      <c r="Y254" s="87">
        <v>2012</v>
      </c>
      <c r="Z254" s="87">
        <v>2015</v>
      </c>
      <c r="AA254" s="87">
        <v>2015</v>
      </c>
      <c r="AB254" s="87">
        <v>2013</v>
      </c>
      <c r="AC254" s="87">
        <v>2013</v>
      </c>
      <c r="AD254" s="87">
        <v>2013</v>
      </c>
      <c r="AE254" s="87">
        <v>2013</v>
      </c>
      <c r="AF254" s="87">
        <v>2013</v>
      </c>
      <c r="AG254" s="87">
        <v>2013</v>
      </c>
      <c r="AH254" s="87">
        <v>2016</v>
      </c>
      <c r="AI254" s="87">
        <v>2016</v>
      </c>
      <c r="AJ254" s="87">
        <v>2016</v>
      </c>
      <c r="AK254" s="87">
        <v>2016</v>
      </c>
      <c r="AL254" s="87">
        <v>2013</v>
      </c>
      <c r="AM254" s="16"/>
      <c r="AN254" s="16"/>
    </row>
    <row r="255" spans="1:40" x14ac:dyDescent="0.25">
      <c r="A255" s="138" t="s">
        <v>362</v>
      </c>
      <c r="B255" s="139" t="s">
        <v>363</v>
      </c>
      <c r="C255" s="140">
        <v>1601</v>
      </c>
      <c r="D255" s="87">
        <v>2012</v>
      </c>
      <c r="E255" s="87" t="s">
        <v>423</v>
      </c>
      <c r="F255" s="87">
        <v>2012</v>
      </c>
      <c r="G255" s="87">
        <v>2012</v>
      </c>
      <c r="H255" s="87">
        <v>2012</v>
      </c>
      <c r="I255" s="129" t="s">
        <v>422</v>
      </c>
      <c r="J255" s="87">
        <v>2017</v>
      </c>
      <c r="K255" s="87">
        <v>2017</v>
      </c>
      <c r="L255" s="87">
        <v>2017</v>
      </c>
      <c r="M255" s="87">
        <v>2009</v>
      </c>
      <c r="N255" s="87">
        <v>2013</v>
      </c>
      <c r="O255" s="87">
        <v>2013</v>
      </c>
      <c r="P255" s="87">
        <v>2003</v>
      </c>
      <c r="Q255" s="87">
        <v>2013</v>
      </c>
      <c r="R255" s="87">
        <v>2013</v>
      </c>
      <c r="S255" s="87">
        <v>2013</v>
      </c>
      <c r="T255" s="87" t="s">
        <v>408</v>
      </c>
      <c r="U255" s="87">
        <v>2013</v>
      </c>
      <c r="V255" s="87">
        <v>2002</v>
      </c>
      <c r="W255" s="129">
        <v>2013</v>
      </c>
      <c r="X255" s="87">
        <v>2017</v>
      </c>
      <c r="Y255" s="87">
        <v>2012</v>
      </c>
      <c r="Z255" s="87">
        <v>2015</v>
      </c>
      <c r="AA255" s="87">
        <v>2015</v>
      </c>
      <c r="AB255" s="87">
        <v>2013</v>
      </c>
      <c r="AC255" s="87">
        <v>2013</v>
      </c>
      <c r="AD255" s="87">
        <v>2013</v>
      </c>
      <c r="AE255" s="87">
        <v>2013</v>
      </c>
      <c r="AF255" s="87">
        <v>2013</v>
      </c>
      <c r="AG255" s="87">
        <v>2013</v>
      </c>
      <c r="AH255" s="87">
        <v>2016</v>
      </c>
      <c r="AI255" s="87">
        <v>2016</v>
      </c>
      <c r="AJ255" s="87">
        <v>2016</v>
      </c>
      <c r="AK255" s="87">
        <v>2016</v>
      </c>
      <c r="AL255" s="87">
        <v>2013</v>
      </c>
      <c r="AM255" s="16"/>
      <c r="AN255" s="16"/>
    </row>
    <row r="256" spans="1:40" x14ac:dyDescent="0.25">
      <c r="A256" s="138" t="s">
        <v>362</v>
      </c>
      <c r="B256" s="139" t="s">
        <v>364</v>
      </c>
      <c r="C256" s="140">
        <v>1602</v>
      </c>
      <c r="D256" s="87">
        <v>2012</v>
      </c>
      <c r="E256" s="87" t="s">
        <v>423</v>
      </c>
      <c r="F256" s="87">
        <v>2012</v>
      </c>
      <c r="G256" s="87">
        <v>2012</v>
      </c>
      <c r="H256" s="87">
        <v>2012</v>
      </c>
      <c r="I256" s="129" t="s">
        <v>422</v>
      </c>
      <c r="J256" s="87">
        <v>2017</v>
      </c>
      <c r="K256" s="87">
        <v>2017</v>
      </c>
      <c r="L256" s="87">
        <v>2017</v>
      </c>
      <c r="M256" s="87">
        <v>2009</v>
      </c>
      <c r="N256" s="87">
        <v>2013</v>
      </c>
      <c r="O256" s="87">
        <v>2013</v>
      </c>
      <c r="P256" s="87">
        <v>2003</v>
      </c>
      <c r="Q256" s="87">
        <v>2013</v>
      </c>
      <c r="R256" s="87">
        <v>2013</v>
      </c>
      <c r="S256" s="87">
        <v>2013</v>
      </c>
      <c r="T256" s="87" t="s">
        <v>408</v>
      </c>
      <c r="U256" s="87">
        <v>2013</v>
      </c>
      <c r="V256" s="87">
        <v>2002</v>
      </c>
      <c r="W256" s="129">
        <v>2013</v>
      </c>
      <c r="X256" s="87">
        <v>2017</v>
      </c>
      <c r="Y256" s="87">
        <v>2012</v>
      </c>
      <c r="Z256" s="87">
        <v>2015</v>
      </c>
      <c r="AA256" s="87">
        <v>2015</v>
      </c>
      <c r="AB256" s="87">
        <v>2013</v>
      </c>
      <c r="AC256" s="87">
        <v>2013</v>
      </c>
      <c r="AD256" s="87">
        <v>2013</v>
      </c>
      <c r="AE256" s="87">
        <v>2013</v>
      </c>
      <c r="AF256" s="87">
        <v>2013</v>
      </c>
      <c r="AG256" s="87">
        <v>2013</v>
      </c>
      <c r="AH256" s="87">
        <v>2016</v>
      </c>
      <c r="AI256" s="87">
        <v>2016</v>
      </c>
      <c r="AJ256" s="87">
        <v>2016</v>
      </c>
      <c r="AK256" s="87">
        <v>2016</v>
      </c>
      <c r="AL256" s="87">
        <v>2013</v>
      </c>
      <c r="AM256" s="16"/>
      <c r="AN256" s="16"/>
    </row>
    <row r="257" spans="1:40" x14ac:dyDescent="0.25">
      <c r="A257" s="138" t="s">
        <v>362</v>
      </c>
      <c r="B257" s="139" t="s">
        <v>365</v>
      </c>
      <c r="C257" s="140">
        <v>1603</v>
      </c>
      <c r="D257" s="87">
        <v>2012</v>
      </c>
      <c r="E257" s="87" t="s">
        <v>423</v>
      </c>
      <c r="F257" s="87">
        <v>2012</v>
      </c>
      <c r="G257" s="87">
        <v>2012</v>
      </c>
      <c r="H257" s="87">
        <v>2012</v>
      </c>
      <c r="I257" s="129" t="s">
        <v>422</v>
      </c>
      <c r="J257" s="87">
        <v>2017</v>
      </c>
      <c r="K257" s="87">
        <v>2017</v>
      </c>
      <c r="L257" s="87">
        <v>2017</v>
      </c>
      <c r="M257" s="87">
        <v>2009</v>
      </c>
      <c r="N257" s="87">
        <v>2013</v>
      </c>
      <c r="O257" s="87">
        <v>2013</v>
      </c>
      <c r="P257" s="87">
        <v>2003</v>
      </c>
      <c r="Q257" s="87">
        <v>2013</v>
      </c>
      <c r="R257" s="87">
        <v>2013</v>
      </c>
      <c r="S257" s="87">
        <v>2013</v>
      </c>
      <c r="T257" s="87" t="s">
        <v>408</v>
      </c>
      <c r="U257" s="87">
        <v>2013</v>
      </c>
      <c r="V257" s="87">
        <v>2002</v>
      </c>
      <c r="W257" s="129">
        <v>2013</v>
      </c>
      <c r="X257" s="87">
        <v>2017</v>
      </c>
      <c r="Y257" s="87">
        <v>2012</v>
      </c>
      <c r="Z257" s="87">
        <v>2015</v>
      </c>
      <c r="AA257" s="87">
        <v>2015</v>
      </c>
      <c r="AB257" s="87">
        <v>2013</v>
      </c>
      <c r="AC257" s="87">
        <v>2013</v>
      </c>
      <c r="AD257" s="87">
        <v>2013</v>
      </c>
      <c r="AE257" s="87">
        <v>2013</v>
      </c>
      <c r="AF257" s="87">
        <v>2013</v>
      </c>
      <c r="AG257" s="87">
        <v>2013</v>
      </c>
      <c r="AH257" s="87">
        <v>2016</v>
      </c>
      <c r="AI257" s="87">
        <v>2016</v>
      </c>
      <c r="AJ257" s="87">
        <v>2016</v>
      </c>
      <c r="AK257" s="87">
        <v>2016</v>
      </c>
      <c r="AL257" s="87">
        <v>2013</v>
      </c>
      <c r="AM257" s="16"/>
      <c r="AN257" s="16"/>
    </row>
    <row r="258" spans="1:40" x14ac:dyDescent="0.25">
      <c r="A258" s="138" t="s">
        <v>362</v>
      </c>
      <c r="B258" s="139" t="s">
        <v>366</v>
      </c>
      <c r="C258" s="140">
        <v>1604</v>
      </c>
      <c r="D258" s="87">
        <v>2012</v>
      </c>
      <c r="E258" s="87" t="s">
        <v>423</v>
      </c>
      <c r="F258" s="87">
        <v>2012</v>
      </c>
      <c r="G258" s="87">
        <v>2012</v>
      </c>
      <c r="H258" s="87">
        <v>2012</v>
      </c>
      <c r="I258" s="129" t="s">
        <v>422</v>
      </c>
      <c r="J258" s="87">
        <v>2017</v>
      </c>
      <c r="K258" s="87">
        <v>2017</v>
      </c>
      <c r="L258" s="87">
        <v>2017</v>
      </c>
      <c r="M258" s="87">
        <v>2009</v>
      </c>
      <c r="N258" s="87">
        <v>2013</v>
      </c>
      <c r="O258" s="87">
        <v>2013</v>
      </c>
      <c r="P258" s="87">
        <v>2003</v>
      </c>
      <c r="Q258" s="87">
        <v>2013</v>
      </c>
      <c r="R258" s="87">
        <v>2013</v>
      </c>
      <c r="S258" s="87">
        <v>2013</v>
      </c>
      <c r="T258" s="87" t="s">
        <v>408</v>
      </c>
      <c r="U258" s="87">
        <v>2013</v>
      </c>
      <c r="V258" s="87">
        <v>2002</v>
      </c>
      <c r="W258" s="129">
        <v>2013</v>
      </c>
      <c r="X258" s="87">
        <v>2017</v>
      </c>
      <c r="Y258" s="87">
        <v>2012</v>
      </c>
      <c r="Z258" s="87">
        <v>2015</v>
      </c>
      <c r="AA258" s="87">
        <v>2015</v>
      </c>
      <c r="AB258" s="87">
        <v>2013</v>
      </c>
      <c r="AC258" s="87">
        <v>2013</v>
      </c>
      <c r="AD258" s="87">
        <v>2013</v>
      </c>
      <c r="AE258" s="87">
        <v>2013</v>
      </c>
      <c r="AF258" s="87">
        <v>2013</v>
      </c>
      <c r="AG258" s="87">
        <v>2013</v>
      </c>
      <c r="AH258" s="87">
        <v>2016</v>
      </c>
      <c r="AI258" s="87">
        <v>2016</v>
      </c>
      <c r="AJ258" s="87">
        <v>2016</v>
      </c>
      <c r="AK258" s="87">
        <v>2016</v>
      </c>
      <c r="AL258" s="87">
        <v>2013</v>
      </c>
      <c r="AM258" s="16"/>
      <c r="AN258" s="16"/>
    </row>
    <row r="259" spans="1:40" x14ac:dyDescent="0.25">
      <c r="A259" s="138" t="s">
        <v>362</v>
      </c>
      <c r="B259" s="139" t="s">
        <v>367</v>
      </c>
      <c r="C259" s="140">
        <v>1605</v>
      </c>
      <c r="D259" s="87">
        <v>2012</v>
      </c>
      <c r="E259" s="87" t="s">
        <v>423</v>
      </c>
      <c r="F259" s="87">
        <v>2012</v>
      </c>
      <c r="G259" s="87">
        <v>2012</v>
      </c>
      <c r="H259" s="87">
        <v>2012</v>
      </c>
      <c r="I259" s="129" t="s">
        <v>422</v>
      </c>
      <c r="J259" s="87">
        <v>2017</v>
      </c>
      <c r="K259" s="87">
        <v>2017</v>
      </c>
      <c r="L259" s="87">
        <v>2017</v>
      </c>
      <c r="M259" s="87">
        <v>2009</v>
      </c>
      <c r="N259" s="87">
        <v>2013</v>
      </c>
      <c r="O259" s="87">
        <v>2013</v>
      </c>
      <c r="P259" s="87">
        <v>2003</v>
      </c>
      <c r="Q259" s="87">
        <v>2013</v>
      </c>
      <c r="R259" s="87">
        <v>2013</v>
      </c>
      <c r="S259" s="87">
        <v>2013</v>
      </c>
      <c r="T259" s="87" t="s">
        <v>408</v>
      </c>
      <c r="U259" s="87">
        <v>2013</v>
      </c>
      <c r="V259" s="87">
        <v>2002</v>
      </c>
      <c r="W259" s="129">
        <v>2013</v>
      </c>
      <c r="X259" s="87">
        <v>2017</v>
      </c>
      <c r="Y259" s="87">
        <v>2012</v>
      </c>
      <c r="Z259" s="87">
        <v>2015</v>
      </c>
      <c r="AA259" s="87">
        <v>2015</v>
      </c>
      <c r="AB259" s="87">
        <v>2013</v>
      </c>
      <c r="AC259" s="87">
        <v>2013</v>
      </c>
      <c r="AD259" s="87">
        <v>2013</v>
      </c>
      <c r="AE259" s="87">
        <v>2013</v>
      </c>
      <c r="AF259" s="87">
        <v>2013</v>
      </c>
      <c r="AG259" s="87">
        <v>2013</v>
      </c>
      <c r="AH259" s="87">
        <v>2016</v>
      </c>
      <c r="AI259" s="87">
        <v>2016</v>
      </c>
      <c r="AJ259" s="87">
        <v>2016</v>
      </c>
      <c r="AK259" s="87">
        <v>2016</v>
      </c>
      <c r="AL259" s="87">
        <v>2013</v>
      </c>
      <c r="AM259" s="16"/>
      <c r="AN259" s="16"/>
    </row>
    <row r="260" spans="1:40" x14ac:dyDescent="0.25">
      <c r="A260" s="138" t="s">
        <v>362</v>
      </c>
      <c r="B260" s="139" t="s">
        <v>368</v>
      </c>
      <c r="C260" s="140">
        <v>1606</v>
      </c>
      <c r="D260" s="87">
        <v>2012</v>
      </c>
      <c r="E260" s="87" t="s">
        <v>423</v>
      </c>
      <c r="F260" s="87">
        <v>2012</v>
      </c>
      <c r="G260" s="87">
        <v>2012</v>
      </c>
      <c r="H260" s="87">
        <v>2012</v>
      </c>
      <c r="I260" s="129" t="s">
        <v>422</v>
      </c>
      <c r="J260" s="87">
        <v>2017</v>
      </c>
      <c r="K260" s="87">
        <v>2017</v>
      </c>
      <c r="L260" s="87">
        <v>2017</v>
      </c>
      <c r="M260" s="87">
        <v>2009</v>
      </c>
      <c r="N260" s="87">
        <v>2013</v>
      </c>
      <c r="O260" s="87">
        <v>2013</v>
      </c>
      <c r="P260" s="87">
        <v>2003</v>
      </c>
      <c r="Q260" s="87">
        <v>2013</v>
      </c>
      <c r="R260" s="87">
        <v>2013</v>
      </c>
      <c r="S260" s="87">
        <v>2013</v>
      </c>
      <c r="T260" s="87" t="s">
        <v>408</v>
      </c>
      <c r="U260" s="87">
        <v>2013</v>
      </c>
      <c r="V260" s="87">
        <v>2002</v>
      </c>
      <c r="W260" s="129">
        <v>2013</v>
      </c>
      <c r="X260" s="87">
        <v>2017</v>
      </c>
      <c r="Y260" s="87">
        <v>2012</v>
      </c>
      <c r="Z260" s="87">
        <v>2015</v>
      </c>
      <c r="AA260" s="87">
        <v>2015</v>
      </c>
      <c r="AB260" s="87">
        <v>2013</v>
      </c>
      <c r="AC260" s="87">
        <v>2013</v>
      </c>
      <c r="AD260" s="87">
        <v>2013</v>
      </c>
      <c r="AE260" s="87">
        <v>2013</v>
      </c>
      <c r="AF260" s="87">
        <v>2013</v>
      </c>
      <c r="AG260" s="87">
        <v>2013</v>
      </c>
      <c r="AH260" s="87">
        <v>2016</v>
      </c>
      <c r="AI260" s="87">
        <v>2016</v>
      </c>
      <c r="AJ260" s="87">
        <v>2016</v>
      </c>
      <c r="AK260" s="87">
        <v>2016</v>
      </c>
      <c r="AL260" s="87">
        <v>2013</v>
      </c>
      <c r="AM260" s="16"/>
      <c r="AN260" s="16"/>
    </row>
    <row r="261" spans="1:40" x14ac:dyDescent="0.25">
      <c r="A261" s="138" t="s">
        <v>362</v>
      </c>
      <c r="B261" s="139" t="s">
        <v>369</v>
      </c>
      <c r="C261" s="140">
        <v>1607</v>
      </c>
      <c r="D261" s="87">
        <v>2012</v>
      </c>
      <c r="E261" s="87" t="s">
        <v>423</v>
      </c>
      <c r="F261" s="87">
        <v>2012</v>
      </c>
      <c r="G261" s="87">
        <v>2012</v>
      </c>
      <c r="H261" s="87">
        <v>2012</v>
      </c>
      <c r="I261" s="129" t="s">
        <v>422</v>
      </c>
      <c r="J261" s="87">
        <v>2017</v>
      </c>
      <c r="K261" s="87">
        <v>2017</v>
      </c>
      <c r="L261" s="87">
        <v>2017</v>
      </c>
      <c r="M261" s="87">
        <v>2009</v>
      </c>
      <c r="N261" s="87">
        <v>2013</v>
      </c>
      <c r="O261" s="87">
        <v>2013</v>
      </c>
      <c r="P261" s="87">
        <v>2003</v>
      </c>
      <c r="Q261" s="87">
        <v>2013</v>
      </c>
      <c r="R261" s="87">
        <v>2013</v>
      </c>
      <c r="S261" s="87">
        <v>2013</v>
      </c>
      <c r="T261" s="87" t="s">
        <v>408</v>
      </c>
      <c r="U261" s="87">
        <v>2013</v>
      </c>
      <c r="V261" s="87">
        <v>2002</v>
      </c>
      <c r="W261" s="129">
        <v>2013</v>
      </c>
      <c r="X261" s="87">
        <v>2017</v>
      </c>
      <c r="Y261" s="87">
        <v>2012</v>
      </c>
      <c r="Z261" s="87">
        <v>2015</v>
      </c>
      <c r="AA261" s="87">
        <v>2015</v>
      </c>
      <c r="AB261" s="87">
        <v>2013</v>
      </c>
      <c r="AC261" s="87">
        <v>2013</v>
      </c>
      <c r="AD261" s="87">
        <v>2013</v>
      </c>
      <c r="AE261" s="87">
        <v>2013</v>
      </c>
      <c r="AF261" s="87">
        <v>2013</v>
      </c>
      <c r="AG261" s="87">
        <v>2013</v>
      </c>
      <c r="AH261" s="87">
        <v>2016</v>
      </c>
      <c r="AI261" s="87">
        <v>2016</v>
      </c>
      <c r="AJ261" s="87">
        <v>2016</v>
      </c>
      <c r="AK261" s="87">
        <v>2016</v>
      </c>
      <c r="AL261" s="87">
        <v>2013</v>
      </c>
      <c r="AM261" s="16"/>
      <c r="AN261" s="16"/>
    </row>
    <row r="262" spans="1:40" x14ac:dyDescent="0.25">
      <c r="A262" s="138" t="s">
        <v>362</v>
      </c>
      <c r="B262" s="139" t="s">
        <v>370</v>
      </c>
      <c r="C262" s="140">
        <v>1608</v>
      </c>
      <c r="D262" s="87">
        <v>2012</v>
      </c>
      <c r="E262" s="87" t="s">
        <v>423</v>
      </c>
      <c r="F262" s="87">
        <v>2012</v>
      </c>
      <c r="G262" s="87">
        <v>2012</v>
      </c>
      <c r="H262" s="87">
        <v>2012</v>
      </c>
      <c r="I262" s="129" t="s">
        <v>422</v>
      </c>
      <c r="J262" s="87">
        <v>2017</v>
      </c>
      <c r="K262" s="87">
        <v>2017</v>
      </c>
      <c r="L262" s="87">
        <v>2017</v>
      </c>
      <c r="M262" s="87">
        <v>2009</v>
      </c>
      <c r="N262" s="87">
        <v>2013</v>
      </c>
      <c r="O262" s="87">
        <v>2013</v>
      </c>
      <c r="P262" s="87">
        <v>2003</v>
      </c>
      <c r="Q262" s="87">
        <v>2013</v>
      </c>
      <c r="R262" s="87">
        <v>2013</v>
      </c>
      <c r="S262" s="87">
        <v>2013</v>
      </c>
      <c r="T262" s="87" t="s">
        <v>408</v>
      </c>
      <c r="U262" s="87">
        <v>2013</v>
      </c>
      <c r="V262" s="87">
        <v>2002</v>
      </c>
      <c r="W262" s="129">
        <v>2013</v>
      </c>
      <c r="X262" s="87">
        <v>2017</v>
      </c>
      <c r="Y262" s="87">
        <v>2012</v>
      </c>
      <c r="Z262" s="87">
        <v>2015</v>
      </c>
      <c r="AA262" s="87">
        <v>2015</v>
      </c>
      <c r="AB262" s="87">
        <v>2013</v>
      </c>
      <c r="AC262" s="87">
        <v>2013</v>
      </c>
      <c r="AD262" s="87">
        <v>2013</v>
      </c>
      <c r="AE262" s="87">
        <v>2013</v>
      </c>
      <c r="AF262" s="87">
        <v>2013</v>
      </c>
      <c r="AG262" s="87">
        <v>2013</v>
      </c>
      <c r="AH262" s="87">
        <v>2016</v>
      </c>
      <c r="AI262" s="87">
        <v>2016</v>
      </c>
      <c r="AJ262" s="87">
        <v>2016</v>
      </c>
      <c r="AK262" s="87">
        <v>2016</v>
      </c>
      <c r="AL262" s="87">
        <v>2013</v>
      </c>
      <c r="AM262" s="16"/>
      <c r="AN262" s="16"/>
    </row>
    <row r="263" spans="1:40" x14ac:dyDescent="0.25">
      <c r="A263" s="138" t="s">
        <v>362</v>
      </c>
      <c r="B263" s="139" t="s">
        <v>371</v>
      </c>
      <c r="C263" s="140">
        <v>1609</v>
      </c>
      <c r="D263" s="87">
        <v>2012</v>
      </c>
      <c r="E263" s="87" t="s">
        <v>423</v>
      </c>
      <c r="F263" s="87">
        <v>2012</v>
      </c>
      <c r="G263" s="87">
        <v>2012</v>
      </c>
      <c r="H263" s="87">
        <v>2012</v>
      </c>
      <c r="I263" s="129" t="s">
        <v>422</v>
      </c>
      <c r="J263" s="87">
        <v>2017</v>
      </c>
      <c r="K263" s="87">
        <v>2017</v>
      </c>
      <c r="L263" s="87">
        <v>2017</v>
      </c>
      <c r="M263" s="87">
        <v>2009</v>
      </c>
      <c r="N263" s="87">
        <v>2013</v>
      </c>
      <c r="O263" s="87">
        <v>2013</v>
      </c>
      <c r="P263" s="87">
        <v>2003</v>
      </c>
      <c r="Q263" s="87">
        <v>2013</v>
      </c>
      <c r="R263" s="87">
        <v>2013</v>
      </c>
      <c r="S263" s="87">
        <v>2013</v>
      </c>
      <c r="T263" s="87" t="s">
        <v>408</v>
      </c>
      <c r="U263" s="87">
        <v>2013</v>
      </c>
      <c r="V263" s="87">
        <v>2002</v>
      </c>
      <c r="W263" s="129">
        <v>2013</v>
      </c>
      <c r="X263" s="87">
        <v>2017</v>
      </c>
      <c r="Y263" s="87">
        <v>2012</v>
      </c>
      <c r="Z263" s="87">
        <v>2015</v>
      </c>
      <c r="AA263" s="87">
        <v>2015</v>
      </c>
      <c r="AB263" s="87">
        <v>2013</v>
      </c>
      <c r="AC263" s="87">
        <v>2013</v>
      </c>
      <c r="AD263" s="87">
        <v>2013</v>
      </c>
      <c r="AE263" s="87">
        <v>2013</v>
      </c>
      <c r="AF263" s="87">
        <v>2013</v>
      </c>
      <c r="AG263" s="87">
        <v>2013</v>
      </c>
      <c r="AH263" s="87">
        <v>2016</v>
      </c>
      <c r="AI263" s="87">
        <v>2016</v>
      </c>
      <c r="AJ263" s="87">
        <v>2016</v>
      </c>
      <c r="AK263" s="87">
        <v>2016</v>
      </c>
      <c r="AL263" s="87">
        <v>2013</v>
      </c>
      <c r="AM263" s="16"/>
      <c r="AN263" s="16"/>
    </row>
    <row r="264" spans="1:40" x14ac:dyDescent="0.25">
      <c r="A264" s="138" t="s">
        <v>362</v>
      </c>
      <c r="B264" s="139" t="s">
        <v>372</v>
      </c>
      <c r="C264" s="140">
        <v>1610</v>
      </c>
      <c r="D264" s="87">
        <v>2012</v>
      </c>
      <c r="E264" s="87" t="s">
        <v>423</v>
      </c>
      <c r="F264" s="87">
        <v>2012</v>
      </c>
      <c r="G264" s="87">
        <v>2012</v>
      </c>
      <c r="H264" s="87">
        <v>2012</v>
      </c>
      <c r="I264" s="129" t="s">
        <v>422</v>
      </c>
      <c r="J264" s="87">
        <v>2017</v>
      </c>
      <c r="K264" s="87">
        <v>2017</v>
      </c>
      <c r="L264" s="87">
        <v>2017</v>
      </c>
      <c r="M264" s="87">
        <v>2009</v>
      </c>
      <c r="N264" s="87">
        <v>2013</v>
      </c>
      <c r="O264" s="87">
        <v>2013</v>
      </c>
      <c r="P264" s="87">
        <v>2003</v>
      </c>
      <c r="Q264" s="87">
        <v>2013</v>
      </c>
      <c r="R264" s="87">
        <v>2013</v>
      </c>
      <c r="S264" s="87">
        <v>2013</v>
      </c>
      <c r="T264" s="87" t="s">
        <v>408</v>
      </c>
      <c r="U264" s="87">
        <v>2013</v>
      </c>
      <c r="V264" s="87">
        <v>2002</v>
      </c>
      <c r="W264" s="129">
        <v>2013</v>
      </c>
      <c r="X264" s="87">
        <v>2017</v>
      </c>
      <c r="Y264" s="87">
        <v>2012</v>
      </c>
      <c r="Z264" s="87">
        <v>2015</v>
      </c>
      <c r="AA264" s="87">
        <v>2015</v>
      </c>
      <c r="AB264" s="87">
        <v>2013</v>
      </c>
      <c r="AC264" s="87">
        <v>2013</v>
      </c>
      <c r="AD264" s="87">
        <v>2013</v>
      </c>
      <c r="AE264" s="87">
        <v>2013</v>
      </c>
      <c r="AF264" s="87">
        <v>2013</v>
      </c>
      <c r="AG264" s="87">
        <v>2013</v>
      </c>
      <c r="AH264" s="87">
        <v>2016</v>
      </c>
      <c r="AI264" s="87">
        <v>2016</v>
      </c>
      <c r="AJ264" s="87">
        <v>2016</v>
      </c>
      <c r="AK264" s="87">
        <v>2016</v>
      </c>
      <c r="AL264" s="87">
        <v>2013</v>
      </c>
      <c r="AM264" s="16"/>
      <c r="AN264" s="16"/>
    </row>
    <row r="265" spans="1:40" x14ac:dyDescent="0.25">
      <c r="A265" s="138" t="s">
        <v>362</v>
      </c>
      <c r="B265" s="139" t="s">
        <v>373</v>
      </c>
      <c r="C265" s="140">
        <v>1611</v>
      </c>
      <c r="D265" s="87">
        <v>2012</v>
      </c>
      <c r="E265" s="87" t="s">
        <v>423</v>
      </c>
      <c r="F265" s="87">
        <v>2012</v>
      </c>
      <c r="G265" s="87">
        <v>2012</v>
      </c>
      <c r="H265" s="87">
        <v>2012</v>
      </c>
      <c r="I265" s="129" t="s">
        <v>422</v>
      </c>
      <c r="J265" s="87">
        <v>2017</v>
      </c>
      <c r="K265" s="87">
        <v>2017</v>
      </c>
      <c r="L265" s="87">
        <v>2017</v>
      </c>
      <c r="M265" s="87">
        <v>2009</v>
      </c>
      <c r="N265" s="87">
        <v>2013</v>
      </c>
      <c r="O265" s="87">
        <v>2013</v>
      </c>
      <c r="P265" s="87">
        <v>2003</v>
      </c>
      <c r="Q265" s="87">
        <v>2013</v>
      </c>
      <c r="R265" s="87">
        <v>2013</v>
      </c>
      <c r="S265" s="87">
        <v>2013</v>
      </c>
      <c r="T265" s="87" t="s">
        <v>408</v>
      </c>
      <c r="U265" s="87">
        <v>2013</v>
      </c>
      <c r="V265" s="87">
        <v>2002</v>
      </c>
      <c r="W265" s="129">
        <v>2013</v>
      </c>
      <c r="X265" s="87">
        <v>2017</v>
      </c>
      <c r="Y265" s="87">
        <v>2012</v>
      </c>
      <c r="Z265" s="87">
        <v>2015</v>
      </c>
      <c r="AA265" s="87">
        <v>2015</v>
      </c>
      <c r="AB265" s="87">
        <v>2013</v>
      </c>
      <c r="AC265" s="87">
        <v>2013</v>
      </c>
      <c r="AD265" s="87">
        <v>2013</v>
      </c>
      <c r="AE265" s="87">
        <v>2013</v>
      </c>
      <c r="AF265" s="87">
        <v>2013</v>
      </c>
      <c r="AG265" s="87">
        <v>2013</v>
      </c>
      <c r="AH265" s="87">
        <v>2016</v>
      </c>
      <c r="AI265" s="87">
        <v>2016</v>
      </c>
      <c r="AJ265" s="87">
        <v>2016</v>
      </c>
      <c r="AK265" s="87">
        <v>2016</v>
      </c>
      <c r="AL265" s="87">
        <v>2013</v>
      </c>
      <c r="AM265" s="16"/>
      <c r="AN265" s="16"/>
    </row>
    <row r="266" spans="1:40" x14ac:dyDescent="0.25">
      <c r="A266" s="138" t="s">
        <v>362</v>
      </c>
      <c r="B266" s="139" t="s">
        <v>374</v>
      </c>
      <c r="C266" s="140">
        <v>1612</v>
      </c>
      <c r="D266" s="87">
        <v>2012</v>
      </c>
      <c r="E266" s="87" t="s">
        <v>423</v>
      </c>
      <c r="F266" s="87">
        <v>2012</v>
      </c>
      <c r="G266" s="87">
        <v>2012</v>
      </c>
      <c r="H266" s="87">
        <v>2012</v>
      </c>
      <c r="I266" s="129" t="s">
        <v>422</v>
      </c>
      <c r="J266" s="87">
        <v>2017</v>
      </c>
      <c r="K266" s="87">
        <v>2017</v>
      </c>
      <c r="L266" s="87">
        <v>2017</v>
      </c>
      <c r="M266" s="87">
        <v>2009</v>
      </c>
      <c r="N266" s="87">
        <v>2013</v>
      </c>
      <c r="O266" s="87">
        <v>2013</v>
      </c>
      <c r="P266" s="87">
        <v>2003</v>
      </c>
      <c r="Q266" s="87">
        <v>2013</v>
      </c>
      <c r="R266" s="87">
        <v>2013</v>
      </c>
      <c r="S266" s="87">
        <v>2013</v>
      </c>
      <c r="T266" s="87" t="s">
        <v>408</v>
      </c>
      <c r="U266" s="87">
        <v>2013</v>
      </c>
      <c r="V266" s="87">
        <v>2002</v>
      </c>
      <c r="W266" s="129">
        <v>2013</v>
      </c>
      <c r="X266" s="87">
        <v>2017</v>
      </c>
      <c r="Y266" s="87">
        <v>2012</v>
      </c>
      <c r="Z266" s="87">
        <v>2015</v>
      </c>
      <c r="AA266" s="87">
        <v>2015</v>
      </c>
      <c r="AB266" s="87">
        <v>2013</v>
      </c>
      <c r="AC266" s="87">
        <v>2013</v>
      </c>
      <c r="AD266" s="87">
        <v>2013</v>
      </c>
      <c r="AE266" s="87">
        <v>2013</v>
      </c>
      <c r="AF266" s="87">
        <v>2013</v>
      </c>
      <c r="AG266" s="87">
        <v>2013</v>
      </c>
      <c r="AH266" s="87">
        <v>2016</v>
      </c>
      <c r="AI266" s="87">
        <v>2016</v>
      </c>
      <c r="AJ266" s="87">
        <v>2016</v>
      </c>
      <c r="AK266" s="87">
        <v>2016</v>
      </c>
      <c r="AL266" s="87">
        <v>2013</v>
      </c>
      <c r="AM266" s="16"/>
      <c r="AN266" s="16"/>
    </row>
    <row r="267" spans="1:40" x14ac:dyDescent="0.25">
      <c r="A267" s="138" t="s">
        <v>362</v>
      </c>
      <c r="B267" s="139" t="s">
        <v>375</v>
      </c>
      <c r="C267" s="140">
        <v>1613</v>
      </c>
      <c r="D267" s="87">
        <v>2012</v>
      </c>
      <c r="E267" s="87" t="s">
        <v>423</v>
      </c>
      <c r="F267" s="87">
        <v>2012</v>
      </c>
      <c r="G267" s="87">
        <v>2012</v>
      </c>
      <c r="H267" s="87">
        <v>2012</v>
      </c>
      <c r="I267" s="129" t="s">
        <v>422</v>
      </c>
      <c r="J267" s="87">
        <v>2017</v>
      </c>
      <c r="K267" s="87">
        <v>2017</v>
      </c>
      <c r="L267" s="87">
        <v>2017</v>
      </c>
      <c r="M267" s="87">
        <v>2009</v>
      </c>
      <c r="N267" s="87">
        <v>2013</v>
      </c>
      <c r="O267" s="87">
        <v>2013</v>
      </c>
      <c r="P267" s="87">
        <v>2003</v>
      </c>
      <c r="Q267" s="87">
        <v>2013</v>
      </c>
      <c r="R267" s="87">
        <v>2013</v>
      </c>
      <c r="S267" s="87">
        <v>2013</v>
      </c>
      <c r="T267" s="87" t="s">
        <v>408</v>
      </c>
      <c r="U267" s="87">
        <v>2013</v>
      </c>
      <c r="V267" s="87">
        <v>2002</v>
      </c>
      <c r="W267" s="129">
        <v>2013</v>
      </c>
      <c r="X267" s="87">
        <v>2017</v>
      </c>
      <c r="Y267" s="87">
        <v>2012</v>
      </c>
      <c r="Z267" s="87">
        <v>2015</v>
      </c>
      <c r="AA267" s="87">
        <v>2015</v>
      </c>
      <c r="AB267" s="87">
        <v>2013</v>
      </c>
      <c r="AC267" s="87">
        <v>2013</v>
      </c>
      <c r="AD267" s="87">
        <v>2013</v>
      </c>
      <c r="AE267" s="87">
        <v>2013</v>
      </c>
      <c r="AF267" s="87">
        <v>2013</v>
      </c>
      <c r="AG267" s="87">
        <v>2013</v>
      </c>
      <c r="AH267" s="87">
        <v>2016</v>
      </c>
      <c r="AI267" s="87">
        <v>2016</v>
      </c>
      <c r="AJ267" s="87">
        <v>2016</v>
      </c>
      <c r="AK267" s="87">
        <v>2016</v>
      </c>
      <c r="AL267" s="87">
        <v>2013</v>
      </c>
      <c r="AM267" s="16"/>
      <c r="AN267" s="16"/>
    </row>
    <row r="268" spans="1:40" x14ac:dyDescent="0.25">
      <c r="A268" s="138" t="s">
        <v>362</v>
      </c>
      <c r="B268" s="139" t="s">
        <v>376</v>
      </c>
      <c r="C268" s="140">
        <v>1614</v>
      </c>
      <c r="D268" s="87">
        <v>2012</v>
      </c>
      <c r="E268" s="87" t="s">
        <v>423</v>
      </c>
      <c r="F268" s="87">
        <v>2012</v>
      </c>
      <c r="G268" s="87">
        <v>2012</v>
      </c>
      <c r="H268" s="87">
        <v>2012</v>
      </c>
      <c r="I268" s="129" t="s">
        <v>422</v>
      </c>
      <c r="J268" s="87">
        <v>2017</v>
      </c>
      <c r="K268" s="87">
        <v>2017</v>
      </c>
      <c r="L268" s="87">
        <v>2017</v>
      </c>
      <c r="M268" s="87">
        <v>2009</v>
      </c>
      <c r="N268" s="87">
        <v>2013</v>
      </c>
      <c r="O268" s="87">
        <v>2013</v>
      </c>
      <c r="P268" s="87">
        <v>2003</v>
      </c>
      <c r="Q268" s="87">
        <v>2013</v>
      </c>
      <c r="R268" s="87">
        <v>2013</v>
      </c>
      <c r="S268" s="87">
        <v>2013</v>
      </c>
      <c r="T268" s="87" t="s">
        <v>408</v>
      </c>
      <c r="U268" s="87">
        <v>2013</v>
      </c>
      <c r="V268" s="87">
        <v>2002</v>
      </c>
      <c r="W268" s="129">
        <v>2013</v>
      </c>
      <c r="X268" s="87">
        <v>2017</v>
      </c>
      <c r="Y268" s="87">
        <v>2012</v>
      </c>
      <c r="Z268" s="87">
        <v>2015</v>
      </c>
      <c r="AA268" s="87">
        <v>2015</v>
      </c>
      <c r="AB268" s="87">
        <v>2013</v>
      </c>
      <c r="AC268" s="87">
        <v>2013</v>
      </c>
      <c r="AD268" s="87">
        <v>2013</v>
      </c>
      <c r="AE268" s="87">
        <v>2013</v>
      </c>
      <c r="AF268" s="87">
        <v>2013</v>
      </c>
      <c r="AG268" s="87">
        <v>2013</v>
      </c>
      <c r="AH268" s="87">
        <v>2016</v>
      </c>
      <c r="AI268" s="87">
        <v>2016</v>
      </c>
      <c r="AJ268" s="87">
        <v>2016</v>
      </c>
      <c r="AK268" s="87">
        <v>2016</v>
      </c>
      <c r="AL268" s="87">
        <v>2013</v>
      </c>
      <c r="AM268" s="16"/>
      <c r="AN268" s="16"/>
    </row>
    <row r="269" spans="1:40" x14ac:dyDescent="0.25">
      <c r="A269" s="138" t="s">
        <v>362</v>
      </c>
      <c r="B269" s="139" t="s">
        <v>377</v>
      </c>
      <c r="C269" s="140">
        <v>1615</v>
      </c>
      <c r="D269" s="87">
        <v>2012</v>
      </c>
      <c r="E269" s="87" t="s">
        <v>423</v>
      </c>
      <c r="F269" s="87">
        <v>2012</v>
      </c>
      <c r="G269" s="87">
        <v>2012</v>
      </c>
      <c r="H269" s="87">
        <v>2012</v>
      </c>
      <c r="I269" s="129" t="s">
        <v>422</v>
      </c>
      <c r="J269" s="87">
        <v>2017</v>
      </c>
      <c r="K269" s="87">
        <v>2017</v>
      </c>
      <c r="L269" s="87">
        <v>2017</v>
      </c>
      <c r="M269" s="87">
        <v>2009</v>
      </c>
      <c r="N269" s="87">
        <v>2013</v>
      </c>
      <c r="O269" s="87">
        <v>2013</v>
      </c>
      <c r="P269" s="87">
        <v>2003</v>
      </c>
      <c r="Q269" s="87">
        <v>2013</v>
      </c>
      <c r="R269" s="87">
        <v>2013</v>
      </c>
      <c r="S269" s="87">
        <v>2013</v>
      </c>
      <c r="T269" s="87" t="s">
        <v>408</v>
      </c>
      <c r="U269" s="87">
        <v>2013</v>
      </c>
      <c r="V269" s="87">
        <v>2002</v>
      </c>
      <c r="W269" s="129">
        <v>2013</v>
      </c>
      <c r="X269" s="87">
        <v>2017</v>
      </c>
      <c r="Y269" s="87">
        <v>2012</v>
      </c>
      <c r="Z269" s="87">
        <v>2015</v>
      </c>
      <c r="AA269" s="87">
        <v>2015</v>
      </c>
      <c r="AB269" s="87">
        <v>2013</v>
      </c>
      <c r="AC269" s="87">
        <v>2013</v>
      </c>
      <c r="AD269" s="87">
        <v>2013</v>
      </c>
      <c r="AE269" s="87">
        <v>2013</v>
      </c>
      <c r="AF269" s="87">
        <v>2013</v>
      </c>
      <c r="AG269" s="87">
        <v>2013</v>
      </c>
      <c r="AH269" s="87">
        <v>2016</v>
      </c>
      <c r="AI269" s="87">
        <v>2016</v>
      </c>
      <c r="AJ269" s="87">
        <v>2016</v>
      </c>
      <c r="AK269" s="87">
        <v>2016</v>
      </c>
      <c r="AL269" s="87">
        <v>2013</v>
      </c>
      <c r="AM269" s="16"/>
      <c r="AN269" s="16"/>
    </row>
    <row r="270" spans="1:40" x14ac:dyDescent="0.25">
      <c r="A270" s="138" t="s">
        <v>362</v>
      </c>
      <c r="B270" s="139" t="s">
        <v>378</v>
      </c>
      <c r="C270" s="140">
        <v>1616</v>
      </c>
      <c r="D270" s="87">
        <v>2012</v>
      </c>
      <c r="E270" s="87" t="s">
        <v>423</v>
      </c>
      <c r="F270" s="87">
        <v>2012</v>
      </c>
      <c r="G270" s="87">
        <v>2012</v>
      </c>
      <c r="H270" s="87">
        <v>2012</v>
      </c>
      <c r="I270" s="129" t="s">
        <v>422</v>
      </c>
      <c r="J270" s="87">
        <v>2017</v>
      </c>
      <c r="K270" s="87">
        <v>2017</v>
      </c>
      <c r="L270" s="87">
        <v>2017</v>
      </c>
      <c r="M270" s="87">
        <v>2009</v>
      </c>
      <c r="N270" s="87">
        <v>2013</v>
      </c>
      <c r="O270" s="87">
        <v>2013</v>
      </c>
      <c r="P270" s="87">
        <v>2003</v>
      </c>
      <c r="Q270" s="87">
        <v>2013</v>
      </c>
      <c r="R270" s="87">
        <v>2013</v>
      </c>
      <c r="S270" s="87">
        <v>2013</v>
      </c>
      <c r="T270" s="87" t="s">
        <v>408</v>
      </c>
      <c r="U270" s="87">
        <v>2013</v>
      </c>
      <c r="V270" s="87">
        <v>2002</v>
      </c>
      <c r="W270" s="129">
        <v>2013</v>
      </c>
      <c r="X270" s="87">
        <v>2017</v>
      </c>
      <c r="Y270" s="87">
        <v>2012</v>
      </c>
      <c r="Z270" s="87">
        <v>2015</v>
      </c>
      <c r="AA270" s="87">
        <v>2015</v>
      </c>
      <c r="AB270" s="87">
        <v>2013</v>
      </c>
      <c r="AC270" s="87">
        <v>2013</v>
      </c>
      <c r="AD270" s="87">
        <v>2013</v>
      </c>
      <c r="AE270" s="87">
        <v>2013</v>
      </c>
      <c r="AF270" s="87">
        <v>2013</v>
      </c>
      <c r="AG270" s="87">
        <v>2013</v>
      </c>
      <c r="AH270" s="87">
        <v>2016</v>
      </c>
      <c r="AI270" s="87">
        <v>2016</v>
      </c>
      <c r="AJ270" s="87">
        <v>2016</v>
      </c>
      <c r="AK270" s="87">
        <v>2016</v>
      </c>
      <c r="AL270" s="87">
        <v>2013</v>
      </c>
      <c r="AM270" s="16"/>
      <c r="AN270" s="16"/>
    </row>
    <row r="271" spans="1:40" x14ac:dyDescent="0.25">
      <c r="A271" s="138" t="s">
        <v>362</v>
      </c>
      <c r="B271" s="139" t="s">
        <v>379</v>
      </c>
      <c r="C271" s="140">
        <v>1617</v>
      </c>
      <c r="D271" s="87">
        <v>2012</v>
      </c>
      <c r="E271" s="87" t="s">
        <v>423</v>
      </c>
      <c r="F271" s="87">
        <v>2012</v>
      </c>
      <c r="G271" s="87">
        <v>2012</v>
      </c>
      <c r="H271" s="87">
        <v>2012</v>
      </c>
      <c r="I271" s="129" t="s">
        <v>422</v>
      </c>
      <c r="J271" s="87">
        <v>2017</v>
      </c>
      <c r="K271" s="87">
        <v>2017</v>
      </c>
      <c r="L271" s="87">
        <v>2017</v>
      </c>
      <c r="M271" s="87">
        <v>2009</v>
      </c>
      <c r="N271" s="87">
        <v>2013</v>
      </c>
      <c r="O271" s="87">
        <v>2013</v>
      </c>
      <c r="P271" s="87">
        <v>2003</v>
      </c>
      <c r="Q271" s="87">
        <v>2013</v>
      </c>
      <c r="R271" s="87">
        <v>2013</v>
      </c>
      <c r="S271" s="87">
        <v>2013</v>
      </c>
      <c r="T271" s="87" t="s">
        <v>408</v>
      </c>
      <c r="U271" s="87">
        <v>2013</v>
      </c>
      <c r="V271" s="87">
        <v>2002</v>
      </c>
      <c r="W271" s="129">
        <v>2013</v>
      </c>
      <c r="X271" s="87">
        <v>2017</v>
      </c>
      <c r="Y271" s="87">
        <v>2012</v>
      </c>
      <c r="Z271" s="87">
        <v>2015</v>
      </c>
      <c r="AA271" s="87">
        <v>2015</v>
      </c>
      <c r="AB271" s="87">
        <v>2013</v>
      </c>
      <c r="AC271" s="87">
        <v>2013</v>
      </c>
      <c r="AD271" s="87">
        <v>2013</v>
      </c>
      <c r="AE271" s="87">
        <v>2013</v>
      </c>
      <c r="AF271" s="87">
        <v>2013</v>
      </c>
      <c r="AG271" s="87">
        <v>2013</v>
      </c>
      <c r="AH271" s="87">
        <v>2016</v>
      </c>
      <c r="AI271" s="87">
        <v>2016</v>
      </c>
      <c r="AJ271" s="87">
        <v>2016</v>
      </c>
      <c r="AK271" s="87">
        <v>2016</v>
      </c>
      <c r="AL271" s="87">
        <v>2013</v>
      </c>
      <c r="AM271" s="16"/>
      <c r="AN271" s="16"/>
    </row>
    <row r="272" spans="1:40" x14ac:dyDescent="0.25">
      <c r="A272" s="138" t="s">
        <v>362</v>
      </c>
      <c r="B272" s="139" t="s">
        <v>380</v>
      </c>
      <c r="C272" s="140">
        <v>1618</v>
      </c>
      <c r="D272" s="87">
        <v>2012</v>
      </c>
      <c r="E272" s="87" t="s">
        <v>423</v>
      </c>
      <c r="F272" s="87">
        <v>2012</v>
      </c>
      <c r="G272" s="87">
        <v>2012</v>
      </c>
      <c r="H272" s="87">
        <v>2012</v>
      </c>
      <c r="I272" s="129" t="s">
        <v>422</v>
      </c>
      <c r="J272" s="87">
        <v>2017</v>
      </c>
      <c r="K272" s="87">
        <v>2017</v>
      </c>
      <c r="L272" s="87">
        <v>2017</v>
      </c>
      <c r="M272" s="87">
        <v>2009</v>
      </c>
      <c r="N272" s="87">
        <v>2013</v>
      </c>
      <c r="O272" s="87">
        <v>2013</v>
      </c>
      <c r="P272" s="87">
        <v>2003</v>
      </c>
      <c r="Q272" s="87">
        <v>2013</v>
      </c>
      <c r="R272" s="87">
        <v>2013</v>
      </c>
      <c r="S272" s="87">
        <v>2013</v>
      </c>
      <c r="T272" s="87" t="s">
        <v>408</v>
      </c>
      <c r="U272" s="87">
        <v>2013</v>
      </c>
      <c r="V272" s="87">
        <v>2002</v>
      </c>
      <c r="W272" s="129">
        <v>2013</v>
      </c>
      <c r="X272" s="87">
        <v>2017</v>
      </c>
      <c r="Y272" s="87">
        <v>2012</v>
      </c>
      <c r="Z272" s="87">
        <v>2015</v>
      </c>
      <c r="AA272" s="87">
        <v>2015</v>
      </c>
      <c r="AB272" s="87">
        <v>2013</v>
      </c>
      <c r="AC272" s="87">
        <v>2013</v>
      </c>
      <c r="AD272" s="87">
        <v>2013</v>
      </c>
      <c r="AE272" s="87">
        <v>2013</v>
      </c>
      <c r="AF272" s="87">
        <v>2013</v>
      </c>
      <c r="AG272" s="87">
        <v>2013</v>
      </c>
      <c r="AH272" s="87">
        <v>2016</v>
      </c>
      <c r="AI272" s="87">
        <v>2016</v>
      </c>
      <c r="AJ272" s="87">
        <v>2016</v>
      </c>
      <c r="AK272" s="87">
        <v>2016</v>
      </c>
      <c r="AL272" s="87">
        <v>2013</v>
      </c>
      <c r="AM272" s="16"/>
      <c r="AN272" s="16"/>
    </row>
    <row r="273" spans="1:40" x14ac:dyDescent="0.25">
      <c r="A273" s="138" t="s">
        <v>362</v>
      </c>
      <c r="B273" s="139" t="s">
        <v>381</v>
      </c>
      <c r="C273" s="140">
        <v>1619</v>
      </c>
      <c r="D273" s="87">
        <v>2012</v>
      </c>
      <c r="E273" s="87" t="s">
        <v>423</v>
      </c>
      <c r="F273" s="87">
        <v>2012</v>
      </c>
      <c r="G273" s="87">
        <v>2012</v>
      </c>
      <c r="H273" s="87">
        <v>2012</v>
      </c>
      <c r="I273" s="129" t="s">
        <v>422</v>
      </c>
      <c r="J273" s="87">
        <v>2017</v>
      </c>
      <c r="K273" s="87">
        <v>2017</v>
      </c>
      <c r="L273" s="87">
        <v>2017</v>
      </c>
      <c r="M273" s="87">
        <v>2009</v>
      </c>
      <c r="N273" s="87">
        <v>2013</v>
      </c>
      <c r="O273" s="87">
        <v>2013</v>
      </c>
      <c r="P273" s="87">
        <v>2003</v>
      </c>
      <c r="Q273" s="87">
        <v>2013</v>
      </c>
      <c r="R273" s="87">
        <v>2013</v>
      </c>
      <c r="S273" s="87">
        <v>2013</v>
      </c>
      <c r="T273" s="87" t="s">
        <v>408</v>
      </c>
      <c r="U273" s="87">
        <v>2013</v>
      </c>
      <c r="V273" s="87">
        <v>2002</v>
      </c>
      <c r="W273" s="129">
        <v>2013</v>
      </c>
      <c r="X273" s="87">
        <v>2017</v>
      </c>
      <c r="Y273" s="87">
        <v>2012</v>
      </c>
      <c r="Z273" s="87">
        <v>2015</v>
      </c>
      <c r="AA273" s="87">
        <v>2015</v>
      </c>
      <c r="AB273" s="87">
        <v>2013</v>
      </c>
      <c r="AC273" s="87">
        <v>2013</v>
      </c>
      <c r="AD273" s="87">
        <v>2013</v>
      </c>
      <c r="AE273" s="87">
        <v>2013</v>
      </c>
      <c r="AF273" s="87">
        <v>2013</v>
      </c>
      <c r="AG273" s="87">
        <v>2013</v>
      </c>
      <c r="AH273" s="87">
        <v>2016</v>
      </c>
      <c r="AI273" s="87">
        <v>2016</v>
      </c>
      <c r="AJ273" s="87">
        <v>2016</v>
      </c>
      <c r="AK273" s="87">
        <v>2016</v>
      </c>
      <c r="AL273" s="87">
        <v>2013</v>
      </c>
      <c r="AM273" s="16"/>
      <c r="AN273" s="16"/>
    </row>
    <row r="274" spans="1:40" x14ac:dyDescent="0.25">
      <c r="A274" s="138" t="s">
        <v>362</v>
      </c>
      <c r="B274" s="139" t="s">
        <v>203</v>
      </c>
      <c r="C274" s="140">
        <v>1620</v>
      </c>
      <c r="D274" s="87">
        <v>2012</v>
      </c>
      <c r="E274" s="87" t="s">
        <v>423</v>
      </c>
      <c r="F274" s="87">
        <v>2012</v>
      </c>
      <c r="G274" s="87">
        <v>2012</v>
      </c>
      <c r="H274" s="87">
        <v>2012</v>
      </c>
      <c r="I274" s="129" t="s">
        <v>422</v>
      </c>
      <c r="J274" s="87">
        <v>2017</v>
      </c>
      <c r="K274" s="87">
        <v>2017</v>
      </c>
      <c r="L274" s="87">
        <v>2017</v>
      </c>
      <c r="M274" s="87">
        <v>2009</v>
      </c>
      <c r="N274" s="87">
        <v>2013</v>
      </c>
      <c r="O274" s="87">
        <v>2013</v>
      </c>
      <c r="P274" s="87">
        <v>2003</v>
      </c>
      <c r="Q274" s="87">
        <v>2013</v>
      </c>
      <c r="R274" s="87">
        <v>2013</v>
      </c>
      <c r="S274" s="87">
        <v>2013</v>
      </c>
      <c r="T274" s="87" t="s">
        <v>408</v>
      </c>
      <c r="U274" s="87">
        <v>2013</v>
      </c>
      <c r="V274" s="87">
        <v>2002</v>
      </c>
      <c r="W274" s="129">
        <v>2013</v>
      </c>
      <c r="X274" s="87">
        <v>2017</v>
      </c>
      <c r="Y274" s="87">
        <v>2012</v>
      </c>
      <c r="Z274" s="87">
        <v>2015</v>
      </c>
      <c r="AA274" s="87">
        <v>2015</v>
      </c>
      <c r="AB274" s="87">
        <v>2013</v>
      </c>
      <c r="AC274" s="87">
        <v>2013</v>
      </c>
      <c r="AD274" s="87">
        <v>2013</v>
      </c>
      <c r="AE274" s="87">
        <v>2013</v>
      </c>
      <c r="AF274" s="87">
        <v>2013</v>
      </c>
      <c r="AG274" s="87">
        <v>2013</v>
      </c>
      <c r="AH274" s="87">
        <v>2016</v>
      </c>
      <c r="AI274" s="87">
        <v>2016</v>
      </c>
      <c r="AJ274" s="87">
        <v>2016</v>
      </c>
      <c r="AK274" s="87">
        <v>2016</v>
      </c>
      <c r="AL274" s="87">
        <v>2013</v>
      </c>
      <c r="AM274" s="16"/>
      <c r="AN274" s="16"/>
    </row>
    <row r="275" spans="1:40" x14ac:dyDescent="0.25">
      <c r="A275" s="138" t="s">
        <v>362</v>
      </c>
      <c r="B275" s="139" t="s">
        <v>337</v>
      </c>
      <c r="C275" s="140">
        <v>1621</v>
      </c>
      <c r="D275" s="87">
        <v>2012</v>
      </c>
      <c r="E275" s="87" t="s">
        <v>423</v>
      </c>
      <c r="F275" s="87">
        <v>2012</v>
      </c>
      <c r="G275" s="87">
        <v>2012</v>
      </c>
      <c r="H275" s="87">
        <v>2012</v>
      </c>
      <c r="I275" s="129" t="s">
        <v>422</v>
      </c>
      <c r="J275" s="87">
        <v>2017</v>
      </c>
      <c r="K275" s="87">
        <v>2017</v>
      </c>
      <c r="L275" s="87">
        <v>2017</v>
      </c>
      <c r="M275" s="87">
        <v>2009</v>
      </c>
      <c r="N275" s="87">
        <v>2013</v>
      </c>
      <c r="O275" s="87">
        <v>2013</v>
      </c>
      <c r="P275" s="87">
        <v>2003</v>
      </c>
      <c r="Q275" s="87">
        <v>2013</v>
      </c>
      <c r="R275" s="87">
        <v>2013</v>
      </c>
      <c r="S275" s="87">
        <v>2013</v>
      </c>
      <c r="T275" s="87" t="s">
        <v>408</v>
      </c>
      <c r="U275" s="87">
        <v>2013</v>
      </c>
      <c r="V275" s="87">
        <v>2002</v>
      </c>
      <c r="W275" s="129">
        <v>2013</v>
      </c>
      <c r="X275" s="87">
        <v>2017</v>
      </c>
      <c r="Y275" s="87">
        <v>2012</v>
      </c>
      <c r="Z275" s="87">
        <v>2015</v>
      </c>
      <c r="AA275" s="87">
        <v>2015</v>
      </c>
      <c r="AB275" s="87">
        <v>2013</v>
      </c>
      <c r="AC275" s="87">
        <v>2013</v>
      </c>
      <c r="AD275" s="87">
        <v>2013</v>
      </c>
      <c r="AE275" s="87">
        <v>2013</v>
      </c>
      <c r="AF275" s="87">
        <v>2013</v>
      </c>
      <c r="AG275" s="87">
        <v>2013</v>
      </c>
      <c r="AH275" s="87">
        <v>2016</v>
      </c>
      <c r="AI275" s="87">
        <v>2016</v>
      </c>
      <c r="AJ275" s="87">
        <v>2016</v>
      </c>
      <c r="AK275" s="87">
        <v>2016</v>
      </c>
      <c r="AL275" s="87">
        <v>2013</v>
      </c>
      <c r="AM275" s="16"/>
      <c r="AN275" s="16"/>
    </row>
    <row r="276" spans="1:40" x14ac:dyDescent="0.25">
      <c r="A276" s="138" t="s">
        <v>362</v>
      </c>
      <c r="B276" s="139" t="s">
        <v>224</v>
      </c>
      <c r="C276" s="140">
        <v>1622</v>
      </c>
      <c r="D276" s="87">
        <v>2012</v>
      </c>
      <c r="E276" s="87" t="s">
        <v>423</v>
      </c>
      <c r="F276" s="87">
        <v>2012</v>
      </c>
      <c r="G276" s="87">
        <v>2012</v>
      </c>
      <c r="H276" s="87">
        <v>2012</v>
      </c>
      <c r="I276" s="129" t="s">
        <v>422</v>
      </c>
      <c r="J276" s="87">
        <v>2017</v>
      </c>
      <c r="K276" s="87">
        <v>2017</v>
      </c>
      <c r="L276" s="87">
        <v>2017</v>
      </c>
      <c r="M276" s="87">
        <v>2009</v>
      </c>
      <c r="N276" s="87">
        <v>2013</v>
      </c>
      <c r="O276" s="87">
        <v>2013</v>
      </c>
      <c r="P276" s="87">
        <v>2003</v>
      </c>
      <c r="Q276" s="87">
        <v>2013</v>
      </c>
      <c r="R276" s="87">
        <v>2013</v>
      </c>
      <c r="S276" s="87">
        <v>2013</v>
      </c>
      <c r="T276" s="87" t="s">
        <v>408</v>
      </c>
      <c r="U276" s="87">
        <v>2013</v>
      </c>
      <c r="V276" s="87">
        <v>2002</v>
      </c>
      <c r="W276" s="129">
        <v>2013</v>
      </c>
      <c r="X276" s="87">
        <v>2017</v>
      </c>
      <c r="Y276" s="87">
        <v>2012</v>
      </c>
      <c r="Z276" s="87">
        <v>2015</v>
      </c>
      <c r="AA276" s="87">
        <v>2015</v>
      </c>
      <c r="AB276" s="87">
        <v>2013</v>
      </c>
      <c r="AC276" s="87">
        <v>2013</v>
      </c>
      <c r="AD276" s="87">
        <v>2013</v>
      </c>
      <c r="AE276" s="87">
        <v>2013</v>
      </c>
      <c r="AF276" s="87">
        <v>2013</v>
      </c>
      <c r="AG276" s="87">
        <v>2013</v>
      </c>
      <c r="AH276" s="87">
        <v>2016</v>
      </c>
      <c r="AI276" s="87">
        <v>2016</v>
      </c>
      <c r="AJ276" s="87">
        <v>2016</v>
      </c>
      <c r="AK276" s="87">
        <v>2016</v>
      </c>
      <c r="AL276" s="87">
        <v>2013</v>
      </c>
      <c r="AM276" s="16"/>
      <c r="AN276" s="16"/>
    </row>
    <row r="277" spans="1:40" x14ac:dyDescent="0.25">
      <c r="A277" s="138" t="s">
        <v>362</v>
      </c>
      <c r="B277" s="139" t="s">
        <v>382</v>
      </c>
      <c r="C277" s="140">
        <v>1623</v>
      </c>
      <c r="D277" s="87">
        <v>2012</v>
      </c>
      <c r="E277" s="87" t="s">
        <v>423</v>
      </c>
      <c r="F277" s="87">
        <v>2012</v>
      </c>
      <c r="G277" s="87">
        <v>2012</v>
      </c>
      <c r="H277" s="87">
        <v>2012</v>
      </c>
      <c r="I277" s="129" t="s">
        <v>422</v>
      </c>
      <c r="J277" s="87">
        <v>2017</v>
      </c>
      <c r="K277" s="87">
        <v>2017</v>
      </c>
      <c r="L277" s="87">
        <v>2017</v>
      </c>
      <c r="M277" s="87">
        <v>2009</v>
      </c>
      <c r="N277" s="87">
        <v>2013</v>
      </c>
      <c r="O277" s="87">
        <v>2013</v>
      </c>
      <c r="P277" s="87">
        <v>2003</v>
      </c>
      <c r="Q277" s="87">
        <v>2013</v>
      </c>
      <c r="R277" s="87">
        <v>2013</v>
      </c>
      <c r="S277" s="87">
        <v>2013</v>
      </c>
      <c r="T277" s="87" t="s">
        <v>408</v>
      </c>
      <c r="U277" s="87">
        <v>2013</v>
      </c>
      <c r="V277" s="87">
        <v>2002</v>
      </c>
      <c r="W277" s="129">
        <v>2013</v>
      </c>
      <c r="X277" s="87">
        <v>2017</v>
      </c>
      <c r="Y277" s="87">
        <v>2012</v>
      </c>
      <c r="Z277" s="87">
        <v>2015</v>
      </c>
      <c r="AA277" s="87">
        <v>2015</v>
      </c>
      <c r="AB277" s="87">
        <v>2013</v>
      </c>
      <c r="AC277" s="87">
        <v>2013</v>
      </c>
      <c r="AD277" s="87">
        <v>2013</v>
      </c>
      <c r="AE277" s="87">
        <v>2013</v>
      </c>
      <c r="AF277" s="87">
        <v>2013</v>
      </c>
      <c r="AG277" s="87">
        <v>2013</v>
      </c>
      <c r="AH277" s="87">
        <v>2016</v>
      </c>
      <c r="AI277" s="87">
        <v>2016</v>
      </c>
      <c r="AJ277" s="87">
        <v>2016</v>
      </c>
      <c r="AK277" s="87">
        <v>2016</v>
      </c>
      <c r="AL277" s="87">
        <v>2013</v>
      </c>
      <c r="AM277" s="16"/>
      <c r="AN277" s="16"/>
    </row>
    <row r="278" spans="1:40" x14ac:dyDescent="0.25">
      <c r="A278" s="138" t="s">
        <v>362</v>
      </c>
      <c r="B278" s="139" t="s">
        <v>383</v>
      </c>
      <c r="C278" s="140">
        <v>1624</v>
      </c>
      <c r="D278" s="87">
        <v>2012</v>
      </c>
      <c r="E278" s="87" t="s">
        <v>423</v>
      </c>
      <c r="F278" s="87">
        <v>2012</v>
      </c>
      <c r="G278" s="87">
        <v>2012</v>
      </c>
      <c r="H278" s="87">
        <v>2012</v>
      </c>
      <c r="I278" s="129" t="s">
        <v>422</v>
      </c>
      <c r="J278" s="87">
        <v>2017</v>
      </c>
      <c r="K278" s="87">
        <v>2017</v>
      </c>
      <c r="L278" s="87">
        <v>2017</v>
      </c>
      <c r="M278" s="87">
        <v>2009</v>
      </c>
      <c r="N278" s="87">
        <v>2013</v>
      </c>
      <c r="O278" s="87">
        <v>2013</v>
      </c>
      <c r="P278" s="87">
        <v>2003</v>
      </c>
      <c r="Q278" s="87">
        <v>2013</v>
      </c>
      <c r="R278" s="87">
        <v>2013</v>
      </c>
      <c r="S278" s="87">
        <v>2013</v>
      </c>
      <c r="T278" s="87" t="s">
        <v>408</v>
      </c>
      <c r="U278" s="87">
        <v>2013</v>
      </c>
      <c r="V278" s="87">
        <v>2002</v>
      </c>
      <c r="W278" s="129">
        <v>2013</v>
      </c>
      <c r="X278" s="87">
        <v>2017</v>
      </c>
      <c r="Y278" s="87">
        <v>2012</v>
      </c>
      <c r="Z278" s="87">
        <v>2015</v>
      </c>
      <c r="AA278" s="87">
        <v>2015</v>
      </c>
      <c r="AB278" s="87">
        <v>2013</v>
      </c>
      <c r="AC278" s="87">
        <v>2013</v>
      </c>
      <c r="AD278" s="87">
        <v>2013</v>
      </c>
      <c r="AE278" s="87">
        <v>2013</v>
      </c>
      <c r="AF278" s="87">
        <v>2013</v>
      </c>
      <c r="AG278" s="87">
        <v>2013</v>
      </c>
      <c r="AH278" s="87">
        <v>2016</v>
      </c>
      <c r="AI278" s="87">
        <v>2016</v>
      </c>
      <c r="AJ278" s="87">
        <v>2016</v>
      </c>
      <c r="AK278" s="87">
        <v>2016</v>
      </c>
      <c r="AL278" s="87">
        <v>2013</v>
      </c>
      <c r="AM278" s="16"/>
      <c r="AN278" s="16"/>
    </row>
    <row r="279" spans="1:40" x14ac:dyDescent="0.25">
      <c r="A279" s="138" t="s">
        <v>362</v>
      </c>
      <c r="B279" s="139" t="s">
        <v>226</v>
      </c>
      <c r="C279" s="140">
        <v>1625</v>
      </c>
      <c r="D279" s="87">
        <v>2012</v>
      </c>
      <c r="E279" s="87" t="s">
        <v>423</v>
      </c>
      <c r="F279" s="87">
        <v>2012</v>
      </c>
      <c r="G279" s="87">
        <v>2012</v>
      </c>
      <c r="H279" s="87">
        <v>2012</v>
      </c>
      <c r="I279" s="129" t="s">
        <v>422</v>
      </c>
      <c r="J279" s="87">
        <v>2017</v>
      </c>
      <c r="K279" s="87">
        <v>2017</v>
      </c>
      <c r="L279" s="87">
        <v>2017</v>
      </c>
      <c r="M279" s="87">
        <v>2009</v>
      </c>
      <c r="N279" s="87">
        <v>2013</v>
      </c>
      <c r="O279" s="87">
        <v>2013</v>
      </c>
      <c r="P279" s="87">
        <v>2003</v>
      </c>
      <c r="Q279" s="87">
        <v>2013</v>
      </c>
      <c r="R279" s="87">
        <v>2013</v>
      </c>
      <c r="S279" s="87">
        <v>2013</v>
      </c>
      <c r="T279" s="87" t="s">
        <v>408</v>
      </c>
      <c r="U279" s="87">
        <v>2013</v>
      </c>
      <c r="V279" s="87">
        <v>2002</v>
      </c>
      <c r="W279" s="129">
        <v>2013</v>
      </c>
      <c r="X279" s="87">
        <v>2017</v>
      </c>
      <c r="Y279" s="87">
        <v>2012</v>
      </c>
      <c r="Z279" s="87">
        <v>2015</v>
      </c>
      <c r="AA279" s="87">
        <v>2015</v>
      </c>
      <c r="AB279" s="87">
        <v>2013</v>
      </c>
      <c r="AC279" s="87">
        <v>2013</v>
      </c>
      <c r="AD279" s="87">
        <v>2013</v>
      </c>
      <c r="AE279" s="87">
        <v>2013</v>
      </c>
      <c r="AF279" s="87">
        <v>2013</v>
      </c>
      <c r="AG279" s="87">
        <v>2013</v>
      </c>
      <c r="AH279" s="87">
        <v>2016</v>
      </c>
      <c r="AI279" s="87">
        <v>2016</v>
      </c>
      <c r="AJ279" s="87">
        <v>2016</v>
      </c>
      <c r="AK279" s="87">
        <v>2016</v>
      </c>
      <c r="AL279" s="87">
        <v>2013</v>
      </c>
      <c r="AM279" s="16"/>
      <c r="AN279" s="16"/>
    </row>
    <row r="280" spans="1:40" x14ac:dyDescent="0.25">
      <c r="A280" s="138" t="s">
        <v>362</v>
      </c>
      <c r="B280" s="139" t="s">
        <v>384</v>
      </c>
      <c r="C280" s="140">
        <v>1626</v>
      </c>
      <c r="D280" s="87">
        <v>2012</v>
      </c>
      <c r="E280" s="87" t="s">
        <v>423</v>
      </c>
      <c r="F280" s="87">
        <v>2012</v>
      </c>
      <c r="G280" s="87">
        <v>2012</v>
      </c>
      <c r="H280" s="87">
        <v>2012</v>
      </c>
      <c r="I280" s="129" t="s">
        <v>422</v>
      </c>
      <c r="J280" s="87">
        <v>2017</v>
      </c>
      <c r="K280" s="87">
        <v>2017</v>
      </c>
      <c r="L280" s="87">
        <v>2017</v>
      </c>
      <c r="M280" s="87">
        <v>2009</v>
      </c>
      <c r="N280" s="87">
        <v>2013</v>
      </c>
      <c r="O280" s="87">
        <v>2013</v>
      </c>
      <c r="P280" s="87">
        <v>2003</v>
      </c>
      <c r="Q280" s="87">
        <v>2013</v>
      </c>
      <c r="R280" s="87">
        <v>2013</v>
      </c>
      <c r="S280" s="87">
        <v>2013</v>
      </c>
      <c r="T280" s="87" t="s">
        <v>408</v>
      </c>
      <c r="U280" s="87">
        <v>2013</v>
      </c>
      <c r="V280" s="87">
        <v>2002</v>
      </c>
      <c r="W280" s="129">
        <v>2013</v>
      </c>
      <c r="X280" s="87">
        <v>2017</v>
      </c>
      <c r="Y280" s="87">
        <v>2012</v>
      </c>
      <c r="Z280" s="87">
        <v>2015</v>
      </c>
      <c r="AA280" s="87">
        <v>2015</v>
      </c>
      <c r="AB280" s="87">
        <v>2013</v>
      </c>
      <c r="AC280" s="87">
        <v>2013</v>
      </c>
      <c r="AD280" s="87">
        <v>2013</v>
      </c>
      <c r="AE280" s="87">
        <v>2013</v>
      </c>
      <c r="AF280" s="87">
        <v>2013</v>
      </c>
      <c r="AG280" s="87">
        <v>2013</v>
      </c>
      <c r="AH280" s="87">
        <v>2016</v>
      </c>
      <c r="AI280" s="87">
        <v>2016</v>
      </c>
      <c r="AJ280" s="87">
        <v>2016</v>
      </c>
      <c r="AK280" s="87">
        <v>2016</v>
      </c>
      <c r="AL280" s="87">
        <v>2013</v>
      </c>
      <c r="AM280" s="16"/>
      <c r="AN280" s="16"/>
    </row>
    <row r="281" spans="1:40" x14ac:dyDescent="0.25">
      <c r="A281" s="138" t="s">
        <v>362</v>
      </c>
      <c r="B281" s="139" t="s">
        <v>385</v>
      </c>
      <c r="C281" s="140">
        <v>1627</v>
      </c>
      <c r="D281" s="87">
        <v>2012</v>
      </c>
      <c r="E281" s="87" t="s">
        <v>423</v>
      </c>
      <c r="F281" s="87">
        <v>2012</v>
      </c>
      <c r="G281" s="87">
        <v>2012</v>
      </c>
      <c r="H281" s="87">
        <v>2012</v>
      </c>
      <c r="I281" s="129" t="s">
        <v>422</v>
      </c>
      <c r="J281" s="87">
        <v>2017</v>
      </c>
      <c r="K281" s="87">
        <v>2017</v>
      </c>
      <c r="L281" s="87">
        <v>2017</v>
      </c>
      <c r="M281" s="87">
        <v>2009</v>
      </c>
      <c r="N281" s="87">
        <v>2013</v>
      </c>
      <c r="O281" s="87">
        <v>2013</v>
      </c>
      <c r="P281" s="87">
        <v>2003</v>
      </c>
      <c r="Q281" s="87">
        <v>2013</v>
      </c>
      <c r="R281" s="87">
        <v>2013</v>
      </c>
      <c r="S281" s="87">
        <v>2013</v>
      </c>
      <c r="T281" s="87" t="s">
        <v>408</v>
      </c>
      <c r="U281" s="87">
        <v>2013</v>
      </c>
      <c r="V281" s="87">
        <v>2002</v>
      </c>
      <c r="W281" s="129">
        <v>2013</v>
      </c>
      <c r="X281" s="87">
        <v>2017</v>
      </c>
      <c r="Y281" s="87">
        <v>2012</v>
      </c>
      <c r="Z281" s="87">
        <v>2015</v>
      </c>
      <c r="AA281" s="87">
        <v>2015</v>
      </c>
      <c r="AB281" s="87">
        <v>2013</v>
      </c>
      <c r="AC281" s="87">
        <v>2013</v>
      </c>
      <c r="AD281" s="87">
        <v>2013</v>
      </c>
      <c r="AE281" s="87">
        <v>2013</v>
      </c>
      <c r="AF281" s="87">
        <v>2013</v>
      </c>
      <c r="AG281" s="87">
        <v>2013</v>
      </c>
      <c r="AH281" s="87">
        <v>2016</v>
      </c>
      <c r="AI281" s="87">
        <v>2016</v>
      </c>
      <c r="AJ281" s="87">
        <v>2016</v>
      </c>
      <c r="AK281" s="87">
        <v>2016</v>
      </c>
      <c r="AL281" s="87">
        <v>2013</v>
      </c>
      <c r="AM281" s="16"/>
      <c r="AN281" s="16"/>
    </row>
    <row r="282" spans="1:40" x14ac:dyDescent="0.25">
      <c r="A282" s="138" t="s">
        <v>362</v>
      </c>
      <c r="B282" s="139" t="s">
        <v>386</v>
      </c>
      <c r="C282" s="140">
        <v>1628</v>
      </c>
      <c r="D282" s="87">
        <v>2012</v>
      </c>
      <c r="E282" s="87" t="s">
        <v>423</v>
      </c>
      <c r="F282" s="87">
        <v>2012</v>
      </c>
      <c r="G282" s="87">
        <v>2012</v>
      </c>
      <c r="H282" s="87">
        <v>2012</v>
      </c>
      <c r="I282" s="129" t="s">
        <v>422</v>
      </c>
      <c r="J282" s="87">
        <v>2017</v>
      </c>
      <c r="K282" s="87">
        <v>2017</v>
      </c>
      <c r="L282" s="87">
        <v>2017</v>
      </c>
      <c r="M282" s="87">
        <v>2009</v>
      </c>
      <c r="N282" s="87">
        <v>2013</v>
      </c>
      <c r="O282" s="87">
        <v>2013</v>
      </c>
      <c r="P282" s="87">
        <v>2003</v>
      </c>
      <c r="Q282" s="87">
        <v>2013</v>
      </c>
      <c r="R282" s="87">
        <v>2013</v>
      </c>
      <c r="S282" s="87">
        <v>2013</v>
      </c>
      <c r="T282" s="87" t="s">
        <v>408</v>
      </c>
      <c r="U282" s="87">
        <v>2013</v>
      </c>
      <c r="V282" s="87">
        <v>2002</v>
      </c>
      <c r="W282" s="129">
        <v>2013</v>
      </c>
      <c r="X282" s="87">
        <v>2017</v>
      </c>
      <c r="Y282" s="87">
        <v>2012</v>
      </c>
      <c r="Z282" s="87">
        <v>2015</v>
      </c>
      <c r="AA282" s="87">
        <v>2015</v>
      </c>
      <c r="AB282" s="87">
        <v>2013</v>
      </c>
      <c r="AC282" s="87">
        <v>2013</v>
      </c>
      <c r="AD282" s="87">
        <v>2013</v>
      </c>
      <c r="AE282" s="87">
        <v>2013</v>
      </c>
      <c r="AF282" s="87">
        <v>2013</v>
      </c>
      <c r="AG282" s="87">
        <v>2013</v>
      </c>
      <c r="AH282" s="87">
        <v>2016</v>
      </c>
      <c r="AI282" s="87">
        <v>2016</v>
      </c>
      <c r="AJ282" s="87">
        <v>2016</v>
      </c>
      <c r="AK282" s="87">
        <v>2016</v>
      </c>
      <c r="AL282" s="87">
        <v>2013</v>
      </c>
      <c r="AM282" s="16"/>
      <c r="AN282" s="16"/>
    </row>
    <row r="283" spans="1:40" x14ac:dyDescent="0.25">
      <c r="A283" s="138" t="s">
        <v>387</v>
      </c>
      <c r="B283" s="139" t="s">
        <v>388</v>
      </c>
      <c r="C283" s="140">
        <v>1701</v>
      </c>
      <c r="D283" s="87">
        <v>2012</v>
      </c>
      <c r="E283" s="87" t="s">
        <v>423</v>
      </c>
      <c r="F283" s="87">
        <v>2012</v>
      </c>
      <c r="G283" s="87">
        <v>2012</v>
      </c>
      <c r="H283" s="87">
        <v>2012</v>
      </c>
      <c r="I283" s="129" t="s">
        <v>422</v>
      </c>
      <c r="J283" s="87">
        <v>2017</v>
      </c>
      <c r="K283" s="87">
        <v>2017</v>
      </c>
      <c r="L283" s="87">
        <v>2017</v>
      </c>
      <c r="M283" s="87">
        <v>2009</v>
      </c>
      <c r="N283" s="87">
        <v>2013</v>
      </c>
      <c r="O283" s="87">
        <v>2013</v>
      </c>
      <c r="P283" s="87">
        <v>2003</v>
      </c>
      <c r="Q283" s="87">
        <v>2013</v>
      </c>
      <c r="R283" s="87">
        <v>2013</v>
      </c>
      <c r="S283" s="87">
        <v>2013</v>
      </c>
      <c r="T283" s="87" t="s">
        <v>408</v>
      </c>
      <c r="U283" s="87">
        <v>2013</v>
      </c>
      <c r="V283" s="87">
        <v>2002</v>
      </c>
      <c r="W283" s="129">
        <v>2013</v>
      </c>
      <c r="X283" s="87">
        <v>2017</v>
      </c>
      <c r="Y283" s="87">
        <v>2012</v>
      </c>
      <c r="Z283" s="87">
        <v>2015</v>
      </c>
      <c r="AA283" s="87">
        <v>2015</v>
      </c>
      <c r="AB283" s="87">
        <v>2013</v>
      </c>
      <c r="AC283" s="87">
        <v>2013</v>
      </c>
      <c r="AD283" s="87">
        <v>2013</v>
      </c>
      <c r="AE283" s="87">
        <v>2013</v>
      </c>
      <c r="AF283" s="87">
        <v>2013</v>
      </c>
      <c r="AG283" s="87">
        <v>2013</v>
      </c>
      <c r="AH283" s="87">
        <v>2016</v>
      </c>
      <c r="AI283" s="87">
        <v>2016</v>
      </c>
      <c r="AJ283" s="87">
        <v>2016</v>
      </c>
      <c r="AK283" s="87">
        <v>2016</v>
      </c>
      <c r="AL283" s="87">
        <v>2013</v>
      </c>
      <c r="AM283" s="16"/>
      <c r="AN283" s="16"/>
    </row>
    <row r="284" spans="1:40" x14ac:dyDescent="0.25">
      <c r="A284" s="138" t="s">
        <v>387</v>
      </c>
      <c r="B284" s="139" t="s">
        <v>389</v>
      </c>
      <c r="C284" s="140">
        <v>1702</v>
      </c>
      <c r="D284" s="87">
        <v>2012</v>
      </c>
      <c r="E284" s="87" t="s">
        <v>423</v>
      </c>
      <c r="F284" s="87">
        <v>2012</v>
      </c>
      <c r="G284" s="87">
        <v>2012</v>
      </c>
      <c r="H284" s="87">
        <v>2012</v>
      </c>
      <c r="I284" s="129" t="s">
        <v>422</v>
      </c>
      <c r="J284" s="87">
        <v>2017</v>
      </c>
      <c r="K284" s="87">
        <v>2017</v>
      </c>
      <c r="L284" s="87">
        <v>2017</v>
      </c>
      <c r="M284" s="87">
        <v>2009</v>
      </c>
      <c r="N284" s="87">
        <v>2013</v>
      </c>
      <c r="O284" s="87">
        <v>2013</v>
      </c>
      <c r="P284" s="87">
        <v>2003</v>
      </c>
      <c r="Q284" s="87">
        <v>2013</v>
      </c>
      <c r="R284" s="87">
        <v>2013</v>
      </c>
      <c r="S284" s="87">
        <v>2013</v>
      </c>
      <c r="T284" s="87" t="s">
        <v>408</v>
      </c>
      <c r="U284" s="87">
        <v>2013</v>
      </c>
      <c r="V284" s="87">
        <v>2002</v>
      </c>
      <c r="W284" s="129">
        <v>2013</v>
      </c>
      <c r="X284" s="87">
        <v>2017</v>
      </c>
      <c r="Y284" s="87">
        <v>2012</v>
      </c>
      <c r="Z284" s="87">
        <v>2015</v>
      </c>
      <c r="AA284" s="87">
        <v>2015</v>
      </c>
      <c r="AB284" s="87">
        <v>2013</v>
      </c>
      <c r="AC284" s="87">
        <v>2013</v>
      </c>
      <c r="AD284" s="87">
        <v>2013</v>
      </c>
      <c r="AE284" s="87">
        <v>2013</v>
      </c>
      <c r="AF284" s="87">
        <v>2013</v>
      </c>
      <c r="AG284" s="87">
        <v>2013</v>
      </c>
      <c r="AH284" s="87">
        <v>2016</v>
      </c>
      <c r="AI284" s="87">
        <v>2016</v>
      </c>
      <c r="AJ284" s="87">
        <v>2016</v>
      </c>
      <c r="AK284" s="87">
        <v>2016</v>
      </c>
      <c r="AL284" s="87">
        <v>2013</v>
      </c>
      <c r="AM284" s="16"/>
      <c r="AN284" s="16"/>
    </row>
    <row r="285" spans="1:40" x14ac:dyDescent="0.25">
      <c r="A285" s="138" t="s">
        <v>387</v>
      </c>
      <c r="B285" s="139" t="s">
        <v>390</v>
      </c>
      <c r="C285" s="140">
        <v>1703</v>
      </c>
      <c r="D285" s="87">
        <v>2012</v>
      </c>
      <c r="E285" s="87" t="s">
        <v>423</v>
      </c>
      <c r="F285" s="87">
        <v>2012</v>
      </c>
      <c r="G285" s="87">
        <v>2012</v>
      </c>
      <c r="H285" s="87">
        <v>2012</v>
      </c>
      <c r="I285" s="129" t="s">
        <v>422</v>
      </c>
      <c r="J285" s="87">
        <v>2017</v>
      </c>
      <c r="K285" s="87">
        <v>2017</v>
      </c>
      <c r="L285" s="87">
        <v>2017</v>
      </c>
      <c r="M285" s="87">
        <v>2009</v>
      </c>
      <c r="N285" s="87">
        <v>2013</v>
      </c>
      <c r="O285" s="87">
        <v>2013</v>
      </c>
      <c r="P285" s="87">
        <v>2003</v>
      </c>
      <c r="Q285" s="87">
        <v>2013</v>
      </c>
      <c r="R285" s="87">
        <v>2013</v>
      </c>
      <c r="S285" s="87">
        <v>2013</v>
      </c>
      <c r="T285" s="87" t="s">
        <v>408</v>
      </c>
      <c r="U285" s="87">
        <v>2013</v>
      </c>
      <c r="V285" s="87">
        <v>2002</v>
      </c>
      <c r="W285" s="129">
        <v>2013</v>
      </c>
      <c r="X285" s="87">
        <v>2017</v>
      </c>
      <c r="Y285" s="87">
        <v>2012</v>
      </c>
      <c r="Z285" s="87">
        <v>2015</v>
      </c>
      <c r="AA285" s="87">
        <v>2015</v>
      </c>
      <c r="AB285" s="87">
        <v>2013</v>
      </c>
      <c r="AC285" s="87">
        <v>2013</v>
      </c>
      <c r="AD285" s="87">
        <v>2013</v>
      </c>
      <c r="AE285" s="87">
        <v>2013</v>
      </c>
      <c r="AF285" s="87">
        <v>2013</v>
      </c>
      <c r="AG285" s="87">
        <v>2013</v>
      </c>
      <c r="AH285" s="87">
        <v>2016</v>
      </c>
      <c r="AI285" s="87">
        <v>2016</v>
      </c>
      <c r="AJ285" s="87">
        <v>2016</v>
      </c>
      <c r="AK285" s="87">
        <v>2016</v>
      </c>
      <c r="AL285" s="87">
        <v>2013</v>
      </c>
      <c r="AM285" s="16"/>
      <c r="AN285" s="16"/>
    </row>
    <row r="286" spans="1:40" x14ac:dyDescent="0.25">
      <c r="A286" s="138" t="s">
        <v>387</v>
      </c>
      <c r="B286" s="139" t="s">
        <v>391</v>
      </c>
      <c r="C286" s="140">
        <v>1704</v>
      </c>
      <c r="D286" s="87">
        <v>2012</v>
      </c>
      <c r="E286" s="87" t="s">
        <v>423</v>
      </c>
      <c r="F286" s="87">
        <v>2012</v>
      </c>
      <c r="G286" s="87">
        <v>2012</v>
      </c>
      <c r="H286" s="87">
        <v>2012</v>
      </c>
      <c r="I286" s="129" t="s">
        <v>422</v>
      </c>
      <c r="J286" s="87">
        <v>2017</v>
      </c>
      <c r="K286" s="87">
        <v>2017</v>
      </c>
      <c r="L286" s="87">
        <v>2017</v>
      </c>
      <c r="M286" s="87">
        <v>2009</v>
      </c>
      <c r="N286" s="87">
        <v>2013</v>
      </c>
      <c r="O286" s="87">
        <v>2013</v>
      </c>
      <c r="P286" s="87">
        <v>2003</v>
      </c>
      <c r="Q286" s="87">
        <v>2013</v>
      </c>
      <c r="R286" s="87">
        <v>2013</v>
      </c>
      <c r="S286" s="87">
        <v>2013</v>
      </c>
      <c r="T286" s="87" t="s">
        <v>408</v>
      </c>
      <c r="U286" s="87">
        <v>2013</v>
      </c>
      <c r="V286" s="87">
        <v>2002</v>
      </c>
      <c r="W286" s="129">
        <v>2013</v>
      </c>
      <c r="X286" s="87">
        <v>2017</v>
      </c>
      <c r="Y286" s="87">
        <v>2012</v>
      </c>
      <c r="Z286" s="87">
        <v>2015</v>
      </c>
      <c r="AA286" s="87">
        <v>2015</v>
      </c>
      <c r="AB286" s="87">
        <v>2013</v>
      </c>
      <c r="AC286" s="87">
        <v>2013</v>
      </c>
      <c r="AD286" s="87">
        <v>2013</v>
      </c>
      <c r="AE286" s="87">
        <v>2013</v>
      </c>
      <c r="AF286" s="87">
        <v>2013</v>
      </c>
      <c r="AG286" s="87">
        <v>2013</v>
      </c>
      <c r="AH286" s="87">
        <v>2016</v>
      </c>
      <c r="AI286" s="87">
        <v>2016</v>
      </c>
      <c r="AJ286" s="87">
        <v>2016</v>
      </c>
      <c r="AK286" s="87">
        <v>2016</v>
      </c>
      <c r="AL286" s="87">
        <v>2013</v>
      </c>
      <c r="AM286" s="16"/>
      <c r="AN286" s="16"/>
    </row>
    <row r="287" spans="1:40" x14ac:dyDescent="0.25">
      <c r="A287" s="138" t="s">
        <v>387</v>
      </c>
      <c r="B287" s="139" t="s">
        <v>392</v>
      </c>
      <c r="C287" s="140">
        <v>1705</v>
      </c>
      <c r="D287" s="87">
        <v>2012</v>
      </c>
      <c r="E287" s="87" t="s">
        <v>423</v>
      </c>
      <c r="F287" s="87">
        <v>2012</v>
      </c>
      <c r="G287" s="87">
        <v>2012</v>
      </c>
      <c r="H287" s="87">
        <v>2012</v>
      </c>
      <c r="I287" s="129" t="s">
        <v>422</v>
      </c>
      <c r="J287" s="87">
        <v>2017</v>
      </c>
      <c r="K287" s="87">
        <v>2017</v>
      </c>
      <c r="L287" s="87">
        <v>2017</v>
      </c>
      <c r="M287" s="87">
        <v>2009</v>
      </c>
      <c r="N287" s="87">
        <v>2013</v>
      </c>
      <c r="O287" s="87">
        <v>2013</v>
      </c>
      <c r="P287" s="87">
        <v>2003</v>
      </c>
      <c r="Q287" s="87">
        <v>2013</v>
      </c>
      <c r="R287" s="87">
        <v>2013</v>
      </c>
      <c r="S287" s="87">
        <v>2013</v>
      </c>
      <c r="T287" s="87" t="s">
        <v>408</v>
      </c>
      <c r="U287" s="87">
        <v>2013</v>
      </c>
      <c r="V287" s="87">
        <v>2002</v>
      </c>
      <c r="W287" s="129">
        <v>2013</v>
      </c>
      <c r="X287" s="87">
        <v>2017</v>
      </c>
      <c r="Y287" s="87">
        <v>2012</v>
      </c>
      <c r="Z287" s="87">
        <v>2015</v>
      </c>
      <c r="AA287" s="87">
        <v>2015</v>
      </c>
      <c r="AB287" s="87">
        <v>2013</v>
      </c>
      <c r="AC287" s="87">
        <v>2013</v>
      </c>
      <c r="AD287" s="87">
        <v>2013</v>
      </c>
      <c r="AE287" s="87">
        <v>2013</v>
      </c>
      <c r="AF287" s="87">
        <v>2013</v>
      </c>
      <c r="AG287" s="87">
        <v>2013</v>
      </c>
      <c r="AH287" s="87">
        <v>2016</v>
      </c>
      <c r="AI287" s="87">
        <v>2016</v>
      </c>
      <c r="AJ287" s="87">
        <v>2016</v>
      </c>
      <c r="AK287" s="87">
        <v>2016</v>
      </c>
      <c r="AL287" s="87">
        <v>2013</v>
      </c>
      <c r="AM287" s="16"/>
      <c r="AN287" s="16"/>
    </row>
    <row r="288" spans="1:40" x14ac:dyDescent="0.25">
      <c r="A288" s="138" t="s">
        <v>387</v>
      </c>
      <c r="B288" s="139" t="s">
        <v>393</v>
      </c>
      <c r="C288" s="140">
        <v>1706</v>
      </c>
      <c r="D288" s="87">
        <v>2012</v>
      </c>
      <c r="E288" s="87" t="s">
        <v>423</v>
      </c>
      <c r="F288" s="87">
        <v>2012</v>
      </c>
      <c r="G288" s="87">
        <v>2012</v>
      </c>
      <c r="H288" s="87">
        <v>2012</v>
      </c>
      <c r="I288" s="129" t="s">
        <v>422</v>
      </c>
      <c r="J288" s="87">
        <v>2017</v>
      </c>
      <c r="K288" s="87">
        <v>2017</v>
      </c>
      <c r="L288" s="87">
        <v>2017</v>
      </c>
      <c r="M288" s="87">
        <v>2009</v>
      </c>
      <c r="N288" s="87">
        <v>2013</v>
      </c>
      <c r="O288" s="87">
        <v>2013</v>
      </c>
      <c r="P288" s="87">
        <v>2003</v>
      </c>
      <c r="Q288" s="87">
        <v>2013</v>
      </c>
      <c r="R288" s="87">
        <v>2013</v>
      </c>
      <c r="S288" s="87">
        <v>2013</v>
      </c>
      <c r="T288" s="87" t="s">
        <v>408</v>
      </c>
      <c r="U288" s="87">
        <v>2013</v>
      </c>
      <c r="V288" s="87">
        <v>2002</v>
      </c>
      <c r="W288" s="129">
        <v>2013</v>
      </c>
      <c r="X288" s="87">
        <v>2017</v>
      </c>
      <c r="Y288" s="87">
        <v>2012</v>
      </c>
      <c r="Z288" s="87">
        <v>2015</v>
      </c>
      <c r="AA288" s="87">
        <v>2015</v>
      </c>
      <c r="AB288" s="87">
        <v>2013</v>
      </c>
      <c r="AC288" s="87">
        <v>2013</v>
      </c>
      <c r="AD288" s="87">
        <v>2013</v>
      </c>
      <c r="AE288" s="87">
        <v>2013</v>
      </c>
      <c r="AF288" s="87">
        <v>2013</v>
      </c>
      <c r="AG288" s="87">
        <v>2013</v>
      </c>
      <c r="AH288" s="87">
        <v>2016</v>
      </c>
      <c r="AI288" s="87">
        <v>2016</v>
      </c>
      <c r="AJ288" s="87">
        <v>2016</v>
      </c>
      <c r="AK288" s="87">
        <v>2016</v>
      </c>
      <c r="AL288" s="87">
        <v>2013</v>
      </c>
      <c r="AM288" s="16"/>
      <c r="AN288" s="16"/>
    </row>
    <row r="289" spans="1:40" x14ac:dyDescent="0.25">
      <c r="A289" s="138" t="s">
        <v>387</v>
      </c>
      <c r="B289" s="139" t="s">
        <v>394</v>
      </c>
      <c r="C289" s="140">
        <v>1707</v>
      </c>
      <c r="D289" s="87">
        <v>2012</v>
      </c>
      <c r="E289" s="87" t="s">
        <v>423</v>
      </c>
      <c r="F289" s="87">
        <v>2012</v>
      </c>
      <c r="G289" s="87">
        <v>2012</v>
      </c>
      <c r="H289" s="87">
        <v>2012</v>
      </c>
      <c r="I289" s="129" t="s">
        <v>422</v>
      </c>
      <c r="J289" s="87">
        <v>2017</v>
      </c>
      <c r="K289" s="87">
        <v>2017</v>
      </c>
      <c r="L289" s="87">
        <v>2017</v>
      </c>
      <c r="M289" s="87">
        <v>2009</v>
      </c>
      <c r="N289" s="87">
        <v>2013</v>
      </c>
      <c r="O289" s="87">
        <v>2013</v>
      </c>
      <c r="P289" s="87">
        <v>2003</v>
      </c>
      <c r="Q289" s="87">
        <v>2013</v>
      </c>
      <c r="R289" s="87">
        <v>2013</v>
      </c>
      <c r="S289" s="87">
        <v>2013</v>
      </c>
      <c r="T289" s="87" t="s">
        <v>408</v>
      </c>
      <c r="U289" s="87">
        <v>2013</v>
      </c>
      <c r="V289" s="87">
        <v>2002</v>
      </c>
      <c r="W289" s="129">
        <v>2013</v>
      </c>
      <c r="X289" s="87">
        <v>2017</v>
      </c>
      <c r="Y289" s="87">
        <v>2012</v>
      </c>
      <c r="Z289" s="87">
        <v>2015</v>
      </c>
      <c r="AA289" s="87">
        <v>2015</v>
      </c>
      <c r="AB289" s="87">
        <v>2013</v>
      </c>
      <c r="AC289" s="87">
        <v>2013</v>
      </c>
      <c r="AD289" s="87">
        <v>2013</v>
      </c>
      <c r="AE289" s="87">
        <v>2013</v>
      </c>
      <c r="AF289" s="87">
        <v>2013</v>
      </c>
      <c r="AG289" s="87">
        <v>2013</v>
      </c>
      <c r="AH289" s="87">
        <v>2016</v>
      </c>
      <c r="AI289" s="87">
        <v>2016</v>
      </c>
      <c r="AJ289" s="87">
        <v>2016</v>
      </c>
      <c r="AK289" s="87">
        <v>2016</v>
      </c>
      <c r="AL289" s="87">
        <v>2013</v>
      </c>
      <c r="AM289" s="16"/>
      <c r="AN289" s="16"/>
    </row>
    <row r="290" spans="1:40" x14ac:dyDescent="0.25">
      <c r="A290" s="138" t="s">
        <v>387</v>
      </c>
      <c r="B290" s="139" t="s">
        <v>395</v>
      </c>
      <c r="C290" s="140">
        <v>1708</v>
      </c>
      <c r="D290" s="87">
        <v>2012</v>
      </c>
      <c r="E290" s="87" t="s">
        <v>423</v>
      </c>
      <c r="F290" s="87">
        <v>2012</v>
      </c>
      <c r="G290" s="87">
        <v>2012</v>
      </c>
      <c r="H290" s="87">
        <v>2012</v>
      </c>
      <c r="I290" s="129" t="s">
        <v>422</v>
      </c>
      <c r="J290" s="87">
        <v>2017</v>
      </c>
      <c r="K290" s="87">
        <v>2017</v>
      </c>
      <c r="L290" s="87">
        <v>2017</v>
      </c>
      <c r="M290" s="87">
        <v>2009</v>
      </c>
      <c r="N290" s="87">
        <v>2013</v>
      </c>
      <c r="O290" s="87">
        <v>2013</v>
      </c>
      <c r="P290" s="87">
        <v>2003</v>
      </c>
      <c r="Q290" s="87">
        <v>2013</v>
      </c>
      <c r="R290" s="87">
        <v>2013</v>
      </c>
      <c r="S290" s="87">
        <v>2013</v>
      </c>
      <c r="T290" s="87" t="s">
        <v>408</v>
      </c>
      <c r="U290" s="87">
        <v>2013</v>
      </c>
      <c r="V290" s="87">
        <v>2002</v>
      </c>
      <c r="W290" s="129">
        <v>2013</v>
      </c>
      <c r="X290" s="87">
        <v>2017</v>
      </c>
      <c r="Y290" s="87">
        <v>2012</v>
      </c>
      <c r="Z290" s="87">
        <v>2015</v>
      </c>
      <c r="AA290" s="87">
        <v>2015</v>
      </c>
      <c r="AB290" s="87">
        <v>2013</v>
      </c>
      <c r="AC290" s="87">
        <v>2013</v>
      </c>
      <c r="AD290" s="87">
        <v>2013</v>
      </c>
      <c r="AE290" s="87">
        <v>2013</v>
      </c>
      <c r="AF290" s="87">
        <v>2013</v>
      </c>
      <c r="AG290" s="87">
        <v>2013</v>
      </c>
      <c r="AH290" s="87">
        <v>2016</v>
      </c>
      <c r="AI290" s="87">
        <v>2016</v>
      </c>
      <c r="AJ290" s="87">
        <v>2016</v>
      </c>
      <c r="AK290" s="87">
        <v>2016</v>
      </c>
      <c r="AL290" s="87">
        <v>2013</v>
      </c>
      <c r="AM290" s="16"/>
      <c r="AN290" s="16"/>
    </row>
    <row r="291" spans="1:40" x14ac:dyDescent="0.25">
      <c r="A291" s="138" t="s">
        <v>387</v>
      </c>
      <c r="B291" s="139" t="s">
        <v>396</v>
      </c>
      <c r="C291" s="140">
        <v>1709</v>
      </c>
      <c r="D291" s="87">
        <v>2012</v>
      </c>
      <c r="E291" s="87" t="s">
        <v>423</v>
      </c>
      <c r="F291" s="87">
        <v>2012</v>
      </c>
      <c r="G291" s="87">
        <v>2012</v>
      </c>
      <c r="H291" s="87">
        <v>2012</v>
      </c>
      <c r="I291" s="129" t="s">
        <v>422</v>
      </c>
      <c r="J291" s="87">
        <v>2017</v>
      </c>
      <c r="K291" s="87">
        <v>2017</v>
      </c>
      <c r="L291" s="87">
        <v>2017</v>
      </c>
      <c r="M291" s="87">
        <v>2009</v>
      </c>
      <c r="N291" s="87">
        <v>2013</v>
      </c>
      <c r="O291" s="87">
        <v>2013</v>
      </c>
      <c r="P291" s="87">
        <v>2003</v>
      </c>
      <c r="Q291" s="87">
        <v>2013</v>
      </c>
      <c r="R291" s="87">
        <v>2013</v>
      </c>
      <c r="S291" s="87">
        <v>2013</v>
      </c>
      <c r="T291" s="87" t="s">
        <v>408</v>
      </c>
      <c r="U291" s="87">
        <v>2013</v>
      </c>
      <c r="V291" s="87">
        <v>2002</v>
      </c>
      <c r="W291" s="129">
        <v>2013</v>
      </c>
      <c r="X291" s="87">
        <v>2017</v>
      </c>
      <c r="Y291" s="87">
        <v>2012</v>
      </c>
      <c r="Z291" s="87">
        <v>2015</v>
      </c>
      <c r="AA291" s="87">
        <v>2015</v>
      </c>
      <c r="AB291" s="87">
        <v>2013</v>
      </c>
      <c r="AC291" s="87">
        <v>2013</v>
      </c>
      <c r="AD291" s="87">
        <v>2013</v>
      </c>
      <c r="AE291" s="87">
        <v>2013</v>
      </c>
      <c r="AF291" s="87">
        <v>2013</v>
      </c>
      <c r="AG291" s="87">
        <v>2013</v>
      </c>
      <c r="AH291" s="87">
        <v>2016</v>
      </c>
      <c r="AI291" s="87">
        <v>2016</v>
      </c>
      <c r="AJ291" s="87">
        <v>2016</v>
      </c>
      <c r="AK291" s="87">
        <v>2016</v>
      </c>
      <c r="AL291" s="87">
        <v>2013</v>
      </c>
      <c r="AM291" s="16"/>
      <c r="AN291" s="16"/>
    </row>
    <row r="292" spans="1:40" x14ac:dyDescent="0.25">
      <c r="A292" s="143" t="s">
        <v>397</v>
      </c>
      <c r="B292" s="139" t="s">
        <v>397</v>
      </c>
      <c r="C292" s="140">
        <v>1801</v>
      </c>
      <c r="D292" s="87">
        <v>2012</v>
      </c>
      <c r="E292" s="87" t="s">
        <v>423</v>
      </c>
      <c r="F292" s="87">
        <v>2012</v>
      </c>
      <c r="G292" s="87">
        <v>2012</v>
      </c>
      <c r="H292" s="87">
        <v>2012</v>
      </c>
      <c r="I292" s="129" t="s">
        <v>422</v>
      </c>
      <c r="J292" s="87">
        <v>2017</v>
      </c>
      <c r="K292" s="87">
        <v>2017</v>
      </c>
      <c r="L292" s="87">
        <v>2017</v>
      </c>
      <c r="M292" s="87">
        <v>2009</v>
      </c>
      <c r="N292" s="87">
        <v>2013</v>
      </c>
      <c r="O292" s="87">
        <v>2013</v>
      </c>
      <c r="P292" s="87">
        <v>2003</v>
      </c>
      <c r="Q292" s="87">
        <v>2013</v>
      </c>
      <c r="R292" s="87">
        <v>2013</v>
      </c>
      <c r="S292" s="87">
        <v>2013</v>
      </c>
      <c r="T292" s="87" t="s">
        <v>408</v>
      </c>
      <c r="U292" s="87">
        <v>2013</v>
      </c>
      <c r="V292" s="87">
        <v>2002</v>
      </c>
      <c r="W292" s="129">
        <v>2013</v>
      </c>
      <c r="X292" s="87">
        <v>2017</v>
      </c>
      <c r="Y292" s="87">
        <v>2012</v>
      </c>
      <c r="Z292" s="87">
        <v>2015</v>
      </c>
      <c r="AA292" s="87">
        <v>2015</v>
      </c>
      <c r="AB292" s="87">
        <v>2013</v>
      </c>
      <c r="AC292" s="87">
        <v>2013</v>
      </c>
      <c r="AD292" s="87">
        <v>2013</v>
      </c>
      <c r="AE292" s="87">
        <v>2013</v>
      </c>
      <c r="AF292" s="87">
        <v>2013</v>
      </c>
      <c r="AG292" s="87">
        <v>2013</v>
      </c>
      <c r="AH292" s="87">
        <v>2016</v>
      </c>
      <c r="AI292" s="87">
        <v>2016</v>
      </c>
      <c r="AJ292" s="87">
        <v>2016</v>
      </c>
      <c r="AK292" s="87">
        <v>2016</v>
      </c>
      <c r="AL292" s="87">
        <v>2013</v>
      </c>
      <c r="AM292" s="16"/>
      <c r="AN292" s="16"/>
    </row>
    <row r="293" spans="1:40" x14ac:dyDescent="0.25">
      <c r="A293" s="143" t="s">
        <v>397</v>
      </c>
      <c r="B293" s="139" t="s">
        <v>398</v>
      </c>
      <c r="C293" s="140">
        <v>1802</v>
      </c>
      <c r="D293" s="87">
        <v>2012</v>
      </c>
      <c r="E293" s="87" t="s">
        <v>423</v>
      </c>
      <c r="F293" s="87">
        <v>2012</v>
      </c>
      <c r="G293" s="87">
        <v>2012</v>
      </c>
      <c r="H293" s="87">
        <v>2012</v>
      </c>
      <c r="I293" s="129" t="s">
        <v>422</v>
      </c>
      <c r="J293" s="87">
        <v>2017</v>
      </c>
      <c r="K293" s="87">
        <v>2017</v>
      </c>
      <c r="L293" s="87">
        <v>2017</v>
      </c>
      <c r="M293" s="87">
        <v>2009</v>
      </c>
      <c r="N293" s="87">
        <v>2013</v>
      </c>
      <c r="O293" s="87">
        <v>2013</v>
      </c>
      <c r="P293" s="87">
        <v>2003</v>
      </c>
      <c r="Q293" s="87">
        <v>2013</v>
      </c>
      <c r="R293" s="87">
        <v>2013</v>
      </c>
      <c r="S293" s="87">
        <v>2013</v>
      </c>
      <c r="T293" s="87" t="s">
        <v>408</v>
      </c>
      <c r="U293" s="87">
        <v>2013</v>
      </c>
      <c r="V293" s="87">
        <v>2002</v>
      </c>
      <c r="W293" s="129">
        <v>2013</v>
      </c>
      <c r="X293" s="87">
        <v>2017</v>
      </c>
      <c r="Y293" s="87">
        <v>2012</v>
      </c>
      <c r="Z293" s="87">
        <v>2015</v>
      </c>
      <c r="AA293" s="87">
        <v>2015</v>
      </c>
      <c r="AB293" s="87">
        <v>2013</v>
      </c>
      <c r="AC293" s="87">
        <v>2013</v>
      </c>
      <c r="AD293" s="87">
        <v>2013</v>
      </c>
      <c r="AE293" s="87">
        <v>2013</v>
      </c>
      <c r="AF293" s="87">
        <v>2013</v>
      </c>
      <c r="AG293" s="87">
        <v>2013</v>
      </c>
      <c r="AH293" s="87">
        <v>2016</v>
      </c>
      <c r="AI293" s="87">
        <v>2016</v>
      </c>
      <c r="AJ293" s="87">
        <v>2016</v>
      </c>
      <c r="AK293" s="87">
        <v>2016</v>
      </c>
      <c r="AL293" s="87">
        <v>2013</v>
      </c>
      <c r="AM293" s="16"/>
      <c r="AN293" s="16"/>
    </row>
    <row r="294" spans="1:40" x14ac:dyDescent="0.25">
      <c r="A294" s="143" t="s">
        <v>397</v>
      </c>
      <c r="B294" s="139" t="s">
        <v>399</v>
      </c>
      <c r="C294" s="140">
        <v>1803</v>
      </c>
      <c r="D294" s="87">
        <v>2012</v>
      </c>
      <c r="E294" s="87" t="s">
        <v>423</v>
      </c>
      <c r="F294" s="87">
        <v>2012</v>
      </c>
      <c r="G294" s="87">
        <v>2012</v>
      </c>
      <c r="H294" s="87">
        <v>2012</v>
      </c>
      <c r="I294" s="129" t="s">
        <v>422</v>
      </c>
      <c r="J294" s="87">
        <v>2017</v>
      </c>
      <c r="K294" s="87">
        <v>2017</v>
      </c>
      <c r="L294" s="87">
        <v>2017</v>
      </c>
      <c r="M294" s="87">
        <v>2009</v>
      </c>
      <c r="N294" s="87">
        <v>2013</v>
      </c>
      <c r="O294" s="87">
        <v>2013</v>
      </c>
      <c r="P294" s="87">
        <v>2003</v>
      </c>
      <c r="Q294" s="87">
        <v>2013</v>
      </c>
      <c r="R294" s="87">
        <v>2013</v>
      </c>
      <c r="S294" s="87">
        <v>2013</v>
      </c>
      <c r="T294" s="87" t="s">
        <v>408</v>
      </c>
      <c r="U294" s="87">
        <v>2013</v>
      </c>
      <c r="V294" s="87">
        <v>2002</v>
      </c>
      <c r="W294" s="129">
        <v>2013</v>
      </c>
      <c r="X294" s="87">
        <v>2017</v>
      </c>
      <c r="Y294" s="87">
        <v>2012</v>
      </c>
      <c r="Z294" s="87">
        <v>2015</v>
      </c>
      <c r="AA294" s="87">
        <v>2015</v>
      </c>
      <c r="AB294" s="87">
        <v>2013</v>
      </c>
      <c r="AC294" s="87">
        <v>2013</v>
      </c>
      <c r="AD294" s="87">
        <v>2013</v>
      </c>
      <c r="AE294" s="87">
        <v>2013</v>
      </c>
      <c r="AF294" s="87">
        <v>2013</v>
      </c>
      <c r="AG294" s="87">
        <v>2013</v>
      </c>
      <c r="AH294" s="87">
        <v>2016</v>
      </c>
      <c r="AI294" s="87">
        <v>2016</v>
      </c>
      <c r="AJ294" s="87">
        <v>2016</v>
      </c>
      <c r="AK294" s="87">
        <v>2016</v>
      </c>
      <c r="AL294" s="87">
        <v>2013</v>
      </c>
      <c r="AM294" s="16"/>
      <c r="AN294" s="16"/>
    </row>
    <row r="295" spans="1:40" x14ac:dyDescent="0.25">
      <c r="A295" s="143" t="s">
        <v>397</v>
      </c>
      <c r="B295" s="139" t="s">
        <v>400</v>
      </c>
      <c r="C295" s="140">
        <v>1804</v>
      </c>
      <c r="D295" s="87">
        <v>2012</v>
      </c>
      <c r="E295" s="87" t="s">
        <v>423</v>
      </c>
      <c r="F295" s="87">
        <v>2012</v>
      </c>
      <c r="G295" s="87">
        <v>2012</v>
      </c>
      <c r="H295" s="87">
        <v>2012</v>
      </c>
      <c r="I295" s="129" t="s">
        <v>422</v>
      </c>
      <c r="J295" s="87">
        <v>2017</v>
      </c>
      <c r="K295" s="87">
        <v>2017</v>
      </c>
      <c r="L295" s="87">
        <v>2017</v>
      </c>
      <c r="M295" s="87">
        <v>2009</v>
      </c>
      <c r="N295" s="87">
        <v>2013</v>
      </c>
      <c r="O295" s="87">
        <v>2013</v>
      </c>
      <c r="P295" s="87">
        <v>2003</v>
      </c>
      <c r="Q295" s="87">
        <v>2013</v>
      </c>
      <c r="R295" s="87">
        <v>2013</v>
      </c>
      <c r="S295" s="87">
        <v>2013</v>
      </c>
      <c r="T295" s="87" t="s">
        <v>408</v>
      </c>
      <c r="U295" s="87">
        <v>2013</v>
      </c>
      <c r="V295" s="87">
        <v>2002</v>
      </c>
      <c r="W295" s="129">
        <v>2013</v>
      </c>
      <c r="X295" s="87">
        <v>2017</v>
      </c>
      <c r="Y295" s="87">
        <v>2012</v>
      </c>
      <c r="Z295" s="87">
        <v>2015</v>
      </c>
      <c r="AA295" s="87">
        <v>2015</v>
      </c>
      <c r="AB295" s="87">
        <v>2013</v>
      </c>
      <c r="AC295" s="87">
        <v>2013</v>
      </c>
      <c r="AD295" s="87">
        <v>2013</v>
      </c>
      <c r="AE295" s="87">
        <v>2013</v>
      </c>
      <c r="AF295" s="87">
        <v>2013</v>
      </c>
      <c r="AG295" s="87">
        <v>2013</v>
      </c>
      <c r="AH295" s="87">
        <v>2016</v>
      </c>
      <c r="AI295" s="87">
        <v>2016</v>
      </c>
      <c r="AJ295" s="87">
        <v>2016</v>
      </c>
      <c r="AK295" s="87">
        <v>2016</v>
      </c>
      <c r="AL295" s="87">
        <v>2013</v>
      </c>
      <c r="AM295" s="16"/>
      <c r="AN295" s="16"/>
    </row>
    <row r="296" spans="1:40" x14ac:dyDescent="0.25">
      <c r="A296" s="143" t="s">
        <v>397</v>
      </c>
      <c r="B296" s="139" t="s">
        <v>401</v>
      </c>
      <c r="C296" s="140">
        <v>1805</v>
      </c>
      <c r="D296" s="87">
        <v>2012</v>
      </c>
      <c r="E296" s="87" t="s">
        <v>423</v>
      </c>
      <c r="F296" s="87">
        <v>2012</v>
      </c>
      <c r="G296" s="87">
        <v>2012</v>
      </c>
      <c r="H296" s="87">
        <v>2012</v>
      </c>
      <c r="I296" s="129" t="s">
        <v>422</v>
      </c>
      <c r="J296" s="87">
        <v>2017</v>
      </c>
      <c r="K296" s="87">
        <v>2017</v>
      </c>
      <c r="L296" s="87">
        <v>2017</v>
      </c>
      <c r="M296" s="87">
        <v>2009</v>
      </c>
      <c r="N296" s="87">
        <v>2013</v>
      </c>
      <c r="O296" s="87">
        <v>2013</v>
      </c>
      <c r="P296" s="87">
        <v>2003</v>
      </c>
      <c r="Q296" s="87">
        <v>2013</v>
      </c>
      <c r="R296" s="87">
        <v>2013</v>
      </c>
      <c r="S296" s="87">
        <v>2013</v>
      </c>
      <c r="T296" s="87" t="s">
        <v>408</v>
      </c>
      <c r="U296" s="87">
        <v>2013</v>
      </c>
      <c r="V296" s="87">
        <v>2002</v>
      </c>
      <c r="W296" s="129">
        <v>2013</v>
      </c>
      <c r="X296" s="87">
        <v>2017</v>
      </c>
      <c r="Y296" s="87">
        <v>2012</v>
      </c>
      <c r="Z296" s="87">
        <v>2015</v>
      </c>
      <c r="AA296" s="87">
        <v>2015</v>
      </c>
      <c r="AB296" s="87">
        <v>2013</v>
      </c>
      <c r="AC296" s="87">
        <v>2013</v>
      </c>
      <c r="AD296" s="87">
        <v>2013</v>
      </c>
      <c r="AE296" s="87">
        <v>2013</v>
      </c>
      <c r="AF296" s="87">
        <v>2013</v>
      </c>
      <c r="AG296" s="87">
        <v>2013</v>
      </c>
      <c r="AH296" s="87">
        <v>2016</v>
      </c>
      <c r="AI296" s="87">
        <v>2016</v>
      </c>
      <c r="AJ296" s="87">
        <v>2016</v>
      </c>
      <c r="AK296" s="87">
        <v>2016</v>
      </c>
      <c r="AL296" s="87">
        <v>2013</v>
      </c>
      <c r="AM296" s="16"/>
      <c r="AN296" s="16"/>
    </row>
    <row r="297" spans="1:40" x14ac:dyDescent="0.25">
      <c r="A297" s="143" t="s">
        <v>397</v>
      </c>
      <c r="B297" s="139" t="s">
        <v>402</v>
      </c>
      <c r="C297" s="140">
        <v>1806</v>
      </c>
      <c r="D297" s="87">
        <v>2012</v>
      </c>
      <c r="E297" s="87" t="s">
        <v>423</v>
      </c>
      <c r="F297" s="87">
        <v>2012</v>
      </c>
      <c r="G297" s="87">
        <v>2012</v>
      </c>
      <c r="H297" s="87">
        <v>2012</v>
      </c>
      <c r="I297" s="129" t="s">
        <v>422</v>
      </c>
      <c r="J297" s="87">
        <v>2017</v>
      </c>
      <c r="K297" s="87">
        <v>2017</v>
      </c>
      <c r="L297" s="87">
        <v>2017</v>
      </c>
      <c r="M297" s="87">
        <v>2009</v>
      </c>
      <c r="N297" s="87">
        <v>2013</v>
      </c>
      <c r="O297" s="87">
        <v>2013</v>
      </c>
      <c r="P297" s="87">
        <v>2003</v>
      </c>
      <c r="Q297" s="87">
        <v>2013</v>
      </c>
      <c r="R297" s="87">
        <v>2013</v>
      </c>
      <c r="S297" s="87">
        <v>2013</v>
      </c>
      <c r="T297" s="87" t="s">
        <v>408</v>
      </c>
      <c r="U297" s="87">
        <v>2013</v>
      </c>
      <c r="V297" s="87">
        <v>2002</v>
      </c>
      <c r="W297" s="129">
        <v>2013</v>
      </c>
      <c r="X297" s="87">
        <v>2017</v>
      </c>
      <c r="Y297" s="87">
        <v>2012</v>
      </c>
      <c r="Z297" s="87">
        <v>2015</v>
      </c>
      <c r="AA297" s="87">
        <v>2015</v>
      </c>
      <c r="AB297" s="87">
        <v>2013</v>
      </c>
      <c r="AC297" s="87">
        <v>2013</v>
      </c>
      <c r="AD297" s="87">
        <v>2013</v>
      </c>
      <c r="AE297" s="87">
        <v>2013</v>
      </c>
      <c r="AF297" s="87">
        <v>2013</v>
      </c>
      <c r="AG297" s="87">
        <v>2013</v>
      </c>
      <c r="AH297" s="87">
        <v>2016</v>
      </c>
      <c r="AI297" s="87">
        <v>2016</v>
      </c>
      <c r="AJ297" s="87">
        <v>2016</v>
      </c>
      <c r="AK297" s="87">
        <v>2016</v>
      </c>
      <c r="AL297" s="87">
        <v>2013</v>
      </c>
      <c r="AM297" s="16"/>
      <c r="AN297" s="16"/>
    </row>
    <row r="298" spans="1:40" x14ac:dyDescent="0.25">
      <c r="A298" s="143" t="s">
        <v>397</v>
      </c>
      <c r="B298" s="139" t="s">
        <v>403</v>
      </c>
      <c r="C298" s="140">
        <v>1807</v>
      </c>
      <c r="D298" s="87">
        <v>2012</v>
      </c>
      <c r="E298" s="87" t="s">
        <v>423</v>
      </c>
      <c r="F298" s="87">
        <v>2012</v>
      </c>
      <c r="G298" s="87">
        <v>2012</v>
      </c>
      <c r="H298" s="87">
        <v>2012</v>
      </c>
      <c r="I298" s="129" t="s">
        <v>422</v>
      </c>
      <c r="J298" s="87">
        <v>2017</v>
      </c>
      <c r="K298" s="87">
        <v>2017</v>
      </c>
      <c r="L298" s="87">
        <v>2017</v>
      </c>
      <c r="M298" s="87">
        <v>2009</v>
      </c>
      <c r="N298" s="87">
        <v>2013</v>
      </c>
      <c r="O298" s="87">
        <v>2013</v>
      </c>
      <c r="P298" s="87">
        <v>2003</v>
      </c>
      <c r="Q298" s="87">
        <v>2013</v>
      </c>
      <c r="R298" s="87">
        <v>2013</v>
      </c>
      <c r="S298" s="87">
        <v>2013</v>
      </c>
      <c r="T298" s="87" t="s">
        <v>408</v>
      </c>
      <c r="U298" s="87">
        <v>2013</v>
      </c>
      <c r="V298" s="87">
        <v>2002</v>
      </c>
      <c r="W298" s="129">
        <v>2013</v>
      </c>
      <c r="X298" s="87">
        <v>2017</v>
      </c>
      <c r="Y298" s="87">
        <v>2012</v>
      </c>
      <c r="Z298" s="87">
        <v>2015</v>
      </c>
      <c r="AA298" s="87">
        <v>2015</v>
      </c>
      <c r="AB298" s="87">
        <v>2013</v>
      </c>
      <c r="AC298" s="87">
        <v>2013</v>
      </c>
      <c r="AD298" s="87">
        <v>2013</v>
      </c>
      <c r="AE298" s="87">
        <v>2013</v>
      </c>
      <c r="AF298" s="87">
        <v>2013</v>
      </c>
      <c r="AG298" s="87">
        <v>2013</v>
      </c>
      <c r="AH298" s="87">
        <v>2016</v>
      </c>
      <c r="AI298" s="87">
        <v>2016</v>
      </c>
      <c r="AJ298" s="87">
        <v>2016</v>
      </c>
      <c r="AK298" s="87">
        <v>2016</v>
      </c>
      <c r="AL298" s="87">
        <v>2013</v>
      </c>
      <c r="AM298" s="16"/>
      <c r="AN298" s="16"/>
    </row>
    <row r="299" spans="1:40" x14ac:dyDescent="0.25">
      <c r="A299" s="143" t="s">
        <v>397</v>
      </c>
      <c r="B299" s="139" t="s">
        <v>226</v>
      </c>
      <c r="C299" s="140">
        <v>1808</v>
      </c>
      <c r="D299" s="87">
        <v>2012</v>
      </c>
      <c r="E299" s="87" t="s">
        <v>423</v>
      </c>
      <c r="F299" s="87">
        <v>2012</v>
      </c>
      <c r="G299" s="87">
        <v>2012</v>
      </c>
      <c r="H299" s="87">
        <v>2012</v>
      </c>
      <c r="I299" s="129" t="s">
        <v>422</v>
      </c>
      <c r="J299" s="87">
        <v>2017</v>
      </c>
      <c r="K299" s="87">
        <v>2017</v>
      </c>
      <c r="L299" s="87">
        <v>2017</v>
      </c>
      <c r="M299" s="87">
        <v>2009</v>
      </c>
      <c r="N299" s="87">
        <v>2013</v>
      </c>
      <c r="O299" s="87">
        <v>2013</v>
      </c>
      <c r="P299" s="87">
        <v>2003</v>
      </c>
      <c r="Q299" s="87">
        <v>2013</v>
      </c>
      <c r="R299" s="87">
        <v>2013</v>
      </c>
      <c r="S299" s="87">
        <v>2013</v>
      </c>
      <c r="T299" s="87" t="s">
        <v>408</v>
      </c>
      <c r="U299" s="87">
        <v>2013</v>
      </c>
      <c r="V299" s="87">
        <v>2002</v>
      </c>
      <c r="W299" s="129">
        <v>2013</v>
      </c>
      <c r="X299" s="87">
        <v>2017</v>
      </c>
      <c r="Y299" s="87">
        <v>2012</v>
      </c>
      <c r="Z299" s="87">
        <v>2015</v>
      </c>
      <c r="AA299" s="87">
        <v>2015</v>
      </c>
      <c r="AB299" s="87">
        <v>2013</v>
      </c>
      <c r="AC299" s="87">
        <v>2013</v>
      </c>
      <c r="AD299" s="87">
        <v>2013</v>
      </c>
      <c r="AE299" s="87">
        <v>2013</v>
      </c>
      <c r="AF299" s="87">
        <v>2013</v>
      </c>
      <c r="AG299" s="87">
        <v>2013</v>
      </c>
      <c r="AH299" s="87">
        <v>2016</v>
      </c>
      <c r="AI299" s="87">
        <v>2016</v>
      </c>
      <c r="AJ299" s="87">
        <v>2016</v>
      </c>
      <c r="AK299" s="87">
        <v>2016</v>
      </c>
      <c r="AL299" s="87">
        <v>2013</v>
      </c>
      <c r="AM299" s="16"/>
      <c r="AN299" s="16"/>
    </row>
    <row r="300" spans="1:40" x14ac:dyDescent="0.25">
      <c r="A300" s="143" t="s">
        <v>397</v>
      </c>
      <c r="B300" s="139" t="s">
        <v>404</v>
      </c>
      <c r="C300" s="140">
        <v>1809</v>
      </c>
      <c r="D300" s="87">
        <v>2012</v>
      </c>
      <c r="E300" s="87" t="s">
        <v>423</v>
      </c>
      <c r="F300" s="87">
        <v>2012</v>
      </c>
      <c r="G300" s="87">
        <v>2012</v>
      </c>
      <c r="H300" s="87">
        <v>2012</v>
      </c>
      <c r="I300" s="129" t="s">
        <v>422</v>
      </c>
      <c r="J300" s="87">
        <v>2017</v>
      </c>
      <c r="K300" s="87">
        <v>2017</v>
      </c>
      <c r="L300" s="87">
        <v>2017</v>
      </c>
      <c r="M300" s="87">
        <v>2009</v>
      </c>
      <c r="N300" s="87">
        <v>2013</v>
      </c>
      <c r="O300" s="87">
        <v>2013</v>
      </c>
      <c r="P300" s="87">
        <v>2003</v>
      </c>
      <c r="Q300" s="87">
        <v>2013</v>
      </c>
      <c r="R300" s="87">
        <v>2013</v>
      </c>
      <c r="S300" s="87">
        <v>2013</v>
      </c>
      <c r="T300" s="87" t="s">
        <v>408</v>
      </c>
      <c r="U300" s="87">
        <v>2013</v>
      </c>
      <c r="V300" s="87">
        <v>2002</v>
      </c>
      <c r="W300" s="129">
        <v>2013</v>
      </c>
      <c r="X300" s="87">
        <v>2017</v>
      </c>
      <c r="Y300" s="87">
        <v>2012</v>
      </c>
      <c r="Z300" s="87">
        <v>2015</v>
      </c>
      <c r="AA300" s="87">
        <v>2015</v>
      </c>
      <c r="AB300" s="87">
        <v>2013</v>
      </c>
      <c r="AC300" s="87">
        <v>2013</v>
      </c>
      <c r="AD300" s="87">
        <v>2013</v>
      </c>
      <c r="AE300" s="87">
        <v>2013</v>
      </c>
      <c r="AF300" s="87">
        <v>2013</v>
      </c>
      <c r="AG300" s="87">
        <v>2013</v>
      </c>
      <c r="AH300" s="87">
        <v>2016</v>
      </c>
      <c r="AI300" s="87">
        <v>2016</v>
      </c>
      <c r="AJ300" s="87">
        <v>2016</v>
      </c>
      <c r="AK300" s="87">
        <v>2016</v>
      </c>
      <c r="AL300" s="87">
        <v>2013</v>
      </c>
      <c r="AM300" s="16"/>
      <c r="AN300" s="16"/>
    </row>
    <row r="301" spans="1:40" x14ac:dyDescent="0.25">
      <c r="A301" s="143" t="s">
        <v>397</v>
      </c>
      <c r="B301" s="139" t="s">
        <v>405</v>
      </c>
      <c r="C301" s="140">
        <v>1810</v>
      </c>
      <c r="D301" s="87">
        <v>2012</v>
      </c>
      <c r="E301" s="87" t="s">
        <v>423</v>
      </c>
      <c r="F301" s="87">
        <v>2012</v>
      </c>
      <c r="G301" s="87">
        <v>2012</v>
      </c>
      <c r="H301" s="87">
        <v>2012</v>
      </c>
      <c r="I301" s="129" t="s">
        <v>422</v>
      </c>
      <c r="J301" s="87">
        <v>2017</v>
      </c>
      <c r="K301" s="87">
        <v>2017</v>
      </c>
      <c r="L301" s="87">
        <v>2017</v>
      </c>
      <c r="M301" s="87">
        <v>2009</v>
      </c>
      <c r="N301" s="87">
        <v>2013</v>
      </c>
      <c r="O301" s="87">
        <v>2013</v>
      </c>
      <c r="P301" s="87">
        <v>2003</v>
      </c>
      <c r="Q301" s="87">
        <v>2013</v>
      </c>
      <c r="R301" s="87">
        <v>2013</v>
      </c>
      <c r="S301" s="87">
        <v>2013</v>
      </c>
      <c r="T301" s="87" t="s">
        <v>408</v>
      </c>
      <c r="U301" s="87">
        <v>2013</v>
      </c>
      <c r="V301" s="87">
        <v>2002</v>
      </c>
      <c r="W301" s="129">
        <v>2013</v>
      </c>
      <c r="X301" s="87">
        <v>2017</v>
      </c>
      <c r="Y301" s="87">
        <v>2012</v>
      </c>
      <c r="Z301" s="87">
        <v>2015</v>
      </c>
      <c r="AA301" s="87">
        <v>2015</v>
      </c>
      <c r="AB301" s="87">
        <v>2013</v>
      </c>
      <c r="AC301" s="87">
        <v>2013</v>
      </c>
      <c r="AD301" s="87">
        <v>2013</v>
      </c>
      <c r="AE301" s="87">
        <v>2013</v>
      </c>
      <c r="AF301" s="87">
        <v>2013</v>
      </c>
      <c r="AG301" s="87">
        <v>2013</v>
      </c>
      <c r="AH301" s="87">
        <v>2016</v>
      </c>
      <c r="AI301" s="87">
        <v>2016</v>
      </c>
      <c r="AJ301" s="87">
        <v>2016</v>
      </c>
      <c r="AK301" s="87">
        <v>2016</v>
      </c>
      <c r="AL301" s="87">
        <v>2013</v>
      </c>
      <c r="AM301" s="16"/>
      <c r="AN301" s="16"/>
    </row>
    <row r="302" spans="1:40" x14ac:dyDescent="0.25">
      <c r="A302" s="143" t="s">
        <v>397</v>
      </c>
      <c r="B302" s="139" t="s">
        <v>406</v>
      </c>
      <c r="C302" s="140">
        <v>1811</v>
      </c>
      <c r="D302" s="87">
        <v>2012</v>
      </c>
      <c r="E302" s="87" t="s">
        <v>423</v>
      </c>
      <c r="F302" s="87">
        <v>2012</v>
      </c>
      <c r="G302" s="87">
        <v>2012</v>
      </c>
      <c r="H302" s="87">
        <v>2012</v>
      </c>
      <c r="I302" s="129" t="s">
        <v>422</v>
      </c>
      <c r="J302" s="87">
        <v>2017</v>
      </c>
      <c r="K302" s="87">
        <v>2017</v>
      </c>
      <c r="L302" s="87">
        <v>2017</v>
      </c>
      <c r="M302" s="87">
        <v>2009</v>
      </c>
      <c r="N302" s="87">
        <v>2013</v>
      </c>
      <c r="O302" s="87">
        <v>2013</v>
      </c>
      <c r="P302" s="87">
        <v>2003</v>
      </c>
      <c r="Q302" s="87">
        <v>2013</v>
      </c>
      <c r="R302" s="87">
        <v>2013</v>
      </c>
      <c r="S302" s="87">
        <v>2013</v>
      </c>
      <c r="T302" s="87" t="s">
        <v>408</v>
      </c>
      <c r="U302" s="87">
        <v>2013</v>
      </c>
      <c r="V302" s="87">
        <v>2002</v>
      </c>
      <c r="W302" s="129">
        <v>2013</v>
      </c>
      <c r="X302" s="87">
        <v>2017</v>
      </c>
      <c r="Y302" s="87">
        <v>2012</v>
      </c>
      <c r="Z302" s="87">
        <v>2015</v>
      </c>
      <c r="AA302" s="87">
        <v>2015</v>
      </c>
      <c r="AB302" s="87">
        <v>2013</v>
      </c>
      <c r="AC302" s="87">
        <v>2013</v>
      </c>
      <c r="AD302" s="87">
        <v>2013</v>
      </c>
      <c r="AE302" s="87">
        <v>2013</v>
      </c>
      <c r="AF302" s="87">
        <v>2013</v>
      </c>
      <c r="AG302" s="87">
        <v>2013</v>
      </c>
      <c r="AH302" s="87">
        <v>2016</v>
      </c>
      <c r="AI302" s="87">
        <v>2016</v>
      </c>
      <c r="AJ302" s="87">
        <v>2016</v>
      </c>
      <c r="AK302" s="87">
        <v>2016</v>
      </c>
      <c r="AL302" s="87">
        <v>2013</v>
      </c>
      <c r="AM302" s="16"/>
      <c r="AN302" s="16"/>
    </row>
    <row r="303" spans="1:40" x14ac:dyDescent="0.2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row>
    <row r="304" spans="1:40" x14ac:dyDescent="0.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row>
    <row r="305" spans="1:40" x14ac:dyDescent="0.2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row>
    <row r="306" spans="1:40" x14ac:dyDescent="0.2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row>
  </sheetData>
  <mergeCells count="1">
    <mergeCell ref="A1:AN1"/>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showGridLines="0" zoomScaleNormal="100" workbookViewId="0"/>
  </sheetViews>
  <sheetFormatPr baseColWidth="10" defaultColWidth="9.140625" defaultRowHeight="15" x14ac:dyDescent="0.25"/>
  <cols>
    <col min="1" max="1" width="70.42578125" customWidth="1"/>
    <col min="2" max="2" width="24" customWidth="1"/>
  </cols>
  <sheetData>
    <row r="1" spans="1:5" ht="29.25" customHeight="1" x14ac:dyDescent="0.35">
      <c r="A1" s="221" t="s">
        <v>38</v>
      </c>
      <c r="B1" s="504" t="s">
        <v>39</v>
      </c>
      <c r="C1" s="74"/>
    </row>
    <row r="2" spans="1:5" s="4" customFormat="1" ht="16.5" customHeight="1" x14ac:dyDescent="0.25">
      <c r="A2" s="228"/>
      <c r="B2" s="504"/>
      <c r="C2" s="74"/>
    </row>
    <row r="3" spans="1:5" s="4" customFormat="1" ht="10.5" customHeight="1" x14ac:dyDescent="0.25">
      <c r="A3" s="229"/>
      <c r="B3" s="230"/>
      <c r="C3" s="74"/>
      <c r="D3" s="21"/>
      <c r="E3" s="21"/>
    </row>
    <row r="4" spans="1:5" x14ac:dyDescent="0.25">
      <c r="A4" s="231" t="s">
        <v>37</v>
      </c>
      <c r="B4" s="74"/>
      <c r="C4" s="74"/>
      <c r="D4" s="21"/>
      <c r="E4" s="21"/>
    </row>
    <row r="5" spans="1:5" ht="18.75" customHeight="1" x14ac:dyDescent="0.25">
      <c r="A5" s="232" t="s">
        <v>89</v>
      </c>
      <c r="B5" s="233" t="s">
        <v>451</v>
      </c>
      <c r="C5" s="74"/>
      <c r="D5" s="21"/>
      <c r="E5" s="21"/>
    </row>
    <row r="6" spans="1:5" ht="18.75" customHeight="1" x14ac:dyDescent="0.25">
      <c r="A6" s="232" t="s">
        <v>90</v>
      </c>
      <c r="B6" s="233" t="s">
        <v>40</v>
      </c>
      <c r="C6" s="74"/>
      <c r="D6" s="21"/>
      <c r="E6" s="21"/>
    </row>
    <row r="7" spans="1:5" ht="18.75" customHeight="1" x14ac:dyDescent="0.25">
      <c r="A7" s="232" t="s">
        <v>91</v>
      </c>
      <c r="B7" s="233" t="s">
        <v>92</v>
      </c>
      <c r="C7" s="74"/>
      <c r="D7" s="21"/>
      <c r="E7" s="21"/>
    </row>
    <row r="8" spans="1:5" ht="18.75" customHeight="1" x14ac:dyDescent="0.25">
      <c r="A8" s="232" t="s">
        <v>448</v>
      </c>
      <c r="B8" s="233" t="s">
        <v>449</v>
      </c>
      <c r="C8" s="74"/>
      <c r="D8" s="21"/>
      <c r="E8" s="21"/>
    </row>
    <row r="9" spans="1:5" s="4" customFormat="1" ht="18.75" customHeight="1" x14ac:dyDescent="0.25">
      <c r="A9" s="232" t="s">
        <v>35</v>
      </c>
      <c r="B9" s="234" t="s">
        <v>93</v>
      </c>
      <c r="C9" s="74"/>
      <c r="D9" s="21"/>
      <c r="E9" s="21"/>
    </row>
    <row r="10" spans="1:5" s="4" customFormat="1" ht="18.75" customHeight="1" x14ac:dyDescent="0.25">
      <c r="A10" s="232" t="s">
        <v>34</v>
      </c>
      <c r="B10" s="234" t="s">
        <v>34</v>
      </c>
      <c r="C10" s="74"/>
      <c r="D10" s="21"/>
      <c r="E10" s="21"/>
    </row>
    <row r="11" spans="1:5" s="4" customFormat="1" ht="18.75" customHeight="1" x14ac:dyDescent="0.25">
      <c r="A11" s="232" t="s">
        <v>33</v>
      </c>
      <c r="B11" s="234" t="s">
        <v>94</v>
      </c>
      <c r="C11" s="74"/>
      <c r="D11" s="21"/>
      <c r="E11" s="21"/>
    </row>
    <row r="12" spans="1:5" s="4" customFormat="1" ht="18.75" customHeight="1" x14ac:dyDescent="0.25">
      <c r="A12" s="232" t="s">
        <v>96</v>
      </c>
      <c r="B12" s="234" t="s">
        <v>95</v>
      </c>
      <c r="C12" s="74"/>
      <c r="D12" s="21"/>
      <c r="E12" s="21"/>
    </row>
    <row r="13" spans="1:5" s="4" customFormat="1" ht="18.75" customHeight="1" x14ac:dyDescent="0.25">
      <c r="A13" s="232" t="s">
        <v>88</v>
      </c>
      <c r="B13" s="234" t="s">
        <v>97</v>
      </c>
      <c r="C13" s="74"/>
      <c r="D13" s="21"/>
      <c r="E13" s="21"/>
    </row>
    <row r="14" spans="1:5" s="4" customFormat="1" ht="18.75" customHeight="1" x14ac:dyDescent="0.25">
      <c r="A14" s="232" t="s">
        <v>450</v>
      </c>
      <c r="B14" s="233" t="s">
        <v>98</v>
      </c>
      <c r="C14" s="74"/>
      <c r="D14" s="21"/>
      <c r="E14" s="21"/>
    </row>
    <row r="15" spans="1:5" ht="18.75" customHeight="1" x14ac:dyDescent="0.25">
      <c r="A15" s="232" t="s">
        <v>36</v>
      </c>
      <c r="B15" s="233" t="s">
        <v>36</v>
      </c>
      <c r="C15" s="74"/>
      <c r="D15" s="21"/>
      <c r="E15" s="21"/>
    </row>
    <row r="16" spans="1:5" x14ac:dyDescent="0.25">
      <c r="A16" s="74"/>
      <c r="B16" s="74"/>
      <c r="C16" s="74"/>
      <c r="D16" s="21"/>
      <c r="E16" s="21"/>
    </row>
    <row r="17" spans="1:5" x14ac:dyDescent="0.25">
      <c r="A17" s="21"/>
      <c r="B17" s="21"/>
      <c r="C17" s="21"/>
      <c r="D17" s="21"/>
      <c r="E17" s="21"/>
    </row>
    <row r="18" spans="1:5" x14ac:dyDescent="0.25">
      <c r="A18" s="21"/>
      <c r="B18" s="21"/>
      <c r="C18" s="21"/>
      <c r="D18" s="21"/>
      <c r="E18" s="21"/>
    </row>
    <row r="19" spans="1:5" x14ac:dyDescent="0.25">
      <c r="A19" s="21"/>
      <c r="B19" s="21"/>
      <c r="C19" s="21"/>
      <c r="D19" s="21"/>
      <c r="E19" s="21"/>
    </row>
    <row r="20" spans="1:5" x14ac:dyDescent="0.25">
      <c r="A20" s="21"/>
      <c r="B20" s="21"/>
      <c r="C20" s="21"/>
      <c r="D20" s="21"/>
      <c r="E20" s="21"/>
    </row>
    <row r="21" spans="1:5" x14ac:dyDescent="0.25">
      <c r="A21" s="21"/>
      <c r="B21" s="21"/>
      <c r="C21" s="21"/>
      <c r="D21" s="21"/>
      <c r="E21" s="21"/>
    </row>
    <row r="22" spans="1:5" x14ac:dyDescent="0.25">
      <c r="A22" s="21"/>
      <c r="B22" s="21"/>
      <c r="C22" s="21"/>
      <c r="D22" s="21"/>
      <c r="E22" s="21"/>
    </row>
    <row r="23" spans="1:5" x14ac:dyDescent="0.25">
      <c r="A23" s="21"/>
      <c r="B23" s="21"/>
      <c r="C23" s="21"/>
      <c r="D23" s="21"/>
      <c r="E23" s="21"/>
    </row>
    <row r="24" spans="1:5" x14ac:dyDescent="0.25">
      <c r="A24" s="21"/>
      <c r="B24" s="21"/>
      <c r="C24" s="21"/>
      <c r="D24" s="21"/>
      <c r="E24" s="21"/>
    </row>
    <row r="25" spans="1:5" x14ac:dyDescent="0.25">
      <c r="A25" s="21"/>
      <c r="B25" s="21"/>
      <c r="C25" s="21"/>
      <c r="D25" s="21"/>
      <c r="E25" s="21"/>
    </row>
    <row r="26" spans="1:5" x14ac:dyDescent="0.25">
      <c r="A26" s="21"/>
      <c r="B26" s="21"/>
      <c r="C26" s="21"/>
      <c r="D26" s="21"/>
      <c r="E26" s="21"/>
    </row>
    <row r="27" spans="1:5" x14ac:dyDescent="0.25">
      <c r="A27" s="21"/>
      <c r="B27" s="21"/>
      <c r="C27" s="21"/>
      <c r="D27" s="21"/>
      <c r="E27" s="21"/>
    </row>
    <row r="28" spans="1:5" x14ac:dyDescent="0.25">
      <c r="A28" s="21"/>
      <c r="B28" s="21"/>
      <c r="C28" s="21"/>
      <c r="D28" s="21"/>
      <c r="E28" s="21"/>
    </row>
    <row r="29" spans="1:5" x14ac:dyDescent="0.25">
      <c r="A29" s="21"/>
      <c r="B29" s="21"/>
      <c r="C29" s="21"/>
      <c r="D29" s="21"/>
      <c r="E29" s="21"/>
    </row>
    <row r="30" spans="1:5" x14ac:dyDescent="0.25">
      <c r="A30" s="21"/>
      <c r="B30" s="21"/>
      <c r="C30" s="21"/>
      <c r="D30" s="21"/>
      <c r="E30" s="21"/>
    </row>
    <row r="31" spans="1:5" x14ac:dyDescent="0.25">
      <c r="A31" s="21"/>
      <c r="B31" s="21"/>
      <c r="C31" s="21"/>
      <c r="D31" s="21"/>
      <c r="E31" s="21"/>
    </row>
    <row r="32" spans="1:5" x14ac:dyDescent="0.25">
      <c r="A32" s="21"/>
      <c r="B32" s="21"/>
      <c r="C32" s="21"/>
      <c r="D32" s="21"/>
      <c r="E32" s="21"/>
    </row>
    <row r="33" spans="1:5" x14ac:dyDescent="0.25">
      <c r="A33" s="21"/>
      <c r="B33" s="21"/>
      <c r="C33" s="21"/>
      <c r="D33" s="21"/>
      <c r="E33" s="21"/>
    </row>
  </sheetData>
  <mergeCells count="1">
    <mergeCell ref="B1:B2"/>
  </mergeCells>
  <hyperlinks>
    <hyperlink ref="B14" location="'HND Indicador Metadata '!A1" display="Indicator Metadato HND"/>
    <hyperlink ref="B13" location="'INFORM Indice de Confiabilidad'!A1" display="INFORM  Índice de Confiabilidad"/>
    <hyperlink ref="B11" location="'Fuente de Indicador'!A1" display="Fuente de Indicador"/>
    <hyperlink ref="B10" location="'Fecha de Indicador'!A1" display="Fecha de Indicador"/>
    <hyperlink ref="B12" location="'Imputacion de Datos Indicador'!A1" display="Imputacion de Datos de Indicador"/>
    <hyperlink ref="B15" location="Regiones!A1" display="Regiones"/>
    <hyperlink ref="B9" location="'Datos de Indicador'!A1" display="Datos del Indicador"/>
    <hyperlink ref="B8" location="'Capacidad de Adaptación'!A1" display="Capacidad de Adaptación"/>
    <hyperlink ref="B7" location="Vulnerabilidad!A1" display="Vulnerabilidad"/>
    <hyperlink ref="B6" location="'Peligro y Exposición'!A1" display="Peligro y Exposición"/>
    <hyperlink ref="B5" location="'INFORM-HN 2018'!A1" display="INFORM-HN 2018"/>
    <hyperlink ref="A4" location="INICIO!A1" display="(Inicio)"/>
  </hyperlink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AQ499"/>
  <sheetViews>
    <sheetView showGridLines="0" tabSelected="1" zoomScale="90" zoomScaleNormal="90" workbookViewId="0">
      <pane xSplit="3" ySplit="3" topLeftCell="D267" activePane="bottomRight" state="frozen"/>
      <selection activeCell="P27" sqref="P27"/>
      <selection pane="topRight" activeCell="P27" sqref="P27"/>
      <selection pane="bottomLeft" activeCell="P27" sqref="P27"/>
      <selection pane="bottomRight" activeCell="C281" sqref="C281"/>
    </sheetView>
  </sheetViews>
  <sheetFormatPr baseColWidth="10" defaultColWidth="9.140625" defaultRowHeight="15" x14ac:dyDescent="0.25"/>
  <cols>
    <col min="1" max="1" width="21.7109375" style="3" customWidth="1"/>
    <col min="2" max="2" width="25.7109375" style="3" bestFit="1" customWidth="1"/>
    <col min="3" max="30" width="7.85546875" style="3" customWidth="1"/>
    <col min="31" max="31" width="8.5703125" style="3" customWidth="1"/>
    <col min="32" max="32" width="8" style="3" customWidth="1"/>
    <col min="33" max="33" width="9.140625" style="3" customWidth="1"/>
    <col min="34" max="34" width="8.42578125" style="46" customWidth="1"/>
    <col min="35" max="35" width="8.42578125" style="45" customWidth="1"/>
    <col min="36" max="36" width="8.5703125" style="46" customWidth="1"/>
    <col min="37" max="39" width="9.140625" style="3"/>
    <col min="40" max="40" width="13.5703125" style="3" bestFit="1" customWidth="1"/>
    <col min="41" max="16384" width="9.140625" style="3"/>
  </cols>
  <sheetData>
    <row r="1" spans="1:43" s="55" customFormat="1" ht="15.75" customHeight="1" x14ac:dyDescent="0.3">
      <c r="A1" s="505"/>
      <c r="B1" s="505"/>
      <c r="C1" s="505"/>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row>
    <row r="2" spans="1:43" s="2" customFormat="1" ht="113.25" customHeight="1" thickBot="1" x14ac:dyDescent="0.35">
      <c r="A2" s="240" t="s">
        <v>42</v>
      </c>
      <c r="B2" s="240" t="s">
        <v>99</v>
      </c>
      <c r="C2" s="241" t="s">
        <v>419</v>
      </c>
      <c r="D2" s="242" t="s">
        <v>102</v>
      </c>
      <c r="E2" s="242" t="s">
        <v>104</v>
      </c>
      <c r="F2" s="242" t="s">
        <v>103</v>
      </c>
      <c r="G2" s="242" t="s">
        <v>105</v>
      </c>
      <c r="H2" s="242" t="s">
        <v>427</v>
      </c>
      <c r="I2" s="243" t="s">
        <v>1</v>
      </c>
      <c r="J2" s="242" t="s">
        <v>106</v>
      </c>
      <c r="K2" s="243" t="s">
        <v>101</v>
      </c>
      <c r="L2" s="244" t="s">
        <v>107</v>
      </c>
      <c r="M2" s="245" t="s">
        <v>108</v>
      </c>
      <c r="N2" s="245" t="s">
        <v>109</v>
      </c>
      <c r="O2" s="245" t="s">
        <v>110</v>
      </c>
      <c r="P2" s="246" t="s">
        <v>111</v>
      </c>
      <c r="Q2" s="245" t="s">
        <v>112</v>
      </c>
      <c r="R2" s="247" t="s">
        <v>113</v>
      </c>
      <c r="S2" s="246" t="s">
        <v>114</v>
      </c>
      <c r="T2" s="248" t="s">
        <v>115</v>
      </c>
      <c r="U2" s="249" t="s">
        <v>163</v>
      </c>
      <c r="V2" s="249" t="s">
        <v>116</v>
      </c>
      <c r="W2" s="250" t="s">
        <v>2</v>
      </c>
      <c r="X2" s="249" t="s">
        <v>118</v>
      </c>
      <c r="Y2" s="249" t="s">
        <v>119</v>
      </c>
      <c r="Z2" s="249" t="s">
        <v>120</v>
      </c>
      <c r="AA2" s="250" t="s">
        <v>121</v>
      </c>
      <c r="AB2" s="251" t="s">
        <v>128</v>
      </c>
      <c r="AC2" s="252" t="s">
        <v>14</v>
      </c>
      <c r="AD2" s="253" t="s">
        <v>122</v>
      </c>
      <c r="AE2" s="254" t="s">
        <v>123</v>
      </c>
      <c r="AF2" s="254" t="s">
        <v>127</v>
      </c>
      <c r="AG2" s="254" t="s">
        <v>126</v>
      </c>
      <c r="AH2" s="254" t="s">
        <v>504</v>
      </c>
      <c r="AI2" s="255" t="s">
        <v>125</v>
      </c>
      <c r="AJ2" s="254" t="s">
        <v>124</v>
      </c>
      <c r="AM2" s="242" t="s">
        <v>102</v>
      </c>
      <c r="AN2" s="242" t="s">
        <v>104</v>
      </c>
      <c r="AO2" s="242" t="s">
        <v>103</v>
      </c>
      <c r="AP2" s="242" t="s">
        <v>105</v>
      </c>
      <c r="AQ2" s="242" t="s">
        <v>427</v>
      </c>
    </row>
    <row r="3" spans="1:43" s="2" customFormat="1" ht="15" customHeight="1" thickTop="1" thickBot="1" x14ac:dyDescent="0.35">
      <c r="A3" s="256"/>
      <c r="B3" s="257"/>
      <c r="C3" s="258"/>
      <c r="D3" s="259" t="s">
        <v>13</v>
      </c>
      <c r="E3" s="259" t="s">
        <v>13</v>
      </c>
      <c r="F3" s="259" t="s">
        <v>13</v>
      </c>
      <c r="G3" s="259" t="s">
        <v>13</v>
      </c>
      <c r="H3" s="259" t="s">
        <v>13</v>
      </c>
      <c r="I3" s="259" t="s">
        <v>13</v>
      </c>
      <c r="J3" s="259" t="s">
        <v>13</v>
      </c>
      <c r="K3" s="259" t="s">
        <v>13</v>
      </c>
      <c r="L3" s="259" t="s">
        <v>13</v>
      </c>
      <c r="M3" s="259" t="s">
        <v>13</v>
      </c>
      <c r="N3" s="259" t="s">
        <v>13</v>
      </c>
      <c r="O3" s="259" t="s">
        <v>13</v>
      </c>
      <c r="P3" s="259" t="s">
        <v>13</v>
      </c>
      <c r="Q3" s="259" t="s">
        <v>13</v>
      </c>
      <c r="R3" s="259" t="s">
        <v>13</v>
      </c>
      <c r="S3" s="259" t="s">
        <v>13</v>
      </c>
      <c r="T3" s="259" t="s">
        <v>13</v>
      </c>
      <c r="U3" s="259" t="s">
        <v>13</v>
      </c>
      <c r="V3" s="259" t="s">
        <v>13</v>
      </c>
      <c r="W3" s="259" t="s">
        <v>13</v>
      </c>
      <c r="X3" s="259" t="s">
        <v>13</v>
      </c>
      <c r="Y3" s="259" t="s">
        <v>13</v>
      </c>
      <c r="Z3" s="259" t="s">
        <v>13</v>
      </c>
      <c r="AA3" s="259" t="s">
        <v>13</v>
      </c>
      <c r="AB3" s="259" t="s">
        <v>13</v>
      </c>
      <c r="AC3" s="259" t="s">
        <v>13</v>
      </c>
      <c r="AD3" s="260" t="s">
        <v>461</v>
      </c>
      <c r="AE3" s="261" t="s">
        <v>13</v>
      </c>
      <c r="AF3" s="261" t="s">
        <v>465</v>
      </c>
      <c r="AG3" s="261" t="s">
        <v>25</v>
      </c>
      <c r="AH3" s="262" t="s">
        <v>26</v>
      </c>
      <c r="AI3" s="263" t="s">
        <v>466</v>
      </c>
      <c r="AJ3" s="262" t="s">
        <v>25</v>
      </c>
    </row>
    <row r="4" spans="1:43" s="2" customFormat="1" ht="15" customHeight="1" thickTop="1" thickBot="1" x14ac:dyDescent="0.35">
      <c r="A4" s="518" t="s">
        <v>229</v>
      </c>
      <c r="B4" s="237" t="s">
        <v>171</v>
      </c>
      <c r="C4" s="264">
        <v>101</v>
      </c>
      <c r="D4" s="265">
        <f>'Peligro y Exposición'!D3</f>
        <v>0</v>
      </c>
      <c r="E4" s="265">
        <f>'Peligro y Exposición'!H3</f>
        <v>8.3000000000000007</v>
      </c>
      <c r="F4" s="265">
        <f>'Peligro y Exposición'!Q3</f>
        <v>0</v>
      </c>
      <c r="G4" s="265">
        <f>'Peligro y Exposición'!U3</f>
        <v>5.5</v>
      </c>
      <c r="H4" s="265">
        <f>'Peligro y Exposición'!Y3</f>
        <v>0</v>
      </c>
      <c r="I4" s="266">
        <f>'Peligro y Exposición'!Z3</f>
        <v>3.7</v>
      </c>
      <c r="J4" s="265">
        <f>'Peligro y Exposición'!AD3</f>
        <v>10</v>
      </c>
      <c r="K4" s="266">
        <f>'Peligro y Exposición'!AE3</f>
        <v>10</v>
      </c>
      <c r="L4" s="267">
        <f>ROUND((10-GEOMEAN(((10-I4)/10*9+1),((10-K4)/10*9+1)))/9*10,1)</f>
        <v>8.1999999999999993</v>
      </c>
      <c r="M4" s="268">
        <f>Vulnerabilidad!F3</f>
        <v>4.9000000000000004</v>
      </c>
      <c r="N4" s="269">
        <f>Vulnerabilidad!J3</f>
        <v>5.4</v>
      </c>
      <c r="O4" s="269">
        <f>Vulnerabilidad!M3</f>
        <v>6.1</v>
      </c>
      <c r="P4" s="266">
        <f>Vulnerabilidad!N3</f>
        <v>5.5</v>
      </c>
      <c r="Q4" s="269">
        <f>Vulnerabilidad!R3</f>
        <v>9</v>
      </c>
      <c r="R4" s="269">
        <f>Vulnerabilidad!W3</f>
        <v>3.2</v>
      </c>
      <c r="S4" s="266">
        <f>Vulnerabilidad!X3</f>
        <v>7</v>
      </c>
      <c r="T4" s="267">
        <f>ROUND((10-GEOMEAN(((10-P4)/10*9+1),((10-S4)/10*9+1)))/9*10,1)</f>
        <v>6.3</v>
      </c>
      <c r="U4" s="270">
        <f>'Capacidad de Adaptación'!F3</f>
        <v>3.3</v>
      </c>
      <c r="V4" s="271">
        <f>'Capacidad de Adaptación'!H3</f>
        <v>0.3</v>
      </c>
      <c r="W4" s="266">
        <f>'Capacidad de Adaptación'!I3</f>
        <v>1.9</v>
      </c>
      <c r="X4" s="271">
        <f>'Capacidad de Adaptación'!M3</f>
        <v>2.2000000000000002</v>
      </c>
      <c r="Y4" s="271">
        <f>'Capacidad de Adaptación'!Q3</f>
        <v>5.9</v>
      </c>
      <c r="Z4" s="271">
        <f>'Capacidad de Adaptación'!X3</f>
        <v>3.6</v>
      </c>
      <c r="AA4" s="266">
        <f>'Capacidad de Adaptación'!Y3</f>
        <v>3.9</v>
      </c>
      <c r="AB4" s="267">
        <f>ROUND((10-GEOMEAN(((10-W4)/10*9+1),((10-AA4)/10*9+1)))/9*10,1)</f>
        <v>3</v>
      </c>
      <c r="AC4" s="272">
        <f>ROUND(L4^(1/3)*T4^(1/3)*AB4^(1/3),1)</f>
        <v>5.4</v>
      </c>
      <c r="AD4" s="273">
        <f>_xlfn.RANK.EQ(AC4,AC$4:AC$301)</f>
        <v>177</v>
      </c>
      <c r="AE4" s="274">
        <f>VLOOKUP(C4,'INFORM Indice de Confiabilidad'!A2:M299,7,FALSE)</f>
        <v>1.9523809523809526</v>
      </c>
      <c r="AF4" s="275">
        <f>'Imputed and missing data hidden'!AM5</f>
        <v>0</v>
      </c>
      <c r="AG4" s="276">
        <f>AF4/38</f>
        <v>0</v>
      </c>
      <c r="AH4" s="277">
        <f>'Indicator Date hidden2'!AN5</f>
        <v>1.1714285714285715</v>
      </c>
      <c r="AI4" s="278">
        <f>'Missing component hidden'!S5</f>
        <v>0</v>
      </c>
      <c r="AJ4" s="279">
        <f>'Missing component hidden'!T5</f>
        <v>0</v>
      </c>
      <c r="AM4" s="3">
        <f>IF(D4&lt;0.2,0,1)</f>
        <v>0</v>
      </c>
      <c r="AN4" s="3">
        <f t="shared" ref="AN4:AQ4" si="0">IF(E4&lt;0.2,0,1)</f>
        <v>1</v>
      </c>
      <c r="AO4" s="3">
        <f t="shared" si="0"/>
        <v>0</v>
      </c>
      <c r="AP4" s="3">
        <f t="shared" si="0"/>
        <v>1</v>
      </c>
      <c r="AQ4" s="3">
        <f t="shared" si="0"/>
        <v>0</v>
      </c>
    </row>
    <row r="5" spans="1:43" s="2" customFormat="1" ht="15" customHeight="1" thickTop="1" thickBot="1" x14ac:dyDescent="0.35">
      <c r="A5" s="169" t="s">
        <v>229</v>
      </c>
      <c r="B5" s="101" t="s">
        <v>172</v>
      </c>
      <c r="C5" s="280">
        <v>102</v>
      </c>
      <c r="D5" s="265">
        <f>'Peligro y Exposición'!D4</f>
        <v>0</v>
      </c>
      <c r="E5" s="265">
        <f>'Peligro y Exposición'!H4</f>
        <v>0</v>
      </c>
      <c r="F5" s="265">
        <f>'Peligro y Exposición'!Q4</f>
        <v>0</v>
      </c>
      <c r="G5" s="265">
        <f>'Peligro y Exposición'!U4</f>
        <v>0</v>
      </c>
      <c r="H5" s="265">
        <f>'Peligro y Exposición'!Y4</f>
        <v>0</v>
      </c>
      <c r="I5" s="266">
        <f>'Peligro y Exposición'!Z4</f>
        <v>0</v>
      </c>
      <c r="J5" s="265">
        <f>'Peligro y Exposición'!AD4</f>
        <v>9.1999999999999993</v>
      </c>
      <c r="K5" s="266">
        <f>'Peligro y Exposición'!AE4</f>
        <v>9.1999999999999993</v>
      </c>
      <c r="L5" s="267">
        <f>ROUND((10-GEOMEAN(((10-I5)/10*9+1),((10-K5)/10*9+1)))/9*10,1)</f>
        <v>6.5</v>
      </c>
      <c r="M5" s="268">
        <f>Vulnerabilidad!F4</f>
        <v>5.5</v>
      </c>
      <c r="N5" s="269">
        <f>Vulnerabilidad!J4</f>
        <v>6.2</v>
      </c>
      <c r="O5" s="269">
        <f>Vulnerabilidad!M4</f>
        <v>6.7</v>
      </c>
      <c r="P5" s="266">
        <f>Vulnerabilidad!N4</f>
        <v>6.1</v>
      </c>
      <c r="Q5" s="269">
        <f>Vulnerabilidad!R4</f>
        <v>2.4</v>
      </c>
      <c r="R5" s="269">
        <f>Vulnerabilidad!W4</f>
        <v>2.9</v>
      </c>
      <c r="S5" s="266">
        <f>Vulnerabilidad!X4</f>
        <v>2.7</v>
      </c>
      <c r="T5" s="267">
        <f>ROUND((10-GEOMEAN(((10-P5)/10*9+1),((10-S5)/10*9+1)))/9*10,1)</f>
        <v>4.5999999999999996</v>
      </c>
      <c r="U5" s="270">
        <f>'Capacidad de Adaptación'!F4</f>
        <v>0.7</v>
      </c>
      <c r="V5" s="271">
        <f>'Capacidad de Adaptación'!H4</f>
        <v>3</v>
      </c>
      <c r="W5" s="266">
        <f>'Capacidad de Adaptación'!I4</f>
        <v>1.9</v>
      </c>
      <c r="X5" s="271">
        <f>'Capacidad de Adaptación'!M4</f>
        <v>3.9</v>
      </c>
      <c r="Y5" s="271">
        <f>'Capacidad de Adaptación'!Q4</f>
        <v>3.8</v>
      </c>
      <c r="Z5" s="271">
        <f>'Capacidad de Adaptación'!X4</f>
        <v>3.2</v>
      </c>
      <c r="AA5" s="266">
        <f>'Capacidad de Adaptación'!Y4</f>
        <v>3.6</v>
      </c>
      <c r="AB5" s="267">
        <f>ROUND((10-GEOMEAN(((10-W5)/10*9+1),((10-AA5)/10*9+1)))/9*10,1)</f>
        <v>2.8</v>
      </c>
      <c r="AC5" s="272">
        <f>ROUND(L5^(1/3)*T5^(1/3)*AB5^(1/3),1)</f>
        <v>4.4000000000000004</v>
      </c>
      <c r="AD5" s="273">
        <f>_xlfn.RANK.EQ(AC5,AC$4:AC$301)</f>
        <v>263</v>
      </c>
      <c r="AE5" s="274">
        <f>VLOOKUP(C5,'INFORM Indice de Confiabilidad'!A3:M300,7,FALSE)</f>
        <v>1.9523809523809526</v>
      </c>
      <c r="AF5" s="275">
        <f>'Imputed and missing data hidden'!AM6</f>
        <v>0</v>
      </c>
      <c r="AG5" s="276">
        <f>AF5/38</f>
        <v>0</v>
      </c>
      <c r="AH5" s="277">
        <f>'Indicator Date hidden2'!AN6</f>
        <v>1.1714285714285715</v>
      </c>
      <c r="AI5" s="278">
        <f>'Missing component hidden'!S6</f>
        <v>0</v>
      </c>
      <c r="AJ5" s="279">
        <f>'Missing component hidden'!T6</f>
        <v>0</v>
      </c>
      <c r="AM5" s="3">
        <f t="shared" ref="AM5:AM68" si="1">IF(D5&lt;0.2,0,1)</f>
        <v>0</v>
      </c>
      <c r="AN5" s="3">
        <f t="shared" ref="AN5:AN68" si="2">IF(E5&lt;0.2,0,1)</f>
        <v>0</v>
      </c>
      <c r="AO5" s="3">
        <f t="shared" ref="AO5:AO68" si="3">IF(F5&lt;0.2,0,1)</f>
        <v>0</v>
      </c>
      <c r="AP5" s="3">
        <f t="shared" ref="AP5:AP68" si="4">IF(G5&lt;0.2,0,1)</f>
        <v>0</v>
      </c>
      <c r="AQ5" s="3">
        <f t="shared" ref="AQ5:AQ68" si="5">IF(H5&lt;0.2,0,1)</f>
        <v>0</v>
      </c>
    </row>
    <row r="6" spans="1:43" s="2" customFormat="1" ht="15" customHeight="1" thickTop="1" thickBot="1" x14ac:dyDescent="0.35">
      <c r="A6" s="169" t="s">
        <v>229</v>
      </c>
      <c r="B6" s="101" t="s">
        <v>173</v>
      </c>
      <c r="C6" s="280">
        <v>103</v>
      </c>
      <c r="D6" s="265">
        <f>'Peligro y Exposición'!D5</f>
        <v>6.8</v>
      </c>
      <c r="E6" s="265">
        <f>'Peligro y Exposición'!H5</f>
        <v>2.9</v>
      </c>
      <c r="F6" s="265">
        <f>'Peligro y Exposición'!Q5</f>
        <v>0</v>
      </c>
      <c r="G6" s="265">
        <f>'Peligro y Exposición'!U5</f>
        <v>0</v>
      </c>
      <c r="H6" s="265">
        <f>'Peligro y Exposición'!Y5</f>
        <v>0</v>
      </c>
      <c r="I6" s="266">
        <f>'Peligro y Exposición'!Z5</f>
        <v>2.5</v>
      </c>
      <c r="J6" s="265">
        <f>'Peligro y Exposición'!AD5</f>
        <v>8</v>
      </c>
      <c r="K6" s="266">
        <f>'Peligro y Exposición'!AE5</f>
        <v>8</v>
      </c>
      <c r="L6" s="267">
        <f>ROUND((10-GEOMEAN(((10-I6)/10*9+1),((10-K6)/10*9+1)))/9*10,1)</f>
        <v>5.9</v>
      </c>
      <c r="M6" s="268">
        <f>Vulnerabilidad!F5</f>
        <v>5.9</v>
      </c>
      <c r="N6" s="269">
        <f>Vulnerabilidad!J5</f>
        <v>7.2</v>
      </c>
      <c r="O6" s="269">
        <f>Vulnerabilidad!M5</f>
        <v>6.9</v>
      </c>
      <c r="P6" s="266">
        <f>Vulnerabilidad!N5</f>
        <v>6.7</v>
      </c>
      <c r="Q6" s="269">
        <f>Vulnerabilidad!R5</f>
        <v>3.5</v>
      </c>
      <c r="R6" s="269">
        <f>Vulnerabilidad!W5</f>
        <v>4.2</v>
      </c>
      <c r="S6" s="266">
        <f>Vulnerabilidad!X5</f>
        <v>3.9</v>
      </c>
      <c r="T6" s="267">
        <f>ROUND((10-GEOMEAN(((10-P6)/10*9+1),((10-S6)/10*9+1)))/9*10,1)</f>
        <v>5.5</v>
      </c>
      <c r="U6" s="270">
        <f>'Capacidad de Adaptación'!F5</f>
        <v>3.3</v>
      </c>
      <c r="V6" s="271">
        <f>'Capacidad de Adaptación'!H5</f>
        <v>4.0999999999999996</v>
      </c>
      <c r="W6" s="266">
        <f>'Capacidad de Adaptación'!I5</f>
        <v>3.7</v>
      </c>
      <c r="X6" s="271">
        <f>'Capacidad de Adaptación'!M5</f>
        <v>5.9</v>
      </c>
      <c r="Y6" s="271">
        <f>'Capacidad de Adaptación'!Q5</f>
        <v>3.9</v>
      </c>
      <c r="Z6" s="271">
        <f>'Capacidad de Adaptación'!X5</f>
        <v>5.0999999999999996</v>
      </c>
      <c r="AA6" s="266">
        <f>'Capacidad de Adaptación'!Y5</f>
        <v>5</v>
      </c>
      <c r="AB6" s="267">
        <f>ROUND((10-GEOMEAN(((10-W6)/10*9+1),((10-AA6)/10*9+1)))/9*10,1)</f>
        <v>4.4000000000000004</v>
      </c>
      <c r="AC6" s="272">
        <f>ROUND(L6^(1/3)*T6^(1/3)*AB6^(1/3),1)</f>
        <v>5.2</v>
      </c>
      <c r="AD6" s="273">
        <f>_xlfn.RANK.EQ(AC6,AC$4:AC$301)</f>
        <v>208</v>
      </c>
      <c r="AE6" s="274">
        <f>VLOOKUP(C6,'INFORM Indice de Confiabilidad'!A4:M301,7,FALSE)</f>
        <v>2.2857142857142856</v>
      </c>
      <c r="AF6" s="275">
        <f>'Imputed and missing data hidden'!AM7</f>
        <v>1</v>
      </c>
      <c r="AG6" s="276">
        <f>AF6/38</f>
        <v>2.6315789473684209E-2</v>
      </c>
      <c r="AH6" s="277">
        <f>'Indicator Date hidden2'!AN7</f>
        <v>1.1714285714285715</v>
      </c>
      <c r="AI6" s="278">
        <f>'Missing component hidden'!S7</f>
        <v>0</v>
      </c>
      <c r="AJ6" s="279">
        <f>'Missing component hidden'!T7</f>
        <v>0</v>
      </c>
      <c r="AM6" s="3">
        <f t="shared" si="1"/>
        <v>1</v>
      </c>
      <c r="AN6" s="3">
        <f t="shared" si="2"/>
        <v>1</v>
      </c>
      <c r="AO6" s="3">
        <f t="shared" si="3"/>
        <v>0</v>
      </c>
      <c r="AP6" s="3">
        <f t="shared" si="4"/>
        <v>0</v>
      </c>
      <c r="AQ6" s="3">
        <f t="shared" si="5"/>
        <v>0</v>
      </c>
    </row>
    <row r="7" spans="1:43" s="2" customFormat="1" ht="15" customHeight="1" thickTop="1" thickBot="1" x14ac:dyDescent="0.35">
      <c r="A7" s="169" t="s">
        <v>229</v>
      </c>
      <c r="B7" s="101" t="s">
        <v>174</v>
      </c>
      <c r="C7" s="280">
        <v>104</v>
      </c>
      <c r="D7" s="265">
        <f>'Peligro y Exposición'!D6</f>
        <v>0</v>
      </c>
      <c r="E7" s="265">
        <f>'Peligro y Exposición'!H6</f>
        <v>5.2</v>
      </c>
      <c r="F7" s="265">
        <f>'Peligro y Exposición'!Q6</f>
        <v>0</v>
      </c>
      <c r="G7" s="265">
        <f>'Peligro y Exposición'!U6</f>
        <v>5</v>
      </c>
      <c r="H7" s="265">
        <f>'Peligro y Exposición'!Y6</f>
        <v>0</v>
      </c>
      <c r="I7" s="266">
        <f>'Peligro y Exposición'!Z6</f>
        <v>2.4</v>
      </c>
      <c r="J7" s="265">
        <f>'Peligro y Exposición'!AD6</f>
        <v>8.9</v>
      </c>
      <c r="K7" s="266">
        <f>'Peligro y Exposición'!AE6</f>
        <v>8.9</v>
      </c>
      <c r="L7" s="267">
        <f>ROUND((10-GEOMEAN(((10-I7)/10*9+1),((10-K7)/10*9+1)))/9*10,1)</f>
        <v>6.7</v>
      </c>
      <c r="M7" s="268">
        <f>Vulnerabilidad!F6</f>
        <v>6.6</v>
      </c>
      <c r="N7" s="269">
        <f>Vulnerabilidad!J6</f>
        <v>7.3</v>
      </c>
      <c r="O7" s="269">
        <f>Vulnerabilidad!M6</f>
        <v>7.2</v>
      </c>
      <c r="P7" s="266">
        <f>Vulnerabilidad!N6</f>
        <v>7</v>
      </c>
      <c r="Q7" s="269">
        <f>Vulnerabilidad!R6</f>
        <v>7.4</v>
      </c>
      <c r="R7" s="269">
        <f>Vulnerabilidad!W6</f>
        <v>3.9</v>
      </c>
      <c r="S7" s="266">
        <f>Vulnerabilidad!X6</f>
        <v>5.9</v>
      </c>
      <c r="T7" s="267">
        <f>ROUND((10-GEOMEAN(((10-P7)/10*9+1),((10-S7)/10*9+1)))/9*10,1)</f>
        <v>6.5</v>
      </c>
      <c r="U7" s="270">
        <f>'Capacidad de Adaptación'!F6</f>
        <v>3.3</v>
      </c>
      <c r="V7" s="271">
        <f>'Capacidad de Adaptación'!H6</f>
        <v>4.2</v>
      </c>
      <c r="W7" s="266">
        <f>'Capacidad de Adaptación'!I6</f>
        <v>3.8</v>
      </c>
      <c r="X7" s="271">
        <f>'Capacidad de Adaptación'!M6</f>
        <v>7.3</v>
      </c>
      <c r="Y7" s="271">
        <f>'Capacidad de Adaptación'!Q6</f>
        <v>4.8</v>
      </c>
      <c r="Z7" s="271">
        <f>'Capacidad de Adaptación'!X6</f>
        <v>5.4</v>
      </c>
      <c r="AA7" s="266">
        <f>'Capacidad de Adaptación'!Y6</f>
        <v>5.8</v>
      </c>
      <c r="AB7" s="267">
        <f>ROUND((10-GEOMEAN(((10-W7)/10*9+1),((10-AA7)/10*9+1)))/9*10,1)</f>
        <v>4.9000000000000004</v>
      </c>
      <c r="AC7" s="272">
        <f>ROUND(L7^(1/3)*T7^(1/3)*AB7^(1/3),1)</f>
        <v>6</v>
      </c>
      <c r="AD7" s="273">
        <f>_xlfn.RANK.EQ(AC7,AC$4:AC$301)</f>
        <v>100</v>
      </c>
      <c r="AE7" s="274">
        <f>VLOOKUP(C7,'INFORM Indice de Confiabilidad'!A5:M302,7,FALSE)</f>
        <v>1.9523809523809526</v>
      </c>
      <c r="AF7" s="275">
        <f>'Imputed and missing data hidden'!AM8</f>
        <v>0</v>
      </c>
      <c r="AG7" s="276">
        <f>AF7/38</f>
        <v>0</v>
      </c>
      <c r="AH7" s="277">
        <f>'Indicator Date hidden2'!AN8</f>
        <v>1.1714285714285715</v>
      </c>
      <c r="AI7" s="278">
        <f>'Missing component hidden'!S8</f>
        <v>0</v>
      </c>
      <c r="AJ7" s="279">
        <f>'Missing component hidden'!T8</f>
        <v>0</v>
      </c>
      <c r="AM7" s="3">
        <f t="shared" si="1"/>
        <v>0</v>
      </c>
      <c r="AN7" s="3">
        <f t="shared" si="2"/>
        <v>1</v>
      </c>
      <c r="AO7" s="3">
        <f t="shared" si="3"/>
        <v>0</v>
      </c>
      <c r="AP7" s="3">
        <f t="shared" si="4"/>
        <v>1</v>
      </c>
      <c r="AQ7" s="3">
        <f t="shared" si="5"/>
        <v>0</v>
      </c>
    </row>
    <row r="8" spans="1:43" s="2" customFormat="1" ht="15" customHeight="1" thickTop="1" thickBot="1" x14ac:dyDescent="0.35">
      <c r="A8" s="169" t="s">
        <v>229</v>
      </c>
      <c r="B8" s="101" t="s">
        <v>175</v>
      </c>
      <c r="C8" s="280">
        <v>105</v>
      </c>
      <c r="D8" s="265">
        <f>'Peligro y Exposición'!D7</f>
        <v>0</v>
      </c>
      <c r="E8" s="265">
        <f>'Peligro y Exposición'!H7</f>
        <v>5.3</v>
      </c>
      <c r="F8" s="265">
        <f>'Peligro y Exposición'!Q7</f>
        <v>0</v>
      </c>
      <c r="G8" s="265">
        <f>'Peligro y Exposición'!U7</f>
        <v>6</v>
      </c>
      <c r="H8" s="265">
        <f>'Peligro y Exposición'!Y7</f>
        <v>0</v>
      </c>
      <c r="I8" s="266">
        <f>'Peligro y Exposición'!Z7</f>
        <v>2.8</v>
      </c>
      <c r="J8" s="265">
        <f>'Peligro y Exposición'!AD7</f>
        <v>8.8000000000000007</v>
      </c>
      <c r="K8" s="266">
        <f>'Peligro y Exposición'!AE7</f>
        <v>8.8000000000000007</v>
      </c>
      <c r="L8" s="267">
        <f>ROUND((10-GEOMEAN(((10-I8)/10*9+1),((10-K8)/10*9+1)))/9*10,1)</f>
        <v>6.7</v>
      </c>
      <c r="M8" s="268">
        <f>Vulnerabilidad!F7</f>
        <v>6</v>
      </c>
      <c r="N8" s="269">
        <f>Vulnerabilidad!J7</f>
        <v>6.7</v>
      </c>
      <c r="O8" s="269">
        <f>Vulnerabilidad!M7</f>
        <v>6.9</v>
      </c>
      <c r="P8" s="266">
        <f>Vulnerabilidad!N7</f>
        <v>6.5</v>
      </c>
      <c r="Q8" s="269">
        <f>Vulnerabilidad!R7</f>
        <v>5.0999999999999996</v>
      </c>
      <c r="R8" s="269">
        <f>Vulnerabilidad!W7</f>
        <v>4.3</v>
      </c>
      <c r="S8" s="266">
        <f>Vulnerabilidad!X7</f>
        <v>4.7</v>
      </c>
      <c r="T8" s="267">
        <f>ROUND((10-GEOMEAN(((10-P8)/10*9+1),((10-S8)/10*9+1)))/9*10,1)</f>
        <v>5.7</v>
      </c>
      <c r="U8" s="270">
        <f>'Capacidad de Adaptación'!F7</f>
        <v>0.7</v>
      </c>
      <c r="V8" s="271">
        <f>'Capacidad de Adaptación'!H7</f>
        <v>3.1</v>
      </c>
      <c r="W8" s="266">
        <f>'Capacidad de Adaptación'!I7</f>
        <v>2</v>
      </c>
      <c r="X8" s="271">
        <f>'Capacidad de Adaptación'!M7</f>
        <v>5.8</v>
      </c>
      <c r="Y8" s="271">
        <f>'Capacidad de Adaptación'!Q7</f>
        <v>4.8</v>
      </c>
      <c r="Z8" s="271">
        <f>'Capacidad de Adaptación'!X7</f>
        <v>3.8</v>
      </c>
      <c r="AA8" s="266">
        <f>'Capacidad de Adaptación'!Y7</f>
        <v>4.8</v>
      </c>
      <c r="AB8" s="267">
        <f>ROUND((10-GEOMEAN(((10-W8)/10*9+1),((10-AA8)/10*9+1)))/9*10,1)</f>
        <v>3.5</v>
      </c>
      <c r="AC8" s="272">
        <f>ROUND(L8^(1/3)*T8^(1/3)*AB8^(1/3),1)</f>
        <v>5.0999999999999996</v>
      </c>
      <c r="AD8" s="273">
        <f>_xlfn.RANK.EQ(AC8,AC$4:AC$301)</f>
        <v>219</v>
      </c>
      <c r="AE8" s="274">
        <f>VLOOKUP(C8,'INFORM Indice de Confiabilidad'!A6:M303,7,FALSE)</f>
        <v>1.9523809523809526</v>
      </c>
      <c r="AF8" s="275">
        <f>'Imputed and missing data hidden'!AM9</f>
        <v>0</v>
      </c>
      <c r="AG8" s="276">
        <f>AF8/38</f>
        <v>0</v>
      </c>
      <c r="AH8" s="277">
        <f>'Indicator Date hidden2'!AN9</f>
        <v>1.1714285714285715</v>
      </c>
      <c r="AI8" s="278">
        <f>'Missing component hidden'!S9</f>
        <v>0</v>
      </c>
      <c r="AJ8" s="279">
        <f>'Missing component hidden'!T9</f>
        <v>0</v>
      </c>
      <c r="AM8" s="3">
        <f t="shared" si="1"/>
        <v>0</v>
      </c>
      <c r="AN8" s="3">
        <f t="shared" si="2"/>
        <v>1</v>
      </c>
      <c r="AO8" s="3">
        <f t="shared" si="3"/>
        <v>0</v>
      </c>
      <c r="AP8" s="3">
        <f t="shared" si="4"/>
        <v>1</v>
      </c>
      <c r="AQ8" s="3">
        <f t="shared" si="5"/>
        <v>0</v>
      </c>
    </row>
    <row r="9" spans="1:43" s="2" customFormat="1" ht="15" customHeight="1" thickTop="1" thickBot="1" x14ac:dyDescent="0.35">
      <c r="A9" s="169" t="s">
        <v>229</v>
      </c>
      <c r="B9" s="101" t="s">
        <v>73</v>
      </c>
      <c r="C9" s="280">
        <v>106</v>
      </c>
      <c r="D9" s="265">
        <f>'Peligro y Exposición'!D8</f>
        <v>0</v>
      </c>
      <c r="E9" s="265">
        <f>'Peligro y Exposición'!H8</f>
        <v>0</v>
      </c>
      <c r="F9" s="265">
        <f>'Peligro y Exposición'!Q8</f>
        <v>0</v>
      </c>
      <c r="G9" s="265">
        <f>'Peligro y Exposición'!U8</f>
        <v>5.4</v>
      </c>
      <c r="H9" s="265">
        <f>'Peligro y Exposición'!Y8</f>
        <v>0</v>
      </c>
      <c r="I9" s="266">
        <f>'Peligro y Exposición'!Z8</f>
        <v>1.4</v>
      </c>
      <c r="J9" s="265">
        <f>'Peligro y Exposición'!AD8</f>
        <v>7.4</v>
      </c>
      <c r="K9" s="266">
        <f>'Peligro y Exposición'!AE8</f>
        <v>7.4</v>
      </c>
      <c r="L9" s="267">
        <f>ROUND((10-GEOMEAN(((10-I9)/10*9+1),((10-K9)/10*9+1)))/9*10,1)</f>
        <v>5.0999999999999996</v>
      </c>
      <c r="M9" s="268">
        <f>Vulnerabilidad!F8</f>
        <v>5.4</v>
      </c>
      <c r="N9" s="269">
        <f>Vulnerabilidad!J8</f>
        <v>6.2</v>
      </c>
      <c r="O9" s="269">
        <f>Vulnerabilidad!M8</f>
        <v>5.6</v>
      </c>
      <c r="P9" s="266">
        <f>Vulnerabilidad!N8</f>
        <v>5.7</v>
      </c>
      <c r="Q9" s="269">
        <f>Vulnerabilidad!R8</f>
        <v>3.1</v>
      </c>
      <c r="R9" s="269">
        <f>Vulnerabilidad!W8</f>
        <v>3.4</v>
      </c>
      <c r="S9" s="266">
        <f>Vulnerabilidad!X8</f>
        <v>3.3</v>
      </c>
      <c r="T9" s="267">
        <f>ROUND((10-GEOMEAN(((10-P9)/10*9+1),((10-S9)/10*9+1)))/9*10,1)</f>
        <v>4.5999999999999996</v>
      </c>
      <c r="U9" s="270">
        <f>'Capacidad de Adaptación'!F8</f>
        <v>5</v>
      </c>
      <c r="V9" s="271">
        <f>'Capacidad de Adaptación'!H8</f>
        <v>3</v>
      </c>
      <c r="W9" s="266">
        <f>'Capacidad de Adaptación'!I8</f>
        <v>4.0999999999999996</v>
      </c>
      <c r="X9" s="271">
        <f>'Capacidad de Adaptación'!M8</f>
        <v>4.8</v>
      </c>
      <c r="Y9" s="271">
        <f>'Capacidad de Adaptación'!Q8</f>
        <v>4.5</v>
      </c>
      <c r="Z9" s="271">
        <f>'Capacidad de Adaptación'!X8</f>
        <v>4.0999999999999996</v>
      </c>
      <c r="AA9" s="266">
        <f>'Capacidad de Adaptación'!Y8</f>
        <v>4.5</v>
      </c>
      <c r="AB9" s="267">
        <f>ROUND((10-GEOMEAN(((10-W9)/10*9+1),((10-AA9)/10*9+1)))/9*10,1)</f>
        <v>4.3</v>
      </c>
      <c r="AC9" s="272">
        <f>ROUND(L9^(1/3)*T9^(1/3)*AB9^(1/3),1)</f>
        <v>4.7</v>
      </c>
      <c r="AD9" s="273">
        <f>_xlfn.RANK.EQ(AC9,AC$4:AC$301)</f>
        <v>247</v>
      </c>
      <c r="AE9" s="274">
        <f>VLOOKUP(C9,'INFORM Indice de Confiabilidad'!A7:M304,7,FALSE)</f>
        <v>1.9523809523809526</v>
      </c>
      <c r="AF9" s="275">
        <f>'Imputed and missing data hidden'!AM10</f>
        <v>0</v>
      </c>
      <c r="AG9" s="276">
        <f>AF9/38</f>
        <v>0</v>
      </c>
      <c r="AH9" s="277">
        <f>'Indicator Date hidden2'!AN10</f>
        <v>1.1714285714285715</v>
      </c>
      <c r="AI9" s="278">
        <f>'Missing component hidden'!S10</f>
        <v>0</v>
      </c>
      <c r="AJ9" s="279">
        <f>'Missing component hidden'!T10</f>
        <v>0</v>
      </c>
      <c r="AM9" s="3">
        <f t="shared" si="1"/>
        <v>0</v>
      </c>
      <c r="AN9" s="3">
        <f t="shared" si="2"/>
        <v>0</v>
      </c>
      <c r="AO9" s="3">
        <f t="shared" si="3"/>
        <v>0</v>
      </c>
      <c r="AP9" s="3">
        <f t="shared" si="4"/>
        <v>1</v>
      </c>
      <c r="AQ9" s="3">
        <f t="shared" si="5"/>
        <v>0</v>
      </c>
    </row>
    <row r="10" spans="1:43" s="2" customFormat="1" ht="15" customHeight="1" thickTop="1" thickBot="1" x14ac:dyDescent="0.35">
      <c r="A10" s="169" t="s">
        <v>229</v>
      </c>
      <c r="B10" s="179" t="s">
        <v>176</v>
      </c>
      <c r="C10" s="281">
        <v>107</v>
      </c>
      <c r="D10" s="265">
        <f>'Peligro y Exposición'!D9</f>
        <v>9.1</v>
      </c>
      <c r="E10" s="265">
        <f>'Peligro y Exposición'!H9</f>
        <v>6.1</v>
      </c>
      <c r="F10" s="265">
        <f>'Peligro y Exposición'!Q9</f>
        <v>0</v>
      </c>
      <c r="G10" s="265">
        <f>'Peligro y Exposición'!U9</f>
        <v>4.8</v>
      </c>
      <c r="H10" s="265">
        <f>'Peligro y Exposición'!Y9</f>
        <v>0</v>
      </c>
      <c r="I10" s="266">
        <f>'Peligro y Exposición'!Z9</f>
        <v>5.0999999999999996</v>
      </c>
      <c r="J10" s="265">
        <f>'Peligro y Exposición'!AD9</f>
        <v>9.6999999999999993</v>
      </c>
      <c r="K10" s="266">
        <f>'Peligro y Exposición'!AE9</f>
        <v>9.6999999999999993</v>
      </c>
      <c r="L10" s="267">
        <f>ROUND((10-GEOMEAN(((10-I10)/10*9+1),((10-K10)/10*9+1)))/9*10,1)</f>
        <v>8.1999999999999993</v>
      </c>
      <c r="M10" s="268">
        <f>Vulnerabilidad!F9</f>
        <v>6</v>
      </c>
      <c r="N10" s="269">
        <f>Vulnerabilidad!J9</f>
        <v>6.4</v>
      </c>
      <c r="O10" s="269">
        <f>Vulnerabilidad!M9</f>
        <v>6.7</v>
      </c>
      <c r="P10" s="266">
        <f>Vulnerabilidad!N9</f>
        <v>6.4</v>
      </c>
      <c r="Q10" s="269">
        <f>Vulnerabilidad!R9</f>
        <v>9.1</v>
      </c>
      <c r="R10" s="269">
        <f>Vulnerabilidad!W9</f>
        <v>4.2</v>
      </c>
      <c r="S10" s="266">
        <f>Vulnerabilidad!X9</f>
        <v>7.4</v>
      </c>
      <c r="T10" s="267">
        <f>ROUND((10-GEOMEAN(((10-P10)/10*9+1),((10-S10)/10*9+1)))/9*10,1)</f>
        <v>6.9</v>
      </c>
      <c r="U10" s="270">
        <f>'Capacidad de Adaptación'!F9</f>
        <v>3.3</v>
      </c>
      <c r="V10" s="271">
        <f>'Capacidad de Adaptación'!H9</f>
        <v>1.9</v>
      </c>
      <c r="W10" s="266">
        <f>'Capacidad de Adaptación'!I9</f>
        <v>2.6</v>
      </c>
      <c r="X10" s="271">
        <f>'Capacidad de Adaptación'!M9</f>
        <v>4.9000000000000004</v>
      </c>
      <c r="Y10" s="271">
        <f>'Capacidad de Adaptación'!Q9</f>
        <v>5.4</v>
      </c>
      <c r="Z10" s="271">
        <f>'Capacidad de Adaptación'!X9</f>
        <v>4.7</v>
      </c>
      <c r="AA10" s="266">
        <f>'Capacidad de Adaptación'!Y9</f>
        <v>5</v>
      </c>
      <c r="AB10" s="267">
        <f>ROUND((10-GEOMEAN(((10-W10)/10*9+1),((10-AA10)/10*9+1)))/9*10,1)</f>
        <v>3.9</v>
      </c>
      <c r="AC10" s="272">
        <f>ROUND(L10^(1/3)*T10^(1/3)*AB10^(1/3),1)</f>
        <v>6</v>
      </c>
      <c r="AD10" s="273">
        <f>_xlfn.RANK.EQ(AC10,AC$4:AC$301)</f>
        <v>100</v>
      </c>
      <c r="AE10" s="274">
        <f>VLOOKUP(C10,'INFORM Indice de Confiabilidad'!A8:M305,7,FALSE)</f>
        <v>1.9523809523809526</v>
      </c>
      <c r="AF10" s="275">
        <f>'Imputed and missing data hidden'!AM11</f>
        <v>0</v>
      </c>
      <c r="AG10" s="276">
        <f>AF10/38</f>
        <v>0</v>
      </c>
      <c r="AH10" s="277">
        <f>'Indicator Date hidden2'!AN11</f>
        <v>1.1714285714285715</v>
      </c>
      <c r="AI10" s="278">
        <f>'Missing component hidden'!S11</f>
        <v>0</v>
      </c>
      <c r="AJ10" s="279">
        <f>'Missing component hidden'!T11</f>
        <v>0</v>
      </c>
      <c r="AM10" s="3">
        <f t="shared" si="1"/>
        <v>1</v>
      </c>
      <c r="AN10" s="3">
        <f t="shared" si="2"/>
        <v>1</v>
      </c>
      <c r="AO10" s="3">
        <f t="shared" si="3"/>
        <v>0</v>
      </c>
      <c r="AP10" s="3">
        <f t="shared" si="4"/>
        <v>1</v>
      </c>
      <c r="AQ10" s="3">
        <f t="shared" si="5"/>
        <v>0</v>
      </c>
    </row>
    <row r="11" spans="1:43" s="2" customFormat="1" ht="15" customHeight="1" thickTop="1" thickBot="1" x14ac:dyDescent="0.35">
      <c r="A11" s="169" t="s">
        <v>229</v>
      </c>
      <c r="B11" s="101" t="s">
        <v>177</v>
      </c>
      <c r="C11" s="280">
        <v>108</v>
      </c>
      <c r="D11" s="265">
        <f>'Peligro y Exposición'!D10</f>
        <v>7.4</v>
      </c>
      <c r="E11" s="265">
        <f>'Peligro y Exposición'!H10</f>
        <v>5.6</v>
      </c>
      <c r="F11" s="265">
        <f>'Peligro y Exposición'!Q10</f>
        <v>0</v>
      </c>
      <c r="G11" s="265">
        <f>'Peligro y Exposición'!U10</f>
        <v>4.9000000000000004</v>
      </c>
      <c r="H11" s="265">
        <f>'Peligro y Exposición'!Y10</f>
        <v>0</v>
      </c>
      <c r="I11" s="266">
        <f>'Peligro y Exposición'!Z10</f>
        <v>4.2</v>
      </c>
      <c r="J11" s="265">
        <f>'Peligro y Exposición'!AD10</f>
        <v>8.9</v>
      </c>
      <c r="K11" s="266">
        <f>'Peligro y Exposición'!AE10</f>
        <v>8.9</v>
      </c>
      <c r="L11" s="267">
        <f>ROUND((10-GEOMEAN(((10-I11)/10*9+1),((10-K11)/10*9+1)))/9*10,1)</f>
        <v>7.2</v>
      </c>
      <c r="M11" s="268">
        <f>Vulnerabilidad!F10</f>
        <v>6.1</v>
      </c>
      <c r="N11" s="269">
        <f>Vulnerabilidad!J10</f>
        <v>7.2</v>
      </c>
      <c r="O11" s="269">
        <f>Vulnerabilidad!M10</f>
        <v>6.6</v>
      </c>
      <c r="P11" s="266">
        <f>Vulnerabilidad!N10</f>
        <v>6.6</v>
      </c>
      <c r="Q11" s="269">
        <f>Vulnerabilidad!R10</f>
        <v>4</v>
      </c>
      <c r="R11" s="269">
        <f>Vulnerabilidad!W10</f>
        <v>4.0999999999999996</v>
      </c>
      <c r="S11" s="266">
        <f>Vulnerabilidad!X10</f>
        <v>4.0999999999999996</v>
      </c>
      <c r="T11" s="267">
        <f>ROUND((10-GEOMEAN(((10-P11)/10*9+1),((10-S11)/10*9+1)))/9*10,1)</f>
        <v>5.5</v>
      </c>
      <c r="U11" s="270">
        <f>'Capacidad de Adaptación'!F10</f>
        <v>5</v>
      </c>
      <c r="V11" s="271">
        <f>'Capacidad de Adaptación'!H10</f>
        <v>3.5</v>
      </c>
      <c r="W11" s="266">
        <f>'Capacidad de Adaptación'!I10</f>
        <v>4.3</v>
      </c>
      <c r="X11" s="271">
        <f>'Capacidad de Adaptación'!M10</f>
        <v>5.0999999999999996</v>
      </c>
      <c r="Y11" s="271">
        <f>'Capacidad de Adaptación'!Q10</f>
        <v>4.5</v>
      </c>
      <c r="Z11" s="271">
        <f>'Capacidad de Adaptación'!X10</f>
        <v>4</v>
      </c>
      <c r="AA11" s="266">
        <f>'Capacidad de Adaptación'!Y10</f>
        <v>4.5</v>
      </c>
      <c r="AB11" s="267">
        <f>ROUND((10-GEOMEAN(((10-W11)/10*9+1),((10-AA11)/10*9+1)))/9*10,1)</f>
        <v>4.4000000000000004</v>
      </c>
      <c r="AC11" s="272">
        <f>ROUND(L11^(1/3)*T11^(1/3)*AB11^(1/3),1)</f>
        <v>5.6</v>
      </c>
      <c r="AD11" s="273">
        <f>_xlfn.RANK.EQ(AC11,AC$4:AC$301)</f>
        <v>157</v>
      </c>
      <c r="AE11" s="274">
        <f>VLOOKUP(C11,'INFORM Indice de Confiabilidad'!A9:M306,7,FALSE)</f>
        <v>1.9523809523809526</v>
      </c>
      <c r="AF11" s="275">
        <f>'Imputed and missing data hidden'!AM12</f>
        <v>0</v>
      </c>
      <c r="AG11" s="276">
        <f>AF11/38</f>
        <v>0</v>
      </c>
      <c r="AH11" s="277">
        <f>'Indicator Date hidden2'!AN12</f>
        <v>1.1714285714285715</v>
      </c>
      <c r="AI11" s="278">
        <f>'Missing component hidden'!S12</f>
        <v>0</v>
      </c>
      <c r="AJ11" s="279">
        <f>'Missing component hidden'!T12</f>
        <v>0</v>
      </c>
      <c r="AM11" s="3">
        <f t="shared" si="1"/>
        <v>1</v>
      </c>
      <c r="AN11" s="3">
        <f t="shared" si="2"/>
        <v>1</v>
      </c>
      <c r="AO11" s="3">
        <f t="shared" si="3"/>
        <v>0</v>
      </c>
      <c r="AP11" s="3">
        <f t="shared" si="4"/>
        <v>1</v>
      </c>
      <c r="AQ11" s="3">
        <f t="shared" si="5"/>
        <v>0</v>
      </c>
    </row>
    <row r="12" spans="1:43" s="2" customFormat="1" ht="15" customHeight="1" thickTop="1" thickBot="1" x14ac:dyDescent="0.35">
      <c r="A12" s="169" t="s">
        <v>230</v>
      </c>
      <c r="B12" s="101" t="s">
        <v>178</v>
      </c>
      <c r="C12" s="280">
        <v>201</v>
      </c>
      <c r="D12" s="265">
        <f>'Peligro y Exposición'!D11</f>
        <v>0</v>
      </c>
      <c r="E12" s="265">
        <f>'Peligro y Exposición'!H11</f>
        <v>9.6</v>
      </c>
      <c r="F12" s="265">
        <f>'Peligro y Exposición'!Q11</f>
        <v>0</v>
      </c>
      <c r="G12" s="265">
        <f>'Peligro y Exposición'!U11</f>
        <v>3.6</v>
      </c>
      <c r="H12" s="265">
        <f>'Peligro y Exposición'!Y11</f>
        <v>0</v>
      </c>
      <c r="I12" s="266">
        <f>'Peligro y Exposición'!Z11</f>
        <v>4.2</v>
      </c>
      <c r="J12" s="265">
        <f>'Peligro y Exposición'!AD11</f>
        <v>0.9</v>
      </c>
      <c r="K12" s="266">
        <f>'Peligro y Exposición'!AE11</f>
        <v>0.9</v>
      </c>
      <c r="L12" s="267">
        <f>ROUND((10-GEOMEAN(((10-I12)/10*9+1),((10-K12)/10*9+1)))/9*10,1)</f>
        <v>2.7</v>
      </c>
      <c r="M12" s="268">
        <f>Vulnerabilidad!F11</f>
        <v>6.2</v>
      </c>
      <c r="N12" s="269">
        <f>Vulnerabilidad!J11</f>
        <v>7.4</v>
      </c>
      <c r="O12" s="269">
        <f>Vulnerabilidad!M11</f>
        <v>6.9</v>
      </c>
      <c r="P12" s="266">
        <f>Vulnerabilidad!N11</f>
        <v>6.8</v>
      </c>
      <c r="Q12" s="269">
        <f>Vulnerabilidad!R11</f>
        <v>9.9</v>
      </c>
      <c r="R12" s="269">
        <f>Vulnerabilidad!W11</f>
        <v>3.5</v>
      </c>
      <c r="S12" s="266">
        <f>Vulnerabilidad!X11</f>
        <v>8.1</v>
      </c>
      <c r="T12" s="267">
        <f>ROUND((10-GEOMEAN(((10-P12)/10*9+1),((10-S12)/10*9+1)))/9*10,1)</f>
        <v>7.5</v>
      </c>
      <c r="U12" s="270">
        <f>'Capacidad de Adaptación'!F11</f>
        <v>3.3</v>
      </c>
      <c r="V12" s="271">
        <f>'Capacidad de Adaptación'!H11</f>
        <v>2.6</v>
      </c>
      <c r="W12" s="266">
        <f>'Capacidad de Adaptación'!I11</f>
        <v>3</v>
      </c>
      <c r="X12" s="271">
        <f>'Capacidad de Adaptación'!M11</f>
        <v>5.4</v>
      </c>
      <c r="Y12" s="271">
        <f>'Capacidad de Adaptación'!Q11</f>
        <v>4.8</v>
      </c>
      <c r="Z12" s="271">
        <f>'Capacidad de Adaptación'!X11</f>
        <v>4.5</v>
      </c>
      <c r="AA12" s="266">
        <f>'Capacidad de Adaptación'!Y11</f>
        <v>4.9000000000000004</v>
      </c>
      <c r="AB12" s="267">
        <f>ROUND((10-GEOMEAN(((10-W12)/10*9+1),((10-AA12)/10*9+1)))/9*10,1)</f>
        <v>4</v>
      </c>
      <c r="AC12" s="272">
        <f>ROUND(L12^(1/3)*T12^(1/3)*AB12^(1/3),1)</f>
        <v>4.3</v>
      </c>
      <c r="AD12" s="273">
        <f>_xlfn.RANK.EQ(AC12,AC$4:AC$301)</f>
        <v>266</v>
      </c>
      <c r="AE12" s="274">
        <f>VLOOKUP(C12,'INFORM Indice de Confiabilidad'!A10:M307,7,FALSE)</f>
        <v>1.9523809523809526</v>
      </c>
      <c r="AF12" s="275">
        <f>'Imputed and missing data hidden'!AM13</f>
        <v>0</v>
      </c>
      <c r="AG12" s="276">
        <f>AF12/38</f>
        <v>0</v>
      </c>
      <c r="AH12" s="277">
        <f>'Indicator Date hidden2'!AN13</f>
        <v>1.1714285714285715</v>
      </c>
      <c r="AI12" s="278">
        <f>'Missing component hidden'!S13</f>
        <v>0</v>
      </c>
      <c r="AJ12" s="279">
        <f>'Missing component hidden'!T13</f>
        <v>0</v>
      </c>
      <c r="AM12" s="3">
        <f t="shared" si="1"/>
        <v>0</v>
      </c>
      <c r="AN12" s="3">
        <f t="shared" si="2"/>
        <v>1</v>
      </c>
      <c r="AO12" s="3">
        <f t="shared" si="3"/>
        <v>0</v>
      </c>
      <c r="AP12" s="3">
        <f t="shared" si="4"/>
        <v>1</v>
      </c>
      <c r="AQ12" s="3">
        <f t="shared" si="5"/>
        <v>0</v>
      </c>
    </row>
    <row r="13" spans="1:43" s="2" customFormat="1" ht="15" customHeight="1" thickTop="1" thickBot="1" x14ac:dyDescent="0.35">
      <c r="A13" s="169" t="s">
        <v>230</v>
      </c>
      <c r="B13" s="101" t="s">
        <v>179</v>
      </c>
      <c r="C13" s="280">
        <v>202</v>
      </c>
      <c r="D13" s="265">
        <f>'Peligro y Exposición'!D12</f>
        <v>0</v>
      </c>
      <c r="E13" s="265">
        <f>'Peligro y Exposición'!H12</f>
        <v>4.7</v>
      </c>
      <c r="F13" s="265">
        <f>'Peligro y Exposición'!Q12</f>
        <v>0</v>
      </c>
      <c r="G13" s="265">
        <f>'Peligro y Exposición'!U12</f>
        <v>6.2</v>
      </c>
      <c r="H13" s="265">
        <f>'Peligro y Exposición'!Y12</f>
        <v>0</v>
      </c>
      <c r="I13" s="266">
        <f>'Peligro y Exposición'!Z12</f>
        <v>2.7</v>
      </c>
      <c r="J13" s="265">
        <f>'Peligro y Exposición'!AD12</f>
        <v>2.9</v>
      </c>
      <c r="K13" s="266">
        <f>'Peligro y Exposición'!AE12</f>
        <v>2.9</v>
      </c>
      <c r="L13" s="267">
        <f>ROUND((10-GEOMEAN(((10-I13)/10*9+1),((10-K13)/10*9+1)))/9*10,1)</f>
        <v>2.8</v>
      </c>
      <c r="M13" s="268">
        <f>Vulnerabilidad!F12</f>
        <v>7.8</v>
      </c>
      <c r="N13" s="269">
        <f>Vulnerabilidad!J12</f>
        <v>8.4</v>
      </c>
      <c r="O13" s="269">
        <f>Vulnerabilidad!M12</f>
        <v>8</v>
      </c>
      <c r="P13" s="266">
        <f>Vulnerabilidad!N12</f>
        <v>8.1</v>
      </c>
      <c r="Q13" s="269">
        <f>Vulnerabilidad!R12</f>
        <v>4.9000000000000004</v>
      </c>
      <c r="R13" s="269">
        <f>Vulnerabilidad!W12</f>
        <v>5.4</v>
      </c>
      <c r="S13" s="266">
        <f>Vulnerabilidad!X12</f>
        <v>5.2</v>
      </c>
      <c r="T13" s="267">
        <f>ROUND((10-GEOMEAN(((10-P13)/10*9+1),((10-S13)/10*9+1)))/9*10,1)</f>
        <v>6.9</v>
      </c>
      <c r="U13" s="270">
        <f>'Capacidad de Adaptación'!F12</f>
        <v>6.7</v>
      </c>
      <c r="V13" s="271">
        <f>'Capacidad de Adaptación'!H12</f>
        <v>4.9000000000000004</v>
      </c>
      <c r="W13" s="266">
        <f>'Capacidad de Adaptación'!I12</f>
        <v>5.9</v>
      </c>
      <c r="X13" s="271">
        <f>'Capacidad de Adaptación'!M12</f>
        <v>8.3000000000000007</v>
      </c>
      <c r="Y13" s="271">
        <f>'Capacidad de Adaptación'!Q12</f>
        <v>9.4</v>
      </c>
      <c r="Z13" s="271">
        <f>'Capacidad de Adaptación'!X12</f>
        <v>6.4</v>
      </c>
      <c r="AA13" s="266">
        <f>'Capacidad de Adaptación'!Y12</f>
        <v>8</v>
      </c>
      <c r="AB13" s="267">
        <f>ROUND((10-GEOMEAN(((10-W13)/10*9+1),((10-AA13)/10*9+1)))/9*10,1)</f>
        <v>7.1</v>
      </c>
      <c r="AC13" s="272">
        <f>ROUND(L13^(1/3)*T13^(1/3)*AB13^(1/3),1)</f>
        <v>5.2</v>
      </c>
      <c r="AD13" s="273">
        <f>_xlfn.RANK.EQ(AC13,AC$4:AC$301)</f>
        <v>208</v>
      </c>
      <c r="AE13" s="274">
        <f>VLOOKUP(C13,'INFORM Indice de Confiabilidad'!A11:M308,7,FALSE)</f>
        <v>1.9523809523809526</v>
      </c>
      <c r="AF13" s="275">
        <f>'Imputed and missing data hidden'!AM14</f>
        <v>0</v>
      </c>
      <c r="AG13" s="276">
        <f>AF13/38</f>
        <v>0</v>
      </c>
      <c r="AH13" s="277">
        <f>'Indicator Date hidden2'!AN14</f>
        <v>1.1714285714285715</v>
      </c>
      <c r="AI13" s="278">
        <f>'Missing component hidden'!S14</f>
        <v>0</v>
      </c>
      <c r="AJ13" s="279">
        <f>'Missing component hidden'!T14</f>
        <v>0</v>
      </c>
      <c r="AM13" s="3">
        <f t="shared" si="1"/>
        <v>0</v>
      </c>
      <c r="AN13" s="3">
        <f t="shared" si="2"/>
        <v>1</v>
      </c>
      <c r="AO13" s="3">
        <f t="shared" si="3"/>
        <v>0</v>
      </c>
      <c r="AP13" s="3">
        <f t="shared" si="4"/>
        <v>1</v>
      </c>
      <c r="AQ13" s="3">
        <f t="shared" si="5"/>
        <v>0</v>
      </c>
    </row>
    <row r="14" spans="1:43" s="2" customFormat="1" ht="15" customHeight="1" thickTop="1" thickBot="1" x14ac:dyDescent="0.35">
      <c r="A14" s="170" t="s">
        <v>230</v>
      </c>
      <c r="B14" s="101" t="s">
        <v>180</v>
      </c>
      <c r="C14" s="280">
        <v>203</v>
      </c>
      <c r="D14" s="265">
        <f>'Peligro y Exposición'!D13</f>
        <v>0</v>
      </c>
      <c r="E14" s="265">
        <f>'Peligro y Exposición'!H13</f>
        <v>3.7</v>
      </c>
      <c r="F14" s="265">
        <f>'Peligro y Exposición'!Q13</f>
        <v>8.8000000000000007</v>
      </c>
      <c r="G14" s="265">
        <f>'Peligro y Exposición'!U13</f>
        <v>5.7</v>
      </c>
      <c r="H14" s="265">
        <f>'Peligro y Exposición'!Y13</f>
        <v>0</v>
      </c>
      <c r="I14" s="266">
        <f>'Peligro y Exposición'!Z13</f>
        <v>4.5999999999999996</v>
      </c>
      <c r="J14" s="265">
        <f>'Peligro y Exposición'!AD13</f>
        <v>6.6</v>
      </c>
      <c r="K14" s="266">
        <f>'Peligro y Exposición'!AE13</f>
        <v>6.6</v>
      </c>
      <c r="L14" s="267">
        <f>ROUND((10-GEOMEAN(((10-I14)/10*9+1),((10-K14)/10*9+1)))/9*10,1)</f>
        <v>5.7</v>
      </c>
      <c r="M14" s="268">
        <f>Vulnerabilidad!F13</f>
        <v>6.7</v>
      </c>
      <c r="N14" s="269">
        <f>Vulnerabilidad!J13</f>
        <v>6.5</v>
      </c>
      <c r="O14" s="269">
        <f>Vulnerabilidad!M13</f>
        <v>7.2</v>
      </c>
      <c r="P14" s="266">
        <f>Vulnerabilidad!N13</f>
        <v>6.8</v>
      </c>
      <c r="Q14" s="269">
        <f>Vulnerabilidad!R13</f>
        <v>3.1</v>
      </c>
      <c r="R14" s="269">
        <f>Vulnerabilidad!W13</f>
        <v>3.8</v>
      </c>
      <c r="S14" s="266">
        <f>Vulnerabilidad!X13</f>
        <v>3.5</v>
      </c>
      <c r="T14" s="267">
        <f>ROUND((10-GEOMEAN(((10-P14)/10*9+1),((10-S14)/10*9+1)))/9*10,1)</f>
        <v>5.4</v>
      </c>
      <c r="U14" s="270">
        <f>'Capacidad de Adaptación'!F13</f>
        <v>5</v>
      </c>
      <c r="V14" s="271">
        <f>'Capacidad de Adaptación'!H13</f>
        <v>5.4</v>
      </c>
      <c r="W14" s="266">
        <f>'Capacidad de Adaptación'!I13</f>
        <v>5.2</v>
      </c>
      <c r="X14" s="271">
        <f>'Capacidad de Adaptación'!M13</f>
        <v>7.9</v>
      </c>
      <c r="Y14" s="271">
        <f>'Capacidad de Adaptación'!Q13</f>
        <v>8.6999999999999993</v>
      </c>
      <c r="Z14" s="271">
        <f>'Capacidad de Adaptación'!X13</f>
        <v>5.5</v>
      </c>
      <c r="AA14" s="266">
        <f>'Capacidad de Adaptación'!Y13</f>
        <v>7.4</v>
      </c>
      <c r="AB14" s="267">
        <f>ROUND((10-GEOMEAN(((10-W14)/10*9+1),((10-AA14)/10*9+1)))/9*10,1)</f>
        <v>6.4</v>
      </c>
      <c r="AC14" s="272">
        <f>ROUND(L14^(1/3)*T14^(1/3)*AB14^(1/3),1)</f>
        <v>5.8</v>
      </c>
      <c r="AD14" s="273">
        <f>_xlfn.RANK.EQ(AC14,AC$4:AC$301)</f>
        <v>128</v>
      </c>
      <c r="AE14" s="274">
        <f>VLOOKUP(C14,'INFORM Indice de Confiabilidad'!A12:M309,7,FALSE)</f>
        <v>2.2857142857142856</v>
      </c>
      <c r="AF14" s="275">
        <f>'Imputed and missing data hidden'!AM15</f>
        <v>1</v>
      </c>
      <c r="AG14" s="276">
        <f>AF14/38</f>
        <v>2.6315789473684209E-2</v>
      </c>
      <c r="AH14" s="277">
        <f>'Indicator Date hidden2'!AN15</f>
        <v>1.1714285714285715</v>
      </c>
      <c r="AI14" s="278">
        <f>'Missing component hidden'!S15</f>
        <v>0</v>
      </c>
      <c r="AJ14" s="279">
        <f>'Missing component hidden'!T15</f>
        <v>0</v>
      </c>
      <c r="AM14" s="3">
        <f t="shared" si="1"/>
        <v>0</v>
      </c>
      <c r="AN14" s="3">
        <f t="shared" si="2"/>
        <v>1</v>
      </c>
      <c r="AO14" s="3">
        <f t="shared" si="3"/>
        <v>1</v>
      </c>
      <c r="AP14" s="3">
        <f t="shared" si="4"/>
        <v>1</v>
      </c>
      <c r="AQ14" s="3">
        <f t="shared" si="5"/>
        <v>0</v>
      </c>
    </row>
    <row r="15" spans="1:43" s="2" customFormat="1" ht="15" customHeight="1" thickTop="1" thickBot="1" x14ac:dyDescent="0.35">
      <c r="A15" s="170" t="s">
        <v>230</v>
      </c>
      <c r="B15" s="101" t="s">
        <v>181</v>
      </c>
      <c r="C15" s="280">
        <v>204</v>
      </c>
      <c r="D15" s="265">
        <f>'Peligro y Exposición'!D14</f>
        <v>0</v>
      </c>
      <c r="E15" s="265">
        <f>'Peligro y Exposición'!H14</f>
        <v>4</v>
      </c>
      <c r="F15" s="265">
        <f>'Peligro y Exposición'!Q14</f>
        <v>7.4</v>
      </c>
      <c r="G15" s="265">
        <f>'Peligro y Exposición'!U14</f>
        <v>4.3</v>
      </c>
      <c r="H15" s="265">
        <f>'Peligro y Exposición'!Y14</f>
        <v>0</v>
      </c>
      <c r="I15" s="266">
        <f>'Peligro y Exposición'!Z14</f>
        <v>3.7</v>
      </c>
      <c r="J15" s="265">
        <f>'Peligro y Exposición'!AD14</f>
        <v>7</v>
      </c>
      <c r="K15" s="266">
        <f>'Peligro y Exposición'!AE14</f>
        <v>7</v>
      </c>
      <c r="L15" s="267">
        <f>ROUND((10-GEOMEAN(((10-I15)/10*9+1),((10-K15)/10*9+1)))/9*10,1)</f>
        <v>5.6</v>
      </c>
      <c r="M15" s="268">
        <f>Vulnerabilidad!F14</f>
        <v>8.1999999999999993</v>
      </c>
      <c r="N15" s="269">
        <f>Vulnerabilidad!J14</f>
        <v>8.3000000000000007</v>
      </c>
      <c r="O15" s="269">
        <f>Vulnerabilidad!M14</f>
        <v>8.5</v>
      </c>
      <c r="P15" s="266">
        <f>Vulnerabilidad!N14</f>
        <v>8.3000000000000007</v>
      </c>
      <c r="Q15" s="269">
        <f>Vulnerabilidad!R14</f>
        <v>3</v>
      </c>
      <c r="R15" s="269">
        <f>Vulnerabilidad!W14</f>
        <v>4.2</v>
      </c>
      <c r="S15" s="266">
        <f>Vulnerabilidad!X14</f>
        <v>3.6</v>
      </c>
      <c r="T15" s="267">
        <f>ROUND((10-GEOMEAN(((10-P15)/10*9+1),((10-S15)/10*9+1)))/9*10,1)</f>
        <v>6.5</v>
      </c>
      <c r="U15" s="270">
        <f>'Capacidad de Adaptación'!F14</f>
        <v>10</v>
      </c>
      <c r="V15" s="271">
        <f>'Capacidad de Adaptación'!H14</f>
        <v>5.7</v>
      </c>
      <c r="W15" s="266">
        <f>'Capacidad de Adaptación'!I14</f>
        <v>8.6999999999999993</v>
      </c>
      <c r="X15" s="271">
        <f>'Capacidad de Adaptación'!M14</f>
        <v>7.6</v>
      </c>
      <c r="Y15" s="271">
        <f>'Capacidad de Adaptación'!Q14</f>
        <v>9</v>
      </c>
      <c r="Z15" s="271">
        <f>'Capacidad de Adaptación'!X14</f>
        <v>7.1</v>
      </c>
      <c r="AA15" s="266">
        <f>'Capacidad de Adaptación'!Y14</f>
        <v>7.9</v>
      </c>
      <c r="AB15" s="267">
        <f>ROUND((10-GEOMEAN(((10-W15)/10*9+1),((10-AA15)/10*9+1)))/9*10,1)</f>
        <v>8.3000000000000007</v>
      </c>
      <c r="AC15" s="272">
        <f>ROUND(L15^(1/3)*T15^(1/3)*AB15^(1/3),1)</f>
        <v>6.7</v>
      </c>
      <c r="AD15" s="273">
        <f>_xlfn.RANK.EQ(AC15,AC$4:AC$301)</f>
        <v>30</v>
      </c>
      <c r="AE15" s="274">
        <f>VLOOKUP(C15,'INFORM Indice de Confiabilidad'!A13:M310,7,FALSE)</f>
        <v>1.9523809523809526</v>
      </c>
      <c r="AF15" s="275">
        <f>'Imputed and missing data hidden'!AM16</f>
        <v>0</v>
      </c>
      <c r="AG15" s="276">
        <f>AF15/38</f>
        <v>0</v>
      </c>
      <c r="AH15" s="277">
        <f>'Indicator Date hidden2'!AN16</f>
        <v>1.1714285714285715</v>
      </c>
      <c r="AI15" s="278">
        <f>'Missing component hidden'!S16</f>
        <v>0</v>
      </c>
      <c r="AJ15" s="279">
        <f>'Missing component hidden'!T16</f>
        <v>0</v>
      </c>
      <c r="AM15" s="3">
        <f t="shared" si="1"/>
        <v>0</v>
      </c>
      <c r="AN15" s="3">
        <f t="shared" si="2"/>
        <v>1</v>
      </c>
      <c r="AO15" s="3">
        <f t="shared" si="3"/>
        <v>1</v>
      </c>
      <c r="AP15" s="3">
        <f t="shared" si="4"/>
        <v>1</v>
      </c>
      <c r="AQ15" s="3">
        <f t="shared" si="5"/>
        <v>0</v>
      </c>
    </row>
    <row r="16" spans="1:43" s="2" customFormat="1" ht="15" customHeight="1" thickTop="1" thickBot="1" x14ac:dyDescent="0.35">
      <c r="A16" s="170" t="s">
        <v>230</v>
      </c>
      <c r="B16" s="101" t="s">
        <v>182</v>
      </c>
      <c r="C16" s="280">
        <v>205</v>
      </c>
      <c r="D16" s="265">
        <f>'Peligro y Exposición'!D15</f>
        <v>0</v>
      </c>
      <c r="E16" s="265">
        <f>'Peligro y Exposición'!H15</f>
        <v>3.7</v>
      </c>
      <c r="F16" s="265">
        <f>'Peligro y Exposición'!Q15</f>
        <v>0</v>
      </c>
      <c r="G16" s="265">
        <f>'Peligro y Exposición'!U15</f>
        <v>6</v>
      </c>
      <c r="H16" s="265">
        <f>'Peligro y Exposición'!Y15</f>
        <v>0</v>
      </c>
      <c r="I16" s="266">
        <f>'Peligro y Exposición'!Z15</f>
        <v>2.2999999999999998</v>
      </c>
      <c r="J16" s="265">
        <f>'Peligro y Exposición'!AD15</f>
        <v>7.7</v>
      </c>
      <c r="K16" s="266">
        <f>'Peligro y Exposición'!AE15</f>
        <v>7.7</v>
      </c>
      <c r="L16" s="267">
        <f>ROUND((10-GEOMEAN(((10-I16)/10*9+1),((10-K16)/10*9+1)))/9*10,1)</f>
        <v>5.6</v>
      </c>
      <c r="M16" s="268">
        <f>Vulnerabilidad!F15</f>
        <v>6</v>
      </c>
      <c r="N16" s="269">
        <f>Vulnerabilidad!J15</f>
        <v>7.1</v>
      </c>
      <c r="O16" s="269">
        <f>Vulnerabilidad!M15</f>
        <v>6.6</v>
      </c>
      <c r="P16" s="266">
        <f>Vulnerabilidad!N15</f>
        <v>6.6</v>
      </c>
      <c r="Q16" s="269">
        <f>Vulnerabilidad!R15</f>
        <v>10</v>
      </c>
      <c r="R16" s="269">
        <f>Vulnerabilidad!W15</f>
        <v>3</v>
      </c>
      <c r="S16" s="266">
        <f>Vulnerabilidad!X15</f>
        <v>8.1</v>
      </c>
      <c r="T16" s="267">
        <f>ROUND((10-GEOMEAN(((10-P16)/10*9+1),((10-S16)/10*9+1)))/9*10,1)</f>
        <v>7.4</v>
      </c>
      <c r="U16" s="270">
        <f>'Capacidad de Adaptación'!F15</f>
        <v>6.7</v>
      </c>
      <c r="V16" s="271">
        <f>'Capacidad de Adaptación'!H15</f>
        <v>2.6</v>
      </c>
      <c r="W16" s="266">
        <f>'Capacidad de Adaptación'!I15</f>
        <v>5</v>
      </c>
      <c r="X16" s="271">
        <f>'Capacidad de Adaptación'!M15</f>
        <v>3.8</v>
      </c>
      <c r="Y16" s="271">
        <f>'Capacidad de Adaptación'!Q15</f>
        <v>4.9000000000000004</v>
      </c>
      <c r="Z16" s="271">
        <f>'Capacidad de Adaptación'!X15</f>
        <v>2.8</v>
      </c>
      <c r="AA16" s="266">
        <f>'Capacidad de Adaptación'!Y15</f>
        <v>3.8</v>
      </c>
      <c r="AB16" s="267">
        <f>ROUND((10-GEOMEAN(((10-W16)/10*9+1),((10-AA16)/10*9+1)))/9*10,1)</f>
        <v>4.4000000000000004</v>
      </c>
      <c r="AC16" s="272">
        <f>ROUND(L16^(1/3)*T16^(1/3)*AB16^(1/3),1)</f>
        <v>5.7</v>
      </c>
      <c r="AD16" s="273">
        <f>_xlfn.RANK.EQ(AC16,AC$4:AC$301)</f>
        <v>145</v>
      </c>
      <c r="AE16" s="274">
        <f>VLOOKUP(C16,'INFORM Indice de Confiabilidad'!A14:M311,7,FALSE)</f>
        <v>1.9523809523809526</v>
      </c>
      <c r="AF16" s="275">
        <f>'Imputed and missing data hidden'!AM17</f>
        <v>0</v>
      </c>
      <c r="AG16" s="276">
        <f>AF16/38</f>
        <v>0</v>
      </c>
      <c r="AH16" s="277">
        <f>'Indicator Date hidden2'!AN17</f>
        <v>1.1714285714285715</v>
      </c>
      <c r="AI16" s="278">
        <f>'Missing component hidden'!S17</f>
        <v>0</v>
      </c>
      <c r="AJ16" s="279">
        <f>'Missing component hidden'!T17</f>
        <v>0</v>
      </c>
      <c r="AM16" s="3">
        <f t="shared" si="1"/>
        <v>0</v>
      </c>
      <c r="AN16" s="3">
        <f t="shared" si="2"/>
        <v>1</v>
      </c>
      <c r="AO16" s="3">
        <f t="shared" si="3"/>
        <v>0</v>
      </c>
      <c r="AP16" s="3">
        <f t="shared" si="4"/>
        <v>1</v>
      </c>
      <c r="AQ16" s="3">
        <f t="shared" si="5"/>
        <v>0</v>
      </c>
    </row>
    <row r="17" spans="1:43" s="2" customFormat="1" ht="15" customHeight="1" thickTop="1" thickBot="1" x14ac:dyDescent="0.35">
      <c r="A17" s="170" t="s">
        <v>230</v>
      </c>
      <c r="B17" s="101" t="s">
        <v>183</v>
      </c>
      <c r="C17" s="280">
        <v>206</v>
      </c>
      <c r="D17" s="265">
        <f>'Peligro y Exposición'!D16</f>
        <v>0</v>
      </c>
      <c r="E17" s="265">
        <f>'Peligro y Exposición'!H16</f>
        <v>9</v>
      </c>
      <c r="F17" s="265">
        <f>'Peligro y Exposición'!Q16</f>
        <v>0</v>
      </c>
      <c r="G17" s="265">
        <f>'Peligro y Exposición'!U16</f>
        <v>0</v>
      </c>
      <c r="H17" s="265">
        <f>'Peligro y Exposición'!Y16</f>
        <v>4.9000000000000004</v>
      </c>
      <c r="I17" s="266">
        <f>'Peligro y Exposición'!Z16</f>
        <v>4</v>
      </c>
      <c r="J17" s="265">
        <f>'Peligro y Exposición'!AD16</f>
        <v>3.7</v>
      </c>
      <c r="K17" s="266">
        <f>'Peligro y Exposición'!AE16</f>
        <v>3.7</v>
      </c>
      <c r="L17" s="267">
        <f>ROUND((10-GEOMEAN(((10-I17)/10*9+1),((10-K17)/10*9+1)))/9*10,1)</f>
        <v>3.9</v>
      </c>
      <c r="M17" s="268">
        <f>Vulnerabilidad!F16</f>
        <v>6.6</v>
      </c>
      <c r="N17" s="269">
        <f>Vulnerabilidad!J16</f>
        <v>6.7</v>
      </c>
      <c r="O17" s="269">
        <f>Vulnerabilidad!M16</f>
        <v>8.5</v>
      </c>
      <c r="P17" s="266">
        <f>Vulnerabilidad!N16</f>
        <v>7.3</v>
      </c>
      <c r="Q17" s="269">
        <f>Vulnerabilidad!R16</f>
        <v>6.9</v>
      </c>
      <c r="R17" s="269">
        <f>Vulnerabilidad!W16</f>
        <v>6.7</v>
      </c>
      <c r="S17" s="266">
        <f>Vulnerabilidad!X16</f>
        <v>6.8</v>
      </c>
      <c r="T17" s="267">
        <f>ROUND((10-GEOMEAN(((10-P17)/10*9+1),((10-S17)/10*9+1)))/9*10,1)</f>
        <v>7.1</v>
      </c>
      <c r="U17" s="270">
        <f>'Capacidad de Adaptación'!F16</f>
        <v>10</v>
      </c>
      <c r="V17" s="271">
        <f>'Capacidad de Adaptación'!H16</f>
        <v>5.8</v>
      </c>
      <c r="W17" s="266">
        <f>'Capacidad de Adaptación'!I16</f>
        <v>8.6999999999999993</v>
      </c>
      <c r="X17" s="271">
        <f>'Capacidad de Adaptación'!M16</f>
        <v>6.7</v>
      </c>
      <c r="Y17" s="271">
        <f>'Capacidad de Adaptación'!Q16</f>
        <v>4.5999999999999996</v>
      </c>
      <c r="Z17" s="271">
        <f>'Capacidad de Adaptación'!X16</f>
        <v>5.2</v>
      </c>
      <c r="AA17" s="266">
        <f>'Capacidad de Adaptación'!Y16</f>
        <v>5.5</v>
      </c>
      <c r="AB17" s="267">
        <f>ROUND((10-GEOMEAN(((10-W17)/10*9+1),((10-AA17)/10*9+1)))/9*10,1)</f>
        <v>7.4</v>
      </c>
      <c r="AC17" s="272">
        <f>ROUND(L17^(1/3)*T17^(1/3)*AB17^(1/3),1)</f>
        <v>5.9</v>
      </c>
      <c r="AD17" s="273">
        <f>_xlfn.RANK.EQ(AC17,AC$4:AC$301)</f>
        <v>118</v>
      </c>
      <c r="AE17" s="274">
        <f>VLOOKUP(C17,'INFORM Indice de Confiabilidad'!A15:M312,7,FALSE)</f>
        <v>2.2857142857142856</v>
      </c>
      <c r="AF17" s="275">
        <f>'Imputed and missing data hidden'!AM18</f>
        <v>1</v>
      </c>
      <c r="AG17" s="276">
        <f>AF17/38</f>
        <v>2.6315789473684209E-2</v>
      </c>
      <c r="AH17" s="277">
        <f>'Indicator Date hidden2'!AN18</f>
        <v>1.1714285714285715</v>
      </c>
      <c r="AI17" s="278">
        <f>'Missing component hidden'!S18</f>
        <v>0</v>
      </c>
      <c r="AJ17" s="279">
        <f>'Missing component hidden'!T18</f>
        <v>0</v>
      </c>
      <c r="AM17" s="3">
        <f t="shared" si="1"/>
        <v>0</v>
      </c>
      <c r="AN17" s="3">
        <f t="shared" si="2"/>
        <v>1</v>
      </c>
      <c r="AO17" s="3">
        <f t="shared" si="3"/>
        <v>0</v>
      </c>
      <c r="AP17" s="3">
        <f t="shared" si="4"/>
        <v>0</v>
      </c>
      <c r="AQ17" s="3">
        <f t="shared" si="5"/>
        <v>1</v>
      </c>
    </row>
    <row r="18" spans="1:43" s="2" customFormat="1" ht="15" customHeight="1" thickTop="1" thickBot="1" x14ac:dyDescent="0.35">
      <c r="A18" s="170" t="s">
        <v>230</v>
      </c>
      <c r="B18" s="101" t="s">
        <v>184</v>
      </c>
      <c r="C18" s="280">
        <v>207</v>
      </c>
      <c r="D18" s="265">
        <f>'Peligro y Exposición'!D17</f>
        <v>0</v>
      </c>
      <c r="E18" s="265">
        <f>'Peligro y Exposición'!H17</f>
        <v>6.1</v>
      </c>
      <c r="F18" s="265">
        <f>'Peligro y Exposición'!Q17</f>
        <v>7.6</v>
      </c>
      <c r="G18" s="265">
        <f>'Peligro y Exposición'!U17</f>
        <v>0</v>
      </c>
      <c r="H18" s="265">
        <f>'Peligro y Exposición'!Y17</f>
        <v>0</v>
      </c>
      <c r="I18" s="266">
        <f>'Peligro y Exposición'!Z17</f>
        <v>3.6</v>
      </c>
      <c r="J18" s="265">
        <f>'Peligro y Exposición'!AD17</f>
        <v>0.7</v>
      </c>
      <c r="K18" s="266">
        <f>'Peligro y Exposición'!AE17</f>
        <v>0.7</v>
      </c>
      <c r="L18" s="267">
        <f>ROUND((10-GEOMEAN(((10-I18)/10*9+1),((10-K18)/10*9+1)))/9*10,1)</f>
        <v>2.2999999999999998</v>
      </c>
      <c r="M18" s="268">
        <f>Vulnerabilidad!F17</f>
        <v>7.9</v>
      </c>
      <c r="N18" s="269">
        <f>Vulnerabilidad!J17</f>
        <v>7.2</v>
      </c>
      <c r="O18" s="269">
        <f>Vulnerabilidad!M17</f>
        <v>7.1</v>
      </c>
      <c r="P18" s="266">
        <f>Vulnerabilidad!N17</f>
        <v>7.4</v>
      </c>
      <c r="Q18" s="269">
        <f>Vulnerabilidad!R17</f>
        <v>3.8</v>
      </c>
      <c r="R18" s="269">
        <f>Vulnerabilidad!W17</f>
        <v>2.4</v>
      </c>
      <c r="S18" s="266">
        <f>Vulnerabilidad!X17</f>
        <v>3.1</v>
      </c>
      <c r="T18" s="267">
        <f>ROUND((10-GEOMEAN(((10-P18)/10*9+1),((10-S18)/10*9+1)))/9*10,1)</f>
        <v>5.7</v>
      </c>
      <c r="U18" s="270">
        <f>'Capacidad de Adaptación'!F17</f>
        <v>10</v>
      </c>
      <c r="V18" s="271">
        <f>'Capacidad de Adaptación'!H17</f>
        <v>4.3</v>
      </c>
      <c r="W18" s="266">
        <f>'Capacidad de Adaptación'!I17</f>
        <v>8.4</v>
      </c>
      <c r="X18" s="271">
        <f>'Capacidad de Adaptación'!M17</f>
        <v>5.9</v>
      </c>
      <c r="Y18" s="271">
        <f>'Capacidad de Adaptación'!Q17</f>
        <v>8.8000000000000007</v>
      </c>
      <c r="Z18" s="271">
        <f>'Capacidad de Adaptación'!X17</f>
        <v>5.5</v>
      </c>
      <c r="AA18" s="266">
        <f>'Capacidad de Adaptación'!Y17</f>
        <v>6.7</v>
      </c>
      <c r="AB18" s="267">
        <f>ROUND((10-GEOMEAN(((10-W18)/10*9+1),((10-AA18)/10*9+1)))/9*10,1)</f>
        <v>7.7</v>
      </c>
      <c r="AC18" s="272">
        <f>ROUND(L18^(1/3)*T18^(1/3)*AB18^(1/3),1)</f>
        <v>4.7</v>
      </c>
      <c r="AD18" s="273">
        <f>_xlfn.RANK.EQ(AC18,AC$4:AC$301)</f>
        <v>247</v>
      </c>
      <c r="AE18" s="274">
        <f>VLOOKUP(C18,'INFORM Indice de Confiabilidad'!A16:M313,7,FALSE)</f>
        <v>1.9523809523809526</v>
      </c>
      <c r="AF18" s="275">
        <f>'Imputed and missing data hidden'!AM19</f>
        <v>0</v>
      </c>
      <c r="AG18" s="276">
        <f>AF18/38</f>
        <v>0</v>
      </c>
      <c r="AH18" s="277">
        <f>'Indicator Date hidden2'!AN19</f>
        <v>1.1714285714285715</v>
      </c>
      <c r="AI18" s="278">
        <f>'Missing component hidden'!S19</f>
        <v>0</v>
      </c>
      <c r="AJ18" s="279">
        <f>'Missing component hidden'!T19</f>
        <v>0</v>
      </c>
      <c r="AM18" s="3">
        <f t="shared" si="1"/>
        <v>0</v>
      </c>
      <c r="AN18" s="3">
        <f t="shared" si="2"/>
        <v>1</v>
      </c>
      <c r="AO18" s="3">
        <f t="shared" si="3"/>
        <v>1</v>
      </c>
      <c r="AP18" s="3">
        <f t="shared" si="4"/>
        <v>0</v>
      </c>
      <c r="AQ18" s="3">
        <f t="shared" si="5"/>
        <v>0</v>
      </c>
    </row>
    <row r="19" spans="1:43" s="2" customFormat="1" ht="15" customHeight="1" thickTop="1" thickBot="1" x14ac:dyDescent="0.35">
      <c r="A19" s="170" t="s">
        <v>230</v>
      </c>
      <c r="B19" s="101" t="s">
        <v>185</v>
      </c>
      <c r="C19" s="280">
        <v>208</v>
      </c>
      <c r="D19" s="265">
        <f>'Peligro y Exposición'!D18</f>
        <v>0</v>
      </c>
      <c r="E19" s="265">
        <f>'Peligro y Exposición'!H18</f>
        <v>2.5</v>
      </c>
      <c r="F19" s="265">
        <f>'Peligro y Exposición'!Q18</f>
        <v>0</v>
      </c>
      <c r="G19" s="265">
        <f>'Peligro y Exposición'!U18</f>
        <v>5.0999999999999996</v>
      </c>
      <c r="H19" s="265">
        <f>'Peligro y Exposición'!Y18</f>
        <v>0</v>
      </c>
      <c r="I19" s="266">
        <f>'Peligro y Exposición'!Z18</f>
        <v>1.8</v>
      </c>
      <c r="J19" s="265">
        <f>'Peligro y Exposición'!AD18</f>
        <v>5.3</v>
      </c>
      <c r="K19" s="266">
        <f>'Peligro y Exposición'!AE18</f>
        <v>5.3</v>
      </c>
      <c r="L19" s="267">
        <f>ROUND((10-GEOMEAN(((10-I19)/10*9+1),((10-K19)/10*9+1)))/9*10,1)</f>
        <v>3.8</v>
      </c>
      <c r="M19" s="268">
        <f>Vulnerabilidad!F18</f>
        <v>6.3</v>
      </c>
      <c r="N19" s="269">
        <f>Vulnerabilidad!J18</f>
        <v>7.5</v>
      </c>
      <c r="O19" s="269">
        <f>Vulnerabilidad!M18</f>
        <v>6.8</v>
      </c>
      <c r="P19" s="266">
        <f>Vulnerabilidad!N18</f>
        <v>6.9</v>
      </c>
      <c r="Q19" s="269">
        <f>Vulnerabilidad!R18</f>
        <v>10</v>
      </c>
      <c r="R19" s="269">
        <f>Vulnerabilidad!W18</f>
        <v>3.8</v>
      </c>
      <c r="S19" s="266">
        <f>Vulnerabilidad!X18</f>
        <v>8.3000000000000007</v>
      </c>
      <c r="T19" s="267">
        <f>ROUND((10-GEOMEAN(((10-P19)/10*9+1),((10-S19)/10*9+1)))/9*10,1)</f>
        <v>7.7</v>
      </c>
      <c r="U19" s="270">
        <f>'Capacidad de Adaptación'!F18</f>
        <v>6.7</v>
      </c>
      <c r="V19" s="271">
        <f>'Capacidad de Adaptación'!H18</f>
        <v>3.2</v>
      </c>
      <c r="W19" s="266">
        <f>'Capacidad de Adaptación'!I18</f>
        <v>5.2</v>
      </c>
      <c r="X19" s="271">
        <f>'Capacidad de Adaptación'!M18</f>
        <v>5</v>
      </c>
      <c r="Y19" s="271">
        <f>'Capacidad de Adaptación'!Q18</f>
        <v>4</v>
      </c>
      <c r="Z19" s="271">
        <f>'Capacidad de Adaptación'!X18</f>
        <v>4.5999999999999996</v>
      </c>
      <c r="AA19" s="266">
        <f>'Capacidad de Adaptación'!Y18</f>
        <v>4.5</v>
      </c>
      <c r="AB19" s="267">
        <f>ROUND((10-GEOMEAN(((10-W19)/10*9+1),((10-AA19)/10*9+1)))/9*10,1)</f>
        <v>4.9000000000000004</v>
      </c>
      <c r="AC19" s="272">
        <f>ROUND(L19^(1/3)*T19^(1/3)*AB19^(1/3),1)</f>
        <v>5.2</v>
      </c>
      <c r="AD19" s="273">
        <f>_xlfn.RANK.EQ(AC19,AC$4:AC$301)</f>
        <v>208</v>
      </c>
      <c r="AE19" s="274">
        <f>VLOOKUP(C19,'INFORM Indice de Confiabilidad'!A17:M314,7,FALSE)</f>
        <v>1.9523809523809526</v>
      </c>
      <c r="AF19" s="275">
        <f>'Imputed and missing data hidden'!AM20</f>
        <v>0</v>
      </c>
      <c r="AG19" s="276">
        <f>AF19/38</f>
        <v>0</v>
      </c>
      <c r="AH19" s="277">
        <f>'Indicator Date hidden2'!AN20</f>
        <v>1.1714285714285715</v>
      </c>
      <c r="AI19" s="278">
        <f>'Missing component hidden'!S20</f>
        <v>0</v>
      </c>
      <c r="AJ19" s="279">
        <f>'Missing component hidden'!T20</f>
        <v>0</v>
      </c>
      <c r="AM19" s="3">
        <f t="shared" si="1"/>
        <v>0</v>
      </c>
      <c r="AN19" s="3">
        <f t="shared" si="2"/>
        <v>1</v>
      </c>
      <c r="AO19" s="3">
        <f t="shared" si="3"/>
        <v>0</v>
      </c>
      <c r="AP19" s="3">
        <f t="shared" si="4"/>
        <v>1</v>
      </c>
      <c r="AQ19" s="3">
        <f t="shared" si="5"/>
        <v>0</v>
      </c>
    </row>
    <row r="20" spans="1:43" s="2" customFormat="1" ht="15" customHeight="1" thickTop="1" thickBot="1" x14ac:dyDescent="0.35">
      <c r="A20" s="170" t="s">
        <v>230</v>
      </c>
      <c r="B20" s="101" t="s">
        <v>186</v>
      </c>
      <c r="C20" s="280">
        <v>209</v>
      </c>
      <c r="D20" s="265">
        <f>'Peligro y Exposición'!D19</f>
        <v>0</v>
      </c>
      <c r="E20" s="265">
        <f>'Peligro y Exposición'!H19</f>
        <v>10</v>
      </c>
      <c r="F20" s="265">
        <f>'Peligro y Exposición'!Q19</f>
        <v>0</v>
      </c>
      <c r="G20" s="265">
        <f>'Peligro y Exposición'!U19</f>
        <v>6.7</v>
      </c>
      <c r="H20" s="265">
        <f>'Peligro y Exposición'!Y19</f>
        <v>0</v>
      </c>
      <c r="I20" s="266">
        <f>'Peligro y Exposición'!Z19</f>
        <v>5.3</v>
      </c>
      <c r="J20" s="265">
        <f>'Peligro y Exposición'!AD19</f>
        <v>9.1999999999999993</v>
      </c>
      <c r="K20" s="266">
        <f>'Peligro y Exposición'!AE19</f>
        <v>9.1999999999999993</v>
      </c>
      <c r="L20" s="267">
        <f>ROUND((10-GEOMEAN(((10-I20)/10*9+1),((10-K20)/10*9+1)))/9*10,1)</f>
        <v>7.8</v>
      </c>
      <c r="M20" s="268">
        <f>Vulnerabilidad!F19</f>
        <v>5.8</v>
      </c>
      <c r="N20" s="269">
        <f>Vulnerabilidad!J19</f>
        <v>6.8</v>
      </c>
      <c r="O20" s="269">
        <f>Vulnerabilidad!M19</f>
        <v>6.9</v>
      </c>
      <c r="P20" s="266">
        <f>Vulnerabilidad!N19</f>
        <v>6.5</v>
      </c>
      <c r="Q20" s="269">
        <f>Vulnerabilidad!R19</f>
        <v>10</v>
      </c>
      <c r="R20" s="269">
        <f>Vulnerabilidad!W19</f>
        <v>5.4</v>
      </c>
      <c r="S20" s="266">
        <f>Vulnerabilidad!X19</f>
        <v>8.6</v>
      </c>
      <c r="T20" s="267">
        <f>ROUND((10-GEOMEAN(((10-P20)/10*9+1),((10-S20)/10*9+1)))/9*10,1)</f>
        <v>7.7</v>
      </c>
      <c r="U20" s="270">
        <f>'Capacidad de Adaptación'!F19</f>
        <v>6.7</v>
      </c>
      <c r="V20" s="271">
        <f>'Capacidad de Adaptación'!H19</f>
        <v>1.9</v>
      </c>
      <c r="W20" s="266">
        <f>'Capacidad de Adaptación'!I19</f>
        <v>4.7</v>
      </c>
      <c r="X20" s="271">
        <f>'Capacidad de Adaptación'!M19</f>
        <v>4.5999999999999996</v>
      </c>
      <c r="Y20" s="271">
        <f>'Capacidad de Adaptación'!Q19</f>
        <v>5</v>
      </c>
      <c r="Z20" s="271">
        <f>'Capacidad de Adaptación'!X19</f>
        <v>4.9000000000000004</v>
      </c>
      <c r="AA20" s="266">
        <f>'Capacidad de Adaptación'!Y19</f>
        <v>4.8</v>
      </c>
      <c r="AB20" s="267">
        <f>ROUND((10-GEOMEAN(((10-W20)/10*9+1),((10-AA20)/10*9+1)))/9*10,1)</f>
        <v>4.8</v>
      </c>
      <c r="AC20" s="272">
        <f>ROUND(L20^(1/3)*T20^(1/3)*AB20^(1/3),1)</f>
        <v>6.6</v>
      </c>
      <c r="AD20" s="273">
        <f>_xlfn.RANK.EQ(AC20,AC$4:AC$301)</f>
        <v>38</v>
      </c>
      <c r="AE20" s="274">
        <f>VLOOKUP(C20,'INFORM Indice de Confiabilidad'!A18:M315,7,FALSE)</f>
        <v>1.9523809523809526</v>
      </c>
      <c r="AF20" s="275">
        <f>'Imputed and missing data hidden'!AM21</f>
        <v>0</v>
      </c>
      <c r="AG20" s="276">
        <f>AF20/38</f>
        <v>0</v>
      </c>
      <c r="AH20" s="277">
        <f>'Indicator Date hidden2'!AN21</f>
        <v>1.1714285714285715</v>
      </c>
      <c r="AI20" s="278">
        <f>'Missing component hidden'!S21</f>
        <v>0</v>
      </c>
      <c r="AJ20" s="279">
        <f>'Missing component hidden'!T21</f>
        <v>0</v>
      </c>
      <c r="AM20" s="3">
        <f t="shared" si="1"/>
        <v>0</v>
      </c>
      <c r="AN20" s="3">
        <f t="shared" si="2"/>
        <v>1</v>
      </c>
      <c r="AO20" s="3">
        <f t="shared" si="3"/>
        <v>0</v>
      </c>
      <c r="AP20" s="3">
        <f t="shared" si="4"/>
        <v>1</v>
      </c>
      <c r="AQ20" s="3">
        <f t="shared" si="5"/>
        <v>0</v>
      </c>
    </row>
    <row r="21" spans="1:43" s="2" customFormat="1" ht="15" customHeight="1" thickTop="1" thickBot="1" x14ac:dyDescent="0.35">
      <c r="A21" s="170" t="s">
        <v>230</v>
      </c>
      <c r="B21" s="101" t="s">
        <v>187</v>
      </c>
      <c r="C21" s="280">
        <v>210</v>
      </c>
      <c r="D21" s="265">
        <f>'Peligro y Exposición'!D20</f>
        <v>0</v>
      </c>
      <c r="E21" s="265">
        <f>'Peligro y Exposición'!H20</f>
        <v>4.9000000000000004</v>
      </c>
      <c r="F21" s="265">
        <f>'Peligro y Exposición'!Q20</f>
        <v>2</v>
      </c>
      <c r="G21" s="265">
        <f>'Peligro y Exposición'!U20</f>
        <v>6.6</v>
      </c>
      <c r="H21" s="265">
        <f>'Peligro y Exposición'!Y20</f>
        <v>0</v>
      </c>
      <c r="I21" s="266">
        <f>'Peligro y Exposición'!Z20</f>
        <v>3.2</v>
      </c>
      <c r="J21" s="265">
        <f>'Peligro y Exposición'!AD20</f>
        <v>8.6999999999999993</v>
      </c>
      <c r="K21" s="266">
        <f>'Peligro y Exposición'!AE20</f>
        <v>8.6999999999999993</v>
      </c>
      <c r="L21" s="267">
        <f>ROUND((10-GEOMEAN(((10-I21)/10*9+1),((10-K21)/10*9+1)))/9*10,1)</f>
        <v>6.7</v>
      </c>
      <c r="M21" s="268">
        <f>Vulnerabilidad!F20</f>
        <v>7.3</v>
      </c>
      <c r="N21" s="269">
        <f>Vulnerabilidad!J20</f>
        <v>8.4</v>
      </c>
      <c r="O21" s="269">
        <f>Vulnerabilidad!M20</f>
        <v>7</v>
      </c>
      <c r="P21" s="266">
        <f>Vulnerabilidad!N20</f>
        <v>7.6</v>
      </c>
      <c r="Q21" s="269">
        <f>Vulnerabilidad!R20</f>
        <v>8.5</v>
      </c>
      <c r="R21" s="269">
        <f>Vulnerabilidad!W20</f>
        <v>3.8</v>
      </c>
      <c r="S21" s="266">
        <f>Vulnerabilidad!X20</f>
        <v>6.7</v>
      </c>
      <c r="T21" s="267">
        <f>ROUND((10-GEOMEAN(((10-P21)/10*9+1),((10-S21)/10*9+1)))/9*10,1)</f>
        <v>7.2</v>
      </c>
      <c r="U21" s="270">
        <f>'Capacidad de Adaptación'!F20</f>
        <v>10</v>
      </c>
      <c r="V21" s="271">
        <f>'Capacidad de Adaptación'!H20</f>
        <v>3.4</v>
      </c>
      <c r="W21" s="266">
        <f>'Capacidad de Adaptación'!I20</f>
        <v>8.1999999999999993</v>
      </c>
      <c r="X21" s="271">
        <f>'Capacidad de Adaptación'!M20</f>
        <v>6.1</v>
      </c>
      <c r="Y21" s="271">
        <f>'Capacidad de Adaptación'!Q20</f>
        <v>7.6</v>
      </c>
      <c r="Z21" s="271">
        <f>'Capacidad de Adaptación'!X20</f>
        <v>5.6</v>
      </c>
      <c r="AA21" s="266">
        <f>'Capacidad de Adaptación'!Y20</f>
        <v>6.4</v>
      </c>
      <c r="AB21" s="267">
        <f>ROUND((10-GEOMEAN(((10-W21)/10*9+1),((10-AA21)/10*9+1)))/9*10,1)</f>
        <v>7.4</v>
      </c>
      <c r="AC21" s="272">
        <f>ROUND(L21^(1/3)*T21^(1/3)*AB21^(1/3),1)</f>
        <v>7.1</v>
      </c>
      <c r="AD21" s="273">
        <f>_xlfn.RANK.EQ(AC21,AC$4:AC$301)</f>
        <v>12</v>
      </c>
      <c r="AE21" s="274">
        <f>VLOOKUP(C21,'INFORM Indice de Confiabilidad'!A19:M316,7,FALSE)</f>
        <v>1.9523809523809526</v>
      </c>
      <c r="AF21" s="275">
        <f>'Imputed and missing data hidden'!AM22</f>
        <v>0</v>
      </c>
      <c r="AG21" s="276">
        <f>AF21/38</f>
        <v>0</v>
      </c>
      <c r="AH21" s="277">
        <f>'Indicator Date hidden2'!AN22</f>
        <v>1.1714285714285715</v>
      </c>
      <c r="AI21" s="278">
        <f>'Missing component hidden'!S22</f>
        <v>0</v>
      </c>
      <c r="AJ21" s="279">
        <f>'Missing component hidden'!T22</f>
        <v>0</v>
      </c>
      <c r="AM21" s="3">
        <f t="shared" si="1"/>
        <v>0</v>
      </c>
      <c r="AN21" s="3">
        <f t="shared" si="2"/>
        <v>1</v>
      </c>
      <c r="AO21" s="3">
        <f t="shared" si="3"/>
        <v>1</v>
      </c>
      <c r="AP21" s="3">
        <f t="shared" si="4"/>
        <v>1</v>
      </c>
      <c r="AQ21" s="3">
        <f t="shared" si="5"/>
        <v>0</v>
      </c>
    </row>
    <row r="22" spans="1:43" s="2" customFormat="1" ht="15" customHeight="1" thickTop="1" thickBot="1" x14ac:dyDescent="0.35">
      <c r="A22" s="169" t="s">
        <v>188</v>
      </c>
      <c r="B22" s="101" t="s">
        <v>188</v>
      </c>
      <c r="C22" s="280">
        <v>301</v>
      </c>
      <c r="D22" s="265">
        <f>'Peligro y Exposición'!D21</f>
        <v>9.4</v>
      </c>
      <c r="E22" s="265">
        <f>'Peligro y Exposición'!H21</f>
        <v>5</v>
      </c>
      <c r="F22" s="265">
        <f>'Peligro y Exposición'!Q21</f>
        <v>0</v>
      </c>
      <c r="G22" s="265">
        <f>'Peligro y Exposición'!U21</f>
        <v>8.4</v>
      </c>
      <c r="H22" s="265">
        <f>'Peligro y Exposición'!Y21</f>
        <v>0</v>
      </c>
      <c r="I22" s="266">
        <f>'Peligro y Exposición'!Z21</f>
        <v>6</v>
      </c>
      <c r="J22" s="265">
        <f>'Peligro y Exposición'!AD21</f>
        <v>10</v>
      </c>
      <c r="K22" s="266">
        <f>'Peligro y Exposición'!AE21</f>
        <v>10</v>
      </c>
      <c r="L22" s="267">
        <f>ROUND((10-GEOMEAN(((10-I22)/10*9+1),((10-K22)/10*9+1)))/9*10,1)</f>
        <v>8.6999999999999993</v>
      </c>
      <c r="M22" s="268">
        <f>Vulnerabilidad!F21</f>
        <v>6.1</v>
      </c>
      <c r="N22" s="269">
        <f>Vulnerabilidad!J21</f>
        <v>6.2</v>
      </c>
      <c r="O22" s="269">
        <f>Vulnerabilidad!M21</f>
        <v>6.2</v>
      </c>
      <c r="P22" s="266">
        <f>Vulnerabilidad!N21</f>
        <v>6.2</v>
      </c>
      <c r="Q22" s="269">
        <f>Vulnerabilidad!R21</f>
        <v>8.3000000000000007</v>
      </c>
      <c r="R22" s="269">
        <f>Vulnerabilidad!W21</f>
        <v>5.4</v>
      </c>
      <c r="S22" s="266">
        <f>Vulnerabilidad!X21</f>
        <v>7.1</v>
      </c>
      <c r="T22" s="267">
        <f>ROUND((10-GEOMEAN(((10-P22)/10*9+1),((10-S22)/10*9+1)))/9*10,1)</f>
        <v>6.7</v>
      </c>
      <c r="U22" s="270">
        <f>'Capacidad de Adaptación'!F21</f>
        <v>0.7</v>
      </c>
      <c r="V22" s="271">
        <f>'Capacidad de Adaptación'!H21</f>
        <v>1.8</v>
      </c>
      <c r="W22" s="266">
        <f>'Capacidad de Adaptación'!I21</f>
        <v>1.3</v>
      </c>
      <c r="X22" s="271">
        <f>'Capacidad de Adaptación'!M21</f>
        <v>3.7</v>
      </c>
      <c r="Y22" s="271">
        <f>'Capacidad de Adaptación'!Q21</f>
        <v>7.1</v>
      </c>
      <c r="Z22" s="271">
        <f>'Capacidad de Adaptación'!X21</f>
        <v>4.3</v>
      </c>
      <c r="AA22" s="266">
        <f>'Capacidad de Adaptación'!Y21</f>
        <v>5</v>
      </c>
      <c r="AB22" s="267">
        <f>ROUND((10-GEOMEAN(((10-W22)/10*9+1),((10-AA22)/10*9+1)))/9*10,1)</f>
        <v>3.4</v>
      </c>
      <c r="AC22" s="272">
        <f>ROUND(L22^(1/3)*T22^(1/3)*AB22^(1/3),1)</f>
        <v>5.8</v>
      </c>
      <c r="AD22" s="273">
        <f>_xlfn.RANK.EQ(AC22,AC$4:AC$301)</f>
        <v>128</v>
      </c>
      <c r="AE22" s="274">
        <f>VLOOKUP(C22,'INFORM Indice de Confiabilidad'!A20:M317,7,FALSE)</f>
        <v>1.9523809523809526</v>
      </c>
      <c r="AF22" s="275">
        <f>'Imputed and missing data hidden'!AM23</f>
        <v>0</v>
      </c>
      <c r="AG22" s="276">
        <f>AF22/38</f>
        <v>0</v>
      </c>
      <c r="AH22" s="277">
        <f>'Indicator Date hidden2'!AN23</f>
        <v>1.1714285714285715</v>
      </c>
      <c r="AI22" s="278">
        <f>'Missing component hidden'!S23</f>
        <v>0</v>
      </c>
      <c r="AJ22" s="279">
        <f>'Missing component hidden'!T23</f>
        <v>0</v>
      </c>
      <c r="AM22" s="3">
        <f t="shared" si="1"/>
        <v>1</v>
      </c>
      <c r="AN22" s="3">
        <f t="shared" si="2"/>
        <v>1</v>
      </c>
      <c r="AO22" s="3">
        <f t="shared" si="3"/>
        <v>0</v>
      </c>
      <c r="AP22" s="3">
        <f t="shared" si="4"/>
        <v>1</v>
      </c>
      <c r="AQ22" s="3">
        <f t="shared" si="5"/>
        <v>0</v>
      </c>
    </row>
    <row r="23" spans="1:43" s="2" customFormat="1" ht="15" customHeight="1" thickTop="1" thickBot="1" x14ac:dyDescent="0.35">
      <c r="A23" s="169" t="s">
        <v>188</v>
      </c>
      <c r="B23" s="101" t="s">
        <v>189</v>
      </c>
      <c r="C23" s="280">
        <v>302</v>
      </c>
      <c r="D23" s="265">
        <f>'Peligro y Exposición'!D22</f>
        <v>7.2</v>
      </c>
      <c r="E23" s="265">
        <f>'Peligro y Exposición'!H22</f>
        <v>3.3</v>
      </c>
      <c r="F23" s="265">
        <f>'Peligro y Exposición'!Q22</f>
        <v>0</v>
      </c>
      <c r="G23" s="265">
        <f>'Peligro y Exposición'!U22</f>
        <v>4.5</v>
      </c>
      <c r="H23" s="265">
        <f>'Peligro y Exposición'!Y22</f>
        <v>0</v>
      </c>
      <c r="I23" s="266">
        <f>'Peligro y Exposición'!Z22</f>
        <v>3.5</v>
      </c>
      <c r="J23" s="265">
        <f>'Peligro y Exposición'!AD22</f>
        <v>8.3000000000000007</v>
      </c>
      <c r="K23" s="266">
        <f>'Peligro y Exposición'!AE22</f>
        <v>8.3000000000000007</v>
      </c>
      <c r="L23" s="267">
        <f>ROUND((10-GEOMEAN(((10-I23)/10*9+1),((10-K23)/10*9+1)))/9*10,1)</f>
        <v>6.5</v>
      </c>
      <c r="M23" s="268">
        <f>Vulnerabilidad!F22</f>
        <v>5.9</v>
      </c>
      <c r="N23" s="269">
        <f>Vulnerabilidad!J22</f>
        <v>6.7</v>
      </c>
      <c r="O23" s="269">
        <f>Vulnerabilidad!M22</f>
        <v>6.1</v>
      </c>
      <c r="P23" s="266">
        <f>Vulnerabilidad!N22</f>
        <v>6.2</v>
      </c>
      <c r="Q23" s="269">
        <f>Vulnerabilidad!R22</f>
        <v>2.1</v>
      </c>
      <c r="R23" s="269">
        <f>Vulnerabilidad!W22</f>
        <v>2.7</v>
      </c>
      <c r="S23" s="266">
        <f>Vulnerabilidad!X22</f>
        <v>2.4</v>
      </c>
      <c r="T23" s="267">
        <f>ROUND((10-GEOMEAN(((10-P23)/10*9+1),((10-S23)/10*9+1)))/9*10,1)</f>
        <v>4.5999999999999996</v>
      </c>
      <c r="U23" s="270">
        <f>'Capacidad de Adaptación'!F22</f>
        <v>6.7</v>
      </c>
      <c r="V23" s="271">
        <f>'Capacidad de Adaptación'!H22</f>
        <v>5.8</v>
      </c>
      <c r="W23" s="266">
        <f>'Capacidad de Adaptación'!I22</f>
        <v>6.3</v>
      </c>
      <c r="X23" s="271">
        <f>'Capacidad de Adaptación'!M22</f>
        <v>4.5999999999999996</v>
      </c>
      <c r="Y23" s="271">
        <f>'Capacidad de Adaptación'!Q22</f>
        <v>3.6</v>
      </c>
      <c r="Z23" s="271">
        <f>'Capacidad de Adaptación'!X22</f>
        <v>4.4000000000000004</v>
      </c>
      <c r="AA23" s="266">
        <f>'Capacidad de Adaptación'!Y22</f>
        <v>4.2</v>
      </c>
      <c r="AB23" s="267">
        <f>ROUND((10-GEOMEAN(((10-W23)/10*9+1),((10-AA23)/10*9+1)))/9*10,1)</f>
        <v>5.3</v>
      </c>
      <c r="AC23" s="272">
        <f>ROUND(L23^(1/3)*T23^(1/3)*AB23^(1/3),1)</f>
        <v>5.4</v>
      </c>
      <c r="AD23" s="273">
        <f>_xlfn.RANK.EQ(AC23,AC$4:AC$301)</f>
        <v>177</v>
      </c>
      <c r="AE23" s="274">
        <f>VLOOKUP(C23,'INFORM Indice de Confiabilidad'!A21:M318,7,FALSE)</f>
        <v>1.9523809523809526</v>
      </c>
      <c r="AF23" s="275">
        <f>'Imputed and missing data hidden'!AM24</f>
        <v>0</v>
      </c>
      <c r="AG23" s="276">
        <f>AF23/38</f>
        <v>0</v>
      </c>
      <c r="AH23" s="277">
        <f>'Indicator Date hidden2'!AN24</f>
        <v>1.1714285714285715</v>
      </c>
      <c r="AI23" s="278">
        <f>'Missing component hidden'!S24</f>
        <v>0</v>
      </c>
      <c r="AJ23" s="279">
        <f>'Missing component hidden'!T24</f>
        <v>0</v>
      </c>
      <c r="AM23" s="3">
        <f t="shared" si="1"/>
        <v>1</v>
      </c>
      <c r="AN23" s="3">
        <f t="shared" si="2"/>
        <v>1</v>
      </c>
      <c r="AO23" s="3">
        <f t="shared" si="3"/>
        <v>0</v>
      </c>
      <c r="AP23" s="3">
        <f t="shared" si="4"/>
        <v>1</v>
      </c>
      <c r="AQ23" s="3">
        <f t="shared" si="5"/>
        <v>0</v>
      </c>
    </row>
    <row r="24" spans="1:43" s="2" customFormat="1" ht="15" customHeight="1" thickTop="1" thickBot="1" x14ac:dyDescent="0.35">
      <c r="A24" s="169" t="s">
        <v>188</v>
      </c>
      <c r="B24" s="101" t="s">
        <v>190</v>
      </c>
      <c r="C24" s="280">
        <v>303</v>
      </c>
      <c r="D24" s="265">
        <f>'Peligro y Exposición'!D23</f>
        <v>8</v>
      </c>
      <c r="E24" s="265">
        <f>'Peligro y Exposición'!H23</f>
        <v>2.1</v>
      </c>
      <c r="F24" s="265">
        <f>'Peligro y Exposición'!Q23</f>
        <v>0</v>
      </c>
      <c r="G24" s="265">
        <f>'Peligro y Exposición'!U23</f>
        <v>7.4</v>
      </c>
      <c r="H24" s="265">
        <f>'Peligro y Exposición'!Y23</f>
        <v>6.8</v>
      </c>
      <c r="I24" s="266">
        <f>'Peligro y Exposición'!Z23</f>
        <v>5.6</v>
      </c>
      <c r="J24" s="265">
        <f>'Peligro y Exposición'!AD23</f>
        <v>9</v>
      </c>
      <c r="K24" s="266">
        <f>'Peligro y Exposición'!AE23</f>
        <v>9</v>
      </c>
      <c r="L24" s="267">
        <f>ROUND((10-GEOMEAN(((10-I24)/10*9+1),((10-K24)/10*9+1)))/9*10,1)</f>
        <v>7.7</v>
      </c>
      <c r="M24" s="268">
        <f>Vulnerabilidad!F23</f>
        <v>8</v>
      </c>
      <c r="N24" s="269">
        <f>Vulnerabilidad!J23</f>
        <v>8.1</v>
      </c>
      <c r="O24" s="269">
        <f>Vulnerabilidad!M23</f>
        <v>7.5</v>
      </c>
      <c r="P24" s="266">
        <f>Vulnerabilidad!N23</f>
        <v>7.9</v>
      </c>
      <c r="Q24" s="269">
        <f>Vulnerabilidad!R23</f>
        <v>4.2</v>
      </c>
      <c r="R24" s="269">
        <f>Vulnerabilidad!W23</f>
        <v>5.7</v>
      </c>
      <c r="S24" s="266">
        <f>Vulnerabilidad!X23</f>
        <v>5</v>
      </c>
      <c r="T24" s="267">
        <f>ROUND((10-GEOMEAN(((10-P24)/10*9+1),((10-S24)/10*9+1)))/9*10,1)</f>
        <v>6.7</v>
      </c>
      <c r="U24" s="270">
        <f>'Capacidad de Adaptación'!F23</f>
        <v>10</v>
      </c>
      <c r="V24" s="271">
        <f>'Capacidad de Adaptación'!H23</f>
        <v>5.6</v>
      </c>
      <c r="W24" s="266">
        <f>'Capacidad de Adaptación'!I23</f>
        <v>8.6</v>
      </c>
      <c r="X24" s="271">
        <f>'Capacidad de Adaptación'!M23</f>
        <v>7.1</v>
      </c>
      <c r="Y24" s="271">
        <f>'Capacidad de Adaptación'!Q23</f>
        <v>6.2</v>
      </c>
      <c r="Z24" s="271">
        <f>'Capacidad de Adaptación'!X23</f>
        <v>6.9</v>
      </c>
      <c r="AA24" s="266">
        <f>'Capacidad de Adaptación'!Y23</f>
        <v>6.7</v>
      </c>
      <c r="AB24" s="267">
        <f>ROUND((10-GEOMEAN(((10-W24)/10*9+1),((10-AA24)/10*9+1)))/9*10,1)</f>
        <v>7.8</v>
      </c>
      <c r="AC24" s="272">
        <f>ROUND(L24^(1/3)*T24^(1/3)*AB24^(1/3),1)</f>
        <v>7.4</v>
      </c>
      <c r="AD24" s="273">
        <f>_xlfn.RANK.EQ(AC24,AC$4:AC$301)</f>
        <v>3</v>
      </c>
      <c r="AE24" s="274">
        <f>VLOOKUP(C24,'INFORM Indice de Confiabilidad'!A22:M319,7,FALSE)</f>
        <v>1.9523809523809526</v>
      </c>
      <c r="AF24" s="275">
        <f>'Imputed and missing data hidden'!AM25</f>
        <v>0</v>
      </c>
      <c r="AG24" s="276">
        <f>AF24/38</f>
        <v>0</v>
      </c>
      <c r="AH24" s="277">
        <f>'Indicator Date hidden2'!AN25</f>
        <v>1.1714285714285715</v>
      </c>
      <c r="AI24" s="278">
        <f>'Missing component hidden'!S25</f>
        <v>0</v>
      </c>
      <c r="AJ24" s="279">
        <f>'Missing component hidden'!T25</f>
        <v>0</v>
      </c>
      <c r="AM24" s="3">
        <f t="shared" si="1"/>
        <v>1</v>
      </c>
      <c r="AN24" s="3">
        <f t="shared" si="2"/>
        <v>1</v>
      </c>
      <c r="AO24" s="3">
        <f t="shared" si="3"/>
        <v>0</v>
      </c>
      <c r="AP24" s="3">
        <f t="shared" si="4"/>
        <v>1</v>
      </c>
      <c r="AQ24" s="3">
        <f t="shared" si="5"/>
        <v>1</v>
      </c>
    </row>
    <row r="25" spans="1:43" s="2" customFormat="1" ht="15" customHeight="1" thickTop="1" thickBot="1" x14ac:dyDescent="0.35">
      <c r="A25" s="169" t="s">
        <v>188</v>
      </c>
      <c r="B25" s="101" t="s">
        <v>191</v>
      </c>
      <c r="C25" s="280">
        <v>304</v>
      </c>
      <c r="D25" s="265">
        <f>'Peligro y Exposición'!D24</f>
        <v>0</v>
      </c>
      <c r="E25" s="265">
        <f>'Peligro y Exposición'!H24</f>
        <v>0</v>
      </c>
      <c r="F25" s="265">
        <f>'Peligro y Exposición'!Q24</f>
        <v>0</v>
      </c>
      <c r="G25" s="265">
        <f>'Peligro y Exposición'!U24</f>
        <v>6.7</v>
      </c>
      <c r="H25" s="265">
        <f>'Peligro y Exposición'!Y24</f>
        <v>6.1</v>
      </c>
      <c r="I25" s="266">
        <f>'Peligro y Exposición'!Z24</f>
        <v>3.2</v>
      </c>
      <c r="J25" s="265">
        <f>'Peligro y Exposición'!AD24</f>
        <v>8.6999999999999993</v>
      </c>
      <c r="K25" s="266">
        <f>'Peligro y Exposición'!AE24</f>
        <v>8.6999999999999993</v>
      </c>
      <c r="L25" s="267">
        <f>ROUND((10-GEOMEAN(((10-I25)/10*9+1),((10-K25)/10*9+1)))/9*10,1)</f>
        <v>6.7</v>
      </c>
      <c r="M25" s="268">
        <f>Vulnerabilidad!F24</f>
        <v>7.8</v>
      </c>
      <c r="N25" s="269">
        <f>Vulnerabilidad!J24</f>
        <v>8.5</v>
      </c>
      <c r="O25" s="269">
        <f>Vulnerabilidad!M24</f>
        <v>6.9</v>
      </c>
      <c r="P25" s="266">
        <f>Vulnerabilidad!N24</f>
        <v>7.7</v>
      </c>
      <c r="Q25" s="269">
        <f>Vulnerabilidad!R24</f>
        <v>4.9000000000000004</v>
      </c>
      <c r="R25" s="269">
        <f>Vulnerabilidad!W24</f>
        <v>6</v>
      </c>
      <c r="S25" s="266">
        <f>Vulnerabilidad!X24</f>
        <v>5.5</v>
      </c>
      <c r="T25" s="267">
        <f>ROUND((10-GEOMEAN(((10-P25)/10*9+1),((10-S25)/10*9+1)))/9*10,1)</f>
        <v>6.7</v>
      </c>
      <c r="U25" s="270">
        <f>'Capacidad de Adaptación'!F24</f>
        <v>8.3000000000000007</v>
      </c>
      <c r="V25" s="271">
        <f>'Capacidad de Adaptación'!H24</f>
        <v>6.1</v>
      </c>
      <c r="W25" s="266">
        <f>'Capacidad de Adaptación'!I24</f>
        <v>7.4</v>
      </c>
      <c r="X25" s="271">
        <f>'Capacidad de Adaptación'!M24</f>
        <v>8</v>
      </c>
      <c r="Y25" s="271">
        <f>'Capacidad de Adaptación'!Q24</f>
        <v>6.7</v>
      </c>
      <c r="Z25" s="271">
        <f>'Capacidad de Adaptación'!X24</f>
        <v>5.7</v>
      </c>
      <c r="AA25" s="266">
        <f>'Capacidad de Adaptación'!Y24</f>
        <v>6.8</v>
      </c>
      <c r="AB25" s="267">
        <f>ROUND((10-GEOMEAN(((10-W25)/10*9+1),((10-AA25)/10*9+1)))/9*10,1)</f>
        <v>7.1</v>
      </c>
      <c r="AC25" s="272">
        <f>ROUND(L25^(1/3)*T25^(1/3)*AB25^(1/3),1)</f>
        <v>6.8</v>
      </c>
      <c r="AD25" s="273">
        <f>_xlfn.RANK.EQ(AC25,AC$4:AC$301)</f>
        <v>24</v>
      </c>
      <c r="AE25" s="274">
        <f>VLOOKUP(C25,'INFORM Indice de Confiabilidad'!A23:M320,7,FALSE)</f>
        <v>1.9523809523809526</v>
      </c>
      <c r="AF25" s="275">
        <f>'Imputed and missing data hidden'!AM26</f>
        <v>0</v>
      </c>
      <c r="AG25" s="276">
        <f>AF25/38</f>
        <v>0</v>
      </c>
      <c r="AH25" s="277">
        <f>'Indicator Date hidden2'!AN26</f>
        <v>1.1714285714285715</v>
      </c>
      <c r="AI25" s="278">
        <f>'Missing component hidden'!S26</f>
        <v>0</v>
      </c>
      <c r="AJ25" s="279">
        <f>'Missing component hidden'!T26</f>
        <v>0</v>
      </c>
      <c r="AM25" s="3">
        <f t="shared" si="1"/>
        <v>0</v>
      </c>
      <c r="AN25" s="3">
        <f t="shared" si="2"/>
        <v>0</v>
      </c>
      <c r="AO25" s="3">
        <f t="shared" si="3"/>
        <v>0</v>
      </c>
      <c r="AP25" s="3">
        <f t="shared" si="4"/>
        <v>1</v>
      </c>
      <c r="AQ25" s="3">
        <f t="shared" si="5"/>
        <v>1</v>
      </c>
    </row>
    <row r="26" spans="1:43" s="2" customFormat="1" ht="15" customHeight="1" thickTop="1" thickBot="1" x14ac:dyDescent="0.35">
      <c r="A26" s="169" t="s">
        <v>188</v>
      </c>
      <c r="B26" s="101" t="s">
        <v>192</v>
      </c>
      <c r="C26" s="280">
        <v>305</v>
      </c>
      <c r="D26" s="265">
        <f>'Peligro y Exposición'!D25</f>
        <v>5.3</v>
      </c>
      <c r="E26" s="265">
        <f>'Peligro y Exposición'!H25</f>
        <v>0</v>
      </c>
      <c r="F26" s="265">
        <f>'Peligro y Exposición'!Q25</f>
        <v>0</v>
      </c>
      <c r="G26" s="265">
        <f>'Peligro y Exposición'!U25</f>
        <v>0</v>
      </c>
      <c r="H26" s="265">
        <f>'Peligro y Exposición'!Y25</f>
        <v>8.1</v>
      </c>
      <c r="I26" s="266">
        <f>'Peligro y Exposición'!Z25</f>
        <v>3.6</v>
      </c>
      <c r="J26" s="265">
        <f>'Peligro y Exposición'!AD25</f>
        <v>6.1</v>
      </c>
      <c r="K26" s="266">
        <f>'Peligro y Exposición'!AE25</f>
        <v>6.1</v>
      </c>
      <c r="L26" s="267">
        <f>ROUND((10-GEOMEAN(((10-I26)/10*9+1),((10-K26)/10*9+1)))/9*10,1)</f>
        <v>5</v>
      </c>
      <c r="M26" s="268">
        <f>Vulnerabilidad!F25</f>
        <v>6.3</v>
      </c>
      <c r="N26" s="269">
        <f>Vulnerabilidad!J25</f>
        <v>7</v>
      </c>
      <c r="O26" s="269">
        <f>Vulnerabilidad!M25</f>
        <v>6.1</v>
      </c>
      <c r="P26" s="266">
        <f>Vulnerabilidad!N25</f>
        <v>6.5</v>
      </c>
      <c r="Q26" s="269">
        <f>Vulnerabilidad!R25</f>
        <v>0.8</v>
      </c>
      <c r="R26" s="269">
        <f>Vulnerabilidad!W25</f>
        <v>4.0999999999999996</v>
      </c>
      <c r="S26" s="266">
        <f>Vulnerabilidad!X25</f>
        <v>2.6</v>
      </c>
      <c r="T26" s="267">
        <f>ROUND((10-GEOMEAN(((10-P26)/10*9+1),((10-S26)/10*9+1)))/9*10,1)</f>
        <v>4.8</v>
      </c>
      <c r="U26" s="270">
        <f>'Capacidad de Adaptación'!F25</f>
        <v>10</v>
      </c>
      <c r="V26" s="271">
        <f>'Capacidad de Adaptación'!H25</f>
        <v>8.6</v>
      </c>
      <c r="W26" s="266">
        <f>'Capacidad de Adaptación'!I25</f>
        <v>9.4</v>
      </c>
      <c r="X26" s="271">
        <f>'Capacidad de Adaptación'!M25</f>
        <v>6.1</v>
      </c>
      <c r="Y26" s="271">
        <f>'Capacidad de Adaptación'!Q25</f>
        <v>7.7</v>
      </c>
      <c r="Z26" s="271">
        <f>'Capacidad de Adaptación'!X25</f>
        <v>5.4</v>
      </c>
      <c r="AA26" s="266">
        <f>'Capacidad de Adaptación'!Y25</f>
        <v>6.4</v>
      </c>
      <c r="AB26" s="267">
        <f>ROUND((10-GEOMEAN(((10-W26)/10*9+1),((10-AA26)/10*9+1)))/9*10,1)</f>
        <v>8.3000000000000007</v>
      </c>
      <c r="AC26" s="272">
        <f>ROUND(L26^(1/3)*T26^(1/3)*AB26^(1/3),1)</f>
        <v>5.8</v>
      </c>
      <c r="AD26" s="273">
        <f>_xlfn.RANK.EQ(AC26,AC$4:AC$301)</f>
        <v>128</v>
      </c>
      <c r="AE26" s="274">
        <f>VLOOKUP(C26,'INFORM Indice de Confiabilidad'!A24:M321,7,FALSE)</f>
        <v>2.6190476190476186</v>
      </c>
      <c r="AF26" s="275">
        <f>'Imputed and missing data hidden'!AM27</f>
        <v>2</v>
      </c>
      <c r="AG26" s="276">
        <f>AF26/38</f>
        <v>5.2631578947368418E-2</v>
      </c>
      <c r="AH26" s="277">
        <f>'Indicator Date hidden2'!AN27</f>
        <v>1.1714285714285715</v>
      </c>
      <c r="AI26" s="278">
        <f>'Missing component hidden'!S27</f>
        <v>0</v>
      </c>
      <c r="AJ26" s="279">
        <f>'Missing component hidden'!T27</f>
        <v>0</v>
      </c>
      <c r="AM26" s="3">
        <f t="shared" si="1"/>
        <v>1</v>
      </c>
      <c r="AN26" s="3">
        <f t="shared" si="2"/>
        <v>0</v>
      </c>
      <c r="AO26" s="3">
        <f t="shared" si="3"/>
        <v>0</v>
      </c>
      <c r="AP26" s="3">
        <f t="shared" si="4"/>
        <v>0</v>
      </c>
      <c r="AQ26" s="3">
        <f t="shared" si="5"/>
        <v>1</v>
      </c>
    </row>
    <row r="27" spans="1:43" s="2" customFormat="1" ht="15" customHeight="1" thickTop="1" thickBot="1" x14ac:dyDescent="0.35">
      <c r="A27" s="169" t="s">
        <v>188</v>
      </c>
      <c r="B27" s="101" t="s">
        <v>193</v>
      </c>
      <c r="C27" s="280">
        <v>306</v>
      </c>
      <c r="D27" s="265">
        <f>'Peligro y Exposición'!D26</f>
        <v>4.3</v>
      </c>
      <c r="E27" s="265">
        <f>'Peligro y Exposición'!H26</f>
        <v>4.3</v>
      </c>
      <c r="F27" s="265">
        <f>'Peligro y Exposición'!Q26</f>
        <v>0</v>
      </c>
      <c r="G27" s="265">
        <f>'Peligro y Exposición'!U26</f>
        <v>6.6</v>
      </c>
      <c r="H27" s="265">
        <f>'Peligro y Exposición'!Y26</f>
        <v>5.0999999999999996</v>
      </c>
      <c r="I27" s="266">
        <f>'Peligro y Exposición'!Z26</f>
        <v>4.4000000000000004</v>
      </c>
      <c r="J27" s="265">
        <f>'Peligro y Exposición'!AD26</f>
        <v>9.1</v>
      </c>
      <c r="K27" s="266">
        <f>'Peligro y Exposición'!AE26</f>
        <v>9.1</v>
      </c>
      <c r="L27" s="267">
        <f>ROUND((10-GEOMEAN(((10-I27)/10*9+1),((10-K27)/10*9+1)))/9*10,1)</f>
        <v>7.4</v>
      </c>
      <c r="M27" s="268">
        <f>Vulnerabilidad!F26</f>
        <v>6.9</v>
      </c>
      <c r="N27" s="269">
        <f>Vulnerabilidad!J26</f>
        <v>7.3</v>
      </c>
      <c r="O27" s="269">
        <f>Vulnerabilidad!M26</f>
        <v>7.3</v>
      </c>
      <c r="P27" s="266">
        <f>Vulnerabilidad!N26</f>
        <v>7.2</v>
      </c>
      <c r="Q27" s="269">
        <f>Vulnerabilidad!R26</f>
        <v>8.4</v>
      </c>
      <c r="R27" s="269">
        <f>Vulnerabilidad!W26</f>
        <v>5.5</v>
      </c>
      <c r="S27" s="266">
        <f>Vulnerabilidad!X26</f>
        <v>7.2</v>
      </c>
      <c r="T27" s="267">
        <f>ROUND((10-GEOMEAN(((10-P27)/10*9+1),((10-S27)/10*9+1)))/9*10,1)</f>
        <v>7.2</v>
      </c>
      <c r="U27" s="270">
        <f>'Capacidad de Adaptación'!F26</f>
        <v>3.3</v>
      </c>
      <c r="V27" s="271">
        <f>'Capacidad de Adaptación'!H26</f>
        <v>4</v>
      </c>
      <c r="W27" s="266">
        <f>'Capacidad de Adaptación'!I26</f>
        <v>3.7</v>
      </c>
      <c r="X27" s="271">
        <f>'Capacidad de Adaptación'!M26</f>
        <v>7.4</v>
      </c>
      <c r="Y27" s="271">
        <f>'Capacidad de Adaptación'!Q26</f>
        <v>7</v>
      </c>
      <c r="Z27" s="271">
        <f>'Capacidad de Adaptación'!X26</f>
        <v>5.8</v>
      </c>
      <c r="AA27" s="266">
        <f>'Capacidad de Adaptación'!Y26</f>
        <v>6.7</v>
      </c>
      <c r="AB27" s="267">
        <f>ROUND((10-GEOMEAN(((10-W27)/10*9+1),((10-AA27)/10*9+1)))/9*10,1)</f>
        <v>5.4</v>
      </c>
      <c r="AC27" s="272">
        <f>ROUND(L27^(1/3)*T27^(1/3)*AB27^(1/3),1)</f>
        <v>6.6</v>
      </c>
      <c r="AD27" s="273">
        <f>_xlfn.RANK.EQ(AC27,AC$4:AC$301)</f>
        <v>38</v>
      </c>
      <c r="AE27" s="274">
        <f>VLOOKUP(C27,'INFORM Indice de Confiabilidad'!A25:M322,7,FALSE)</f>
        <v>1.9523809523809526</v>
      </c>
      <c r="AF27" s="275">
        <f>'Imputed and missing data hidden'!AM28</f>
        <v>0</v>
      </c>
      <c r="AG27" s="276">
        <f>AF27/38</f>
        <v>0</v>
      </c>
      <c r="AH27" s="277">
        <f>'Indicator Date hidden2'!AN28</f>
        <v>1.1714285714285715</v>
      </c>
      <c r="AI27" s="278">
        <f>'Missing component hidden'!S28</f>
        <v>0</v>
      </c>
      <c r="AJ27" s="279">
        <f>'Missing component hidden'!T28</f>
        <v>0</v>
      </c>
      <c r="AM27" s="3">
        <f t="shared" si="1"/>
        <v>1</v>
      </c>
      <c r="AN27" s="3">
        <f t="shared" si="2"/>
        <v>1</v>
      </c>
      <c r="AO27" s="3">
        <f t="shared" si="3"/>
        <v>0</v>
      </c>
      <c r="AP27" s="3">
        <f t="shared" si="4"/>
        <v>1</v>
      </c>
      <c r="AQ27" s="3">
        <f t="shared" si="5"/>
        <v>1</v>
      </c>
    </row>
    <row r="28" spans="1:43" s="2" customFormat="1" ht="15" customHeight="1" thickTop="1" thickBot="1" x14ac:dyDescent="0.35">
      <c r="A28" s="169" t="s">
        <v>188</v>
      </c>
      <c r="B28" s="101" t="s">
        <v>194</v>
      </c>
      <c r="C28" s="280">
        <v>307</v>
      </c>
      <c r="D28" s="265">
        <f>'Peligro y Exposición'!D27</f>
        <v>6.7</v>
      </c>
      <c r="E28" s="265">
        <f>'Peligro y Exposición'!H27</f>
        <v>0</v>
      </c>
      <c r="F28" s="265">
        <f>'Peligro y Exposición'!Q27</f>
        <v>0</v>
      </c>
      <c r="G28" s="265">
        <f>'Peligro y Exposición'!U27</f>
        <v>3.4</v>
      </c>
      <c r="H28" s="265">
        <f>'Peligro y Exposición'!Y27</f>
        <v>0</v>
      </c>
      <c r="I28" s="266">
        <f>'Peligro y Exposición'!Z27</f>
        <v>2.5</v>
      </c>
      <c r="J28" s="265">
        <f>'Peligro y Exposición'!AD27</f>
        <v>4.8</v>
      </c>
      <c r="K28" s="266">
        <f>'Peligro y Exposición'!AE27</f>
        <v>4.8</v>
      </c>
      <c r="L28" s="267">
        <f>ROUND((10-GEOMEAN(((10-I28)/10*9+1),((10-K28)/10*9+1)))/9*10,1)</f>
        <v>3.7</v>
      </c>
      <c r="M28" s="268">
        <f>Vulnerabilidad!F27</f>
        <v>7.4</v>
      </c>
      <c r="N28" s="269">
        <f>Vulnerabilidad!J27</f>
        <v>8.1999999999999993</v>
      </c>
      <c r="O28" s="269">
        <f>Vulnerabilidad!M27</f>
        <v>7.4</v>
      </c>
      <c r="P28" s="266">
        <f>Vulnerabilidad!N27</f>
        <v>7.7</v>
      </c>
      <c r="Q28" s="269">
        <f>Vulnerabilidad!R27</f>
        <v>2.5</v>
      </c>
      <c r="R28" s="269">
        <f>Vulnerabilidad!W27</f>
        <v>3.3</v>
      </c>
      <c r="S28" s="266">
        <f>Vulnerabilidad!X27</f>
        <v>2.9</v>
      </c>
      <c r="T28" s="267">
        <f>ROUND((10-GEOMEAN(((10-P28)/10*9+1),((10-S28)/10*9+1)))/9*10,1)</f>
        <v>5.8</v>
      </c>
      <c r="U28" s="270">
        <f>'Capacidad de Adaptación'!F27</f>
        <v>8.3000000000000007</v>
      </c>
      <c r="V28" s="271">
        <f>'Capacidad de Adaptación'!H27</f>
        <v>5</v>
      </c>
      <c r="W28" s="266">
        <f>'Capacidad de Adaptación'!I27</f>
        <v>7</v>
      </c>
      <c r="X28" s="271">
        <f>'Capacidad de Adaptación'!M27</f>
        <v>6.9</v>
      </c>
      <c r="Y28" s="271">
        <f>'Capacidad de Adaptación'!Q27</f>
        <v>7.2</v>
      </c>
      <c r="Z28" s="271">
        <f>'Capacidad de Adaptación'!X27</f>
        <v>4.9000000000000004</v>
      </c>
      <c r="AA28" s="266">
        <f>'Capacidad de Adaptación'!Y27</f>
        <v>6.3</v>
      </c>
      <c r="AB28" s="267">
        <f>ROUND((10-GEOMEAN(((10-W28)/10*9+1),((10-AA28)/10*9+1)))/9*10,1)</f>
        <v>6.7</v>
      </c>
      <c r="AC28" s="272">
        <f>ROUND(L28^(1/3)*T28^(1/3)*AB28^(1/3),1)</f>
        <v>5.2</v>
      </c>
      <c r="AD28" s="273">
        <f>_xlfn.RANK.EQ(AC28,AC$4:AC$301)</f>
        <v>208</v>
      </c>
      <c r="AE28" s="274">
        <f>VLOOKUP(C28,'INFORM Indice de Confiabilidad'!A26:M323,7,FALSE)</f>
        <v>1.9523809523809526</v>
      </c>
      <c r="AF28" s="275">
        <f>'Imputed and missing data hidden'!AM29</f>
        <v>0</v>
      </c>
      <c r="AG28" s="276">
        <f>AF28/38</f>
        <v>0</v>
      </c>
      <c r="AH28" s="277">
        <f>'Indicator Date hidden2'!AN29</f>
        <v>1.1714285714285715</v>
      </c>
      <c r="AI28" s="278">
        <f>'Missing component hidden'!S29</f>
        <v>0</v>
      </c>
      <c r="AJ28" s="279">
        <f>'Missing component hidden'!T29</f>
        <v>0</v>
      </c>
      <c r="AM28" s="3">
        <f t="shared" si="1"/>
        <v>1</v>
      </c>
      <c r="AN28" s="3">
        <f t="shared" si="2"/>
        <v>0</v>
      </c>
      <c r="AO28" s="3">
        <f t="shared" si="3"/>
        <v>0</v>
      </c>
      <c r="AP28" s="3">
        <f t="shared" si="4"/>
        <v>1</v>
      </c>
      <c r="AQ28" s="3">
        <f t="shared" si="5"/>
        <v>0</v>
      </c>
    </row>
    <row r="29" spans="1:43" s="2" customFormat="1" ht="15" customHeight="1" thickTop="1" thickBot="1" x14ac:dyDescent="0.35">
      <c r="A29" s="169" t="s">
        <v>188</v>
      </c>
      <c r="B29" s="101" t="s">
        <v>195</v>
      </c>
      <c r="C29" s="280">
        <v>308</v>
      </c>
      <c r="D29" s="265">
        <f>'Peligro y Exposición'!D28</f>
        <v>6.2</v>
      </c>
      <c r="E29" s="265">
        <f>'Peligro y Exposición'!H28</f>
        <v>0</v>
      </c>
      <c r="F29" s="265">
        <f>'Peligro y Exposición'!Q28</f>
        <v>0</v>
      </c>
      <c r="G29" s="265">
        <f>'Peligro y Exposición'!U28</f>
        <v>0</v>
      </c>
      <c r="H29" s="265">
        <f>'Peligro y Exposición'!Y28</f>
        <v>0</v>
      </c>
      <c r="I29" s="266">
        <f>'Peligro y Exposición'!Z28</f>
        <v>1.7</v>
      </c>
      <c r="J29" s="265">
        <f>'Peligro y Exposición'!AD28</f>
        <v>6.4</v>
      </c>
      <c r="K29" s="266">
        <f>'Peligro y Exposición'!AE28</f>
        <v>6.4</v>
      </c>
      <c r="L29" s="267">
        <f>ROUND((10-GEOMEAN(((10-I29)/10*9+1),((10-K29)/10*9+1)))/9*10,1)</f>
        <v>4.5</v>
      </c>
      <c r="M29" s="268">
        <f>Vulnerabilidad!F28</f>
        <v>8.1</v>
      </c>
      <c r="N29" s="269">
        <f>Vulnerabilidad!J28</f>
        <v>7.4</v>
      </c>
      <c r="O29" s="269">
        <f>Vulnerabilidad!M28</f>
        <v>8.1999999999999993</v>
      </c>
      <c r="P29" s="266">
        <f>Vulnerabilidad!N28</f>
        <v>7.9</v>
      </c>
      <c r="Q29" s="269">
        <f>Vulnerabilidad!R28</f>
        <v>2.7</v>
      </c>
      <c r="R29" s="269">
        <f>Vulnerabilidad!W28</f>
        <v>5.2</v>
      </c>
      <c r="S29" s="266">
        <f>Vulnerabilidad!X28</f>
        <v>4.0999999999999996</v>
      </c>
      <c r="T29" s="267">
        <f>ROUND((10-GEOMEAN(((10-P29)/10*9+1),((10-S29)/10*9+1)))/9*10,1)</f>
        <v>6.4</v>
      </c>
      <c r="U29" s="270">
        <f>'Capacidad de Adaptación'!F28</f>
        <v>8.3000000000000007</v>
      </c>
      <c r="V29" s="271">
        <f>'Capacidad de Adaptación'!H28</f>
        <v>7.6</v>
      </c>
      <c r="W29" s="266">
        <f>'Capacidad de Adaptación'!I28</f>
        <v>8</v>
      </c>
      <c r="X29" s="271">
        <f>'Capacidad de Adaptación'!M28</f>
        <v>6.8</v>
      </c>
      <c r="Y29" s="271">
        <f>'Capacidad de Adaptación'!Q28</f>
        <v>6.9</v>
      </c>
      <c r="Z29" s="271">
        <f>'Capacidad de Adaptación'!X28</f>
        <v>6.6</v>
      </c>
      <c r="AA29" s="266">
        <f>'Capacidad de Adaptación'!Y28</f>
        <v>6.8</v>
      </c>
      <c r="AB29" s="267">
        <f>ROUND((10-GEOMEAN(((10-W29)/10*9+1),((10-AA29)/10*9+1)))/9*10,1)</f>
        <v>7.4</v>
      </c>
      <c r="AC29" s="272">
        <f>ROUND(L29^(1/3)*T29^(1/3)*AB29^(1/3),1)</f>
        <v>6</v>
      </c>
      <c r="AD29" s="273">
        <f>_xlfn.RANK.EQ(AC29,AC$4:AC$301)</f>
        <v>100</v>
      </c>
      <c r="AE29" s="274">
        <f>VLOOKUP(C29,'INFORM Indice de Confiabilidad'!A27:M324,7,FALSE)</f>
        <v>2.2857142857142856</v>
      </c>
      <c r="AF29" s="275">
        <f>'Imputed and missing data hidden'!AM30</f>
        <v>1</v>
      </c>
      <c r="AG29" s="276">
        <f>AF29/38</f>
        <v>2.6315789473684209E-2</v>
      </c>
      <c r="AH29" s="277">
        <f>'Indicator Date hidden2'!AN30</f>
        <v>1.1714285714285715</v>
      </c>
      <c r="AI29" s="278">
        <f>'Missing component hidden'!S30</f>
        <v>0</v>
      </c>
      <c r="AJ29" s="279">
        <f>'Missing component hidden'!T30</f>
        <v>0</v>
      </c>
      <c r="AM29" s="3">
        <f t="shared" si="1"/>
        <v>1</v>
      </c>
      <c r="AN29" s="3">
        <f t="shared" si="2"/>
        <v>0</v>
      </c>
      <c r="AO29" s="3">
        <f t="shared" si="3"/>
        <v>0</v>
      </c>
      <c r="AP29" s="3">
        <f t="shared" si="4"/>
        <v>0</v>
      </c>
      <c r="AQ29" s="3">
        <f t="shared" si="5"/>
        <v>0</v>
      </c>
    </row>
    <row r="30" spans="1:43" s="2" customFormat="1" ht="15" customHeight="1" thickTop="1" thickBot="1" x14ac:dyDescent="0.35">
      <c r="A30" s="169" t="s">
        <v>188</v>
      </c>
      <c r="B30" s="101" t="s">
        <v>196</v>
      </c>
      <c r="C30" s="280">
        <v>309</v>
      </c>
      <c r="D30" s="265">
        <f>'Peligro y Exposición'!D29</f>
        <v>6.5</v>
      </c>
      <c r="E30" s="265">
        <f>'Peligro y Exposición'!H29</f>
        <v>0</v>
      </c>
      <c r="F30" s="265">
        <f>'Peligro y Exposición'!Q29</f>
        <v>0</v>
      </c>
      <c r="G30" s="265">
        <f>'Peligro y Exposición'!U29</f>
        <v>0</v>
      </c>
      <c r="H30" s="265">
        <f>'Peligro y Exposición'!Y29</f>
        <v>0</v>
      </c>
      <c r="I30" s="266">
        <f>'Peligro y Exposición'!Z29</f>
        <v>1.8</v>
      </c>
      <c r="J30" s="265">
        <f>'Peligro y Exposición'!AD29</f>
        <v>1.7</v>
      </c>
      <c r="K30" s="266">
        <f>'Peligro y Exposición'!AE29</f>
        <v>1.7</v>
      </c>
      <c r="L30" s="267">
        <f>ROUND((10-GEOMEAN(((10-I30)/10*9+1),((10-K30)/10*9+1)))/9*10,1)</f>
        <v>1.8</v>
      </c>
      <c r="M30" s="268">
        <f>Vulnerabilidad!F29</f>
        <v>5.9</v>
      </c>
      <c r="N30" s="269">
        <f>Vulnerabilidad!J29</f>
        <v>5.6</v>
      </c>
      <c r="O30" s="269">
        <f>Vulnerabilidad!M29</f>
        <v>5.3</v>
      </c>
      <c r="P30" s="266">
        <f>Vulnerabilidad!N29</f>
        <v>5.6</v>
      </c>
      <c r="Q30" s="269">
        <f>Vulnerabilidad!R29</f>
        <v>0.7</v>
      </c>
      <c r="R30" s="269">
        <f>Vulnerabilidad!W29</f>
        <v>2.5</v>
      </c>
      <c r="S30" s="266">
        <f>Vulnerabilidad!X29</f>
        <v>1.6</v>
      </c>
      <c r="T30" s="267">
        <f>ROUND((10-GEOMEAN(((10-P30)/10*9+1),((10-S30)/10*9+1)))/9*10,1)</f>
        <v>3.9</v>
      </c>
      <c r="U30" s="270">
        <f>'Capacidad de Adaptación'!F29</f>
        <v>3.3</v>
      </c>
      <c r="V30" s="271">
        <f>'Capacidad de Adaptación'!H29</f>
        <v>4.8</v>
      </c>
      <c r="W30" s="266">
        <f>'Capacidad de Adaptación'!I29</f>
        <v>4.0999999999999996</v>
      </c>
      <c r="X30" s="271">
        <f>'Capacidad de Adaptación'!M29</f>
        <v>4.2</v>
      </c>
      <c r="Y30" s="271">
        <f>'Capacidad de Adaptación'!Q29</f>
        <v>3.2</v>
      </c>
      <c r="Z30" s="271">
        <f>'Capacidad de Adaptación'!X29</f>
        <v>4.7</v>
      </c>
      <c r="AA30" s="266">
        <f>'Capacidad de Adaptación'!Y29</f>
        <v>4</v>
      </c>
      <c r="AB30" s="267">
        <f>ROUND((10-GEOMEAN(((10-W30)/10*9+1),((10-AA30)/10*9+1)))/9*10,1)</f>
        <v>4.0999999999999996</v>
      </c>
      <c r="AC30" s="272">
        <f>ROUND(L30^(1/3)*T30^(1/3)*AB30^(1/3),1)</f>
        <v>3.1</v>
      </c>
      <c r="AD30" s="273">
        <f>_xlfn.RANK.EQ(AC30,AC$4:AC$301)</f>
        <v>292</v>
      </c>
      <c r="AE30" s="274">
        <f>VLOOKUP(C30,'INFORM Indice de Confiabilidad'!A28:M325,7,FALSE)</f>
        <v>1.9523809523809526</v>
      </c>
      <c r="AF30" s="275">
        <f>'Imputed and missing data hidden'!AM31</f>
        <v>0</v>
      </c>
      <c r="AG30" s="276">
        <f>AF30/38</f>
        <v>0</v>
      </c>
      <c r="AH30" s="277">
        <f>'Indicator Date hidden2'!AN31</f>
        <v>1.1714285714285715</v>
      </c>
      <c r="AI30" s="278">
        <f>'Missing component hidden'!S31</f>
        <v>0</v>
      </c>
      <c r="AJ30" s="279">
        <f>'Missing component hidden'!T31</f>
        <v>0</v>
      </c>
      <c r="AM30" s="3">
        <f t="shared" si="1"/>
        <v>1</v>
      </c>
      <c r="AN30" s="3">
        <f t="shared" si="2"/>
        <v>0</v>
      </c>
      <c r="AO30" s="3">
        <f t="shared" si="3"/>
        <v>0</v>
      </c>
      <c r="AP30" s="3">
        <f t="shared" si="4"/>
        <v>0</v>
      </c>
      <c r="AQ30" s="3">
        <f t="shared" si="5"/>
        <v>0</v>
      </c>
    </row>
    <row r="31" spans="1:43" s="2" customFormat="1" ht="15" customHeight="1" thickTop="1" thickBot="1" x14ac:dyDescent="0.35">
      <c r="A31" s="169" t="s">
        <v>188</v>
      </c>
      <c r="B31" s="101" t="s">
        <v>197</v>
      </c>
      <c r="C31" s="280">
        <v>310</v>
      </c>
      <c r="D31" s="265">
        <f>'Peligro y Exposición'!D30</f>
        <v>7.2</v>
      </c>
      <c r="E31" s="265">
        <f>'Peligro y Exposición'!H30</f>
        <v>6.4</v>
      </c>
      <c r="F31" s="265">
        <f>'Peligro y Exposición'!Q30</f>
        <v>0</v>
      </c>
      <c r="G31" s="265">
        <f>'Peligro y Exposición'!U30</f>
        <v>5</v>
      </c>
      <c r="H31" s="265">
        <f>'Peligro y Exposición'!Y30</f>
        <v>0</v>
      </c>
      <c r="I31" s="266">
        <f>'Peligro y Exposición'!Z30</f>
        <v>4.4000000000000004</v>
      </c>
      <c r="J31" s="265">
        <f>'Peligro y Exposición'!AD30</f>
        <v>7.7</v>
      </c>
      <c r="K31" s="266">
        <f>'Peligro y Exposición'!AE30</f>
        <v>7.7</v>
      </c>
      <c r="L31" s="267">
        <f>ROUND((10-GEOMEAN(((10-I31)/10*9+1),((10-K31)/10*9+1)))/9*10,1)</f>
        <v>6.3</v>
      </c>
      <c r="M31" s="268">
        <f>Vulnerabilidad!F30</f>
        <v>8.1</v>
      </c>
      <c r="N31" s="269">
        <f>Vulnerabilidad!J30</f>
        <v>7.5</v>
      </c>
      <c r="O31" s="269">
        <f>Vulnerabilidad!M30</f>
        <v>7.7</v>
      </c>
      <c r="P31" s="266">
        <f>Vulnerabilidad!N30</f>
        <v>7.8</v>
      </c>
      <c r="Q31" s="269">
        <f>Vulnerabilidad!R30</f>
        <v>2.2000000000000002</v>
      </c>
      <c r="R31" s="269">
        <f>Vulnerabilidad!W30</f>
        <v>5.9</v>
      </c>
      <c r="S31" s="266">
        <f>Vulnerabilidad!X30</f>
        <v>4.3</v>
      </c>
      <c r="T31" s="267">
        <f>ROUND((10-GEOMEAN(((10-P31)/10*9+1),((10-S31)/10*9+1)))/9*10,1)</f>
        <v>6.4</v>
      </c>
      <c r="U31" s="270">
        <f>'Capacidad de Adaptación'!F30</f>
        <v>5</v>
      </c>
      <c r="V31" s="271">
        <f>'Capacidad de Adaptación'!H30</f>
        <v>7.1</v>
      </c>
      <c r="W31" s="266">
        <f>'Capacidad de Adaptación'!I30</f>
        <v>6.2</v>
      </c>
      <c r="X31" s="271">
        <f>'Capacidad de Adaptación'!M30</f>
        <v>8.8000000000000007</v>
      </c>
      <c r="Y31" s="271">
        <f>'Capacidad de Adaptación'!Q30</f>
        <v>9.6999999999999993</v>
      </c>
      <c r="Z31" s="271">
        <f>'Capacidad de Adaptación'!X30</f>
        <v>6</v>
      </c>
      <c r="AA31" s="266">
        <f>'Capacidad de Adaptación'!Y30</f>
        <v>8.1999999999999993</v>
      </c>
      <c r="AB31" s="267">
        <f>ROUND((10-GEOMEAN(((10-W31)/10*9+1),((10-AA31)/10*9+1)))/9*10,1)</f>
        <v>7.3</v>
      </c>
      <c r="AC31" s="272">
        <f>ROUND(L31^(1/3)*T31^(1/3)*AB31^(1/3),1)</f>
        <v>6.7</v>
      </c>
      <c r="AD31" s="273">
        <f>_xlfn.RANK.EQ(AC31,AC$4:AC$301)</f>
        <v>30</v>
      </c>
      <c r="AE31" s="274">
        <f>VLOOKUP(C31,'INFORM Indice de Confiabilidad'!A29:M326,7,FALSE)</f>
        <v>2.2857142857142856</v>
      </c>
      <c r="AF31" s="275">
        <f>'Imputed and missing data hidden'!AM32</f>
        <v>1</v>
      </c>
      <c r="AG31" s="276">
        <f>AF31/38</f>
        <v>2.6315789473684209E-2</v>
      </c>
      <c r="AH31" s="277">
        <f>'Indicator Date hidden2'!AN32</f>
        <v>1.1714285714285715</v>
      </c>
      <c r="AI31" s="278">
        <f>'Missing component hidden'!S32</f>
        <v>0</v>
      </c>
      <c r="AJ31" s="279">
        <f>'Missing component hidden'!T32</f>
        <v>0</v>
      </c>
      <c r="AM31" s="3">
        <f t="shared" si="1"/>
        <v>1</v>
      </c>
      <c r="AN31" s="3">
        <f t="shared" si="2"/>
        <v>1</v>
      </c>
      <c r="AO31" s="3">
        <f t="shared" si="3"/>
        <v>0</v>
      </c>
      <c r="AP31" s="3">
        <f t="shared" si="4"/>
        <v>1</v>
      </c>
      <c r="AQ31" s="3">
        <f t="shared" si="5"/>
        <v>0</v>
      </c>
    </row>
    <row r="32" spans="1:43" s="2" customFormat="1" ht="15" customHeight="1" thickTop="1" thickBot="1" x14ac:dyDescent="0.35">
      <c r="A32" s="169" t="s">
        <v>188</v>
      </c>
      <c r="B32" s="101" t="s">
        <v>198</v>
      </c>
      <c r="C32" s="280">
        <v>311</v>
      </c>
      <c r="D32" s="265">
        <f>'Peligro y Exposición'!D31</f>
        <v>0</v>
      </c>
      <c r="E32" s="265">
        <f>'Peligro y Exposición'!H31</f>
        <v>0</v>
      </c>
      <c r="F32" s="265">
        <f>'Peligro y Exposición'!Q31</f>
        <v>0</v>
      </c>
      <c r="G32" s="265">
        <f>'Peligro y Exposición'!U31</f>
        <v>5.3</v>
      </c>
      <c r="H32" s="265">
        <f>'Peligro y Exposición'!Y31</f>
        <v>5.8</v>
      </c>
      <c r="I32" s="266">
        <f>'Peligro y Exposición'!Z31</f>
        <v>2.7</v>
      </c>
      <c r="J32" s="265">
        <f>'Peligro y Exposición'!AD31</f>
        <v>2.5</v>
      </c>
      <c r="K32" s="266">
        <f>'Peligro y Exposición'!AE31</f>
        <v>2.5</v>
      </c>
      <c r="L32" s="267">
        <f>ROUND((10-GEOMEAN(((10-I32)/10*9+1),((10-K32)/10*9+1)))/9*10,1)</f>
        <v>2.6</v>
      </c>
      <c r="M32" s="268">
        <f>Vulnerabilidad!F31</f>
        <v>7.3</v>
      </c>
      <c r="N32" s="269">
        <f>Vulnerabilidad!J31</f>
        <v>8.1999999999999993</v>
      </c>
      <c r="O32" s="269">
        <f>Vulnerabilidad!M31</f>
        <v>7.2</v>
      </c>
      <c r="P32" s="266">
        <f>Vulnerabilidad!N31</f>
        <v>7.6</v>
      </c>
      <c r="Q32" s="269">
        <f>Vulnerabilidad!R31</f>
        <v>2.5</v>
      </c>
      <c r="R32" s="269">
        <f>Vulnerabilidad!W31</f>
        <v>5.6</v>
      </c>
      <c r="S32" s="266">
        <f>Vulnerabilidad!X31</f>
        <v>4.2</v>
      </c>
      <c r="T32" s="267">
        <f>ROUND((10-GEOMEAN(((10-P32)/10*9+1),((10-S32)/10*9+1)))/9*10,1)</f>
        <v>6.2</v>
      </c>
      <c r="U32" s="270">
        <f>'Capacidad de Adaptación'!F31</f>
        <v>2.2999999999999998</v>
      </c>
      <c r="V32" s="271">
        <f>'Capacidad de Adaptación'!H31</f>
        <v>5.3</v>
      </c>
      <c r="W32" s="266">
        <f>'Capacidad de Adaptación'!I31</f>
        <v>4</v>
      </c>
      <c r="X32" s="271">
        <f>'Capacidad de Adaptación'!M31</f>
        <v>7.5</v>
      </c>
      <c r="Y32" s="271">
        <f>'Capacidad de Adaptación'!Q31</f>
        <v>7.2</v>
      </c>
      <c r="Z32" s="271">
        <f>'Capacidad de Adaptación'!X31</f>
        <v>5.3</v>
      </c>
      <c r="AA32" s="266">
        <f>'Capacidad de Adaptación'!Y31</f>
        <v>6.7</v>
      </c>
      <c r="AB32" s="267">
        <f>ROUND((10-GEOMEAN(((10-W32)/10*9+1),((10-AA32)/10*9+1)))/9*10,1)</f>
        <v>5.5</v>
      </c>
      <c r="AC32" s="272">
        <f>ROUND(L32^(1/3)*T32^(1/3)*AB32^(1/3),1)</f>
        <v>4.5</v>
      </c>
      <c r="AD32" s="273">
        <f>_xlfn.RANK.EQ(AC32,AC$4:AC$301)</f>
        <v>255</v>
      </c>
      <c r="AE32" s="274">
        <f>VLOOKUP(C32,'INFORM Indice de Confiabilidad'!A30:M327,7,FALSE)</f>
        <v>1.9523809523809526</v>
      </c>
      <c r="AF32" s="275">
        <f>'Imputed and missing data hidden'!AM33</f>
        <v>0</v>
      </c>
      <c r="AG32" s="276">
        <f>AF32/38</f>
        <v>0</v>
      </c>
      <c r="AH32" s="277">
        <f>'Indicator Date hidden2'!AN33</f>
        <v>1.1714285714285715</v>
      </c>
      <c r="AI32" s="278">
        <f>'Missing component hidden'!S33</f>
        <v>0</v>
      </c>
      <c r="AJ32" s="279">
        <f>'Missing component hidden'!T33</f>
        <v>0</v>
      </c>
      <c r="AM32" s="3">
        <f t="shared" si="1"/>
        <v>0</v>
      </c>
      <c r="AN32" s="3">
        <f t="shared" si="2"/>
        <v>0</v>
      </c>
      <c r="AO32" s="3">
        <f t="shared" si="3"/>
        <v>0</v>
      </c>
      <c r="AP32" s="3">
        <f t="shared" si="4"/>
        <v>1</v>
      </c>
      <c r="AQ32" s="3">
        <f t="shared" si="5"/>
        <v>1</v>
      </c>
    </row>
    <row r="33" spans="1:43" s="2" customFormat="1" ht="15" customHeight="1" thickTop="1" thickBot="1" x14ac:dyDescent="0.35">
      <c r="A33" s="169" t="s">
        <v>188</v>
      </c>
      <c r="B33" s="101" t="s">
        <v>199</v>
      </c>
      <c r="C33" s="280">
        <v>312</v>
      </c>
      <c r="D33" s="265">
        <f>'Peligro y Exposición'!D32</f>
        <v>5.5</v>
      </c>
      <c r="E33" s="265">
        <f>'Peligro y Exposición'!H32</f>
        <v>2.6</v>
      </c>
      <c r="F33" s="265">
        <f>'Peligro y Exposición'!Q32</f>
        <v>0</v>
      </c>
      <c r="G33" s="265">
        <f>'Peligro y Exposición'!U32</f>
        <v>8.1999999999999993</v>
      </c>
      <c r="H33" s="265">
        <f>'Peligro y Exposición'!Y32</f>
        <v>0</v>
      </c>
      <c r="I33" s="266">
        <f>'Peligro y Exposición'!Z32</f>
        <v>4.0999999999999996</v>
      </c>
      <c r="J33" s="265">
        <f>'Peligro y Exposición'!AD32</f>
        <v>4.2</v>
      </c>
      <c r="K33" s="266">
        <f>'Peligro y Exposición'!AE32</f>
        <v>4.2</v>
      </c>
      <c r="L33" s="267">
        <f>ROUND((10-GEOMEAN(((10-I33)/10*9+1),((10-K33)/10*9+1)))/9*10,1)</f>
        <v>4.2</v>
      </c>
      <c r="M33" s="268">
        <f>Vulnerabilidad!F32</f>
        <v>7</v>
      </c>
      <c r="N33" s="269">
        <f>Vulnerabilidad!J32</f>
        <v>7.3</v>
      </c>
      <c r="O33" s="269">
        <f>Vulnerabilidad!M32</f>
        <v>7.1</v>
      </c>
      <c r="P33" s="266">
        <f>Vulnerabilidad!N32</f>
        <v>7.1</v>
      </c>
      <c r="Q33" s="269">
        <f>Vulnerabilidad!R32</f>
        <v>1.7</v>
      </c>
      <c r="R33" s="269">
        <f>Vulnerabilidad!W32</f>
        <v>4.8</v>
      </c>
      <c r="S33" s="266">
        <f>Vulnerabilidad!X32</f>
        <v>3.4</v>
      </c>
      <c r="T33" s="267">
        <f>ROUND((10-GEOMEAN(((10-P33)/10*9+1),((10-S33)/10*9+1)))/9*10,1)</f>
        <v>5.5</v>
      </c>
      <c r="U33" s="270">
        <f>'Capacidad de Adaptación'!F32</f>
        <v>2.2999999999999998</v>
      </c>
      <c r="V33" s="271">
        <f>'Capacidad de Adaptación'!H32</f>
        <v>6.1</v>
      </c>
      <c r="W33" s="266">
        <f>'Capacidad de Adaptación'!I32</f>
        <v>4.5</v>
      </c>
      <c r="X33" s="271">
        <f>'Capacidad de Adaptación'!M32</f>
        <v>6.7</v>
      </c>
      <c r="Y33" s="271">
        <f>'Capacidad de Adaptación'!Q32</f>
        <v>6.8</v>
      </c>
      <c r="Z33" s="271">
        <f>'Capacidad de Adaptación'!X32</f>
        <v>5.0999999999999996</v>
      </c>
      <c r="AA33" s="266">
        <f>'Capacidad de Adaptación'!Y32</f>
        <v>6.2</v>
      </c>
      <c r="AB33" s="267">
        <f>ROUND((10-GEOMEAN(((10-W33)/10*9+1),((10-AA33)/10*9+1)))/9*10,1)</f>
        <v>5.4</v>
      </c>
      <c r="AC33" s="272">
        <f>ROUND(L33^(1/3)*T33^(1/3)*AB33^(1/3),1)</f>
        <v>5</v>
      </c>
      <c r="AD33" s="273">
        <f>_xlfn.RANK.EQ(AC33,AC$4:AC$301)</f>
        <v>231</v>
      </c>
      <c r="AE33" s="274">
        <f>VLOOKUP(C33,'INFORM Indice de Confiabilidad'!A31:M328,7,FALSE)</f>
        <v>2.2857142857142856</v>
      </c>
      <c r="AF33" s="275">
        <f>'Imputed and missing data hidden'!AM34</f>
        <v>1</v>
      </c>
      <c r="AG33" s="276">
        <f>AF33/38</f>
        <v>2.6315789473684209E-2</v>
      </c>
      <c r="AH33" s="277">
        <f>'Indicator Date hidden2'!AN34</f>
        <v>1.1714285714285715</v>
      </c>
      <c r="AI33" s="278">
        <f>'Missing component hidden'!S34</f>
        <v>0</v>
      </c>
      <c r="AJ33" s="279">
        <f>'Missing component hidden'!T34</f>
        <v>0</v>
      </c>
      <c r="AM33" s="3">
        <f t="shared" si="1"/>
        <v>1</v>
      </c>
      <c r="AN33" s="3">
        <f t="shared" si="2"/>
        <v>1</v>
      </c>
      <c r="AO33" s="3">
        <f t="shared" si="3"/>
        <v>0</v>
      </c>
      <c r="AP33" s="3">
        <f t="shared" si="4"/>
        <v>1</v>
      </c>
      <c r="AQ33" s="3">
        <f t="shared" si="5"/>
        <v>0</v>
      </c>
    </row>
    <row r="34" spans="1:43" s="2" customFormat="1" ht="15" customHeight="1" thickTop="1" thickBot="1" x14ac:dyDescent="0.35">
      <c r="A34" s="169" t="s">
        <v>188</v>
      </c>
      <c r="B34" s="101" t="s">
        <v>200</v>
      </c>
      <c r="C34" s="280">
        <v>313</v>
      </c>
      <c r="D34" s="265">
        <f>'Peligro y Exposición'!D33</f>
        <v>4.3</v>
      </c>
      <c r="E34" s="265">
        <f>'Peligro y Exposición'!H33</f>
        <v>5.3</v>
      </c>
      <c r="F34" s="265">
        <f>'Peligro y Exposición'!Q33</f>
        <v>0</v>
      </c>
      <c r="G34" s="265">
        <f>'Peligro y Exposición'!U33</f>
        <v>6.6</v>
      </c>
      <c r="H34" s="265">
        <f>'Peligro y Exposición'!Y33</f>
        <v>6.2</v>
      </c>
      <c r="I34" s="266">
        <f>'Peligro y Exposición'!Z33</f>
        <v>4.8</v>
      </c>
      <c r="J34" s="265">
        <f>'Peligro y Exposición'!AD33</f>
        <v>4.9000000000000004</v>
      </c>
      <c r="K34" s="266">
        <f>'Peligro y Exposición'!AE33</f>
        <v>4.9000000000000004</v>
      </c>
      <c r="L34" s="267">
        <f>ROUND((10-GEOMEAN(((10-I34)/10*9+1),((10-K34)/10*9+1)))/9*10,1)</f>
        <v>4.9000000000000004</v>
      </c>
      <c r="M34" s="268">
        <f>Vulnerabilidad!F33</f>
        <v>7.6</v>
      </c>
      <c r="N34" s="269">
        <f>Vulnerabilidad!J33</f>
        <v>7.3</v>
      </c>
      <c r="O34" s="269">
        <f>Vulnerabilidad!M33</f>
        <v>6.7</v>
      </c>
      <c r="P34" s="266">
        <f>Vulnerabilidad!N33</f>
        <v>7.2</v>
      </c>
      <c r="Q34" s="269">
        <f>Vulnerabilidad!R33</f>
        <v>6.9</v>
      </c>
      <c r="R34" s="269">
        <f>Vulnerabilidad!W33</f>
        <v>5.6</v>
      </c>
      <c r="S34" s="266">
        <f>Vulnerabilidad!X33</f>
        <v>6.3</v>
      </c>
      <c r="T34" s="267">
        <f>ROUND((10-GEOMEAN(((10-P34)/10*9+1),((10-S34)/10*9+1)))/9*10,1)</f>
        <v>6.8</v>
      </c>
      <c r="U34" s="270">
        <f>'Capacidad de Adaptación'!F33</f>
        <v>6.7</v>
      </c>
      <c r="V34" s="271">
        <f>'Capacidad de Adaptación'!H33</f>
        <v>5.0999999999999996</v>
      </c>
      <c r="W34" s="266">
        <f>'Capacidad de Adaptación'!I33</f>
        <v>6</v>
      </c>
      <c r="X34" s="271">
        <f>'Capacidad de Adaptación'!M33</f>
        <v>7.3</v>
      </c>
      <c r="Y34" s="271">
        <f>'Capacidad de Adaptación'!Q33</f>
        <v>8.6</v>
      </c>
      <c r="Z34" s="271">
        <f>'Capacidad de Adaptación'!X33</f>
        <v>5.3</v>
      </c>
      <c r="AA34" s="266">
        <f>'Capacidad de Adaptación'!Y33</f>
        <v>7.1</v>
      </c>
      <c r="AB34" s="267">
        <f>ROUND((10-GEOMEAN(((10-W34)/10*9+1),((10-AA34)/10*9+1)))/9*10,1)</f>
        <v>6.6</v>
      </c>
      <c r="AC34" s="272">
        <f>ROUND(L34^(1/3)*T34^(1/3)*AB34^(1/3),1)</f>
        <v>6</v>
      </c>
      <c r="AD34" s="273">
        <f>_xlfn.RANK.EQ(AC34,AC$4:AC$301)</f>
        <v>100</v>
      </c>
      <c r="AE34" s="274">
        <f>VLOOKUP(C34,'INFORM Indice de Confiabilidad'!A32:M329,7,FALSE)</f>
        <v>1.9523809523809526</v>
      </c>
      <c r="AF34" s="275">
        <f>'Imputed and missing data hidden'!AM35</f>
        <v>0</v>
      </c>
      <c r="AG34" s="276">
        <f>AF34/38</f>
        <v>0</v>
      </c>
      <c r="AH34" s="277">
        <f>'Indicator Date hidden2'!AN35</f>
        <v>1.1714285714285715</v>
      </c>
      <c r="AI34" s="278">
        <f>'Missing component hidden'!S35</f>
        <v>0</v>
      </c>
      <c r="AJ34" s="279">
        <f>'Missing component hidden'!T35</f>
        <v>0</v>
      </c>
      <c r="AM34" s="3">
        <f t="shared" si="1"/>
        <v>1</v>
      </c>
      <c r="AN34" s="3">
        <f t="shared" si="2"/>
        <v>1</v>
      </c>
      <c r="AO34" s="3">
        <f t="shared" si="3"/>
        <v>0</v>
      </c>
      <c r="AP34" s="3">
        <f t="shared" si="4"/>
        <v>1</v>
      </c>
      <c r="AQ34" s="3">
        <f t="shared" si="5"/>
        <v>1</v>
      </c>
    </row>
    <row r="35" spans="1:43" s="2" customFormat="1" ht="15" customHeight="1" thickTop="1" thickBot="1" x14ac:dyDescent="0.35">
      <c r="A35" s="169" t="s">
        <v>188</v>
      </c>
      <c r="B35" s="101" t="s">
        <v>201</v>
      </c>
      <c r="C35" s="280">
        <v>314</v>
      </c>
      <c r="D35" s="265">
        <f>'Peligro y Exposición'!D34</f>
        <v>6.8</v>
      </c>
      <c r="E35" s="265">
        <f>'Peligro y Exposición'!H34</f>
        <v>6.5</v>
      </c>
      <c r="F35" s="265">
        <f>'Peligro y Exposición'!Q34</f>
        <v>0</v>
      </c>
      <c r="G35" s="265">
        <f>'Peligro y Exposición'!U34</f>
        <v>6.1</v>
      </c>
      <c r="H35" s="265">
        <f>'Peligro y Exposición'!Y34</f>
        <v>0</v>
      </c>
      <c r="I35" s="266">
        <f>'Peligro y Exposición'!Z34</f>
        <v>4.5</v>
      </c>
      <c r="J35" s="265">
        <f>'Peligro y Exposición'!AD34</f>
        <v>6.4</v>
      </c>
      <c r="K35" s="266">
        <f>'Peligro y Exposición'!AE34</f>
        <v>6.4</v>
      </c>
      <c r="L35" s="267">
        <f>ROUND((10-GEOMEAN(((10-I35)/10*9+1),((10-K35)/10*9+1)))/9*10,1)</f>
        <v>5.5</v>
      </c>
      <c r="M35" s="268">
        <f>Vulnerabilidad!F34</f>
        <v>7.7</v>
      </c>
      <c r="N35" s="269">
        <f>Vulnerabilidad!J34</f>
        <v>8.4</v>
      </c>
      <c r="O35" s="269">
        <f>Vulnerabilidad!M34</f>
        <v>7.4</v>
      </c>
      <c r="P35" s="266">
        <f>Vulnerabilidad!N34</f>
        <v>7.8</v>
      </c>
      <c r="Q35" s="269">
        <f>Vulnerabilidad!R34</f>
        <v>2.4</v>
      </c>
      <c r="R35" s="269">
        <f>Vulnerabilidad!W34</f>
        <v>5.8</v>
      </c>
      <c r="S35" s="266">
        <f>Vulnerabilidad!X34</f>
        <v>4.3</v>
      </c>
      <c r="T35" s="267">
        <f>ROUND((10-GEOMEAN(((10-P35)/10*9+1),((10-S35)/10*9+1)))/9*10,1)</f>
        <v>6.4</v>
      </c>
      <c r="U35" s="270">
        <f>'Capacidad de Adaptación'!F34</f>
        <v>10</v>
      </c>
      <c r="V35" s="271">
        <f>'Capacidad de Adaptación'!H34</f>
        <v>5.4</v>
      </c>
      <c r="W35" s="266">
        <f>'Capacidad de Adaptación'!I34</f>
        <v>8.6</v>
      </c>
      <c r="X35" s="271">
        <f>'Capacidad de Adaptación'!M34</f>
        <v>6.9</v>
      </c>
      <c r="Y35" s="271">
        <f>'Capacidad de Adaptación'!Q34</f>
        <v>8.6999999999999993</v>
      </c>
      <c r="Z35" s="271">
        <f>'Capacidad de Adaptación'!X34</f>
        <v>5.5</v>
      </c>
      <c r="AA35" s="266">
        <f>'Capacidad de Adaptación'!Y34</f>
        <v>7</v>
      </c>
      <c r="AB35" s="267">
        <f>ROUND((10-GEOMEAN(((10-W35)/10*9+1),((10-AA35)/10*9+1)))/9*10,1)</f>
        <v>7.9</v>
      </c>
      <c r="AC35" s="272">
        <f>ROUND(L35^(1/3)*T35^(1/3)*AB35^(1/3),1)</f>
        <v>6.5</v>
      </c>
      <c r="AD35" s="273">
        <f>_xlfn.RANK.EQ(AC35,AC$4:AC$301)</f>
        <v>46</v>
      </c>
      <c r="AE35" s="274">
        <f>VLOOKUP(C35,'INFORM Indice de Confiabilidad'!A33:M330,7,FALSE)</f>
        <v>1.9523809523809526</v>
      </c>
      <c r="AF35" s="275">
        <f>'Imputed and missing data hidden'!AM36</f>
        <v>0</v>
      </c>
      <c r="AG35" s="276">
        <f>AF35/38</f>
        <v>0</v>
      </c>
      <c r="AH35" s="277">
        <f>'Indicator Date hidden2'!AN36</f>
        <v>1.1714285714285715</v>
      </c>
      <c r="AI35" s="278">
        <f>'Missing component hidden'!S36</f>
        <v>0</v>
      </c>
      <c r="AJ35" s="279">
        <f>'Missing component hidden'!T36</f>
        <v>0</v>
      </c>
      <c r="AM35" s="3">
        <f t="shared" si="1"/>
        <v>1</v>
      </c>
      <c r="AN35" s="3">
        <f t="shared" si="2"/>
        <v>1</v>
      </c>
      <c r="AO35" s="3">
        <f t="shared" si="3"/>
        <v>0</v>
      </c>
      <c r="AP35" s="3">
        <f t="shared" si="4"/>
        <v>1</v>
      </c>
      <c r="AQ35" s="3">
        <f t="shared" si="5"/>
        <v>0</v>
      </c>
    </row>
    <row r="36" spans="1:43" s="2" customFormat="1" ht="15" customHeight="1" thickTop="1" thickBot="1" x14ac:dyDescent="0.35">
      <c r="A36" s="169" t="s">
        <v>188</v>
      </c>
      <c r="B36" s="101" t="s">
        <v>202</v>
      </c>
      <c r="C36" s="280">
        <v>315</v>
      </c>
      <c r="D36" s="265">
        <f>'Peligro y Exposición'!D35</f>
        <v>0</v>
      </c>
      <c r="E36" s="265">
        <f>'Peligro y Exposición'!H35</f>
        <v>0</v>
      </c>
      <c r="F36" s="265">
        <f>'Peligro y Exposición'!Q35</f>
        <v>0</v>
      </c>
      <c r="G36" s="265">
        <f>'Peligro y Exposición'!U35</f>
        <v>0</v>
      </c>
      <c r="H36" s="265">
        <f>'Peligro y Exposición'!Y35</f>
        <v>5.3</v>
      </c>
      <c r="I36" s="266">
        <f>'Peligro y Exposición'!Z35</f>
        <v>1.4</v>
      </c>
      <c r="J36" s="265">
        <f>'Peligro y Exposición'!AD35</f>
        <v>1.2</v>
      </c>
      <c r="K36" s="266">
        <f>'Peligro y Exposición'!AE35</f>
        <v>1.2</v>
      </c>
      <c r="L36" s="267">
        <f>ROUND((10-GEOMEAN(((10-I36)/10*9+1),((10-K36)/10*9+1)))/9*10,1)</f>
        <v>1.3</v>
      </c>
      <c r="M36" s="268">
        <f>Vulnerabilidad!F35</f>
        <v>7.3</v>
      </c>
      <c r="N36" s="269">
        <f>Vulnerabilidad!J35</f>
        <v>7.6</v>
      </c>
      <c r="O36" s="269">
        <f>Vulnerabilidad!M35</f>
        <v>7.6</v>
      </c>
      <c r="P36" s="266">
        <f>Vulnerabilidad!N35</f>
        <v>7.5</v>
      </c>
      <c r="Q36" s="269">
        <f>Vulnerabilidad!R35</f>
        <v>1.8</v>
      </c>
      <c r="R36" s="269">
        <f>Vulnerabilidad!W35</f>
        <v>4.2</v>
      </c>
      <c r="S36" s="266">
        <f>Vulnerabilidad!X35</f>
        <v>3.1</v>
      </c>
      <c r="T36" s="267">
        <f>ROUND((10-GEOMEAN(((10-P36)/10*9+1),((10-S36)/10*9+1)))/9*10,1)</f>
        <v>5.7</v>
      </c>
      <c r="U36" s="270">
        <f>'Capacidad de Adaptación'!F35</f>
        <v>10</v>
      </c>
      <c r="V36" s="271">
        <f>'Capacidad de Adaptación'!H35</f>
        <v>6.4</v>
      </c>
      <c r="W36" s="266">
        <f>'Capacidad de Adaptación'!I35</f>
        <v>8.8000000000000007</v>
      </c>
      <c r="X36" s="271">
        <f>'Capacidad de Adaptación'!M35</f>
        <v>7.3</v>
      </c>
      <c r="Y36" s="271">
        <f>'Capacidad de Adaptación'!Q35</f>
        <v>8.1</v>
      </c>
      <c r="Z36" s="271">
        <f>'Capacidad de Adaptación'!X35</f>
        <v>5.3</v>
      </c>
      <c r="AA36" s="266">
        <f>'Capacidad de Adaptación'!Y35</f>
        <v>6.9</v>
      </c>
      <c r="AB36" s="267">
        <f>ROUND((10-GEOMEAN(((10-W36)/10*9+1),((10-AA36)/10*9+1)))/9*10,1)</f>
        <v>8</v>
      </c>
      <c r="AC36" s="272">
        <f>ROUND(L36^(1/3)*T36^(1/3)*AB36^(1/3),1)</f>
        <v>3.9</v>
      </c>
      <c r="AD36" s="273">
        <f>_xlfn.RANK.EQ(AC36,AC$4:AC$301)</f>
        <v>277</v>
      </c>
      <c r="AE36" s="274">
        <f>VLOOKUP(C36,'INFORM Indice de Confiabilidad'!A34:M331,7,FALSE)</f>
        <v>2.2857142857142856</v>
      </c>
      <c r="AF36" s="275">
        <f>'Imputed and missing data hidden'!AM37</f>
        <v>1</v>
      </c>
      <c r="AG36" s="276">
        <f>AF36/38</f>
        <v>2.6315789473684209E-2</v>
      </c>
      <c r="AH36" s="277">
        <f>'Indicator Date hidden2'!AN37</f>
        <v>1.1714285714285715</v>
      </c>
      <c r="AI36" s="278">
        <f>'Missing component hidden'!S37</f>
        <v>0</v>
      </c>
      <c r="AJ36" s="279">
        <f>'Missing component hidden'!T37</f>
        <v>0</v>
      </c>
      <c r="AM36" s="3">
        <f t="shared" si="1"/>
        <v>0</v>
      </c>
      <c r="AN36" s="3">
        <f t="shared" si="2"/>
        <v>0</v>
      </c>
      <c r="AO36" s="3">
        <f t="shared" si="3"/>
        <v>0</v>
      </c>
      <c r="AP36" s="3">
        <f t="shared" si="4"/>
        <v>0</v>
      </c>
      <c r="AQ36" s="3">
        <f t="shared" si="5"/>
        <v>1</v>
      </c>
    </row>
    <row r="37" spans="1:43" s="2" customFormat="1" ht="15" customHeight="1" thickTop="1" thickBot="1" x14ac:dyDescent="0.35">
      <c r="A37" s="169" t="s">
        <v>188</v>
      </c>
      <c r="B37" s="101" t="s">
        <v>203</v>
      </c>
      <c r="C37" s="280">
        <v>316</v>
      </c>
      <c r="D37" s="265">
        <f>'Peligro y Exposición'!D36</f>
        <v>0</v>
      </c>
      <c r="E37" s="265">
        <f>'Peligro y Exposición'!H36</f>
        <v>0</v>
      </c>
      <c r="F37" s="265">
        <f>'Peligro y Exposición'!Q36</f>
        <v>0</v>
      </c>
      <c r="G37" s="265">
        <f>'Peligro y Exposición'!U36</f>
        <v>5.4</v>
      </c>
      <c r="H37" s="265">
        <f>'Peligro y Exposición'!Y36</f>
        <v>5.6</v>
      </c>
      <c r="I37" s="266">
        <f>'Peligro y Exposición'!Z36</f>
        <v>2.7</v>
      </c>
      <c r="J37" s="265">
        <f>'Peligro y Exposición'!AD36</f>
        <v>7.2</v>
      </c>
      <c r="K37" s="266">
        <f>'Peligro y Exposición'!AE36</f>
        <v>7.2</v>
      </c>
      <c r="L37" s="267">
        <f>ROUND((10-GEOMEAN(((10-I37)/10*9+1),((10-K37)/10*9+1)))/9*10,1)</f>
        <v>5.4</v>
      </c>
      <c r="M37" s="268">
        <f>Vulnerabilidad!F36</f>
        <v>7</v>
      </c>
      <c r="N37" s="269">
        <f>Vulnerabilidad!J36</f>
        <v>7.8</v>
      </c>
      <c r="O37" s="269">
        <f>Vulnerabilidad!M36</f>
        <v>7.4</v>
      </c>
      <c r="P37" s="266">
        <f>Vulnerabilidad!N36</f>
        <v>7.4</v>
      </c>
      <c r="Q37" s="269">
        <f>Vulnerabilidad!R36</f>
        <v>2.6</v>
      </c>
      <c r="R37" s="269">
        <f>Vulnerabilidad!W36</f>
        <v>4.5999999999999996</v>
      </c>
      <c r="S37" s="266">
        <f>Vulnerabilidad!X36</f>
        <v>3.7</v>
      </c>
      <c r="T37" s="267">
        <f>ROUND((10-GEOMEAN(((10-P37)/10*9+1),((10-S37)/10*9+1)))/9*10,1)</f>
        <v>5.9</v>
      </c>
      <c r="U37" s="270">
        <f>'Capacidad de Adaptación'!F36</f>
        <v>10</v>
      </c>
      <c r="V37" s="271">
        <f>'Capacidad de Adaptación'!H36</f>
        <v>5.3</v>
      </c>
      <c r="W37" s="266">
        <f>'Capacidad de Adaptación'!I36</f>
        <v>8.6</v>
      </c>
      <c r="X37" s="271">
        <f>'Capacidad de Adaptación'!M36</f>
        <v>6.7</v>
      </c>
      <c r="Y37" s="271">
        <f>'Capacidad de Adaptación'!Q36</f>
        <v>7.2</v>
      </c>
      <c r="Z37" s="271">
        <f>'Capacidad de Adaptación'!X36</f>
        <v>6.2</v>
      </c>
      <c r="AA37" s="266">
        <f>'Capacidad de Adaptación'!Y36</f>
        <v>6.7</v>
      </c>
      <c r="AB37" s="267">
        <f>ROUND((10-GEOMEAN(((10-W37)/10*9+1),((10-AA37)/10*9+1)))/9*10,1)</f>
        <v>7.8</v>
      </c>
      <c r="AC37" s="272">
        <f>ROUND(L37^(1/3)*T37^(1/3)*AB37^(1/3),1)</f>
        <v>6.3</v>
      </c>
      <c r="AD37" s="273">
        <f>_xlfn.RANK.EQ(AC37,AC$4:AC$301)</f>
        <v>67</v>
      </c>
      <c r="AE37" s="274">
        <f>VLOOKUP(C37,'INFORM Indice de Confiabilidad'!A35:M332,7,FALSE)</f>
        <v>1.9523809523809526</v>
      </c>
      <c r="AF37" s="275">
        <f>'Imputed and missing data hidden'!AM38</f>
        <v>0</v>
      </c>
      <c r="AG37" s="276">
        <f>AF37/38</f>
        <v>0</v>
      </c>
      <c r="AH37" s="277">
        <f>'Indicator Date hidden2'!AN38</f>
        <v>1.1714285714285715</v>
      </c>
      <c r="AI37" s="278">
        <f>'Missing component hidden'!S38</f>
        <v>0</v>
      </c>
      <c r="AJ37" s="279">
        <f>'Missing component hidden'!T38</f>
        <v>0</v>
      </c>
      <c r="AM37" s="3">
        <f t="shared" si="1"/>
        <v>0</v>
      </c>
      <c r="AN37" s="3">
        <f t="shared" si="2"/>
        <v>0</v>
      </c>
      <c r="AO37" s="3">
        <f t="shared" si="3"/>
        <v>0</v>
      </c>
      <c r="AP37" s="3">
        <f t="shared" si="4"/>
        <v>1</v>
      </c>
      <c r="AQ37" s="3">
        <f t="shared" si="5"/>
        <v>1</v>
      </c>
    </row>
    <row r="38" spans="1:43" s="2" customFormat="1" ht="15" customHeight="1" thickTop="1" thickBot="1" x14ac:dyDescent="0.35">
      <c r="A38" s="169" t="s">
        <v>188</v>
      </c>
      <c r="B38" s="101" t="s">
        <v>77</v>
      </c>
      <c r="C38" s="280">
        <v>317</v>
      </c>
      <c r="D38" s="265">
        <f>'Peligro y Exposición'!D37</f>
        <v>6.1</v>
      </c>
      <c r="E38" s="265">
        <f>'Peligro y Exposición'!H37</f>
        <v>0</v>
      </c>
      <c r="F38" s="265">
        <f>'Peligro y Exposición'!Q37</f>
        <v>0</v>
      </c>
      <c r="G38" s="265">
        <f>'Peligro y Exposición'!U37</f>
        <v>0</v>
      </c>
      <c r="H38" s="265">
        <f>'Peligro y Exposición'!Y37</f>
        <v>5</v>
      </c>
      <c r="I38" s="266">
        <f>'Peligro y Exposición'!Z37</f>
        <v>2.7</v>
      </c>
      <c r="J38" s="265">
        <f>'Peligro y Exposición'!AD37</f>
        <v>6.5</v>
      </c>
      <c r="K38" s="266">
        <f>'Peligro y Exposición'!AE37</f>
        <v>6.5</v>
      </c>
      <c r="L38" s="267">
        <f>ROUND((10-GEOMEAN(((10-I38)/10*9+1),((10-K38)/10*9+1)))/9*10,1)</f>
        <v>4.9000000000000004</v>
      </c>
      <c r="M38" s="268">
        <f>Vulnerabilidad!F37</f>
        <v>7.6</v>
      </c>
      <c r="N38" s="269">
        <f>Vulnerabilidad!J37</f>
        <v>7.1</v>
      </c>
      <c r="O38" s="269">
        <f>Vulnerabilidad!M37</f>
        <v>6.4</v>
      </c>
      <c r="P38" s="266">
        <f>Vulnerabilidad!N37</f>
        <v>7</v>
      </c>
      <c r="Q38" s="269">
        <f>Vulnerabilidad!R37</f>
        <v>3.2</v>
      </c>
      <c r="R38" s="269">
        <f>Vulnerabilidad!W37</f>
        <v>4.3</v>
      </c>
      <c r="S38" s="266">
        <f>Vulnerabilidad!X37</f>
        <v>3.8</v>
      </c>
      <c r="T38" s="267">
        <f>ROUND((10-GEOMEAN(((10-P38)/10*9+1),((10-S38)/10*9+1)))/9*10,1)</f>
        <v>5.6</v>
      </c>
      <c r="U38" s="270">
        <f>'Capacidad de Adaptación'!F37</f>
        <v>10</v>
      </c>
      <c r="V38" s="271">
        <f>'Capacidad de Adaptación'!H37</f>
        <v>4.8</v>
      </c>
      <c r="W38" s="266">
        <f>'Capacidad de Adaptación'!I37</f>
        <v>8.5</v>
      </c>
      <c r="X38" s="271">
        <f>'Capacidad de Adaptación'!M37</f>
        <v>5.9</v>
      </c>
      <c r="Y38" s="271">
        <f>'Capacidad de Adaptación'!Q37</f>
        <v>8.6</v>
      </c>
      <c r="Z38" s="271">
        <f>'Capacidad de Adaptación'!X37</f>
        <v>5.4</v>
      </c>
      <c r="AA38" s="266">
        <f>'Capacidad de Adaptación'!Y37</f>
        <v>6.6</v>
      </c>
      <c r="AB38" s="267">
        <f>ROUND((10-GEOMEAN(((10-W38)/10*9+1),((10-AA38)/10*9+1)))/9*10,1)</f>
        <v>7.7</v>
      </c>
      <c r="AC38" s="272">
        <f>ROUND(L38^(1/3)*T38^(1/3)*AB38^(1/3),1)</f>
        <v>6</v>
      </c>
      <c r="AD38" s="273">
        <f>_xlfn.RANK.EQ(AC38,AC$4:AC$301)</f>
        <v>100</v>
      </c>
      <c r="AE38" s="274">
        <f>VLOOKUP(C38,'INFORM Indice de Confiabilidad'!A36:M333,7,FALSE)</f>
        <v>1.9523809523809526</v>
      </c>
      <c r="AF38" s="275">
        <f>'Imputed and missing data hidden'!AM39</f>
        <v>0</v>
      </c>
      <c r="AG38" s="276">
        <f>AF38/38</f>
        <v>0</v>
      </c>
      <c r="AH38" s="277">
        <f>'Indicator Date hidden2'!AN39</f>
        <v>1.1714285714285715</v>
      </c>
      <c r="AI38" s="278">
        <f>'Missing component hidden'!S39</f>
        <v>0</v>
      </c>
      <c r="AJ38" s="279">
        <f>'Missing component hidden'!T39</f>
        <v>0</v>
      </c>
      <c r="AM38" s="3">
        <f t="shared" si="1"/>
        <v>1</v>
      </c>
      <c r="AN38" s="3">
        <f t="shared" si="2"/>
        <v>0</v>
      </c>
      <c r="AO38" s="3">
        <f t="shared" si="3"/>
        <v>0</v>
      </c>
      <c r="AP38" s="3">
        <f t="shared" si="4"/>
        <v>0</v>
      </c>
      <c r="AQ38" s="3">
        <f t="shared" si="5"/>
        <v>1</v>
      </c>
    </row>
    <row r="39" spans="1:43" s="2" customFormat="1" ht="15" customHeight="1" thickTop="1" thickBot="1" x14ac:dyDescent="0.35">
      <c r="A39" s="169" t="s">
        <v>188</v>
      </c>
      <c r="B39" s="101" t="s">
        <v>204</v>
      </c>
      <c r="C39" s="280">
        <v>318</v>
      </c>
      <c r="D39" s="265">
        <f>'Peligro y Exposición'!D38</f>
        <v>9.1</v>
      </c>
      <c r="E39" s="265">
        <f>'Peligro y Exposición'!H38</f>
        <v>2.8</v>
      </c>
      <c r="F39" s="265">
        <f>'Peligro y Exposición'!Q38</f>
        <v>0</v>
      </c>
      <c r="G39" s="265">
        <f>'Peligro y Exposición'!U38</f>
        <v>6</v>
      </c>
      <c r="H39" s="265">
        <f>'Peligro y Exposición'!Y38</f>
        <v>3.9</v>
      </c>
      <c r="I39" s="266">
        <f>'Peligro y Exposición'!Z38</f>
        <v>5.3</v>
      </c>
      <c r="J39" s="265">
        <f>'Peligro y Exposición'!AD38</f>
        <v>7.8</v>
      </c>
      <c r="K39" s="266">
        <f>'Peligro y Exposición'!AE38</f>
        <v>7.8</v>
      </c>
      <c r="L39" s="267">
        <f>ROUND((10-GEOMEAN(((10-I39)/10*9+1),((10-K39)/10*9+1)))/9*10,1)</f>
        <v>6.7</v>
      </c>
      <c r="M39" s="268">
        <f>Vulnerabilidad!F38</f>
        <v>5.8</v>
      </c>
      <c r="N39" s="269">
        <f>Vulnerabilidad!J38</f>
        <v>6.2</v>
      </c>
      <c r="O39" s="269">
        <f>Vulnerabilidad!M38</f>
        <v>6.2</v>
      </c>
      <c r="P39" s="266">
        <f>Vulnerabilidad!N38</f>
        <v>6.1</v>
      </c>
      <c r="Q39" s="269">
        <f>Vulnerabilidad!R38</f>
        <v>8.5</v>
      </c>
      <c r="R39" s="269">
        <f>Vulnerabilidad!W38</f>
        <v>3.8</v>
      </c>
      <c r="S39" s="266">
        <f>Vulnerabilidad!X38</f>
        <v>6.7</v>
      </c>
      <c r="T39" s="267">
        <f>ROUND((10-GEOMEAN(((10-P39)/10*9+1),((10-S39)/10*9+1)))/9*10,1)</f>
        <v>6.4</v>
      </c>
      <c r="U39" s="270">
        <f>'Capacidad de Adaptación'!F38</f>
        <v>5</v>
      </c>
      <c r="V39" s="271">
        <f>'Capacidad de Adaptación'!H38</f>
        <v>1.4</v>
      </c>
      <c r="W39" s="266">
        <f>'Capacidad de Adaptación'!I38</f>
        <v>3.4</v>
      </c>
      <c r="X39" s="271">
        <f>'Capacidad de Adaptación'!M38</f>
        <v>4</v>
      </c>
      <c r="Y39" s="271">
        <f>'Capacidad de Adaptación'!Q38</f>
        <v>6.5</v>
      </c>
      <c r="Z39" s="271">
        <f>'Capacidad de Adaptación'!X38</f>
        <v>4</v>
      </c>
      <c r="AA39" s="266">
        <f>'Capacidad de Adaptación'!Y38</f>
        <v>4.8</v>
      </c>
      <c r="AB39" s="267">
        <f>ROUND((10-GEOMEAN(((10-W39)/10*9+1),((10-AA39)/10*9+1)))/9*10,1)</f>
        <v>4.0999999999999996</v>
      </c>
      <c r="AC39" s="272">
        <f>ROUND(L39^(1/3)*T39^(1/3)*AB39^(1/3),1)</f>
        <v>5.6</v>
      </c>
      <c r="AD39" s="273">
        <f>_xlfn.RANK.EQ(AC39,AC$4:AC$301)</f>
        <v>157</v>
      </c>
      <c r="AE39" s="274">
        <f>VLOOKUP(C39,'INFORM Indice de Confiabilidad'!A37:M334,7,FALSE)</f>
        <v>1.9523809523809526</v>
      </c>
      <c r="AF39" s="275">
        <f>'Imputed and missing data hidden'!AM40</f>
        <v>0</v>
      </c>
      <c r="AG39" s="276">
        <f>AF39/38</f>
        <v>0</v>
      </c>
      <c r="AH39" s="277">
        <f>'Indicator Date hidden2'!AN40</f>
        <v>1.1714285714285715</v>
      </c>
      <c r="AI39" s="278">
        <f>'Missing component hidden'!S40</f>
        <v>0</v>
      </c>
      <c r="AJ39" s="279">
        <f>'Missing component hidden'!T40</f>
        <v>0</v>
      </c>
      <c r="AM39" s="3">
        <f t="shared" si="1"/>
        <v>1</v>
      </c>
      <c r="AN39" s="3">
        <f t="shared" si="2"/>
        <v>1</v>
      </c>
      <c r="AO39" s="3">
        <f t="shared" si="3"/>
        <v>0</v>
      </c>
      <c r="AP39" s="3">
        <f t="shared" si="4"/>
        <v>1</v>
      </c>
      <c r="AQ39" s="3">
        <f t="shared" si="5"/>
        <v>1</v>
      </c>
    </row>
    <row r="40" spans="1:43" s="2" customFormat="1" ht="15" customHeight="1" thickTop="1" thickBot="1" x14ac:dyDescent="0.35">
      <c r="A40" s="169" t="s">
        <v>188</v>
      </c>
      <c r="B40" s="101" t="s">
        <v>205</v>
      </c>
      <c r="C40" s="280">
        <v>319</v>
      </c>
      <c r="D40" s="265">
        <f>'Peligro y Exposición'!D39</f>
        <v>7.6</v>
      </c>
      <c r="E40" s="265">
        <f>'Peligro y Exposición'!H39</f>
        <v>0</v>
      </c>
      <c r="F40" s="265">
        <f>'Peligro y Exposición'!Q39</f>
        <v>0</v>
      </c>
      <c r="G40" s="265">
        <f>'Peligro y Exposición'!U39</f>
        <v>3.7</v>
      </c>
      <c r="H40" s="265">
        <f>'Peligro y Exposición'!Y39</f>
        <v>8.4</v>
      </c>
      <c r="I40" s="266">
        <f>'Peligro y Exposición'!Z39</f>
        <v>5</v>
      </c>
      <c r="J40" s="265">
        <f>'Peligro y Exposición'!AD39</f>
        <v>7.3</v>
      </c>
      <c r="K40" s="266">
        <f>'Peligro y Exposición'!AE39</f>
        <v>7.3</v>
      </c>
      <c r="L40" s="267">
        <f>ROUND((10-GEOMEAN(((10-I40)/10*9+1),((10-K40)/10*9+1)))/9*10,1)</f>
        <v>6.3</v>
      </c>
      <c r="M40" s="268">
        <f>Vulnerabilidad!F39</f>
        <v>6.1</v>
      </c>
      <c r="N40" s="269">
        <f>Vulnerabilidad!J39</f>
        <v>6.8</v>
      </c>
      <c r="O40" s="269">
        <f>Vulnerabilidad!M39</f>
        <v>6.3</v>
      </c>
      <c r="P40" s="266">
        <f>Vulnerabilidad!N39</f>
        <v>6.4</v>
      </c>
      <c r="Q40" s="269">
        <f>Vulnerabilidad!R39</f>
        <v>2.1</v>
      </c>
      <c r="R40" s="269">
        <f>Vulnerabilidad!W39</f>
        <v>2.6</v>
      </c>
      <c r="S40" s="266">
        <f>Vulnerabilidad!X39</f>
        <v>2.4</v>
      </c>
      <c r="T40" s="267">
        <f>ROUND((10-GEOMEAN(((10-P40)/10*9+1),((10-S40)/10*9+1)))/9*10,1)</f>
        <v>4.7</v>
      </c>
      <c r="U40" s="270">
        <f>'Capacidad de Adaptación'!F39</f>
        <v>10</v>
      </c>
      <c r="V40" s="271">
        <f>'Capacidad de Adaptación'!H39</f>
        <v>3.7</v>
      </c>
      <c r="W40" s="266">
        <f>'Capacidad de Adaptación'!I39</f>
        <v>8.1999999999999993</v>
      </c>
      <c r="X40" s="271">
        <f>'Capacidad de Adaptación'!M39</f>
        <v>5.5</v>
      </c>
      <c r="Y40" s="271">
        <f>'Capacidad de Adaptación'!Q39</f>
        <v>5.7</v>
      </c>
      <c r="Z40" s="271">
        <f>'Capacidad de Adaptación'!X39</f>
        <v>4.7</v>
      </c>
      <c r="AA40" s="266">
        <f>'Capacidad de Adaptación'!Y39</f>
        <v>5.3</v>
      </c>
      <c r="AB40" s="267">
        <f>ROUND((10-GEOMEAN(((10-W40)/10*9+1),((10-AA40)/10*9+1)))/9*10,1)</f>
        <v>7</v>
      </c>
      <c r="AC40" s="272">
        <f>ROUND(L40^(1/3)*T40^(1/3)*AB40^(1/3),1)</f>
        <v>5.9</v>
      </c>
      <c r="AD40" s="273">
        <f>_xlfn.RANK.EQ(AC40,AC$4:AC$301)</f>
        <v>118</v>
      </c>
      <c r="AE40" s="274">
        <f>VLOOKUP(C40,'INFORM Indice de Confiabilidad'!A38:M335,7,FALSE)</f>
        <v>1.9523809523809526</v>
      </c>
      <c r="AF40" s="275">
        <f>'Imputed and missing data hidden'!AM41</f>
        <v>0</v>
      </c>
      <c r="AG40" s="276">
        <f>AF40/38</f>
        <v>0</v>
      </c>
      <c r="AH40" s="277">
        <f>'Indicator Date hidden2'!AN41</f>
        <v>1.1714285714285715</v>
      </c>
      <c r="AI40" s="278">
        <f>'Missing component hidden'!S41</f>
        <v>0</v>
      </c>
      <c r="AJ40" s="279">
        <f>'Missing component hidden'!T41</f>
        <v>0</v>
      </c>
      <c r="AM40" s="3">
        <f t="shared" si="1"/>
        <v>1</v>
      </c>
      <c r="AN40" s="3">
        <f t="shared" si="2"/>
        <v>0</v>
      </c>
      <c r="AO40" s="3">
        <f t="shared" si="3"/>
        <v>0</v>
      </c>
      <c r="AP40" s="3">
        <f t="shared" si="4"/>
        <v>1</v>
      </c>
      <c r="AQ40" s="3">
        <f t="shared" si="5"/>
        <v>1</v>
      </c>
    </row>
    <row r="41" spans="1:43" s="2" customFormat="1" ht="15" customHeight="1" thickTop="1" thickBot="1" x14ac:dyDescent="0.35">
      <c r="A41" s="169" t="s">
        <v>188</v>
      </c>
      <c r="B41" s="101" t="s">
        <v>206</v>
      </c>
      <c r="C41" s="280">
        <v>320</v>
      </c>
      <c r="D41" s="265">
        <f>'Peligro y Exposición'!D40</f>
        <v>0</v>
      </c>
      <c r="E41" s="265">
        <f>'Peligro y Exposición'!H40</f>
        <v>0</v>
      </c>
      <c r="F41" s="265">
        <f>'Peligro y Exposición'!Q40</f>
        <v>0</v>
      </c>
      <c r="G41" s="265">
        <f>'Peligro y Exposición'!U40</f>
        <v>5.6</v>
      </c>
      <c r="H41" s="265">
        <f>'Peligro y Exposición'!Y40</f>
        <v>0</v>
      </c>
      <c r="I41" s="266">
        <f>'Peligro y Exposición'!Z40</f>
        <v>1.5</v>
      </c>
      <c r="J41" s="265">
        <f>'Peligro y Exposición'!AD40</f>
        <v>0.9</v>
      </c>
      <c r="K41" s="266">
        <f>'Peligro y Exposición'!AE40</f>
        <v>0.9</v>
      </c>
      <c r="L41" s="267">
        <f>ROUND((10-GEOMEAN(((10-I41)/10*9+1),((10-K41)/10*9+1)))/9*10,1)</f>
        <v>1.2</v>
      </c>
      <c r="M41" s="268">
        <f>Vulnerabilidad!F40</f>
        <v>7.6</v>
      </c>
      <c r="N41" s="269">
        <f>Vulnerabilidad!J40</f>
        <v>7.9</v>
      </c>
      <c r="O41" s="269">
        <f>Vulnerabilidad!M40</f>
        <v>7.7</v>
      </c>
      <c r="P41" s="266">
        <f>Vulnerabilidad!N40</f>
        <v>7.7</v>
      </c>
      <c r="Q41" s="269">
        <f>Vulnerabilidad!R40</f>
        <v>6.5</v>
      </c>
      <c r="R41" s="269">
        <f>Vulnerabilidad!W40</f>
        <v>4.7</v>
      </c>
      <c r="S41" s="266">
        <f>Vulnerabilidad!X40</f>
        <v>5.7</v>
      </c>
      <c r="T41" s="267">
        <f>ROUND((10-GEOMEAN(((10-P41)/10*9+1),((10-S41)/10*9+1)))/9*10,1)</f>
        <v>6.8</v>
      </c>
      <c r="U41" s="270">
        <f>'Capacidad de Adaptación'!F40</f>
        <v>8.3000000000000007</v>
      </c>
      <c r="V41" s="271">
        <f>'Capacidad de Adaptación'!H40</f>
        <v>5.3</v>
      </c>
      <c r="W41" s="266">
        <f>'Capacidad de Adaptación'!I40</f>
        <v>7.1</v>
      </c>
      <c r="X41" s="271">
        <f>'Capacidad de Adaptación'!M40</f>
        <v>7</v>
      </c>
      <c r="Y41" s="271">
        <f>'Capacidad de Adaptación'!Q40</f>
        <v>6.9</v>
      </c>
      <c r="Z41" s="271">
        <f>'Capacidad de Adaptación'!X40</f>
        <v>5.8</v>
      </c>
      <c r="AA41" s="266">
        <f>'Capacidad de Adaptación'!Y40</f>
        <v>6.6</v>
      </c>
      <c r="AB41" s="267">
        <f>ROUND((10-GEOMEAN(((10-W41)/10*9+1),((10-AA41)/10*9+1)))/9*10,1)</f>
        <v>6.9</v>
      </c>
      <c r="AC41" s="272">
        <f>ROUND(L41^(1/3)*T41^(1/3)*AB41^(1/3),1)</f>
        <v>3.8</v>
      </c>
      <c r="AD41" s="273">
        <f>_xlfn.RANK.EQ(AC41,AC$4:AC$301)</f>
        <v>279</v>
      </c>
      <c r="AE41" s="274">
        <f>VLOOKUP(C41,'INFORM Indice de Confiabilidad'!A39:M336,7,FALSE)</f>
        <v>1.9523809523809526</v>
      </c>
      <c r="AF41" s="275">
        <f>'Imputed and missing data hidden'!AM42</f>
        <v>0</v>
      </c>
      <c r="AG41" s="276">
        <f>AF41/38</f>
        <v>0</v>
      </c>
      <c r="AH41" s="277">
        <f>'Indicator Date hidden2'!AN42</f>
        <v>1.1714285714285715</v>
      </c>
      <c r="AI41" s="278">
        <f>'Missing component hidden'!S42</f>
        <v>0</v>
      </c>
      <c r="AJ41" s="279">
        <f>'Missing component hidden'!T42</f>
        <v>0</v>
      </c>
      <c r="AM41" s="3">
        <f t="shared" si="1"/>
        <v>0</v>
      </c>
      <c r="AN41" s="3">
        <f t="shared" si="2"/>
        <v>0</v>
      </c>
      <c r="AO41" s="3">
        <f t="shared" si="3"/>
        <v>0</v>
      </c>
      <c r="AP41" s="3">
        <f t="shared" si="4"/>
        <v>1</v>
      </c>
      <c r="AQ41" s="3">
        <f t="shared" si="5"/>
        <v>0</v>
      </c>
    </row>
    <row r="42" spans="1:43" s="2" customFormat="1" ht="15" customHeight="1" thickTop="1" thickBot="1" x14ac:dyDescent="0.35">
      <c r="A42" s="169" t="s">
        <v>188</v>
      </c>
      <c r="B42" s="101" t="s">
        <v>207</v>
      </c>
      <c r="C42" s="280">
        <v>321</v>
      </c>
      <c r="D42" s="265">
        <f>'Peligro y Exposición'!D41</f>
        <v>7.8</v>
      </c>
      <c r="E42" s="265">
        <f>'Peligro y Exposición'!H41</f>
        <v>0</v>
      </c>
      <c r="F42" s="265">
        <f>'Peligro y Exposición'!Q41</f>
        <v>0</v>
      </c>
      <c r="G42" s="265">
        <f>'Peligro y Exposición'!U41</f>
        <v>8.8000000000000007</v>
      </c>
      <c r="H42" s="265">
        <f>'Peligro y Exposición'!Y41</f>
        <v>5</v>
      </c>
      <c r="I42" s="266">
        <f>'Peligro y Exposición'!Z41</f>
        <v>5.5</v>
      </c>
      <c r="J42" s="265">
        <f>'Peligro y Exposición'!AD41</f>
        <v>8.9</v>
      </c>
      <c r="K42" s="266">
        <f>'Peligro y Exposición'!AE41</f>
        <v>8.9</v>
      </c>
      <c r="L42" s="267">
        <f>ROUND((10-GEOMEAN(((10-I42)/10*9+1),((10-K42)/10*9+1)))/9*10,1)</f>
        <v>7.6</v>
      </c>
      <c r="M42" s="268">
        <f>Vulnerabilidad!F41</f>
        <v>6.2</v>
      </c>
      <c r="N42" s="269">
        <f>Vulnerabilidad!J41</f>
        <v>6.6</v>
      </c>
      <c r="O42" s="269">
        <f>Vulnerabilidad!M41</f>
        <v>6.3</v>
      </c>
      <c r="P42" s="266">
        <f>Vulnerabilidad!N41</f>
        <v>6.4</v>
      </c>
      <c r="Q42" s="269">
        <f>Vulnerabilidad!R41</f>
        <v>5.3</v>
      </c>
      <c r="R42" s="269">
        <f>Vulnerabilidad!W41</f>
        <v>7.5</v>
      </c>
      <c r="S42" s="266">
        <f>Vulnerabilidad!X41</f>
        <v>6.5</v>
      </c>
      <c r="T42" s="267">
        <f>ROUND((10-GEOMEAN(((10-P42)/10*9+1),((10-S42)/10*9+1)))/9*10,1)</f>
        <v>6.5</v>
      </c>
      <c r="U42" s="270">
        <f>'Capacidad de Adaptación'!F41</f>
        <v>10</v>
      </c>
      <c r="V42" s="271">
        <f>'Capacidad de Adaptación'!H41</f>
        <v>3.5</v>
      </c>
      <c r="W42" s="266">
        <f>'Capacidad de Adaptación'!I41</f>
        <v>8.1999999999999993</v>
      </c>
      <c r="X42" s="271">
        <f>'Capacidad de Adaptación'!M41</f>
        <v>5.3</v>
      </c>
      <c r="Y42" s="271">
        <f>'Capacidad de Adaptación'!Q41</f>
        <v>5.4</v>
      </c>
      <c r="Z42" s="271">
        <f>'Capacidad de Adaptación'!X41</f>
        <v>4.8</v>
      </c>
      <c r="AA42" s="266">
        <f>'Capacidad de Adaptación'!Y41</f>
        <v>5.2</v>
      </c>
      <c r="AB42" s="267">
        <f>ROUND((10-GEOMEAN(((10-W42)/10*9+1),((10-AA42)/10*9+1)))/9*10,1)</f>
        <v>7</v>
      </c>
      <c r="AC42" s="272">
        <f>ROUND(L42^(1/3)*T42^(1/3)*AB42^(1/3),1)</f>
        <v>7</v>
      </c>
      <c r="AD42" s="273">
        <f>_xlfn.RANK.EQ(AC42,AC$4:AC$301)</f>
        <v>16</v>
      </c>
      <c r="AE42" s="274">
        <f>VLOOKUP(C42,'INFORM Indice de Confiabilidad'!A40:M337,7,FALSE)</f>
        <v>1.9523809523809526</v>
      </c>
      <c r="AF42" s="275">
        <f>'Imputed and missing data hidden'!AM43</f>
        <v>0</v>
      </c>
      <c r="AG42" s="276">
        <f>AF42/38</f>
        <v>0</v>
      </c>
      <c r="AH42" s="277">
        <f>'Indicator Date hidden2'!AN43</f>
        <v>1.1714285714285715</v>
      </c>
      <c r="AI42" s="278">
        <f>'Missing component hidden'!S43</f>
        <v>0</v>
      </c>
      <c r="AJ42" s="279">
        <f>'Missing component hidden'!T43</f>
        <v>0</v>
      </c>
      <c r="AM42" s="3">
        <f t="shared" si="1"/>
        <v>1</v>
      </c>
      <c r="AN42" s="3">
        <f t="shared" si="2"/>
        <v>0</v>
      </c>
      <c r="AO42" s="3">
        <f t="shared" si="3"/>
        <v>0</v>
      </c>
      <c r="AP42" s="3">
        <f t="shared" si="4"/>
        <v>1</v>
      </c>
      <c r="AQ42" s="3">
        <f t="shared" si="5"/>
        <v>1</v>
      </c>
    </row>
    <row r="43" spans="1:43" s="2" customFormat="1" ht="15" customHeight="1" thickTop="1" thickBot="1" x14ac:dyDescent="0.35">
      <c r="A43" s="169" t="s">
        <v>231</v>
      </c>
      <c r="B43" s="101" t="s">
        <v>208</v>
      </c>
      <c r="C43" s="280">
        <v>401</v>
      </c>
      <c r="D43" s="265">
        <f>'Peligro y Exposición'!D42</f>
        <v>7</v>
      </c>
      <c r="E43" s="265">
        <f>'Peligro y Exposición'!H42</f>
        <v>2.8</v>
      </c>
      <c r="F43" s="265">
        <f>'Peligro y Exposición'!Q42</f>
        <v>0</v>
      </c>
      <c r="G43" s="265">
        <f>'Peligro y Exposición'!U42</f>
        <v>6</v>
      </c>
      <c r="H43" s="265">
        <f>'Peligro y Exposición'!Y42</f>
        <v>7</v>
      </c>
      <c r="I43" s="266">
        <f>'Peligro y Exposición'!Z42</f>
        <v>5.0999999999999996</v>
      </c>
      <c r="J43" s="265">
        <f>'Peligro y Exposición'!AD42</f>
        <v>7.8</v>
      </c>
      <c r="K43" s="266">
        <f>'Peligro y Exposición'!AE42</f>
        <v>7.8</v>
      </c>
      <c r="L43" s="267">
        <f>ROUND((10-GEOMEAN(((10-I43)/10*9+1),((10-K43)/10*9+1)))/9*10,1)</f>
        <v>6.6</v>
      </c>
      <c r="M43" s="268">
        <f>Vulnerabilidad!F42</f>
        <v>5.2</v>
      </c>
      <c r="N43" s="269">
        <f>Vulnerabilidad!J42</f>
        <v>5</v>
      </c>
      <c r="O43" s="269">
        <f>Vulnerabilidad!M42</f>
        <v>4.8</v>
      </c>
      <c r="P43" s="266">
        <f>Vulnerabilidad!N42</f>
        <v>5</v>
      </c>
      <c r="Q43" s="269">
        <f>Vulnerabilidad!R42</f>
        <v>9.8000000000000007</v>
      </c>
      <c r="R43" s="269">
        <f>Vulnerabilidad!W42</f>
        <v>5.9</v>
      </c>
      <c r="S43" s="266">
        <f>Vulnerabilidad!X42</f>
        <v>8.5</v>
      </c>
      <c r="T43" s="267">
        <f>ROUND((10-GEOMEAN(((10-P43)/10*9+1),((10-S43)/10*9+1)))/9*10,1)</f>
        <v>7.1</v>
      </c>
      <c r="U43" s="270">
        <f>'Capacidad de Adaptación'!F42</f>
        <v>6.7</v>
      </c>
      <c r="V43" s="271">
        <f>'Capacidad de Adaptación'!H42</f>
        <v>1.2</v>
      </c>
      <c r="W43" s="266">
        <f>'Capacidad de Adaptación'!I42</f>
        <v>4.5</v>
      </c>
      <c r="X43" s="271">
        <f>'Capacidad de Adaptación'!M42</f>
        <v>3.6</v>
      </c>
      <c r="Y43" s="271">
        <f>'Capacidad de Adaptación'!Q42</f>
        <v>5.0999999999999996</v>
      </c>
      <c r="Z43" s="271">
        <f>'Capacidad de Adaptación'!X42</f>
        <v>3</v>
      </c>
      <c r="AA43" s="266">
        <f>'Capacidad de Adaptación'!Y42</f>
        <v>3.9</v>
      </c>
      <c r="AB43" s="267">
        <f>ROUND((10-GEOMEAN(((10-W43)/10*9+1),((10-AA43)/10*9+1)))/9*10,1)</f>
        <v>4.2</v>
      </c>
      <c r="AC43" s="272">
        <f>ROUND(L43^(1/3)*T43^(1/3)*AB43^(1/3),1)</f>
        <v>5.8</v>
      </c>
      <c r="AD43" s="273">
        <f>_xlfn.RANK.EQ(AC43,AC$4:AC$301)</f>
        <v>128</v>
      </c>
      <c r="AE43" s="274">
        <f>VLOOKUP(C43,'INFORM Indice de Confiabilidad'!A41:M338,7,FALSE)</f>
        <v>1.9523809523809526</v>
      </c>
      <c r="AF43" s="275">
        <f>'Imputed and missing data hidden'!AM44</f>
        <v>0</v>
      </c>
      <c r="AG43" s="276">
        <f>AF43/38</f>
        <v>0</v>
      </c>
      <c r="AH43" s="277">
        <f>'Indicator Date hidden2'!AN44</f>
        <v>1.1714285714285715</v>
      </c>
      <c r="AI43" s="278">
        <f>'Missing component hidden'!S44</f>
        <v>0</v>
      </c>
      <c r="AJ43" s="279">
        <f>'Missing component hidden'!T44</f>
        <v>0</v>
      </c>
      <c r="AM43" s="3">
        <f t="shared" si="1"/>
        <v>1</v>
      </c>
      <c r="AN43" s="3">
        <f t="shared" si="2"/>
        <v>1</v>
      </c>
      <c r="AO43" s="3">
        <f t="shared" si="3"/>
        <v>0</v>
      </c>
      <c r="AP43" s="3">
        <f t="shared" si="4"/>
        <v>1</v>
      </c>
      <c r="AQ43" s="3">
        <f t="shared" si="5"/>
        <v>1</v>
      </c>
    </row>
    <row r="44" spans="1:43" s="2" customFormat="1" ht="15" customHeight="1" thickTop="1" thickBot="1" x14ac:dyDescent="0.35">
      <c r="A44" s="169" t="s">
        <v>231</v>
      </c>
      <c r="B44" s="101" t="s">
        <v>209</v>
      </c>
      <c r="C44" s="280">
        <v>402</v>
      </c>
      <c r="D44" s="265">
        <f>'Peligro y Exposición'!D43</f>
        <v>7</v>
      </c>
      <c r="E44" s="265">
        <f>'Peligro y Exposición'!H43</f>
        <v>0</v>
      </c>
      <c r="F44" s="265">
        <f>'Peligro y Exposición'!Q43</f>
        <v>0</v>
      </c>
      <c r="G44" s="265">
        <f>'Peligro y Exposición'!U43</f>
        <v>6.7</v>
      </c>
      <c r="H44" s="265">
        <f>'Peligro y Exposición'!Y43</f>
        <v>6.1</v>
      </c>
      <c r="I44" s="266">
        <f>'Peligro y Exposición'!Z43</f>
        <v>4.7</v>
      </c>
      <c r="J44" s="265">
        <f>'Peligro y Exposición'!AD43</f>
        <v>7.2</v>
      </c>
      <c r="K44" s="266">
        <f>'Peligro y Exposición'!AE43</f>
        <v>7.2</v>
      </c>
      <c r="L44" s="267">
        <f>ROUND((10-GEOMEAN(((10-I44)/10*9+1),((10-K44)/10*9+1)))/9*10,1)</f>
        <v>6.1</v>
      </c>
      <c r="M44" s="268">
        <f>Vulnerabilidad!F43</f>
        <v>8.8000000000000007</v>
      </c>
      <c r="N44" s="269">
        <f>Vulnerabilidad!J43</f>
        <v>8.1999999999999993</v>
      </c>
      <c r="O44" s="269">
        <f>Vulnerabilidad!M43</f>
        <v>7.2</v>
      </c>
      <c r="P44" s="266">
        <f>Vulnerabilidad!N43</f>
        <v>8.1</v>
      </c>
      <c r="Q44" s="269">
        <f>Vulnerabilidad!R43</f>
        <v>3.2</v>
      </c>
      <c r="R44" s="269">
        <f>Vulnerabilidad!W43</f>
        <v>6</v>
      </c>
      <c r="S44" s="266">
        <f>Vulnerabilidad!X43</f>
        <v>4.8</v>
      </c>
      <c r="T44" s="267">
        <f>ROUND((10-GEOMEAN(((10-P44)/10*9+1),((10-S44)/10*9+1)))/9*10,1)</f>
        <v>6.8</v>
      </c>
      <c r="U44" s="270">
        <f>'Capacidad de Adaptación'!F43</f>
        <v>6.7</v>
      </c>
      <c r="V44" s="271">
        <f>'Capacidad de Adaptación'!H43</f>
        <v>7.8</v>
      </c>
      <c r="W44" s="266">
        <f>'Capacidad de Adaptación'!I43</f>
        <v>7.3</v>
      </c>
      <c r="X44" s="271">
        <f>'Capacidad de Adaptación'!M43</f>
        <v>8.6</v>
      </c>
      <c r="Y44" s="271">
        <f>'Capacidad de Adaptación'!Q43</f>
        <v>7.5</v>
      </c>
      <c r="Z44" s="271">
        <f>'Capacidad de Adaptación'!X43</f>
        <v>7.6</v>
      </c>
      <c r="AA44" s="266">
        <f>'Capacidad de Adaptación'!Y43</f>
        <v>7.9</v>
      </c>
      <c r="AB44" s="267">
        <f>ROUND((10-GEOMEAN(((10-W44)/10*9+1),((10-AA44)/10*9+1)))/9*10,1)</f>
        <v>7.6</v>
      </c>
      <c r="AC44" s="272">
        <f>ROUND(L44^(1/3)*T44^(1/3)*AB44^(1/3),1)</f>
        <v>6.8</v>
      </c>
      <c r="AD44" s="273">
        <f>_xlfn.RANK.EQ(AC44,AC$4:AC$301)</f>
        <v>24</v>
      </c>
      <c r="AE44" s="274">
        <f>VLOOKUP(C44,'INFORM Indice de Confiabilidad'!A42:M339,7,FALSE)</f>
        <v>2.2857142857142856</v>
      </c>
      <c r="AF44" s="275">
        <f>'Imputed and missing data hidden'!AM45</f>
        <v>1</v>
      </c>
      <c r="AG44" s="276">
        <f>AF44/38</f>
        <v>2.6315789473684209E-2</v>
      </c>
      <c r="AH44" s="277">
        <f>'Indicator Date hidden2'!AN45</f>
        <v>1.1714285714285715</v>
      </c>
      <c r="AI44" s="278">
        <f>'Missing component hidden'!S45</f>
        <v>0</v>
      </c>
      <c r="AJ44" s="279">
        <f>'Missing component hidden'!T45</f>
        <v>0</v>
      </c>
      <c r="AM44" s="3">
        <f t="shared" si="1"/>
        <v>1</v>
      </c>
      <c r="AN44" s="3">
        <f t="shared" si="2"/>
        <v>0</v>
      </c>
      <c r="AO44" s="3">
        <f t="shared" si="3"/>
        <v>0</v>
      </c>
      <c r="AP44" s="3">
        <f t="shared" si="4"/>
        <v>1</v>
      </c>
      <c r="AQ44" s="3">
        <f t="shared" si="5"/>
        <v>1</v>
      </c>
    </row>
    <row r="45" spans="1:43" s="2" customFormat="1" ht="15" customHeight="1" thickTop="1" thickBot="1" x14ac:dyDescent="0.35">
      <c r="A45" s="169" t="s">
        <v>231</v>
      </c>
      <c r="B45" s="101" t="s">
        <v>210</v>
      </c>
      <c r="C45" s="280">
        <v>403</v>
      </c>
      <c r="D45" s="265">
        <f>'Peligro y Exposición'!D44</f>
        <v>6.8</v>
      </c>
      <c r="E45" s="265">
        <f>'Peligro y Exposición'!H44</f>
        <v>0</v>
      </c>
      <c r="F45" s="265">
        <f>'Peligro y Exposición'!Q44</f>
        <v>0</v>
      </c>
      <c r="G45" s="265">
        <f>'Peligro y Exposición'!U44</f>
        <v>7.9</v>
      </c>
      <c r="H45" s="265">
        <f>'Peligro y Exposición'!Y44</f>
        <v>5.2</v>
      </c>
      <c r="I45" s="266">
        <f>'Peligro y Exposición'!Z44</f>
        <v>4.8</v>
      </c>
      <c r="J45" s="265">
        <f>'Peligro y Exposición'!AD44</f>
        <v>5.7</v>
      </c>
      <c r="K45" s="266">
        <f>'Peligro y Exposición'!AE44</f>
        <v>5.7</v>
      </c>
      <c r="L45" s="267">
        <f>ROUND((10-GEOMEAN(((10-I45)/10*9+1),((10-K45)/10*9+1)))/9*10,1)</f>
        <v>5.3</v>
      </c>
      <c r="M45" s="268">
        <f>Vulnerabilidad!F44</f>
        <v>9.3000000000000007</v>
      </c>
      <c r="N45" s="269">
        <f>Vulnerabilidad!J44</f>
        <v>7.5</v>
      </c>
      <c r="O45" s="269">
        <f>Vulnerabilidad!M44</f>
        <v>7.6</v>
      </c>
      <c r="P45" s="266">
        <f>Vulnerabilidad!N44</f>
        <v>8.1</v>
      </c>
      <c r="Q45" s="269">
        <f>Vulnerabilidad!R44</f>
        <v>2.4</v>
      </c>
      <c r="R45" s="269">
        <f>Vulnerabilidad!W44</f>
        <v>6.5</v>
      </c>
      <c r="S45" s="266">
        <f>Vulnerabilidad!X44</f>
        <v>4.8</v>
      </c>
      <c r="T45" s="267">
        <f>ROUND((10-GEOMEAN(((10-P45)/10*9+1),((10-S45)/10*9+1)))/9*10,1)</f>
        <v>6.8</v>
      </c>
      <c r="U45" s="270">
        <f>'Capacidad de Adaptación'!F44</f>
        <v>10</v>
      </c>
      <c r="V45" s="271">
        <f>'Capacidad de Adaptación'!H44</f>
        <v>7.6</v>
      </c>
      <c r="W45" s="266">
        <f>'Capacidad de Adaptación'!I44</f>
        <v>9.1</v>
      </c>
      <c r="X45" s="271">
        <f>'Capacidad de Adaptación'!M44</f>
        <v>7.5</v>
      </c>
      <c r="Y45" s="271">
        <f>'Capacidad de Adaptación'!Q44</f>
        <v>7.7</v>
      </c>
      <c r="Z45" s="271">
        <f>'Capacidad de Adaptación'!X44</f>
        <v>7.9</v>
      </c>
      <c r="AA45" s="266">
        <f>'Capacidad de Adaptación'!Y44</f>
        <v>7.7</v>
      </c>
      <c r="AB45" s="267">
        <f>ROUND((10-GEOMEAN(((10-W45)/10*9+1),((10-AA45)/10*9+1)))/9*10,1)</f>
        <v>8.5</v>
      </c>
      <c r="AC45" s="272">
        <f>ROUND(L45^(1/3)*T45^(1/3)*AB45^(1/3),1)</f>
        <v>6.7</v>
      </c>
      <c r="AD45" s="273">
        <f>_xlfn.RANK.EQ(AC45,AC$4:AC$301)</f>
        <v>30</v>
      </c>
      <c r="AE45" s="274">
        <f>VLOOKUP(C45,'INFORM Indice de Confiabilidad'!A43:M340,7,FALSE)</f>
        <v>2.2857142857142856</v>
      </c>
      <c r="AF45" s="275">
        <f>'Imputed and missing data hidden'!AM46</f>
        <v>1</v>
      </c>
      <c r="AG45" s="276">
        <f>AF45/38</f>
        <v>2.6315789473684209E-2</v>
      </c>
      <c r="AH45" s="277">
        <f>'Indicator Date hidden2'!AN46</f>
        <v>1.1714285714285715</v>
      </c>
      <c r="AI45" s="278">
        <f>'Missing component hidden'!S46</f>
        <v>0</v>
      </c>
      <c r="AJ45" s="279">
        <f>'Missing component hidden'!T46</f>
        <v>0</v>
      </c>
      <c r="AM45" s="3">
        <f t="shared" si="1"/>
        <v>1</v>
      </c>
      <c r="AN45" s="3">
        <f t="shared" si="2"/>
        <v>0</v>
      </c>
      <c r="AO45" s="3">
        <f t="shared" si="3"/>
        <v>0</v>
      </c>
      <c r="AP45" s="3">
        <f t="shared" si="4"/>
        <v>1</v>
      </c>
      <c r="AQ45" s="3">
        <f t="shared" si="5"/>
        <v>1</v>
      </c>
    </row>
    <row r="46" spans="1:43" s="2" customFormat="1" ht="15" customHeight="1" thickTop="1" thickBot="1" x14ac:dyDescent="0.35">
      <c r="A46" s="169" t="s">
        <v>231</v>
      </c>
      <c r="B46" s="101" t="s">
        <v>211</v>
      </c>
      <c r="C46" s="280">
        <v>404</v>
      </c>
      <c r="D46" s="265">
        <f>'Peligro y Exposición'!D45</f>
        <v>7.4</v>
      </c>
      <c r="E46" s="265">
        <f>'Peligro y Exposición'!H45</f>
        <v>4.5</v>
      </c>
      <c r="F46" s="265">
        <f>'Peligro y Exposición'!Q45</f>
        <v>0</v>
      </c>
      <c r="G46" s="265">
        <f>'Peligro y Exposición'!U45</f>
        <v>10</v>
      </c>
      <c r="H46" s="265">
        <f>'Peligro y Exposición'!Y45</f>
        <v>6.9</v>
      </c>
      <c r="I46" s="266">
        <f>'Peligro y Exposición'!Z45</f>
        <v>6.9</v>
      </c>
      <c r="J46" s="265">
        <f>'Peligro y Exposición'!AD45</f>
        <v>7.8</v>
      </c>
      <c r="K46" s="266">
        <f>'Peligro y Exposición'!AE45</f>
        <v>7.8</v>
      </c>
      <c r="L46" s="267">
        <f>ROUND((10-GEOMEAN(((10-I46)/10*9+1),((10-K46)/10*9+1)))/9*10,1)</f>
        <v>7.4</v>
      </c>
      <c r="M46" s="268">
        <f>Vulnerabilidad!F45</f>
        <v>8.1999999999999993</v>
      </c>
      <c r="N46" s="269">
        <f>Vulnerabilidad!J45</f>
        <v>7.8</v>
      </c>
      <c r="O46" s="269">
        <f>Vulnerabilidad!M45</f>
        <v>7.2</v>
      </c>
      <c r="P46" s="266">
        <f>Vulnerabilidad!N45</f>
        <v>7.7</v>
      </c>
      <c r="Q46" s="269">
        <f>Vulnerabilidad!R45</f>
        <v>6.8</v>
      </c>
      <c r="R46" s="269">
        <f>Vulnerabilidad!W45</f>
        <v>5.8</v>
      </c>
      <c r="S46" s="266">
        <f>Vulnerabilidad!X45</f>
        <v>6.3</v>
      </c>
      <c r="T46" s="267">
        <f>ROUND((10-GEOMEAN(((10-P46)/10*9+1),((10-S46)/10*9+1)))/9*10,1)</f>
        <v>7.1</v>
      </c>
      <c r="U46" s="270">
        <f>'Capacidad de Adaptación'!F45</f>
        <v>10</v>
      </c>
      <c r="V46" s="271">
        <f>'Capacidad de Adaptación'!H45</f>
        <v>4.2</v>
      </c>
      <c r="W46" s="266">
        <f>'Capacidad de Adaptación'!I45</f>
        <v>8.3000000000000007</v>
      </c>
      <c r="X46" s="271">
        <f>'Capacidad de Adaptación'!M45</f>
        <v>8.9</v>
      </c>
      <c r="Y46" s="271">
        <f>'Capacidad de Adaptación'!Q45</f>
        <v>6.7</v>
      </c>
      <c r="Z46" s="271">
        <f>'Capacidad de Adaptación'!X45</f>
        <v>6.8</v>
      </c>
      <c r="AA46" s="266">
        <f>'Capacidad de Adaptación'!Y45</f>
        <v>7.5</v>
      </c>
      <c r="AB46" s="267">
        <f>ROUND((10-GEOMEAN(((10-W46)/10*9+1),((10-AA46)/10*9+1)))/9*10,1)</f>
        <v>7.9</v>
      </c>
      <c r="AC46" s="272">
        <f>ROUND(L46^(1/3)*T46^(1/3)*AB46^(1/3),1)</f>
        <v>7.5</v>
      </c>
      <c r="AD46" s="273">
        <f>_xlfn.RANK.EQ(AC46,AC$4:AC$301)</f>
        <v>1</v>
      </c>
      <c r="AE46" s="274">
        <f>VLOOKUP(C46,'INFORM Indice de Confiabilidad'!A44:M341,7,FALSE)</f>
        <v>1.9523809523809526</v>
      </c>
      <c r="AF46" s="275">
        <f>'Imputed and missing data hidden'!AM47</f>
        <v>0</v>
      </c>
      <c r="AG46" s="276">
        <f>AF46/38</f>
        <v>0</v>
      </c>
      <c r="AH46" s="277">
        <f>'Indicator Date hidden2'!AN47</f>
        <v>1.1714285714285715</v>
      </c>
      <c r="AI46" s="278">
        <f>'Missing component hidden'!S47</f>
        <v>0</v>
      </c>
      <c r="AJ46" s="279">
        <f>'Missing component hidden'!T47</f>
        <v>0</v>
      </c>
      <c r="AM46" s="3">
        <f t="shared" si="1"/>
        <v>1</v>
      </c>
      <c r="AN46" s="3">
        <f t="shared" si="2"/>
        <v>1</v>
      </c>
      <c r="AO46" s="3">
        <f t="shared" si="3"/>
        <v>0</v>
      </c>
      <c r="AP46" s="3">
        <f t="shared" si="4"/>
        <v>1</v>
      </c>
      <c r="AQ46" s="3">
        <f t="shared" si="5"/>
        <v>1</v>
      </c>
    </row>
    <row r="47" spans="1:43" s="2" customFormat="1" ht="15" customHeight="1" thickTop="1" thickBot="1" x14ac:dyDescent="0.35">
      <c r="A47" s="169" t="s">
        <v>231</v>
      </c>
      <c r="B47" s="101" t="s">
        <v>212</v>
      </c>
      <c r="C47" s="280">
        <v>405</v>
      </c>
      <c r="D47" s="265">
        <f>'Peligro y Exposición'!D46</f>
        <v>6.9</v>
      </c>
      <c r="E47" s="265">
        <f>'Peligro y Exposición'!H46</f>
        <v>3.2</v>
      </c>
      <c r="F47" s="265">
        <f>'Peligro y Exposición'!Q46</f>
        <v>0</v>
      </c>
      <c r="G47" s="265">
        <f>'Peligro y Exposición'!U46</f>
        <v>5.5</v>
      </c>
      <c r="H47" s="265">
        <f>'Peligro y Exposición'!Y46</f>
        <v>6</v>
      </c>
      <c r="I47" s="266">
        <f>'Peligro y Exposición'!Z46</f>
        <v>4.7</v>
      </c>
      <c r="J47" s="265">
        <f>'Peligro y Exposición'!AD46</f>
        <v>0.6</v>
      </c>
      <c r="K47" s="266">
        <f>'Peligro y Exposición'!AE46</f>
        <v>0.6</v>
      </c>
      <c r="L47" s="267">
        <f>ROUND((10-GEOMEAN(((10-I47)/10*9+1),((10-K47)/10*9+1)))/9*10,1)</f>
        <v>2.9</v>
      </c>
      <c r="M47" s="268">
        <f>Vulnerabilidad!F46</f>
        <v>6.5</v>
      </c>
      <c r="N47" s="269">
        <f>Vulnerabilidad!J46</f>
        <v>7.2</v>
      </c>
      <c r="O47" s="269">
        <f>Vulnerabilidad!M46</f>
        <v>6.1</v>
      </c>
      <c r="P47" s="266">
        <f>Vulnerabilidad!N46</f>
        <v>6.6</v>
      </c>
      <c r="Q47" s="269">
        <f>Vulnerabilidad!R46</f>
        <v>6</v>
      </c>
      <c r="R47" s="269">
        <f>Vulnerabilidad!W46</f>
        <v>6.3</v>
      </c>
      <c r="S47" s="266">
        <f>Vulnerabilidad!X46</f>
        <v>6.2</v>
      </c>
      <c r="T47" s="267">
        <f>ROUND((10-GEOMEAN(((10-P47)/10*9+1),((10-S47)/10*9+1)))/9*10,1)</f>
        <v>6.4</v>
      </c>
      <c r="U47" s="270">
        <f>'Capacidad de Adaptación'!F46</f>
        <v>6.7</v>
      </c>
      <c r="V47" s="271">
        <f>'Capacidad de Adaptación'!H46</f>
        <v>3.5</v>
      </c>
      <c r="W47" s="266">
        <f>'Capacidad de Adaptación'!I46</f>
        <v>5.3</v>
      </c>
      <c r="X47" s="271">
        <f>'Capacidad de Adaptación'!M46</f>
        <v>5.6</v>
      </c>
      <c r="Y47" s="271">
        <f>'Capacidad de Adaptación'!Q46</f>
        <v>5.3</v>
      </c>
      <c r="Z47" s="271">
        <f>'Capacidad de Adaptación'!X46</f>
        <v>6.6</v>
      </c>
      <c r="AA47" s="266">
        <f>'Capacidad de Adaptación'!Y46</f>
        <v>5.8</v>
      </c>
      <c r="AB47" s="267">
        <f>ROUND((10-GEOMEAN(((10-W47)/10*9+1),((10-AA47)/10*9+1)))/9*10,1)</f>
        <v>5.6</v>
      </c>
      <c r="AC47" s="272">
        <f>ROUND(L47^(1/3)*T47^(1/3)*AB47^(1/3),1)</f>
        <v>4.7</v>
      </c>
      <c r="AD47" s="273">
        <f>_xlfn.RANK.EQ(AC47,AC$4:AC$301)</f>
        <v>247</v>
      </c>
      <c r="AE47" s="274">
        <f>VLOOKUP(C47,'INFORM Indice de Confiabilidad'!A45:M342,7,FALSE)</f>
        <v>1.9523809523809526</v>
      </c>
      <c r="AF47" s="275">
        <f>'Imputed and missing data hidden'!AM48</f>
        <v>0</v>
      </c>
      <c r="AG47" s="276">
        <f>AF47/38</f>
        <v>0</v>
      </c>
      <c r="AH47" s="277">
        <f>'Indicator Date hidden2'!AN48</f>
        <v>1.1714285714285715</v>
      </c>
      <c r="AI47" s="278">
        <f>'Missing component hidden'!S48</f>
        <v>0</v>
      </c>
      <c r="AJ47" s="279">
        <f>'Missing component hidden'!T48</f>
        <v>0</v>
      </c>
      <c r="AM47" s="3">
        <f t="shared" si="1"/>
        <v>1</v>
      </c>
      <c r="AN47" s="3">
        <f t="shared" si="2"/>
        <v>1</v>
      </c>
      <c r="AO47" s="3">
        <f t="shared" si="3"/>
        <v>0</v>
      </c>
      <c r="AP47" s="3">
        <f t="shared" si="4"/>
        <v>1</v>
      </c>
      <c r="AQ47" s="3">
        <f t="shared" si="5"/>
        <v>1</v>
      </c>
    </row>
    <row r="48" spans="1:43" s="2" customFormat="1" ht="15" customHeight="1" thickTop="1" thickBot="1" x14ac:dyDescent="0.35">
      <c r="A48" s="169" t="s">
        <v>231</v>
      </c>
      <c r="B48" s="101" t="s">
        <v>213</v>
      </c>
      <c r="C48" s="280">
        <v>406</v>
      </c>
      <c r="D48" s="265">
        <f>'Peligro y Exposición'!D47</f>
        <v>7</v>
      </c>
      <c r="E48" s="265">
        <f>'Peligro y Exposición'!H47</f>
        <v>2.9</v>
      </c>
      <c r="F48" s="265">
        <f>'Peligro y Exposición'!Q47</f>
        <v>0</v>
      </c>
      <c r="G48" s="265">
        <f>'Peligro y Exposición'!U47</f>
        <v>8.1999999999999993</v>
      </c>
      <c r="H48" s="265">
        <f>'Peligro y Exposición'!Y47</f>
        <v>5.8</v>
      </c>
      <c r="I48" s="266">
        <f>'Peligro y Exposición'!Z47</f>
        <v>5.5</v>
      </c>
      <c r="J48" s="265">
        <f>'Peligro y Exposición'!AD47</f>
        <v>6.6</v>
      </c>
      <c r="K48" s="266">
        <f>'Peligro y Exposición'!AE47</f>
        <v>6.6</v>
      </c>
      <c r="L48" s="267">
        <f>ROUND((10-GEOMEAN(((10-I48)/10*9+1),((10-K48)/10*9+1)))/9*10,1)</f>
        <v>6.1</v>
      </c>
      <c r="M48" s="268">
        <f>Vulnerabilidad!F47</f>
        <v>7.4</v>
      </c>
      <c r="N48" s="269">
        <f>Vulnerabilidad!J47</f>
        <v>7.8</v>
      </c>
      <c r="O48" s="269">
        <f>Vulnerabilidad!M47</f>
        <v>6.1</v>
      </c>
      <c r="P48" s="266">
        <f>Vulnerabilidad!N47</f>
        <v>7.1</v>
      </c>
      <c r="Q48" s="269">
        <f>Vulnerabilidad!R47</f>
        <v>6.3</v>
      </c>
      <c r="R48" s="269">
        <f>Vulnerabilidad!W47</f>
        <v>5.4</v>
      </c>
      <c r="S48" s="266">
        <f>Vulnerabilidad!X47</f>
        <v>5.9</v>
      </c>
      <c r="T48" s="267">
        <f>ROUND((10-GEOMEAN(((10-P48)/10*9+1),((10-S48)/10*9+1)))/9*10,1)</f>
        <v>6.5</v>
      </c>
      <c r="U48" s="270">
        <f>'Capacidad de Adaptación'!F47</f>
        <v>6.7</v>
      </c>
      <c r="V48" s="271">
        <f>'Capacidad de Adaptación'!H47</f>
        <v>4</v>
      </c>
      <c r="W48" s="266">
        <f>'Capacidad de Adaptación'!I47</f>
        <v>5.5</v>
      </c>
      <c r="X48" s="271">
        <f>'Capacidad de Adaptación'!M47</f>
        <v>5.4</v>
      </c>
      <c r="Y48" s="271">
        <f>'Capacidad de Adaptación'!Q47</f>
        <v>6.7</v>
      </c>
      <c r="Z48" s="271">
        <f>'Capacidad de Adaptación'!X47</f>
        <v>5.9</v>
      </c>
      <c r="AA48" s="266">
        <f>'Capacidad de Adaptación'!Y47</f>
        <v>6</v>
      </c>
      <c r="AB48" s="267">
        <f>ROUND((10-GEOMEAN(((10-W48)/10*9+1),((10-AA48)/10*9+1)))/9*10,1)</f>
        <v>5.8</v>
      </c>
      <c r="AC48" s="272">
        <f>ROUND(L48^(1/3)*T48^(1/3)*AB48^(1/3),1)</f>
        <v>6.1</v>
      </c>
      <c r="AD48" s="273">
        <f>_xlfn.RANK.EQ(AC48,AC$4:AC$301)</f>
        <v>92</v>
      </c>
      <c r="AE48" s="274">
        <f>VLOOKUP(C48,'INFORM Indice de Confiabilidad'!A46:M343,7,FALSE)</f>
        <v>1.9523809523809526</v>
      </c>
      <c r="AF48" s="275">
        <f>'Imputed and missing data hidden'!AM49</f>
        <v>0</v>
      </c>
      <c r="AG48" s="276">
        <f>AF48/38</f>
        <v>0</v>
      </c>
      <c r="AH48" s="277">
        <f>'Indicator Date hidden2'!AN49</f>
        <v>1.1714285714285715</v>
      </c>
      <c r="AI48" s="278">
        <f>'Missing component hidden'!S49</f>
        <v>0</v>
      </c>
      <c r="AJ48" s="279">
        <f>'Missing component hidden'!T49</f>
        <v>0</v>
      </c>
      <c r="AM48" s="3">
        <f t="shared" si="1"/>
        <v>1</v>
      </c>
      <c r="AN48" s="3">
        <f t="shared" si="2"/>
        <v>1</v>
      </c>
      <c r="AO48" s="3">
        <f t="shared" si="3"/>
        <v>0</v>
      </c>
      <c r="AP48" s="3">
        <f t="shared" si="4"/>
        <v>1</v>
      </c>
      <c r="AQ48" s="3">
        <f t="shared" si="5"/>
        <v>1</v>
      </c>
    </row>
    <row r="49" spans="1:43" s="2" customFormat="1" ht="15" customHeight="1" thickTop="1" thickBot="1" x14ac:dyDescent="0.35">
      <c r="A49" s="169" t="s">
        <v>231</v>
      </c>
      <c r="B49" s="101" t="s">
        <v>214</v>
      </c>
      <c r="C49" s="280">
        <v>407</v>
      </c>
      <c r="D49" s="265">
        <f>'Peligro y Exposición'!D48</f>
        <v>6.6</v>
      </c>
      <c r="E49" s="265">
        <f>'Peligro y Exposición'!H48</f>
        <v>2.2000000000000002</v>
      </c>
      <c r="F49" s="265">
        <f>'Peligro y Exposición'!Q48</f>
        <v>0</v>
      </c>
      <c r="G49" s="265">
        <f>'Peligro y Exposición'!U48</f>
        <v>6.6</v>
      </c>
      <c r="H49" s="265">
        <f>'Peligro y Exposición'!Y48</f>
        <v>0</v>
      </c>
      <c r="I49" s="266">
        <f>'Peligro y Exposición'!Z48</f>
        <v>3.7</v>
      </c>
      <c r="J49" s="265">
        <f>'Peligro y Exposición'!AD48</f>
        <v>0.2</v>
      </c>
      <c r="K49" s="266">
        <f>'Peligro y Exposición'!AE48</f>
        <v>0.2</v>
      </c>
      <c r="L49" s="267">
        <f>ROUND((10-GEOMEAN(((10-I49)/10*9+1),((10-K49)/10*9+1)))/9*10,1)</f>
        <v>2.1</v>
      </c>
      <c r="M49" s="268">
        <f>Vulnerabilidad!F48</f>
        <v>7.7</v>
      </c>
      <c r="N49" s="269">
        <f>Vulnerabilidad!J48</f>
        <v>7.1</v>
      </c>
      <c r="O49" s="269">
        <f>Vulnerabilidad!M48</f>
        <v>6.9</v>
      </c>
      <c r="P49" s="266">
        <f>Vulnerabilidad!N48</f>
        <v>7.2</v>
      </c>
      <c r="Q49" s="269">
        <f>Vulnerabilidad!R48</f>
        <v>1.2</v>
      </c>
      <c r="R49" s="269">
        <f>Vulnerabilidad!W48</f>
        <v>7.4</v>
      </c>
      <c r="S49" s="266">
        <f>Vulnerabilidad!X48</f>
        <v>5</v>
      </c>
      <c r="T49" s="267">
        <f>ROUND((10-GEOMEAN(((10-P49)/10*9+1),((10-S49)/10*9+1)))/9*10,1)</f>
        <v>6.2</v>
      </c>
      <c r="U49" s="270">
        <f>'Capacidad de Adaptación'!F48</f>
        <v>6.7</v>
      </c>
      <c r="V49" s="271">
        <f>'Capacidad de Adaptación'!H48</f>
        <v>7.4</v>
      </c>
      <c r="W49" s="266">
        <f>'Capacidad de Adaptación'!I48</f>
        <v>7.1</v>
      </c>
      <c r="X49" s="271">
        <f>'Capacidad de Adaptación'!M48</f>
        <v>6.4</v>
      </c>
      <c r="Y49" s="271">
        <f>'Capacidad de Adaptación'!Q48</f>
        <v>7.2</v>
      </c>
      <c r="Z49" s="271">
        <f>'Capacidad de Adaptación'!X48</f>
        <v>6.8</v>
      </c>
      <c r="AA49" s="266">
        <f>'Capacidad de Adaptación'!Y48</f>
        <v>6.8</v>
      </c>
      <c r="AB49" s="267">
        <f>ROUND((10-GEOMEAN(((10-W49)/10*9+1),((10-AA49)/10*9+1)))/9*10,1)</f>
        <v>7</v>
      </c>
      <c r="AC49" s="272">
        <f>ROUND(L49^(1/3)*T49^(1/3)*AB49^(1/3),1)</f>
        <v>4.5</v>
      </c>
      <c r="AD49" s="273">
        <f>_xlfn.RANK.EQ(AC49,AC$4:AC$301)</f>
        <v>255</v>
      </c>
      <c r="AE49" s="274">
        <f>VLOOKUP(C49,'INFORM Indice de Confiabilidad'!A47:M344,7,FALSE)</f>
        <v>2.2857142857142856</v>
      </c>
      <c r="AF49" s="275">
        <f>'Imputed and missing data hidden'!AM50</f>
        <v>1</v>
      </c>
      <c r="AG49" s="276">
        <f>AF49/38</f>
        <v>2.6315789473684209E-2</v>
      </c>
      <c r="AH49" s="277">
        <f>'Indicator Date hidden2'!AN50</f>
        <v>1.1714285714285715</v>
      </c>
      <c r="AI49" s="278">
        <f>'Missing component hidden'!S50</f>
        <v>0</v>
      </c>
      <c r="AJ49" s="279">
        <f>'Missing component hidden'!T50</f>
        <v>0</v>
      </c>
      <c r="AM49" s="3">
        <f t="shared" si="1"/>
        <v>1</v>
      </c>
      <c r="AN49" s="3">
        <f t="shared" si="2"/>
        <v>1</v>
      </c>
      <c r="AO49" s="3">
        <f t="shared" si="3"/>
        <v>0</v>
      </c>
      <c r="AP49" s="3">
        <f t="shared" si="4"/>
        <v>1</v>
      </c>
      <c r="AQ49" s="3">
        <f t="shared" si="5"/>
        <v>0</v>
      </c>
    </row>
    <row r="50" spans="1:43" s="2" customFormat="1" ht="15" customHeight="1" thickTop="1" thickBot="1" x14ac:dyDescent="0.35">
      <c r="A50" s="169" t="s">
        <v>231</v>
      </c>
      <c r="B50" s="101" t="s">
        <v>215</v>
      </c>
      <c r="C50" s="280">
        <v>408</v>
      </c>
      <c r="D50" s="265">
        <f>'Peligro y Exposición'!D49</f>
        <v>6.5</v>
      </c>
      <c r="E50" s="265">
        <f>'Peligro y Exposición'!H49</f>
        <v>0</v>
      </c>
      <c r="F50" s="265">
        <f>'Peligro y Exposición'!Q49</f>
        <v>0</v>
      </c>
      <c r="G50" s="265">
        <f>'Peligro y Exposición'!U49</f>
        <v>5.6</v>
      </c>
      <c r="H50" s="265">
        <f>'Peligro y Exposición'!Y49</f>
        <v>0</v>
      </c>
      <c r="I50" s="266">
        <f>'Peligro y Exposición'!Z49</f>
        <v>3</v>
      </c>
      <c r="J50" s="265">
        <f>'Peligro y Exposición'!AD49</f>
        <v>3.4</v>
      </c>
      <c r="K50" s="266">
        <f>'Peligro y Exposición'!AE49</f>
        <v>3.4</v>
      </c>
      <c r="L50" s="267">
        <f>ROUND((10-GEOMEAN(((10-I50)/10*9+1),((10-K50)/10*9+1)))/9*10,1)</f>
        <v>3.2</v>
      </c>
      <c r="M50" s="268">
        <f>Vulnerabilidad!F49</f>
        <v>6.1</v>
      </c>
      <c r="N50" s="269">
        <f>Vulnerabilidad!J49</f>
        <v>7.1</v>
      </c>
      <c r="O50" s="269">
        <f>Vulnerabilidad!M49</f>
        <v>6</v>
      </c>
      <c r="P50" s="266">
        <f>Vulnerabilidad!N49</f>
        <v>6.4</v>
      </c>
      <c r="Q50" s="269">
        <f>Vulnerabilidad!R49</f>
        <v>4.2</v>
      </c>
      <c r="R50" s="269">
        <f>Vulnerabilidad!W49</f>
        <v>4.2</v>
      </c>
      <c r="S50" s="266">
        <f>Vulnerabilidad!X49</f>
        <v>4.2</v>
      </c>
      <c r="T50" s="267">
        <f>ROUND((10-GEOMEAN(((10-P50)/10*9+1),((10-S50)/10*9+1)))/9*10,1)</f>
        <v>5.4</v>
      </c>
      <c r="U50" s="270">
        <f>'Capacidad de Adaptación'!F49</f>
        <v>6.7</v>
      </c>
      <c r="V50" s="271">
        <f>'Capacidad de Adaptación'!H49</f>
        <v>5</v>
      </c>
      <c r="W50" s="266">
        <f>'Capacidad de Adaptación'!I49</f>
        <v>5.9</v>
      </c>
      <c r="X50" s="271">
        <f>'Capacidad de Adaptación'!M49</f>
        <v>5</v>
      </c>
      <c r="Y50" s="271">
        <f>'Capacidad de Adaptación'!Q49</f>
        <v>3.3</v>
      </c>
      <c r="Z50" s="271">
        <f>'Capacidad de Adaptación'!X49</f>
        <v>5.6</v>
      </c>
      <c r="AA50" s="266">
        <f>'Capacidad de Adaptación'!Y49</f>
        <v>4.5999999999999996</v>
      </c>
      <c r="AB50" s="267">
        <f>ROUND((10-GEOMEAN(((10-W50)/10*9+1),((10-AA50)/10*9+1)))/9*10,1)</f>
        <v>5.3</v>
      </c>
      <c r="AC50" s="272">
        <f>ROUND(L50^(1/3)*T50^(1/3)*AB50^(1/3),1)</f>
        <v>4.5</v>
      </c>
      <c r="AD50" s="273">
        <f>_xlfn.RANK.EQ(AC50,AC$4:AC$301)</f>
        <v>255</v>
      </c>
      <c r="AE50" s="274">
        <f>VLOOKUP(C50,'INFORM Indice de Confiabilidad'!A48:M345,7,FALSE)</f>
        <v>1.9523809523809526</v>
      </c>
      <c r="AF50" s="275">
        <f>'Imputed and missing data hidden'!AM51</f>
        <v>0</v>
      </c>
      <c r="AG50" s="276">
        <f>AF50/38</f>
        <v>0</v>
      </c>
      <c r="AH50" s="277">
        <f>'Indicator Date hidden2'!AN51</f>
        <v>1.1714285714285715</v>
      </c>
      <c r="AI50" s="278">
        <f>'Missing component hidden'!S51</f>
        <v>0</v>
      </c>
      <c r="AJ50" s="279">
        <f>'Missing component hidden'!T51</f>
        <v>0</v>
      </c>
      <c r="AM50" s="3">
        <f t="shared" si="1"/>
        <v>1</v>
      </c>
      <c r="AN50" s="3">
        <f t="shared" si="2"/>
        <v>0</v>
      </c>
      <c r="AO50" s="3">
        <f t="shared" si="3"/>
        <v>0</v>
      </c>
      <c r="AP50" s="3">
        <f t="shared" si="4"/>
        <v>1</v>
      </c>
      <c r="AQ50" s="3">
        <f t="shared" si="5"/>
        <v>0</v>
      </c>
    </row>
    <row r="51" spans="1:43" s="2" customFormat="1" ht="15" customHeight="1" thickTop="1" thickBot="1" x14ac:dyDescent="0.35">
      <c r="A51" s="169" t="s">
        <v>231</v>
      </c>
      <c r="B51" s="101" t="s">
        <v>216</v>
      </c>
      <c r="C51" s="280">
        <v>409</v>
      </c>
      <c r="D51" s="265">
        <f>'Peligro y Exposición'!D50</f>
        <v>7.3</v>
      </c>
      <c r="E51" s="265">
        <f>'Peligro y Exposición'!H50</f>
        <v>0</v>
      </c>
      <c r="F51" s="265">
        <f>'Peligro y Exposición'!Q50</f>
        <v>0</v>
      </c>
      <c r="G51" s="265">
        <f>'Peligro y Exposición'!U50</f>
        <v>8.3000000000000007</v>
      </c>
      <c r="H51" s="265">
        <f>'Peligro y Exposición'!Y50</f>
        <v>0</v>
      </c>
      <c r="I51" s="266">
        <f>'Peligro y Exposición'!Z50</f>
        <v>4.3</v>
      </c>
      <c r="J51" s="265">
        <f>'Peligro y Exposición'!AD50</f>
        <v>2.4</v>
      </c>
      <c r="K51" s="266">
        <f>'Peligro y Exposición'!AE50</f>
        <v>2.4</v>
      </c>
      <c r="L51" s="267">
        <f>ROUND((10-GEOMEAN(((10-I51)/10*9+1),((10-K51)/10*9+1)))/9*10,1)</f>
        <v>3.4</v>
      </c>
      <c r="M51" s="268">
        <f>Vulnerabilidad!F50</f>
        <v>8.1999999999999993</v>
      </c>
      <c r="N51" s="269">
        <f>Vulnerabilidad!J50</f>
        <v>7.5</v>
      </c>
      <c r="O51" s="269">
        <f>Vulnerabilidad!M50</f>
        <v>7.6</v>
      </c>
      <c r="P51" s="266">
        <f>Vulnerabilidad!N50</f>
        <v>7.8</v>
      </c>
      <c r="Q51" s="269">
        <f>Vulnerabilidad!R50</f>
        <v>5.6</v>
      </c>
      <c r="R51" s="269">
        <f>Vulnerabilidad!W50</f>
        <v>7.6</v>
      </c>
      <c r="S51" s="266">
        <f>Vulnerabilidad!X50</f>
        <v>6.7</v>
      </c>
      <c r="T51" s="267">
        <f>ROUND((10-GEOMEAN(((10-P51)/10*9+1),((10-S51)/10*9+1)))/9*10,1)</f>
        <v>7.3</v>
      </c>
      <c r="U51" s="270">
        <f>'Capacidad de Adaptación'!F50</f>
        <v>6.7</v>
      </c>
      <c r="V51" s="271">
        <f>'Capacidad de Adaptación'!H50</f>
        <v>4.3</v>
      </c>
      <c r="W51" s="266">
        <f>'Capacidad de Adaptación'!I50</f>
        <v>5.6</v>
      </c>
      <c r="X51" s="271">
        <f>'Capacidad de Adaptación'!M50</f>
        <v>7.5</v>
      </c>
      <c r="Y51" s="271">
        <f>'Capacidad de Adaptación'!Q50</f>
        <v>7.3</v>
      </c>
      <c r="Z51" s="271">
        <f>'Capacidad de Adaptación'!X50</f>
        <v>6.7</v>
      </c>
      <c r="AA51" s="266">
        <f>'Capacidad de Adaptación'!Y50</f>
        <v>7.2</v>
      </c>
      <c r="AB51" s="267">
        <f>ROUND((10-GEOMEAN(((10-W51)/10*9+1),((10-AA51)/10*9+1)))/9*10,1)</f>
        <v>6.5</v>
      </c>
      <c r="AC51" s="272">
        <f>ROUND(L51^(1/3)*T51^(1/3)*AB51^(1/3),1)</f>
        <v>5.4</v>
      </c>
      <c r="AD51" s="273">
        <f>_xlfn.RANK.EQ(AC51,AC$4:AC$301)</f>
        <v>177</v>
      </c>
      <c r="AE51" s="274">
        <f>VLOOKUP(C51,'INFORM Indice de Confiabilidad'!A49:M346,7,FALSE)</f>
        <v>1.9523809523809526</v>
      </c>
      <c r="AF51" s="275">
        <f>'Imputed and missing data hidden'!AM52</f>
        <v>0</v>
      </c>
      <c r="AG51" s="276">
        <f>AF51/38</f>
        <v>0</v>
      </c>
      <c r="AH51" s="277">
        <f>'Indicator Date hidden2'!AN52</f>
        <v>1.1714285714285715</v>
      </c>
      <c r="AI51" s="278">
        <f>'Missing component hidden'!S52</f>
        <v>0</v>
      </c>
      <c r="AJ51" s="279">
        <f>'Missing component hidden'!T52</f>
        <v>0</v>
      </c>
      <c r="AM51" s="3">
        <f t="shared" si="1"/>
        <v>1</v>
      </c>
      <c r="AN51" s="3">
        <f t="shared" si="2"/>
        <v>0</v>
      </c>
      <c r="AO51" s="3">
        <f t="shared" si="3"/>
        <v>0</v>
      </c>
      <c r="AP51" s="3">
        <f t="shared" si="4"/>
        <v>1</v>
      </c>
      <c r="AQ51" s="3">
        <f t="shared" si="5"/>
        <v>0</v>
      </c>
    </row>
    <row r="52" spans="1:43" s="2" customFormat="1" ht="15" customHeight="1" thickTop="1" thickBot="1" x14ac:dyDescent="0.35">
      <c r="A52" s="169" t="s">
        <v>231</v>
      </c>
      <c r="B52" s="101" t="s">
        <v>217</v>
      </c>
      <c r="C52" s="280">
        <v>410</v>
      </c>
      <c r="D52" s="265">
        <f>'Peligro y Exposición'!D51</f>
        <v>6.7</v>
      </c>
      <c r="E52" s="265">
        <f>'Peligro y Exposición'!H51</f>
        <v>0</v>
      </c>
      <c r="F52" s="265">
        <f>'Peligro y Exposición'!Q51</f>
        <v>0</v>
      </c>
      <c r="G52" s="265">
        <f>'Peligro y Exposición'!U51</f>
        <v>9</v>
      </c>
      <c r="H52" s="265">
        <f>'Peligro y Exposición'!Y51</f>
        <v>0</v>
      </c>
      <c r="I52" s="266">
        <f>'Peligro y Exposición'!Z51</f>
        <v>4.5</v>
      </c>
      <c r="J52" s="265">
        <f>'Peligro y Exposición'!AD51</f>
        <v>8.6999999999999993</v>
      </c>
      <c r="K52" s="266">
        <f>'Peligro y Exposición'!AE51</f>
        <v>8.6999999999999993</v>
      </c>
      <c r="L52" s="267">
        <f>ROUND((10-GEOMEAN(((10-I52)/10*9+1),((10-K52)/10*9+1)))/9*10,1)</f>
        <v>7.1</v>
      </c>
      <c r="M52" s="268">
        <f>Vulnerabilidad!F51</f>
        <v>8.1</v>
      </c>
      <c r="N52" s="269">
        <f>Vulnerabilidad!J51</f>
        <v>8.3000000000000007</v>
      </c>
      <c r="O52" s="269">
        <f>Vulnerabilidad!M51</f>
        <v>7.5</v>
      </c>
      <c r="P52" s="266">
        <f>Vulnerabilidad!N51</f>
        <v>8</v>
      </c>
      <c r="Q52" s="269">
        <f>Vulnerabilidad!R51</f>
        <v>6.8</v>
      </c>
      <c r="R52" s="269">
        <f>Vulnerabilidad!W51</f>
        <v>6</v>
      </c>
      <c r="S52" s="266">
        <f>Vulnerabilidad!X51</f>
        <v>6.4</v>
      </c>
      <c r="T52" s="267">
        <f>ROUND((10-GEOMEAN(((10-P52)/10*9+1),((10-S52)/10*9+1)))/9*10,1)</f>
        <v>7.3</v>
      </c>
      <c r="U52" s="270">
        <f>'Capacidad de Adaptación'!F51</f>
        <v>6.7</v>
      </c>
      <c r="V52" s="271">
        <f>'Capacidad de Adaptación'!H51</f>
        <v>5.4</v>
      </c>
      <c r="W52" s="266">
        <f>'Capacidad de Adaptación'!I51</f>
        <v>6.1</v>
      </c>
      <c r="X52" s="271">
        <f>'Capacidad de Adaptación'!M51</f>
        <v>8.1</v>
      </c>
      <c r="Y52" s="271">
        <f>'Capacidad de Adaptación'!Q51</f>
        <v>7.5</v>
      </c>
      <c r="Z52" s="271">
        <f>'Capacidad de Adaptación'!X51</f>
        <v>6.7</v>
      </c>
      <c r="AA52" s="266">
        <f>'Capacidad de Adaptación'!Y51</f>
        <v>7.4</v>
      </c>
      <c r="AB52" s="267">
        <f>ROUND((10-GEOMEAN(((10-W52)/10*9+1),((10-AA52)/10*9+1)))/9*10,1)</f>
        <v>6.8</v>
      </c>
      <c r="AC52" s="272">
        <f>ROUND(L52^(1/3)*T52^(1/3)*AB52^(1/3),1)</f>
        <v>7.1</v>
      </c>
      <c r="AD52" s="273">
        <f>_xlfn.RANK.EQ(AC52,AC$4:AC$301)</f>
        <v>12</v>
      </c>
      <c r="AE52" s="274">
        <f>VLOOKUP(C52,'INFORM Indice de Confiabilidad'!A50:M347,7,FALSE)</f>
        <v>1.9523809523809526</v>
      </c>
      <c r="AF52" s="275">
        <f>'Imputed and missing data hidden'!AM53</f>
        <v>0</v>
      </c>
      <c r="AG52" s="276">
        <f>AF52/38</f>
        <v>0</v>
      </c>
      <c r="AH52" s="277">
        <f>'Indicator Date hidden2'!AN53</f>
        <v>1.1714285714285715</v>
      </c>
      <c r="AI52" s="278">
        <f>'Missing component hidden'!S53</f>
        <v>0</v>
      </c>
      <c r="AJ52" s="279">
        <f>'Missing component hidden'!T53</f>
        <v>0</v>
      </c>
      <c r="AM52" s="3">
        <f t="shared" si="1"/>
        <v>1</v>
      </c>
      <c r="AN52" s="3">
        <f t="shared" si="2"/>
        <v>0</v>
      </c>
      <c r="AO52" s="3">
        <f t="shared" si="3"/>
        <v>0</v>
      </c>
      <c r="AP52" s="3">
        <f t="shared" si="4"/>
        <v>1</v>
      </c>
      <c r="AQ52" s="3">
        <f t="shared" si="5"/>
        <v>0</v>
      </c>
    </row>
    <row r="53" spans="1:43" s="2" customFormat="1" ht="15" customHeight="1" thickTop="1" thickBot="1" x14ac:dyDescent="0.35">
      <c r="A53" s="169" t="s">
        <v>231</v>
      </c>
      <c r="B53" s="101" t="s">
        <v>218</v>
      </c>
      <c r="C53" s="280">
        <v>411</v>
      </c>
      <c r="D53" s="265">
        <f>'Peligro y Exposición'!D52</f>
        <v>7</v>
      </c>
      <c r="E53" s="265">
        <f>'Peligro y Exposición'!H52</f>
        <v>0</v>
      </c>
      <c r="F53" s="265">
        <f>'Peligro y Exposición'!Q52</f>
        <v>0</v>
      </c>
      <c r="G53" s="265">
        <f>'Peligro y Exposición'!U52</f>
        <v>5.4</v>
      </c>
      <c r="H53" s="265">
        <f>'Peligro y Exposición'!Y52</f>
        <v>0</v>
      </c>
      <c r="I53" s="266">
        <f>'Peligro y Exposición'!Z52</f>
        <v>3.1</v>
      </c>
      <c r="J53" s="265">
        <f>'Peligro y Exposición'!AD52</f>
        <v>0</v>
      </c>
      <c r="K53" s="266">
        <f>'Peligro y Exposición'!AE52</f>
        <v>0</v>
      </c>
      <c r="L53" s="267">
        <f>ROUND((10-GEOMEAN(((10-I53)/10*9+1),((10-K53)/10*9+1)))/9*10,1)</f>
        <v>1.7</v>
      </c>
      <c r="M53" s="268">
        <f>Vulnerabilidad!F52</f>
        <v>8</v>
      </c>
      <c r="N53" s="269">
        <f>Vulnerabilidad!J52</f>
        <v>7.8</v>
      </c>
      <c r="O53" s="269">
        <f>Vulnerabilidad!M52</f>
        <v>7.9</v>
      </c>
      <c r="P53" s="266">
        <f>Vulnerabilidad!N52</f>
        <v>7.9</v>
      </c>
      <c r="Q53" s="269">
        <f>Vulnerabilidad!R52</f>
        <v>4.2</v>
      </c>
      <c r="R53" s="269">
        <f>Vulnerabilidad!W52</f>
        <v>4.9000000000000004</v>
      </c>
      <c r="S53" s="266">
        <f>Vulnerabilidad!X52</f>
        <v>4.5999999999999996</v>
      </c>
      <c r="T53" s="267">
        <f>ROUND((10-GEOMEAN(((10-P53)/10*9+1),((10-S53)/10*9+1)))/9*10,1)</f>
        <v>6.5</v>
      </c>
      <c r="U53" s="270">
        <f>'Capacidad de Adaptación'!F52</f>
        <v>6.7</v>
      </c>
      <c r="V53" s="271">
        <f>'Capacidad de Adaptación'!H52</f>
        <v>7.1</v>
      </c>
      <c r="W53" s="266">
        <f>'Capacidad de Adaptación'!I52</f>
        <v>6.9</v>
      </c>
      <c r="X53" s="271">
        <f>'Capacidad de Adaptación'!M52</f>
        <v>6.8</v>
      </c>
      <c r="Y53" s="271">
        <f>'Capacidad de Adaptación'!Q52</f>
        <v>7</v>
      </c>
      <c r="Z53" s="271">
        <f>'Capacidad de Adaptación'!X52</f>
        <v>6.1</v>
      </c>
      <c r="AA53" s="266">
        <f>'Capacidad de Adaptación'!Y52</f>
        <v>6.6</v>
      </c>
      <c r="AB53" s="267">
        <f>ROUND((10-GEOMEAN(((10-W53)/10*9+1),((10-AA53)/10*9+1)))/9*10,1)</f>
        <v>6.8</v>
      </c>
      <c r="AC53" s="272">
        <f>ROUND(L53^(1/3)*T53^(1/3)*AB53^(1/3),1)</f>
        <v>4.2</v>
      </c>
      <c r="AD53" s="273">
        <f>_xlfn.RANK.EQ(AC53,AC$4:AC$301)</f>
        <v>268</v>
      </c>
      <c r="AE53" s="274">
        <f>VLOOKUP(C53,'INFORM Indice de Confiabilidad'!A51:M348,7,FALSE)</f>
        <v>2.2857142857142856</v>
      </c>
      <c r="AF53" s="275">
        <f>'Imputed and missing data hidden'!AM54</f>
        <v>1</v>
      </c>
      <c r="AG53" s="276">
        <f>AF53/38</f>
        <v>2.6315789473684209E-2</v>
      </c>
      <c r="AH53" s="277">
        <f>'Indicator Date hidden2'!AN54</f>
        <v>1.1714285714285715</v>
      </c>
      <c r="AI53" s="278">
        <f>'Missing component hidden'!S54</f>
        <v>0</v>
      </c>
      <c r="AJ53" s="279">
        <f>'Missing component hidden'!T54</f>
        <v>0</v>
      </c>
      <c r="AM53" s="3">
        <f t="shared" si="1"/>
        <v>1</v>
      </c>
      <c r="AN53" s="3">
        <f t="shared" si="2"/>
        <v>0</v>
      </c>
      <c r="AO53" s="3">
        <f t="shared" si="3"/>
        <v>0</v>
      </c>
      <c r="AP53" s="3">
        <f t="shared" si="4"/>
        <v>1</v>
      </c>
      <c r="AQ53" s="3">
        <f t="shared" si="5"/>
        <v>0</v>
      </c>
    </row>
    <row r="54" spans="1:43" s="2" customFormat="1" ht="15" customHeight="1" thickTop="1" thickBot="1" x14ac:dyDescent="0.35">
      <c r="A54" s="169" t="s">
        <v>231</v>
      </c>
      <c r="B54" s="101" t="s">
        <v>67</v>
      </c>
      <c r="C54" s="280">
        <v>412</v>
      </c>
      <c r="D54" s="265">
        <f>'Peligro y Exposición'!D53</f>
        <v>6.6</v>
      </c>
      <c r="E54" s="265">
        <f>'Peligro y Exposición'!H53</f>
        <v>0</v>
      </c>
      <c r="F54" s="265">
        <f>'Peligro y Exposición'!Q53</f>
        <v>0</v>
      </c>
      <c r="G54" s="265">
        <f>'Peligro y Exposición'!U53</f>
        <v>7.2</v>
      </c>
      <c r="H54" s="265">
        <f>'Peligro y Exposición'!Y53</f>
        <v>6</v>
      </c>
      <c r="I54" s="266">
        <f>'Peligro y Exposición'!Z53</f>
        <v>4.7</v>
      </c>
      <c r="J54" s="265">
        <f>'Peligro y Exposición'!AD53</f>
        <v>7.5</v>
      </c>
      <c r="K54" s="266">
        <f>'Peligro y Exposición'!AE53</f>
        <v>7.5</v>
      </c>
      <c r="L54" s="267">
        <f>ROUND((10-GEOMEAN(((10-I54)/10*9+1),((10-K54)/10*9+1)))/9*10,1)</f>
        <v>6.3</v>
      </c>
      <c r="M54" s="268">
        <f>Vulnerabilidad!F53</f>
        <v>7.7</v>
      </c>
      <c r="N54" s="269">
        <f>Vulnerabilidad!J53</f>
        <v>8.3000000000000007</v>
      </c>
      <c r="O54" s="269">
        <f>Vulnerabilidad!M53</f>
        <v>6.4</v>
      </c>
      <c r="P54" s="266">
        <f>Vulnerabilidad!N53</f>
        <v>7.5</v>
      </c>
      <c r="Q54" s="269">
        <f>Vulnerabilidad!R53</f>
        <v>3.3</v>
      </c>
      <c r="R54" s="269">
        <f>Vulnerabilidad!W53</f>
        <v>5.6</v>
      </c>
      <c r="S54" s="266">
        <f>Vulnerabilidad!X53</f>
        <v>4.5999999999999996</v>
      </c>
      <c r="T54" s="267">
        <f>ROUND((10-GEOMEAN(((10-P54)/10*9+1),((10-S54)/10*9+1)))/9*10,1)</f>
        <v>6.3</v>
      </c>
      <c r="U54" s="270">
        <f>'Capacidad de Adaptación'!F53</f>
        <v>5</v>
      </c>
      <c r="V54" s="271">
        <f>'Capacidad de Adaptación'!H53</f>
        <v>2.9</v>
      </c>
      <c r="W54" s="266">
        <f>'Capacidad de Adaptación'!I53</f>
        <v>4</v>
      </c>
      <c r="X54" s="271">
        <f>'Capacidad de Adaptación'!M53</f>
        <v>6.1</v>
      </c>
      <c r="Y54" s="271">
        <f>'Capacidad de Adaptación'!Q53</f>
        <v>7</v>
      </c>
      <c r="Z54" s="271">
        <f>'Capacidad de Adaptación'!X53</f>
        <v>6.6</v>
      </c>
      <c r="AA54" s="266">
        <f>'Capacidad de Adaptación'!Y53</f>
        <v>6.6</v>
      </c>
      <c r="AB54" s="267">
        <f>ROUND((10-GEOMEAN(((10-W54)/10*9+1),((10-AA54)/10*9+1)))/9*10,1)</f>
        <v>5.4</v>
      </c>
      <c r="AC54" s="272">
        <f>ROUND(L54^(1/3)*T54^(1/3)*AB54^(1/3),1)</f>
        <v>6</v>
      </c>
      <c r="AD54" s="273">
        <f>_xlfn.RANK.EQ(AC54,AC$4:AC$301)</f>
        <v>100</v>
      </c>
      <c r="AE54" s="274">
        <f>VLOOKUP(C54,'INFORM Indice de Confiabilidad'!A52:M349,7,FALSE)</f>
        <v>1.9523809523809526</v>
      </c>
      <c r="AF54" s="275">
        <f>'Imputed and missing data hidden'!AM55</f>
        <v>0</v>
      </c>
      <c r="AG54" s="276">
        <f>AF54/38</f>
        <v>0</v>
      </c>
      <c r="AH54" s="277">
        <f>'Indicator Date hidden2'!AN55</f>
        <v>1.1714285714285715</v>
      </c>
      <c r="AI54" s="278">
        <f>'Missing component hidden'!S55</f>
        <v>0</v>
      </c>
      <c r="AJ54" s="279">
        <f>'Missing component hidden'!T55</f>
        <v>0</v>
      </c>
      <c r="AM54" s="3">
        <f t="shared" si="1"/>
        <v>1</v>
      </c>
      <c r="AN54" s="3">
        <f t="shared" si="2"/>
        <v>0</v>
      </c>
      <c r="AO54" s="3">
        <f t="shared" si="3"/>
        <v>0</v>
      </c>
      <c r="AP54" s="3">
        <f t="shared" si="4"/>
        <v>1</v>
      </c>
      <c r="AQ54" s="3">
        <f t="shared" si="5"/>
        <v>1</v>
      </c>
    </row>
    <row r="55" spans="1:43" s="2" customFormat="1" ht="15" customHeight="1" thickTop="1" thickBot="1" x14ac:dyDescent="0.35">
      <c r="A55" s="169" t="s">
        <v>231</v>
      </c>
      <c r="B55" s="101" t="s">
        <v>219</v>
      </c>
      <c r="C55" s="280">
        <v>413</v>
      </c>
      <c r="D55" s="265">
        <f>'Peligro y Exposición'!D54</f>
        <v>7.1</v>
      </c>
      <c r="E55" s="265">
        <f>'Peligro y Exposición'!H54</f>
        <v>2.9</v>
      </c>
      <c r="F55" s="265">
        <f>'Peligro y Exposición'!Q54</f>
        <v>0</v>
      </c>
      <c r="G55" s="265">
        <f>'Peligro y Exposición'!U54</f>
        <v>6.7</v>
      </c>
      <c r="H55" s="265">
        <f>'Peligro y Exposición'!Y54</f>
        <v>0</v>
      </c>
      <c r="I55" s="266">
        <f>'Peligro y Exposición'!Z54</f>
        <v>4</v>
      </c>
      <c r="J55" s="265">
        <f>'Peligro y Exposición'!AD54</f>
        <v>8.8000000000000007</v>
      </c>
      <c r="K55" s="266">
        <f>'Peligro y Exposición'!AE54</f>
        <v>8.8000000000000007</v>
      </c>
      <c r="L55" s="267">
        <f>ROUND((10-GEOMEAN(((10-I55)/10*9+1),((10-K55)/10*9+1)))/9*10,1)</f>
        <v>7.1</v>
      </c>
      <c r="M55" s="268">
        <f>Vulnerabilidad!F54</f>
        <v>6.2</v>
      </c>
      <c r="N55" s="269">
        <f>Vulnerabilidad!J54</f>
        <v>6.1</v>
      </c>
      <c r="O55" s="269">
        <f>Vulnerabilidad!M54</f>
        <v>5.8</v>
      </c>
      <c r="P55" s="266">
        <f>Vulnerabilidad!N54</f>
        <v>6</v>
      </c>
      <c r="Q55" s="269">
        <f>Vulnerabilidad!R54</f>
        <v>5.6</v>
      </c>
      <c r="R55" s="269">
        <f>Vulnerabilidad!W54</f>
        <v>4.4000000000000004</v>
      </c>
      <c r="S55" s="266">
        <f>Vulnerabilidad!X54</f>
        <v>5</v>
      </c>
      <c r="T55" s="267">
        <f>ROUND((10-GEOMEAN(((10-P55)/10*9+1),((10-S55)/10*9+1)))/9*10,1)</f>
        <v>5.5</v>
      </c>
      <c r="U55" s="270">
        <f>'Capacidad de Adaptación'!F54</f>
        <v>3.3</v>
      </c>
      <c r="V55" s="271">
        <f>'Capacidad de Adaptación'!H54</f>
        <v>2.6</v>
      </c>
      <c r="W55" s="266">
        <f>'Capacidad de Adaptación'!I54</f>
        <v>3</v>
      </c>
      <c r="X55" s="271">
        <f>'Capacidad de Adaptación'!M54</f>
        <v>4.7</v>
      </c>
      <c r="Y55" s="271">
        <f>'Capacidad de Adaptación'!Q54</f>
        <v>4.5</v>
      </c>
      <c r="Z55" s="271">
        <f>'Capacidad de Adaptación'!X54</f>
        <v>4.0999999999999996</v>
      </c>
      <c r="AA55" s="266">
        <f>'Capacidad de Adaptación'!Y54</f>
        <v>4.4000000000000004</v>
      </c>
      <c r="AB55" s="267">
        <f>ROUND((10-GEOMEAN(((10-W55)/10*9+1),((10-AA55)/10*9+1)))/9*10,1)</f>
        <v>3.7</v>
      </c>
      <c r="AC55" s="272">
        <f>ROUND(L55^(1/3)*T55^(1/3)*AB55^(1/3),1)</f>
        <v>5.2</v>
      </c>
      <c r="AD55" s="273">
        <f>_xlfn.RANK.EQ(AC55,AC$4:AC$301)</f>
        <v>208</v>
      </c>
      <c r="AE55" s="274">
        <f>VLOOKUP(C55,'INFORM Indice de Confiabilidad'!A53:M350,7,FALSE)</f>
        <v>1.9523809523809526</v>
      </c>
      <c r="AF55" s="275">
        <f>'Imputed and missing data hidden'!AM56</f>
        <v>0</v>
      </c>
      <c r="AG55" s="276">
        <f>AF55/38</f>
        <v>0</v>
      </c>
      <c r="AH55" s="277">
        <f>'Indicator Date hidden2'!AN56</f>
        <v>1.1714285714285715</v>
      </c>
      <c r="AI55" s="278">
        <f>'Missing component hidden'!S56</f>
        <v>0</v>
      </c>
      <c r="AJ55" s="279">
        <f>'Missing component hidden'!T56</f>
        <v>0</v>
      </c>
      <c r="AM55" s="3">
        <f t="shared" si="1"/>
        <v>1</v>
      </c>
      <c r="AN55" s="3">
        <f t="shared" si="2"/>
        <v>1</v>
      </c>
      <c r="AO55" s="3">
        <f t="shared" si="3"/>
        <v>0</v>
      </c>
      <c r="AP55" s="3">
        <f t="shared" si="4"/>
        <v>1</v>
      </c>
      <c r="AQ55" s="3">
        <f t="shared" si="5"/>
        <v>0</v>
      </c>
    </row>
    <row r="56" spans="1:43" s="2" customFormat="1" ht="15" customHeight="1" thickTop="1" thickBot="1" x14ac:dyDescent="0.35">
      <c r="A56" s="169" t="s">
        <v>231</v>
      </c>
      <c r="B56" s="101" t="s">
        <v>220</v>
      </c>
      <c r="C56" s="280">
        <v>414</v>
      </c>
      <c r="D56" s="265">
        <f>'Peligro y Exposición'!D55</f>
        <v>6.5</v>
      </c>
      <c r="E56" s="265">
        <f>'Peligro y Exposición'!H55</f>
        <v>4.4000000000000004</v>
      </c>
      <c r="F56" s="265">
        <f>'Peligro y Exposición'!Q55</f>
        <v>0</v>
      </c>
      <c r="G56" s="265">
        <f>'Peligro y Exposición'!U55</f>
        <v>0</v>
      </c>
      <c r="H56" s="265">
        <f>'Peligro y Exposición'!Y55</f>
        <v>4.9000000000000004</v>
      </c>
      <c r="I56" s="266">
        <f>'Peligro y Exposición'!Z55</f>
        <v>3.6</v>
      </c>
      <c r="J56" s="265">
        <f>'Peligro y Exposición'!AD55</f>
        <v>7</v>
      </c>
      <c r="K56" s="266">
        <f>'Peligro y Exposición'!AE55</f>
        <v>7</v>
      </c>
      <c r="L56" s="267">
        <f>ROUND((10-GEOMEAN(((10-I56)/10*9+1),((10-K56)/10*9+1)))/9*10,1)</f>
        <v>5.6</v>
      </c>
      <c r="M56" s="268">
        <f>Vulnerabilidad!F55</f>
        <v>8.9</v>
      </c>
      <c r="N56" s="269">
        <f>Vulnerabilidad!J55</f>
        <v>8.9</v>
      </c>
      <c r="O56" s="269">
        <f>Vulnerabilidad!M55</f>
        <v>6.7</v>
      </c>
      <c r="P56" s="266">
        <f>Vulnerabilidad!N55</f>
        <v>8.1999999999999993</v>
      </c>
      <c r="Q56" s="269">
        <f>Vulnerabilidad!R55</f>
        <v>3.4</v>
      </c>
      <c r="R56" s="269">
        <f>Vulnerabilidad!W55</f>
        <v>6.4</v>
      </c>
      <c r="S56" s="266">
        <f>Vulnerabilidad!X55</f>
        <v>5.0999999999999996</v>
      </c>
      <c r="T56" s="267">
        <f>ROUND((10-GEOMEAN(((10-P56)/10*9+1),((10-S56)/10*9+1)))/9*10,1)</f>
        <v>6.9</v>
      </c>
      <c r="U56" s="270">
        <f>'Capacidad de Adaptación'!F55</f>
        <v>10</v>
      </c>
      <c r="V56" s="271">
        <f>'Capacidad de Adaptación'!H55</f>
        <v>6.9</v>
      </c>
      <c r="W56" s="266">
        <f>'Capacidad de Adaptación'!I55</f>
        <v>8.9</v>
      </c>
      <c r="X56" s="271">
        <f>'Capacidad de Adaptación'!M55</f>
        <v>7.4</v>
      </c>
      <c r="Y56" s="271">
        <f>'Capacidad de Adaptación'!Q55</f>
        <v>7.9</v>
      </c>
      <c r="Z56" s="271">
        <f>'Capacidad de Adaptación'!X55</f>
        <v>9.4</v>
      </c>
      <c r="AA56" s="266">
        <f>'Capacidad de Adaptación'!Y55</f>
        <v>8.1999999999999993</v>
      </c>
      <c r="AB56" s="267">
        <f>ROUND((10-GEOMEAN(((10-W56)/10*9+1),((10-AA56)/10*9+1)))/9*10,1)</f>
        <v>8.6</v>
      </c>
      <c r="AC56" s="272">
        <f>ROUND(L56^(1/3)*T56^(1/3)*AB56^(1/3),1)</f>
        <v>6.9</v>
      </c>
      <c r="AD56" s="273">
        <f>_xlfn.RANK.EQ(AC56,AC$4:AC$301)</f>
        <v>20</v>
      </c>
      <c r="AE56" s="274">
        <f>VLOOKUP(C56,'INFORM Indice de Confiabilidad'!A54:M351,7,FALSE)</f>
        <v>1.9523809523809526</v>
      </c>
      <c r="AF56" s="275">
        <f>'Imputed and missing data hidden'!AM57</f>
        <v>0</v>
      </c>
      <c r="AG56" s="276">
        <f>AF56/38</f>
        <v>0</v>
      </c>
      <c r="AH56" s="277">
        <f>'Indicator Date hidden2'!AN57</f>
        <v>1.1714285714285715</v>
      </c>
      <c r="AI56" s="278">
        <f>'Missing component hidden'!S57</f>
        <v>0</v>
      </c>
      <c r="AJ56" s="279">
        <f>'Missing component hidden'!T57</f>
        <v>0</v>
      </c>
      <c r="AM56" s="3">
        <f t="shared" si="1"/>
        <v>1</v>
      </c>
      <c r="AN56" s="3">
        <f t="shared" si="2"/>
        <v>1</v>
      </c>
      <c r="AO56" s="3">
        <f t="shared" si="3"/>
        <v>0</v>
      </c>
      <c r="AP56" s="3">
        <f t="shared" si="4"/>
        <v>0</v>
      </c>
      <c r="AQ56" s="3">
        <f t="shared" si="5"/>
        <v>1</v>
      </c>
    </row>
    <row r="57" spans="1:43" s="2" customFormat="1" ht="15" customHeight="1" thickTop="1" thickBot="1" x14ac:dyDescent="0.35">
      <c r="A57" s="169" t="s">
        <v>231</v>
      </c>
      <c r="B57" s="101" t="s">
        <v>221</v>
      </c>
      <c r="C57" s="280">
        <v>415</v>
      </c>
      <c r="D57" s="265">
        <f>'Peligro y Exposición'!D56</f>
        <v>7</v>
      </c>
      <c r="E57" s="265">
        <f>'Peligro y Exposición'!H56</f>
        <v>0</v>
      </c>
      <c r="F57" s="265">
        <f>'Peligro y Exposición'!Q56</f>
        <v>0</v>
      </c>
      <c r="G57" s="265">
        <f>'Peligro y Exposición'!U56</f>
        <v>9.5</v>
      </c>
      <c r="H57" s="265">
        <f>'Peligro y Exposición'!Y56</f>
        <v>0</v>
      </c>
      <c r="I57" s="266">
        <f>'Peligro y Exposición'!Z56</f>
        <v>4.9000000000000004</v>
      </c>
      <c r="J57" s="265">
        <f>'Peligro y Exposición'!AD56</f>
        <v>1.9</v>
      </c>
      <c r="K57" s="266">
        <f>'Peligro y Exposición'!AE56</f>
        <v>1.9</v>
      </c>
      <c r="L57" s="267">
        <f>ROUND((10-GEOMEAN(((10-I57)/10*9+1),((10-K57)/10*9+1)))/9*10,1)</f>
        <v>3.5</v>
      </c>
      <c r="M57" s="268">
        <f>Vulnerabilidad!F56</f>
        <v>8.3000000000000007</v>
      </c>
      <c r="N57" s="269">
        <f>Vulnerabilidad!J56</f>
        <v>8.1</v>
      </c>
      <c r="O57" s="269">
        <f>Vulnerabilidad!M56</f>
        <v>6.9</v>
      </c>
      <c r="P57" s="266">
        <f>Vulnerabilidad!N56</f>
        <v>7.8</v>
      </c>
      <c r="Q57" s="269">
        <f>Vulnerabilidad!R56</f>
        <v>3.1</v>
      </c>
      <c r="R57" s="269">
        <f>Vulnerabilidad!W56</f>
        <v>6.4</v>
      </c>
      <c r="S57" s="266">
        <f>Vulnerabilidad!X56</f>
        <v>5</v>
      </c>
      <c r="T57" s="267">
        <f>ROUND((10-GEOMEAN(((10-P57)/10*9+1),((10-S57)/10*9+1)))/9*10,1)</f>
        <v>6.6</v>
      </c>
      <c r="U57" s="270">
        <f>'Capacidad de Adaptación'!F56</f>
        <v>6.7</v>
      </c>
      <c r="V57" s="271">
        <f>'Capacidad de Adaptación'!H56</f>
        <v>6</v>
      </c>
      <c r="W57" s="266">
        <f>'Capacidad de Adaptación'!I56</f>
        <v>6.4</v>
      </c>
      <c r="X57" s="271">
        <f>'Capacidad de Adaptación'!M56</f>
        <v>6.4</v>
      </c>
      <c r="Y57" s="271">
        <f>'Capacidad de Adaptación'!Q56</f>
        <v>8.5</v>
      </c>
      <c r="Z57" s="271">
        <f>'Capacidad de Adaptación'!X56</f>
        <v>6.7</v>
      </c>
      <c r="AA57" s="266">
        <f>'Capacidad de Adaptación'!Y56</f>
        <v>7.2</v>
      </c>
      <c r="AB57" s="267">
        <f>ROUND((10-GEOMEAN(((10-W57)/10*9+1),((10-AA57)/10*9+1)))/9*10,1)</f>
        <v>6.8</v>
      </c>
      <c r="AC57" s="272">
        <f>ROUND(L57^(1/3)*T57^(1/3)*AB57^(1/3),1)</f>
        <v>5.4</v>
      </c>
      <c r="AD57" s="273">
        <f>_xlfn.RANK.EQ(AC57,AC$4:AC$301)</f>
        <v>177</v>
      </c>
      <c r="AE57" s="274">
        <f>VLOOKUP(C57,'INFORM Indice de Confiabilidad'!A55:M352,7,FALSE)</f>
        <v>1.9523809523809526</v>
      </c>
      <c r="AF57" s="275">
        <f>'Imputed and missing data hidden'!AM58</f>
        <v>0</v>
      </c>
      <c r="AG57" s="276">
        <f>AF57/38</f>
        <v>0</v>
      </c>
      <c r="AH57" s="277">
        <f>'Indicator Date hidden2'!AN58</f>
        <v>1.1714285714285715</v>
      </c>
      <c r="AI57" s="278">
        <f>'Missing component hidden'!S58</f>
        <v>0</v>
      </c>
      <c r="AJ57" s="279">
        <f>'Missing component hidden'!T58</f>
        <v>0</v>
      </c>
      <c r="AM57" s="3">
        <f t="shared" si="1"/>
        <v>1</v>
      </c>
      <c r="AN57" s="3">
        <f t="shared" si="2"/>
        <v>0</v>
      </c>
      <c r="AO57" s="3">
        <f t="shared" si="3"/>
        <v>0</v>
      </c>
      <c r="AP57" s="3">
        <f t="shared" si="4"/>
        <v>1</v>
      </c>
      <c r="AQ57" s="3">
        <f t="shared" si="5"/>
        <v>0</v>
      </c>
    </row>
    <row r="58" spans="1:43" s="2" customFormat="1" ht="15" customHeight="1" thickTop="1" thickBot="1" x14ac:dyDescent="0.35">
      <c r="A58" s="169" t="s">
        <v>231</v>
      </c>
      <c r="B58" s="101" t="s">
        <v>200</v>
      </c>
      <c r="C58" s="280">
        <v>416</v>
      </c>
      <c r="D58" s="265">
        <f>'Peligro y Exposición'!D57</f>
        <v>6.4</v>
      </c>
      <c r="E58" s="265">
        <f>'Peligro y Exposición'!H57</f>
        <v>0</v>
      </c>
      <c r="F58" s="265">
        <f>'Peligro y Exposición'!Q57</f>
        <v>0</v>
      </c>
      <c r="G58" s="265">
        <f>'Peligro y Exposición'!U57</f>
        <v>9.4</v>
      </c>
      <c r="H58" s="265">
        <f>'Peligro y Exposición'!Y57</f>
        <v>0</v>
      </c>
      <c r="I58" s="266">
        <f>'Peligro y Exposición'!Z57</f>
        <v>4.7</v>
      </c>
      <c r="J58" s="265">
        <f>'Peligro y Exposición'!AD57</f>
        <v>4</v>
      </c>
      <c r="K58" s="266">
        <f>'Peligro y Exposición'!AE57</f>
        <v>4</v>
      </c>
      <c r="L58" s="267">
        <f>ROUND((10-GEOMEAN(((10-I58)/10*9+1),((10-K58)/10*9+1)))/9*10,1)</f>
        <v>4.4000000000000004</v>
      </c>
      <c r="M58" s="268">
        <f>Vulnerabilidad!F57</f>
        <v>7.6</v>
      </c>
      <c r="N58" s="269">
        <f>Vulnerabilidad!J57</f>
        <v>7</v>
      </c>
      <c r="O58" s="269">
        <f>Vulnerabilidad!M57</f>
        <v>6.6</v>
      </c>
      <c r="P58" s="266">
        <f>Vulnerabilidad!N57</f>
        <v>7.1</v>
      </c>
      <c r="Q58" s="269">
        <f>Vulnerabilidad!R57</f>
        <v>2.7</v>
      </c>
      <c r="R58" s="269">
        <f>Vulnerabilidad!W57</f>
        <v>7.4</v>
      </c>
      <c r="S58" s="266">
        <f>Vulnerabilidad!X57</f>
        <v>5.5</v>
      </c>
      <c r="T58" s="267">
        <f>ROUND((10-GEOMEAN(((10-P58)/10*9+1),((10-S58)/10*9+1)))/9*10,1)</f>
        <v>6.4</v>
      </c>
      <c r="U58" s="270">
        <f>'Capacidad de Adaptación'!F57</f>
        <v>10</v>
      </c>
      <c r="V58" s="271">
        <f>'Capacidad de Adaptación'!H57</f>
        <v>6.9</v>
      </c>
      <c r="W58" s="266">
        <f>'Capacidad de Adaptación'!I57</f>
        <v>8.9</v>
      </c>
      <c r="X58" s="271">
        <f>'Capacidad de Adaptación'!M57</f>
        <v>6</v>
      </c>
      <c r="Y58" s="271">
        <f>'Capacidad de Adaptación'!Q57</f>
        <v>6.4</v>
      </c>
      <c r="Z58" s="271">
        <f>'Capacidad de Adaptación'!X57</f>
        <v>6.1</v>
      </c>
      <c r="AA58" s="266">
        <f>'Capacidad de Adaptación'!Y57</f>
        <v>6.2</v>
      </c>
      <c r="AB58" s="267">
        <f>ROUND((10-GEOMEAN(((10-W58)/10*9+1),((10-AA58)/10*9+1)))/9*10,1)</f>
        <v>7.8</v>
      </c>
      <c r="AC58" s="272">
        <f>ROUND(L58^(1/3)*T58^(1/3)*AB58^(1/3),1)</f>
        <v>6</v>
      </c>
      <c r="AD58" s="273">
        <f>_xlfn.RANK.EQ(AC58,AC$4:AC$301)</f>
        <v>100</v>
      </c>
      <c r="AE58" s="274">
        <f>VLOOKUP(C58,'INFORM Indice de Confiabilidad'!A56:M353,7,FALSE)</f>
        <v>2.2857142857142856</v>
      </c>
      <c r="AF58" s="275">
        <f>'Imputed and missing data hidden'!AM59</f>
        <v>1</v>
      </c>
      <c r="AG58" s="276">
        <f>AF58/38</f>
        <v>2.6315789473684209E-2</v>
      </c>
      <c r="AH58" s="277">
        <f>'Indicator Date hidden2'!AN59</f>
        <v>1.1714285714285715</v>
      </c>
      <c r="AI58" s="278">
        <f>'Missing component hidden'!S59</f>
        <v>0</v>
      </c>
      <c r="AJ58" s="279">
        <f>'Missing component hidden'!T59</f>
        <v>0</v>
      </c>
      <c r="AM58" s="3">
        <f t="shared" si="1"/>
        <v>1</v>
      </c>
      <c r="AN58" s="3">
        <f t="shared" si="2"/>
        <v>0</v>
      </c>
      <c r="AO58" s="3">
        <f t="shared" si="3"/>
        <v>0</v>
      </c>
      <c r="AP58" s="3">
        <f t="shared" si="4"/>
        <v>1</v>
      </c>
      <c r="AQ58" s="3">
        <f t="shared" si="5"/>
        <v>0</v>
      </c>
    </row>
    <row r="59" spans="1:43" s="2" customFormat="1" ht="15" customHeight="1" thickTop="1" thickBot="1" x14ac:dyDescent="0.35">
      <c r="A59" s="169" t="s">
        <v>231</v>
      </c>
      <c r="B59" s="101" t="s">
        <v>222</v>
      </c>
      <c r="C59" s="280">
        <v>417</v>
      </c>
      <c r="D59" s="265">
        <f>'Peligro y Exposición'!D58</f>
        <v>6.7</v>
      </c>
      <c r="E59" s="265">
        <f>'Peligro y Exposición'!H58</f>
        <v>0</v>
      </c>
      <c r="F59" s="265">
        <f>'Peligro y Exposición'!Q58</f>
        <v>0</v>
      </c>
      <c r="G59" s="265">
        <f>'Peligro y Exposición'!U58</f>
        <v>3.7</v>
      </c>
      <c r="H59" s="265">
        <f>'Peligro y Exposición'!Y58</f>
        <v>0</v>
      </c>
      <c r="I59" s="266">
        <f>'Peligro y Exposición'!Z58</f>
        <v>2.6</v>
      </c>
      <c r="J59" s="265">
        <f>'Peligro y Exposición'!AD58</f>
        <v>4.5</v>
      </c>
      <c r="K59" s="266">
        <f>'Peligro y Exposición'!AE58</f>
        <v>4.5</v>
      </c>
      <c r="L59" s="267">
        <f>ROUND((10-GEOMEAN(((10-I59)/10*9+1),((10-K59)/10*9+1)))/9*10,1)</f>
        <v>3.6</v>
      </c>
      <c r="M59" s="268">
        <f>Vulnerabilidad!F58</f>
        <v>6.7</v>
      </c>
      <c r="N59" s="269">
        <f>Vulnerabilidad!J58</f>
        <v>7.3</v>
      </c>
      <c r="O59" s="269">
        <f>Vulnerabilidad!M58</f>
        <v>6.5</v>
      </c>
      <c r="P59" s="266">
        <f>Vulnerabilidad!N58</f>
        <v>6.8</v>
      </c>
      <c r="Q59" s="269">
        <f>Vulnerabilidad!R58</f>
        <v>1.4</v>
      </c>
      <c r="R59" s="269">
        <f>Vulnerabilidad!W58</f>
        <v>7.1</v>
      </c>
      <c r="S59" s="266">
        <f>Vulnerabilidad!X58</f>
        <v>4.9000000000000004</v>
      </c>
      <c r="T59" s="267">
        <f>ROUND((10-GEOMEAN(((10-P59)/10*9+1),((10-S59)/10*9+1)))/9*10,1)</f>
        <v>5.9</v>
      </c>
      <c r="U59" s="270">
        <f>'Capacidad de Adaptación'!F58</f>
        <v>10</v>
      </c>
      <c r="V59" s="271">
        <f>'Capacidad de Adaptación'!H58</f>
        <v>6.2</v>
      </c>
      <c r="W59" s="266">
        <f>'Capacidad de Adaptación'!I58</f>
        <v>8.8000000000000007</v>
      </c>
      <c r="X59" s="271">
        <f>'Capacidad de Adaptación'!M58</f>
        <v>5.5</v>
      </c>
      <c r="Y59" s="271">
        <f>'Capacidad de Adaptación'!Q58</f>
        <v>5.8</v>
      </c>
      <c r="Z59" s="271">
        <f>'Capacidad de Adaptación'!X58</f>
        <v>5.3</v>
      </c>
      <c r="AA59" s="266">
        <f>'Capacidad de Adaptación'!Y58</f>
        <v>5.5</v>
      </c>
      <c r="AB59" s="267">
        <f>ROUND((10-GEOMEAN(((10-W59)/10*9+1),((10-AA59)/10*9+1)))/9*10,1)</f>
        <v>7.5</v>
      </c>
      <c r="AC59" s="272">
        <f>ROUND(L59^(1/3)*T59^(1/3)*AB59^(1/3),1)</f>
        <v>5.4</v>
      </c>
      <c r="AD59" s="273">
        <f>_xlfn.RANK.EQ(AC59,AC$4:AC$301)</f>
        <v>177</v>
      </c>
      <c r="AE59" s="274">
        <f>VLOOKUP(C59,'INFORM Indice de Confiabilidad'!A57:M354,7,FALSE)</f>
        <v>2.2857142857142856</v>
      </c>
      <c r="AF59" s="275">
        <f>'Imputed and missing data hidden'!AM60</f>
        <v>1</v>
      </c>
      <c r="AG59" s="276">
        <f>AF59/38</f>
        <v>2.6315789473684209E-2</v>
      </c>
      <c r="AH59" s="277">
        <f>'Indicator Date hidden2'!AN60</f>
        <v>1.1714285714285715</v>
      </c>
      <c r="AI59" s="278">
        <f>'Missing component hidden'!S60</f>
        <v>0</v>
      </c>
      <c r="AJ59" s="279">
        <f>'Missing component hidden'!T60</f>
        <v>0</v>
      </c>
      <c r="AM59" s="3">
        <f t="shared" si="1"/>
        <v>1</v>
      </c>
      <c r="AN59" s="3">
        <f t="shared" si="2"/>
        <v>0</v>
      </c>
      <c r="AO59" s="3">
        <f t="shared" si="3"/>
        <v>0</v>
      </c>
      <c r="AP59" s="3">
        <f t="shared" si="4"/>
        <v>1</v>
      </c>
      <c r="AQ59" s="3">
        <f t="shared" si="5"/>
        <v>0</v>
      </c>
    </row>
    <row r="60" spans="1:43" s="2" customFormat="1" ht="15" customHeight="1" thickTop="1" thickBot="1" x14ac:dyDescent="0.35">
      <c r="A60" s="169" t="s">
        <v>231</v>
      </c>
      <c r="B60" s="101" t="s">
        <v>223</v>
      </c>
      <c r="C60" s="280">
        <v>418</v>
      </c>
      <c r="D60" s="265">
        <f>'Peligro y Exposición'!D59</f>
        <v>7</v>
      </c>
      <c r="E60" s="265">
        <f>'Peligro y Exposición'!H59</f>
        <v>0</v>
      </c>
      <c r="F60" s="265">
        <f>'Peligro y Exposición'!Q59</f>
        <v>0</v>
      </c>
      <c r="G60" s="265">
        <f>'Peligro y Exposición'!U59</f>
        <v>6.3</v>
      </c>
      <c r="H60" s="265">
        <f>'Peligro y Exposición'!Y59</f>
        <v>0</v>
      </c>
      <c r="I60" s="266">
        <f>'Peligro y Exposición'!Z59</f>
        <v>3.4</v>
      </c>
      <c r="J60" s="265">
        <f>'Peligro y Exposición'!AD59</f>
        <v>6.7</v>
      </c>
      <c r="K60" s="266">
        <f>'Peligro y Exposición'!AE59</f>
        <v>6.7</v>
      </c>
      <c r="L60" s="267">
        <f>ROUND((10-GEOMEAN(((10-I60)/10*9+1),((10-K60)/10*9+1)))/9*10,1)</f>
        <v>5.3</v>
      </c>
      <c r="M60" s="268">
        <f>Vulnerabilidad!F59</f>
        <v>7.9</v>
      </c>
      <c r="N60" s="269">
        <f>Vulnerabilidad!J59</f>
        <v>8.1999999999999993</v>
      </c>
      <c r="O60" s="269">
        <f>Vulnerabilidad!M59</f>
        <v>6.5</v>
      </c>
      <c r="P60" s="266">
        <f>Vulnerabilidad!N59</f>
        <v>7.5</v>
      </c>
      <c r="Q60" s="269">
        <f>Vulnerabilidad!R59</f>
        <v>0.8</v>
      </c>
      <c r="R60" s="269">
        <f>Vulnerabilidad!W59</f>
        <v>5.6</v>
      </c>
      <c r="S60" s="266">
        <f>Vulnerabilidad!X59</f>
        <v>3.6</v>
      </c>
      <c r="T60" s="267">
        <f>ROUND((10-GEOMEAN(((10-P60)/10*9+1),((10-S60)/10*9+1)))/9*10,1)</f>
        <v>5.9</v>
      </c>
      <c r="U60" s="270">
        <f>'Capacidad de Adaptación'!F59</f>
        <v>10</v>
      </c>
      <c r="V60" s="271">
        <f>'Capacidad de Adaptación'!H59</f>
        <v>6.9</v>
      </c>
      <c r="W60" s="266">
        <f>'Capacidad de Adaptación'!I59</f>
        <v>8.9</v>
      </c>
      <c r="X60" s="271">
        <f>'Capacidad de Adaptación'!M59</f>
        <v>6.9</v>
      </c>
      <c r="Y60" s="271">
        <f>'Capacidad de Adaptación'!Q59</f>
        <v>7.6</v>
      </c>
      <c r="Z60" s="271">
        <f>'Capacidad de Adaptación'!X59</f>
        <v>6.4</v>
      </c>
      <c r="AA60" s="266">
        <f>'Capacidad de Adaptación'!Y59</f>
        <v>7</v>
      </c>
      <c r="AB60" s="267">
        <f>ROUND((10-GEOMEAN(((10-W60)/10*9+1),((10-AA60)/10*9+1)))/9*10,1)</f>
        <v>8.1</v>
      </c>
      <c r="AC60" s="272">
        <f>ROUND(L60^(1/3)*T60^(1/3)*AB60^(1/3),1)</f>
        <v>6.3</v>
      </c>
      <c r="AD60" s="273">
        <f>_xlfn.RANK.EQ(AC60,AC$4:AC$301)</f>
        <v>67</v>
      </c>
      <c r="AE60" s="274">
        <f>VLOOKUP(C60,'INFORM Indice de Confiabilidad'!A58:M355,7,FALSE)</f>
        <v>1.9523809523809526</v>
      </c>
      <c r="AF60" s="275">
        <f>'Imputed and missing data hidden'!AM61</f>
        <v>0</v>
      </c>
      <c r="AG60" s="276">
        <f>AF60/38</f>
        <v>0</v>
      </c>
      <c r="AH60" s="277">
        <f>'Indicator Date hidden2'!AN61</f>
        <v>1.1714285714285715</v>
      </c>
      <c r="AI60" s="278">
        <f>'Missing component hidden'!S61</f>
        <v>0</v>
      </c>
      <c r="AJ60" s="279">
        <f>'Missing component hidden'!T61</f>
        <v>0</v>
      </c>
      <c r="AM60" s="3">
        <f t="shared" si="1"/>
        <v>1</v>
      </c>
      <c r="AN60" s="3">
        <f t="shared" si="2"/>
        <v>0</v>
      </c>
      <c r="AO60" s="3">
        <f t="shared" si="3"/>
        <v>0</v>
      </c>
      <c r="AP60" s="3">
        <f t="shared" si="4"/>
        <v>1</v>
      </c>
      <c r="AQ60" s="3">
        <f t="shared" si="5"/>
        <v>0</v>
      </c>
    </row>
    <row r="61" spans="1:43" s="2" customFormat="1" ht="15" customHeight="1" thickTop="1" thickBot="1" x14ac:dyDescent="0.35">
      <c r="A61" s="169" t="s">
        <v>231</v>
      </c>
      <c r="B61" s="101" t="s">
        <v>224</v>
      </c>
      <c r="C61" s="280">
        <v>419</v>
      </c>
      <c r="D61" s="265">
        <f>'Peligro y Exposición'!D60</f>
        <v>6.8</v>
      </c>
      <c r="E61" s="265">
        <f>'Peligro y Exposición'!H60</f>
        <v>0</v>
      </c>
      <c r="F61" s="265">
        <f>'Peligro y Exposición'!Q60</f>
        <v>0</v>
      </c>
      <c r="G61" s="265">
        <f>'Peligro y Exposición'!U60</f>
        <v>3.6</v>
      </c>
      <c r="H61" s="265">
        <f>'Peligro y Exposición'!Y60</f>
        <v>0</v>
      </c>
      <c r="I61" s="266">
        <f>'Peligro y Exposición'!Z60</f>
        <v>2.6</v>
      </c>
      <c r="J61" s="265">
        <f>'Peligro y Exposición'!AD60</f>
        <v>2.7</v>
      </c>
      <c r="K61" s="266">
        <f>'Peligro y Exposición'!AE60</f>
        <v>2.7</v>
      </c>
      <c r="L61" s="267">
        <f>ROUND((10-GEOMEAN(((10-I61)/10*9+1),((10-K61)/10*9+1)))/9*10,1)</f>
        <v>2.7</v>
      </c>
      <c r="M61" s="268">
        <f>Vulnerabilidad!F60</f>
        <v>7.1</v>
      </c>
      <c r="N61" s="269">
        <f>Vulnerabilidad!J60</f>
        <v>6.9</v>
      </c>
      <c r="O61" s="269">
        <f>Vulnerabilidad!M60</f>
        <v>6.1</v>
      </c>
      <c r="P61" s="266">
        <f>Vulnerabilidad!N60</f>
        <v>6.7</v>
      </c>
      <c r="Q61" s="269">
        <f>Vulnerabilidad!R60</f>
        <v>2.2999999999999998</v>
      </c>
      <c r="R61" s="269">
        <f>Vulnerabilidad!W60</f>
        <v>5</v>
      </c>
      <c r="S61" s="266">
        <f>Vulnerabilidad!X60</f>
        <v>3.8</v>
      </c>
      <c r="T61" s="267">
        <f>ROUND((10-GEOMEAN(((10-P61)/10*9+1),((10-S61)/10*9+1)))/9*10,1)</f>
        <v>5.4</v>
      </c>
      <c r="U61" s="270">
        <f>'Capacidad de Adaptación'!F60</f>
        <v>5</v>
      </c>
      <c r="V61" s="271">
        <f>'Capacidad de Adaptación'!H60</f>
        <v>5.0999999999999996</v>
      </c>
      <c r="W61" s="266">
        <f>'Capacidad de Adaptación'!I60</f>
        <v>5.0999999999999996</v>
      </c>
      <c r="X61" s="271">
        <f>'Capacidad de Adaptación'!M60</f>
        <v>6.6</v>
      </c>
      <c r="Y61" s="271">
        <f>'Capacidad de Adaptación'!Q60</f>
        <v>6.8</v>
      </c>
      <c r="Z61" s="271">
        <f>'Capacidad de Adaptación'!X60</f>
        <v>5.9</v>
      </c>
      <c r="AA61" s="266">
        <f>'Capacidad de Adaptación'!Y60</f>
        <v>6.4</v>
      </c>
      <c r="AB61" s="267">
        <f>ROUND((10-GEOMEAN(((10-W61)/10*9+1),((10-AA61)/10*9+1)))/9*10,1)</f>
        <v>5.8</v>
      </c>
      <c r="AC61" s="272">
        <f>ROUND(L61^(1/3)*T61^(1/3)*AB61^(1/3),1)</f>
        <v>4.4000000000000004</v>
      </c>
      <c r="AD61" s="273">
        <f>_xlfn.RANK.EQ(AC61,AC$4:AC$301)</f>
        <v>263</v>
      </c>
      <c r="AE61" s="274">
        <f>VLOOKUP(C61,'INFORM Indice de Confiabilidad'!A59:M356,7,FALSE)</f>
        <v>1.9523809523809526</v>
      </c>
      <c r="AF61" s="275">
        <f>'Imputed and missing data hidden'!AM62</f>
        <v>0</v>
      </c>
      <c r="AG61" s="276">
        <f>AF61/38</f>
        <v>0</v>
      </c>
      <c r="AH61" s="277">
        <f>'Indicator Date hidden2'!AN62</f>
        <v>1.1714285714285715</v>
      </c>
      <c r="AI61" s="278">
        <f>'Missing component hidden'!S62</f>
        <v>0</v>
      </c>
      <c r="AJ61" s="279">
        <f>'Missing component hidden'!T62</f>
        <v>0</v>
      </c>
      <c r="AM61" s="3">
        <f t="shared" si="1"/>
        <v>1</v>
      </c>
      <c r="AN61" s="3">
        <f t="shared" si="2"/>
        <v>0</v>
      </c>
      <c r="AO61" s="3">
        <f t="shared" si="3"/>
        <v>0</v>
      </c>
      <c r="AP61" s="3">
        <f t="shared" si="4"/>
        <v>1</v>
      </c>
      <c r="AQ61" s="3">
        <f t="shared" si="5"/>
        <v>0</v>
      </c>
    </row>
    <row r="62" spans="1:43" s="2" customFormat="1" ht="15" customHeight="1" thickTop="1" thickBot="1" x14ac:dyDescent="0.35">
      <c r="A62" s="169" t="s">
        <v>231</v>
      </c>
      <c r="B62" s="101" t="s">
        <v>225</v>
      </c>
      <c r="C62" s="280">
        <v>420</v>
      </c>
      <c r="D62" s="265">
        <f>'Peligro y Exposición'!D61</f>
        <v>6.3</v>
      </c>
      <c r="E62" s="265">
        <f>'Peligro y Exposición'!H61</f>
        <v>0</v>
      </c>
      <c r="F62" s="265">
        <f>'Peligro y Exposición'!Q61</f>
        <v>0</v>
      </c>
      <c r="G62" s="265">
        <f>'Peligro y Exposición'!U61</f>
        <v>6.8</v>
      </c>
      <c r="H62" s="265">
        <f>'Peligro y Exposición'!Y61</f>
        <v>5.3</v>
      </c>
      <c r="I62" s="266">
        <f>'Peligro y Exposición'!Z61</f>
        <v>4.3</v>
      </c>
      <c r="J62" s="265">
        <f>'Peligro y Exposición'!AD61</f>
        <v>6.8</v>
      </c>
      <c r="K62" s="266">
        <f>'Peligro y Exposición'!AE61</f>
        <v>6.8</v>
      </c>
      <c r="L62" s="267">
        <f>ROUND((10-GEOMEAN(((10-I62)/10*9+1),((10-K62)/10*9+1)))/9*10,1)</f>
        <v>5.7</v>
      </c>
      <c r="M62" s="268">
        <f>Vulnerabilidad!F61</f>
        <v>6.2</v>
      </c>
      <c r="N62" s="269">
        <f>Vulnerabilidad!J61</f>
        <v>6.6</v>
      </c>
      <c r="O62" s="269">
        <f>Vulnerabilidad!M61</f>
        <v>5.7</v>
      </c>
      <c r="P62" s="266">
        <f>Vulnerabilidad!N61</f>
        <v>6.2</v>
      </c>
      <c r="Q62" s="269">
        <f>Vulnerabilidad!R61</f>
        <v>2.2999999999999998</v>
      </c>
      <c r="R62" s="269">
        <f>Vulnerabilidad!W61</f>
        <v>6.2</v>
      </c>
      <c r="S62" s="266">
        <f>Vulnerabilidad!X61</f>
        <v>4.5</v>
      </c>
      <c r="T62" s="267">
        <f>ROUND((10-GEOMEAN(((10-P62)/10*9+1),((10-S62)/10*9+1)))/9*10,1)</f>
        <v>5.4</v>
      </c>
      <c r="U62" s="270">
        <f>'Capacidad de Adaptación'!F61</f>
        <v>10</v>
      </c>
      <c r="V62" s="271">
        <f>'Capacidad de Adaptación'!H61</f>
        <v>4.3</v>
      </c>
      <c r="W62" s="266">
        <f>'Capacidad de Adaptación'!I61</f>
        <v>8.4</v>
      </c>
      <c r="X62" s="271">
        <f>'Capacidad de Adaptación'!M61</f>
        <v>5</v>
      </c>
      <c r="Y62" s="271">
        <f>'Capacidad de Adaptación'!Q61</f>
        <v>5.4</v>
      </c>
      <c r="Z62" s="271">
        <f>'Capacidad de Adaptación'!X61</f>
        <v>4.8</v>
      </c>
      <c r="AA62" s="266">
        <f>'Capacidad de Adaptación'!Y61</f>
        <v>5.0999999999999996</v>
      </c>
      <c r="AB62" s="267">
        <f>ROUND((10-GEOMEAN(((10-W62)/10*9+1),((10-AA62)/10*9+1)))/9*10,1)</f>
        <v>7.1</v>
      </c>
      <c r="AC62" s="272">
        <f>ROUND(L62^(1/3)*T62^(1/3)*AB62^(1/3),1)</f>
        <v>6</v>
      </c>
      <c r="AD62" s="273">
        <f>_xlfn.RANK.EQ(AC62,AC$4:AC$301)</f>
        <v>100</v>
      </c>
      <c r="AE62" s="274">
        <f>VLOOKUP(C62,'INFORM Indice de Confiabilidad'!A60:M357,7,FALSE)</f>
        <v>1.9523809523809526</v>
      </c>
      <c r="AF62" s="275">
        <f>'Imputed and missing data hidden'!AM63</f>
        <v>0</v>
      </c>
      <c r="AG62" s="276">
        <f>AF62/38</f>
        <v>0</v>
      </c>
      <c r="AH62" s="277">
        <f>'Indicator Date hidden2'!AN63</f>
        <v>1.1714285714285715</v>
      </c>
      <c r="AI62" s="278">
        <f>'Missing component hidden'!S63</f>
        <v>0</v>
      </c>
      <c r="AJ62" s="279">
        <f>'Missing component hidden'!T63</f>
        <v>0</v>
      </c>
      <c r="AM62" s="3">
        <f t="shared" si="1"/>
        <v>1</v>
      </c>
      <c r="AN62" s="3">
        <f t="shared" si="2"/>
        <v>0</v>
      </c>
      <c r="AO62" s="3">
        <f t="shared" si="3"/>
        <v>0</v>
      </c>
      <c r="AP62" s="3">
        <f t="shared" si="4"/>
        <v>1</v>
      </c>
      <c r="AQ62" s="3">
        <f t="shared" si="5"/>
        <v>1</v>
      </c>
    </row>
    <row r="63" spans="1:43" s="2" customFormat="1" ht="15" customHeight="1" thickTop="1" thickBot="1" x14ac:dyDescent="0.35">
      <c r="A63" s="169" t="s">
        <v>231</v>
      </c>
      <c r="B63" s="101" t="s">
        <v>226</v>
      </c>
      <c r="C63" s="280">
        <v>421</v>
      </c>
      <c r="D63" s="265">
        <f>'Peligro y Exposición'!D62</f>
        <v>6.8</v>
      </c>
      <c r="E63" s="265">
        <f>'Peligro y Exposición'!H62</f>
        <v>0</v>
      </c>
      <c r="F63" s="265">
        <f>'Peligro y Exposición'!Q62</f>
        <v>0</v>
      </c>
      <c r="G63" s="265">
        <f>'Peligro y Exposición'!U62</f>
        <v>9.8000000000000007</v>
      </c>
      <c r="H63" s="265">
        <f>'Peligro y Exposición'!Y62</f>
        <v>6.5</v>
      </c>
      <c r="I63" s="266">
        <f>'Peligro y Exposición'!Z62</f>
        <v>6.1</v>
      </c>
      <c r="J63" s="265">
        <f>'Peligro y Exposición'!AD62</f>
        <v>8.8000000000000007</v>
      </c>
      <c r="K63" s="266">
        <f>'Peligro y Exposición'!AE62</f>
        <v>8.8000000000000007</v>
      </c>
      <c r="L63" s="267">
        <f>ROUND((10-GEOMEAN(((10-I63)/10*9+1),((10-K63)/10*9+1)))/9*10,1)</f>
        <v>7.7</v>
      </c>
      <c r="M63" s="268">
        <f>Vulnerabilidad!F62</f>
        <v>8.8000000000000007</v>
      </c>
      <c r="N63" s="269">
        <f>Vulnerabilidad!J62</f>
        <v>7.5</v>
      </c>
      <c r="O63" s="269">
        <f>Vulnerabilidad!M62</f>
        <v>7.3</v>
      </c>
      <c r="P63" s="266">
        <f>Vulnerabilidad!N62</f>
        <v>7.9</v>
      </c>
      <c r="Q63" s="269">
        <f>Vulnerabilidad!R62</f>
        <v>4.9000000000000004</v>
      </c>
      <c r="R63" s="269">
        <f>Vulnerabilidad!W62</f>
        <v>7.9</v>
      </c>
      <c r="S63" s="266">
        <f>Vulnerabilidad!X62</f>
        <v>6.6</v>
      </c>
      <c r="T63" s="267">
        <f>ROUND((10-GEOMEAN(((10-P63)/10*9+1),((10-S63)/10*9+1)))/9*10,1)</f>
        <v>7.3</v>
      </c>
      <c r="U63" s="270">
        <f>'Capacidad de Adaptación'!F62</f>
        <v>6.7</v>
      </c>
      <c r="V63" s="271">
        <f>'Capacidad de Adaptación'!H62</f>
        <v>5.3</v>
      </c>
      <c r="W63" s="266">
        <f>'Capacidad de Adaptación'!I62</f>
        <v>6</v>
      </c>
      <c r="X63" s="271">
        <f>'Capacidad de Adaptación'!M62</f>
        <v>8</v>
      </c>
      <c r="Y63" s="271">
        <f>'Capacidad de Adaptación'!Q62</f>
        <v>7.2</v>
      </c>
      <c r="Z63" s="271">
        <f>'Capacidad de Adaptación'!X62</f>
        <v>7.4</v>
      </c>
      <c r="AA63" s="266">
        <f>'Capacidad de Adaptación'!Y62</f>
        <v>7.5</v>
      </c>
      <c r="AB63" s="267">
        <f>ROUND((10-GEOMEAN(((10-W63)/10*9+1),((10-AA63)/10*9+1)))/9*10,1)</f>
        <v>6.8</v>
      </c>
      <c r="AC63" s="272">
        <f>ROUND(L63^(1/3)*T63^(1/3)*AB63^(1/3),1)</f>
        <v>7.3</v>
      </c>
      <c r="AD63" s="273">
        <f>_xlfn.RANK.EQ(AC63,AC$4:AC$301)</f>
        <v>6</v>
      </c>
      <c r="AE63" s="274">
        <f>VLOOKUP(C63,'INFORM Indice de Confiabilidad'!A61:M358,7,FALSE)</f>
        <v>1.9523809523809526</v>
      </c>
      <c r="AF63" s="275">
        <f>'Imputed and missing data hidden'!AM64</f>
        <v>0</v>
      </c>
      <c r="AG63" s="276">
        <f>AF63/38</f>
        <v>0</v>
      </c>
      <c r="AH63" s="277">
        <f>'Indicator Date hidden2'!AN64</f>
        <v>1.1714285714285715</v>
      </c>
      <c r="AI63" s="278">
        <f>'Missing component hidden'!S64</f>
        <v>0</v>
      </c>
      <c r="AJ63" s="279">
        <f>'Missing component hidden'!T64</f>
        <v>0</v>
      </c>
      <c r="AM63" s="3">
        <f t="shared" si="1"/>
        <v>1</v>
      </c>
      <c r="AN63" s="3">
        <f t="shared" si="2"/>
        <v>0</v>
      </c>
      <c r="AO63" s="3">
        <f t="shared" si="3"/>
        <v>0</v>
      </c>
      <c r="AP63" s="3">
        <f t="shared" si="4"/>
        <v>1</v>
      </c>
      <c r="AQ63" s="3">
        <f t="shared" si="5"/>
        <v>1</v>
      </c>
    </row>
    <row r="64" spans="1:43" s="2" customFormat="1" ht="15" customHeight="1" thickTop="1" thickBot="1" x14ac:dyDescent="0.35">
      <c r="A64" s="169" t="s">
        <v>231</v>
      </c>
      <c r="B64" s="101" t="s">
        <v>227</v>
      </c>
      <c r="C64" s="280">
        <v>422</v>
      </c>
      <c r="D64" s="265">
        <f>'Peligro y Exposición'!D63</f>
        <v>6.7</v>
      </c>
      <c r="E64" s="265">
        <f>'Peligro y Exposición'!H63</f>
        <v>2.2000000000000002</v>
      </c>
      <c r="F64" s="265">
        <f>'Peligro y Exposición'!Q63</f>
        <v>0</v>
      </c>
      <c r="G64" s="265">
        <f>'Peligro y Exposición'!U63</f>
        <v>4.7</v>
      </c>
      <c r="H64" s="265">
        <f>'Peligro y Exposición'!Y63</f>
        <v>0</v>
      </c>
      <c r="I64" s="266">
        <f>'Peligro y Exposición'!Z63</f>
        <v>3.2</v>
      </c>
      <c r="J64" s="265">
        <f>'Peligro y Exposición'!AD63</f>
        <v>0.5</v>
      </c>
      <c r="K64" s="266">
        <f>'Peligro y Exposición'!AE63</f>
        <v>0.5</v>
      </c>
      <c r="L64" s="267">
        <f>ROUND((10-GEOMEAN(((10-I64)/10*9+1),((10-K64)/10*9+1)))/9*10,1)</f>
        <v>1.9</v>
      </c>
      <c r="M64" s="268">
        <f>Vulnerabilidad!F63</f>
        <v>7.7</v>
      </c>
      <c r="N64" s="269">
        <f>Vulnerabilidad!J63</f>
        <v>8.1</v>
      </c>
      <c r="O64" s="269">
        <f>Vulnerabilidad!M63</f>
        <v>6.3</v>
      </c>
      <c r="P64" s="266">
        <f>Vulnerabilidad!N63</f>
        <v>7.4</v>
      </c>
      <c r="Q64" s="269">
        <f>Vulnerabilidad!R63</f>
        <v>1.5</v>
      </c>
      <c r="R64" s="269">
        <f>Vulnerabilidad!W63</f>
        <v>5.8</v>
      </c>
      <c r="S64" s="266">
        <f>Vulnerabilidad!X63</f>
        <v>4</v>
      </c>
      <c r="T64" s="267">
        <f>ROUND((10-GEOMEAN(((10-P64)/10*9+1),((10-S64)/10*9+1)))/9*10,1)</f>
        <v>6</v>
      </c>
      <c r="U64" s="270">
        <f>'Capacidad de Adaptación'!F63</f>
        <v>3.3</v>
      </c>
      <c r="V64" s="271">
        <f>'Capacidad de Adaptación'!H63</f>
        <v>6.8</v>
      </c>
      <c r="W64" s="266">
        <f>'Capacidad de Adaptación'!I63</f>
        <v>5.3</v>
      </c>
      <c r="X64" s="271">
        <f>'Capacidad de Adaptación'!M63</f>
        <v>6.3</v>
      </c>
      <c r="Y64" s="271">
        <f>'Capacidad de Adaptación'!Q63</f>
        <v>7.2</v>
      </c>
      <c r="Z64" s="271">
        <f>'Capacidad de Adaptación'!X63</f>
        <v>6.6</v>
      </c>
      <c r="AA64" s="266">
        <f>'Capacidad de Adaptación'!Y63</f>
        <v>6.7</v>
      </c>
      <c r="AB64" s="267">
        <f>ROUND((10-GEOMEAN(((10-W64)/10*9+1),((10-AA64)/10*9+1)))/9*10,1)</f>
        <v>6</v>
      </c>
      <c r="AC64" s="272">
        <f>ROUND(L64^(1/3)*T64^(1/3)*AB64^(1/3),1)</f>
        <v>4.0999999999999996</v>
      </c>
      <c r="AD64" s="273">
        <f>_xlfn.RANK.EQ(AC64,AC$4:AC$301)</f>
        <v>271</v>
      </c>
      <c r="AE64" s="274">
        <f>VLOOKUP(C64,'INFORM Indice de Confiabilidad'!A62:M359,7,FALSE)</f>
        <v>1.9523809523809526</v>
      </c>
      <c r="AF64" s="275">
        <f>'Imputed and missing data hidden'!AM65</f>
        <v>0</v>
      </c>
      <c r="AG64" s="276">
        <f>AF64/38</f>
        <v>0</v>
      </c>
      <c r="AH64" s="277">
        <f>'Indicator Date hidden2'!AN65</f>
        <v>1.1714285714285715</v>
      </c>
      <c r="AI64" s="278">
        <f>'Missing component hidden'!S65</f>
        <v>0</v>
      </c>
      <c r="AJ64" s="279">
        <f>'Missing component hidden'!T65</f>
        <v>0</v>
      </c>
      <c r="AM64" s="3">
        <f t="shared" si="1"/>
        <v>1</v>
      </c>
      <c r="AN64" s="3">
        <f t="shared" si="2"/>
        <v>1</v>
      </c>
      <c r="AO64" s="3">
        <f t="shared" si="3"/>
        <v>0</v>
      </c>
      <c r="AP64" s="3">
        <f t="shared" si="4"/>
        <v>1</v>
      </c>
      <c r="AQ64" s="3">
        <f t="shared" si="5"/>
        <v>0</v>
      </c>
    </row>
    <row r="65" spans="1:43" s="2" customFormat="1" ht="15" customHeight="1" thickTop="1" thickBot="1" x14ac:dyDescent="0.35">
      <c r="A65" s="169" t="s">
        <v>231</v>
      </c>
      <c r="B65" s="101" t="s">
        <v>228</v>
      </c>
      <c r="C65" s="280">
        <v>423</v>
      </c>
      <c r="D65" s="265">
        <f>'Peligro y Exposición'!D64</f>
        <v>5.5</v>
      </c>
      <c r="E65" s="265">
        <f>'Peligro y Exposición'!H64</f>
        <v>3</v>
      </c>
      <c r="F65" s="265">
        <f>'Peligro y Exposición'!Q64</f>
        <v>0</v>
      </c>
      <c r="G65" s="265">
        <f>'Peligro y Exposición'!U64</f>
        <v>4.0999999999999996</v>
      </c>
      <c r="H65" s="265">
        <f>'Peligro y Exposición'!Y64</f>
        <v>0</v>
      </c>
      <c r="I65" s="266">
        <f>'Peligro y Exposición'!Z64</f>
        <v>2.8</v>
      </c>
      <c r="J65" s="265">
        <f>'Peligro y Exposición'!AD64</f>
        <v>6.2</v>
      </c>
      <c r="K65" s="266">
        <f>'Peligro y Exposición'!AE64</f>
        <v>6.2</v>
      </c>
      <c r="L65" s="267">
        <f>ROUND((10-GEOMEAN(((10-I65)/10*9+1),((10-K65)/10*9+1)))/9*10,1)</f>
        <v>4.7</v>
      </c>
      <c r="M65" s="268">
        <f>Vulnerabilidad!F64</f>
        <v>8.3000000000000007</v>
      </c>
      <c r="N65" s="269">
        <f>Vulnerabilidad!J64</f>
        <v>7.8</v>
      </c>
      <c r="O65" s="269">
        <f>Vulnerabilidad!M64</f>
        <v>6.7</v>
      </c>
      <c r="P65" s="266">
        <f>Vulnerabilidad!N64</f>
        <v>7.6</v>
      </c>
      <c r="Q65" s="269">
        <f>Vulnerabilidad!R64</f>
        <v>1.1000000000000001</v>
      </c>
      <c r="R65" s="269">
        <f>Vulnerabilidad!W64</f>
        <v>6</v>
      </c>
      <c r="S65" s="266">
        <f>Vulnerabilidad!X64</f>
        <v>4</v>
      </c>
      <c r="T65" s="267">
        <f>ROUND((10-GEOMEAN(((10-P65)/10*9+1),((10-S65)/10*9+1)))/9*10,1)</f>
        <v>6.1</v>
      </c>
      <c r="U65" s="270">
        <f>'Capacidad de Adaptación'!F64</f>
        <v>10</v>
      </c>
      <c r="V65" s="271">
        <f>'Capacidad de Adaptación'!H64</f>
        <v>7.4</v>
      </c>
      <c r="W65" s="266">
        <f>'Capacidad de Adaptación'!I64</f>
        <v>9.1</v>
      </c>
      <c r="X65" s="271">
        <f>'Capacidad de Adaptación'!M64</f>
        <v>5.9</v>
      </c>
      <c r="Y65" s="271">
        <f>'Capacidad de Adaptación'!Q64</f>
        <v>4.5999999999999996</v>
      </c>
      <c r="Z65" s="271">
        <f>'Capacidad de Adaptación'!X64</f>
        <v>5.3</v>
      </c>
      <c r="AA65" s="266">
        <f>'Capacidad de Adaptación'!Y64</f>
        <v>5.3</v>
      </c>
      <c r="AB65" s="267">
        <f>ROUND((10-GEOMEAN(((10-W65)/10*9+1),((10-AA65)/10*9+1)))/9*10,1)</f>
        <v>7.7</v>
      </c>
      <c r="AC65" s="272">
        <f>ROUND(L65^(1/3)*T65^(1/3)*AB65^(1/3),1)</f>
        <v>6</v>
      </c>
      <c r="AD65" s="273">
        <f>_xlfn.RANK.EQ(AC65,AC$4:AC$301)</f>
        <v>100</v>
      </c>
      <c r="AE65" s="274">
        <f>VLOOKUP(C65,'INFORM Indice de Confiabilidad'!A63:M360,7,FALSE)</f>
        <v>2.2857142857142856</v>
      </c>
      <c r="AF65" s="275">
        <f>'Imputed and missing data hidden'!AM66</f>
        <v>1</v>
      </c>
      <c r="AG65" s="276">
        <f>AF65/38</f>
        <v>2.6315789473684209E-2</v>
      </c>
      <c r="AH65" s="277">
        <f>'Indicator Date hidden2'!AN66</f>
        <v>1.1714285714285715</v>
      </c>
      <c r="AI65" s="278">
        <f>'Missing component hidden'!S66</f>
        <v>0</v>
      </c>
      <c r="AJ65" s="279">
        <f>'Missing component hidden'!T66</f>
        <v>0</v>
      </c>
      <c r="AM65" s="3">
        <f t="shared" si="1"/>
        <v>1</v>
      </c>
      <c r="AN65" s="3">
        <f t="shared" si="2"/>
        <v>1</v>
      </c>
      <c r="AO65" s="3">
        <f t="shared" si="3"/>
        <v>0</v>
      </c>
      <c r="AP65" s="3">
        <f t="shared" si="4"/>
        <v>1</v>
      </c>
      <c r="AQ65" s="3">
        <f t="shared" si="5"/>
        <v>0</v>
      </c>
    </row>
    <row r="66" spans="1:43" ht="16.5" thickTop="1" thickBot="1" x14ac:dyDescent="0.3">
      <c r="A66" s="235" t="s">
        <v>43</v>
      </c>
      <c r="B66" s="101" t="s">
        <v>44</v>
      </c>
      <c r="C66" s="280">
        <v>501</v>
      </c>
      <c r="D66" s="265">
        <f>'Peligro y Exposición'!D65</f>
        <v>10</v>
      </c>
      <c r="E66" s="265">
        <f>'Peligro y Exposición'!H65</f>
        <v>7.2</v>
      </c>
      <c r="F66" s="265">
        <f>'Peligro y Exposición'!Q65</f>
        <v>0</v>
      </c>
      <c r="G66" s="265">
        <f>'Peligro y Exposición'!U65</f>
        <v>7.7</v>
      </c>
      <c r="H66" s="265">
        <f>'Peligro y Exposición'!Y65</f>
        <v>0</v>
      </c>
      <c r="I66" s="266">
        <f>'Peligro y Exposición'!Z65</f>
        <v>6.6</v>
      </c>
      <c r="J66" s="265">
        <f>'Peligro y Exposición'!AD65</f>
        <v>10</v>
      </c>
      <c r="K66" s="266">
        <f>'Peligro y Exposición'!AE65</f>
        <v>10</v>
      </c>
      <c r="L66" s="267">
        <f>ROUND((10-GEOMEAN(((10-I66)/10*9+1),((10-K66)/10*9+1)))/9*10,1)</f>
        <v>8.9</v>
      </c>
      <c r="M66" s="268">
        <f>Vulnerabilidad!F65</f>
        <v>4.5</v>
      </c>
      <c r="N66" s="269">
        <f>Vulnerabilidad!J65</f>
        <v>4.7</v>
      </c>
      <c r="O66" s="269">
        <f>Vulnerabilidad!M65</f>
        <v>4.8</v>
      </c>
      <c r="P66" s="266">
        <f>Vulnerabilidad!N65</f>
        <v>4.7</v>
      </c>
      <c r="Q66" s="269">
        <f>Vulnerabilidad!R65</f>
        <v>8.4</v>
      </c>
      <c r="R66" s="269">
        <f>Vulnerabilidad!W65</f>
        <v>3.5</v>
      </c>
      <c r="S66" s="266">
        <f>Vulnerabilidad!X65</f>
        <v>6.6</v>
      </c>
      <c r="T66" s="267">
        <f>ROUND((10-GEOMEAN(((10-P66)/10*9+1),((10-S66)/10*9+1)))/9*10,1)</f>
        <v>5.7</v>
      </c>
      <c r="U66" s="270">
        <f>'Capacidad de Adaptación'!F65</f>
        <v>4</v>
      </c>
      <c r="V66" s="271">
        <f>'Capacidad de Adaptación'!H65</f>
        <v>0</v>
      </c>
      <c r="W66" s="266">
        <f>'Capacidad de Adaptación'!I65</f>
        <v>2.2000000000000002</v>
      </c>
      <c r="X66" s="271">
        <f>'Capacidad de Adaptación'!M65</f>
        <v>1.9</v>
      </c>
      <c r="Y66" s="271">
        <f>'Capacidad de Adaptación'!Q65</f>
        <v>4.4000000000000004</v>
      </c>
      <c r="Z66" s="271">
        <f>'Capacidad de Adaptación'!X65</f>
        <v>3.1</v>
      </c>
      <c r="AA66" s="266">
        <f>'Capacidad de Adaptación'!Y65</f>
        <v>3.1</v>
      </c>
      <c r="AB66" s="267">
        <f>ROUND((10-GEOMEAN(((10-W66)/10*9+1),((10-AA66)/10*9+1)))/9*10,1)</f>
        <v>2.7</v>
      </c>
      <c r="AC66" s="272">
        <f>ROUND(L66^(1/3)*T66^(1/3)*AB66^(1/3),1)</f>
        <v>5.2</v>
      </c>
      <c r="AD66" s="273">
        <f>_xlfn.RANK.EQ(AC66,AC$4:AC$301)</f>
        <v>208</v>
      </c>
      <c r="AE66" s="274">
        <f>VLOOKUP(C66,'INFORM Indice de Confiabilidad'!A64:M361,7,FALSE)</f>
        <v>1.9523809523809526</v>
      </c>
      <c r="AF66" s="275">
        <f>'Imputed and missing data hidden'!AM67</f>
        <v>0</v>
      </c>
      <c r="AG66" s="276">
        <f>AF66/38</f>
        <v>0</v>
      </c>
      <c r="AH66" s="277">
        <f>'Indicator Date hidden2'!AN67</f>
        <v>1.1714285714285715</v>
      </c>
      <c r="AI66" s="278">
        <f>'Missing component hidden'!S67</f>
        <v>0</v>
      </c>
      <c r="AJ66" s="279">
        <f>'Missing component hidden'!T67</f>
        <v>0</v>
      </c>
      <c r="AM66" s="3">
        <f t="shared" si="1"/>
        <v>1</v>
      </c>
      <c r="AN66" s="3">
        <f t="shared" si="2"/>
        <v>1</v>
      </c>
      <c r="AO66" s="3">
        <f t="shared" si="3"/>
        <v>0</v>
      </c>
      <c r="AP66" s="3">
        <f t="shared" si="4"/>
        <v>1</v>
      </c>
      <c r="AQ66" s="3">
        <f t="shared" si="5"/>
        <v>0</v>
      </c>
    </row>
    <row r="67" spans="1:43" ht="16.5" thickTop="1" thickBot="1" x14ac:dyDescent="0.3">
      <c r="A67" s="235" t="s">
        <v>43</v>
      </c>
      <c r="B67" s="101" t="s">
        <v>45</v>
      </c>
      <c r="C67" s="280">
        <v>502</v>
      </c>
      <c r="D67" s="265">
        <f>'Peligro y Exposición'!D66</f>
        <v>9.9</v>
      </c>
      <c r="E67" s="265">
        <f>'Peligro y Exposición'!H66</f>
        <v>8</v>
      </c>
      <c r="F67" s="265">
        <f>'Peligro y Exposición'!Q66</f>
        <v>0</v>
      </c>
      <c r="G67" s="265">
        <f>'Peligro y Exposición'!U66</f>
        <v>6.2</v>
      </c>
      <c r="H67" s="265">
        <f>'Peligro y Exposición'!Y66</f>
        <v>0</v>
      </c>
      <c r="I67" s="266">
        <f>'Peligro y Exposición'!Z66</f>
        <v>6.4</v>
      </c>
      <c r="J67" s="265">
        <f>'Peligro y Exposición'!AD66</f>
        <v>10</v>
      </c>
      <c r="K67" s="266">
        <f>'Peligro y Exposición'!AE66</f>
        <v>10</v>
      </c>
      <c r="L67" s="267">
        <f>ROUND((10-GEOMEAN(((10-I67)/10*9+1),((10-K67)/10*9+1)))/9*10,1)</f>
        <v>8.8000000000000007</v>
      </c>
      <c r="M67" s="268">
        <f>Vulnerabilidad!F66</f>
        <v>5.2</v>
      </c>
      <c r="N67" s="269">
        <f>Vulnerabilidad!J66</f>
        <v>4.8</v>
      </c>
      <c r="O67" s="269">
        <f>Vulnerabilidad!M66</f>
        <v>5.3</v>
      </c>
      <c r="P67" s="266">
        <f>Vulnerabilidad!N66</f>
        <v>5.0999999999999996</v>
      </c>
      <c r="Q67" s="269">
        <f>Vulnerabilidad!R66</f>
        <v>8.5</v>
      </c>
      <c r="R67" s="269">
        <f>Vulnerabilidad!W66</f>
        <v>2.5</v>
      </c>
      <c r="S67" s="266">
        <f>Vulnerabilidad!X66</f>
        <v>6.4</v>
      </c>
      <c r="T67" s="267">
        <f>ROUND((10-GEOMEAN(((10-P67)/10*9+1),((10-S67)/10*9+1)))/9*10,1)</f>
        <v>5.8</v>
      </c>
      <c r="U67" s="270">
        <f>'Capacidad de Adaptación'!F66</f>
        <v>3.3</v>
      </c>
      <c r="V67" s="271">
        <f>'Capacidad de Adaptación'!H66</f>
        <v>0.6</v>
      </c>
      <c r="W67" s="266">
        <f>'Capacidad de Adaptación'!I66</f>
        <v>2.1</v>
      </c>
      <c r="X67" s="271">
        <f>'Capacidad de Adaptación'!M66</f>
        <v>3</v>
      </c>
      <c r="Y67" s="271">
        <f>'Capacidad de Adaptación'!Q66</f>
        <v>4.5999999999999996</v>
      </c>
      <c r="Z67" s="271">
        <f>'Capacidad de Adaptación'!X66</f>
        <v>3.6</v>
      </c>
      <c r="AA67" s="266">
        <f>'Capacidad de Adaptación'!Y66</f>
        <v>3.7</v>
      </c>
      <c r="AB67" s="267">
        <f>ROUND((10-GEOMEAN(((10-W67)/10*9+1),((10-AA67)/10*9+1)))/9*10,1)</f>
        <v>2.9</v>
      </c>
      <c r="AC67" s="272">
        <f>ROUND(L67^(1/3)*T67^(1/3)*AB67^(1/3),1)</f>
        <v>5.3</v>
      </c>
      <c r="AD67" s="273">
        <f>_xlfn.RANK.EQ(AC67,AC$4:AC$301)</f>
        <v>194</v>
      </c>
      <c r="AE67" s="274">
        <f>VLOOKUP(C67,'INFORM Indice de Confiabilidad'!A65:M362,7,FALSE)</f>
        <v>1.9523809523809526</v>
      </c>
      <c r="AF67" s="275">
        <f>'Imputed and missing data hidden'!AM68</f>
        <v>0</v>
      </c>
      <c r="AG67" s="276">
        <f>AF67/38</f>
        <v>0</v>
      </c>
      <c r="AH67" s="277">
        <f>'Indicator Date hidden2'!AN68</f>
        <v>1.1714285714285715</v>
      </c>
      <c r="AI67" s="278">
        <f>'Missing component hidden'!S68</f>
        <v>0</v>
      </c>
      <c r="AJ67" s="279">
        <f>'Missing component hidden'!T68</f>
        <v>0</v>
      </c>
      <c r="AM67" s="3">
        <f t="shared" si="1"/>
        <v>1</v>
      </c>
      <c r="AN67" s="3">
        <f t="shared" si="2"/>
        <v>1</v>
      </c>
      <c r="AO67" s="3">
        <f t="shared" si="3"/>
        <v>0</v>
      </c>
      <c r="AP67" s="3">
        <f t="shared" si="4"/>
        <v>1</v>
      </c>
      <c r="AQ67" s="3">
        <f t="shared" si="5"/>
        <v>0</v>
      </c>
    </row>
    <row r="68" spans="1:43" ht="16.5" thickTop="1" thickBot="1" x14ac:dyDescent="0.3">
      <c r="A68" s="235" t="s">
        <v>43</v>
      </c>
      <c r="B68" s="101" t="s">
        <v>46</v>
      </c>
      <c r="C68" s="280">
        <v>503</v>
      </c>
      <c r="D68" s="265">
        <f>'Peligro y Exposición'!D67</f>
        <v>8.4</v>
      </c>
      <c r="E68" s="265">
        <f>'Peligro y Exposición'!H67</f>
        <v>9.8000000000000007</v>
      </c>
      <c r="F68" s="265">
        <f>'Peligro y Exposición'!Q67</f>
        <v>0</v>
      </c>
      <c r="G68" s="265">
        <f>'Peligro y Exposición'!U67</f>
        <v>6</v>
      </c>
      <c r="H68" s="265">
        <f>'Peligro y Exposición'!Y67</f>
        <v>0</v>
      </c>
      <c r="I68" s="266">
        <f>'Peligro y Exposición'!Z67</f>
        <v>6.4</v>
      </c>
      <c r="J68" s="265">
        <f>'Peligro y Exposición'!AD67</f>
        <v>9.5</v>
      </c>
      <c r="K68" s="266">
        <f>'Peligro y Exposición'!AE67</f>
        <v>9.5</v>
      </c>
      <c r="L68" s="267">
        <f>ROUND((10-GEOMEAN(((10-I68)/10*9+1),((10-K68)/10*9+1)))/9*10,1)</f>
        <v>8.4</v>
      </c>
      <c r="M68" s="268">
        <f>Vulnerabilidad!F67</f>
        <v>6.4</v>
      </c>
      <c r="N68" s="269">
        <f>Vulnerabilidad!J67</f>
        <v>7.1</v>
      </c>
      <c r="O68" s="269">
        <f>Vulnerabilidad!M67</f>
        <v>6.8</v>
      </c>
      <c r="P68" s="266">
        <f>Vulnerabilidad!N67</f>
        <v>6.8</v>
      </c>
      <c r="Q68" s="269">
        <f>Vulnerabilidad!R67</f>
        <v>9.9</v>
      </c>
      <c r="R68" s="269">
        <f>Vulnerabilidad!W67</f>
        <v>3.8</v>
      </c>
      <c r="S68" s="266">
        <f>Vulnerabilidad!X67</f>
        <v>8.1</v>
      </c>
      <c r="T68" s="267">
        <f>ROUND((10-GEOMEAN(((10-P68)/10*9+1),((10-S68)/10*9+1)))/9*10,1)</f>
        <v>7.5</v>
      </c>
      <c r="U68" s="270">
        <f>'Capacidad de Adaptación'!F67</f>
        <v>6.7</v>
      </c>
      <c r="V68" s="271">
        <f>'Capacidad de Adaptación'!H67</f>
        <v>2.6</v>
      </c>
      <c r="W68" s="266">
        <f>'Capacidad de Adaptación'!I67</f>
        <v>5</v>
      </c>
      <c r="X68" s="271">
        <f>'Capacidad de Adaptación'!M67</f>
        <v>5</v>
      </c>
      <c r="Y68" s="271">
        <f>'Capacidad de Adaptación'!Q67</f>
        <v>4</v>
      </c>
      <c r="Z68" s="271">
        <f>'Capacidad de Adaptación'!X67</f>
        <v>4.8</v>
      </c>
      <c r="AA68" s="266">
        <f>'Capacidad de Adaptación'!Y67</f>
        <v>4.5999999999999996</v>
      </c>
      <c r="AB68" s="267">
        <f>ROUND((10-GEOMEAN(((10-W68)/10*9+1),((10-AA68)/10*9+1)))/9*10,1)</f>
        <v>4.8</v>
      </c>
      <c r="AC68" s="272">
        <f>ROUND(L68^(1/3)*T68^(1/3)*AB68^(1/3),1)</f>
        <v>6.7</v>
      </c>
      <c r="AD68" s="273">
        <f>_xlfn.RANK.EQ(AC68,AC$4:AC$301)</f>
        <v>30</v>
      </c>
      <c r="AE68" s="274">
        <f>VLOOKUP(C68,'INFORM Indice de Confiabilidad'!A66:M363,7,FALSE)</f>
        <v>1.9523809523809526</v>
      </c>
      <c r="AF68" s="275">
        <f>'Imputed and missing data hidden'!AM69</f>
        <v>0</v>
      </c>
      <c r="AG68" s="276">
        <f>AF68/38</f>
        <v>0</v>
      </c>
      <c r="AH68" s="277">
        <f>'Indicator Date hidden2'!AN69</f>
        <v>1.1714285714285715</v>
      </c>
      <c r="AI68" s="278">
        <f>'Missing component hidden'!S69</f>
        <v>0</v>
      </c>
      <c r="AJ68" s="279">
        <f>'Missing component hidden'!T69</f>
        <v>0</v>
      </c>
      <c r="AM68" s="3">
        <f t="shared" si="1"/>
        <v>1</v>
      </c>
      <c r="AN68" s="3">
        <f t="shared" si="2"/>
        <v>1</v>
      </c>
      <c r="AO68" s="3">
        <f t="shared" si="3"/>
        <v>0</v>
      </c>
      <c r="AP68" s="3">
        <f t="shared" si="4"/>
        <v>1</v>
      </c>
      <c r="AQ68" s="3">
        <f t="shared" si="5"/>
        <v>0</v>
      </c>
    </row>
    <row r="69" spans="1:43" ht="16.5" thickTop="1" thickBot="1" x14ac:dyDescent="0.3">
      <c r="A69" s="235" t="s">
        <v>43</v>
      </c>
      <c r="B69" s="101" t="s">
        <v>47</v>
      </c>
      <c r="C69" s="280">
        <v>504</v>
      </c>
      <c r="D69" s="265">
        <f>'Peligro y Exposición'!D68</f>
        <v>7.6</v>
      </c>
      <c r="E69" s="265">
        <f>'Peligro y Exposición'!H68</f>
        <v>8.9</v>
      </c>
      <c r="F69" s="265">
        <f>'Peligro y Exposición'!Q68</f>
        <v>0</v>
      </c>
      <c r="G69" s="265">
        <f>'Peligro y Exposición'!U68</f>
        <v>0</v>
      </c>
      <c r="H69" s="265">
        <f>'Peligro y Exposición'!Y68</f>
        <v>0</v>
      </c>
      <c r="I69" s="266">
        <f>'Peligro y Exposición'!Z68</f>
        <v>4.7</v>
      </c>
      <c r="J69" s="265">
        <f>'Peligro y Exposición'!AD68</f>
        <v>4.5999999999999996</v>
      </c>
      <c r="K69" s="266">
        <f>'Peligro y Exposición'!AE68</f>
        <v>4.5999999999999996</v>
      </c>
      <c r="L69" s="267">
        <f>ROUND((10-GEOMEAN(((10-I69)/10*9+1),((10-K69)/10*9+1)))/9*10,1)</f>
        <v>4.7</v>
      </c>
      <c r="M69" s="268">
        <f>Vulnerabilidad!F68</f>
        <v>5.9</v>
      </c>
      <c r="N69" s="269">
        <f>Vulnerabilidad!J68</f>
        <v>5.6</v>
      </c>
      <c r="O69" s="269">
        <f>Vulnerabilidad!M68</f>
        <v>6.4</v>
      </c>
      <c r="P69" s="266">
        <f>Vulnerabilidad!N68</f>
        <v>6</v>
      </c>
      <c r="Q69" s="269">
        <f>Vulnerabilidad!R68</f>
        <v>3.1</v>
      </c>
      <c r="R69" s="269">
        <f>Vulnerabilidad!W68</f>
        <v>2.8</v>
      </c>
      <c r="S69" s="266">
        <f>Vulnerabilidad!X68</f>
        <v>3</v>
      </c>
      <c r="T69" s="267">
        <f>ROUND((10-GEOMEAN(((10-P69)/10*9+1),((10-S69)/10*9+1)))/9*10,1)</f>
        <v>4.7</v>
      </c>
      <c r="U69" s="270">
        <f>'Capacidad de Adaptación'!F68</f>
        <v>3.3</v>
      </c>
      <c r="V69" s="271">
        <f>'Capacidad de Adaptación'!H68</f>
        <v>2.6</v>
      </c>
      <c r="W69" s="266">
        <f>'Capacidad de Adaptación'!I68</f>
        <v>3</v>
      </c>
      <c r="X69" s="271">
        <f>'Capacidad de Adaptación'!M68</f>
        <v>3.9</v>
      </c>
      <c r="Y69" s="271">
        <f>'Capacidad de Adaptación'!Q68</f>
        <v>6.5</v>
      </c>
      <c r="Z69" s="271">
        <f>'Capacidad de Adaptación'!X68</f>
        <v>3.7</v>
      </c>
      <c r="AA69" s="266">
        <f>'Capacidad de Adaptación'!Y68</f>
        <v>4.7</v>
      </c>
      <c r="AB69" s="267">
        <f>ROUND((10-GEOMEAN(((10-W69)/10*9+1),((10-AA69)/10*9+1)))/9*10,1)</f>
        <v>3.9</v>
      </c>
      <c r="AC69" s="272">
        <f>ROUND(L69^(1/3)*T69^(1/3)*AB69^(1/3),1)</f>
        <v>4.4000000000000004</v>
      </c>
      <c r="AD69" s="273">
        <f>_xlfn.RANK.EQ(AC69,AC$4:AC$301)</f>
        <v>263</v>
      </c>
      <c r="AE69" s="274">
        <f>VLOOKUP(C69,'INFORM Indice de Confiabilidad'!A67:M364,7,FALSE)</f>
        <v>1.9523809523809526</v>
      </c>
      <c r="AF69" s="275">
        <f>'Imputed and missing data hidden'!AM70</f>
        <v>0</v>
      </c>
      <c r="AG69" s="276">
        <f>AF69/38</f>
        <v>0</v>
      </c>
      <c r="AH69" s="277">
        <f>'Indicator Date hidden2'!AN70</f>
        <v>1.1714285714285715</v>
      </c>
      <c r="AI69" s="278">
        <f>'Missing component hidden'!S70</f>
        <v>0</v>
      </c>
      <c r="AJ69" s="279">
        <f>'Missing component hidden'!T70</f>
        <v>0</v>
      </c>
      <c r="AM69" s="3">
        <f t="shared" ref="AM69:AM132" si="6">IF(D69&lt;0.2,0,1)</f>
        <v>1</v>
      </c>
      <c r="AN69" s="3">
        <f t="shared" ref="AN69:AN132" si="7">IF(E69&lt;0.2,0,1)</f>
        <v>1</v>
      </c>
      <c r="AO69" s="3">
        <f t="shared" ref="AO69:AO132" si="8">IF(F69&lt;0.2,0,1)</f>
        <v>0</v>
      </c>
      <c r="AP69" s="3">
        <f t="shared" ref="AP69:AP132" si="9">IF(G69&lt;0.2,0,1)</f>
        <v>0</v>
      </c>
      <c r="AQ69" s="3">
        <f t="shared" ref="AQ69:AQ132" si="10">IF(H69&lt;0.2,0,1)</f>
        <v>0</v>
      </c>
    </row>
    <row r="70" spans="1:43" ht="16.5" thickTop="1" thickBot="1" x14ac:dyDescent="0.3">
      <c r="A70" s="235" t="s">
        <v>43</v>
      </c>
      <c r="B70" s="101" t="s">
        <v>48</v>
      </c>
      <c r="C70" s="280">
        <v>505</v>
      </c>
      <c r="D70" s="265">
        <f>'Peligro y Exposición'!D69</f>
        <v>7.8</v>
      </c>
      <c r="E70" s="265">
        <f>'Peligro y Exposición'!H69</f>
        <v>9.3000000000000007</v>
      </c>
      <c r="F70" s="265">
        <f>'Peligro y Exposición'!Q69</f>
        <v>0</v>
      </c>
      <c r="G70" s="265">
        <f>'Peligro y Exposición'!U69</f>
        <v>0</v>
      </c>
      <c r="H70" s="265">
        <f>'Peligro y Exposición'!Y69</f>
        <v>0</v>
      </c>
      <c r="I70" s="266">
        <f>'Peligro y Exposición'!Z69</f>
        <v>5</v>
      </c>
      <c r="J70" s="265">
        <f>'Peligro y Exposición'!AD69</f>
        <v>5.9</v>
      </c>
      <c r="K70" s="266">
        <f>'Peligro y Exposición'!AE69</f>
        <v>5.9</v>
      </c>
      <c r="L70" s="267">
        <f>ROUND((10-GEOMEAN(((10-I70)/10*9+1),((10-K70)/10*9+1)))/9*10,1)</f>
        <v>5.5</v>
      </c>
      <c r="M70" s="268">
        <f>Vulnerabilidad!F69</f>
        <v>6.4</v>
      </c>
      <c r="N70" s="269">
        <f>Vulnerabilidad!J69</f>
        <v>6.3</v>
      </c>
      <c r="O70" s="269">
        <f>Vulnerabilidad!M69</f>
        <v>6.5</v>
      </c>
      <c r="P70" s="266">
        <f>Vulnerabilidad!N69</f>
        <v>6.4</v>
      </c>
      <c r="Q70" s="269">
        <f>Vulnerabilidad!R69</f>
        <v>6.2</v>
      </c>
      <c r="R70" s="269">
        <f>Vulnerabilidad!W69</f>
        <v>3</v>
      </c>
      <c r="S70" s="266">
        <f>Vulnerabilidad!X69</f>
        <v>4.8</v>
      </c>
      <c r="T70" s="267">
        <f>ROUND((10-GEOMEAN(((10-P70)/10*9+1),((10-S70)/10*9+1)))/9*10,1)</f>
        <v>5.7</v>
      </c>
      <c r="U70" s="270">
        <f>'Capacidad de Adaptación'!F69</f>
        <v>6.7</v>
      </c>
      <c r="V70" s="271">
        <f>'Capacidad de Adaptación'!H69</f>
        <v>2.6</v>
      </c>
      <c r="W70" s="266">
        <f>'Capacidad de Adaptación'!I69</f>
        <v>5</v>
      </c>
      <c r="X70" s="271">
        <f>'Capacidad de Adaptación'!M69</f>
        <v>4.0999999999999996</v>
      </c>
      <c r="Y70" s="271">
        <f>'Capacidad de Adaptación'!Q69</f>
        <v>6.6</v>
      </c>
      <c r="Z70" s="271">
        <f>'Capacidad de Adaptación'!X69</f>
        <v>4</v>
      </c>
      <c r="AA70" s="266">
        <f>'Capacidad de Adaptación'!Y69</f>
        <v>4.9000000000000004</v>
      </c>
      <c r="AB70" s="267">
        <f>ROUND((10-GEOMEAN(((10-W70)/10*9+1),((10-AA70)/10*9+1)))/9*10,1)</f>
        <v>5</v>
      </c>
      <c r="AC70" s="272">
        <f>ROUND(L70^(1/3)*T70^(1/3)*AB70^(1/3),1)</f>
        <v>5.4</v>
      </c>
      <c r="AD70" s="273">
        <f>_xlfn.RANK.EQ(AC70,AC$4:AC$301)</f>
        <v>177</v>
      </c>
      <c r="AE70" s="274">
        <f>VLOOKUP(C70,'INFORM Indice de Confiabilidad'!A68:M365,7,FALSE)</f>
        <v>1.9523809523809526</v>
      </c>
      <c r="AF70" s="275">
        <f>'Imputed and missing data hidden'!AM71</f>
        <v>0</v>
      </c>
      <c r="AG70" s="276">
        <f>AF70/38</f>
        <v>0</v>
      </c>
      <c r="AH70" s="277">
        <f>'Indicator Date hidden2'!AN71</f>
        <v>1.1714285714285715</v>
      </c>
      <c r="AI70" s="278">
        <f>'Missing component hidden'!S71</f>
        <v>0</v>
      </c>
      <c r="AJ70" s="279">
        <f>'Missing component hidden'!T71</f>
        <v>0</v>
      </c>
      <c r="AM70" s="3">
        <f t="shared" si="6"/>
        <v>1</v>
      </c>
      <c r="AN70" s="3">
        <f t="shared" si="7"/>
        <v>1</v>
      </c>
      <c r="AO70" s="3">
        <f t="shared" si="8"/>
        <v>0</v>
      </c>
      <c r="AP70" s="3">
        <f t="shared" si="9"/>
        <v>0</v>
      </c>
      <c r="AQ70" s="3">
        <f t="shared" si="10"/>
        <v>0</v>
      </c>
    </row>
    <row r="71" spans="1:43" ht="16.5" thickTop="1" thickBot="1" x14ac:dyDescent="0.3">
      <c r="A71" s="235" t="s">
        <v>43</v>
      </c>
      <c r="B71" s="101" t="s">
        <v>49</v>
      </c>
      <c r="C71" s="280">
        <v>506</v>
      </c>
      <c r="D71" s="265">
        <f>'Peligro y Exposición'!D70</f>
        <v>9.3000000000000007</v>
      </c>
      <c r="E71" s="265">
        <f>'Peligro y Exposición'!H70</f>
        <v>4.5999999999999996</v>
      </c>
      <c r="F71" s="265">
        <f>'Peligro y Exposición'!Q70</f>
        <v>0</v>
      </c>
      <c r="G71" s="265">
        <f>'Peligro y Exposición'!U70</f>
        <v>0</v>
      </c>
      <c r="H71" s="265">
        <f>'Peligro y Exposición'!Y70</f>
        <v>0</v>
      </c>
      <c r="I71" s="266">
        <f>'Peligro y Exposición'!Z70</f>
        <v>4.2</v>
      </c>
      <c r="J71" s="265">
        <f>'Peligro y Exposición'!AD70</f>
        <v>10</v>
      </c>
      <c r="K71" s="266">
        <f>'Peligro y Exposición'!AE70</f>
        <v>10</v>
      </c>
      <c r="L71" s="267">
        <f>ROUND((10-GEOMEAN(((10-I71)/10*9+1),((10-K71)/10*9+1)))/9*10,1)</f>
        <v>8.3000000000000007</v>
      </c>
      <c r="M71" s="268">
        <f>Vulnerabilidad!F70</f>
        <v>5.2</v>
      </c>
      <c r="N71" s="269">
        <f>Vulnerabilidad!J70</f>
        <v>5.5</v>
      </c>
      <c r="O71" s="269">
        <f>Vulnerabilidad!M70</f>
        <v>6.1</v>
      </c>
      <c r="P71" s="266">
        <f>Vulnerabilidad!N70</f>
        <v>5.6</v>
      </c>
      <c r="Q71" s="269">
        <f>Vulnerabilidad!R70</f>
        <v>8.8000000000000007</v>
      </c>
      <c r="R71" s="269">
        <f>Vulnerabilidad!W70</f>
        <v>3.3</v>
      </c>
      <c r="S71" s="266">
        <f>Vulnerabilidad!X70</f>
        <v>6.9</v>
      </c>
      <c r="T71" s="267">
        <f>ROUND((10-GEOMEAN(((10-P71)/10*9+1),((10-S71)/10*9+1)))/9*10,1)</f>
        <v>6.3</v>
      </c>
      <c r="U71" s="270">
        <f>'Capacidad de Adaptación'!F70</f>
        <v>3.3</v>
      </c>
      <c r="V71" s="271">
        <f>'Capacidad de Adaptación'!H70</f>
        <v>2.2999999999999998</v>
      </c>
      <c r="W71" s="266">
        <f>'Capacidad de Adaptación'!I70</f>
        <v>2.8</v>
      </c>
      <c r="X71" s="271">
        <f>'Capacidad de Adaptación'!M70</f>
        <v>3.4</v>
      </c>
      <c r="Y71" s="271">
        <f>'Capacidad de Adaptación'!Q70</f>
        <v>3.1</v>
      </c>
      <c r="Z71" s="271">
        <f>'Capacidad de Adaptación'!X70</f>
        <v>3.8</v>
      </c>
      <c r="AA71" s="266">
        <f>'Capacidad de Adaptación'!Y70</f>
        <v>3.4</v>
      </c>
      <c r="AB71" s="267">
        <f>ROUND((10-GEOMEAN(((10-W71)/10*9+1),((10-AA71)/10*9+1)))/9*10,1)</f>
        <v>3.1</v>
      </c>
      <c r="AC71" s="272">
        <f>ROUND(L71^(1/3)*T71^(1/3)*AB71^(1/3),1)</f>
        <v>5.5</v>
      </c>
      <c r="AD71" s="273">
        <f>_xlfn.RANK.EQ(AC71,AC$4:AC$301)</f>
        <v>168</v>
      </c>
      <c r="AE71" s="274">
        <f>VLOOKUP(C71,'INFORM Indice de Confiabilidad'!A69:M366,7,FALSE)</f>
        <v>1.9523809523809526</v>
      </c>
      <c r="AF71" s="275">
        <f>'Imputed and missing data hidden'!AM72</f>
        <v>0</v>
      </c>
      <c r="AG71" s="276">
        <f>AF71/38</f>
        <v>0</v>
      </c>
      <c r="AH71" s="277">
        <f>'Indicator Date hidden2'!AN72</f>
        <v>1.1714285714285715</v>
      </c>
      <c r="AI71" s="278">
        <f>'Missing component hidden'!S72</f>
        <v>0</v>
      </c>
      <c r="AJ71" s="279">
        <f>'Missing component hidden'!T72</f>
        <v>0</v>
      </c>
      <c r="AM71" s="3">
        <f t="shared" si="6"/>
        <v>1</v>
      </c>
      <c r="AN71" s="3">
        <f t="shared" si="7"/>
        <v>1</v>
      </c>
      <c r="AO71" s="3">
        <f t="shared" si="8"/>
        <v>0</v>
      </c>
      <c r="AP71" s="3">
        <f t="shared" si="9"/>
        <v>0</v>
      </c>
      <c r="AQ71" s="3">
        <f t="shared" si="10"/>
        <v>0</v>
      </c>
    </row>
    <row r="72" spans="1:43" ht="16.5" thickTop="1" thickBot="1" x14ac:dyDescent="0.3">
      <c r="A72" s="235" t="s">
        <v>43</v>
      </c>
      <c r="B72" s="101" t="s">
        <v>50</v>
      </c>
      <c r="C72" s="280">
        <v>507</v>
      </c>
      <c r="D72" s="265">
        <f>'Peligro y Exposición'!D71</f>
        <v>7.7</v>
      </c>
      <c r="E72" s="265">
        <f>'Peligro y Exposición'!H71</f>
        <v>3.9</v>
      </c>
      <c r="F72" s="265">
        <f>'Peligro y Exposición'!Q71</f>
        <v>0</v>
      </c>
      <c r="G72" s="265">
        <f>'Peligro y Exposición'!U71</f>
        <v>4.0999999999999996</v>
      </c>
      <c r="H72" s="265">
        <f>'Peligro y Exposición'!Y71</f>
        <v>0</v>
      </c>
      <c r="I72" s="266">
        <f>'Peligro y Exposición'!Z71</f>
        <v>3.8</v>
      </c>
      <c r="J72" s="265">
        <f>'Peligro y Exposición'!AD71</f>
        <v>2.2000000000000002</v>
      </c>
      <c r="K72" s="266">
        <f>'Peligro y Exposición'!AE71</f>
        <v>2.2000000000000002</v>
      </c>
      <c r="L72" s="267">
        <f>ROUND((10-GEOMEAN(((10-I72)/10*9+1),((10-K72)/10*9+1)))/9*10,1)</f>
        <v>3</v>
      </c>
      <c r="M72" s="268">
        <f>Vulnerabilidad!F71</f>
        <v>7.2</v>
      </c>
      <c r="N72" s="269">
        <f>Vulnerabilidad!J71</f>
        <v>7.9</v>
      </c>
      <c r="O72" s="269">
        <f>Vulnerabilidad!M71</f>
        <v>7.2</v>
      </c>
      <c r="P72" s="266">
        <f>Vulnerabilidad!N71</f>
        <v>7.4</v>
      </c>
      <c r="Q72" s="269">
        <f>Vulnerabilidad!R71</f>
        <v>4.5</v>
      </c>
      <c r="R72" s="269">
        <f>Vulnerabilidad!W71</f>
        <v>5.5</v>
      </c>
      <c r="S72" s="266">
        <f>Vulnerabilidad!X71</f>
        <v>5</v>
      </c>
      <c r="T72" s="267">
        <f>ROUND((10-GEOMEAN(((10-P72)/10*9+1),((10-S72)/10*9+1)))/9*10,1)</f>
        <v>6.3</v>
      </c>
      <c r="U72" s="270">
        <f>'Capacidad de Adaptación'!F71</f>
        <v>6.7</v>
      </c>
      <c r="V72" s="271">
        <f>'Capacidad de Adaptación'!H71</f>
        <v>4.5</v>
      </c>
      <c r="W72" s="266">
        <f>'Capacidad de Adaptación'!I71</f>
        <v>5.7</v>
      </c>
      <c r="X72" s="271">
        <f>'Capacidad de Adaptación'!M71</f>
        <v>7.2</v>
      </c>
      <c r="Y72" s="271">
        <f>'Capacidad de Adaptación'!Q71</f>
        <v>6.4</v>
      </c>
      <c r="Z72" s="271">
        <f>'Capacidad de Adaptación'!X71</f>
        <v>4.8</v>
      </c>
      <c r="AA72" s="266">
        <f>'Capacidad de Adaptación'!Y71</f>
        <v>6.1</v>
      </c>
      <c r="AB72" s="267">
        <f>ROUND((10-GEOMEAN(((10-W72)/10*9+1),((10-AA72)/10*9+1)))/9*10,1)</f>
        <v>5.9</v>
      </c>
      <c r="AC72" s="272">
        <f>ROUND(L72^(1/3)*T72^(1/3)*AB72^(1/3),1)</f>
        <v>4.8</v>
      </c>
      <c r="AD72" s="273">
        <f>_xlfn.RANK.EQ(AC72,AC$4:AC$301)</f>
        <v>241</v>
      </c>
      <c r="AE72" s="274">
        <f>VLOOKUP(C72,'INFORM Indice de Confiabilidad'!A70:M367,7,FALSE)</f>
        <v>1.9523809523809526</v>
      </c>
      <c r="AF72" s="275">
        <f>'Imputed and missing data hidden'!AM73</f>
        <v>0</v>
      </c>
      <c r="AG72" s="276">
        <f>AF72/38</f>
        <v>0</v>
      </c>
      <c r="AH72" s="277">
        <f>'Indicator Date hidden2'!AN73</f>
        <v>1.1714285714285715</v>
      </c>
      <c r="AI72" s="278">
        <f>'Missing component hidden'!S73</f>
        <v>0</v>
      </c>
      <c r="AJ72" s="279">
        <f>'Missing component hidden'!T73</f>
        <v>0</v>
      </c>
      <c r="AM72" s="3">
        <f t="shared" si="6"/>
        <v>1</v>
      </c>
      <c r="AN72" s="3">
        <f t="shared" si="7"/>
        <v>1</v>
      </c>
      <c r="AO72" s="3">
        <f t="shared" si="8"/>
        <v>0</v>
      </c>
      <c r="AP72" s="3">
        <f t="shared" si="9"/>
        <v>1</v>
      </c>
      <c r="AQ72" s="3">
        <f t="shared" si="10"/>
        <v>0</v>
      </c>
    </row>
    <row r="73" spans="1:43" ht="16.5" thickTop="1" thickBot="1" x14ac:dyDescent="0.3">
      <c r="A73" s="235" t="s">
        <v>43</v>
      </c>
      <c r="B73" s="101" t="s">
        <v>51</v>
      </c>
      <c r="C73" s="280">
        <v>508</v>
      </c>
      <c r="D73" s="265">
        <f>'Peligro y Exposición'!D72</f>
        <v>7.8</v>
      </c>
      <c r="E73" s="265">
        <f>'Peligro y Exposición'!H72</f>
        <v>3.7</v>
      </c>
      <c r="F73" s="265">
        <f>'Peligro y Exposición'!Q72</f>
        <v>0</v>
      </c>
      <c r="G73" s="265">
        <f>'Peligro y Exposición'!U72</f>
        <v>3.9</v>
      </c>
      <c r="H73" s="265">
        <f>'Peligro y Exposición'!Y72</f>
        <v>0</v>
      </c>
      <c r="I73" s="266">
        <f>'Peligro y Exposición'!Z72</f>
        <v>3.7</v>
      </c>
      <c r="J73" s="265">
        <f>'Peligro y Exposición'!AD72</f>
        <v>4</v>
      </c>
      <c r="K73" s="266">
        <f>'Peligro y Exposición'!AE72</f>
        <v>4</v>
      </c>
      <c r="L73" s="267">
        <f>ROUND((10-GEOMEAN(((10-I73)/10*9+1),((10-K73)/10*9+1)))/9*10,1)</f>
        <v>3.9</v>
      </c>
      <c r="M73" s="268">
        <f>Vulnerabilidad!F72</f>
        <v>5.7</v>
      </c>
      <c r="N73" s="269">
        <f>Vulnerabilidad!J72</f>
        <v>6.5</v>
      </c>
      <c r="O73" s="269">
        <f>Vulnerabilidad!M72</f>
        <v>6.6</v>
      </c>
      <c r="P73" s="266">
        <f>Vulnerabilidad!N72</f>
        <v>6.3</v>
      </c>
      <c r="Q73" s="269">
        <f>Vulnerabilidad!R72</f>
        <v>3.4</v>
      </c>
      <c r="R73" s="269">
        <f>Vulnerabilidad!W72</f>
        <v>3</v>
      </c>
      <c r="S73" s="266">
        <f>Vulnerabilidad!X72</f>
        <v>3.2</v>
      </c>
      <c r="T73" s="267">
        <f>ROUND((10-GEOMEAN(((10-P73)/10*9+1),((10-S73)/10*9+1)))/9*10,1)</f>
        <v>4.9000000000000004</v>
      </c>
      <c r="U73" s="270">
        <f>'Capacidad de Adaptación'!F72</f>
        <v>6.7</v>
      </c>
      <c r="V73" s="271">
        <f>'Capacidad de Adaptación'!H72</f>
        <v>2.4</v>
      </c>
      <c r="W73" s="266">
        <f>'Capacidad de Adaptación'!I72</f>
        <v>4.9000000000000004</v>
      </c>
      <c r="X73" s="271">
        <f>'Capacidad de Adaptación'!M72</f>
        <v>4.3</v>
      </c>
      <c r="Y73" s="271">
        <f>'Capacidad de Adaptación'!Q72</f>
        <v>1.6</v>
      </c>
      <c r="Z73" s="271">
        <f>'Capacidad de Adaptación'!X72</f>
        <v>2.2999999999999998</v>
      </c>
      <c r="AA73" s="266">
        <f>'Capacidad de Adaptación'!Y72</f>
        <v>2.7</v>
      </c>
      <c r="AB73" s="267">
        <f>ROUND((10-GEOMEAN(((10-W73)/10*9+1),((10-AA73)/10*9+1)))/9*10,1)</f>
        <v>3.9</v>
      </c>
      <c r="AC73" s="272">
        <f>ROUND(L73^(1/3)*T73^(1/3)*AB73^(1/3),1)</f>
        <v>4.2</v>
      </c>
      <c r="AD73" s="273">
        <f>_xlfn.RANK.EQ(AC73,AC$4:AC$301)</f>
        <v>268</v>
      </c>
      <c r="AE73" s="274">
        <f>VLOOKUP(C73,'INFORM Indice de Confiabilidad'!A71:M368,7,FALSE)</f>
        <v>1.9523809523809526</v>
      </c>
      <c r="AF73" s="275">
        <f>'Imputed and missing data hidden'!AM74</f>
        <v>0</v>
      </c>
      <c r="AG73" s="276">
        <f>AF73/38</f>
        <v>0</v>
      </c>
      <c r="AH73" s="277">
        <f>'Indicator Date hidden2'!AN74</f>
        <v>1.1714285714285715</v>
      </c>
      <c r="AI73" s="278">
        <f>'Missing component hidden'!S74</f>
        <v>0</v>
      </c>
      <c r="AJ73" s="279">
        <f>'Missing component hidden'!T74</f>
        <v>0</v>
      </c>
      <c r="AM73" s="3">
        <f t="shared" si="6"/>
        <v>1</v>
      </c>
      <c r="AN73" s="3">
        <f t="shared" si="7"/>
        <v>1</v>
      </c>
      <c r="AO73" s="3">
        <f t="shared" si="8"/>
        <v>0</v>
      </c>
      <c r="AP73" s="3">
        <f t="shared" si="9"/>
        <v>1</v>
      </c>
      <c r="AQ73" s="3">
        <f t="shared" si="10"/>
        <v>0</v>
      </c>
    </row>
    <row r="74" spans="1:43" ht="16.5" thickTop="1" thickBot="1" x14ac:dyDescent="0.3">
      <c r="A74" s="235" t="s">
        <v>43</v>
      </c>
      <c r="B74" s="101" t="s">
        <v>52</v>
      </c>
      <c r="C74" s="280">
        <v>509</v>
      </c>
      <c r="D74" s="265">
        <f>'Peligro y Exposición'!D73</f>
        <v>8.6</v>
      </c>
      <c r="E74" s="265">
        <f>'Peligro y Exposición'!H73</f>
        <v>9.6999999999999993</v>
      </c>
      <c r="F74" s="265">
        <f>'Peligro y Exposición'!Q73</f>
        <v>0</v>
      </c>
      <c r="G74" s="265">
        <f>'Peligro y Exposición'!U73</f>
        <v>0</v>
      </c>
      <c r="H74" s="265">
        <f>'Peligro y Exposición'!Y73</f>
        <v>0</v>
      </c>
      <c r="I74" s="266">
        <f>'Peligro y Exposición'!Z73</f>
        <v>5.6</v>
      </c>
      <c r="J74" s="265">
        <f>'Peligro y Exposición'!AD73</f>
        <v>8.1999999999999993</v>
      </c>
      <c r="K74" s="266">
        <f>'Peligro y Exposición'!AE73</f>
        <v>8.1999999999999993</v>
      </c>
      <c r="L74" s="267">
        <f>ROUND((10-GEOMEAN(((10-I74)/10*9+1),((10-K74)/10*9+1)))/9*10,1)</f>
        <v>7.1</v>
      </c>
      <c r="M74" s="268">
        <f>Vulnerabilidad!F73</f>
        <v>5.5</v>
      </c>
      <c r="N74" s="269">
        <f>Vulnerabilidad!J73</f>
        <v>6</v>
      </c>
      <c r="O74" s="269">
        <f>Vulnerabilidad!M73</f>
        <v>6.1</v>
      </c>
      <c r="P74" s="266">
        <f>Vulnerabilidad!N73</f>
        <v>5.9</v>
      </c>
      <c r="Q74" s="269">
        <f>Vulnerabilidad!R73</f>
        <v>3.5</v>
      </c>
      <c r="R74" s="269">
        <f>Vulnerabilidad!W73</f>
        <v>2.2999999999999998</v>
      </c>
      <c r="S74" s="266">
        <f>Vulnerabilidad!X73</f>
        <v>2.9</v>
      </c>
      <c r="T74" s="267">
        <f>ROUND((10-GEOMEAN(((10-P74)/10*9+1),((10-S74)/10*9+1)))/9*10,1)</f>
        <v>4.5999999999999996</v>
      </c>
      <c r="U74" s="270">
        <f>'Capacidad de Adaptación'!F73</f>
        <v>3.3</v>
      </c>
      <c r="V74" s="271">
        <f>'Capacidad de Adaptación'!H73</f>
        <v>2.2000000000000002</v>
      </c>
      <c r="W74" s="266">
        <f>'Capacidad de Adaptación'!I73</f>
        <v>2.8</v>
      </c>
      <c r="X74" s="271">
        <f>'Capacidad de Adaptación'!M73</f>
        <v>2.9</v>
      </c>
      <c r="Y74" s="271">
        <f>'Capacidad de Adaptación'!Q73</f>
        <v>4</v>
      </c>
      <c r="Z74" s="271">
        <f>'Capacidad de Adaptación'!X73</f>
        <v>4.5999999999999996</v>
      </c>
      <c r="AA74" s="266">
        <f>'Capacidad de Adaptación'!Y73</f>
        <v>3.8</v>
      </c>
      <c r="AB74" s="267">
        <f>ROUND((10-GEOMEAN(((10-W74)/10*9+1),((10-AA74)/10*9+1)))/9*10,1)</f>
        <v>3.3</v>
      </c>
      <c r="AC74" s="272">
        <f>ROUND(L74^(1/3)*T74^(1/3)*AB74^(1/3),1)</f>
        <v>4.8</v>
      </c>
      <c r="AD74" s="273">
        <f>_xlfn.RANK.EQ(AC74,AC$4:AC$301)</f>
        <v>241</v>
      </c>
      <c r="AE74" s="274">
        <f>VLOOKUP(C74,'INFORM Indice de Confiabilidad'!A72:M369,7,FALSE)</f>
        <v>1.9523809523809526</v>
      </c>
      <c r="AF74" s="275">
        <f>'Imputed and missing data hidden'!AM75</f>
        <v>0</v>
      </c>
      <c r="AG74" s="276">
        <f>AF74/38</f>
        <v>0</v>
      </c>
      <c r="AH74" s="277">
        <f>'Indicator Date hidden2'!AN75</f>
        <v>1.1714285714285715</v>
      </c>
      <c r="AI74" s="278">
        <f>'Missing component hidden'!S75</f>
        <v>0</v>
      </c>
      <c r="AJ74" s="279">
        <f>'Missing component hidden'!T75</f>
        <v>0</v>
      </c>
      <c r="AM74" s="3">
        <f t="shared" si="6"/>
        <v>1</v>
      </c>
      <c r="AN74" s="3">
        <f t="shared" si="7"/>
        <v>1</v>
      </c>
      <c r="AO74" s="3">
        <f t="shared" si="8"/>
        <v>0</v>
      </c>
      <c r="AP74" s="3">
        <f t="shared" si="9"/>
        <v>0</v>
      </c>
      <c r="AQ74" s="3">
        <f t="shared" si="10"/>
        <v>0</v>
      </c>
    </row>
    <row r="75" spans="1:43" ht="16.5" thickTop="1" thickBot="1" x14ac:dyDescent="0.3">
      <c r="A75" s="235" t="s">
        <v>43</v>
      </c>
      <c r="B75" s="101" t="s">
        <v>53</v>
      </c>
      <c r="C75" s="280">
        <v>510</v>
      </c>
      <c r="D75" s="265">
        <f>'Peligro y Exposición'!D74</f>
        <v>8.8000000000000007</v>
      </c>
      <c r="E75" s="265">
        <f>'Peligro y Exposición'!H74</f>
        <v>4.9000000000000004</v>
      </c>
      <c r="F75" s="265">
        <f>'Peligro y Exposición'!Q74</f>
        <v>0</v>
      </c>
      <c r="G75" s="265">
        <f>'Peligro y Exposición'!U74</f>
        <v>5.2</v>
      </c>
      <c r="H75" s="265">
        <f>'Peligro y Exposición'!Y74</f>
        <v>0</v>
      </c>
      <c r="I75" s="266">
        <f>'Peligro y Exposición'!Z74</f>
        <v>4.7</v>
      </c>
      <c r="J75" s="265">
        <f>'Peligro y Exposición'!AD74</f>
        <v>8.9</v>
      </c>
      <c r="K75" s="266">
        <f>'Peligro y Exposición'!AE74</f>
        <v>8.9</v>
      </c>
      <c r="L75" s="267">
        <f>ROUND((10-GEOMEAN(((10-I75)/10*9+1),((10-K75)/10*9+1)))/9*10,1)</f>
        <v>7.3</v>
      </c>
      <c r="M75" s="268">
        <f>Vulnerabilidad!F74</f>
        <v>5.9</v>
      </c>
      <c r="N75" s="269">
        <f>Vulnerabilidad!J74</f>
        <v>6.3</v>
      </c>
      <c r="O75" s="269">
        <f>Vulnerabilidad!M74</f>
        <v>6.6</v>
      </c>
      <c r="P75" s="266">
        <f>Vulnerabilidad!N74</f>
        <v>6.3</v>
      </c>
      <c r="Q75" s="269">
        <f>Vulnerabilidad!R74</f>
        <v>8.4</v>
      </c>
      <c r="R75" s="269">
        <f>Vulnerabilidad!W74</f>
        <v>3.5</v>
      </c>
      <c r="S75" s="266">
        <f>Vulnerabilidad!X74</f>
        <v>6.6</v>
      </c>
      <c r="T75" s="267">
        <f>ROUND((10-GEOMEAN(((10-P75)/10*9+1),((10-S75)/10*9+1)))/9*10,1)</f>
        <v>6.5</v>
      </c>
      <c r="U75" s="270">
        <f>'Capacidad de Adaptación'!F74</f>
        <v>3.3</v>
      </c>
      <c r="V75" s="271">
        <f>'Capacidad de Adaptación'!H74</f>
        <v>2.2999999999999998</v>
      </c>
      <c r="W75" s="266">
        <f>'Capacidad de Adaptación'!I74</f>
        <v>2.8</v>
      </c>
      <c r="X75" s="271">
        <f>'Capacidad de Adaptación'!M74</f>
        <v>4.4000000000000004</v>
      </c>
      <c r="Y75" s="271">
        <f>'Capacidad de Adaptación'!Q74</f>
        <v>3.3</v>
      </c>
      <c r="Z75" s="271">
        <f>'Capacidad de Adaptación'!X74</f>
        <v>4.0999999999999996</v>
      </c>
      <c r="AA75" s="266">
        <f>'Capacidad de Adaptación'!Y74</f>
        <v>3.9</v>
      </c>
      <c r="AB75" s="267">
        <f>ROUND((10-GEOMEAN(((10-W75)/10*9+1),((10-AA75)/10*9+1)))/9*10,1)</f>
        <v>3.4</v>
      </c>
      <c r="AC75" s="272">
        <f>ROUND(L75^(1/3)*T75^(1/3)*AB75^(1/3),1)</f>
        <v>5.4</v>
      </c>
      <c r="AD75" s="273">
        <f>_xlfn.RANK.EQ(AC75,AC$4:AC$301)</f>
        <v>177</v>
      </c>
      <c r="AE75" s="274">
        <f>VLOOKUP(C75,'INFORM Indice de Confiabilidad'!A73:M370,7,FALSE)</f>
        <v>1.9523809523809526</v>
      </c>
      <c r="AF75" s="275">
        <f>'Imputed and missing data hidden'!AM76</f>
        <v>0</v>
      </c>
      <c r="AG75" s="276">
        <f>AF75/38</f>
        <v>0</v>
      </c>
      <c r="AH75" s="277">
        <f>'Indicator Date hidden2'!AN76</f>
        <v>1.1714285714285715</v>
      </c>
      <c r="AI75" s="278">
        <f>'Missing component hidden'!S76</f>
        <v>0</v>
      </c>
      <c r="AJ75" s="279">
        <f>'Missing component hidden'!T76</f>
        <v>0</v>
      </c>
      <c r="AM75" s="3">
        <f t="shared" si="6"/>
        <v>1</v>
      </c>
      <c r="AN75" s="3">
        <f t="shared" si="7"/>
        <v>1</v>
      </c>
      <c r="AO75" s="3">
        <f t="shared" si="8"/>
        <v>0</v>
      </c>
      <c r="AP75" s="3">
        <f t="shared" si="9"/>
        <v>1</v>
      </c>
      <c r="AQ75" s="3">
        <f t="shared" si="10"/>
        <v>0</v>
      </c>
    </row>
    <row r="76" spans="1:43" ht="16.5" thickTop="1" thickBot="1" x14ac:dyDescent="0.3">
      <c r="A76" s="235" t="s">
        <v>43</v>
      </c>
      <c r="B76" s="101" t="s">
        <v>54</v>
      </c>
      <c r="C76" s="280">
        <v>511</v>
      </c>
      <c r="D76" s="265">
        <f>'Peligro y Exposición'!D75</f>
        <v>7.4</v>
      </c>
      <c r="E76" s="265">
        <f>'Peligro y Exposición'!H75</f>
        <v>9.1999999999999993</v>
      </c>
      <c r="F76" s="265">
        <f>'Peligro y Exposición'!Q75</f>
        <v>0</v>
      </c>
      <c r="G76" s="265">
        <f>'Peligro y Exposición'!U75</f>
        <v>5.0999999999999996</v>
      </c>
      <c r="H76" s="265">
        <f>'Peligro y Exposición'!Y75</f>
        <v>0</v>
      </c>
      <c r="I76" s="266">
        <f>'Peligro y Exposición'!Z75</f>
        <v>5.6</v>
      </c>
      <c r="J76" s="265">
        <f>'Peligro y Exposición'!AD75</f>
        <v>8.1999999999999993</v>
      </c>
      <c r="K76" s="266">
        <f>'Peligro y Exposición'!AE75</f>
        <v>8.1999999999999993</v>
      </c>
      <c r="L76" s="267">
        <f>ROUND((10-GEOMEAN(((10-I76)/10*9+1),((10-K76)/10*9+1)))/9*10,1)</f>
        <v>7.1</v>
      </c>
      <c r="M76" s="268">
        <f>Vulnerabilidad!F75</f>
        <v>5.3</v>
      </c>
      <c r="N76" s="269">
        <f>Vulnerabilidad!J75</f>
        <v>5.4</v>
      </c>
      <c r="O76" s="269">
        <f>Vulnerabilidad!M75</f>
        <v>5.7</v>
      </c>
      <c r="P76" s="266">
        <f>Vulnerabilidad!N75</f>
        <v>5.5</v>
      </c>
      <c r="Q76" s="269">
        <f>Vulnerabilidad!R75</f>
        <v>8.4</v>
      </c>
      <c r="R76" s="269">
        <f>Vulnerabilidad!W75</f>
        <v>3.2</v>
      </c>
      <c r="S76" s="266">
        <f>Vulnerabilidad!X75</f>
        <v>6.5</v>
      </c>
      <c r="T76" s="267">
        <f>ROUND((10-GEOMEAN(((10-P76)/10*9+1),((10-S76)/10*9+1)))/9*10,1)</f>
        <v>6</v>
      </c>
      <c r="U76" s="270">
        <f>'Capacidad de Adaptación'!F75</f>
        <v>3.3</v>
      </c>
      <c r="V76" s="271">
        <f>'Capacidad de Adaptación'!H75</f>
        <v>0.9</v>
      </c>
      <c r="W76" s="266">
        <f>'Capacidad de Adaptación'!I75</f>
        <v>2.2000000000000002</v>
      </c>
      <c r="X76" s="271">
        <f>'Capacidad de Adaptación'!M75</f>
        <v>2.7</v>
      </c>
      <c r="Y76" s="271">
        <f>'Capacidad de Adaptación'!Q75</f>
        <v>4.3</v>
      </c>
      <c r="Z76" s="271">
        <f>'Capacidad de Adaptación'!X75</f>
        <v>3.5</v>
      </c>
      <c r="AA76" s="266">
        <f>'Capacidad de Adaptación'!Y75</f>
        <v>3.5</v>
      </c>
      <c r="AB76" s="267">
        <f>ROUND((10-GEOMEAN(((10-W76)/10*9+1),((10-AA76)/10*9+1)))/9*10,1)</f>
        <v>2.9</v>
      </c>
      <c r="AC76" s="272">
        <f>ROUND(L76^(1/3)*T76^(1/3)*AB76^(1/3),1)</f>
        <v>5</v>
      </c>
      <c r="AD76" s="273">
        <f>_xlfn.RANK.EQ(AC76,AC$4:AC$301)</f>
        <v>231</v>
      </c>
      <c r="AE76" s="274">
        <f>VLOOKUP(C76,'INFORM Indice de Confiabilidad'!A74:M371,7,FALSE)</f>
        <v>1.9523809523809526</v>
      </c>
      <c r="AF76" s="275">
        <f>'Imputed and missing data hidden'!AM77</f>
        <v>0</v>
      </c>
      <c r="AG76" s="276">
        <f>AF76/38</f>
        <v>0</v>
      </c>
      <c r="AH76" s="277">
        <f>'Indicator Date hidden2'!AN77</f>
        <v>1.1714285714285715</v>
      </c>
      <c r="AI76" s="278">
        <f>'Missing component hidden'!S77</f>
        <v>0</v>
      </c>
      <c r="AJ76" s="279">
        <f>'Missing component hidden'!T77</f>
        <v>0</v>
      </c>
      <c r="AM76" s="3">
        <f t="shared" si="6"/>
        <v>1</v>
      </c>
      <c r="AN76" s="3">
        <f t="shared" si="7"/>
        <v>1</v>
      </c>
      <c r="AO76" s="3">
        <f t="shared" si="8"/>
        <v>0</v>
      </c>
      <c r="AP76" s="3">
        <f t="shared" si="9"/>
        <v>1</v>
      </c>
      <c r="AQ76" s="3">
        <f t="shared" si="10"/>
        <v>0</v>
      </c>
    </row>
    <row r="77" spans="1:43" ht="16.5" thickTop="1" thickBot="1" x14ac:dyDescent="0.3">
      <c r="A77" s="235" t="s">
        <v>43</v>
      </c>
      <c r="B77" s="101" t="s">
        <v>55</v>
      </c>
      <c r="C77" s="280">
        <v>512</v>
      </c>
      <c r="D77" s="265">
        <f>'Peligro y Exposición'!D76</f>
        <v>8.8000000000000007</v>
      </c>
      <c r="E77" s="265">
        <f>'Peligro y Exposición'!H76</f>
        <v>5.8</v>
      </c>
      <c r="F77" s="265">
        <f>'Peligro y Exposición'!Q76</f>
        <v>0</v>
      </c>
      <c r="G77" s="265">
        <f>'Peligro y Exposición'!U76</f>
        <v>0</v>
      </c>
      <c r="H77" s="265">
        <f>'Peligro y Exposición'!Y76</f>
        <v>0</v>
      </c>
      <c r="I77" s="266">
        <f>'Peligro y Exposición'!Z76</f>
        <v>4.0999999999999996</v>
      </c>
      <c r="J77" s="265">
        <f>'Peligro y Exposición'!AD76</f>
        <v>8.9</v>
      </c>
      <c r="K77" s="266">
        <f>'Peligro y Exposición'!AE76</f>
        <v>8.9</v>
      </c>
      <c r="L77" s="267">
        <f>ROUND((10-GEOMEAN(((10-I77)/10*9+1),((10-K77)/10*9+1)))/9*10,1)</f>
        <v>7.2</v>
      </c>
      <c r="M77" s="268">
        <f>Vulnerabilidad!F76</f>
        <v>4.9000000000000004</v>
      </c>
      <c r="N77" s="269">
        <f>Vulnerabilidad!J76</f>
        <v>4.8</v>
      </c>
      <c r="O77" s="269">
        <f>Vulnerabilidad!M76</f>
        <v>5.8</v>
      </c>
      <c r="P77" s="266">
        <f>Vulnerabilidad!N76</f>
        <v>5.2</v>
      </c>
      <c r="Q77" s="269">
        <f>Vulnerabilidad!R76</f>
        <v>8.5</v>
      </c>
      <c r="R77" s="269">
        <f>Vulnerabilidad!W76</f>
        <v>2</v>
      </c>
      <c r="S77" s="266">
        <f>Vulnerabilidad!X76</f>
        <v>6.2</v>
      </c>
      <c r="T77" s="267">
        <f>ROUND((10-GEOMEAN(((10-P77)/10*9+1),((10-S77)/10*9+1)))/9*10,1)</f>
        <v>5.7</v>
      </c>
      <c r="U77" s="270">
        <f>'Capacidad de Adaptación'!F76</f>
        <v>3.3</v>
      </c>
      <c r="V77" s="271">
        <f>'Capacidad de Adaptación'!H76</f>
        <v>1.2</v>
      </c>
      <c r="W77" s="266">
        <f>'Capacidad de Adaptación'!I76</f>
        <v>2.2999999999999998</v>
      </c>
      <c r="X77" s="271">
        <f>'Capacidad de Adaptación'!M76</f>
        <v>0.9</v>
      </c>
      <c r="Y77" s="271">
        <f>'Capacidad de Adaptación'!Q76</f>
        <v>5.3</v>
      </c>
      <c r="Z77" s="271">
        <f>'Capacidad de Adaptación'!X76</f>
        <v>3</v>
      </c>
      <c r="AA77" s="266">
        <f>'Capacidad de Adaptación'!Y76</f>
        <v>3.1</v>
      </c>
      <c r="AB77" s="267">
        <f>ROUND((10-GEOMEAN(((10-W77)/10*9+1),((10-AA77)/10*9+1)))/9*10,1)</f>
        <v>2.7</v>
      </c>
      <c r="AC77" s="272">
        <f>ROUND(L77^(1/3)*T77^(1/3)*AB77^(1/3),1)</f>
        <v>4.8</v>
      </c>
      <c r="AD77" s="273">
        <f>_xlfn.RANK.EQ(AC77,AC$4:AC$301)</f>
        <v>241</v>
      </c>
      <c r="AE77" s="274">
        <f>VLOOKUP(C77,'INFORM Indice de Confiabilidad'!A75:M372,7,FALSE)</f>
        <v>1.9523809523809526</v>
      </c>
      <c r="AF77" s="275">
        <f>'Imputed and missing data hidden'!AM78</f>
        <v>0</v>
      </c>
      <c r="AG77" s="276">
        <f>AF77/38</f>
        <v>0</v>
      </c>
      <c r="AH77" s="277">
        <f>'Indicator Date hidden2'!AN78</f>
        <v>1.1714285714285715</v>
      </c>
      <c r="AI77" s="278">
        <f>'Missing component hidden'!S78</f>
        <v>0</v>
      </c>
      <c r="AJ77" s="279">
        <f>'Missing component hidden'!T78</f>
        <v>0</v>
      </c>
      <c r="AM77" s="3">
        <f t="shared" si="6"/>
        <v>1</v>
      </c>
      <c r="AN77" s="3">
        <f t="shared" si="7"/>
        <v>1</v>
      </c>
      <c r="AO77" s="3">
        <f t="shared" si="8"/>
        <v>0</v>
      </c>
      <c r="AP77" s="3">
        <f t="shared" si="9"/>
        <v>0</v>
      </c>
      <c r="AQ77" s="3">
        <f t="shared" si="10"/>
        <v>0</v>
      </c>
    </row>
    <row r="78" spans="1:43" ht="16.5" thickTop="1" thickBot="1" x14ac:dyDescent="0.3">
      <c r="A78" s="169" t="s">
        <v>232</v>
      </c>
      <c r="B78" s="101" t="s">
        <v>232</v>
      </c>
      <c r="C78" s="280">
        <v>601</v>
      </c>
      <c r="D78" s="265">
        <f>'Peligro y Exposición'!D77</f>
        <v>9.5</v>
      </c>
      <c r="E78" s="265">
        <f>'Peligro y Exposición'!H77</f>
        <v>9.8000000000000007</v>
      </c>
      <c r="F78" s="265">
        <f>'Peligro y Exposición'!Q77</f>
        <v>4.9000000000000004</v>
      </c>
      <c r="G78" s="265">
        <f>'Peligro y Exposición'!U77</f>
        <v>6.5</v>
      </c>
      <c r="H78" s="265">
        <f>'Peligro y Exposición'!Y77</f>
        <v>0</v>
      </c>
      <c r="I78" s="266">
        <f>'Peligro y Exposición'!Z77</f>
        <v>7.4</v>
      </c>
      <c r="J78" s="265">
        <f>'Peligro y Exposición'!AD77</f>
        <v>9.3000000000000007</v>
      </c>
      <c r="K78" s="266">
        <f>'Peligro y Exposición'!AE77</f>
        <v>9.3000000000000007</v>
      </c>
      <c r="L78" s="267">
        <f>ROUND((10-GEOMEAN(((10-I78)/10*9+1),((10-K78)/10*9+1)))/9*10,1)</f>
        <v>8.5</v>
      </c>
      <c r="M78" s="268">
        <f>Vulnerabilidad!F77</f>
        <v>6.2</v>
      </c>
      <c r="N78" s="269">
        <f>Vulnerabilidad!J77</f>
        <v>7.2</v>
      </c>
      <c r="O78" s="269">
        <f>Vulnerabilidad!M77</f>
        <v>5.9</v>
      </c>
      <c r="P78" s="266">
        <f>Vulnerabilidad!N77</f>
        <v>6.4</v>
      </c>
      <c r="Q78" s="269">
        <f>Vulnerabilidad!R77</f>
        <v>8.5</v>
      </c>
      <c r="R78" s="269">
        <f>Vulnerabilidad!W77</f>
        <v>4.4000000000000004</v>
      </c>
      <c r="S78" s="266">
        <f>Vulnerabilidad!X77</f>
        <v>6.9</v>
      </c>
      <c r="T78" s="267">
        <f>ROUND((10-GEOMEAN(((10-P78)/10*9+1),((10-S78)/10*9+1)))/9*10,1)</f>
        <v>6.7</v>
      </c>
      <c r="U78" s="270">
        <f>'Capacidad de Adaptación'!F77</f>
        <v>3.3</v>
      </c>
      <c r="V78" s="271">
        <f>'Capacidad de Adaptación'!H77</f>
        <v>1.9</v>
      </c>
      <c r="W78" s="266">
        <f>'Capacidad de Adaptación'!I77</f>
        <v>2.6</v>
      </c>
      <c r="X78" s="271">
        <f>'Capacidad de Adaptación'!M77</f>
        <v>4.7</v>
      </c>
      <c r="Y78" s="271">
        <f>'Capacidad de Adaptación'!Q77</f>
        <v>7.2</v>
      </c>
      <c r="Z78" s="271">
        <f>'Capacidad de Adaptación'!X77</f>
        <v>2.1</v>
      </c>
      <c r="AA78" s="266">
        <f>'Capacidad de Adaptación'!Y77</f>
        <v>4.7</v>
      </c>
      <c r="AB78" s="267">
        <f>ROUND((10-GEOMEAN(((10-W78)/10*9+1),((10-AA78)/10*9+1)))/9*10,1)</f>
        <v>3.7</v>
      </c>
      <c r="AC78" s="272">
        <f>ROUND(L78^(1/3)*T78^(1/3)*AB78^(1/3),1)</f>
        <v>6</v>
      </c>
      <c r="AD78" s="273">
        <f>_xlfn.RANK.EQ(AC78,AC$4:AC$301)</f>
        <v>100</v>
      </c>
      <c r="AE78" s="274">
        <f>VLOOKUP(C78,'INFORM Indice de Confiabilidad'!A76:M373,7,FALSE)</f>
        <v>1.9523809523809526</v>
      </c>
      <c r="AF78" s="275">
        <f>'Imputed and missing data hidden'!AM79</f>
        <v>0</v>
      </c>
      <c r="AG78" s="276">
        <f>AF78/38</f>
        <v>0</v>
      </c>
      <c r="AH78" s="277">
        <f>'Indicator Date hidden2'!AN79</f>
        <v>1.1714285714285715</v>
      </c>
      <c r="AI78" s="278">
        <f>'Missing component hidden'!S79</f>
        <v>0</v>
      </c>
      <c r="AJ78" s="279">
        <f>'Missing component hidden'!T79</f>
        <v>0</v>
      </c>
      <c r="AM78" s="3">
        <f t="shared" si="6"/>
        <v>1</v>
      </c>
      <c r="AN78" s="3">
        <f t="shared" si="7"/>
        <v>1</v>
      </c>
      <c r="AO78" s="3">
        <f t="shared" si="8"/>
        <v>1</v>
      </c>
      <c r="AP78" s="3">
        <f t="shared" si="9"/>
        <v>1</v>
      </c>
      <c r="AQ78" s="3">
        <f t="shared" si="10"/>
        <v>0</v>
      </c>
    </row>
    <row r="79" spans="1:43" ht="16.5" thickTop="1" thickBot="1" x14ac:dyDescent="0.3">
      <c r="A79" s="169" t="s">
        <v>232</v>
      </c>
      <c r="B79" s="101" t="s">
        <v>233</v>
      </c>
      <c r="C79" s="280">
        <v>602</v>
      </c>
      <c r="D79" s="265">
        <f>'Peligro y Exposición'!D78</f>
        <v>6.9</v>
      </c>
      <c r="E79" s="265">
        <f>'Peligro y Exposición'!H78</f>
        <v>9.8000000000000007</v>
      </c>
      <c r="F79" s="265">
        <f>'Peligro y Exposición'!Q78</f>
        <v>0</v>
      </c>
      <c r="G79" s="265">
        <f>'Peligro y Exposición'!U78</f>
        <v>6.4</v>
      </c>
      <c r="H79" s="265">
        <f>'Peligro y Exposición'!Y78</f>
        <v>9.6999999999999993</v>
      </c>
      <c r="I79" s="266">
        <f>'Peligro y Exposición'!Z78</f>
        <v>7.8</v>
      </c>
      <c r="J79" s="265">
        <f>'Peligro y Exposición'!AD78</f>
        <v>6.8</v>
      </c>
      <c r="K79" s="266">
        <f>'Peligro y Exposición'!AE78</f>
        <v>6.8</v>
      </c>
      <c r="L79" s="267">
        <f>ROUND((10-GEOMEAN(((10-I79)/10*9+1),((10-K79)/10*9+1)))/9*10,1)</f>
        <v>7.3</v>
      </c>
      <c r="M79" s="268">
        <f>Vulnerabilidad!F78</f>
        <v>8.3000000000000007</v>
      </c>
      <c r="N79" s="269">
        <f>Vulnerabilidad!J78</f>
        <v>9</v>
      </c>
      <c r="O79" s="269">
        <f>Vulnerabilidad!M78</f>
        <v>6.5</v>
      </c>
      <c r="P79" s="266">
        <f>Vulnerabilidad!N78</f>
        <v>7.9</v>
      </c>
      <c r="Q79" s="269">
        <f>Vulnerabilidad!R78</f>
        <v>2.1</v>
      </c>
      <c r="R79" s="269">
        <f>Vulnerabilidad!W78</f>
        <v>6</v>
      </c>
      <c r="S79" s="266">
        <f>Vulnerabilidad!X78</f>
        <v>4.3</v>
      </c>
      <c r="T79" s="267">
        <f>ROUND((10-GEOMEAN(((10-P79)/10*9+1),((10-S79)/10*9+1)))/9*10,1)</f>
        <v>6.4</v>
      </c>
      <c r="U79" s="270">
        <f>'Capacidad de Adaptación'!F78</f>
        <v>4</v>
      </c>
      <c r="V79" s="271">
        <f>'Capacidad de Adaptación'!H78</f>
        <v>8.9</v>
      </c>
      <c r="W79" s="266">
        <f>'Capacidad de Adaptación'!I78</f>
        <v>7.1</v>
      </c>
      <c r="X79" s="271">
        <f>'Capacidad de Adaptación'!M78</f>
        <v>9.3000000000000007</v>
      </c>
      <c r="Y79" s="271">
        <f>'Capacidad de Adaptación'!Q78</f>
        <v>9</v>
      </c>
      <c r="Z79" s="271">
        <f>'Capacidad de Adaptación'!X78</f>
        <v>6.7</v>
      </c>
      <c r="AA79" s="266">
        <f>'Capacidad de Adaptación'!Y78</f>
        <v>8.3000000000000007</v>
      </c>
      <c r="AB79" s="267">
        <f>ROUND((10-GEOMEAN(((10-W79)/10*9+1),((10-AA79)/10*9+1)))/9*10,1)</f>
        <v>7.8</v>
      </c>
      <c r="AC79" s="272">
        <f>ROUND(L79^(1/3)*T79^(1/3)*AB79^(1/3),1)</f>
        <v>7.1</v>
      </c>
      <c r="AD79" s="273">
        <f>_xlfn.RANK.EQ(AC79,AC$4:AC$301)</f>
        <v>12</v>
      </c>
      <c r="AE79" s="274">
        <f>VLOOKUP(C79,'INFORM Indice de Confiabilidad'!A77:M374,7,FALSE)</f>
        <v>2.2857142857142856</v>
      </c>
      <c r="AF79" s="275">
        <f>'Imputed and missing data hidden'!AM80</f>
        <v>1</v>
      </c>
      <c r="AG79" s="276">
        <f>AF79/38</f>
        <v>2.6315789473684209E-2</v>
      </c>
      <c r="AH79" s="277">
        <f>'Indicator Date hidden2'!AN80</f>
        <v>1.1714285714285715</v>
      </c>
      <c r="AI79" s="278">
        <f>'Missing component hidden'!S80</f>
        <v>0</v>
      </c>
      <c r="AJ79" s="279">
        <f>'Missing component hidden'!T80</f>
        <v>0</v>
      </c>
      <c r="AM79" s="3">
        <f t="shared" si="6"/>
        <v>1</v>
      </c>
      <c r="AN79" s="3">
        <f t="shared" si="7"/>
        <v>1</v>
      </c>
      <c r="AO79" s="3">
        <f t="shared" si="8"/>
        <v>0</v>
      </c>
      <c r="AP79" s="3">
        <f t="shared" si="9"/>
        <v>1</v>
      </c>
      <c r="AQ79" s="3">
        <f t="shared" si="10"/>
        <v>1</v>
      </c>
    </row>
    <row r="80" spans="1:43" ht="16.5" thickTop="1" thickBot="1" x14ac:dyDescent="0.3">
      <c r="A80" s="169" t="s">
        <v>232</v>
      </c>
      <c r="B80" s="101" t="s">
        <v>234</v>
      </c>
      <c r="C80" s="280">
        <v>603</v>
      </c>
      <c r="D80" s="265">
        <f>'Peligro y Exposición'!D79</f>
        <v>7.9</v>
      </c>
      <c r="E80" s="265">
        <f>'Peligro y Exposición'!H79</f>
        <v>7.9</v>
      </c>
      <c r="F80" s="265">
        <f>'Peligro y Exposición'!Q79</f>
        <v>0</v>
      </c>
      <c r="G80" s="265">
        <f>'Peligro y Exposición'!U79</f>
        <v>6.2</v>
      </c>
      <c r="H80" s="265">
        <f>'Peligro y Exposición'!Y79</f>
        <v>6.9</v>
      </c>
      <c r="I80" s="266">
        <f>'Peligro y Exposición'!Z79</f>
        <v>6.4</v>
      </c>
      <c r="J80" s="265">
        <f>'Peligro y Exposición'!AD79</f>
        <v>0.9</v>
      </c>
      <c r="K80" s="266">
        <f>'Peligro y Exposición'!AE79</f>
        <v>0.9</v>
      </c>
      <c r="L80" s="267">
        <f>ROUND((10-GEOMEAN(((10-I80)/10*9+1),((10-K80)/10*9+1)))/9*10,1)</f>
        <v>4.2</v>
      </c>
      <c r="M80" s="268">
        <f>Vulnerabilidad!F79</f>
        <v>7.8</v>
      </c>
      <c r="N80" s="269">
        <f>Vulnerabilidad!J79</f>
        <v>9.1</v>
      </c>
      <c r="O80" s="269">
        <f>Vulnerabilidad!M79</f>
        <v>7.3</v>
      </c>
      <c r="P80" s="266">
        <f>Vulnerabilidad!N79</f>
        <v>8.1</v>
      </c>
      <c r="Q80" s="269">
        <f>Vulnerabilidad!R79</f>
        <v>2.4</v>
      </c>
      <c r="R80" s="269">
        <f>Vulnerabilidad!W79</f>
        <v>6</v>
      </c>
      <c r="S80" s="266">
        <f>Vulnerabilidad!X79</f>
        <v>4.4000000000000004</v>
      </c>
      <c r="T80" s="267">
        <f>ROUND((10-GEOMEAN(((10-P80)/10*9+1),((10-S80)/10*9+1)))/9*10,1)</f>
        <v>6.6</v>
      </c>
      <c r="U80" s="270">
        <f>'Capacidad de Adaptación'!F79</f>
        <v>6.7</v>
      </c>
      <c r="V80" s="271">
        <f>'Capacidad de Adaptación'!H79</f>
        <v>6.9</v>
      </c>
      <c r="W80" s="266">
        <f>'Capacidad de Adaptación'!I79</f>
        <v>6.8</v>
      </c>
      <c r="X80" s="271">
        <f>'Capacidad de Adaptación'!M79</f>
        <v>9.1999999999999993</v>
      </c>
      <c r="Y80" s="271">
        <f>'Capacidad de Adaptación'!Q79</f>
        <v>7.4</v>
      </c>
      <c r="Z80" s="271">
        <f>'Capacidad de Adaptación'!X79</f>
        <v>5.9</v>
      </c>
      <c r="AA80" s="266">
        <f>'Capacidad de Adaptación'!Y79</f>
        <v>7.5</v>
      </c>
      <c r="AB80" s="267">
        <f>ROUND((10-GEOMEAN(((10-W80)/10*9+1),((10-AA80)/10*9+1)))/9*10,1)</f>
        <v>7.2</v>
      </c>
      <c r="AC80" s="272">
        <f>ROUND(L80^(1/3)*T80^(1/3)*AB80^(1/3),1)</f>
        <v>5.8</v>
      </c>
      <c r="AD80" s="273">
        <f>_xlfn.RANK.EQ(AC80,AC$4:AC$301)</f>
        <v>128</v>
      </c>
      <c r="AE80" s="274">
        <f>VLOOKUP(C80,'INFORM Indice de Confiabilidad'!A78:M375,7,FALSE)</f>
        <v>2.2857142857142856</v>
      </c>
      <c r="AF80" s="275">
        <f>'Imputed and missing data hidden'!AM81</f>
        <v>1</v>
      </c>
      <c r="AG80" s="276">
        <f>AF80/38</f>
        <v>2.6315789473684209E-2</v>
      </c>
      <c r="AH80" s="277">
        <f>'Indicator Date hidden2'!AN81</f>
        <v>1.1714285714285715</v>
      </c>
      <c r="AI80" s="278">
        <f>'Missing component hidden'!S81</f>
        <v>0</v>
      </c>
      <c r="AJ80" s="279">
        <f>'Missing component hidden'!T81</f>
        <v>0</v>
      </c>
      <c r="AM80" s="3">
        <f t="shared" si="6"/>
        <v>1</v>
      </c>
      <c r="AN80" s="3">
        <f t="shared" si="7"/>
        <v>1</v>
      </c>
      <c r="AO80" s="3">
        <f t="shared" si="8"/>
        <v>0</v>
      </c>
      <c r="AP80" s="3">
        <f t="shared" si="9"/>
        <v>1</v>
      </c>
      <c r="AQ80" s="3">
        <f t="shared" si="10"/>
        <v>1</v>
      </c>
    </row>
    <row r="81" spans="1:43" ht="16.5" thickTop="1" thickBot="1" x14ac:dyDescent="0.3">
      <c r="A81" s="169" t="s">
        <v>232</v>
      </c>
      <c r="B81" s="101" t="s">
        <v>235</v>
      </c>
      <c r="C81" s="280">
        <v>604</v>
      </c>
      <c r="D81" s="265">
        <f>'Peligro y Exposición'!D80</f>
        <v>0</v>
      </c>
      <c r="E81" s="265">
        <f>'Peligro y Exposición'!H80</f>
        <v>9</v>
      </c>
      <c r="F81" s="265">
        <f>'Peligro y Exposición'!Q80</f>
        <v>0</v>
      </c>
      <c r="G81" s="265">
        <f>'Peligro y Exposición'!U80</f>
        <v>3.8</v>
      </c>
      <c r="H81" s="265">
        <f>'Peligro y Exposición'!Y80</f>
        <v>9.5</v>
      </c>
      <c r="I81" s="266">
        <f>'Peligro y Exposición'!Z80</f>
        <v>6.1</v>
      </c>
      <c r="J81" s="265">
        <f>'Peligro y Exposición'!AD80</f>
        <v>0</v>
      </c>
      <c r="K81" s="266">
        <f>'Peligro y Exposición'!AE80</f>
        <v>0</v>
      </c>
      <c r="L81" s="267">
        <f>ROUND((10-GEOMEAN(((10-I81)/10*9+1),((10-K81)/10*9+1)))/9*10,1)</f>
        <v>3.6</v>
      </c>
      <c r="M81" s="268">
        <f>Vulnerabilidad!F80</f>
        <v>7.4</v>
      </c>
      <c r="N81" s="269">
        <f>Vulnerabilidad!J80</f>
        <v>9.4</v>
      </c>
      <c r="O81" s="269">
        <f>Vulnerabilidad!M80</f>
        <v>5.6</v>
      </c>
      <c r="P81" s="266">
        <f>Vulnerabilidad!N80</f>
        <v>7.5</v>
      </c>
      <c r="Q81" s="269">
        <f>Vulnerabilidad!R80</f>
        <v>0.5</v>
      </c>
      <c r="R81" s="269">
        <f>Vulnerabilidad!W80</f>
        <v>4.2</v>
      </c>
      <c r="S81" s="266">
        <f>Vulnerabilidad!X80</f>
        <v>2.5</v>
      </c>
      <c r="T81" s="267">
        <f>ROUND((10-GEOMEAN(((10-P81)/10*9+1),((10-S81)/10*9+1)))/9*10,1)</f>
        <v>5.5</v>
      </c>
      <c r="U81" s="270">
        <f>'Capacidad de Adaptación'!F80</f>
        <v>10</v>
      </c>
      <c r="V81" s="271">
        <f>'Capacidad de Adaptación'!H80</f>
        <v>7.1</v>
      </c>
      <c r="W81" s="266">
        <f>'Capacidad de Adaptación'!I80</f>
        <v>9</v>
      </c>
      <c r="X81" s="271">
        <f>'Capacidad de Adaptación'!M80</f>
        <v>7.4</v>
      </c>
      <c r="Y81" s="271">
        <f>'Capacidad de Adaptación'!Q80</f>
        <v>8.5</v>
      </c>
      <c r="Z81" s="271">
        <f>'Capacidad de Adaptación'!X80</f>
        <v>4.5999999999999996</v>
      </c>
      <c r="AA81" s="266">
        <f>'Capacidad de Adaptación'!Y80</f>
        <v>6.8</v>
      </c>
      <c r="AB81" s="267">
        <f>ROUND((10-GEOMEAN(((10-W81)/10*9+1),((10-AA81)/10*9+1)))/9*10,1)</f>
        <v>8.1</v>
      </c>
      <c r="AC81" s="272">
        <f>ROUND(L81^(1/3)*T81^(1/3)*AB81^(1/3),1)</f>
        <v>5.4</v>
      </c>
      <c r="AD81" s="273">
        <f>_xlfn.RANK.EQ(AC81,AC$4:AC$301)</f>
        <v>177</v>
      </c>
      <c r="AE81" s="274">
        <f>VLOOKUP(C81,'INFORM Indice de Confiabilidad'!A79:M376,7,FALSE)</f>
        <v>1.9523809523809526</v>
      </c>
      <c r="AF81" s="275">
        <f>'Imputed and missing data hidden'!AM82</f>
        <v>0</v>
      </c>
      <c r="AG81" s="276">
        <f>AF81/38</f>
        <v>0</v>
      </c>
      <c r="AH81" s="277">
        <f>'Indicator Date hidden2'!AN82</f>
        <v>1.1714285714285715</v>
      </c>
      <c r="AI81" s="278">
        <f>'Missing component hidden'!S82</f>
        <v>0</v>
      </c>
      <c r="AJ81" s="279">
        <f>'Missing component hidden'!T82</f>
        <v>0</v>
      </c>
      <c r="AM81" s="3">
        <f t="shared" si="6"/>
        <v>0</v>
      </c>
      <c r="AN81" s="3">
        <f t="shared" si="7"/>
        <v>1</v>
      </c>
      <c r="AO81" s="3">
        <f t="shared" si="8"/>
        <v>0</v>
      </c>
      <c r="AP81" s="3">
        <f t="shared" si="9"/>
        <v>1</v>
      </c>
      <c r="AQ81" s="3">
        <f t="shared" si="10"/>
        <v>1</v>
      </c>
    </row>
    <row r="82" spans="1:43" ht="16.5" thickTop="1" thickBot="1" x14ac:dyDescent="0.3">
      <c r="A82" s="169" t="s">
        <v>232</v>
      </c>
      <c r="B82" s="101" t="s">
        <v>236</v>
      </c>
      <c r="C82" s="280">
        <v>605</v>
      </c>
      <c r="D82" s="265">
        <f>'Peligro y Exposición'!D81</f>
        <v>7.9</v>
      </c>
      <c r="E82" s="265">
        <f>'Peligro y Exposición'!H81</f>
        <v>3.4</v>
      </c>
      <c r="F82" s="265">
        <f>'Peligro y Exposición'!Q81</f>
        <v>0</v>
      </c>
      <c r="G82" s="265">
        <f>'Peligro y Exposición'!U81</f>
        <v>6.4</v>
      </c>
      <c r="H82" s="265">
        <f>'Peligro y Exposición'!Y81</f>
        <v>6.8</v>
      </c>
      <c r="I82" s="266">
        <f>'Peligro y Exposición'!Z81</f>
        <v>5.5</v>
      </c>
      <c r="J82" s="265">
        <f>'Peligro y Exposición'!AD81</f>
        <v>3.3</v>
      </c>
      <c r="K82" s="266">
        <f>'Peligro y Exposición'!AE81</f>
        <v>3.3</v>
      </c>
      <c r="L82" s="267">
        <f>ROUND((10-GEOMEAN(((10-I82)/10*9+1),((10-K82)/10*9+1)))/9*10,1)</f>
        <v>4.5</v>
      </c>
      <c r="M82" s="268">
        <f>Vulnerabilidad!F81</f>
        <v>7.6</v>
      </c>
      <c r="N82" s="269">
        <f>Vulnerabilidad!J81</f>
        <v>9.1999999999999993</v>
      </c>
      <c r="O82" s="269">
        <f>Vulnerabilidad!M81</f>
        <v>6.9</v>
      </c>
      <c r="P82" s="266">
        <f>Vulnerabilidad!N81</f>
        <v>7.9</v>
      </c>
      <c r="Q82" s="269">
        <f>Vulnerabilidad!R81</f>
        <v>1.4</v>
      </c>
      <c r="R82" s="269">
        <f>Vulnerabilidad!W81</f>
        <v>5.9</v>
      </c>
      <c r="S82" s="266">
        <f>Vulnerabilidad!X81</f>
        <v>4</v>
      </c>
      <c r="T82" s="267">
        <f>ROUND((10-GEOMEAN(((10-P82)/10*9+1),((10-S82)/10*9+1)))/9*10,1)</f>
        <v>6.3</v>
      </c>
      <c r="U82" s="270">
        <f>'Capacidad de Adaptación'!F81</f>
        <v>6.7</v>
      </c>
      <c r="V82" s="271">
        <f>'Capacidad de Adaptación'!H81</f>
        <v>5.7</v>
      </c>
      <c r="W82" s="266">
        <f>'Capacidad de Adaptación'!I81</f>
        <v>6.2</v>
      </c>
      <c r="X82" s="271">
        <f>'Capacidad de Adaptación'!M81</f>
        <v>9</v>
      </c>
      <c r="Y82" s="271">
        <f>'Capacidad de Adaptación'!Q81</f>
        <v>7.5</v>
      </c>
      <c r="Z82" s="271">
        <f>'Capacidad de Adaptación'!X81</f>
        <v>5.5</v>
      </c>
      <c r="AA82" s="266">
        <f>'Capacidad de Adaptación'!Y81</f>
        <v>7.3</v>
      </c>
      <c r="AB82" s="267">
        <f>ROUND((10-GEOMEAN(((10-W82)/10*9+1),((10-AA82)/10*9+1)))/9*10,1)</f>
        <v>6.8</v>
      </c>
      <c r="AC82" s="272">
        <f>ROUND(L82^(1/3)*T82^(1/3)*AB82^(1/3),1)</f>
        <v>5.8</v>
      </c>
      <c r="AD82" s="273">
        <f>_xlfn.RANK.EQ(AC82,AC$4:AC$301)</f>
        <v>128</v>
      </c>
      <c r="AE82" s="274">
        <f>VLOOKUP(C82,'INFORM Indice de Confiabilidad'!A80:M377,7,FALSE)</f>
        <v>2.2857142857142856</v>
      </c>
      <c r="AF82" s="275">
        <f>'Imputed and missing data hidden'!AM83</f>
        <v>1</v>
      </c>
      <c r="AG82" s="276">
        <f>AF82/38</f>
        <v>2.6315789473684209E-2</v>
      </c>
      <c r="AH82" s="277">
        <f>'Indicator Date hidden2'!AN83</f>
        <v>1.1714285714285715</v>
      </c>
      <c r="AI82" s="278">
        <f>'Missing component hidden'!S83</f>
        <v>0</v>
      </c>
      <c r="AJ82" s="279">
        <f>'Missing component hidden'!T83</f>
        <v>0</v>
      </c>
      <c r="AM82" s="3">
        <f t="shared" si="6"/>
        <v>1</v>
      </c>
      <c r="AN82" s="3">
        <f t="shared" si="7"/>
        <v>1</v>
      </c>
      <c r="AO82" s="3">
        <f t="shared" si="8"/>
        <v>0</v>
      </c>
      <c r="AP82" s="3">
        <f t="shared" si="9"/>
        <v>1</v>
      </c>
      <c r="AQ82" s="3">
        <f t="shared" si="10"/>
        <v>1</v>
      </c>
    </row>
    <row r="83" spans="1:43" ht="16.5" thickTop="1" thickBot="1" x14ac:dyDescent="0.3">
      <c r="A83" s="169" t="s">
        <v>232</v>
      </c>
      <c r="B83" s="101" t="s">
        <v>237</v>
      </c>
      <c r="C83" s="280">
        <v>606</v>
      </c>
      <c r="D83" s="265">
        <f>'Peligro y Exposición'!D82</f>
        <v>8.4</v>
      </c>
      <c r="E83" s="265">
        <f>'Peligro y Exposición'!H82</f>
        <v>9.6999999999999993</v>
      </c>
      <c r="F83" s="265">
        <f>'Peligro y Exposición'!Q82</f>
        <v>5.4</v>
      </c>
      <c r="G83" s="265">
        <f>'Peligro y Exposición'!U82</f>
        <v>0</v>
      </c>
      <c r="H83" s="265">
        <f>'Peligro y Exposición'!Y82</f>
        <v>6.8</v>
      </c>
      <c r="I83" s="266">
        <f>'Peligro y Exposición'!Z82</f>
        <v>7.1</v>
      </c>
      <c r="J83" s="265">
        <f>'Peligro y Exposición'!AD82</f>
        <v>5.3</v>
      </c>
      <c r="K83" s="266">
        <f>'Peligro y Exposición'!AE82</f>
        <v>5.3</v>
      </c>
      <c r="L83" s="267">
        <f>ROUND((10-GEOMEAN(((10-I83)/10*9+1),((10-K83)/10*9+1)))/9*10,1)</f>
        <v>6.3</v>
      </c>
      <c r="M83" s="268">
        <f>Vulnerabilidad!F82</f>
        <v>7.4</v>
      </c>
      <c r="N83" s="269">
        <f>Vulnerabilidad!J82</f>
        <v>8.6999999999999993</v>
      </c>
      <c r="O83" s="269">
        <f>Vulnerabilidad!M82</f>
        <v>7.1</v>
      </c>
      <c r="P83" s="266">
        <f>Vulnerabilidad!N82</f>
        <v>7.7</v>
      </c>
      <c r="Q83" s="269">
        <f>Vulnerabilidad!R82</f>
        <v>5.0999999999999996</v>
      </c>
      <c r="R83" s="269">
        <f>Vulnerabilidad!W82</f>
        <v>4.5999999999999996</v>
      </c>
      <c r="S83" s="266">
        <f>Vulnerabilidad!X82</f>
        <v>4.9000000000000004</v>
      </c>
      <c r="T83" s="267">
        <f>ROUND((10-GEOMEAN(((10-P83)/10*9+1),((10-S83)/10*9+1)))/9*10,1)</f>
        <v>6.5</v>
      </c>
      <c r="U83" s="270">
        <f>'Capacidad de Adaptación'!F82</f>
        <v>6.7</v>
      </c>
      <c r="V83" s="271">
        <f>'Capacidad de Adaptación'!H82</f>
        <v>4.0999999999999996</v>
      </c>
      <c r="W83" s="266">
        <f>'Capacidad de Adaptación'!I82</f>
        <v>5.5</v>
      </c>
      <c r="X83" s="271">
        <f>'Capacidad de Adaptación'!M82</f>
        <v>8.9</v>
      </c>
      <c r="Y83" s="271">
        <f>'Capacidad de Adaptación'!Q82</f>
        <v>7.2</v>
      </c>
      <c r="Z83" s="271">
        <f>'Capacidad de Adaptación'!X82</f>
        <v>5.4</v>
      </c>
      <c r="AA83" s="266">
        <f>'Capacidad de Adaptación'!Y82</f>
        <v>7.2</v>
      </c>
      <c r="AB83" s="267">
        <f>ROUND((10-GEOMEAN(((10-W83)/10*9+1),((10-AA83)/10*9+1)))/9*10,1)</f>
        <v>6.4</v>
      </c>
      <c r="AC83" s="272">
        <f>ROUND(L83^(1/3)*T83^(1/3)*AB83^(1/3),1)</f>
        <v>6.4</v>
      </c>
      <c r="AD83" s="273">
        <f>_xlfn.RANK.EQ(AC83,AC$4:AC$301)</f>
        <v>51</v>
      </c>
      <c r="AE83" s="274">
        <f>VLOOKUP(C83,'INFORM Indice de Confiabilidad'!A81:M378,7,FALSE)</f>
        <v>1.9523809523809526</v>
      </c>
      <c r="AF83" s="275">
        <f>'Imputed and missing data hidden'!AM84</f>
        <v>0</v>
      </c>
      <c r="AG83" s="276">
        <f>AF83/38</f>
        <v>0</v>
      </c>
      <c r="AH83" s="277">
        <f>'Indicator Date hidden2'!AN84</f>
        <v>1.1714285714285715</v>
      </c>
      <c r="AI83" s="278">
        <f>'Missing component hidden'!S84</f>
        <v>0</v>
      </c>
      <c r="AJ83" s="279">
        <f>'Missing component hidden'!T84</f>
        <v>0</v>
      </c>
      <c r="AM83" s="3">
        <f t="shared" si="6"/>
        <v>1</v>
      </c>
      <c r="AN83" s="3">
        <f t="shared" si="7"/>
        <v>1</v>
      </c>
      <c r="AO83" s="3">
        <f t="shared" si="8"/>
        <v>1</v>
      </c>
      <c r="AP83" s="3">
        <f t="shared" si="9"/>
        <v>0</v>
      </c>
      <c r="AQ83" s="3">
        <f t="shared" si="10"/>
        <v>1</v>
      </c>
    </row>
    <row r="84" spans="1:43" ht="16.5" thickTop="1" thickBot="1" x14ac:dyDescent="0.3">
      <c r="A84" s="169" t="s">
        <v>232</v>
      </c>
      <c r="B84" s="101" t="s">
        <v>238</v>
      </c>
      <c r="C84" s="280">
        <v>607</v>
      </c>
      <c r="D84" s="265">
        <f>'Peligro y Exposición'!D83</f>
        <v>8.4</v>
      </c>
      <c r="E84" s="265">
        <f>'Peligro y Exposición'!H83</f>
        <v>10</v>
      </c>
      <c r="F84" s="265">
        <f>'Peligro y Exposición'!Q83</f>
        <v>7.6</v>
      </c>
      <c r="G84" s="265">
        <f>'Peligro y Exposición'!U83</f>
        <v>0</v>
      </c>
      <c r="H84" s="265">
        <f>'Peligro y Exposición'!Y83</f>
        <v>6.8</v>
      </c>
      <c r="I84" s="266">
        <f>'Peligro y Exposición'!Z83</f>
        <v>7.6</v>
      </c>
      <c r="J84" s="265">
        <f>'Peligro y Exposición'!AD83</f>
        <v>4.9000000000000004</v>
      </c>
      <c r="K84" s="266">
        <f>'Peligro y Exposición'!AE83</f>
        <v>4.9000000000000004</v>
      </c>
      <c r="L84" s="267">
        <f>ROUND((10-GEOMEAN(((10-I84)/10*9+1),((10-K84)/10*9+1)))/9*10,1)</f>
        <v>6.4</v>
      </c>
      <c r="M84" s="268">
        <f>Vulnerabilidad!F83</f>
        <v>7.7</v>
      </c>
      <c r="N84" s="269">
        <f>Vulnerabilidad!J83</f>
        <v>8.4</v>
      </c>
      <c r="O84" s="269">
        <f>Vulnerabilidad!M83</f>
        <v>7.1</v>
      </c>
      <c r="P84" s="266">
        <f>Vulnerabilidad!N83</f>
        <v>7.7</v>
      </c>
      <c r="Q84" s="269">
        <f>Vulnerabilidad!R83</f>
        <v>8.3000000000000007</v>
      </c>
      <c r="R84" s="269">
        <f>Vulnerabilidad!W83</f>
        <v>3.6</v>
      </c>
      <c r="S84" s="266">
        <f>Vulnerabilidad!X83</f>
        <v>6.5</v>
      </c>
      <c r="T84" s="267">
        <f>ROUND((10-GEOMEAN(((10-P84)/10*9+1),((10-S84)/10*9+1)))/9*10,1)</f>
        <v>7.1</v>
      </c>
      <c r="U84" s="270">
        <f>'Capacidad de Adaptación'!F83</f>
        <v>3.3</v>
      </c>
      <c r="V84" s="271">
        <f>'Capacidad de Adaptación'!H83</f>
        <v>3.3</v>
      </c>
      <c r="W84" s="266">
        <f>'Capacidad de Adaptación'!I83</f>
        <v>3.3</v>
      </c>
      <c r="X84" s="271">
        <f>'Capacidad de Adaptación'!M83</f>
        <v>6.2</v>
      </c>
      <c r="Y84" s="271">
        <f>'Capacidad de Adaptación'!Q83</f>
        <v>6.9</v>
      </c>
      <c r="Z84" s="271">
        <f>'Capacidad de Adaptación'!X83</f>
        <v>4.8</v>
      </c>
      <c r="AA84" s="266">
        <f>'Capacidad de Adaptación'!Y83</f>
        <v>6</v>
      </c>
      <c r="AB84" s="267">
        <f>ROUND((10-GEOMEAN(((10-W84)/10*9+1),((10-AA84)/10*9+1)))/9*10,1)</f>
        <v>4.8</v>
      </c>
      <c r="AC84" s="272">
        <f>ROUND(L84^(1/3)*T84^(1/3)*AB84^(1/3),1)</f>
        <v>6</v>
      </c>
      <c r="AD84" s="273">
        <f>_xlfn.RANK.EQ(AC84,AC$4:AC$301)</f>
        <v>100</v>
      </c>
      <c r="AE84" s="274">
        <f>VLOOKUP(C84,'INFORM Indice de Confiabilidad'!A82:M379,7,FALSE)</f>
        <v>1.9523809523809526</v>
      </c>
      <c r="AF84" s="275">
        <f>'Imputed and missing data hidden'!AM85</f>
        <v>0</v>
      </c>
      <c r="AG84" s="276">
        <f>AF84/38</f>
        <v>0</v>
      </c>
      <c r="AH84" s="277">
        <f>'Indicator Date hidden2'!AN85</f>
        <v>1.1714285714285715</v>
      </c>
      <c r="AI84" s="278">
        <f>'Missing component hidden'!S85</f>
        <v>0</v>
      </c>
      <c r="AJ84" s="279">
        <f>'Missing component hidden'!T85</f>
        <v>0</v>
      </c>
      <c r="AM84" s="3">
        <f t="shared" si="6"/>
        <v>1</v>
      </c>
      <c r="AN84" s="3">
        <f t="shared" si="7"/>
        <v>1</v>
      </c>
      <c r="AO84" s="3">
        <f t="shared" si="8"/>
        <v>1</v>
      </c>
      <c r="AP84" s="3">
        <f t="shared" si="9"/>
        <v>0</v>
      </c>
      <c r="AQ84" s="3">
        <f t="shared" si="10"/>
        <v>1</v>
      </c>
    </row>
    <row r="85" spans="1:43" ht="16.5" thickTop="1" thickBot="1" x14ac:dyDescent="0.3">
      <c r="A85" s="169" t="s">
        <v>232</v>
      </c>
      <c r="B85" s="101" t="s">
        <v>239</v>
      </c>
      <c r="C85" s="280">
        <v>608</v>
      </c>
      <c r="D85" s="265">
        <f>'Peligro y Exposición'!D84</f>
        <v>0</v>
      </c>
      <c r="E85" s="265">
        <f>'Peligro y Exposición'!H84</f>
        <v>9.1999999999999993</v>
      </c>
      <c r="F85" s="265">
        <f>'Peligro y Exposición'!Q84</f>
        <v>0</v>
      </c>
      <c r="G85" s="265">
        <f>'Peligro y Exposición'!U84</f>
        <v>6.7</v>
      </c>
      <c r="H85" s="265">
        <f>'Peligro y Exposición'!Y84</f>
        <v>9.6</v>
      </c>
      <c r="I85" s="266">
        <f>'Peligro y Exposición'!Z84</f>
        <v>6.8</v>
      </c>
      <c r="J85" s="265">
        <f>'Peligro y Exposición'!AD84</f>
        <v>1.7</v>
      </c>
      <c r="K85" s="266">
        <f>'Peligro y Exposición'!AE84</f>
        <v>1.7</v>
      </c>
      <c r="L85" s="267">
        <f>ROUND((10-GEOMEAN(((10-I85)/10*9+1),((10-K85)/10*9+1)))/9*10,1)</f>
        <v>4.7</v>
      </c>
      <c r="M85" s="268">
        <f>Vulnerabilidad!F84</f>
        <v>8.6999999999999993</v>
      </c>
      <c r="N85" s="269">
        <f>Vulnerabilidad!J84</f>
        <v>8.9</v>
      </c>
      <c r="O85" s="269">
        <f>Vulnerabilidad!M84</f>
        <v>6.9</v>
      </c>
      <c r="P85" s="266">
        <f>Vulnerabilidad!N84</f>
        <v>8.1999999999999993</v>
      </c>
      <c r="Q85" s="269">
        <f>Vulnerabilidad!R84</f>
        <v>2.1</v>
      </c>
      <c r="R85" s="269">
        <f>Vulnerabilidad!W84</f>
        <v>7.2</v>
      </c>
      <c r="S85" s="266">
        <f>Vulnerabilidad!X84</f>
        <v>5.2</v>
      </c>
      <c r="T85" s="267">
        <f>ROUND((10-GEOMEAN(((10-P85)/10*9+1),((10-S85)/10*9+1)))/9*10,1)</f>
        <v>7</v>
      </c>
      <c r="U85" s="270">
        <f>'Capacidad de Adaptación'!F84</f>
        <v>6.7</v>
      </c>
      <c r="V85" s="271">
        <f>'Capacidad de Adaptación'!H84</f>
        <v>8</v>
      </c>
      <c r="W85" s="266">
        <f>'Capacidad de Adaptación'!I84</f>
        <v>7.4</v>
      </c>
      <c r="X85" s="271">
        <f>'Capacidad de Adaptación'!M84</f>
        <v>8.9</v>
      </c>
      <c r="Y85" s="271">
        <f>'Capacidad de Adaptación'!Q84</f>
        <v>9.1999999999999993</v>
      </c>
      <c r="Z85" s="271">
        <f>'Capacidad de Adaptación'!X84</f>
        <v>7.5</v>
      </c>
      <c r="AA85" s="266">
        <f>'Capacidad de Adaptación'!Y84</f>
        <v>8.5</v>
      </c>
      <c r="AB85" s="267">
        <f>ROUND((10-GEOMEAN(((10-W85)/10*9+1),((10-AA85)/10*9+1)))/9*10,1)</f>
        <v>8</v>
      </c>
      <c r="AC85" s="272">
        <f>ROUND(L85^(1/3)*T85^(1/3)*AB85^(1/3),1)</f>
        <v>6.4</v>
      </c>
      <c r="AD85" s="273">
        <f>_xlfn.RANK.EQ(AC85,AC$4:AC$301)</f>
        <v>51</v>
      </c>
      <c r="AE85" s="274">
        <f>VLOOKUP(C85,'INFORM Indice de Confiabilidad'!A83:M380,7,FALSE)</f>
        <v>2.2857142857142856</v>
      </c>
      <c r="AF85" s="275">
        <f>'Imputed and missing data hidden'!AM86</f>
        <v>1</v>
      </c>
      <c r="AG85" s="276">
        <f>AF85/38</f>
        <v>2.6315789473684209E-2</v>
      </c>
      <c r="AH85" s="277">
        <f>'Indicator Date hidden2'!AN86</f>
        <v>1.1714285714285715</v>
      </c>
      <c r="AI85" s="278">
        <f>'Missing component hidden'!S86</f>
        <v>0</v>
      </c>
      <c r="AJ85" s="279">
        <f>'Missing component hidden'!T86</f>
        <v>0</v>
      </c>
      <c r="AM85" s="3">
        <f t="shared" si="6"/>
        <v>0</v>
      </c>
      <c r="AN85" s="3">
        <f t="shared" si="7"/>
        <v>1</v>
      </c>
      <c r="AO85" s="3">
        <f t="shared" si="8"/>
        <v>0</v>
      </c>
      <c r="AP85" s="3">
        <f t="shared" si="9"/>
        <v>1</v>
      </c>
      <c r="AQ85" s="3">
        <f t="shared" si="10"/>
        <v>1</v>
      </c>
    </row>
    <row r="86" spans="1:43" ht="16.5" thickTop="1" thickBot="1" x14ac:dyDescent="0.3">
      <c r="A86" s="169" t="s">
        <v>232</v>
      </c>
      <c r="B86" s="101" t="s">
        <v>240</v>
      </c>
      <c r="C86" s="280">
        <v>609</v>
      </c>
      <c r="D86" s="265">
        <f>'Peligro y Exposición'!D85</f>
        <v>8</v>
      </c>
      <c r="E86" s="265">
        <f>'Peligro y Exposición'!H85</f>
        <v>5.8</v>
      </c>
      <c r="F86" s="265">
        <f>'Peligro y Exposición'!Q85</f>
        <v>0</v>
      </c>
      <c r="G86" s="265">
        <f>'Peligro y Exposición'!U85</f>
        <v>4.5999999999999996</v>
      </c>
      <c r="H86" s="265">
        <f>'Peligro y Exposición'!Y85</f>
        <v>7</v>
      </c>
      <c r="I86" s="266">
        <f>'Peligro y Exposición'!Z85</f>
        <v>5.6</v>
      </c>
      <c r="J86" s="265">
        <f>'Peligro y Exposición'!AD85</f>
        <v>1.5</v>
      </c>
      <c r="K86" s="266">
        <f>'Peligro y Exposición'!AE85</f>
        <v>1.5</v>
      </c>
      <c r="L86" s="267">
        <f>ROUND((10-GEOMEAN(((10-I86)/10*9+1),((10-K86)/10*9+1)))/9*10,1)</f>
        <v>3.8</v>
      </c>
      <c r="M86" s="268">
        <f>Vulnerabilidad!F85</f>
        <v>7.9</v>
      </c>
      <c r="N86" s="269">
        <f>Vulnerabilidad!J85</f>
        <v>9</v>
      </c>
      <c r="O86" s="269">
        <f>Vulnerabilidad!M85</f>
        <v>6.9</v>
      </c>
      <c r="P86" s="266">
        <f>Vulnerabilidad!N85</f>
        <v>7.9</v>
      </c>
      <c r="Q86" s="269">
        <f>Vulnerabilidad!R85</f>
        <v>2.2999999999999998</v>
      </c>
      <c r="R86" s="269">
        <f>Vulnerabilidad!W85</f>
        <v>4.8</v>
      </c>
      <c r="S86" s="266">
        <f>Vulnerabilidad!X85</f>
        <v>3.7</v>
      </c>
      <c r="T86" s="267">
        <f>ROUND((10-GEOMEAN(((10-P86)/10*9+1),((10-S86)/10*9+1)))/9*10,1)</f>
        <v>6.2</v>
      </c>
      <c r="U86" s="270">
        <f>'Capacidad de Adaptación'!F85</f>
        <v>2.2999999999999998</v>
      </c>
      <c r="V86" s="271">
        <f>'Capacidad de Adaptación'!H85</f>
        <v>4.9000000000000004</v>
      </c>
      <c r="W86" s="266">
        <f>'Capacidad de Adaptación'!I85</f>
        <v>3.7</v>
      </c>
      <c r="X86" s="271">
        <f>'Capacidad de Adaptación'!M85</f>
        <v>8.6999999999999993</v>
      </c>
      <c r="Y86" s="271">
        <f>'Capacidad de Adaptación'!Q85</f>
        <v>7.6</v>
      </c>
      <c r="Z86" s="271">
        <f>'Capacidad de Adaptación'!X85</f>
        <v>5.0999999999999996</v>
      </c>
      <c r="AA86" s="266">
        <f>'Capacidad de Adaptación'!Y85</f>
        <v>7.1</v>
      </c>
      <c r="AB86" s="267">
        <f>ROUND((10-GEOMEAN(((10-W86)/10*9+1),((10-AA86)/10*9+1)))/9*10,1)</f>
        <v>5.7</v>
      </c>
      <c r="AC86" s="272">
        <f>ROUND(L86^(1/3)*T86^(1/3)*AB86^(1/3),1)</f>
        <v>5.0999999999999996</v>
      </c>
      <c r="AD86" s="273">
        <f>_xlfn.RANK.EQ(AC86,AC$4:AC$301)</f>
        <v>219</v>
      </c>
      <c r="AE86" s="274">
        <f>VLOOKUP(C86,'INFORM Indice de Confiabilidad'!A84:M381,7,FALSE)</f>
        <v>1.9523809523809526</v>
      </c>
      <c r="AF86" s="275">
        <f>'Imputed and missing data hidden'!AM87</f>
        <v>0</v>
      </c>
      <c r="AG86" s="276">
        <f>AF86/38</f>
        <v>0</v>
      </c>
      <c r="AH86" s="277">
        <f>'Indicator Date hidden2'!AN87</f>
        <v>1.1714285714285715</v>
      </c>
      <c r="AI86" s="278">
        <f>'Missing component hidden'!S87</f>
        <v>0</v>
      </c>
      <c r="AJ86" s="279">
        <f>'Missing component hidden'!T87</f>
        <v>0</v>
      </c>
      <c r="AM86" s="3">
        <f t="shared" si="6"/>
        <v>1</v>
      </c>
      <c r="AN86" s="3">
        <f t="shared" si="7"/>
        <v>1</v>
      </c>
      <c r="AO86" s="3">
        <f t="shared" si="8"/>
        <v>0</v>
      </c>
      <c r="AP86" s="3">
        <f t="shared" si="9"/>
        <v>1</v>
      </c>
      <c r="AQ86" s="3">
        <f t="shared" si="10"/>
        <v>1</v>
      </c>
    </row>
    <row r="87" spans="1:43" ht="16.5" thickTop="1" thickBot="1" x14ac:dyDescent="0.3">
      <c r="A87" s="169" t="s">
        <v>232</v>
      </c>
      <c r="B87" s="101" t="s">
        <v>241</v>
      </c>
      <c r="C87" s="280">
        <v>610</v>
      </c>
      <c r="D87" s="265">
        <f>'Peligro y Exposición'!D86</f>
        <v>7.6</v>
      </c>
      <c r="E87" s="265">
        <f>'Peligro y Exposición'!H86</f>
        <v>5.8</v>
      </c>
      <c r="F87" s="265">
        <f>'Peligro y Exposición'!Q86</f>
        <v>0</v>
      </c>
      <c r="G87" s="265">
        <f>'Peligro y Exposición'!U86</f>
        <v>6.5</v>
      </c>
      <c r="H87" s="265">
        <f>'Peligro y Exposición'!Y86</f>
        <v>9.5</v>
      </c>
      <c r="I87" s="266">
        <f>'Peligro y Exposición'!Z86</f>
        <v>6.8</v>
      </c>
      <c r="J87" s="265">
        <f>'Peligro y Exposición'!AD86</f>
        <v>3.9</v>
      </c>
      <c r="K87" s="266">
        <f>'Peligro y Exposición'!AE86</f>
        <v>3.9</v>
      </c>
      <c r="L87" s="267">
        <f>ROUND((10-GEOMEAN(((10-I87)/10*9+1),((10-K87)/10*9+1)))/9*10,1)</f>
        <v>5.5</v>
      </c>
      <c r="M87" s="268">
        <f>Vulnerabilidad!F86</f>
        <v>8</v>
      </c>
      <c r="N87" s="269">
        <f>Vulnerabilidad!J86</f>
        <v>8.4</v>
      </c>
      <c r="O87" s="269">
        <f>Vulnerabilidad!M86</f>
        <v>7</v>
      </c>
      <c r="P87" s="266">
        <f>Vulnerabilidad!N86</f>
        <v>7.8</v>
      </c>
      <c r="Q87" s="269">
        <f>Vulnerabilidad!R86</f>
        <v>2.2000000000000002</v>
      </c>
      <c r="R87" s="269">
        <f>Vulnerabilidad!W86</f>
        <v>5.9</v>
      </c>
      <c r="S87" s="266">
        <f>Vulnerabilidad!X86</f>
        <v>4.3</v>
      </c>
      <c r="T87" s="267">
        <f>ROUND((10-GEOMEAN(((10-P87)/10*9+1),((10-S87)/10*9+1)))/9*10,1)</f>
        <v>6.4</v>
      </c>
      <c r="U87" s="270">
        <f>'Capacidad de Adaptación'!F86</f>
        <v>6.7</v>
      </c>
      <c r="V87" s="271">
        <f>'Capacidad de Adaptación'!H86</f>
        <v>6</v>
      </c>
      <c r="W87" s="266">
        <f>'Capacidad de Adaptación'!I86</f>
        <v>6.4</v>
      </c>
      <c r="X87" s="271">
        <f>'Capacidad de Adaptación'!M86</f>
        <v>7.5</v>
      </c>
      <c r="Y87" s="271">
        <f>'Capacidad de Adaptación'!Q86</f>
        <v>6.9</v>
      </c>
      <c r="Z87" s="271">
        <f>'Capacidad de Adaptación'!X86</f>
        <v>5.3</v>
      </c>
      <c r="AA87" s="266">
        <f>'Capacidad de Adaptación'!Y86</f>
        <v>6.6</v>
      </c>
      <c r="AB87" s="267">
        <f>ROUND((10-GEOMEAN(((10-W87)/10*9+1),((10-AA87)/10*9+1)))/9*10,1)</f>
        <v>6.5</v>
      </c>
      <c r="AC87" s="272">
        <f>ROUND(L87^(1/3)*T87^(1/3)*AB87^(1/3),1)</f>
        <v>6.1</v>
      </c>
      <c r="AD87" s="273">
        <f>_xlfn.RANK.EQ(AC87,AC$4:AC$301)</f>
        <v>92</v>
      </c>
      <c r="AE87" s="274">
        <f>VLOOKUP(C87,'INFORM Indice de Confiabilidad'!A85:M382,7,FALSE)</f>
        <v>1.9523809523809526</v>
      </c>
      <c r="AF87" s="275">
        <f>'Imputed and missing data hidden'!AM88</f>
        <v>0</v>
      </c>
      <c r="AG87" s="276">
        <f>AF87/38</f>
        <v>0</v>
      </c>
      <c r="AH87" s="277">
        <f>'Indicator Date hidden2'!AN88</f>
        <v>1.1714285714285715</v>
      </c>
      <c r="AI87" s="278">
        <f>'Missing component hidden'!S88</f>
        <v>0</v>
      </c>
      <c r="AJ87" s="279">
        <f>'Missing component hidden'!T88</f>
        <v>0</v>
      </c>
      <c r="AM87" s="3">
        <f t="shared" si="6"/>
        <v>1</v>
      </c>
      <c r="AN87" s="3">
        <f t="shared" si="7"/>
        <v>1</v>
      </c>
      <c r="AO87" s="3">
        <f t="shared" si="8"/>
        <v>0</v>
      </c>
      <c r="AP87" s="3">
        <f t="shared" si="9"/>
        <v>1</v>
      </c>
      <c r="AQ87" s="3">
        <f t="shared" si="10"/>
        <v>1</v>
      </c>
    </row>
    <row r="88" spans="1:43" ht="16.5" thickTop="1" thickBot="1" x14ac:dyDescent="0.3">
      <c r="A88" s="169" t="s">
        <v>232</v>
      </c>
      <c r="B88" s="101" t="s">
        <v>242</v>
      </c>
      <c r="C88" s="280">
        <v>611</v>
      </c>
      <c r="D88" s="265">
        <f>'Peligro y Exposición'!D87</f>
        <v>7.8</v>
      </c>
      <c r="E88" s="265">
        <f>'Peligro y Exposición'!H87</f>
        <v>9.5</v>
      </c>
      <c r="F88" s="265">
        <f>'Peligro y Exposición'!Q87</f>
        <v>0</v>
      </c>
      <c r="G88" s="265">
        <f>'Peligro y Exposición'!U87</f>
        <v>5.5</v>
      </c>
      <c r="H88" s="265">
        <f>'Peligro y Exposición'!Y87</f>
        <v>9.9</v>
      </c>
      <c r="I88" s="266">
        <f>'Peligro y Exposición'!Z87</f>
        <v>7.8</v>
      </c>
      <c r="J88" s="265">
        <f>'Peligro y Exposición'!AD87</f>
        <v>4.2</v>
      </c>
      <c r="K88" s="266">
        <f>'Peligro y Exposición'!AE87</f>
        <v>4.2</v>
      </c>
      <c r="L88" s="267">
        <f>ROUND((10-GEOMEAN(((10-I88)/10*9+1),((10-K88)/10*9+1)))/9*10,1)</f>
        <v>6.3</v>
      </c>
      <c r="M88" s="268">
        <f>Vulnerabilidad!F87</f>
        <v>6.9</v>
      </c>
      <c r="N88" s="269">
        <f>Vulnerabilidad!J87</f>
        <v>8</v>
      </c>
      <c r="O88" s="269">
        <f>Vulnerabilidad!M87</f>
        <v>6.7</v>
      </c>
      <c r="P88" s="266">
        <f>Vulnerabilidad!N87</f>
        <v>7.2</v>
      </c>
      <c r="Q88" s="269">
        <f>Vulnerabilidad!R87</f>
        <v>4.3</v>
      </c>
      <c r="R88" s="269">
        <f>Vulnerabilidad!W87</f>
        <v>5.5</v>
      </c>
      <c r="S88" s="266">
        <f>Vulnerabilidad!X87</f>
        <v>4.9000000000000004</v>
      </c>
      <c r="T88" s="267">
        <f>ROUND((10-GEOMEAN(((10-P88)/10*9+1),((10-S88)/10*9+1)))/9*10,1)</f>
        <v>6.2</v>
      </c>
      <c r="U88" s="270">
        <f>'Capacidad de Adaptación'!F87</f>
        <v>6.7</v>
      </c>
      <c r="V88" s="271">
        <f>'Capacidad de Adaptación'!H87</f>
        <v>6.1</v>
      </c>
      <c r="W88" s="266">
        <f>'Capacidad de Adaptación'!I87</f>
        <v>6.4</v>
      </c>
      <c r="X88" s="271">
        <f>'Capacidad de Adaptación'!M87</f>
        <v>7.2</v>
      </c>
      <c r="Y88" s="271">
        <f>'Capacidad de Adaptación'!Q87</f>
        <v>6.6</v>
      </c>
      <c r="Z88" s="271">
        <f>'Capacidad de Adaptación'!X87</f>
        <v>3.7</v>
      </c>
      <c r="AA88" s="266">
        <f>'Capacidad de Adaptación'!Y87</f>
        <v>5.8</v>
      </c>
      <c r="AB88" s="267">
        <f>ROUND((10-GEOMEAN(((10-W88)/10*9+1),((10-AA88)/10*9+1)))/9*10,1)</f>
        <v>6.1</v>
      </c>
      <c r="AC88" s="272">
        <f>ROUND(L88^(1/3)*T88^(1/3)*AB88^(1/3),1)</f>
        <v>6.2</v>
      </c>
      <c r="AD88" s="273">
        <f>_xlfn.RANK.EQ(AC88,AC$4:AC$301)</f>
        <v>79</v>
      </c>
      <c r="AE88" s="274">
        <f>VLOOKUP(C88,'INFORM Indice de Confiabilidad'!A86:M383,7,FALSE)</f>
        <v>1.9523809523809526</v>
      </c>
      <c r="AF88" s="275">
        <f>'Imputed and missing data hidden'!AM89</f>
        <v>0</v>
      </c>
      <c r="AG88" s="276">
        <f>AF88/38</f>
        <v>0</v>
      </c>
      <c r="AH88" s="277">
        <f>'Indicator Date hidden2'!AN89</f>
        <v>1.1714285714285715</v>
      </c>
      <c r="AI88" s="278">
        <f>'Missing component hidden'!S89</f>
        <v>0</v>
      </c>
      <c r="AJ88" s="279">
        <f>'Missing component hidden'!T89</f>
        <v>0</v>
      </c>
      <c r="AM88" s="3">
        <f t="shared" si="6"/>
        <v>1</v>
      </c>
      <c r="AN88" s="3">
        <f t="shared" si="7"/>
        <v>1</v>
      </c>
      <c r="AO88" s="3">
        <f t="shared" si="8"/>
        <v>0</v>
      </c>
      <c r="AP88" s="3">
        <f t="shared" si="9"/>
        <v>1</v>
      </c>
      <c r="AQ88" s="3">
        <f t="shared" si="10"/>
        <v>1</v>
      </c>
    </row>
    <row r="89" spans="1:43" ht="16.5" thickTop="1" thickBot="1" x14ac:dyDescent="0.3">
      <c r="A89" s="169" t="s">
        <v>232</v>
      </c>
      <c r="B89" s="101" t="s">
        <v>243</v>
      </c>
      <c r="C89" s="280">
        <v>612</v>
      </c>
      <c r="D89" s="265">
        <f>'Peligro y Exposición'!D88</f>
        <v>6.5</v>
      </c>
      <c r="E89" s="265">
        <f>'Peligro y Exposición'!H88</f>
        <v>8.5</v>
      </c>
      <c r="F89" s="265">
        <f>'Peligro y Exposición'!Q88</f>
        <v>0</v>
      </c>
      <c r="G89" s="265">
        <f>'Peligro y Exposición'!U88</f>
        <v>3.9</v>
      </c>
      <c r="H89" s="265">
        <f>'Peligro y Exposición'!Y88</f>
        <v>6.6</v>
      </c>
      <c r="I89" s="266">
        <f>'Peligro y Exposición'!Z88</f>
        <v>5.8</v>
      </c>
      <c r="J89" s="265">
        <f>'Peligro y Exposición'!AD88</f>
        <v>0</v>
      </c>
      <c r="K89" s="266">
        <f>'Peligro y Exposición'!AE88</f>
        <v>0</v>
      </c>
      <c r="L89" s="267">
        <f>ROUND((10-GEOMEAN(((10-I89)/10*9+1),((10-K89)/10*9+1)))/9*10,1)</f>
        <v>3.4</v>
      </c>
      <c r="M89" s="268">
        <f>Vulnerabilidad!F88</f>
        <v>7.7</v>
      </c>
      <c r="N89" s="269">
        <f>Vulnerabilidad!J88</f>
        <v>8.8000000000000007</v>
      </c>
      <c r="O89" s="269">
        <f>Vulnerabilidad!M88</f>
        <v>6.9</v>
      </c>
      <c r="P89" s="266">
        <f>Vulnerabilidad!N88</f>
        <v>7.8</v>
      </c>
      <c r="Q89" s="269">
        <f>Vulnerabilidad!R88</f>
        <v>3.1</v>
      </c>
      <c r="R89" s="269">
        <f>Vulnerabilidad!W88</f>
        <v>4.3</v>
      </c>
      <c r="S89" s="266">
        <f>Vulnerabilidad!X88</f>
        <v>3.7</v>
      </c>
      <c r="T89" s="267">
        <f>ROUND((10-GEOMEAN(((10-P89)/10*9+1),((10-S89)/10*9+1)))/9*10,1)</f>
        <v>6.2</v>
      </c>
      <c r="U89" s="270">
        <f>'Capacidad de Adaptación'!F88</f>
        <v>10</v>
      </c>
      <c r="V89" s="271">
        <f>'Capacidad de Adaptación'!H88</f>
        <v>7.1</v>
      </c>
      <c r="W89" s="266">
        <f>'Capacidad de Adaptación'!I88</f>
        <v>9</v>
      </c>
      <c r="X89" s="271">
        <f>'Capacidad de Adaptación'!M88</f>
        <v>7</v>
      </c>
      <c r="Y89" s="271">
        <f>'Capacidad de Adaptación'!Q88</f>
        <v>6.7</v>
      </c>
      <c r="Z89" s="271">
        <f>'Capacidad de Adaptación'!X88</f>
        <v>4.3</v>
      </c>
      <c r="AA89" s="266">
        <f>'Capacidad de Adaptación'!Y88</f>
        <v>6</v>
      </c>
      <c r="AB89" s="267">
        <f>ROUND((10-GEOMEAN(((10-W89)/10*9+1),((10-AA89)/10*9+1)))/9*10,1)</f>
        <v>7.8</v>
      </c>
      <c r="AC89" s="272">
        <f>ROUND(L89^(1/3)*T89^(1/3)*AB89^(1/3),1)</f>
        <v>5.5</v>
      </c>
      <c r="AD89" s="273">
        <f>_xlfn.RANK.EQ(AC89,AC$4:AC$301)</f>
        <v>168</v>
      </c>
      <c r="AE89" s="274">
        <f>VLOOKUP(C89,'INFORM Indice de Confiabilidad'!A87:M384,7,FALSE)</f>
        <v>2.6190476190476186</v>
      </c>
      <c r="AF89" s="275">
        <f>'Imputed and missing data hidden'!AM90</f>
        <v>2</v>
      </c>
      <c r="AG89" s="276">
        <f>AF89/38</f>
        <v>5.2631578947368418E-2</v>
      </c>
      <c r="AH89" s="277">
        <f>'Indicator Date hidden2'!AN90</f>
        <v>1.1714285714285715</v>
      </c>
      <c r="AI89" s="278">
        <f>'Missing component hidden'!S90</f>
        <v>0</v>
      </c>
      <c r="AJ89" s="279">
        <f>'Missing component hidden'!T90</f>
        <v>0</v>
      </c>
      <c r="AM89" s="3">
        <f t="shared" si="6"/>
        <v>1</v>
      </c>
      <c r="AN89" s="3">
        <f t="shared" si="7"/>
        <v>1</v>
      </c>
      <c r="AO89" s="3">
        <f t="shared" si="8"/>
        <v>0</v>
      </c>
      <c r="AP89" s="3">
        <f t="shared" si="9"/>
        <v>1</v>
      </c>
      <c r="AQ89" s="3">
        <f t="shared" si="10"/>
        <v>1</v>
      </c>
    </row>
    <row r="90" spans="1:43" ht="16.5" thickTop="1" thickBot="1" x14ac:dyDescent="0.3">
      <c r="A90" s="169" t="s">
        <v>232</v>
      </c>
      <c r="B90" s="101" t="s">
        <v>244</v>
      </c>
      <c r="C90" s="280">
        <v>613</v>
      </c>
      <c r="D90" s="265">
        <f>'Peligro y Exposición'!D89</f>
        <v>6.1</v>
      </c>
      <c r="E90" s="265">
        <f>'Peligro y Exposición'!H89</f>
        <v>4.7</v>
      </c>
      <c r="F90" s="265">
        <f>'Peligro y Exposición'!Q89</f>
        <v>0</v>
      </c>
      <c r="G90" s="265">
        <f>'Peligro y Exposición'!U89</f>
        <v>9.3000000000000007</v>
      </c>
      <c r="H90" s="265">
        <f>'Peligro y Exposición'!Y89</f>
        <v>9.5</v>
      </c>
      <c r="I90" s="266">
        <f>'Peligro y Exposición'!Z89</f>
        <v>7.1</v>
      </c>
      <c r="J90" s="265">
        <f>'Peligro y Exposición'!AD89</f>
        <v>0</v>
      </c>
      <c r="K90" s="266">
        <f>'Peligro y Exposición'!AE89</f>
        <v>0</v>
      </c>
      <c r="L90" s="267">
        <f>ROUND((10-GEOMEAN(((10-I90)/10*9+1),((10-K90)/10*9+1)))/9*10,1)</f>
        <v>4.4000000000000004</v>
      </c>
      <c r="M90" s="268">
        <f>Vulnerabilidad!F89</f>
        <v>8.1</v>
      </c>
      <c r="N90" s="269">
        <f>Vulnerabilidad!J89</f>
        <v>9.3000000000000007</v>
      </c>
      <c r="O90" s="269">
        <f>Vulnerabilidad!M89</f>
        <v>6.8</v>
      </c>
      <c r="P90" s="266">
        <f>Vulnerabilidad!N89</f>
        <v>8.1</v>
      </c>
      <c r="Q90" s="269">
        <f>Vulnerabilidad!R89</f>
        <v>0.9</v>
      </c>
      <c r="R90" s="269">
        <f>Vulnerabilidad!W89</f>
        <v>5.8</v>
      </c>
      <c r="S90" s="266">
        <f>Vulnerabilidad!X89</f>
        <v>3.7</v>
      </c>
      <c r="T90" s="267">
        <f>ROUND((10-GEOMEAN(((10-P90)/10*9+1),((10-S90)/10*9+1)))/9*10,1)</f>
        <v>6.4</v>
      </c>
      <c r="U90" s="270">
        <f>'Capacidad de Adaptación'!F89</f>
        <v>10</v>
      </c>
      <c r="V90" s="271">
        <f>'Capacidad de Adaptación'!H89</f>
        <v>8</v>
      </c>
      <c r="W90" s="266">
        <f>'Capacidad de Adaptación'!I89</f>
        <v>9.3000000000000007</v>
      </c>
      <c r="X90" s="271">
        <f>'Capacidad de Adaptación'!M89</f>
        <v>8.3000000000000007</v>
      </c>
      <c r="Y90" s="271">
        <f>'Capacidad de Adaptación'!Q89</f>
        <v>9.4</v>
      </c>
      <c r="Z90" s="271">
        <f>'Capacidad de Adaptación'!X89</f>
        <v>3.4</v>
      </c>
      <c r="AA90" s="266">
        <f>'Capacidad de Adaptación'!Y89</f>
        <v>7</v>
      </c>
      <c r="AB90" s="267">
        <f>ROUND((10-GEOMEAN(((10-W90)/10*9+1),((10-AA90)/10*9+1)))/9*10,1)</f>
        <v>8.4</v>
      </c>
      <c r="AC90" s="272">
        <f>ROUND(L90^(1/3)*T90^(1/3)*AB90^(1/3),1)</f>
        <v>6.2</v>
      </c>
      <c r="AD90" s="273">
        <f>_xlfn.RANK.EQ(AC90,AC$4:AC$301)</f>
        <v>79</v>
      </c>
      <c r="AE90" s="274">
        <f>VLOOKUP(C90,'INFORM Indice de Confiabilidad'!A88:M385,7,FALSE)</f>
        <v>2.9523809523809526</v>
      </c>
      <c r="AF90" s="275">
        <f>'Imputed and missing data hidden'!AM91</f>
        <v>3</v>
      </c>
      <c r="AG90" s="276">
        <f>AF90/38</f>
        <v>7.8947368421052627E-2</v>
      </c>
      <c r="AH90" s="277">
        <f>'Indicator Date hidden2'!AN91</f>
        <v>1.1714285714285715</v>
      </c>
      <c r="AI90" s="278">
        <f>'Missing component hidden'!S91</f>
        <v>0</v>
      </c>
      <c r="AJ90" s="279">
        <f>'Missing component hidden'!T91</f>
        <v>0</v>
      </c>
      <c r="AM90" s="3">
        <f t="shared" si="6"/>
        <v>1</v>
      </c>
      <c r="AN90" s="3">
        <f t="shared" si="7"/>
        <v>1</v>
      </c>
      <c r="AO90" s="3">
        <f t="shared" si="8"/>
        <v>0</v>
      </c>
      <c r="AP90" s="3">
        <f t="shared" si="9"/>
        <v>1</v>
      </c>
      <c r="AQ90" s="3">
        <f t="shared" si="10"/>
        <v>1</v>
      </c>
    </row>
    <row r="91" spans="1:43" ht="16.5" thickTop="1" thickBot="1" x14ac:dyDescent="0.3">
      <c r="A91" s="169" t="s">
        <v>232</v>
      </c>
      <c r="B91" s="101" t="s">
        <v>222</v>
      </c>
      <c r="C91" s="280">
        <v>614</v>
      </c>
      <c r="D91" s="265">
        <f>'Peligro y Exposición'!D90</f>
        <v>6.2</v>
      </c>
      <c r="E91" s="265">
        <f>'Peligro y Exposición'!H90</f>
        <v>0</v>
      </c>
      <c r="F91" s="265">
        <f>'Peligro y Exposición'!Q90</f>
        <v>0</v>
      </c>
      <c r="G91" s="265">
        <f>'Peligro y Exposición'!U90</f>
        <v>8.1</v>
      </c>
      <c r="H91" s="265">
        <f>'Peligro y Exposición'!Y90</f>
        <v>9.5</v>
      </c>
      <c r="I91" s="266">
        <f>'Peligro y Exposición'!Z90</f>
        <v>6.2</v>
      </c>
      <c r="J91" s="265">
        <f>'Peligro y Exposición'!AD90</f>
        <v>2.1</v>
      </c>
      <c r="K91" s="266">
        <f>'Peligro y Exposición'!AE90</f>
        <v>2.1</v>
      </c>
      <c r="L91" s="267">
        <f>ROUND((10-GEOMEAN(((10-I91)/10*9+1),((10-K91)/10*9+1)))/9*10,1)</f>
        <v>4.5</v>
      </c>
      <c r="M91" s="268">
        <f>Vulnerabilidad!F90</f>
        <v>8.6</v>
      </c>
      <c r="N91" s="269">
        <f>Vulnerabilidad!J90</f>
        <v>9.3000000000000007</v>
      </c>
      <c r="O91" s="269">
        <f>Vulnerabilidad!M90</f>
        <v>7.8</v>
      </c>
      <c r="P91" s="266">
        <f>Vulnerabilidad!N90</f>
        <v>8.6</v>
      </c>
      <c r="Q91" s="269">
        <f>Vulnerabilidad!R90</f>
        <v>2.2000000000000002</v>
      </c>
      <c r="R91" s="269">
        <f>Vulnerabilidad!W90</f>
        <v>5.6</v>
      </c>
      <c r="S91" s="266">
        <f>Vulnerabilidad!X90</f>
        <v>4.0999999999999996</v>
      </c>
      <c r="T91" s="267">
        <f>ROUND((10-GEOMEAN(((10-P91)/10*9+1),((10-S91)/10*9+1)))/9*10,1)</f>
        <v>6.9</v>
      </c>
      <c r="U91" s="270">
        <f>'Capacidad de Adaptación'!F90</f>
        <v>10</v>
      </c>
      <c r="V91" s="271">
        <f>'Capacidad de Adaptación'!H90</f>
        <v>7.8</v>
      </c>
      <c r="W91" s="266">
        <f>'Capacidad de Adaptación'!I90</f>
        <v>9.1999999999999993</v>
      </c>
      <c r="X91" s="271">
        <f>'Capacidad de Adaptación'!M90</f>
        <v>7.5</v>
      </c>
      <c r="Y91" s="271">
        <f>'Capacidad de Adaptación'!Q90</f>
        <v>8.9</v>
      </c>
      <c r="Z91" s="271">
        <f>'Capacidad de Adaptación'!X90</f>
        <v>5.3</v>
      </c>
      <c r="AA91" s="266">
        <f>'Capacidad de Adaptación'!Y90</f>
        <v>7.2</v>
      </c>
      <c r="AB91" s="267">
        <f>ROUND((10-GEOMEAN(((10-W91)/10*9+1),((10-AA91)/10*9+1)))/9*10,1)</f>
        <v>8.4</v>
      </c>
      <c r="AC91" s="272">
        <f>ROUND(L91^(1/3)*T91^(1/3)*AB91^(1/3),1)</f>
        <v>6.4</v>
      </c>
      <c r="AD91" s="273">
        <f>_xlfn.RANK.EQ(AC91,AC$4:AC$301)</f>
        <v>51</v>
      </c>
      <c r="AE91" s="274">
        <f>VLOOKUP(C91,'INFORM Indice de Confiabilidad'!A89:M386,7,FALSE)</f>
        <v>2.6190476190476186</v>
      </c>
      <c r="AF91" s="275">
        <f>'Imputed and missing data hidden'!AM92</f>
        <v>2</v>
      </c>
      <c r="AG91" s="276">
        <f>AF91/38</f>
        <v>5.2631578947368418E-2</v>
      </c>
      <c r="AH91" s="277">
        <f>'Indicator Date hidden2'!AN92</f>
        <v>1.1714285714285715</v>
      </c>
      <c r="AI91" s="278">
        <f>'Missing component hidden'!S92</f>
        <v>0</v>
      </c>
      <c r="AJ91" s="279">
        <f>'Missing component hidden'!T92</f>
        <v>0</v>
      </c>
      <c r="AM91" s="3">
        <f t="shared" si="6"/>
        <v>1</v>
      </c>
      <c r="AN91" s="3">
        <f t="shared" si="7"/>
        <v>0</v>
      </c>
      <c r="AO91" s="3">
        <f t="shared" si="8"/>
        <v>0</v>
      </c>
      <c r="AP91" s="3">
        <f t="shared" si="9"/>
        <v>1</v>
      </c>
      <c r="AQ91" s="3">
        <f t="shared" si="10"/>
        <v>1</v>
      </c>
    </row>
    <row r="92" spans="1:43" ht="16.5" thickTop="1" thickBot="1" x14ac:dyDescent="0.3">
      <c r="A92" s="169" t="s">
        <v>232</v>
      </c>
      <c r="B92" s="101" t="s">
        <v>245</v>
      </c>
      <c r="C92" s="280">
        <v>615</v>
      </c>
      <c r="D92" s="265">
        <f>'Peligro y Exposición'!D91</f>
        <v>6.9</v>
      </c>
      <c r="E92" s="265">
        <f>'Peligro y Exposición'!H91</f>
        <v>4.0999999999999996</v>
      </c>
      <c r="F92" s="265">
        <f>'Peligro y Exposición'!Q91</f>
        <v>0</v>
      </c>
      <c r="G92" s="265">
        <f>'Peligro y Exposición'!U91</f>
        <v>5.5</v>
      </c>
      <c r="H92" s="265">
        <f>'Peligro y Exposición'!Y91</f>
        <v>6.1</v>
      </c>
      <c r="I92" s="266">
        <f>'Peligro y Exposición'!Z91</f>
        <v>4.9000000000000004</v>
      </c>
      <c r="J92" s="265">
        <f>'Peligro y Exposición'!AD91</f>
        <v>1.9</v>
      </c>
      <c r="K92" s="266">
        <f>'Peligro y Exposición'!AE91</f>
        <v>1.9</v>
      </c>
      <c r="L92" s="267">
        <f>ROUND((10-GEOMEAN(((10-I92)/10*9+1),((10-K92)/10*9+1)))/9*10,1)</f>
        <v>3.5</v>
      </c>
      <c r="M92" s="268">
        <f>Vulnerabilidad!F91</f>
        <v>6.7</v>
      </c>
      <c r="N92" s="269">
        <f>Vulnerabilidad!J91</f>
        <v>8.1</v>
      </c>
      <c r="O92" s="269">
        <f>Vulnerabilidad!M91</f>
        <v>6.5</v>
      </c>
      <c r="P92" s="266">
        <f>Vulnerabilidad!N91</f>
        <v>7.1</v>
      </c>
      <c r="Q92" s="269">
        <f>Vulnerabilidad!R91</f>
        <v>2.7</v>
      </c>
      <c r="R92" s="269">
        <f>Vulnerabilidad!W91</f>
        <v>4.9000000000000004</v>
      </c>
      <c r="S92" s="266">
        <f>Vulnerabilidad!X91</f>
        <v>3.9</v>
      </c>
      <c r="T92" s="267">
        <f>ROUND((10-GEOMEAN(((10-P92)/10*9+1),((10-S92)/10*9+1)))/9*10,1)</f>
        <v>5.7</v>
      </c>
      <c r="U92" s="270">
        <f>'Capacidad de Adaptación'!F91</f>
        <v>10</v>
      </c>
      <c r="V92" s="271">
        <f>'Capacidad de Adaptación'!H91</f>
        <v>3.5</v>
      </c>
      <c r="W92" s="266">
        <f>'Capacidad de Adaptación'!I91</f>
        <v>8.1999999999999993</v>
      </c>
      <c r="X92" s="271">
        <f>'Capacidad de Adaptación'!M91</f>
        <v>7</v>
      </c>
      <c r="Y92" s="271">
        <f>'Capacidad de Adaptación'!Q91</f>
        <v>8</v>
      </c>
      <c r="Z92" s="271">
        <f>'Capacidad de Adaptación'!X91</f>
        <v>4.2</v>
      </c>
      <c r="AA92" s="266">
        <f>'Capacidad de Adaptación'!Y91</f>
        <v>6.4</v>
      </c>
      <c r="AB92" s="267">
        <f>ROUND((10-GEOMEAN(((10-W92)/10*9+1),((10-AA92)/10*9+1)))/9*10,1)</f>
        <v>7.4</v>
      </c>
      <c r="AC92" s="272">
        <f>ROUND(L92^(1/3)*T92^(1/3)*AB92^(1/3),1)</f>
        <v>5.3</v>
      </c>
      <c r="AD92" s="273">
        <f>_xlfn.RANK.EQ(AC92,AC$4:AC$301)</f>
        <v>194</v>
      </c>
      <c r="AE92" s="274">
        <f>VLOOKUP(C92,'INFORM Indice de Confiabilidad'!A90:M387,7,FALSE)</f>
        <v>1.9523809523809526</v>
      </c>
      <c r="AF92" s="275">
        <f>'Imputed and missing data hidden'!AM93</f>
        <v>0</v>
      </c>
      <c r="AG92" s="276">
        <f>AF92/38</f>
        <v>0</v>
      </c>
      <c r="AH92" s="277">
        <f>'Indicator Date hidden2'!AN93</f>
        <v>1.1714285714285715</v>
      </c>
      <c r="AI92" s="278">
        <f>'Missing component hidden'!S93</f>
        <v>0</v>
      </c>
      <c r="AJ92" s="279">
        <f>'Missing component hidden'!T93</f>
        <v>0</v>
      </c>
      <c r="AM92" s="3">
        <f t="shared" si="6"/>
        <v>1</v>
      </c>
      <c r="AN92" s="3">
        <f t="shared" si="7"/>
        <v>1</v>
      </c>
      <c r="AO92" s="3">
        <f t="shared" si="8"/>
        <v>0</v>
      </c>
      <c r="AP92" s="3">
        <f t="shared" si="9"/>
        <v>1</v>
      </c>
      <c r="AQ92" s="3">
        <f t="shared" si="10"/>
        <v>1</v>
      </c>
    </row>
    <row r="93" spans="1:43" ht="16.5" thickTop="1" thickBot="1" x14ac:dyDescent="0.3">
      <c r="A93" s="169" t="s">
        <v>232</v>
      </c>
      <c r="B93" s="101" t="s">
        <v>246</v>
      </c>
      <c r="C93" s="280">
        <v>616</v>
      </c>
      <c r="D93" s="265">
        <f>'Peligro y Exposición'!D92</f>
        <v>7.4</v>
      </c>
      <c r="E93" s="265">
        <f>'Peligro y Exposición'!H92</f>
        <v>6.3</v>
      </c>
      <c r="F93" s="265">
        <f>'Peligro y Exposición'!Q92</f>
        <v>0</v>
      </c>
      <c r="G93" s="265">
        <f>'Peligro y Exposición'!U92</f>
        <v>4.7</v>
      </c>
      <c r="H93" s="265">
        <f>'Peligro y Exposición'!Y92</f>
        <v>6.3</v>
      </c>
      <c r="I93" s="266">
        <f>'Peligro y Exposición'!Z92</f>
        <v>5.4</v>
      </c>
      <c r="J93" s="265">
        <f>'Peligro y Exposición'!AD92</f>
        <v>2.6</v>
      </c>
      <c r="K93" s="266">
        <f>'Peligro y Exposición'!AE92</f>
        <v>2.6</v>
      </c>
      <c r="L93" s="267">
        <f>ROUND((10-GEOMEAN(((10-I93)/10*9+1),((10-K93)/10*9+1)))/9*10,1)</f>
        <v>4.0999999999999996</v>
      </c>
      <c r="M93" s="268">
        <f>Vulnerabilidad!F92</f>
        <v>7.6</v>
      </c>
      <c r="N93" s="269">
        <f>Vulnerabilidad!J92</f>
        <v>8.5</v>
      </c>
      <c r="O93" s="269">
        <f>Vulnerabilidad!M92</f>
        <v>6.5</v>
      </c>
      <c r="P93" s="266">
        <f>Vulnerabilidad!N92</f>
        <v>7.5</v>
      </c>
      <c r="Q93" s="269">
        <f>Vulnerabilidad!R92</f>
        <v>0.7</v>
      </c>
      <c r="R93" s="269">
        <f>Vulnerabilidad!W92</f>
        <v>4.5</v>
      </c>
      <c r="S93" s="266">
        <f>Vulnerabilidad!X92</f>
        <v>2.8</v>
      </c>
      <c r="T93" s="267">
        <f>ROUND((10-GEOMEAN(((10-P93)/10*9+1),((10-S93)/10*9+1)))/9*10,1)</f>
        <v>5.6</v>
      </c>
      <c r="U93" s="270">
        <f>'Capacidad de Adaptación'!F92</f>
        <v>6.7</v>
      </c>
      <c r="V93" s="271">
        <f>'Capacidad de Adaptación'!H92</f>
        <v>4.7</v>
      </c>
      <c r="W93" s="266">
        <f>'Capacidad de Adaptación'!I92</f>
        <v>5.8</v>
      </c>
      <c r="X93" s="271">
        <f>'Capacidad de Adaptación'!M92</f>
        <v>6.4</v>
      </c>
      <c r="Y93" s="271">
        <f>'Capacidad de Adaptación'!Q92</f>
        <v>6.8</v>
      </c>
      <c r="Z93" s="271">
        <f>'Capacidad de Adaptación'!X92</f>
        <v>3.4</v>
      </c>
      <c r="AA93" s="266">
        <f>'Capacidad de Adaptación'!Y92</f>
        <v>5.5</v>
      </c>
      <c r="AB93" s="267">
        <f>ROUND((10-GEOMEAN(((10-W93)/10*9+1),((10-AA93)/10*9+1)))/9*10,1)</f>
        <v>5.7</v>
      </c>
      <c r="AC93" s="272">
        <f>ROUND(L93^(1/3)*T93^(1/3)*AB93^(1/3),1)</f>
        <v>5.0999999999999996</v>
      </c>
      <c r="AD93" s="273">
        <f>_xlfn.RANK.EQ(AC93,AC$4:AC$301)</f>
        <v>219</v>
      </c>
      <c r="AE93" s="274">
        <f>VLOOKUP(C93,'INFORM Indice de Confiabilidad'!A91:M388,7,FALSE)</f>
        <v>2.2857142857142856</v>
      </c>
      <c r="AF93" s="275">
        <f>'Imputed and missing data hidden'!AM94</f>
        <v>1</v>
      </c>
      <c r="AG93" s="276">
        <f>AF93/38</f>
        <v>2.6315789473684209E-2</v>
      </c>
      <c r="AH93" s="277">
        <f>'Indicator Date hidden2'!AN94</f>
        <v>1.1714285714285715</v>
      </c>
      <c r="AI93" s="278">
        <f>'Missing component hidden'!S94</f>
        <v>0</v>
      </c>
      <c r="AJ93" s="279">
        <f>'Missing component hidden'!T94</f>
        <v>0</v>
      </c>
      <c r="AM93" s="3">
        <f t="shared" si="6"/>
        <v>1</v>
      </c>
      <c r="AN93" s="3">
        <f t="shared" si="7"/>
        <v>1</v>
      </c>
      <c r="AO93" s="3">
        <f t="shared" si="8"/>
        <v>0</v>
      </c>
      <c r="AP93" s="3">
        <f t="shared" si="9"/>
        <v>1</v>
      </c>
      <c r="AQ93" s="3">
        <f t="shared" si="10"/>
        <v>1</v>
      </c>
    </row>
    <row r="94" spans="1:43" ht="16.5" thickTop="1" thickBot="1" x14ac:dyDescent="0.3">
      <c r="A94" s="169" t="s">
        <v>216</v>
      </c>
      <c r="B94" s="101" t="s">
        <v>247</v>
      </c>
      <c r="C94" s="280">
        <v>701</v>
      </c>
      <c r="D94" s="265">
        <f>'Peligro y Exposición'!D93</f>
        <v>0</v>
      </c>
      <c r="E94" s="265">
        <f>'Peligro y Exposición'!H93</f>
        <v>5.4</v>
      </c>
      <c r="F94" s="265">
        <f>'Peligro y Exposición'!Q93</f>
        <v>0</v>
      </c>
      <c r="G94" s="265">
        <f>'Peligro y Exposición'!U93</f>
        <v>5.9</v>
      </c>
      <c r="H94" s="265">
        <f>'Peligro y Exposición'!Y93</f>
        <v>0</v>
      </c>
      <c r="I94" s="266">
        <f>'Peligro y Exposición'!Z93</f>
        <v>2.8</v>
      </c>
      <c r="J94" s="265">
        <f>'Peligro y Exposición'!AD93</f>
        <v>3.2</v>
      </c>
      <c r="K94" s="266">
        <f>'Peligro y Exposición'!AE93</f>
        <v>3.2</v>
      </c>
      <c r="L94" s="267">
        <f>ROUND((10-GEOMEAN(((10-I94)/10*9+1),((10-K94)/10*9+1)))/9*10,1)</f>
        <v>3</v>
      </c>
      <c r="M94" s="268">
        <f>Vulnerabilidad!F93</f>
        <v>6.4</v>
      </c>
      <c r="N94" s="269">
        <f>Vulnerabilidad!J93</f>
        <v>7.9</v>
      </c>
      <c r="O94" s="269">
        <f>Vulnerabilidad!M93</f>
        <v>5.8</v>
      </c>
      <c r="P94" s="266">
        <f>Vulnerabilidad!N93</f>
        <v>6.7</v>
      </c>
      <c r="Q94" s="269">
        <f>Vulnerabilidad!R93</f>
        <v>0.9</v>
      </c>
      <c r="R94" s="269">
        <f>Vulnerabilidad!W93</f>
        <v>2.9</v>
      </c>
      <c r="S94" s="266">
        <f>Vulnerabilidad!X93</f>
        <v>2</v>
      </c>
      <c r="T94" s="267">
        <f>ROUND((10-GEOMEAN(((10-P94)/10*9+1),((10-S94)/10*9+1)))/9*10,1)</f>
        <v>4.8</v>
      </c>
      <c r="U94" s="270">
        <f>'Capacidad de Adaptación'!F93</f>
        <v>3.3</v>
      </c>
      <c r="V94" s="271">
        <f>'Capacidad de Adaptación'!H93</f>
        <v>4.2</v>
      </c>
      <c r="W94" s="266">
        <f>'Capacidad de Adaptación'!I93</f>
        <v>3.8</v>
      </c>
      <c r="X94" s="271">
        <f>'Capacidad de Adaptación'!M93</f>
        <v>7.5</v>
      </c>
      <c r="Y94" s="271">
        <f>'Capacidad de Adaptación'!Q93</f>
        <v>6.9</v>
      </c>
      <c r="Z94" s="271">
        <f>'Capacidad de Adaptación'!X93</f>
        <v>3.8</v>
      </c>
      <c r="AA94" s="266">
        <f>'Capacidad de Adaptación'!Y93</f>
        <v>6.1</v>
      </c>
      <c r="AB94" s="267">
        <f>ROUND((10-GEOMEAN(((10-W94)/10*9+1),((10-AA94)/10*9+1)))/9*10,1)</f>
        <v>5.0999999999999996</v>
      </c>
      <c r="AC94" s="272">
        <f>ROUND(L94^(1/3)*T94^(1/3)*AB94^(1/3),1)</f>
        <v>4.2</v>
      </c>
      <c r="AD94" s="273">
        <f>_xlfn.RANK.EQ(AC94,AC$4:AC$301)</f>
        <v>268</v>
      </c>
      <c r="AE94" s="274">
        <f>VLOOKUP(C94,'INFORM Indice de Confiabilidad'!A92:M389,7,FALSE)</f>
        <v>1.9523809523809526</v>
      </c>
      <c r="AF94" s="275">
        <f>'Imputed and missing data hidden'!AM95</f>
        <v>0</v>
      </c>
      <c r="AG94" s="276">
        <f>AF94/38</f>
        <v>0</v>
      </c>
      <c r="AH94" s="277">
        <f>'Indicator Date hidden2'!AN95</f>
        <v>1.1714285714285715</v>
      </c>
      <c r="AI94" s="278">
        <f>'Missing component hidden'!S95</f>
        <v>0</v>
      </c>
      <c r="AJ94" s="279">
        <f>'Missing component hidden'!T95</f>
        <v>0</v>
      </c>
      <c r="AM94" s="3">
        <f t="shared" si="6"/>
        <v>0</v>
      </c>
      <c r="AN94" s="3">
        <f t="shared" si="7"/>
        <v>1</v>
      </c>
      <c r="AO94" s="3">
        <f t="shared" si="8"/>
        <v>0</v>
      </c>
      <c r="AP94" s="3">
        <f t="shared" si="9"/>
        <v>1</v>
      </c>
      <c r="AQ94" s="3">
        <f t="shared" si="10"/>
        <v>0</v>
      </c>
    </row>
    <row r="95" spans="1:43" ht="16.5" thickTop="1" thickBot="1" x14ac:dyDescent="0.3">
      <c r="A95" s="169" t="s">
        <v>216</v>
      </c>
      <c r="B95" s="101" t="s">
        <v>248</v>
      </c>
      <c r="C95" s="280">
        <v>702</v>
      </c>
      <c r="D95" s="265">
        <f>'Peligro y Exposición'!D94</f>
        <v>0</v>
      </c>
      <c r="E95" s="265">
        <f>'Peligro y Exposición'!H94</f>
        <v>4.8</v>
      </c>
      <c r="F95" s="265">
        <f>'Peligro y Exposición'!Q94</f>
        <v>0</v>
      </c>
      <c r="G95" s="265">
        <f>'Peligro y Exposición'!U94</f>
        <v>6</v>
      </c>
      <c r="H95" s="265">
        <f>'Peligro y Exposición'!Y94</f>
        <v>9.6999999999999993</v>
      </c>
      <c r="I95" s="266">
        <f>'Peligro y Exposición'!Z94</f>
        <v>5.5</v>
      </c>
      <c r="J95" s="265">
        <f>'Peligro y Exposición'!AD94</f>
        <v>2.4</v>
      </c>
      <c r="K95" s="266">
        <f>'Peligro y Exposición'!AE94</f>
        <v>2.4</v>
      </c>
      <c r="L95" s="267">
        <f>ROUND((10-GEOMEAN(((10-I95)/10*9+1),((10-K95)/10*9+1)))/9*10,1)</f>
        <v>4.0999999999999996</v>
      </c>
      <c r="M95" s="268">
        <f>Vulnerabilidad!F94</f>
        <v>7.4</v>
      </c>
      <c r="N95" s="269">
        <f>Vulnerabilidad!J94</f>
        <v>8.3000000000000007</v>
      </c>
      <c r="O95" s="269">
        <f>Vulnerabilidad!M94</f>
        <v>6.4</v>
      </c>
      <c r="P95" s="266">
        <f>Vulnerabilidad!N94</f>
        <v>7.4</v>
      </c>
      <c r="Q95" s="269">
        <f>Vulnerabilidad!R94</f>
        <v>0.3</v>
      </c>
      <c r="R95" s="269">
        <f>Vulnerabilidad!W94</f>
        <v>4.7</v>
      </c>
      <c r="S95" s="266">
        <f>Vulnerabilidad!X94</f>
        <v>2.8</v>
      </c>
      <c r="T95" s="267">
        <f>ROUND((10-GEOMEAN(((10-P95)/10*9+1),((10-S95)/10*9+1)))/9*10,1)</f>
        <v>5.6</v>
      </c>
      <c r="U95" s="270">
        <f>'Capacidad de Adaptación'!F94</f>
        <v>8.3000000000000007</v>
      </c>
      <c r="V95" s="271">
        <f>'Capacidad de Adaptación'!H94</f>
        <v>6.9</v>
      </c>
      <c r="W95" s="266">
        <f>'Capacidad de Adaptación'!I94</f>
        <v>7.7</v>
      </c>
      <c r="X95" s="271">
        <f>'Capacidad de Adaptación'!M94</f>
        <v>8.6999999999999993</v>
      </c>
      <c r="Y95" s="271">
        <f>'Capacidad de Adaptación'!Q94</f>
        <v>7.5</v>
      </c>
      <c r="Z95" s="271">
        <f>'Capacidad de Adaptación'!X94</f>
        <v>4.0999999999999996</v>
      </c>
      <c r="AA95" s="266">
        <f>'Capacidad de Adaptación'!Y94</f>
        <v>6.8</v>
      </c>
      <c r="AB95" s="267">
        <f>ROUND((10-GEOMEAN(((10-W95)/10*9+1),((10-AA95)/10*9+1)))/9*10,1)</f>
        <v>7.3</v>
      </c>
      <c r="AC95" s="272">
        <f>ROUND(L95^(1/3)*T95^(1/3)*AB95^(1/3),1)</f>
        <v>5.5</v>
      </c>
      <c r="AD95" s="273">
        <f>_xlfn.RANK.EQ(AC95,AC$4:AC$301)</f>
        <v>168</v>
      </c>
      <c r="AE95" s="274">
        <f>VLOOKUP(C95,'INFORM Indice de Confiabilidad'!A93:M390,7,FALSE)</f>
        <v>2.2857142857142856</v>
      </c>
      <c r="AF95" s="275">
        <f>'Imputed and missing data hidden'!AM96</f>
        <v>1</v>
      </c>
      <c r="AG95" s="276">
        <f>AF95/38</f>
        <v>2.6315789473684209E-2</v>
      </c>
      <c r="AH95" s="277">
        <f>'Indicator Date hidden2'!AN96</f>
        <v>1.1714285714285715</v>
      </c>
      <c r="AI95" s="278">
        <f>'Missing component hidden'!S96</f>
        <v>0</v>
      </c>
      <c r="AJ95" s="279">
        <f>'Missing component hidden'!T96</f>
        <v>0</v>
      </c>
      <c r="AM95" s="3">
        <f t="shared" si="6"/>
        <v>0</v>
      </c>
      <c r="AN95" s="3">
        <f t="shared" si="7"/>
        <v>1</v>
      </c>
      <c r="AO95" s="3">
        <f t="shared" si="8"/>
        <v>0</v>
      </c>
      <c r="AP95" s="3">
        <f t="shared" si="9"/>
        <v>1</v>
      </c>
      <c r="AQ95" s="3">
        <f t="shared" si="10"/>
        <v>1</v>
      </c>
    </row>
    <row r="96" spans="1:43" ht="16.5" thickTop="1" thickBot="1" x14ac:dyDescent="0.3">
      <c r="A96" s="169" t="s">
        <v>216</v>
      </c>
      <c r="B96" s="101" t="s">
        <v>249</v>
      </c>
      <c r="C96" s="280">
        <v>703</v>
      </c>
      <c r="D96" s="265">
        <f>'Peligro y Exposición'!D95</f>
        <v>0</v>
      </c>
      <c r="E96" s="265">
        <f>'Peligro y Exposición'!H95</f>
        <v>10</v>
      </c>
      <c r="F96" s="265">
        <f>'Peligro y Exposición'!Q95</f>
        <v>0</v>
      </c>
      <c r="G96" s="265">
        <f>'Peligro y Exposición'!U95</f>
        <v>10</v>
      </c>
      <c r="H96" s="265">
        <f>'Peligro y Exposición'!Y95</f>
        <v>0</v>
      </c>
      <c r="I96" s="266">
        <f>'Peligro y Exposición'!Z95</f>
        <v>6.7</v>
      </c>
      <c r="J96" s="265">
        <f>'Peligro y Exposición'!AD95</f>
        <v>9.1999999999999993</v>
      </c>
      <c r="K96" s="266">
        <f>'Peligro y Exposición'!AE95</f>
        <v>9.1999999999999993</v>
      </c>
      <c r="L96" s="267">
        <f>ROUND((10-GEOMEAN(((10-I96)/10*9+1),((10-K96)/10*9+1)))/9*10,1)</f>
        <v>8.1999999999999993</v>
      </c>
      <c r="M96" s="268">
        <f>Vulnerabilidad!F95</f>
        <v>6.7</v>
      </c>
      <c r="N96" s="269">
        <f>Vulnerabilidad!J95</f>
        <v>7.1</v>
      </c>
      <c r="O96" s="269">
        <f>Vulnerabilidad!M95</f>
        <v>5.8</v>
      </c>
      <c r="P96" s="266">
        <f>Vulnerabilidad!N95</f>
        <v>6.5</v>
      </c>
      <c r="Q96" s="269">
        <f>Vulnerabilidad!R95</f>
        <v>8</v>
      </c>
      <c r="R96" s="269">
        <f>Vulnerabilidad!W95</f>
        <v>4.4000000000000004</v>
      </c>
      <c r="S96" s="266">
        <f>Vulnerabilidad!X95</f>
        <v>6.5</v>
      </c>
      <c r="T96" s="267">
        <f>ROUND((10-GEOMEAN(((10-P96)/10*9+1),((10-S96)/10*9+1)))/9*10,1)</f>
        <v>6.5</v>
      </c>
      <c r="U96" s="270">
        <f>'Capacidad de Adaptación'!F95</f>
        <v>6.7</v>
      </c>
      <c r="V96" s="271">
        <f>'Capacidad de Adaptación'!H95</f>
        <v>2.5</v>
      </c>
      <c r="W96" s="266">
        <f>'Capacidad de Adaptación'!I95</f>
        <v>4.9000000000000004</v>
      </c>
      <c r="X96" s="271">
        <f>'Capacidad de Adaptación'!M95</f>
        <v>7</v>
      </c>
      <c r="Y96" s="271">
        <f>'Capacidad de Adaptación'!Q95</f>
        <v>6.7</v>
      </c>
      <c r="Z96" s="271">
        <f>'Capacidad de Adaptación'!X95</f>
        <v>4.5999999999999996</v>
      </c>
      <c r="AA96" s="266">
        <f>'Capacidad de Adaptación'!Y95</f>
        <v>6.1</v>
      </c>
      <c r="AB96" s="267">
        <f>ROUND((10-GEOMEAN(((10-W96)/10*9+1),((10-AA96)/10*9+1)))/9*10,1)</f>
        <v>5.5</v>
      </c>
      <c r="AC96" s="272">
        <f>ROUND(L96^(1/3)*T96^(1/3)*AB96^(1/3),1)</f>
        <v>6.6</v>
      </c>
      <c r="AD96" s="273">
        <f>_xlfn.RANK.EQ(AC96,AC$4:AC$301)</f>
        <v>38</v>
      </c>
      <c r="AE96" s="274">
        <f>VLOOKUP(C96,'INFORM Indice de Confiabilidad'!A94:M391,7,FALSE)</f>
        <v>1.9523809523809526</v>
      </c>
      <c r="AF96" s="275">
        <f>'Imputed and missing data hidden'!AM97</f>
        <v>0</v>
      </c>
      <c r="AG96" s="276">
        <f>AF96/38</f>
        <v>0</v>
      </c>
      <c r="AH96" s="277">
        <f>'Indicator Date hidden2'!AN97</f>
        <v>1.1714285714285715</v>
      </c>
      <c r="AI96" s="278">
        <f>'Missing component hidden'!S97</f>
        <v>0</v>
      </c>
      <c r="AJ96" s="279">
        <f>'Missing component hidden'!T97</f>
        <v>0</v>
      </c>
      <c r="AM96" s="3">
        <f t="shared" si="6"/>
        <v>0</v>
      </c>
      <c r="AN96" s="3">
        <f t="shared" si="7"/>
        <v>1</v>
      </c>
      <c r="AO96" s="3">
        <f t="shared" si="8"/>
        <v>0</v>
      </c>
      <c r="AP96" s="3">
        <f t="shared" si="9"/>
        <v>1</v>
      </c>
      <c r="AQ96" s="3">
        <f t="shared" si="10"/>
        <v>0</v>
      </c>
    </row>
    <row r="97" spans="1:43" ht="16.5" thickTop="1" thickBot="1" x14ac:dyDescent="0.3">
      <c r="A97" s="169" t="s">
        <v>216</v>
      </c>
      <c r="B97" s="101" t="s">
        <v>216</v>
      </c>
      <c r="C97" s="280">
        <v>704</v>
      </c>
      <c r="D97" s="265">
        <f>'Peligro y Exposición'!D96</f>
        <v>0</v>
      </c>
      <c r="E97" s="265">
        <f>'Peligro y Exposición'!H96</f>
        <v>5.9</v>
      </c>
      <c r="F97" s="265">
        <f>'Peligro y Exposición'!Q96</f>
        <v>0</v>
      </c>
      <c r="G97" s="265">
        <f>'Peligro y Exposición'!U96</f>
        <v>7.9</v>
      </c>
      <c r="H97" s="265">
        <f>'Peligro y Exposición'!Y96</f>
        <v>0</v>
      </c>
      <c r="I97" s="266">
        <f>'Peligro y Exposición'!Z96</f>
        <v>3.7</v>
      </c>
      <c r="J97" s="265">
        <f>'Peligro y Exposición'!AD96</f>
        <v>7.7</v>
      </c>
      <c r="K97" s="266">
        <f>'Peligro y Exposición'!AE96</f>
        <v>7.7</v>
      </c>
      <c r="L97" s="267">
        <f>ROUND((10-GEOMEAN(((10-I97)/10*9+1),((10-K97)/10*9+1)))/9*10,1)</f>
        <v>6.1</v>
      </c>
      <c r="M97" s="268">
        <f>Vulnerabilidad!F96</f>
        <v>6.2</v>
      </c>
      <c r="N97" s="269">
        <f>Vulnerabilidad!J96</f>
        <v>6.7</v>
      </c>
      <c r="O97" s="269">
        <f>Vulnerabilidad!M96</f>
        <v>5.6</v>
      </c>
      <c r="P97" s="266">
        <f>Vulnerabilidad!N96</f>
        <v>6.2</v>
      </c>
      <c r="Q97" s="269">
        <f>Vulnerabilidad!R96</f>
        <v>1.3</v>
      </c>
      <c r="R97" s="269">
        <f>Vulnerabilidad!W96</f>
        <v>3.6</v>
      </c>
      <c r="S97" s="266">
        <f>Vulnerabilidad!X96</f>
        <v>2.5</v>
      </c>
      <c r="T97" s="267">
        <f>ROUND((10-GEOMEAN(((10-P97)/10*9+1),((10-S97)/10*9+1)))/9*10,1)</f>
        <v>4.5999999999999996</v>
      </c>
      <c r="U97" s="270">
        <f>'Capacidad de Adaptación'!F96</f>
        <v>3.3</v>
      </c>
      <c r="V97" s="271">
        <f>'Capacidad de Adaptación'!H96</f>
        <v>2.5</v>
      </c>
      <c r="W97" s="266">
        <f>'Capacidad de Adaptación'!I96</f>
        <v>2.9</v>
      </c>
      <c r="X97" s="271">
        <f>'Capacidad de Adaptación'!M96</f>
        <v>6.5</v>
      </c>
      <c r="Y97" s="271">
        <f>'Capacidad de Adaptación'!Q96</f>
        <v>6.3</v>
      </c>
      <c r="Z97" s="271">
        <f>'Capacidad de Adaptación'!X96</f>
        <v>3.5</v>
      </c>
      <c r="AA97" s="266">
        <f>'Capacidad de Adaptación'!Y96</f>
        <v>5.4</v>
      </c>
      <c r="AB97" s="267">
        <f>ROUND((10-GEOMEAN(((10-W97)/10*9+1),((10-AA97)/10*9+1)))/9*10,1)</f>
        <v>4.3</v>
      </c>
      <c r="AC97" s="272">
        <f>ROUND(L97^(1/3)*T97^(1/3)*AB97^(1/3),1)</f>
        <v>4.9000000000000004</v>
      </c>
      <c r="AD97" s="273">
        <f>_xlfn.RANK.EQ(AC97,AC$4:AC$301)</f>
        <v>235</v>
      </c>
      <c r="AE97" s="274">
        <f>VLOOKUP(C97,'INFORM Indice de Confiabilidad'!A95:M392,7,FALSE)</f>
        <v>1.9523809523809526</v>
      </c>
      <c r="AF97" s="275">
        <f>'Imputed and missing data hidden'!AM98</f>
        <v>0</v>
      </c>
      <c r="AG97" s="276">
        <f>AF97/38</f>
        <v>0</v>
      </c>
      <c r="AH97" s="277">
        <f>'Indicator Date hidden2'!AN98</f>
        <v>1.1714285714285715</v>
      </c>
      <c r="AI97" s="278">
        <f>'Missing component hidden'!S98</f>
        <v>0</v>
      </c>
      <c r="AJ97" s="279">
        <f>'Missing component hidden'!T98</f>
        <v>0</v>
      </c>
      <c r="AM97" s="3">
        <f t="shared" si="6"/>
        <v>0</v>
      </c>
      <c r="AN97" s="3">
        <f t="shared" si="7"/>
        <v>1</v>
      </c>
      <c r="AO97" s="3">
        <f t="shared" si="8"/>
        <v>0</v>
      </c>
      <c r="AP97" s="3">
        <f t="shared" si="9"/>
        <v>1</v>
      </c>
      <c r="AQ97" s="3">
        <f t="shared" si="10"/>
        <v>0</v>
      </c>
    </row>
    <row r="98" spans="1:43" ht="16.5" thickTop="1" thickBot="1" x14ac:dyDescent="0.3">
      <c r="A98" s="169" t="s">
        <v>216</v>
      </c>
      <c r="B98" s="101" t="s">
        <v>250</v>
      </c>
      <c r="C98" s="280">
        <v>705</v>
      </c>
      <c r="D98" s="265">
        <f>'Peligro y Exposición'!D97</f>
        <v>0</v>
      </c>
      <c r="E98" s="265">
        <f>'Peligro y Exposición'!H97</f>
        <v>0</v>
      </c>
      <c r="F98" s="265">
        <f>'Peligro y Exposición'!Q97</f>
        <v>0</v>
      </c>
      <c r="G98" s="265">
        <f>'Peligro y Exposición'!U97</f>
        <v>4</v>
      </c>
      <c r="H98" s="265">
        <f>'Peligro y Exposición'!Y97</f>
        <v>0</v>
      </c>
      <c r="I98" s="266">
        <f>'Peligro y Exposición'!Z97</f>
        <v>0.9</v>
      </c>
      <c r="J98" s="265">
        <f>'Peligro y Exposición'!AD97</f>
        <v>2.1</v>
      </c>
      <c r="K98" s="266">
        <f>'Peligro y Exposición'!AE97</f>
        <v>2.1</v>
      </c>
      <c r="L98" s="267">
        <f>ROUND((10-GEOMEAN(((10-I98)/10*9+1),((10-K98)/10*9+1)))/9*10,1)</f>
        <v>1.5</v>
      </c>
      <c r="M98" s="268">
        <f>Vulnerabilidad!F97</f>
        <v>6.2</v>
      </c>
      <c r="N98" s="269">
        <f>Vulnerabilidad!J97</f>
        <v>7.6</v>
      </c>
      <c r="O98" s="269">
        <f>Vulnerabilidad!M97</f>
        <v>5.2</v>
      </c>
      <c r="P98" s="266">
        <f>Vulnerabilidad!N97</f>
        <v>6.3</v>
      </c>
      <c r="Q98" s="269">
        <f>Vulnerabilidad!R97</f>
        <v>0.3</v>
      </c>
      <c r="R98" s="269">
        <f>Vulnerabilidad!W97</f>
        <v>3.4</v>
      </c>
      <c r="S98" s="266">
        <f>Vulnerabilidad!X97</f>
        <v>2</v>
      </c>
      <c r="T98" s="267">
        <f>ROUND((10-GEOMEAN(((10-P98)/10*9+1),((10-S98)/10*9+1)))/9*10,1)</f>
        <v>4.5</v>
      </c>
      <c r="U98" s="270">
        <f>'Capacidad de Adaptación'!F97</f>
        <v>5</v>
      </c>
      <c r="V98" s="271">
        <f>'Capacidad de Adaptación'!H97</f>
        <v>6.4</v>
      </c>
      <c r="W98" s="266">
        <f>'Capacidad de Adaptación'!I97</f>
        <v>5.7</v>
      </c>
      <c r="X98" s="271">
        <f>'Capacidad de Adaptación'!M97</f>
        <v>6.7</v>
      </c>
      <c r="Y98" s="271">
        <f>'Capacidad de Adaptación'!Q97</f>
        <v>4.3</v>
      </c>
      <c r="Z98" s="271">
        <f>'Capacidad de Adaptación'!X97</f>
        <v>4.7</v>
      </c>
      <c r="AA98" s="266">
        <f>'Capacidad de Adaptación'!Y97</f>
        <v>5.2</v>
      </c>
      <c r="AB98" s="267">
        <f>ROUND((10-GEOMEAN(((10-W98)/10*9+1),((10-AA98)/10*9+1)))/9*10,1)</f>
        <v>5.5</v>
      </c>
      <c r="AC98" s="272">
        <f>ROUND(L98^(1/3)*T98^(1/3)*AB98^(1/3),1)</f>
        <v>3.3</v>
      </c>
      <c r="AD98" s="273">
        <f>_xlfn.RANK.EQ(AC98,AC$4:AC$301)</f>
        <v>290</v>
      </c>
      <c r="AE98" s="274">
        <f>VLOOKUP(C98,'INFORM Indice de Confiabilidad'!A96:M393,7,FALSE)</f>
        <v>1.9523809523809526</v>
      </c>
      <c r="AF98" s="275">
        <f>'Imputed and missing data hidden'!AM99</f>
        <v>0</v>
      </c>
      <c r="AG98" s="276">
        <f>AF98/38</f>
        <v>0</v>
      </c>
      <c r="AH98" s="277">
        <f>'Indicator Date hidden2'!AN99</f>
        <v>1.1714285714285715</v>
      </c>
      <c r="AI98" s="278">
        <f>'Missing component hidden'!S99</f>
        <v>0</v>
      </c>
      <c r="AJ98" s="279">
        <f>'Missing component hidden'!T99</f>
        <v>0</v>
      </c>
      <c r="AM98" s="3">
        <f t="shared" si="6"/>
        <v>0</v>
      </c>
      <c r="AN98" s="3">
        <f t="shared" si="7"/>
        <v>0</v>
      </c>
      <c r="AO98" s="3">
        <f t="shared" si="8"/>
        <v>0</v>
      </c>
      <c r="AP98" s="3">
        <f t="shared" si="9"/>
        <v>1</v>
      </c>
      <c r="AQ98" s="3">
        <f t="shared" si="10"/>
        <v>0</v>
      </c>
    </row>
    <row r="99" spans="1:43" ht="16.5" thickTop="1" thickBot="1" x14ac:dyDescent="0.3">
      <c r="A99" s="169" t="s">
        <v>216</v>
      </c>
      <c r="B99" s="101" t="s">
        <v>251</v>
      </c>
      <c r="C99" s="280">
        <v>706</v>
      </c>
      <c r="D99" s="265">
        <f>'Peligro y Exposición'!D98</f>
        <v>0</v>
      </c>
      <c r="E99" s="265">
        <f>'Peligro y Exposición'!H98</f>
        <v>0</v>
      </c>
      <c r="F99" s="265">
        <f>'Peligro y Exposición'!Q98</f>
        <v>0</v>
      </c>
      <c r="G99" s="265">
        <f>'Peligro y Exposición'!U98</f>
        <v>4.4000000000000004</v>
      </c>
      <c r="H99" s="265">
        <f>'Peligro y Exposición'!Y98</f>
        <v>0</v>
      </c>
      <c r="I99" s="266">
        <f>'Peligro y Exposición'!Z98</f>
        <v>1.1000000000000001</v>
      </c>
      <c r="J99" s="265">
        <f>'Peligro y Exposición'!AD98</f>
        <v>5.6</v>
      </c>
      <c r="K99" s="266">
        <f>'Peligro y Exposición'!AE98</f>
        <v>5.6</v>
      </c>
      <c r="L99" s="267">
        <f>ROUND((10-GEOMEAN(((10-I99)/10*9+1),((10-K99)/10*9+1)))/9*10,1)</f>
        <v>3.7</v>
      </c>
      <c r="M99" s="268">
        <f>Vulnerabilidad!F98</f>
        <v>6.3</v>
      </c>
      <c r="N99" s="269">
        <f>Vulnerabilidad!J98</f>
        <v>6.4</v>
      </c>
      <c r="O99" s="269">
        <f>Vulnerabilidad!M98</f>
        <v>5</v>
      </c>
      <c r="P99" s="266">
        <f>Vulnerabilidad!N98</f>
        <v>5.9</v>
      </c>
      <c r="Q99" s="269">
        <f>Vulnerabilidad!R98</f>
        <v>0.9</v>
      </c>
      <c r="R99" s="269">
        <f>Vulnerabilidad!W98</f>
        <v>3</v>
      </c>
      <c r="S99" s="266">
        <f>Vulnerabilidad!X98</f>
        <v>2</v>
      </c>
      <c r="T99" s="267">
        <f>ROUND((10-GEOMEAN(((10-P99)/10*9+1),((10-S99)/10*9+1)))/9*10,1)</f>
        <v>4.2</v>
      </c>
      <c r="U99" s="270">
        <f>'Capacidad de Adaptación'!F98</f>
        <v>8.3000000000000007</v>
      </c>
      <c r="V99" s="271">
        <f>'Capacidad de Adaptación'!H98</f>
        <v>4.3</v>
      </c>
      <c r="W99" s="266">
        <f>'Capacidad de Adaptación'!I98</f>
        <v>6.7</v>
      </c>
      <c r="X99" s="271">
        <f>'Capacidad de Adaptación'!M98</f>
        <v>2.7</v>
      </c>
      <c r="Y99" s="271">
        <f>'Capacidad de Adaptación'!Q98</f>
        <v>7.1</v>
      </c>
      <c r="Z99" s="271">
        <f>'Capacidad de Adaptación'!X98</f>
        <v>4.5999999999999996</v>
      </c>
      <c r="AA99" s="266">
        <f>'Capacidad de Adaptación'!Y98</f>
        <v>4.8</v>
      </c>
      <c r="AB99" s="267">
        <f>ROUND((10-GEOMEAN(((10-W99)/10*9+1),((10-AA99)/10*9+1)))/9*10,1)</f>
        <v>5.8</v>
      </c>
      <c r="AC99" s="272">
        <f>ROUND(L99^(1/3)*T99^(1/3)*AB99^(1/3),1)</f>
        <v>4.5</v>
      </c>
      <c r="AD99" s="273">
        <f>_xlfn.RANK.EQ(AC99,AC$4:AC$301)</f>
        <v>255</v>
      </c>
      <c r="AE99" s="274">
        <f>VLOOKUP(C99,'INFORM Indice de Confiabilidad'!A97:M394,7,FALSE)</f>
        <v>1.9523809523809526</v>
      </c>
      <c r="AF99" s="275">
        <f>'Imputed and missing data hidden'!AM100</f>
        <v>0</v>
      </c>
      <c r="AG99" s="276">
        <f>AF99/38</f>
        <v>0</v>
      </c>
      <c r="AH99" s="277">
        <f>'Indicator Date hidden2'!AN100</f>
        <v>1.1714285714285715</v>
      </c>
      <c r="AI99" s="278">
        <f>'Missing component hidden'!S100</f>
        <v>0</v>
      </c>
      <c r="AJ99" s="279">
        <f>'Missing component hidden'!T100</f>
        <v>0</v>
      </c>
      <c r="AM99" s="3">
        <f t="shared" si="6"/>
        <v>0</v>
      </c>
      <c r="AN99" s="3">
        <f t="shared" si="7"/>
        <v>0</v>
      </c>
      <c r="AO99" s="3">
        <f t="shared" si="8"/>
        <v>0</v>
      </c>
      <c r="AP99" s="3">
        <f t="shared" si="9"/>
        <v>1</v>
      </c>
      <c r="AQ99" s="3">
        <f t="shared" si="10"/>
        <v>0</v>
      </c>
    </row>
    <row r="100" spans="1:43" ht="16.5" thickTop="1" thickBot="1" x14ac:dyDescent="0.3">
      <c r="A100" s="169" t="s">
        <v>216</v>
      </c>
      <c r="B100" s="101" t="s">
        <v>252</v>
      </c>
      <c r="C100" s="280">
        <v>707</v>
      </c>
      <c r="D100" s="265">
        <f>'Peligro y Exposición'!D99</f>
        <v>6.8</v>
      </c>
      <c r="E100" s="265">
        <f>'Peligro y Exposición'!H99</f>
        <v>4.2</v>
      </c>
      <c r="F100" s="265">
        <f>'Peligro y Exposición'!Q99</f>
        <v>0</v>
      </c>
      <c r="G100" s="265">
        <f>'Peligro y Exposición'!U99</f>
        <v>9.5</v>
      </c>
      <c r="H100" s="265">
        <f>'Peligro y Exposición'!Y99</f>
        <v>9.6</v>
      </c>
      <c r="I100" s="266">
        <f>'Peligro y Exposición'!Z99</f>
        <v>7.3</v>
      </c>
      <c r="J100" s="265">
        <f>'Peligro y Exposición'!AD99</f>
        <v>0.9</v>
      </c>
      <c r="K100" s="266">
        <f>'Peligro y Exposición'!AE99</f>
        <v>0.9</v>
      </c>
      <c r="L100" s="267">
        <f>ROUND((10-GEOMEAN(((10-I100)/10*9+1),((10-K100)/10*9+1)))/9*10,1)</f>
        <v>4.9000000000000004</v>
      </c>
      <c r="M100" s="268">
        <f>Vulnerabilidad!F99</f>
        <v>9.5</v>
      </c>
      <c r="N100" s="269">
        <f>Vulnerabilidad!J99</f>
        <v>8.1</v>
      </c>
      <c r="O100" s="269">
        <f>Vulnerabilidad!M99</f>
        <v>7</v>
      </c>
      <c r="P100" s="266">
        <f>Vulnerabilidad!N99</f>
        <v>8.1999999999999993</v>
      </c>
      <c r="Q100" s="269">
        <f>Vulnerabilidad!R99</f>
        <v>0.4</v>
      </c>
      <c r="R100" s="269">
        <f>Vulnerabilidad!W99</f>
        <v>6.5</v>
      </c>
      <c r="S100" s="266">
        <f>Vulnerabilidad!X99</f>
        <v>4.0999999999999996</v>
      </c>
      <c r="T100" s="267">
        <f>ROUND((10-GEOMEAN(((10-P100)/10*9+1),((10-S100)/10*9+1)))/9*10,1)</f>
        <v>6.6</v>
      </c>
      <c r="U100" s="270">
        <f>'Capacidad de Adaptación'!F99</f>
        <v>6.7</v>
      </c>
      <c r="V100" s="271">
        <f>'Capacidad de Adaptación'!H99</f>
        <v>9</v>
      </c>
      <c r="W100" s="266">
        <f>'Capacidad de Adaptación'!I99</f>
        <v>8.1</v>
      </c>
      <c r="X100" s="271">
        <f>'Capacidad de Adaptación'!M99</f>
        <v>9.6999999999999993</v>
      </c>
      <c r="Y100" s="271">
        <f>'Capacidad de Adaptación'!Q99</f>
        <v>9</v>
      </c>
      <c r="Z100" s="271">
        <f>'Capacidad de Adaptación'!X99</f>
        <v>7.7</v>
      </c>
      <c r="AA100" s="266">
        <f>'Capacidad de Adaptación'!Y99</f>
        <v>8.8000000000000007</v>
      </c>
      <c r="AB100" s="267">
        <f>ROUND((10-GEOMEAN(((10-W100)/10*9+1),((10-AA100)/10*9+1)))/9*10,1)</f>
        <v>8.5</v>
      </c>
      <c r="AC100" s="272">
        <f>ROUND(L100^(1/3)*T100^(1/3)*AB100^(1/3),1)</f>
        <v>6.5</v>
      </c>
      <c r="AD100" s="273">
        <f>_xlfn.RANK.EQ(AC100,AC$4:AC$301)</f>
        <v>46</v>
      </c>
      <c r="AE100" s="274">
        <f>VLOOKUP(C100,'INFORM Indice de Confiabilidad'!A98:M395,7,FALSE)</f>
        <v>2.2857142857142856</v>
      </c>
      <c r="AF100" s="275">
        <f>'Imputed and missing data hidden'!AM101</f>
        <v>1</v>
      </c>
      <c r="AG100" s="276">
        <f>AF100/38</f>
        <v>2.6315789473684209E-2</v>
      </c>
      <c r="AH100" s="277">
        <f>'Indicator Date hidden2'!AN101</f>
        <v>1.1714285714285715</v>
      </c>
      <c r="AI100" s="278">
        <f>'Missing component hidden'!S101</f>
        <v>0</v>
      </c>
      <c r="AJ100" s="279">
        <f>'Missing component hidden'!T101</f>
        <v>0</v>
      </c>
      <c r="AM100" s="3">
        <f t="shared" si="6"/>
        <v>1</v>
      </c>
      <c r="AN100" s="3">
        <f t="shared" si="7"/>
        <v>1</v>
      </c>
      <c r="AO100" s="3">
        <f t="shared" si="8"/>
        <v>0</v>
      </c>
      <c r="AP100" s="3">
        <f t="shared" si="9"/>
        <v>1</v>
      </c>
      <c r="AQ100" s="3">
        <f t="shared" si="10"/>
        <v>1</v>
      </c>
    </row>
    <row r="101" spans="1:43" ht="16.5" thickTop="1" thickBot="1" x14ac:dyDescent="0.3">
      <c r="A101" s="169" t="s">
        <v>216</v>
      </c>
      <c r="B101" s="101" t="s">
        <v>253</v>
      </c>
      <c r="C101" s="280">
        <v>708</v>
      </c>
      <c r="D101" s="265">
        <f>'Peligro y Exposición'!D100</f>
        <v>0</v>
      </c>
      <c r="E101" s="265" t="str">
        <f>'Peligro y Exposición'!H100</f>
        <v>x</v>
      </c>
      <c r="F101" s="265">
        <f>'Peligro y Exposición'!Q100</f>
        <v>0</v>
      </c>
      <c r="G101" s="265">
        <f>'Peligro y Exposición'!U100</f>
        <v>7.7</v>
      </c>
      <c r="H101" s="265">
        <f>'Peligro y Exposición'!Y100</f>
        <v>5.7</v>
      </c>
      <c r="I101" s="266">
        <f>'Peligro y Exposición'!Z100</f>
        <v>4.2</v>
      </c>
      <c r="J101" s="265">
        <f>'Peligro y Exposición'!AD100</f>
        <v>7.7</v>
      </c>
      <c r="K101" s="266">
        <f>'Peligro y Exposición'!AE100</f>
        <v>7.7</v>
      </c>
      <c r="L101" s="267">
        <f>ROUND((10-GEOMEAN(((10-I101)/10*9+1),((10-K101)/10*9+1)))/9*10,1)</f>
        <v>6.3</v>
      </c>
      <c r="M101" s="268">
        <f>Vulnerabilidad!F100</f>
        <v>7.1</v>
      </c>
      <c r="N101" s="269">
        <f>Vulnerabilidad!J100</f>
        <v>8.5</v>
      </c>
      <c r="O101" s="269">
        <f>Vulnerabilidad!M100</f>
        <v>6.3</v>
      </c>
      <c r="P101" s="266">
        <f>Vulnerabilidad!N100</f>
        <v>7.3</v>
      </c>
      <c r="Q101" s="269">
        <f>Vulnerabilidad!R100</f>
        <v>0.4</v>
      </c>
      <c r="R101" s="269">
        <f>Vulnerabilidad!W100</f>
        <v>3.9</v>
      </c>
      <c r="S101" s="266">
        <f>Vulnerabilidad!X100</f>
        <v>2.2999999999999998</v>
      </c>
      <c r="T101" s="267">
        <f>ROUND((10-GEOMEAN(((10-P101)/10*9+1),((10-S101)/10*9+1)))/9*10,1)</f>
        <v>5.3</v>
      </c>
      <c r="U101" s="270">
        <f>'Capacidad de Adaptación'!F100</f>
        <v>6.7</v>
      </c>
      <c r="V101" s="271">
        <f>'Capacidad de Adaptación'!H100</f>
        <v>4.8</v>
      </c>
      <c r="W101" s="266">
        <f>'Capacidad de Adaptación'!I100</f>
        <v>5.8</v>
      </c>
      <c r="X101" s="271">
        <f>'Capacidad de Adaptación'!M100</f>
        <v>7.9</v>
      </c>
      <c r="Y101" s="271">
        <f>'Capacidad de Adaptación'!Q100</f>
        <v>8.1</v>
      </c>
      <c r="Z101" s="271">
        <f>'Capacidad de Adaptación'!X100</f>
        <v>3.2</v>
      </c>
      <c r="AA101" s="266">
        <f>'Capacidad de Adaptación'!Y100</f>
        <v>6.4</v>
      </c>
      <c r="AB101" s="267">
        <f>ROUND((10-GEOMEAN(((10-W101)/10*9+1),((10-AA101)/10*9+1)))/9*10,1)</f>
        <v>6.1</v>
      </c>
      <c r="AC101" s="272">
        <f>ROUND(L101^(1/3)*T101^(1/3)*AB101^(1/3),1)</f>
        <v>5.9</v>
      </c>
      <c r="AD101" s="273">
        <f>_xlfn.RANK.EQ(AC101,AC$4:AC$301)</f>
        <v>118</v>
      </c>
      <c r="AE101" s="274">
        <f>VLOOKUP(C101,'INFORM Indice de Confiabilidad'!A99:M396,7,FALSE)</f>
        <v>2.2857142857142856</v>
      </c>
      <c r="AF101" s="275">
        <f>'Imputed and missing data hidden'!AM102</f>
        <v>1</v>
      </c>
      <c r="AG101" s="276">
        <f>AF101/38</f>
        <v>2.6315789473684209E-2</v>
      </c>
      <c r="AH101" s="277">
        <f>'Indicator Date hidden2'!AN102</f>
        <v>1.1714285714285715</v>
      </c>
      <c r="AI101" s="278">
        <f>'Missing component hidden'!S102</f>
        <v>1</v>
      </c>
      <c r="AJ101" s="279">
        <f>'Missing component hidden'!T102</f>
        <v>6.6666666666666666E-2</v>
      </c>
      <c r="AM101" s="3">
        <f t="shared" si="6"/>
        <v>0</v>
      </c>
      <c r="AN101" s="3">
        <f t="shared" si="7"/>
        <v>1</v>
      </c>
      <c r="AO101" s="3">
        <f t="shared" si="8"/>
        <v>0</v>
      </c>
      <c r="AP101" s="3">
        <f t="shared" si="9"/>
        <v>1</v>
      </c>
      <c r="AQ101" s="3">
        <f t="shared" si="10"/>
        <v>1</v>
      </c>
    </row>
    <row r="102" spans="1:43" ht="16.5" thickTop="1" thickBot="1" x14ac:dyDescent="0.3">
      <c r="A102" s="169" t="s">
        <v>216</v>
      </c>
      <c r="B102" s="101" t="s">
        <v>254</v>
      </c>
      <c r="C102" s="280">
        <v>709</v>
      </c>
      <c r="D102" s="265">
        <f>'Peligro y Exposición'!D101</f>
        <v>0</v>
      </c>
      <c r="E102" s="265">
        <f>'Peligro y Exposición'!H101</f>
        <v>9.1</v>
      </c>
      <c r="F102" s="265">
        <f>'Peligro y Exposición'!Q101</f>
        <v>0</v>
      </c>
      <c r="G102" s="265">
        <f>'Peligro y Exposición'!U101</f>
        <v>3.9</v>
      </c>
      <c r="H102" s="265">
        <f>'Peligro y Exposición'!Y101</f>
        <v>9.6</v>
      </c>
      <c r="I102" s="266">
        <f>'Peligro y Exposición'!Z101</f>
        <v>6.3</v>
      </c>
      <c r="J102" s="265">
        <f>'Peligro y Exposición'!AD101</f>
        <v>0.2</v>
      </c>
      <c r="K102" s="266">
        <f>'Peligro y Exposición'!AE101</f>
        <v>0.2</v>
      </c>
      <c r="L102" s="267">
        <f>ROUND((10-GEOMEAN(((10-I102)/10*9+1),((10-K102)/10*9+1)))/9*10,1)</f>
        <v>3.9</v>
      </c>
      <c r="M102" s="268">
        <f>Vulnerabilidad!F101</f>
        <v>7</v>
      </c>
      <c r="N102" s="269">
        <f>Vulnerabilidad!J101</f>
        <v>7.8</v>
      </c>
      <c r="O102" s="269">
        <f>Vulnerabilidad!M101</f>
        <v>6.2</v>
      </c>
      <c r="P102" s="266">
        <f>Vulnerabilidad!N101</f>
        <v>7</v>
      </c>
      <c r="Q102" s="269">
        <f>Vulnerabilidad!R101</f>
        <v>1.1000000000000001</v>
      </c>
      <c r="R102" s="269">
        <f>Vulnerabilidad!W101</f>
        <v>5.5</v>
      </c>
      <c r="S102" s="266">
        <f>Vulnerabilidad!X101</f>
        <v>3.6</v>
      </c>
      <c r="T102" s="267">
        <f>ROUND((10-GEOMEAN(((10-P102)/10*9+1),((10-S102)/10*9+1)))/9*10,1)</f>
        <v>5.6</v>
      </c>
      <c r="U102" s="270">
        <f>'Capacidad de Adaptación'!F101</f>
        <v>5</v>
      </c>
      <c r="V102" s="271">
        <f>'Capacidad de Adaptación'!H101</f>
        <v>7.1</v>
      </c>
      <c r="W102" s="266">
        <f>'Capacidad de Adaptación'!I101</f>
        <v>6.2</v>
      </c>
      <c r="X102" s="271">
        <f>'Capacidad de Adaptación'!M101</f>
        <v>7.4</v>
      </c>
      <c r="Y102" s="271">
        <f>'Capacidad de Adaptación'!Q101</f>
        <v>5.9</v>
      </c>
      <c r="Z102" s="271">
        <f>'Capacidad de Adaptación'!X101</f>
        <v>4.2</v>
      </c>
      <c r="AA102" s="266">
        <f>'Capacidad de Adaptación'!Y101</f>
        <v>5.8</v>
      </c>
      <c r="AB102" s="267">
        <f>ROUND((10-GEOMEAN(((10-W102)/10*9+1),((10-AA102)/10*9+1)))/9*10,1)</f>
        <v>6</v>
      </c>
      <c r="AC102" s="272">
        <f>ROUND(L102^(1/3)*T102^(1/3)*AB102^(1/3),1)</f>
        <v>5.0999999999999996</v>
      </c>
      <c r="AD102" s="273">
        <f>_xlfn.RANK.EQ(AC102,AC$4:AC$301)</f>
        <v>219</v>
      </c>
      <c r="AE102" s="274">
        <f>VLOOKUP(C102,'INFORM Indice de Confiabilidad'!A100:M397,7,FALSE)</f>
        <v>2.6190476190476186</v>
      </c>
      <c r="AF102" s="275">
        <f>'Imputed and missing data hidden'!AM103</f>
        <v>2</v>
      </c>
      <c r="AG102" s="276">
        <f>AF102/38</f>
        <v>5.2631578947368418E-2</v>
      </c>
      <c r="AH102" s="277">
        <f>'Indicator Date hidden2'!AN103</f>
        <v>1.1714285714285715</v>
      </c>
      <c r="AI102" s="278">
        <f>'Missing component hidden'!S103</f>
        <v>0</v>
      </c>
      <c r="AJ102" s="279">
        <f>'Missing component hidden'!T103</f>
        <v>0</v>
      </c>
      <c r="AM102" s="3">
        <f t="shared" si="6"/>
        <v>0</v>
      </c>
      <c r="AN102" s="3">
        <f t="shared" si="7"/>
        <v>1</v>
      </c>
      <c r="AO102" s="3">
        <f t="shared" si="8"/>
        <v>0</v>
      </c>
      <c r="AP102" s="3">
        <f t="shared" si="9"/>
        <v>1</v>
      </c>
      <c r="AQ102" s="3">
        <f t="shared" si="10"/>
        <v>1</v>
      </c>
    </row>
    <row r="103" spans="1:43" ht="16.5" thickTop="1" thickBot="1" x14ac:dyDescent="0.3">
      <c r="A103" s="169" t="s">
        <v>216</v>
      </c>
      <c r="B103" s="101" t="s">
        <v>48</v>
      </c>
      <c r="C103" s="280">
        <v>710</v>
      </c>
      <c r="D103" s="265">
        <f>'Peligro y Exposición'!D102</f>
        <v>0</v>
      </c>
      <c r="E103" s="265">
        <f>'Peligro y Exposición'!H102</f>
        <v>0</v>
      </c>
      <c r="F103" s="265">
        <f>'Peligro y Exposición'!Q102</f>
        <v>0</v>
      </c>
      <c r="G103" s="265">
        <f>'Peligro y Exposición'!U102</f>
        <v>3.9</v>
      </c>
      <c r="H103" s="265">
        <f>'Peligro y Exposición'!Y102</f>
        <v>0</v>
      </c>
      <c r="I103" s="266">
        <f>'Peligro y Exposición'!Z102</f>
        <v>0.9</v>
      </c>
      <c r="J103" s="265">
        <f>'Peligro y Exposición'!AD102</f>
        <v>0</v>
      </c>
      <c r="K103" s="266">
        <f>'Peligro y Exposición'!AE102</f>
        <v>0</v>
      </c>
      <c r="L103" s="267">
        <f>ROUND((10-GEOMEAN(((10-I103)/10*9+1),((10-K103)/10*9+1)))/9*10,1)</f>
        <v>0.5</v>
      </c>
      <c r="M103" s="268">
        <f>Vulnerabilidad!F102</f>
        <v>6.4</v>
      </c>
      <c r="N103" s="269">
        <f>Vulnerabilidad!J102</f>
        <v>8.3000000000000007</v>
      </c>
      <c r="O103" s="269">
        <f>Vulnerabilidad!M102</f>
        <v>7.2</v>
      </c>
      <c r="P103" s="266">
        <f>Vulnerabilidad!N102</f>
        <v>7.3</v>
      </c>
      <c r="Q103" s="269">
        <f>Vulnerabilidad!R102</f>
        <v>1.4</v>
      </c>
      <c r="R103" s="269">
        <f>Vulnerabilidad!W102</f>
        <v>3.3</v>
      </c>
      <c r="S103" s="266">
        <f>Vulnerabilidad!X102</f>
        <v>2.4</v>
      </c>
      <c r="T103" s="267">
        <f>ROUND((10-GEOMEAN(((10-P103)/10*9+1),((10-S103)/10*9+1)))/9*10,1)</f>
        <v>5.3</v>
      </c>
      <c r="U103" s="270">
        <f>'Capacidad de Adaptación'!F102</f>
        <v>8.3000000000000007</v>
      </c>
      <c r="V103" s="271">
        <f>'Capacidad de Adaptación'!H102</f>
        <v>5.7</v>
      </c>
      <c r="W103" s="266">
        <f>'Capacidad de Adaptación'!I102</f>
        <v>7.2</v>
      </c>
      <c r="X103" s="271">
        <f>'Capacidad de Adaptación'!M102</f>
        <v>6.4</v>
      </c>
      <c r="Y103" s="271">
        <f>'Capacidad de Adaptación'!Q102</f>
        <v>4.0999999999999996</v>
      </c>
      <c r="Z103" s="271">
        <f>'Capacidad de Adaptación'!X102</f>
        <v>5.3</v>
      </c>
      <c r="AA103" s="266">
        <f>'Capacidad de Adaptación'!Y102</f>
        <v>5.3</v>
      </c>
      <c r="AB103" s="267">
        <f>ROUND((10-GEOMEAN(((10-W103)/10*9+1),((10-AA103)/10*9+1)))/9*10,1)</f>
        <v>6.3</v>
      </c>
      <c r="AC103" s="272">
        <f>ROUND(L103^(1/3)*T103^(1/3)*AB103^(1/3),1)</f>
        <v>2.6</v>
      </c>
      <c r="AD103" s="273">
        <f>_xlfn.RANK.EQ(AC103,AC$4:AC$301)</f>
        <v>296</v>
      </c>
      <c r="AE103" s="274">
        <f>VLOOKUP(C103,'INFORM Indice de Confiabilidad'!A101:M398,7,FALSE)</f>
        <v>2.6190476190476186</v>
      </c>
      <c r="AF103" s="275">
        <f>'Imputed and missing data hidden'!AM104</f>
        <v>2</v>
      </c>
      <c r="AG103" s="276">
        <f>AF103/38</f>
        <v>5.2631578947368418E-2</v>
      </c>
      <c r="AH103" s="277">
        <f>'Indicator Date hidden2'!AN104</f>
        <v>1.1714285714285715</v>
      </c>
      <c r="AI103" s="278">
        <f>'Missing component hidden'!S104</f>
        <v>0</v>
      </c>
      <c r="AJ103" s="279">
        <f>'Missing component hidden'!T104</f>
        <v>0</v>
      </c>
      <c r="AM103" s="3">
        <f t="shared" si="6"/>
        <v>0</v>
      </c>
      <c r="AN103" s="3">
        <f t="shared" si="7"/>
        <v>0</v>
      </c>
      <c r="AO103" s="3">
        <f t="shared" si="8"/>
        <v>0</v>
      </c>
      <c r="AP103" s="3">
        <f t="shared" si="9"/>
        <v>1</v>
      </c>
      <c r="AQ103" s="3">
        <f t="shared" si="10"/>
        <v>0</v>
      </c>
    </row>
    <row r="104" spans="1:43" ht="16.5" thickTop="1" thickBot="1" x14ac:dyDescent="0.3">
      <c r="A104" s="169" t="s">
        <v>216</v>
      </c>
      <c r="B104" s="101" t="s">
        <v>243</v>
      </c>
      <c r="C104" s="280">
        <v>711</v>
      </c>
      <c r="D104" s="265">
        <f>'Peligro y Exposición'!D103</f>
        <v>0</v>
      </c>
      <c r="E104" s="265">
        <f>'Peligro y Exposición'!H103</f>
        <v>2.8</v>
      </c>
      <c r="F104" s="265">
        <f>'Peligro y Exposición'!Q103</f>
        <v>0</v>
      </c>
      <c r="G104" s="265">
        <f>'Peligro y Exposición'!U103</f>
        <v>4.9000000000000004</v>
      </c>
      <c r="H104" s="265">
        <f>'Peligro y Exposición'!Y103</f>
        <v>9.5</v>
      </c>
      <c r="I104" s="266">
        <f>'Peligro y Exposición'!Z103</f>
        <v>4.8</v>
      </c>
      <c r="J104" s="265">
        <f>'Peligro y Exposición'!AD103</f>
        <v>1.7</v>
      </c>
      <c r="K104" s="266">
        <f>'Peligro y Exposición'!AE103</f>
        <v>1.7</v>
      </c>
      <c r="L104" s="267">
        <f>ROUND((10-GEOMEAN(((10-I104)/10*9+1),((10-K104)/10*9+1)))/9*10,1)</f>
        <v>3.4</v>
      </c>
      <c r="M104" s="268">
        <f>Vulnerabilidad!F103</f>
        <v>7</v>
      </c>
      <c r="N104" s="269">
        <f>Vulnerabilidad!J103</f>
        <v>8.4</v>
      </c>
      <c r="O104" s="269">
        <f>Vulnerabilidad!M103</f>
        <v>6.3</v>
      </c>
      <c r="P104" s="266">
        <f>Vulnerabilidad!N103</f>
        <v>7.2</v>
      </c>
      <c r="Q104" s="269">
        <f>Vulnerabilidad!R103</f>
        <v>0.5</v>
      </c>
      <c r="R104" s="269">
        <f>Vulnerabilidad!W103</f>
        <v>6.5</v>
      </c>
      <c r="S104" s="266">
        <f>Vulnerabilidad!X103</f>
        <v>4.0999999999999996</v>
      </c>
      <c r="T104" s="267">
        <f>ROUND((10-GEOMEAN(((10-P104)/10*9+1),((10-S104)/10*9+1)))/9*10,1)</f>
        <v>5.9</v>
      </c>
      <c r="U104" s="270">
        <f>'Capacidad de Adaptación'!F103</f>
        <v>10</v>
      </c>
      <c r="V104" s="271">
        <f>'Capacidad de Adaptación'!H103</f>
        <v>7.6</v>
      </c>
      <c r="W104" s="266">
        <f>'Capacidad de Adaptación'!I103</f>
        <v>9.1</v>
      </c>
      <c r="X104" s="271">
        <f>'Capacidad de Adaptación'!M103</f>
        <v>8.8000000000000007</v>
      </c>
      <c r="Y104" s="271">
        <f>'Capacidad de Adaptación'!Q103</f>
        <v>8.1</v>
      </c>
      <c r="Z104" s="271">
        <f>'Capacidad de Adaptación'!X103</f>
        <v>5.5</v>
      </c>
      <c r="AA104" s="266">
        <f>'Capacidad de Adaptación'!Y103</f>
        <v>7.5</v>
      </c>
      <c r="AB104" s="267">
        <f>ROUND((10-GEOMEAN(((10-W104)/10*9+1),((10-AA104)/10*9+1)))/9*10,1)</f>
        <v>8.4</v>
      </c>
      <c r="AC104" s="272">
        <f>ROUND(L104^(1/3)*T104^(1/3)*AB104^(1/3),1)</f>
        <v>5.5</v>
      </c>
      <c r="AD104" s="273">
        <f>_xlfn.RANK.EQ(AC104,AC$4:AC$301)</f>
        <v>168</v>
      </c>
      <c r="AE104" s="274">
        <f>VLOOKUP(C104,'INFORM Indice de Confiabilidad'!A102:M399,7,FALSE)</f>
        <v>2.2857142857142856</v>
      </c>
      <c r="AF104" s="275">
        <f>'Imputed and missing data hidden'!AM105</f>
        <v>1</v>
      </c>
      <c r="AG104" s="276">
        <f>AF104/38</f>
        <v>2.6315789473684209E-2</v>
      </c>
      <c r="AH104" s="277">
        <f>'Indicator Date hidden2'!AN105</f>
        <v>1.1714285714285715</v>
      </c>
      <c r="AI104" s="278">
        <f>'Missing component hidden'!S105</f>
        <v>0</v>
      </c>
      <c r="AJ104" s="279">
        <f>'Missing component hidden'!T105</f>
        <v>0</v>
      </c>
      <c r="AM104" s="3">
        <f t="shared" si="6"/>
        <v>0</v>
      </c>
      <c r="AN104" s="3">
        <f t="shared" si="7"/>
        <v>1</v>
      </c>
      <c r="AO104" s="3">
        <f t="shared" si="8"/>
        <v>0</v>
      </c>
      <c r="AP104" s="3">
        <f t="shared" si="9"/>
        <v>1</v>
      </c>
      <c r="AQ104" s="3">
        <f t="shared" si="10"/>
        <v>1</v>
      </c>
    </row>
    <row r="105" spans="1:43" ht="16.5" thickTop="1" thickBot="1" x14ac:dyDescent="0.3">
      <c r="A105" s="169" t="s">
        <v>216</v>
      </c>
      <c r="B105" s="101" t="s">
        <v>255</v>
      </c>
      <c r="C105" s="280">
        <v>712</v>
      </c>
      <c r="D105" s="265">
        <f>'Peligro y Exposición'!D104</f>
        <v>0</v>
      </c>
      <c r="E105" s="265">
        <f>'Peligro y Exposición'!H104</f>
        <v>0</v>
      </c>
      <c r="F105" s="265">
        <f>'Peligro y Exposición'!Q104</f>
        <v>0</v>
      </c>
      <c r="G105" s="265">
        <f>'Peligro y Exposición'!U104</f>
        <v>6.2</v>
      </c>
      <c r="H105" s="265">
        <f>'Peligro y Exposición'!Y104</f>
        <v>9.6</v>
      </c>
      <c r="I105" s="266">
        <f>'Peligro y Exposición'!Z104</f>
        <v>4.8</v>
      </c>
      <c r="J105" s="265">
        <f>'Peligro y Exposición'!AD104</f>
        <v>1.1000000000000001</v>
      </c>
      <c r="K105" s="266">
        <f>'Peligro y Exposición'!AE104</f>
        <v>1.1000000000000001</v>
      </c>
      <c r="L105" s="267">
        <f>ROUND((10-GEOMEAN(((10-I105)/10*9+1),((10-K105)/10*9+1)))/9*10,1)</f>
        <v>3.2</v>
      </c>
      <c r="M105" s="268">
        <f>Vulnerabilidad!F104</f>
        <v>8.5</v>
      </c>
      <c r="N105" s="269">
        <f>Vulnerabilidad!J104</f>
        <v>9.1999999999999993</v>
      </c>
      <c r="O105" s="269">
        <f>Vulnerabilidad!M104</f>
        <v>6.3</v>
      </c>
      <c r="P105" s="266">
        <f>Vulnerabilidad!N104</f>
        <v>8</v>
      </c>
      <c r="Q105" s="269">
        <f>Vulnerabilidad!R104</f>
        <v>0.7</v>
      </c>
      <c r="R105" s="269">
        <f>Vulnerabilidad!W104</f>
        <v>7.4</v>
      </c>
      <c r="S105" s="266">
        <f>Vulnerabilidad!X104</f>
        <v>4.9000000000000004</v>
      </c>
      <c r="T105" s="267">
        <f>ROUND((10-GEOMEAN(((10-P105)/10*9+1),((10-S105)/10*9+1)))/9*10,1)</f>
        <v>6.7</v>
      </c>
      <c r="U105" s="270">
        <f>'Capacidad de Adaptación'!F104</f>
        <v>8.3000000000000007</v>
      </c>
      <c r="V105" s="271">
        <f>'Capacidad de Adaptación'!H104</f>
        <v>8.4</v>
      </c>
      <c r="W105" s="266">
        <f>'Capacidad de Adaptación'!I104</f>
        <v>8.4</v>
      </c>
      <c r="X105" s="271">
        <f>'Capacidad de Adaptación'!M104</f>
        <v>9.3000000000000007</v>
      </c>
      <c r="Y105" s="271">
        <f>'Capacidad de Adaptación'!Q104</f>
        <v>8.3000000000000007</v>
      </c>
      <c r="Z105" s="271">
        <f>'Capacidad de Adaptación'!X104</f>
        <v>7.6</v>
      </c>
      <c r="AA105" s="266">
        <f>'Capacidad de Adaptación'!Y104</f>
        <v>8.4</v>
      </c>
      <c r="AB105" s="267">
        <f>ROUND((10-GEOMEAN(((10-W105)/10*9+1),((10-AA105)/10*9+1)))/9*10,1)</f>
        <v>8.4</v>
      </c>
      <c r="AC105" s="272">
        <f>ROUND(L105^(1/3)*T105^(1/3)*AB105^(1/3),1)</f>
        <v>5.6</v>
      </c>
      <c r="AD105" s="273">
        <f>_xlfn.RANK.EQ(AC105,AC$4:AC$301)</f>
        <v>157</v>
      </c>
      <c r="AE105" s="274">
        <f>VLOOKUP(C105,'INFORM Indice de Confiabilidad'!A103:M400,7,FALSE)</f>
        <v>1.9523809523809526</v>
      </c>
      <c r="AF105" s="275">
        <f>'Imputed and missing data hidden'!AM106</f>
        <v>0</v>
      </c>
      <c r="AG105" s="276">
        <f>AF105/38</f>
        <v>0</v>
      </c>
      <c r="AH105" s="277">
        <f>'Indicator Date hidden2'!AN106</f>
        <v>1.1714285714285715</v>
      </c>
      <c r="AI105" s="278">
        <f>'Missing component hidden'!S106</f>
        <v>0</v>
      </c>
      <c r="AJ105" s="279">
        <f>'Missing component hidden'!T106</f>
        <v>0</v>
      </c>
      <c r="AM105" s="3">
        <f t="shared" si="6"/>
        <v>0</v>
      </c>
      <c r="AN105" s="3">
        <f t="shared" si="7"/>
        <v>0</v>
      </c>
      <c r="AO105" s="3">
        <f t="shared" si="8"/>
        <v>0</v>
      </c>
      <c r="AP105" s="3">
        <f t="shared" si="9"/>
        <v>1</v>
      </c>
      <c r="AQ105" s="3">
        <f t="shared" si="10"/>
        <v>1</v>
      </c>
    </row>
    <row r="106" spans="1:43" ht="16.5" thickTop="1" thickBot="1" x14ac:dyDescent="0.3">
      <c r="A106" s="169" t="s">
        <v>216</v>
      </c>
      <c r="B106" s="101" t="s">
        <v>256</v>
      </c>
      <c r="C106" s="280">
        <v>713</v>
      </c>
      <c r="D106" s="265">
        <f>'Peligro y Exposición'!D105</f>
        <v>0</v>
      </c>
      <c r="E106" s="265">
        <f>'Peligro y Exposición'!H105</f>
        <v>0</v>
      </c>
      <c r="F106" s="265">
        <f>'Peligro y Exposición'!Q105</f>
        <v>0</v>
      </c>
      <c r="G106" s="265">
        <f>'Peligro y Exposición'!U105</f>
        <v>4</v>
      </c>
      <c r="H106" s="265">
        <f>'Peligro y Exposición'!Y105</f>
        <v>0</v>
      </c>
      <c r="I106" s="266">
        <f>'Peligro y Exposición'!Z105</f>
        <v>0.9</v>
      </c>
      <c r="J106" s="265">
        <f>'Peligro y Exposición'!AD105</f>
        <v>0</v>
      </c>
      <c r="K106" s="266">
        <f>'Peligro y Exposición'!AE105</f>
        <v>0</v>
      </c>
      <c r="L106" s="267">
        <f>ROUND((10-GEOMEAN(((10-I106)/10*9+1),((10-K106)/10*9+1)))/9*10,1)</f>
        <v>0.5</v>
      </c>
      <c r="M106" s="268">
        <f>Vulnerabilidad!F105</f>
        <v>5.7</v>
      </c>
      <c r="N106" s="269">
        <f>Vulnerabilidad!J105</f>
        <v>7</v>
      </c>
      <c r="O106" s="269">
        <f>Vulnerabilidad!M105</f>
        <v>5.3</v>
      </c>
      <c r="P106" s="266">
        <f>Vulnerabilidad!N105</f>
        <v>6</v>
      </c>
      <c r="Q106" s="269">
        <f>Vulnerabilidad!R105</f>
        <v>0.5</v>
      </c>
      <c r="R106" s="269">
        <f>Vulnerabilidad!W105</f>
        <v>2.9</v>
      </c>
      <c r="S106" s="266">
        <f>Vulnerabilidad!X105</f>
        <v>1.8</v>
      </c>
      <c r="T106" s="267">
        <f>ROUND((10-GEOMEAN(((10-P106)/10*9+1),((10-S106)/10*9+1)))/9*10,1)</f>
        <v>4.2</v>
      </c>
      <c r="U106" s="270">
        <f>'Capacidad de Adaptación'!F105</f>
        <v>8.3000000000000007</v>
      </c>
      <c r="V106" s="271">
        <f>'Capacidad de Adaptación'!H105</f>
        <v>5.6</v>
      </c>
      <c r="W106" s="266">
        <f>'Capacidad de Adaptación'!I105</f>
        <v>7.2</v>
      </c>
      <c r="X106" s="271">
        <f>'Capacidad de Adaptación'!M105</f>
        <v>5.8</v>
      </c>
      <c r="Y106" s="271">
        <f>'Capacidad de Adaptación'!Q105</f>
        <v>4.8</v>
      </c>
      <c r="Z106" s="271">
        <f>'Capacidad de Adaptación'!X105</f>
        <v>5.4</v>
      </c>
      <c r="AA106" s="266">
        <f>'Capacidad de Adaptación'!Y105</f>
        <v>5.3</v>
      </c>
      <c r="AB106" s="267">
        <f>ROUND((10-GEOMEAN(((10-W106)/10*9+1),((10-AA106)/10*9+1)))/9*10,1)</f>
        <v>6.3</v>
      </c>
      <c r="AC106" s="272">
        <f>ROUND(L106^(1/3)*T106^(1/3)*AB106^(1/3),1)</f>
        <v>2.4</v>
      </c>
      <c r="AD106" s="273">
        <f>_xlfn.RANK.EQ(AC106,AC$4:AC$301)</f>
        <v>298</v>
      </c>
      <c r="AE106" s="274">
        <f>VLOOKUP(C106,'INFORM Indice de Confiabilidad'!A104:M401,7,FALSE)</f>
        <v>2.2857142857142856</v>
      </c>
      <c r="AF106" s="275">
        <f>'Imputed and missing data hidden'!AM107</f>
        <v>1</v>
      </c>
      <c r="AG106" s="276">
        <f>AF106/38</f>
        <v>2.6315789473684209E-2</v>
      </c>
      <c r="AH106" s="277">
        <f>'Indicator Date hidden2'!AN107</f>
        <v>1.1714285714285715</v>
      </c>
      <c r="AI106" s="278">
        <f>'Missing component hidden'!S107</f>
        <v>0</v>
      </c>
      <c r="AJ106" s="279">
        <f>'Missing component hidden'!T107</f>
        <v>0</v>
      </c>
      <c r="AM106" s="3">
        <f t="shared" si="6"/>
        <v>0</v>
      </c>
      <c r="AN106" s="3">
        <f t="shared" si="7"/>
        <v>0</v>
      </c>
      <c r="AO106" s="3">
        <f t="shared" si="8"/>
        <v>0</v>
      </c>
      <c r="AP106" s="3">
        <f t="shared" si="9"/>
        <v>1</v>
      </c>
      <c r="AQ106" s="3">
        <f t="shared" si="10"/>
        <v>0</v>
      </c>
    </row>
    <row r="107" spans="1:43" ht="16.5" thickTop="1" thickBot="1" x14ac:dyDescent="0.3">
      <c r="A107" s="169" t="s">
        <v>216</v>
      </c>
      <c r="B107" s="101" t="s">
        <v>257</v>
      </c>
      <c r="C107" s="280">
        <v>714</v>
      </c>
      <c r="D107" s="265">
        <f>'Peligro y Exposición'!D106</f>
        <v>6.9</v>
      </c>
      <c r="E107" s="265">
        <f>'Peligro y Exposición'!H106</f>
        <v>5.2</v>
      </c>
      <c r="F107" s="265">
        <f>'Peligro y Exposición'!Q106</f>
        <v>0</v>
      </c>
      <c r="G107" s="265">
        <f>'Peligro y Exposición'!U106</f>
        <v>9.5</v>
      </c>
      <c r="H107" s="265">
        <f>'Peligro y Exposición'!Y106</f>
        <v>9.6999999999999993</v>
      </c>
      <c r="I107" s="266">
        <f>'Peligro y Exposición'!Z106</f>
        <v>7.5</v>
      </c>
      <c r="J107" s="265">
        <f>'Peligro y Exposición'!AD106</f>
        <v>1</v>
      </c>
      <c r="K107" s="266">
        <f>'Peligro y Exposición'!AE106</f>
        <v>1</v>
      </c>
      <c r="L107" s="267">
        <f>ROUND((10-GEOMEAN(((10-I107)/10*9+1),((10-K107)/10*9+1)))/9*10,1)</f>
        <v>5.0999999999999996</v>
      </c>
      <c r="M107" s="268">
        <f>Vulnerabilidad!F106</f>
        <v>8.9</v>
      </c>
      <c r="N107" s="269">
        <f>Vulnerabilidad!J106</f>
        <v>8.1999999999999993</v>
      </c>
      <c r="O107" s="269">
        <f>Vulnerabilidad!M106</f>
        <v>6.5</v>
      </c>
      <c r="P107" s="266">
        <f>Vulnerabilidad!N106</f>
        <v>7.9</v>
      </c>
      <c r="Q107" s="269">
        <f>Vulnerabilidad!R106</f>
        <v>4.2</v>
      </c>
      <c r="R107" s="269">
        <f>Vulnerabilidad!W106</f>
        <v>4.5</v>
      </c>
      <c r="S107" s="266">
        <f>Vulnerabilidad!X106</f>
        <v>4.4000000000000004</v>
      </c>
      <c r="T107" s="267">
        <f>ROUND((10-GEOMEAN(((10-P107)/10*9+1),((10-S107)/10*9+1)))/9*10,1)</f>
        <v>6.5</v>
      </c>
      <c r="U107" s="270">
        <f>'Capacidad de Adaptación'!F106</f>
        <v>6.7</v>
      </c>
      <c r="V107" s="271">
        <f>'Capacidad de Adaptación'!H106</f>
        <v>7.9</v>
      </c>
      <c r="W107" s="266">
        <f>'Capacidad de Adaptación'!I106</f>
        <v>7.3</v>
      </c>
      <c r="X107" s="271">
        <f>'Capacidad de Adaptación'!M106</f>
        <v>8.6999999999999993</v>
      </c>
      <c r="Y107" s="271">
        <f>'Capacidad de Adaptación'!Q106</f>
        <v>8.4</v>
      </c>
      <c r="Z107" s="271">
        <f>'Capacidad de Adaptación'!X106</f>
        <v>6.4</v>
      </c>
      <c r="AA107" s="266">
        <f>'Capacidad de Adaptación'!Y106</f>
        <v>7.8</v>
      </c>
      <c r="AB107" s="267">
        <f>ROUND((10-GEOMEAN(((10-W107)/10*9+1),((10-AA107)/10*9+1)))/9*10,1)</f>
        <v>7.6</v>
      </c>
      <c r="AC107" s="272">
        <f>ROUND(L107^(1/3)*T107^(1/3)*AB107^(1/3),1)</f>
        <v>6.3</v>
      </c>
      <c r="AD107" s="273">
        <f>_xlfn.RANK.EQ(AC107,AC$4:AC$301)</f>
        <v>67</v>
      </c>
      <c r="AE107" s="274">
        <f>VLOOKUP(C107,'INFORM Indice de Confiabilidad'!A105:M402,7,FALSE)</f>
        <v>2.2857142857142856</v>
      </c>
      <c r="AF107" s="275">
        <f>'Imputed and missing data hidden'!AM108</f>
        <v>1</v>
      </c>
      <c r="AG107" s="276">
        <f>AF107/38</f>
        <v>2.6315789473684209E-2</v>
      </c>
      <c r="AH107" s="277">
        <f>'Indicator Date hidden2'!AN108</f>
        <v>1.1714285714285715</v>
      </c>
      <c r="AI107" s="278">
        <f>'Missing component hidden'!S108</f>
        <v>0</v>
      </c>
      <c r="AJ107" s="279">
        <f>'Missing component hidden'!T108</f>
        <v>0</v>
      </c>
      <c r="AM107" s="3">
        <f t="shared" si="6"/>
        <v>1</v>
      </c>
      <c r="AN107" s="3">
        <f t="shared" si="7"/>
        <v>1</v>
      </c>
      <c r="AO107" s="3">
        <f t="shared" si="8"/>
        <v>0</v>
      </c>
      <c r="AP107" s="3">
        <f t="shared" si="9"/>
        <v>1</v>
      </c>
      <c r="AQ107" s="3">
        <f t="shared" si="10"/>
        <v>1</v>
      </c>
    </row>
    <row r="108" spans="1:43" ht="16.5" thickTop="1" thickBot="1" x14ac:dyDescent="0.3">
      <c r="A108" s="169" t="s">
        <v>216</v>
      </c>
      <c r="B108" s="101" t="s">
        <v>258</v>
      </c>
      <c r="C108" s="280">
        <v>715</v>
      </c>
      <c r="D108" s="265">
        <f>'Peligro y Exposición'!D107</f>
        <v>0</v>
      </c>
      <c r="E108" s="265">
        <f>'Peligro y Exposición'!H107</f>
        <v>0</v>
      </c>
      <c r="F108" s="265">
        <f>'Peligro y Exposición'!Q107</f>
        <v>0</v>
      </c>
      <c r="G108" s="265">
        <f>'Peligro y Exposición'!U107</f>
        <v>10</v>
      </c>
      <c r="H108" s="265">
        <f>'Peligro y Exposición'!Y107</f>
        <v>6.7</v>
      </c>
      <c r="I108" s="266">
        <f>'Peligro y Exposición'!Z107</f>
        <v>5.3</v>
      </c>
      <c r="J108" s="265">
        <f>'Peligro y Exposición'!AD107</f>
        <v>6.4</v>
      </c>
      <c r="K108" s="266">
        <f>'Peligro y Exposición'!AE107</f>
        <v>6.4</v>
      </c>
      <c r="L108" s="267">
        <f>ROUND((10-GEOMEAN(((10-I108)/10*9+1),((10-K108)/10*9+1)))/9*10,1)</f>
        <v>5.9</v>
      </c>
      <c r="M108" s="268">
        <f>Vulnerabilidad!F107</f>
        <v>8.9</v>
      </c>
      <c r="N108" s="269">
        <f>Vulnerabilidad!J107</f>
        <v>8.6</v>
      </c>
      <c r="O108" s="269">
        <f>Vulnerabilidad!M107</f>
        <v>6.7</v>
      </c>
      <c r="P108" s="266">
        <f>Vulnerabilidad!N107</f>
        <v>8.1</v>
      </c>
      <c r="Q108" s="269">
        <f>Vulnerabilidad!R107</f>
        <v>1.1000000000000001</v>
      </c>
      <c r="R108" s="269">
        <f>Vulnerabilidad!W107</f>
        <v>5.2</v>
      </c>
      <c r="S108" s="266">
        <f>Vulnerabilidad!X107</f>
        <v>3.4</v>
      </c>
      <c r="T108" s="267">
        <f>ROUND((10-GEOMEAN(((10-P108)/10*9+1),((10-S108)/10*9+1)))/9*10,1)</f>
        <v>6.3</v>
      </c>
      <c r="U108" s="270">
        <f>'Capacidad de Adaptación'!F107</f>
        <v>3.3</v>
      </c>
      <c r="V108" s="271">
        <f>'Capacidad de Adaptación'!H107</f>
        <v>5.7</v>
      </c>
      <c r="W108" s="266">
        <f>'Capacidad de Adaptación'!I107</f>
        <v>4.5999999999999996</v>
      </c>
      <c r="X108" s="271">
        <f>'Capacidad de Adaptación'!M107</f>
        <v>8.6999999999999993</v>
      </c>
      <c r="Y108" s="271">
        <f>'Capacidad de Adaptación'!Q107</f>
        <v>9.1999999999999993</v>
      </c>
      <c r="Z108" s="271">
        <f>'Capacidad de Adaptación'!X107</f>
        <v>6.7</v>
      </c>
      <c r="AA108" s="266">
        <f>'Capacidad de Adaptación'!Y107</f>
        <v>8.1999999999999993</v>
      </c>
      <c r="AB108" s="267">
        <f>ROUND((10-GEOMEAN(((10-W108)/10*9+1),((10-AA108)/10*9+1)))/9*10,1)</f>
        <v>6.8</v>
      </c>
      <c r="AC108" s="272">
        <f>ROUND(L108^(1/3)*T108^(1/3)*AB108^(1/3),1)</f>
        <v>6.3</v>
      </c>
      <c r="AD108" s="273">
        <f>_xlfn.RANK.EQ(AC108,AC$4:AC$301)</f>
        <v>67</v>
      </c>
      <c r="AE108" s="274">
        <f>VLOOKUP(C108,'INFORM Indice de Confiabilidad'!A106:M403,7,FALSE)</f>
        <v>1.9523809523809526</v>
      </c>
      <c r="AF108" s="275">
        <f>'Imputed and missing data hidden'!AM109</f>
        <v>0</v>
      </c>
      <c r="AG108" s="276">
        <f>AF108/38</f>
        <v>0</v>
      </c>
      <c r="AH108" s="277">
        <f>'Indicator Date hidden2'!AN109</f>
        <v>1.1714285714285715</v>
      </c>
      <c r="AI108" s="278">
        <f>'Missing component hidden'!S109</f>
        <v>0</v>
      </c>
      <c r="AJ108" s="279">
        <f>'Missing component hidden'!T109</f>
        <v>0</v>
      </c>
      <c r="AM108" s="3">
        <f t="shared" si="6"/>
        <v>0</v>
      </c>
      <c r="AN108" s="3">
        <f t="shared" si="7"/>
        <v>0</v>
      </c>
      <c r="AO108" s="3">
        <f t="shared" si="8"/>
        <v>0</v>
      </c>
      <c r="AP108" s="3">
        <f t="shared" si="9"/>
        <v>1</v>
      </c>
      <c r="AQ108" s="3">
        <f t="shared" si="10"/>
        <v>1</v>
      </c>
    </row>
    <row r="109" spans="1:43" ht="16.5" thickTop="1" thickBot="1" x14ac:dyDescent="0.3">
      <c r="A109" s="169" t="s">
        <v>216</v>
      </c>
      <c r="B109" s="101" t="s">
        <v>259</v>
      </c>
      <c r="C109" s="280">
        <v>716</v>
      </c>
      <c r="D109" s="265">
        <f>'Peligro y Exposición'!D108</f>
        <v>0</v>
      </c>
      <c r="E109" s="265">
        <f>'Peligro y Exposición'!H108</f>
        <v>10</v>
      </c>
      <c r="F109" s="265">
        <f>'Peligro y Exposición'!Q108</f>
        <v>0</v>
      </c>
      <c r="G109" s="265">
        <f>'Peligro y Exposición'!U108</f>
        <v>9.5</v>
      </c>
      <c r="H109" s="265">
        <f>'Peligro y Exposición'!Y108</f>
        <v>9.6999999999999993</v>
      </c>
      <c r="I109" s="266">
        <f>'Peligro y Exposición'!Z108</f>
        <v>8</v>
      </c>
      <c r="J109" s="265">
        <f>'Peligro y Exposición'!AD108</f>
        <v>1.3</v>
      </c>
      <c r="K109" s="266">
        <f>'Peligro y Exposición'!AE108</f>
        <v>1.3</v>
      </c>
      <c r="L109" s="267">
        <f>ROUND((10-GEOMEAN(((10-I109)/10*9+1),((10-K109)/10*9+1)))/9*10,1)</f>
        <v>5.6</v>
      </c>
      <c r="M109" s="268">
        <f>Vulnerabilidad!F108</f>
        <v>9.3000000000000007</v>
      </c>
      <c r="N109" s="269">
        <f>Vulnerabilidad!J108</f>
        <v>8.6999999999999993</v>
      </c>
      <c r="O109" s="269">
        <f>Vulnerabilidad!M108</f>
        <v>6.9</v>
      </c>
      <c r="P109" s="266">
        <f>Vulnerabilidad!N108</f>
        <v>8.3000000000000007</v>
      </c>
      <c r="Q109" s="269">
        <f>Vulnerabilidad!R108</f>
        <v>0.4</v>
      </c>
      <c r="R109" s="269">
        <f>Vulnerabilidad!W108</f>
        <v>7.8</v>
      </c>
      <c r="S109" s="266">
        <f>Vulnerabilidad!X108</f>
        <v>5.2</v>
      </c>
      <c r="T109" s="267">
        <f>ROUND((10-GEOMEAN(((10-P109)/10*9+1),((10-S109)/10*9+1)))/9*10,1)</f>
        <v>7</v>
      </c>
      <c r="U109" s="270">
        <f>'Capacidad de Adaptación'!F108</f>
        <v>5</v>
      </c>
      <c r="V109" s="271">
        <f>'Capacidad de Adaptación'!H108</f>
        <v>9.4</v>
      </c>
      <c r="W109" s="266">
        <f>'Capacidad de Adaptación'!I108</f>
        <v>7.9</v>
      </c>
      <c r="X109" s="271">
        <f>'Capacidad de Adaptación'!M108</f>
        <v>9.1999999999999993</v>
      </c>
      <c r="Y109" s="271">
        <f>'Capacidad de Adaptación'!Q108</f>
        <v>8.8000000000000007</v>
      </c>
      <c r="Z109" s="271">
        <f>'Capacidad de Adaptación'!X108</f>
        <v>5.8</v>
      </c>
      <c r="AA109" s="266">
        <f>'Capacidad de Adaptación'!Y108</f>
        <v>7.9</v>
      </c>
      <c r="AB109" s="267">
        <f>ROUND((10-GEOMEAN(((10-W109)/10*9+1),((10-AA109)/10*9+1)))/9*10,1)</f>
        <v>7.9</v>
      </c>
      <c r="AC109" s="272">
        <f>ROUND(L109^(1/3)*T109^(1/3)*AB109^(1/3),1)</f>
        <v>6.8</v>
      </c>
      <c r="AD109" s="273">
        <f>_xlfn.RANK.EQ(AC109,AC$4:AC$301)</f>
        <v>24</v>
      </c>
      <c r="AE109" s="274">
        <f>VLOOKUP(C109,'INFORM Indice de Confiabilidad'!A107:M404,7,FALSE)</f>
        <v>2.2857142857142856</v>
      </c>
      <c r="AF109" s="275">
        <f>'Imputed and missing data hidden'!AM110</f>
        <v>1</v>
      </c>
      <c r="AG109" s="276">
        <f>AF109/38</f>
        <v>2.6315789473684209E-2</v>
      </c>
      <c r="AH109" s="277">
        <f>'Indicator Date hidden2'!AN110</f>
        <v>1.1714285714285715</v>
      </c>
      <c r="AI109" s="278">
        <f>'Missing component hidden'!S110</f>
        <v>0</v>
      </c>
      <c r="AJ109" s="279">
        <f>'Missing component hidden'!T110</f>
        <v>0</v>
      </c>
      <c r="AM109" s="3">
        <f t="shared" si="6"/>
        <v>0</v>
      </c>
      <c r="AN109" s="3">
        <f t="shared" si="7"/>
        <v>1</v>
      </c>
      <c r="AO109" s="3">
        <f t="shared" si="8"/>
        <v>0</v>
      </c>
      <c r="AP109" s="3">
        <f t="shared" si="9"/>
        <v>1</v>
      </c>
      <c r="AQ109" s="3">
        <f t="shared" si="10"/>
        <v>1</v>
      </c>
    </row>
    <row r="110" spans="1:43" ht="16.5" thickTop="1" thickBot="1" x14ac:dyDescent="0.3">
      <c r="A110" s="169" t="s">
        <v>216</v>
      </c>
      <c r="B110" s="101" t="s">
        <v>260</v>
      </c>
      <c r="C110" s="280">
        <v>717</v>
      </c>
      <c r="D110" s="265">
        <f>'Peligro y Exposición'!D109</f>
        <v>0</v>
      </c>
      <c r="E110" s="265">
        <f>'Peligro y Exposición'!H109</f>
        <v>3.3</v>
      </c>
      <c r="F110" s="265">
        <f>'Peligro y Exposición'!Q109</f>
        <v>0</v>
      </c>
      <c r="G110" s="265">
        <f>'Peligro y Exposición'!U109</f>
        <v>9.4</v>
      </c>
      <c r="H110" s="265">
        <f>'Peligro y Exposición'!Y109</f>
        <v>9.5</v>
      </c>
      <c r="I110" s="266">
        <f>'Peligro y Exposición'!Z109</f>
        <v>6.3</v>
      </c>
      <c r="J110" s="265">
        <f>'Peligro y Exposición'!AD109</f>
        <v>0</v>
      </c>
      <c r="K110" s="266">
        <f>'Peligro y Exposición'!AE109</f>
        <v>0</v>
      </c>
      <c r="L110" s="267">
        <f>ROUND((10-GEOMEAN(((10-I110)/10*9+1),((10-K110)/10*9+1)))/9*10,1)</f>
        <v>3.8</v>
      </c>
      <c r="M110" s="268">
        <f>Vulnerabilidad!F109</f>
        <v>9.5</v>
      </c>
      <c r="N110" s="269">
        <f>Vulnerabilidad!J109</f>
        <v>9.1</v>
      </c>
      <c r="O110" s="269">
        <f>Vulnerabilidad!M109</f>
        <v>7.1</v>
      </c>
      <c r="P110" s="266">
        <f>Vulnerabilidad!N109</f>
        <v>8.6</v>
      </c>
      <c r="Q110" s="269">
        <f>Vulnerabilidad!R109</f>
        <v>0.8</v>
      </c>
      <c r="R110" s="269">
        <f>Vulnerabilidad!W109</f>
        <v>7.1</v>
      </c>
      <c r="S110" s="266">
        <f>Vulnerabilidad!X109</f>
        <v>4.7</v>
      </c>
      <c r="T110" s="267">
        <f>ROUND((10-GEOMEAN(((10-P110)/10*9+1),((10-S110)/10*9+1)))/9*10,1)</f>
        <v>7.1</v>
      </c>
      <c r="U110" s="270">
        <f>'Capacidad de Adaptación'!F109</f>
        <v>10</v>
      </c>
      <c r="V110" s="271">
        <f>'Capacidad de Adaptación'!H109</f>
        <v>9.1</v>
      </c>
      <c r="W110" s="266">
        <f>'Capacidad de Adaptación'!I109</f>
        <v>9.6</v>
      </c>
      <c r="X110" s="271">
        <f>'Capacidad de Adaptación'!M109</f>
        <v>9.3000000000000007</v>
      </c>
      <c r="Y110" s="271">
        <f>'Capacidad de Adaptación'!Q109</f>
        <v>8.6999999999999993</v>
      </c>
      <c r="Z110" s="271">
        <f>'Capacidad de Adaptación'!X109</f>
        <v>4.5</v>
      </c>
      <c r="AA110" s="266">
        <f>'Capacidad de Adaptación'!Y109</f>
        <v>7.5</v>
      </c>
      <c r="AB110" s="267">
        <f>ROUND((10-GEOMEAN(((10-W110)/10*9+1),((10-AA110)/10*9+1)))/9*10,1)</f>
        <v>8.8000000000000007</v>
      </c>
      <c r="AC110" s="272">
        <f>ROUND(L110^(1/3)*T110^(1/3)*AB110^(1/3),1)</f>
        <v>6.2</v>
      </c>
      <c r="AD110" s="273">
        <f>_xlfn.RANK.EQ(AC110,AC$4:AC$301)</f>
        <v>79</v>
      </c>
      <c r="AE110" s="274">
        <f>VLOOKUP(C110,'INFORM Indice de Confiabilidad'!A108:M405,7,FALSE)</f>
        <v>2.6190476190476186</v>
      </c>
      <c r="AF110" s="275">
        <f>'Imputed and missing data hidden'!AM111</f>
        <v>2</v>
      </c>
      <c r="AG110" s="276">
        <f>AF110/38</f>
        <v>5.2631578947368418E-2</v>
      </c>
      <c r="AH110" s="277">
        <f>'Indicator Date hidden2'!AN111</f>
        <v>1.1714285714285715</v>
      </c>
      <c r="AI110" s="278">
        <f>'Missing component hidden'!S111</f>
        <v>0</v>
      </c>
      <c r="AJ110" s="279">
        <f>'Missing component hidden'!T111</f>
        <v>0</v>
      </c>
      <c r="AM110" s="3">
        <f t="shared" si="6"/>
        <v>0</v>
      </c>
      <c r="AN110" s="3">
        <f t="shared" si="7"/>
        <v>1</v>
      </c>
      <c r="AO110" s="3">
        <f t="shared" si="8"/>
        <v>0</v>
      </c>
      <c r="AP110" s="3">
        <f t="shared" si="9"/>
        <v>1</v>
      </c>
      <c r="AQ110" s="3">
        <f t="shared" si="10"/>
        <v>1</v>
      </c>
    </row>
    <row r="111" spans="1:43" ht="16.5" thickTop="1" thickBot="1" x14ac:dyDescent="0.3">
      <c r="A111" s="169" t="s">
        <v>216</v>
      </c>
      <c r="B111" s="101" t="s">
        <v>261</v>
      </c>
      <c r="C111" s="280">
        <v>718</v>
      </c>
      <c r="D111" s="265">
        <f>'Peligro y Exposición'!D110</f>
        <v>0</v>
      </c>
      <c r="E111" s="265">
        <f>'Peligro y Exposición'!H110</f>
        <v>0</v>
      </c>
      <c r="F111" s="265">
        <f>'Peligro y Exposición'!Q110</f>
        <v>0</v>
      </c>
      <c r="G111" s="265">
        <f>'Peligro y Exposición'!U110</f>
        <v>6.4</v>
      </c>
      <c r="H111" s="265">
        <f>'Peligro y Exposición'!Y110</f>
        <v>9.3000000000000007</v>
      </c>
      <c r="I111" s="266">
        <f>'Peligro y Exposición'!Z110</f>
        <v>4.5999999999999996</v>
      </c>
      <c r="J111" s="265">
        <f>'Peligro y Exposición'!AD110</f>
        <v>0</v>
      </c>
      <c r="K111" s="266">
        <f>'Peligro y Exposición'!AE110</f>
        <v>0</v>
      </c>
      <c r="L111" s="267">
        <f>ROUND((10-GEOMEAN(((10-I111)/10*9+1),((10-K111)/10*9+1)))/9*10,1)</f>
        <v>2.6</v>
      </c>
      <c r="M111" s="268">
        <f>Vulnerabilidad!F110</f>
        <v>8.1</v>
      </c>
      <c r="N111" s="269">
        <f>Vulnerabilidad!J110</f>
        <v>7.7</v>
      </c>
      <c r="O111" s="269">
        <f>Vulnerabilidad!M110</f>
        <v>6.7</v>
      </c>
      <c r="P111" s="266">
        <f>Vulnerabilidad!N110</f>
        <v>7.5</v>
      </c>
      <c r="Q111" s="269">
        <f>Vulnerabilidad!R110</f>
        <v>0.5</v>
      </c>
      <c r="R111" s="269">
        <f>Vulnerabilidad!W110</f>
        <v>6.6</v>
      </c>
      <c r="S111" s="266">
        <f>Vulnerabilidad!X110</f>
        <v>4.2</v>
      </c>
      <c r="T111" s="267">
        <f>ROUND((10-GEOMEAN(((10-P111)/10*9+1),((10-S111)/10*9+1)))/9*10,1)</f>
        <v>6.1</v>
      </c>
      <c r="U111" s="270">
        <f>'Capacidad de Adaptación'!F110</f>
        <v>8.3000000000000007</v>
      </c>
      <c r="V111" s="271">
        <f>'Capacidad de Adaptación'!H110</f>
        <v>8.6999999999999993</v>
      </c>
      <c r="W111" s="266">
        <f>'Capacidad de Adaptación'!I110</f>
        <v>8.5</v>
      </c>
      <c r="X111" s="271">
        <f>'Capacidad de Adaptación'!M110</f>
        <v>7</v>
      </c>
      <c r="Y111" s="271">
        <f>'Capacidad de Adaptación'!Q110</f>
        <v>7.5</v>
      </c>
      <c r="Z111" s="271">
        <f>'Capacidad de Adaptación'!X110</f>
        <v>3.5</v>
      </c>
      <c r="AA111" s="266">
        <f>'Capacidad de Adaptación'!Y110</f>
        <v>6</v>
      </c>
      <c r="AB111" s="267">
        <f>ROUND((10-GEOMEAN(((10-W111)/10*9+1),((10-AA111)/10*9+1)))/9*10,1)</f>
        <v>7.5</v>
      </c>
      <c r="AC111" s="272">
        <f>ROUND(L111^(1/3)*T111^(1/3)*AB111^(1/3),1)</f>
        <v>4.9000000000000004</v>
      </c>
      <c r="AD111" s="273">
        <f>_xlfn.RANK.EQ(AC111,AC$4:AC$301)</f>
        <v>235</v>
      </c>
      <c r="AE111" s="274">
        <f>VLOOKUP(C111,'INFORM Indice de Confiabilidad'!A109:M406,7,FALSE)</f>
        <v>2.6190476190476186</v>
      </c>
      <c r="AF111" s="275">
        <f>'Imputed and missing data hidden'!AM112</f>
        <v>2</v>
      </c>
      <c r="AG111" s="276">
        <f>AF111/38</f>
        <v>5.2631578947368418E-2</v>
      </c>
      <c r="AH111" s="277">
        <f>'Indicator Date hidden2'!AN112</f>
        <v>1.1714285714285715</v>
      </c>
      <c r="AI111" s="278">
        <f>'Missing component hidden'!S112</f>
        <v>0</v>
      </c>
      <c r="AJ111" s="279">
        <f>'Missing component hidden'!T112</f>
        <v>0</v>
      </c>
      <c r="AM111" s="3">
        <f t="shared" si="6"/>
        <v>0</v>
      </c>
      <c r="AN111" s="3">
        <f t="shared" si="7"/>
        <v>0</v>
      </c>
      <c r="AO111" s="3">
        <f t="shared" si="8"/>
        <v>0</v>
      </c>
      <c r="AP111" s="3">
        <f t="shared" si="9"/>
        <v>1</v>
      </c>
      <c r="AQ111" s="3">
        <f t="shared" si="10"/>
        <v>1</v>
      </c>
    </row>
    <row r="112" spans="1:43" ht="16.5" thickTop="1" thickBot="1" x14ac:dyDescent="0.3">
      <c r="A112" s="169" t="s">
        <v>216</v>
      </c>
      <c r="B112" s="101" t="s">
        <v>262</v>
      </c>
      <c r="C112" s="280">
        <v>719</v>
      </c>
      <c r="D112" s="265">
        <f>'Peligro y Exposición'!D111</f>
        <v>0</v>
      </c>
      <c r="E112" s="265">
        <f>'Peligro y Exposición'!H111</f>
        <v>10</v>
      </c>
      <c r="F112" s="265">
        <f>'Peligro y Exposición'!Q111</f>
        <v>0</v>
      </c>
      <c r="G112" s="265">
        <f>'Peligro y Exposición'!U111</f>
        <v>10</v>
      </c>
      <c r="H112" s="265">
        <f>'Peligro y Exposición'!Y111</f>
        <v>7.1</v>
      </c>
      <c r="I112" s="266">
        <f>'Peligro y Exposición'!Z111</f>
        <v>7.5</v>
      </c>
      <c r="J112" s="265">
        <f>'Peligro y Exposición'!AD111</f>
        <v>8.5</v>
      </c>
      <c r="K112" s="266">
        <f>'Peligro y Exposición'!AE111</f>
        <v>8.5</v>
      </c>
      <c r="L112" s="267">
        <f>ROUND((10-GEOMEAN(((10-I112)/10*9+1),((10-K112)/10*9+1)))/9*10,1)</f>
        <v>8</v>
      </c>
      <c r="M112" s="268">
        <f>Vulnerabilidad!F111</f>
        <v>8.3000000000000007</v>
      </c>
      <c r="N112" s="269">
        <f>Vulnerabilidad!J111</f>
        <v>8.1</v>
      </c>
      <c r="O112" s="269">
        <f>Vulnerabilidad!M111</f>
        <v>6.6</v>
      </c>
      <c r="P112" s="266">
        <f>Vulnerabilidad!N111</f>
        <v>7.7</v>
      </c>
      <c r="Q112" s="269">
        <f>Vulnerabilidad!R111</f>
        <v>2.2999999999999998</v>
      </c>
      <c r="R112" s="269">
        <f>Vulnerabilidad!W111</f>
        <v>4.9000000000000004</v>
      </c>
      <c r="S112" s="266">
        <f>Vulnerabilidad!X111</f>
        <v>3.7</v>
      </c>
      <c r="T112" s="267">
        <f>ROUND((10-GEOMEAN(((10-P112)/10*9+1),((10-S112)/10*9+1)))/9*10,1)</f>
        <v>6.1</v>
      </c>
      <c r="U112" s="270">
        <f>'Capacidad de Adaptación'!F111</f>
        <v>5</v>
      </c>
      <c r="V112" s="271">
        <f>'Capacidad de Adaptación'!H111</f>
        <v>4.9000000000000004</v>
      </c>
      <c r="W112" s="266">
        <f>'Capacidad de Adaptación'!I111</f>
        <v>5</v>
      </c>
      <c r="X112" s="271">
        <f>'Capacidad de Adaptación'!M111</f>
        <v>9</v>
      </c>
      <c r="Y112" s="271">
        <f>'Capacidad de Adaptación'!Q111</f>
        <v>9.1999999999999993</v>
      </c>
      <c r="Z112" s="271">
        <f>'Capacidad de Adaptación'!X111</f>
        <v>5.8</v>
      </c>
      <c r="AA112" s="266">
        <f>'Capacidad de Adaptación'!Y111</f>
        <v>8</v>
      </c>
      <c r="AB112" s="267">
        <f>ROUND((10-GEOMEAN(((10-W112)/10*9+1),((10-AA112)/10*9+1)))/9*10,1)</f>
        <v>6.8</v>
      </c>
      <c r="AC112" s="272">
        <f>ROUND(L112^(1/3)*T112^(1/3)*AB112^(1/3),1)</f>
        <v>6.9</v>
      </c>
      <c r="AD112" s="273">
        <f>_xlfn.RANK.EQ(AC112,AC$4:AC$301)</f>
        <v>20</v>
      </c>
      <c r="AE112" s="274">
        <f>VLOOKUP(C112,'INFORM Indice de Confiabilidad'!A110:M407,7,FALSE)</f>
        <v>1.9523809523809526</v>
      </c>
      <c r="AF112" s="275">
        <f>'Imputed and missing data hidden'!AM113</f>
        <v>0</v>
      </c>
      <c r="AG112" s="276">
        <f>AF112/38</f>
        <v>0</v>
      </c>
      <c r="AH112" s="277">
        <f>'Indicator Date hidden2'!AN113</f>
        <v>1.1714285714285715</v>
      </c>
      <c r="AI112" s="278">
        <f>'Missing component hidden'!S113</f>
        <v>0</v>
      </c>
      <c r="AJ112" s="279">
        <f>'Missing component hidden'!T113</f>
        <v>0</v>
      </c>
      <c r="AM112" s="3">
        <f t="shared" si="6"/>
        <v>0</v>
      </c>
      <c r="AN112" s="3">
        <f t="shared" si="7"/>
        <v>1</v>
      </c>
      <c r="AO112" s="3">
        <f t="shared" si="8"/>
        <v>0</v>
      </c>
      <c r="AP112" s="3">
        <f t="shared" si="9"/>
        <v>1</v>
      </c>
      <c r="AQ112" s="3">
        <f t="shared" si="10"/>
        <v>1</v>
      </c>
    </row>
    <row r="113" spans="1:43" ht="16.5" thickTop="1" thickBot="1" x14ac:dyDescent="0.3">
      <c r="A113" s="236" t="s">
        <v>86</v>
      </c>
      <c r="B113" s="236" t="s">
        <v>85</v>
      </c>
      <c r="C113" s="282">
        <v>801</v>
      </c>
      <c r="D113" s="265">
        <f>'Peligro y Exposición'!D112</f>
        <v>0</v>
      </c>
      <c r="E113" s="265">
        <f>'Peligro y Exposición'!H112</f>
        <v>9.9</v>
      </c>
      <c r="F113" s="265">
        <f>'Peligro y Exposición'!Q112</f>
        <v>0</v>
      </c>
      <c r="G113" s="265">
        <f>'Peligro y Exposición'!U112</f>
        <v>7.7</v>
      </c>
      <c r="H113" s="265">
        <f>'Peligro y Exposición'!Y112</f>
        <v>6.3</v>
      </c>
      <c r="I113" s="266">
        <f>'Peligro y Exposición'!Z112</f>
        <v>6.3</v>
      </c>
      <c r="J113" s="265">
        <f>'Peligro y Exposición'!AD112</f>
        <v>10</v>
      </c>
      <c r="K113" s="266">
        <f>'Peligro y Exposición'!AE112</f>
        <v>10</v>
      </c>
      <c r="L113" s="267">
        <f>ROUND((10-GEOMEAN(((10-I113)/10*9+1),((10-K113)/10*9+1)))/9*10,1)</f>
        <v>8.8000000000000007</v>
      </c>
      <c r="M113" s="268">
        <f>Vulnerabilidad!F112</f>
        <v>4.5999999999999996</v>
      </c>
      <c r="N113" s="269">
        <f>Vulnerabilidad!J112</f>
        <v>4.8</v>
      </c>
      <c r="O113" s="269">
        <f>Vulnerabilidad!M112</f>
        <v>4.5</v>
      </c>
      <c r="P113" s="266">
        <f>Vulnerabilidad!N112</f>
        <v>4.5999999999999996</v>
      </c>
      <c r="Q113" s="269">
        <f>Vulnerabilidad!R112</f>
        <v>8.1</v>
      </c>
      <c r="R113" s="269">
        <f>Vulnerabilidad!W112</f>
        <v>3.2</v>
      </c>
      <c r="S113" s="266">
        <f>Vulnerabilidad!X112</f>
        <v>6.2</v>
      </c>
      <c r="T113" s="267">
        <f>ROUND((10-GEOMEAN(((10-P113)/10*9+1),((10-S113)/10*9+1)))/9*10,1)</f>
        <v>5.5</v>
      </c>
      <c r="U113" s="270">
        <f>'Capacidad de Adaptación'!F112</f>
        <v>5</v>
      </c>
      <c r="V113" s="271">
        <f>'Capacidad de Adaptación'!H112</f>
        <v>0.2</v>
      </c>
      <c r="W113" s="266">
        <f>'Capacidad de Adaptación'!I112</f>
        <v>2.9</v>
      </c>
      <c r="X113" s="271">
        <f>'Capacidad de Adaptación'!M112</f>
        <v>1.3</v>
      </c>
      <c r="Y113" s="271">
        <f>'Capacidad de Adaptación'!Q112</f>
        <v>5</v>
      </c>
      <c r="Z113" s="271">
        <f>'Capacidad de Adaptación'!X112</f>
        <v>2.6</v>
      </c>
      <c r="AA113" s="266">
        <f>'Capacidad de Adaptación'!Y112</f>
        <v>3</v>
      </c>
      <c r="AB113" s="267">
        <f>ROUND((10-GEOMEAN(((10-W113)/10*9+1),((10-AA113)/10*9+1)))/9*10,1)</f>
        <v>3</v>
      </c>
      <c r="AC113" s="272">
        <f>ROUND(L113^(1/3)*T113^(1/3)*AB113^(1/3),1)</f>
        <v>5.3</v>
      </c>
      <c r="AD113" s="273">
        <f>_xlfn.RANK.EQ(AC113,AC$4:AC$301)</f>
        <v>194</v>
      </c>
      <c r="AE113" s="274">
        <f>VLOOKUP(C113,'INFORM Indice de Confiabilidad'!A111:M408,7,FALSE)</f>
        <v>1.9523809523809526</v>
      </c>
      <c r="AF113" s="275">
        <f>'Imputed and missing data hidden'!AM114</f>
        <v>0</v>
      </c>
      <c r="AG113" s="276">
        <f>AF113/38</f>
        <v>0</v>
      </c>
      <c r="AH113" s="277">
        <f>'Indicator Date hidden2'!AN114</f>
        <v>1.1714285714285715</v>
      </c>
      <c r="AI113" s="278">
        <f>'Missing component hidden'!S114</f>
        <v>0</v>
      </c>
      <c r="AJ113" s="279">
        <f>'Missing component hidden'!T114</f>
        <v>0</v>
      </c>
      <c r="AM113" s="3">
        <f t="shared" si="6"/>
        <v>0</v>
      </c>
      <c r="AN113" s="3">
        <f t="shared" si="7"/>
        <v>1</v>
      </c>
      <c r="AO113" s="3">
        <f t="shared" si="8"/>
        <v>0</v>
      </c>
      <c r="AP113" s="3">
        <f t="shared" si="9"/>
        <v>1</v>
      </c>
      <c r="AQ113" s="3">
        <f t="shared" si="10"/>
        <v>1</v>
      </c>
    </row>
    <row r="114" spans="1:43" ht="16.5" thickTop="1" thickBot="1" x14ac:dyDescent="0.3">
      <c r="A114" s="169" t="s">
        <v>86</v>
      </c>
      <c r="B114" s="101" t="s">
        <v>263</v>
      </c>
      <c r="C114" s="280">
        <v>802</v>
      </c>
      <c r="D114" s="265">
        <f>'Peligro y Exposición'!D113</f>
        <v>6.5</v>
      </c>
      <c r="E114" s="265">
        <f>'Peligro y Exposición'!H113</f>
        <v>9</v>
      </c>
      <c r="F114" s="265">
        <f>'Peligro y Exposición'!Q113</f>
        <v>0</v>
      </c>
      <c r="G114" s="265">
        <f>'Peligro y Exposición'!U113</f>
        <v>9.5</v>
      </c>
      <c r="H114" s="265">
        <f>'Peligro y Exposición'!Y113</f>
        <v>9.6</v>
      </c>
      <c r="I114" s="266">
        <f>'Peligro y Exposición'!Z113</f>
        <v>8.1</v>
      </c>
      <c r="J114" s="265">
        <f>'Peligro y Exposición'!AD113</f>
        <v>1.6</v>
      </c>
      <c r="K114" s="266">
        <f>'Peligro y Exposición'!AE113</f>
        <v>1.6</v>
      </c>
      <c r="L114" s="267">
        <f>ROUND((10-GEOMEAN(((10-I114)/10*9+1),((10-K114)/10*9+1)))/9*10,1)</f>
        <v>5.8</v>
      </c>
      <c r="M114" s="268">
        <f>Vulnerabilidad!F113</f>
        <v>8.1</v>
      </c>
      <c r="N114" s="269">
        <f>Vulnerabilidad!J113</f>
        <v>7.8</v>
      </c>
      <c r="O114" s="269">
        <f>Vulnerabilidad!M113</f>
        <v>7.8</v>
      </c>
      <c r="P114" s="266">
        <f>Vulnerabilidad!N113</f>
        <v>7.9</v>
      </c>
      <c r="Q114" s="269">
        <f>Vulnerabilidad!R113</f>
        <v>1.8</v>
      </c>
      <c r="R114" s="269">
        <f>Vulnerabilidad!W113</f>
        <v>4.5999999999999996</v>
      </c>
      <c r="S114" s="266">
        <f>Vulnerabilidad!X113</f>
        <v>3.3</v>
      </c>
      <c r="T114" s="267">
        <f>ROUND((10-GEOMEAN(((10-P114)/10*9+1),((10-S114)/10*9+1)))/9*10,1)</f>
        <v>6.1</v>
      </c>
      <c r="U114" s="270">
        <f>'Capacidad de Adaptación'!F113</f>
        <v>6.7</v>
      </c>
      <c r="V114" s="271">
        <f>'Capacidad de Adaptación'!H113</f>
        <v>7.5</v>
      </c>
      <c r="W114" s="266">
        <f>'Capacidad de Adaptación'!I113</f>
        <v>7.1</v>
      </c>
      <c r="X114" s="271">
        <f>'Capacidad de Adaptación'!M113</f>
        <v>9.1</v>
      </c>
      <c r="Y114" s="271">
        <f>'Capacidad de Adaptación'!Q113</f>
        <v>7.5</v>
      </c>
      <c r="Z114" s="271">
        <f>'Capacidad de Adaptación'!X113</f>
        <v>6</v>
      </c>
      <c r="AA114" s="266">
        <f>'Capacidad de Adaptación'!Y113</f>
        <v>7.5</v>
      </c>
      <c r="AB114" s="267">
        <f>ROUND((10-GEOMEAN(((10-W114)/10*9+1),((10-AA114)/10*9+1)))/9*10,1)</f>
        <v>7.3</v>
      </c>
      <c r="AC114" s="272">
        <f>ROUND(L114^(1/3)*T114^(1/3)*AB114^(1/3),1)</f>
        <v>6.4</v>
      </c>
      <c r="AD114" s="273">
        <f>_xlfn.RANK.EQ(AC114,AC$4:AC$301)</f>
        <v>51</v>
      </c>
      <c r="AE114" s="274">
        <f>VLOOKUP(C114,'INFORM Indice de Confiabilidad'!A112:M409,7,FALSE)</f>
        <v>2.2857142857142856</v>
      </c>
      <c r="AF114" s="275">
        <f>'Imputed and missing data hidden'!AM115</f>
        <v>1</v>
      </c>
      <c r="AG114" s="276">
        <f>AF114/38</f>
        <v>2.6315789473684209E-2</v>
      </c>
      <c r="AH114" s="277">
        <f>'Indicator Date hidden2'!AN115</f>
        <v>1.1714285714285715</v>
      </c>
      <c r="AI114" s="278">
        <f>'Missing component hidden'!S115</f>
        <v>0</v>
      </c>
      <c r="AJ114" s="279">
        <f>'Missing component hidden'!T115</f>
        <v>0</v>
      </c>
      <c r="AM114" s="3">
        <f t="shared" si="6"/>
        <v>1</v>
      </c>
      <c r="AN114" s="3">
        <f t="shared" si="7"/>
        <v>1</v>
      </c>
      <c r="AO114" s="3">
        <f t="shared" si="8"/>
        <v>0</v>
      </c>
      <c r="AP114" s="3">
        <f t="shared" si="9"/>
        <v>1</v>
      </c>
      <c r="AQ114" s="3">
        <f t="shared" si="10"/>
        <v>1</v>
      </c>
    </row>
    <row r="115" spans="1:43" ht="16.5" thickTop="1" thickBot="1" x14ac:dyDescent="0.3">
      <c r="A115" s="169" t="s">
        <v>86</v>
      </c>
      <c r="B115" s="101" t="s">
        <v>264</v>
      </c>
      <c r="C115" s="280">
        <v>803</v>
      </c>
      <c r="D115" s="265">
        <f>'Peligro y Exposición'!D114</f>
        <v>0</v>
      </c>
      <c r="E115" s="265" t="str">
        <f>'Peligro y Exposición'!H114</f>
        <v>x</v>
      </c>
      <c r="F115" s="265">
        <f>'Peligro y Exposición'!Q114</f>
        <v>0</v>
      </c>
      <c r="G115" s="265">
        <f>'Peligro y Exposición'!U114</f>
        <v>6.7</v>
      </c>
      <c r="H115" s="265">
        <f>'Peligro y Exposición'!Y114</f>
        <v>4.9000000000000004</v>
      </c>
      <c r="I115" s="266">
        <f>'Peligro y Exposición'!Z114</f>
        <v>3.5</v>
      </c>
      <c r="J115" s="265">
        <f>'Peligro y Exposición'!AD114</f>
        <v>2.2000000000000002</v>
      </c>
      <c r="K115" s="266">
        <f>'Peligro y Exposición'!AE114</f>
        <v>2.2000000000000002</v>
      </c>
      <c r="L115" s="267">
        <f>ROUND((10-GEOMEAN(((10-I115)/10*9+1),((10-K115)/10*9+1)))/9*10,1)</f>
        <v>2.9</v>
      </c>
      <c r="M115" s="268">
        <f>Vulnerabilidad!F114</f>
        <v>7.5</v>
      </c>
      <c r="N115" s="269">
        <f>Vulnerabilidad!J114</f>
        <v>8.5</v>
      </c>
      <c r="O115" s="269">
        <f>Vulnerabilidad!M114</f>
        <v>6.4</v>
      </c>
      <c r="P115" s="266">
        <f>Vulnerabilidad!N114</f>
        <v>7.5</v>
      </c>
      <c r="Q115" s="269">
        <f>Vulnerabilidad!R114</f>
        <v>9</v>
      </c>
      <c r="R115" s="269">
        <f>Vulnerabilidad!W114</f>
        <v>4</v>
      </c>
      <c r="S115" s="266">
        <f>Vulnerabilidad!X114</f>
        <v>7.2</v>
      </c>
      <c r="T115" s="267">
        <f>ROUND((10-GEOMEAN(((10-P115)/10*9+1),((10-S115)/10*9+1)))/9*10,1)</f>
        <v>7.4</v>
      </c>
      <c r="U115" s="270">
        <f>'Capacidad de Adaptación'!F114</f>
        <v>5</v>
      </c>
      <c r="V115" s="271">
        <f>'Capacidad de Adaptación'!H114</f>
        <v>4.4000000000000004</v>
      </c>
      <c r="W115" s="266">
        <f>'Capacidad de Adaptación'!I114</f>
        <v>4.7</v>
      </c>
      <c r="X115" s="271">
        <f>'Capacidad de Adaptación'!M114</f>
        <v>6.2</v>
      </c>
      <c r="Y115" s="271">
        <f>'Capacidad de Adaptación'!Q114</f>
        <v>8.4</v>
      </c>
      <c r="Z115" s="271">
        <f>'Capacidad de Adaptación'!X114</f>
        <v>5.5</v>
      </c>
      <c r="AA115" s="266">
        <f>'Capacidad de Adaptación'!Y114</f>
        <v>6.7</v>
      </c>
      <c r="AB115" s="267">
        <f>ROUND((10-GEOMEAN(((10-W115)/10*9+1),((10-AA115)/10*9+1)))/9*10,1)</f>
        <v>5.8</v>
      </c>
      <c r="AC115" s="272">
        <f>ROUND(L115^(1/3)*T115^(1/3)*AB115^(1/3),1)</f>
        <v>5</v>
      </c>
      <c r="AD115" s="273">
        <f>_xlfn.RANK.EQ(AC115,AC$4:AC$301)</f>
        <v>231</v>
      </c>
      <c r="AE115" s="274">
        <f>VLOOKUP(C115,'INFORM Indice de Confiabilidad'!A113:M410,7,FALSE)</f>
        <v>2.2857142857142856</v>
      </c>
      <c r="AF115" s="275">
        <f>'Imputed and missing data hidden'!AM116</f>
        <v>1</v>
      </c>
      <c r="AG115" s="276">
        <f>AF115/38</f>
        <v>2.6315789473684209E-2</v>
      </c>
      <c r="AH115" s="277">
        <f>'Indicator Date hidden2'!AN116</f>
        <v>1.1714285714285715</v>
      </c>
      <c r="AI115" s="278">
        <f>'Missing component hidden'!S116</f>
        <v>1</v>
      </c>
      <c r="AJ115" s="279">
        <f>'Missing component hidden'!T116</f>
        <v>6.6666666666666666E-2</v>
      </c>
      <c r="AM115" s="3">
        <f t="shared" si="6"/>
        <v>0</v>
      </c>
      <c r="AN115" s="3">
        <f t="shared" si="7"/>
        <v>1</v>
      </c>
      <c r="AO115" s="3">
        <f t="shared" si="8"/>
        <v>0</v>
      </c>
      <c r="AP115" s="3">
        <f t="shared" si="9"/>
        <v>1</v>
      </c>
      <c r="AQ115" s="3">
        <f t="shared" si="10"/>
        <v>1</v>
      </c>
    </row>
    <row r="116" spans="1:43" ht="16.5" thickTop="1" thickBot="1" x14ac:dyDescent="0.3">
      <c r="A116" s="169" t="s">
        <v>86</v>
      </c>
      <c r="B116" s="101" t="s">
        <v>265</v>
      </c>
      <c r="C116" s="280">
        <v>804</v>
      </c>
      <c r="D116" s="265">
        <f>'Peligro y Exposición'!D115</f>
        <v>7.7</v>
      </c>
      <c r="E116" s="265">
        <f>'Peligro y Exposición'!H115</f>
        <v>0</v>
      </c>
      <c r="F116" s="265">
        <f>'Peligro y Exposición'!Q115</f>
        <v>0</v>
      </c>
      <c r="G116" s="265">
        <f>'Peligro y Exposición'!U115</f>
        <v>10</v>
      </c>
      <c r="H116" s="265">
        <f>'Peligro y Exposición'!Y115</f>
        <v>10</v>
      </c>
      <c r="I116" s="266">
        <f>'Peligro y Exposición'!Z115</f>
        <v>7.6</v>
      </c>
      <c r="J116" s="265">
        <f>'Peligro y Exposición'!AD115</f>
        <v>2.9</v>
      </c>
      <c r="K116" s="266">
        <f>'Peligro y Exposición'!AE115</f>
        <v>2.9</v>
      </c>
      <c r="L116" s="267">
        <f>ROUND((10-GEOMEAN(((10-I116)/10*9+1),((10-K116)/10*9+1)))/9*10,1)</f>
        <v>5.7</v>
      </c>
      <c r="M116" s="268">
        <f>Vulnerabilidad!F115</f>
        <v>9.4</v>
      </c>
      <c r="N116" s="269">
        <f>Vulnerabilidad!J115</f>
        <v>8</v>
      </c>
      <c r="O116" s="269">
        <f>Vulnerabilidad!M115</f>
        <v>7.2</v>
      </c>
      <c r="P116" s="266">
        <f>Vulnerabilidad!N115</f>
        <v>8.1999999999999993</v>
      </c>
      <c r="Q116" s="269">
        <f>Vulnerabilidad!R115</f>
        <v>2</v>
      </c>
      <c r="R116" s="269">
        <f>Vulnerabilidad!W115</f>
        <v>6.2</v>
      </c>
      <c r="S116" s="266">
        <f>Vulnerabilidad!X115</f>
        <v>4.4000000000000004</v>
      </c>
      <c r="T116" s="267">
        <f>ROUND((10-GEOMEAN(((10-P116)/10*9+1),((10-S116)/10*9+1)))/9*10,1)</f>
        <v>6.7</v>
      </c>
      <c r="U116" s="270">
        <f>'Capacidad de Adaptación'!F115</f>
        <v>6.7</v>
      </c>
      <c r="V116" s="271">
        <f>'Capacidad de Adaptación'!H115</f>
        <v>8.4</v>
      </c>
      <c r="W116" s="266">
        <f>'Capacidad de Adaptación'!I115</f>
        <v>7.7</v>
      </c>
      <c r="X116" s="271">
        <f>'Capacidad de Adaptación'!M115</f>
        <v>10</v>
      </c>
      <c r="Y116" s="271">
        <f>'Capacidad de Adaptación'!Q115</f>
        <v>9.8000000000000007</v>
      </c>
      <c r="Z116" s="271">
        <f>'Capacidad de Adaptación'!X115</f>
        <v>7.7</v>
      </c>
      <c r="AA116" s="266">
        <f>'Capacidad de Adaptación'!Y115</f>
        <v>9.1999999999999993</v>
      </c>
      <c r="AB116" s="267">
        <f>ROUND((10-GEOMEAN(((10-W116)/10*9+1),((10-AA116)/10*9+1)))/9*10,1)</f>
        <v>8.6</v>
      </c>
      <c r="AC116" s="272">
        <f>ROUND(L116^(1/3)*T116^(1/3)*AB116^(1/3),1)</f>
        <v>6.9</v>
      </c>
      <c r="AD116" s="273">
        <f>_xlfn.RANK.EQ(AC116,AC$4:AC$301)</f>
        <v>20</v>
      </c>
      <c r="AE116" s="274">
        <f>VLOOKUP(C116,'INFORM Indice de Confiabilidad'!A114:M411,7,FALSE)</f>
        <v>2.2857142857142856</v>
      </c>
      <c r="AF116" s="275">
        <f>'Imputed and missing data hidden'!AM117</f>
        <v>1</v>
      </c>
      <c r="AG116" s="276">
        <f>AF116/38</f>
        <v>2.6315789473684209E-2</v>
      </c>
      <c r="AH116" s="277">
        <f>'Indicator Date hidden2'!AN117</f>
        <v>1.1714285714285715</v>
      </c>
      <c r="AI116" s="278">
        <f>'Missing component hidden'!S117</f>
        <v>0</v>
      </c>
      <c r="AJ116" s="279">
        <f>'Missing component hidden'!T117</f>
        <v>0</v>
      </c>
      <c r="AM116" s="3">
        <f t="shared" si="6"/>
        <v>1</v>
      </c>
      <c r="AN116" s="3">
        <f t="shared" si="7"/>
        <v>0</v>
      </c>
      <c r="AO116" s="3">
        <f t="shared" si="8"/>
        <v>0</v>
      </c>
      <c r="AP116" s="3">
        <f t="shared" si="9"/>
        <v>1</v>
      </c>
      <c r="AQ116" s="3">
        <f t="shared" si="10"/>
        <v>1</v>
      </c>
    </row>
    <row r="117" spans="1:43" ht="16.5" thickTop="1" thickBot="1" x14ac:dyDescent="0.3">
      <c r="A117" s="169" t="s">
        <v>86</v>
      </c>
      <c r="B117" s="101" t="s">
        <v>172</v>
      </c>
      <c r="C117" s="280">
        <v>805</v>
      </c>
      <c r="D117" s="265">
        <f>'Peligro y Exposición'!D116</f>
        <v>0</v>
      </c>
      <c r="E117" s="265">
        <f>'Peligro y Exposición'!H116</f>
        <v>0</v>
      </c>
      <c r="F117" s="265">
        <f>'Peligro y Exposición'!Q116</f>
        <v>0</v>
      </c>
      <c r="G117" s="265">
        <f>'Peligro y Exposición'!U116</f>
        <v>4.0999999999999996</v>
      </c>
      <c r="H117" s="265">
        <f>'Peligro y Exposición'!Y116</f>
        <v>0</v>
      </c>
      <c r="I117" s="266">
        <f>'Peligro y Exposición'!Z116</f>
        <v>1</v>
      </c>
      <c r="J117" s="265">
        <f>'Peligro y Exposición'!AD116</f>
        <v>4.7</v>
      </c>
      <c r="K117" s="266">
        <f>'Peligro y Exposición'!AE116</f>
        <v>4.7</v>
      </c>
      <c r="L117" s="267">
        <f>ROUND((10-GEOMEAN(((10-I117)/10*9+1),((10-K117)/10*9+1)))/9*10,1)</f>
        <v>3.1</v>
      </c>
      <c r="M117" s="268">
        <f>Vulnerabilidad!F116</f>
        <v>7.4</v>
      </c>
      <c r="N117" s="269">
        <f>Vulnerabilidad!J116</f>
        <v>7.7</v>
      </c>
      <c r="O117" s="269">
        <f>Vulnerabilidad!M116</f>
        <v>6.9</v>
      </c>
      <c r="P117" s="266">
        <f>Vulnerabilidad!N116</f>
        <v>7.3</v>
      </c>
      <c r="Q117" s="269">
        <f>Vulnerabilidad!R116</f>
        <v>10</v>
      </c>
      <c r="R117" s="269">
        <f>Vulnerabilidad!W116</f>
        <v>2.5</v>
      </c>
      <c r="S117" s="266">
        <f>Vulnerabilidad!X116</f>
        <v>8</v>
      </c>
      <c r="T117" s="267">
        <f>ROUND((10-GEOMEAN(((10-P117)/10*9+1),((10-S117)/10*9+1)))/9*10,1)</f>
        <v>7.7</v>
      </c>
      <c r="U117" s="270">
        <f>'Capacidad de Adaptación'!F116</f>
        <v>6.7</v>
      </c>
      <c r="V117" s="271">
        <f>'Capacidad de Adaptación'!H116</f>
        <v>4.4000000000000004</v>
      </c>
      <c r="W117" s="266">
        <f>'Capacidad de Adaptación'!I116</f>
        <v>5.7</v>
      </c>
      <c r="X117" s="271">
        <f>'Capacidad de Adaptación'!M116</f>
        <v>5.3</v>
      </c>
      <c r="Y117" s="271">
        <f>'Capacidad de Adaptación'!Q116</f>
        <v>5.6</v>
      </c>
      <c r="Z117" s="271">
        <f>'Capacidad de Adaptación'!X116</f>
        <v>7</v>
      </c>
      <c r="AA117" s="266">
        <f>'Capacidad de Adaptación'!Y116</f>
        <v>6</v>
      </c>
      <c r="AB117" s="267">
        <f>ROUND((10-GEOMEAN(((10-W117)/10*9+1),((10-AA117)/10*9+1)))/9*10,1)</f>
        <v>5.9</v>
      </c>
      <c r="AC117" s="272">
        <f>ROUND(L117^(1/3)*T117^(1/3)*AB117^(1/3),1)</f>
        <v>5.2</v>
      </c>
      <c r="AD117" s="273">
        <f>_xlfn.RANK.EQ(AC117,AC$4:AC$301)</f>
        <v>208</v>
      </c>
      <c r="AE117" s="274">
        <f>VLOOKUP(C117,'INFORM Indice de Confiabilidad'!A115:M412,7,FALSE)</f>
        <v>1.9523809523809526</v>
      </c>
      <c r="AF117" s="275">
        <f>'Imputed and missing data hidden'!AM118</f>
        <v>0</v>
      </c>
      <c r="AG117" s="276">
        <f>AF117/38</f>
        <v>0</v>
      </c>
      <c r="AH117" s="277">
        <f>'Indicator Date hidden2'!AN118</f>
        <v>1.1714285714285715</v>
      </c>
      <c r="AI117" s="278">
        <f>'Missing component hidden'!S118</f>
        <v>0</v>
      </c>
      <c r="AJ117" s="279">
        <f>'Missing component hidden'!T118</f>
        <v>0</v>
      </c>
      <c r="AM117" s="3">
        <f t="shared" si="6"/>
        <v>0</v>
      </c>
      <c r="AN117" s="3">
        <f t="shared" si="7"/>
        <v>0</v>
      </c>
      <c r="AO117" s="3">
        <f t="shared" si="8"/>
        <v>0</v>
      </c>
      <c r="AP117" s="3">
        <f t="shared" si="9"/>
        <v>1</v>
      </c>
      <c r="AQ117" s="3">
        <f t="shared" si="10"/>
        <v>0</v>
      </c>
    </row>
    <row r="118" spans="1:43" ht="16.5" thickTop="1" thickBot="1" x14ac:dyDescent="0.3">
      <c r="A118" s="169" t="s">
        <v>86</v>
      </c>
      <c r="B118" s="101" t="s">
        <v>266</v>
      </c>
      <c r="C118" s="280">
        <v>806</v>
      </c>
      <c r="D118" s="265">
        <f>'Peligro y Exposición'!D117</f>
        <v>0</v>
      </c>
      <c r="E118" s="265">
        <f>'Peligro y Exposición'!H117</f>
        <v>2.8</v>
      </c>
      <c r="F118" s="265">
        <f>'Peligro y Exposición'!Q117</f>
        <v>0</v>
      </c>
      <c r="G118" s="265">
        <f>'Peligro y Exposición'!U117</f>
        <v>6.1</v>
      </c>
      <c r="H118" s="265">
        <f>'Peligro y Exposición'!Y117</f>
        <v>6.5</v>
      </c>
      <c r="I118" s="266">
        <f>'Peligro y Exposición'!Z117</f>
        <v>3.6</v>
      </c>
      <c r="J118" s="265">
        <f>'Peligro y Exposición'!AD117</f>
        <v>10</v>
      </c>
      <c r="K118" s="266">
        <f>'Peligro y Exposición'!AE117</f>
        <v>10</v>
      </c>
      <c r="L118" s="267">
        <f>ROUND((10-GEOMEAN(((10-I118)/10*9+1),((10-K118)/10*9+1)))/9*10,1)</f>
        <v>8.1999999999999993</v>
      </c>
      <c r="M118" s="268">
        <f>Vulnerabilidad!F117</f>
        <v>6.8</v>
      </c>
      <c r="N118" s="269">
        <f>Vulnerabilidad!J117</f>
        <v>7.5</v>
      </c>
      <c r="O118" s="269">
        <f>Vulnerabilidad!M117</f>
        <v>6.3</v>
      </c>
      <c r="P118" s="266">
        <f>Vulnerabilidad!N117</f>
        <v>6.9</v>
      </c>
      <c r="Q118" s="269">
        <f>Vulnerabilidad!R117</f>
        <v>5</v>
      </c>
      <c r="R118" s="269">
        <f>Vulnerabilidad!W117</f>
        <v>4.7</v>
      </c>
      <c r="S118" s="266">
        <f>Vulnerabilidad!X117</f>
        <v>4.9000000000000004</v>
      </c>
      <c r="T118" s="267">
        <f>ROUND((10-GEOMEAN(((10-P118)/10*9+1),((10-S118)/10*9+1)))/9*10,1)</f>
        <v>6</v>
      </c>
      <c r="U118" s="270">
        <f>'Capacidad de Adaptación'!F117</f>
        <v>3.3</v>
      </c>
      <c r="V118" s="271">
        <f>'Capacidad de Adaptación'!H117</f>
        <v>3.1</v>
      </c>
      <c r="W118" s="266">
        <f>'Capacidad de Adaptación'!I117</f>
        <v>3.2</v>
      </c>
      <c r="X118" s="271">
        <f>'Capacidad de Adaptación'!M117</f>
        <v>6.4</v>
      </c>
      <c r="Y118" s="271">
        <f>'Capacidad de Adaptación'!Q117</f>
        <v>7.2</v>
      </c>
      <c r="Z118" s="271">
        <f>'Capacidad de Adaptación'!X117</f>
        <v>4.7</v>
      </c>
      <c r="AA118" s="266">
        <f>'Capacidad de Adaptación'!Y117</f>
        <v>6.1</v>
      </c>
      <c r="AB118" s="267">
        <f>ROUND((10-GEOMEAN(((10-W118)/10*9+1),((10-AA118)/10*9+1)))/9*10,1)</f>
        <v>4.8</v>
      </c>
      <c r="AC118" s="272">
        <f>ROUND(L118^(1/3)*T118^(1/3)*AB118^(1/3),1)</f>
        <v>6.2</v>
      </c>
      <c r="AD118" s="273">
        <f>_xlfn.RANK.EQ(AC118,AC$4:AC$301)</f>
        <v>79</v>
      </c>
      <c r="AE118" s="274">
        <f>VLOOKUP(C118,'INFORM Indice de Confiabilidad'!A116:M413,7,FALSE)</f>
        <v>1.9523809523809526</v>
      </c>
      <c r="AF118" s="275">
        <f>'Imputed and missing data hidden'!AM119</f>
        <v>0</v>
      </c>
      <c r="AG118" s="276">
        <f>AF118/38</f>
        <v>0</v>
      </c>
      <c r="AH118" s="277">
        <f>'Indicator Date hidden2'!AN119</f>
        <v>1.1714285714285715</v>
      </c>
      <c r="AI118" s="278">
        <f>'Missing component hidden'!S119</f>
        <v>0</v>
      </c>
      <c r="AJ118" s="279">
        <f>'Missing component hidden'!T119</f>
        <v>0</v>
      </c>
      <c r="AM118" s="3">
        <f t="shared" si="6"/>
        <v>0</v>
      </c>
      <c r="AN118" s="3">
        <f t="shared" si="7"/>
        <v>1</v>
      </c>
      <c r="AO118" s="3">
        <f t="shared" si="8"/>
        <v>0</v>
      </c>
      <c r="AP118" s="3">
        <f t="shared" si="9"/>
        <v>1</v>
      </c>
      <c r="AQ118" s="3">
        <f t="shared" si="10"/>
        <v>1</v>
      </c>
    </row>
    <row r="119" spans="1:43" ht="16.5" thickTop="1" thickBot="1" x14ac:dyDescent="0.3">
      <c r="A119" s="169" t="s">
        <v>86</v>
      </c>
      <c r="B119" s="101" t="s">
        <v>193</v>
      </c>
      <c r="C119" s="280">
        <v>807</v>
      </c>
      <c r="D119" s="265">
        <f>'Peligro y Exposición'!D118</f>
        <v>5.9</v>
      </c>
      <c r="E119" s="265">
        <f>'Peligro y Exposición'!H118</f>
        <v>0</v>
      </c>
      <c r="F119" s="265">
        <f>'Peligro y Exposición'!Q118</f>
        <v>0</v>
      </c>
      <c r="G119" s="265">
        <f>'Peligro y Exposición'!U118</f>
        <v>6.1</v>
      </c>
      <c r="H119" s="265">
        <f>'Peligro y Exposición'!Y118</f>
        <v>9.6999999999999993</v>
      </c>
      <c r="I119" s="266">
        <f>'Peligro y Exposición'!Z118</f>
        <v>5.7</v>
      </c>
      <c r="J119" s="265">
        <f>'Peligro y Exposición'!AD118</f>
        <v>3.2</v>
      </c>
      <c r="K119" s="266">
        <f>'Peligro y Exposición'!AE118</f>
        <v>3.2</v>
      </c>
      <c r="L119" s="267">
        <f>ROUND((10-GEOMEAN(((10-I119)/10*9+1),((10-K119)/10*9+1)))/9*10,1)</f>
        <v>4.5999999999999996</v>
      </c>
      <c r="M119" s="268">
        <f>Vulnerabilidad!F118</f>
        <v>7.5</v>
      </c>
      <c r="N119" s="269">
        <f>Vulnerabilidad!J118</f>
        <v>7.7</v>
      </c>
      <c r="O119" s="269">
        <f>Vulnerabilidad!M118</f>
        <v>5.9</v>
      </c>
      <c r="P119" s="266">
        <f>Vulnerabilidad!N118</f>
        <v>7</v>
      </c>
      <c r="Q119" s="269">
        <f>Vulnerabilidad!R118</f>
        <v>3.1</v>
      </c>
      <c r="R119" s="269">
        <f>Vulnerabilidad!W118</f>
        <v>4.8</v>
      </c>
      <c r="S119" s="266">
        <f>Vulnerabilidad!X118</f>
        <v>4</v>
      </c>
      <c r="T119" s="267">
        <f>ROUND((10-GEOMEAN(((10-P119)/10*9+1),((10-S119)/10*9+1)))/9*10,1)</f>
        <v>5.7</v>
      </c>
      <c r="U119" s="270">
        <f>'Capacidad de Adaptación'!F118</f>
        <v>6.7</v>
      </c>
      <c r="V119" s="271">
        <f>'Capacidad de Adaptación'!H118</f>
        <v>8.8000000000000007</v>
      </c>
      <c r="W119" s="266">
        <f>'Capacidad de Adaptación'!I118</f>
        <v>7.9</v>
      </c>
      <c r="X119" s="271">
        <f>'Capacidad de Adaptación'!M118</f>
        <v>8.3000000000000007</v>
      </c>
      <c r="Y119" s="271">
        <f>'Capacidad de Adaptación'!Q118</f>
        <v>9.1999999999999993</v>
      </c>
      <c r="Z119" s="271">
        <f>'Capacidad de Adaptación'!X118</f>
        <v>6.1</v>
      </c>
      <c r="AA119" s="266">
        <f>'Capacidad de Adaptación'!Y118</f>
        <v>7.9</v>
      </c>
      <c r="AB119" s="267">
        <f>ROUND((10-GEOMEAN(((10-W119)/10*9+1),((10-AA119)/10*9+1)))/9*10,1)</f>
        <v>7.9</v>
      </c>
      <c r="AC119" s="272">
        <f>ROUND(L119^(1/3)*T119^(1/3)*AB119^(1/3),1)</f>
        <v>5.9</v>
      </c>
      <c r="AD119" s="273">
        <f>_xlfn.RANK.EQ(AC119,AC$4:AC$301)</f>
        <v>118</v>
      </c>
      <c r="AE119" s="274">
        <f>VLOOKUP(C119,'INFORM Indice de Confiabilidad'!A117:M414,7,FALSE)</f>
        <v>2.2857142857142856</v>
      </c>
      <c r="AF119" s="275">
        <f>'Imputed and missing data hidden'!AM120</f>
        <v>1</v>
      </c>
      <c r="AG119" s="276">
        <f>AF119/38</f>
        <v>2.6315789473684209E-2</v>
      </c>
      <c r="AH119" s="277">
        <f>'Indicator Date hidden2'!AN120</f>
        <v>1.1714285714285715</v>
      </c>
      <c r="AI119" s="278">
        <f>'Missing component hidden'!S120</f>
        <v>0</v>
      </c>
      <c r="AJ119" s="279">
        <f>'Missing component hidden'!T120</f>
        <v>0</v>
      </c>
      <c r="AM119" s="3">
        <f t="shared" si="6"/>
        <v>1</v>
      </c>
      <c r="AN119" s="3">
        <f t="shared" si="7"/>
        <v>0</v>
      </c>
      <c r="AO119" s="3">
        <f t="shared" si="8"/>
        <v>0</v>
      </c>
      <c r="AP119" s="3">
        <f t="shared" si="9"/>
        <v>1</v>
      </c>
      <c r="AQ119" s="3">
        <f t="shared" si="10"/>
        <v>1</v>
      </c>
    </row>
    <row r="120" spans="1:43" ht="16.5" thickTop="1" thickBot="1" x14ac:dyDescent="0.3">
      <c r="A120" s="169" t="s">
        <v>86</v>
      </c>
      <c r="B120" s="101" t="s">
        <v>267</v>
      </c>
      <c r="C120" s="280">
        <v>808</v>
      </c>
      <c r="D120" s="265">
        <f>'Peligro y Exposición'!D119</f>
        <v>6.6</v>
      </c>
      <c r="E120" s="265">
        <f>'Peligro y Exposición'!H119</f>
        <v>3.1</v>
      </c>
      <c r="F120" s="265">
        <f>'Peligro y Exposición'!Q119</f>
        <v>0</v>
      </c>
      <c r="G120" s="265">
        <f>'Peligro y Exposición'!U119</f>
        <v>7.1</v>
      </c>
      <c r="H120" s="265">
        <f>'Peligro y Exposición'!Y119</f>
        <v>9.5</v>
      </c>
      <c r="I120" s="266">
        <f>'Peligro y Exposición'!Z119</f>
        <v>6.3</v>
      </c>
      <c r="J120" s="265">
        <f>'Peligro y Exposición'!AD119</f>
        <v>0.2</v>
      </c>
      <c r="K120" s="266">
        <f>'Peligro y Exposición'!AE119</f>
        <v>0.2</v>
      </c>
      <c r="L120" s="267">
        <f>ROUND((10-GEOMEAN(((10-I120)/10*9+1),((10-K120)/10*9+1)))/9*10,1)</f>
        <v>3.9</v>
      </c>
      <c r="M120" s="268">
        <f>Vulnerabilidad!F119</f>
        <v>7.4</v>
      </c>
      <c r="N120" s="269">
        <f>Vulnerabilidad!J119</f>
        <v>8</v>
      </c>
      <c r="O120" s="269">
        <f>Vulnerabilidad!M119</f>
        <v>6.6</v>
      </c>
      <c r="P120" s="266">
        <f>Vulnerabilidad!N119</f>
        <v>7.3</v>
      </c>
      <c r="Q120" s="269">
        <f>Vulnerabilidad!R119</f>
        <v>0.9</v>
      </c>
      <c r="R120" s="269">
        <f>Vulnerabilidad!W119</f>
        <v>2.8</v>
      </c>
      <c r="S120" s="266">
        <f>Vulnerabilidad!X119</f>
        <v>1.9</v>
      </c>
      <c r="T120" s="267">
        <f>ROUND((10-GEOMEAN(((10-P120)/10*9+1),((10-S120)/10*9+1)))/9*10,1)</f>
        <v>5.2</v>
      </c>
      <c r="U120" s="270">
        <f>'Capacidad de Adaptación'!F119</f>
        <v>10</v>
      </c>
      <c r="V120" s="271">
        <f>'Capacidad de Adaptación'!H119</f>
        <v>5.7</v>
      </c>
      <c r="W120" s="266">
        <f>'Capacidad de Adaptación'!I119</f>
        <v>8.6999999999999993</v>
      </c>
      <c r="X120" s="271">
        <f>'Capacidad de Adaptación'!M119</f>
        <v>6.2</v>
      </c>
      <c r="Y120" s="271">
        <f>'Capacidad de Adaptación'!Q119</f>
        <v>7.5</v>
      </c>
      <c r="Z120" s="271">
        <f>'Capacidad de Adaptación'!X119</f>
        <v>6</v>
      </c>
      <c r="AA120" s="266">
        <f>'Capacidad de Adaptación'!Y119</f>
        <v>6.6</v>
      </c>
      <c r="AB120" s="267">
        <f>ROUND((10-GEOMEAN(((10-W120)/10*9+1),((10-AA120)/10*9+1)))/9*10,1)</f>
        <v>7.8</v>
      </c>
      <c r="AC120" s="272">
        <f>ROUND(L120^(1/3)*T120^(1/3)*AB120^(1/3),1)</f>
        <v>5.4</v>
      </c>
      <c r="AD120" s="273">
        <f>_xlfn.RANK.EQ(AC120,AC$4:AC$301)</f>
        <v>177</v>
      </c>
      <c r="AE120" s="274">
        <f>VLOOKUP(C120,'INFORM Indice de Confiabilidad'!A118:M415,7,FALSE)</f>
        <v>2.2857142857142856</v>
      </c>
      <c r="AF120" s="275">
        <f>'Imputed and missing data hidden'!AM121</f>
        <v>1</v>
      </c>
      <c r="AG120" s="276">
        <f>AF120/38</f>
        <v>2.6315789473684209E-2</v>
      </c>
      <c r="AH120" s="277">
        <f>'Indicator Date hidden2'!AN121</f>
        <v>1.1714285714285715</v>
      </c>
      <c r="AI120" s="278">
        <f>'Missing component hidden'!S121</f>
        <v>0</v>
      </c>
      <c r="AJ120" s="279">
        <f>'Missing component hidden'!T121</f>
        <v>0</v>
      </c>
      <c r="AM120" s="3">
        <f t="shared" si="6"/>
        <v>1</v>
      </c>
      <c r="AN120" s="3">
        <f t="shared" si="7"/>
        <v>1</v>
      </c>
      <c r="AO120" s="3">
        <f t="shared" si="8"/>
        <v>0</v>
      </c>
      <c r="AP120" s="3">
        <f t="shared" si="9"/>
        <v>1</v>
      </c>
      <c r="AQ120" s="3">
        <f t="shared" si="10"/>
        <v>1</v>
      </c>
    </row>
    <row r="121" spans="1:43" ht="16.5" thickTop="1" thickBot="1" x14ac:dyDescent="0.3">
      <c r="A121" s="169" t="s">
        <v>86</v>
      </c>
      <c r="B121" s="101" t="s">
        <v>268</v>
      </c>
      <c r="C121" s="280">
        <v>809</v>
      </c>
      <c r="D121" s="265">
        <f>'Peligro y Exposición'!D120</f>
        <v>7.3</v>
      </c>
      <c r="E121" s="265" t="str">
        <f>'Peligro y Exposición'!H120</f>
        <v>x</v>
      </c>
      <c r="F121" s="265">
        <f>'Peligro y Exposición'!Q120</f>
        <v>0</v>
      </c>
      <c r="G121" s="265">
        <f>'Peligro y Exposición'!U120</f>
        <v>7.4</v>
      </c>
      <c r="H121" s="265">
        <f>'Peligro y Exposición'!Y120</f>
        <v>5.2</v>
      </c>
      <c r="I121" s="266">
        <f>'Peligro y Exposición'!Z120</f>
        <v>5.6</v>
      </c>
      <c r="J121" s="265">
        <f>'Peligro y Exposición'!AD120</f>
        <v>8.1999999999999993</v>
      </c>
      <c r="K121" s="266">
        <f>'Peligro y Exposición'!AE120</f>
        <v>8.1999999999999993</v>
      </c>
      <c r="L121" s="267">
        <f>ROUND((10-GEOMEAN(((10-I121)/10*9+1),((10-K121)/10*9+1)))/9*10,1)</f>
        <v>7.1</v>
      </c>
      <c r="M121" s="268">
        <f>Vulnerabilidad!F120</f>
        <v>8.3000000000000007</v>
      </c>
      <c r="N121" s="269">
        <f>Vulnerabilidad!J120</f>
        <v>8.1</v>
      </c>
      <c r="O121" s="269">
        <f>Vulnerabilidad!M120</f>
        <v>6.9</v>
      </c>
      <c r="P121" s="266">
        <f>Vulnerabilidad!N120</f>
        <v>7.8</v>
      </c>
      <c r="Q121" s="269">
        <f>Vulnerabilidad!R120</f>
        <v>1.7</v>
      </c>
      <c r="R121" s="269">
        <f>Vulnerabilidad!W120</f>
        <v>6.6</v>
      </c>
      <c r="S121" s="266">
        <f>Vulnerabilidad!X120</f>
        <v>4.5999999999999996</v>
      </c>
      <c r="T121" s="267">
        <f>ROUND((10-GEOMEAN(((10-P121)/10*9+1),((10-S121)/10*9+1)))/9*10,1)</f>
        <v>6.5</v>
      </c>
      <c r="U121" s="270">
        <f>'Capacidad de Adaptación'!F120</f>
        <v>10</v>
      </c>
      <c r="V121" s="271">
        <f>'Capacidad de Adaptación'!H120</f>
        <v>6.4</v>
      </c>
      <c r="W121" s="266">
        <f>'Capacidad de Adaptación'!I120</f>
        <v>8.8000000000000007</v>
      </c>
      <c r="X121" s="271">
        <f>'Capacidad de Adaptación'!M120</f>
        <v>9.1</v>
      </c>
      <c r="Y121" s="271">
        <f>'Capacidad de Adaptación'!Q120</f>
        <v>9.6999999999999993</v>
      </c>
      <c r="Z121" s="271">
        <f>'Capacidad de Adaptación'!X120</f>
        <v>6.2</v>
      </c>
      <c r="AA121" s="266">
        <f>'Capacidad de Adaptación'!Y120</f>
        <v>8.3000000000000007</v>
      </c>
      <c r="AB121" s="267">
        <f>ROUND((10-GEOMEAN(((10-W121)/10*9+1),((10-AA121)/10*9+1)))/9*10,1)</f>
        <v>8.6</v>
      </c>
      <c r="AC121" s="272">
        <f>ROUND(L121^(1/3)*T121^(1/3)*AB121^(1/3),1)</f>
        <v>7.3</v>
      </c>
      <c r="AD121" s="273">
        <f>_xlfn.RANK.EQ(AC121,AC$4:AC$301)</f>
        <v>6</v>
      </c>
      <c r="AE121" s="274">
        <f>VLOOKUP(C121,'INFORM Indice de Confiabilidad'!A119:M416,7,FALSE)</f>
        <v>2.2857142857142856</v>
      </c>
      <c r="AF121" s="275">
        <f>'Imputed and missing data hidden'!AM122</f>
        <v>1</v>
      </c>
      <c r="AG121" s="276">
        <f>AF121/38</f>
        <v>2.6315789473684209E-2</v>
      </c>
      <c r="AH121" s="277">
        <f>'Indicator Date hidden2'!AN122</f>
        <v>1.1714285714285715</v>
      </c>
      <c r="AI121" s="278">
        <f>'Missing component hidden'!S122</f>
        <v>1</v>
      </c>
      <c r="AJ121" s="279">
        <f>'Missing component hidden'!T122</f>
        <v>6.6666666666666666E-2</v>
      </c>
      <c r="AM121" s="3">
        <f t="shared" si="6"/>
        <v>1</v>
      </c>
      <c r="AN121" s="3">
        <f t="shared" si="7"/>
        <v>1</v>
      </c>
      <c r="AO121" s="3">
        <f t="shared" si="8"/>
        <v>0</v>
      </c>
      <c r="AP121" s="3">
        <f t="shared" si="9"/>
        <v>1</v>
      </c>
      <c r="AQ121" s="3">
        <f t="shared" si="10"/>
        <v>1</v>
      </c>
    </row>
    <row r="122" spans="1:43" ht="16.5" thickTop="1" thickBot="1" x14ac:dyDescent="0.3">
      <c r="A122" s="169" t="s">
        <v>86</v>
      </c>
      <c r="B122" s="101" t="s">
        <v>269</v>
      </c>
      <c r="C122" s="280">
        <v>810</v>
      </c>
      <c r="D122" s="265">
        <f>'Peligro y Exposición'!D121</f>
        <v>0</v>
      </c>
      <c r="E122" s="265">
        <f>'Peligro y Exposición'!H121</f>
        <v>0</v>
      </c>
      <c r="F122" s="265">
        <f>'Peligro y Exposición'!Q121</f>
        <v>0</v>
      </c>
      <c r="G122" s="265">
        <f>'Peligro y Exposición'!U121</f>
        <v>7.4</v>
      </c>
      <c r="H122" s="265">
        <f>'Peligro y Exposición'!Y121</f>
        <v>5.7</v>
      </c>
      <c r="I122" s="266">
        <f>'Peligro y Exposición'!Z121</f>
        <v>3.4</v>
      </c>
      <c r="J122" s="265">
        <f>'Peligro y Exposición'!AD121</f>
        <v>0</v>
      </c>
      <c r="K122" s="266">
        <f>'Peligro y Exposición'!AE121</f>
        <v>0</v>
      </c>
      <c r="L122" s="267">
        <f>ROUND((10-GEOMEAN(((10-I122)/10*9+1),((10-K122)/10*9+1)))/9*10,1)</f>
        <v>1.9</v>
      </c>
      <c r="M122" s="268">
        <f>Vulnerabilidad!F121</f>
        <v>6.9</v>
      </c>
      <c r="N122" s="269">
        <f>Vulnerabilidad!J121</f>
        <v>8</v>
      </c>
      <c r="O122" s="269">
        <f>Vulnerabilidad!M121</f>
        <v>6.1</v>
      </c>
      <c r="P122" s="266">
        <f>Vulnerabilidad!N121</f>
        <v>7</v>
      </c>
      <c r="Q122" s="269">
        <f>Vulnerabilidad!R121</f>
        <v>0.5</v>
      </c>
      <c r="R122" s="269">
        <f>Vulnerabilidad!W121</f>
        <v>5.0999999999999996</v>
      </c>
      <c r="S122" s="266">
        <f>Vulnerabilidad!X121</f>
        <v>3.1</v>
      </c>
      <c r="T122" s="267">
        <f>ROUND((10-GEOMEAN(((10-P122)/10*9+1),((10-S122)/10*9+1)))/9*10,1)</f>
        <v>5.4</v>
      </c>
      <c r="U122" s="270">
        <f>'Capacidad de Adaptación'!F121</f>
        <v>6.7</v>
      </c>
      <c r="V122" s="271">
        <f>'Capacidad de Adaptación'!H121</f>
        <v>6.2</v>
      </c>
      <c r="W122" s="266">
        <f>'Capacidad de Adaptación'!I121</f>
        <v>6.5</v>
      </c>
      <c r="X122" s="271">
        <f>'Capacidad de Adaptación'!M121</f>
        <v>7.9</v>
      </c>
      <c r="Y122" s="271">
        <f>'Capacidad de Adaptación'!Q121</f>
        <v>7</v>
      </c>
      <c r="Z122" s="271">
        <f>'Capacidad de Adaptación'!X121</f>
        <v>5.6</v>
      </c>
      <c r="AA122" s="266">
        <f>'Capacidad de Adaptación'!Y121</f>
        <v>6.8</v>
      </c>
      <c r="AB122" s="267">
        <f>ROUND((10-GEOMEAN(((10-W122)/10*9+1),((10-AA122)/10*9+1)))/9*10,1)</f>
        <v>6.7</v>
      </c>
      <c r="AC122" s="272">
        <f>ROUND(L122^(1/3)*T122^(1/3)*AB122^(1/3),1)</f>
        <v>4.0999999999999996</v>
      </c>
      <c r="AD122" s="273">
        <f>_xlfn.RANK.EQ(AC122,AC$4:AC$301)</f>
        <v>271</v>
      </c>
      <c r="AE122" s="274">
        <f>VLOOKUP(C122,'INFORM Indice de Confiabilidad'!A120:M417,7,FALSE)</f>
        <v>2.2857142857142856</v>
      </c>
      <c r="AF122" s="275">
        <f>'Imputed and missing data hidden'!AM123</f>
        <v>1</v>
      </c>
      <c r="AG122" s="276">
        <f>AF122/38</f>
        <v>2.6315789473684209E-2</v>
      </c>
      <c r="AH122" s="277">
        <f>'Indicator Date hidden2'!AN123</f>
        <v>1.1714285714285715</v>
      </c>
      <c r="AI122" s="278">
        <f>'Missing component hidden'!S123</f>
        <v>0</v>
      </c>
      <c r="AJ122" s="279">
        <f>'Missing component hidden'!T123</f>
        <v>0</v>
      </c>
      <c r="AM122" s="3">
        <f t="shared" si="6"/>
        <v>0</v>
      </c>
      <c r="AN122" s="3">
        <f t="shared" si="7"/>
        <v>0</v>
      </c>
      <c r="AO122" s="3">
        <f t="shared" si="8"/>
        <v>0</v>
      </c>
      <c r="AP122" s="3">
        <f t="shared" si="9"/>
        <v>1</v>
      </c>
      <c r="AQ122" s="3">
        <f t="shared" si="10"/>
        <v>1</v>
      </c>
    </row>
    <row r="123" spans="1:43" ht="16.5" thickTop="1" thickBot="1" x14ac:dyDescent="0.3">
      <c r="A123" s="169" t="s">
        <v>86</v>
      </c>
      <c r="B123" s="101" t="s">
        <v>270</v>
      </c>
      <c r="C123" s="280">
        <v>811</v>
      </c>
      <c r="D123" s="265">
        <f>'Peligro y Exposición'!D122</f>
        <v>0</v>
      </c>
      <c r="E123" s="265">
        <f>'Peligro y Exposición'!H122</f>
        <v>4.0999999999999996</v>
      </c>
      <c r="F123" s="265">
        <f>'Peligro y Exposición'!Q122</f>
        <v>0</v>
      </c>
      <c r="G123" s="265">
        <f>'Peligro y Exposición'!U122</f>
        <v>9.6</v>
      </c>
      <c r="H123" s="265">
        <f>'Peligro y Exposición'!Y122</f>
        <v>5.9</v>
      </c>
      <c r="I123" s="266">
        <f>'Peligro y Exposición'!Z122</f>
        <v>5.3</v>
      </c>
      <c r="J123" s="265">
        <f>'Peligro y Exposición'!AD122</f>
        <v>1</v>
      </c>
      <c r="K123" s="266">
        <f>'Peligro y Exposición'!AE122</f>
        <v>1</v>
      </c>
      <c r="L123" s="267">
        <f>ROUND((10-GEOMEAN(((10-I123)/10*9+1),((10-K123)/10*9+1)))/9*10,1)</f>
        <v>3.4</v>
      </c>
      <c r="M123" s="268">
        <f>Vulnerabilidad!F122</f>
        <v>9.4</v>
      </c>
      <c r="N123" s="269">
        <f>Vulnerabilidad!J122</f>
        <v>8.3000000000000007</v>
      </c>
      <c r="O123" s="269">
        <f>Vulnerabilidad!M122</f>
        <v>8.1999999999999993</v>
      </c>
      <c r="P123" s="266">
        <f>Vulnerabilidad!N122</f>
        <v>8.6</v>
      </c>
      <c r="Q123" s="269">
        <f>Vulnerabilidad!R122</f>
        <v>4.5</v>
      </c>
      <c r="R123" s="269">
        <f>Vulnerabilidad!W122</f>
        <v>7.4</v>
      </c>
      <c r="S123" s="266">
        <f>Vulnerabilidad!X122</f>
        <v>6.2</v>
      </c>
      <c r="T123" s="267">
        <f>ROUND((10-GEOMEAN(((10-P123)/10*9+1),((10-S123)/10*9+1)))/9*10,1)</f>
        <v>7.6</v>
      </c>
      <c r="U123" s="270">
        <f>'Capacidad de Adaptación'!F122</f>
        <v>5</v>
      </c>
      <c r="V123" s="271">
        <f>'Capacidad de Adaptación'!H122</f>
        <v>7.4</v>
      </c>
      <c r="W123" s="266">
        <f>'Capacidad de Adaptación'!I122</f>
        <v>6.3</v>
      </c>
      <c r="X123" s="271">
        <f>'Capacidad de Adaptación'!M122</f>
        <v>9.5</v>
      </c>
      <c r="Y123" s="271">
        <f>'Capacidad de Adaptación'!Q122</f>
        <v>9.5</v>
      </c>
      <c r="Z123" s="271">
        <f>'Capacidad de Adaptación'!X122</f>
        <v>8.4</v>
      </c>
      <c r="AA123" s="266">
        <f>'Capacidad de Adaptación'!Y122</f>
        <v>9.1</v>
      </c>
      <c r="AB123" s="267">
        <f>ROUND((10-GEOMEAN(((10-W123)/10*9+1),((10-AA123)/10*9+1)))/9*10,1)</f>
        <v>8</v>
      </c>
      <c r="AC123" s="272">
        <f>ROUND(L123^(1/3)*T123^(1/3)*AB123^(1/3),1)</f>
        <v>5.9</v>
      </c>
      <c r="AD123" s="273">
        <f>_xlfn.RANK.EQ(AC123,AC$4:AC$301)</f>
        <v>118</v>
      </c>
      <c r="AE123" s="274">
        <f>VLOOKUP(C123,'INFORM Indice de Confiabilidad'!A121:M418,7,FALSE)</f>
        <v>1.9523809523809526</v>
      </c>
      <c r="AF123" s="275">
        <f>'Imputed and missing data hidden'!AM124</f>
        <v>0</v>
      </c>
      <c r="AG123" s="276">
        <f>AF123/38</f>
        <v>0</v>
      </c>
      <c r="AH123" s="277">
        <f>'Indicator Date hidden2'!AN124</f>
        <v>1.1714285714285715</v>
      </c>
      <c r="AI123" s="278">
        <f>'Missing component hidden'!S124</f>
        <v>0</v>
      </c>
      <c r="AJ123" s="279">
        <f>'Missing component hidden'!T124</f>
        <v>0</v>
      </c>
      <c r="AM123" s="3">
        <f t="shared" si="6"/>
        <v>0</v>
      </c>
      <c r="AN123" s="3">
        <f t="shared" si="7"/>
        <v>1</v>
      </c>
      <c r="AO123" s="3">
        <f t="shared" si="8"/>
        <v>0</v>
      </c>
      <c r="AP123" s="3">
        <f t="shared" si="9"/>
        <v>1</v>
      </c>
      <c r="AQ123" s="3">
        <f t="shared" si="10"/>
        <v>1</v>
      </c>
    </row>
    <row r="124" spans="1:43" ht="16.5" thickTop="1" thickBot="1" x14ac:dyDescent="0.3">
      <c r="A124" s="169" t="s">
        <v>86</v>
      </c>
      <c r="B124" s="101" t="s">
        <v>271</v>
      </c>
      <c r="C124" s="280">
        <v>812</v>
      </c>
      <c r="D124" s="265">
        <f>'Peligro y Exposición'!D123</f>
        <v>0</v>
      </c>
      <c r="E124" s="265">
        <f>'Peligro y Exposición'!H123</f>
        <v>0</v>
      </c>
      <c r="F124" s="265">
        <f>'Peligro y Exposición'!Q123</f>
        <v>0</v>
      </c>
      <c r="G124" s="265">
        <f>'Peligro y Exposición'!U123</f>
        <v>3.6</v>
      </c>
      <c r="H124" s="265">
        <f>'Peligro y Exposición'!Y123</f>
        <v>5.2</v>
      </c>
      <c r="I124" s="266">
        <f>'Peligro y Exposición'!Z123</f>
        <v>2.1</v>
      </c>
      <c r="J124" s="265">
        <f>'Peligro y Exposición'!AD123</f>
        <v>0</v>
      </c>
      <c r="K124" s="266">
        <f>'Peligro y Exposición'!AE123</f>
        <v>0</v>
      </c>
      <c r="L124" s="267">
        <f>ROUND((10-GEOMEAN(((10-I124)/10*9+1),((10-K124)/10*9+1)))/9*10,1)</f>
        <v>1.1000000000000001</v>
      </c>
      <c r="M124" s="268">
        <f>Vulnerabilidad!F123</f>
        <v>6.3</v>
      </c>
      <c r="N124" s="269">
        <f>Vulnerabilidad!J123</f>
        <v>7.7</v>
      </c>
      <c r="O124" s="269">
        <f>Vulnerabilidad!M123</f>
        <v>6.5</v>
      </c>
      <c r="P124" s="266">
        <f>Vulnerabilidad!N123</f>
        <v>6.8</v>
      </c>
      <c r="Q124" s="269">
        <f>Vulnerabilidad!R123</f>
        <v>0.9</v>
      </c>
      <c r="R124" s="269">
        <f>Vulnerabilidad!W123</f>
        <v>4.5</v>
      </c>
      <c r="S124" s="266">
        <f>Vulnerabilidad!X123</f>
        <v>2.9</v>
      </c>
      <c r="T124" s="267">
        <f>ROUND((10-GEOMEAN(((10-P124)/10*9+1),((10-S124)/10*9+1)))/9*10,1)</f>
        <v>5.2</v>
      </c>
      <c r="U124" s="270">
        <f>'Capacidad de Adaptación'!F123</f>
        <v>8.3000000000000007</v>
      </c>
      <c r="V124" s="271">
        <f>'Capacidad de Adaptación'!H123</f>
        <v>6.7</v>
      </c>
      <c r="W124" s="266">
        <f>'Capacidad de Adaptación'!I123</f>
        <v>7.6</v>
      </c>
      <c r="X124" s="271">
        <f>'Capacidad de Adaptación'!M123</f>
        <v>6.6</v>
      </c>
      <c r="Y124" s="271">
        <f>'Capacidad de Adaptación'!Q123</f>
        <v>4.3</v>
      </c>
      <c r="Z124" s="271">
        <f>'Capacidad de Adaptación'!X123</f>
        <v>5.8</v>
      </c>
      <c r="AA124" s="266">
        <f>'Capacidad de Adaptación'!Y123</f>
        <v>5.6</v>
      </c>
      <c r="AB124" s="267">
        <f>ROUND((10-GEOMEAN(((10-W124)/10*9+1),((10-AA124)/10*9+1)))/9*10,1)</f>
        <v>6.7</v>
      </c>
      <c r="AC124" s="272">
        <f>ROUND(L124^(1/3)*T124^(1/3)*AB124^(1/3),1)</f>
        <v>3.4</v>
      </c>
      <c r="AD124" s="273">
        <f>_xlfn.RANK.EQ(AC124,AC$4:AC$301)</f>
        <v>288</v>
      </c>
      <c r="AE124" s="274">
        <f>VLOOKUP(C124,'INFORM Indice de Confiabilidad'!A122:M419,7,FALSE)</f>
        <v>2.6190476190476186</v>
      </c>
      <c r="AF124" s="275">
        <f>'Imputed and missing data hidden'!AM125</f>
        <v>2</v>
      </c>
      <c r="AG124" s="276">
        <f>AF124/38</f>
        <v>5.2631578947368418E-2</v>
      </c>
      <c r="AH124" s="277">
        <f>'Indicator Date hidden2'!AN125</f>
        <v>1.1714285714285715</v>
      </c>
      <c r="AI124" s="278">
        <f>'Missing component hidden'!S125</f>
        <v>0</v>
      </c>
      <c r="AJ124" s="279">
        <f>'Missing component hidden'!T125</f>
        <v>0</v>
      </c>
      <c r="AM124" s="3">
        <f t="shared" si="6"/>
        <v>0</v>
      </c>
      <c r="AN124" s="3">
        <f t="shared" si="7"/>
        <v>0</v>
      </c>
      <c r="AO124" s="3">
        <f t="shared" si="8"/>
        <v>0</v>
      </c>
      <c r="AP124" s="3">
        <f t="shared" si="9"/>
        <v>1</v>
      </c>
      <c r="AQ124" s="3">
        <f t="shared" si="10"/>
        <v>1</v>
      </c>
    </row>
    <row r="125" spans="1:43" ht="16.5" thickTop="1" thickBot="1" x14ac:dyDescent="0.3">
      <c r="A125" s="169" t="s">
        <v>86</v>
      </c>
      <c r="B125" s="101" t="s">
        <v>272</v>
      </c>
      <c r="C125" s="280">
        <v>813</v>
      </c>
      <c r="D125" s="265">
        <f>'Peligro y Exposición'!D124</f>
        <v>5.3</v>
      </c>
      <c r="E125" s="265">
        <f>'Peligro y Exposición'!H124</f>
        <v>0</v>
      </c>
      <c r="F125" s="265">
        <f>'Peligro y Exposición'!Q124</f>
        <v>0</v>
      </c>
      <c r="G125" s="265">
        <f>'Peligro y Exposición'!U124</f>
        <v>6.2</v>
      </c>
      <c r="H125" s="265">
        <f>'Peligro y Exposición'!Y124</f>
        <v>5.8</v>
      </c>
      <c r="I125" s="266">
        <f>'Peligro y Exposición'!Z124</f>
        <v>4</v>
      </c>
      <c r="J125" s="265">
        <f>'Peligro y Exposición'!AD124</f>
        <v>4</v>
      </c>
      <c r="K125" s="266">
        <f>'Peligro y Exposición'!AE124</f>
        <v>4</v>
      </c>
      <c r="L125" s="267">
        <f>ROUND((10-GEOMEAN(((10-I125)/10*9+1),((10-K125)/10*9+1)))/9*10,1)</f>
        <v>4</v>
      </c>
      <c r="M125" s="268">
        <f>Vulnerabilidad!F124</f>
        <v>8.1999999999999993</v>
      </c>
      <c r="N125" s="269">
        <f>Vulnerabilidad!J124</f>
        <v>7.4</v>
      </c>
      <c r="O125" s="269">
        <f>Vulnerabilidad!M124</f>
        <v>5.9</v>
      </c>
      <c r="P125" s="266">
        <f>Vulnerabilidad!N124</f>
        <v>7.2</v>
      </c>
      <c r="Q125" s="269">
        <f>Vulnerabilidad!R124</f>
        <v>0.4</v>
      </c>
      <c r="R125" s="269">
        <f>Vulnerabilidad!W124</f>
        <v>4.5</v>
      </c>
      <c r="S125" s="266">
        <f>Vulnerabilidad!X124</f>
        <v>2.7</v>
      </c>
      <c r="T125" s="267">
        <f>ROUND((10-GEOMEAN(((10-P125)/10*9+1),((10-S125)/10*9+1)))/9*10,1)</f>
        <v>5.4</v>
      </c>
      <c r="U125" s="270">
        <f>'Capacidad de Adaptación'!F124</f>
        <v>8.3000000000000007</v>
      </c>
      <c r="V125" s="271">
        <f>'Capacidad de Adaptación'!H124</f>
        <v>6.1</v>
      </c>
      <c r="W125" s="266">
        <f>'Capacidad de Adaptación'!I124</f>
        <v>7.4</v>
      </c>
      <c r="X125" s="271">
        <f>'Capacidad de Adaptación'!M124</f>
        <v>7.6</v>
      </c>
      <c r="Y125" s="271">
        <f>'Capacidad de Adaptación'!Q124</f>
        <v>9.6</v>
      </c>
      <c r="Z125" s="271">
        <f>'Capacidad de Adaptación'!X124</f>
        <v>5.0999999999999996</v>
      </c>
      <c r="AA125" s="266">
        <f>'Capacidad de Adaptación'!Y124</f>
        <v>7.4</v>
      </c>
      <c r="AB125" s="267">
        <f>ROUND((10-GEOMEAN(((10-W125)/10*9+1),((10-AA125)/10*9+1)))/9*10,1)</f>
        <v>7.4</v>
      </c>
      <c r="AC125" s="272">
        <f>ROUND(L125^(1/3)*T125^(1/3)*AB125^(1/3),1)</f>
        <v>5.4</v>
      </c>
      <c r="AD125" s="273">
        <f>_xlfn.RANK.EQ(AC125,AC$4:AC$301)</f>
        <v>177</v>
      </c>
      <c r="AE125" s="274">
        <f>VLOOKUP(C125,'INFORM Indice de Confiabilidad'!A123:M420,7,FALSE)</f>
        <v>1.9523809523809526</v>
      </c>
      <c r="AF125" s="275">
        <f>'Imputed and missing data hidden'!AM126</f>
        <v>0</v>
      </c>
      <c r="AG125" s="276">
        <f>AF125/38</f>
        <v>0</v>
      </c>
      <c r="AH125" s="277">
        <f>'Indicator Date hidden2'!AN126</f>
        <v>1.1714285714285715</v>
      </c>
      <c r="AI125" s="278">
        <f>'Missing component hidden'!S126</f>
        <v>0</v>
      </c>
      <c r="AJ125" s="279">
        <f>'Missing component hidden'!T126</f>
        <v>0</v>
      </c>
      <c r="AM125" s="3">
        <f t="shared" si="6"/>
        <v>1</v>
      </c>
      <c r="AN125" s="3">
        <f t="shared" si="7"/>
        <v>0</v>
      </c>
      <c r="AO125" s="3">
        <f t="shared" si="8"/>
        <v>0</v>
      </c>
      <c r="AP125" s="3">
        <f t="shared" si="9"/>
        <v>1</v>
      </c>
      <c r="AQ125" s="3">
        <f t="shared" si="10"/>
        <v>1</v>
      </c>
    </row>
    <row r="126" spans="1:43" ht="16.5" thickTop="1" thickBot="1" x14ac:dyDescent="0.3">
      <c r="A126" s="169" t="s">
        <v>86</v>
      </c>
      <c r="B126" s="101" t="s">
        <v>273</v>
      </c>
      <c r="C126" s="280">
        <v>814</v>
      </c>
      <c r="D126" s="265">
        <f>'Peligro y Exposición'!D125</f>
        <v>0</v>
      </c>
      <c r="E126" s="265">
        <f>'Peligro y Exposición'!H125</f>
        <v>0</v>
      </c>
      <c r="F126" s="265">
        <f>'Peligro y Exposición'!Q125</f>
        <v>0</v>
      </c>
      <c r="G126" s="265">
        <f>'Peligro y Exposición'!U125</f>
        <v>5.3</v>
      </c>
      <c r="H126" s="265">
        <f>'Peligro y Exposición'!Y125</f>
        <v>6.3</v>
      </c>
      <c r="I126" s="266">
        <f>'Peligro y Exposición'!Z125</f>
        <v>2.9</v>
      </c>
      <c r="J126" s="265">
        <f>'Peligro y Exposición'!AD125</f>
        <v>2.4</v>
      </c>
      <c r="K126" s="266">
        <f>'Peligro y Exposición'!AE125</f>
        <v>2.4</v>
      </c>
      <c r="L126" s="267">
        <f>ROUND((10-GEOMEAN(((10-I126)/10*9+1),((10-K126)/10*9+1)))/9*10,1)</f>
        <v>2.7</v>
      </c>
      <c r="M126" s="268">
        <f>Vulnerabilidad!F125</f>
        <v>8.1</v>
      </c>
      <c r="N126" s="269">
        <f>Vulnerabilidad!J125</f>
        <v>8.1999999999999993</v>
      </c>
      <c r="O126" s="269">
        <f>Vulnerabilidad!M125</f>
        <v>7.7</v>
      </c>
      <c r="P126" s="266">
        <f>Vulnerabilidad!N125</f>
        <v>8</v>
      </c>
      <c r="Q126" s="269">
        <f>Vulnerabilidad!R125</f>
        <v>6.1</v>
      </c>
      <c r="R126" s="269">
        <f>Vulnerabilidad!W125</f>
        <v>5</v>
      </c>
      <c r="S126" s="266">
        <f>Vulnerabilidad!X125</f>
        <v>5.6</v>
      </c>
      <c r="T126" s="267">
        <f>ROUND((10-GEOMEAN(((10-P126)/10*9+1),((10-S126)/10*9+1)))/9*10,1)</f>
        <v>7</v>
      </c>
      <c r="U126" s="270">
        <f>'Capacidad de Adaptación'!F125</f>
        <v>8.3000000000000007</v>
      </c>
      <c r="V126" s="271">
        <f>'Capacidad de Adaptación'!H125</f>
        <v>6.2</v>
      </c>
      <c r="W126" s="266">
        <f>'Capacidad de Adaptación'!I125</f>
        <v>7.4</v>
      </c>
      <c r="X126" s="271">
        <f>'Capacidad de Adaptación'!M125</f>
        <v>6.7</v>
      </c>
      <c r="Y126" s="271">
        <f>'Capacidad de Adaptación'!Q125</f>
        <v>7.2</v>
      </c>
      <c r="Z126" s="271">
        <f>'Capacidad de Adaptación'!X125</f>
        <v>6.3</v>
      </c>
      <c r="AA126" s="266">
        <f>'Capacidad de Adaptación'!Y125</f>
        <v>6.7</v>
      </c>
      <c r="AB126" s="267">
        <f>ROUND((10-GEOMEAN(((10-W126)/10*9+1),((10-AA126)/10*9+1)))/9*10,1)</f>
        <v>7.1</v>
      </c>
      <c r="AC126" s="272">
        <f>ROUND(L126^(1/3)*T126^(1/3)*AB126^(1/3),1)</f>
        <v>5.0999999999999996</v>
      </c>
      <c r="AD126" s="273">
        <f>_xlfn.RANK.EQ(AC126,AC$4:AC$301)</f>
        <v>219</v>
      </c>
      <c r="AE126" s="274">
        <f>VLOOKUP(C126,'INFORM Indice de Confiabilidad'!A124:M421,7,FALSE)</f>
        <v>1.9523809523809526</v>
      </c>
      <c r="AF126" s="275">
        <f>'Imputed and missing data hidden'!AM127</f>
        <v>0</v>
      </c>
      <c r="AG126" s="276">
        <f>AF126/38</f>
        <v>0</v>
      </c>
      <c r="AH126" s="277">
        <f>'Indicator Date hidden2'!AN127</f>
        <v>1.1714285714285715</v>
      </c>
      <c r="AI126" s="278">
        <f>'Missing component hidden'!S127</f>
        <v>0</v>
      </c>
      <c r="AJ126" s="279">
        <f>'Missing component hidden'!T127</f>
        <v>0</v>
      </c>
      <c r="AM126" s="3">
        <f t="shared" si="6"/>
        <v>0</v>
      </c>
      <c r="AN126" s="3">
        <f t="shared" si="7"/>
        <v>0</v>
      </c>
      <c r="AO126" s="3">
        <f t="shared" si="8"/>
        <v>0</v>
      </c>
      <c r="AP126" s="3">
        <f t="shared" si="9"/>
        <v>1</v>
      </c>
      <c r="AQ126" s="3">
        <f t="shared" si="10"/>
        <v>1</v>
      </c>
    </row>
    <row r="127" spans="1:43" ht="16.5" thickTop="1" thickBot="1" x14ac:dyDescent="0.3">
      <c r="A127" s="169" t="s">
        <v>86</v>
      </c>
      <c r="B127" s="101" t="s">
        <v>274</v>
      </c>
      <c r="C127" s="280">
        <v>815</v>
      </c>
      <c r="D127" s="265">
        <f>'Peligro y Exposición'!D126</f>
        <v>7.1</v>
      </c>
      <c r="E127" s="265">
        <f>'Peligro y Exposición'!H126</f>
        <v>0</v>
      </c>
      <c r="F127" s="265">
        <f>'Peligro y Exposición'!Q126</f>
        <v>0</v>
      </c>
      <c r="G127" s="265">
        <f>'Peligro y Exposición'!U126</f>
        <v>9.8000000000000007</v>
      </c>
      <c r="H127" s="265">
        <f>'Peligro y Exposición'!Y126</f>
        <v>9.9</v>
      </c>
      <c r="I127" s="266">
        <f>'Peligro y Exposición'!Z126</f>
        <v>7.3</v>
      </c>
      <c r="J127" s="265">
        <f>'Peligro y Exposición'!AD126</f>
        <v>0</v>
      </c>
      <c r="K127" s="266">
        <f>'Peligro y Exposición'!AE126</f>
        <v>0</v>
      </c>
      <c r="L127" s="267">
        <f>ROUND((10-GEOMEAN(((10-I127)/10*9+1),((10-K127)/10*9+1)))/9*10,1)</f>
        <v>4.5999999999999996</v>
      </c>
      <c r="M127" s="268">
        <f>Vulnerabilidad!F126</f>
        <v>9.1</v>
      </c>
      <c r="N127" s="269">
        <f>Vulnerabilidad!J126</f>
        <v>8.1</v>
      </c>
      <c r="O127" s="269">
        <f>Vulnerabilidad!M126</f>
        <v>7.3</v>
      </c>
      <c r="P127" s="266">
        <f>Vulnerabilidad!N126</f>
        <v>8.1999999999999993</v>
      </c>
      <c r="Q127" s="269">
        <f>Vulnerabilidad!R126</f>
        <v>2.2999999999999998</v>
      </c>
      <c r="R127" s="269">
        <f>Vulnerabilidad!W126</f>
        <v>7.9</v>
      </c>
      <c r="S127" s="266">
        <f>Vulnerabilidad!X126</f>
        <v>5.8</v>
      </c>
      <c r="T127" s="267">
        <f>ROUND((10-GEOMEAN(((10-P127)/10*9+1),((10-S127)/10*9+1)))/9*10,1)</f>
        <v>7.2</v>
      </c>
      <c r="U127" s="270">
        <f>'Capacidad de Adaptación'!F126</f>
        <v>10</v>
      </c>
      <c r="V127" s="271">
        <f>'Capacidad de Adaptación'!H126</f>
        <v>7.7</v>
      </c>
      <c r="W127" s="266">
        <f>'Capacidad de Adaptación'!I126</f>
        <v>9.1999999999999993</v>
      </c>
      <c r="X127" s="271">
        <f>'Capacidad de Adaptación'!M126</f>
        <v>9.1999999999999993</v>
      </c>
      <c r="Y127" s="271">
        <f>'Capacidad de Adaptación'!Q126</f>
        <v>9.6</v>
      </c>
      <c r="Z127" s="271">
        <f>'Capacidad de Adaptación'!X126</f>
        <v>7.4</v>
      </c>
      <c r="AA127" s="266">
        <f>'Capacidad de Adaptación'!Y126</f>
        <v>8.6999999999999993</v>
      </c>
      <c r="AB127" s="267">
        <f>ROUND((10-GEOMEAN(((10-W127)/10*9+1),((10-AA127)/10*9+1)))/9*10,1)</f>
        <v>9</v>
      </c>
      <c r="AC127" s="272">
        <f>ROUND(L127^(1/3)*T127^(1/3)*AB127^(1/3),1)</f>
        <v>6.7</v>
      </c>
      <c r="AD127" s="273">
        <f>_xlfn.RANK.EQ(AC127,AC$4:AC$301)</f>
        <v>30</v>
      </c>
      <c r="AE127" s="274">
        <f>VLOOKUP(C127,'INFORM Indice de Confiabilidad'!A125:M422,7,FALSE)</f>
        <v>2.2857142857142856</v>
      </c>
      <c r="AF127" s="275">
        <f>'Imputed and missing data hidden'!AM128</f>
        <v>1</v>
      </c>
      <c r="AG127" s="276">
        <f>AF127/38</f>
        <v>2.6315789473684209E-2</v>
      </c>
      <c r="AH127" s="277">
        <f>'Indicator Date hidden2'!AN128</f>
        <v>1.1714285714285715</v>
      </c>
      <c r="AI127" s="278">
        <f>'Missing component hidden'!S128</f>
        <v>0</v>
      </c>
      <c r="AJ127" s="279">
        <f>'Missing component hidden'!T128</f>
        <v>0</v>
      </c>
      <c r="AM127" s="3">
        <f t="shared" si="6"/>
        <v>1</v>
      </c>
      <c r="AN127" s="3">
        <f t="shared" si="7"/>
        <v>0</v>
      </c>
      <c r="AO127" s="3">
        <f t="shared" si="8"/>
        <v>0</v>
      </c>
      <c r="AP127" s="3">
        <f t="shared" si="9"/>
        <v>1</v>
      </c>
      <c r="AQ127" s="3">
        <f t="shared" si="10"/>
        <v>1</v>
      </c>
    </row>
    <row r="128" spans="1:43" ht="16.5" thickTop="1" thickBot="1" x14ac:dyDescent="0.3">
      <c r="A128" s="169" t="s">
        <v>86</v>
      </c>
      <c r="B128" s="101" t="s">
        <v>275</v>
      </c>
      <c r="C128" s="280">
        <v>816</v>
      </c>
      <c r="D128" s="265">
        <f>'Peligro y Exposición'!D127</f>
        <v>6.6</v>
      </c>
      <c r="E128" s="265">
        <f>'Peligro y Exposición'!H127</f>
        <v>4.5</v>
      </c>
      <c r="F128" s="265">
        <f>'Peligro y Exposición'!Q127</f>
        <v>0</v>
      </c>
      <c r="G128" s="265">
        <f>'Peligro y Exposición'!U127</f>
        <v>7.5</v>
      </c>
      <c r="H128" s="265">
        <f>'Peligro y Exposición'!Y127</f>
        <v>8.6</v>
      </c>
      <c r="I128" s="266">
        <f>'Peligro y Exposición'!Z127</f>
        <v>6.2</v>
      </c>
      <c r="J128" s="265">
        <f>'Peligro y Exposición'!AD127</f>
        <v>1.7</v>
      </c>
      <c r="K128" s="266">
        <f>'Peligro y Exposición'!AE127</f>
        <v>1.7</v>
      </c>
      <c r="L128" s="267">
        <f>ROUND((10-GEOMEAN(((10-I128)/10*9+1),((10-K128)/10*9+1)))/9*10,1)</f>
        <v>4.3</v>
      </c>
      <c r="M128" s="268">
        <f>Vulnerabilidad!F127</f>
        <v>6.7</v>
      </c>
      <c r="N128" s="269">
        <f>Vulnerabilidad!J127</f>
        <v>7.4</v>
      </c>
      <c r="O128" s="269">
        <f>Vulnerabilidad!M127</f>
        <v>6.1</v>
      </c>
      <c r="P128" s="266">
        <f>Vulnerabilidad!N127</f>
        <v>6.7</v>
      </c>
      <c r="Q128" s="269">
        <f>Vulnerabilidad!R127</f>
        <v>1.8</v>
      </c>
      <c r="R128" s="269">
        <f>Vulnerabilidad!W127</f>
        <v>4.3</v>
      </c>
      <c r="S128" s="266">
        <f>Vulnerabilidad!X127</f>
        <v>3.1</v>
      </c>
      <c r="T128" s="267">
        <f>ROUND((10-GEOMEAN(((10-P128)/10*9+1),((10-S128)/10*9+1)))/9*10,1)</f>
        <v>5.2</v>
      </c>
      <c r="U128" s="270">
        <f>'Capacidad de Adaptación'!F127</f>
        <v>5</v>
      </c>
      <c r="V128" s="271">
        <f>'Capacidad de Adaptación'!H127</f>
        <v>4.3</v>
      </c>
      <c r="W128" s="266">
        <f>'Capacidad de Adaptación'!I127</f>
        <v>4.7</v>
      </c>
      <c r="X128" s="271">
        <f>'Capacidad de Adaptación'!M127</f>
        <v>6</v>
      </c>
      <c r="Y128" s="271">
        <f>'Capacidad de Adaptación'!Q127</f>
        <v>7.5</v>
      </c>
      <c r="Z128" s="271">
        <f>'Capacidad de Adaptación'!X127</f>
        <v>4.2</v>
      </c>
      <c r="AA128" s="266">
        <f>'Capacidad de Adaptación'!Y127</f>
        <v>5.9</v>
      </c>
      <c r="AB128" s="267">
        <f>ROUND((10-GEOMEAN(((10-W128)/10*9+1),((10-AA128)/10*9+1)))/9*10,1)</f>
        <v>5.3</v>
      </c>
      <c r="AC128" s="272">
        <f>ROUND(L128^(1/3)*T128^(1/3)*AB128^(1/3),1)</f>
        <v>4.9000000000000004</v>
      </c>
      <c r="AD128" s="273">
        <f>_xlfn.RANK.EQ(AC128,AC$4:AC$301)</f>
        <v>235</v>
      </c>
      <c r="AE128" s="274">
        <f>VLOOKUP(C128,'INFORM Indice de Confiabilidad'!A126:M423,7,FALSE)</f>
        <v>1.9523809523809526</v>
      </c>
      <c r="AF128" s="275">
        <f>'Imputed and missing data hidden'!AM129</f>
        <v>0</v>
      </c>
      <c r="AG128" s="276">
        <f>AF128/38</f>
        <v>0</v>
      </c>
      <c r="AH128" s="277">
        <f>'Indicator Date hidden2'!AN129</f>
        <v>1.1714285714285715</v>
      </c>
      <c r="AI128" s="278">
        <f>'Missing component hidden'!S129</f>
        <v>0</v>
      </c>
      <c r="AJ128" s="279">
        <f>'Missing component hidden'!T129</f>
        <v>0</v>
      </c>
      <c r="AM128" s="3">
        <f t="shared" si="6"/>
        <v>1</v>
      </c>
      <c r="AN128" s="3">
        <f t="shared" si="7"/>
        <v>1</v>
      </c>
      <c r="AO128" s="3">
        <f t="shared" si="8"/>
        <v>0</v>
      </c>
      <c r="AP128" s="3">
        <f t="shared" si="9"/>
        <v>1</v>
      </c>
      <c r="AQ128" s="3">
        <f t="shared" si="10"/>
        <v>1</v>
      </c>
    </row>
    <row r="129" spans="1:43" ht="16.5" thickTop="1" thickBot="1" x14ac:dyDescent="0.3">
      <c r="A129" s="169" t="s">
        <v>86</v>
      </c>
      <c r="B129" s="101" t="s">
        <v>276</v>
      </c>
      <c r="C129" s="280">
        <v>817</v>
      </c>
      <c r="D129" s="265">
        <f>'Peligro y Exposición'!D128</f>
        <v>0</v>
      </c>
      <c r="E129" s="265">
        <f>'Peligro y Exposición'!H128</f>
        <v>3.3</v>
      </c>
      <c r="F129" s="265">
        <f>'Peligro y Exposición'!Q128</f>
        <v>0</v>
      </c>
      <c r="G129" s="265">
        <f>'Peligro y Exposición'!U128</f>
        <v>5.6</v>
      </c>
      <c r="H129" s="265">
        <f>'Peligro y Exposición'!Y128</f>
        <v>0</v>
      </c>
      <c r="I129" s="266">
        <f>'Peligro y Exposición'!Z128</f>
        <v>2.1</v>
      </c>
      <c r="J129" s="265">
        <f>'Peligro y Exposición'!AD128</f>
        <v>2.2999999999999998</v>
      </c>
      <c r="K129" s="266">
        <f>'Peligro y Exposición'!AE128</f>
        <v>2.2999999999999998</v>
      </c>
      <c r="L129" s="267">
        <f>ROUND((10-GEOMEAN(((10-I129)/10*9+1),((10-K129)/10*9+1)))/9*10,1)</f>
        <v>2.2000000000000002</v>
      </c>
      <c r="M129" s="268">
        <f>Vulnerabilidad!F128</f>
        <v>6.1</v>
      </c>
      <c r="N129" s="269">
        <f>Vulnerabilidad!J128</f>
        <v>7.2</v>
      </c>
      <c r="O129" s="269">
        <f>Vulnerabilidad!M128</f>
        <v>5.6</v>
      </c>
      <c r="P129" s="266">
        <f>Vulnerabilidad!N128</f>
        <v>6.3</v>
      </c>
      <c r="Q129" s="269">
        <f>Vulnerabilidad!R128</f>
        <v>0.3</v>
      </c>
      <c r="R129" s="269">
        <f>Vulnerabilidad!W128</f>
        <v>2.6</v>
      </c>
      <c r="S129" s="266">
        <f>Vulnerabilidad!X128</f>
        <v>1.5</v>
      </c>
      <c r="T129" s="267">
        <f>ROUND((10-GEOMEAN(((10-P129)/10*9+1),((10-S129)/10*9+1)))/9*10,1)</f>
        <v>4.3</v>
      </c>
      <c r="U129" s="270">
        <f>'Capacidad de Adaptación'!F128</f>
        <v>5</v>
      </c>
      <c r="V129" s="271">
        <f>'Capacidad de Adaptación'!H128</f>
        <v>4</v>
      </c>
      <c r="W129" s="266">
        <f>'Capacidad de Adaptación'!I128</f>
        <v>4.5</v>
      </c>
      <c r="X129" s="271">
        <f>'Capacidad de Adaptación'!M128</f>
        <v>6</v>
      </c>
      <c r="Y129" s="271">
        <f>'Capacidad de Adaptación'!Q128</f>
        <v>6.8</v>
      </c>
      <c r="Z129" s="271">
        <f>'Capacidad de Adaptación'!X128</f>
        <v>3.3</v>
      </c>
      <c r="AA129" s="266">
        <f>'Capacidad de Adaptación'!Y128</f>
        <v>5.4</v>
      </c>
      <c r="AB129" s="267">
        <f>ROUND((10-GEOMEAN(((10-W129)/10*9+1),((10-AA129)/10*9+1)))/9*10,1)</f>
        <v>5</v>
      </c>
      <c r="AC129" s="272">
        <f>ROUND(L129^(1/3)*T129^(1/3)*AB129^(1/3),1)</f>
        <v>3.6</v>
      </c>
      <c r="AD129" s="273">
        <f>_xlfn.RANK.EQ(AC129,AC$4:AC$301)</f>
        <v>284</v>
      </c>
      <c r="AE129" s="274">
        <f>VLOOKUP(C129,'INFORM Indice de Confiabilidad'!A127:M424,7,FALSE)</f>
        <v>1.9523809523809526</v>
      </c>
      <c r="AF129" s="275">
        <f>'Imputed and missing data hidden'!AM130</f>
        <v>0</v>
      </c>
      <c r="AG129" s="276">
        <f>AF129/38</f>
        <v>0</v>
      </c>
      <c r="AH129" s="277">
        <f>'Indicator Date hidden2'!AN130</f>
        <v>1.1714285714285715</v>
      </c>
      <c r="AI129" s="278">
        <f>'Missing component hidden'!S130</f>
        <v>0</v>
      </c>
      <c r="AJ129" s="279">
        <f>'Missing component hidden'!T130</f>
        <v>0</v>
      </c>
      <c r="AM129" s="3">
        <f t="shared" si="6"/>
        <v>0</v>
      </c>
      <c r="AN129" s="3">
        <f t="shared" si="7"/>
        <v>1</v>
      </c>
      <c r="AO129" s="3">
        <f t="shared" si="8"/>
        <v>0</v>
      </c>
      <c r="AP129" s="3">
        <f t="shared" si="9"/>
        <v>1</v>
      </c>
      <c r="AQ129" s="3">
        <f t="shared" si="10"/>
        <v>0</v>
      </c>
    </row>
    <row r="130" spans="1:43" ht="16.5" thickTop="1" thickBot="1" x14ac:dyDescent="0.3">
      <c r="A130" s="169" t="s">
        <v>86</v>
      </c>
      <c r="B130" s="101" t="s">
        <v>277</v>
      </c>
      <c r="C130" s="280">
        <v>818</v>
      </c>
      <c r="D130" s="265">
        <f>'Peligro y Exposición'!D129</f>
        <v>0</v>
      </c>
      <c r="E130" s="265">
        <f>'Peligro y Exposición'!H129</f>
        <v>3</v>
      </c>
      <c r="F130" s="265">
        <f>'Peligro y Exposición'!Q129</f>
        <v>0</v>
      </c>
      <c r="G130" s="265">
        <f>'Peligro y Exposición'!U129</f>
        <v>9.3000000000000007</v>
      </c>
      <c r="H130" s="265">
        <f>'Peligro y Exposición'!Y129</f>
        <v>6.4</v>
      </c>
      <c r="I130" s="266">
        <f>'Peligro y Exposición'!Z129</f>
        <v>5</v>
      </c>
      <c r="J130" s="265">
        <f>'Peligro y Exposición'!AD129</f>
        <v>0</v>
      </c>
      <c r="K130" s="266">
        <f>'Peligro y Exposición'!AE129</f>
        <v>0</v>
      </c>
      <c r="L130" s="267">
        <f>ROUND((10-GEOMEAN(((10-I130)/10*9+1),((10-K130)/10*9+1)))/9*10,1)</f>
        <v>2.9</v>
      </c>
      <c r="M130" s="268">
        <f>Vulnerabilidad!F129</f>
        <v>5.8</v>
      </c>
      <c r="N130" s="269">
        <f>Vulnerabilidad!J129</f>
        <v>4.9000000000000004</v>
      </c>
      <c r="O130" s="269">
        <f>Vulnerabilidad!M129</f>
        <v>5.0999999999999996</v>
      </c>
      <c r="P130" s="266">
        <f>Vulnerabilidad!N129</f>
        <v>5.3</v>
      </c>
      <c r="Q130" s="269">
        <f>Vulnerabilidad!R129</f>
        <v>0.2</v>
      </c>
      <c r="R130" s="269">
        <f>Vulnerabilidad!W129</f>
        <v>3.7</v>
      </c>
      <c r="S130" s="266">
        <f>Vulnerabilidad!X129</f>
        <v>2.1</v>
      </c>
      <c r="T130" s="267">
        <f>ROUND((10-GEOMEAN(((10-P130)/10*9+1),((10-S130)/10*9+1)))/9*10,1)</f>
        <v>3.9</v>
      </c>
      <c r="U130" s="270">
        <f>'Capacidad de Adaptación'!F129</f>
        <v>6.7</v>
      </c>
      <c r="V130" s="271">
        <f>'Capacidad de Adaptación'!H129</f>
        <v>5.3</v>
      </c>
      <c r="W130" s="266">
        <f>'Capacidad de Adaptación'!I129</f>
        <v>6</v>
      </c>
      <c r="X130" s="271">
        <f>'Capacidad de Adaptación'!M129</f>
        <v>5.4</v>
      </c>
      <c r="Y130" s="271">
        <f>'Capacidad de Adaptación'!Q129</f>
        <v>3.9</v>
      </c>
      <c r="Z130" s="271">
        <f>'Capacidad de Adaptación'!X129</f>
        <v>2.8</v>
      </c>
      <c r="AA130" s="266">
        <f>'Capacidad de Adaptación'!Y129</f>
        <v>4</v>
      </c>
      <c r="AB130" s="267">
        <f>ROUND((10-GEOMEAN(((10-W130)/10*9+1),((10-AA130)/10*9+1)))/9*10,1)</f>
        <v>5.0999999999999996</v>
      </c>
      <c r="AC130" s="272">
        <f>ROUND(L130^(1/3)*T130^(1/3)*AB130^(1/3),1)</f>
        <v>3.9</v>
      </c>
      <c r="AD130" s="273">
        <f>_xlfn.RANK.EQ(AC130,AC$4:AC$301)</f>
        <v>277</v>
      </c>
      <c r="AE130" s="274">
        <f>VLOOKUP(C130,'INFORM Indice de Confiabilidad'!A128:M425,7,FALSE)</f>
        <v>2.2857142857142856</v>
      </c>
      <c r="AF130" s="275">
        <f>'Imputed and missing data hidden'!AM131</f>
        <v>1</v>
      </c>
      <c r="AG130" s="276">
        <f>AF130/38</f>
        <v>2.6315789473684209E-2</v>
      </c>
      <c r="AH130" s="277">
        <f>'Indicator Date hidden2'!AN131</f>
        <v>1.1714285714285715</v>
      </c>
      <c r="AI130" s="278">
        <f>'Missing component hidden'!S131</f>
        <v>0</v>
      </c>
      <c r="AJ130" s="279">
        <f>'Missing component hidden'!T131</f>
        <v>0</v>
      </c>
      <c r="AM130" s="3">
        <f t="shared" si="6"/>
        <v>0</v>
      </c>
      <c r="AN130" s="3">
        <f t="shared" si="7"/>
        <v>1</v>
      </c>
      <c r="AO130" s="3">
        <f t="shared" si="8"/>
        <v>0</v>
      </c>
      <c r="AP130" s="3">
        <f t="shared" si="9"/>
        <v>1</v>
      </c>
      <c r="AQ130" s="3">
        <f t="shared" si="10"/>
        <v>1</v>
      </c>
    </row>
    <row r="131" spans="1:43" ht="16.5" thickTop="1" thickBot="1" x14ac:dyDescent="0.3">
      <c r="A131" s="169" t="s">
        <v>86</v>
      </c>
      <c r="B131" s="101" t="s">
        <v>278</v>
      </c>
      <c r="C131" s="280">
        <v>819</v>
      </c>
      <c r="D131" s="265">
        <f>'Peligro y Exposición'!D130</f>
        <v>0</v>
      </c>
      <c r="E131" s="265" t="str">
        <f>'Peligro y Exposición'!H130</f>
        <v>x</v>
      </c>
      <c r="F131" s="265">
        <f>'Peligro y Exposición'!Q130</f>
        <v>0</v>
      </c>
      <c r="G131" s="265">
        <f>'Peligro y Exposición'!U130</f>
        <v>3.8</v>
      </c>
      <c r="H131" s="265">
        <f>'Peligro y Exposición'!Y130</f>
        <v>0</v>
      </c>
      <c r="I131" s="266">
        <f>'Peligro y Exposición'!Z130</f>
        <v>1.1000000000000001</v>
      </c>
      <c r="J131" s="265">
        <f>'Peligro y Exposición'!AD130</f>
        <v>4.0999999999999996</v>
      </c>
      <c r="K131" s="266">
        <f>'Peligro y Exposición'!AE130</f>
        <v>4.0999999999999996</v>
      </c>
      <c r="L131" s="267">
        <f>ROUND((10-GEOMEAN(((10-I131)/10*9+1),((10-K131)/10*9+1)))/9*10,1)</f>
        <v>2.7</v>
      </c>
      <c r="M131" s="268">
        <f>Vulnerabilidad!F130</f>
        <v>6.8</v>
      </c>
      <c r="N131" s="269">
        <f>Vulnerabilidad!J130</f>
        <v>8.1</v>
      </c>
      <c r="O131" s="269">
        <f>Vulnerabilidad!M130</f>
        <v>6.8</v>
      </c>
      <c r="P131" s="266">
        <f>Vulnerabilidad!N130</f>
        <v>7.2</v>
      </c>
      <c r="Q131" s="269">
        <f>Vulnerabilidad!R130</f>
        <v>8.4</v>
      </c>
      <c r="R131" s="269">
        <f>Vulnerabilidad!W130</f>
        <v>3.5</v>
      </c>
      <c r="S131" s="266">
        <f>Vulnerabilidad!X130</f>
        <v>6.6</v>
      </c>
      <c r="T131" s="267">
        <f>ROUND((10-GEOMEAN(((10-P131)/10*9+1),((10-S131)/10*9+1)))/9*10,1)</f>
        <v>6.9</v>
      </c>
      <c r="U131" s="270">
        <f>'Capacidad de Adaptación'!F130</f>
        <v>8.3000000000000007</v>
      </c>
      <c r="V131" s="271">
        <f>'Capacidad de Adaptación'!H130</f>
        <v>5</v>
      </c>
      <c r="W131" s="266">
        <f>'Capacidad de Adaptación'!I130</f>
        <v>7</v>
      </c>
      <c r="X131" s="271">
        <f>'Capacidad de Adaptación'!M130</f>
        <v>5</v>
      </c>
      <c r="Y131" s="271">
        <f>'Capacidad de Adaptación'!Q130</f>
        <v>5.2</v>
      </c>
      <c r="Z131" s="271">
        <f>'Capacidad de Adaptación'!X130</f>
        <v>4.5</v>
      </c>
      <c r="AA131" s="266">
        <f>'Capacidad de Adaptación'!Y130</f>
        <v>4.9000000000000004</v>
      </c>
      <c r="AB131" s="267">
        <f>ROUND((10-GEOMEAN(((10-W131)/10*9+1),((10-AA131)/10*9+1)))/9*10,1)</f>
        <v>6.1</v>
      </c>
      <c r="AC131" s="272">
        <f>ROUND(L131^(1/3)*T131^(1/3)*AB131^(1/3),1)</f>
        <v>4.8</v>
      </c>
      <c r="AD131" s="273">
        <f>_xlfn.RANK.EQ(AC131,AC$4:AC$301)</f>
        <v>241</v>
      </c>
      <c r="AE131" s="274">
        <f>VLOOKUP(C131,'INFORM Indice de Confiabilidad'!A129:M426,7,FALSE)</f>
        <v>2.2857142857142856</v>
      </c>
      <c r="AF131" s="275">
        <f>'Imputed and missing data hidden'!AM132</f>
        <v>1</v>
      </c>
      <c r="AG131" s="276">
        <f>AF131/38</f>
        <v>2.6315789473684209E-2</v>
      </c>
      <c r="AH131" s="277">
        <f>'Indicator Date hidden2'!AN132</f>
        <v>1.1714285714285715</v>
      </c>
      <c r="AI131" s="278">
        <f>'Missing component hidden'!S132</f>
        <v>1</v>
      </c>
      <c r="AJ131" s="279">
        <f>'Missing component hidden'!T132</f>
        <v>6.6666666666666666E-2</v>
      </c>
      <c r="AM131" s="3">
        <f t="shared" si="6"/>
        <v>0</v>
      </c>
      <c r="AN131" s="3">
        <f t="shared" si="7"/>
        <v>1</v>
      </c>
      <c r="AO131" s="3">
        <f t="shared" si="8"/>
        <v>0</v>
      </c>
      <c r="AP131" s="3">
        <f t="shared" si="9"/>
        <v>1</v>
      </c>
      <c r="AQ131" s="3">
        <f t="shared" si="10"/>
        <v>0</v>
      </c>
    </row>
    <row r="132" spans="1:43" ht="16.5" thickTop="1" thickBot="1" x14ac:dyDescent="0.3">
      <c r="A132" s="169" t="s">
        <v>86</v>
      </c>
      <c r="B132" s="101" t="s">
        <v>279</v>
      </c>
      <c r="C132" s="280">
        <v>820</v>
      </c>
      <c r="D132" s="265">
        <f>'Peligro y Exposición'!D131</f>
        <v>0</v>
      </c>
      <c r="E132" s="265">
        <f>'Peligro y Exposición'!H131</f>
        <v>4.4000000000000004</v>
      </c>
      <c r="F132" s="265">
        <f>'Peligro y Exposición'!Q131</f>
        <v>0</v>
      </c>
      <c r="G132" s="265">
        <f>'Peligro y Exposición'!U131</f>
        <v>8.6</v>
      </c>
      <c r="H132" s="265">
        <f>'Peligro y Exposición'!Y131</f>
        <v>5.8</v>
      </c>
      <c r="I132" s="266">
        <f>'Peligro y Exposición'!Z131</f>
        <v>4.7</v>
      </c>
      <c r="J132" s="265">
        <f>'Peligro y Exposición'!AD131</f>
        <v>5.6</v>
      </c>
      <c r="K132" s="266">
        <f>'Peligro y Exposición'!AE131</f>
        <v>5.6</v>
      </c>
      <c r="L132" s="267">
        <f>ROUND((10-GEOMEAN(((10-I132)/10*9+1),((10-K132)/10*9+1)))/9*10,1)</f>
        <v>5.2</v>
      </c>
      <c r="M132" s="268">
        <f>Vulnerabilidad!F131</f>
        <v>7.4</v>
      </c>
      <c r="N132" s="269">
        <f>Vulnerabilidad!J131</f>
        <v>8.1</v>
      </c>
      <c r="O132" s="269">
        <f>Vulnerabilidad!M131</f>
        <v>7</v>
      </c>
      <c r="P132" s="266">
        <f>Vulnerabilidad!N131</f>
        <v>7.5</v>
      </c>
      <c r="Q132" s="269">
        <f>Vulnerabilidad!R131</f>
        <v>0.3</v>
      </c>
      <c r="R132" s="269">
        <f>Vulnerabilidad!W131</f>
        <v>3.6</v>
      </c>
      <c r="S132" s="266">
        <f>Vulnerabilidad!X131</f>
        <v>2.1</v>
      </c>
      <c r="T132" s="267">
        <f>ROUND((10-GEOMEAN(((10-P132)/10*9+1),((10-S132)/10*9+1)))/9*10,1)</f>
        <v>5.4</v>
      </c>
      <c r="U132" s="270">
        <f>'Capacidad de Adaptación'!F131</f>
        <v>8.3000000000000007</v>
      </c>
      <c r="V132" s="271">
        <f>'Capacidad de Adaptación'!H131</f>
        <v>4</v>
      </c>
      <c r="W132" s="266">
        <f>'Capacidad de Adaptación'!I131</f>
        <v>6.6</v>
      </c>
      <c r="X132" s="271">
        <f>'Capacidad de Adaptación'!M131</f>
        <v>7.9</v>
      </c>
      <c r="Y132" s="271">
        <f>'Capacidad de Adaptación'!Q131</f>
        <v>7.1</v>
      </c>
      <c r="Z132" s="271">
        <f>'Capacidad de Adaptación'!X131</f>
        <v>6.3</v>
      </c>
      <c r="AA132" s="266">
        <f>'Capacidad de Adaptación'!Y131</f>
        <v>7.1</v>
      </c>
      <c r="AB132" s="267">
        <f>ROUND((10-GEOMEAN(((10-W132)/10*9+1),((10-AA132)/10*9+1)))/9*10,1)</f>
        <v>6.9</v>
      </c>
      <c r="AC132" s="272">
        <f>ROUND(L132^(1/3)*T132^(1/3)*AB132^(1/3),1)</f>
        <v>5.8</v>
      </c>
      <c r="AD132" s="273">
        <f>_xlfn.RANK.EQ(AC132,AC$4:AC$301)</f>
        <v>128</v>
      </c>
      <c r="AE132" s="274">
        <f>VLOOKUP(C132,'INFORM Indice de Confiabilidad'!A130:M427,7,FALSE)</f>
        <v>1.9523809523809526</v>
      </c>
      <c r="AF132" s="275">
        <f>'Imputed and missing data hidden'!AM133</f>
        <v>0</v>
      </c>
      <c r="AG132" s="276">
        <f>AF132/38</f>
        <v>0</v>
      </c>
      <c r="AH132" s="277">
        <f>'Indicator Date hidden2'!AN133</f>
        <v>1.1714285714285715</v>
      </c>
      <c r="AI132" s="278">
        <f>'Missing component hidden'!S133</f>
        <v>0</v>
      </c>
      <c r="AJ132" s="279">
        <f>'Missing component hidden'!T133</f>
        <v>0</v>
      </c>
      <c r="AM132" s="3">
        <f t="shared" si="6"/>
        <v>0</v>
      </c>
      <c r="AN132" s="3">
        <f t="shared" si="7"/>
        <v>1</v>
      </c>
      <c r="AO132" s="3">
        <f t="shared" si="8"/>
        <v>0</v>
      </c>
      <c r="AP132" s="3">
        <f t="shared" si="9"/>
        <v>1</v>
      </c>
      <c r="AQ132" s="3">
        <f t="shared" si="10"/>
        <v>1</v>
      </c>
    </row>
    <row r="133" spans="1:43" ht="16.5" thickTop="1" thickBot="1" x14ac:dyDescent="0.3">
      <c r="A133" s="169" t="s">
        <v>86</v>
      </c>
      <c r="B133" s="101" t="s">
        <v>280</v>
      </c>
      <c r="C133" s="280">
        <v>821</v>
      </c>
      <c r="D133" s="265">
        <f>'Peligro y Exposición'!D132</f>
        <v>5.5</v>
      </c>
      <c r="E133" s="265">
        <f>'Peligro y Exposición'!H132</f>
        <v>0</v>
      </c>
      <c r="F133" s="265">
        <f>'Peligro y Exposición'!Q132</f>
        <v>0</v>
      </c>
      <c r="G133" s="265">
        <f>'Peligro y Exposición'!U132</f>
        <v>5.6</v>
      </c>
      <c r="H133" s="265">
        <f>'Peligro y Exposición'!Y132</f>
        <v>9.5</v>
      </c>
      <c r="I133" s="266">
        <f>'Peligro y Exposición'!Z132</f>
        <v>5.4</v>
      </c>
      <c r="J133" s="265">
        <f>'Peligro y Exposición'!AD132</f>
        <v>0</v>
      </c>
      <c r="K133" s="266">
        <f>'Peligro y Exposición'!AE132</f>
        <v>0</v>
      </c>
      <c r="L133" s="267">
        <f>ROUND((10-GEOMEAN(((10-I133)/10*9+1),((10-K133)/10*9+1)))/9*10,1)</f>
        <v>3.1</v>
      </c>
      <c r="M133" s="268">
        <f>Vulnerabilidad!F132</f>
        <v>7.9</v>
      </c>
      <c r="N133" s="269">
        <f>Vulnerabilidad!J132</f>
        <v>7.4</v>
      </c>
      <c r="O133" s="269">
        <f>Vulnerabilidad!M132</f>
        <v>7.7</v>
      </c>
      <c r="P133" s="266">
        <f>Vulnerabilidad!N132</f>
        <v>7.7</v>
      </c>
      <c r="Q133" s="269">
        <f>Vulnerabilidad!R132</f>
        <v>2.7</v>
      </c>
      <c r="R133" s="269">
        <f>Vulnerabilidad!W132</f>
        <v>5.6</v>
      </c>
      <c r="S133" s="266">
        <f>Vulnerabilidad!X132</f>
        <v>4.3</v>
      </c>
      <c r="T133" s="267">
        <f>ROUND((10-GEOMEAN(((10-P133)/10*9+1),((10-S133)/10*9+1)))/9*10,1)</f>
        <v>6.3</v>
      </c>
      <c r="U133" s="270">
        <f>'Capacidad de Adaptación'!F132</f>
        <v>10</v>
      </c>
      <c r="V133" s="271">
        <f>'Capacidad de Adaptación'!H132</f>
        <v>8.9</v>
      </c>
      <c r="W133" s="266">
        <f>'Capacidad de Adaptación'!I132</f>
        <v>9.5</v>
      </c>
      <c r="X133" s="271">
        <f>'Capacidad de Adaptación'!M132</f>
        <v>7.5</v>
      </c>
      <c r="Y133" s="271">
        <f>'Capacidad de Adaptación'!Q132</f>
        <v>8.8000000000000007</v>
      </c>
      <c r="Z133" s="271">
        <f>'Capacidad de Adaptación'!X132</f>
        <v>5.5</v>
      </c>
      <c r="AA133" s="266">
        <f>'Capacidad de Adaptación'!Y132</f>
        <v>7.3</v>
      </c>
      <c r="AB133" s="267">
        <f>ROUND((10-GEOMEAN(((10-W133)/10*9+1),((10-AA133)/10*9+1)))/9*10,1)</f>
        <v>8.6</v>
      </c>
      <c r="AC133" s="272">
        <f>ROUND(L133^(1/3)*T133^(1/3)*AB133^(1/3),1)</f>
        <v>5.5</v>
      </c>
      <c r="AD133" s="273">
        <f>_xlfn.RANK.EQ(AC133,AC$4:AC$301)</f>
        <v>168</v>
      </c>
      <c r="AE133" s="274">
        <f>VLOOKUP(C133,'INFORM Indice de Confiabilidad'!A131:M428,7,FALSE)</f>
        <v>2.6190476190476186</v>
      </c>
      <c r="AF133" s="275">
        <f>'Imputed and missing data hidden'!AM134</f>
        <v>2</v>
      </c>
      <c r="AG133" s="276">
        <f>AF133/38</f>
        <v>5.2631578947368418E-2</v>
      </c>
      <c r="AH133" s="277">
        <f>'Indicator Date hidden2'!AN134</f>
        <v>1.1714285714285715</v>
      </c>
      <c r="AI133" s="278">
        <f>'Missing component hidden'!S134</f>
        <v>0</v>
      </c>
      <c r="AJ133" s="279">
        <f>'Missing component hidden'!T134</f>
        <v>0</v>
      </c>
      <c r="AM133" s="3">
        <f t="shared" ref="AM133:AM196" si="11">IF(D133&lt;0.2,0,1)</f>
        <v>1</v>
      </c>
      <c r="AN133" s="3">
        <f t="shared" ref="AN133:AN196" si="12">IF(E133&lt;0.2,0,1)</f>
        <v>0</v>
      </c>
      <c r="AO133" s="3">
        <f t="shared" ref="AO133:AO196" si="13">IF(F133&lt;0.2,0,1)</f>
        <v>0</v>
      </c>
      <c r="AP133" s="3">
        <f t="shared" ref="AP133:AP196" si="14">IF(G133&lt;0.2,0,1)</f>
        <v>1</v>
      </c>
      <c r="AQ133" s="3">
        <f t="shared" ref="AQ133:AQ196" si="15">IF(H133&lt;0.2,0,1)</f>
        <v>1</v>
      </c>
    </row>
    <row r="134" spans="1:43" ht="16.5" thickTop="1" thickBot="1" x14ac:dyDescent="0.3">
      <c r="A134" s="169" t="s">
        <v>86</v>
      </c>
      <c r="B134" s="101" t="s">
        <v>281</v>
      </c>
      <c r="C134" s="280">
        <v>822</v>
      </c>
      <c r="D134" s="265">
        <f>'Peligro y Exposición'!D133</f>
        <v>0</v>
      </c>
      <c r="E134" s="265">
        <f>'Peligro y Exposición'!H133</f>
        <v>3.1</v>
      </c>
      <c r="F134" s="265">
        <f>'Peligro y Exposición'!Q133</f>
        <v>0</v>
      </c>
      <c r="G134" s="265">
        <f>'Peligro y Exposición'!U133</f>
        <v>6.5</v>
      </c>
      <c r="H134" s="265">
        <f>'Peligro y Exposición'!Y133</f>
        <v>0</v>
      </c>
      <c r="I134" s="266">
        <f>'Peligro y Exposición'!Z133</f>
        <v>2.4</v>
      </c>
      <c r="J134" s="265">
        <f>'Peligro y Exposición'!AD133</f>
        <v>0.9</v>
      </c>
      <c r="K134" s="266">
        <f>'Peligro y Exposición'!AE133</f>
        <v>0.9</v>
      </c>
      <c r="L134" s="267">
        <f>ROUND((10-GEOMEAN(((10-I134)/10*9+1),((10-K134)/10*9+1)))/9*10,1)</f>
        <v>1.7</v>
      </c>
      <c r="M134" s="268">
        <f>Vulnerabilidad!F133</f>
        <v>5.4</v>
      </c>
      <c r="N134" s="269">
        <f>Vulnerabilidad!J133</f>
        <v>5.3</v>
      </c>
      <c r="O134" s="269">
        <f>Vulnerabilidad!M133</f>
        <v>4.9000000000000004</v>
      </c>
      <c r="P134" s="266">
        <f>Vulnerabilidad!N133</f>
        <v>5.2</v>
      </c>
      <c r="Q134" s="269">
        <f>Vulnerabilidad!R133</f>
        <v>0.3</v>
      </c>
      <c r="R134" s="269">
        <f>Vulnerabilidad!W133</f>
        <v>2.5</v>
      </c>
      <c r="S134" s="266">
        <f>Vulnerabilidad!X133</f>
        <v>1.5</v>
      </c>
      <c r="T134" s="267">
        <f>ROUND((10-GEOMEAN(((10-P134)/10*9+1),((10-S134)/10*9+1)))/9*10,1)</f>
        <v>3.6</v>
      </c>
      <c r="U134" s="270">
        <f>'Capacidad de Adaptación'!F133</f>
        <v>3.3</v>
      </c>
      <c r="V134" s="271">
        <f>'Capacidad de Adaptación'!H133</f>
        <v>2.7</v>
      </c>
      <c r="W134" s="266">
        <f>'Capacidad de Adaptación'!I133</f>
        <v>3</v>
      </c>
      <c r="X134" s="271">
        <f>'Capacidad de Adaptación'!M133</f>
        <v>3.5</v>
      </c>
      <c r="Y134" s="271">
        <f>'Capacidad de Adaptación'!Q133</f>
        <v>4</v>
      </c>
      <c r="Z134" s="271">
        <f>'Capacidad de Adaptación'!X133</f>
        <v>3.3</v>
      </c>
      <c r="AA134" s="266">
        <f>'Capacidad de Adaptación'!Y133</f>
        <v>3.6</v>
      </c>
      <c r="AB134" s="267">
        <f>ROUND((10-GEOMEAN(((10-W134)/10*9+1),((10-AA134)/10*9+1)))/9*10,1)</f>
        <v>3.3</v>
      </c>
      <c r="AC134" s="272">
        <f>ROUND(L134^(1/3)*T134^(1/3)*AB134^(1/3),1)</f>
        <v>2.7</v>
      </c>
      <c r="AD134" s="273">
        <f>_xlfn.RANK.EQ(AC134,AC$4:AC$301)</f>
        <v>294</v>
      </c>
      <c r="AE134" s="274">
        <f>VLOOKUP(C134,'INFORM Indice de Confiabilidad'!A132:M429,7,FALSE)</f>
        <v>1.9523809523809526</v>
      </c>
      <c r="AF134" s="275">
        <f>'Imputed and missing data hidden'!AM135</f>
        <v>0</v>
      </c>
      <c r="AG134" s="276">
        <f>AF134/38</f>
        <v>0</v>
      </c>
      <c r="AH134" s="277">
        <f>'Indicator Date hidden2'!AN135</f>
        <v>1.1714285714285715</v>
      </c>
      <c r="AI134" s="278">
        <f>'Missing component hidden'!S135</f>
        <v>0</v>
      </c>
      <c r="AJ134" s="279">
        <f>'Missing component hidden'!T135</f>
        <v>0</v>
      </c>
      <c r="AM134" s="3">
        <f t="shared" si="11"/>
        <v>0</v>
      </c>
      <c r="AN134" s="3">
        <f t="shared" si="12"/>
        <v>1</v>
      </c>
      <c r="AO134" s="3">
        <f t="shared" si="13"/>
        <v>0</v>
      </c>
      <c r="AP134" s="3">
        <f t="shared" si="14"/>
        <v>1</v>
      </c>
      <c r="AQ134" s="3">
        <f t="shared" si="15"/>
        <v>0</v>
      </c>
    </row>
    <row r="135" spans="1:43" ht="16.5" thickTop="1" thickBot="1" x14ac:dyDescent="0.3">
      <c r="A135" s="169" t="s">
        <v>86</v>
      </c>
      <c r="B135" s="101" t="s">
        <v>282</v>
      </c>
      <c r="C135" s="280">
        <v>823</v>
      </c>
      <c r="D135" s="265">
        <f>'Peligro y Exposición'!D134</f>
        <v>0</v>
      </c>
      <c r="E135" s="265">
        <f>'Peligro y Exposición'!H134</f>
        <v>4.0999999999999996</v>
      </c>
      <c r="F135" s="265">
        <f>'Peligro y Exposición'!Q134</f>
        <v>0</v>
      </c>
      <c r="G135" s="265">
        <f>'Peligro y Exposición'!U134</f>
        <v>6.8</v>
      </c>
      <c r="H135" s="265">
        <f>'Peligro y Exposición'!Y134</f>
        <v>0</v>
      </c>
      <c r="I135" s="266">
        <f>'Peligro y Exposición'!Z134</f>
        <v>2.7</v>
      </c>
      <c r="J135" s="265">
        <f>'Peligro y Exposición'!AD134</f>
        <v>2.5</v>
      </c>
      <c r="K135" s="266">
        <f>'Peligro y Exposición'!AE134</f>
        <v>2.5</v>
      </c>
      <c r="L135" s="267">
        <f>ROUND((10-GEOMEAN(((10-I135)/10*9+1),((10-K135)/10*9+1)))/9*10,1)</f>
        <v>2.6</v>
      </c>
      <c r="M135" s="268">
        <f>Vulnerabilidad!F134</f>
        <v>4.3</v>
      </c>
      <c r="N135" s="269">
        <f>Vulnerabilidad!J134</f>
        <v>4.8</v>
      </c>
      <c r="O135" s="269">
        <f>Vulnerabilidad!M134</f>
        <v>4.2</v>
      </c>
      <c r="P135" s="266">
        <f>Vulnerabilidad!N134</f>
        <v>4.4000000000000004</v>
      </c>
      <c r="Q135" s="269">
        <f>Vulnerabilidad!R134</f>
        <v>0.2</v>
      </c>
      <c r="R135" s="269">
        <f>Vulnerabilidad!W134</f>
        <v>2.1</v>
      </c>
      <c r="S135" s="266">
        <f>Vulnerabilidad!X134</f>
        <v>1.2</v>
      </c>
      <c r="T135" s="267">
        <f>ROUND((10-GEOMEAN(((10-P135)/10*9+1),((10-S135)/10*9+1)))/9*10,1)</f>
        <v>3</v>
      </c>
      <c r="U135" s="270">
        <f>'Capacidad de Adaptación'!F134</f>
        <v>6.7</v>
      </c>
      <c r="V135" s="271">
        <f>'Capacidad de Adaptación'!H134</f>
        <v>2</v>
      </c>
      <c r="W135" s="266">
        <f>'Capacidad de Adaptación'!I134</f>
        <v>4.8</v>
      </c>
      <c r="X135" s="271">
        <f>'Capacidad de Adaptación'!M134</f>
        <v>2.2000000000000002</v>
      </c>
      <c r="Y135" s="271">
        <f>'Capacidad de Adaptación'!Q134</f>
        <v>3.3</v>
      </c>
      <c r="Z135" s="271">
        <f>'Capacidad de Adaptación'!X134</f>
        <v>4.5</v>
      </c>
      <c r="AA135" s="266">
        <f>'Capacidad de Adaptación'!Y134</f>
        <v>3.3</v>
      </c>
      <c r="AB135" s="267">
        <f>ROUND((10-GEOMEAN(((10-W135)/10*9+1),((10-AA135)/10*9+1)))/9*10,1)</f>
        <v>4.0999999999999996</v>
      </c>
      <c r="AC135" s="272">
        <f>ROUND(L135^(1/3)*T135^(1/3)*AB135^(1/3),1)</f>
        <v>3.2</v>
      </c>
      <c r="AD135" s="273">
        <f>_xlfn.RANK.EQ(AC135,AC$4:AC$301)</f>
        <v>291</v>
      </c>
      <c r="AE135" s="274">
        <f>VLOOKUP(C135,'INFORM Indice de Confiabilidad'!A133:M430,7,FALSE)</f>
        <v>1.9523809523809526</v>
      </c>
      <c r="AF135" s="275">
        <f>'Imputed and missing data hidden'!AM136</f>
        <v>0</v>
      </c>
      <c r="AG135" s="276">
        <f>AF135/38</f>
        <v>0</v>
      </c>
      <c r="AH135" s="277">
        <f>'Indicator Date hidden2'!AN136</f>
        <v>1.1714285714285715</v>
      </c>
      <c r="AI135" s="278">
        <f>'Missing component hidden'!S136</f>
        <v>0</v>
      </c>
      <c r="AJ135" s="279">
        <f>'Missing component hidden'!T136</f>
        <v>0</v>
      </c>
      <c r="AM135" s="3">
        <f t="shared" si="11"/>
        <v>0</v>
      </c>
      <c r="AN135" s="3">
        <f t="shared" si="12"/>
        <v>1</v>
      </c>
      <c r="AO135" s="3">
        <f t="shared" si="13"/>
        <v>0</v>
      </c>
      <c r="AP135" s="3">
        <f t="shared" si="14"/>
        <v>1</v>
      </c>
      <c r="AQ135" s="3">
        <f t="shared" si="15"/>
        <v>0</v>
      </c>
    </row>
    <row r="136" spans="1:43" ht="16.5" thickTop="1" thickBot="1" x14ac:dyDescent="0.3">
      <c r="A136" s="169" t="s">
        <v>86</v>
      </c>
      <c r="B136" s="101" t="s">
        <v>283</v>
      </c>
      <c r="C136" s="280">
        <v>824</v>
      </c>
      <c r="D136" s="265">
        <f>'Peligro y Exposición'!D135</f>
        <v>0</v>
      </c>
      <c r="E136" s="265">
        <f>'Peligro y Exposición'!H135</f>
        <v>3.6</v>
      </c>
      <c r="F136" s="265">
        <f>'Peligro y Exposición'!Q135</f>
        <v>0</v>
      </c>
      <c r="G136" s="265">
        <f>'Peligro y Exposición'!U135</f>
        <v>6.4</v>
      </c>
      <c r="H136" s="265">
        <f>'Peligro y Exposición'!Y135</f>
        <v>6.7</v>
      </c>
      <c r="I136" s="266">
        <f>'Peligro y Exposición'!Z135</f>
        <v>3.9</v>
      </c>
      <c r="J136" s="265">
        <f>'Peligro y Exposición'!AD135</f>
        <v>8.5</v>
      </c>
      <c r="K136" s="266">
        <f>'Peligro y Exposición'!AE135</f>
        <v>8.5</v>
      </c>
      <c r="L136" s="267">
        <f>ROUND((10-GEOMEAN(((10-I136)/10*9+1),((10-K136)/10*9+1)))/9*10,1)</f>
        <v>6.8</v>
      </c>
      <c r="M136" s="268">
        <f>Vulnerabilidad!F135</f>
        <v>7.5</v>
      </c>
      <c r="N136" s="269">
        <f>Vulnerabilidad!J135</f>
        <v>7.4</v>
      </c>
      <c r="O136" s="269">
        <f>Vulnerabilidad!M135</f>
        <v>6.4</v>
      </c>
      <c r="P136" s="266">
        <f>Vulnerabilidad!N135</f>
        <v>7.1</v>
      </c>
      <c r="Q136" s="269">
        <f>Vulnerabilidad!R135</f>
        <v>6.1</v>
      </c>
      <c r="R136" s="269">
        <f>Vulnerabilidad!W135</f>
        <v>3.7</v>
      </c>
      <c r="S136" s="266">
        <f>Vulnerabilidad!X135</f>
        <v>5</v>
      </c>
      <c r="T136" s="267">
        <f>ROUND((10-GEOMEAN(((10-P136)/10*9+1),((10-S136)/10*9+1)))/9*10,1)</f>
        <v>6.2</v>
      </c>
      <c r="U136" s="270">
        <f>'Capacidad de Adaptación'!F135</f>
        <v>5</v>
      </c>
      <c r="V136" s="271">
        <f>'Capacidad de Adaptación'!H135</f>
        <v>3.1</v>
      </c>
      <c r="W136" s="266">
        <f>'Capacidad de Adaptación'!I135</f>
        <v>4.0999999999999996</v>
      </c>
      <c r="X136" s="271">
        <f>'Capacidad de Adaptación'!M135</f>
        <v>4.8</v>
      </c>
      <c r="Y136" s="271">
        <f>'Capacidad de Adaptación'!Q135</f>
        <v>8.4</v>
      </c>
      <c r="Z136" s="271">
        <f>'Capacidad de Adaptación'!X135</f>
        <v>3</v>
      </c>
      <c r="AA136" s="266">
        <f>'Capacidad de Adaptación'!Y135</f>
        <v>5.4</v>
      </c>
      <c r="AB136" s="267">
        <f>ROUND((10-GEOMEAN(((10-W136)/10*9+1),((10-AA136)/10*9+1)))/9*10,1)</f>
        <v>4.8</v>
      </c>
      <c r="AC136" s="272">
        <f>ROUND(L136^(1/3)*T136^(1/3)*AB136^(1/3),1)</f>
        <v>5.9</v>
      </c>
      <c r="AD136" s="273">
        <f>_xlfn.RANK.EQ(AC136,AC$4:AC$301)</f>
        <v>118</v>
      </c>
      <c r="AE136" s="274">
        <f>VLOOKUP(C136,'INFORM Indice de Confiabilidad'!A134:M431,7,FALSE)</f>
        <v>1.9523809523809526</v>
      </c>
      <c r="AF136" s="275">
        <f>'Imputed and missing data hidden'!AM137</f>
        <v>0</v>
      </c>
      <c r="AG136" s="276">
        <f>AF136/38</f>
        <v>0</v>
      </c>
      <c r="AH136" s="277">
        <f>'Indicator Date hidden2'!AN137</f>
        <v>1.1714285714285715</v>
      </c>
      <c r="AI136" s="278">
        <f>'Missing component hidden'!S137</f>
        <v>0</v>
      </c>
      <c r="AJ136" s="279">
        <f>'Missing component hidden'!T137</f>
        <v>0</v>
      </c>
      <c r="AM136" s="3">
        <f t="shared" si="11"/>
        <v>0</v>
      </c>
      <c r="AN136" s="3">
        <f t="shared" si="12"/>
        <v>1</v>
      </c>
      <c r="AO136" s="3">
        <f t="shared" si="13"/>
        <v>0</v>
      </c>
      <c r="AP136" s="3">
        <f t="shared" si="14"/>
        <v>1</v>
      </c>
      <c r="AQ136" s="3">
        <f t="shared" si="15"/>
        <v>1</v>
      </c>
    </row>
    <row r="137" spans="1:43" ht="16.5" thickTop="1" thickBot="1" x14ac:dyDescent="0.3">
      <c r="A137" s="169" t="s">
        <v>86</v>
      </c>
      <c r="B137" s="101" t="s">
        <v>284</v>
      </c>
      <c r="C137" s="280">
        <v>825</v>
      </c>
      <c r="D137" s="265">
        <f>'Peligro y Exposición'!D136</f>
        <v>0</v>
      </c>
      <c r="E137" s="265">
        <f>'Peligro y Exposición'!H136</f>
        <v>3.7</v>
      </c>
      <c r="F137" s="265">
        <f>'Peligro y Exposición'!Q136</f>
        <v>0</v>
      </c>
      <c r="G137" s="265">
        <f>'Peligro y Exposición'!U136</f>
        <v>5</v>
      </c>
      <c r="H137" s="265">
        <f>'Peligro y Exposición'!Y136</f>
        <v>0</v>
      </c>
      <c r="I137" s="266">
        <f>'Peligro y Exposición'!Z136</f>
        <v>2</v>
      </c>
      <c r="J137" s="265">
        <f>'Peligro y Exposición'!AD136</f>
        <v>1.1000000000000001</v>
      </c>
      <c r="K137" s="266">
        <f>'Peligro y Exposición'!AE136</f>
        <v>1.1000000000000001</v>
      </c>
      <c r="L137" s="267">
        <f>ROUND((10-GEOMEAN(((10-I137)/10*9+1),((10-K137)/10*9+1)))/9*10,1)</f>
        <v>1.6</v>
      </c>
      <c r="M137" s="268">
        <f>Vulnerabilidad!F136</f>
        <v>5.9</v>
      </c>
      <c r="N137" s="269">
        <f>Vulnerabilidad!J136</f>
        <v>5.8</v>
      </c>
      <c r="O137" s="269">
        <f>Vulnerabilidad!M136</f>
        <v>4.4000000000000004</v>
      </c>
      <c r="P137" s="266">
        <f>Vulnerabilidad!N136</f>
        <v>5.4</v>
      </c>
      <c r="Q137" s="269">
        <f>Vulnerabilidad!R136</f>
        <v>0.3</v>
      </c>
      <c r="R137" s="269">
        <f>Vulnerabilidad!W136</f>
        <v>4.0999999999999996</v>
      </c>
      <c r="S137" s="266">
        <f>Vulnerabilidad!X136</f>
        <v>2.4</v>
      </c>
      <c r="T137" s="267">
        <f>ROUND((10-GEOMEAN(((10-P137)/10*9+1),((10-S137)/10*9+1)))/9*10,1)</f>
        <v>4.0999999999999996</v>
      </c>
      <c r="U137" s="270">
        <f>'Capacidad de Adaptación'!F136</f>
        <v>8.3000000000000007</v>
      </c>
      <c r="V137" s="271">
        <f>'Capacidad de Adaptación'!H136</f>
        <v>5.5</v>
      </c>
      <c r="W137" s="266">
        <f>'Capacidad de Adaptación'!I136</f>
        <v>7.1</v>
      </c>
      <c r="X137" s="271">
        <f>'Capacidad de Adaptación'!M136</f>
        <v>3.9</v>
      </c>
      <c r="Y137" s="271">
        <f>'Capacidad de Adaptación'!Q136</f>
        <v>4.9000000000000004</v>
      </c>
      <c r="Z137" s="271">
        <f>'Capacidad de Adaptación'!X136</f>
        <v>5.3</v>
      </c>
      <c r="AA137" s="266">
        <f>'Capacidad de Adaptación'!Y136</f>
        <v>4.7</v>
      </c>
      <c r="AB137" s="267">
        <f>ROUND((10-GEOMEAN(((10-W137)/10*9+1),((10-AA137)/10*9+1)))/9*10,1)</f>
        <v>6</v>
      </c>
      <c r="AC137" s="272">
        <f>ROUND(L137^(1/3)*T137^(1/3)*AB137^(1/3),1)</f>
        <v>3.4</v>
      </c>
      <c r="AD137" s="273">
        <f>_xlfn.RANK.EQ(AC137,AC$4:AC$301)</f>
        <v>288</v>
      </c>
      <c r="AE137" s="274">
        <f>VLOOKUP(C137,'INFORM Indice de Confiabilidad'!A135:M432,7,FALSE)</f>
        <v>2.6190476190476186</v>
      </c>
      <c r="AF137" s="275">
        <f>'Imputed and missing data hidden'!AM138</f>
        <v>2</v>
      </c>
      <c r="AG137" s="276">
        <f>AF137/38</f>
        <v>5.2631578947368418E-2</v>
      </c>
      <c r="AH137" s="277">
        <f>'Indicator Date hidden2'!AN138</f>
        <v>1.1714285714285715</v>
      </c>
      <c r="AI137" s="278">
        <f>'Missing component hidden'!S138</f>
        <v>0</v>
      </c>
      <c r="AJ137" s="279">
        <f>'Missing component hidden'!T138</f>
        <v>0</v>
      </c>
      <c r="AM137" s="3">
        <f t="shared" si="11"/>
        <v>0</v>
      </c>
      <c r="AN137" s="3">
        <f t="shared" si="12"/>
        <v>1</v>
      </c>
      <c r="AO137" s="3">
        <f t="shared" si="13"/>
        <v>0</v>
      </c>
      <c r="AP137" s="3">
        <f t="shared" si="14"/>
        <v>1</v>
      </c>
      <c r="AQ137" s="3">
        <f t="shared" si="15"/>
        <v>0</v>
      </c>
    </row>
    <row r="138" spans="1:43" ht="16.5" thickTop="1" thickBot="1" x14ac:dyDescent="0.3">
      <c r="A138" s="169" t="s">
        <v>86</v>
      </c>
      <c r="B138" s="101" t="s">
        <v>285</v>
      </c>
      <c r="C138" s="280">
        <v>826</v>
      </c>
      <c r="D138" s="265">
        <f>'Peligro y Exposición'!D137</f>
        <v>0</v>
      </c>
      <c r="E138" s="265">
        <f>'Peligro y Exposición'!H137</f>
        <v>0</v>
      </c>
      <c r="F138" s="265">
        <f>'Peligro y Exposición'!Q137</f>
        <v>0</v>
      </c>
      <c r="G138" s="265">
        <f>'Peligro y Exposición'!U137</f>
        <v>7.5</v>
      </c>
      <c r="H138" s="265">
        <f>'Peligro y Exposición'!Y137</f>
        <v>0</v>
      </c>
      <c r="I138" s="266">
        <f>'Peligro y Exposición'!Z137</f>
        <v>2.2000000000000002</v>
      </c>
      <c r="J138" s="265">
        <f>'Peligro y Exposición'!AD137</f>
        <v>5.0999999999999996</v>
      </c>
      <c r="K138" s="266">
        <f>'Peligro y Exposición'!AE137</f>
        <v>5.0999999999999996</v>
      </c>
      <c r="L138" s="267">
        <f>ROUND((10-GEOMEAN(((10-I138)/10*9+1),((10-K138)/10*9+1)))/9*10,1)</f>
        <v>3.8</v>
      </c>
      <c r="M138" s="268">
        <f>Vulnerabilidad!F137</f>
        <v>5</v>
      </c>
      <c r="N138" s="269">
        <f>Vulnerabilidad!J137</f>
        <v>5.2</v>
      </c>
      <c r="O138" s="269">
        <f>Vulnerabilidad!M137</f>
        <v>5.4</v>
      </c>
      <c r="P138" s="266">
        <f>Vulnerabilidad!N137</f>
        <v>5.2</v>
      </c>
      <c r="Q138" s="269">
        <f>Vulnerabilidad!R137</f>
        <v>0.6</v>
      </c>
      <c r="R138" s="269">
        <f>Vulnerabilidad!W137</f>
        <v>4.2</v>
      </c>
      <c r="S138" s="266">
        <f>Vulnerabilidad!X137</f>
        <v>2.6</v>
      </c>
      <c r="T138" s="267">
        <f>ROUND((10-GEOMEAN(((10-P138)/10*9+1),((10-S138)/10*9+1)))/9*10,1)</f>
        <v>4</v>
      </c>
      <c r="U138" s="270">
        <f>'Capacidad de Adaptación'!F137</f>
        <v>3.3</v>
      </c>
      <c r="V138" s="271">
        <f>'Capacidad de Adaptación'!H137</f>
        <v>2.5</v>
      </c>
      <c r="W138" s="266">
        <f>'Capacidad de Adaptación'!I137</f>
        <v>2.9</v>
      </c>
      <c r="X138" s="271">
        <f>'Capacidad de Adaptación'!M137</f>
        <v>3.6</v>
      </c>
      <c r="Y138" s="271">
        <f>'Capacidad de Adaptación'!Q137</f>
        <v>4.4000000000000004</v>
      </c>
      <c r="Z138" s="271">
        <f>'Capacidad de Adaptación'!X137</f>
        <v>3</v>
      </c>
      <c r="AA138" s="266">
        <f>'Capacidad de Adaptación'!Y137</f>
        <v>3.7</v>
      </c>
      <c r="AB138" s="267">
        <f>ROUND((10-GEOMEAN(((10-W138)/10*9+1),((10-AA138)/10*9+1)))/9*10,1)</f>
        <v>3.3</v>
      </c>
      <c r="AC138" s="272">
        <f>ROUND(L138^(1/3)*T138^(1/3)*AB138^(1/3),1)</f>
        <v>3.7</v>
      </c>
      <c r="AD138" s="273">
        <f>_xlfn.RANK.EQ(AC138,AC$4:AC$301)</f>
        <v>280</v>
      </c>
      <c r="AE138" s="274">
        <f>VLOOKUP(C138,'INFORM Indice de Confiabilidad'!A136:M433,7,FALSE)</f>
        <v>2.2857142857142856</v>
      </c>
      <c r="AF138" s="275">
        <f>'Imputed and missing data hidden'!AM139</f>
        <v>1</v>
      </c>
      <c r="AG138" s="276">
        <f>AF138/38</f>
        <v>2.6315789473684209E-2</v>
      </c>
      <c r="AH138" s="277">
        <f>'Indicator Date hidden2'!AN139</f>
        <v>1.1714285714285715</v>
      </c>
      <c r="AI138" s="278">
        <f>'Missing component hidden'!S139</f>
        <v>0</v>
      </c>
      <c r="AJ138" s="279">
        <f>'Missing component hidden'!T139</f>
        <v>0</v>
      </c>
      <c r="AM138" s="3">
        <f t="shared" si="11"/>
        <v>0</v>
      </c>
      <c r="AN138" s="3">
        <f t="shared" si="12"/>
        <v>0</v>
      </c>
      <c r="AO138" s="3">
        <f t="shared" si="13"/>
        <v>0</v>
      </c>
      <c r="AP138" s="3">
        <f t="shared" si="14"/>
        <v>1</v>
      </c>
      <c r="AQ138" s="3">
        <f t="shared" si="15"/>
        <v>0</v>
      </c>
    </row>
    <row r="139" spans="1:43" ht="16.5" thickTop="1" thickBot="1" x14ac:dyDescent="0.3">
      <c r="A139" s="169" t="s">
        <v>86</v>
      </c>
      <c r="B139" s="101" t="s">
        <v>286</v>
      </c>
      <c r="C139" s="280">
        <v>827</v>
      </c>
      <c r="D139" s="265">
        <f>'Peligro y Exposición'!D138</f>
        <v>0</v>
      </c>
      <c r="E139" s="265">
        <f>'Peligro y Exposición'!H138</f>
        <v>0</v>
      </c>
      <c r="F139" s="265">
        <f>'Peligro y Exposición'!Q138</f>
        <v>0</v>
      </c>
      <c r="G139" s="265">
        <f>'Peligro y Exposición'!U138</f>
        <v>7</v>
      </c>
      <c r="H139" s="265">
        <f>'Peligro y Exposición'!Y138</f>
        <v>0</v>
      </c>
      <c r="I139" s="266">
        <f>'Peligro y Exposición'!Z138</f>
        <v>2</v>
      </c>
      <c r="J139" s="265">
        <f>'Peligro y Exposición'!AD138</f>
        <v>3.3</v>
      </c>
      <c r="K139" s="266">
        <f>'Peligro y Exposición'!AE138</f>
        <v>3.3</v>
      </c>
      <c r="L139" s="267">
        <f>ROUND((10-GEOMEAN(((10-I139)/10*9+1),((10-K139)/10*9+1)))/9*10,1)</f>
        <v>2.7</v>
      </c>
      <c r="M139" s="268">
        <f>Vulnerabilidad!F138</f>
        <v>6.2</v>
      </c>
      <c r="N139" s="269">
        <f>Vulnerabilidad!J138</f>
        <v>6.9</v>
      </c>
      <c r="O139" s="269">
        <f>Vulnerabilidad!M138</f>
        <v>6.5</v>
      </c>
      <c r="P139" s="266">
        <f>Vulnerabilidad!N138</f>
        <v>6.5</v>
      </c>
      <c r="Q139" s="269">
        <f>Vulnerabilidad!R138</f>
        <v>0.2</v>
      </c>
      <c r="R139" s="269">
        <f>Vulnerabilidad!W138</f>
        <v>3.5</v>
      </c>
      <c r="S139" s="266">
        <f>Vulnerabilidad!X138</f>
        <v>2</v>
      </c>
      <c r="T139" s="267">
        <f>ROUND((10-GEOMEAN(((10-P139)/10*9+1),((10-S139)/10*9+1)))/9*10,1)</f>
        <v>4.5999999999999996</v>
      </c>
      <c r="U139" s="270">
        <f>'Capacidad de Adaptación'!F138</f>
        <v>5</v>
      </c>
      <c r="V139" s="271">
        <f>'Capacidad de Adaptación'!H138</f>
        <v>3.4</v>
      </c>
      <c r="W139" s="266">
        <f>'Capacidad de Adaptación'!I138</f>
        <v>4.2</v>
      </c>
      <c r="X139" s="271">
        <f>'Capacidad de Adaptación'!M138</f>
        <v>4.4000000000000004</v>
      </c>
      <c r="Y139" s="271">
        <f>'Capacidad de Adaptación'!Q138</f>
        <v>3.9</v>
      </c>
      <c r="Z139" s="271">
        <f>'Capacidad de Adaptación'!X138</f>
        <v>4.4000000000000004</v>
      </c>
      <c r="AA139" s="266">
        <f>'Capacidad de Adaptación'!Y138</f>
        <v>4.2</v>
      </c>
      <c r="AB139" s="267">
        <f>ROUND((10-GEOMEAN(((10-W139)/10*9+1),((10-AA139)/10*9+1)))/9*10,1)</f>
        <v>4.2</v>
      </c>
      <c r="AC139" s="272">
        <f>ROUND(L139^(1/3)*T139^(1/3)*AB139^(1/3),1)</f>
        <v>3.7</v>
      </c>
      <c r="AD139" s="273">
        <f>_xlfn.RANK.EQ(AC139,AC$4:AC$301)</f>
        <v>280</v>
      </c>
      <c r="AE139" s="274">
        <f>VLOOKUP(C139,'INFORM Indice de Confiabilidad'!A137:M434,7,FALSE)</f>
        <v>1.9523809523809526</v>
      </c>
      <c r="AF139" s="275">
        <f>'Imputed and missing data hidden'!AM140</f>
        <v>0</v>
      </c>
      <c r="AG139" s="276">
        <f>AF139/38</f>
        <v>0</v>
      </c>
      <c r="AH139" s="277">
        <f>'Indicator Date hidden2'!AN140</f>
        <v>1.1714285714285715</v>
      </c>
      <c r="AI139" s="278">
        <f>'Missing component hidden'!S140</f>
        <v>0</v>
      </c>
      <c r="AJ139" s="279">
        <f>'Missing component hidden'!T140</f>
        <v>0</v>
      </c>
      <c r="AM139" s="3">
        <f t="shared" si="11"/>
        <v>0</v>
      </c>
      <c r="AN139" s="3">
        <f t="shared" si="12"/>
        <v>0</v>
      </c>
      <c r="AO139" s="3">
        <f t="shared" si="13"/>
        <v>0</v>
      </c>
      <c r="AP139" s="3">
        <f t="shared" si="14"/>
        <v>1</v>
      </c>
      <c r="AQ139" s="3">
        <f t="shared" si="15"/>
        <v>0</v>
      </c>
    </row>
    <row r="140" spans="1:43" ht="16.5" thickTop="1" thickBot="1" x14ac:dyDescent="0.3">
      <c r="A140" s="169" t="s">
        <v>86</v>
      </c>
      <c r="B140" s="101" t="s">
        <v>287</v>
      </c>
      <c r="C140" s="280">
        <v>828</v>
      </c>
      <c r="D140" s="265">
        <f>'Peligro y Exposición'!D139</f>
        <v>0</v>
      </c>
      <c r="E140" s="265">
        <f>'Peligro y Exposición'!H139</f>
        <v>0</v>
      </c>
      <c r="F140" s="265">
        <f>'Peligro y Exposición'!Q139</f>
        <v>0</v>
      </c>
      <c r="G140" s="265">
        <f>'Peligro y Exposición'!U139</f>
        <v>7.8</v>
      </c>
      <c r="H140" s="265">
        <f>'Peligro y Exposición'!Y139</f>
        <v>5.3</v>
      </c>
      <c r="I140" s="266">
        <f>'Peligro y Exposición'!Z139</f>
        <v>3.4</v>
      </c>
      <c r="J140" s="265">
        <f>'Peligro y Exposición'!AD139</f>
        <v>2.4</v>
      </c>
      <c r="K140" s="266">
        <f>'Peligro y Exposición'!AE139</f>
        <v>2.4</v>
      </c>
      <c r="L140" s="267">
        <f>ROUND((10-GEOMEAN(((10-I140)/10*9+1),((10-K140)/10*9+1)))/9*10,1)</f>
        <v>2.9</v>
      </c>
      <c r="M140" s="268">
        <f>Vulnerabilidad!F139</f>
        <v>7.9</v>
      </c>
      <c r="N140" s="269">
        <f>Vulnerabilidad!J139</f>
        <v>8.5</v>
      </c>
      <c r="O140" s="269">
        <f>Vulnerabilidad!M139</f>
        <v>6.4</v>
      </c>
      <c r="P140" s="266">
        <f>Vulnerabilidad!N139</f>
        <v>7.6</v>
      </c>
      <c r="Q140" s="269">
        <f>Vulnerabilidad!R139</f>
        <v>7.5</v>
      </c>
      <c r="R140" s="269">
        <f>Vulnerabilidad!W139</f>
        <v>5.6</v>
      </c>
      <c r="S140" s="266">
        <f>Vulnerabilidad!X139</f>
        <v>6.7</v>
      </c>
      <c r="T140" s="267">
        <f>ROUND((10-GEOMEAN(((10-P140)/10*9+1),((10-S140)/10*9+1)))/9*10,1)</f>
        <v>7.2</v>
      </c>
      <c r="U140" s="270">
        <f>'Capacidad de Adaptación'!F139</f>
        <v>8.3000000000000007</v>
      </c>
      <c r="V140" s="271">
        <f>'Capacidad de Adaptación'!H139</f>
        <v>5</v>
      </c>
      <c r="W140" s="266">
        <f>'Capacidad de Adaptación'!I139</f>
        <v>7</v>
      </c>
      <c r="X140" s="271">
        <f>'Capacidad de Adaptación'!M139</f>
        <v>6.3</v>
      </c>
      <c r="Y140" s="271">
        <f>'Capacidad de Adaptación'!Q139</f>
        <v>7.6</v>
      </c>
      <c r="Z140" s="271">
        <f>'Capacidad de Adaptación'!X139</f>
        <v>5.6</v>
      </c>
      <c r="AA140" s="266">
        <f>'Capacidad de Adaptación'!Y139</f>
        <v>6.5</v>
      </c>
      <c r="AB140" s="267">
        <f>ROUND((10-GEOMEAN(((10-W140)/10*9+1),((10-AA140)/10*9+1)))/9*10,1)</f>
        <v>6.8</v>
      </c>
      <c r="AC140" s="272">
        <f>ROUND(L140^(1/3)*T140^(1/3)*AB140^(1/3),1)</f>
        <v>5.2</v>
      </c>
      <c r="AD140" s="273">
        <f>_xlfn.RANK.EQ(AC140,AC$4:AC$301)</f>
        <v>208</v>
      </c>
      <c r="AE140" s="274">
        <f>VLOOKUP(C140,'INFORM Indice de Confiabilidad'!A138:M435,7,FALSE)</f>
        <v>1.9523809523809526</v>
      </c>
      <c r="AF140" s="275">
        <f>'Imputed and missing data hidden'!AM141</f>
        <v>0</v>
      </c>
      <c r="AG140" s="276">
        <f>AF140/38</f>
        <v>0</v>
      </c>
      <c r="AH140" s="277">
        <f>'Indicator Date hidden2'!AN141</f>
        <v>1.1714285714285715</v>
      </c>
      <c r="AI140" s="278">
        <f>'Missing component hidden'!S141</f>
        <v>0</v>
      </c>
      <c r="AJ140" s="279">
        <f>'Missing component hidden'!T141</f>
        <v>0</v>
      </c>
      <c r="AM140" s="3">
        <f t="shared" si="11"/>
        <v>0</v>
      </c>
      <c r="AN140" s="3">
        <f t="shared" si="12"/>
        <v>0</v>
      </c>
      <c r="AO140" s="3">
        <f t="shared" si="13"/>
        <v>0</v>
      </c>
      <c r="AP140" s="3">
        <f t="shared" si="14"/>
        <v>1</v>
      </c>
      <c r="AQ140" s="3">
        <f t="shared" si="15"/>
        <v>1</v>
      </c>
    </row>
    <row r="141" spans="1:43" ht="16.5" thickTop="1" thickBot="1" x14ac:dyDescent="0.3">
      <c r="A141" s="169" t="s">
        <v>288</v>
      </c>
      <c r="B141" s="101" t="s">
        <v>289</v>
      </c>
      <c r="C141" s="280">
        <v>901</v>
      </c>
      <c r="D141" s="265">
        <f>'Peligro y Exposición'!D140</f>
        <v>0</v>
      </c>
      <c r="E141" s="265">
        <f>'Peligro y Exposición'!H140</f>
        <v>5.8</v>
      </c>
      <c r="F141" s="265">
        <f>'Peligro y Exposición'!Q140</f>
        <v>9.6999999999999993</v>
      </c>
      <c r="G141" s="265">
        <f>'Peligro y Exposición'!U140</f>
        <v>0</v>
      </c>
      <c r="H141" s="265">
        <f>'Peligro y Exposición'!Y140</f>
        <v>0</v>
      </c>
      <c r="I141" s="266">
        <f>'Peligro y Exposición'!Z140</f>
        <v>4.8</v>
      </c>
      <c r="J141" s="265">
        <f>'Peligro y Exposición'!AD140</f>
        <v>3.7</v>
      </c>
      <c r="K141" s="266">
        <f>'Peligro y Exposición'!AE140</f>
        <v>3.7</v>
      </c>
      <c r="L141" s="267">
        <f>ROUND((10-GEOMEAN(((10-I141)/10*9+1),((10-K141)/10*9+1)))/9*10,1)</f>
        <v>4.3</v>
      </c>
      <c r="M141" s="268">
        <f>Vulnerabilidad!F140</f>
        <v>9.1</v>
      </c>
      <c r="N141" s="269">
        <f>Vulnerabilidad!J140</f>
        <v>6.3</v>
      </c>
      <c r="O141" s="269">
        <f>Vulnerabilidad!M140</f>
        <v>6.7</v>
      </c>
      <c r="P141" s="266">
        <f>Vulnerabilidad!N140</f>
        <v>7.4</v>
      </c>
      <c r="Q141" s="269">
        <f>Vulnerabilidad!R140</f>
        <v>0.9</v>
      </c>
      <c r="R141" s="269">
        <f>Vulnerabilidad!W140</f>
        <v>3.2</v>
      </c>
      <c r="S141" s="266">
        <f>Vulnerabilidad!X140</f>
        <v>2.1</v>
      </c>
      <c r="T141" s="267">
        <f>ROUND((10-GEOMEAN(((10-P141)/10*9+1),((10-S141)/10*9+1)))/9*10,1)</f>
        <v>5.3</v>
      </c>
      <c r="U141" s="270">
        <f>'Capacidad de Adaptación'!F140</f>
        <v>10</v>
      </c>
      <c r="V141" s="271">
        <f>'Capacidad de Adaptación'!H140</f>
        <v>6.3</v>
      </c>
      <c r="W141" s="266">
        <f>'Capacidad de Adaptación'!I140</f>
        <v>8.8000000000000007</v>
      </c>
      <c r="X141" s="271">
        <f>'Capacidad de Adaptación'!M140</f>
        <v>9.5</v>
      </c>
      <c r="Y141" s="271">
        <f>'Capacidad de Adaptación'!Q140</f>
        <v>9.6999999999999993</v>
      </c>
      <c r="Z141" s="271">
        <f>'Capacidad de Adaptación'!X140</f>
        <v>4.7</v>
      </c>
      <c r="AA141" s="266">
        <f>'Capacidad de Adaptación'!Y140</f>
        <v>8</v>
      </c>
      <c r="AB141" s="267">
        <f>ROUND((10-GEOMEAN(((10-W141)/10*9+1),((10-AA141)/10*9+1)))/9*10,1)</f>
        <v>8.4</v>
      </c>
      <c r="AC141" s="272">
        <f>ROUND(L141^(1/3)*T141^(1/3)*AB141^(1/3),1)</f>
        <v>5.8</v>
      </c>
      <c r="AD141" s="273">
        <f>_xlfn.RANK.EQ(AC141,AC$4:AC$301)</f>
        <v>128</v>
      </c>
      <c r="AE141" s="274">
        <f>VLOOKUP(C141,'INFORM Indice de Confiabilidad'!A139:M436,7,FALSE)</f>
        <v>1.9523809523809526</v>
      </c>
      <c r="AF141" s="275">
        <f>'Imputed and missing data hidden'!AM142</f>
        <v>0</v>
      </c>
      <c r="AG141" s="276">
        <f>AF141/38</f>
        <v>0</v>
      </c>
      <c r="AH141" s="277">
        <f>'Indicator Date hidden2'!AN142</f>
        <v>1.1714285714285715</v>
      </c>
      <c r="AI141" s="278">
        <f>'Missing component hidden'!S142</f>
        <v>0</v>
      </c>
      <c r="AJ141" s="279">
        <f>'Missing component hidden'!T142</f>
        <v>0</v>
      </c>
      <c r="AM141" s="3">
        <f t="shared" si="11"/>
        <v>0</v>
      </c>
      <c r="AN141" s="3">
        <f t="shared" si="12"/>
        <v>1</v>
      </c>
      <c r="AO141" s="3">
        <f t="shared" si="13"/>
        <v>1</v>
      </c>
      <c r="AP141" s="3">
        <f t="shared" si="14"/>
        <v>0</v>
      </c>
      <c r="AQ141" s="3">
        <f t="shared" si="15"/>
        <v>0</v>
      </c>
    </row>
    <row r="142" spans="1:43" ht="16.5" thickTop="1" thickBot="1" x14ac:dyDescent="0.3">
      <c r="A142" s="169" t="s">
        <v>288</v>
      </c>
      <c r="B142" s="101" t="s">
        <v>290</v>
      </c>
      <c r="C142" s="280">
        <v>902</v>
      </c>
      <c r="D142" s="265">
        <f>'Peligro y Exposición'!D141</f>
        <v>0</v>
      </c>
      <c r="E142" s="265">
        <f>'Peligro y Exposición'!H141</f>
        <v>0</v>
      </c>
      <c r="F142" s="265">
        <f>'Peligro y Exposición'!Q141</f>
        <v>9.6999999999999993</v>
      </c>
      <c r="G142" s="265">
        <f>'Peligro y Exposición'!U141</f>
        <v>0</v>
      </c>
      <c r="H142" s="265">
        <f>'Peligro y Exposición'!Y141</f>
        <v>0</v>
      </c>
      <c r="I142" s="266">
        <f>'Peligro y Exposición'!Z141</f>
        <v>3.8</v>
      </c>
      <c r="J142" s="265">
        <f>'Peligro y Exposición'!AD141</f>
        <v>6.9</v>
      </c>
      <c r="K142" s="266">
        <f>'Peligro y Exposición'!AE141</f>
        <v>6.9</v>
      </c>
      <c r="L142" s="267">
        <f>ROUND((10-GEOMEAN(((10-I142)/10*9+1),((10-K142)/10*9+1)))/9*10,1)</f>
        <v>5.6</v>
      </c>
      <c r="M142" s="268">
        <f>Vulnerabilidad!F141</f>
        <v>9.1</v>
      </c>
      <c r="N142" s="269">
        <f>Vulnerabilidad!J141</f>
        <v>8.3000000000000007</v>
      </c>
      <c r="O142" s="269">
        <f>Vulnerabilidad!M141</f>
        <v>8.9</v>
      </c>
      <c r="P142" s="266">
        <f>Vulnerabilidad!N141</f>
        <v>8.8000000000000007</v>
      </c>
      <c r="Q142" s="269">
        <f>Vulnerabilidad!R141</f>
        <v>0.5</v>
      </c>
      <c r="R142" s="269">
        <f>Vulnerabilidad!W141</f>
        <v>3.5</v>
      </c>
      <c r="S142" s="266">
        <f>Vulnerabilidad!X141</f>
        <v>2.1</v>
      </c>
      <c r="T142" s="267">
        <f>ROUND((10-GEOMEAN(((10-P142)/10*9+1),((10-S142)/10*9+1)))/9*10,1)</f>
        <v>6.5</v>
      </c>
      <c r="U142" s="270">
        <f>'Capacidad de Adaptación'!F141</f>
        <v>6.7</v>
      </c>
      <c r="V142" s="271">
        <f>'Capacidad de Adaptación'!H141</f>
        <v>6.7</v>
      </c>
      <c r="W142" s="266">
        <f>'Capacidad de Adaptación'!I141</f>
        <v>6.7</v>
      </c>
      <c r="X142" s="271">
        <f>'Capacidad de Adaptación'!M141</f>
        <v>8.6</v>
      </c>
      <c r="Y142" s="271">
        <f>'Capacidad de Adaptación'!Q141</f>
        <v>10</v>
      </c>
      <c r="Z142" s="271">
        <f>'Capacidad de Adaptación'!X141</f>
        <v>3.5</v>
      </c>
      <c r="AA142" s="266">
        <f>'Capacidad de Adaptación'!Y141</f>
        <v>7.4</v>
      </c>
      <c r="AB142" s="267">
        <f>ROUND((10-GEOMEAN(((10-W142)/10*9+1),((10-AA142)/10*9+1)))/9*10,1)</f>
        <v>7.1</v>
      </c>
      <c r="AC142" s="272">
        <f>ROUND(L142^(1/3)*T142^(1/3)*AB142^(1/3),1)</f>
        <v>6.4</v>
      </c>
      <c r="AD142" s="273">
        <f>_xlfn.RANK.EQ(AC142,AC$4:AC$301)</f>
        <v>51</v>
      </c>
      <c r="AE142" s="274">
        <f>VLOOKUP(C142,'INFORM Indice de Confiabilidad'!A140:M437,7,FALSE)</f>
        <v>1.9523809523809526</v>
      </c>
      <c r="AF142" s="275">
        <f>'Imputed and missing data hidden'!AM143</f>
        <v>0</v>
      </c>
      <c r="AG142" s="276">
        <f>AF142/38</f>
        <v>0</v>
      </c>
      <c r="AH142" s="277">
        <f>'Indicator Date hidden2'!AN143</f>
        <v>1.1714285714285715</v>
      </c>
      <c r="AI142" s="278">
        <f>'Missing component hidden'!S143</f>
        <v>0</v>
      </c>
      <c r="AJ142" s="279">
        <f>'Missing component hidden'!T143</f>
        <v>0</v>
      </c>
      <c r="AM142" s="3">
        <f t="shared" si="11"/>
        <v>0</v>
      </c>
      <c r="AN142" s="3">
        <f t="shared" si="12"/>
        <v>0</v>
      </c>
      <c r="AO142" s="3">
        <f t="shared" si="13"/>
        <v>1</v>
      </c>
      <c r="AP142" s="3">
        <f t="shared" si="14"/>
        <v>0</v>
      </c>
      <c r="AQ142" s="3">
        <f t="shared" si="15"/>
        <v>0</v>
      </c>
    </row>
    <row r="143" spans="1:43" ht="16.5" thickTop="1" thickBot="1" x14ac:dyDescent="0.3">
      <c r="A143" s="169" t="s">
        <v>288</v>
      </c>
      <c r="B143" s="101" t="s">
        <v>291</v>
      </c>
      <c r="C143" s="280">
        <v>903</v>
      </c>
      <c r="D143" s="265">
        <f>'Peligro y Exposición'!D142</f>
        <v>0</v>
      </c>
      <c r="E143" s="265">
        <f>'Peligro y Exposición'!H142</f>
        <v>0</v>
      </c>
      <c r="F143" s="265">
        <f>'Peligro y Exposición'!Q142</f>
        <v>7.6</v>
      </c>
      <c r="G143" s="265">
        <f>'Peligro y Exposición'!U142</f>
        <v>0</v>
      </c>
      <c r="H143" s="265">
        <f>'Peligro y Exposición'!Y142</f>
        <v>0</v>
      </c>
      <c r="I143" s="266">
        <f>'Peligro y Exposición'!Z142</f>
        <v>2.2999999999999998</v>
      </c>
      <c r="J143" s="265">
        <f>'Peligro y Exposición'!AD142</f>
        <v>2.2000000000000002</v>
      </c>
      <c r="K143" s="266">
        <f>'Peligro y Exposición'!AE142</f>
        <v>2.2000000000000002</v>
      </c>
      <c r="L143" s="267">
        <f>ROUND((10-GEOMEAN(((10-I143)/10*9+1),((10-K143)/10*9+1)))/9*10,1)</f>
        <v>2.2999999999999998</v>
      </c>
      <c r="M143" s="268">
        <f>Vulnerabilidad!F142</f>
        <v>9.1</v>
      </c>
      <c r="N143" s="269">
        <f>Vulnerabilidad!J142</f>
        <v>6.7</v>
      </c>
      <c r="O143" s="269">
        <f>Vulnerabilidad!M142</f>
        <v>8.4</v>
      </c>
      <c r="P143" s="266">
        <f>Vulnerabilidad!N142</f>
        <v>8.1</v>
      </c>
      <c r="Q143" s="269">
        <f>Vulnerabilidad!R142</f>
        <v>0.3</v>
      </c>
      <c r="R143" s="269">
        <f>Vulnerabilidad!W142</f>
        <v>5.3</v>
      </c>
      <c r="S143" s="266">
        <f>Vulnerabilidad!X142</f>
        <v>3.2</v>
      </c>
      <c r="T143" s="267">
        <f>ROUND((10-GEOMEAN(((10-P143)/10*9+1),((10-S143)/10*9+1)))/9*10,1)</f>
        <v>6.2</v>
      </c>
      <c r="U143" s="270">
        <f>'Capacidad de Adaptación'!F142</f>
        <v>0.7</v>
      </c>
      <c r="V143" s="271">
        <f>'Capacidad de Adaptación'!H142</f>
        <v>8.6999999999999993</v>
      </c>
      <c r="W143" s="266">
        <f>'Capacidad de Adaptación'!I142</f>
        <v>6.1</v>
      </c>
      <c r="X143" s="271">
        <f>'Capacidad de Adaptación'!M142</f>
        <v>9.9</v>
      </c>
      <c r="Y143" s="271">
        <f>'Capacidad de Adaptación'!Q142</f>
        <v>10</v>
      </c>
      <c r="Z143" s="271">
        <f>'Capacidad de Adaptación'!X142</f>
        <v>4.9000000000000004</v>
      </c>
      <c r="AA143" s="266">
        <f>'Capacidad de Adaptación'!Y142</f>
        <v>8.3000000000000007</v>
      </c>
      <c r="AB143" s="267">
        <f>ROUND((10-GEOMEAN(((10-W143)/10*9+1),((10-AA143)/10*9+1)))/9*10,1)</f>
        <v>7.4</v>
      </c>
      <c r="AC143" s="272">
        <f>ROUND(L143^(1/3)*T143^(1/3)*AB143^(1/3),1)</f>
        <v>4.7</v>
      </c>
      <c r="AD143" s="273">
        <f>_xlfn.RANK.EQ(AC143,AC$4:AC$301)</f>
        <v>247</v>
      </c>
      <c r="AE143" s="274">
        <f>VLOOKUP(C143,'INFORM Indice de Confiabilidad'!A141:M438,7,FALSE)</f>
        <v>1.9523809523809526</v>
      </c>
      <c r="AF143" s="275">
        <f>'Imputed and missing data hidden'!AM144</f>
        <v>0</v>
      </c>
      <c r="AG143" s="276">
        <f>AF143/38</f>
        <v>0</v>
      </c>
      <c r="AH143" s="277">
        <f>'Indicator Date hidden2'!AN144</f>
        <v>1.1714285714285715</v>
      </c>
      <c r="AI143" s="278">
        <f>'Missing component hidden'!S144</f>
        <v>0</v>
      </c>
      <c r="AJ143" s="279">
        <f>'Missing component hidden'!T144</f>
        <v>0</v>
      </c>
      <c r="AM143" s="3">
        <f t="shared" si="11"/>
        <v>0</v>
      </c>
      <c r="AN143" s="3">
        <f t="shared" si="12"/>
        <v>0</v>
      </c>
      <c r="AO143" s="3">
        <f t="shared" si="13"/>
        <v>1</v>
      </c>
      <c r="AP143" s="3">
        <f t="shared" si="14"/>
        <v>0</v>
      </c>
      <c r="AQ143" s="3">
        <f t="shared" si="15"/>
        <v>0</v>
      </c>
    </row>
    <row r="144" spans="1:43" ht="16.5" thickTop="1" thickBot="1" x14ac:dyDescent="0.3">
      <c r="A144" s="169" t="s">
        <v>288</v>
      </c>
      <c r="B144" s="101" t="s">
        <v>292</v>
      </c>
      <c r="C144" s="280">
        <v>904</v>
      </c>
      <c r="D144" s="265">
        <f>'Peligro y Exposición'!D143</f>
        <v>0</v>
      </c>
      <c r="E144" s="265">
        <f>'Peligro y Exposición'!H143</f>
        <v>0</v>
      </c>
      <c r="F144" s="265">
        <f>'Peligro y Exposición'!Q143</f>
        <v>6.4</v>
      </c>
      <c r="G144" s="265">
        <f>'Peligro y Exposición'!U143</f>
        <v>0</v>
      </c>
      <c r="H144" s="265">
        <f>'Peligro y Exposición'!Y143</f>
        <v>0</v>
      </c>
      <c r="I144" s="266">
        <f>'Peligro y Exposición'!Z143</f>
        <v>1.8</v>
      </c>
      <c r="J144" s="265">
        <f>'Peligro y Exposición'!AD143</f>
        <v>1.4</v>
      </c>
      <c r="K144" s="266">
        <f>'Peligro y Exposición'!AE143</f>
        <v>1.4</v>
      </c>
      <c r="L144" s="267">
        <f>ROUND((10-GEOMEAN(((10-I144)/10*9+1),((10-K144)/10*9+1)))/9*10,1)</f>
        <v>1.6</v>
      </c>
      <c r="M144" s="268">
        <f>Vulnerabilidad!F143</f>
        <v>7.7</v>
      </c>
      <c r="N144" s="269">
        <f>Vulnerabilidad!J143</f>
        <v>6.5</v>
      </c>
      <c r="O144" s="269">
        <f>Vulnerabilidad!M143</f>
        <v>8</v>
      </c>
      <c r="P144" s="266">
        <f>Vulnerabilidad!N143</f>
        <v>7.4</v>
      </c>
      <c r="Q144" s="269">
        <f>Vulnerabilidad!R143</f>
        <v>0.9</v>
      </c>
      <c r="R144" s="269">
        <f>Vulnerabilidad!W143</f>
        <v>3.1</v>
      </c>
      <c r="S144" s="266">
        <f>Vulnerabilidad!X143</f>
        <v>2.1</v>
      </c>
      <c r="T144" s="267">
        <f>ROUND((10-GEOMEAN(((10-P144)/10*9+1),((10-S144)/10*9+1)))/9*10,1)</f>
        <v>5.3</v>
      </c>
      <c r="U144" s="270">
        <f>'Capacidad de Adaptación'!F143</f>
        <v>10</v>
      </c>
      <c r="V144" s="271">
        <f>'Capacidad de Adaptación'!H143</f>
        <v>6.7</v>
      </c>
      <c r="W144" s="266">
        <f>'Capacidad de Adaptación'!I143</f>
        <v>8.9</v>
      </c>
      <c r="X144" s="271">
        <f>'Capacidad de Adaptación'!M143</f>
        <v>8</v>
      </c>
      <c r="Y144" s="271">
        <f>'Capacidad de Adaptación'!Q143</f>
        <v>9.9</v>
      </c>
      <c r="Z144" s="271">
        <f>'Capacidad de Adaptación'!X143</f>
        <v>4.0999999999999996</v>
      </c>
      <c r="AA144" s="266">
        <f>'Capacidad de Adaptación'!Y143</f>
        <v>7.3</v>
      </c>
      <c r="AB144" s="267">
        <f>ROUND((10-GEOMEAN(((10-W144)/10*9+1),((10-AA144)/10*9+1)))/9*10,1)</f>
        <v>8.1999999999999993</v>
      </c>
      <c r="AC144" s="272">
        <f>ROUND(L144^(1/3)*T144^(1/3)*AB144^(1/3),1)</f>
        <v>4.0999999999999996</v>
      </c>
      <c r="AD144" s="273">
        <f>_xlfn.RANK.EQ(AC144,AC$4:AC$301)</f>
        <v>271</v>
      </c>
      <c r="AE144" s="274">
        <f>VLOOKUP(C144,'INFORM Indice de Confiabilidad'!A142:M439,7,FALSE)</f>
        <v>2.2857142857142856</v>
      </c>
      <c r="AF144" s="275">
        <f>'Imputed and missing data hidden'!AM145</f>
        <v>1</v>
      </c>
      <c r="AG144" s="276">
        <f>AF144/38</f>
        <v>2.6315789473684209E-2</v>
      </c>
      <c r="AH144" s="277">
        <f>'Indicator Date hidden2'!AN145</f>
        <v>1.1714285714285715</v>
      </c>
      <c r="AI144" s="278">
        <f>'Missing component hidden'!S145</f>
        <v>0</v>
      </c>
      <c r="AJ144" s="279">
        <f>'Missing component hidden'!T145</f>
        <v>0</v>
      </c>
      <c r="AM144" s="3">
        <f t="shared" si="11"/>
        <v>0</v>
      </c>
      <c r="AN144" s="3">
        <f t="shared" si="12"/>
        <v>0</v>
      </c>
      <c r="AO144" s="3">
        <f t="shared" si="13"/>
        <v>1</v>
      </c>
      <c r="AP144" s="3">
        <f t="shared" si="14"/>
        <v>0</v>
      </c>
      <c r="AQ144" s="3">
        <f t="shared" si="15"/>
        <v>0</v>
      </c>
    </row>
    <row r="145" spans="1:43" ht="16.5" thickTop="1" thickBot="1" x14ac:dyDescent="0.3">
      <c r="A145" s="169" t="s">
        <v>288</v>
      </c>
      <c r="B145" s="101" t="s">
        <v>293</v>
      </c>
      <c r="C145" s="280">
        <v>905</v>
      </c>
      <c r="D145" s="265">
        <f>'Peligro y Exposición'!D144</f>
        <v>0</v>
      </c>
      <c r="E145" s="265">
        <f>'Peligro y Exposición'!H144</f>
        <v>3.9</v>
      </c>
      <c r="F145" s="265">
        <f>'Peligro y Exposición'!Q144</f>
        <v>6.5</v>
      </c>
      <c r="G145" s="265">
        <f>'Peligro y Exposición'!U144</f>
        <v>0</v>
      </c>
      <c r="H145" s="265">
        <f>'Peligro y Exposición'!Y144</f>
        <v>0</v>
      </c>
      <c r="I145" s="266">
        <f>'Peligro y Exposición'!Z144</f>
        <v>2.6</v>
      </c>
      <c r="J145" s="265">
        <f>'Peligro y Exposición'!AD144</f>
        <v>0.9</v>
      </c>
      <c r="K145" s="266">
        <f>'Peligro y Exposición'!AE144</f>
        <v>0.9</v>
      </c>
      <c r="L145" s="267">
        <f>ROUND((10-GEOMEAN(((10-I145)/10*9+1),((10-K145)/10*9+1)))/9*10,1)</f>
        <v>1.8</v>
      </c>
      <c r="M145" s="268">
        <f>Vulnerabilidad!F144</f>
        <v>9.1999999999999993</v>
      </c>
      <c r="N145" s="269">
        <f>Vulnerabilidad!J144</f>
        <v>4</v>
      </c>
      <c r="O145" s="269">
        <f>Vulnerabilidad!M144</f>
        <v>7.4</v>
      </c>
      <c r="P145" s="266">
        <f>Vulnerabilidad!N144</f>
        <v>6.9</v>
      </c>
      <c r="Q145" s="269">
        <f>Vulnerabilidad!R144</f>
        <v>0.1</v>
      </c>
      <c r="R145" s="269">
        <f>Vulnerabilidad!W144</f>
        <v>3.1</v>
      </c>
      <c r="S145" s="266">
        <f>Vulnerabilidad!X144</f>
        <v>1.7</v>
      </c>
      <c r="T145" s="267">
        <f>ROUND((10-GEOMEAN(((10-P145)/10*9+1),((10-S145)/10*9+1)))/9*10,1)</f>
        <v>4.8</v>
      </c>
      <c r="U145" s="270">
        <f>'Capacidad de Adaptación'!F144</f>
        <v>3.3</v>
      </c>
      <c r="V145" s="271">
        <f>'Capacidad de Adaptación'!H144</f>
        <v>8.8000000000000007</v>
      </c>
      <c r="W145" s="266">
        <f>'Capacidad de Adaptación'!I144</f>
        <v>6.9</v>
      </c>
      <c r="X145" s="271">
        <f>'Capacidad de Adaptación'!M144</f>
        <v>9.6999999999999993</v>
      </c>
      <c r="Y145" s="271">
        <f>'Capacidad de Adaptación'!Q144</f>
        <v>9.1999999999999993</v>
      </c>
      <c r="Z145" s="271">
        <f>'Capacidad de Adaptación'!X144</f>
        <v>4.5999999999999996</v>
      </c>
      <c r="AA145" s="266">
        <f>'Capacidad de Adaptación'!Y144</f>
        <v>7.8</v>
      </c>
      <c r="AB145" s="267">
        <f>ROUND((10-GEOMEAN(((10-W145)/10*9+1),((10-AA145)/10*9+1)))/9*10,1)</f>
        <v>7.4</v>
      </c>
      <c r="AC145" s="272">
        <f>ROUND(L145^(1/3)*T145^(1/3)*AB145^(1/3),1)</f>
        <v>4</v>
      </c>
      <c r="AD145" s="273">
        <f>_xlfn.RANK.EQ(AC145,AC$4:AC$301)</f>
        <v>275</v>
      </c>
      <c r="AE145" s="274">
        <f>VLOOKUP(C145,'INFORM Indice de Confiabilidad'!A143:M440,7,FALSE)</f>
        <v>2.2857142857142856</v>
      </c>
      <c r="AF145" s="275">
        <f>'Imputed and missing data hidden'!AM146</f>
        <v>1</v>
      </c>
      <c r="AG145" s="276">
        <f>AF145/38</f>
        <v>2.6315789473684209E-2</v>
      </c>
      <c r="AH145" s="277">
        <f>'Indicator Date hidden2'!AN146</f>
        <v>1.1714285714285715</v>
      </c>
      <c r="AI145" s="278">
        <f>'Missing component hidden'!S146</f>
        <v>0</v>
      </c>
      <c r="AJ145" s="279">
        <f>'Missing component hidden'!T146</f>
        <v>0</v>
      </c>
      <c r="AM145" s="3">
        <f t="shared" si="11"/>
        <v>0</v>
      </c>
      <c r="AN145" s="3">
        <f t="shared" si="12"/>
        <v>1</v>
      </c>
      <c r="AO145" s="3">
        <f t="shared" si="13"/>
        <v>1</v>
      </c>
      <c r="AP145" s="3">
        <f t="shared" si="14"/>
        <v>0</v>
      </c>
      <c r="AQ145" s="3">
        <f t="shared" si="15"/>
        <v>0</v>
      </c>
    </row>
    <row r="146" spans="1:43" ht="16.5" thickTop="1" thickBot="1" x14ac:dyDescent="0.3">
      <c r="A146" s="169" t="s">
        <v>288</v>
      </c>
      <c r="B146" s="101" t="s">
        <v>294</v>
      </c>
      <c r="C146" s="280">
        <v>906</v>
      </c>
      <c r="D146" s="265">
        <f>'Peligro y Exposición'!D145</f>
        <v>0</v>
      </c>
      <c r="E146" s="265">
        <f>'Peligro y Exposición'!H145</f>
        <v>0</v>
      </c>
      <c r="F146" s="265">
        <f>'Peligro y Exposición'!Q145</f>
        <v>0</v>
      </c>
      <c r="G146" s="265">
        <f>'Peligro y Exposición'!U145</f>
        <v>0</v>
      </c>
      <c r="H146" s="265">
        <f>'Peligro y Exposición'!Y145</f>
        <v>0</v>
      </c>
      <c r="I146" s="266">
        <f>'Peligro y Exposición'!Z145</f>
        <v>0</v>
      </c>
      <c r="J146" s="265">
        <f>'Peligro y Exposición'!AD145</f>
        <v>1.5</v>
      </c>
      <c r="K146" s="266">
        <f>'Peligro y Exposición'!AE145</f>
        <v>1.5</v>
      </c>
      <c r="L146" s="267">
        <f>ROUND((10-GEOMEAN(((10-I146)/10*9+1),((10-K146)/10*9+1)))/9*10,1)</f>
        <v>0.8</v>
      </c>
      <c r="M146" s="268">
        <f>Vulnerabilidad!F145</f>
        <v>9.1</v>
      </c>
      <c r="N146" s="269">
        <f>Vulnerabilidad!J145</f>
        <v>8.5</v>
      </c>
      <c r="O146" s="269">
        <f>Vulnerabilidad!M145</f>
        <v>8.9</v>
      </c>
      <c r="P146" s="266">
        <f>Vulnerabilidad!N145</f>
        <v>8.8000000000000007</v>
      </c>
      <c r="Q146" s="269">
        <f>Vulnerabilidad!R145</f>
        <v>0.1</v>
      </c>
      <c r="R146" s="269">
        <f>Vulnerabilidad!W145</f>
        <v>4.0999999999999996</v>
      </c>
      <c r="S146" s="266">
        <f>Vulnerabilidad!X145</f>
        <v>2.2999999999999998</v>
      </c>
      <c r="T146" s="267">
        <f>ROUND((10-GEOMEAN(((10-P146)/10*9+1),((10-S146)/10*9+1)))/9*10,1)</f>
        <v>6.6</v>
      </c>
      <c r="U146" s="270">
        <f>'Capacidad de Adaptación'!F145</f>
        <v>6.7</v>
      </c>
      <c r="V146" s="271">
        <f>'Capacidad de Adaptación'!H145</f>
        <v>9.9</v>
      </c>
      <c r="W146" s="266">
        <f>'Capacidad de Adaptación'!I145</f>
        <v>8.8000000000000007</v>
      </c>
      <c r="X146" s="271">
        <f>'Capacidad de Adaptación'!M145</f>
        <v>9.9</v>
      </c>
      <c r="Y146" s="271">
        <f>'Capacidad de Adaptación'!Q145</f>
        <v>10</v>
      </c>
      <c r="Z146" s="271">
        <f>'Capacidad de Adaptación'!X145</f>
        <v>5.0999999999999996</v>
      </c>
      <c r="AA146" s="266">
        <f>'Capacidad de Adaptación'!Y145</f>
        <v>8.3000000000000007</v>
      </c>
      <c r="AB146" s="267">
        <f>ROUND((10-GEOMEAN(((10-W146)/10*9+1),((10-AA146)/10*9+1)))/9*10,1)</f>
        <v>8.6</v>
      </c>
      <c r="AC146" s="272">
        <f>ROUND(L146^(1/3)*T146^(1/3)*AB146^(1/3),1)</f>
        <v>3.6</v>
      </c>
      <c r="AD146" s="273">
        <f>_xlfn.RANK.EQ(AC146,AC$4:AC$301)</f>
        <v>284</v>
      </c>
      <c r="AE146" s="274">
        <f>VLOOKUP(C146,'INFORM Indice de Confiabilidad'!A144:M441,7,FALSE)</f>
        <v>1.9523809523809526</v>
      </c>
      <c r="AF146" s="275">
        <f>'Imputed and missing data hidden'!AM147</f>
        <v>0</v>
      </c>
      <c r="AG146" s="276">
        <f>AF146/38</f>
        <v>0</v>
      </c>
      <c r="AH146" s="277">
        <f>'Indicator Date hidden2'!AN147</f>
        <v>1.1714285714285715</v>
      </c>
      <c r="AI146" s="278">
        <f>'Missing component hidden'!S147</f>
        <v>0</v>
      </c>
      <c r="AJ146" s="279">
        <f>'Missing component hidden'!T147</f>
        <v>0</v>
      </c>
      <c r="AM146" s="3">
        <f t="shared" si="11"/>
        <v>0</v>
      </c>
      <c r="AN146" s="3">
        <f t="shared" si="12"/>
        <v>0</v>
      </c>
      <c r="AO146" s="3">
        <f t="shared" si="13"/>
        <v>0</v>
      </c>
      <c r="AP146" s="3">
        <f t="shared" si="14"/>
        <v>0</v>
      </c>
      <c r="AQ146" s="3">
        <f t="shared" si="15"/>
        <v>0</v>
      </c>
    </row>
    <row r="147" spans="1:43" ht="16.5" thickTop="1" thickBot="1" x14ac:dyDescent="0.3">
      <c r="A147" s="169" t="s">
        <v>295</v>
      </c>
      <c r="B147" s="101" t="s">
        <v>296</v>
      </c>
      <c r="C147" s="280">
        <v>1001</v>
      </c>
      <c r="D147" s="265">
        <f>'Peligro y Exposición'!D146</f>
        <v>7.2</v>
      </c>
      <c r="E147" s="265">
        <f>'Peligro y Exposición'!H146</f>
        <v>4.5999999999999996</v>
      </c>
      <c r="F147" s="265">
        <f>'Peligro y Exposición'!Q146</f>
        <v>0</v>
      </c>
      <c r="G147" s="265">
        <f>'Peligro y Exposición'!U146</f>
        <v>6.3</v>
      </c>
      <c r="H147" s="265">
        <f>'Peligro y Exposición'!Y146</f>
        <v>0</v>
      </c>
      <c r="I147" s="266">
        <f>'Peligro y Exposición'!Z146</f>
        <v>4.3</v>
      </c>
      <c r="J147" s="265">
        <f>'Peligro y Exposición'!AD146</f>
        <v>8.8000000000000007</v>
      </c>
      <c r="K147" s="266">
        <f>'Peligro y Exposición'!AE146</f>
        <v>8.8000000000000007</v>
      </c>
      <c r="L147" s="267">
        <f>ROUND((10-GEOMEAN(((10-I147)/10*9+1),((10-K147)/10*9+1)))/9*10,1)</f>
        <v>7.1</v>
      </c>
      <c r="M147" s="268">
        <f>Vulnerabilidad!F146</f>
        <v>5.2</v>
      </c>
      <c r="N147" s="269">
        <f>Vulnerabilidad!J146</f>
        <v>4.8</v>
      </c>
      <c r="O147" s="269">
        <f>Vulnerabilidad!M146</f>
        <v>5.0999999999999996</v>
      </c>
      <c r="P147" s="266">
        <f>Vulnerabilidad!N146</f>
        <v>5</v>
      </c>
      <c r="Q147" s="269">
        <f>Vulnerabilidad!R146</f>
        <v>10</v>
      </c>
      <c r="R147" s="269">
        <f>Vulnerabilidad!W146</f>
        <v>4</v>
      </c>
      <c r="S147" s="266">
        <f>Vulnerabilidad!X146</f>
        <v>8.3000000000000007</v>
      </c>
      <c r="T147" s="267">
        <f>ROUND((10-GEOMEAN(((10-P147)/10*9+1),((10-S147)/10*9+1)))/9*10,1)</f>
        <v>7</v>
      </c>
      <c r="U147" s="270">
        <f>'Capacidad de Adaptación'!F146</f>
        <v>6.7</v>
      </c>
      <c r="V147" s="271">
        <f>'Capacidad de Adaptación'!H146</f>
        <v>2</v>
      </c>
      <c r="W147" s="266">
        <f>'Capacidad de Adaptación'!I146</f>
        <v>4.8</v>
      </c>
      <c r="X147" s="271">
        <f>'Capacidad de Adaptación'!M146</f>
        <v>4.7</v>
      </c>
      <c r="Y147" s="271">
        <f>'Capacidad de Adaptación'!Q146</f>
        <v>7.1</v>
      </c>
      <c r="Z147" s="271">
        <f>'Capacidad de Adaptación'!X146</f>
        <v>1.1000000000000001</v>
      </c>
      <c r="AA147" s="266">
        <f>'Capacidad de Adaptación'!Y146</f>
        <v>4.3</v>
      </c>
      <c r="AB147" s="267">
        <f>ROUND((10-GEOMEAN(((10-W147)/10*9+1),((10-AA147)/10*9+1)))/9*10,1)</f>
        <v>4.5999999999999996</v>
      </c>
      <c r="AC147" s="272">
        <f>ROUND(L147^(1/3)*T147^(1/3)*AB147^(1/3),1)</f>
        <v>6.1</v>
      </c>
      <c r="AD147" s="273">
        <f>_xlfn.RANK.EQ(AC147,AC$4:AC$301)</f>
        <v>92</v>
      </c>
      <c r="AE147" s="274">
        <f>VLOOKUP(C147,'INFORM Indice de Confiabilidad'!A145:M442,7,FALSE)</f>
        <v>1.9523809523809526</v>
      </c>
      <c r="AF147" s="275">
        <f>'Imputed and missing data hidden'!AM148</f>
        <v>0</v>
      </c>
      <c r="AG147" s="276">
        <f>AF147/38</f>
        <v>0</v>
      </c>
      <c r="AH147" s="277">
        <f>'Indicator Date hidden2'!AN148</f>
        <v>1.1714285714285715</v>
      </c>
      <c r="AI147" s="278">
        <f>'Missing component hidden'!S148</f>
        <v>0</v>
      </c>
      <c r="AJ147" s="279">
        <f>'Missing component hidden'!T148</f>
        <v>0</v>
      </c>
      <c r="AM147" s="3">
        <f t="shared" si="11"/>
        <v>1</v>
      </c>
      <c r="AN147" s="3">
        <f t="shared" si="12"/>
        <v>1</v>
      </c>
      <c r="AO147" s="3">
        <f t="shared" si="13"/>
        <v>0</v>
      </c>
      <c r="AP147" s="3">
        <f t="shared" si="14"/>
        <v>1</v>
      </c>
      <c r="AQ147" s="3">
        <f t="shared" si="15"/>
        <v>0</v>
      </c>
    </row>
    <row r="148" spans="1:43" ht="16.5" thickTop="1" thickBot="1" x14ac:dyDescent="0.3">
      <c r="A148" s="169" t="s">
        <v>295</v>
      </c>
      <c r="B148" s="101" t="s">
        <v>297</v>
      </c>
      <c r="C148" s="280">
        <v>1002</v>
      </c>
      <c r="D148" s="265">
        <f>'Peligro y Exposición'!D147</f>
        <v>6.7</v>
      </c>
      <c r="E148" s="265">
        <f>'Peligro y Exposición'!H147</f>
        <v>0</v>
      </c>
      <c r="F148" s="265">
        <f>'Peligro y Exposición'!Q147</f>
        <v>0</v>
      </c>
      <c r="G148" s="265">
        <f>'Peligro y Exposición'!U147</f>
        <v>9.6999999999999993</v>
      </c>
      <c r="H148" s="265">
        <f>'Peligro y Exposición'!Y147</f>
        <v>9.6</v>
      </c>
      <c r="I148" s="266">
        <f>'Peligro y Exposición'!Z147</f>
        <v>7</v>
      </c>
      <c r="J148" s="265">
        <f>'Peligro y Exposición'!AD147</f>
        <v>0</v>
      </c>
      <c r="K148" s="266">
        <f>'Peligro y Exposición'!AE147</f>
        <v>0</v>
      </c>
      <c r="L148" s="267">
        <f>ROUND((10-GEOMEAN(((10-I148)/10*9+1),((10-K148)/10*9+1)))/9*10,1)</f>
        <v>4.4000000000000004</v>
      </c>
      <c r="M148" s="268">
        <f>Vulnerabilidad!F147</f>
        <v>6.7</v>
      </c>
      <c r="N148" s="269">
        <f>Vulnerabilidad!J147</f>
        <v>9</v>
      </c>
      <c r="O148" s="269">
        <f>Vulnerabilidad!M147</f>
        <v>7.5</v>
      </c>
      <c r="P148" s="266">
        <f>Vulnerabilidad!N147</f>
        <v>7.7</v>
      </c>
      <c r="Q148" s="269">
        <f>Vulnerabilidad!R147</f>
        <v>3.8</v>
      </c>
      <c r="R148" s="269">
        <f>Vulnerabilidad!W147</f>
        <v>6.9</v>
      </c>
      <c r="S148" s="266">
        <f>Vulnerabilidad!X147</f>
        <v>5.6</v>
      </c>
      <c r="T148" s="267">
        <f>ROUND((10-GEOMEAN(((10-P148)/10*9+1),((10-S148)/10*9+1)))/9*10,1)</f>
        <v>6.8</v>
      </c>
      <c r="U148" s="270">
        <f>'Capacidad de Adaptación'!F147</f>
        <v>10</v>
      </c>
      <c r="V148" s="271">
        <f>'Capacidad de Adaptación'!H147</f>
        <v>6.1</v>
      </c>
      <c r="W148" s="266">
        <f>'Capacidad de Adaptación'!I147</f>
        <v>8.8000000000000007</v>
      </c>
      <c r="X148" s="271">
        <f>'Capacidad de Adaptación'!M147</f>
        <v>7.3</v>
      </c>
      <c r="Y148" s="271">
        <f>'Capacidad de Adaptación'!Q147</f>
        <v>3</v>
      </c>
      <c r="Z148" s="271">
        <f>'Capacidad de Adaptación'!X147</f>
        <v>3.8</v>
      </c>
      <c r="AA148" s="266">
        <f>'Capacidad de Adaptación'!Y147</f>
        <v>4.7</v>
      </c>
      <c r="AB148" s="267">
        <f>ROUND((10-GEOMEAN(((10-W148)/10*9+1),((10-AA148)/10*9+1)))/9*10,1)</f>
        <v>7.3</v>
      </c>
      <c r="AC148" s="272">
        <f>ROUND(L148^(1/3)*T148^(1/3)*AB148^(1/3),1)</f>
        <v>6</v>
      </c>
      <c r="AD148" s="273">
        <f>_xlfn.RANK.EQ(AC148,AC$4:AC$301)</f>
        <v>100</v>
      </c>
      <c r="AE148" s="274">
        <f>VLOOKUP(C148,'INFORM Indice de Confiabilidad'!A146:M443,7,FALSE)</f>
        <v>2.2857142857142856</v>
      </c>
      <c r="AF148" s="275">
        <f>'Imputed and missing data hidden'!AM149</f>
        <v>1</v>
      </c>
      <c r="AG148" s="276">
        <f>AF148/38</f>
        <v>2.6315789473684209E-2</v>
      </c>
      <c r="AH148" s="277">
        <f>'Indicator Date hidden2'!AN149</f>
        <v>1.1714285714285715</v>
      </c>
      <c r="AI148" s="278">
        <f>'Missing component hidden'!S149</f>
        <v>0</v>
      </c>
      <c r="AJ148" s="279">
        <f>'Missing component hidden'!T149</f>
        <v>0</v>
      </c>
      <c r="AM148" s="3">
        <f t="shared" si="11"/>
        <v>1</v>
      </c>
      <c r="AN148" s="3">
        <f t="shared" si="12"/>
        <v>0</v>
      </c>
      <c r="AO148" s="3">
        <f t="shared" si="13"/>
        <v>0</v>
      </c>
      <c r="AP148" s="3">
        <f t="shared" si="14"/>
        <v>1</v>
      </c>
      <c r="AQ148" s="3">
        <f t="shared" si="15"/>
        <v>1</v>
      </c>
    </row>
    <row r="149" spans="1:43" ht="16.5" thickTop="1" thickBot="1" x14ac:dyDescent="0.3">
      <c r="A149" s="169" t="s">
        <v>295</v>
      </c>
      <c r="B149" s="101" t="s">
        <v>298</v>
      </c>
      <c r="C149" s="280">
        <v>1003</v>
      </c>
      <c r="D149" s="265">
        <f>'Peligro y Exposición'!D148</f>
        <v>6.9</v>
      </c>
      <c r="E149" s="265">
        <f>'Peligro y Exposición'!H148</f>
        <v>4.2</v>
      </c>
      <c r="F149" s="265">
        <f>'Peligro y Exposición'!Q148</f>
        <v>0</v>
      </c>
      <c r="G149" s="265">
        <f>'Peligro y Exposición'!U148</f>
        <v>8.8000000000000007</v>
      </c>
      <c r="H149" s="265">
        <f>'Peligro y Exposición'!Y148</f>
        <v>9.9</v>
      </c>
      <c r="I149" s="266">
        <f>'Peligro y Exposición'!Z148</f>
        <v>7.2</v>
      </c>
      <c r="J149" s="265">
        <f>'Peligro y Exposición'!AD148</f>
        <v>5.6</v>
      </c>
      <c r="K149" s="266">
        <f>'Peligro y Exposición'!AE148</f>
        <v>5.6</v>
      </c>
      <c r="L149" s="267">
        <f>ROUND((10-GEOMEAN(((10-I149)/10*9+1),((10-K149)/10*9+1)))/9*10,1)</f>
        <v>6.5</v>
      </c>
      <c r="M149" s="268">
        <f>Vulnerabilidad!F148</f>
        <v>8.4</v>
      </c>
      <c r="N149" s="269">
        <f>Vulnerabilidad!J148</f>
        <v>8.1999999999999993</v>
      </c>
      <c r="O149" s="269">
        <f>Vulnerabilidad!M148</f>
        <v>8.1999999999999993</v>
      </c>
      <c r="P149" s="266">
        <f>Vulnerabilidad!N148</f>
        <v>8.3000000000000007</v>
      </c>
      <c r="Q149" s="269">
        <f>Vulnerabilidad!R148</f>
        <v>6.3</v>
      </c>
      <c r="R149" s="269">
        <f>Vulnerabilidad!W148</f>
        <v>7.3</v>
      </c>
      <c r="S149" s="266">
        <f>Vulnerabilidad!X148</f>
        <v>6.8</v>
      </c>
      <c r="T149" s="267">
        <f>ROUND((10-GEOMEAN(((10-P149)/10*9+1),((10-S149)/10*9+1)))/9*10,1)</f>
        <v>7.6</v>
      </c>
      <c r="U149" s="270">
        <f>'Capacidad de Adaptación'!F148</f>
        <v>6.7</v>
      </c>
      <c r="V149" s="271">
        <f>'Capacidad de Adaptación'!H148</f>
        <v>6.5</v>
      </c>
      <c r="W149" s="266">
        <f>'Capacidad de Adaptación'!I148</f>
        <v>6.6</v>
      </c>
      <c r="X149" s="271">
        <f>'Capacidad de Adaptación'!M148</f>
        <v>9</v>
      </c>
      <c r="Y149" s="271">
        <f>'Capacidad de Adaptación'!Q148</f>
        <v>9.6999999999999993</v>
      </c>
      <c r="Z149" s="271">
        <f>'Capacidad de Adaptación'!X148</f>
        <v>5.2</v>
      </c>
      <c r="AA149" s="266">
        <f>'Capacidad de Adaptación'!Y148</f>
        <v>8</v>
      </c>
      <c r="AB149" s="267">
        <f>ROUND((10-GEOMEAN(((10-W149)/10*9+1),((10-AA149)/10*9+1)))/9*10,1)</f>
        <v>7.4</v>
      </c>
      <c r="AC149" s="272">
        <f>ROUND(L149^(1/3)*T149^(1/3)*AB149^(1/3),1)</f>
        <v>7.2</v>
      </c>
      <c r="AD149" s="273">
        <f>_xlfn.RANK.EQ(AC149,AC$4:AC$301)</f>
        <v>9</v>
      </c>
      <c r="AE149" s="274">
        <f>VLOOKUP(C149,'INFORM Indice de Confiabilidad'!A147:M444,7,FALSE)</f>
        <v>2.2857142857142856</v>
      </c>
      <c r="AF149" s="275">
        <f>'Imputed and missing data hidden'!AM150</f>
        <v>1</v>
      </c>
      <c r="AG149" s="276">
        <f>AF149/38</f>
        <v>2.6315789473684209E-2</v>
      </c>
      <c r="AH149" s="277">
        <f>'Indicator Date hidden2'!AN150</f>
        <v>1.1714285714285715</v>
      </c>
      <c r="AI149" s="278">
        <f>'Missing component hidden'!S150</f>
        <v>0</v>
      </c>
      <c r="AJ149" s="279">
        <f>'Missing component hidden'!T150</f>
        <v>0</v>
      </c>
      <c r="AM149" s="3">
        <f t="shared" si="11"/>
        <v>1</v>
      </c>
      <c r="AN149" s="3">
        <f t="shared" si="12"/>
        <v>1</v>
      </c>
      <c r="AO149" s="3">
        <f t="shared" si="13"/>
        <v>0</v>
      </c>
      <c r="AP149" s="3">
        <f t="shared" si="14"/>
        <v>1</v>
      </c>
      <c r="AQ149" s="3">
        <f t="shared" si="15"/>
        <v>1</v>
      </c>
    </row>
    <row r="150" spans="1:43" ht="16.5" thickTop="1" thickBot="1" x14ac:dyDescent="0.3">
      <c r="A150" s="169" t="s">
        <v>295</v>
      </c>
      <c r="B150" s="101" t="s">
        <v>210</v>
      </c>
      <c r="C150" s="280">
        <v>1004</v>
      </c>
      <c r="D150" s="265">
        <f>'Peligro y Exposición'!D149</f>
        <v>7</v>
      </c>
      <c r="E150" s="265">
        <f>'Peligro y Exposición'!H149</f>
        <v>0</v>
      </c>
      <c r="F150" s="265">
        <f>'Peligro y Exposición'!Q149</f>
        <v>0</v>
      </c>
      <c r="G150" s="265">
        <f>'Peligro y Exposición'!U149</f>
        <v>9.4</v>
      </c>
      <c r="H150" s="265">
        <f>'Peligro y Exposición'!Y149</f>
        <v>9.6</v>
      </c>
      <c r="I150" s="266">
        <f>'Peligro y Exposición'!Z149</f>
        <v>6.9</v>
      </c>
      <c r="J150" s="265">
        <f>'Peligro y Exposición'!AD149</f>
        <v>1.1000000000000001</v>
      </c>
      <c r="K150" s="266">
        <f>'Peligro y Exposición'!AE149</f>
        <v>1.1000000000000001</v>
      </c>
      <c r="L150" s="267">
        <f>ROUND((10-GEOMEAN(((10-I150)/10*9+1),((10-K150)/10*9+1)))/9*10,1)</f>
        <v>4.5999999999999996</v>
      </c>
      <c r="M150" s="268">
        <f>Vulnerabilidad!F149</f>
        <v>7.6</v>
      </c>
      <c r="N150" s="269">
        <f>Vulnerabilidad!J149</f>
        <v>8.5</v>
      </c>
      <c r="O150" s="269">
        <f>Vulnerabilidad!M149</f>
        <v>7.6</v>
      </c>
      <c r="P150" s="266">
        <f>Vulnerabilidad!N149</f>
        <v>7.9</v>
      </c>
      <c r="Q150" s="269">
        <f>Vulnerabilidad!R149</f>
        <v>6.1</v>
      </c>
      <c r="R150" s="269">
        <f>Vulnerabilidad!W149</f>
        <v>6.3</v>
      </c>
      <c r="S150" s="266">
        <f>Vulnerabilidad!X149</f>
        <v>6.2</v>
      </c>
      <c r="T150" s="267">
        <f>ROUND((10-GEOMEAN(((10-P150)/10*9+1),((10-S150)/10*9+1)))/9*10,1)</f>
        <v>7.1</v>
      </c>
      <c r="U150" s="270">
        <f>'Capacidad de Adaptación'!F149</f>
        <v>6.7</v>
      </c>
      <c r="V150" s="271">
        <f>'Capacidad de Adaptación'!H149</f>
        <v>6.5</v>
      </c>
      <c r="W150" s="266">
        <f>'Capacidad de Adaptación'!I149</f>
        <v>6.6</v>
      </c>
      <c r="X150" s="271">
        <f>'Capacidad de Adaptación'!M149</f>
        <v>6.9</v>
      </c>
      <c r="Y150" s="271">
        <f>'Capacidad de Adaptación'!Q149</f>
        <v>6.2</v>
      </c>
      <c r="Z150" s="271">
        <f>'Capacidad de Adaptación'!X149</f>
        <v>5.4</v>
      </c>
      <c r="AA150" s="266">
        <f>'Capacidad de Adaptación'!Y149</f>
        <v>6.2</v>
      </c>
      <c r="AB150" s="267">
        <f>ROUND((10-GEOMEAN(((10-W150)/10*9+1),((10-AA150)/10*9+1)))/9*10,1)</f>
        <v>6.4</v>
      </c>
      <c r="AC150" s="272">
        <f>ROUND(L150^(1/3)*T150^(1/3)*AB150^(1/3),1)</f>
        <v>5.9</v>
      </c>
      <c r="AD150" s="273">
        <f>_xlfn.RANK.EQ(AC150,AC$4:AC$301)</f>
        <v>118</v>
      </c>
      <c r="AE150" s="274">
        <f>VLOOKUP(C150,'INFORM Indice de Confiabilidad'!A148:M445,7,FALSE)</f>
        <v>1.9523809523809526</v>
      </c>
      <c r="AF150" s="275">
        <f>'Imputed and missing data hidden'!AM151</f>
        <v>0</v>
      </c>
      <c r="AG150" s="276">
        <f>AF150/38</f>
        <v>0</v>
      </c>
      <c r="AH150" s="277">
        <f>'Indicator Date hidden2'!AN151</f>
        <v>1.1714285714285715</v>
      </c>
      <c r="AI150" s="278">
        <f>'Missing component hidden'!S151</f>
        <v>0</v>
      </c>
      <c r="AJ150" s="279">
        <f>'Missing component hidden'!T151</f>
        <v>0</v>
      </c>
      <c r="AM150" s="3">
        <f t="shared" si="11"/>
        <v>1</v>
      </c>
      <c r="AN150" s="3">
        <f t="shared" si="12"/>
        <v>0</v>
      </c>
      <c r="AO150" s="3">
        <f t="shared" si="13"/>
        <v>0</v>
      </c>
      <c r="AP150" s="3">
        <f t="shared" si="14"/>
        <v>1</v>
      </c>
      <c r="AQ150" s="3">
        <f t="shared" si="15"/>
        <v>1</v>
      </c>
    </row>
    <row r="151" spans="1:43" ht="16.5" thickTop="1" thickBot="1" x14ac:dyDescent="0.3">
      <c r="A151" s="169" t="s">
        <v>295</v>
      </c>
      <c r="B151" s="101" t="s">
        <v>214</v>
      </c>
      <c r="C151" s="280">
        <v>1005</v>
      </c>
      <c r="D151" s="265">
        <f>'Peligro y Exposición'!D150</f>
        <v>6.2</v>
      </c>
      <c r="E151" s="265">
        <f>'Peligro y Exposición'!H150</f>
        <v>0</v>
      </c>
      <c r="F151" s="265">
        <f>'Peligro y Exposición'!Q150</f>
        <v>0</v>
      </c>
      <c r="G151" s="265">
        <f>'Peligro y Exposición'!U150</f>
        <v>7.9</v>
      </c>
      <c r="H151" s="265">
        <f>'Peligro y Exposición'!Y150</f>
        <v>0</v>
      </c>
      <c r="I151" s="266">
        <f>'Peligro y Exposición'!Z150</f>
        <v>3.7</v>
      </c>
      <c r="J151" s="265">
        <f>'Peligro y Exposición'!AD150</f>
        <v>4.0999999999999996</v>
      </c>
      <c r="K151" s="266">
        <f>'Peligro y Exposición'!AE150</f>
        <v>4.0999999999999996</v>
      </c>
      <c r="L151" s="267">
        <f>ROUND((10-GEOMEAN(((10-I151)/10*9+1),((10-K151)/10*9+1)))/9*10,1)</f>
        <v>3.9</v>
      </c>
      <c r="M151" s="268">
        <f>Vulnerabilidad!F150</f>
        <v>8.8000000000000007</v>
      </c>
      <c r="N151" s="269">
        <f>Vulnerabilidad!J150</f>
        <v>6.9</v>
      </c>
      <c r="O151" s="269">
        <f>Vulnerabilidad!M150</f>
        <v>7.5</v>
      </c>
      <c r="P151" s="266">
        <f>Vulnerabilidad!N150</f>
        <v>7.7</v>
      </c>
      <c r="Q151" s="269">
        <f>Vulnerabilidad!R150</f>
        <v>0.4</v>
      </c>
      <c r="R151" s="269">
        <f>Vulnerabilidad!W150</f>
        <v>5.8</v>
      </c>
      <c r="S151" s="266">
        <f>Vulnerabilidad!X150</f>
        <v>3.6</v>
      </c>
      <c r="T151" s="267">
        <f>ROUND((10-GEOMEAN(((10-P151)/10*9+1),((10-S151)/10*9+1)))/9*10,1)</f>
        <v>6</v>
      </c>
      <c r="U151" s="270">
        <f>'Capacidad de Adaptación'!F150</f>
        <v>6.7</v>
      </c>
      <c r="V151" s="271">
        <f>'Capacidad de Adaptación'!H150</f>
        <v>8.1</v>
      </c>
      <c r="W151" s="266">
        <f>'Capacidad de Adaptación'!I150</f>
        <v>7.5</v>
      </c>
      <c r="X151" s="271">
        <f>'Capacidad de Adaptación'!M150</f>
        <v>6.5</v>
      </c>
      <c r="Y151" s="271">
        <f>'Capacidad de Adaptación'!Q150</f>
        <v>9.3000000000000007</v>
      </c>
      <c r="Z151" s="271">
        <f>'Capacidad de Adaptación'!X150</f>
        <v>6.3</v>
      </c>
      <c r="AA151" s="266">
        <f>'Capacidad de Adaptación'!Y150</f>
        <v>7.4</v>
      </c>
      <c r="AB151" s="267">
        <f>ROUND((10-GEOMEAN(((10-W151)/10*9+1),((10-AA151)/10*9+1)))/9*10,1)</f>
        <v>7.5</v>
      </c>
      <c r="AC151" s="272">
        <f>ROUND(L151^(1/3)*T151^(1/3)*AB151^(1/3),1)</f>
        <v>5.6</v>
      </c>
      <c r="AD151" s="273">
        <f>_xlfn.RANK.EQ(AC151,AC$4:AC$301)</f>
        <v>157</v>
      </c>
      <c r="AE151" s="274">
        <f>VLOOKUP(C151,'INFORM Indice de Confiabilidad'!A149:M446,7,FALSE)</f>
        <v>2.2857142857142856</v>
      </c>
      <c r="AF151" s="275">
        <f>'Imputed and missing data hidden'!AM152</f>
        <v>1</v>
      </c>
      <c r="AG151" s="276">
        <f>AF151/38</f>
        <v>2.6315789473684209E-2</v>
      </c>
      <c r="AH151" s="277">
        <f>'Indicator Date hidden2'!AN152</f>
        <v>1.1714285714285715</v>
      </c>
      <c r="AI151" s="278">
        <f>'Missing component hidden'!S152</f>
        <v>0</v>
      </c>
      <c r="AJ151" s="279">
        <f>'Missing component hidden'!T152</f>
        <v>0</v>
      </c>
      <c r="AM151" s="3">
        <f t="shared" si="11"/>
        <v>1</v>
      </c>
      <c r="AN151" s="3">
        <f t="shared" si="12"/>
        <v>0</v>
      </c>
      <c r="AO151" s="3">
        <f t="shared" si="13"/>
        <v>0</v>
      </c>
      <c r="AP151" s="3">
        <f t="shared" si="14"/>
        <v>1</v>
      </c>
      <c r="AQ151" s="3">
        <f t="shared" si="15"/>
        <v>0</v>
      </c>
    </row>
    <row r="152" spans="1:43" ht="16.5" thickTop="1" thickBot="1" x14ac:dyDescent="0.3">
      <c r="A152" s="169" t="s">
        <v>295</v>
      </c>
      <c r="B152" s="101" t="s">
        <v>295</v>
      </c>
      <c r="C152" s="280">
        <v>1006</v>
      </c>
      <c r="D152" s="265">
        <f>'Peligro y Exposición'!D151</f>
        <v>7.7</v>
      </c>
      <c r="E152" s="265">
        <f>'Peligro y Exposición'!H151</f>
        <v>0</v>
      </c>
      <c r="F152" s="265">
        <f>'Peligro y Exposición'!Q151</f>
        <v>0</v>
      </c>
      <c r="G152" s="265">
        <f>'Peligro y Exposición'!U151</f>
        <v>8.1999999999999993</v>
      </c>
      <c r="H152" s="265">
        <f>'Peligro y Exposición'!Y151</f>
        <v>0</v>
      </c>
      <c r="I152" s="266">
        <f>'Peligro y Exposición'!Z151</f>
        <v>4.4000000000000004</v>
      </c>
      <c r="J152" s="265">
        <f>'Peligro y Exposición'!AD151</f>
        <v>4.2</v>
      </c>
      <c r="K152" s="266">
        <f>'Peligro y Exposición'!AE151</f>
        <v>4.2</v>
      </c>
      <c r="L152" s="267">
        <f>ROUND((10-GEOMEAN(((10-I152)/10*9+1),((10-K152)/10*9+1)))/9*10,1)</f>
        <v>4.3</v>
      </c>
      <c r="M152" s="268">
        <f>Vulnerabilidad!F151</f>
        <v>6.9</v>
      </c>
      <c r="N152" s="269">
        <f>Vulnerabilidad!J151</f>
        <v>5.7</v>
      </c>
      <c r="O152" s="269">
        <f>Vulnerabilidad!M151</f>
        <v>7</v>
      </c>
      <c r="P152" s="266">
        <f>Vulnerabilidad!N151</f>
        <v>6.5</v>
      </c>
      <c r="Q152" s="269">
        <f>Vulnerabilidad!R151</f>
        <v>1.5</v>
      </c>
      <c r="R152" s="269">
        <f>Vulnerabilidad!W151</f>
        <v>8.6999999999999993</v>
      </c>
      <c r="S152" s="266">
        <f>Vulnerabilidad!X151</f>
        <v>6.3</v>
      </c>
      <c r="T152" s="267">
        <f>ROUND((10-GEOMEAN(((10-P152)/10*9+1),((10-S152)/10*9+1)))/9*10,1)</f>
        <v>6.4</v>
      </c>
      <c r="U152" s="270">
        <f>'Capacidad de Adaptación'!F151</f>
        <v>10</v>
      </c>
      <c r="V152" s="271">
        <f>'Capacidad de Adaptación'!H151</f>
        <v>3.7</v>
      </c>
      <c r="W152" s="266">
        <f>'Capacidad de Adaptación'!I151</f>
        <v>8.1999999999999993</v>
      </c>
      <c r="X152" s="271">
        <f>'Capacidad de Adaptación'!M151</f>
        <v>7.9</v>
      </c>
      <c r="Y152" s="271">
        <f>'Capacidad de Adaptación'!Q151</f>
        <v>8.6</v>
      </c>
      <c r="Z152" s="271">
        <f>'Capacidad de Adaptación'!X151</f>
        <v>4.8</v>
      </c>
      <c r="AA152" s="266">
        <f>'Capacidad de Adaptación'!Y151</f>
        <v>7.1</v>
      </c>
      <c r="AB152" s="267">
        <f>ROUND((10-GEOMEAN(((10-W152)/10*9+1),((10-AA152)/10*9+1)))/9*10,1)</f>
        <v>7.7</v>
      </c>
      <c r="AC152" s="272">
        <f>ROUND(L152^(1/3)*T152^(1/3)*AB152^(1/3),1)</f>
        <v>6</v>
      </c>
      <c r="AD152" s="273">
        <f>_xlfn.RANK.EQ(AC152,AC$4:AC$301)</f>
        <v>100</v>
      </c>
      <c r="AE152" s="274">
        <f>VLOOKUP(C152,'INFORM Indice de Confiabilidad'!A150:M447,7,FALSE)</f>
        <v>1.9523809523809526</v>
      </c>
      <c r="AF152" s="275">
        <f>'Imputed and missing data hidden'!AM153</f>
        <v>0</v>
      </c>
      <c r="AG152" s="276">
        <f>AF152/38</f>
        <v>0</v>
      </c>
      <c r="AH152" s="277">
        <f>'Indicator Date hidden2'!AN153</f>
        <v>1.1714285714285715</v>
      </c>
      <c r="AI152" s="278">
        <f>'Missing component hidden'!S153</f>
        <v>0</v>
      </c>
      <c r="AJ152" s="279">
        <f>'Missing component hidden'!T153</f>
        <v>0</v>
      </c>
      <c r="AM152" s="3">
        <f t="shared" si="11"/>
        <v>1</v>
      </c>
      <c r="AN152" s="3">
        <f t="shared" si="12"/>
        <v>0</v>
      </c>
      <c r="AO152" s="3">
        <f t="shared" si="13"/>
        <v>0</v>
      </c>
      <c r="AP152" s="3">
        <f t="shared" si="14"/>
        <v>1</v>
      </c>
      <c r="AQ152" s="3">
        <f t="shared" si="15"/>
        <v>0</v>
      </c>
    </row>
    <row r="153" spans="1:43" ht="16.5" thickTop="1" thickBot="1" x14ac:dyDescent="0.3">
      <c r="A153" s="169" t="s">
        <v>295</v>
      </c>
      <c r="B153" s="101" t="s">
        <v>299</v>
      </c>
      <c r="C153" s="280">
        <v>1007</v>
      </c>
      <c r="D153" s="265">
        <f>'Peligro y Exposición'!D152</f>
        <v>7.1</v>
      </c>
      <c r="E153" s="265">
        <f>'Peligro y Exposición'!H152</f>
        <v>0</v>
      </c>
      <c r="F153" s="265">
        <f>'Peligro y Exposición'!Q152</f>
        <v>0</v>
      </c>
      <c r="G153" s="265">
        <f>'Peligro y Exposición'!U152</f>
        <v>9.1999999999999993</v>
      </c>
      <c r="H153" s="265">
        <f>'Peligro y Exposición'!Y152</f>
        <v>0</v>
      </c>
      <c r="I153" s="266">
        <f>'Peligro y Exposición'!Z152</f>
        <v>4.7</v>
      </c>
      <c r="J153" s="265">
        <f>'Peligro y Exposición'!AD152</f>
        <v>9.5</v>
      </c>
      <c r="K153" s="266">
        <f>'Peligro y Exposición'!AE152</f>
        <v>9.5</v>
      </c>
      <c r="L153" s="267">
        <f>ROUND((10-GEOMEAN(((10-I153)/10*9+1),((10-K153)/10*9+1)))/9*10,1)</f>
        <v>7.9</v>
      </c>
      <c r="M153" s="268">
        <f>Vulnerabilidad!F152</f>
        <v>6.8</v>
      </c>
      <c r="N153" s="269">
        <f>Vulnerabilidad!J152</f>
        <v>6.8</v>
      </c>
      <c r="O153" s="269">
        <f>Vulnerabilidad!M152</f>
        <v>6.5</v>
      </c>
      <c r="P153" s="266">
        <f>Vulnerabilidad!N152</f>
        <v>6.7</v>
      </c>
      <c r="Q153" s="269">
        <f>Vulnerabilidad!R152</f>
        <v>3.8</v>
      </c>
      <c r="R153" s="269">
        <f>Vulnerabilidad!W152</f>
        <v>5.7</v>
      </c>
      <c r="S153" s="266">
        <f>Vulnerabilidad!X152</f>
        <v>4.8</v>
      </c>
      <c r="T153" s="267">
        <f>ROUND((10-GEOMEAN(((10-P153)/10*9+1),((10-S153)/10*9+1)))/9*10,1)</f>
        <v>5.8</v>
      </c>
      <c r="U153" s="270">
        <f>'Capacidad de Adaptación'!F152</f>
        <v>6.7</v>
      </c>
      <c r="V153" s="271">
        <f>'Capacidad de Adaptación'!H152</f>
        <v>3.7</v>
      </c>
      <c r="W153" s="266">
        <f>'Capacidad de Adaptación'!I152</f>
        <v>5.4</v>
      </c>
      <c r="X153" s="271">
        <f>'Capacidad de Adaptación'!M152</f>
        <v>7.7</v>
      </c>
      <c r="Y153" s="271">
        <f>'Capacidad de Adaptación'!Q152</f>
        <v>6.8</v>
      </c>
      <c r="Z153" s="271">
        <f>'Capacidad de Adaptación'!X152</f>
        <v>4.2</v>
      </c>
      <c r="AA153" s="266">
        <f>'Capacidad de Adaptación'!Y152</f>
        <v>6.2</v>
      </c>
      <c r="AB153" s="267">
        <f>ROUND((10-GEOMEAN(((10-W153)/10*9+1),((10-AA153)/10*9+1)))/9*10,1)</f>
        <v>5.8</v>
      </c>
      <c r="AC153" s="272">
        <f>ROUND(L153^(1/3)*T153^(1/3)*AB153^(1/3),1)</f>
        <v>6.4</v>
      </c>
      <c r="AD153" s="273">
        <f>_xlfn.RANK.EQ(AC153,AC$4:AC$301)</f>
        <v>51</v>
      </c>
      <c r="AE153" s="274">
        <f>VLOOKUP(C153,'INFORM Indice de Confiabilidad'!A151:M448,7,FALSE)</f>
        <v>1.9523809523809526</v>
      </c>
      <c r="AF153" s="275">
        <f>'Imputed and missing data hidden'!AM154</f>
        <v>0</v>
      </c>
      <c r="AG153" s="276">
        <f>AF153/38</f>
        <v>0</v>
      </c>
      <c r="AH153" s="277">
        <f>'Indicator Date hidden2'!AN154</f>
        <v>1.1714285714285715</v>
      </c>
      <c r="AI153" s="278">
        <f>'Missing component hidden'!S154</f>
        <v>0</v>
      </c>
      <c r="AJ153" s="279">
        <f>'Missing component hidden'!T154</f>
        <v>0</v>
      </c>
      <c r="AM153" s="3">
        <f t="shared" si="11"/>
        <v>1</v>
      </c>
      <c r="AN153" s="3">
        <f t="shared" si="12"/>
        <v>0</v>
      </c>
      <c r="AO153" s="3">
        <f t="shared" si="13"/>
        <v>0</v>
      </c>
      <c r="AP153" s="3">
        <f t="shared" si="14"/>
        <v>1</v>
      </c>
      <c r="AQ153" s="3">
        <f t="shared" si="15"/>
        <v>0</v>
      </c>
    </row>
    <row r="154" spans="1:43" ht="16.5" thickTop="1" thickBot="1" x14ac:dyDescent="0.3">
      <c r="A154" s="169" t="s">
        <v>295</v>
      </c>
      <c r="B154" s="101" t="s">
        <v>300</v>
      </c>
      <c r="C154" s="280">
        <v>1008</v>
      </c>
      <c r="D154" s="265">
        <f>'Peligro y Exposición'!D153</f>
        <v>6.3</v>
      </c>
      <c r="E154" s="265">
        <f>'Peligro y Exposición'!H153</f>
        <v>0</v>
      </c>
      <c r="F154" s="265">
        <f>'Peligro y Exposición'!Q153</f>
        <v>0</v>
      </c>
      <c r="G154" s="265">
        <f>'Peligro y Exposición'!U153</f>
        <v>7</v>
      </c>
      <c r="H154" s="265">
        <f>'Peligro y Exposición'!Y153</f>
        <v>9.3000000000000007</v>
      </c>
      <c r="I154" s="266">
        <f>'Peligro y Exposición'!Z153</f>
        <v>5.8</v>
      </c>
      <c r="J154" s="265">
        <f>'Peligro y Exposición'!AD153</f>
        <v>6.5</v>
      </c>
      <c r="K154" s="266">
        <f>'Peligro y Exposición'!AE153</f>
        <v>6.5</v>
      </c>
      <c r="L154" s="267">
        <f>ROUND((10-GEOMEAN(((10-I154)/10*9+1),((10-K154)/10*9+1)))/9*10,1)</f>
        <v>6.2</v>
      </c>
      <c r="M154" s="268">
        <f>Vulnerabilidad!F153</f>
        <v>7.9</v>
      </c>
      <c r="N154" s="269">
        <f>Vulnerabilidad!J153</f>
        <v>7.2</v>
      </c>
      <c r="O154" s="269">
        <f>Vulnerabilidad!M153</f>
        <v>7.1</v>
      </c>
      <c r="P154" s="266">
        <f>Vulnerabilidad!N153</f>
        <v>7.4</v>
      </c>
      <c r="Q154" s="269">
        <f>Vulnerabilidad!R153</f>
        <v>4.8</v>
      </c>
      <c r="R154" s="269">
        <f>Vulnerabilidad!W153</f>
        <v>4.9000000000000004</v>
      </c>
      <c r="S154" s="266">
        <f>Vulnerabilidad!X153</f>
        <v>4.9000000000000004</v>
      </c>
      <c r="T154" s="267">
        <f>ROUND((10-GEOMEAN(((10-P154)/10*9+1),((10-S154)/10*9+1)))/9*10,1)</f>
        <v>6.3</v>
      </c>
      <c r="U154" s="270">
        <f>'Capacidad de Adaptación'!F153</f>
        <v>10</v>
      </c>
      <c r="V154" s="271">
        <f>'Capacidad de Adaptación'!H153</f>
        <v>6.5</v>
      </c>
      <c r="W154" s="266">
        <f>'Capacidad de Adaptación'!I153</f>
        <v>8.8000000000000007</v>
      </c>
      <c r="X154" s="271">
        <f>'Capacidad de Adaptación'!M153</f>
        <v>5.3</v>
      </c>
      <c r="Y154" s="271">
        <f>'Capacidad de Adaptación'!Q153</f>
        <v>7.2</v>
      </c>
      <c r="Z154" s="271">
        <f>'Capacidad de Adaptación'!X153</f>
        <v>4.9000000000000004</v>
      </c>
      <c r="AA154" s="266">
        <f>'Capacidad de Adaptación'!Y153</f>
        <v>5.8</v>
      </c>
      <c r="AB154" s="267">
        <f>ROUND((10-GEOMEAN(((10-W154)/10*9+1),((10-AA154)/10*9+1)))/9*10,1)</f>
        <v>7.6</v>
      </c>
      <c r="AC154" s="272">
        <f>ROUND(L154^(1/3)*T154^(1/3)*AB154^(1/3),1)</f>
        <v>6.7</v>
      </c>
      <c r="AD154" s="273">
        <f>_xlfn.RANK.EQ(AC154,AC$4:AC$301)</f>
        <v>30</v>
      </c>
      <c r="AE154" s="274">
        <f>VLOOKUP(C154,'INFORM Indice de Confiabilidad'!A152:M449,7,FALSE)</f>
        <v>2.2857142857142856</v>
      </c>
      <c r="AF154" s="275">
        <f>'Imputed and missing data hidden'!AM155</f>
        <v>1</v>
      </c>
      <c r="AG154" s="276">
        <f>AF154/38</f>
        <v>2.6315789473684209E-2</v>
      </c>
      <c r="AH154" s="277">
        <f>'Indicator Date hidden2'!AN155</f>
        <v>1.1714285714285715</v>
      </c>
      <c r="AI154" s="278">
        <f>'Missing component hidden'!S155</f>
        <v>0</v>
      </c>
      <c r="AJ154" s="279">
        <f>'Missing component hidden'!T155</f>
        <v>0</v>
      </c>
      <c r="AM154" s="3">
        <f t="shared" si="11"/>
        <v>1</v>
      </c>
      <c r="AN154" s="3">
        <f t="shared" si="12"/>
        <v>0</v>
      </c>
      <c r="AO154" s="3">
        <f t="shared" si="13"/>
        <v>0</v>
      </c>
      <c r="AP154" s="3">
        <f t="shared" si="14"/>
        <v>1</v>
      </c>
      <c r="AQ154" s="3">
        <f t="shared" si="15"/>
        <v>1</v>
      </c>
    </row>
    <row r="155" spans="1:43" ht="16.5" thickTop="1" thickBot="1" x14ac:dyDescent="0.3">
      <c r="A155" s="169" t="s">
        <v>295</v>
      </c>
      <c r="B155" s="101" t="s">
        <v>301</v>
      </c>
      <c r="C155" s="280">
        <v>1009</v>
      </c>
      <c r="D155" s="265">
        <f>'Peligro y Exposición'!D154</f>
        <v>7.1</v>
      </c>
      <c r="E155" s="265">
        <f>'Peligro y Exposición'!H154</f>
        <v>3.2</v>
      </c>
      <c r="F155" s="265">
        <f>'Peligro y Exposición'!Q154</f>
        <v>0</v>
      </c>
      <c r="G155" s="265">
        <f>'Peligro y Exposición'!U154</f>
        <v>9.9</v>
      </c>
      <c r="H155" s="265">
        <f>'Peligro y Exposición'!Y154</f>
        <v>0</v>
      </c>
      <c r="I155" s="266">
        <f>'Peligro y Exposición'!Z154</f>
        <v>5.7</v>
      </c>
      <c r="J155" s="265">
        <f>'Peligro y Exposición'!AD154</f>
        <v>3.9</v>
      </c>
      <c r="K155" s="266">
        <f>'Peligro y Exposición'!AE154</f>
        <v>3.9</v>
      </c>
      <c r="L155" s="267">
        <f>ROUND((10-GEOMEAN(((10-I155)/10*9+1),((10-K155)/10*9+1)))/9*10,1)</f>
        <v>4.9000000000000004</v>
      </c>
      <c r="M155" s="268">
        <f>Vulnerabilidad!F154</f>
        <v>9</v>
      </c>
      <c r="N155" s="269">
        <f>Vulnerabilidad!J154</f>
        <v>7.7</v>
      </c>
      <c r="O155" s="269">
        <f>Vulnerabilidad!M154</f>
        <v>7.5</v>
      </c>
      <c r="P155" s="266">
        <f>Vulnerabilidad!N154</f>
        <v>8.1</v>
      </c>
      <c r="Q155" s="269">
        <f>Vulnerabilidad!R154</f>
        <v>3.8</v>
      </c>
      <c r="R155" s="269">
        <f>Vulnerabilidad!W154</f>
        <v>6</v>
      </c>
      <c r="S155" s="266">
        <f>Vulnerabilidad!X154</f>
        <v>5</v>
      </c>
      <c r="T155" s="267">
        <f>ROUND((10-GEOMEAN(((10-P155)/10*9+1),((10-S155)/10*9+1)))/9*10,1)</f>
        <v>6.8</v>
      </c>
      <c r="U155" s="270">
        <f>'Capacidad de Adaptación'!F154</f>
        <v>10</v>
      </c>
      <c r="V155" s="271">
        <f>'Capacidad de Adaptación'!H154</f>
        <v>7.2</v>
      </c>
      <c r="W155" s="266">
        <f>'Capacidad de Adaptación'!I154</f>
        <v>9</v>
      </c>
      <c r="X155" s="271">
        <f>'Capacidad de Adaptación'!M154</f>
        <v>8.5</v>
      </c>
      <c r="Y155" s="271">
        <f>'Capacidad de Adaptación'!Q154</f>
        <v>8.4</v>
      </c>
      <c r="Z155" s="271">
        <f>'Capacidad de Adaptación'!X154</f>
        <v>8</v>
      </c>
      <c r="AA155" s="266">
        <f>'Capacidad de Adaptación'!Y154</f>
        <v>8.3000000000000007</v>
      </c>
      <c r="AB155" s="267">
        <f>ROUND((10-GEOMEAN(((10-W155)/10*9+1),((10-AA155)/10*9+1)))/9*10,1)</f>
        <v>8.6999999999999993</v>
      </c>
      <c r="AC155" s="272">
        <f>ROUND(L155^(1/3)*T155^(1/3)*AB155^(1/3),1)</f>
        <v>6.6</v>
      </c>
      <c r="AD155" s="273">
        <f>_xlfn.RANK.EQ(AC155,AC$4:AC$301)</f>
        <v>38</v>
      </c>
      <c r="AE155" s="274">
        <f>VLOOKUP(C155,'INFORM Indice de Confiabilidad'!A153:M450,7,FALSE)</f>
        <v>2.2857142857142856</v>
      </c>
      <c r="AF155" s="275">
        <f>'Imputed and missing data hidden'!AM156</f>
        <v>1</v>
      </c>
      <c r="AG155" s="276">
        <f>AF155/38</f>
        <v>2.6315789473684209E-2</v>
      </c>
      <c r="AH155" s="277">
        <f>'Indicator Date hidden2'!AN156</f>
        <v>1.1714285714285715</v>
      </c>
      <c r="AI155" s="278">
        <f>'Missing component hidden'!S156</f>
        <v>0</v>
      </c>
      <c r="AJ155" s="279">
        <f>'Missing component hidden'!T156</f>
        <v>0</v>
      </c>
      <c r="AM155" s="3">
        <f t="shared" si="11"/>
        <v>1</v>
      </c>
      <c r="AN155" s="3">
        <f t="shared" si="12"/>
        <v>1</v>
      </c>
      <c r="AO155" s="3">
        <f t="shared" si="13"/>
        <v>0</v>
      </c>
      <c r="AP155" s="3">
        <f t="shared" si="14"/>
        <v>1</v>
      </c>
      <c r="AQ155" s="3">
        <f t="shared" si="15"/>
        <v>0</v>
      </c>
    </row>
    <row r="156" spans="1:43" ht="16.5" thickTop="1" thickBot="1" x14ac:dyDescent="0.3">
      <c r="A156" s="169" t="s">
        <v>295</v>
      </c>
      <c r="B156" s="101" t="s">
        <v>221</v>
      </c>
      <c r="C156" s="280">
        <v>1010</v>
      </c>
      <c r="D156" s="265">
        <f>'Peligro y Exposición'!D155</f>
        <v>5.9</v>
      </c>
      <c r="E156" s="265">
        <f>'Peligro y Exposición'!H155</f>
        <v>3.7</v>
      </c>
      <c r="F156" s="265">
        <f>'Peligro y Exposición'!Q155</f>
        <v>0</v>
      </c>
      <c r="G156" s="265">
        <f>'Peligro y Exposición'!U155</f>
        <v>6.7</v>
      </c>
      <c r="H156" s="265">
        <f>'Peligro y Exposición'!Y155</f>
        <v>9.5</v>
      </c>
      <c r="I156" s="266">
        <f>'Peligro y Exposición'!Z155</f>
        <v>6.1</v>
      </c>
      <c r="J156" s="265">
        <f>'Peligro y Exposición'!AD155</f>
        <v>3.5</v>
      </c>
      <c r="K156" s="266">
        <f>'Peligro y Exposición'!AE155</f>
        <v>3.5</v>
      </c>
      <c r="L156" s="267">
        <f>ROUND((10-GEOMEAN(((10-I156)/10*9+1),((10-K156)/10*9+1)))/9*10,1)</f>
        <v>4.9000000000000004</v>
      </c>
      <c r="M156" s="268">
        <f>Vulnerabilidad!F155</f>
        <v>8.1999999999999993</v>
      </c>
      <c r="N156" s="269">
        <f>Vulnerabilidad!J155</f>
        <v>8.8000000000000007</v>
      </c>
      <c r="O156" s="269">
        <f>Vulnerabilidad!M155</f>
        <v>7.7</v>
      </c>
      <c r="P156" s="266">
        <f>Vulnerabilidad!N155</f>
        <v>8.1999999999999993</v>
      </c>
      <c r="Q156" s="269">
        <f>Vulnerabilidad!R155</f>
        <v>8</v>
      </c>
      <c r="R156" s="269">
        <f>Vulnerabilidad!W155</f>
        <v>6.5</v>
      </c>
      <c r="S156" s="266">
        <f>Vulnerabilidad!X155</f>
        <v>7.3</v>
      </c>
      <c r="T156" s="267">
        <f>ROUND((10-GEOMEAN(((10-P156)/10*9+1),((10-S156)/10*9+1)))/9*10,1)</f>
        <v>7.8</v>
      </c>
      <c r="U156" s="270">
        <f>'Capacidad de Adaptación'!F155</f>
        <v>6.7</v>
      </c>
      <c r="V156" s="271">
        <f>'Capacidad de Adaptación'!H155</f>
        <v>7.4</v>
      </c>
      <c r="W156" s="266">
        <f>'Capacidad de Adaptación'!I155</f>
        <v>7.1</v>
      </c>
      <c r="X156" s="271">
        <f>'Capacidad de Adaptación'!M155</f>
        <v>5.5</v>
      </c>
      <c r="Y156" s="271">
        <f>'Capacidad de Adaptación'!Q155</f>
        <v>8.4</v>
      </c>
      <c r="Z156" s="271">
        <f>'Capacidad de Adaptación'!X155</f>
        <v>4.9000000000000004</v>
      </c>
      <c r="AA156" s="266">
        <f>'Capacidad de Adaptación'!Y155</f>
        <v>6.3</v>
      </c>
      <c r="AB156" s="267">
        <f>ROUND((10-GEOMEAN(((10-W156)/10*9+1),((10-AA156)/10*9+1)))/9*10,1)</f>
        <v>6.7</v>
      </c>
      <c r="AC156" s="272">
        <f>ROUND(L156^(1/3)*T156^(1/3)*AB156^(1/3),1)</f>
        <v>6.4</v>
      </c>
      <c r="AD156" s="273">
        <f>_xlfn.RANK.EQ(AC156,AC$4:AC$301)</f>
        <v>51</v>
      </c>
      <c r="AE156" s="274">
        <f>VLOOKUP(C156,'INFORM Indice de Confiabilidad'!A154:M451,7,FALSE)</f>
        <v>2.2857142857142856</v>
      </c>
      <c r="AF156" s="275">
        <f>'Imputed and missing data hidden'!AM157</f>
        <v>1</v>
      </c>
      <c r="AG156" s="276">
        <f>AF156/38</f>
        <v>2.6315789473684209E-2</v>
      </c>
      <c r="AH156" s="277">
        <f>'Indicator Date hidden2'!AN157</f>
        <v>1.1714285714285715</v>
      </c>
      <c r="AI156" s="278">
        <f>'Missing component hidden'!S157</f>
        <v>0</v>
      </c>
      <c r="AJ156" s="279">
        <f>'Missing component hidden'!T157</f>
        <v>0</v>
      </c>
      <c r="AM156" s="3">
        <f t="shared" si="11"/>
        <v>1</v>
      </c>
      <c r="AN156" s="3">
        <f t="shared" si="12"/>
        <v>1</v>
      </c>
      <c r="AO156" s="3">
        <f t="shared" si="13"/>
        <v>0</v>
      </c>
      <c r="AP156" s="3">
        <f t="shared" si="14"/>
        <v>1</v>
      </c>
      <c r="AQ156" s="3">
        <f t="shared" si="15"/>
        <v>1</v>
      </c>
    </row>
    <row r="157" spans="1:43" ht="16.5" thickTop="1" thickBot="1" x14ac:dyDescent="0.3">
      <c r="A157" s="169" t="s">
        <v>295</v>
      </c>
      <c r="B157" s="101" t="s">
        <v>244</v>
      </c>
      <c r="C157" s="280">
        <v>1011</v>
      </c>
      <c r="D157" s="265">
        <f>'Peligro y Exposición'!D156</f>
        <v>6.3</v>
      </c>
      <c r="E157" s="265">
        <f>'Peligro y Exposición'!H156</f>
        <v>0</v>
      </c>
      <c r="F157" s="265">
        <f>'Peligro y Exposición'!Q156</f>
        <v>0</v>
      </c>
      <c r="G157" s="265">
        <f>'Peligro y Exposición'!U156</f>
        <v>6.8</v>
      </c>
      <c r="H157" s="265">
        <f>'Peligro y Exposición'!Y156</f>
        <v>0</v>
      </c>
      <c r="I157" s="266">
        <f>'Peligro y Exposición'!Z156</f>
        <v>3.3</v>
      </c>
      <c r="J157" s="265">
        <f>'Peligro y Exposición'!AD156</f>
        <v>2.4</v>
      </c>
      <c r="K157" s="266">
        <f>'Peligro y Exposición'!AE156</f>
        <v>2.4</v>
      </c>
      <c r="L157" s="267">
        <f>ROUND((10-GEOMEAN(((10-I157)/10*9+1),((10-K157)/10*9+1)))/9*10,1)</f>
        <v>2.9</v>
      </c>
      <c r="M157" s="268">
        <f>Vulnerabilidad!F156</f>
        <v>7.1</v>
      </c>
      <c r="N157" s="269">
        <f>Vulnerabilidad!J156</f>
        <v>7.1</v>
      </c>
      <c r="O157" s="269">
        <f>Vulnerabilidad!M156</f>
        <v>7.1</v>
      </c>
      <c r="P157" s="266">
        <f>Vulnerabilidad!N156</f>
        <v>7.1</v>
      </c>
      <c r="Q157" s="269">
        <f>Vulnerabilidad!R156</f>
        <v>0.7</v>
      </c>
      <c r="R157" s="269">
        <f>Vulnerabilidad!W156</f>
        <v>7.5</v>
      </c>
      <c r="S157" s="266">
        <f>Vulnerabilidad!X156</f>
        <v>5</v>
      </c>
      <c r="T157" s="267">
        <f>ROUND((10-GEOMEAN(((10-P157)/10*9+1),((10-S157)/10*9+1)))/9*10,1)</f>
        <v>6.2</v>
      </c>
      <c r="U157" s="270">
        <f>'Capacidad de Adaptación'!F156</f>
        <v>10</v>
      </c>
      <c r="V157" s="271">
        <f>'Capacidad de Adaptación'!H156</f>
        <v>7.3</v>
      </c>
      <c r="W157" s="266">
        <f>'Capacidad de Adaptación'!I156</f>
        <v>9.1</v>
      </c>
      <c r="X157" s="271">
        <f>'Capacidad de Adaptación'!M156</f>
        <v>8</v>
      </c>
      <c r="Y157" s="271">
        <f>'Capacidad de Adaptación'!Q156</f>
        <v>7.8</v>
      </c>
      <c r="Z157" s="271">
        <f>'Capacidad de Adaptación'!X156</f>
        <v>4.7</v>
      </c>
      <c r="AA157" s="266">
        <f>'Capacidad de Adaptación'!Y156</f>
        <v>6.8</v>
      </c>
      <c r="AB157" s="267">
        <f>ROUND((10-GEOMEAN(((10-W157)/10*9+1),((10-AA157)/10*9+1)))/9*10,1)</f>
        <v>8.1999999999999993</v>
      </c>
      <c r="AC157" s="272">
        <f>ROUND(L157^(1/3)*T157^(1/3)*AB157^(1/3),1)</f>
        <v>5.3</v>
      </c>
      <c r="AD157" s="273">
        <f>_xlfn.RANK.EQ(AC157,AC$4:AC$301)</f>
        <v>194</v>
      </c>
      <c r="AE157" s="274">
        <f>VLOOKUP(C157,'INFORM Indice de Confiabilidad'!A155:M452,7,FALSE)</f>
        <v>2.2857142857142856</v>
      </c>
      <c r="AF157" s="275">
        <f>'Imputed and missing data hidden'!AM158</f>
        <v>1</v>
      </c>
      <c r="AG157" s="276">
        <f>AF157/38</f>
        <v>2.6315789473684209E-2</v>
      </c>
      <c r="AH157" s="277">
        <f>'Indicator Date hidden2'!AN158</f>
        <v>1.1714285714285715</v>
      </c>
      <c r="AI157" s="278">
        <f>'Missing component hidden'!S158</f>
        <v>0</v>
      </c>
      <c r="AJ157" s="279">
        <f>'Missing component hidden'!T158</f>
        <v>0</v>
      </c>
      <c r="AM157" s="3">
        <f t="shared" si="11"/>
        <v>1</v>
      </c>
      <c r="AN157" s="3">
        <f t="shared" si="12"/>
        <v>0</v>
      </c>
      <c r="AO157" s="3">
        <f t="shared" si="13"/>
        <v>0</v>
      </c>
      <c r="AP157" s="3">
        <f t="shared" si="14"/>
        <v>1</v>
      </c>
      <c r="AQ157" s="3">
        <f t="shared" si="15"/>
        <v>0</v>
      </c>
    </row>
    <row r="158" spans="1:43" ht="16.5" thickTop="1" thickBot="1" x14ac:dyDescent="0.3">
      <c r="A158" s="169" t="s">
        <v>295</v>
      </c>
      <c r="B158" s="101" t="s">
        <v>302</v>
      </c>
      <c r="C158" s="280">
        <v>1012</v>
      </c>
      <c r="D158" s="265">
        <f>'Peligro y Exposición'!D157</f>
        <v>7.3</v>
      </c>
      <c r="E158" s="265">
        <f>'Peligro y Exposición'!H157</f>
        <v>0</v>
      </c>
      <c r="F158" s="265">
        <f>'Peligro y Exposición'!Q157</f>
        <v>0</v>
      </c>
      <c r="G158" s="265">
        <f>'Peligro y Exposición'!U157</f>
        <v>4.7</v>
      </c>
      <c r="H158" s="265">
        <f>'Peligro y Exposición'!Y157</f>
        <v>0</v>
      </c>
      <c r="I158" s="266">
        <f>'Peligro y Exposición'!Z157</f>
        <v>3.1</v>
      </c>
      <c r="J158" s="265">
        <f>'Peligro y Exposición'!AD157</f>
        <v>8.4</v>
      </c>
      <c r="K158" s="266">
        <f>'Peligro y Exposición'!AE157</f>
        <v>8.4</v>
      </c>
      <c r="L158" s="267">
        <f>ROUND((10-GEOMEAN(((10-I158)/10*9+1),((10-K158)/10*9+1)))/9*10,1)</f>
        <v>6.5</v>
      </c>
      <c r="M158" s="268">
        <f>Vulnerabilidad!F157</f>
        <v>7.4</v>
      </c>
      <c r="N158" s="269">
        <f>Vulnerabilidad!J157</f>
        <v>6.5</v>
      </c>
      <c r="O158" s="269">
        <f>Vulnerabilidad!M157</f>
        <v>7.2</v>
      </c>
      <c r="P158" s="266">
        <f>Vulnerabilidad!N157</f>
        <v>7</v>
      </c>
      <c r="Q158" s="269">
        <f>Vulnerabilidad!R157</f>
        <v>3.7</v>
      </c>
      <c r="R158" s="269">
        <f>Vulnerabilidad!W157</f>
        <v>6.2</v>
      </c>
      <c r="S158" s="266">
        <f>Vulnerabilidad!X157</f>
        <v>5.0999999999999996</v>
      </c>
      <c r="T158" s="267">
        <f>ROUND((10-GEOMEAN(((10-P158)/10*9+1),((10-S158)/10*9+1)))/9*10,1)</f>
        <v>6.1</v>
      </c>
      <c r="U158" s="270">
        <f>'Capacidad de Adaptación'!F157</f>
        <v>8.3000000000000007</v>
      </c>
      <c r="V158" s="271">
        <f>'Capacidad de Adaptación'!H157</f>
        <v>4.8</v>
      </c>
      <c r="W158" s="266">
        <f>'Capacidad de Adaptación'!I157</f>
        <v>6.9</v>
      </c>
      <c r="X158" s="271">
        <f>'Capacidad de Adaptación'!M157</f>
        <v>8.1999999999999993</v>
      </c>
      <c r="Y158" s="271">
        <f>'Capacidad de Adaptación'!Q157</f>
        <v>5.3</v>
      </c>
      <c r="Z158" s="271">
        <f>'Capacidad de Adaptación'!X157</f>
        <v>5.9</v>
      </c>
      <c r="AA158" s="266">
        <f>'Capacidad de Adaptación'!Y157</f>
        <v>6.5</v>
      </c>
      <c r="AB158" s="267">
        <f>ROUND((10-GEOMEAN(((10-W158)/10*9+1),((10-AA158)/10*9+1)))/9*10,1)</f>
        <v>6.7</v>
      </c>
      <c r="AC158" s="272">
        <f>ROUND(L158^(1/3)*T158^(1/3)*AB158^(1/3),1)</f>
        <v>6.4</v>
      </c>
      <c r="AD158" s="273">
        <f>_xlfn.RANK.EQ(AC158,AC$4:AC$301)</f>
        <v>51</v>
      </c>
      <c r="AE158" s="274">
        <f>VLOOKUP(C158,'INFORM Indice de Confiabilidad'!A156:M453,7,FALSE)</f>
        <v>1.9523809523809526</v>
      </c>
      <c r="AF158" s="275">
        <f>'Imputed and missing data hidden'!AM159</f>
        <v>0</v>
      </c>
      <c r="AG158" s="276">
        <f>AF158/38</f>
        <v>0</v>
      </c>
      <c r="AH158" s="277">
        <f>'Indicator Date hidden2'!AN159</f>
        <v>1.1714285714285715</v>
      </c>
      <c r="AI158" s="278">
        <f>'Missing component hidden'!S159</f>
        <v>0</v>
      </c>
      <c r="AJ158" s="279">
        <f>'Missing component hidden'!T159</f>
        <v>0</v>
      </c>
      <c r="AM158" s="3">
        <f t="shared" si="11"/>
        <v>1</v>
      </c>
      <c r="AN158" s="3">
        <f t="shared" si="12"/>
        <v>0</v>
      </c>
      <c r="AO158" s="3">
        <f t="shared" si="13"/>
        <v>0</v>
      </c>
      <c r="AP158" s="3">
        <f t="shared" si="14"/>
        <v>1</v>
      </c>
      <c r="AQ158" s="3">
        <f t="shared" si="15"/>
        <v>0</v>
      </c>
    </row>
    <row r="159" spans="1:43" ht="16.5" thickTop="1" thickBot="1" x14ac:dyDescent="0.3">
      <c r="A159" s="169" t="s">
        <v>295</v>
      </c>
      <c r="B159" s="101" t="s">
        <v>303</v>
      </c>
      <c r="C159" s="280">
        <v>1013</v>
      </c>
      <c r="D159" s="265">
        <f>'Peligro y Exposición'!D158</f>
        <v>6.9</v>
      </c>
      <c r="E159" s="265">
        <f>'Peligro y Exposición'!H158</f>
        <v>3.6</v>
      </c>
      <c r="F159" s="265">
        <f>'Peligro y Exposición'!Q158</f>
        <v>0</v>
      </c>
      <c r="G159" s="265">
        <f>'Peligro y Exposición'!U158</f>
        <v>10</v>
      </c>
      <c r="H159" s="265">
        <f>'Peligro y Exposición'!Y158</f>
        <v>9.6999999999999993</v>
      </c>
      <c r="I159" s="266">
        <f>'Peligro y Exposición'!Z158</f>
        <v>7.6</v>
      </c>
      <c r="J159" s="265">
        <f>'Peligro y Exposición'!AD158</f>
        <v>1</v>
      </c>
      <c r="K159" s="266">
        <f>'Peligro y Exposición'!AE158</f>
        <v>1</v>
      </c>
      <c r="L159" s="267">
        <f>ROUND((10-GEOMEAN(((10-I159)/10*9+1),((10-K159)/10*9+1)))/9*10,1)</f>
        <v>5.2</v>
      </c>
      <c r="M159" s="268">
        <f>Vulnerabilidad!F158</f>
        <v>9.6</v>
      </c>
      <c r="N159" s="269">
        <f>Vulnerabilidad!J158</f>
        <v>3.6</v>
      </c>
      <c r="O159" s="269">
        <f>Vulnerabilidad!M158</f>
        <v>7.1</v>
      </c>
      <c r="P159" s="266">
        <f>Vulnerabilidad!N158</f>
        <v>6.8</v>
      </c>
      <c r="Q159" s="269">
        <f>Vulnerabilidad!R158</f>
        <v>0.8</v>
      </c>
      <c r="R159" s="269">
        <f>Vulnerabilidad!W158</f>
        <v>7.5</v>
      </c>
      <c r="S159" s="266">
        <f>Vulnerabilidad!X158</f>
        <v>5</v>
      </c>
      <c r="T159" s="267">
        <f>ROUND((10-GEOMEAN(((10-P159)/10*9+1),((10-S159)/10*9+1)))/9*10,1)</f>
        <v>6</v>
      </c>
      <c r="U159" s="270">
        <f>'Capacidad de Adaptación'!F158</f>
        <v>8.3000000000000007</v>
      </c>
      <c r="V159" s="271">
        <f>'Capacidad de Adaptación'!H158</f>
        <v>8.3000000000000007</v>
      </c>
      <c r="W159" s="266">
        <f>'Capacidad de Adaptación'!I158</f>
        <v>8.3000000000000007</v>
      </c>
      <c r="X159" s="271">
        <f>'Capacidad de Adaptación'!M158</f>
        <v>9.9</v>
      </c>
      <c r="Y159" s="271">
        <f>'Capacidad de Adaptación'!Q158</f>
        <v>9.1999999999999993</v>
      </c>
      <c r="Z159" s="271">
        <f>'Capacidad de Adaptación'!X158</f>
        <v>6.5</v>
      </c>
      <c r="AA159" s="266">
        <f>'Capacidad de Adaptación'!Y158</f>
        <v>8.5</v>
      </c>
      <c r="AB159" s="267">
        <f>ROUND((10-GEOMEAN(((10-W159)/10*9+1),((10-AA159)/10*9+1)))/9*10,1)</f>
        <v>8.4</v>
      </c>
      <c r="AC159" s="272">
        <f>ROUND(L159^(1/3)*T159^(1/3)*AB159^(1/3),1)</f>
        <v>6.4</v>
      </c>
      <c r="AD159" s="273">
        <f>_xlfn.RANK.EQ(AC159,AC$4:AC$301)</f>
        <v>51</v>
      </c>
      <c r="AE159" s="274">
        <f>VLOOKUP(C159,'INFORM Indice de Confiabilidad'!A157:M454,7,FALSE)</f>
        <v>2.2857142857142856</v>
      </c>
      <c r="AF159" s="275">
        <f>'Imputed and missing data hidden'!AM160</f>
        <v>1</v>
      </c>
      <c r="AG159" s="276">
        <f>AF159/38</f>
        <v>2.6315789473684209E-2</v>
      </c>
      <c r="AH159" s="277">
        <f>'Indicator Date hidden2'!AN160</f>
        <v>1.1714285714285715</v>
      </c>
      <c r="AI159" s="278">
        <f>'Missing component hidden'!S160</f>
        <v>0</v>
      </c>
      <c r="AJ159" s="279">
        <f>'Missing component hidden'!T160</f>
        <v>0</v>
      </c>
      <c r="AM159" s="3">
        <f t="shared" si="11"/>
        <v>1</v>
      </c>
      <c r="AN159" s="3">
        <f t="shared" si="12"/>
        <v>1</v>
      </c>
      <c r="AO159" s="3">
        <f t="shared" si="13"/>
        <v>0</v>
      </c>
      <c r="AP159" s="3">
        <f t="shared" si="14"/>
        <v>1</v>
      </c>
      <c r="AQ159" s="3">
        <f t="shared" si="15"/>
        <v>1</v>
      </c>
    </row>
    <row r="160" spans="1:43" ht="16.5" thickTop="1" thickBot="1" x14ac:dyDescent="0.3">
      <c r="A160" s="169" t="s">
        <v>295</v>
      </c>
      <c r="B160" s="101" t="s">
        <v>280</v>
      </c>
      <c r="C160" s="280">
        <v>1014</v>
      </c>
      <c r="D160" s="265">
        <f>'Peligro y Exposición'!D159</f>
        <v>6.5</v>
      </c>
      <c r="E160" s="265">
        <f>'Peligro y Exposición'!H159</f>
        <v>9.1999999999999993</v>
      </c>
      <c r="F160" s="265">
        <f>'Peligro y Exposición'!Q159</f>
        <v>0</v>
      </c>
      <c r="G160" s="265">
        <f>'Peligro y Exposición'!U159</f>
        <v>9.5</v>
      </c>
      <c r="H160" s="265">
        <f>'Peligro y Exposición'!Y159</f>
        <v>0</v>
      </c>
      <c r="I160" s="266">
        <f>'Peligro y Exposición'!Z159</f>
        <v>6.7</v>
      </c>
      <c r="J160" s="265">
        <f>'Peligro y Exposición'!AD159</f>
        <v>6.9</v>
      </c>
      <c r="K160" s="266">
        <f>'Peligro y Exposición'!AE159</f>
        <v>6.9</v>
      </c>
      <c r="L160" s="267">
        <f>ROUND((10-GEOMEAN(((10-I160)/10*9+1),((10-K160)/10*9+1)))/9*10,1)</f>
        <v>6.8</v>
      </c>
      <c r="M160" s="268">
        <f>Vulnerabilidad!F159</f>
        <v>8.8000000000000007</v>
      </c>
      <c r="N160" s="269">
        <f>Vulnerabilidad!J159</f>
        <v>7</v>
      </c>
      <c r="O160" s="269">
        <f>Vulnerabilidad!M159</f>
        <v>7.6</v>
      </c>
      <c r="P160" s="266">
        <f>Vulnerabilidad!N159</f>
        <v>7.8</v>
      </c>
      <c r="Q160" s="269">
        <f>Vulnerabilidad!R159</f>
        <v>0.6</v>
      </c>
      <c r="R160" s="269">
        <f>Vulnerabilidad!W159</f>
        <v>8.8000000000000007</v>
      </c>
      <c r="S160" s="266">
        <f>Vulnerabilidad!X159</f>
        <v>6.2</v>
      </c>
      <c r="T160" s="267">
        <f>ROUND((10-GEOMEAN(((10-P160)/10*9+1),((10-S160)/10*9+1)))/9*10,1)</f>
        <v>7.1</v>
      </c>
      <c r="U160" s="270">
        <f>'Capacidad de Adaptación'!F159</f>
        <v>8.3000000000000007</v>
      </c>
      <c r="V160" s="271">
        <f>'Capacidad de Adaptación'!H159</f>
        <v>8</v>
      </c>
      <c r="W160" s="266">
        <f>'Capacidad de Adaptación'!I159</f>
        <v>8.1999999999999993</v>
      </c>
      <c r="X160" s="271">
        <f>'Capacidad de Adaptación'!M159</f>
        <v>8.6</v>
      </c>
      <c r="Y160" s="271">
        <f>'Capacidad de Adaptación'!Q159</f>
        <v>7.9</v>
      </c>
      <c r="Z160" s="271">
        <f>'Capacidad de Adaptación'!X159</f>
        <v>7.2</v>
      </c>
      <c r="AA160" s="266">
        <f>'Capacidad de Adaptación'!Y159</f>
        <v>7.9</v>
      </c>
      <c r="AB160" s="267">
        <f>ROUND((10-GEOMEAN(((10-W160)/10*9+1),((10-AA160)/10*9+1)))/9*10,1)</f>
        <v>8.1</v>
      </c>
      <c r="AC160" s="272">
        <f>ROUND(L160^(1/3)*T160^(1/3)*AB160^(1/3),1)</f>
        <v>7.3</v>
      </c>
      <c r="AD160" s="273">
        <f>_xlfn.RANK.EQ(AC160,AC$4:AC$301)</f>
        <v>6</v>
      </c>
      <c r="AE160" s="274">
        <f>VLOOKUP(C160,'INFORM Indice de Confiabilidad'!A158:M455,7,FALSE)</f>
        <v>2.2857142857142856</v>
      </c>
      <c r="AF160" s="275">
        <f>'Imputed and missing data hidden'!AM161</f>
        <v>1</v>
      </c>
      <c r="AG160" s="276">
        <f>AF160/38</f>
        <v>2.6315789473684209E-2</v>
      </c>
      <c r="AH160" s="277">
        <f>'Indicator Date hidden2'!AN161</f>
        <v>1.1714285714285715</v>
      </c>
      <c r="AI160" s="278">
        <f>'Missing component hidden'!S161</f>
        <v>0</v>
      </c>
      <c r="AJ160" s="279">
        <f>'Missing component hidden'!T161</f>
        <v>0</v>
      </c>
      <c r="AM160" s="3">
        <f t="shared" si="11"/>
        <v>1</v>
      </c>
      <c r="AN160" s="3">
        <f t="shared" si="12"/>
        <v>1</v>
      </c>
      <c r="AO160" s="3">
        <f t="shared" si="13"/>
        <v>0</v>
      </c>
      <c r="AP160" s="3">
        <f t="shared" si="14"/>
        <v>1</v>
      </c>
      <c r="AQ160" s="3">
        <f t="shared" si="15"/>
        <v>0</v>
      </c>
    </row>
    <row r="161" spans="1:43" ht="16.5" thickTop="1" thickBot="1" x14ac:dyDescent="0.3">
      <c r="A161" s="169" t="s">
        <v>295</v>
      </c>
      <c r="B161" s="101" t="s">
        <v>282</v>
      </c>
      <c r="C161" s="280">
        <v>1015</v>
      </c>
      <c r="D161" s="265">
        <f>'Peligro y Exposición'!D160</f>
        <v>6.4</v>
      </c>
      <c r="E161" s="265">
        <f>'Peligro y Exposición'!H160</f>
        <v>0</v>
      </c>
      <c r="F161" s="265">
        <f>'Peligro y Exposición'!Q160</f>
        <v>0</v>
      </c>
      <c r="G161" s="265">
        <f>'Peligro y Exposición'!U160</f>
        <v>9.6</v>
      </c>
      <c r="H161" s="265">
        <f>'Peligro y Exposición'!Y160</f>
        <v>9.5</v>
      </c>
      <c r="I161" s="266">
        <f>'Peligro y Exposición'!Z160</f>
        <v>6.8</v>
      </c>
      <c r="J161" s="265">
        <f>'Peligro y Exposición'!AD160</f>
        <v>1.8</v>
      </c>
      <c r="K161" s="266">
        <f>'Peligro y Exposición'!AE160</f>
        <v>1.8</v>
      </c>
      <c r="L161" s="267">
        <f>ROUND((10-GEOMEAN(((10-I161)/10*9+1),((10-K161)/10*9+1)))/9*10,1)</f>
        <v>4.8</v>
      </c>
      <c r="M161" s="268">
        <f>Vulnerabilidad!F160</f>
        <v>8.6999999999999993</v>
      </c>
      <c r="N161" s="269">
        <f>Vulnerabilidad!J160</f>
        <v>7.7</v>
      </c>
      <c r="O161" s="269">
        <f>Vulnerabilidad!M160</f>
        <v>7.8</v>
      </c>
      <c r="P161" s="266">
        <f>Vulnerabilidad!N160</f>
        <v>8.1</v>
      </c>
      <c r="Q161" s="269">
        <f>Vulnerabilidad!R160</f>
        <v>8.1</v>
      </c>
      <c r="R161" s="269">
        <f>Vulnerabilidad!W160</f>
        <v>9.6999999999999993</v>
      </c>
      <c r="S161" s="266">
        <f>Vulnerabilidad!X160</f>
        <v>9</v>
      </c>
      <c r="T161" s="267">
        <f>ROUND((10-GEOMEAN(((10-P161)/10*9+1),((10-S161)/10*9+1)))/9*10,1)</f>
        <v>8.6</v>
      </c>
      <c r="U161" s="270">
        <f>'Capacidad de Adaptación'!F160</f>
        <v>10</v>
      </c>
      <c r="V161" s="271">
        <f>'Capacidad de Adaptación'!H160</f>
        <v>7.6</v>
      </c>
      <c r="W161" s="266">
        <f>'Capacidad de Adaptación'!I160</f>
        <v>9.1</v>
      </c>
      <c r="X161" s="271">
        <f>'Capacidad de Adaptación'!M160</f>
        <v>6.1</v>
      </c>
      <c r="Y161" s="271">
        <f>'Capacidad de Adaptación'!Q160</f>
        <v>8.3000000000000007</v>
      </c>
      <c r="Z161" s="271">
        <f>'Capacidad de Adaptación'!X160</f>
        <v>5.7</v>
      </c>
      <c r="AA161" s="266">
        <f>'Capacidad de Adaptación'!Y160</f>
        <v>6.7</v>
      </c>
      <c r="AB161" s="267">
        <f>ROUND((10-GEOMEAN(((10-W161)/10*9+1),((10-AA161)/10*9+1)))/9*10,1)</f>
        <v>8.1</v>
      </c>
      <c r="AC161" s="272">
        <f>ROUND(L161^(1/3)*T161^(1/3)*AB161^(1/3),1)</f>
        <v>6.9</v>
      </c>
      <c r="AD161" s="273">
        <f>_xlfn.RANK.EQ(AC161,AC$4:AC$301)</f>
        <v>20</v>
      </c>
      <c r="AE161" s="274">
        <f>VLOOKUP(C161,'INFORM Indice de Confiabilidad'!A159:M456,7,FALSE)</f>
        <v>2.2857142857142856</v>
      </c>
      <c r="AF161" s="275">
        <f>'Imputed and missing data hidden'!AM162</f>
        <v>1</v>
      </c>
      <c r="AG161" s="276">
        <f>AF161/38</f>
        <v>2.6315789473684209E-2</v>
      </c>
      <c r="AH161" s="277">
        <f>'Indicator Date hidden2'!AN162</f>
        <v>1.1714285714285715</v>
      </c>
      <c r="AI161" s="278">
        <f>'Missing component hidden'!S162</f>
        <v>0</v>
      </c>
      <c r="AJ161" s="279">
        <f>'Missing component hidden'!T162</f>
        <v>0</v>
      </c>
      <c r="AM161" s="3">
        <f t="shared" si="11"/>
        <v>1</v>
      </c>
      <c r="AN161" s="3">
        <f t="shared" si="12"/>
        <v>0</v>
      </c>
      <c r="AO161" s="3">
        <f t="shared" si="13"/>
        <v>0</v>
      </c>
      <c r="AP161" s="3">
        <f t="shared" si="14"/>
        <v>1</v>
      </c>
      <c r="AQ161" s="3">
        <f t="shared" si="15"/>
        <v>1</v>
      </c>
    </row>
    <row r="162" spans="1:43" ht="16.5" thickTop="1" thickBot="1" x14ac:dyDescent="0.3">
      <c r="A162" s="169" t="s">
        <v>295</v>
      </c>
      <c r="B162" s="101" t="s">
        <v>304</v>
      </c>
      <c r="C162" s="280">
        <v>1016</v>
      </c>
      <c r="D162" s="265">
        <f>'Peligro y Exposición'!D161</f>
        <v>7.7</v>
      </c>
      <c r="E162" s="265">
        <f>'Peligro y Exposición'!H161</f>
        <v>3.8</v>
      </c>
      <c r="F162" s="265">
        <f>'Peligro y Exposición'!Q161</f>
        <v>0</v>
      </c>
      <c r="G162" s="265">
        <f>'Peligro y Exposición'!U161</f>
        <v>8</v>
      </c>
      <c r="H162" s="265">
        <f>'Peligro y Exposición'!Y161</f>
        <v>6.5</v>
      </c>
      <c r="I162" s="266">
        <f>'Peligro y Exposición'!Z161</f>
        <v>5.9</v>
      </c>
      <c r="J162" s="265">
        <f>'Peligro y Exposición'!AD161</f>
        <v>1.7</v>
      </c>
      <c r="K162" s="266">
        <f>'Peligro y Exposición'!AE161</f>
        <v>1.7</v>
      </c>
      <c r="L162" s="267">
        <f>ROUND((10-GEOMEAN(((10-I162)/10*9+1),((10-K162)/10*9+1)))/9*10,1)</f>
        <v>4.0999999999999996</v>
      </c>
      <c r="M162" s="268">
        <f>Vulnerabilidad!F161</f>
        <v>8.1</v>
      </c>
      <c r="N162" s="269">
        <f>Vulnerabilidad!J161</f>
        <v>7.2</v>
      </c>
      <c r="O162" s="269">
        <f>Vulnerabilidad!M161</f>
        <v>7.3</v>
      </c>
      <c r="P162" s="266">
        <f>Vulnerabilidad!N161</f>
        <v>7.5</v>
      </c>
      <c r="Q162" s="269">
        <f>Vulnerabilidad!R161</f>
        <v>0.8</v>
      </c>
      <c r="R162" s="269">
        <f>Vulnerabilidad!W161</f>
        <v>6.5</v>
      </c>
      <c r="S162" s="266">
        <f>Vulnerabilidad!X161</f>
        <v>4.2</v>
      </c>
      <c r="T162" s="267">
        <f>ROUND((10-GEOMEAN(((10-P162)/10*9+1),((10-S162)/10*9+1)))/9*10,1)</f>
        <v>6.1</v>
      </c>
      <c r="U162" s="270">
        <f>'Capacidad de Adaptación'!F161</f>
        <v>6.7</v>
      </c>
      <c r="V162" s="271">
        <f>'Capacidad de Adaptación'!H161</f>
        <v>6</v>
      </c>
      <c r="W162" s="266">
        <f>'Capacidad de Adaptación'!I161</f>
        <v>6.4</v>
      </c>
      <c r="X162" s="271">
        <f>'Capacidad de Adaptación'!M161</f>
        <v>9.1999999999999993</v>
      </c>
      <c r="Y162" s="271">
        <f>'Capacidad de Adaptación'!Q161</f>
        <v>8.1</v>
      </c>
      <c r="Z162" s="271">
        <f>'Capacidad de Adaptación'!X161</f>
        <v>5</v>
      </c>
      <c r="AA162" s="266">
        <f>'Capacidad de Adaptación'!Y161</f>
        <v>7.4</v>
      </c>
      <c r="AB162" s="267">
        <f>ROUND((10-GEOMEAN(((10-W162)/10*9+1),((10-AA162)/10*9+1)))/9*10,1)</f>
        <v>6.9</v>
      </c>
      <c r="AC162" s="272">
        <f>ROUND(L162^(1/3)*T162^(1/3)*AB162^(1/3),1)</f>
        <v>5.6</v>
      </c>
      <c r="AD162" s="273">
        <f>_xlfn.RANK.EQ(AC162,AC$4:AC$301)</f>
        <v>157</v>
      </c>
      <c r="AE162" s="274">
        <f>VLOOKUP(C162,'INFORM Indice de Confiabilidad'!A160:M457,7,FALSE)</f>
        <v>1.9523809523809526</v>
      </c>
      <c r="AF162" s="275">
        <f>'Imputed and missing data hidden'!AM163</f>
        <v>0</v>
      </c>
      <c r="AG162" s="276">
        <f>AF162/38</f>
        <v>0</v>
      </c>
      <c r="AH162" s="277">
        <f>'Indicator Date hidden2'!AN163</f>
        <v>1.1714285714285715</v>
      </c>
      <c r="AI162" s="278">
        <f>'Missing component hidden'!S163</f>
        <v>0</v>
      </c>
      <c r="AJ162" s="279">
        <f>'Missing component hidden'!T163</f>
        <v>0</v>
      </c>
      <c r="AM162" s="3">
        <f t="shared" si="11"/>
        <v>1</v>
      </c>
      <c r="AN162" s="3">
        <f t="shared" si="12"/>
        <v>1</v>
      </c>
      <c r="AO162" s="3">
        <f t="shared" si="13"/>
        <v>0</v>
      </c>
      <c r="AP162" s="3">
        <f t="shared" si="14"/>
        <v>1</v>
      </c>
      <c r="AQ162" s="3">
        <f t="shared" si="15"/>
        <v>1</v>
      </c>
    </row>
    <row r="163" spans="1:43" ht="16.5" thickTop="1" thickBot="1" x14ac:dyDescent="0.3">
      <c r="A163" s="169" t="s">
        <v>295</v>
      </c>
      <c r="B163" s="101" t="s">
        <v>305</v>
      </c>
      <c r="C163" s="280">
        <v>1017</v>
      </c>
      <c r="D163" s="265">
        <f>'Peligro y Exposición'!D162</f>
        <v>6.2</v>
      </c>
      <c r="E163" s="265">
        <f>'Peligro y Exposición'!H162</f>
        <v>0</v>
      </c>
      <c r="F163" s="265">
        <f>'Peligro y Exposición'!Q162</f>
        <v>0</v>
      </c>
      <c r="G163" s="265">
        <f>'Peligro y Exposición'!U162</f>
        <v>9.6999999999999993</v>
      </c>
      <c r="H163" s="265">
        <f>'Peligro y Exposición'!Y162</f>
        <v>0</v>
      </c>
      <c r="I163" s="266">
        <f>'Peligro y Exposición'!Z162</f>
        <v>4.9000000000000004</v>
      </c>
      <c r="J163" s="265">
        <f>'Peligro y Exposición'!AD162</f>
        <v>1</v>
      </c>
      <c r="K163" s="266">
        <f>'Peligro y Exposición'!AE162</f>
        <v>1</v>
      </c>
      <c r="L163" s="267">
        <f>ROUND((10-GEOMEAN(((10-I163)/10*9+1),((10-K163)/10*9+1)))/9*10,1)</f>
        <v>3.2</v>
      </c>
      <c r="M163" s="268">
        <f>Vulnerabilidad!F162</f>
        <v>9.3000000000000007</v>
      </c>
      <c r="N163" s="269">
        <f>Vulnerabilidad!J162</f>
        <v>6.4</v>
      </c>
      <c r="O163" s="269">
        <f>Vulnerabilidad!M162</f>
        <v>7.7</v>
      </c>
      <c r="P163" s="266">
        <f>Vulnerabilidad!N162</f>
        <v>7.8</v>
      </c>
      <c r="Q163" s="269">
        <f>Vulnerabilidad!R162</f>
        <v>0.2</v>
      </c>
      <c r="R163" s="269">
        <f>Vulnerabilidad!W162</f>
        <v>8</v>
      </c>
      <c r="S163" s="266">
        <f>Vulnerabilidad!X162</f>
        <v>5.3</v>
      </c>
      <c r="T163" s="267">
        <f>ROUND((10-GEOMEAN(((10-P163)/10*9+1),((10-S163)/10*9+1)))/9*10,1)</f>
        <v>6.7</v>
      </c>
      <c r="U163" s="270">
        <f>'Capacidad de Adaptación'!F162</f>
        <v>8.3000000000000007</v>
      </c>
      <c r="V163" s="271">
        <f>'Capacidad de Adaptación'!H162</f>
        <v>9.9</v>
      </c>
      <c r="W163" s="266">
        <f>'Capacidad de Adaptación'!I162</f>
        <v>9.3000000000000007</v>
      </c>
      <c r="X163" s="271">
        <f>'Capacidad de Adaptación'!M162</f>
        <v>10</v>
      </c>
      <c r="Y163" s="271">
        <f>'Capacidad de Adaptación'!Q162</f>
        <v>9.5</v>
      </c>
      <c r="Z163" s="271">
        <f>'Capacidad de Adaptación'!X162</f>
        <v>6.4</v>
      </c>
      <c r="AA163" s="266">
        <f>'Capacidad de Adaptación'!Y162</f>
        <v>8.6</v>
      </c>
      <c r="AB163" s="267">
        <f>ROUND((10-GEOMEAN(((10-W163)/10*9+1),((10-AA163)/10*9+1)))/9*10,1)</f>
        <v>9</v>
      </c>
      <c r="AC163" s="272">
        <f>ROUND(L163^(1/3)*T163^(1/3)*AB163^(1/3),1)</f>
        <v>5.8</v>
      </c>
      <c r="AD163" s="273">
        <f>_xlfn.RANK.EQ(AC163,AC$4:AC$301)</f>
        <v>128</v>
      </c>
      <c r="AE163" s="274">
        <f>VLOOKUP(C163,'INFORM Indice de Confiabilidad'!A161:M458,7,FALSE)</f>
        <v>2.2857142857142856</v>
      </c>
      <c r="AF163" s="275">
        <f>'Imputed and missing data hidden'!AM164</f>
        <v>1</v>
      </c>
      <c r="AG163" s="276">
        <f>AF163/38</f>
        <v>2.6315789473684209E-2</v>
      </c>
      <c r="AH163" s="277">
        <f>'Indicator Date hidden2'!AN164</f>
        <v>1.1714285714285715</v>
      </c>
      <c r="AI163" s="278">
        <f>'Missing component hidden'!S164</f>
        <v>0</v>
      </c>
      <c r="AJ163" s="279">
        <f>'Missing component hidden'!T164</f>
        <v>0</v>
      </c>
      <c r="AM163" s="3">
        <f t="shared" si="11"/>
        <v>1</v>
      </c>
      <c r="AN163" s="3">
        <f t="shared" si="12"/>
        <v>0</v>
      </c>
      <c r="AO163" s="3">
        <f t="shared" si="13"/>
        <v>0</v>
      </c>
      <c r="AP163" s="3">
        <f t="shared" si="14"/>
        <v>1</v>
      </c>
      <c r="AQ163" s="3">
        <f t="shared" si="15"/>
        <v>0</v>
      </c>
    </row>
    <row r="164" spans="1:43" ht="16.5" thickTop="1" thickBot="1" x14ac:dyDescent="0.3">
      <c r="A164" s="170" t="s">
        <v>306</v>
      </c>
      <c r="B164" s="101" t="s">
        <v>307</v>
      </c>
      <c r="C164" s="280">
        <v>1101</v>
      </c>
      <c r="D164" s="265">
        <f>'Peligro y Exposición'!D163</f>
        <v>0</v>
      </c>
      <c r="E164" s="265">
        <f>'Peligro y Exposición'!H163</f>
        <v>0</v>
      </c>
      <c r="F164" s="265">
        <f>'Peligro y Exposición'!Q163</f>
        <v>7.6</v>
      </c>
      <c r="G164" s="265">
        <f>'Peligro y Exposición'!U163</f>
        <v>0</v>
      </c>
      <c r="H164" s="265">
        <f>'Peligro y Exposición'!Y163</f>
        <v>0</v>
      </c>
      <c r="I164" s="266">
        <f>'Peligro y Exposición'!Z163</f>
        <v>2.2999999999999998</v>
      </c>
      <c r="J164" s="265">
        <f>'Peligro y Exposición'!AD163</f>
        <v>0</v>
      </c>
      <c r="K164" s="266">
        <f>'Peligro y Exposición'!AE163</f>
        <v>0</v>
      </c>
      <c r="L164" s="267">
        <f>ROUND((10-GEOMEAN(((10-I164)/10*9+1),((10-K164)/10*9+1)))/9*10,1)</f>
        <v>1.2</v>
      </c>
      <c r="M164" s="268">
        <f>Vulnerabilidad!F163</f>
        <v>4.4000000000000004</v>
      </c>
      <c r="N164" s="269">
        <f>Vulnerabilidad!J163</f>
        <v>5.3</v>
      </c>
      <c r="O164" s="269">
        <f>Vulnerabilidad!M163</f>
        <v>5.3</v>
      </c>
      <c r="P164" s="266">
        <f>Vulnerabilidad!N163</f>
        <v>5</v>
      </c>
      <c r="Q164" s="269">
        <f>Vulnerabilidad!R163</f>
        <v>6.5</v>
      </c>
      <c r="R164" s="269">
        <f>Vulnerabilidad!W163</f>
        <v>3</v>
      </c>
      <c r="S164" s="266">
        <f>Vulnerabilidad!X163</f>
        <v>5</v>
      </c>
      <c r="T164" s="267">
        <f>ROUND((10-GEOMEAN(((10-P164)/10*9+1),((10-S164)/10*9+1)))/9*10,1)</f>
        <v>5</v>
      </c>
      <c r="U164" s="270">
        <f>'Capacidad de Adaptación'!F163</f>
        <v>6.7</v>
      </c>
      <c r="V164" s="271">
        <f>'Capacidad de Adaptación'!H163</f>
        <v>0.6</v>
      </c>
      <c r="W164" s="266">
        <f>'Capacidad de Adaptación'!I163</f>
        <v>4.3</v>
      </c>
      <c r="X164" s="271">
        <f>'Capacidad de Adaptación'!M163</f>
        <v>2.2999999999999998</v>
      </c>
      <c r="Y164" s="271">
        <f>'Capacidad de Adaptación'!Q163</f>
        <v>2.2999999999999998</v>
      </c>
      <c r="Z164" s="271">
        <f>'Capacidad de Adaptación'!X163</f>
        <v>2.6</v>
      </c>
      <c r="AA164" s="266">
        <f>'Capacidad de Adaptación'!Y163</f>
        <v>2.4</v>
      </c>
      <c r="AB164" s="267">
        <f>ROUND((10-GEOMEAN(((10-W164)/10*9+1),((10-AA164)/10*9+1)))/9*10,1)</f>
        <v>3.4</v>
      </c>
      <c r="AC164" s="272">
        <f>ROUND(L164^(1/3)*T164^(1/3)*AB164^(1/3),1)</f>
        <v>2.7</v>
      </c>
      <c r="AD164" s="273">
        <f>_xlfn.RANK.EQ(AC164,AC$4:AC$301)</f>
        <v>294</v>
      </c>
      <c r="AE164" s="274">
        <f>VLOOKUP(C164,'INFORM Indice de Confiabilidad'!A162:M459,7,FALSE)</f>
        <v>1.9523809523809526</v>
      </c>
      <c r="AF164" s="275">
        <f>'Imputed and missing data hidden'!AM165</f>
        <v>0</v>
      </c>
      <c r="AG164" s="276">
        <f>AF164/38</f>
        <v>0</v>
      </c>
      <c r="AH164" s="277">
        <f>'Indicator Date hidden2'!AN165</f>
        <v>1.1714285714285715</v>
      </c>
      <c r="AI164" s="278">
        <f>'Missing component hidden'!S165</f>
        <v>0</v>
      </c>
      <c r="AJ164" s="279">
        <f>'Missing component hidden'!T165</f>
        <v>0</v>
      </c>
      <c r="AM164" s="3">
        <f t="shared" si="11"/>
        <v>0</v>
      </c>
      <c r="AN164" s="3">
        <f t="shared" si="12"/>
        <v>0</v>
      </c>
      <c r="AO164" s="3">
        <f t="shared" si="13"/>
        <v>1</v>
      </c>
      <c r="AP164" s="3">
        <f t="shared" si="14"/>
        <v>0</v>
      </c>
      <c r="AQ164" s="3">
        <f t="shared" si="15"/>
        <v>0</v>
      </c>
    </row>
    <row r="165" spans="1:43" ht="16.5" thickTop="1" thickBot="1" x14ac:dyDescent="0.3">
      <c r="A165" s="170" t="s">
        <v>306</v>
      </c>
      <c r="B165" s="101" t="s">
        <v>308</v>
      </c>
      <c r="C165" s="280">
        <v>1102</v>
      </c>
      <c r="D165" s="265">
        <f>'Peligro y Exposición'!D164</f>
        <v>0</v>
      </c>
      <c r="E165" s="265">
        <f>'Peligro y Exposición'!H164</f>
        <v>0</v>
      </c>
      <c r="F165" s="265">
        <f>'Peligro y Exposición'!Q164</f>
        <v>8.8000000000000007</v>
      </c>
      <c r="G165" s="265">
        <f>'Peligro y Exposición'!U164</f>
        <v>0</v>
      </c>
      <c r="H165" s="265">
        <f>'Peligro y Exposición'!Y164</f>
        <v>0</v>
      </c>
      <c r="I165" s="266">
        <f>'Peligro y Exposición'!Z164</f>
        <v>3</v>
      </c>
      <c r="J165" s="265">
        <f>'Peligro y Exposición'!AD164</f>
        <v>3.5</v>
      </c>
      <c r="K165" s="266">
        <f>'Peligro y Exposición'!AE164</f>
        <v>3.5</v>
      </c>
      <c r="L165" s="267">
        <f>ROUND((10-GEOMEAN(((10-I165)/10*9+1),((10-K165)/10*9+1)))/9*10,1)</f>
        <v>3.3</v>
      </c>
      <c r="M165" s="268">
        <f>Vulnerabilidad!F164</f>
        <v>4.5</v>
      </c>
      <c r="N165" s="269">
        <f>Vulnerabilidad!J164</f>
        <v>5.0999999999999996</v>
      </c>
      <c r="O165" s="269">
        <f>Vulnerabilidad!M164</f>
        <v>5.7</v>
      </c>
      <c r="P165" s="266">
        <f>Vulnerabilidad!N164</f>
        <v>5.0999999999999996</v>
      </c>
      <c r="Q165" s="269">
        <f>Vulnerabilidad!R164</f>
        <v>1.2</v>
      </c>
      <c r="R165" s="269">
        <f>Vulnerabilidad!W164</f>
        <v>1.7</v>
      </c>
      <c r="S165" s="266">
        <f>Vulnerabilidad!X164</f>
        <v>1.5</v>
      </c>
      <c r="T165" s="267">
        <f>ROUND((10-GEOMEAN(((10-P165)/10*9+1),((10-S165)/10*9+1)))/9*10,1)</f>
        <v>3.5</v>
      </c>
      <c r="U165" s="270">
        <f>'Capacidad de Adaptación'!F164</f>
        <v>3.3</v>
      </c>
      <c r="V165" s="271">
        <f>'Capacidad de Adaptación'!H164</f>
        <v>2.7</v>
      </c>
      <c r="W165" s="266">
        <f>'Capacidad de Adaptación'!I164</f>
        <v>3</v>
      </c>
      <c r="X165" s="271">
        <f>'Capacidad de Adaptación'!M164</f>
        <v>0.9</v>
      </c>
      <c r="Y165" s="271">
        <f>'Capacidad de Adaptación'!Q164</f>
        <v>1.5</v>
      </c>
      <c r="Z165" s="271">
        <f>'Capacidad de Adaptación'!X164</f>
        <v>3.4</v>
      </c>
      <c r="AA165" s="266">
        <f>'Capacidad de Adaptación'!Y164</f>
        <v>1.9</v>
      </c>
      <c r="AB165" s="267">
        <f>ROUND((10-GEOMEAN(((10-W165)/10*9+1),((10-AA165)/10*9+1)))/9*10,1)</f>
        <v>2.5</v>
      </c>
      <c r="AC165" s="272">
        <f>ROUND(L165^(1/3)*T165^(1/3)*AB165^(1/3),1)</f>
        <v>3.1</v>
      </c>
      <c r="AD165" s="273">
        <f>_xlfn.RANK.EQ(AC165,AC$4:AC$301)</f>
        <v>292</v>
      </c>
      <c r="AE165" s="274">
        <f>VLOOKUP(C165,'INFORM Indice de Confiabilidad'!A163:M460,7,FALSE)</f>
        <v>1.9523809523809526</v>
      </c>
      <c r="AF165" s="275">
        <f>'Imputed and missing data hidden'!AM166</f>
        <v>0</v>
      </c>
      <c r="AG165" s="276">
        <f>AF165/38</f>
        <v>0</v>
      </c>
      <c r="AH165" s="277">
        <f>'Indicator Date hidden2'!AN166</f>
        <v>1.1714285714285715</v>
      </c>
      <c r="AI165" s="278">
        <f>'Missing component hidden'!S166</f>
        <v>0</v>
      </c>
      <c r="AJ165" s="279">
        <f>'Missing component hidden'!T166</f>
        <v>0</v>
      </c>
      <c r="AM165" s="3">
        <f t="shared" si="11"/>
        <v>0</v>
      </c>
      <c r="AN165" s="3">
        <f t="shared" si="12"/>
        <v>0</v>
      </c>
      <c r="AO165" s="3">
        <f t="shared" si="13"/>
        <v>1</v>
      </c>
      <c r="AP165" s="3">
        <f t="shared" si="14"/>
        <v>0</v>
      </c>
      <c r="AQ165" s="3">
        <f t="shared" si="15"/>
        <v>0</v>
      </c>
    </row>
    <row r="166" spans="1:43" ht="16.5" thickTop="1" thickBot="1" x14ac:dyDescent="0.3">
      <c r="A166" s="170" t="s">
        <v>306</v>
      </c>
      <c r="B166" s="101" t="s">
        <v>309</v>
      </c>
      <c r="C166" s="280">
        <v>1103</v>
      </c>
      <c r="D166" s="265">
        <f>'Peligro y Exposición'!D165</f>
        <v>0</v>
      </c>
      <c r="E166" s="265">
        <f>'Peligro y Exposición'!H165</f>
        <v>0</v>
      </c>
      <c r="F166" s="265">
        <f>'Peligro y Exposición'!Q165</f>
        <v>7.6</v>
      </c>
      <c r="G166" s="265">
        <f>'Peligro y Exposición'!U165</f>
        <v>0</v>
      </c>
      <c r="H166" s="265">
        <f>'Peligro y Exposición'!Y165</f>
        <v>0</v>
      </c>
      <c r="I166" s="266">
        <f>'Peligro y Exposición'!Z165</f>
        <v>2.2999999999999998</v>
      </c>
      <c r="J166" s="265">
        <f>'Peligro y Exposición'!AD165</f>
        <v>5</v>
      </c>
      <c r="K166" s="266">
        <f>'Peligro y Exposición'!AE165</f>
        <v>5</v>
      </c>
      <c r="L166" s="267">
        <f>ROUND((10-GEOMEAN(((10-I166)/10*9+1),((10-K166)/10*9+1)))/9*10,1)</f>
        <v>3.8</v>
      </c>
      <c r="M166" s="268">
        <f>Vulnerabilidad!F165</f>
        <v>5.2</v>
      </c>
      <c r="N166" s="269">
        <f>Vulnerabilidad!J165</f>
        <v>6.6</v>
      </c>
      <c r="O166" s="269">
        <f>Vulnerabilidad!M165</f>
        <v>6.8</v>
      </c>
      <c r="P166" s="266">
        <f>Vulnerabilidad!N165</f>
        <v>6.2</v>
      </c>
      <c r="Q166" s="269">
        <f>Vulnerabilidad!R165</f>
        <v>0.2</v>
      </c>
      <c r="R166" s="269">
        <f>Vulnerabilidad!W165</f>
        <v>1.8</v>
      </c>
      <c r="S166" s="266">
        <f>Vulnerabilidad!X165</f>
        <v>1</v>
      </c>
      <c r="T166" s="267">
        <f>ROUND((10-GEOMEAN(((10-P166)/10*9+1),((10-S166)/10*9+1)))/9*10,1)</f>
        <v>4.0999999999999996</v>
      </c>
      <c r="U166" s="270">
        <f>'Capacidad de Adaptación'!F165</f>
        <v>10</v>
      </c>
      <c r="V166" s="271">
        <f>'Capacidad de Adaptación'!H165</f>
        <v>2.5</v>
      </c>
      <c r="W166" s="266">
        <f>'Capacidad de Adaptación'!I165</f>
        <v>8</v>
      </c>
      <c r="X166" s="271">
        <f>'Capacidad de Adaptación'!M165</f>
        <v>2.5</v>
      </c>
      <c r="Y166" s="271">
        <f>'Capacidad de Adaptación'!Q165</f>
        <v>2.7</v>
      </c>
      <c r="Z166" s="271">
        <f>'Capacidad de Adaptación'!X165</f>
        <v>3.1</v>
      </c>
      <c r="AA166" s="266">
        <f>'Capacidad de Adaptación'!Y165</f>
        <v>2.8</v>
      </c>
      <c r="AB166" s="267">
        <f>ROUND((10-GEOMEAN(((10-W166)/10*9+1),((10-AA166)/10*9+1)))/9*10,1)</f>
        <v>6</v>
      </c>
      <c r="AC166" s="272">
        <f>ROUND(L166^(1/3)*T166^(1/3)*AB166^(1/3),1)</f>
        <v>4.5</v>
      </c>
      <c r="AD166" s="273">
        <f>_xlfn.RANK.EQ(AC166,AC$4:AC$301)</f>
        <v>255</v>
      </c>
      <c r="AE166" s="274">
        <f>VLOOKUP(C166,'INFORM Indice de Confiabilidad'!A164:M461,7,FALSE)</f>
        <v>2.2857142857142856</v>
      </c>
      <c r="AF166" s="275">
        <f>'Imputed and missing data hidden'!AM167</f>
        <v>1</v>
      </c>
      <c r="AG166" s="276">
        <f>AF166/38</f>
        <v>2.6315789473684209E-2</v>
      </c>
      <c r="AH166" s="277">
        <f>'Indicator Date hidden2'!AN167</f>
        <v>1.1714285714285715</v>
      </c>
      <c r="AI166" s="278">
        <f>'Missing component hidden'!S167</f>
        <v>0</v>
      </c>
      <c r="AJ166" s="279">
        <f>'Missing component hidden'!T167</f>
        <v>0</v>
      </c>
      <c r="AM166" s="3">
        <f t="shared" si="11"/>
        <v>0</v>
      </c>
      <c r="AN166" s="3">
        <f t="shared" si="12"/>
        <v>0</v>
      </c>
      <c r="AO166" s="3">
        <f t="shared" si="13"/>
        <v>1</v>
      </c>
      <c r="AP166" s="3">
        <f t="shared" si="14"/>
        <v>0</v>
      </c>
      <c r="AQ166" s="3">
        <f t="shared" si="15"/>
        <v>0</v>
      </c>
    </row>
    <row r="167" spans="1:43" ht="16.5" thickTop="1" thickBot="1" x14ac:dyDescent="0.3">
      <c r="A167" s="170" t="s">
        <v>306</v>
      </c>
      <c r="B167" s="101" t="s">
        <v>310</v>
      </c>
      <c r="C167" s="280">
        <v>1104</v>
      </c>
      <c r="D167" s="265">
        <f>'Peligro y Exposición'!D166</f>
        <v>0</v>
      </c>
      <c r="E167" s="265">
        <f>'Peligro y Exposición'!H166</f>
        <v>4.2</v>
      </c>
      <c r="F167" s="265">
        <f>'Peligro y Exposición'!Q166</f>
        <v>7.4</v>
      </c>
      <c r="G167" s="265">
        <f>'Peligro y Exposición'!U166</f>
        <v>0</v>
      </c>
      <c r="H167" s="265">
        <f>'Peligro y Exposición'!Y166</f>
        <v>0</v>
      </c>
      <c r="I167" s="266">
        <f>'Peligro y Exposición'!Z166</f>
        <v>3</v>
      </c>
      <c r="J167" s="265">
        <f>'Peligro y Exposición'!AD166</f>
        <v>0.5</v>
      </c>
      <c r="K167" s="266">
        <f>'Peligro y Exposición'!AE166</f>
        <v>0.5</v>
      </c>
      <c r="L167" s="267">
        <f>ROUND((10-GEOMEAN(((10-I167)/10*9+1),((10-K167)/10*9+1)))/9*10,1)</f>
        <v>1.8</v>
      </c>
      <c r="M167" s="268">
        <f>Vulnerabilidad!F166</f>
        <v>4.5999999999999996</v>
      </c>
      <c r="N167" s="269">
        <f>Vulnerabilidad!J166</f>
        <v>4.7</v>
      </c>
      <c r="O167" s="269">
        <f>Vulnerabilidad!M166</f>
        <v>4.5999999999999996</v>
      </c>
      <c r="P167" s="266">
        <f>Vulnerabilidad!N166</f>
        <v>4.5999999999999996</v>
      </c>
      <c r="Q167" s="269">
        <f>Vulnerabilidad!R166</f>
        <v>0.8</v>
      </c>
      <c r="R167" s="269">
        <f>Vulnerabilidad!W166</f>
        <v>1.3</v>
      </c>
      <c r="S167" s="266">
        <f>Vulnerabilidad!X166</f>
        <v>1.1000000000000001</v>
      </c>
      <c r="T167" s="267">
        <f>ROUND((10-GEOMEAN(((10-P167)/10*9+1),((10-S167)/10*9+1)))/9*10,1)</f>
        <v>3</v>
      </c>
      <c r="U167" s="270">
        <f>'Capacidad de Adaptación'!F166</f>
        <v>3.3</v>
      </c>
      <c r="V167" s="271">
        <f>'Capacidad de Adaptación'!H166</f>
        <v>1.6</v>
      </c>
      <c r="W167" s="266">
        <f>'Capacidad de Adaptación'!I166</f>
        <v>2.5</v>
      </c>
      <c r="X167" s="271">
        <f>'Capacidad de Adaptación'!M166</f>
        <v>0.4</v>
      </c>
      <c r="Y167" s="271">
        <f>'Capacidad de Adaptación'!Q166</f>
        <v>6</v>
      </c>
      <c r="Z167" s="271">
        <f>'Capacidad de Adaptación'!X166</f>
        <v>3.3</v>
      </c>
      <c r="AA167" s="266">
        <f>'Capacidad de Adaptación'!Y166</f>
        <v>3.2</v>
      </c>
      <c r="AB167" s="267">
        <f>ROUND((10-GEOMEAN(((10-W167)/10*9+1),((10-AA167)/10*9+1)))/9*10,1)</f>
        <v>2.9</v>
      </c>
      <c r="AC167" s="272">
        <f>ROUND(L167^(1/3)*T167^(1/3)*AB167^(1/3),1)</f>
        <v>2.5</v>
      </c>
      <c r="AD167" s="273">
        <f>_xlfn.RANK.EQ(AC167,AC$4:AC$301)</f>
        <v>297</v>
      </c>
      <c r="AE167" s="274">
        <f>VLOOKUP(C167,'INFORM Indice de Confiabilidad'!A165:M462,7,FALSE)</f>
        <v>1.9523809523809526</v>
      </c>
      <c r="AF167" s="275">
        <f>'Imputed and missing data hidden'!AM168</f>
        <v>0</v>
      </c>
      <c r="AG167" s="276">
        <f>AF167/38</f>
        <v>0</v>
      </c>
      <c r="AH167" s="277">
        <f>'Indicator Date hidden2'!AN168</f>
        <v>1.1714285714285715</v>
      </c>
      <c r="AI167" s="278">
        <f>'Missing component hidden'!S168</f>
        <v>0</v>
      </c>
      <c r="AJ167" s="279">
        <f>'Missing component hidden'!T168</f>
        <v>0</v>
      </c>
      <c r="AM167" s="3">
        <f t="shared" si="11"/>
        <v>0</v>
      </c>
      <c r="AN167" s="3">
        <f t="shared" si="12"/>
        <v>1</v>
      </c>
      <c r="AO167" s="3">
        <f t="shared" si="13"/>
        <v>1</v>
      </c>
      <c r="AP167" s="3">
        <f t="shared" si="14"/>
        <v>0</v>
      </c>
      <c r="AQ167" s="3">
        <f t="shared" si="15"/>
        <v>0</v>
      </c>
    </row>
    <row r="168" spans="1:43" ht="16.5" thickTop="1" thickBot="1" x14ac:dyDescent="0.3">
      <c r="A168" s="169" t="s">
        <v>311</v>
      </c>
      <c r="B168" s="101" t="s">
        <v>311</v>
      </c>
      <c r="C168" s="280">
        <v>1201</v>
      </c>
      <c r="D168" s="265">
        <f>'Peligro y Exposición'!D167</f>
        <v>7.6</v>
      </c>
      <c r="E168" s="265">
        <f>'Peligro y Exposición'!H167</f>
        <v>4.5</v>
      </c>
      <c r="F168" s="265">
        <f>'Peligro y Exposición'!Q167</f>
        <v>0</v>
      </c>
      <c r="G168" s="265">
        <f>'Peligro y Exposición'!U167</f>
        <v>6.9</v>
      </c>
      <c r="H168" s="265">
        <f>'Peligro y Exposición'!Y167</f>
        <v>0</v>
      </c>
      <c r="I168" s="266">
        <f>'Peligro y Exposición'!Z167</f>
        <v>4.5999999999999996</v>
      </c>
      <c r="J168" s="265">
        <f>'Peligro y Exposición'!AD167</f>
        <v>9.1</v>
      </c>
      <c r="K168" s="266">
        <f>'Peligro y Exposición'!AE167</f>
        <v>9.1</v>
      </c>
      <c r="L168" s="267">
        <f>ROUND((10-GEOMEAN(((10-I168)/10*9+1),((10-K168)/10*9+1)))/9*10,1)</f>
        <v>7.5</v>
      </c>
      <c r="M168" s="268">
        <f>Vulnerabilidad!F167</f>
        <v>6.4</v>
      </c>
      <c r="N168" s="269">
        <f>Vulnerabilidad!J167</f>
        <v>6.7</v>
      </c>
      <c r="O168" s="269">
        <f>Vulnerabilidad!M167</f>
        <v>5.8</v>
      </c>
      <c r="P168" s="266">
        <f>Vulnerabilidad!N167</f>
        <v>6.3</v>
      </c>
      <c r="Q168" s="269">
        <f>Vulnerabilidad!R167</f>
        <v>3</v>
      </c>
      <c r="R168" s="269">
        <f>Vulnerabilidad!W167</f>
        <v>5.7</v>
      </c>
      <c r="S168" s="266">
        <f>Vulnerabilidad!X167</f>
        <v>4.5</v>
      </c>
      <c r="T168" s="267">
        <f>ROUND((10-GEOMEAN(((10-P168)/10*9+1),((10-S168)/10*9+1)))/9*10,1)</f>
        <v>5.5</v>
      </c>
      <c r="U168" s="270">
        <f>'Capacidad de Adaptación'!F167</f>
        <v>6.7</v>
      </c>
      <c r="V168" s="271">
        <f>'Capacidad de Adaptación'!H167</f>
        <v>2.7</v>
      </c>
      <c r="W168" s="266">
        <f>'Capacidad de Adaptación'!I167</f>
        <v>5</v>
      </c>
      <c r="X168" s="271">
        <f>'Capacidad de Adaptación'!M167</f>
        <v>4.5999999999999996</v>
      </c>
      <c r="Y168" s="271">
        <f>'Capacidad de Adaptación'!Q167</f>
        <v>6.3</v>
      </c>
      <c r="Z168" s="271">
        <f>'Capacidad de Adaptación'!X167</f>
        <v>3.8</v>
      </c>
      <c r="AA168" s="266">
        <f>'Capacidad de Adaptación'!Y167</f>
        <v>4.9000000000000004</v>
      </c>
      <c r="AB168" s="267">
        <f>ROUND((10-GEOMEAN(((10-W168)/10*9+1),((10-AA168)/10*9+1)))/9*10,1)</f>
        <v>5</v>
      </c>
      <c r="AC168" s="272">
        <f>ROUND(L168^(1/3)*T168^(1/3)*AB168^(1/3),1)</f>
        <v>5.9</v>
      </c>
      <c r="AD168" s="273">
        <f>_xlfn.RANK.EQ(AC168,AC$4:AC$301)</f>
        <v>118</v>
      </c>
      <c r="AE168" s="274">
        <f>VLOOKUP(C168,'INFORM Indice de Confiabilidad'!A166:M463,7,FALSE)</f>
        <v>2.2857142857142856</v>
      </c>
      <c r="AF168" s="275">
        <f>'Imputed and missing data hidden'!AM169</f>
        <v>1</v>
      </c>
      <c r="AG168" s="276">
        <f>AF168/38</f>
        <v>2.6315789473684209E-2</v>
      </c>
      <c r="AH168" s="277">
        <f>'Indicator Date hidden2'!AN169</f>
        <v>1.1714285714285715</v>
      </c>
      <c r="AI168" s="278">
        <f>'Missing component hidden'!S169</f>
        <v>0</v>
      </c>
      <c r="AJ168" s="279">
        <f>'Missing component hidden'!T169</f>
        <v>0</v>
      </c>
      <c r="AM168" s="3">
        <f t="shared" si="11"/>
        <v>1</v>
      </c>
      <c r="AN168" s="3">
        <f t="shared" si="12"/>
        <v>1</v>
      </c>
      <c r="AO168" s="3">
        <f t="shared" si="13"/>
        <v>0</v>
      </c>
      <c r="AP168" s="3">
        <f t="shared" si="14"/>
        <v>1</v>
      </c>
      <c r="AQ168" s="3">
        <f t="shared" si="15"/>
        <v>0</v>
      </c>
    </row>
    <row r="169" spans="1:43" ht="16.5" thickTop="1" thickBot="1" x14ac:dyDescent="0.3">
      <c r="A169" s="169" t="s">
        <v>311</v>
      </c>
      <c r="B169" s="101" t="s">
        <v>312</v>
      </c>
      <c r="C169" s="280">
        <v>1202</v>
      </c>
      <c r="D169" s="265">
        <f>'Peligro y Exposición'!D168</f>
        <v>5.9</v>
      </c>
      <c r="E169" s="265">
        <f>'Peligro y Exposición'!H168</f>
        <v>0</v>
      </c>
      <c r="F169" s="265">
        <f>'Peligro y Exposición'!Q168</f>
        <v>0</v>
      </c>
      <c r="G169" s="265">
        <f>'Peligro y Exposición'!U168</f>
        <v>9.5</v>
      </c>
      <c r="H169" s="265">
        <f>'Peligro y Exposición'!Y168</f>
        <v>9.5</v>
      </c>
      <c r="I169" s="266">
        <f>'Peligro y Exposición'!Z168</f>
        <v>6.7</v>
      </c>
      <c r="J169" s="265">
        <f>'Peligro y Exposición'!AD168</f>
        <v>4.3</v>
      </c>
      <c r="K169" s="266">
        <f>'Peligro y Exposición'!AE168</f>
        <v>4.3</v>
      </c>
      <c r="L169" s="267">
        <f>ROUND((10-GEOMEAN(((10-I169)/10*9+1),((10-K169)/10*9+1)))/9*10,1)</f>
        <v>5.6</v>
      </c>
      <c r="M169" s="268">
        <f>Vulnerabilidad!F168</f>
        <v>7.9</v>
      </c>
      <c r="N169" s="269">
        <f>Vulnerabilidad!J168</f>
        <v>7.6</v>
      </c>
      <c r="O169" s="269">
        <f>Vulnerabilidad!M168</f>
        <v>5.8</v>
      </c>
      <c r="P169" s="266">
        <f>Vulnerabilidad!N168</f>
        <v>7.1</v>
      </c>
      <c r="Q169" s="269">
        <f>Vulnerabilidad!R168</f>
        <v>2.4</v>
      </c>
      <c r="R169" s="269">
        <f>Vulnerabilidad!W168</f>
        <v>6.4</v>
      </c>
      <c r="S169" s="266">
        <f>Vulnerabilidad!X168</f>
        <v>4.7</v>
      </c>
      <c r="T169" s="267">
        <f>ROUND((10-GEOMEAN(((10-P169)/10*9+1),((10-S169)/10*9+1)))/9*10,1)</f>
        <v>6</v>
      </c>
      <c r="U169" s="270">
        <f>'Capacidad de Adaptación'!F168</f>
        <v>8.3000000000000007</v>
      </c>
      <c r="V169" s="271">
        <f>'Capacidad de Adaptación'!H168</f>
        <v>7.2</v>
      </c>
      <c r="W169" s="266">
        <f>'Capacidad de Adaptación'!I168</f>
        <v>7.8</v>
      </c>
      <c r="X169" s="271">
        <f>'Capacidad de Adaptación'!M168</f>
        <v>8.5</v>
      </c>
      <c r="Y169" s="271">
        <f>'Capacidad de Adaptación'!Q168</f>
        <v>8.6999999999999993</v>
      </c>
      <c r="Z169" s="271">
        <f>'Capacidad de Adaptación'!X168</f>
        <v>6.4</v>
      </c>
      <c r="AA169" s="266">
        <f>'Capacidad de Adaptación'!Y168</f>
        <v>7.9</v>
      </c>
      <c r="AB169" s="267">
        <f>ROUND((10-GEOMEAN(((10-W169)/10*9+1),((10-AA169)/10*9+1)))/9*10,1)</f>
        <v>7.9</v>
      </c>
      <c r="AC169" s="272">
        <f>ROUND(L169^(1/3)*T169^(1/3)*AB169^(1/3),1)</f>
        <v>6.4</v>
      </c>
      <c r="AD169" s="273">
        <f>_xlfn.RANK.EQ(AC169,AC$4:AC$301)</f>
        <v>51</v>
      </c>
      <c r="AE169" s="274">
        <f>VLOOKUP(C169,'INFORM Indice de Confiabilidad'!A167:M464,7,FALSE)</f>
        <v>2.2857142857142856</v>
      </c>
      <c r="AF169" s="275">
        <f>'Imputed and missing data hidden'!AM170</f>
        <v>1</v>
      </c>
      <c r="AG169" s="276">
        <f>AF169/38</f>
        <v>2.6315789473684209E-2</v>
      </c>
      <c r="AH169" s="277">
        <f>'Indicator Date hidden2'!AN170</f>
        <v>1.1714285714285715</v>
      </c>
      <c r="AI169" s="278">
        <f>'Missing component hidden'!S170</f>
        <v>0</v>
      </c>
      <c r="AJ169" s="279">
        <f>'Missing component hidden'!T170</f>
        <v>0</v>
      </c>
      <c r="AM169" s="3">
        <f t="shared" si="11"/>
        <v>1</v>
      </c>
      <c r="AN169" s="3">
        <f t="shared" si="12"/>
        <v>0</v>
      </c>
      <c r="AO169" s="3">
        <f t="shared" si="13"/>
        <v>0</v>
      </c>
      <c r="AP169" s="3">
        <f t="shared" si="14"/>
        <v>1</v>
      </c>
      <c r="AQ169" s="3">
        <f t="shared" si="15"/>
        <v>1</v>
      </c>
    </row>
    <row r="170" spans="1:43" ht="16.5" thickTop="1" thickBot="1" x14ac:dyDescent="0.3">
      <c r="A170" s="169" t="s">
        <v>311</v>
      </c>
      <c r="B170" s="101" t="s">
        <v>209</v>
      </c>
      <c r="C170" s="280">
        <v>1203</v>
      </c>
      <c r="D170" s="265">
        <f>'Peligro y Exposición'!D169</f>
        <v>6.1</v>
      </c>
      <c r="E170" s="265" t="str">
        <f>'Peligro y Exposición'!H169</f>
        <v>x</v>
      </c>
      <c r="F170" s="265">
        <f>'Peligro y Exposición'!Q169</f>
        <v>0</v>
      </c>
      <c r="G170" s="265">
        <f>'Peligro y Exposición'!U169</f>
        <v>7.1</v>
      </c>
      <c r="H170" s="265">
        <f>'Peligro y Exposición'!Y169</f>
        <v>8.5</v>
      </c>
      <c r="I170" s="266">
        <f>'Peligro y Exposición'!Z169</f>
        <v>6.2</v>
      </c>
      <c r="J170" s="265">
        <f>'Peligro y Exposición'!AD169</f>
        <v>2.5</v>
      </c>
      <c r="K170" s="266">
        <f>'Peligro y Exposición'!AE169</f>
        <v>2.5</v>
      </c>
      <c r="L170" s="267">
        <f>ROUND((10-GEOMEAN(((10-I170)/10*9+1),((10-K170)/10*9+1)))/9*10,1)</f>
        <v>4.5999999999999996</v>
      </c>
      <c r="M170" s="268">
        <f>Vulnerabilidad!F169</f>
        <v>6.9</v>
      </c>
      <c r="N170" s="269">
        <f>Vulnerabilidad!J169</f>
        <v>7.2</v>
      </c>
      <c r="O170" s="269">
        <f>Vulnerabilidad!M169</f>
        <v>8.1</v>
      </c>
      <c r="P170" s="266">
        <f>Vulnerabilidad!N169</f>
        <v>7.4</v>
      </c>
      <c r="Q170" s="269">
        <f>Vulnerabilidad!R169</f>
        <v>3.3</v>
      </c>
      <c r="R170" s="269">
        <f>Vulnerabilidad!W169</f>
        <v>7.5</v>
      </c>
      <c r="S170" s="266">
        <f>Vulnerabilidad!X169</f>
        <v>5.8</v>
      </c>
      <c r="T170" s="267">
        <f>ROUND((10-GEOMEAN(((10-P170)/10*9+1),((10-S170)/10*9+1)))/9*10,1)</f>
        <v>6.7</v>
      </c>
      <c r="U170" s="270">
        <f>'Capacidad de Adaptación'!F169</f>
        <v>8.3000000000000007</v>
      </c>
      <c r="V170" s="271">
        <f>'Capacidad de Adaptación'!H169</f>
        <v>7.8</v>
      </c>
      <c r="W170" s="266">
        <f>'Capacidad de Adaptación'!I169</f>
        <v>8.1</v>
      </c>
      <c r="X170" s="271">
        <f>'Capacidad de Adaptación'!M169</f>
        <v>8.1999999999999993</v>
      </c>
      <c r="Y170" s="271">
        <f>'Capacidad de Adaptación'!Q169</f>
        <v>8</v>
      </c>
      <c r="Z170" s="271">
        <f>'Capacidad de Adaptación'!X169</f>
        <v>4.5999999999999996</v>
      </c>
      <c r="AA170" s="266">
        <f>'Capacidad de Adaptación'!Y169</f>
        <v>6.9</v>
      </c>
      <c r="AB170" s="267">
        <f>ROUND((10-GEOMEAN(((10-W170)/10*9+1),((10-AA170)/10*9+1)))/9*10,1)</f>
        <v>7.6</v>
      </c>
      <c r="AC170" s="272">
        <f>ROUND(L170^(1/3)*T170^(1/3)*AB170^(1/3),1)</f>
        <v>6.2</v>
      </c>
      <c r="AD170" s="273">
        <f>_xlfn.RANK.EQ(AC170,AC$4:AC$301)</f>
        <v>79</v>
      </c>
      <c r="AE170" s="274">
        <f>VLOOKUP(C170,'INFORM Indice de Confiabilidad'!A168:M465,7,FALSE)</f>
        <v>2.6190476190476186</v>
      </c>
      <c r="AF170" s="275">
        <f>'Imputed and missing data hidden'!AM171</f>
        <v>2</v>
      </c>
      <c r="AG170" s="276">
        <f>AF170/38</f>
        <v>5.2631578947368418E-2</v>
      </c>
      <c r="AH170" s="277">
        <f>'Indicator Date hidden2'!AN171</f>
        <v>1.1714285714285715</v>
      </c>
      <c r="AI170" s="278">
        <f>'Missing component hidden'!S171</f>
        <v>1</v>
      </c>
      <c r="AJ170" s="279">
        <f>'Missing component hidden'!T171</f>
        <v>6.6666666666666666E-2</v>
      </c>
      <c r="AM170" s="3">
        <f t="shared" si="11"/>
        <v>1</v>
      </c>
      <c r="AN170" s="3">
        <f t="shared" si="12"/>
        <v>1</v>
      </c>
      <c r="AO170" s="3">
        <f t="shared" si="13"/>
        <v>0</v>
      </c>
      <c r="AP170" s="3">
        <f t="shared" si="14"/>
        <v>1</v>
      </c>
      <c r="AQ170" s="3">
        <f t="shared" si="15"/>
        <v>1</v>
      </c>
    </row>
    <row r="171" spans="1:43" ht="16.5" thickTop="1" thickBot="1" x14ac:dyDescent="0.3">
      <c r="A171" s="169" t="s">
        <v>311</v>
      </c>
      <c r="B171" s="101" t="s">
        <v>313</v>
      </c>
      <c r="C171" s="280">
        <v>1204</v>
      </c>
      <c r="D171" s="265">
        <f>'Peligro y Exposición'!D170</f>
        <v>6.1</v>
      </c>
      <c r="E171" s="265">
        <f>'Peligro y Exposición'!H170</f>
        <v>0</v>
      </c>
      <c r="F171" s="265">
        <f>'Peligro y Exposición'!Q170</f>
        <v>0</v>
      </c>
      <c r="G171" s="265">
        <f>'Peligro y Exposición'!U170</f>
        <v>0</v>
      </c>
      <c r="H171" s="265">
        <f>'Peligro y Exposición'!Y170</f>
        <v>0</v>
      </c>
      <c r="I171" s="266">
        <f>'Peligro y Exposición'!Z170</f>
        <v>1.6</v>
      </c>
      <c r="J171" s="265">
        <f>'Peligro y Exposición'!AD170</f>
        <v>6.3</v>
      </c>
      <c r="K171" s="266">
        <f>'Peligro y Exposición'!AE170</f>
        <v>6.3</v>
      </c>
      <c r="L171" s="267">
        <f>ROUND((10-GEOMEAN(((10-I171)/10*9+1),((10-K171)/10*9+1)))/9*10,1)</f>
        <v>4.3</v>
      </c>
      <c r="M171" s="268">
        <f>Vulnerabilidad!F170</f>
        <v>5.9</v>
      </c>
      <c r="N171" s="269">
        <f>Vulnerabilidad!J170</f>
        <v>6.1</v>
      </c>
      <c r="O171" s="269">
        <f>Vulnerabilidad!M170</f>
        <v>6.2</v>
      </c>
      <c r="P171" s="266">
        <f>Vulnerabilidad!N170</f>
        <v>6.1</v>
      </c>
      <c r="Q171" s="269">
        <f>Vulnerabilidad!R170</f>
        <v>0.5</v>
      </c>
      <c r="R171" s="269">
        <f>Vulnerabilidad!W170</f>
        <v>4</v>
      </c>
      <c r="S171" s="266">
        <f>Vulnerabilidad!X170</f>
        <v>2.4</v>
      </c>
      <c r="T171" s="267">
        <f>ROUND((10-GEOMEAN(((10-P171)/10*9+1),((10-S171)/10*9+1)))/9*10,1)</f>
        <v>4.5</v>
      </c>
      <c r="U171" s="270">
        <f>'Capacidad de Adaptación'!F170</f>
        <v>10</v>
      </c>
      <c r="V171" s="271">
        <f>'Capacidad de Adaptación'!H170</f>
        <v>4.2</v>
      </c>
      <c r="W171" s="266">
        <f>'Capacidad de Adaptación'!I170</f>
        <v>8.3000000000000007</v>
      </c>
      <c r="X171" s="271">
        <f>'Capacidad de Adaptación'!M170</f>
        <v>4.2</v>
      </c>
      <c r="Y171" s="271">
        <f>'Capacidad de Adaptación'!Q170</f>
        <v>5.4</v>
      </c>
      <c r="Z171" s="271">
        <f>'Capacidad de Adaptación'!X170</f>
        <v>3.4</v>
      </c>
      <c r="AA171" s="266">
        <f>'Capacidad de Adaptación'!Y170</f>
        <v>4.3</v>
      </c>
      <c r="AB171" s="267">
        <f>ROUND((10-GEOMEAN(((10-W171)/10*9+1),((10-AA171)/10*9+1)))/9*10,1)</f>
        <v>6.7</v>
      </c>
      <c r="AC171" s="272">
        <f>ROUND(L171^(1/3)*T171^(1/3)*AB171^(1/3),1)</f>
        <v>5.0999999999999996</v>
      </c>
      <c r="AD171" s="273">
        <f>_xlfn.RANK.EQ(AC171,AC$4:AC$301)</f>
        <v>219</v>
      </c>
      <c r="AE171" s="274">
        <f>VLOOKUP(C171,'INFORM Indice de Confiabilidad'!A169:M466,7,FALSE)</f>
        <v>2.2857142857142856</v>
      </c>
      <c r="AF171" s="275">
        <f>'Imputed and missing data hidden'!AM172</f>
        <v>1</v>
      </c>
      <c r="AG171" s="276">
        <f>AF171/38</f>
        <v>2.6315789473684209E-2</v>
      </c>
      <c r="AH171" s="277">
        <f>'Indicator Date hidden2'!AN172</f>
        <v>1.1714285714285715</v>
      </c>
      <c r="AI171" s="278">
        <f>'Missing component hidden'!S172</f>
        <v>0</v>
      </c>
      <c r="AJ171" s="279">
        <f>'Missing component hidden'!T172</f>
        <v>0</v>
      </c>
      <c r="AM171" s="3">
        <f t="shared" si="11"/>
        <v>1</v>
      </c>
      <c r="AN171" s="3">
        <f t="shared" si="12"/>
        <v>0</v>
      </c>
      <c r="AO171" s="3">
        <f t="shared" si="13"/>
        <v>0</v>
      </c>
      <c r="AP171" s="3">
        <f t="shared" si="14"/>
        <v>0</v>
      </c>
      <c r="AQ171" s="3">
        <f t="shared" si="15"/>
        <v>0</v>
      </c>
    </row>
    <row r="172" spans="1:43" ht="16.5" thickTop="1" thickBot="1" x14ac:dyDescent="0.3">
      <c r="A172" s="169" t="s">
        <v>311</v>
      </c>
      <c r="B172" s="101" t="s">
        <v>314</v>
      </c>
      <c r="C172" s="280">
        <v>1205</v>
      </c>
      <c r="D172" s="265">
        <f>'Peligro y Exposición'!D171</f>
        <v>6.8</v>
      </c>
      <c r="E172" s="265">
        <f>'Peligro y Exposición'!H171</f>
        <v>0</v>
      </c>
      <c r="F172" s="265">
        <f>'Peligro y Exposición'!Q171</f>
        <v>0</v>
      </c>
      <c r="G172" s="265">
        <f>'Peligro y Exposición'!U171</f>
        <v>9.1999999999999993</v>
      </c>
      <c r="H172" s="265">
        <f>'Peligro y Exposición'!Y171</f>
        <v>5.8</v>
      </c>
      <c r="I172" s="266">
        <f>'Peligro y Exposición'!Z171</f>
        <v>5.5</v>
      </c>
      <c r="J172" s="265">
        <f>'Peligro y Exposición'!AD171</f>
        <v>2.2999999999999998</v>
      </c>
      <c r="K172" s="266">
        <f>'Peligro y Exposición'!AE171</f>
        <v>2.2999999999999998</v>
      </c>
      <c r="L172" s="267">
        <f>ROUND((10-GEOMEAN(((10-I172)/10*9+1),((10-K172)/10*9+1)))/9*10,1)</f>
        <v>4.0999999999999996</v>
      </c>
      <c r="M172" s="268">
        <f>Vulnerabilidad!F171</f>
        <v>8.1</v>
      </c>
      <c r="N172" s="269">
        <f>Vulnerabilidad!J171</f>
        <v>7</v>
      </c>
      <c r="O172" s="269">
        <f>Vulnerabilidad!M171</f>
        <v>7.5</v>
      </c>
      <c r="P172" s="266">
        <f>Vulnerabilidad!N171</f>
        <v>7.5</v>
      </c>
      <c r="Q172" s="269">
        <f>Vulnerabilidad!R171</f>
        <v>0.8</v>
      </c>
      <c r="R172" s="269">
        <f>Vulnerabilidad!W171</f>
        <v>5.8</v>
      </c>
      <c r="S172" s="266">
        <f>Vulnerabilidad!X171</f>
        <v>3.7</v>
      </c>
      <c r="T172" s="267">
        <f>ROUND((10-GEOMEAN(((10-P172)/10*9+1),((10-S172)/10*9+1)))/9*10,1)</f>
        <v>5.9</v>
      </c>
      <c r="U172" s="270">
        <f>'Capacidad de Adaptación'!F171</f>
        <v>8.3000000000000007</v>
      </c>
      <c r="V172" s="271">
        <f>'Capacidad de Adaptación'!H171</f>
        <v>7.1</v>
      </c>
      <c r="W172" s="266">
        <f>'Capacidad de Adaptación'!I171</f>
        <v>7.8</v>
      </c>
      <c r="X172" s="271">
        <f>'Capacidad de Adaptación'!M171</f>
        <v>8.6</v>
      </c>
      <c r="Y172" s="271">
        <f>'Capacidad de Adaptación'!Q171</f>
        <v>8.3000000000000007</v>
      </c>
      <c r="Z172" s="271">
        <f>'Capacidad de Adaptación'!X171</f>
        <v>5.4</v>
      </c>
      <c r="AA172" s="266">
        <f>'Capacidad de Adaptación'!Y171</f>
        <v>7.4</v>
      </c>
      <c r="AB172" s="267">
        <f>ROUND((10-GEOMEAN(((10-W172)/10*9+1),((10-AA172)/10*9+1)))/9*10,1)</f>
        <v>7.6</v>
      </c>
      <c r="AC172" s="272">
        <f>ROUND(L172^(1/3)*T172^(1/3)*AB172^(1/3),1)</f>
        <v>5.7</v>
      </c>
      <c r="AD172" s="273">
        <f>_xlfn.RANK.EQ(AC172,AC$4:AC$301)</f>
        <v>145</v>
      </c>
      <c r="AE172" s="274">
        <f>VLOOKUP(C172,'INFORM Indice de Confiabilidad'!A170:M467,7,FALSE)</f>
        <v>2.6190476190476186</v>
      </c>
      <c r="AF172" s="275">
        <f>'Imputed and missing data hidden'!AM173</f>
        <v>2</v>
      </c>
      <c r="AG172" s="276">
        <f>AF172/38</f>
        <v>5.2631578947368418E-2</v>
      </c>
      <c r="AH172" s="277">
        <f>'Indicator Date hidden2'!AN173</f>
        <v>1.1714285714285715</v>
      </c>
      <c r="AI172" s="278">
        <f>'Missing component hidden'!S173</f>
        <v>0</v>
      </c>
      <c r="AJ172" s="279">
        <f>'Missing component hidden'!T173</f>
        <v>0</v>
      </c>
      <c r="AM172" s="3">
        <f t="shared" si="11"/>
        <v>1</v>
      </c>
      <c r="AN172" s="3">
        <f t="shared" si="12"/>
        <v>0</v>
      </c>
      <c r="AO172" s="3">
        <f t="shared" si="13"/>
        <v>0</v>
      </c>
      <c r="AP172" s="3">
        <f t="shared" si="14"/>
        <v>1</v>
      </c>
      <c r="AQ172" s="3">
        <f t="shared" si="15"/>
        <v>1</v>
      </c>
    </row>
    <row r="173" spans="1:43" ht="16.5" thickTop="1" thickBot="1" x14ac:dyDescent="0.3">
      <c r="A173" s="169" t="s">
        <v>311</v>
      </c>
      <c r="B173" s="101" t="s">
        <v>315</v>
      </c>
      <c r="C173" s="283">
        <v>1206</v>
      </c>
      <c r="D173" s="265">
        <f>'Peligro y Exposición'!D172</f>
        <v>7</v>
      </c>
      <c r="E173" s="265">
        <f>'Peligro y Exposición'!H172</f>
        <v>5.0999999999999996</v>
      </c>
      <c r="F173" s="265">
        <f>'Peligro y Exposición'!Q172</f>
        <v>0</v>
      </c>
      <c r="G173" s="265">
        <f>'Peligro y Exposición'!U172</f>
        <v>9.8000000000000007</v>
      </c>
      <c r="H173" s="265">
        <f>'Peligro y Exposición'!Y172</f>
        <v>9.3000000000000007</v>
      </c>
      <c r="I173" s="266">
        <f>'Peligro y Exposición'!Z172</f>
        <v>7.5</v>
      </c>
      <c r="J173" s="265">
        <f>'Peligro y Exposición'!AD172</f>
        <v>1.4</v>
      </c>
      <c r="K173" s="266">
        <f>'Peligro y Exposición'!AE172</f>
        <v>1.4</v>
      </c>
      <c r="L173" s="267">
        <f>ROUND((10-GEOMEAN(((10-I173)/10*9+1),((10-K173)/10*9+1)))/9*10,1)</f>
        <v>5.2</v>
      </c>
      <c r="M173" s="268">
        <f>Vulnerabilidad!F172</f>
        <v>8</v>
      </c>
      <c r="N173" s="269">
        <f>Vulnerabilidad!J172</f>
        <v>4.5</v>
      </c>
      <c r="O173" s="269">
        <f>Vulnerabilidad!M172</f>
        <v>6</v>
      </c>
      <c r="P173" s="266">
        <f>Vulnerabilidad!N172</f>
        <v>6.2</v>
      </c>
      <c r="Q173" s="269">
        <f>Vulnerabilidad!R172</f>
        <v>0</v>
      </c>
      <c r="R173" s="269">
        <f>Vulnerabilidad!W172</f>
        <v>5.9</v>
      </c>
      <c r="S173" s="266">
        <f>Vulnerabilidad!X172</f>
        <v>3.5</v>
      </c>
      <c r="T173" s="267">
        <f>ROUND((10-GEOMEAN(((10-P173)/10*9+1),((10-S173)/10*9+1)))/9*10,1)</f>
        <v>5</v>
      </c>
      <c r="U173" s="270">
        <f>'Capacidad de Adaptación'!F172</f>
        <v>5</v>
      </c>
      <c r="V173" s="271">
        <f>'Capacidad de Adaptación'!H172</f>
        <v>8.5</v>
      </c>
      <c r="W173" s="266">
        <f>'Capacidad de Adaptación'!I172</f>
        <v>7.1</v>
      </c>
      <c r="X173" s="271">
        <f>'Capacidad de Adaptación'!M172</f>
        <v>8.6</v>
      </c>
      <c r="Y173" s="271">
        <f>'Capacidad de Adaptación'!Q172</f>
        <v>10</v>
      </c>
      <c r="Z173" s="271">
        <f>'Capacidad de Adaptación'!X172</f>
        <v>4.2</v>
      </c>
      <c r="AA173" s="266">
        <f>'Capacidad de Adaptación'!Y172</f>
        <v>7.6</v>
      </c>
      <c r="AB173" s="267">
        <f>ROUND((10-GEOMEAN(((10-W173)/10*9+1),((10-AA173)/10*9+1)))/9*10,1)</f>
        <v>7.4</v>
      </c>
      <c r="AC173" s="272">
        <f>ROUND(L173^(1/3)*T173^(1/3)*AB173^(1/3),1)</f>
        <v>5.8</v>
      </c>
      <c r="AD173" s="273">
        <f>_xlfn.RANK.EQ(AC173,AC$4:AC$301)</f>
        <v>128</v>
      </c>
      <c r="AE173" s="274">
        <f>VLOOKUP(C173,'INFORM Indice de Confiabilidad'!A171:M468,7,FALSE)</f>
        <v>2.9523809523809526</v>
      </c>
      <c r="AF173" s="275">
        <f>'Imputed and missing data hidden'!AM174</f>
        <v>3</v>
      </c>
      <c r="AG173" s="276">
        <f>AF173/38</f>
        <v>7.8947368421052627E-2</v>
      </c>
      <c r="AH173" s="277">
        <f>'Indicator Date hidden2'!AN174</f>
        <v>1.1714285714285715</v>
      </c>
      <c r="AI173" s="278">
        <f>'Missing component hidden'!S174</f>
        <v>0</v>
      </c>
      <c r="AJ173" s="279">
        <f>'Missing component hidden'!T174</f>
        <v>0</v>
      </c>
      <c r="AM173" s="3">
        <f t="shared" si="11"/>
        <v>1</v>
      </c>
      <c r="AN173" s="3">
        <f t="shared" si="12"/>
        <v>1</v>
      </c>
      <c r="AO173" s="3">
        <f t="shared" si="13"/>
        <v>0</v>
      </c>
      <c r="AP173" s="3">
        <f t="shared" si="14"/>
        <v>1</v>
      </c>
      <c r="AQ173" s="3">
        <f t="shared" si="15"/>
        <v>1</v>
      </c>
    </row>
    <row r="174" spans="1:43" ht="16.5" thickTop="1" thickBot="1" x14ac:dyDescent="0.3">
      <c r="A174" s="169" t="s">
        <v>311</v>
      </c>
      <c r="B174" s="101" t="s">
        <v>316</v>
      </c>
      <c r="C174" s="280">
        <v>1207</v>
      </c>
      <c r="D174" s="265">
        <f>'Peligro y Exposición'!D173</f>
        <v>5.9</v>
      </c>
      <c r="E174" s="265">
        <f>'Peligro y Exposición'!H173</f>
        <v>0</v>
      </c>
      <c r="F174" s="265">
        <f>'Peligro y Exposición'!Q173</f>
        <v>0</v>
      </c>
      <c r="G174" s="265">
        <f>'Peligro y Exposición'!U173</f>
        <v>9.6</v>
      </c>
      <c r="H174" s="265">
        <f>'Peligro y Exposición'!Y173</f>
        <v>9.4</v>
      </c>
      <c r="I174" s="266">
        <f>'Peligro y Exposición'!Z173</f>
        <v>6.7</v>
      </c>
      <c r="J174" s="265">
        <f>'Peligro y Exposición'!AD173</f>
        <v>0</v>
      </c>
      <c r="K174" s="266">
        <f>'Peligro y Exposición'!AE173</f>
        <v>0</v>
      </c>
      <c r="L174" s="267">
        <f>ROUND((10-GEOMEAN(((10-I174)/10*9+1),((10-K174)/10*9+1)))/9*10,1)</f>
        <v>4.0999999999999996</v>
      </c>
      <c r="M174" s="268">
        <f>Vulnerabilidad!F173</f>
        <v>8</v>
      </c>
      <c r="N174" s="269">
        <f>Vulnerabilidad!J173</f>
        <v>7.4</v>
      </c>
      <c r="O174" s="269">
        <f>Vulnerabilidad!M173</f>
        <v>6.3</v>
      </c>
      <c r="P174" s="266">
        <f>Vulnerabilidad!N173</f>
        <v>7.2</v>
      </c>
      <c r="Q174" s="269">
        <f>Vulnerabilidad!R173</f>
        <v>2.9</v>
      </c>
      <c r="R174" s="269">
        <f>Vulnerabilidad!W173</f>
        <v>7.4</v>
      </c>
      <c r="S174" s="266">
        <f>Vulnerabilidad!X173</f>
        <v>5.6</v>
      </c>
      <c r="T174" s="267">
        <f>ROUND((10-GEOMEAN(((10-P174)/10*9+1),((10-S174)/10*9+1)))/9*10,1)</f>
        <v>6.5</v>
      </c>
      <c r="U174" s="270">
        <f>'Capacidad de Adaptación'!F173</f>
        <v>3.3</v>
      </c>
      <c r="V174" s="271">
        <f>'Capacidad de Adaptación'!H173</f>
        <v>8.8000000000000007</v>
      </c>
      <c r="W174" s="266">
        <f>'Capacidad de Adaptación'!I173</f>
        <v>6.9</v>
      </c>
      <c r="X174" s="271">
        <f>'Capacidad de Adaptación'!M173</f>
        <v>8.3000000000000007</v>
      </c>
      <c r="Y174" s="271">
        <f>'Capacidad de Adaptación'!Q173</f>
        <v>6.8</v>
      </c>
      <c r="Z174" s="271">
        <f>'Capacidad de Adaptación'!X173</f>
        <v>6.5</v>
      </c>
      <c r="AA174" s="266">
        <f>'Capacidad de Adaptación'!Y173</f>
        <v>7.2</v>
      </c>
      <c r="AB174" s="267">
        <f>ROUND((10-GEOMEAN(((10-W174)/10*9+1),((10-AA174)/10*9+1)))/9*10,1)</f>
        <v>7.1</v>
      </c>
      <c r="AC174" s="272">
        <f>ROUND(L174^(1/3)*T174^(1/3)*AB174^(1/3),1)</f>
        <v>5.7</v>
      </c>
      <c r="AD174" s="273">
        <f>_xlfn.RANK.EQ(AC174,AC$4:AC$301)</f>
        <v>145</v>
      </c>
      <c r="AE174" s="274">
        <f>VLOOKUP(C174,'INFORM Indice de Confiabilidad'!A172:M469,7,FALSE)</f>
        <v>2.6190476190476186</v>
      </c>
      <c r="AF174" s="275">
        <f>'Imputed and missing data hidden'!AM175</f>
        <v>2</v>
      </c>
      <c r="AG174" s="276">
        <f>AF174/38</f>
        <v>5.2631578947368418E-2</v>
      </c>
      <c r="AH174" s="277">
        <f>'Indicator Date hidden2'!AN175</f>
        <v>1.1714285714285715</v>
      </c>
      <c r="AI174" s="278">
        <f>'Missing component hidden'!S175</f>
        <v>0</v>
      </c>
      <c r="AJ174" s="279">
        <f>'Missing component hidden'!T175</f>
        <v>0</v>
      </c>
      <c r="AM174" s="3">
        <f t="shared" si="11"/>
        <v>1</v>
      </c>
      <c r="AN174" s="3">
        <f t="shared" si="12"/>
        <v>0</v>
      </c>
      <c r="AO174" s="3">
        <f t="shared" si="13"/>
        <v>0</v>
      </c>
      <c r="AP174" s="3">
        <f t="shared" si="14"/>
        <v>1</v>
      </c>
      <c r="AQ174" s="3">
        <f t="shared" si="15"/>
        <v>1</v>
      </c>
    </row>
    <row r="175" spans="1:43" ht="16.5" thickTop="1" thickBot="1" x14ac:dyDescent="0.3">
      <c r="A175" s="169" t="s">
        <v>311</v>
      </c>
      <c r="B175" s="101" t="s">
        <v>317</v>
      </c>
      <c r="C175" s="280">
        <v>1208</v>
      </c>
      <c r="D175" s="265">
        <f>'Peligro y Exposición'!D174</f>
        <v>8</v>
      </c>
      <c r="E175" s="265">
        <f>'Peligro y Exposición'!H174</f>
        <v>0</v>
      </c>
      <c r="F175" s="265">
        <f>'Peligro y Exposición'!Q174</f>
        <v>0</v>
      </c>
      <c r="G175" s="265">
        <f>'Peligro y Exposición'!U174</f>
        <v>6.9</v>
      </c>
      <c r="H175" s="265">
        <f>'Peligro y Exposición'!Y174</f>
        <v>6.8</v>
      </c>
      <c r="I175" s="266">
        <f>'Peligro y Exposición'!Z174</f>
        <v>5.2</v>
      </c>
      <c r="J175" s="265">
        <f>'Peligro y Exposición'!AD174</f>
        <v>4.8</v>
      </c>
      <c r="K175" s="266">
        <f>'Peligro y Exposición'!AE174</f>
        <v>4.8</v>
      </c>
      <c r="L175" s="267">
        <f>ROUND((10-GEOMEAN(((10-I175)/10*9+1),((10-K175)/10*9+1)))/9*10,1)</f>
        <v>5</v>
      </c>
      <c r="M175" s="268">
        <f>Vulnerabilidad!F174</f>
        <v>6</v>
      </c>
      <c r="N175" s="269">
        <f>Vulnerabilidad!J174</f>
        <v>6</v>
      </c>
      <c r="O175" s="269">
        <f>Vulnerabilidad!M174</f>
        <v>5.7</v>
      </c>
      <c r="P175" s="266">
        <f>Vulnerabilidad!N174</f>
        <v>5.9</v>
      </c>
      <c r="Q175" s="269">
        <f>Vulnerabilidad!R174</f>
        <v>4</v>
      </c>
      <c r="R175" s="269">
        <f>Vulnerabilidad!W174</f>
        <v>7.3</v>
      </c>
      <c r="S175" s="266">
        <f>Vulnerabilidad!X174</f>
        <v>5.9</v>
      </c>
      <c r="T175" s="267">
        <f>ROUND((10-GEOMEAN(((10-P175)/10*9+1),((10-S175)/10*9+1)))/9*10,1)</f>
        <v>5.9</v>
      </c>
      <c r="U175" s="270">
        <f>'Capacidad de Adaptación'!F174</f>
        <v>3.3</v>
      </c>
      <c r="V175" s="271">
        <f>'Capacidad de Adaptación'!H174</f>
        <v>3</v>
      </c>
      <c r="W175" s="266">
        <f>'Capacidad de Adaptación'!I174</f>
        <v>3.2</v>
      </c>
      <c r="X175" s="271">
        <f>'Capacidad de Adaptación'!M174</f>
        <v>6.4</v>
      </c>
      <c r="Y175" s="271">
        <f>'Capacidad de Adaptación'!Q174</f>
        <v>4.5999999999999996</v>
      </c>
      <c r="Z175" s="271">
        <f>'Capacidad de Adaptación'!X174</f>
        <v>3.3</v>
      </c>
      <c r="AA175" s="266">
        <f>'Capacidad de Adaptación'!Y174</f>
        <v>4.8</v>
      </c>
      <c r="AB175" s="267">
        <f>ROUND((10-GEOMEAN(((10-W175)/10*9+1),((10-AA175)/10*9+1)))/9*10,1)</f>
        <v>4</v>
      </c>
      <c r="AC175" s="272">
        <f>ROUND(L175^(1/3)*T175^(1/3)*AB175^(1/3),1)</f>
        <v>4.9000000000000004</v>
      </c>
      <c r="AD175" s="273">
        <f>_xlfn.RANK.EQ(AC175,AC$4:AC$301)</f>
        <v>235</v>
      </c>
      <c r="AE175" s="274">
        <f>VLOOKUP(C175,'INFORM Indice de Confiabilidad'!A173:M470,7,FALSE)</f>
        <v>1.9523809523809526</v>
      </c>
      <c r="AF175" s="275">
        <f>'Imputed and missing data hidden'!AM176</f>
        <v>0</v>
      </c>
      <c r="AG175" s="276">
        <f>AF175/38</f>
        <v>0</v>
      </c>
      <c r="AH175" s="277">
        <f>'Indicator Date hidden2'!AN176</f>
        <v>1.1714285714285715</v>
      </c>
      <c r="AI175" s="278">
        <f>'Missing component hidden'!S176</f>
        <v>0</v>
      </c>
      <c r="AJ175" s="279">
        <f>'Missing component hidden'!T176</f>
        <v>0</v>
      </c>
      <c r="AM175" s="3">
        <f t="shared" si="11"/>
        <v>1</v>
      </c>
      <c r="AN175" s="3">
        <f t="shared" si="12"/>
        <v>0</v>
      </c>
      <c r="AO175" s="3">
        <f t="shared" si="13"/>
        <v>0</v>
      </c>
      <c r="AP175" s="3">
        <f t="shared" si="14"/>
        <v>1</v>
      </c>
      <c r="AQ175" s="3">
        <f t="shared" si="15"/>
        <v>1</v>
      </c>
    </row>
    <row r="176" spans="1:43" ht="16.5" thickTop="1" thickBot="1" x14ac:dyDescent="0.3">
      <c r="A176" s="169" t="s">
        <v>311</v>
      </c>
      <c r="B176" s="101" t="s">
        <v>318</v>
      </c>
      <c r="C176" s="280">
        <v>1209</v>
      </c>
      <c r="D176" s="265">
        <f>'Peligro y Exposición'!D175</f>
        <v>4.9000000000000004</v>
      </c>
      <c r="E176" s="265" t="str">
        <f>'Peligro y Exposición'!H175</f>
        <v>x</v>
      </c>
      <c r="F176" s="265">
        <f>'Peligro y Exposición'!Q175</f>
        <v>0</v>
      </c>
      <c r="G176" s="265">
        <f>'Peligro y Exposición'!U175</f>
        <v>9.1</v>
      </c>
      <c r="H176" s="265">
        <f>'Peligro y Exposición'!Y175</f>
        <v>9.3000000000000007</v>
      </c>
      <c r="I176" s="266">
        <f>'Peligro y Exposición'!Z175</f>
        <v>7.1</v>
      </c>
      <c r="J176" s="265">
        <f>'Peligro y Exposición'!AD175</f>
        <v>0</v>
      </c>
      <c r="K176" s="266">
        <f>'Peligro y Exposición'!AE175</f>
        <v>0</v>
      </c>
      <c r="L176" s="267">
        <f>ROUND((10-GEOMEAN(((10-I176)/10*9+1),((10-K176)/10*9+1)))/9*10,1)</f>
        <v>4.4000000000000004</v>
      </c>
      <c r="M176" s="268">
        <f>Vulnerabilidad!F175</f>
        <v>8.3000000000000007</v>
      </c>
      <c r="N176" s="269">
        <f>Vulnerabilidad!J175</f>
        <v>7.2</v>
      </c>
      <c r="O176" s="269">
        <f>Vulnerabilidad!M175</f>
        <v>8</v>
      </c>
      <c r="P176" s="266">
        <f>Vulnerabilidad!N175</f>
        <v>7.8</v>
      </c>
      <c r="Q176" s="269">
        <f>Vulnerabilidad!R175</f>
        <v>2</v>
      </c>
      <c r="R176" s="269">
        <f>Vulnerabilidad!W175</f>
        <v>7.6</v>
      </c>
      <c r="S176" s="266">
        <f>Vulnerabilidad!X175</f>
        <v>5.5</v>
      </c>
      <c r="T176" s="267">
        <f>ROUND((10-GEOMEAN(((10-P176)/10*9+1),((10-S176)/10*9+1)))/9*10,1)</f>
        <v>6.8</v>
      </c>
      <c r="U176" s="270">
        <f>'Capacidad de Adaptación'!F175</f>
        <v>8.3000000000000007</v>
      </c>
      <c r="V176" s="271">
        <f>'Capacidad de Adaptación'!H175</f>
        <v>9.1999999999999993</v>
      </c>
      <c r="W176" s="266">
        <f>'Capacidad de Adaptación'!I175</f>
        <v>8.8000000000000007</v>
      </c>
      <c r="X176" s="271">
        <f>'Capacidad de Adaptación'!M175</f>
        <v>4.5</v>
      </c>
      <c r="Y176" s="271">
        <f>'Capacidad de Adaptación'!Q175</f>
        <v>8.9</v>
      </c>
      <c r="Z176" s="271">
        <f>'Capacidad de Adaptación'!X175</f>
        <v>6.3</v>
      </c>
      <c r="AA176" s="266">
        <f>'Capacidad de Adaptación'!Y175</f>
        <v>6.6</v>
      </c>
      <c r="AB176" s="267">
        <f>ROUND((10-GEOMEAN(((10-W176)/10*9+1),((10-AA176)/10*9+1)))/9*10,1)</f>
        <v>7.9</v>
      </c>
      <c r="AC176" s="272">
        <f>ROUND(L176^(1/3)*T176^(1/3)*AB176^(1/3),1)</f>
        <v>6.2</v>
      </c>
      <c r="AD176" s="273">
        <f>_xlfn.RANK.EQ(AC176,AC$4:AC$301)</f>
        <v>79</v>
      </c>
      <c r="AE176" s="274">
        <f>VLOOKUP(C176,'INFORM Indice de Confiabilidad'!A174:M471,7,FALSE)</f>
        <v>2.6190476190476186</v>
      </c>
      <c r="AF176" s="275">
        <f>'Imputed and missing data hidden'!AM177</f>
        <v>2</v>
      </c>
      <c r="AG176" s="276">
        <f>AF176/38</f>
        <v>5.2631578947368418E-2</v>
      </c>
      <c r="AH176" s="277">
        <f>'Indicator Date hidden2'!AN177</f>
        <v>1.1714285714285715</v>
      </c>
      <c r="AI176" s="278">
        <f>'Missing component hidden'!S177</f>
        <v>1</v>
      </c>
      <c r="AJ176" s="279">
        <f>'Missing component hidden'!T177</f>
        <v>6.6666666666666666E-2</v>
      </c>
      <c r="AM176" s="3">
        <f t="shared" si="11"/>
        <v>1</v>
      </c>
      <c r="AN176" s="3">
        <f t="shared" si="12"/>
        <v>1</v>
      </c>
      <c r="AO176" s="3">
        <f t="shared" si="13"/>
        <v>0</v>
      </c>
      <c r="AP176" s="3">
        <f t="shared" si="14"/>
        <v>1</v>
      </c>
      <c r="AQ176" s="3">
        <f t="shared" si="15"/>
        <v>1</v>
      </c>
    </row>
    <row r="177" spans="1:43" ht="16.5" thickTop="1" thickBot="1" x14ac:dyDescent="0.3">
      <c r="A177" s="169" t="s">
        <v>311</v>
      </c>
      <c r="B177" s="101" t="s">
        <v>319</v>
      </c>
      <c r="C177" s="280">
        <v>1210</v>
      </c>
      <c r="D177" s="265">
        <f>'Peligro y Exposición'!D176</f>
        <v>6.8</v>
      </c>
      <c r="E177" s="265">
        <f>'Peligro y Exposición'!H176</f>
        <v>0</v>
      </c>
      <c r="F177" s="265">
        <f>'Peligro y Exposición'!Q176</f>
        <v>0</v>
      </c>
      <c r="G177" s="265">
        <f>'Peligro y Exposición'!U176</f>
        <v>4.2</v>
      </c>
      <c r="H177" s="265">
        <f>'Peligro y Exposición'!Y176</f>
        <v>9.1999999999999993</v>
      </c>
      <c r="I177" s="266">
        <f>'Peligro y Exposición'!Z176</f>
        <v>5.2</v>
      </c>
      <c r="J177" s="265">
        <f>'Peligro y Exposición'!AD176</f>
        <v>0</v>
      </c>
      <c r="K177" s="266">
        <f>'Peligro y Exposición'!AE176</f>
        <v>0</v>
      </c>
      <c r="L177" s="267">
        <f>ROUND((10-GEOMEAN(((10-I177)/10*9+1),((10-K177)/10*9+1)))/9*10,1)</f>
        <v>3</v>
      </c>
      <c r="M177" s="268">
        <f>Vulnerabilidad!F176</f>
        <v>8.6</v>
      </c>
      <c r="N177" s="269">
        <f>Vulnerabilidad!J176</f>
        <v>6.7</v>
      </c>
      <c r="O177" s="269">
        <f>Vulnerabilidad!M176</f>
        <v>7</v>
      </c>
      <c r="P177" s="266">
        <f>Vulnerabilidad!N176</f>
        <v>7.4</v>
      </c>
      <c r="Q177" s="269">
        <f>Vulnerabilidad!R176</f>
        <v>0.2</v>
      </c>
      <c r="R177" s="269">
        <f>Vulnerabilidad!W176</f>
        <v>7.5</v>
      </c>
      <c r="S177" s="266">
        <f>Vulnerabilidad!X176</f>
        <v>4.8</v>
      </c>
      <c r="T177" s="267">
        <f>ROUND((10-GEOMEAN(((10-P177)/10*9+1),((10-S177)/10*9+1)))/9*10,1)</f>
        <v>6.3</v>
      </c>
      <c r="U177" s="270">
        <f>'Capacidad de Adaptación'!F176</f>
        <v>10</v>
      </c>
      <c r="V177" s="271">
        <f>'Capacidad de Adaptación'!H176</f>
        <v>8.6</v>
      </c>
      <c r="W177" s="266">
        <f>'Capacidad de Adaptación'!I176</f>
        <v>9.4</v>
      </c>
      <c r="X177" s="271">
        <f>'Capacidad de Adaptación'!M176</f>
        <v>9.1</v>
      </c>
      <c r="Y177" s="271">
        <f>'Capacidad de Adaptación'!Q176</f>
        <v>7.3</v>
      </c>
      <c r="Z177" s="271">
        <f>'Capacidad de Adaptación'!X176</f>
        <v>4.9000000000000004</v>
      </c>
      <c r="AA177" s="266">
        <f>'Capacidad de Adaptación'!Y176</f>
        <v>7.1</v>
      </c>
      <c r="AB177" s="267">
        <f>ROUND((10-GEOMEAN(((10-W177)/10*9+1),((10-AA177)/10*9+1)))/9*10,1)</f>
        <v>8.5</v>
      </c>
      <c r="AC177" s="272">
        <f>ROUND(L177^(1/3)*T177^(1/3)*AB177^(1/3),1)</f>
        <v>5.4</v>
      </c>
      <c r="AD177" s="273">
        <f>_xlfn.RANK.EQ(AC177,AC$4:AC$301)</f>
        <v>177</v>
      </c>
      <c r="AE177" s="274">
        <f>VLOOKUP(C177,'INFORM Indice de Confiabilidad'!A175:M472,7,FALSE)</f>
        <v>2.2857142857142856</v>
      </c>
      <c r="AF177" s="275">
        <f>'Imputed and missing data hidden'!AM178</f>
        <v>1</v>
      </c>
      <c r="AG177" s="276">
        <f>AF177/38</f>
        <v>2.6315789473684209E-2</v>
      </c>
      <c r="AH177" s="277">
        <f>'Indicator Date hidden2'!AN178</f>
        <v>1.1714285714285715</v>
      </c>
      <c r="AI177" s="278">
        <f>'Missing component hidden'!S178</f>
        <v>0</v>
      </c>
      <c r="AJ177" s="279">
        <f>'Missing component hidden'!T178</f>
        <v>0</v>
      </c>
      <c r="AM177" s="3">
        <f t="shared" si="11"/>
        <v>1</v>
      </c>
      <c r="AN177" s="3">
        <f t="shared" si="12"/>
        <v>0</v>
      </c>
      <c r="AO177" s="3">
        <f t="shared" si="13"/>
        <v>0</v>
      </c>
      <c r="AP177" s="3">
        <f t="shared" si="14"/>
        <v>1</v>
      </c>
      <c r="AQ177" s="3">
        <f t="shared" si="15"/>
        <v>1</v>
      </c>
    </row>
    <row r="178" spans="1:43" ht="16.5" thickTop="1" thickBot="1" x14ac:dyDescent="0.3">
      <c r="A178" s="169" t="s">
        <v>311</v>
      </c>
      <c r="B178" s="101" t="s">
        <v>320</v>
      </c>
      <c r="C178" s="280">
        <v>1211</v>
      </c>
      <c r="D178" s="265">
        <f>'Peligro y Exposición'!D177</f>
        <v>5.7</v>
      </c>
      <c r="E178" s="265">
        <f>'Peligro y Exposición'!H177</f>
        <v>0</v>
      </c>
      <c r="F178" s="265">
        <f>'Peligro y Exposición'!Q177</f>
        <v>0</v>
      </c>
      <c r="G178" s="265">
        <f>'Peligro y Exposición'!U177</f>
        <v>9.1999999999999993</v>
      </c>
      <c r="H178" s="265">
        <f>'Peligro y Exposición'!Y177</f>
        <v>9.3000000000000007</v>
      </c>
      <c r="I178" s="266">
        <f>'Peligro y Exposición'!Z177</f>
        <v>6.4</v>
      </c>
      <c r="J178" s="265">
        <f>'Peligro y Exposición'!AD177</f>
        <v>0</v>
      </c>
      <c r="K178" s="266">
        <f>'Peligro y Exposición'!AE177</f>
        <v>0</v>
      </c>
      <c r="L178" s="267">
        <f>ROUND((10-GEOMEAN(((10-I178)/10*9+1),((10-K178)/10*9+1)))/9*10,1)</f>
        <v>3.9</v>
      </c>
      <c r="M178" s="268">
        <f>Vulnerabilidad!F177</f>
        <v>7.1</v>
      </c>
      <c r="N178" s="269">
        <f>Vulnerabilidad!J177</f>
        <v>6.5</v>
      </c>
      <c r="O178" s="269">
        <f>Vulnerabilidad!M177</f>
        <v>6.7</v>
      </c>
      <c r="P178" s="266">
        <f>Vulnerabilidad!N177</f>
        <v>6.8</v>
      </c>
      <c r="Q178" s="269">
        <f>Vulnerabilidad!R177</f>
        <v>5.8</v>
      </c>
      <c r="R178" s="269">
        <f>Vulnerabilidad!W177</f>
        <v>6.1</v>
      </c>
      <c r="S178" s="266">
        <f>Vulnerabilidad!X177</f>
        <v>6</v>
      </c>
      <c r="T178" s="267">
        <f>ROUND((10-GEOMEAN(((10-P178)/10*9+1),((10-S178)/10*9+1)))/9*10,1)</f>
        <v>6.4</v>
      </c>
      <c r="U178" s="270">
        <f>'Capacidad de Adaptación'!F177</f>
        <v>8.3000000000000007</v>
      </c>
      <c r="V178" s="271">
        <f>'Capacidad de Adaptación'!H177</f>
        <v>7.3</v>
      </c>
      <c r="W178" s="266">
        <f>'Capacidad de Adaptación'!I177</f>
        <v>7.8</v>
      </c>
      <c r="X178" s="271">
        <f>'Capacidad de Adaptación'!M177</f>
        <v>6.1</v>
      </c>
      <c r="Y178" s="271">
        <f>'Capacidad de Adaptación'!Q177</f>
        <v>7.5</v>
      </c>
      <c r="Z178" s="271">
        <f>'Capacidad de Adaptación'!X177</f>
        <v>5.4</v>
      </c>
      <c r="AA178" s="266">
        <f>'Capacidad de Adaptación'!Y177</f>
        <v>6.3</v>
      </c>
      <c r="AB178" s="267">
        <f>ROUND((10-GEOMEAN(((10-W178)/10*9+1),((10-AA178)/10*9+1)))/9*10,1)</f>
        <v>7.1</v>
      </c>
      <c r="AC178" s="272">
        <f>ROUND(L178^(1/3)*T178^(1/3)*AB178^(1/3),1)</f>
        <v>5.6</v>
      </c>
      <c r="AD178" s="273">
        <f>_xlfn.RANK.EQ(AC178,AC$4:AC$301)</f>
        <v>157</v>
      </c>
      <c r="AE178" s="274">
        <f>VLOOKUP(C178,'INFORM Indice de Confiabilidad'!A176:M473,7,FALSE)</f>
        <v>2.2857142857142856</v>
      </c>
      <c r="AF178" s="275">
        <f>'Imputed and missing data hidden'!AM179</f>
        <v>1</v>
      </c>
      <c r="AG178" s="276">
        <f>AF178/38</f>
        <v>2.6315789473684209E-2</v>
      </c>
      <c r="AH178" s="277">
        <f>'Indicator Date hidden2'!AN179</f>
        <v>1.1714285714285715</v>
      </c>
      <c r="AI178" s="278">
        <f>'Missing component hidden'!S179</f>
        <v>0</v>
      </c>
      <c r="AJ178" s="279">
        <f>'Missing component hidden'!T179</f>
        <v>0</v>
      </c>
      <c r="AM178" s="3">
        <f t="shared" si="11"/>
        <v>1</v>
      </c>
      <c r="AN178" s="3">
        <f t="shared" si="12"/>
        <v>0</v>
      </c>
      <c r="AO178" s="3">
        <f t="shared" si="13"/>
        <v>0</v>
      </c>
      <c r="AP178" s="3">
        <f t="shared" si="14"/>
        <v>1</v>
      </c>
      <c r="AQ178" s="3">
        <f t="shared" si="15"/>
        <v>1</v>
      </c>
    </row>
    <row r="179" spans="1:43" ht="16.5" thickTop="1" thickBot="1" x14ac:dyDescent="0.3">
      <c r="A179" s="169" t="s">
        <v>311</v>
      </c>
      <c r="B179" s="101" t="s">
        <v>222</v>
      </c>
      <c r="C179" s="280">
        <v>1212</v>
      </c>
      <c r="D179" s="265">
        <f>'Peligro y Exposición'!D178</f>
        <v>6.9</v>
      </c>
      <c r="E179" s="265" t="str">
        <f>'Peligro y Exposición'!H178</f>
        <v>x</v>
      </c>
      <c r="F179" s="265">
        <f>'Peligro y Exposición'!Q178</f>
        <v>0</v>
      </c>
      <c r="G179" s="265">
        <f>'Peligro y Exposición'!U178</f>
        <v>5.4</v>
      </c>
      <c r="H179" s="265">
        <f>'Peligro y Exposición'!Y178</f>
        <v>5.8</v>
      </c>
      <c r="I179" s="266">
        <f>'Peligro y Exposición'!Z178</f>
        <v>5</v>
      </c>
      <c r="J179" s="265">
        <f>'Peligro y Exposición'!AD178</f>
        <v>3.9</v>
      </c>
      <c r="K179" s="266">
        <f>'Peligro y Exposición'!AE178</f>
        <v>3.9</v>
      </c>
      <c r="L179" s="267">
        <f>ROUND((10-GEOMEAN(((10-I179)/10*9+1),((10-K179)/10*9+1)))/9*10,1)</f>
        <v>4.5</v>
      </c>
      <c r="M179" s="268">
        <f>Vulnerabilidad!F178</f>
        <v>8.6</v>
      </c>
      <c r="N179" s="269">
        <f>Vulnerabilidad!J178</f>
        <v>8</v>
      </c>
      <c r="O179" s="269">
        <f>Vulnerabilidad!M178</f>
        <v>7.5</v>
      </c>
      <c r="P179" s="266">
        <f>Vulnerabilidad!N178</f>
        <v>8</v>
      </c>
      <c r="Q179" s="269">
        <f>Vulnerabilidad!R178</f>
        <v>0.7</v>
      </c>
      <c r="R179" s="269">
        <f>Vulnerabilidad!W178</f>
        <v>5.7</v>
      </c>
      <c r="S179" s="266">
        <f>Vulnerabilidad!X178</f>
        <v>3.6</v>
      </c>
      <c r="T179" s="267">
        <f>ROUND((10-GEOMEAN(((10-P179)/10*9+1),((10-S179)/10*9+1)))/9*10,1)</f>
        <v>6.3</v>
      </c>
      <c r="U179" s="270">
        <f>'Capacidad de Adaptación'!F178</f>
        <v>10</v>
      </c>
      <c r="V179" s="271">
        <f>'Capacidad de Adaptación'!H178</f>
        <v>7.1</v>
      </c>
      <c r="W179" s="266">
        <f>'Capacidad de Adaptación'!I178</f>
        <v>9</v>
      </c>
      <c r="X179" s="271">
        <f>'Capacidad de Adaptación'!M178</f>
        <v>8.3000000000000007</v>
      </c>
      <c r="Y179" s="271">
        <f>'Capacidad de Adaptación'!Q178</f>
        <v>7.2</v>
      </c>
      <c r="Z179" s="271">
        <f>'Capacidad de Adaptación'!X178</f>
        <v>3.8</v>
      </c>
      <c r="AA179" s="266">
        <f>'Capacidad de Adaptación'!Y178</f>
        <v>6.4</v>
      </c>
      <c r="AB179" s="267">
        <f>ROUND((10-GEOMEAN(((10-W179)/10*9+1),((10-AA179)/10*9+1)))/9*10,1)</f>
        <v>8</v>
      </c>
      <c r="AC179" s="272">
        <f>ROUND(L179^(1/3)*T179^(1/3)*AB179^(1/3),1)</f>
        <v>6.1</v>
      </c>
      <c r="AD179" s="273">
        <f>_xlfn.RANK.EQ(AC179,AC$4:AC$301)</f>
        <v>92</v>
      </c>
      <c r="AE179" s="274">
        <f>VLOOKUP(C179,'INFORM Indice de Confiabilidad'!A177:M474,7,FALSE)</f>
        <v>2.2857142857142856</v>
      </c>
      <c r="AF179" s="275">
        <f>'Imputed and missing data hidden'!AM180</f>
        <v>1</v>
      </c>
      <c r="AG179" s="276">
        <f>AF179/38</f>
        <v>2.6315789473684209E-2</v>
      </c>
      <c r="AH179" s="277">
        <f>'Indicator Date hidden2'!AN180</f>
        <v>1.1714285714285715</v>
      </c>
      <c r="AI179" s="278">
        <f>'Missing component hidden'!S180</f>
        <v>1</v>
      </c>
      <c r="AJ179" s="279">
        <f>'Missing component hidden'!T180</f>
        <v>6.6666666666666666E-2</v>
      </c>
      <c r="AM179" s="3">
        <f t="shared" si="11"/>
        <v>1</v>
      </c>
      <c r="AN179" s="3">
        <f t="shared" si="12"/>
        <v>1</v>
      </c>
      <c r="AO179" s="3">
        <f t="shared" si="13"/>
        <v>0</v>
      </c>
      <c r="AP179" s="3">
        <f t="shared" si="14"/>
        <v>1</v>
      </c>
      <c r="AQ179" s="3">
        <f t="shared" si="15"/>
        <v>1</v>
      </c>
    </row>
    <row r="180" spans="1:43" ht="16.5" thickTop="1" thickBot="1" x14ac:dyDescent="0.3">
      <c r="A180" s="169" t="s">
        <v>311</v>
      </c>
      <c r="B180" s="101" t="s">
        <v>302</v>
      </c>
      <c r="C180" s="280">
        <v>1213</v>
      </c>
      <c r="D180" s="265">
        <f>'Peligro y Exposición'!D179</f>
        <v>5.7</v>
      </c>
      <c r="E180" s="265" t="str">
        <f>'Peligro y Exposición'!H179</f>
        <v>x</v>
      </c>
      <c r="F180" s="265">
        <f>'Peligro y Exposición'!Q179</f>
        <v>0</v>
      </c>
      <c r="G180" s="265">
        <f>'Peligro y Exposición'!U179</f>
        <v>9.3000000000000007</v>
      </c>
      <c r="H180" s="265">
        <f>'Peligro y Exposición'!Y179</f>
        <v>7.3</v>
      </c>
      <c r="I180" s="266">
        <f>'Peligro y Exposición'!Z179</f>
        <v>6.6</v>
      </c>
      <c r="J180" s="265">
        <f>'Peligro y Exposición'!AD179</f>
        <v>4</v>
      </c>
      <c r="K180" s="266">
        <f>'Peligro y Exposición'!AE179</f>
        <v>4</v>
      </c>
      <c r="L180" s="267">
        <f>ROUND((10-GEOMEAN(((10-I180)/10*9+1),((10-K180)/10*9+1)))/9*10,1)</f>
        <v>5.4</v>
      </c>
      <c r="M180" s="268">
        <f>Vulnerabilidad!F179</f>
        <v>7.8</v>
      </c>
      <c r="N180" s="269">
        <f>Vulnerabilidad!J179</f>
        <v>7.6</v>
      </c>
      <c r="O180" s="269">
        <f>Vulnerabilidad!M179</f>
        <v>7.6</v>
      </c>
      <c r="P180" s="266">
        <f>Vulnerabilidad!N179</f>
        <v>7.7</v>
      </c>
      <c r="Q180" s="269">
        <f>Vulnerabilidad!R179</f>
        <v>2.2999999999999998</v>
      </c>
      <c r="R180" s="269">
        <f>Vulnerabilidad!W179</f>
        <v>4.0999999999999996</v>
      </c>
      <c r="S180" s="266">
        <f>Vulnerabilidad!X179</f>
        <v>3.3</v>
      </c>
      <c r="T180" s="267">
        <f>ROUND((10-GEOMEAN(((10-P180)/10*9+1),((10-S180)/10*9+1)))/9*10,1)</f>
        <v>5.9</v>
      </c>
      <c r="U180" s="270">
        <f>'Capacidad de Adaptación'!F179</f>
        <v>10</v>
      </c>
      <c r="V180" s="271">
        <f>'Capacidad de Adaptación'!H179</f>
        <v>9.1</v>
      </c>
      <c r="W180" s="266">
        <f>'Capacidad de Adaptación'!I179</f>
        <v>9.6</v>
      </c>
      <c r="X180" s="271">
        <f>'Capacidad de Adaptación'!M179</f>
        <v>7.2</v>
      </c>
      <c r="Y180" s="271">
        <f>'Capacidad de Adaptación'!Q179</f>
        <v>9.5</v>
      </c>
      <c r="Z180" s="271">
        <f>'Capacidad de Adaptación'!X179</f>
        <v>6.8</v>
      </c>
      <c r="AA180" s="266">
        <f>'Capacidad de Adaptación'!Y179</f>
        <v>7.8</v>
      </c>
      <c r="AB180" s="267">
        <f>ROUND((10-GEOMEAN(((10-W180)/10*9+1),((10-AA180)/10*9+1)))/9*10,1)</f>
        <v>8.9</v>
      </c>
      <c r="AC180" s="272">
        <f>ROUND(L180^(1/3)*T180^(1/3)*AB180^(1/3),1)</f>
        <v>6.6</v>
      </c>
      <c r="AD180" s="273">
        <f>_xlfn.RANK.EQ(AC180,AC$4:AC$301)</f>
        <v>38</v>
      </c>
      <c r="AE180" s="274">
        <f>VLOOKUP(C180,'INFORM Indice de Confiabilidad'!A178:M475,7,FALSE)</f>
        <v>2.6190476190476186</v>
      </c>
      <c r="AF180" s="275">
        <f>'Imputed and missing data hidden'!AM181</f>
        <v>2</v>
      </c>
      <c r="AG180" s="276">
        <f>AF180/38</f>
        <v>5.2631578947368418E-2</v>
      </c>
      <c r="AH180" s="277">
        <f>'Indicator Date hidden2'!AN181</f>
        <v>1.1714285714285715</v>
      </c>
      <c r="AI180" s="278">
        <f>'Missing component hidden'!S181</f>
        <v>1</v>
      </c>
      <c r="AJ180" s="279">
        <f>'Missing component hidden'!T181</f>
        <v>6.6666666666666666E-2</v>
      </c>
      <c r="AM180" s="3">
        <f t="shared" si="11"/>
        <v>1</v>
      </c>
      <c r="AN180" s="3">
        <f t="shared" si="12"/>
        <v>1</v>
      </c>
      <c r="AO180" s="3">
        <f t="shared" si="13"/>
        <v>0</v>
      </c>
      <c r="AP180" s="3">
        <f t="shared" si="14"/>
        <v>1</v>
      </c>
      <c r="AQ180" s="3">
        <f t="shared" si="15"/>
        <v>1</v>
      </c>
    </row>
    <row r="181" spans="1:43" ht="16.5" thickTop="1" thickBot="1" x14ac:dyDescent="0.3">
      <c r="A181" s="169" t="s">
        <v>311</v>
      </c>
      <c r="B181" s="101" t="s">
        <v>321</v>
      </c>
      <c r="C181" s="280">
        <v>1214</v>
      </c>
      <c r="D181" s="265">
        <f>'Peligro y Exposición'!D180</f>
        <v>6.7</v>
      </c>
      <c r="E181" s="265">
        <f>'Peligro y Exposición'!H180</f>
        <v>0</v>
      </c>
      <c r="F181" s="265">
        <f>'Peligro y Exposición'!Q180</f>
        <v>0</v>
      </c>
      <c r="G181" s="265">
        <f>'Peligro y Exposición'!U180</f>
        <v>8.4</v>
      </c>
      <c r="H181" s="265">
        <f>'Peligro y Exposición'!Y180</f>
        <v>5.5</v>
      </c>
      <c r="I181" s="266">
        <f>'Peligro y Exposición'!Z180</f>
        <v>5</v>
      </c>
      <c r="J181" s="265">
        <f>'Peligro y Exposición'!AD180</f>
        <v>1.4</v>
      </c>
      <c r="K181" s="266">
        <f>'Peligro y Exposición'!AE180</f>
        <v>1.4</v>
      </c>
      <c r="L181" s="267">
        <f>ROUND((10-GEOMEAN(((10-I181)/10*9+1),((10-K181)/10*9+1)))/9*10,1)</f>
        <v>3.4</v>
      </c>
      <c r="M181" s="268">
        <f>Vulnerabilidad!F180</f>
        <v>8</v>
      </c>
      <c r="N181" s="269">
        <f>Vulnerabilidad!J180</f>
        <v>8.4</v>
      </c>
      <c r="O181" s="269">
        <f>Vulnerabilidad!M180</f>
        <v>7.1</v>
      </c>
      <c r="P181" s="266">
        <f>Vulnerabilidad!N180</f>
        <v>7.8</v>
      </c>
      <c r="Q181" s="269">
        <f>Vulnerabilidad!R180</f>
        <v>1.2</v>
      </c>
      <c r="R181" s="269">
        <f>Vulnerabilidad!W180</f>
        <v>5.2</v>
      </c>
      <c r="S181" s="266">
        <f>Vulnerabilidad!X180</f>
        <v>3.5</v>
      </c>
      <c r="T181" s="267">
        <f>ROUND((10-GEOMEAN(((10-P181)/10*9+1),((10-S181)/10*9+1)))/9*10,1)</f>
        <v>6.1</v>
      </c>
      <c r="U181" s="270">
        <f>'Capacidad de Adaptación'!F180</f>
        <v>10</v>
      </c>
      <c r="V181" s="271">
        <f>'Capacidad de Adaptación'!H180</f>
        <v>6.2</v>
      </c>
      <c r="W181" s="266">
        <f>'Capacidad de Adaptación'!I180</f>
        <v>8.8000000000000007</v>
      </c>
      <c r="X181" s="271">
        <f>'Capacidad de Adaptación'!M180</f>
        <v>7</v>
      </c>
      <c r="Y181" s="271">
        <f>'Capacidad de Adaptación'!Q180</f>
        <v>5.5</v>
      </c>
      <c r="Z181" s="271">
        <f>'Capacidad de Adaptación'!X180</f>
        <v>4.2</v>
      </c>
      <c r="AA181" s="266">
        <f>'Capacidad de Adaptación'!Y180</f>
        <v>5.6</v>
      </c>
      <c r="AB181" s="267">
        <f>ROUND((10-GEOMEAN(((10-W181)/10*9+1),((10-AA181)/10*9+1)))/9*10,1)</f>
        <v>7.5</v>
      </c>
      <c r="AC181" s="272">
        <f>ROUND(L181^(1/3)*T181^(1/3)*AB181^(1/3),1)</f>
        <v>5.4</v>
      </c>
      <c r="AD181" s="273">
        <f>_xlfn.RANK.EQ(AC181,AC$4:AC$301)</f>
        <v>177</v>
      </c>
      <c r="AE181" s="274">
        <f>VLOOKUP(C181,'INFORM Indice de Confiabilidad'!A179:M476,7,FALSE)</f>
        <v>1.9523809523809526</v>
      </c>
      <c r="AF181" s="275">
        <f>'Imputed and missing data hidden'!AM182</f>
        <v>0</v>
      </c>
      <c r="AG181" s="276">
        <f>AF181/38</f>
        <v>0</v>
      </c>
      <c r="AH181" s="277">
        <f>'Indicator Date hidden2'!AN182</f>
        <v>1.1714285714285715</v>
      </c>
      <c r="AI181" s="278">
        <f>'Missing component hidden'!S182</f>
        <v>0</v>
      </c>
      <c r="AJ181" s="279">
        <f>'Missing component hidden'!T182</f>
        <v>0</v>
      </c>
      <c r="AM181" s="3">
        <f t="shared" si="11"/>
        <v>1</v>
      </c>
      <c r="AN181" s="3">
        <f t="shared" si="12"/>
        <v>0</v>
      </c>
      <c r="AO181" s="3">
        <f t="shared" si="13"/>
        <v>0</v>
      </c>
      <c r="AP181" s="3">
        <f t="shared" si="14"/>
        <v>1</v>
      </c>
      <c r="AQ181" s="3">
        <f t="shared" si="15"/>
        <v>1</v>
      </c>
    </row>
    <row r="182" spans="1:43" ht="16.5" thickTop="1" thickBot="1" x14ac:dyDescent="0.3">
      <c r="A182" s="169" t="s">
        <v>311</v>
      </c>
      <c r="B182" s="101" t="s">
        <v>281</v>
      </c>
      <c r="C182" s="280">
        <v>1215</v>
      </c>
      <c r="D182" s="265">
        <f>'Peligro y Exposición'!D181</f>
        <v>7.2</v>
      </c>
      <c r="E182" s="265">
        <f>'Peligro y Exposición'!H181</f>
        <v>0</v>
      </c>
      <c r="F182" s="265">
        <f>'Peligro y Exposición'!Q181</f>
        <v>0</v>
      </c>
      <c r="G182" s="265">
        <f>'Peligro y Exposición'!U181</f>
        <v>8.1</v>
      </c>
      <c r="H182" s="265">
        <f>'Peligro y Exposición'!Y181</f>
        <v>9.6999999999999993</v>
      </c>
      <c r="I182" s="266">
        <f>'Peligro y Exposición'!Z181</f>
        <v>6.5</v>
      </c>
      <c r="J182" s="265">
        <f>'Peligro y Exposición'!AD181</f>
        <v>0</v>
      </c>
      <c r="K182" s="266">
        <f>'Peligro y Exposición'!AE181</f>
        <v>0</v>
      </c>
      <c r="L182" s="267">
        <f>ROUND((10-GEOMEAN(((10-I182)/10*9+1),((10-K182)/10*9+1)))/9*10,1)</f>
        <v>4</v>
      </c>
      <c r="M182" s="268">
        <f>Vulnerabilidad!F181</f>
        <v>8.6999999999999993</v>
      </c>
      <c r="N182" s="269">
        <f>Vulnerabilidad!J181</f>
        <v>7.6</v>
      </c>
      <c r="O182" s="269">
        <f>Vulnerabilidad!M181</f>
        <v>8.1</v>
      </c>
      <c r="P182" s="266">
        <f>Vulnerabilidad!N181</f>
        <v>8.1</v>
      </c>
      <c r="Q182" s="269">
        <f>Vulnerabilidad!R181</f>
        <v>2.2999999999999998</v>
      </c>
      <c r="R182" s="269">
        <f>Vulnerabilidad!W181</f>
        <v>7.7</v>
      </c>
      <c r="S182" s="266">
        <f>Vulnerabilidad!X181</f>
        <v>5.6</v>
      </c>
      <c r="T182" s="267">
        <f>ROUND((10-GEOMEAN(((10-P182)/10*9+1),((10-S182)/10*9+1)))/9*10,1)</f>
        <v>7</v>
      </c>
      <c r="U182" s="270">
        <f>'Capacidad de Adaptación'!F181</f>
        <v>10</v>
      </c>
      <c r="V182" s="271">
        <f>'Capacidad de Adaptación'!H181</f>
        <v>7.8</v>
      </c>
      <c r="W182" s="266">
        <f>'Capacidad de Adaptación'!I181</f>
        <v>9.1999999999999993</v>
      </c>
      <c r="X182" s="271">
        <f>'Capacidad de Adaptación'!M181</f>
        <v>6.1</v>
      </c>
      <c r="Y182" s="271">
        <f>'Capacidad de Adaptación'!Q181</f>
        <v>8.3000000000000007</v>
      </c>
      <c r="Z182" s="271">
        <f>'Capacidad de Adaptación'!X181</f>
        <v>6.3</v>
      </c>
      <c r="AA182" s="266">
        <f>'Capacidad de Adaptación'!Y181</f>
        <v>6.9</v>
      </c>
      <c r="AB182" s="267">
        <f>ROUND((10-GEOMEAN(((10-W182)/10*9+1),((10-AA182)/10*9+1)))/9*10,1)</f>
        <v>8.3000000000000007</v>
      </c>
      <c r="AC182" s="272">
        <f>ROUND(L182^(1/3)*T182^(1/3)*AB182^(1/3),1)</f>
        <v>6.1</v>
      </c>
      <c r="AD182" s="273">
        <f>_xlfn.RANK.EQ(AC182,AC$4:AC$301)</f>
        <v>92</v>
      </c>
      <c r="AE182" s="274">
        <f>VLOOKUP(C182,'INFORM Indice de Confiabilidad'!A180:M477,7,FALSE)</f>
        <v>2.2857142857142856</v>
      </c>
      <c r="AF182" s="275">
        <f>'Imputed and missing data hidden'!AM183</f>
        <v>1</v>
      </c>
      <c r="AG182" s="276">
        <f>AF182/38</f>
        <v>2.6315789473684209E-2</v>
      </c>
      <c r="AH182" s="277">
        <f>'Indicator Date hidden2'!AN183</f>
        <v>1.1714285714285715</v>
      </c>
      <c r="AI182" s="278">
        <f>'Missing component hidden'!S183</f>
        <v>0</v>
      </c>
      <c r="AJ182" s="279">
        <f>'Missing component hidden'!T183</f>
        <v>0</v>
      </c>
      <c r="AM182" s="3">
        <f t="shared" si="11"/>
        <v>1</v>
      </c>
      <c r="AN182" s="3">
        <f t="shared" si="12"/>
        <v>0</v>
      </c>
      <c r="AO182" s="3">
        <f t="shared" si="13"/>
        <v>0</v>
      </c>
      <c r="AP182" s="3">
        <f t="shared" si="14"/>
        <v>1</v>
      </c>
      <c r="AQ182" s="3">
        <f t="shared" si="15"/>
        <v>1</v>
      </c>
    </row>
    <row r="183" spans="1:43" ht="16.5" thickTop="1" thickBot="1" x14ac:dyDescent="0.3">
      <c r="A183" s="169" t="s">
        <v>311</v>
      </c>
      <c r="B183" s="101" t="s">
        <v>322</v>
      </c>
      <c r="C183" s="280">
        <v>1216</v>
      </c>
      <c r="D183" s="265">
        <f>'Peligro y Exposición'!D182</f>
        <v>6.8</v>
      </c>
      <c r="E183" s="265">
        <f>'Peligro y Exposición'!H182</f>
        <v>0</v>
      </c>
      <c r="F183" s="265">
        <f>'Peligro y Exposición'!Q182</f>
        <v>0</v>
      </c>
      <c r="G183" s="265">
        <f>'Peligro y Exposición'!U182</f>
        <v>9.6999999999999993</v>
      </c>
      <c r="H183" s="265">
        <f>'Peligro y Exposición'!Y182</f>
        <v>7.6</v>
      </c>
      <c r="I183" s="266">
        <f>'Peligro y Exposición'!Z182</f>
        <v>6.3</v>
      </c>
      <c r="J183" s="265">
        <f>'Peligro y Exposición'!AD182</f>
        <v>1.5</v>
      </c>
      <c r="K183" s="266">
        <f>'Peligro y Exposición'!AE182</f>
        <v>1.5</v>
      </c>
      <c r="L183" s="267">
        <f>ROUND((10-GEOMEAN(((10-I183)/10*9+1),((10-K183)/10*9+1)))/9*10,1)</f>
        <v>4.3</v>
      </c>
      <c r="M183" s="268">
        <f>Vulnerabilidad!F182</f>
        <v>8.3000000000000007</v>
      </c>
      <c r="N183" s="269">
        <f>Vulnerabilidad!J182</f>
        <v>7.8</v>
      </c>
      <c r="O183" s="269">
        <f>Vulnerabilidad!M182</f>
        <v>8.1999999999999993</v>
      </c>
      <c r="P183" s="266">
        <f>Vulnerabilidad!N182</f>
        <v>8.1</v>
      </c>
      <c r="Q183" s="269">
        <f>Vulnerabilidad!R182</f>
        <v>0.5</v>
      </c>
      <c r="R183" s="269">
        <f>Vulnerabilidad!W182</f>
        <v>7.5</v>
      </c>
      <c r="S183" s="266">
        <f>Vulnerabilidad!X182</f>
        <v>4.9000000000000004</v>
      </c>
      <c r="T183" s="267">
        <f>ROUND((10-GEOMEAN(((10-P183)/10*9+1),((10-S183)/10*9+1)))/9*10,1)</f>
        <v>6.8</v>
      </c>
      <c r="U183" s="270">
        <f>'Capacidad de Adaptación'!F182</f>
        <v>8.3000000000000007</v>
      </c>
      <c r="V183" s="271">
        <f>'Capacidad de Adaptación'!H182</f>
        <v>8.5</v>
      </c>
      <c r="W183" s="266">
        <f>'Capacidad de Adaptación'!I182</f>
        <v>8.4</v>
      </c>
      <c r="X183" s="271">
        <f>'Capacidad de Adaptación'!M182</f>
        <v>9.9</v>
      </c>
      <c r="Y183" s="271">
        <f>'Capacidad de Adaptación'!Q182</f>
        <v>9.6</v>
      </c>
      <c r="Z183" s="271">
        <f>'Capacidad de Adaptación'!X182</f>
        <v>4.4000000000000004</v>
      </c>
      <c r="AA183" s="266">
        <f>'Capacidad de Adaptación'!Y182</f>
        <v>8</v>
      </c>
      <c r="AB183" s="267">
        <f>ROUND((10-GEOMEAN(((10-W183)/10*9+1),((10-AA183)/10*9+1)))/9*10,1)</f>
        <v>8.1999999999999993</v>
      </c>
      <c r="AC183" s="272">
        <f>ROUND(L183^(1/3)*T183^(1/3)*AB183^(1/3),1)</f>
        <v>6.2</v>
      </c>
      <c r="AD183" s="273">
        <f>_xlfn.RANK.EQ(AC183,AC$4:AC$301)</f>
        <v>79</v>
      </c>
      <c r="AE183" s="274">
        <f>VLOOKUP(C183,'INFORM Indice de Confiabilidad'!A181:M478,7,FALSE)</f>
        <v>2.2857142857142856</v>
      </c>
      <c r="AF183" s="275">
        <f>'Imputed and missing data hidden'!AM184</f>
        <v>1</v>
      </c>
      <c r="AG183" s="276">
        <f>AF183/38</f>
        <v>2.6315789473684209E-2</v>
      </c>
      <c r="AH183" s="277">
        <f>'Indicator Date hidden2'!AN184</f>
        <v>1.1714285714285715</v>
      </c>
      <c r="AI183" s="278">
        <f>'Missing component hidden'!S184</f>
        <v>0</v>
      </c>
      <c r="AJ183" s="279">
        <f>'Missing component hidden'!T184</f>
        <v>0</v>
      </c>
      <c r="AM183" s="3">
        <f t="shared" si="11"/>
        <v>1</v>
      </c>
      <c r="AN183" s="3">
        <f t="shared" si="12"/>
        <v>0</v>
      </c>
      <c r="AO183" s="3">
        <f t="shared" si="13"/>
        <v>0</v>
      </c>
      <c r="AP183" s="3">
        <f t="shared" si="14"/>
        <v>1</v>
      </c>
      <c r="AQ183" s="3">
        <f t="shared" si="15"/>
        <v>1</v>
      </c>
    </row>
    <row r="184" spans="1:43" ht="16.5" thickTop="1" thickBot="1" x14ac:dyDescent="0.3">
      <c r="A184" s="169" t="s">
        <v>311</v>
      </c>
      <c r="B184" s="101" t="s">
        <v>323</v>
      </c>
      <c r="C184" s="280">
        <v>1217</v>
      </c>
      <c r="D184" s="265">
        <f>'Peligro y Exposición'!D183</f>
        <v>7.1</v>
      </c>
      <c r="E184" s="265">
        <f>'Peligro y Exposición'!H183</f>
        <v>0</v>
      </c>
      <c r="F184" s="265">
        <f>'Peligro y Exposición'!Q183</f>
        <v>0</v>
      </c>
      <c r="G184" s="265">
        <f>'Peligro y Exposición'!U183</f>
        <v>9.6</v>
      </c>
      <c r="H184" s="265">
        <f>'Peligro y Exposición'!Y183</f>
        <v>5.8</v>
      </c>
      <c r="I184" s="266">
        <f>'Peligro y Exposición'!Z183</f>
        <v>5.9</v>
      </c>
      <c r="J184" s="265">
        <f>'Peligro y Exposición'!AD183</f>
        <v>1.7</v>
      </c>
      <c r="K184" s="266">
        <f>'Peligro y Exposición'!AE183</f>
        <v>1.7</v>
      </c>
      <c r="L184" s="267">
        <f>ROUND((10-GEOMEAN(((10-I184)/10*9+1),((10-K184)/10*9+1)))/9*10,1)</f>
        <v>4.0999999999999996</v>
      </c>
      <c r="M184" s="268">
        <f>Vulnerabilidad!F183</f>
        <v>7.7</v>
      </c>
      <c r="N184" s="269">
        <f>Vulnerabilidad!J183</f>
        <v>8.1</v>
      </c>
      <c r="O184" s="269">
        <f>Vulnerabilidad!M183</f>
        <v>7.4</v>
      </c>
      <c r="P184" s="266">
        <f>Vulnerabilidad!N183</f>
        <v>7.7</v>
      </c>
      <c r="Q184" s="269">
        <f>Vulnerabilidad!R183</f>
        <v>0.7</v>
      </c>
      <c r="R184" s="269">
        <f>Vulnerabilidad!W183</f>
        <v>6</v>
      </c>
      <c r="S184" s="266">
        <f>Vulnerabilidad!X183</f>
        <v>3.8</v>
      </c>
      <c r="T184" s="267">
        <f>ROUND((10-GEOMEAN(((10-P184)/10*9+1),((10-S184)/10*9+1)))/9*10,1)</f>
        <v>6.1</v>
      </c>
      <c r="U184" s="270">
        <f>'Capacidad de Adaptación'!F183</f>
        <v>10</v>
      </c>
      <c r="V184" s="271">
        <f>'Capacidad de Adaptación'!H183</f>
        <v>5.7</v>
      </c>
      <c r="W184" s="266">
        <f>'Capacidad de Adaptación'!I183</f>
        <v>8.6999999999999993</v>
      </c>
      <c r="X184" s="271">
        <f>'Capacidad de Adaptación'!M183</f>
        <v>8.8000000000000007</v>
      </c>
      <c r="Y184" s="271">
        <f>'Capacidad de Adaptación'!Q183</f>
        <v>6.8</v>
      </c>
      <c r="Z184" s="271">
        <f>'Capacidad de Adaptación'!X183</f>
        <v>5.0999999999999996</v>
      </c>
      <c r="AA184" s="266">
        <f>'Capacidad de Adaptación'!Y183</f>
        <v>6.9</v>
      </c>
      <c r="AB184" s="267">
        <f>ROUND((10-GEOMEAN(((10-W184)/10*9+1),((10-AA184)/10*9+1)))/9*10,1)</f>
        <v>7.9</v>
      </c>
      <c r="AC184" s="272">
        <f>ROUND(L184^(1/3)*T184^(1/3)*AB184^(1/3),1)</f>
        <v>5.8</v>
      </c>
      <c r="AD184" s="273">
        <f>_xlfn.RANK.EQ(AC184,AC$4:AC$301)</f>
        <v>128</v>
      </c>
      <c r="AE184" s="274">
        <f>VLOOKUP(C184,'INFORM Indice de Confiabilidad'!A182:M479,7,FALSE)</f>
        <v>1.9523809523809526</v>
      </c>
      <c r="AF184" s="275">
        <f>'Imputed and missing data hidden'!AM185</f>
        <v>0</v>
      </c>
      <c r="AG184" s="276">
        <f>AF184/38</f>
        <v>0</v>
      </c>
      <c r="AH184" s="277">
        <f>'Indicator Date hidden2'!AN185</f>
        <v>1.1714285714285715</v>
      </c>
      <c r="AI184" s="278">
        <f>'Missing component hidden'!S185</f>
        <v>0</v>
      </c>
      <c r="AJ184" s="279">
        <f>'Missing component hidden'!T185</f>
        <v>0</v>
      </c>
      <c r="AM184" s="3">
        <f t="shared" si="11"/>
        <v>1</v>
      </c>
      <c r="AN184" s="3">
        <f t="shared" si="12"/>
        <v>0</v>
      </c>
      <c r="AO184" s="3">
        <f t="shared" si="13"/>
        <v>0</v>
      </c>
      <c r="AP184" s="3">
        <f t="shared" si="14"/>
        <v>1</v>
      </c>
      <c r="AQ184" s="3">
        <f t="shared" si="15"/>
        <v>1</v>
      </c>
    </row>
    <row r="185" spans="1:43" ht="16.5" thickTop="1" thickBot="1" x14ac:dyDescent="0.3">
      <c r="A185" s="169" t="s">
        <v>311</v>
      </c>
      <c r="B185" s="101" t="s">
        <v>324</v>
      </c>
      <c r="C185" s="280">
        <v>1218</v>
      </c>
      <c r="D185" s="265">
        <f>'Peligro y Exposición'!D184</f>
        <v>7.5</v>
      </c>
      <c r="E185" s="265">
        <f>'Peligro y Exposición'!H184</f>
        <v>0</v>
      </c>
      <c r="F185" s="265">
        <f>'Peligro y Exposición'!Q184</f>
        <v>0</v>
      </c>
      <c r="G185" s="265">
        <f>'Peligro y Exposición'!U184</f>
        <v>9.3000000000000007</v>
      </c>
      <c r="H185" s="265">
        <f>'Peligro y Exposición'!Y184</f>
        <v>6</v>
      </c>
      <c r="I185" s="266">
        <f>'Peligro y Exposición'!Z184</f>
        <v>5.8</v>
      </c>
      <c r="J185" s="265">
        <f>'Peligro y Exposición'!AD184</f>
        <v>2.2000000000000002</v>
      </c>
      <c r="K185" s="266">
        <f>'Peligro y Exposición'!AE184</f>
        <v>2.2000000000000002</v>
      </c>
      <c r="L185" s="267">
        <f>ROUND((10-GEOMEAN(((10-I185)/10*9+1),((10-K185)/10*9+1)))/9*10,1)</f>
        <v>4.2</v>
      </c>
      <c r="M185" s="268">
        <f>Vulnerabilidad!F184</f>
        <v>7.8</v>
      </c>
      <c r="N185" s="269">
        <f>Vulnerabilidad!J184</f>
        <v>7.6</v>
      </c>
      <c r="O185" s="269">
        <f>Vulnerabilidad!M184</f>
        <v>6.9</v>
      </c>
      <c r="P185" s="266">
        <f>Vulnerabilidad!N184</f>
        <v>7.4</v>
      </c>
      <c r="Q185" s="269">
        <f>Vulnerabilidad!R184</f>
        <v>1.4</v>
      </c>
      <c r="R185" s="269">
        <f>Vulnerabilidad!W184</f>
        <v>6.5</v>
      </c>
      <c r="S185" s="266">
        <f>Vulnerabilidad!X184</f>
        <v>4.4000000000000004</v>
      </c>
      <c r="T185" s="267">
        <f>ROUND((10-GEOMEAN(((10-P185)/10*9+1),((10-S185)/10*9+1)))/9*10,1)</f>
        <v>6.1</v>
      </c>
      <c r="U185" s="270">
        <f>'Capacidad de Adaptación'!F184</f>
        <v>3.3</v>
      </c>
      <c r="V185" s="271">
        <f>'Capacidad de Adaptación'!H184</f>
        <v>5.8</v>
      </c>
      <c r="W185" s="266">
        <f>'Capacidad de Adaptación'!I184</f>
        <v>4.7</v>
      </c>
      <c r="X185" s="271">
        <f>'Capacidad de Adaptación'!M184</f>
        <v>8.6</v>
      </c>
      <c r="Y185" s="271">
        <f>'Capacidad de Adaptación'!Q184</f>
        <v>6.1</v>
      </c>
      <c r="Z185" s="271">
        <f>'Capacidad de Adaptación'!X184</f>
        <v>5.5</v>
      </c>
      <c r="AA185" s="266">
        <f>'Capacidad de Adaptación'!Y184</f>
        <v>6.7</v>
      </c>
      <c r="AB185" s="267">
        <f>ROUND((10-GEOMEAN(((10-W185)/10*9+1),((10-AA185)/10*9+1)))/9*10,1)</f>
        <v>5.8</v>
      </c>
      <c r="AC185" s="272">
        <f>ROUND(L185^(1/3)*T185^(1/3)*AB185^(1/3),1)</f>
        <v>5.3</v>
      </c>
      <c r="AD185" s="273">
        <f>_xlfn.RANK.EQ(AC185,AC$4:AC$301)</f>
        <v>194</v>
      </c>
      <c r="AE185" s="274">
        <f>VLOOKUP(C185,'INFORM Indice de Confiabilidad'!A183:M480,7,FALSE)</f>
        <v>1.9523809523809526</v>
      </c>
      <c r="AF185" s="275">
        <f>'Imputed and missing data hidden'!AM186</f>
        <v>0</v>
      </c>
      <c r="AG185" s="276">
        <f>AF185/38</f>
        <v>0</v>
      </c>
      <c r="AH185" s="277">
        <f>'Indicator Date hidden2'!AN186</f>
        <v>1.1714285714285715</v>
      </c>
      <c r="AI185" s="278">
        <f>'Missing component hidden'!S186</f>
        <v>0</v>
      </c>
      <c r="AJ185" s="279">
        <f>'Missing component hidden'!T186</f>
        <v>0</v>
      </c>
      <c r="AM185" s="3">
        <f t="shared" si="11"/>
        <v>1</v>
      </c>
      <c r="AN185" s="3">
        <f t="shared" si="12"/>
        <v>0</v>
      </c>
      <c r="AO185" s="3">
        <f t="shared" si="13"/>
        <v>0</v>
      </c>
      <c r="AP185" s="3">
        <f t="shared" si="14"/>
        <v>1</v>
      </c>
      <c r="AQ185" s="3">
        <f t="shared" si="15"/>
        <v>1</v>
      </c>
    </row>
    <row r="186" spans="1:43" ht="16.5" thickTop="1" thickBot="1" x14ac:dyDescent="0.3">
      <c r="A186" s="169" t="s">
        <v>311</v>
      </c>
      <c r="B186" s="101" t="s">
        <v>325</v>
      </c>
      <c r="C186" s="280">
        <v>1219</v>
      </c>
      <c r="D186" s="265">
        <f>'Peligro y Exposición'!D185</f>
        <v>6.8</v>
      </c>
      <c r="E186" s="265">
        <f>'Peligro y Exposición'!H185</f>
        <v>0</v>
      </c>
      <c r="F186" s="265">
        <f>'Peligro y Exposición'!Q185</f>
        <v>0</v>
      </c>
      <c r="G186" s="265">
        <f>'Peligro y Exposición'!U185</f>
        <v>8.6</v>
      </c>
      <c r="H186" s="265">
        <f>'Peligro y Exposición'!Y185</f>
        <v>8.5</v>
      </c>
      <c r="I186" s="266">
        <f>'Peligro y Exposición'!Z185</f>
        <v>6</v>
      </c>
      <c r="J186" s="265">
        <f>'Peligro y Exposición'!AD185</f>
        <v>1</v>
      </c>
      <c r="K186" s="266">
        <f>'Peligro y Exposición'!AE185</f>
        <v>1</v>
      </c>
      <c r="L186" s="267">
        <f>ROUND((10-GEOMEAN(((10-I186)/10*9+1),((10-K186)/10*9+1)))/9*10,1)</f>
        <v>3.9</v>
      </c>
      <c r="M186" s="268">
        <f>Vulnerabilidad!F185</f>
        <v>8.9</v>
      </c>
      <c r="N186" s="269">
        <f>Vulnerabilidad!J185</f>
        <v>7.4</v>
      </c>
      <c r="O186" s="269">
        <f>Vulnerabilidad!M185</f>
        <v>8.1</v>
      </c>
      <c r="P186" s="266">
        <f>Vulnerabilidad!N185</f>
        <v>8.1</v>
      </c>
      <c r="Q186" s="269">
        <f>Vulnerabilidad!R185</f>
        <v>0.5</v>
      </c>
      <c r="R186" s="269">
        <f>Vulnerabilidad!W185</f>
        <v>6.9</v>
      </c>
      <c r="S186" s="266">
        <f>Vulnerabilidad!X185</f>
        <v>4.4000000000000004</v>
      </c>
      <c r="T186" s="267">
        <f>ROUND((10-GEOMEAN(((10-P186)/10*9+1),((10-S186)/10*9+1)))/9*10,1)</f>
        <v>6.6</v>
      </c>
      <c r="U186" s="270">
        <f>'Capacidad de Adaptación'!F185</f>
        <v>6.7</v>
      </c>
      <c r="V186" s="271">
        <f>'Capacidad de Adaptación'!H185</f>
        <v>8.1999999999999993</v>
      </c>
      <c r="W186" s="266">
        <f>'Capacidad de Adaptación'!I185</f>
        <v>7.5</v>
      </c>
      <c r="X186" s="271">
        <f>'Capacidad de Adaptación'!M185</f>
        <v>9.6999999999999993</v>
      </c>
      <c r="Y186" s="271">
        <f>'Capacidad de Adaptación'!Q185</f>
        <v>8.8000000000000007</v>
      </c>
      <c r="Z186" s="271">
        <f>'Capacidad de Adaptación'!X185</f>
        <v>3.9</v>
      </c>
      <c r="AA186" s="266">
        <f>'Capacidad de Adaptación'!Y185</f>
        <v>7.5</v>
      </c>
      <c r="AB186" s="267">
        <f>ROUND((10-GEOMEAN(((10-W186)/10*9+1),((10-AA186)/10*9+1)))/9*10,1)</f>
        <v>7.5</v>
      </c>
      <c r="AC186" s="272">
        <f>ROUND(L186^(1/3)*T186^(1/3)*AB186^(1/3),1)</f>
        <v>5.8</v>
      </c>
      <c r="AD186" s="273">
        <f>_xlfn.RANK.EQ(AC186,AC$4:AC$301)</f>
        <v>128</v>
      </c>
      <c r="AE186" s="274">
        <f>VLOOKUP(C186,'INFORM Indice de Confiabilidad'!A184:M481,7,FALSE)</f>
        <v>2.6190476190476186</v>
      </c>
      <c r="AF186" s="275">
        <f>'Imputed and missing data hidden'!AM187</f>
        <v>2</v>
      </c>
      <c r="AG186" s="276">
        <f>AF186/38</f>
        <v>5.2631578947368418E-2</v>
      </c>
      <c r="AH186" s="277">
        <f>'Indicator Date hidden2'!AN187</f>
        <v>1.1714285714285715</v>
      </c>
      <c r="AI186" s="278">
        <f>'Missing component hidden'!S187</f>
        <v>0</v>
      </c>
      <c r="AJ186" s="279">
        <f>'Missing component hidden'!T187</f>
        <v>0</v>
      </c>
      <c r="AM186" s="3">
        <f t="shared" si="11"/>
        <v>1</v>
      </c>
      <c r="AN186" s="3">
        <f t="shared" si="12"/>
        <v>0</v>
      </c>
      <c r="AO186" s="3">
        <f t="shared" si="13"/>
        <v>0</v>
      </c>
      <c r="AP186" s="3">
        <f t="shared" si="14"/>
        <v>1</v>
      </c>
      <c r="AQ186" s="3">
        <f t="shared" si="15"/>
        <v>1</v>
      </c>
    </row>
    <row r="187" spans="1:43" ht="16.5" thickTop="1" thickBot="1" x14ac:dyDescent="0.3">
      <c r="A187" s="236" t="s">
        <v>56</v>
      </c>
      <c r="B187" s="101" t="s">
        <v>57</v>
      </c>
      <c r="C187" s="280">
        <v>1301</v>
      </c>
      <c r="D187" s="265">
        <f>'Peligro y Exposición'!D186</f>
        <v>8.5</v>
      </c>
      <c r="E187" s="265">
        <f>'Peligro y Exposición'!H186</f>
        <v>0</v>
      </c>
      <c r="F187" s="265">
        <f>'Peligro y Exposición'!Q186</f>
        <v>0</v>
      </c>
      <c r="G187" s="265">
        <f>'Peligro y Exposición'!U186</f>
        <v>10</v>
      </c>
      <c r="H187" s="265">
        <f>'Peligro y Exposición'!Y186</f>
        <v>7.1</v>
      </c>
      <c r="I187" s="266">
        <f>'Peligro y Exposición'!Z186</f>
        <v>6.8</v>
      </c>
      <c r="J187" s="265">
        <f>'Peligro y Exposición'!AD186</f>
        <v>8.8000000000000007</v>
      </c>
      <c r="K187" s="266">
        <f>'Peligro y Exposición'!AE186</f>
        <v>8.8000000000000007</v>
      </c>
      <c r="L187" s="267">
        <f>ROUND((10-GEOMEAN(((10-I187)/10*9+1),((10-K187)/10*9+1)))/9*10,1)</f>
        <v>8</v>
      </c>
      <c r="M187" s="268">
        <f>Vulnerabilidad!F186</f>
        <v>7.4</v>
      </c>
      <c r="N187" s="269">
        <f>Vulnerabilidad!J186</f>
        <v>6.3</v>
      </c>
      <c r="O187" s="269">
        <f>Vulnerabilidad!M186</f>
        <v>6.6</v>
      </c>
      <c r="P187" s="266">
        <f>Vulnerabilidad!N186</f>
        <v>6.8</v>
      </c>
      <c r="Q187" s="269">
        <f>Vulnerabilidad!R186</f>
        <v>5.7</v>
      </c>
      <c r="R187" s="269">
        <f>Vulnerabilidad!W186</f>
        <v>8</v>
      </c>
      <c r="S187" s="266">
        <f>Vulnerabilidad!X186</f>
        <v>7</v>
      </c>
      <c r="T187" s="267">
        <f>ROUND((10-GEOMEAN(((10-P187)/10*9+1),((10-S187)/10*9+1)))/9*10,1)</f>
        <v>6.9</v>
      </c>
      <c r="U187" s="270">
        <f>'Capacidad de Adaptación'!F186</f>
        <v>3.3</v>
      </c>
      <c r="V187" s="271">
        <f>'Capacidad de Adaptación'!H186</f>
        <v>4.0999999999999996</v>
      </c>
      <c r="W187" s="266">
        <f>'Capacidad de Adaptación'!I186</f>
        <v>3.7</v>
      </c>
      <c r="X187" s="271">
        <f>'Capacidad de Adaptación'!M186</f>
        <v>7.2</v>
      </c>
      <c r="Y187" s="271">
        <f>'Capacidad de Adaptación'!Q186</f>
        <v>6.6</v>
      </c>
      <c r="Z187" s="271">
        <f>'Capacidad de Adaptación'!X186</f>
        <v>4.7</v>
      </c>
      <c r="AA187" s="266">
        <f>'Capacidad de Adaptación'!Y186</f>
        <v>6.2</v>
      </c>
      <c r="AB187" s="267">
        <f>ROUND((10-GEOMEAN(((10-W187)/10*9+1),((10-AA187)/10*9+1)))/9*10,1)</f>
        <v>5.0999999999999996</v>
      </c>
      <c r="AC187" s="272">
        <f>ROUND(L187^(1/3)*T187^(1/3)*AB187^(1/3),1)</f>
        <v>6.6</v>
      </c>
      <c r="AD187" s="273">
        <f>_xlfn.RANK.EQ(AC187,AC$4:AC$301)</f>
        <v>38</v>
      </c>
      <c r="AE187" s="274">
        <f>VLOOKUP(C187,'INFORM Indice de Confiabilidad'!A185:M482,7,FALSE)</f>
        <v>1.9523809523809526</v>
      </c>
      <c r="AF187" s="275">
        <f>'Imputed and missing data hidden'!AM188</f>
        <v>0</v>
      </c>
      <c r="AG187" s="276">
        <f>AF187/38</f>
        <v>0</v>
      </c>
      <c r="AH187" s="277">
        <f>'Indicator Date hidden2'!AN188</f>
        <v>1.1714285714285715</v>
      </c>
      <c r="AI187" s="278">
        <f>'Missing component hidden'!S188</f>
        <v>0</v>
      </c>
      <c r="AJ187" s="279">
        <f>'Missing component hidden'!T188</f>
        <v>0</v>
      </c>
      <c r="AM187" s="3">
        <f t="shared" si="11"/>
        <v>1</v>
      </c>
      <c r="AN187" s="3">
        <f t="shared" si="12"/>
        <v>0</v>
      </c>
      <c r="AO187" s="3">
        <f t="shared" si="13"/>
        <v>0</v>
      </c>
      <c r="AP187" s="3">
        <f t="shared" si="14"/>
        <v>1</v>
      </c>
      <c r="AQ187" s="3">
        <f t="shared" si="15"/>
        <v>1</v>
      </c>
    </row>
    <row r="188" spans="1:43" ht="16.5" thickTop="1" thickBot="1" x14ac:dyDescent="0.3">
      <c r="A188" s="236" t="s">
        <v>56</v>
      </c>
      <c r="B188" s="101" t="s">
        <v>58</v>
      </c>
      <c r="C188" s="280">
        <v>1302</v>
      </c>
      <c r="D188" s="265">
        <f>'Peligro y Exposición'!D187</f>
        <v>6.6</v>
      </c>
      <c r="E188" s="265">
        <f>'Peligro y Exposición'!H187</f>
        <v>9.3000000000000007</v>
      </c>
      <c r="F188" s="265">
        <f>'Peligro y Exposición'!Q187</f>
        <v>0</v>
      </c>
      <c r="G188" s="265">
        <f>'Peligro y Exposición'!U187</f>
        <v>5.3</v>
      </c>
      <c r="H188" s="265">
        <f>'Peligro y Exposición'!Y187</f>
        <v>0</v>
      </c>
      <c r="I188" s="266">
        <f>'Peligro y Exposición'!Z187</f>
        <v>5.4</v>
      </c>
      <c r="J188" s="265">
        <f>'Peligro y Exposición'!AD187</f>
        <v>1.2</v>
      </c>
      <c r="K188" s="266">
        <f>'Peligro y Exposición'!AE187</f>
        <v>1.2</v>
      </c>
      <c r="L188" s="267">
        <f>ROUND((10-GEOMEAN(((10-I188)/10*9+1),((10-K188)/10*9+1)))/9*10,1)</f>
        <v>3.6</v>
      </c>
      <c r="M188" s="268">
        <f>Vulnerabilidad!F187</f>
        <v>8.4</v>
      </c>
      <c r="N188" s="269">
        <f>Vulnerabilidad!J187</f>
        <v>6.7</v>
      </c>
      <c r="O188" s="269">
        <f>Vulnerabilidad!M187</f>
        <v>8.6</v>
      </c>
      <c r="P188" s="266">
        <f>Vulnerabilidad!N187</f>
        <v>7.9</v>
      </c>
      <c r="Q188" s="269">
        <f>Vulnerabilidad!R187</f>
        <v>1.6</v>
      </c>
      <c r="R188" s="269">
        <f>Vulnerabilidad!W187</f>
        <v>5.8</v>
      </c>
      <c r="S188" s="266">
        <f>Vulnerabilidad!X187</f>
        <v>4</v>
      </c>
      <c r="T188" s="267">
        <f>ROUND((10-GEOMEAN(((10-P188)/10*9+1),((10-S188)/10*9+1)))/9*10,1)</f>
        <v>6.3</v>
      </c>
      <c r="U188" s="270">
        <f>'Capacidad de Adaptación'!F187</f>
        <v>8.3000000000000007</v>
      </c>
      <c r="V188" s="271">
        <f>'Capacidad de Adaptación'!H187</f>
        <v>7.1</v>
      </c>
      <c r="W188" s="266">
        <f>'Capacidad de Adaptación'!I187</f>
        <v>7.8</v>
      </c>
      <c r="X188" s="271">
        <f>'Capacidad de Adaptación'!M187</f>
        <v>8.9</v>
      </c>
      <c r="Y188" s="271">
        <f>'Capacidad de Adaptación'!Q187</f>
        <v>8.3000000000000007</v>
      </c>
      <c r="Z188" s="271">
        <f>'Capacidad de Adaptación'!X187</f>
        <v>6</v>
      </c>
      <c r="AA188" s="266">
        <f>'Capacidad de Adaptación'!Y187</f>
        <v>7.7</v>
      </c>
      <c r="AB188" s="267">
        <f>ROUND((10-GEOMEAN(((10-W188)/10*9+1),((10-AA188)/10*9+1)))/9*10,1)</f>
        <v>7.8</v>
      </c>
      <c r="AC188" s="272">
        <f>ROUND(L188^(1/3)*T188^(1/3)*AB188^(1/3),1)</f>
        <v>5.6</v>
      </c>
      <c r="AD188" s="273">
        <f>_xlfn.RANK.EQ(AC188,AC$4:AC$301)</f>
        <v>157</v>
      </c>
      <c r="AE188" s="274">
        <f>VLOOKUP(C188,'INFORM Indice de Confiabilidad'!A186:M483,7,FALSE)</f>
        <v>2.2857142857142856</v>
      </c>
      <c r="AF188" s="275">
        <f>'Imputed and missing data hidden'!AM189</f>
        <v>1</v>
      </c>
      <c r="AG188" s="276">
        <f>AF188/38</f>
        <v>2.6315789473684209E-2</v>
      </c>
      <c r="AH188" s="277">
        <f>'Indicator Date hidden2'!AN189</f>
        <v>1.1714285714285715</v>
      </c>
      <c r="AI188" s="278">
        <f>'Missing component hidden'!S189</f>
        <v>0</v>
      </c>
      <c r="AJ188" s="279">
        <f>'Missing component hidden'!T189</f>
        <v>0</v>
      </c>
      <c r="AM188" s="3">
        <f t="shared" si="11"/>
        <v>1</v>
      </c>
      <c r="AN188" s="3">
        <f t="shared" si="12"/>
        <v>1</v>
      </c>
      <c r="AO188" s="3">
        <f t="shared" si="13"/>
        <v>0</v>
      </c>
      <c r="AP188" s="3">
        <f t="shared" si="14"/>
        <v>1</v>
      </c>
      <c r="AQ188" s="3">
        <f t="shared" si="15"/>
        <v>0</v>
      </c>
    </row>
    <row r="189" spans="1:43" ht="16.5" thickTop="1" thickBot="1" x14ac:dyDescent="0.3">
      <c r="A189" s="236" t="s">
        <v>56</v>
      </c>
      <c r="B189" s="101" t="s">
        <v>59</v>
      </c>
      <c r="C189" s="280">
        <v>1303</v>
      </c>
      <c r="D189" s="265">
        <f>'Peligro y Exposición'!D188</f>
        <v>6.7</v>
      </c>
      <c r="E189" s="265">
        <f>'Peligro y Exposición'!H188</f>
        <v>3.8</v>
      </c>
      <c r="F189" s="265">
        <f>'Peligro y Exposición'!Q188</f>
        <v>0</v>
      </c>
      <c r="G189" s="265">
        <f>'Peligro y Exposición'!U188</f>
        <v>9.6</v>
      </c>
      <c r="H189" s="265">
        <f>'Peligro y Exposición'!Y188</f>
        <v>6.9</v>
      </c>
      <c r="I189" s="266">
        <f>'Peligro y Exposición'!Z188</f>
        <v>6.4</v>
      </c>
      <c r="J189" s="265">
        <f>'Peligro y Exposición'!AD188</f>
        <v>0</v>
      </c>
      <c r="K189" s="266">
        <f>'Peligro y Exposición'!AE188</f>
        <v>0</v>
      </c>
      <c r="L189" s="267">
        <f>ROUND((10-GEOMEAN(((10-I189)/10*9+1),((10-K189)/10*9+1)))/9*10,1)</f>
        <v>3.9</v>
      </c>
      <c r="M189" s="268">
        <f>Vulnerabilidad!F188</f>
        <v>8.9</v>
      </c>
      <c r="N189" s="269">
        <f>Vulnerabilidad!J188</f>
        <v>8.1</v>
      </c>
      <c r="O189" s="269">
        <f>Vulnerabilidad!M188</f>
        <v>7.5</v>
      </c>
      <c r="P189" s="266">
        <f>Vulnerabilidad!N188</f>
        <v>8.1999999999999993</v>
      </c>
      <c r="Q189" s="269">
        <f>Vulnerabilidad!R188</f>
        <v>2</v>
      </c>
      <c r="R189" s="269">
        <f>Vulnerabilidad!W188</f>
        <v>9.3000000000000007</v>
      </c>
      <c r="S189" s="266">
        <f>Vulnerabilidad!X188</f>
        <v>7</v>
      </c>
      <c r="T189" s="267">
        <f>ROUND((10-GEOMEAN(((10-P189)/10*9+1),((10-S189)/10*9+1)))/9*10,1)</f>
        <v>7.7</v>
      </c>
      <c r="U189" s="270">
        <f>'Capacidad de Adaptación'!F188</f>
        <v>10</v>
      </c>
      <c r="V189" s="271">
        <f>'Capacidad de Adaptación'!H188</f>
        <v>7.7</v>
      </c>
      <c r="W189" s="266">
        <f>'Capacidad de Adaptación'!I188</f>
        <v>9.1999999999999993</v>
      </c>
      <c r="X189" s="271">
        <f>'Capacidad de Adaptación'!M188</f>
        <v>6.1</v>
      </c>
      <c r="Y189" s="271">
        <f>'Capacidad de Adaptación'!Q188</f>
        <v>8.1999999999999993</v>
      </c>
      <c r="Z189" s="271">
        <f>'Capacidad de Adaptación'!X188</f>
        <v>5.6</v>
      </c>
      <c r="AA189" s="266">
        <f>'Capacidad de Adaptación'!Y188</f>
        <v>6.6</v>
      </c>
      <c r="AB189" s="267">
        <f>ROUND((10-GEOMEAN(((10-W189)/10*9+1),((10-AA189)/10*9+1)))/9*10,1)</f>
        <v>8.1999999999999993</v>
      </c>
      <c r="AC189" s="272">
        <f>ROUND(L189^(1/3)*T189^(1/3)*AB189^(1/3),1)</f>
        <v>6.3</v>
      </c>
      <c r="AD189" s="273">
        <f>_xlfn.RANK.EQ(AC189,AC$4:AC$301)</f>
        <v>67</v>
      </c>
      <c r="AE189" s="274">
        <f>VLOOKUP(C189,'INFORM Indice de Confiabilidad'!A187:M484,7,FALSE)</f>
        <v>2.2857142857142856</v>
      </c>
      <c r="AF189" s="275">
        <f>'Imputed and missing data hidden'!AM190</f>
        <v>1</v>
      </c>
      <c r="AG189" s="276">
        <f>AF189/38</f>
        <v>2.6315789473684209E-2</v>
      </c>
      <c r="AH189" s="277">
        <f>'Indicator Date hidden2'!AN190</f>
        <v>1.1714285714285715</v>
      </c>
      <c r="AI189" s="278">
        <f>'Missing component hidden'!S190</f>
        <v>0</v>
      </c>
      <c r="AJ189" s="279">
        <f>'Missing component hidden'!T190</f>
        <v>0</v>
      </c>
      <c r="AM189" s="3">
        <f t="shared" si="11"/>
        <v>1</v>
      </c>
      <c r="AN189" s="3">
        <f t="shared" si="12"/>
        <v>1</v>
      </c>
      <c r="AO189" s="3">
        <f t="shared" si="13"/>
        <v>0</v>
      </c>
      <c r="AP189" s="3">
        <f t="shared" si="14"/>
        <v>1</v>
      </c>
      <c r="AQ189" s="3">
        <f t="shared" si="15"/>
        <v>1</v>
      </c>
    </row>
    <row r="190" spans="1:43" ht="16.5" thickTop="1" thickBot="1" x14ac:dyDescent="0.3">
      <c r="A190" s="236" t="s">
        <v>56</v>
      </c>
      <c r="B190" s="101" t="s">
        <v>60</v>
      </c>
      <c r="C190" s="280">
        <v>1304</v>
      </c>
      <c r="D190" s="265">
        <f>'Peligro y Exposición'!D189</f>
        <v>6.9</v>
      </c>
      <c r="E190" s="265">
        <f>'Peligro y Exposición'!H189</f>
        <v>2.7</v>
      </c>
      <c r="F190" s="265">
        <f>'Peligro y Exposición'!Q189</f>
        <v>0</v>
      </c>
      <c r="G190" s="265">
        <f>'Peligro y Exposición'!U189</f>
        <v>9.5</v>
      </c>
      <c r="H190" s="265">
        <f>'Peligro y Exposición'!Y189</f>
        <v>6</v>
      </c>
      <c r="I190" s="266">
        <f>'Peligro y Exposición'!Z189</f>
        <v>6.1</v>
      </c>
      <c r="J190" s="265">
        <f>'Peligro y Exposición'!AD189</f>
        <v>0</v>
      </c>
      <c r="K190" s="266">
        <f>'Peligro y Exposición'!AE189</f>
        <v>0</v>
      </c>
      <c r="L190" s="267">
        <f>ROUND((10-GEOMEAN(((10-I190)/10*9+1),((10-K190)/10*9+1)))/9*10,1)</f>
        <v>3.6</v>
      </c>
      <c r="M190" s="268">
        <f>Vulnerabilidad!F189</f>
        <v>8.3000000000000007</v>
      </c>
      <c r="N190" s="269">
        <f>Vulnerabilidad!J189</f>
        <v>7</v>
      </c>
      <c r="O190" s="269">
        <f>Vulnerabilidad!M189</f>
        <v>6.4</v>
      </c>
      <c r="P190" s="266">
        <f>Vulnerabilidad!N189</f>
        <v>7.2</v>
      </c>
      <c r="Q190" s="269">
        <f>Vulnerabilidad!R189</f>
        <v>4.0999999999999996</v>
      </c>
      <c r="R190" s="269">
        <f>Vulnerabilidad!W189</f>
        <v>5.8</v>
      </c>
      <c r="S190" s="266">
        <f>Vulnerabilidad!X189</f>
        <v>5</v>
      </c>
      <c r="T190" s="267">
        <f>ROUND((10-GEOMEAN(((10-P190)/10*9+1),((10-S190)/10*9+1)))/9*10,1)</f>
        <v>6.2</v>
      </c>
      <c r="U190" s="270">
        <f>'Capacidad de Adaptación'!F189</f>
        <v>10</v>
      </c>
      <c r="V190" s="271">
        <f>'Capacidad de Adaptación'!H189</f>
        <v>7.6</v>
      </c>
      <c r="W190" s="266">
        <f>'Capacidad de Adaptación'!I189</f>
        <v>9.1</v>
      </c>
      <c r="X190" s="271">
        <f>'Capacidad de Adaptación'!M189</f>
        <v>7.6</v>
      </c>
      <c r="Y190" s="271">
        <f>'Capacidad de Adaptación'!Q189</f>
        <v>6.9</v>
      </c>
      <c r="Z190" s="271">
        <f>'Capacidad de Adaptación'!X189</f>
        <v>7.7</v>
      </c>
      <c r="AA190" s="266">
        <f>'Capacidad de Adaptación'!Y189</f>
        <v>7.4</v>
      </c>
      <c r="AB190" s="267">
        <f>ROUND((10-GEOMEAN(((10-W190)/10*9+1),((10-AA190)/10*9+1)))/9*10,1)</f>
        <v>8.4</v>
      </c>
      <c r="AC190" s="272">
        <f>ROUND(L190^(1/3)*T190^(1/3)*AB190^(1/3),1)</f>
        <v>5.7</v>
      </c>
      <c r="AD190" s="273">
        <f>_xlfn.RANK.EQ(AC190,AC$4:AC$301)</f>
        <v>145</v>
      </c>
      <c r="AE190" s="274">
        <f>VLOOKUP(C190,'INFORM Indice de Confiabilidad'!A188:M485,7,FALSE)</f>
        <v>2.2857142857142856</v>
      </c>
      <c r="AF190" s="275">
        <f>'Imputed and missing data hidden'!AM191</f>
        <v>1</v>
      </c>
      <c r="AG190" s="276">
        <f>AF190/38</f>
        <v>2.6315789473684209E-2</v>
      </c>
      <c r="AH190" s="277">
        <f>'Indicator Date hidden2'!AN191</f>
        <v>1.1714285714285715</v>
      </c>
      <c r="AI190" s="278">
        <f>'Missing component hidden'!S191</f>
        <v>0</v>
      </c>
      <c r="AJ190" s="279">
        <f>'Missing component hidden'!T191</f>
        <v>0</v>
      </c>
      <c r="AM190" s="3">
        <f t="shared" si="11"/>
        <v>1</v>
      </c>
      <c r="AN190" s="3">
        <f t="shared" si="12"/>
        <v>1</v>
      </c>
      <c r="AO190" s="3">
        <f t="shared" si="13"/>
        <v>0</v>
      </c>
      <c r="AP190" s="3">
        <f t="shared" si="14"/>
        <v>1</v>
      </c>
      <c r="AQ190" s="3">
        <f t="shared" si="15"/>
        <v>1</v>
      </c>
    </row>
    <row r="191" spans="1:43" ht="16.5" thickTop="1" thickBot="1" x14ac:dyDescent="0.3">
      <c r="A191" s="236" t="s">
        <v>56</v>
      </c>
      <c r="B191" s="101" t="s">
        <v>61</v>
      </c>
      <c r="C191" s="280">
        <v>1305</v>
      </c>
      <c r="D191" s="265">
        <f>'Peligro y Exposición'!D190</f>
        <v>7.4</v>
      </c>
      <c r="E191" s="265">
        <f>'Peligro y Exposición'!H190</f>
        <v>0</v>
      </c>
      <c r="F191" s="265">
        <f>'Peligro y Exposición'!Q190</f>
        <v>0</v>
      </c>
      <c r="G191" s="265">
        <f>'Peligro y Exposición'!U190</f>
        <v>9.6999999999999993</v>
      </c>
      <c r="H191" s="265">
        <f>'Peligro y Exposición'!Y190</f>
        <v>6.1</v>
      </c>
      <c r="I191" s="266">
        <f>'Peligro y Exposición'!Z190</f>
        <v>6.1</v>
      </c>
      <c r="J191" s="265">
        <f>'Peligro y Exposición'!AD190</f>
        <v>2</v>
      </c>
      <c r="K191" s="266">
        <f>'Peligro y Exposición'!AE190</f>
        <v>2</v>
      </c>
      <c r="L191" s="267">
        <f>ROUND((10-GEOMEAN(((10-I191)/10*9+1),((10-K191)/10*9+1)))/9*10,1)</f>
        <v>4.4000000000000004</v>
      </c>
      <c r="M191" s="268">
        <f>Vulnerabilidad!F190</f>
        <v>8.9</v>
      </c>
      <c r="N191" s="269">
        <f>Vulnerabilidad!J190</f>
        <v>7.3</v>
      </c>
      <c r="O191" s="269">
        <f>Vulnerabilidad!M190</f>
        <v>7.4</v>
      </c>
      <c r="P191" s="266">
        <f>Vulnerabilidad!N190</f>
        <v>7.9</v>
      </c>
      <c r="Q191" s="269">
        <f>Vulnerabilidad!R190</f>
        <v>2.2000000000000002</v>
      </c>
      <c r="R191" s="269">
        <f>Vulnerabilidad!W190</f>
        <v>8.1999999999999993</v>
      </c>
      <c r="S191" s="266">
        <f>Vulnerabilidad!X190</f>
        <v>6</v>
      </c>
      <c r="T191" s="267">
        <f>ROUND((10-GEOMEAN(((10-P191)/10*9+1),((10-S191)/10*9+1)))/9*10,1)</f>
        <v>7.1</v>
      </c>
      <c r="U191" s="270">
        <f>'Capacidad de Adaptación'!F190</f>
        <v>10</v>
      </c>
      <c r="V191" s="271">
        <f>'Capacidad de Adaptación'!H190</f>
        <v>5.9</v>
      </c>
      <c r="W191" s="266">
        <f>'Capacidad de Adaptación'!I190</f>
        <v>8.6999999999999993</v>
      </c>
      <c r="X191" s="271">
        <f>'Capacidad de Adaptación'!M190</f>
        <v>8.6999999999999993</v>
      </c>
      <c r="Y191" s="271">
        <f>'Capacidad de Adaptación'!Q190</f>
        <v>8.1</v>
      </c>
      <c r="Z191" s="271">
        <f>'Capacidad de Adaptación'!X190</f>
        <v>6.7</v>
      </c>
      <c r="AA191" s="266">
        <f>'Capacidad de Adaptación'!Y190</f>
        <v>7.8</v>
      </c>
      <c r="AB191" s="267">
        <f>ROUND((10-GEOMEAN(((10-W191)/10*9+1),((10-AA191)/10*9+1)))/9*10,1)</f>
        <v>8.3000000000000007</v>
      </c>
      <c r="AC191" s="272">
        <f>ROUND(L191^(1/3)*T191^(1/3)*AB191^(1/3),1)</f>
        <v>6.4</v>
      </c>
      <c r="AD191" s="273">
        <f>_xlfn.RANK.EQ(AC191,AC$4:AC$301)</f>
        <v>51</v>
      </c>
      <c r="AE191" s="274">
        <f>VLOOKUP(C191,'INFORM Indice de Confiabilidad'!A189:M486,7,FALSE)</f>
        <v>1.9523809523809526</v>
      </c>
      <c r="AF191" s="275">
        <f>'Imputed and missing data hidden'!AM192</f>
        <v>0</v>
      </c>
      <c r="AG191" s="276">
        <f>AF191/38</f>
        <v>0</v>
      </c>
      <c r="AH191" s="277">
        <f>'Indicator Date hidden2'!AN192</f>
        <v>1.1714285714285715</v>
      </c>
      <c r="AI191" s="278">
        <f>'Missing component hidden'!S192</f>
        <v>0</v>
      </c>
      <c r="AJ191" s="279">
        <f>'Missing component hidden'!T192</f>
        <v>0</v>
      </c>
      <c r="AM191" s="3">
        <f t="shared" si="11"/>
        <v>1</v>
      </c>
      <c r="AN191" s="3">
        <f t="shared" si="12"/>
        <v>0</v>
      </c>
      <c r="AO191" s="3">
        <f t="shared" si="13"/>
        <v>0</v>
      </c>
      <c r="AP191" s="3">
        <f t="shared" si="14"/>
        <v>1</v>
      </c>
      <c r="AQ191" s="3">
        <f t="shared" si="15"/>
        <v>1</v>
      </c>
    </row>
    <row r="192" spans="1:43" ht="16.5" thickTop="1" thickBot="1" x14ac:dyDescent="0.3">
      <c r="A192" s="236" t="s">
        <v>56</v>
      </c>
      <c r="B192" s="101" t="s">
        <v>62</v>
      </c>
      <c r="C192" s="280">
        <v>1306</v>
      </c>
      <c r="D192" s="265">
        <f>'Peligro y Exposición'!D191</f>
        <v>7.2</v>
      </c>
      <c r="E192" s="265">
        <f>'Peligro y Exposición'!H191</f>
        <v>0</v>
      </c>
      <c r="F192" s="265">
        <f>'Peligro y Exposición'!Q191</f>
        <v>0</v>
      </c>
      <c r="G192" s="265">
        <f>'Peligro y Exposición'!U191</f>
        <v>9.8000000000000007</v>
      </c>
      <c r="H192" s="265">
        <f>'Peligro y Exposición'!Y191</f>
        <v>7.9</v>
      </c>
      <c r="I192" s="266">
        <f>'Peligro y Exposición'!Z191</f>
        <v>6.5</v>
      </c>
      <c r="J192" s="265">
        <f>'Peligro y Exposición'!AD191</f>
        <v>6.6</v>
      </c>
      <c r="K192" s="266">
        <f>'Peligro y Exposición'!AE191</f>
        <v>6.6</v>
      </c>
      <c r="L192" s="267">
        <f>ROUND((10-GEOMEAN(((10-I192)/10*9+1),((10-K192)/10*9+1)))/9*10,1)</f>
        <v>6.6</v>
      </c>
      <c r="M192" s="268">
        <f>Vulnerabilidad!F191</f>
        <v>9.5</v>
      </c>
      <c r="N192" s="269">
        <f>Vulnerabilidad!J191</f>
        <v>7.1</v>
      </c>
      <c r="O192" s="269">
        <f>Vulnerabilidad!M191</f>
        <v>7.7</v>
      </c>
      <c r="P192" s="266">
        <f>Vulnerabilidad!N191</f>
        <v>8.1</v>
      </c>
      <c r="Q192" s="269">
        <f>Vulnerabilidad!R191</f>
        <v>3.2</v>
      </c>
      <c r="R192" s="269">
        <f>Vulnerabilidad!W191</f>
        <v>7.5</v>
      </c>
      <c r="S192" s="266">
        <f>Vulnerabilidad!X191</f>
        <v>5.8</v>
      </c>
      <c r="T192" s="267">
        <f>ROUND((10-GEOMEAN(((10-P192)/10*9+1),((10-S192)/10*9+1)))/9*10,1)</f>
        <v>7.1</v>
      </c>
      <c r="U192" s="270">
        <f>'Capacidad de Adaptación'!F191</f>
        <v>10</v>
      </c>
      <c r="V192" s="271">
        <f>'Capacidad de Adaptación'!H191</f>
        <v>7.8</v>
      </c>
      <c r="W192" s="266">
        <f>'Capacidad de Adaptación'!I191</f>
        <v>9.1999999999999993</v>
      </c>
      <c r="X192" s="271">
        <f>'Capacidad de Adaptación'!M191</f>
        <v>9.3000000000000007</v>
      </c>
      <c r="Y192" s="271">
        <f>'Capacidad de Adaptación'!Q191</f>
        <v>8</v>
      </c>
      <c r="Z192" s="271">
        <f>'Capacidad de Adaptación'!X191</f>
        <v>6.8</v>
      </c>
      <c r="AA192" s="266">
        <f>'Capacidad de Adaptación'!Y191</f>
        <v>8</v>
      </c>
      <c r="AB192" s="267">
        <f>ROUND((10-GEOMEAN(((10-W192)/10*9+1),((10-AA192)/10*9+1)))/9*10,1)</f>
        <v>8.6999999999999993</v>
      </c>
      <c r="AC192" s="272">
        <f>ROUND(L192^(1/3)*T192^(1/3)*AB192^(1/3),1)</f>
        <v>7.4</v>
      </c>
      <c r="AD192" s="273">
        <f>_xlfn.RANK.EQ(AC192,AC$4:AC$301)</f>
        <v>3</v>
      </c>
      <c r="AE192" s="274">
        <f>VLOOKUP(C192,'INFORM Indice de Confiabilidad'!A190:M487,7,FALSE)</f>
        <v>2.2857142857142856</v>
      </c>
      <c r="AF192" s="275">
        <f>'Imputed and missing data hidden'!AM193</f>
        <v>1</v>
      </c>
      <c r="AG192" s="276">
        <f>AF192/38</f>
        <v>2.6315789473684209E-2</v>
      </c>
      <c r="AH192" s="277">
        <f>'Indicator Date hidden2'!AN193</f>
        <v>1.1714285714285715</v>
      </c>
      <c r="AI192" s="278">
        <f>'Missing component hidden'!S193</f>
        <v>0</v>
      </c>
      <c r="AJ192" s="279">
        <f>'Missing component hidden'!T193</f>
        <v>0</v>
      </c>
      <c r="AM192" s="3">
        <f t="shared" si="11"/>
        <v>1</v>
      </c>
      <c r="AN192" s="3">
        <f t="shared" si="12"/>
        <v>0</v>
      </c>
      <c r="AO192" s="3">
        <f t="shared" si="13"/>
        <v>0</v>
      </c>
      <c r="AP192" s="3">
        <f t="shared" si="14"/>
        <v>1</v>
      </c>
      <c r="AQ192" s="3">
        <f t="shared" si="15"/>
        <v>1</v>
      </c>
    </row>
    <row r="193" spans="1:43" ht="16.5" thickTop="1" thickBot="1" x14ac:dyDescent="0.3">
      <c r="A193" s="236" t="s">
        <v>56</v>
      </c>
      <c r="B193" s="101" t="s">
        <v>63</v>
      </c>
      <c r="C193" s="280">
        <v>1307</v>
      </c>
      <c r="D193" s="265">
        <f>'Peligro y Exposición'!D192</f>
        <v>6.9</v>
      </c>
      <c r="E193" s="265">
        <f>'Peligro y Exposición'!H192</f>
        <v>0</v>
      </c>
      <c r="F193" s="265">
        <f>'Peligro y Exposición'!Q192</f>
        <v>0</v>
      </c>
      <c r="G193" s="265">
        <f>'Peligro y Exposición'!U192</f>
        <v>9.5</v>
      </c>
      <c r="H193" s="265">
        <f>'Peligro y Exposición'!Y192</f>
        <v>9.6999999999999993</v>
      </c>
      <c r="I193" s="266">
        <f>'Peligro y Exposición'!Z192</f>
        <v>7</v>
      </c>
      <c r="J193" s="265">
        <f>'Peligro y Exposición'!AD192</f>
        <v>6.5</v>
      </c>
      <c r="K193" s="266">
        <f>'Peligro y Exposición'!AE192</f>
        <v>6.5</v>
      </c>
      <c r="L193" s="267">
        <f>ROUND((10-GEOMEAN(((10-I193)/10*9+1),((10-K193)/10*9+1)))/9*10,1)</f>
        <v>6.8</v>
      </c>
      <c r="M193" s="268">
        <f>Vulnerabilidad!F192</f>
        <v>8.8000000000000007</v>
      </c>
      <c r="N193" s="269">
        <f>Vulnerabilidad!J192</f>
        <v>6.9</v>
      </c>
      <c r="O193" s="269">
        <f>Vulnerabilidad!M192</f>
        <v>6.6</v>
      </c>
      <c r="P193" s="266">
        <f>Vulnerabilidad!N192</f>
        <v>7.4</v>
      </c>
      <c r="Q193" s="269">
        <f>Vulnerabilidad!R192</f>
        <v>8.3000000000000007</v>
      </c>
      <c r="R193" s="269">
        <f>Vulnerabilidad!W192</f>
        <v>6.4</v>
      </c>
      <c r="S193" s="266">
        <f>Vulnerabilidad!X192</f>
        <v>7.5</v>
      </c>
      <c r="T193" s="267">
        <f>ROUND((10-GEOMEAN(((10-P193)/10*9+1),((10-S193)/10*9+1)))/9*10,1)</f>
        <v>7.5</v>
      </c>
      <c r="U193" s="270">
        <f>'Capacidad de Adaptación'!F192</f>
        <v>10</v>
      </c>
      <c r="V193" s="271">
        <f>'Capacidad de Adaptación'!H192</f>
        <v>8.3000000000000007</v>
      </c>
      <c r="W193" s="266">
        <f>'Capacidad de Adaptación'!I192</f>
        <v>9.3000000000000007</v>
      </c>
      <c r="X193" s="271">
        <f>'Capacidad de Adaptación'!M192</f>
        <v>7.7</v>
      </c>
      <c r="Y193" s="271">
        <f>'Capacidad de Adaptación'!Q192</f>
        <v>7.1</v>
      </c>
      <c r="Z193" s="271">
        <f>'Capacidad de Adaptación'!X192</f>
        <v>6.7</v>
      </c>
      <c r="AA193" s="266">
        <f>'Capacidad de Adaptación'!Y192</f>
        <v>7.2</v>
      </c>
      <c r="AB193" s="267">
        <f>ROUND((10-GEOMEAN(((10-W193)/10*9+1),((10-AA193)/10*9+1)))/9*10,1)</f>
        <v>8.4</v>
      </c>
      <c r="AC193" s="272">
        <f>ROUND(L193^(1/3)*T193^(1/3)*AB193^(1/3),1)</f>
        <v>7.5</v>
      </c>
      <c r="AD193" s="273">
        <f>_xlfn.RANK.EQ(AC193,AC$4:AC$301)</f>
        <v>1</v>
      </c>
      <c r="AE193" s="274">
        <f>VLOOKUP(C193,'INFORM Indice de Confiabilidad'!A191:M488,7,FALSE)</f>
        <v>2.2857142857142856</v>
      </c>
      <c r="AF193" s="275">
        <f>'Imputed and missing data hidden'!AM194</f>
        <v>1</v>
      </c>
      <c r="AG193" s="276">
        <f>AF193/38</f>
        <v>2.6315789473684209E-2</v>
      </c>
      <c r="AH193" s="277">
        <f>'Indicator Date hidden2'!AN194</f>
        <v>1.1714285714285715</v>
      </c>
      <c r="AI193" s="278">
        <f>'Missing component hidden'!S194</f>
        <v>0</v>
      </c>
      <c r="AJ193" s="279">
        <f>'Missing component hidden'!T194</f>
        <v>0</v>
      </c>
      <c r="AM193" s="3">
        <f t="shared" si="11"/>
        <v>1</v>
      </c>
      <c r="AN193" s="3">
        <f t="shared" si="12"/>
        <v>0</v>
      </c>
      <c r="AO193" s="3">
        <f t="shared" si="13"/>
        <v>0</v>
      </c>
      <c r="AP193" s="3">
        <f t="shared" si="14"/>
        <v>1</v>
      </c>
      <c r="AQ193" s="3">
        <f t="shared" si="15"/>
        <v>1</v>
      </c>
    </row>
    <row r="194" spans="1:43" ht="16.5" thickTop="1" thickBot="1" x14ac:dyDescent="0.3">
      <c r="A194" s="236" t="s">
        <v>56</v>
      </c>
      <c r="B194" s="101" t="s">
        <v>64</v>
      </c>
      <c r="C194" s="280">
        <v>1308</v>
      </c>
      <c r="D194" s="265">
        <f>'Peligro y Exposición'!D193</f>
        <v>6.6</v>
      </c>
      <c r="E194" s="265">
        <f>'Peligro y Exposición'!H193</f>
        <v>0</v>
      </c>
      <c r="F194" s="265">
        <f>'Peligro y Exposición'!Q193</f>
        <v>0</v>
      </c>
      <c r="G194" s="265">
        <f>'Peligro y Exposición'!U193</f>
        <v>7.2</v>
      </c>
      <c r="H194" s="265">
        <f>'Peligro y Exposición'!Y193</f>
        <v>0</v>
      </c>
      <c r="I194" s="266">
        <f>'Peligro y Exposición'!Z193</f>
        <v>3.6</v>
      </c>
      <c r="J194" s="265">
        <f>'Peligro y Exposición'!AD193</f>
        <v>0</v>
      </c>
      <c r="K194" s="266">
        <f>'Peligro y Exposición'!AE193</f>
        <v>0</v>
      </c>
      <c r="L194" s="267">
        <f>ROUND((10-GEOMEAN(((10-I194)/10*9+1),((10-K194)/10*9+1)))/9*10,1)</f>
        <v>2</v>
      </c>
      <c r="M194" s="268">
        <f>Vulnerabilidad!F193</f>
        <v>8.6</v>
      </c>
      <c r="N194" s="269">
        <f>Vulnerabilidad!J193</f>
        <v>6.6</v>
      </c>
      <c r="O194" s="269">
        <f>Vulnerabilidad!M193</f>
        <v>8.6</v>
      </c>
      <c r="P194" s="266">
        <f>Vulnerabilidad!N193</f>
        <v>7.9</v>
      </c>
      <c r="Q194" s="269">
        <f>Vulnerabilidad!R193</f>
        <v>1.3</v>
      </c>
      <c r="R194" s="269">
        <f>Vulnerabilidad!W193</f>
        <v>6.6</v>
      </c>
      <c r="S194" s="266">
        <f>Vulnerabilidad!X193</f>
        <v>4.5</v>
      </c>
      <c r="T194" s="267">
        <f>ROUND((10-GEOMEAN(((10-P194)/10*9+1),((10-S194)/10*9+1)))/9*10,1)</f>
        <v>6.5</v>
      </c>
      <c r="U194" s="270">
        <f>'Capacidad de Adaptación'!F193</f>
        <v>10</v>
      </c>
      <c r="V194" s="271">
        <f>'Capacidad de Adaptación'!H193</f>
        <v>6.2</v>
      </c>
      <c r="W194" s="266">
        <f>'Capacidad de Adaptación'!I193</f>
        <v>8.8000000000000007</v>
      </c>
      <c r="X194" s="271">
        <f>'Capacidad de Adaptación'!M193</f>
        <v>8.4</v>
      </c>
      <c r="Y194" s="271">
        <f>'Capacidad de Adaptación'!Q193</f>
        <v>7</v>
      </c>
      <c r="Z194" s="271">
        <f>'Capacidad de Adaptación'!X193</f>
        <v>5.2</v>
      </c>
      <c r="AA194" s="266">
        <f>'Capacidad de Adaptación'!Y193</f>
        <v>6.9</v>
      </c>
      <c r="AB194" s="267">
        <f>ROUND((10-GEOMEAN(((10-W194)/10*9+1),((10-AA194)/10*9+1)))/9*10,1)</f>
        <v>8</v>
      </c>
      <c r="AC194" s="272">
        <f>ROUND(L194^(1/3)*T194^(1/3)*AB194^(1/3),1)</f>
        <v>4.7</v>
      </c>
      <c r="AD194" s="273">
        <f>_xlfn.RANK.EQ(AC194,AC$4:AC$301)</f>
        <v>247</v>
      </c>
      <c r="AE194" s="274">
        <f>VLOOKUP(C194,'INFORM Indice de Confiabilidad'!A192:M489,7,FALSE)</f>
        <v>2.2857142857142856</v>
      </c>
      <c r="AF194" s="275">
        <f>'Imputed and missing data hidden'!AM195</f>
        <v>1</v>
      </c>
      <c r="AG194" s="276">
        <f>AF194/38</f>
        <v>2.6315789473684209E-2</v>
      </c>
      <c r="AH194" s="277">
        <f>'Indicator Date hidden2'!AN195</f>
        <v>1.1714285714285715</v>
      </c>
      <c r="AI194" s="278">
        <f>'Missing component hidden'!S195</f>
        <v>0</v>
      </c>
      <c r="AJ194" s="279">
        <f>'Missing component hidden'!T195</f>
        <v>0</v>
      </c>
      <c r="AM194" s="3">
        <f t="shared" si="11"/>
        <v>1</v>
      </c>
      <c r="AN194" s="3">
        <f t="shared" si="12"/>
        <v>0</v>
      </c>
      <c r="AO194" s="3">
        <f t="shared" si="13"/>
        <v>0</v>
      </c>
      <c r="AP194" s="3">
        <f t="shared" si="14"/>
        <v>1</v>
      </c>
      <c r="AQ194" s="3">
        <f t="shared" si="15"/>
        <v>0</v>
      </c>
    </row>
    <row r="195" spans="1:43" ht="16.5" thickTop="1" thickBot="1" x14ac:dyDescent="0.3">
      <c r="A195" s="236" t="s">
        <v>56</v>
      </c>
      <c r="B195" s="101" t="s">
        <v>65</v>
      </c>
      <c r="C195" s="280">
        <v>1309</v>
      </c>
      <c r="D195" s="265">
        <f>'Peligro y Exposición'!D194</f>
        <v>7.9</v>
      </c>
      <c r="E195" s="265">
        <f>'Peligro y Exposición'!H194</f>
        <v>0</v>
      </c>
      <c r="F195" s="265">
        <f>'Peligro y Exposición'!Q194</f>
        <v>0</v>
      </c>
      <c r="G195" s="265">
        <f>'Peligro y Exposición'!U194</f>
        <v>9.9</v>
      </c>
      <c r="H195" s="265">
        <f>'Peligro y Exposición'!Y194</f>
        <v>0</v>
      </c>
      <c r="I195" s="266">
        <f>'Peligro y Exposición'!Z194</f>
        <v>5.5</v>
      </c>
      <c r="J195" s="265">
        <f>'Peligro y Exposición'!AD194</f>
        <v>8.3000000000000007</v>
      </c>
      <c r="K195" s="266">
        <f>'Peligro y Exposición'!AE194</f>
        <v>8.3000000000000007</v>
      </c>
      <c r="L195" s="267">
        <f>ROUND((10-GEOMEAN(((10-I195)/10*9+1),((10-K195)/10*9+1)))/9*10,1)</f>
        <v>7.1</v>
      </c>
      <c r="M195" s="268">
        <f>Vulnerabilidad!F194</f>
        <v>9.4</v>
      </c>
      <c r="N195" s="269">
        <f>Vulnerabilidad!J194</f>
        <v>6.8</v>
      </c>
      <c r="O195" s="269">
        <f>Vulnerabilidad!M194</f>
        <v>7.9</v>
      </c>
      <c r="P195" s="266">
        <f>Vulnerabilidad!N194</f>
        <v>8</v>
      </c>
      <c r="Q195" s="269">
        <f>Vulnerabilidad!R194</f>
        <v>1.2</v>
      </c>
      <c r="R195" s="269">
        <f>Vulnerabilidad!W194</f>
        <v>6.8</v>
      </c>
      <c r="S195" s="266">
        <f>Vulnerabilidad!X194</f>
        <v>4.5999999999999996</v>
      </c>
      <c r="T195" s="267">
        <f>ROUND((10-GEOMEAN(((10-P195)/10*9+1),((10-S195)/10*9+1)))/9*10,1)</f>
        <v>6.6</v>
      </c>
      <c r="U195" s="270">
        <f>'Capacidad de Adaptación'!F194</f>
        <v>10</v>
      </c>
      <c r="V195" s="271">
        <f>'Capacidad de Adaptación'!H194</f>
        <v>7.4</v>
      </c>
      <c r="W195" s="266">
        <f>'Capacidad de Adaptación'!I194</f>
        <v>9.1</v>
      </c>
      <c r="X195" s="271">
        <f>'Capacidad de Adaptación'!M194</f>
        <v>9.5</v>
      </c>
      <c r="Y195" s="271">
        <f>'Capacidad de Adaptación'!Q194</f>
        <v>8.5</v>
      </c>
      <c r="Z195" s="271">
        <f>'Capacidad de Adaptación'!X194</f>
        <v>6.8</v>
      </c>
      <c r="AA195" s="266">
        <f>'Capacidad de Adaptación'!Y194</f>
        <v>8.3000000000000007</v>
      </c>
      <c r="AB195" s="267">
        <f>ROUND((10-GEOMEAN(((10-W195)/10*9+1),((10-AA195)/10*9+1)))/9*10,1)</f>
        <v>8.6999999999999993</v>
      </c>
      <c r="AC195" s="272">
        <f>ROUND(L195^(1/3)*T195^(1/3)*AB195^(1/3),1)</f>
        <v>7.4</v>
      </c>
      <c r="AD195" s="273">
        <f>_xlfn.RANK.EQ(AC195,AC$4:AC$301)</f>
        <v>3</v>
      </c>
      <c r="AE195" s="274">
        <f>VLOOKUP(C195,'INFORM Indice de Confiabilidad'!A193:M490,7,FALSE)</f>
        <v>2.2857142857142856</v>
      </c>
      <c r="AF195" s="275">
        <f>'Imputed and missing data hidden'!AM196</f>
        <v>1</v>
      </c>
      <c r="AG195" s="276">
        <f>AF195/38</f>
        <v>2.6315789473684209E-2</v>
      </c>
      <c r="AH195" s="277">
        <f>'Indicator Date hidden2'!AN196</f>
        <v>1.1714285714285715</v>
      </c>
      <c r="AI195" s="278">
        <f>'Missing component hidden'!S196</f>
        <v>0</v>
      </c>
      <c r="AJ195" s="279">
        <f>'Missing component hidden'!T196</f>
        <v>0</v>
      </c>
      <c r="AM195" s="3">
        <f t="shared" si="11"/>
        <v>1</v>
      </c>
      <c r="AN195" s="3">
        <f t="shared" si="12"/>
        <v>0</v>
      </c>
      <c r="AO195" s="3">
        <f t="shared" si="13"/>
        <v>0</v>
      </c>
      <c r="AP195" s="3">
        <f t="shared" si="14"/>
        <v>1</v>
      </c>
      <c r="AQ195" s="3">
        <f t="shared" si="15"/>
        <v>0</v>
      </c>
    </row>
    <row r="196" spans="1:43" ht="16.5" thickTop="1" thickBot="1" x14ac:dyDescent="0.3">
      <c r="A196" s="236" t="s">
        <v>56</v>
      </c>
      <c r="B196" s="101" t="s">
        <v>66</v>
      </c>
      <c r="C196" s="280">
        <v>1310</v>
      </c>
      <c r="D196" s="265">
        <f>'Peligro y Exposición'!D195</f>
        <v>7</v>
      </c>
      <c r="E196" s="265">
        <f>'Peligro y Exposición'!H195</f>
        <v>2.2000000000000002</v>
      </c>
      <c r="F196" s="265">
        <f>'Peligro y Exposición'!Q195</f>
        <v>0</v>
      </c>
      <c r="G196" s="265">
        <f>'Peligro y Exposición'!U195</f>
        <v>9.5</v>
      </c>
      <c r="H196" s="265">
        <f>'Peligro y Exposición'!Y195</f>
        <v>5.7</v>
      </c>
      <c r="I196" s="266">
        <f>'Peligro y Exposición'!Z195</f>
        <v>6</v>
      </c>
      <c r="J196" s="265">
        <f>'Peligro y Exposición'!AD195</f>
        <v>7.3</v>
      </c>
      <c r="K196" s="266">
        <f>'Peligro y Exposición'!AE195</f>
        <v>7.3</v>
      </c>
      <c r="L196" s="267">
        <f>ROUND((10-GEOMEAN(((10-I196)/10*9+1),((10-K196)/10*9+1)))/9*10,1)</f>
        <v>6.7</v>
      </c>
      <c r="M196" s="268">
        <f>Vulnerabilidad!F195</f>
        <v>8.1</v>
      </c>
      <c r="N196" s="269">
        <f>Vulnerabilidad!J195</f>
        <v>6.5</v>
      </c>
      <c r="O196" s="269">
        <f>Vulnerabilidad!M195</f>
        <v>6.6</v>
      </c>
      <c r="P196" s="266">
        <f>Vulnerabilidad!N195</f>
        <v>7.1</v>
      </c>
      <c r="Q196" s="269">
        <f>Vulnerabilidad!R195</f>
        <v>0.9</v>
      </c>
      <c r="R196" s="269">
        <f>Vulnerabilidad!W195</f>
        <v>6.6</v>
      </c>
      <c r="S196" s="266">
        <f>Vulnerabilidad!X195</f>
        <v>4.3</v>
      </c>
      <c r="T196" s="267">
        <f>ROUND((10-GEOMEAN(((10-P196)/10*9+1),((10-S196)/10*9+1)))/9*10,1)</f>
        <v>5.9</v>
      </c>
      <c r="U196" s="270">
        <f>'Capacidad de Adaptación'!F195</f>
        <v>10</v>
      </c>
      <c r="V196" s="271">
        <f>'Capacidad de Adaptación'!H195</f>
        <v>7.3</v>
      </c>
      <c r="W196" s="266">
        <f>'Capacidad de Adaptación'!I195</f>
        <v>9.1</v>
      </c>
      <c r="X196" s="271">
        <f>'Capacidad de Adaptación'!M195</f>
        <v>6.8</v>
      </c>
      <c r="Y196" s="271">
        <f>'Capacidad de Adaptación'!Q195</f>
        <v>5.8</v>
      </c>
      <c r="Z196" s="271">
        <f>'Capacidad de Adaptación'!X195</f>
        <v>5.6</v>
      </c>
      <c r="AA196" s="266">
        <f>'Capacidad de Adaptación'!Y195</f>
        <v>6.1</v>
      </c>
      <c r="AB196" s="267">
        <f>ROUND((10-GEOMEAN(((10-W196)/10*9+1),((10-AA196)/10*9+1)))/9*10,1)</f>
        <v>7.9</v>
      </c>
      <c r="AC196" s="272">
        <f>ROUND(L196^(1/3)*T196^(1/3)*AB196^(1/3),1)</f>
        <v>6.8</v>
      </c>
      <c r="AD196" s="273">
        <f>_xlfn.RANK.EQ(AC196,AC$4:AC$301)</f>
        <v>24</v>
      </c>
      <c r="AE196" s="274">
        <f>VLOOKUP(C196,'INFORM Indice de Confiabilidad'!A194:M491,7,FALSE)</f>
        <v>2.2857142857142856</v>
      </c>
      <c r="AF196" s="275">
        <f>'Imputed and missing data hidden'!AM197</f>
        <v>1</v>
      </c>
      <c r="AG196" s="276">
        <f>AF196/38</f>
        <v>2.6315789473684209E-2</v>
      </c>
      <c r="AH196" s="277">
        <f>'Indicator Date hidden2'!AN197</f>
        <v>1.1714285714285715</v>
      </c>
      <c r="AI196" s="278">
        <f>'Missing component hidden'!S197</f>
        <v>0</v>
      </c>
      <c r="AJ196" s="279">
        <f>'Missing component hidden'!T197</f>
        <v>0</v>
      </c>
      <c r="AM196" s="3">
        <f t="shared" si="11"/>
        <v>1</v>
      </c>
      <c r="AN196" s="3">
        <f t="shared" si="12"/>
        <v>1</v>
      </c>
      <c r="AO196" s="3">
        <f t="shared" si="13"/>
        <v>0</v>
      </c>
      <c r="AP196" s="3">
        <f t="shared" si="14"/>
        <v>1</v>
      </c>
      <c r="AQ196" s="3">
        <f t="shared" si="15"/>
        <v>1</v>
      </c>
    </row>
    <row r="197" spans="1:43" ht="16.5" thickTop="1" thickBot="1" x14ac:dyDescent="0.3">
      <c r="A197" s="236" t="s">
        <v>56</v>
      </c>
      <c r="B197" s="101" t="s">
        <v>67</v>
      </c>
      <c r="C197" s="280">
        <v>1311</v>
      </c>
      <c r="D197" s="265">
        <f>'Peligro y Exposición'!D196</f>
        <v>7.2</v>
      </c>
      <c r="E197" s="265">
        <f>'Peligro y Exposición'!H196</f>
        <v>0</v>
      </c>
      <c r="F197" s="265">
        <f>'Peligro y Exposición'!Q196</f>
        <v>0</v>
      </c>
      <c r="G197" s="265">
        <f>'Peligro y Exposición'!U196</f>
        <v>8</v>
      </c>
      <c r="H197" s="265">
        <f>'Peligro y Exposición'!Y196</f>
        <v>3.9</v>
      </c>
      <c r="I197" s="266">
        <f>'Peligro y Exposición'!Z196</f>
        <v>4.7</v>
      </c>
      <c r="J197" s="265">
        <f>'Peligro y Exposición'!AD196</f>
        <v>3.2</v>
      </c>
      <c r="K197" s="266">
        <f>'Peligro y Exposición'!AE196</f>
        <v>3.2</v>
      </c>
      <c r="L197" s="267">
        <f>ROUND((10-GEOMEAN(((10-I197)/10*9+1),((10-K197)/10*9+1)))/9*10,1)</f>
        <v>4</v>
      </c>
      <c r="M197" s="268">
        <f>Vulnerabilidad!F196</f>
        <v>9.4</v>
      </c>
      <c r="N197" s="269">
        <f>Vulnerabilidad!J196</f>
        <v>8</v>
      </c>
      <c r="O197" s="269">
        <f>Vulnerabilidad!M196</f>
        <v>6.8</v>
      </c>
      <c r="P197" s="266">
        <f>Vulnerabilidad!N196</f>
        <v>8.1</v>
      </c>
      <c r="Q197" s="269">
        <f>Vulnerabilidad!R196</f>
        <v>2.1</v>
      </c>
      <c r="R197" s="269">
        <f>Vulnerabilidad!W196</f>
        <v>6.8</v>
      </c>
      <c r="S197" s="266">
        <f>Vulnerabilidad!X196</f>
        <v>4.9000000000000004</v>
      </c>
      <c r="T197" s="267">
        <f>ROUND((10-GEOMEAN(((10-P197)/10*9+1),((10-S197)/10*9+1)))/9*10,1)</f>
        <v>6.8</v>
      </c>
      <c r="U197" s="270">
        <f>'Capacidad de Adaptación'!F196</f>
        <v>10</v>
      </c>
      <c r="V197" s="271">
        <f>'Capacidad de Adaptación'!H196</f>
        <v>7.3</v>
      </c>
      <c r="W197" s="266">
        <f>'Capacidad de Adaptación'!I196</f>
        <v>9.1</v>
      </c>
      <c r="X197" s="271">
        <f>'Capacidad de Adaptación'!M196</f>
        <v>7.4</v>
      </c>
      <c r="Y197" s="271">
        <f>'Capacidad de Adaptación'!Q196</f>
        <v>4.5999999999999996</v>
      </c>
      <c r="Z197" s="271">
        <f>'Capacidad de Adaptación'!X196</f>
        <v>6.8</v>
      </c>
      <c r="AA197" s="266">
        <f>'Capacidad de Adaptación'!Y196</f>
        <v>6.3</v>
      </c>
      <c r="AB197" s="267">
        <f>ROUND((10-GEOMEAN(((10-W197)/10*9+1),((10-AA197)/10*9+1)))/9*10,1)</f>
        <v>8</v>
      </c>
      <c r="AC197" s="272">
        <f>ROUND(L197^(1/3)*T197^(1/3)*AB197^(1/3),1)</f>
        <v>6</v>
      </c>
      <c r="AD197" s="273">
        <f>_xlfn.RANK.EQ(AC197,AC$4:AC$301)</f>
        <v>100</v>
      </c>
      <c r="AE197" s="274">
        <f>VLOOKUP(C197,'INFORM Indice de Confiabilidad'!A195:M492,7,FALSE)</f>
        <v>1.9523809523809526</v>
      </c>
      <c r="AF197" s="275">
        <f>'Imputed and missing data hidden'!AM198</f>
        <v>0</v>
      </c>
      <c r="AG197" s="276">
        <f>AF197/38</f>
        <v>0</v>
      </c>
      <c r="AH197" s="277">
        <f>'Indicator Date hidden2'!AN198</f>
        <v>1.1714285714285715</v>
      </c>
      <c r="AI197" s="278">
        <f>'Missing component hidden'!S198</f>
        <v>0</v>
      </c>
      <c r="AJ197" s="279">
        <f>'Missing component hidden'!T198</f>
        <v>0</v>
      </c>
      <c r="AM197" s="3">
        <f t="shared" ref="AM197:AM260" si="16">IF(D197&lt;0.2,0,1)</f>
        <v>1</v>
      </c>
      <c r="AN197" s="3">
        <f t="shared" ref="AN197:AN260" si="17">IF(E197&lt;0.2,0,1)</f>
        <v>0</v>
      </c>
      <c r="AO197" s="3">
        <f t="shared" ref="AO197:AO260" si="18">IF(F197&lt;0.2,0,1)</f>
        <v>0</v>
      </c>
      <c r="AP197" s="3">
        <f t="shared" ref="AP197:AP260" si="19">IF(G197&lt;0.2,0,1)</f>
        <v>1</v>
      </c>
      <c r="AQ197" s="3">
        <f t="shared" ref="AQ197:AQ260" si="20">IF(H197&lt;0.2,0,1)</f>
        <v>1</v>
      </c>
    </row>
    <row r="198" spans="1:43" ht="16.5" thickTop="1" thickBot="1" x14ac:dyDescent="0.3">
      <c r="A198" s="236" t="s">
        <v>56</v>
      </c>
      <c r="B198" s="101" t="s">
        <v>68</v>
      </c>
      <c r="C198" s="280">
        <v>1312</v>
      </c>
      <c r="D198" s="265">
        <f>'Peligro y Exposición'!D197</f>
        <v>6.6</v>
      </c>
      <c r="E198" s="265">
        <f>'Peligro y Exposición'!H197</f>
        <v>2.2000000000000002</v>
      </c>
      <c r="F198" s="265">
        <f>'Peligro y Exposición'!Q197</f>
        <v>0</v>
      </c>
      <c r="G198" s="265">
        <f>'Peligro y Exposición'!U197</f>
        <v>5.0999999999999996</v>
      </c>
      <c r="H198" s="265">
        <f>'Peligro y Exposición'!Y197</f>
        <v>9.1999999999999993</v>
      </c>
      <c r="I198" s="266">
        <f>'Peligro y Exposición'!Z197</f>
        <v>5.6</v>
      </c>
      <c r="J198" s="265">
        <f>'Peligro y Exposición'!AD197</f>
        <v>5.0999999999999996</v>
      </c>
      <c r="K198" s="266">
        <f>'Peligro y Exposición'!AE197</f>
        <v>5.0999999999999996</v>
      </c>
      <c r="L198" s="267">
        <f>ROUND((10-GEOMEAN(((10-I198)/10*9+1),((10-K198)/10*9+1)))/9*10,1)</f>
        <v>5.4</v>
      </c>
      <c r="M198" s="268">
        <f>Vulnerabilidad!F197</f>
        <v>8.1999999999999993</v>
      </c>
      <c r="N198" s="269">
        <f>Vulnerabilidad!J197</f>
        <v>6.4</v>
      </c>
      <c r="O198" s="269">
        <f>Vulnerabilidad!M197</f>
        <v>6.8</v>
      </c>
      <c r="P198" s="266">
        <f>Vulnerabilidad!N197</f>
        <v>7.1</v>
      </c>
      <c r="Q198" s="269">
        <f>Vulnerabilidad!R197</f>
        <v>8.1999999999999993</v>
      </c>
      <c r="R198" s="269">
        <f>Vulnerabilidad!W197</f>
        <v>7.2</v>
      </c>
      <c r="S198" s="266">
        <f>Vulnerabilidad!X197</f>
        <v>7.7</v>
      </c>
      <c r="T198" s="267">
        <f>ROUND((10-GEOMEAN(((10-P198)/10*9+1),((10-S198)/10*9+1)))/9*10,1)</f>
        <v>7.4</v>
      </c>
      <c r="U198" s="270">
        <f>'Capacidad de Adaptación'!F197</f>
        <v>6.7</v>
      </c>
      <c r="V198" s="271">
        <f>'Capacidad de Adaptación'!H197</f>
        <v>7.7</v>
      </c>
      <c r="W198" s="266">
        <f>'Capacidad de Adaptación'!I197</f>
        <v>7.2</v>
      </c>
      <c r="X198" s="271">
        <f>'Capacidad de Adaptación'!M197</f>
        <v>5.2</v>
      </c>
      <c r="Y198" s="271">
        <f>'Capacidad de Adaptación'!Q197</f>
        <v>6.6</v>
      </c>
      <c r="Z198" s="271">
        <f>'Capacidad de Adaptación'!X197</f>
        <v>7.7</v>
      </c>
      <c r="AA198" s="266">
        <f>'Capacidad de Adaptación'!Y197</f>
        <v>6.5</v>
      </c>
      <c r="AB198" s="267">
        <f>ROUND((10-GEOMEAN(((10-W198)/10*9+1),((10-AA198)/10*9+1)))/9*10,1)</f>
        <v>6.9</v>
      </c>
      <c r="AC198" s="272">
        <f>ROUND(L198^(1/3)*T198^(1/3)*AB198^(1/3),1)</f>
        <v>6.5</v>
      </c>
      <c r="AD198" s="273">
        <f>_xlfn.RANK.EQ(AC198,AC$4:AC$301)</f>
        <v>46</v>
      </c>
      <c r="AE198" s="274">
        <f>VLOOKUP(C198,'INFORM Indice de Confiabilidad'!A196:M493,7,FALSE)</f>
        <v>2.2857142857142856</v>
      </c>
      <c r="AF198" s="275">
        <f>'Imputed and missing data hidden'!AM199</f>
        <v>1</v>
      </c>
      <c r="AG198" s="276">
        <f>AF198/38</f>
        <v>2.6315789473684209E-2</v>
      </c>
      <c r="AH198" s="277">
        <f>'Indicator Date hidden2'!AN199</f>
        <v>1.1714285714285715</v>
      </c>
      <c r="AI198" s="278">
        <f>'Missing component hidden'!S199</f>
        <v>0</v>
      </c>
      <c r="AJ198" s="279">
        <f>'Missing component hidden'!T199</f>
        <v>0</v>
      </c>
      <c r="AM198" s="3">
        <f t="shared" si="16"/>
        <v>1</v>
      </c>
      <c r="AN198" s="3">
        <f t="shared" si="17"/>
        <v>1</v>
      </c>
      <c r="AO198" s="3">
        <f t="shared" si="18"/>
        <v>0</v>
      </c>
      <c r="AP198" s="3">
        <f t="shared" si="19"/>
        <v>1</v>
      </c>
      <c r="AQ198" s="3">
        <f t="shared" si="20"/>
        <v>1</v>
      </c>
    </row>
    <row r="199" spans="1:43" ht="16.5" thickTop="1" thickBot="1" x14ac:dyDescent="0.3">
      <c r="A199" s="236" t="s">
        <v>56</v>
      </c>
      <c r="B199" s="101" t="s">
        <v>69</v>
      </c>
      <c r="C199" s="280">
        <v>1313</v>
      </c>
      <c r="D199" s="265">
        <f>'Peligro y Exposición'!D198</f>
        <v>8.1999999999999993</v>
      </c>
      <c r="E199" s="265">
        <f>'Peligro y Exposición'!H198</f>
        <v>4.0999999999999996</v>
      </c>
      <c r="F199" s="265">
        <f>'Peligro y Exposición'!Q198</f>
        <v>0</v>
      </c>
      <c r="G199" s="265">
        <f>'Peligro y Exposición'!U198</f>
        <v>6.6</v>
      </c>
      <c r="H199" s="265">
        <f>'Peligro y Exposición'!Y198</f>
        <v>0</v>
      </c>
      <c r="I199" s="266">
        <f>'Peligro y Exposición'!Z198</f>
        <v>4.5999999999999996</v>
      </c>
      <c r="J199" s="265">
        <f>'Peligro y Exposición'!AD198</f>
        <v>3.9</v>
      </c>
      <c r="K199" s="266">
        <f>'Peligro y Exposición'!AE198</f>
        <v>3.9</v>
      </c>
      <c r="L199" s="267">
        <f>ROUND((10-GEOMEAN(((10-I199)/10*9+1),((10-K199)/10*9+1)))/9*10,1)</f>
        <v>4.3</v>
      </c>
      <c r="M199" s="268">
        <f>Vulnerabilidad!F198</f>
        <v>8.3000000000000007</v>
      </c>
      <c r="N199" s="269">
        <f>Vulnerabilidad!J198</f>
        <v>8.1999999999999993</v>
      </c>
      <c r="O199" s="269">
        <f>Vulnerabilidad!M198</f>
        <v>7.4</v>
      </c>
      <c r="P199" s="266">
        <f>Vulnerabilidad!N198</f>
        <v>8</v>
      </c>
      <c r="Q199" s="269">
        <f>Vulnerabilidad!R198</f>
        <v>6.8</v>
      </c>
      <c r="R199" s="269">
        <f>Vulnerabilidad!W198</f>
        <v>6.7</v>
      </c>
      <c r="S199" s="266">
        <f>Vulnerabilidad!X198</f>
        <v>6.8</v>
      </c>
      <c r="T199" s="267">
        <f>ROUND((10-GEOMEAN(((10-P199)/10*9+1),((10-S199)/10*9+1)))/9*10,1)</f>
        <v>7.4</v>
      </c>
      <c r="U199" s="270">
        <f>'Capacidad de Adaptación'!F198</f>
        <v>3.3</v>
      </c>
      <c r="V199" s="271">
        <f>'Capacidad de Adaptación'!H198</f>
        <v>4.5999999999999996</v>
      </c>
      <c r="W199" s="266">
        <f>'Capacidad de Adaptación'!I198</f>
        <v>4</v>
      </c>
      <c r="X199" s="271">
        <f>'Capacidad de Adaptación'!M198</f>
        <v>8.6999999999999993</v>
      </c>
      <c r="Y199" s="271">
        <f>'Capacidad de Adaptación'!Q198</f>
        <v>7.4</v>
      </c>
      <c r="Z199" s="271">
        <f>'Capacidad de Adaptación'!X198</f>
        <v>5.7</v>
      </c>
      <c r="AA199" s="266">
        <f>'Capacidad de Adaptación'!Y198</f>
        <v>7.3</v>
      </c>
      <c r="AB199" s="267">
        <f>ROUND((10-GEOMEAN(((10-W199)/10*9+1),((10-AA199)/10*9+1)))/9*10,1)</f>
        <v>5.9</v>
      </c>
      <c r="AC199" s="272">
        <f>ROUND(L199^(1/3)*T199^(1/3)*AB199^(1/3),1)</f>
        <v>5.7</v>
      </c>
      <c r="AD199" s="273">
        <f>_xlfn.RANK.EQ(AC199,AC$4:AC$301)</f>
        <v>145</v>
      </c>
      <c r="AE199" s="274">
        <f>VLOOKUP(C199,'INFORM Indice de Confiabilidad'!A197:M494,7,FALSE)</f>
        <v>1.9523809523809526</v>
      </c>
      <c r="AF199" s="275">
        <f>'Imputed and missing data hidden'!AM200</f>
        <v>0</v>
      </c>
      <c r="AG199" s="276">
        <f>AF199/38</f>
        <v>0</v>
      </c>
      <c r="AH199" s="277">
        <f>'Indicator Date hidden2'!AN200</f>
        <v>1.1714285714285715</v>
      </c>
      <c r="AI199" s="278">
        <f>'Missing component hidden'!S200</f>
        <v>0</v>
      </c>
      <c r="AJ199" s="279">
        <f>'Missing component hidden'!T200</f>
        <v>0</v>
      </c>
      <c r="AM199" s="3">
        <f t="shared" si="16"/>
        <v>1</v>
      </c>
      <c r="AN199" s="3">
        <f t="shared" si="17"/>
        <v>1</v>
      </c>
      <c r="AO199" s="3">
        <f t="shared" si="18"/>
        <v>0</v>
      </c>
      <c r="AP199" s="3">
        <f t="shared" si="19"/>
        <v>1</v>
      </c>
      <c r="AQ199" s="3">
        <f t="shared" si="20"/>
        <v>0</v>
      </c>
    </row>
    <row r="200" spans="1:43" ht="16.5" thickTop="1" thickBot="1" x14ac:dyDescent="0.3">
      <c r="A200" s="236" t="s">
        <v>56</v>
      </c>
      <c r="B200" s="101" t="s">
        <v>70</v>
      </c>
      <c r="C200" s="280">
        <v>1314</v>
      </c>
      <c r="D200" s="265">
        <f>'Peligro y Exposición'!D199</f>
        <v>6.3</v>
      </c>
      <c r="E200" s="265">
        <f>'Peligro y Exposición'!H199</f>
        <v>0</v>
      </c>
      <c r="F200" s="265">
        <f>'Peligro y Exposición'!Q199</f>
        <v>0</v>
      </c>
      <c r="G200" s="265">
        <f>'Peligro y Exposición'!U199</f>
        <v>4.8</v>
      </c>
      <c r="H200" s="265">
        <f>'Peligro y Exposición'!Y199</f>
        <v>9.4</v>
      </c>
      <c r="I200" s="266">
        <f>'Peligro y Exposición'!Z199</f>
        <v>5.3</v>
      </c>
      <c r="J200" s="265">
        <f>'Peligro y Exposición'!AD199</f>
        <v>0</v>
      </c>
      <c r="K200" s="266">
        <f>'Peligro y Exposición'!AE199</f>
        <v>0</v>
      </c>
      <c r="L200" s="267">
        <f>ROUND((10-GEOMEAN(((10-I200)/10*9+1),((10-K200)/10*9+1)))/9*10,1)</f>
        <v>3.1</v>
      </c>
      <c r="M200" s="268">
        <f>Vulnerabilidad!F199</f>
        <v>7.9</v>
      </c>
      <c r="N200" s="269">
        <f>Vulnerabilidad!J199</f>
        <v>6.6</v>
      </c>
      <c r="O200" s="269">
        <f>Vulnerabilidad!M199</f>
        <v>6.8</v>
      </c>
      <c r="P200" s="266">
        <f>Vulnerabilidad!N199</f>
        <v>7.1</v>
      </c>
      <c r="Q200" s="269">
        <f>Vulnerabilidad!R199</f>
        <v>7.9</v>
      </c>
      <c r="R200" s="269">
        <f>Vulnerabilidad!W199</f>
        <v>6.7</v>
      </c>
      <c r="S200" s="266">
        <f>Vulnerabilidad!X199</f>
        <v>7.3</v>
      </c>
      <c r="T200" s="267">
        <f>ROUND((10-GEOMEAN(((10-P200)/10*9+1),((10-S200)/10*9+1)))/9*10,1)</f>
        <v>7.2</v>
      </c>
      <c r="U200" s="270">
        <f>'Capacidad de Adaptación'!F199</f>
        <v>6.7</v>
      </c>
      <c r="V200" s="271">
        <f>'Capacidad de Adaptación'!H199</f>
        <v>7</v>
      </c>
      <c r="W200" s="266">
        <f>'Capacidad de Adaptación'!I199</f>
        <v>6.9</v>
      </c>
      <c r="X200" s="271">
        <f>'Capacidad de Adaptación'!M199</f>
        <v>5.0999999999999996</v>
      </c>
      <c r="Y200" s="271">
        <f>'Capacidad de Adaptación'!Q199</f>
        <v>5.2</v>
      </c>
      <c r="Z200" s="271">
        <f>'Capacidad de Adaptación'!X199</f>
        <v>6.7</v>
      </c>
      <c r="AA200" s="266">
        <f>'Capacidad de Adaptación'!Y199</f>
        <v>5.7</v>
      </c>
      <c r="AB200" s="267">
        <f>ROUND((10-GEOMEAN(((10-W200)/10*9+1),((10-AA200)/10*9+1)))/9*10,1)</f>
        <v>6.3</v>
      </c>
      <c r="AC200" s="272">
        <f>ROUND(L200^(1/3)*T200^(1/3)*AB200^(1/3),1)</f>
        <v>5.2</v>
      </c>
      <c r="AD200" s="273">
        <f>_xlfn.RANK.EQ(AC200,AC$4:AC$301)</f>
        <v>208</v>
      </c>
      <c r="AE200" s="274">
        <f>VLOOKUP(C200,'INFORM Indice de Confiabilidad'!A198:M495,7,FALSE)</f>
        <v>2.2857142857142856</v>
      </c>
      <c r="AF200" s="275">
        <f>'Imputed and missing data hidden'!AM201</f>
        <v>1</v>
      </c>
      <c r="AG200" s="276">
        <f>AF200/38</f>
        <v>2.6315789473684209E-2</v>
      </c>
      <c r="AH200" s="277">
        <f>'Indicator Date hidden2'!AN201</f>
        <v>1.1714285714285715</v>
      </c>
      <c r="AI200" s="278">
        <f>'Missing component hidden'!S201</f>
        <v>0</v>
      </c>
      <c r="AJ200" s="279">
        <f>'Missing component hidden'!T201</f>
        <v>0</v>
      </c>
      <c r="AM200" s="3">
        <f t="shared" si="16"/>
        <v>1</v>
      </c>
      <c r="AN200" s="3">
        <f t="shared" si="17"/>
        <v>0</v>
      </c>
      <c r="AO200" s="3">
        <f t="shared" si="18"/>
        <v>0</v>
      </c>
      <c r="AP200" s="3">
        <f t="shared" si="19"/>
        <v>1</v>
      </c>
      <c r="AQ200" s="3">
        <f t="shared" si="20"/>
        <v>1</v>
      </c>
    </row>
    <row r="201" spans="1:43" ht="16.5" thickTop="1" thickBot="1" x14ac:dyDescent="0.3">
      <c r="A201" s="236" t="s">
        <v>56</v>
      </c>
      <c r="B201" s="101" t="s">
        <v>71</v>
      </c>
      <c r="C201" s="280">
        <v>1315</v>
      </c>
      <c r="D201" s="265">
        <f>'Peligro y Exposición'!D200</f>
        <v>7.3</v>
      </c>
      <c r="E201" s="265">
        <f>'Peligro y Exposición'!H200</f>
        <v>0</v>
      </c>
      <c r="F201" s="265">
        <f>'Peligro y Exposición'!Q200</f>
        <v>0</v>
      </c>
      <c r="G201" s="265">
        <f>'Peligro y Exposición'!U200</f>
        <v>9.8000000000000007</v>
      </c>
      <c r="H201" s="265">
        <f>'Peligro y Exposición'!Y200</f>
        <v>7.8</v>
      </c>
      <c r="I201" s="266">
        <f>'Peligro y Exposición'!Z200</f>
        <v>6.5</v>
      </c>
      <c r="J201" s="265">
        <f>'Peligro y Exposición'!AD200</f>
        <v>1.4</v>
      </c>
      <c r="K201" s="266">
        <f>'Peligro y Exposición'!AE200</f>
        <v>1.4</v>
      </c>
      <c r="L201" s="267">
        <f>ROUND((10-GEOMEAN(((10-I201)/10*9+1),((10-K201)/10*9+1)))/9*10,1)</f>
        <v>4.4000000000000004</v>
      </c>
      <c r="M201" s="268">
        <f>Vulnerabilidad!F200</f>
        <v>9.5</v>
      </c>
      <c r="N201" s="269">
        <f>Vulnerabilidad!J200</f>
        <v>7.1</v>
      </c>
      <c r="O201" s="269">
        <f>Vulnerabilidad!M200</f>
        <v>9.4</v>
      </c>
      <c r="P201" s="266">
        <f>Vulnerabilidad!N200</f>
        <v>8.6999999999999993</v>
      </c>
      <c r="Q201" s="269">
        <f>Vulnerabilidad!R200</f>
        <v>2.8</v>
      </c>
      <c r="R201" s="269">
        <f>Vulnerabilidad!W200</f>
        <v>7.4</v>
      </c>
      <c r="S201" s="266">
        <f>Vulnerabilidad!X200</f>
        <v>5.6</v>
      </c>
      <c r="T201" s="267">
        <f>ROUND((10-GEOMEAN(((10-P201)/10*9+1),((10-S201)/10*9+1)))/9*10,1)</f>
        <v>7.5</v>
      </c>
      <c r="U201" s="270">
        <f>'Capacidad de Adaptación'!F200</f>
        <v>10</v>
      </c>
      <c r="V201" s="271">
        <f>'Capacidad de Adaptación'!H200</f>
        <v>8.4</v>
      </c>
      <c r="W201" s="266">
        <f>'Capacidad de Adaptación'!I200</f>
        <v>9.4</v>
      </c>
      <c r="X201" s="271">
        <f>'Capacidad de Adaptación'!M200</f>
        <v>9.5</v>
      </c>
      <c r="Y201" s="271">
        <f>'Capacidad de Adaptación'!Q200</f>
        <v>9.6999999999999993</v>
      </c>
      <c r="Z201" s="271">
        <f>'Capacidad de Adaptación'!X200</f>
        <v>6.5</v>
      </c>
      <c r="AA201" s="266">
        <f>'Capacidad de Adaptación'!Y200</f>
        <v>8.6</v>
      </c>
      <c r="AB201" s="267">
        <f>ROUND((10-GEOMEAN(((10-W201)/10*9+1),((10-AA201)/10*9+1)))/9*10,1)</f>
        <v>9</v>
      </c>
      <c r="AC201" s="272">
        <f>ROUND(L201^(1/3)*T201^(1/3)*AB201^(1/3),1)</f>
        <v>6.7</v>
      </c>
      <c r="AD201" s="273">
        <f>_xlfn.RANK.EQ(AC201,AC$4:AC$301)</f>
        <v>30</v>
      </c>
      <c r="AE201" s="274">
        <f>VLOOKUP(C201,'INFORM Indice de Confiabilidad'!A199:M496,7,FALSE)</f>
        <v>2.2857142857142856</v>
      </c>
      <c r="AF201" s="275">
        <f>'Imputed and missing data hidden'!AM202</f>
        <v>1</v>
      </c>
      <c r="AG201" s="276">
        <f>AF201/38</f>
        <v>2.6315789473684209E-2</v>
      </c>
      <c r="AH201" s="277">
        <f>'Indicator Date hidden2'!AN202</f>
        <v>1.1714285714285715</v>
      </c>
      <c r="AI201" s="278">
        <f>'Missing component hidden'!S202</f>
        <v>0</v>
      </c>
      <c r="AJ201" s="279">
        <f>'Missing component hidden'!T202</f>
        <v>0</v>
      </c>
      <c r="AM201" s="3">
        <f t="shared" si="16"/>
        <v>1</v>
      </c>
      <c r="AN201" s="3">
        <f t="shared" si="17"/>
        <v>0</v>
      </c>
      <c r="AO201" s="3">
        <f t="shared" si="18"/>
        <v>0</v>
      </c>
      <c r="AP201" s="3">
        <f t="shared" si="19"/>
        <v>1</v>
      </c>
      <c r="AQ201" s="3">
        <f t="shared" si="20"/>
        <v>1</v>
      </c>
    </row>
    <row r="202" spans="1:43" ht="16.5" thickTop="1" thickBot="1" x14ac:dyDescent="0.3">
      <c r="A202" s="236" t="s">
        <v>56</v>
      </c>
      <c r="B202" s="101" t="s">
        <v>72</v>
      </c>
      <c r="C202" s="280">
        <v>1316</v>
      </c>
      <c r="D202" s="265">
        <f>'Peligro y Exposición'!D201</f>
        <v>7.3</v>
      </c>
      <c r="E202" s="265">
        <f>'Peligro y Exposición'!H201</f>
        <v>2.6</v>
      </c>
      <c r="F202" s="265">
        <f>'Peligro y Exposición'!Q201</f>
        <v>0</v>
      </c>
      <c r="G202" s="265">
        <f>'Peligro y Exposición'!U201</f>
        <v>9.6999999999999993</v>
      </c>
      <c r="H202" s="265">
        <f>'Peligro y Exposición'!Y201</f>
        <v>7.1</v>
      </c>
      <c r="I202" s="266">
        <f>'Peligro y Exposición'!Z201</f>
        <v>6.5</v>
      </c>
      <c r="J202" s="265">
        <f>'Peligro y Exposición'!AD201</f>
        <v>5.3</v>
      </c>
      <c r="K202" s="266">
        <f>'Peligro y Exposición'!AE201</f>
        <v>5.3</v>
      </c>
      <c r="L202" s="267">
        <f>ROUND((10-GEOMEAN(((10-I202)/10*9+1),((10-K202)/10*9+1)))/9*10,1)</f>
        <v>5.9</v>
      </c>
      <c r="M202" s="268">
        <f>Vulnerabilidad!F201</f>
        <v>10</v>
      </c>
      <c r="N202" s="269">
        <f>Vulnerabilidad!J201</f>
        <v>7</v>
      </c>
      <c r="O202" s="269">
        <f>Vulnerabilidad!M201</f>
        <v>7.6</v>
      </c>
      <c r="P202" s="266">
        <f>Vulnerabilidad!N201</f>
        <v>8.1999999999999993</v>
      </c>
      <c r="Q202" s="269">
        <f>Vulnerabilidad!R201</f>
        <v>2.1</v>
      </c>
      <c r="R202" s="269">
        <f>Vulnerabilidad!W201</f>
        <v>6</v>
      </c>
      <c r="S202" s="266">
        <f>Vulnerabilidad!X201</f>
        <v>4.3</v>
      </c>
      <c r="T202" s="267">
        <f>ROUND((10-GEOMEAN(((10-P202)/10*9+1),((10-S202)/10*9+1)))/9*10,1)</f>
        <v>6.7</v>
      </c>
      <c r="U202" s="270">
        <f>'Capacidad de Adaptación'!F201</f>
        <v>8.3000000000000007</v>
      </c>
      <c r="V202" s="271">
        <f>'Capacidad de Adaptación'!H201</f>
        <v>8</v>
      </c>
      <c r="W202" s="266">
        <f>'Capacidad de Adaptación'!I201</f>
        <v>8.1999999999999993</v>
      </c>
      <c r="X202" s="271">
        <f>'Capacidad de Adaptación'!M201</f>
        <v>9.9</v>
      </c>
      <c r="Y202" s="271">
        <f>'Capacidad de Adaptación'!Q201</f>
        <v>7.9</v>
      </c>
      <c r="Z202" s="271">
        <f>'Capacidad de Adaptación'!X201</f>
        <v>8.8000000000000007</v>
      </c>
      <c r="AA202" s="266">
        <f>'Capacidad de Adaptación'!Y201</f>
        <v>8.9</v>
      </c>
      <c r="AB202" s="267">
        <f>ROUND((10-GEOMEAN(((10-W202)/10*9+1),((10-AA202)/10*9+1)))/9*10,1)</f>
        <v>8.6</v>
      </c>
      <c r="AC202" s="272">
        <f>ROUND(L202^(1/3)*T202^(1/3)*AB202^(1/3),1)</f>
        <v>7</v>
      </c>
      <c r="AD202" s="273">
        <f>_xlfn.RANK.EQ(AC202,AC$4:AC$301)</f>
        <v>16</v>
      </c>
      <c r="AE202" s="274">
        <f>VLOOKUP(C202,'INFORM Indice de Confiabilidad'!A200:M497,7,FALSE)</f>
        <v>2.2857142857142856</v>
      </c>
      <c r="AF202" s="275">
        <f>'Imputed and missing data hidden'!AM203</f>
        <v>1</v>
      </c>
      <c r="AG202" s="276">
        <f>AF202/38</f>
        <v>2.6315789473684209E-2</v>
      </c>
      <c r="AH202" s="277">
        <f>'Indicator Date hidden2'!AN203</f>
        <v>1.1714285714285715</v>
      </c>
      <c r="AI202" s="278">
        <f>'Missing component hidden'!S203</f>
        <v>0</v>
      </c>
      <c r="AJ202" s="279">
        <f>'Missing component hidden'!T203</f>
        <v>0</v>
      </c>
      <c r="AM202" s="3">
        <f t="shared" si="16"/>
        <v>1</v>
      </c>
      <c r="AN202" s="3">
        <f t="shared" si="17"/>
        <v>1</v>
      </c>
      <c r="AO202" s="3">
        <f t="shared" si="18"/>
        <v>0</v>
      </c>
      <c r="AP202" s="3">
        <f t="shared" si="19"/>
        <v>1</v>
      </c>
      <c r="AQ202" s="3">
        <f t="shared" si="20"/>
        <v>1</v>
      </c>
    </row>
    <row r="203" spans="1:43" ht="16.5" thickTop="1" thickBot="1" x14ac:dyDescent="0.3">
      <c r="A203" s="236" t="s">
        <v>56</v>
      </c>
      <c r="B203" s="101" t="s">
        <v>73</v>
      </c>
      <c r="C203" s="280">
        <v>1317</v>
      </c>
      <c r="D203" s="265">
        <f>'Peligro y Exposición'!D202</f>
        <v>6.9</v>
      </c>
      <c r="E203" s="265">
        <f>'Peligro y Exposición'!H202</f>
        <v>5.4</v>
      </c>
      <c r="F203" s="265">
        <f>'Peligro y Exposición'!Q202</f>
        <v>0</v>
      </c>
      <c r="G203" s="265">
        <f>'Peligro y Exposición'!U202</f>
        <v>9.6</v>
      </c>
      <c r="H203" s="265">
        <f>'Peligro y Exposición'!Y202</f>
        <v>9.6999999999999993</v>
      </c>
      <c r="I203" s="266">
        <f>'Peligro y Exposición'!Z202</f>
        <v>7.6</v>
      </c>
      <c r="J203" s="265">
        <f>'Peligro y Exposición'!AD202</f>
        <v>0.2</v>
      </c>
      <c r="K203" s="266">
        <f>'Peligro y Exposición'!AE202</f>
        <v>0.2</v>
      </c>
      <c r="L203" s="267">
        <f>ROUND((10-GEOMEAN(((10-I203)/10*9+1),((10-K203)/10*9+1)))/9*10,1)</f>
        <v>4.9000000000000004</v>
      </c>
      <c r="M203" s="268">
        <f>Vulnerabilidad!F202</f>
        <v>9.1999999999999993</v>
      </c>
      <c r="N203" s="269">
        <f>Vulnerabilidad!J202</f>
        <v>7</v>
      </c>
      <c r="O203" s="269">
        <f>Vulnerabilidad!M202</f>
        <v>8.1999999999999993</v>
      </c>
      <c r="P203" s="266">
        <f>Vulnerabilidad!N202</f>
        <v>8.1</v>
      </c>
      <c r="Q203" s="269">
        <f>Vulnerabilidad!R202</f>
        <v>3.5</v>
      </c>
      <c r="R203" s="269">
        <f>Vulnerabilidad!W202</f>
        <v>7.1</v>
      </c>
      <c r="S203" s="266">
        <f>Vulnerabilidad!X202</f>
        <v>5.6</v>
      </c>
      <c r="T203" s="267">
        <f>ROUND((10-GEOMEAN(((10-P203)/10*9+1),((10-S203)/10*9+1)))/9*10,1)</f>
        <v>7</v>
      </c>
      <c r="U203" s="270">
        <f>'Capacidad de Adaptación'!F202</f>
        <v>3.3</v>
      </c>
      <c r="V203" s="271">
        <f>'Capacidad de Adaptación'!H202</f>
        <v>9.6</v>
      </c>
      <c r="W203" s="266">
        <f>'Capacidad de Adaptación'!I202</f>
        <v>7.7</v>
      </c>
      <c r="X203" s="271">
        <f>'Capacidad de Adaptación'!M202</f>
        <v>9.3000000000000007</v>
      </c>
      <c r="Y203" s="271">
        <f>'Capacidad de Adaptación'!Q202</f>
        <v>9.1</v>
      </c>
      <c r="Z203" s="271">
        <f>'Capacidad de Adaptación'!X202</f>
        <v>6.6</v>
      </c>
      <c r="AA203" s="266">
        <f>'Capacidad de Adaptación'!Y202</f>
        <v>8.3000000000000007</v>
      </c>
      <c r="AB203" s="267">
        <f>ROUND((10-GEOMEAN(((10-W203)/10*9+1),((10-AA203)/10*9+1)))/9*10,1)</f>
        <v>8</v>
      </c>
      <c r="AC203" s="272">
        <f>ROUND(L203^(1/3)*T203^(1/3)*AB203^(1/3),1)</f>
        <v>6.5</v>
      </c>
      <c r="AD203" s="273">
        <f>_xlfn.RANK.EQ(AC203,AC$4:AC$301)</f>
        <v>46</v>
      </c>
      <c r="AE203" s="274">
        <f>VLOOKUP(C203,'INFORM Indice de Confiabilidad'!A201:M498,7,FALSE)</f>
        <v>2.2857142857142856</v>
      </c>
      <c r="AF203" s="275">
        <f>'Imputed and missing data hidden'!AM204</f>
        <v>1</v>
      </c>
      <c r="AG203" s="276">
        <f>AF203/38</f>
        <v>2.6315789473684209E-2</v>
      </c>
      <c r="AH203" s="277">
        <f>'Indicator Date hidden2'!AN204</f>
        <v>1.1714285714285715</v>
      </c>
      <c r="AI203" s="278">
        <f>'Missing component hidden'!S204</f>
        <v>0</v>
      </c>
      <c r="AJ203" s="279">
        <f>'Missing component hidden'!T204</f>
        <v>0</v>
      </c>
      <c r="AM203" s="3">
        <f t="shared" si="16"/>
        <v>1</v>
      </c>
      <c r="AN203" s="3">
        <f t="shared" si="17"/>
        <v>1</v>
      </c>
      <c r="AO203" s="3">
        <f t="shared" si="18"/>
        <v>0</v>
      </c>
      <c r="AP203" s="3">
        <f t="shared" si="19"/>
        <v>1</v>
      </c>
      <c r="AQ203" s="3">
        <f t="shared" si="20"/>
        <v>1</v>
      </c>
    </row>
    <row r="204" spans="1:43" ht="16.5" thickTop="1" thickBot="1" x14ac:dyDescent="0.3">
      <c r="A204" s="236" t="s">
        <v>56</v>
      </c>
      <c r="B204" s="101" t="s">
        <v>74</v>
      </c>
      <c r="C204" s="280">
        <v>1318</v>
      </c>
      <c r="D204" s="265">
        <f>'Peligro y Exposición'!D203</f>
        <v>6.6</v>
      </c>
      <c r="E204" s="265" t="str">
        <f>'Peligro y Exposición'!H203</f>
        <v>x</v>
      </c>
      <c r="F204" s="265">
        <f>'Peligro y Exposición'!Q203</f>
        <v>0</v>
      </c>
      <c r="G204" s="265">
        <f>'Peligro y Exposición'!U203</f>
        <v>9.1999999999999993</v>
      </c>
      <c r="H204" s="265">
        <f>'Peligro y Exposición'!Y203</f>
        <v>9.4</v>
      </c>
      <c r="I204" s="266">
        <f>'Peligro y Exposición'!Z203</f>
        <v>7.5</v>
      </c>
      <c r="J204" s="265">
        <f>'Peligro y Exposición'!AD203</f>
        <v>6.2</v>
      </c>
      <c r="K204" s="266">
        <f>'Peligro y Exposición'!AE203</f>
        <v>6.2</v>
      </c>
      <c r="L204" s="267">
        <f>ROUND((10-GEOMEAN(((10-I204)/10*9+1),((10-K204)/10*9+1)))/9*10,1)</f>
        <v>6.9</v>
      </c>
      <c r="M204" s="268">
        <f>Vulnerabilidad!F203</f>
        <v>7.4</v>
      </c>
      <c r="N204" s="269">
        <f>Vulnerabilidad!J203</f>
        <v>6.9</v>
      </c>
      <c r="O204" s="269">
        <f>Vulnerabilidad!M203</f>
        <v>6.3</v>
      </c>
      <c r="P204" s="266">
        <f>Vulnerabilidad!N203</f>
        <v>6.9</v>
      </c>
      <c r="Q204" s="269">
        <f>Vulnerabilidad!R203</f>
        <v>6.4</v>
      </c>
      <c r="R204" s="269">
        <f>Vulnerabilidad!W203</f>
        <v>5.6</v>
      </c>
      <c r="S204" s="266">
        <f>Vulnerabilidad!X203</f>
        <v>6</v>
      </c>
      <c r="T204" s="267">
        <f>ROUND((10-GEOMEAN(((10-P204)/10*9+1),((10-S204)/10*9+1)))/9*10,1)</f>
        <v>6.5</v>
      </c>
      <c r="U204" s="270">
        <f>'Capacidad de Adaptación'!F203</f>
        <v>6.7</v>
      </c>
      <c r="V204" s="271">
        <f>'Capacidad de Adaptación'!H203</f>
        <v>8.1</v>
      </c>
      <c r="W204" s="266">
        <f>'Capacidad de Adaptación'!I203</f>
        <v>7.5</v>
      </c>
      <c r="X204" s="271">
        <f>'Capacidad de Adaptación'!M203</f>
        <v>6.7</v>
      </c>
      <c r="Y204" s="271">
        <f>'Capacidad de Adaptación'!Q203</f>
        <v>4.4000000000000004</v>
      </c>
      <c r="Z204" s="271">
        <f>'Capacidad de Adaptación'!X203</f>
        <v>7.1</v>
      </c>
      <c r="AA204" s="266">
        <f>'Capacidad de Adaptación'!Y203</f>
        <v>6.1</v>
      </c>
      <c r="AB204" s="267">
        <f>ROUND((10-GEOMEAN(((10-W204)/10*9+1),((10-AA204)/10*9+1)))/9*10,1)</f>
        <v>6.9</v>
      </c>
      <c r="AC204" s="272">
        <f>ROUND(L204^(1/3)*T204^(1/3)*AB204^(1/3),1)</f>
        <v>6.8</v>
      </c>
      <c r="AD204" s="273">
        <f>_xlfn.RANK.EQ(AC204,AC$4:AC$301)</f>
        <v>24</v>
      </c>
      <c r="AE204" s="274">
        <f>VLOOKUP(C204,'INFORM Indice de Confiabilidad'!A202:M499,7,FALSE)</f>
        <v>2.6190476190476186</v>
      </c>
      <c r="AF204" s="275">
        <f>'Imputed and missing data hidden'!AM205</f>
        <v>2</v>
      </c>
      <c r="AG204" s="276">
        <f>AF204/38</f>
        <v>5.2631578947368418E-2</v>
      </c>
      <c r="AH204" s="277">
        <f>'Indicator Date hidden2'!AN205</f>
        <v>1.1714285714285715</v>
      </c>
      <c r="AI204" s="278">
        <f>'Missing component hidden'!S205</f>
        <v>1</v>
      </c>
      <c r="AJ204" s="279">
        <f>'Missing component hidden'!T205</f>
        <v>6.6666666666666666E-2</v>
      </c>
      <c r="AM204" s="3">
        <f t="shared" si="16"/>
        <v>1</v>
      </c>
      <c r="AN204" s="3">
        <f t="shared" si="17"/>
        <v>1</v>
      </c>
      <c r="AO204" s="3">
        <f t="shared" si="18"/>
        <v>0</v>
      </c>
      <c r="AP204" s="3">
        <f t="shared" si="19"/>
        <v>1</v>
      </c>
      <c r="AQ204" s="3">
        <f t="shared" si="20"/>
        <v>1</v>
      </c>
    </row>
    <row r="205" spans="1:43" ht="16.5" thickTop="1" thickBot="1" x14ac:dyDescent="0.3">
      <c r="A205" s="236" t="s">
        <v>56</v>
      </c>
      <c r="B205" s="101" t="s">
        <v>75</v>
      </c>
      <c r="C205" s="280">
        <v>1319</v>
      </c>
      <c r="D205" s="265">
        <f>'Peligro y Exposición'!D204</f>
        <v>7</v>
      </c>
      <c r="E205" s="265">
        <f>'Peligro y Exposición'!H204</f>
        <v>0</v>
      </c>
      <c r="F205" s="265">
        <f>'Peligro y Exposición'!Q204</f>
        <v>0</v>
      </c>
      <c r="G205" s="265">
        <f>'Peligro y Exposición'!U204</f>
        <v>9.6999999999999993</v>
      </c>
      <c r="H205" s="265">
        <f>'Peligro y Exposición'!Y204</f>
        <v>6.4</v>
      </c>
      <c r="I205" s="266">
        <f>'Peligro y Exposición'!Z204</f>
        <v>6</v>
      </c>
      <c r="J205" s="265">
        <f>'Peligro y Exposición'!AD204</f>
        <v>1.8</v>
      </c>
      <c r="K205" s="266">
        <f>'Peligro y Exposición'!AE204</f>
        <v>1.8</v>
      </c>
      <c r="L205" s="267">
        <f>ROUND((10-GEOMEAN(((10-I205)/10*9+1),((10-K205)/10*9+1)))/9*10,1)</f>
        <v>4.2</v>
      </c>
      <c r="M205" s="268">
        <f>Vulnerabilidad!F204</f>
        <v>8.9</v>
      </c>
      <c r="N205" s="269">
        <f>Vulnerabilidad!J204</f>
        <v>7.1</v>
      </c>
      <c r="O205" s="269">
        <f>Vulnerabilidad!M204</f>
        <v>8</v>
      </c>
      <c r="P205" s="266">
        <f>Vulnerabilidad!N204</f>
        <v>8</v>
      </c>
      <c r="Q205" s="269">
        <f>Vulnerabilidad!R204</f>
        <v>0.5</v>
      </c>
      <c r="R205" s="269">
        <f>Vulnerabilidad!W204</f>
        <v>7.3</v>
      </c>
      <c r="S205" s="266">
        <f>Vulnerabilidad!X204</f>
        <v>4.8</v>
      </c>
      <c r="T205" s="267">
        <f>ROUND((10-GEOMEAN(((10-P205)/10*9+1),((10-S205)/10*9+1)))/9*10,1)</f>
        <v>6.7</v>
      </c>
      <c r="U205" s="270">
        <f>'Capacidad de Adaptación'!F204</f>
        <v>6.7</v>
      </c>
      <c r="V205" s="271">
        <f>'Capacidad de Adaptación'!H204</f>
        <v>8.8000000000000007</v>
      </c>
      <c r="W205" s="266">
        <f>'Capacidad de Adaptación'!I204</f>
        <v>7.9</v>
      </c>
      <c r="X205" s="271">
        <f>'Capacidad de Adaptación'!M204</f>
        <v>9.5</v>
      </c>
      <c r="Y205" s="271">
        <f>'Capacidad de Adaptación'!Q204</f>
        <v>7</v>
      </c>
      <c r="Z205" s="271">
        <f>'Capacidad de Adaptación'!X204</f>
        <v>6.6</v>
      </c>
      <c r="AA205" s="266">
        <f>'Capacidad de Adaptación'!Y204</f>
        <v>7.7</v>
      </c>
      <c r="AB205" s="267">
        <f>ROUND((10-GEOMEAN(((10-W205)/10*9+1),((10-AA205)/10*9+1)))/9*10,1)</f>
        <v>7.8</v>
      </c>
      <c r="AC205" s="272">
        <f>ROUND(L205^(1/3)*T205^(1/3)*AB205^(1/3),1)</f>
        <v>6</v>
      </c>
      <c r="AD205" s="273">
        <f>_xlfn.RANK.EQ(AC205,AC$4:AC$301)</f>
        <v>100</v>
      </c>
      <c r="AE205" s="274">
        <f>VLOOKUP(C205,'INFORM Indice de Confiabilidad'!A203:M500,7,FALSE)</f>
        <v>2.2857142857142856</v>
      </c>
      <c r="AF205" s="275">
        <f>'Imputed and missing data hidden'!AM206</f>
        <v>1</v>
      </c>
      <c r="AG205" s="276">
        <f>AF205/38</f>
        <v>2.6315789473684209E-2</v>
      </c>
      <c r="AH205" s="277">
        <f>'Indicator Date hidden2'!AN206</f>
        <v>1.1714285714285715</v>
      </c>
      <c r="AI205" s="278">
        <f>'Missing component hidden'!S206</f>
        <v>0</v>
      </c>
      <c r="AJ205" s="279">
        <f>'Missing component hidden'!T206</f>
        <v>0</v>
      </c>
      <c r="AM205" s="3">
        <f t="shared" si="16"/>
        <v>1</v>
      </c>
      <c r="AN205" s="3">
        <f t="shared" si="17"/>
        <v>0</v>
      </c>
      <c r="AO205" s="3">
        <f t="shared" si="18"/>
        <v>0</v>
      </c>
      <c r="AP205" s="3">
        <f t="shared" si="19"/>
        <v>1</v>
      </c>
      <c r="AQ205" s="3">
        <f t="shared" si="20"/>
        <v>1</v>
      </c>
    </row>
    <row r="206" spans="1:43" ht="16.5" thickTop="1" thickBot="1" x14ac:dyDescent="0.3">
      <c r="A206" s="236" t="s">
        <v>56</v>
      </c>
      <c r="B206" s="101" t="s">
        <v>76</v>
      </c>
      <c r="C206" s="280">
        <v>1320</v>
      </c>
      <c r="D206" s="265">
        <f>'Peligro y Exposición'!D205</f>
        <v>7.3</v>
      </c>
      <c r="E206" s="265">
        <f>'Peligro y Exposición'!H205</f>
        <v>0</v>
      </c>
      <c r="F206" s="265">
        <f>'Peligro y Exposición'!Q205</f>
        <v>0</v>
      </c>
      <c r="G206" s="265">
        <f>'Peligro y Exposición'!U205</f>
        <v>9.1</v>
      </c>
      <c r="H206" s="265">
        <f>'Peligro y Exposición'!Y205</f>
        <v>0</v>
      </c>
      <c r="I206" s="266">
        <f>'Peligro y Exposición'!Z205</f>
        <v>4.7</v>
      </c>
      <c r="J206" s="265">
        <f>'Peligro y Exposición'!AD205</f>
        <v>5.4</v>
      </c>
      <c r="K206" s="266">
        <f>'Peligro y Exposición'!AE205</f>
        <v>5.4</v>
      </c>
      <c r="L206" s="267">
        <f>ROUND((10-GEOMEAN(((10-I206)/10*9+1),((10-K206)/10*9+1)))/9*10,1)</f>
        <v>5.0999999999999996</v>
      </c>
      <c r="M206" s="268">
        <f>Vulnerabilidad!F205</f>
        <v>8.6999999999999993</v>
      </c>
      <c r="N206" s="269">
        <f>Vulnerabilidad!J205</f>
        <v>8.1</v>
      </c>
      <c r="O206" s="269">
        <f>Vulnerabilidad!M205</f>
        <v>7</v>
      </c>
      <c r="P206" s="266">
        <f>Vulnerabilidad!N205</f>
        <v>7.9</v>
      </c>
      <c r="Q206" s="269">
        <f>Vulnerabilidad!R205</f>
        <v>3.1</v>
      </c>
      <c r="R206" s="269">
        <f>Vulnerabilidad!W205</f>
        <v>7.3</v>
      </c>
      <c r="S206" s="266">
        <f>Vulnerabilidad!X205</f>
        <v>5.6</v>
      </c>
      <c r="T206" s="267">
        <f>ROUND((10-GEOMEAN(((10-P206)/10*9+1),((10-S206)/10*9+1)))/9*10,1)</f>
        <v>6.9</v>
      </c>
      <c r="U206" s="270">
        <f>'Capacidad de Adaptación'!F205</f>
        <v>6.7</v>
      </c>
      <c r="V206" s="271">
        <f>'Capacidad de Adaptación'!H205</f>
        <v>7.9</v>
      </c>
      <c r="W206" s="266">
        <f>'Capacidad de Adaptación'!I205</f>
        <v>7.3</v>
      </c>
      <c r="X206" s="271">
        <f>'Capacidad de Adaptación'!M205</f>
        <v>8.4</v>
      </c>
      <c r="Y206" s="271">
        <f>'Capacidad de Adaptación'!Q205</f>
        <v>7.2</v>
      </c>
      <c r="Z206" s="271">
        <f>'Capacidad de Adaptación'!X205</f>
        <v>5.7</v>
      </c>
      <c r="AA206" s="266">
        <f>'Capacidad de Adaptación'!Y205</f>
        <v>7.1</v>
      </c>
      <c r="AB206" s="267">
        <f>ROUND((10-GEOMEAN(((10-W206)/10*9+1),((10-AA206)/10*9+1)))/9*10,1)</f>
        <v>7.2</v>
      </c>
      <c r="AC206" s="272">
        <f>ROUND(L206^(1/3)*T206^(1/3)*AB206^(1/3),1)</f>
        <v>6.3</v>
      </c>
      <c r="AD206" s="273">
        <f>_xlfn.RANK.EQ(AC206,AC$4:AC$301)</f>
        <v>67</v>
      </c>
      <c r="AE206" s="274">
        <f>VLOOKUP(C206,'INFORM Indice de Confiabilidad'!A204:M501,7,FALSE)</f>
        <v>1.9523809523809526</v>
      </c>
      <c r="AF206" s="275">
        <f>'Imputed and missing data hidden'!AM207</f>
        <v>0</v>
      </c>
      <c r="AG206" s="276">
        <f>AF206/38</f>
        <v>0</v>
      </c>
      <c r="AH206" s="277">
        <f>'Indicator Date hidden2'!AN207</f>
        <v>1.1714285714285715</v>
      </c>
      <c r="AI206" s="278">
        <f>'Missing component hidden'!S207</f>
        <v>0</v>
      </c>
      <c r="AJ206" s="279">
        <f>'Missing component hidden'!T207</f>
        <v>0</v>
      </c>
      <c r="AM206" s="3">
        <f t="shared" si="16"/>
        <v>1</v>
      </c>
      <c r="AN206" s="3">
        <f t="shared" si="17"/>
        <v>0</v>
      </c>
      <c r="AO206" s="3">
        <f t="shared" si="18"/>
        <v>0</v>
      </c>
      <c r="AP206" s="3">
        <f t="shared" si="19"/>
        <v>1</v>
      </c>
      <c r="AQ206" s="3">
        <f t="shared" si="20"/>
        <v>0</v>
      </c>
    </row>
    <row r="207" spans="1:43" ht="16.5" thickTop="1" thickBot="1" x14ac:dyDescent="0.3">
      <c r="A207" s="236" t="s">
        <v>56</v>
      </c>
      <c r="B207" s="101" t="s">
        <v>77</v>
      </c>
      <c r="C207" s="280">
        <v>1321</v>
      </c>
      <c r="D207" s="265">
        <f>'Peligro y Exposición'!D206</f>
        <v>7.1</v>
      </c>
      <c r="E207" s="265">
        <f>'Peligro y Exposición'!H206</f>
        <v>0</v>
      </c>
      <c r="F207" s="265">
        <f>'Peligro y Exposición'!Q206</f>
        <v>0</v>
      </c>
      <c r="G207" s="265">
        <f>'Peligro y Exposición'!U206</f>
        <v>9.8000000000000007</v>
      </c>
      <c r="H207" s="265">
        <f>'Peligro y Exposición'!Y206</f>
        <v>5</v>
      </c>
      <c r="I207" s="266">
        <f>'Peligro y Exposición'!Z206</f>
        <v>5.9</v>
      </c>
      <c r="J207" s="265">
        <f>'Peligro y Exposición'!AD206</f>
        <v>7</v>
      </c>
      <c r="K207" s="266">
        <f>'Peligro y Exposición'!AE206</f>
        <v>7</v>
      </c>
      <c r="L207" s="267">
        <f>ROUND((10-GEOMEAN(((10-I207)/10*9+1),((10-K207)/10*9+1)))/9*10,1)</f>
        <v>6.5</v>
      </c>
      <c r="M207" s="268">
        <f>Vulnerabilidad!F206</f>
        <v>9.4</v>
      </c>
      <c r="N207" s="269">
        <f>Vulnerabilidad!J206</f>
        <v>7</v>
      </c>
      <c r="O207" s="269">
        <f>Vulnerabilidad!M206</f>
        <v>7.8</v>
      </c>
      <c r="P207" s="266">
        <f>Vulnerabilidad!N206</f>
        <v>8.1</v>
      </c>
      <c r="Q207" s="269">
        <f>Vulnerabilidad!R206</f>
        <v>1.6</v>
      </c>
      <c r="R207" s="269">
        <f>Vulnerabilidad!W206</f>
        <v>6</v>
      </c>
      <c r="S207" s="266">
        <f>Vulnerabilidad!X206</f>
        <v>4.0999999999999996</v>
      </c>
      <c r="T207" s="267">
        <f>ROUND((10-GEOMEAN(((10-P207)/10*9+1),((10-S207)/10*9+1)))/9*10,1)</f>
        <v>6.5</v>
      </c>
      <c r="U207" s="270">
        <f>'Capacidad de Adaptación'!F206</f>
        <v>10</v>
      </c>
      <c r="V207" s="271">
        <f>'Capacidad de Adaptación'!H206</f>
        <v>9.3000000000000007</v>
      </c>
      <c r="W207" s="266">
        <f>'Capacidad de Adaptación'!I206</f>
        <v>9.6999999999999993</v>
      </c>
      <c r="X207" s="271">
        <f>'Capacidad de Adaptación'!M206</f>
        <v>9.3000000000000007</v>
      </c>
      <c r="Y207" s="271">
        <f>'Capacidad de Adaptación'!Q206</f>
        <v>7.3</v>
      </c>
      <c r="Z207" s="271">
        <f>'Capacidad de Adaptación'!X206</f>
        <v>7.8</v>
      </c>
      <c r="AA207" s="266">
        <f>'Capacidad de Adaptación'!Y206</f>
        <v>8.1</v>
      </c>
      <c r="AB207" s="267">
        <f>ROUND((10-GEOMEAN(((10-W207)/10*9+1),((10-AA207)/10*9+1)))/9*10,1)</f>
        <v>9</v>
      </c>
      <c r="AC207" s="272">
        <f>ROUND(L207^(1/3)*T207^(1/3)*AB207^(1/3),1)</f>
        <v>7.2</v>
      </c>
      <c r="AD207" s="273">
        <f>_xlfn.RANK.EQ(AC207,AC$4:AC$301)</f>
        <v>9</v>
      </c>
      <c r="AE207" s="274">
        <f>VLOOKUP(C207,'INFORM Indice de Confiabilidad'!A205:M502,7,FALSE)</f>
        <v>2.2857142857142856</v>
      </c>
      <c r="AF207" s="275">
        <f>'Imputed and missing data hidden'!AM208</f>
        <v>1</v>
      </c>
      <c r="AG207" s="276">
        <f>AF207/38</f>
        <v>2.6315789473684209E-2</v>
      </c>
      <c r="AH207" s="277">
        <f>'Indicator Date hidden2'!AN208</f>
        <v>1.1714285714285715</v>
      </c>
      <c r="AI207" s="278">
        <f>'Missing component hidden'!S208</f>
        <v>0</v>
      </c>
      <c r="AJ207" s="279">
        <f>'Missing component hidden'!T208</f>
        <v>0</v>
      </c>
      <c r="AM207" s="3">
        <f t="shared" si="16"/>
        <v>1</v>
      </c>
      <c r="AN207" s="3">
        <f t="shared" si="17"/>
        <v>0</v>
      </c>
      <c r="AO207" s="3">
        <f t="shared" si="18"/>
        <v>0</v>
      </c>
      <c r="AP207" s="3">
        <f t="shared" si="19"/>
        <v>1</v>
      </c>
      <c r="AQ207" s="3">
        <f t="shared" si="20"/>
        <v>1</v>
      </c>
    </row>
    <row r="208" spans="1:43" ht="15" customHeight="1" thickTop="1" thickBot="1" x14ac:dyDescent="0.3">
      <c r="A208" s="236" t="s">
        <v>56</v>
      </c>
      <c r="B208" s="101" t="s">
        <v>78</v>
      </c>
      <c r="C208" s="280">
        <v>1322</v>
      </c>
      <c r="D208" s="265">
        <f>'Peligro y Exposición'!D207</f>
        <v>6.7</v>
      </c>
      <c r="E208" s="265">
        <f>'Peligro y Exposición'!H207</f>
        <v>0</v>
      </c>
      <c r="F208" s="265">
        <f>'Peligro y Exposición'!Q207</f>
        <v>0</v>
      </c>
      <c r="G208" s="265">
        <f>'Peligro y Exposición'!U207</f>
        <v>7.7</v>
      </c>
      <c r="H208" s="265">
        <f>'Peligro y Exposición'!Y207</f>
        <v>5.9</v>
      </c>
      <c r="I208" s="266">
        <f>'Peligro y Exposición'!Z207</f>
        <v>4.8</v>
      </c>
      <c r="J208" s="265">
        <f>'Peligro y Exposición'!AD207</f>
        <v>4.4000000000000004</v>
      </c>
      <c r="K208" s="266">
        <f>'Peligro y Exposición'!AE207</f>
        <v>4.4000000000000004</v>
      </c>
      <c r="L208" s="267">
        <f>ROUND((10-GEOMEAN(((10-I208)/10*9+1),((10-K208)/10*9+1)))/9*10,1)</f>
        <v>4.5999999999999996</v>
      </c>
      <c r="M208" s="268">
        <f>Vulnerabilidad!F207</f>
        <v>9.6</v>
      </c>
      <c r="N208" s="269">
        <f>Vulnerabilidad!J207</f>
        <v>6.7</v>
      </c>
      <c r="O208" s="269">
        <f>Vulnerabilidad!M207</f>
        <v>8.6999999999999993</v>
      </c>
      <c r="P208" s="266">
        <f>Vulnerabilidad!N207</f>
        <v>8.3000000000000007</v>
      </c>
      <c r="Q208" s="269">
        <f>Vulnerabilidad!R207</f>
        <v>0.4</v>
      </c>
      <c r="R208" s="269">
        <f>Vulnerabilidad!W207</f>
        <v>7.6</v>
      </c>
      <c r="S208" s="266">
        <f>Vulnerabilidad!X207</f>
        <v>5</v>
      </c>
      <c r="T208" s="267">
        <f>ROUND((10-GEOMEAN(((10-P208)/10*9+1),((10-S208)/10*9+1)))/9*10,1)</f>
        <v>7</v>
      </c>
      <c r="U208" s="270">
        <f>'Capacidad de Adaptación'!F207</f>
        <v>6.7</v>
      </c>
      <c r="V208" s="271">
        <f>'Capacidad de Adaptación'!H207</f>
        <v>8.9</v>
      </c>
      <c r="W208" s="266">
        <f>'Capacidad de Adaptación'!I207</f>
        <v>8</v>
      </c>
      <c r="X208" s="271">
        <f>'Capacidad de Adaptación'!M207</f>
        <v>9.3000000000000007</v>
      </c>
      <c r="Y208" s="271">
        <f>'Capacidad de Adaptación'!Q207</f>
        <v>9.1999999999999993</v>
      </c>
      <c r="Z208" s="271">
        <f>'Capacidad de Adaptación'!X207</f>
        <v>8.1</v>
      </c>
      <c r="AA208" s="266">
        <f>'Capacidad de Adaptación'!Y207</f>
        <v>8.9</v>
      </c>
      <c r="AB208" s="267">
        <f>ROUND((10-GEOMEAN(((10-W208)/10*9+1),((10-AA208)/10*9+1)))/9*10,1)</f>
        <v>8.5</v>
      </c>
      <c r="AC208" s="272">
        <f>ROUND(L208^(1/3)*T208^(1/3)*AB208^(1/3),1)</f>
        <v>6.5</v>
      </c>
      <c r="AD208" s="273">
        <f>_xlfn.RANK.EQ(AC208,AC$4:AC$301)</f>
        <v>46</v>
      </c>
      <c r="AE208" s="274">
        <f>VLOOKUP(C208,'INFORM Indice de Confiabilidad'!A206:M503,7,FALSE)</f>
        <v>2.2857142857142856</v>
      </c>
      <c r="AF208" s="275">
        <f>'Imputed and missing data hidden'!AM209</f>
        <v>1</v>
      </c>
      <c r="AG208" s="276">
        <f>AF208/38</f>
        <v>2.6315789473684209E-2</v>
      </c>
      <c r="AH208" s="277">
        <f>'Indicator Date hidden2'!AN209</f>
        <v>1.1714285714285715</v>
      </c>
      <c r="AI208" s="278">
        <f>'Missing component hidden'!S209</f>
        <v>0</v>
      </c>
      <c r="AJ208" s="279">
        <f>'Missing component hidden'!T209</f>
        <v>0</v>
      </c>
      <c r="AM208" s="3">
        <f t="shared" si="16"/>
        <v>1</v>
      </c>
      <c r="AN208" s="3">
        <f t="shared" si="17"/>
        <v>0</v>
      </c>
      <c r="AO208" s="3">
        <f t="shared" si="18"/>
        <v>0</v>
      </c>
      <c r="AP208" s="3">
        <f t="shared" si="19"/>
        <v>1</v>
      </c>
      <c r="AQ208" s="3">
        <f t="shared" si="20"/>
        <v>1</v>
      </c>
    </row>
    <row r="209" spans="1:43" ht="16.5" thickTop="1" thickBot="1" x14ac:dyDescent="0.3">
      <c r="A209" s="236" t="s">
        <v>56</v>
      </c>
      <c r="B209" s="101" t="s">
        <v>79</v>
      </c>
      <c r="C209" s="280">
        <v>1323</v>
      </c>
      <c r="D209" s="265">
        <f>'Peligro y Exposición'!D208</f>
        <v>7.1</v>
      </c>
      <c r="E209" s="265">
        <f>'Peligro y Exposición'!H208</f>
        <v>0</v>
      </c>
      <c r="F209" s="265">
        <f>'Peligro y Exposición'!Q208</f>
        <v>0</v>
      </c>
      <c r="G209" s="265">
        <f>'Peligro y Exposición'!U208</f>
        <v>6.7</v>
      </c>
      <c r="H209" s="265">
        <f>'Peligro y Exposición'!Y208</f>
        <v>5.6</v>
      </c>
      <c r="I209" s="266">
        <f>'Peligro y Exposición'!Z208</f>
        <v>4.5999999999999996</v>
      </c>
      <c r="J209" s="265">
        <f>'Peligro y Exposición'!AD208</f>
        <v>1.3</v>
      </c>
      <c r="K209" s="266">
        <f>'Peligro y Exposición'!AE208</f>
        <v>1.3</v>
      </c>
      <c r="L209" s="267">
        <f>ROUND((10-GEOMEAN(((10-I209)/10*9+1),((10-K209)/10*9+1)))/9*10,1)</f>
        <v>3.1</v>
      </c>
      <c r="M209" s="268">
        <f>Vulnerabilidad!F208</f>
        <v>8.3000000000000007</v>
      </c>
      <c r="N209" s="269">
        <f>Vulnerabilidad!J208</f>
        <v>6.9</v>
      </c>
      <c r="O209" s="269">
        <f>Vulnerabilidad!M208</f>
        <v>6.8</v>
      </c>
      <c r="P209" s="266">
        <f>Vulnerabilidad!N208</f>
        <v>7.3</v>
      </c>
      <c r="Q209" s="269">
        <f>Vulnerabilidad!R208</f>
        <v>3.8</v>
      </c>
      <c r="R209" s="269">
        <f>Vulnerabilidad!W208</f>
        <v>7.6</v>
      </c>
      <c r="S209" s="266">
        <f>Vulnerabilidad!X208</f>
        <v>6</v>
      </c>
      <c r="T209" s="267">
        <f>ROUND((10-GEOMEAN(((10-P209)/10*9+1),((10-S209)/10*9+1)))/9*10,1)</f>
        <v>6.7</v>
      </c>
      <c r="U209" s="270">
        <f>'Capacidad de Adaptación'!F208</f>
        <v>8.3000000000000007</v>
      </c>
      <c r="V209" s="271">
        <f>'Capacidad de Adaptación'!H208</f>
        <v>7.6</v>
      </c>
      <c r="W209" s="266">
        <f>'Capacidad de Adaptación'!I208</f>
        <v>8</v>
      </c>
      <c r="X209" s="271">
        <f>'Capacidad de Adaptación'!M208</f>
        <v>7.8</v>
      </c>
      <c r="Y209" s="271">
        <f>'Capacidad de Adaptación'!Q208</f>
        <v>5.8</v>
      </c>
      <c r="Z209" s="271">
        <f>'Capacidad de Adaptación'!X208</f>
        <v>5.6</v>
      </c>
      <c r="AA209" s="266">
        <f>'Capacidad de Adaptación'!Y208</f>
        <v>6.4</v>
      </c>
      <c r="AB209" s="267">
        <f>ROUND((10-GEOMEAN(((10-W209)/10*9+1),((10-AA209)/10*9+1)))/9*10,1)</f>
        <v>7.3</v>
      </c>
      <c r="AC209" s="272">
        <f>ROUND(L209^(1/3)*T209^(1/3)*AB209^(1/3),1)</f>
        <v>5.3</v>
      </c>
      <c r="AD209" s="273">
        <f>_xlfn.RANK.EQ(AC209,AC$4:AC$301)</f>
        <v>194</v>
      </c>
      <c r="AE209" s="274">
        <f>VLOOKUP(C209,'INFORM Indice de Confiabilidad'!A207:M504,7,FALSE)</f>
        <v>2.2857142857142856</v>
      </c>
      <c r="AF209" s="275">
        <f>'Imputed and missing data hidden'!AM210</f>
        <v>1</v>
      </c>
      <c r="AG209" s="276">
        <f>AF209/38</f>
        <v>2.6315789473684209E-2</v>
      </c>
      <c r="AH209" s="277">
        <f>'Indicator Date hidden2'!AN210</f>
        <v>1.1714285714285715</v>
      </c>
      <c r="AI209" s="278">
        <f>'Missing component hidden'!S210</f>
        <v>0</v>
      </c>
      <c r="AJ209" s="279">
        <f>'Missing component hidden'!T210</f>
        <v>0</v>
      </c>
      <c r="AM209" s="3">
        <f t="shared" si="16"/>
        <v>1</v>
      </c>
      <c r="AN209" s="3">
        <f t="shared" si="17"/>
        <v>0</v>
      </c>
      <c r="AO209" s="3">
        <f t="shared" si="18"/>
        <v>0</v>
      </c>
      <c r="AP209" s="3">
        <f t="shared" si="19"/>
        <v>1</v>
      </c>
      <c r="AQ209" s="3">
        <f t="shared" si="20"/>
        <v>1</v>
      </c>
    </row>
    <row r="210" spans="1:43" ht="16.5" thickTop="1" thickBot="1" x14ac:dyDescent="0.3">
      <c r="A210" s="236" t="s">
        <v>56</v>
      </c>
      <c r="B210" s="101" t="s">
        <v>80</v>
      </c>
      <c r="C210" s="280">
        <v>1324</v>
      </c>
      <c r="D210" s="265">
        <f>'Peligro y Exposición'!D209</f>
        <v>5.9</v>
      </c>
      <c r="E210" s="265">
        <f>'Peligro y Exposición'!H209</f>
        <v>5.4</v>
      </c>
      <c r="F210" s="265">
        <f>'Peligro y Exposición'!Q209</f>
        <v>0</v>
      </c>
      <c r="G210" s="265">
        <f>'Peligro y Exposición'!U209</f>
        <v>9.3000000000000007</v>
      </c>
      <c r="H210" s="265">
        <f>'Peligro y Exposición'!Y209</f>
        <v>9.6</v>
      </c>
      <c r="I210" s="266">
        <f>'Peligro y Exposición'!Z209</f>
        <v>7.2</v>
      </c>
      <c r="J210" s="265">
        <f>'Peligro y Exposición'!AD209</f>
        <v>2.7</v>
      </c>
      <c r="K210" s="266">
        <f>'Peligro y Exposición'!AE209</f>
        <v>2.7</v>
      </c>
      <c r="L210" s="267">
        <f>ROUND((10-GEOMEAN(((10-I210)/10*9+1),((10-K210)/10*9+1)))/9*10,1)</f>
        <v>5.4</v>
      </c>
      <c r="M210" s="268">
        <f>Vulnerabilidad!F209</f>
        <v>6.7</v>
      </c>
      <c r="N210" s="269">
        <f>Vulnerabilidad!J209</f>
        <v>6.4</v>
      </c>
      <c r="O210" s="269">
        <f>Vulnerabilidad!M209</f>
        <v>6.8</v>
      </c>
      <c r="P210" s="266">
        <f>Vulnerabilidad!N209</f>
        <v>6.6</v>
      </c>
      <c r="Q210" s="269">
        <f>Vulnerabilidad!R209</f>
        <v>2.6</v>
      </c>
      <c r="R210" s="269">
        <f>Vulnerabilidad!W209</f>
        <v>9.4</v>
      </c>
      <c r="S210" s="266">
        <f>Vulnerabilidad!X209</f>
        <v>7.3</v>
      </c>
      <c r="T210" s="267">
        <f>ROUND((10-GEOMEAN(((10-P210)/10*9+1),((10-S210)/10*9+1)))/9*10,1)</f>
        <v>7</v>
      </c>
      <c r="U210" s="270">
        <f>'Capacidad de Adaptación'!F209</f>
        <v>10</v>
      </c>
      <c r="V210" s="271">
        <f>'Capacidad de Adaptación'!H209</f>
        <v>7.2</v>
      </c>
      <c r="W210" s="266">
        <f>'Capacidad de Adaptación'!I209</f>
        <v>9</v>
      </c>
      <c r="X210" s="271">
        <f>'Capacidad de Adaptación'!M209</f>
        <v>7.1</v>
      </c>
      <c r="Y210" s="271">
        <f>'Capacidad de Adaptación'!Q209</f>
        <v>4.9000000000000004</v>
      </c>
      <c r="Z210" s="271">
        <f>'Capacidad de Adaptación'!X209</f>
        <v>5.3</v>
      </c>
      <c r="AA210" s="266">
        <f>'Capacidad de Adaptación'!Y209</f>
        <v>5.8</v>
      </c>
      <c r="AB210" s="267">
        <f>ROUND((10-GEOMEAN(((10-W210)/10*9+1),((10-AA210)/10*9+1)))/9*10,1)</f>
        <v>7.8</v>
      </c>
      <c r="AC210" s="272">
        <f>ROUND(L210^(1/3)*T210^(1/3)*AB210^(1/3),1)</f>
        <v>6.7</v>
      </c>
      <c r="AD210" s="273">
        <f>_xlfn.RANK.EQ(AC210,AC$4:AC$301)</f>
        <v>30</v>
      </c>
      <c r="AE210" s="274">
        <f>VLOOKUP(C210,'INFORM Indice de Confiabilidad'!A208:M505,7,FALSE)</f>
        <v>2.2857142857142856</v>
      </c>
      <c r="AF210" s="275">
        <f>'Imputed and missing data hidden'!AM211</f>
        <v>1</v>
      </c>
      <c r="AG210" s="276">
        <f>AF210/38</f>
        <v>2.6315789473684209E-2</v>
      </c>
      <c r="AH210" s="277">
        <f>'Indicator Date hidden2'!AN211</f>
        <v>1.1714285714285715</v>
      </c>
      <c r="AI210" s="278">
        <f>'Missing component hidden'!S211</f>
        <v>0</v>
      </c>
      <c r="AJ210" s="279">
        <f>'Missing component hidden'!T211</f>
        <v>0</v>
      </c>
      <c r="AM210" s="3">
        <f t="shared" si="16"/>
        <v>1</v>
      </c>
      <c r="AN210" s="3">
        <f t="shared" si="17"/>
        <v>1</v>
      </c>
      <c r="AO210" s="3">
        <f t="shared" si="18"/>
        <v>0</v>
      </c>
      <c r="AP210" s="3">
        <f t="shared" si="19"/>
        <v>1</v>
      </c>
      <c r="AQ210" s="3">
        <f t="shared" si="20"/>
        <v>1</v>
      </c>
    </row>
    <row r="211" spans="1:43" ht="16.5" thickTop="1" thickBot="1" x14ac:dyDescent="0.3">
      <c r="A211" s="236" t="s">
        <v>56</v>
      </c>
      <c r="B211" s="101" t="s">
        <v>81</v>
      </c>
      <c r="C211" s="280">
        <v>1325</v>
      </c>
      <c r="D211" s="265">
        <f>'Peligro y Exposición'!D210</f>
        <v>6.6</v>
      </c>
      <c r="E211" s="265">
        <f>'Peligro y Exposición'!H210</f>
        <v>0</v>
      </c>
      <c r="F211" s="265">
        <f>'Peligro y Exposición'!Q210</f>
        <v>0</v>
      </c>
      <c r="G211" s="265">
        <f>'Peligro y Exposición'!U210</f>
        <v>9.4</v>
      </c>
      <c r="H211" s="265">
        <f>'Peligro y Exposición'!Y210</f>
        <v>9.6999999999999993</v>
      </c>
      <c r="I211" s="266">
        <f>'Peligro y Exposición'!Z210</f>
        <v>6.9</v>
      </c>
      <c r="J211" s="265">
        <f>'Peligro y Exposición'!AD210</f>
        <v>1.3</v>
      </c>
      <c r="K211" s="266">
        <f>'Peligro y Exposición'!AE210</f>
        <v>1.3</v>
      </c>
      <c r="L211" s="267">
        <f>ROUND((10-GEOMEAN(((10-I211)/10*9+1),((10-K211)/10*9+1)))/9*10,1)</f>
        <v>4.7</v>
      </c>
      <c r="M211" s="268">
        <f>Vulnerabilidad!F210</f>
        <v>7.5</v>
      </c>
      <c r="N211" s="269">
        <f>Vulnerabilidad!J210</f>
        <v>7.2</v>
      </c>
      <c r="O211" s="269">
        <f>Vulnerabilidad!M210</f>
        <v>7.3</v>
      </c>
      <c r="P211" s="266">
        <f>Vulnerabilidad!N210</f>
        <v>7.3</v>
      </c>
      <c r="Q211" s="269">
        <f>Vulnerabilidad!R210</f>
        <v>2</v>
      </c>
      <c r="R211" s="269">
        <f>Vulnerabilidad!W210</f>
        <v>6.8</v>
      </c>
      <c r="S211" s="266">
        <f>Vulnerabilidad!X210</f>
        <v>4.8</v>
      </c>
      <c r="T211" s="267">
        <f>ROUND((10-GEOMEAN(((10-P211)/10*9+1),((10-S211)/10*9+1)))/9*10,1)</f>
        <v>6.2</v>
      </c>
      <c r="U211" s="270">
        <f>'Capacidad de Adaptación'!F210</f>
        <v>10</v>
      </c>
      <c r="V211" s="271">
        <f>'Capacidad de Adaptación'!H210</f>
        <v>7.6</v>
      </c>
      <c r="W211" s="266">
        <f>'Capacidad de Adaptación'!I210</f>
        <v>9.1</v>
      </c>
      <c r="X211" s="271">
        <f>'Capacidad de Adaptación'!M210</f>
        <v>6.8</v>
      </c>
      <c r="Y211" s="271">
        <f>'Capacidad de Adaptación'!Q210</f>
        <v>5.5</v>
      </c>
      <c r="Z211" s="271">
        <f>'Capacidad de Adaptación'!X210</f>
        <v>4.2</v>
      </c>
      <c r="AA211" s="266">
        <f>'Capacidad de Adaptación'!Y210</f>
        <v>5.5</v>
      </c>
      <c r="AB211" s="267">
        <f>ROUND((10-GEOMEAN(((10-W211)/10*9+1),((10-AA211)/10*9+1)))/9*10,1)</f>
        <v>7.8</v>
      </c>
      <c r="AC211" s="272">
        <f>ROUND(L211^(1/3)*T211^(1/3)*AB211^(1/3),1)</f>
        <v>6.1</v>
      </c>
      <c r="AD211" s="273">
        <f>_xlfn.RANK.EQ(AC211,AC$4:AC$301)</f>
        <v>92</v>
      </c>
      <c r="AE211" s="274">
        <f>VLOOKUP(C211,'INFORM Indice de Confiabilidad'!A209:M506,7,FALSE)</f>
        <v>2.2857142857142856</v>
      </c>
      <c r="AF211" s="275">
        <f>'Imputed and missing data hidden'!AM212</f>
        <v>1</v>
      </c>
      <c r="AG211" s="276">
        <f>AF211/38</f>
        <v>2.6315789473684209E-2</v>
      </c>
      <c r="AH211" s="277">
        <f>'Indicator Date hidden2'!AN212</f>
        <v>1.1714285714285715</v>
      </c>
      <c r="AI211" s="278">
        <f>'Missing component hidden'!S212</f>
        <v>0</v>
      </c>
      <c r="AJ211" s="279">
        <f>'Missing component hidden'!T212</f>
        <v>0</v>
      </c>
      <c r="AM211" s="3">
        <f t="shared" si="16"/>
        <v>1</v>
      </c>
      <c r="AN211" s="3">
        <f t="shared" si="17"/>
        <v>0</v>
      </c>
      <c r="AO211" s="3">
        <f t="shared" si="18"/>
        <v>0</v>
      </c>
      <c r="AP211" s="3">
        <f t="shared" si="19"/>
        <v>1</v>
      </c>
      <c r="AQ211" s="3">
        <f t="shared" si="20"/>
        <v>1</v>
      </c>
    </row>
    <row r="212" spans="1:43" ht="16.5" thickTop="1" thickBot="1" x14ac:dyDescent="0.3">
      <c r="A212" s="236" t="s">
        <v>56</v>
      </c>
      <c r="B212" s="101" t="s">
        <v>82</v>
      </c>
      <c r="C212" s="280">
        <v>1326</v>
      </c>
      <c r="D212" s="265">
        <f>'Peligro y Exposición'!D211</f>
        <v>6.1</v>
      </c>
      <c r="E212" s="265">
        <f>'Peligro y Exposición'!H211</f>
        <v>0</v>
      </c>
      <c r="F212" s="265">
        <f>'Peligro y Exposición'!Q211</f>
        <v>0</v>
      </c>
      <c r="G212" s="265">
        <f>'Peligro y Exposición'!U211</f>
        <v>9.4</v>
      </c>
      <c r="H212" s="265">
        <f>'Peligro y Exposición'!Y211</f>
        <v>9.5</v>
      </c>
      <c r="I212" s="266">
        <f>'Peligro y Exposición'!Z211</f>
        <v>6.7</v>
      </c>
      <c r="J212" s="265">
        <f>'Peligro y Exposición'!AD211</f>
        <v>2.5</v>
      </c>
      <c r="K212" s="266">
        <f>'Peligro y Exposición'!AE211</f>
        <v>2.5</v>
      </c>
      <c r="L212" s="267">
        <f>ROUND((10-GEOMEAN(((10-I212)/10*9+1),((10-K212)/10*9+1)))/9*10,1)</f>
        <v>4.9000000000000004</v>
      </c>
      <c r="M212" s="268">
        <f>Vulnerabilidad!F211</f>
        <v>9</v>
      </c>
      <c r="N212" s="269">
        <f>Vulnerabilidad!J211</f>
        <v>6.2</v>
      </c>
      <c r="O212" s="269">
        <f>Vulnerabilidad!M211</f>
        <v>5.9</v>
      </c>
      <c r="P212" s="266">
        <f>Vulnerabilidad!N211</f>
        <v>7</v>
      </c>
      <c r="Q212" s="269">
        <f>Vulnerabilidad!R211</f>
        <v>7.8</v>
      </c>
      <c r="R212" s="269">
        <f>Vulnerabilidad!W211</f>
        <v>8.4</v>
      </c>
      <c r="S212" s="266">
        <f>Vulnerabilidad!X211</f>
        <v>8.1</v>
      </c>
      <c r="T212" s="267">
        <f>ROUND((10-GEOMEAN(((10-P212)/10*9+1),((10-S212)/10*9+1)))/9*10,1)</f>
        <v>7.6</v>
      </c>
      <c r="U212" s="270">
        <f>'Capacidad de Adaptación'!F211</f>
        <v>10</v>
      </c>
      <c r="V212" s="271">
        <f>'Capacidad de Adaptación'!H211</f>
        <v>8.8000000000000007</v>
      </c>
      <c r="W212" s="266">
        <f>'Capacidad de Adaptación'!I211</f>
        <v>9.5</v>
      </c>
      <c r="X212" s="271">
        <f>'Capacidad de Adaptación'!M211</f>
        <v>5.7</v>
      </c>
      <c r="Y212" s="271">
        <f>'Capacidad de Adaptación'!Q211</f>
        <v>7.2</v>
      </c>
      <c r="Z212" s="271">
        <f>'Capacidad de Adaptación'!X211</f>
        <v>6</v>
      </c>
      <c r="AA212" s="266">
        <f>'Capacidad de Adaptación'!Y211</f>
        <v>6.3</v>
      </c>
      <c r="AB212" s="267">
        <f>ROUND((10-GEOMEAN(((10-W212)/10*9+1),((10-AA212)/10*9+1)))/9*10,1)</f>
        <v>8.3000000000000007</v>
      </c>
      <c r="AC212" s="272">
        <f>ROUND(L212^(1/3)*T212^(1/3)*AB212^(1/3),1)</f>
        <v>6.8</v>
      </c>
      <c r="AD212" s="273">
        <f>_xlfn.RANK.EQ(AC212,AC$4:AC$301)</f>
        <v>24</v>
      </c>
      <c r="AE212" s="274">
        <f>VLOOKUP(C212,'INFORM Indice de Confiabilidad'!A210:M507,7,FALSE)</f>
        <v>2.2857142857142856</v>
      </c>
      <c r="AF212" s="275">
        <f>'Imputed and missing data hidden'!AM213</f>
        <v>1</v>
      </c>
      <c r="AG212" s="276">
        <f>AF212/38</f>
        <v>2.6315789473684209E-2</v>
      </c>
      <c r="AH212" s="277">
        <f>'Indicator Date hidden2'!AN213</f>
        <v>1.1714285714285715</v>
      </c>
      <c r="AI212" s="278">
        <f>'Missing component hidden'!S213</f>
        <v>0</v>
      </c>
      <c r="AJ212" s="279">
        <f>'Missing component hidden'!T213</f>
        <v>0</v>
      </c>
      <c r="AM212" s="3">
        <f t="shared" si="16"/>
        <v>1</v>
      </c>
      <c r="AN212" s="3">
        <f t="shared" si="17"/>
        <v>0</v>
      </c>
      <c r="AO212" s="3">
        <f t="shared" si="18"/>
        <v>0</v>
      </c>
      <c r="AP212" s="3">
        <f t="shared" si="19"/>
        <v>1</v>
      </c>
      <c r="AQ212" s="3">
        <f t="shared" si="20"/>
        <v>1</v>
      </c>
    </row>
    <row r="213" spans="1:43" ht="16.5" thickTop="1" thickBot="1" x14ac:dyDescent="0.3">
      <c r="A213" s="236" t="s">
        <v>56</v>
      </c>
      <c r="B213" s="101" t="s">
        <v>83</v>
      </c>
      <c r="C213" s="280">
        <v>1327</v>
      </c>
      <c r="D213" s="265">
        <f>'Peligro y Exposición'!D212</f>
        <v>5.7</v>
      </c>
      <c r="E213" s="265">
        <f>'Peligro y Exposición'!H212</f>
        <v>9.3000000000000007</v>
      </c>
      <c r="F213" s="265">
        <f>'Peligro y Exposición'!Q212</f>
        <v>0</v>
      </c>
      <c r="G213" s="265">
        <f>'Peligro y Exposición'!U212</f>
        <v>5.7</v>
      </c>
      <c r="H213" s="265">
        <f>'Peligro y Exposición'!Y212</f>
        <v>9.4</v>
      </c>
      <c r="I213" s="266">
        <f>'Peligro y Exposición'!Z212</f>
        <v>7.1</v>
      </c>
      <c r="J213" s="265">
        <f>'Peligro y Exposición'!AD212</f>
        <v>0</v>
      </c>
      <c r="K213" s="266">
        <f>'Peligro y Exposición'!AE212</f>
        <v>0</v>
      </c>
      <c r="L213" s="267">
        <f>ROUND((10-GEOMEAN(((10-I213)/10*9+1),((10-K213)/10*9+1)))/9*10,1)</f>
        <v>4.4000000000000004</v>
      </c>
      <c r="M213" s="268">
        <f>Vulnerabilidad!F212</f>
        <v>9.1999999999999993</v>
      </c>
      <c r="N213" s="269">
        <f>Vulnerabilidad!J212</f>
        <v>6.7</v>
      </c>
      <c r="O213" s="269">
        <f>Vulnerabilidad!M212</f>
        <v>7.6</v>
      </c>
      <c r="P213" s="266">
        <f>Vulnerabilidad!N212</f>
        <v>7.8</v>
      </c>
      <c r="Q213" s="269">
        <f>Vulnerabilidad!R212</f>
        <v>6.8</v>
      </c>
      <c r="R213" s="269">
        <f>Vulnerabilidad!W212</f>
        <v>7.8</v>
      </c>
      <c r="S213" s="266">
        <f>Vulnerabilidad!X212</f>
        <v>7.3</v>
      </c>
      <c r="T213" s="267">
        <f>ROUND((10-GEOMEAN(((10-P213)/10*9+1),((10-S213)/10*9+1)))/9*10,1)</f>
        <v>7.6</v>
      </c>
      <c r="U213" s="270">
        <f>'Capacidad de Adaptación'!F212</f>
        <v>6.7</v>
      </c>
      <c r="V213" s="271">
        <f>'Capacidad de Adaptación'!H212</f>
        <v>8.8000000000000007</v>
      </c>
      <c r="W213" s="266">
        <f>'Capacidad de Adaptación'!I212</f>
        <v>7.9</v>
      </c>
      <c r="X213" s="271">
        <f>'Capacidad de Adaptación'!M212</f>
        <v>5.5</v>
      </c>
      <c r="Y213" s="271">
        <f>'Capacidad de Adaptación'!Q212</f>
        <v>7.7</v>
      </c>
      <c r="Z213" s="271">
        <f>'Capacidad de Adaptación'!X212</f>
        <v>6.5</v>
      </c>
      <c r="AA213" s="266">
        <f>'Capacidad de Adaptación'!Y212</f>
        <v>6.6</v>
      </c>
      <c r="AB213" s="267">
        <f>ROUND((10-GEOMEAN(((10-W213)/10*9+1),((10-AA213)/10*9+1)))/9*10,1)</f>
        <v>7.3</v>
      </c>
      <c r="AC213" s="272">
        <f>ROUND(L213^(1/3)*T213^(1/3)*AB213^(1/3),1)</f>
        <v>6.2</v>
      </c>
      <c r="AD213" s="273">
        <f>_xlfn.RANK.EQ(AC213,AC$4:AC$301)</f>
        <v>79</v>
      </c>
      <c r="AE213" s="274">
        <f>VLOOKUP(C213,'INFORM Indice de Confiabilidad'!A211:M508,7,FALSE)</f>
        <v>2.2857142857142856</v>
      </c>
      <c r="AF213" s="275">
        <f>'Imputed and missing data hidden'!AM214</f>
        <v>1</v>
      </c>
      <c r="AG213" s="276">
        <f>AF213/38</f>
        <v>2.6315789473684209E-2</v>
      </c>
      <c r="AH213" s="277">
        <f>'Indicator Date hidden2'!AN214</f>
        <v>1.1714285714285715</v>
      </c>
      <c r="AI213" s="278">
        <f>'Missing component hidden'!S214</f>
        <v>0</v>
      </c>
      <c r="AJ213" s="279">
        <f>'Missing component hidden'!T214</f>
        <v>0</v>
      </c>
      <c r="AM213" s="3">
        <f t="shared" si="16"/>
        <v>1</v>
      </c>
      <c r="AN213" s="3">
        <f t="shared" si="17"/>
        <v>1</v>
      </c>
      <c r="AO213" s="3">
        <f t="shared" si="18"/>
        <v>0</v>
      </c>
      <c r="AP213" s="3">
        <f t="shared" si="19"/>
        <v>1</v>
      </c>
      <c r="AQ213" s="3">
        <f t="shared" si="20"/>
        <v>1</v>
      </c>
    </row>
    <row r="214" spans="1:43" ht="16.5" thickTop="1" thickBot="1" x14ac:dyDescent="0.3">
      <c r="A214" s="236" t="s">
        <v>56</v>
      </c>
      <c r="B214" s="101" t="s">
        <v>84</v>
      </c>
      <c r="C214" s="280">
        <v>1328</v>
      </c>
      <c r="D214" s="265">
        <f>'Peligro y Exposición'!D213</f>
        <v>6.5</v>
      </c>
      <c r="E214" s="265">
        <f>'Peligro y Exposición'!H213</f>
        <v>0</v>
      </c>
      <c r="F214" s="265">
        <f>'Peligro y Exposición'!Q213</f>
        <v>0</v>
      </c>
      <c r="G214" s="265">
        <f>'Peligro y Exposición'!U213</f>
        <v>7.9</v>
      </c>
      <c r="H214" s="265">
        <f>'Peligro y Exposición'!Y213</f>
        <v>5.9</v>
      </c>
      <c r="I214" s="266">
        <f>'Peligro y Exposición'!Z213</f>
        <v>4.9000000000000004</v>
      </c>
      <c r="J214" s="265">
        <f>'Peligro y Exposición'!AD213</f>
        <v>6.4</v>
      </c>
      <c r="K214" s="266">
        <f>'Peligro y Exposición'!AE213</f>
        <v>6.4</v>
      </c>
      <c r="L214" s="267">
        <f>ROUND((10-GEOMEAN(((10-I214)/10*9+1),((10-K214)/10*9+1)))/9*10,1)</f>
        <v>5.7</v>
      </c>
      <c r="M214" s="268">
        <f>Vulnerabilidad!F213</f>
        <v>8.1999999999999993</v>
      </c>
      <c r="N214" s="269">
        <f>Vulnerabilidad!J213</f>
        <v>7.4</v>
      </c>
      <c r="O214" s="269">
        <f>Vulnerabilidad!M213</f>
        <v>7.7</v>
      </c>
      <c r="P214" s="266">
        <f>Vulnerabilidad!N213</f>
        <v>7.8</v>
      </c>
      <c r="Q214" s="269">
        <f>Vulnerabilidad!R213</f>
        <v>0.3</v>
      </c>
      <c r="R214" s="269">
        <f>Vulnerabilidad!W213</f>
        <v>5.7</v>
      </c>
      <c r="S214" s="266">
        <f>Vulnerabilidad!X213</f>
        <v>3.5</v>
      </c>
      <c r="T214" s="267">
        <f>ROUND((10-GEOMEAN(((10-P214)/10*9+1),((10-S214)/10*9+1)))/9*10,1)</f>
        <v>6.1</v>
      </c>
      <c r="U214" s="270">
        <f>'Capacidad de Adaptación'!F213</f>
        <v>6.7</v>
      </c>
      <c r="V214" s="271">
        <f>'Capacidad de Adaptación'!H213</f>
        <v>9</v>
      </c>
      <c r="W214" s="266">
        <f>'Capacidad de Adaptación'!I213</f>
        <v>8.1</v>
      </c>
      <c r="X214" s="271">
        <f>'Capacidad de Adaptación'!M213</f>
        <v>8.9</v>
      </c>
      <c r="Y214" s="271">
        <f>'Capacidad de Adaptación'!Q213</f>
        <v>8</v>
      </c>
      <c r="Z214" s="271">
        <f>'Capacidad de Adaptación'!X213</f>
        <v>4.2</v>
      </c>
      <c r="AA214" s="266">
        <f>'Capacidad de Adaptación'!Y213</f>
        <v>7</v>
      </c>
      <c r="AB214" s="267">
        <f>ROUND((10-GEOMEAN(((10-W214)/10*9+1),((10-AA214)/10*9+1)))/9*10,1)</f>
        <v>7.6</v>
      </c>
      <c r="AC214" s="272">
        <f>ROUND(L214^(1/3)*T214^(1/3)*AB214^(1/3),1)</f>
        <v>6.4</v>
      </c>
      <c r="AD214" s="273">
        <f>_xlfn.RANK.EQ(AC214,AC$4:AC$301)</f>
        <v>51</v>
      </c>
      <c r="AE214" s="274">
        <f>VLOOKUP(C214,'INFORM Indice de Confiabilidad'!A212:M509,7,FALSE)</f>
        <v>2.6190476190476186</v>
      </c>
      <c r="AF214" s="275">
        <f>'Imputed and missing data hidden'!AM215</f>
        <v>2</v>
      </c>
      <c r="AG214" s="276">
        <f>AF214/38</f>
        <v>5.2631578947368418E-2</v>
      </c>
      <c r="AH214" s="277">
        <f>'Indicator Date hidden2'!AN215</f>
        <v>1.1714285714285715</v>
      </c>
      <c r="AI214" s="278">
        <f>'Missing component hidden'!S215</f>
        <v>0</v>
      </c>
      <c r="AJ214" s="279">
        <f>'Missing component hidden'!T215</f>
        <v>0</v>
      </c>
      <c r="AM214" s="3">
        <f t="shared" si="16"/>
        <v>1</v>
      </c>
      <c r="AN214" s="3">
        <f t="shared" si="17"/>
        <v>0</v>
      </c>
      <c r="AO214" s="3">
        <f t="shared" si="18"/>
        <v>0</v>
      </c>
      <c r="AP214" s="3">
        <f t="shared" si="19"/>
        <v>1</v>
      </c>
      <c r="AQ214" s="3">
        <f t="shared" si="20"/>
        <v>1</v>
      </c>
    </row>
    <row r="215" spans="1:43" ht="16.5" thickTop="1" thickBot="1" x14ac:dyDescent="0.3">
      <c r="A215" s="169" t="s">
        <v>326</v>
      </c>
      <c r="B215" s="101" t="s">
        <v>326</v>
      </c>
      <c r="C215" s="280">
        <v>1401</v>
      </c>
      <c r="D215" s="265">
        <f>'Peligro y Exposición'!D214</f>
        <v>5.9</v>
      </c>
      <c r="E215" s="265">
        <f>'Peligro y Exposición'!H214</f>
        <v>0</v>
      </c>
      <c r="F215" s="265">
        <f>'Peligro y Exposición'!Q214</f>
        <v>0</v>
      </c>
      <c r="G215" s="265">
        <f>'Peligro y Exposición'!U214</f>
        <v>7.8</v>
      </c>
      <c r="H215" s="265">
        <f>'Peligro y Exposición'!Y214</f>
        <v>0</v>
      </c>
      <c r="I215" s="266">
        <f>'Peligro y Exposición'!Z214</f>
        <v>3.6</v>
      </c>
      <c r="J215" s="265">
        <f>'Peligro y Exposición'!AD214</f>
        <v>4.7</v>
      </c>
      <c r="K215" s="266">
        <f>'Peligro y Exposición'!AE214</f>
        <v>4.7</v>
      </c>
      <c r="L215" s="267">
        <f>ROUND((10-GEOMEAN(((10-I215)/10*9+1),((10-K215)/10*9+1)))/9*10,1)</f>
        <v>4.2</v>
      </c>
      <c r="M215" s="268">
        <f>Vulnerabilidad!F214</f>
        <v>5.4</v>
      </c>
      <c r="N215" s="269">
        <f>Vulnerabilidad!J214</f>
        <v>5.3</v>
      </c>
      <c r="O215" s="269">
        <f>Vulnerabilidad!M214</f>
        <v>5.2</v>
      </c>
      <c r="P215" s="266">
        <f>Vulnerabilidad!N214</f>
        <v>5.3</v>
      </c>
      <c r="Q215" s="269">
        <f>Vulnerabilidad!R214</f>
        <v>9.6</v>
      </c>
      <c r="R215" s="269">
        <f>Vulnerabilidad!W214</f>
        <v>3.1</v>
      </c>
      <c r="S215" s="266">
        <f>Vulnerabilidad!X214</f>
        <v>7.6</v>
      </c>
      <c r="T215" s="267">
        <f>ROUND((10-GEOMEAN(((10-P215)/10*9+1),((10-S215)/10*9+1)))/9*10,1)</f>
        <v>6.6</v>
      </c>
      <c r="U215" s="270">
        <f>'Capacidad de Adaptación'!F214</f>
        <v>6.7</v>
      </c>
      <c r="V215" s="271">
        <f>'Capacidad de Adaptación'!H214</f>
        <v>2.2000000000000002</v>
      </c>
      <c r="W215" s="266">
        <f>'Capacidad de Adaptación'!I214</f>
        <v>4.8</v>
      </c>
      <c r="X215" s="271">
        <f>'Capacidad de Adaptación'!M214</f>
        <v>3.2</v>
      </c>
      <c r="Y215" s="271">
        <f>'Capacidad de Adaptación'!Q214</f>
        <v>5.8</v>
      </c>
      <c r="Z215" s="271">
        <f>'Capacidad de Adaptación'!X214</f>
        <v>3.3</v>
      </c>
      <c r="AA215" s="266">
        <f>'Capacidad de Adaptación'!Y214</f>
        <v>4.0999999999999996</v>
      </c>
      <c r="AB215" s="267">
        <f>ROUND((10-GEOMEAN(((10-W215)/10*9+1),((10-AA215)/10*9+1)))/9*10,1)</f>
        <v>4.5</v>
      </c>
      <c r="AC215" s="272">
        <f>ROUND(L215^(1/3)*T215^(1/3)*AB215^(1/3),1)</f>
        <v>5</v>
      </c>
      <c r="AD215" s="273">
        <f>_xlfn.RANK.EQ(AC215,AC$4:AC$301)</f>
        <v>231</v>
      </c>
      <c r="AE215" s="274">
        <f>VLOOKUP(C215,'INFORM Indice de Confiabilidad'!A213:M510,7,FALSE)</f>
        <v>1.9523809523809526</v>
      </c>
      <c r="AF215" s="275">
        <f>'Imputed and missing data hidden'!AM216</f>
        <v>0</v>
      </c>
      <c r="AG215" s="276">
        <f>AF215/38</f>
        <v>0</v>
      </c>
      <c r="AH215" s="277">
        <f>'Indicator Date hidden2'!AN216</f>
        <v>1.1714285714285715</v>
      </c>
      <c r="AI215" s="278">
        <f>'Missing component hidden'!S216</f>
        <v>0</v>
      </c>
      <c r="AJ215" s="279">
        <f>'Missing component hidden'!T216</f>
        <v>0</v>
      </c>
      <c r="AM215" s="3">
        <f t="shared" si="16"/>
        <v>1</v>
      </c>
      <c r="AN215" s="3">
        <f t="shared" si="17"/>
        <v>0</v>
      </c>
      <c r="AO215" s="3">
        <f t="shared" si="18"/>
        <v>0</v>
      </c>
      <c r="AP215" s="3">
        <f t="shared" si="19"/>
        <v>1</v>
      </c>
      <c r="AQ215" s="3">
        <f t="shared" si="20"/>
        <v>0</v>
      </c>
    </row>
    <row r="216" spans="1:43" ht="16.5" thickTop="1" thickBot="1" x14ac:dyDescent="0.3">
      <c r="A216" s="169" t="s">
        <v>326</v>
      </c>
      <c r="B216" s="101" t="s">
        <v>327</v>
      </c>
      <c r="C216" s="280">
        <v>1402</v>
      </c>
      <c r="D216" s="265">
        <f>'Peligro y Exposición'!D215</f>
        <v>7.4</v>
      </c>
      <c r="E216" s="265">
        <f>'Peligro y Exposición'!H215</f>
        <v>0</v>
      </c>
      <c r="F216" s="265">
        <f>'Peligro y Exposición'!Q215</f>
        <v>0</v>
      </c>
      <c r="G216" s="265">
        <f>'Peligro y Exposición'!U215</f>
        <v>7.3</v>
      </c>
      <c r="H216" s="265">
        <f>'Peligro y Exposición'!Y215</f>
        <v>6</v>
      </c>
      <c r="I216" s="266">
        <f>'Peligro y Exposición'!Z215</f>
        <v>4.9000000000000004</v>
      </c>
      <c r="J216" s="265">
        <f>'Peligro y Exposición'!AD215</f>
        <v>0.5</v>
      </c>
      <c r="K216" s="266">
        <f>'Peligro y Exposición'!AE215</f>
        <v>0.5</v>
      </c>
      <c r="L216" s="267">
        <f>ROUND((10-GEOMEAN(((10-I216)/10*9+1),((10-K216)/10*9+1)))/9*10,1)</f>
        <v>3</v>
      </c>
      <c r="M216" s="268">
        <f>Vulnerabilidad!F215</f>
        <v>8.6</v>
      </c>
      <c r="N216" s="269">
        <f>Vulnerabilidad!J215</f>
        <v>8.6999999999999993</v>
      </c>
      <c r="O216" s="269">
        <f>Vulnerabilidad!M215</f>
        <v>7.3</v>
      </c>
      <c r="P216" s="266">
        <f>Vulnerabilidad!N215</f>
        <v>8.1999999999999993</v>
      </c>
      <c r="Q216" s="269">
        <f>Vulnerabilidad!R215</f>
        <v>1.3</v>
      </c>
      <c r="R216" s="269">
        <f>Vulnerabilidad!W215</f>
        <v>7.4</v>
      </c>
      <c r="S216" s="266">
        <f>Vulnerabilidad!X215</f>
        <v>5.0999999999999996</v>
      </c>
      <c r="T216" s="267">
        <f>ROUND((10-GEOMEAN(((10-P216)/10*9+1),((10-S216)/10*9+1)))/9*10,1)</f>
        <v>6.9</v>
      </c>
      <c r="U216" s="270">
        <f>'Capacidad de Adaptación'!F215</f>
        <v>6.7</v>
      </c>
      <c r="V216" s="271">
        <f>'Capacidad de Adaptación'!H215</f>
        <v>7.5</v>
      </c>
      <c r="W216" s="266">
        <f>'Capacidad de Adaptación'!I215</f>
        <v>7.1</v>
      </c>
      <c r="X216" s="271">
        <f>'Capacidad de Adaptación'!M215</f>
        <v>8.4</v>
      </c>
      <c r="Y216" s="271">
        <f>'Capacidad de Adaptación'!Q215</f>
        <v>7</v>
      </c>
      <c r="Z216" s="271">
        <f>'Capacidad de Adaptación'!X215</f>
        <v>6.7</v>
      </c>
      <c r="AA216" s="266">
        <f>'Capacidad de Adaptación'!Y215</f>
        <v>7.4</v>
      </c>
      <c r="AB216" s="267">
        <f>ROUND((10-GEOMEAN(((10-W216)/10*9+1),((10-AA216)/10*9+1)))/9*10,1)</f>
        <v>7.3</v>
      </c>
      <c r="AC216" s="272">
        <f>ROUND(L216^(1/3)*T216^(1/3)*AB216^(1/3),1)</f>
        <v>5.3</v>
      </c>
      <c r="AD216" s="273">
        <f>_xlfn.RANK.EQ(AC216,AC$4:AC$301)</f>
        <v>194</v>
      </c>
      <c r="AE216" s="274">
        <f>VLOOKUP(C216,'INFORM Indice de Confiabilidad'!A214:M511,7,FALSE)</f>
        <v>1.9523809523809526</v>
      </c>
      <c r="AF216" s="275">
        <f>'Imputed and missing data hidden'!AM217</f>
        <v>0</v>
      </c>
      <c r="AG216" s="276">
        <f>AF216/38</f>
        <v>0</v>
      </c>
      <c r="AH216" s="277">
        <f>'Indicator Date hidden2'!AN217</f>
        <v>1.1714285714285715</v>
      </c>
      <c r="AI216" s="278">
        <f>'Missing component hidden'!S217</f>
        <v>0</v>
      </c>
      <c r="AJ216" s="279">
        <f>'Missing component hidden'!T217</f>
        <v>0</v>
      </c>
      <c r="AM216" s="3">
        <f t="shared" si="16"/>
        <v>1</v>
      </c>
      <c r="AN216" s="3">
        <f t="shared" si="17"/>
        <v>0</v>
      </c>
      <c r="AO216" s="3">
        <f t="shared" si="18"/>
        <v>0</v>
      </c>
      <c r="AP216" s="3">
        <f t="shared" si="19"/>
        <v>1</v>
      </c>
      <c r="AQ216" s="3">
        <f t="shared" si="20"/>
        <v>1</v>
      </c>
    </row>
    <row r="217" spans="1:43" ht="16.5" thickTop="1" thickBot="1" x14ac:dyDescent="0.3">
      <c r="A217" s="169" t="s">
        <v>326</v>
      </c>
      <c r="B217" s="101" t="s">
        <v>210</v>
      </c>
      <c r="C217" s="280">
        <v>1403</v>
      </c>
      <c r="D217" s="265">
        <f>'Peligro y Exposición'!D216</f>
        <v>6.4</v>
      </c>
      <c r="E217" s="265" t="str">
        <f>'Peligro y Exposición'!H216</f>
        <v>x</v>
      </c>
      <c r="F217" s="265">
        <f>'Peligro y Exposición'!Q216</f>
        <v>0</v>
      </c>
      <c r="G217" s="265">
        <f>'Peligro y Exposición'!U216</f>
        <v>9.4</v>
      </c>
      <c r="H217" s="265">
        <f>'Peligro y Exposición'!Y216</f>
        <v>0</v>
      </c>
      <c r="I217" s="266">
        <f>'Peligro y Exposición'!Z216</f>
        <v>5.5</v>
      </c>
      <c r="J217" s="265">
        <f>'Peligro y Exposición'!AD216</f>
        <v>6.5</v>
      </c>
      <c r="K217" s="266">
        <f>'Peligro y Exposición'!AE216</f>
        <v>6.5</v>
      </c>
      <c r="L217" s="267">
        <f>ROUND((10-GEOMEAN(((10-I217)/10*9+1),((10-K217)/10*9+1)))/9*10,1)</f>
        <v>6</v>
      </c>
      <c r="M217" s="268">
        <f>Vulnerabilidad!F216</f>
        <v>7.3</v>
      </c>
      <c r="N217" s="269">
        <f>Vulnerabilidad!J216</f>
        <v>7.2</v>
      </c>
      <c r="O217" s="269">
        <f>Vulnerabilidad!M216</f>
        <v>5.7</v>
      </c>
      <c r="P217" s="266">
        <f>Vulnerabilidad!N216</f>
        <v>6.7</v>
      </c>
      <c r="Q217" s="269">
        <f>Vulnerabilidad!R216</f>
        <v>2.5</v>
      </c>
      <c r="R217" s="269">
        <f>Vulnerabilidad!W216</f>
        <v>4.9000000000000004</v>
      </c>
      <c r="S217" s="266">
        <f>Vulnerabilidad!X216</f>
        <v>3.8</v>
      </c>
      <c r="T217" s="267">
        <f>ROUND((10-GEOMEAN(((10-P217)/10*9+1),((10-S217)/10*9+1)))/9*10,1)</f>
        <v>5.4</v>
      </c>
      <c r="U217" s="270">
        <f>'Capacidad de Adaptación'!F216</f>
        <v>8.3000000000000007</v>
      </c>
      <c r="V217" s="271">
        <f>'Capacidad de Adaptación'!H216</f>
        <v>7.4</v>
      </c>
      <c r="W217" s="266">
        <f>'Capacidad de Adaptación'!I216</f>
        <v>7.9</v>
      </c>
      <c r="X217" s="271">
        <f>'Capacidad de Adaptación'!M216</f>
        <v>6.6</v>
      </c>
      <c r="Y217" s="271">
        <f>'Capacidad de Adaptación'!Q216</f>
        <v>9.3000000000000007</v>
      </c>
      <c r="Z217" s="271">
        <f>'Capacidad de Adaptación'!X216</f>
        <v>7.1</v>
      </c>
      <c r="AA217" s="266">
        <f>'Capacidad de Adaptación'!Y216</f>
        <v>7.7</v>
      </c>
      <c r="AB217" s="267">
        <f>ROUND((10-GEOMEAN(((10-W217)/10*9+1),((10-AA217)/10*9+1)))/9*10,1)</f>
        <v>7.8</v>
      </c>
      <c r="AC217" s="272">
        <f>ROUND(L217^(1/3)*T217^(1/3)*AB217^(1/3),1)</f>
        <v>6.3</v>
      </c>
      <c r="AD217" s="273">
        <f>_xlfn.RANK.EQ(AC217,AC$4:AC$301)</f>
        <v>67</v>
      </c>
      <c r="AE217" s="274">
        <f>VLOOKUP(C217,'INFORM Indice de Confiabilidad'!A215:M512,7,FALSE)</f>
        <v>2.6190476190476186</v>
      </c>
      <c r="AF217" s="275">
        <f>'Imputed and missing data hidden'!AM218</f>
        <v>2</v>
      </c>
      <c r="AG217" s="276">
        <f>AF217/38</f>
        <v>5.2631578947368418E-2</v>
      </c>
      <c r="AH217" s="277">
        <f>'Indicator Date hidden2'!AN218</f>
        <v>1.1714285714285715</v>
      </c>
      <c r="AI217" s="278">
        <f>'Missing component hidden'!S218</f>
        <v>1</v>
      </c>
      <c r="AJ217" s="279">
        <f>'Missing component hidden'!T218</f>
        <v>6.6666666666666666E-2</v>
      </c>
      <c r="AM217" s="3">
        <f t="shared" si="16"/>
        <v>1</v>
      </c>
      <c r="AN217" s="3">
        <f t="shared" si="17"/>
        <v>1</v>
      </c>
      <c r="AO217" s="3">
        <f t="shared" si="18"/>
        <v>0</v>
      </c>
      <c r="AP217" s="3">
        <f t="shared" si="19"/>
        <v>1</v>
      </c>
      <c r="AQ217" s="3">
        <f t="shared" si="20"/>
        <v>0</v>
      </c>
    </row>
    <row r="218" spans="1:43" ht="16.5" thickTop="1" thickBot="1" x14ac:dyDescent="0.3">
      <c r="A218" s="169" t="s">
        <v>326</v>
      </c>
      <c r="B218" s="101" t="s">
        <v>328</v>
      </c>
      <c r="C218" s="280">
        <v>1404</v>
      </c>
      <c r="D218" s="265">
        <f>'Peligro y Exposición'!D217</f>
        <v>6.1</v>
      </c>
      <c r="E218" s="265">
        <f>'Peligro y Exposición'!H217</f>
        <v>0</v>
      </c>
      <c r="F218" s="265">
        <f>'Peligro y Exposición'!Q217</f>
        <v>0</v>
      </c>
      <c r="G218" s="265">
        <f>'Peligro y Exposición'!U217</f>
        <v>3.1</v>
      </c>
      <c r="H218" s="265">
        <f>'Peligro y Exposición'!Y217</f>
        <v>5.2</v>
      </c>
      <c r="I218" s="266">
        <f>'Peligro y Exposición'!Z217</f>
        <v>3.3</v>
      </c>
      <c r="J218" s="265">
        <f>'Peligro y Exposición'!AD217</f>
        <v>0</v>
      </c>
      <c r="K218" s="266">
        <f>'Peligro y Exposición'!AE217</f>
        <v>0</v>
      </c>
      <c r="L218" s="267">
        <f>ROUND((10-GEOMEAN(((10-I218)/10*9+1),((10-K218)/10*9+1)))/9*10,1)</f>
        <v>1.8</v>
      </c>
      <c r="M218" s="268">
        <f>Vulnerabilidad!F217</f>
        <v>9.3000000000000007</v>
      </c>
      <c r="N218" s="269">
        <f>Vulnerabilidad!J217</f>
        <v>8.1999999999999993</v>
      </c>
      <c r="O218" s="269">
        <f>Vulnerabilidad!M217</f>
        <v>7.3</v>
      </c>
      <c r="P218" s="266">
        <f>Vulnerabilidad!N217</f>
        <v>8.3000000000000007</v>
      </c>
      <c r="Q218" s="269">
        <f>Vulnerabilidad!R217</f>
        <v>1.5</v>
      </c>
      <c r="R218" s="269">
        <f>Vulnerabilidad!W217</f>
        <v>6.3</v>
      </c>
      <c r="S218" s="266">
        <f>Vulnerabilidad!X217</f>
        <v>4.3</v>
      </c>
      <c r="T218" s="267">
        <f>ROUND((10-GEOMEAN(((10-P218)/10*9+1),((10-S218)/10*9+1)))/9*10,1)</f>
        <v>6.7</v>
      </c>
      <c r="U218" s="270">
        <f>'Capacidad de Adaptación'!F217</f>
        <v>10</v>
      </c>
      <c r="V218" s="271">
        <f>'Capacidad de Adaptación'!H217</f>
        <v>9.3000000000000007</v>
      </c>
      <c r="W218" s="266">
        <f>'Capacidad de Adaptación'!I217</f>
        <v>9.6999999999999993</v>
      </c>
      <c r="X218" s="271">
        <f>'Capacidad de Adaptación'!M217</f>
        <v>4.5</v>
      </c>
      <c r="Y218" s="271">
        <f>'Capacidad de Adaptación'!Q217</f>
        <v>7.7</v>
      </c>
      <c r="Z218" s="271">
        <f>'Capacidad de Adaptación'!X217</f>
        <v>9.3000000000000007</v>
      </c>
      <c r="AA218" s="266">
        <f>'Capacidad de Adaptación'!Y217</f>
        <v>7.2</v>
      </c>
      <c r="AB218" s="267">
        <f>ROUND((10-GEOMEAN(((10-W218)/10*9+1),((10-AA218)/10*9+1)))/9*10,1)</f>
        <v>8.8000000000000007</v>
      </c>
      <c r="AC218" s="272">
        <f>ROUND(L218^(1/3)*T218^(1/3)*AB218^(1/3),1)</f>
        <v>4.7</v>
      </c>
      <c r="AD218" s="273">
        <f>_xlfn.RANK.EQ(AC218,AC$4:AC$301)</f>
        <v>247</v>
      </c>
      <c r="AE218" s="274">
        <f>VLOOKUP(C218,'INFORM Indice de Confiabilidad'!A216:M513,7,FALSE)</f>
        <v>2.2857142857142856</v>
      </c>
      <c r="AF218" s="275">
        <f>'Imputed and missing data hidden'!AM219</f>
        <v>1</v>
      </c>
      <c r="AG218" s="276">
        <f>AF218/38</f>
        <v>2.6315789473684209E-2</v>
      </c>
      <c r="AH218" s="277">
        <f>'Indicator Date hidden2'!AN219</f>
        <v>1.1714285714285715</v>
      </c>
      <c r="AI218" s="278">
        <f>'Missing component hidden'!S219</f>
        <v>0</v>
      </c>
      <c r="AJ218" s="279">
        <f>'Missing component hidden'!T219</f>
        <v>0</v>
      </c>
      <c r="AM218" s="3">
        <f t="shared" si="16"/>
        <v>1</v>
      </c>
      <c r="AN218" s="3">
        <f t="shared" si="17"/>
        <v>0</v>
      </c>
      <c r="AO218" s="3">
        <f t="shared" si="18"/>
        <v>0</v>
      </c>
      <c r="AP218" s="3">
        <f t="shared" si="19"/>
        <v>1</v>
      </c>
      <c r="AQ218" s="3">
        <f t="shared" si="20"/>
        <v>1</v>
      </c>
    </row>
    <row r="219" spans="1:43" ht="16.5" thickTop="1" thickBot="1" x14ac:dyDescent="0.3">
      <c r="A219" s="169" t="s">
        <v>326</v>
      </c>
      <c r="B219" s="101" t="s">
        <v>329</v>
      </c>
      <c r="C219" s="280">
        <v>1405</v>
      </c>
      <c r="D219" s="265">
        <f>'Peligro y Exposición'!D218</f>
        <v>6.4</v>
      </c>
      <c r="E219" s="265">
        <f>'Peligro y Exposición'!H218</f>
        <v>8.9</v>
      </c>
      <c r="F219" s="265">
        <f>'Peligro y Exposición'!Q218</f>
        <v>0</v>
      </c>
      <c r="G219" s="265">
        <f>'Peligro y Exposición'!U218</f>
        <v>6</v>
      </c>
      <c r="H219" s="265">
        <f>'Peligro y Exposición'!Y218</f>
        <v>5</v>
      </c>
      <c r="I219" s="266">
        <f>'Peligro y Exposición'!Z218</f>
        <v>6</v>
      </c>
      <c r="J219" s="265">
        <f>'Peligro y Exposición'!AD218</f>
        <v>6.6</v>
      </c>
      <c r="K219" s="266">
        <f>'Peligro y Exposición'!AE218</f>
        <v>6.6</v>
      </c>
      <c r="L219" s="267">
        <f>ROUND((10-GEOMEAN(((10-I219)/10*9+1),((10-K219)/10*9+1)))/9*10,1)</f>
        <v>6.3</v>
      </c>
      <c r="M219" s="268">
        <f>Vulnerabilidad!F218</f>
        <v>8.8000000000000007</v>
      </c>
      <c r="N219" s="269">
        <f>Vulnerabilidad!J218</f>
        <v>7.6</v>
      </c>
      <c r="O219" s="269">
        <f>Vulnerabilidad!M218</f>
        <v>7.4</v>
      </c>
      <c r="P219" s="266">
        <f>Vulnerabilidad!N218</f>
        <v>7.9</v>
      </c>
      <c r="Q219" s="269">
        <f>Vulnerabilidad!R218</f>
        <v>3.2</v>
      </c>
      <c r="R219" s="269">
        <f>Vulnerabilidad!W218</f>
        <v>5.6</v>
      </c>
      <c r="S219" s="266">
        <f>Vulnerabilidad!X218</f>
        <v>4.5</v>
      </c>
      <c r="T219" s="267">
        <f>ROUND((10-GEOMEAN(((10-P219)/10*9+1),((10-S219)/10*9+1)))/9*10,1)</f>
        <v>6.5</v>
      </c>
      <c r="U219" s="270">
        <f>'Capacidad de Adaptación'!F218</f>
        <v>10</v>
      </c>
      <c r="V219" s="271">
        <f>'Capacidad de Adaptación'!H218</f>
        <v>9.1999999999999993</v>
      </c>
      <c r="W219" s="266">
        <f>'Capacidad de Adaptación'!I218</f>
        <v>9.6999999999999993</v>
      </c>
      <c r="X219" s="271">
        <f>'Capacidad de Adaptación'!M218</f>
        <v>7.7</v>
      </c>
      <c r="Y219" s="271">
        <f>'Capacidad de Adaptación'!Q218</f>
        <v>6.9</v>
      </c>
      <c r="Z219" s="271">
        <f>'Capacidad de Adaptación'!X218</f>
        <v>6.7</v>
      </c>
      <c r="AA219" s="266">
        <f>'Capacidad de Adaptación'!Y218</f>
        <v>7.1</v>
      </c>
      <c r="AB219" s="267">
        <f>ROUND((10-GEOMEAN(((10-W219)/10*9+1),((10-AA219)/10*9+1)))/9*10,1)</f>
        <v>8.6999999999999993</v>
      </c>
      <c r="AC219" s="272">
        <f>ROUND(L219^(1/3)*T219^(1/3)*AB219^(1/3),1)</f>
        <v>7.1</v>
      </c>
      <c r="AD219" s="273">
        <f>_xlfn.RANK.EQ(AC219,AC$4:AC$301)</f>
        <v>12</v>
      </c>
      <c r="AE219" s="274">
        <f>VLOOKUP(C219,'INFORM Indice de Confiabilidad'!A217:M514,7,FALSE)</f>
        <v>2.6190476190476186</v>
      </c>
      <c r="AF219" s="275">
        <f>'Imputed and missing data hidden'!AM220</f>
        <v>2</v>
      </c>
      <c r="AG219" s="276">
        <f>AF219/38</f>
        <v>5.2631578947368418E-2</v>
      </c>
      <c r="AH219" s="277">
        <f>'Indicator Date hidden2'!AN220</f>
        <v>1.1714285714285715</v>
      </c>
      <c r="AI219" s="278">
        <f>'Missing component hidden'!S220</f>
        <v>0</v>
      </c>
      <c r="AJ219" s="279">
        <f>'Missing component hidden'!T220</f>
        <v>0</v>
      </c>
      <c r="AM219" s="3">
        <f t="shared" si="16"/>
        <v>1</v>
      </c>
      <c r="AN219" s="3">
        <f t="shared" si="17"/>
        <v>1</v>
      </c>
      <c r="AO219" s="3">
        <f t="shared" si="18"/>
        <v>0</v>
      </c>
      <c r="AP219" s="3">
        <f t="shared" si="19"/>
        <v>1</v>
      </c>
      <c r="AQ219" s="3">
        <f t="shared" si="20"/>
        <v>1</v>
      </c>
    </row>
    <row r="220" spans="1:43" ht="16.5" thickTop="1" thickBot="1" x14ac:dyDescent="0.3">
      <c r="A220" s="169" t="s">
        <v>326</v>
      </c>
      <c r="B220" s="101" t="s">
        <v>330</v>
      </c>
      <c r="C220" s="280">
        <v>1406</v>
      </c>
      <c r="D220" s="265">
        <f>'Peligro y Exposición'!D219</f>
        <v>6.4</v>
      </c>
      <c r="E220" s="265">
        <f>'Peligro y Exposición'!H219</f>
        <v>0</v>
      </c>
      <c r="F220" s="265">
        <f>'Peligro y Exposición'!Q219</f>
        <v>0</v>
      </c>
      <c r="G220" s="265">
        <f>'Peligro y Exposición'!U219</f>
        <v>9.5</v>
      </c>
      <c r="H220" s="265">
        <f>'Peligro y Exposición'!Y219</f>
        <v>5.0999999999999996</v>
      </c>
      <c r="I220" s="266">
        <f>'Peligro y Exposición'!Z219</f>
        <v>5.5</v>
      </c>
      <c r="J220" s="265">
        <f>'Peligro y Exposición'!AD219</f>
        <v>6.4</v>
      </c>
      <c r="K220" s="266">
        <f>'Peligro y Exposición'!AE219</f>
        <v>6.4</v>
      </c>
      <c r="L220" s="267">
        <f>ROUND((10-GEOMEAN(((10-I220)/10*9+1),((10-K220)/10*9+1)))/9*10,1)</f>
        <v>6</v>
      </c>
      <c r="M220" s="268">
        <f>Vulnerabilidad!F219</f>
        <v>6.5</v>
      </c>
      <c r="N220" s="269">
        <f>Vulnerabilidad!J219</f>
        <v>7.9</v>
      </c>
      <c r="O220" s="269">
        <f>Vulnerabilidad!M219</f>
        <v>5.3</v>
      </c>
      <c r="P220" s="266">
        <f>Vulnerabilidad!N219</f>
        <v>6.6</v>
      </c>
      <c r="Q220" s="269">
        <f>Vulnerabilidad!R219</f>
        <v>4.7</v>
      </c>
      <c r="R220" s="269">
        <f>Vulnerabilidad!W219</f>
        <v>7.1</v>
      </c>
      <c r="S220" s="266">
        <f>Vulnerabilidad!X219</f>
        <v>6</v>
      </c>
      <c r="T220" s="267">
        <f>ROUND((10-GEOMEAN(((10-P220)/10*9+1),((10-S220)/10*9+1)))/9*10,1)</f>
        <v>6.3</v>
      </c>
      <c r="U220" s="270">
        <f>'Capacidad de Adaptación'!F219</f>
        <v>10</v>
      </c>
      <c r="V220" s="271">
        <f>'Capacidad de Adaptación'!H219</f>
        <v>6.8</v>
      </c>
      <c r="W220" s="266">
        <f>'Capacidad de Adaptación'!I219</f>
        <v>8.9</v>
      </c>
      <c r="X220" s="271">
        <f>'Capacidad de Adaptación'!M219</f>
        <v>5.0999999999999996</v>
      </c>
      <c r="Y220" s="271">
        <f>'Capacidad de Adaptación'!Q219</f>
        <v>4.4000000000000004</v>
      </c>
      <c r="Z220" s="271">
        <f>'Capacidad de Adaptación'!X219</f>
        <v>6.1</v>
      </c>
      <c r="AA220" s="266">
        <f>'Capacidad de Adaptación'!Y219</f>
        <v>5.2</v>
      </c>
      <c r="AB220" s="267">
        <f>ROUND((10-GEOMEAN(((10-W220)/10*9+1),((10-AA220)/10*9+1)))/9*10,1)</f>
        <v>7.5</v>
      </c>
      <c r="AC220" s="272">
        <f>ROUND(L220^(1/3)*T220^(1/3)*AB220^(1/3),1)</f>
        <v>6.6</v>
      </c>
      <c r="AD220" s="273">
        <f>_xlfn.RANK.EQ(AC220,AC$4:AC$301)</f>
        <v>38</v>
      </c>
      <c r="AE220" s="274">
        <f>VLOOKUP(C220,'INFORM Indice de Confiabilidad'!A218:M515,7,FALSE)</f>
        <v>1.9523809523809526</v>
      </c>
      <c r="AF220" s="275">
        <f>'Imputed and missing data hidden'!AM221</f>
        <v>0</v>
      </c>
      <c r="AG220" s="276">
        <f>AF220/38</f>
        <v>0</v>
      </c>
      <c r="AH220" s="277">
        <f>'Indicator Date hidden2'!AN221</f>
        <v>1.1714285714285715</v>
      </c>
      <c r="AI220" s="278">
        <f>'Missing component hidden'!S221</f>
        <v>0</v>
      </c>
      <c r="AJ220" s="279">
        <f>'Missing component hidden'!T221</f>
        <v>0</v>
      </c>
      <c r="AM220" s="3">
        <f t="shared" si="16"/>
        <v>1</v>
      </c>
      <c r="AN220" s="3">
        <f t="shared" si="17"/>
        <v>0</v>
      </c>
      <c r="AO220" s="3">
        <f t="shared" si="18"/>
        <v>0</v>
      </c>
      <c r="AP220" s="3">
        <f t="shared" si="19"/>
        <v>1</v>
      </c>
      <c r="AQ220" s="3">
        <f t="shared" si="20"/>
        <v>1</v>
      </c>
    </row>
    <row r="221" spans="1:43" ht="16.5" thickTop="1" thickBot="1" x14ac:dyDescent="0.3">
      <c r="A221" s="169" t="s">
        <v>326</v>
      </c>
      <c r="B221" s="101" t="s">
        <v>331</v>
      </c>
      <c r="C221" s="280">
        <v>1407</v>
      </c>
      <c r="D221" s="265">
        <f>'Peligro y Exposición'!D220</f>
        <v>7</v>
      </c>
      <c r="E221" s="265">
        <f>'Peligro y Exposición'!H220</f>
        <v>0</v>
      </c>
      <c r="F221" s="265">
        <f>'Peligro y Exposición'!Q220</f>
        <v>0</v>
      </c>
      <c r="G221" s="265">
        <f>'Peligro y Exposición'!U220</f>
        <v>7.1</v>
      </c>
      <c r="H221" s="265">
        <f>'Peligro y Exposición'!Y220</f>
        <v>5.5</v>
      </c>
      <c r="I221" s="266">
        <f>'Peligro y Exposición'!Z220</f>
        <v>4.5999999999999996</v>
      </c>
      <c r="J221" s="265">
        <f>'Peligro y Exposición'!AD220</f>
        <v>4.7</v>
      </c>
      <c r="K221" s="266">
        <f>'Peligro y Exposición'!AE220</f>
        <v>4.7</v>
      </c>
      <c r="L221" s="267">
        <f>ROUND((10-GEOMEAN(((10-I221)/10*9+1),((10-K221)/10*9+1)))/9*10,1)</f>
        <v>4.7</v>
      </c>
      <c r="M221" s="268">
        <f>Vulnerabilidad!F220</f>
        <v>6.5</v>
      </c>
      <c r="N221" s="269">
        <f>Vulnerabilidad!J220</f>
        <v>6.9</v>
      </c>
      <c r="O221" s="269">
        <f>Vulnerabilidad!M220</f>
        <v>5.6</v>
      </c>
      <c r="P221" s="266">
        <f>Vulnerabilidad!N220</f>
        <v>6.3</v>
      </c>
      <c r="Q221" s="269">
        <f>Vulnerabilidad!R220</f>
        <v>4</v>
      </c>
      <c r="R221" s="269">
        <f>Vulnerabilidad!W220</f>
        <v>3.3</v>
      </c>
      <c r="S221" s="266">
        <f>Vulnerabilidad!X220</f>
        <v>3.7</v>
      </c>
      <c r="T221" s="267">
        <f>ROUND((10-GEOMEAN(((10-P221)/10*9+1),((10-S221)/10*9+1)))/9*10,1)</f>
        <v>5.0999999999999996</v>
      </c>
      <c r="U221" s="270">
        <f>'Capacidad de Adaptación'!F220</f>
        <v>6.7</v>
      </c>
      <c r="V221" s="271">
        <f>'Capacidad de Adaptación'!H220</f>
        <v>5.2</v>
      </c>
      <c r="W221" s="266">
        <f>'Capacidad de Adaptación'!I220</f>
        <v>6</v>
      </c>
      <c r="X221" s="271">
        <f>'Capacidad de Adaptación'!M220</f>
        <v>4.9000000000000004</v>
      </c>
      <c r="Y221" s="271">
        <f>'Capacidad de Adaptación'!Q220</f>
        <v>4.3</v>
      </c>
      <c r="Z221" s="271">
        <f>'Capacidad de Adaptación'!X220</f>
        <v>5.5</v>
      </c>
      <c r="AA221" s="266">
        <f>'Capacidad de Adaptación'!Y220</f>
        <v>4.9000000000000004</v>
      </c>
      <c r="AB221" s="267">
        <f>ROUND((10-GEOMEAN(((10-W221)/10*9+1),((10-AA221)/10*9+1)))/9*10,1)</f>
        <v>5.5</v>
      </c>
      <c r="AC221" s="272">
        <f>ROUND(L221^(1/3)*T221^(1/3)*AB221^(1/3),1)</f>
        <v>5.0999999999999996</v>
      </c>
      <c r="AD221" s="273">
        <f>_xlfn.RANK.EQ(AC221,AC$4:AC$301)</f>
        <v>219</v>
      </c>
      <c r="AE221" s="274">
        <f>VLOOKUP(C221,'INFORM Indice de Confiabilidad'!A219:M516,7,FALSE)</f>
        <v>1.9523809523809526</v>
      </c>
      <c r="AF221" s="275">
        <f>'Imputed and missing data hidden'!AM222</f>
        <v>0</v>
      </c>
      <c r="AG221" s="276">
        <f>AF221/38</f>
        <v>0</v>
      </c>
      <c r="AH221" s="277">
        <f>'Indicator Date hidden2'!AN222</f>
        <v>1.1714285714285715</v>
      </c>
      <c r="AI221" s="278">
        <f>'Missing component hidden'!S222</f>
        <v>0</v>
      </c>
      <c r="AJ221" s="279">
        <f>'Missing component hidden'!T222</f>
        <v>0</v>
      </c>
      <c r="AM221" s="3">
        <f t="shared" si="16"/>
        <v>1</v>
      </c>
      <c r="AN221" s="3">
        <f t="shared" si="17"/>
        <v>0</v>
      </c>
      <c r="AO221" s="3">
        <f t="shared" si="18"/>
        <v>0</v>
      </c>
      <c r="AP221" s="3">
        <f t="shared" si="19"/>
        <v>1</v>
      </c>
      <c r="AQ221" s="3">
        <f t="shared" si="20"/>
        <v>1</v>
      </c>
    </row>
    <row r="222" spans="1:43" ht="16.5" thickTop="1" thickBot="1" x14ac:dyDescent="0.3">
      <c r="A222" s="169" t="s">
        <v>326</v>
      </c>
      <c r="B222" s="101" t="s">
        <v>332</v>
      </c>
      <c r="C222" s="280">
        <v>1408</v>
      </c>
      <c r="D222" s="265">
        <f>'Peligro y Exposición'!D221</f>
        <v>6.6</v>
      </c>
      <c r="E222" s="265">
        <f>'Peligro y Exposición'!H221</f>
        <v>0</v>
      </c>
      <c r="F222" s="265">
        <f>'Peligro y Exposición'!Q221</f>
        <v>0</v>
      </c>
      <c r="G222" s="265">
        <f>'Peligro y Exposición'!U221</f>
        <v>9.4</v>
      </c>
      <c r="H222" s="265">
        <f>'Peligro y Exposición'!Y221</f>
        <v>5.0999999999999996</v>
      </c>
      <c r="I222" s="266">
        <f>'Peligro y Exposición'!Z221</f>
        <v>5.5</v>
      </c>
      <c r="J222" s="265">
        <f>'Peligro y Exposición'!AD221</f>
        <v>0.2</v>
      </c>
      <c r="K222" s="266">
        <f>'Peligro y Exposición'!AE221</f>
        <v>0.2</v>
      </c>
      <c r="L222" s="267">
        <f>ROUND((10-GEOMEAN(((10-I222)/10*9+1),((10-K222)/10*9+1)))/9*10,1)</f>
        <v>3.3</v>
      </c>
      <c r="M222" s="268">
        <f>Vulnerabilidad!F221</f>
        <v>7.7</v>
      </c>
      <c r="N222" s="269">
        <f>Vulnerabilidad!J221</f>
        <v>8.1</v>
      </c>
      <c r="O222" s="269">
        <f>Vulnerabilidad!M221</f>
        <v>6.4</v>
      </c>
      <c r="P222" s="266">
        <f>Vulnerabilidad!N221</f>
        <v>7.4</v>
      </c>
      <c r="Q222" s="269">
        <f>Vulnerabilidad!R221</f>
        <v>2.9</v>
      </c>
      <c r="R222" s="269">
        <f>Vulnerabilidad!W221</f>
        <v>6.8</v>
      </c>
      <c r="S222" s="266">
        <f>Vulnerabilidad!X221</f>
        <v>5.2</v>
      </c>
      <c r="T222" s="267">
        <f>ROUND((10-GEOMEAN(((10-P222)/10*9+1),((10-S222)/10*9+1)))/9*10,1)</f>
        <v>6.4</v>
      </c>
      <c r="U222" s="270">
        <f>'Capacidad de Adaptación'!F221</f>
        <v>10</v>
      </c>
      <c r="V222" s="271">
        <f>'Capacidad de Adaptación'!H221</f>
        <v>7</v>
      </c>
      <c r="W222" s="266">
        <f>'Capacidad de Adaptación'!I221</f>
        <v>9</v>
      </c>
      <c r="X222" s="271">
        <f>'Capacidad de Adaptación'!M221</f>
        <v>7.3</v>
      </c>
      <c r="Y222" s="271">
        <f>'Capacidad de Adaptación'!Q221</f>
        <v>6.2</v>
      </c>
      <c r="Z222" s="271">
        <f>'Capacidad de Adaptación'!X221</f>
        <v>8.1</v>
      </c>
      <c r="AA222" s="266">
        <f>'Capacidad de Adaptación'!Y221</f>
        <v>7.2</v>
      </c>
      <c r="AB222" s="267">
        <f>ROUND((10-GEOMEAN(((10-W222)/10*9+1),((10-AA222)/10*9+1)))/9*10,1)</f>
        <v>8.1999999999999993</v>
      </c>
      <c r="AC222" s="272">
        <f>ROUND(L222^(1/3)*T222^(1/3)*AB222^(1/3),1)</f>
        <v>5.6</v>
      </c>
      <c r="AD222" s="273">
        <f>_xlfn.RANK.EQ(AC222,AC$4:AC$301)</f>
        <v>157</v>
      </c>
      <c r="AE222" s="274">
        <f>VLOOKUP(C222,'INFORM Indice de Confiabilidad'!A220:M517,7,FALSE)</f>
        <v>2.2857142857142856</v>
      </c>
      <c r="AF222" s="275">
        <f>'Imputed and missing data hidden'!AM223</f>
        <v>1</v>
      </c>
      <c r="AG222" s="276">
        <f>AF222/38</f>
        <v>2.6315789473684209E-2</v>
      </c>
      <c r="AH222" s="277">
        <f>'Indicator Date hidden2'!AN223</f>
        <v>1.1714285714285715</v>
      </c>
      <c r="AI222" s="278">
        <f>'Missing component hidden'!S223</f>
        <v>0</v>
      </c>
      <c r="AJ222" s="279">
        <f>'Missing component hidden'!T223</f>
        <v>0</v>
      </c>
      <c r="AM222" s="3">
        <f t="shared" si="16"/>
        <v>1</v>
      </c>
      <c r="AN222" s="3">
        <f t="shared" si="17"/>
        <v>0</v>
      </c>
      <c r="AO222" s="3">
        <f t="shared" si="18"/>
        <v>0</v>
      </c>
      <c r="AP222" s="3">
        <f t="shared" si="19"/>
        <v>1</v>
      </c>
      <c r="AQ222" s="3">
        <f t="shared" si="20"/>
        <v>1</v>
      </c>
    </row>
    <row r="223" spans="1:43" ht="16.5" thickTop="1" thickBot="1" x14ac:dyDescent="0.3">
      <c r="A223" s="169" t="s">
        <v>326</v>
      </c>
      <c r="B223" s="101" t="s">
        <v>333</v>
      </c>
      <c r="C223" s="280">
        <v>1409</v>
      </c>
      <c r="D223" s="265">
        <f>'Peligro y Exposición'!D222</f>
        <v>6.7</v>
      </c>
      <c r="E223" s="265" t="str">
        <f>'Peligro y Exposición'!H222</f>
        <v>x</v>
      </c>
      <c r="F223" s="265">
        <f>'Peligro y Exposición'!Q222</f>
        <v>0</v>
      </c>
      <c r="G223" s="265">
        <f>'Peligro y Exposición'!U222</f>
        <v>9.5</v>
      </c>
      <c r="H223" s="265">
        <f>'Peligro y Exposición'!Y222</f>
        <v>6.3</v>
      </c>
      <c r="I223" s="266">
        <f>'Peligro y Exposición'!Z222</f>
        <v>6.7</v>
      </c>
      <c r="J223" s="265">
        <f>'Peligro y Exposición'!AD222</f>
        <v>0</v>
      </c>
      <c r="K223" s="266">
        <f>'Peligro y Exposición'!AE222</f>
        <v>0</v>
      </c>
      <c r="L223" s="267">
        <f>ROUND((10-GEOMEAN(((10-I223)/10*9+1),((10-K223)/10*9+1)))/9*10,1)</f>
        <v>4.0999999999999996</v>
      </c>
      <c r="M223" s="268">
        <f>Vulnerabilidad!F222</f>
        <v>7.3</v>
      </c>
      <c r="N223" s="269">
        <f>Vulnerabilidad!J222</f>
        <v>7.6</v>
      </c>
      <c r="O223" s="269">
        <f>Vulnerabilidad!M222</f>
        <v>5.9</v>
      </c>
      <c r="P223" s="266">
        <f>Vulnerabilidad!N222</f>
        <v>6.9</v>
      </c>
      <c r="Q223" s="269">
        <f>Vulnerabilidad!R222</f>
        <v>3.2</v>
      </c>
      <c r="R223" s="269">
        <f>Vulnerabilidad!W222</f>
        <v>7.1</v>
      </c>
      <c r="S223" s="266">
        <f>Vulnerabilidad!X222</f>
        <v>5.5</v>
      </c>
      <c r="T223" s="267">
        <f>ROUND((10-GEOMEAN(((10-P223)/10*9+1),((10-S223)/10*9+1)))/9*10,1)</f>
        <v>6.3</v>
      </c>
      <c r="U223" s="270">
        <f>'Capacidad de Adaptación'!F222</f>
        <v>10</v>
      </c>
      <c r="V223" s="271">
        <f>'Capacidad de Adaptación'!H222</f>
        <v>6.5</v>
      </c>
      <c r="W223" s="266">
        <f>'Capacidad de Adaptación'!I222</f>
        <v>8.8000000000000007</v>
      </c>
      <c r="X223" s="271">
        <f>'Capacidad de Adaptación'!M222</f>
        <v>5.6</v>
      </c>
      <c r="Y223" s="271">
        <f>'Capacidad de Adaptación'!Q222</f>
        <v>5.7</v>
      </c>
      <c r="Z223" s="271">
        <f>'Capacidad de Adaptación'!X222</f>
        <v>5.7</v>
      </c>
      <c r="AA223" s="266">
        <f>'Capacidad de Adaptación'!Y222</f>
        <v>5.7</v>
      </c>
      <c r="AB223" s="267">
        <f>ROUND((10-GEOMEAN(((10-W223)/10*9+1),((10-AA223)/10*9+1)))/9*10,1)</f>
        <v>7.6</v>
      </c>
      <c r="AC223" s="272">
        <f>ROUND(L223^(1/3)*T223^(1/3)*AB223^(1/3),1)</f>
        <v>5.8</v>
      </c>
      <c r="AD223" s="273">
        <f>_xlfn.RANK.EQ(AC223,AC$4:AC$301)</f>
        <v>128</v>
      </c>
      <c r="AE223" s="274">
        <f>VLOOKUP(C223,'INFORM Indice de Confiabilidad'!A221:M518,7,FALSE)</f>
        <v>2.6190476190476186</v>
      </c>
      <c r="AF223" s="275">
        <f>'Imputed and missing data hidden'!AM224</f>
        <v>2</v>
      </c>
      <c r="AG223" s="276">
        <f>AF223/38</f>
        <v>5.2631578947368418E-2</v>
      </c>
      <c r="AH223" s="277">
        <f>'Indicator Date hidden2'!AN224</f>
        <v>1.1714285714285715</v>
      </c>
      <c r="AI223" s="278">
        <f>'Missing component hidden'!S224</f>
        <v>1</v>
      </c>
      <c r="AJ223" s="279">
        <f>'Missing component hidden'!T224</f>
        <v>6.6666666666666666E-2</v>
      </c>
      <c r="AM223" s="3">
        <f t="shared" si="16"/>
        <v>1</v>
      </c>
      <c r="AN223" s="3">
        <f t="shared" si="17"/>
        <v>1</v>
      </c>
      <c r="AO223" s="3">
        <f t="shared" si="18"/>
        <v>0</v>
      </c>
      <c r="AP223" s="3">
        <f t="shared" si="19"/>
        <v>1</v>
      </c>
      <c r="AQ223" s="3">
        <f t="shared" si="20"/>
        <v>1</v>
      </c>
    </row>
    <row r="224" spans="1:43" ht="16.5" thickTop="1" thickBot="1" x14ac:dyDescent="0.3">
      <c r="A224" s="169" t="s">
        <v>326</v>
      </c>
      <c r="B224" s="101" t="s">
        <v>334</v>
      </c>
      <c r="C224" s="280">
        <v>1410</v>
      </c>
      <c r="D224" s="265">
        <f>'Peligro y Exposición'!D223</f>
        <v>6.7</v>
      </c>
      <c r="E224" s="265">
        <f>'Peligro y Exposición'!H223</f>
        <v>0</v>
      </c>
      <c r="F224" s="265">
        <f>'Peligro y Exposición'!Q223</f>
        <v>0</v>
      </c>
      <c r="G224" s="265">
        <f>'Peligro y Exposición'!U223</f>
        <v>4.2</v>
      </c>
      <c r="H224" s="265">
        <f>'Peligro y Exposición'!Y223</f>
        <v>5.4</v>
      </c>
      <c r="I224" s="266">
        <f>'Peligro y Exposición'!Z223</f>
        <v>3.8</v>
      </c>
      <c r="J224" s="265">
        <f>'Peligro y Exposición'!AD223</f>
        <v>4.5</v>
      </c>
      <c r="K224" s="266">
        <f>'Peligro y Exposición'!AE223</f>
        <v>4.5</v>
      </c>
      <c r="L224" s="267">
        <f>ROUND((10-GEOMEAN(((10-I224)/10*9+1),((10-K224)/10*9+1)))/9*10,1)</f>
        <v>4.2</v>
      </c>
      <c r="M224" s="268">
        <f>Vulnerabilidad!F223</f>
        <v>7.6</v>
      </c>
      <c r="N224" s="269">
        <f>Vulnerabilidad!J223</f>
        <v>8.4</v>
      </c>
      <c r="O224" s="269">
        <f>Vulnerabilidad!M223</f>
        <v>5.7</v>
      </c>
      <c r="P224" s="266">
        <f>Vulnerabilidad!N223</f>
        <v>7.2</v>
      </c>
      <c r="Q224" s="269">
        <f>Vulnerabilidad!R223</f>
        <v>5.3</v>
      </c>
      <c r="R224" s="269">
        <f>Vulnerabilidad!W223</f>
        <v>5.8</v>
      </c>
      <c r="S224" s="266">
        <f>Vulnerabilidad!X223</f>
        <v>5.6</v>
      </c>
      <c r="T224" s="267">
        <f>ROUND((10-GEOMEAN(((10-P224)/10*9+1),((10-S224)/10*9+1)))/9*10,1)</f>
        <v>6.5</v>
      </c>
      <c r="U224" s="270">
        <f>'Capacidad de Adaptación'!F223</f>
        <v>10</v>
      </c>
      <c r="V224" s="271">
        <f>'Capacidad de Adaptación'!H223</f>
        <v>6.9</v>
      </c>
      <c r="W224" s="266">
        <f>'Capacidad de Adaptación'!I223</f>
        <v>8.9</v>
      </c>
      <c r="X224" s="271">
        <f>'Capacidad de Adaptación'!M223</f>
        <v>6.2</v>
      </c>
      <c r="Y224" s="271">
        <f>'Capacidad de Adaptación'!Q223</f>
        <v>6.2</v>
      </c>
      <c r="Z224" s="271">
        <f>'Capacidad de Adaptación'!X223</f>
        <v>7.1</v>
      </c>
      <c r="AA224" s="266">
        <f>'Capacidad de Adaptación'!Y223</f>
        <v>6.5</v>
      </c>
      <c r="AB224" s="267">
        <f>ROUND((10-GEOMEAN(((10-W224)/10*9+1),((10-AA224)/10*9+1)))/9*10,1)</f>
        <v>7.9</v>
      </c>
      <c r="AC224" s="272">
        <f>ROUND(L224^(1/3)*T224^(1/3)*AB224^(1/3),1)</f>
        <v>6</v>
      </c>
      <c r="AD224" s="273">
        <f>_xlfn.RANK.EQ(AC224,AC$4:AC$301)</f>
        <v>100</v>
      </c>
      <c r="AE224" s="274">
        <f>VLOOKUP(C224,'INFORM Indice de Confiabilidad'!A222:M519,7,FALSE)</f>
        <v>1.9523809523809526</v>
      </c>
      <c r="AF224" s="275">
        <f>'Imputed and missing data hidden'!AM225</f>
        <v>0</v>
      </c>
      <c r="AG224" s="276">
        <f>AF224/38</f>
        <v>0</v>
      </c>
      <c r="AH224" s="277">
        <f>'Indicator Date hidden2'!AN225</f>
        <v>1.1714285714285715</v>
      </c>
      <c r="AI224" s="278">
        <f>'Missing component hidden'!S225</f>
        <v>0</v>
      </c>
      <c r="AJ224" s="279">
        <f>'Missing component hidden'!T225</f>
        <v>0</v>
      </c>
      <c r="AM224" s="3">
        <f t="shared" si="16"/>
        <v>1</v>
      </c>
      <c r="AN224" s="3">
        <f t="shared" si="17"/>
        <v>0</v>
      </c>
      <c r="AO224" s="3">
        <f t="shared" si="18"/>
        <v>0</v>
      </c>
      <c r="AP224" s="3">
        <f t="shared" si="19"/>
        <v>1</v>
      </c>
      <c r="AQ224" s="3">
        <f t="shared" si="20"/>
        <v>1</v>
      </c>
    </row>
    <row r="225" spans="1:43" ht="16.5" thickTop="1" thickBot="1" x14ac:dyDescent="0.3">
      <c r="A225" s="169" t="s">
        <v>326</v>
      </c>
      <c r="B225" s="101" t="s">
        <v>335</v>
      </c>
      <c r="C225" s="280">
        <v>1411</v>
      </c>
      <c r="D225" s="265">
        <f>'Peligro y Exposición'!D224</f>
        <v>7</v>
      </c>
      <c r="E225" s="265" t="str">
        <f>'Peligro y Exposición'!H224</f>
        <v>x</v>
      </c>
      <c r="F225" s="265">
        <f>'Peligro y Exposición'!Q224</f>
        <v>0</v>
      </c>
      <c r="G225" s="265">
        <f>'Peligro y Exposición'!U224</f>
        <v>4</v>
      </c>
      <c r="H225" s="265">
        <f>'Peligro y Exposición'!Y224</f>
        <v>5.5</v>
      </c>
      <c r="I225" s="266">
        <f>'Peligro y Exposición'!Z224</f>
        <v>4.5999999999999996</v>
      </c>
      <c r="J225" s="265">
        <f>'Peligro y Exposición'!AD224</f>
        <v>4.5</v>
      </c>
      <c r="K225" s="266">
        <f>'Peligro y Exposición'!AE224</f>
        <v>4.5</v>
      </c>
      <c r="L225" s="267">
        <f>ROUND((10-GEOMEAN(((10-I225)/10*9+1),((10-K225)/10*9+1)))/9*10,1)</f>
        <v>4.5999999999999996</v>
      </c>
      <c r="M225" s="268">
        <f>Vulnerabilidad!F224</f>
        <v>7.1</v>
      </c>
      <c r="N225" s="269">
        <f>Vulnerabilidad!J224</f>
        <v>7.5</v>
      </c>
      <c r="O225" s="269">
        <f>Vulnerabilidad!M224</f>
        <v>5.9</v>
      </c>
      <c r="P225" s="266">
        <f>Vulnerabilidad!N224</f>
        <v>6.8</v>
      </c>
      <c r="Q225" s="269">
        <f>Vulnerabilidad!R224</f>
        <v>1.7</v>
      </c>
      <c r="R225" s="269">
        <f>Vulnerabilidad!W224</f>
        <v>5.0999999999999996</v>
      </c>
      <c r="S225" s="266">
        <f>Vulnerabilidad!X224</f>
        <v>3.6</v>
      </c>
      <c r="T225" s="267">
        <f>ROUND((10-GEOMEAN(((10-P225)/10*9+1),((10-S225)/10*9+1)))/9*10,1)</f>
        <v>5.4</v>
      </c>
      <c r="U225" s="270">
        <f>'Capacidad de Adaptación'!F224</f>
        <v>6.7</v>
      </c>
      <c r="V225" s="271">
        <f>'Capacidad de Adaptación'!H224</f>
        <v>5.0999999999999996</v>
      </c>
      <c r="W225" s="266">
        <f>'Capacidad de Adaptación'!I224</f>
        <v>6</v>
      </c>
      <c r="X225" s="271">
        <f>'Capacidad de Adaptación'!M224</f>
        <v>5.8</v>
      </c>
      <c r="Y225" s="271">
        <f>'Capacidad de Adaptación'!Q224</f>
        <v>6</v>
      </c>
      <c r="Z225" s="271">
        <f>'Capacidad de Adaptación'!X224</f>
        <v>6.9</v>
      </c>
      <c r="AA225" s="266">
        <f>'Capacidad de Adaptación'!Y224</f>
        <v>6.2</v>
      </c>
      <c r="AB225" s="267">
        <f>ROUND((10-GEOMEAN(((10-W225)/10*9+1),((10-AA225)/10*9+1)))/9*10,1)</f>
        <v>6.1</v>
      </c>
      <c r="AC225" s="272">
        <f>ROUND(L225^(1/3)*T225^(1/3)*AB225^(1/3),1)</f>
        <v>5.3</v>
      </c>
      <c r="AD225" s="273">
        <f>_xlfn.RANK.EQ(AC225,AC$4:AC$301)</f>
        <v>194</v>
      </c>
      <c r="AE225" s="274">
        <f>VLOOKUP(C225,'INFORM Indice de Confiabilidad'!A223:M520,7,FALSE)</f>
        <v>2.2857142857142856</v>
      </c>
      <c r="AF225" s="275">
        <f>'Imputed and missing data hidden'!AM226</f>
        <v>1</v>
      </c>
      <c r="AG225" s="276">
        <f>AF225/38</f>
        <v>2.6315789473684209E-2</v>
      </c>
      <c r="AH225" s="277">
        <f>'Indicator Date hidden2'!AN226</f>
        <v>1.1714285714285715</v>
      </c>
      <c r="AI225" s="278">
        <f>'Missing component hidden'!S226</f>
        <v>1</v>
      </c>
      <c r="AJ225" s="279">
        <f>'Missing component hidden'!T226</f>
        <v>6.6666666666666666E-2</v>
      </c>
      <c r="AM225" s="3">
        <f t="shared" si="16"/>
        <v>1</v>
      </c>
      <c r="AN225" s="3">
        <f t="shared" si="17"/>
        <v>1</v>
      </c>
      <c r="AO225" s="3">
        <f t="shared" si="18"/>
        <v>0</v>
      </c>
      <c r="AP225" s="3">
        <f t="shared" si="19"/>
        <v>1</v>
      </c>
      <c r="AQ225" s="3">
        <f t="shared" si="20"/>
        <v>1</v>
      </c>
    </row>
    <row r="226" spans="1:43" ht="16.5" thickTop="1" thickBot="1" x14ac:dyDescent="0.3">
      <c r="A226" s="169" t="s">
        <v>326</v>
      </c>
      <c r="B226" s="101" t="s">
        <v>336</v>
      </c>
      <c r="C226" s="280">
        <v>1412</v>
      </c>
      <c r="D226" s="265">
        <f>'Peligro y Exposición'!D225</f>
        <v>6.4</v>
      </c>
      <c r="E226" s="265">
        <f>'Peligro y Exposición'!H225</f>
        <v>0</v>
      </c>
      <c r="F226" s="265">
        <f>'Peligro y Exposición'!Q225</f>
        <v>0</v>
      </c>
      <c r="G226" s="265">
        <f>'Peligro y Exposición'!U225</f>
        <v>9.4</v>
      </c>
      <c r="H226" s="265">
        <f>'Peligro y Exposición'!Y225</f>
        <v>5.3</v>
      </c>
      <c r="I226" s="266">
        <f>'Peligro y Exposición'!Z225</f>
        <v>5.5</v>
      </c>
      <c r="J226" s="265">
        <f>'Peligro y Exposición'!AD225</f>
        <v>0</v>
      </c>
      <c r="K226" s="266">
        <f>'Peligro y Exposición'!AE225</f>
        <v>0</v>
      </c>
      <c r="L226" s="267">
        <f>ROUND((10-GEOMEAN(((10-I226)/10*9+1),((10-K226)/10*9+1)))/9*10,1)</f>
        <v>3.2</v>
      </c>
      <c r="M226" s="268">
        <f>Vulnerabilidad!F225</f>
        <v>8.4</v>
      </c>
      <c r="N226" s="269">
        <f>Vulnerabilidad!J225</f>
        <v>8.1999999999999993</v>
      </c>
      <c r="O226" s="269">
        <f>Vulnerabilidad!M225</f>
        <v>5.7</v>
      </c>
      <c r="P226" s="266">
        <f>Vulnerabilidad!N225</f>
        <v>7.4</v>
      </c>
      <c r="Q226" s="269">
        <f>Vulnerabilidad!R225</f>
        <v>1.9</v>
      </c>
      <c r="R226" s="269">
        <f>Vulnerabilidad!W225</f>
        <v>6.4</v>
      </c>
      <c r="S226" s="266">
        <f>Vulnerabilidad!X225</f>
        <v>4.5</v>
      </c>
      <c r="T226" s="267">
        <f>ROUND((10-GEOMEAN(((10-P226)/10*9+1),((10-S226)/10*9+1)))/9*10,1)</f>
        <v>6.2</v>
      </c>
      <c r="U226" s="270">
        <f>'Capacidad de Adaptación'!F225</f>
        <v>10</v>
      </c>
      <c r="V226" s="271">
        <f>'Capacidad de Adaptación'!H225</f>
        <v>9.1999999999999993</v>
      </c>
      <c r="W226" s="266">
        <f>'Capacidad de Adaptación'!I225</f>
        <v>9.6999999999999993</v>
      </c>
      <c r="X226" s="271">
        <f>'Capacidad de Adaptación'!M225</f>
        <v>6.9</v>
      </c>
      <c r="Y226" s="271">
        <f>'Capacidad de Adaptación'!Q225</f>
        <v>6.6</v>
      </c>
      <c r="Z226" s="271">
        <f>'Capacidad de Adaptación'!X225</f>
        <v>7.5</v>
      </c>
      <c r="AA226" s="266">
        <f>'Capacidad de Adaptación'!Y225</f>
        <v>7</v>
      </c>
      <c r="AB226" s="267">
        <f>ROUND((10-GEOMEAN(((10-W226)/10*9+1),((10-AA226)/10*9+1)))/9*10,1)</f>
        <v>8.6999999999999993</v>
      </c>
      <c r="AC226" s="272">
        <f>ROUND(L226^(1/3)*T226^(1/3)*AB226^(1/3),1)</f>
        <v>5.6</v>
      </c>
      <c r="AD226" s="273">
        <f>_xlfn.RANK.EQ(AC226,AC$4:AC$301)</f>
        <v>157</v>
      </c>
      <c r="AE226" s="274">
        <f>VLOOKUP(C226,'INFORM Indice de Confiabilidad'!A224:M521,7,FALSE)</f>
        <v>2.2857142857142856</v>
      </c>
      <c r="AF226" s="275">
        <f>'Imputed and missing data hidden'!AM227</f>
        <v>1</v>
      </c>
      <c r="AG226" s="276">
        <f>AF226/38</f>
        <v>2.6315789473684209E-2</v>
      </c>
      <c r="AH226" s="277">
        <f>'Indicator Date hidden2'!AN227</f>
        <v>1.1714285714285715</v>
      </c>
      <c r="AI226" s="278">
        <f>'Missing component hidden'!S227</f>
        <v>0</v>
      </c>
      <c r="AJ226" s="279">
        <f>'Missing component hidden'!T227</f>
        <v>0</v>
      </c>
      <c r="AM226" s="3">
        <f t="shared" si="16"/>
        <v>1</v>
      </c>
      <c r="AN226" s="3">
        <f t="shared" si="17"/>
        <v>0</v>
      </c>
      <c r="AO226" s="3">
        <f t="shared" si="18"/>
        <v>0</v>
      </c>
      <c r="AP226" s="3">
        <f t="shared" si="19"/>
        <v>1</v>
      </c>
      <c r="AQ226" s="3">
        <f t="shared" si="20"/>
        <v>1</v>
      </c>
    </row>
    <row r="227" spans="1:43" ht="16.5" thickTop="1" thickBot="1" x14ac:dyDescent="0.3">
      <c r="A227" s="169" t="s">
        <v>326</v>
      </c>
      <c r="B227" s="101" t="s">
        <v>337</v>
      </c>
      <c r="C227" s="280">
        <v>1413</v>
      </c>
      <c r="D227" s="265">
        <f>'Peligro y Exposición'!D226</f>
        <v>7</v>
      </c>
      <c r="E227" s="265">
        <f>'Peligro y Exposición'!H226</f>
        <v>0</v>
      </c>
      <c r="F227" s="265">
        <f>'Peligro y Exposición'!Q226</f>
        <v>0</v>
      </c>
      <c r="G227" s="265">
        <f>'Peligro y Exposición'!U226</f>
        <v>5.3</v>
      </c>
      <c r="H227" s="265">
        <f>'Peligro y Exposición'!Y226</f>
        <v>6.2</v>
      </c>
      <c r="I227" s="266">
        <f>'Peligro y Exposición'!Z226</f>
        <v>4.3</v>
      </c>
      <c r="J227" s="265">
        <f>'Peligro y Exposición'!AD226</f>
        <v>5.3</v>
      </c>
      <c r="K227" s="266">
        <f>'Peligro y Exposición'!AE226</f>
        <v>5.3</v>
      </c>
      <c r="L227" s="267">
        <f>ROUND((10-GEOMEAN(((10-I227)/10*9+1),((10-K227)/10*9+1)))/9*10,1)</f>
        <v>4.8</v>
      </c>
      <c r="M227" s="268">
        <f>Vulnerabilidad!F226</f>
        <v>6.1</v>
      </c>
      <c r="N227" s="269">
        <f>Vulnerabilidad!J226</f>
        <v>5.4</v>
      </c>
      <c r="O227" s="269">
        <f>Vulnerabilidad!M226</f>
        <v>5.2</v>
      </c>
      <c r="P227" s="266">
        <f>Vulnerabilidad!N226</f>
        <v>5.6</v>
      </c>
      <c r="Q227" s="269">
        <f>Vulnerabilidad!R226</f>
        <v>8.6999999999999993</v>
      </c>
      <c r="R227" s="269">
        <f>Vulnerabilidad!W226</f>
        <v>7.1</v>
      </c>
      <c r="S227" s="266">
        <f>Vulnerabilidad!X226</f>
        <v>8</v>
      </c>
      <c r="T227" s="267">
        <f>ROUND((10-GEOMEAN(((10-P227)/10*9+1),((10-S227)/10*9+1)))/9*10,1)</f>
        <v>7</v>
      </c>
      <c r="U227" s="270">
        <f>'Capacidad de Adaptación'!F226</f>
        <v>6.7</v>
      </c>
      <c r="V227" s="271">
        <f>'Capacidad de Adaptación'!H226</f>
        <v>3.1</v>
      </c>
      <c r="W227" s="266">
        <f>'Capacidad de Adaptación'!I226</f>
        <v>5.2</v>
      </c>
      <c r="X227" s="271">
        <f>'Capacidad de Adaptación'!M226</f>
        <v>4.5999999999999996</v>
      </c>
      <c r="Y227" s="271">
        <f>'Capacidad de Adaptación'!Q226</f>
        <v>3.6</v>
      </c>
      <c r="Z227" s="271">
        <f>'Capacidad de Adaptación'!X226</f>
        <v>3.8</v>
      </c>
      <c r="AA227" s="266">
        <f>'Capacidad de Adaptación'!Y226</f>
        <v>4</v>
      </c>
      <c r="AB227" s="267">
        <f>ROUND((10-GEOMEAN(((10-W227)/10*9+1),((10-AA227)/10*9+1)))/9*10,1)</f>
        <v>4.5999999999999996</v>
      </c>
      <c r="AC227" s="272">
        <f>ROUND(L227^(1/3)*T227^(1/3)*AB227^(1/3),1)</f>
        <v>5.4</v>
      </c>
      <c r="AD227" s="273">
        <f>_xlfn.RANK.EQ(AC227,AC$4:AC$301)</f>
        <v>177</v>
      </c>
      <c r="AE227" s="274">
        <f>VLOOKUP(C227,'INFORM Indice de Confiabilidad'!A225:M522,7,FALSE)</f>
        <v>1.9523809523809526</v>
      </c>
      <c r="AF227" s="275">
        <f>'Imputed and missing data hidden'!AM228</f>
        <v>0</v>
      </c>
      <c r="AG227" s="276">
        <f>AF227/38</f>
        <v>0</v>
      </c>
      <c r="AH227" s="277">
        <f>'Indicator Date hidden2'!AN228</f>
        <v>1.1714285714285715</v>
      </c>
      <c r="AI227" s="278">
        <f>'Missing component hidden'!S228</f>
        <v>0</v>
      </c>
      <c r="AJ227" s="279">
        <f>'Missing component hidden'!T228</f>
        <v>0</v>
      </c>
      <c r="AM227" s="3">
        <f t="shared" si="16"/>
        <v>1</v>
      </c>
      <c r="AN227" s="3">
        <f t="shared" si="17"/>
        <v>0</v>
      </c>
      <c r="AO227" s="3">
        <f t="shared" si="18"/>
        <v>0</v>
      </c>
      <c r="AP227" s="3">
        <f t="shared" si="19"/>
        <v>1</v>
      </c>
      <c r="AQ227" s="3">
        <f t="shared" si="20"/>
        <v>1</v>
      </c>
    </row>
    <row r="228" spans="1:43" ht="16.5" thickTop="1" thickBot="1" x14ac:dyDescent="0.3">
      <c r="A228" s="169" t="s">
        <v>326</v>
      </c>
      <c r="B228" s="101" t="s">
        <v>183</v>
      </c>
      <c r="C228" s="280">
        <v>1414</v>
      </c>
      <c r="D228" s="265">
        <f>'Peligro y Exposición'!D227</f>
        <v>6.4</v>
      </c>
      <c r="E228" s="265">
        <f>'Peligro y Exposición'!H227</f>
        <v>0</v>
      </c>
      <c r="F228" s="265">
        <f>'Peligro y Exposición'!Q227</f>
        <v>0</v>
      </c>
      <c r="G228" s="265">
        <f>'Peligro y Exposición'!U227</f>
        <v>9.4</v>
      </c>
      <c r="H228" s="265">
        <f>'Peligro y Exposición'!Y227</f>
        <v>0</v>
      </c>
      <c r="I228" s="266">
        <f>'Peligro y Exposición'!Z227</f>
        <v>4.7</v>
      </c>
      <c r="J228" s="265">
        <f>'Peligro y Exposición'!AD227</f>
        <v>6.3</v>
      </c>
      <c r="K228" s="266">
        <f>'Peligro y Exposición'!AE227</f>
        <v>6.3</v>
      </c>
      <c r="L228" s="267">
        <f>ROUND((10-GEOMEAN(((10-I228)/10*9+1),((10-K228)/10*9+1)))/9*10,1)</f>
        <v>5.6</v>
      </c>
      <c r="M228" s="268">
        <f>Vulnerabilidad!F227</f>
        <v>6.6</v>
      </c>
      <c r="N228" s="269">
        <f>Vulnerabilidad!J227</f>
        <v>7.4</v>
      </c>
      <c r="O228" s="269">
        <f>Vulnerabilidad!M227</f>
        <v>5.9</v>
      </c>
      <c r="P228" s="266">
        <f>Vulnerabilidad!N227</f>
        <v>6.6</v>
      </c>
      <c r="Q228" s="269">
        <f>Vulnerabilidad!R227</f>
        <v>4.9000000000000004</v>
      </c>
      <c r="R228" s="269">
        <f>Vulnerabilidad!W227</f>
        <v>3.9</v>
      </c>
      <c r="S228" s="266">
        <f>Vulnerabilidad!X227</f>
        <v>4.4000000000000004</v>
      </c>
      <c r="T228" s="267">
        <f>ROUND((10-GEOMEAN(((10-P228)/10*9+1),((10-S228)/10*9+1)))/9*10,1)</f>
        <v>5.6</v>
      </c>
      <c r="U228" s="270">
        <f>'Capacidad de Adaptación'!F227</f>
        <v>10</v>
      </c>
      <c r="V228" s="271">
        <f>'Capacidad de Adaptación'!H227</f>
        <v>5.8</v>
      </c>
      <c r="W228" s="266">
        <f>'Capacidad de Adaptación'!I227</f>
        <v>8.6999999999999993</v>
      </c>
      <c r="X228" s="271">
        <f>'Capacidad de Adaptación'!M227</f>
        <v>5.4</v>
      </c>
      <c r="Y228" s="271">
        <f>'Capacidad de Adaptación'!Q227</f>
        <v>6.4</v>
      </c>
      <c r="Z228" s="271">
        <f>'Capacidad de Adaptación'!X227</f>
        <v>6.3</v>
      </c>
      <c r="AA228" s="266">
        <f>'Capacidad de Adaptación'!Y227</f>
        <v>6</v>
      </c>
      <c r="AB228" s="267">
        <f>ROUND((10-GEOMEAN(((10-W228)/10*9+1),((10-AA228)/10*9+1)))/9*10,1)</f>
        <v>7.6</v>
      </c>
      <c r="AC228" s="272">
        <f>ROUND(L228^(1/3)*T228^(1/3)*AB228^(1/3),1)</f>
        <v>6.2</v>
      </c>
      <c r="AD228" s="273">
        <f>_xlfn.RANK.EQ(AC228,AC$4:AC$301)</f>
        <v>79</v>
      </c>
      <c r="AE228" s="274">
        <f>VLOOKUP(C228,'INFORM Indice de Confiabilidad'!A226:M523,7,FALSE)</f>
        <v>2.2857142857142856</v>
      </c>
      <c r="AF228" s="275">
        <f>'Imputed and missing data hidden'!AM229</f>
        <v>1</v>
      </c>
      <c r="AG228" s="276">
        <f>AF228/38</f>
        <v>2.6315789473684209E-2</v>
      </c>
      <c r="AH228" s="277">
        <f>'Indicator Date hidden2'!AN229</f>
        <v>1.1714285714285715</v>
      </c>
      <c r="AI228" s="278">
        <f>'Missing component hidden'!S229</f>
        <v>0</v>
      </c>
      <c r="AJ228" s="279">
        <f>'Missing component hidden'!T229</f>
        <v>0</v>
      </c>
      <c r="AM228" s="3">
        <f t="shared" si="16"/>
        <v>1</v>
      </c>
      <c r="AN228" s="3">
        <f t="shared" si="17"/>
        <v>0</v>
      </c>
      <c r="AO228" s="3">
        <f t="shared" si="18"/>
        <v>0</v>
      </c>
      <c r="AP228" s="3">
        <f t="shared" si="19"/>
        <v>1</v>
      </c>
      <c r="AQ228" s="3">
        <f t="shared" si="20"/>
        <v>0</v>
      </c>
    </row>
    <row r="229" spans="1:43" ht="16.5" thickTop="1" thickBot="1" x14ac:dyDescent="0.3">
      <c r="A229" s="169" t="s">
        <v>326</v>
      </c>
      <c r="B229" s="101" t="s">
        <v>338</v>
      </c>
      <c r="C229" s="280">
        <v>1415</v>
      </c>
      <c r="D229" s="265">
        <f>'Peligro y Exposición'!D228</f>
        <v>6.9</v>
      </c>
      <c r="E229" s="265">
        <f>'Peligro y Exposición'!H228</f>
        <v>0</v>
      </c>
      <c r="F229" s="265">
        <f>'Peligro y Exposición'!Q228</f>
        <v>0</v>
      </c>
      <c r="G229" s="265">
        <f>'Peligro y Exposición'!U228</f>
        <v>4.7</v>
      </c>
      <c r="H229" s="265">
        <f>'Peligro y Exposición'!Y228</f>
        <v>5.6</v>
      </c>
      <c r="I229" s="266">
        <f>'Peligro y Exposición'!Z228</f>
        <v>4</v>
      </c>
      <c r="J229" s="265">
        <f>'Peligro y Exposición'!AD228</f>
        <v>1.9</v>
      </c>
      <c r="K229" s="266">
        <f>'Peligro y Exposición'!AE228</f>
        <v>1.9</v>
      </c>
      <c r="L229" s="267">
        <f>ROUND((10-GEOMEAN(((10-I229)/10*9+1),((10-K229)/10*9+1)))/9*10,1)</f>
        <v>3</v>
      </c>
      <c r="M229" s="268">
        <f>Vulnerabilidad!F228</f>
        <v>7</v>
      </c>
      <c r="N229" s="269">
        <f>Vulnerabilidad!J228</f>
        <v>8.4</v>
      </c>
      <c r="O229" s="269">
        <f>Vulnerabilidad!M228</f>
        <v>5.7</v>
      </c>
      <c r="P229" s="266">
        <f>Vulnerabilidad!N228</f>
        <v>7</v>
      </c>
      <c r="Q229" s="269">
        <f>Vulnerabilidad!R228</f>
        <v>3.7</v>
      </c>
      <c r="R229" s="269">
        <f>Vulnerabilidad!W228</f>
        <v>4.7</v>
      </c>
      <c r="S229" s="266">
        <f>Vulnerabilidad!X228</f>
        <v>4.2</v>
      </c>
      <c r="T229" s="267">
        <f>ROUND((10-GEOMEAN(((10-P229)/10*9+1),((10-S229)/10*9+1)))/9*10,1)</f>
        <v>5.8</v>
      </c>
      <c r="U229" s="270">
        <f>'Capacidad de Adaptación'!F228</f>
        <v>3.3</v>
      </c>
      <c r="V229" s="271">
        <f>'Capacidad de Adaptación'!H228</f>
        <v>5.5</v>
      </c>
      <c r="W229" s="266">
        <f>'Capacidad de Adaptación'!I228</f>
        <v>4.5</v>
      </c>
      <c r="X229" s="271">
        <f>'Capacidad de Adaptación'!M228</f>
        <v>5.3</v>
      </c>
      <c r="Y229" s="271">
        <f>'Capacidad de Adaptación'!Q228</f>
        <v>6.2</v>
      </c>
      <c r="Z229" s="271">
        <f>'Capacidad de Adaptación'!X228</f>
        <v>5.4</v>
      </c>
      <c r="AA229" s="266">
        <f>'Capacidad de Adaptación'!Y228</f>
        <v>5.6</v>
      </c>
      <c r="AB229" s="267">
        <f>ROUND((10-GEOMEAN(((10-W229)/10*9+1),((10-AA229)/10*9+1)))/9*10,1)</f>
        <v>5.0999999999999996</v>
      </c>
      <c r="AC229" s="272">
        <f>ROUND(L229^(1/3)*T229^(1/3)*AB229^(1/3),1)</f>
        <v>4.5</v>
      </c>
      <c r="AD229" s="273">
        <f>_xlfn.RANK.EQ(AC229,AC$4:AC$301)</f>
        <v>255</v>
      </c>
      <c r="AE229" s="274">
        <f>VLOOKUP(C229,'INFORM Indice de Confiabilidad'!A227:M524,7,FALSE)</f>
        <v>1.9523809523809526</v>
      </c>
      <c r="AF229" s="275">
        <f>'Imputed and missing data hidden'!AM230</f>
        <v>0</v>
      </c>
      <c r="AG229" s="276">
        <f>AF229/38</f>
        <v>0</v>
      </c>
      <c r="AH229" s="277">
        <f>'Indicator Date hidden2'!AN230</f>
        <v>1.1714285714285715</v>
      </c>
      <c r="AI229" s="278">
        <f>'Missing component hidden'!S230</f>
        <v>0</v>
      </c>
      <c r="AJ229" s="279">
        <f>'Missing component hidden'!T230</f>
        <v>0</v>
      </c>
      <c r="AM229" s="3">
        <f t="shared" si="16"/>
        <v>1</v>
      </c>
      <c r="AN229" s="3">
        <f t="shared" si="17"/>
        <v>0</v>
      </c>
      <c r="AO229" s="3">
        <f t="shared" si="18"/>
        <v>0</v>
      </c>
      <c r="AP229" s="3">
        <f t="shared" si="19"/>
        <v>1</v>
      </c>
      <c r="AQ229" s="3">
        <f t="shared" si="20"/>
        <v>1</v>
      </c>
    </row>
    <row r="230" spans="1:43" ht="16.5" thickTop="1" thickBot="1" x14ac:dyDescent="0.3">
      <c r="A230" s="169" t="s">
        <v>326</v>
      </c>
      <c r="B230" s="101" t="s">
        <v>339</v>
      </c>
      <c r="C230" s="280">
        <v>1416</v>
      </c>
      <c r="D230" s="265">
        <f>'Peligro y Exposición'!D229</f>
        <v>6.2</v>
      </c>
      <c r="E230" s="265">
        <f>'Peligro y Exposición'!H229</f>
        <v>4.9000000000000004</v>
      </c>
      <c r="F230" s="265">
        <f>'Peligro y Exposición'!Q229</f>
        <v>0</v>
      </c>
      <c r="G230" s="265">
        <f>'Peligro y Exposición'!U229</f>
        <v>7</v>
      </c>
      <c r="H230" s="265">
        <f>'Peligro y Exposición'!Y229</f>
        <v>5.2</v>
      </c>
      <c r="I230" s="266">
        <f>'Peligro y Exposición'!Z229</f>
        <v>5</v>
      </c>
      <c r="J230" s="265">
        <f>'Peligro y Exposición'!AD229</f>
        <v>3.7</v>
      </c>
      <c r="K230" s="266">
        <f>'Peligro y Exposición'!AE229</f>
        <v>3.7</v>
      </c>
      <c r="L230" s="267">
        <f>ROUND((10-GEOMEAN(((10-I230)/10*9+1),((10-K230)/10*9+1)))/9*10,1)</f>
        <v>4.4000000000000004</v>
      </c>
      <c r="M230" s="268">
        <f>Vulnerabilidad!F229</f>
        <v>6.4</v>
      </c>
      <c r="N230" s="269">
        <f>Vulnerabilidad!J229</f>
        <v>6.4</v>
      </c>
      <c r="O230" s="269">
        <f>Vulnerabilidad!M229</f>
        <v>5.5</v>
      </c>
      <c r="P230" s="266">
        <f>Vulnerabilidad!N229</f>
        <v>6.1</v>
      </c>
      <c r="Q230" s="269">
        <f>Vulnerabilidad!R229</f>
        <v>2.6</v>
      </c>
      <c r="R230" s="269">
        <f>Vulnerabilidad!W229</f>
        <v>4.2</v>
      </c>
      <c r="S230" s="266">
        <f>Vulnerabilidad!X229</f>
        <v>3.4</v>
      </c>
      <c r="T230" s="267">
        <f>ROUND((10-GEOMEAN(((10-P230)/10*9+1),((10-S230)/10*9+1)))/9*10,1)</f>
        <v>4.9000000000000004</v>
      </c>
      <c r="U230" s="270">
        <f>'Capacidad de Adaptación'!F229</f>
        <v>8.3000000000000007</v>
      </c>
      <c r="V230" s="271">
        <f>'Capacidad de Adaptación'!H229</f>
        <v>4.2</v>
      </c>
      <c r="W230" s="266">
        <f>'Capacidad de Adaptación'!I229</f>
        <v>6.7</v>
      </c>
      <c r="X230" s="271">
        <f>'Capacidad de Adaptación'!M229</f>
        <v>5</v>
      </c>
      <c r="Y230" s="271">
        <f>'Capacidad de Adaptación'!Q229</f>
        <v>4.5</v>
      </c>
      <c r="Z230" s="271">
        <f>'Capacidad de Adaptación'!X229</f>
        <v>6.9</v>
      </c>
      <c r="AA230" s="266">
        <f>'Capacidad de Adaptación'!Y229</f>
        <v>5.5</v>
      </c>
      <c r="AB230" s="267">
        <f>ROUND((10-GEOMEAN(((10-W230)/10*9+1),((10-AA230)/10*9+1)))/9*10,1)</f>
        <v>6.1</v>
      </c>
      <c r="AC230" s="272">
        <f>ROUND(L230^(1/3)*T230^(1/3)*AB230^(1/3),1)</f>
        <v>5.0999999999999996</v>
      </c>
      <c r="AD230" s="273">
        <f>_xlfn.RANK.EQ(AC230,AC$4:AC$301)</f>
        <v>219</v>
      </c>
      <c r="AE230" s="274">
        <f>VLOOKUP(C230,'INFORM Indice de Confiabilidad'!A228:M525,7,FALSE)</f>
        <v>1.9523809523809526</v>
      </c>
      <c r="AF230" s="275">
        <f>'Imputed and missing data hidden'!AM231</f>
        <v>0</v>
      </c>
      <c r="AG230" s="276">
        <f>AF230/38</f>
        <v>0</v>
      </c>
      <c r="AH230" s="277">
        <f>'Indicator Date hidden2'!AN231</f>
        <v>1.1714285714285715</v>
      </c>
      <c r="AI230" s="278">
        <f>'Missing component hidden'!S231</f>
        <v>0</v>
      </c>
      <c r="AJ230" s="279">
        <f>'Missing component hidden'!T231</f>
        <v>0</v>
      </c>
      <c r="AM230" s="3">
        <f t="shared" si="16"/>
        <v>1</v>
      </c>
      <c r="AN230" s="3">
        <f t="shared" si="17"/>
        <v>1</v>
      </c>
      <c r="AO230" s="3">
        <f t="shared" si="18"/>
        <v>0</v>
      </c>
      <c r="AP230" s="3">
        <f t="shared" si="19"/>
        <v>1</v>
      </c>
      <c r="AQ230" s="3">
        <f t="shared" si="20"/>
        <v>1</v>
      </c>
    </row>
    <row r="231" spans="1:43" ht="16.5" thickTop="1" thickBot="1" x14ac:dyDescent="0.3">
      <c r="A231" s="169" t="s">
        <v>340</v>
      </c>
      <c r="B231" s="101" t="s">
        <v>341</v>
      </c>
      <c r="C231" s="280">
        <v>1501</v>
      </c>
      <c r="D231" s="265">
        <f>'Peligro y Exposición'!D230</f>
        <v>0</v>
      </c>
      <c r="E231" s="265">
        <f>'Peligro y Exposición'!H230</f>
        <v>5.7</v>
      </c>
      <c r="F231" s="265">
        <f>'Peligro y Exposición'!Q230</f>
        <v>0</v>
      </c>
      <c r="G231" s="265">
        <f>'Peligro y Exposición'!U230</f>
        <v>8.5</v>
      </c>
      <c r="H231" s="265">
        <f>'Peligro y Exposición'!Y230</f>
        <v>0</v>
      </c>
      <c r="I231" s="266">
        <f>'Peligro y Exposición'!Z230</f>
        <v>3.9</v>
      </c>
      <c r="J231" s="265">
        <f>'Peligro y Exposición'!AD230</f>
        <v>9.1999999999999993</v>
      </c>
      <c r="K231" s="266">
        <f>'Peligro y Exposición'!AE230</f>
        <v>9.1999999999999993</v>
      </c>
      <c r="L231" s="267">
        <f>ROUND((10-GEOMEAN(((10-I231)/10*9+1),((10-K231)/10*9+1)))/9*10,1)</f>
        <v>7.4</v>
      </c>
      <c r="M231" s="268">
        <f>Vulnerabilidad!F230</f>
        <v>6.4</v>
      </c>
      <c r="N231" s="269">
        <f>Vulnerabilidad!J230</f>
        <v>6.5</v>
      </c>
      <c r="O231" s="269">
        <f>Vulnerabilidad!M230</f>
        <v>6</v>
      </c>
      <c r="P231" s="266">
        <f>Vulnerabilidad!N230</f>
        <v>6.3</v>
      </c>
      <c r="Q231" s="269">
        <f>Vulnerabilidad!R230</f>
        <v>9.1</v>
      </c>
      <c r="R231" s="269">
        <f>Vulnerabilidad!W230</f>
        <v>4.4000000000000004</v>
      </c>
      <c r="S231" s="266">
        <f>Vulnerabilidad!X230</f>
        <v>7.4</v>
      </c>
      <c r="T231" s="267">
        <f>ROUND((10-GEOMEAN(((10-P231)/10*9+1),((10-S231)/10*9+1)))/9*10,1)</f>
        <v>6.9</v>
      </c>
      <c r="U231" s="270">
        <f>'Capacidad de Adaptación'!F230</f>
        <v>3.3</v>
      </c>
      <c r="V231" s="271">
        <f>'Capacidad de Adaptación'!H230</f>
        <v>2.4</v>
      </c>
      <c r="W231" s="266">
        <f>'Capacidad de Adaptación'!I230</f>
        <v>2.9</v>
      </c>
      <c r="X231" s="271">
        <f>'Capacidad de Adaptación'!M230</f>
        <v>5.9</v>
      </c>
      <c r="Y231" s="271">
        <f>'Capacidad de Adaptación'!Q230</f>
        <v>7.5</v>
      </c>
      <c r="Z231" s="271">
        <f>'Capacidad de Adaptación'!X230</f>
        <v>5.4</v>
      </c>
      <c r="AA231" s="266">
        <f>'Capacidad de Adaptación'!Y230</f>
        <v>6.3</v>
      </c>
      <c r="AB231" s="267">
        <f>ROUND((10-GEOMEAN(((10-W231)/10*9+1),((10-AA231)/10*9+1)))/9*10,1)</f>
        <v>4.8</v>
      </c>
      <c r="AC231" s="272">
        <f>ROUND(L231^(1/3)*T231^(1/3)*AB231^(1/3),1)</f>
        <v>6.3</v>
      </c>
      <c r="AD231" s="273">
        <f>_xlfn.RANK.EQ(AC231,AC$4:AC$301)</f>
        <v>67</v>
      </c>
      <c r="AE231" s="274">
        <f>VLOOKUP(C231,'INFORM Indice de Confiabilidad'!A229:M526,7,FALSE)</f>
        <v>1.9523809523809526</v>
      </c>
      <c r="AF231" s="275">
        <f>'Imputed and missing data hidden'!AM232</f>
        <v>0</v>
      </c>
      <c r="AG231" s="276">
        <f>AF231/38</f>
        <v>0</v>
      </c>
      <c r="AH231" s="277">
        <f>'Indicator Date hidden2'!AN232</f>
        <v>1.1714285714285715</v>
      </c>
      <c r="AI231" s="278">
        <f>'Missing component hidden'!S232</f>
        <v>0</v>
      </c>
      <c r="AJ231" s="279">
        <f>'Missing component hidden'!T232</f>
        <v>0</v>
      </c>
      <c r="AM231" s="3">
        <f t="shared" si="16"/>
        <v>0</v>
      </c>
      <c r="AN231" s="3">
        <f t="shared" si="17"/>
        <v>1</v>
      </c>
      <c r="AO231" s="3">
        <f t="shared" si="18"/>
        <v>0</v>
      </c>
      <c r="AP231" s="3">
        <f t="shared" si="19"/>
        <v>1</v>
      </c>
      <c r="AQ231" s="3">
        <f t="shared" si="20"/>
        <v>0</v>
      </c>
    </row>
    <row r="232" spans="1:43" ht="16.5" thickTop="1" thickBot="1" x14ac:dyDescent="0.3">
      <c r="A232" s="169" t="s">
        <v>340</v>
      </c>
      <c r="B232" s="101" t="s">
        <v>342</v>
      </c>
      <c r="C232" s="280">
        <v>1502</v>
      </c>
      <c r="D232" s="265">
        <f>'Peligro y Exposición'!D231</f>
        <v>0</v>
      </c>
      <c r="E232" s="265">
        <f>'Peligro y Exposición'!H231</f>
        <v>6.2</v>
      </c>
      <c r="F232" s="265">
        <f>'Peligro y Exposición'!Q231</f>
        <v>0</v>
      </c>
      <c r="G232" s="265">
        <f>'Peligro y Exposición'!U231</f>
        <v>8.1</v>
      </c>
      <c r="H232" s="265">
        <f>'Peligro y Exposición'!Y231</f>
        <v>3.9</v>
      </c>
      <c r="I232" s="266">
        <f>'Peligro y Exposición'!Z231</f>
        <v>4.4000000000000004</v>
      </c>
      <c r="J232" s="265">
        <f>'Peligro y Exposición'!AD231</f>
        <v>4.2</v>
      </c>
      <c r="K232" s="266">
        <f>'Peligro y Exposición'!AE231</f>
        <v>4.2</v>
      </c>
      <c r="L232" s="267">
        <f>ROUND((10-GEOMEAN(((10-I232)/10*9+1),((10-K232)/10*9+1)))/9*10,1)</f>
        <v>4.3</v>
      </c>
      <c r="M232" s="268">
        <f>Vulnerabilidad!F231</f>
        <v>7.3</v>
      </c>
      <c r="N232" s="269">
        <f>Vulnerabilidad!J231</f>
        <v>7.8</v>
      </c>
      <c r="O232" s="269">
        <f>Vulnerabilidad!M231</f>
        <v>6.7</v>
      </c>
      <c r="P232" s="266">
        <f>Vulnerabilidad!N231</f>
        <v>7.3</v>
      </c>
      <c r="Q232" s="269">
        <f>Vulnerabilidad!R231</f>
        <v>6.1</v>
      </c>
      <c r="R232" s="269">
        <f>Vulnerabilidad!W231</f>
        <v>4.5999999999999996</v>
      </c>
      <c r="S232" s="266">
        <f>Vulnerabilidad!X231</f>
        <v>5.4</v>
      </c>
      <c r="T232" s="267">
        <f>ROUND((10-GEOMEAN(((10-P232)/10*9+1),((10-S232)/10*9+1)))/9*10,1)</f>
        <v>6.4</v>
      </c>
      <c r="U232" s="270">
        <f>'Capacidad de Adaptación'!F231</f>
        <v>3.3</v>
      </c>
      <c r="V232" s="271">
        <f>'Capacidad de Adaptación'!H231</f>
        <v>3.9</v>
      </c>
      <c r="W232" s="266">
        <f>'Capacidad de Adaptación'!I231</f>
        <v>3.6</v>
      </c>
      <c r="X232" s="271">
        <f>'Capacidad de Adaptación'!M231</f>
        <v>7.4</v>
      </c>
      <c r="Y232" s="271">
        <f>'Capacidad de Adaptación'!Q231</f>
        <v>8.9</v>
      </c>
      <c r="Z232" s="271">
        <f>'Capacidad de Adaptación'!X231</f>
        <v>3.6</v>
      </c>
      <c r="AA232" s="266">
        <f>'Capacidad de Adaptación'!Y231</f>
        <v>6.6</v>
      </c>
      <c r="AB232" s="267">
        <f>ROUND((10-GEOMEAN(((10-W232)/10*9+1),((10-AA232)/10*9+1)))/9*10,1)</f>
        <v>5.3</v>
      </c>
      <c r="AC232" s="272">
        <f>ROUND(L232^(1/3)*T232^(1/3)*AB232^(1/3),1)</f>
        <v>5.3</v>
      </c>
      <c r="AD232" s="273">
        <f>_xlfn.RANK.EQ(AC232,AC$4:AC$301)</f>
        <v>194</v>
      </c>
      <c r="AE232" s="274">
        <f>VLOOKUP(C232,'INFORM Indice de Confiabilidad'!A230:M527,7,FALSE)</f>
        <v>1.9523809523809526</v>
      </c>
      <c r="AF232" s="275">
        <f>'Imputed and missing data hidden'!AM233</f>
        <v>0</v>
      </c>
      <c r="AG232" s="276">
        <f>AF232/38</f>
        <v>0</v>
      </c>
      <c r="AH232" s="277">
        <f>'Indicator Date hidden2'!AN233</f>
        <v>1.1714285714285715</v>
      </c>
      <c r="AI232" s="278">
        <f>'Missing component hidden'!S233</f>
        <v>0</v>
      </c>
      <c r="AJ232" s="279">
        <f>'Missing component hidden'!T233</f>
        <v>0</v>
      </c>
      <c r="AM232" s="3">
        <f t="shared" si="16"/>
        <v>0</v>
      </c>
      <c r="AN232" s="3">
        <f t="shared" si="17"/>
        <v>1</v>
      </c>
      <c r="AO232" s="3">
        <f t="shared" si="18"/>
        <v>0</v>
      </c>
      <c r="AP232" s="3">
        <f t="shared" si="19"/>
        <v>1</v>
      </c>
      <c r="AQ232" s="3">
        <f t="shared" si="20"/>
        <v>1</v>
      </c>
    </row>
    <row r="233" spans="1:43" ht="16.5" thickTop="1" thickBot="1" x14ac:dyDescent="0.3">
      <c r="A233" s="169" t="s">
        <v>340</v>
      </c>
      <c r="B233" s="101" t="s">
        <v>343</v>
      </c>
      <c r="C233" s="280">
        <v>1503</v>
      </c>
      <c r="D233" s="265">
        <f>'Peligro y Exposición'!D232</f>
        <v>0</v>
      </c>
      <c r="E233" s="265">
        <f>'Peligro y Exposición'!H232</f>
        <v>3.3</v>
      </c>
      <c r="F233" s="265">
        <f>'Peligro y Exposición'!Q232</f>
        <v>0</v>
      </c>
      <c r="G233" s="265">
        <f>'Peligro y Exposición'!U232</f>
        <v>8.5</v>
      </c>
      <c r="H233" s="265">
        <f>'Peligro y Exposición'!Y232</f>
        <v>0</v>
      </c>
      <c r="I233" s="266">
        <f>'Peligro y Exposición'!Z232</f>
        <v>3.4</v>
      </c>
      <c r="J233" s="265">
        <f>'Peligro y Exposición'!AD232</f>
        <v>8.9</v>
      </c>
      <c r="K233" s="266">
        <f>'Peligro y Exposición'!AE232</f>
        <v>8.9</v>
      </c>
      <c r="L233" s="267">
        <f>ROUND((10-GEOMEAN(((10-I233)/10*9+1),((10-K233)/10*9+1)))/9*10,1)</f>
        <v>7</v>
      </c>
      <c r="M233" s="268">
        <f>Vulnerabilidad!F232</f>
        <v>7.2</v>
      </c>
      <c r="N233" s="269">
        <f>Vulnerabilidad!J232</f>
        <v>7.5</v>
      </c>
      <c r="O233" s="269">
        <f>Vulnerabilidad!M232</f>
        <v>6.9</v>
      </c>
      <c r="P233" s="266">
        <f>Vulnerabilidad!N232</f>
        <v>7.2</v>
      </c>
      <c r="Q233" s="269">
        <f>Vulnerabilidad!R232</f>
        <v>9.5</v>
      </c>
      <c r="R233" s="269">
        <f>Vulnerabilidad!W232</f>
        <v>2.9</v>
      </c>
      <c r="S233" s="266">
        <f>Vulnerabilidad!X232</f>
        <v>7.5</v>
      </c>
      <c r="T233" s="267">
        <f>ROUND((10-GEOMEAN(((10-P233)/10*9+1),((10-S233)/10*9+1)))/9*10,1)</f>
        <v>7.4</v>
      </c>
      <c r="U233" s="270">
        <f>'Capacidad de Adaptación'!F232</f>
        <v>6.7</v>
      </c>
      <c r="V233" s="271">
        <f>'Capacidad de Adaptación'!H232</f>
        <v>2.9</v>
      </c>
      <c r="W233" s="266">
        <f>'Capacidad de Adaptación'!I232</f>
        <v>5.0999999999999996</v>
      </c>
      <c r="X233" s="271">
        <f>'Capacidad de Adaptación'!M232</f>
        <v>7.4</v>
      </c>
      <c r="Y233" s="271">
        <f>'Capacidad de Adaptación'!Q232</f>
        <v>9.3000000000000007</v>
      </c>
      <c r="Z233" s="271">
        <f>'Capacidad de Adaptación'!X232</f>
        <v>6</v>
      </c>
      <c r="AA233" s="266">
        <f>'Capacidad de Adaptación'!Y232</f>
        <v>7.6</v>
      </c>
      <c r="AB233" s="267">
        <f>ROUND((10-GEOMEAN(((10-W233)/10*9+1),((10-AA233)/10*9+1)))/9*10,1)</f>
        <v>6.5</v>
      </c>
      <c r="AC233" s="272">
        <f>ROUND(L233^(1/3)*T233^(1/3)*AB233^(1/3),1)</f>
        <v>7</v>
      </c>
      <c r="AD233" s="273">
        <f>_xlfn.RANK.EQ(AC233,AC$4:AC$301)</f>
        <v>16</v>
      </c>
      <c r="AE233" s="274">
        <f>VLOOKUP(C233,'INFORM Indice de Confiabilidad'!A231:M528,7,FALSE)</f>
        <v>1.9523809523809526</v>
      </c>
      <c r="AF233" s="275">
        <f>'Imputed and missing data hidden'!AM234</f>
        <v>0</v>
      </c>
      <c r="AG233" s="276">
        <f>AF233/38</f>
        <v>0</v>
      </c>
      <c r="AH233" s="277">
        <f>'Indicator Date hidden2'!AN234</f>
        <v>1.1714285714285715</v>
      </c>
      <c r="AI233" s="278">
        <f>'Missing component hidden'!S234</f>
        <v>0</v>
      </c>
      <c r="AJ233" s="279">
        <f>'Missing component hidden'!T234</f>
        <v>0</v>
      </c>
      <c r="AM233" s="3">
        <f t="shared" si="16"/>
        <v>0</v>
      </c>
      <c r="AN233" s="3">
        <f t="shared" si="17"/>
        <v>1</v>
      </c>
      <c r="AO233" s="3">
        <f t="shared" si="18"/>
        <v>0</v>
      </c>
      <c r="AP233" s="3">
        <f t="shared" si="19"/>
        <v>1</v>
      </c>
      <c r="AQ233" s="3">
        <f t="shared" si="20"/>
        <v>0</v>
      </c>
    </row>
    <row r="234" spans="1:43" ht="16.5" thickTop="1" thickBot="1" x14ac:dyDescent="0.3">
      <c r="A234" s="169" t="s">
        <v>340</v>
      </c>
      <c r="B234" s="101" t="s">
        <v>344</v>
      </c>
      <c r="C234" s="280">
        <v>1504</v>
      </c>
      <c r="D234" s="265">
        <f>'Peligro y Exposición'!D233</f>
        <v>0</v>
      </c>
      <c r="E234" s="265">
        <f>'Peligro y Exposición'!H233</f>
        <v>3.3</v>
      </c>
      <c r="F234" s="265">
        <f>'Peligro y Exposición'!Q233</f>
        <v>0</v>
      </c>
      <c r="G234" s="265">
        <f>'Peligro y Exposición'!U233</f>
        <v>5.9</v>
      </c>
      <c r="H234" s="265">
        <f>'Peligro y Exposición'!Y233</f>
        <v>3.8</v>
      </c>
      <c r="I234" s="266">
        <f>'Peligro y Exposición'!Z233</f>
        <v>2.9</v>
      </c>
      <c r="J234" s="265">
        <f>'Peligro y Exposición'!AD233</f>
        <v>1.3</v>
      </c>
      <c r="K234" s="266">
        <f>'Peligro y Exposición'!AE233</f>
        <v>1.3</v>
      </c>
      <c r="L234" s="267">
        <f>ROUND((10-GEOMEAN(((10-I234)/10*9+1),((10-K234)/10*9+1)))/9*10,1)</f>
        <v>2.1</v>
      </c>
      <c r="M234" s="268">
        <f>Vulnerabilidad!F233</f>
        <v>7.6</v>
      </c>
      <c r="N234" s="269">
        <f>Vulnerabilidad!J233</f>
        <v>8.4</v>
      </c>
      <c r="O234" s="269">
        <f>Vulnerabilidad!M233</f>
        <v>6.8</v>
      </c>
      <c r="P234" s="266">
        <f>Vulnerabilidad!N233</f>
        <v>7.6</v>
      </c>
      <c r="Q234" s="269">
        <f>Vulnerabilidad!R233</f>
        <v>3.5</v>
      </c>
      <c r="R234" s="269">
        <f>Vulnerabilidad!W233</f>
        <v>4.0999999999999996</v>
      </c>
      <c r="S234" s="266">
        <f>Vulnerabilidad!X233</f>
        <v>3.8</v>
      </c>
      <c r="T234" s="267">
        <f>ROUND((10-GEOMEAN(((10-P234)/10*9+1),((10-S234)/10*9+1)))/9*10,1)</f>
        <v>6</v>
      </c>
      <c r="U234" s="270">
        <f>'Capacidad de Adaptación'!F233</f>
        <v>8.3000000000000007</v>
      </c>
      <c r="V234" s="271">
        <f>'Capacidad de Adaptación'!H233</f>
        <v>7.5</v>
      </c>
      <c r="W234" s="266">
        <f>'Capacidad de Adaptación'!I233</f>
        <v>7.9</v>
      </c>
      <c r="X234" s="271">
        <f>'Capacidad de Adaptación'!M233</f>
        <v>6.6</v>
      </c>
      <c r="Y234" s="271">
        <f>'Capacidad de Adaptación'!Q233</f>
        <v>7.2</v>
      </c>
      <c r="Z234" s="271">
        <f>'Capacidad de Adaptación'!X233</f>
        <v>6.3</v>
      </c>
      <c r="AA234" s="266">
        <f>'Capacidad de Adaptación'!Y233</f>
        <v>6.7</v>
      </c>
      <c r="AB234" s="267">
        <f>ROUND((10-GEOMEAN(((10-W234)/10*9+1),((10-AA234)/10*9+1)))/9*10,1)</f>
        <v>7.3</v>
      </c>
      <c r="AC234" s="272">
        <f>ROUND(L234^(1/3)*T234^(1/3)*AB234^(1/3),1)</f>
        <v>4.5</v>
      </c>
      <c r="AD234" s="273">
        <f>_xlfn.RANK.EQ(AC234,AC$4:AC$301)</f>
        <v>255</v>
      </c>
      <c r="AE234" s="274">
        <f>VLOOKUP(C234,'INFORM Indice de Confiabilidad'!A232:M529,7,FALSE)</f>
        <v>1.9523809523809526</v>
      </c>
      <c r="AF234" s="275">
        <f>'Imputed and missing data hidden'!AM235</f>
        <v>0</v>
      </c>
      <c r="AG234" s="276">
        <f>AF234/38</f>
        <v>0</v>
      </c>
      <c r="AH234" s="277">
        <f>'Indicator Date hidden2'!AN235</f>
        <v>1.1714285714285715</v>
      </c>
      <c r="AI234" s="278">
        <f>'Missing component hidden'!S235</f>
        <v>0</v>
      </c>
      <c r="AJ234" s="279">
        <f>'Missing component hidden'!T235</f>
        <v>0</v>
      </c>
      <c r="AM234" s="3">
        <f t="shared" si="16"/>
        <v>0</v>
      </c>
      <c r="AN234" s="3">
        <f t="shared" si="17"/>
        <v>1</v>
      </c>
      <c r="AO234" s="3">
        <f t="shared" si="18"/>
        <v>0</v>
      </c>
      <c r="AP234" s="3">
        <f t="shared" si="19"/>
        <v>1</v>
      </c>
      <c r="AQ234" s="3">
        <f t="shared" si="20"/>
        <v>1</v>
      </c>
    </row>
    <row r="235" spans="1:43" ht="16.5" thickTop="1" thickBot="1" x14ac:dyDescent="0.3">
      <c r="A235" s="169" t="s">
        <v>340</v>
      </c>
      <c r="B235" s="101" t="s">
        <v>345</v>
      </c>
      <c r="C235" s="280">
        <v>1505</v>
      </c>
      <c r="D235" s="265">
        <f>'Peligro y Exposición'!D234</f>
        <v>0</v>
      </c>
      <c r="E235" s="265">
        <f>'Peligro y Exposición'!H234</f>
        <v>2.8</v>
      </c>
      <c r="F235" s="265">
        <f>'Peligro y Exposición'!Q234</f>
        <v>0</v>
      </c>
      <c r="G235" s="265">
        <f>'Peligro y Exposición'!U234</f>
        <v>6.1</v>
      </c>
      <c r="H235" s="265">
        <f>'Peligro y Exposición'!Y234</f>
        <v>0</v>
      </c>
      <c r="I235" s="266">
        <f>'Peligro y Exposición'!Z234</f>
        <v>2.2000000000000002</v>
      </c>
      <c r="J235" s="265">
        <f>'Peligro y Exposición'!AD234</f>
        <v>2.2999999999999998</v>
      </c>
      <c r="K235" s="266">
        <f>'Peligro y Exposición'!AE234</f>
        <v>2.2999999999999998</v>
      </c>
      <c r="L235" s="267">
        <f>ROUND((10-GEOMEAN(((10-I235)/10*9+1),((10-K235)/10*9+1)))/9*10,1)</f>
        <v>2.2999999999999998</v>
      </c>
      <c r="M235" s="268">
        <f>Vulnerabilidad!F234</f>
        <v>8.5</v>
      </c>
      <c r="N235" s="269">
        <f>Vulnerabilidad!J234</f>
        <v>8.4</v>
      </c>
      <c r="O235" s="269">
        <f>Vulnerabilidad!M234</f>
        <v>7.6</v>
      </c>
      <c r="P235" s="266">
        <f>Vulnerabilidad!N234</f>
        <v>8.1999999999999993</v>
      </c>
      <c r="Q235" s="269">
        <f>Vulnerabilidad!R234</f>
        <v>7.8</v>
      </c>
      <c r="R235" s="269">
        <f>Vulnerabilidad!W234</f>
        <v>5.2</v>
      </c>
      <c r="S235" s="266">
        <f>Vulnerabilidad!X234</f>
        <v>6.7</v>
      </c>
      <c r="T235" s="267">
        <f>ROUND((10-GEOMEAN(((10-P235)/10*9+1),((10-S235)/10*9+1)))/9*10,1)</f>
        <v>7.5</v>
      </c>
      <c r="U235" s="270">
        <f>'Capacidad de Adaptación'!F234</f>
        <v>10</v>
      </c>
      <c r="V235" s="271">
        <f>'Capacidad de Adaptación'!H234</f>
        <v>6.1</v>
      </c>
      <c r="W235" s="266">
        <f>'Capacidad de Adaptación'!I234</f>
        <v>8.8000000000000007</v>
      </c>
      <c r="X235" s="271">
        <f>'Capacidad de Adaptación'!M234</f>
        <v>8.5</v>
      </c>
      <c r="Y235" s="271">
        <f>'Capacidad de Adaptación'!Q234</f>
        <v>9.9</v>
      </c>
      <c r="Z235" s="271">
        <f>'Capacidad de Adaptación'!X234</f>
        <v>6.7</v>
      </c>
      <c r="AA235" s="266">
        <f>'Capacidad de Adaptación'!Y234</f>
        <v>8.4</v>
      </c>
      <c r="AB235" s="267">
        <f>ROUND((10-GEOMEAN(((10-W235)/10*9+1),((10-AA235)/10*9+1)))/9*10,1)</f>
        <v>8.6</v>
      </c>
      <c r="AC235" s="272">
        <f>ROUND(L235^(1/3)*T235^(1/3)*AB235^(1/3),1)</f>
        <v>5.3</v>
      </c>
      <c r="AD235" s="273">
        <f>_xlfn.RANK.EQ(AC235,AC$4:AC$301)</f>
        <v>194</v>
      </c>
      <c r="AE235" s="274">
        <f>VLOOKUP(C235,'INFORM Indice de Confiabilidad'!A233:M530,7,FALSE)</f>
        <v>1.9523809523809526</v>
      </c>
      <c r="AF235" s="275">
        <f>'Imputed and missing data hidden'!AM236</f>
        <v>0</v>
      </c>
      <c r="AG235" s="276">
        <f>AF235/38</f>
        <v>0</v>
      </c>
      <c r="AH235" s="277">
        <f>'Indicator Date hidden2'!AN236</f>
        <v>1.1714285714285715</v>
      </c>
      <c r="AI235" s="278">
        <f>'Missing component hidden'!S236</f>
        <v>0</v>
      </c>
      <c r="AJ235" s="279">
        <f>'Missing component hidden'!T236</f>
        <v>0</v>
      </c>
      <c r="AM235" s="3">
        <f t="shared" si="16"/>
        <v>0</v>
      </c>
      <c r="AN235" s="3">
        <f t="shared" si="17"/>
        <v>1</v>
      </c>
      <c r="AO235" s="3">
        <f t="shared" si="18"/>
        <v>0</v>
      </c>
      <c r="AP235" s="3">
        <f t="shared" si="19"/>
        <v>1</v>
      </c>
      <c r="AQ235" s="3">
        <f t="shared" si="20"/>
        <v>0</v>
      </c>
    </row>
    <row r="236" spans="1:43" ht="16.5" thickTop="1" thickBot="1" x14ac:dyDescent="0.3">
      <c r="A236" s="169" t="s">
        <v>340</v>
      </c>
      <c r="B236" s="101" t="s">
        <v>190</v>
      </c>
      <c r="C236" s="280">
        <v>1506</v>
      </c>
      <c r="D236" s="265">
        <f>'Peligro y Exposición'!D235</f>
        <v>0</v>
      </c>
      <c r="E236" s="265">
        <f>'Peligro y Exposición'!H235</f>
        <v>2.8</v>
      </c>
      <c r="F236" s="265">
        <f>'Peligro y Exposición'!Q235</f>
        <v>0</v>
      </c>
      <c r="G236" s="265">
        <f>'Peligro y Exposición'!U235</f>
        <v>0</v>
      </c>
      <c r="H236" s="265">
        <f>'Peligro y Exposición'!Y235</f>
        <v>5.4</v>
      </c>
      <c r="I236" s="266">
        <f>'Peligro y Exposición'!Z235</f>
        <v>1.9</v>
      </c>
      <c r="J236" s="265">
        <f>'Peligro y Exposición'!AD235</f>
        <v>0</v>
      </c>
      <c r="K236" s="266">
        <f>'Peligro y Exposición'!AE235</f>
        <v>0</v>
      </c>
      <c r="L236" s="267">
        <f>ROUND((10-GEOMEAN(((10-I236)/10*9+1),((10-K236)/10*9+1)))/9*10,1)</f>
        <v>1</v>
      </c>
      <c r="M236" s="268">
        <f>Vulnerabilidad!F235</f>
        <v>8.1999999999999993</v>
      </c>
      <c r="N236" s="269">
        <f>Vulnerabilidad!J235</f>
        <v>7.4</v>
      </c>
      <c r="O236" s="269">
        <f>Vulnerabilidad!M235</f>
        <v>8.6</v>
      </c>
      <c r="P236" s="266">
        <f>Vulnerabilidad!N235</f>
        <v>8.1</v>
      </c>
      <c r="Q236" s="269">
        <f>Vulnerabilidad!R235</f>
        <v>4.7</v>
      </c>
      <c r="R236" s="269">
        <f>Vulnerabilidad!W235</f>
        <v>5.2</v>
      </c>
      <c r="S236" s="266">
        <f>Vulnerabilidad!X235</f>
        <v>5</v>
      </c>
      <c r="T236" s="267">
        <f>ROUND((10-GEOMEAN(((10-P236)/10*9+1),((10-S236)/10*9+1)))/9*10,1)</f>
        <v>6.8</v>
      </c>
      <c r="U236" s="270">
        <f>'Capacidad de Adaptación'!F235</f>
        <v>6.7</v>
      </c>
      <c r="V236" s="271">
        <f>'Capacidad de Adaptación'!H235</f>
        <v>8.6</v>
      </c>
      <c r="W236" s="266">
        <f>'Capacidad de Adaptación'!I235</f>
        <v>7.8</v>
      </c>
      <c r="X236" s="271">
        <f>'Capacidad de Adaptación'!M235</f>
        <v>7.6</v>
      </c>
      <c r="Y236" s="271">
        <f>'Capacidad de Adaptación'!Q235</f>
        <v>6.9</v>
      </c>
      <c r="Z236" s="271">
        <f>'Capacidad de Adaptación'!X235</f>
        <v>5.6</v>
      </c>
      <c r="AA236" s="266">
        <f>'Capacidad de Adaptación'!Y235</f>
        <v>6.7</v>
      </c>
      <c r="AB236" s="267">
        <f>ROUND((10-GEOMEAN(((10-W236)/10*9+1),((10-AA236)/10*9+1)))/9*10,1)</f>
        <v>7.3</v>
      </c>
      <c r="AC236" s="272">
        <f>ROUND(L236^(1/3)*T236^(1/3)*AB236^(1/3),1)</f>
        <v>3.7</v>
      </c>
      <c r="AD236" s="273">
        <f>_xlfn.RANK.EQ(AC236,AC$4:AC$301)</f>
        <v>280</v>
      </c>
      <c r="AE236" s="274">
        <f>VLOOKUP(C236,'INFORM Indice de Confiabilidad'!A234:M531,7,FALSE)</f>
        <v>2.2857142857142856</v>
      </c>
      <c r="AF236" s="275">
        <f>'Imputed and missing data hidden'!AM237</f>
        <v>1</v>
      </c>
      <c r="AG236" s="276">
        <f>AF236/38</f>
        <v>2.6315789473684209E-2</v>
      </c>
      <c r="AH236" s="277">
        <f>'Indicator Date hidden2'!AN237</f>
        <v>1.1714285714285715</v>
      </c>
      <c r="AI236" s="278">
        <f>'Missing component hidden'!S237</f>
        <v>0</v>
      </c>
      <c r="AJ236" s="279">
        <f>'Missing component hidden'!T237</f>
        <v>0</v>
      </c>
      <c r="AM236" s="3">
        <f t="shared" si="16"/>
        <v>0</v>
      </c>
      <c r="AN236" s="3">
        <f t="shared" si="17"/>
        <v>1</v>
      </c>
      <c r="AO236" s="3">
        <f t="shared" si="18"/>
        <v>0</v>
      </c>
      <c r="AP236" s="3">
        <f t="shared" si="19"/>
        <v>0</v>
      </c>
      <c r="AQ236" s="3">
        <f t="shared" si="20"/>
        <v>1</v>
      </c>
    </row>
    <row r="237" spans="1:43" ht="16.5" thickTop="1" thickBot="1" x14ac:dyDescent="0.3">
      <c r="A237" s="169" t="s">
        <v>340</v>
      </c>
      <c r="B237" s="101" t="s">
        <v>346</v>
      </c>
      <c r="C237" s="280">
        <v>1507</v>
      </c>
      <c r="D237" s="265">
        <f>'Peligro y Exposición'!D236</f>
        <v>0</v>
      </c>
      <c r="E237" s="265">
        <f>'Peligro y Exposición'!H236</f>
        <v>9.4</v>
      </c>
      <c r="F237" s="265">
        <f>'Peligro y Exposición'!Q236</f>
        <v>0</v>
      </c>
      <c r="G237" s="265">
        <f>'Peligro y Exposición'!U236</f>
        <v>9.6999999999999993</v>
      </c>
      <c r="H237" s="265">
        <f>'Peligro y Exposición'!Y236</f>
        <v>0</v>
      </c>
      <c r="I237" s="266">
        <f>'Peligro y Exposición'!Z236</f>
        <v>6.1</v>
      </c>
      <c r="J237" s="265">
        <f>'Peligro y Exposición'!AD236</f>
        <v>0</v>
      </c>
      <c r="K237" s="266">
        <f>'Peligro y Exposición'!AE236</f>
        <v>0</v>
      </c>
      <c r="L237" s="267">
        <f>ROUND((10-GEOMEAN(((10-I237)/10*9+1),((10-K237)/10*9+1)))/9*10,1)</f>
        <v>3.6</v>
      </c>
      <c r="M237" s="268">
        <f>Vulnerabilidad!F236</f>
        <v>8.8000000000000007</v>
      </c>
      <c r="N237" s="269">
        <f>Vulnerabilidad!J236</f>
        <v>7</v>
      </c>
      <c r="O237" s="269">
        <f>Vulnerabilidad!M236</f>
        <v>7.8</v>
      </c>
      <c r="P237" s="266">
        <f>Vulnerabilidad!N236</f>
        <v>7.9</v>
      </c>
      <c r="Q237" s="269">
        <f>Vulnerabilidad!R236</f>
        <v>1.6</v>
      </c>
      <c r="R237" s="269">
        <f>Vulnerabilidad!W236</f>
        <v>6.3</v>
      </c>
      <c r="S237" s="266">
        <f>Vulnerabilidad!X236</f>
        <v>4.3</v>
      </c>
      <c r="T237" s="267">
        <f>ROUND((10-GEOMEAN(((10-P237)/10*9+1),((10-S237)/10*9+1)))/9*10,1)</f>
        <v>6.4</v>
      </c>
      <c r="U237" s="270">
        <f>'Capacidad de Adaptación'!F236</f>
        <v>8.3000000000000007</v>
      </c>
      <c r="V237" s="271">
        <f>'Capacidad de Adaptación'!H236</f>
        <v>8.6</v>
      </c>
      <c r="W237" s="266">
        <f>'Capacidad de Adaptación'!I236</f>
        <v>8.5</v>
      </c>
      <c r="X237" s="271">
        <f>'Capacidad de Adaptación'!M236</f>
        <v>8.5</v>
      </c>
      <c r="Y237" s="271">
        <f>'Capacidad de Adaptación'!Q236</f>
        <v>8.4</v>
      </c>
      <c r="Z237" s="271">
        <f>'Capacidad de Adaptación'!X236</f>
        <v>8.1999999999999993</v>
      </c>
      <c r="AA237" s="266">
        <f>'Capacidad de Adaptación'!Y236</f>
        <v>8.4</v>
      </c>
      <c r="AB237" s="267">
        <f>ROUND((10-GEOMEAN(((10-W237)/10*9+1),((10-AA237)/10*9+1)))/9*10,1)</f>
        <v>8.5</v>
      </c>
      <c r="AC237" s="272">
        <f>ROUND(L237^(1/3)*T237^(1/3)*AB237^(1/3),1)</f>
        <v>5.8</v>
      </c>
      <c r="AD237" s="273">
        <f>_xlfn.RANK.EQ(AC237,AC$4:AC$301)</f>
        <v>128</v>
      </c>
      <c r="AE237" s="274">
        <f>VLOOKUP(C237,'INFORM Indice de Confiabilidad'!A235:M532,7,FALSE)</f>
        <v>2.2857142857142856</v>
      </c>
      <c r="AF237" s="275">
        <f>'Imputed and missing data hidden'!AM238</f>
        <v>1</v>
      </c>
      <c r="AG237" s="276">
        <f>AF237/38</f>
        <v>2.6315789473684209E-2</v>
      </c>
      <c r="AH237" s="277">
        <f>'Indicator Date hidden2'!AN238</f>
        <v>1.1714285714285715</v>
      </c>
      <c r="AI237" s="278">
        <f>'Missing component hidden'!S238</f>
        <v>0</v>
      </c>
      <c r="AJ237" s="279">
        <f>'Missing component hidden'!T238</f>
        <v>0</v>
      </c>
      <c r="AM237" s="3">
        <f t="shared" si="16"/>
        <v>0</v>
      </c>
      <c r="AN237" s="3">
        <f t="shared" si="17"/>
        <v>1</v>
      </c>
      <c r="AO237" s="3">
        <f t="shared" si="18"/>
        <v>0</v>
      </c>
      <c r="AP237" s="3">
        <f t="shared" si="19"/>
        <v>1</v>
      </c>
      <c r="AQ237" s="3">
        <f t="shared" si="20"/>
        <v>0</v>
      </c>
    </row>
    <row r="238" spans="1:43" ht="16.5" thickTop="1" thickBot="1" x14ac:dyDescent="0.3">
      <c r="A238" s="169" t="s">
        <v>340</v>
      </c>
      <c r="B238" s="101" t="s">
        <v>347</v>
      </c>
      <c r="C238" s="280">
        <v>1508</v>
      </c>
      <c r="D238" s="265">
        <f>'Peligro y Exposición'!D237</f>
        <v>0</v>
      </c>
      <c r="E238" s="265">
        <f>'Peligro y Exposición'!H237</f>
        <v>2.1</v>
      </c>
      <c r="F238" s="265">
        <f>'Peligro y Exposición'!Q237</f>
        <v>0</v>
      </c>
      <c r="G238" s="265">
        <f>'Peligro y Exposición'!U237</f>
        <v>7.8</v>
      </c>
      <c r="H238" s="265">
        <f>'Peligro y Exposición'!Y237</f>
        <v>0</v>
      </c>
      <c r="I238" s="266">
        <f>'Peligro y Exposición'!Z237</f>
        <v>2.7</v>
      </c>
      <c r="J238" s="265">
        <f>'Peligro y Exposición'!AD237</f>
        <v>2.8</v>
      </c>
      <c r="K238" s="266">
        <f>'Peligro y Exposición'!AE237</f>
        <v>2.8</v>
      </c>
      <c r="L238" s="267">
        <f>ROUND((10-GEOMEAN(((10-I238)/10*9+1),((10-K238)/10*9+1)))/9*10,1)</f>
        <v>2.8</v>
      </c>
      <c r="M238" s="268">
        <f>Vulnerabilidad!F237</f>
        <v>8.4</v>
      </c>
      <c r="N238" s="269">
        <f>Vulnerabilidad!J237</f>
        <v>8.1999999999999993</v>
      </c>
      <c r="O238" s="269">
        <f>Vulnerabilidad!M237</f>
        <v>7.7</v>
      </c>
      <c r="P238" s="266">
        <f>Vulnerabilidad!N237</f>
        <v>8.1</v>
      </c>
      <c r="Q238" s="269">
        <f>Vulnerabilidad!R237</f>
        <v>4.0999999999999996</v>
      </c>
      <c r="R238" s="269">
        <f>Vulnerabilidad!W237</f>
        <v>4</v>
      </c>
      <c r="S238" s="266">
        <f>Vulnerabilidad!X237</f>
        <v>4.0999999999999996</v>
      </c>
      <c r="T238" s="267">
        <f>ROUND((10-GEOMEAN(((10-P238)/10*9+1),((10-S238)/10*9+1)))/9*10,1)</f>
        <v>6.5</v>
      </c>
      <c r="U238" s="270">
        <f>'Capacidad de Adaptación'!F237</f>
        <v>10</v>
      </c>
      <c r="V238" s="271">
        <f>'Capacidad de Adaptación'!H237</f>
        <v>5.3</v>
      </c>
      <c r="W238" s="266">
        <f>'Capacidad de Adaptación'!I237</f>
        <v>8.6</v>
      </c>
      <c r="X238" s="271">
        <f>'Capacidad de Adaptación'!M237</f>
        <v>7.9</v>
      </c>
      <c r="Y238" s="271">
        <f>'Capacidad de Adaptación'!Q237</f>
        <v>9.6</v>
      </c>
      <c r="Z238" s="271">
        <f>'Capacidad de Adaptación'!X237</f>
        <v>6.4</v>
      </c>
      <c r="AA238" s="266">
        <f>'Capacidad de Adaptación'!Y237</f>
        <v>8</v>
      </c>
      <c r="AB238" s="267">
        <f>ROUND((10-GEOMEAN(((10-W238)/10*9+1),((10-AA238)/10*9+1)))/9*10,1)</f>
        <v>8.3000000000000007</v>
      </c>
      <c r="AC238" s="272">
        <f>ROUND(L238^(1/3)*T238^(1/3)*AB238^(1/3),1)</f>
        <v>5.3</v>
      </c>
      <c r="AD238" s="273">
        <f>_xlfn.RANK.EQ(AC238,AC$4:AC$301)</f>
        <v>194</v>
      </c>
      <c r="AE238" s="274">
        <f>VLOOKUP(C238,'INFORM Indice de Confiabilidad'!A236:M533,7,FALSE)</f>
        <v>1.9523809523809526</v>
      </c>
      <c r="AF238" s="275">
        <f>'Imputed and missing data hidden'!AM239</f>
        <v>0</v>
      </c>
      <c r="AG238" s="276">
        <f>AF238/38</f>
        <v>0</v>
      </c>
      <c r="AH238" s="277">
        <f>'Indicator Date hidden2'!AN239</f>
        <v>1.1714285714285715</v>
      </c>
      <c r="AI238" s="278">
        <f>'Missing component hidden'!S239</f>
        <v>0</v>
      </c>
      <c r="AJ238" s="279">
        <f>'Missing component hidden'!T239</f>
        <v>0</v>
      </c>
      <c r="AM238" s="3">
        <f t="shared" si="16"/>
        <v>0</v>
      </c>
      <c r="AN238" s="3">
        <f t="shared" si="17"/>
        <v>1</v>
      </c>
      <c r="AO238" s="3">
        <f t="shared" si="18"/>
        <v>0</v>
      </c>
      <c r="AP238" s="3">
        <f t="shared" si="19"/>
        <v>1</v>
      </c>
      <c r="AQ238" s="3">
        <f t="shared" si="20"/>
        <v>0</v>
      </c>
    </row>
    <row r="239" spans="1:43" ht="16.5" thickTop="1" thickBot="1" x14ac:dyDescent="0.3">
      <c r="A239" s="169" t="s">
        <v>340</v>
      </c>
      <c r="B239" s="101" t="s">
        <v>348</v>
      </c>
      <c r="C239" s="280">
        <v>1509</v>
      </c>
      <c r="D239" s="265">
        <f>'Peligro y Exposición'!D238</f>
        <v>0</v>
      </c>
      <c r="E239" s="265">
        <f>'Peligro y Exposición'!H238</f>
        <v>2.2000000000000002</v>
      </c>
      <c r="F239" s="265">
        <f>'Peligro y Exposición'!Q238</f>
        <v>0</v>
      </c>
      <c r="G239" s="265">
        <f>'Peligro y Exposición'!U238</f>
        <v>6.3</v>
      </c>
      <c r="H239" s="265">
        <f>'Peligro y Exposición'!Y238</f>
        <v>0</v>
      </c>
      <c r="I239" s="266">
        <f>'Peligro y Exposición'!Z238</f>
        <v>2.1</v>
      </c>
      <c r="J239" s="265">
        <f>'Peligro y Exposición'!AD238</f>
        <v>1.1000000000000001</v>
      </c>
      <c r="K239" s="266">
        <f>'Peligro y Exposición'!AE238</f>
        <v>1.1000000000000001</v>
      </c>
      <c r="L239" s="267">
        <f>ROUND((10-GEOMEAN(((10-I239)/10*9+1),((10-K239)/10*9+1)))/9*10,1)</f>
        <v>1.6</v>
      </c>
      <c r="M239" s="268">
        <f>Vulnerabilidad!F238</f>
        <v>7.1</v>
      </c>
      <c r="N239" s="269">
        <f>Vulnerabilidad!J238</f>
        <v>8.1999999999999993</v>
      </c>
      <c r="O239" s="269">
        <f>Vulnerabilidad!M238</f>
        <v>6.9</v>
      </c>
      <c r="P239" s="266">
        <f>Vulnerabilidad!N238</f>
        <v>7.4</v>
      </c>
      <c r="Q239" s="269">
        <f>Vulnerabilidad!R238</f>
        <v>5.8</v>
      </c>
      <c r="R239" s="269">
        <f>Vulnerabilidad!W238</f>
        <v>3.9</v>
      </c>
      <c r="S239" s="266">
        <f>Vulnerabilidad!X238</f>
        <v>4.9000000000000004</v>
      </c>
      <c r="T239" s="267">
        <f>ROUND((10-GEOMEAN(((10-P239)/10*9+1),((10-S239)/10*9+1)))/9*10,1)</f>
        <v>6.3</v>
      </c>
      <c r="U239" s="270">
        <f>'Capacidad de Adaptación'!F238</f>
        <v>6.7</v>
      </c>
      <c r="V239" s="271">
        <f>'Capacidad de Adaptación'!H238</f>
        <v>6.9</v>
      </c>
      <c r="W239" s="266">
        <f>'Capacidad de Adaptación'!I238</f>
        <v>6.8</v>
      </c>
      <c r="X239" s="271">
        <f>'Capacidad de Adaptación'!M238</f>
        <v>6.3</v>
      </c>
      <c r="Y239" s="271">
        <f>'Capacidad de Adaptación'!Q238</f>
        <v>5.6</v>
      </c>
      <c r="Z239" s="271">
        <f>'Capacidad de Adaptación'!X238</f>
        <v>6.1</v>
      </c>
      <c r="AA239" s="266">
        <f>'Capacidad de Adaptación'!Y238</f>
        <v>6</v>
      </c>
      <c r="AB239" s="267">
        <f>ROUND((10-GEOMEAN(((10-W239)/10*9+1),((10-AA239)/10*9+1)))/9*10,1)</f>
        <v>6.4</v>
      </c>
      <c r="AC239" s="272">
        <f>ROUND(L239^(1/3)*T239^(1/3)*AB239^(1/3),1)</f>
        <v>4</v>
      </c>
      <c r="AD239" s="273">
        <f>_xlfn.RANK.EQ(AC239,AC$4:AC$301)</f>
        <v>275</v>
      </c>
      <c r="AE239" s="274">
        <f>VLOOKUP(C239,'INFORM Indice de Confiabilidad'!A237:M534,7,FALSE)</f>
        <v>2.2857142857142856</v>
      </c>
      <c r="AF239" s="275">
        <f>'Imputed and missing data hidden'!AM240</f>
        <v>1</v>
      </c>
      <c r="AG239" s="276">
        <f>AF239/38</f>
        <v>2.6315789473684209E-2</v>
      </c>
      <c r="AH239" s="277">
        <f>'Indicator Date hidden2'!AN240</f>
        <v>1.1714285714285715</v>
      </c>
      <c r="AI239" s="278">
        <f>'Missing component hidden'!S240</f>
        <v>0</v>
      </c>
      <c r="AJ239" s="279">
        <f>'Missing component hidden'!T240</f>
        <v>0</v>
      </c>
      <c r="AM239" s="3">
        <f t="shared" si="16"/>
        <v>0</v>
      </c>
      <c r="AN239" s="3">
        <f t="shared" si="17"/>
        <v>1</v>
      </c>
      <c r="AO239" s="3">
        <f t="shared" si="18"/>
        <v>0</v>
      </c>
      <c r="AP239" s="3">
        <f t="shared" si="19"/>
        <v>1</v>
      </c>
      <c r="AQ239" s="3">
        <f t="shared" si="20"/>
        <v>0</v>
      </c>
    </row>
    <row r="240" spans="1:43" ht="16.5" thickTop="1" thickBot="1" x14ac:dyDescent="0.3">
      <c r="A240" s="169" t="s">
        <v>340</v>
      </c>
      <c r="B240" s="101" t="s">
        <v>349</v>
      </c>
      <c r="C240" s="280">
        <v>1510</v>
      </c>
      <c r="D240" s="265">
        <f>'Peligro y Exposición'!D239</f>
        <v>0</v>
      </c>
      <c r="E240" s="265">
        <f>'Peligro y Exposición'!H239</f>
        <v>6.9</v>
      </c>
      <c r="F240" s="265">
        <f>'Peligro y Exposición'!Q239</f>
        <v>0</v>
      </c>
      <c r="G240" s="265">
        <f>'Peligro y Exposición'!U239</f>
        <v>8.6</v>
      </c>
      <c r="H240" s="265">
        <f>'Peligro y Exposición'!Y239</f>
        <v>0</v>
      </c>
      <c r="I240" s="266">
        <f>'Peligro y Exposición'!Z239</f>
        <v>4.3</v>
      </c>
      <c r="J240" s="265">
        <f>'Peligro y Exposición'!AD239</f>
        <v>0.8</v>
      </c>
      <c r="K240" s="266">
        <f>'Peligro y Exposición'!AE239</f>
        <v>0.8</v>
      </c>
      <c r="L240" s="267">
        <f>ROUND((10-GEOMEAN(((10-I240)/10*9+1),((10-K240)/10*9+1)))/9*10,1)</f>
        <v>2.7</v>
      </c>
      <c r="M240" s="268">
        <f>Vulnerabilidad!F239</f>
        <v>9.6</v>
      </c>
      <c r="N240" s="269">
        <f>Vulnerabilidad!J239</f>
        <v>7.6</v>
      </c>
      <c r="O240" s="269">
        <f>Vulnerabilidad!M239</f>
        <v>8</v>
      </c>
      <c r="P240" s="266">
        <f>Vulnerabilidad!N239</f>
        <v>8.4</v>
      </c>
      <c r="Q240" s="269">
        <f>Vulnerabilidad!R239</f>
        <v>0.7</v>
      </c>
      <c r="R240" s="269">
        <f>Vulnerabilidad!W239</f>
        <v>7.4</v>
      </c>
      <c r="S240" s="266">
        <f>Vulnerabilidad!X239</f>
        <v>4.9000000000000004</v>
      </c>
      <c r="T240" s="267">
        <f>ROUND((10-GEOMEAN(((10-P240)/10*9+1),((10-S240)/10*9+1)))/9*10,1)</f>
        <v>7</v>
      </c>
      <c r="U240" s="270">
        <f>'Capacidad de Adaptación'!F239</f>
        <v>8.3000000000000007</v>
      </c>
      <c r="V240" s="271">
        <f>'Capacidad de Adaptación'!H239</f>
        <v>7.9</v>
      </c>
      <c r="W240" s="266">
        <f>'Capacidad de Adaptación'!I239</f>
        <v>8.1</v>
      </c>
      <c r="X240" s="271">
        <f>'Capacidad de Adaptación'!M239</f>
        <v>10</v>
      </c>
      <c r="Y240" s="271">
        <f>'Capacidad de Adaptación'!Q239</f>
        <v>9.9</v>
      </c>
      <c r="Z240" s="271">
        <f>'Capacidad de Adaptación'!X239</f>
        <v>8.9</v>
      </c>
      <c r="AA240" s="266">
        <f>'Capacidad de Adaptación'!Y239</f>
        <v>9.6</v>
      </c>
      <c r="AB240" s="267">
        <f>ROUND((10-GEOMEAN(((10-W240)/10*9+1),((10-AA240)/10*9+1)))/9*10,1)</f>
        <v>9</v>
      </c>
      <c r="AC240" s="272">
        <f>ROUND(L240^(1/3)*T240^(1/3)*AB240^(1/3),1)</f>
        <v>5.5</v>
      </c>
      <c r="AD240" s="273">
        <f>_xlfn.RANK.EQ(AC240,AC$4:AC$301)</f>
        <v>168</v>
      </c>
      <c r="AE240" s="274">
        <f>VLOOKUP(C240,'INFORM Indice de Confiabilidad'!A238:M535,7,FALSE)</f>
        <v>2.2857142857142856</v>
      </c>
      <c r="AF240" s="275">
        <f>'Imputed and missing data hidden'!AM241</f>
        <v>1</v>
      </c>
      <c r="AG240" s="276">
        <f>AF240/38</f>
        <v>2.6315789473684209E-2</v>
      </c>
      <c r="AH240" s="277">
        <f>'Indicator Date hidden2'!AN241</f>
        <v>1.1714285714285715</v>
      </c>
      <c r="AI240" s="278">
        <f>'Missing component hidden'!S241</f>
        <v>0</v>
      </c>
      <c r="AJ240" s="279">
        <f>'Missing component hidden'!T241</f>
        <v>0</v>
      </c>
      <c r="AM240" s="3">
        <f t="shared" si="16"/>
        <v>0</v>
      </c>
      <c r="AN240" s="3">
        <f t="shared" si="17"/>
        <v>1</v>
      </c>
      <c r="AO240" s="3">
        <f t="shared" si="18"/>
        <v>0</v>
      </c>
      <c r="AP240" s="3">
        <f t="shared" si="19"/>
        <v>1</v>
      </c>
      <c r="AQ240" s="3">
        <f t="shared" si="20"/>
        <v>0</v>
      </c>
    </row>
    <row r="241" spans="1:43" ht="16.5" thickTop="1" thickBot="1" x14ac:dyDescent="0.3">
      <c r="A241" s="169" t="s">
        <v>340</v>
      </c>
      <c r="B241" s="101" t="s">
        <v>350</v>
      </c>
      <c r="C241" s="280">
        <v>1511</v>
      </c>
      <c r="D241" s="265">
        <f>'Peligro y Exposición'!D240</f>
        <v>0</v>
      </c>
      <c r="E241" s="265">
        <f>'Peligro y Exposición'!H240</f>
        <v>10</v>
      </c>
      <c r="F241" s="265">
        <f>'Peligro y Exposición'!Q240</f>
        <v>0</v>
      </c>
      <c r="G241" s="265">
        <f>'Peligro y Exposición'!U240</f>
        <v>5.6</v>
      </c>
      <c r="H241" s="265">
        <f>'Peligro y Exposición'!Y240</f>
        <v>5.2</v>
      </c>
      <c r="I241" s="266">
        <f>'Peligro y Exposición'!Z240</f>
        <v>5.7</v>
      </c>
      <c r="J241" s="265">
        <f>'Peligro y Exposición'!AD240</f>
        <v>2.6</v>
      </c>
      <c r="K241" s="266">
        <f>'Peligro y Exposición'!AE240</f>
        <v>2.6</v>
      </c>
      <c r="L241" s="267">
        <f>ROUND((10-GEOMEAN(((10-I241)/10*9+1),((10-K241)/10*9+1)))/9*10,1)</f>
        <v>4.3</v>
      </c>
      <c r="M241" s="268">
        <f>Vulnerabilidad!F240</f>
        <v>7.8</v>
      </c>
      <c r="N241" s="269">
        <f>Vulnerabilidad!J240</f>
        <v>7.9</v>
      </c>
      <c r="O241" s="269">
        <f>Vulnerabilidad!M240</f>
        <v>7.7</v>
      </c>
      <c r="P241" s="266">
        <f>Vulnerabilidad!N240</f>
        <v>7.8</v>
      </c>
      <c r="Q241" s="269">
        <f>Vulnerabilidad!R240</f>
        <v>4.0999999999999996</v>
      </c>
      <c r="R241" s="269">
        <f>Vulnerabilidad!W240</f>
        <v>6.8</v>
      </c>
      <c r="S241" s="266">
        <f>Vulnerabilidad!X240</f>
        <v>5.6</v>
      </c>
      <c r="T241" s="267">
        <f>ROUND((10-GEOMEAN(((10-P241)/10*9+1),((10-S241)/10*9+1)))/9*10,1)</f>
        <v>6.8</v>
      </c>
      <c r="U241" s="270">
        <f>'Capacidad de Adaptación'!F240</f>
        <v>10</v>
      </c>
      <c r="V241" s="271">
        <f>'Capacidad de Adaptación'!H240</f>
        <v>7.8</v>
      </c>
      <c r="W241" s="266">
        <f>'Capacidad de Adaptación'!I240</f>
        <v>9.1999999999999993</v>
      </c>
      <c r="X241" s="271">
        <f>'Capacidad de Adaptación'!M240</f>
        <v>9</v>
      </c>
      <c r="Y241" s="271">
        <f>'Capacidad de Adaptación'!Q240</f>
        <v>7.9</v>
      </c>
      <c r="Z241" s="271">
        <f>'Capacidad de Adaptación'!X240</f>
        <v>6.4</v>
      </c>
      <c r="AA241" s="266">
        <f>'Capacidad de Adaptación'!Y240</f>
        <v>7.8</v>
      </c>
      <c r="AB241" s="267">
        <f>ROUND((10-GEOMEAN(((10-W241)/10*9+1),((10-AA241)/10*9+1)))/9*10,1)</f>
        <v>8.6</v>
      </c>
      <c r="AC241" s="272">
        <f>ROUND(L241^(1/3)*T241^(1/3)*AB241^(1/3),1)</f>
        <v>6.3</v>
      </c>
      <c r="AD241" s="273">
        <f>_xlfn.RANK.EQ(AC241,AC$4:AC$301)</f>
        <v>67</v>
      </c>
      <c r="AE241" s="274">
        <f>VLOOKUP(C241,'INFORM Indice de Confiabilidad'!A239:M536,7,FALSE)</f>
        <v>2.2857142857142856</v>
      </c>
      <c r="AF241" s="275">
        <f>'Imputed and missing data hidden'!AM242</f>
        <v>1</v>
      </c>
      <c r="AG241" s="276">
        <f>AF241/38</f>
        <v>2.6315789473684209E-2</v>
      </c>
      <c r="AH241" s="277">
        <f>'Indicator Date hidden2'!AN242</f>
        <v>1.1714285714285715</v>
      </c>
      <c r="AI241" s="278">
        <f>'Missing component hidden'!S242</f>
        <v>0</v>
      </c>
      <c r="AJ241" s="279">
        <f>'Missing component hidden'!T242</f>
        <v>0</v>
      </c>
      <c r="AM241" s="3">
        <f t="shared" si="16"/>
        <v>0</v>
      </c>
      <c r="AN241" s="3">
        <f t="shared" si="17"/>
        <v>1</v>
      </c>
      <c r="AO241" s="3">
        <f t="shared" si="18"/>
        <v>0</v>
      </c>
      <c r="AP241" s="3">
        <f t="shared" si="19"/>
        <v>1</v>
      </c>
      <c r="AQ241" s="3">
        <f t="shared" si="20"/>
        <v>1</v>
      </c>
    </row>
    <row r="242" spans="1:43" ht="16.5" thickTop="1" thickBot="1" x14ac:dyDescent="0.3">
      <c r="A242" s="169" t="s">
        <v>340</v>
      </c>
      <c r="B242" s="101" t="s">
        <v>351</v>
      </c>
      <c r="C242" s="280">
        <v>1512</v>
      </c>
      <c r="D242" s="265">
        <f>'Peligro y Exposición'!D241</f>
        <v>0</v>
      </c>
      <c r="E242" s="265">
        <f>'Peligro y Exposición'!H241</f>
        <v>2.8</v>
      </c>
      <c r="F242" s="265">
        <f>'Peligro y Exposición'!Q241</f>
        <v>0</v>
      </c>
      <c r="G242" s="265">
        <f>'Peligro y Exposición'!U241</f>
        <v>5.2</v>
      </c>
      <c r="H242" s="265">
        <f>'Peligro y Exposición'!Y241</f>
        <v>0</v>
      </c>
      <c r="I242" s="266">
        <f>'Peligro y Exposición'!Z241</f>
        <v>1.9</v>
      </c>
      <c r="J242" s="265">
        <f>'Peligro y Exposición'!AD241</f>
        <v>0</v>
      </c>
      <c r="K242" s="266">
        <f>'Peligro y Exposición'!AE241</f>
        <v>0</v>
      </c>
      <c r="L242" s="267">
        <f>ROUND((10-GEOMEAN(((10-I242)/10*9+1),((10-K242)/10*9+1)))/9*10,1)</f>
        <v>1</v>
      </c>
      <c r="M242" s="268">
        <f>Vulnerabilidad!F241</f>
        <v>8.1</v>
      </c>
      <c r="N242" s="269">
        <f>Vulnerabilidad!J241</f>
        <v>7.1</v>
      </c>
      <c r="O242" s="269">
        <f>Vulnerabilidad!M241</f>
        <v>8.5</v>
      </c>
      <c r="P242" s="266">
        <f>Vulnerabilidad!N241</f>
        <v>7.9</v>
      </c>
      <c r="Q242" s="269">
        <f>Vulnerabilidad!R241</f>
        <v>1.4</v>
      </c>
      <c r="R242" s="269">
        <f>Vulnerabilidad!W241</f>
        <v>6.2</v>
      </c>
      <c r="S242" s="266">
        <f>Vulnerabilidad!X241</f>
        <v>4.2</v>
      </c>
      <c r="T242" s="267">
        <f>ROUND((10-GEOMEAN(((10-P242)/10*9+1),((10-S242)/10*9+1)))/9*10,1)</f>
        <v>6.4</v>
      </c>
      <c r="U242" s="270">
        <f>'Capacidad de Adaptación'!F241</f>
        <v>5</v>
      </c>
      <c r="V242" s="271">
        <f>'Capacidad de Adaptación'!H241</f>
        <v>7.3</v>
      </c>
      <c r="W242" s="266">
        <f>'Capacidad de Adaptación'!I241</f>
        <v>6.3</v>
      </c>
      <c r="X242" s="271">
        <f>'Capacidad de Adaptación'!M241</f>
        <v>8.6999999999999993</v>
      </c>
      <c r="Y242" s="271">
        <f>'Capacidad de Adaptación'!Q241</f>
        <v>5.4</v>
      </c>
      <c r="Z242" s="271">
        <f>'Capacidad de Adaptación'!X241</f>
        <v>7</v>
      </c>
      <c r="AA242" s="266">
        <f>'Capacidad de Adaptación'!Y241</f>
        <v>7</v>
      </c>
      <c r="AB242" s="267">
        <f>ROUND((10-GEOMEAN(((10-W242)/10*9+1),((10-AA242)/10*9+1)))/9*10,1)</f>
        <v>6.7</v>
      </c>
      <c r="AC242" s="272">
        <f>ROUND(L242^(1/3)*T242^(1/3)*AB242^(1/3),1)</f>
        <v>3.5</v>
      </c>
      <c r="AD242" s="273">
        <f>_xlfn.RANK.EQ(AC242,AC$4:AC$301)</f>
        <v>287</v>
      </c>
      <c r="AE242" s="274">
        <f>VLOOKUP(C242,'INFORM Indice de Confiabilidad'!A240:M537,7,FALSE)</f>
        <v>2.2857142857142856</v>
      </c>
      <c r="AF242" s="275">
        <f>'Imputed and missing data hidden'!AM243</f>
        <v>1</v>
      </c>
      <c r="AG242" s="276">
        <f>AF242/38</f>
        <v>2.6315789473684209E-2</v>
      </c>
      <c r="AH242" s="277">
        <f>'Indicator Date hidden2'!AN243</f>
        <v>1.1714285714285715</v>
      </c>
      <c r="AI242" s="278">
        <f>'Missing component hidden'!S243</f>
        <v>0</v>
      </c>
      <c r="AJ242" s="279">
        <f>'Missing component hidden'!T243</f>
        <v>0</v>
      </c>
      <c r="AM242" s="3">
        <f t="shared" si="16"/>
        <v>0</v>
      </c>
      <c r="AN242" s="3">
        <f t="shared" si="17"/>
        <v>1</v>
      </c>
      <c r="AO242" s="3">
        <f t="shared" si="18"/>
        <v>0</v>
      </c>
      <c r="AP242" s="3">
        <f t="shared" si="19"/>
        <v>1</v>
      </c>
      <c r="AQ242" s="3">
        <f t="shared" si="20"/>
        <v>0</v>
      </c>
    </row>
    <row r="243" spans="1:43" ht="16.5" thickTop="1" thickBot="1" x14ac:dyDescent="0.3">
      <c r="A243" s="169" t="s">
        <v>340</v>
      </c>
      <c r="B243" s="101" t="s">
        <v>67</v>
      </c>
      <c r="C243" s="280">
        <v>1513</v>
      </c>
      <c r="D243" s="265">
        <f>'Peligro y Exposición'!D242</f>
        <v>0</v>
      </c>
      <c r="E243" s="265">
        <f>'Peligro y Exposición'!H242</f>
        <v>9</v>
      </c>
      <c r="F243" s="265">
        <f>'Peligro y Exposición'!Q242</f>
        <v>0</v>
      </c>
      <c r="G243" s="265">
        <f>'Peligro y Exposición'!U242</f>
        <v>5.2</v>
      </c>
      <c r="H243" s="265">
        <f>'Peligro y Exposición'!Y242</f>
        <v>0</v>
      </c>
      <c r="I243" s="266">
        <f>'Peligro y Exposición'!Z242</f>
        <v>4.0999999999999996</v>
      </c>
      <c r="J243" s="265">
        <f>'Peligro y Exposición'!AD242</f>
        <v>2.4</v>
      </c>
      <c r="K243" s="266">
        <f>'Peligro y Exposición'!AE242</f>
        <v>2.4</v>
      </c>
      <c r="L243" s="267">
        <f>ROUND((10-GEOMEAN(((10-I243)/10*9+1),((10-K243)/10*9+1)))/9*10,1)</f>
        <v>3.3</v>
      </c>
      <c r="M243" s="268">
        <f>Vulnerabilidad!F242</f>
        <v>6.9</v>
      </c>
      <c r="N243" s="269">
        <f>Vulnerabilidad!J242</f>
        <v>8</v>
      </c>
      <c r="O243" s="269">
        <f>Vulnerabilidad!M242</f>
        <v>7.7</v>
      </c>
      <c r="P243" s="266">
        <f>Vulnerabilidad!N242</f>
        <v>7.5</v>
      </c>
      <c r="Q243" s="269">
        <f>Vulnerabilidad!R242</f>
        <v>6.5</v>
      </c>
      <c r="R243" s="269">
        <f>Vulnerabilidad!W242</f>
        <v>3.3</v>
      </c>
      <c r="S243" s="266">
        <f>Vulnerabilidad!X242</f>
        <v>5.0999999999999996</v>
      </c>
      <c r="T243" s="267">
        <f>ROUND((10-GEOMEAN(((10-P243)/10*9+1),((10-S243)/10*9+1)))/9*10,1)</f>
        <v>6.5</v>
      </c>
      <c r="U243" s="270">
        <f>'Capacidad de Adaptación'!F242</f>
        <v>8.3000000000000007</v>
      </c>
      <c r="V243" s="271">
        <f>'Capacidad de Adaptación'!H242</f>
        <v>5.7</v>
      </c>
      <c r="W243" s="266">
        <f>'Capacidad de Adaptación'!I242</f>
        <v>7.2</v>
      </c>
      <c r="X243" s="271">
        <f>'Capacidad de Adaptación'!M242</f>
        <v>7.1</v>
      </c>
      <c r="Y243" s="271">
        <f>'Capacidad de Adaptación'!Q242</f>
        <v>6.8</v>
      </c>
      <c r="Z243" s="271">
        <f>'Capacidad de Adaptación'!X242</f>
        <v>4.4000000000000004</v>
      </c>
      <c r="AA243" s="266">
        <f>'Capacidad de Adaptación'!Y242</f>
        <v>6.1</v>
      </c>
      <c r="AB243" s="267">
        <f>ROUND((10-GEOMEAN(((10-W243)/10*9+1),((10-AA243)/10*9+1)))/9*10,1)</f>
        <v>6.7</v>
      </c>
      <c r="AC243" s="272">
        <f>ROUND(L243^(1/3)*T243^(1/3)*AB243^(1/3),1)</f>
        <v>5.2</v>
      </c>
      <c r="AD243" s="273">
        <f>_xlfn.RANK.EQ(AC243,AC$4:AC$301)</f>
        <v>208</v>
      </c>
      <c r="AE243" s="274">
        <f>VLOOKUP(C243,'INFORM Indice de Confiabilidad'!A241:M538,7,FALSE)</f>
        <v>1.9523809523809526</v>
      </c>
      <c r="AF243" s="275">
        <f>'Imputed and missing data hidden'!AM244</f>
        <v>0</v>
      </c>
      <c r="AG243" s="276">
        <f>AF243/38</f>
        <v>0</v>
      </c>
      <c r="AH243" s="277">
        <f>'Indicator Date hidden2'!AN244</f>
        <v>1.1714285714285715</v>
      </c>
      <c r="AI243" s="278">
        <f>'Missing component hidden'!S244</f>
        <v>0</v>
      </c>
      <c r="AJ243" s="279">
        <f>'Missing component hidden'!T244</f>
        <v>0</v>
      </c>
      <c r="AM243" s="3">
        <f t="shared" si="16"/>
        <v>0</v>
      </c>
      <c r="AN243" s="3">
        <f t="shared" si="17"/>
        <v>1</v>
      </c>
      <c r="AO243" s="3">
        <f t="shared" si="18"/>
        <v>0</v>
      </c>
      <c r="AP243" s="3">
        <f t="shared" si="19"/>
        <v>1</v>
      </c>
      <c r="AQ243" s="3">
        <f t="shared" si="20"/>
        <v>0</v>
      </c>
    </row>
    <row r="244" spans="1:43" ht="16.5" thickTop="1" thickBot="1" x14ac:dyDescent="0.3">
      <c r="A244" s="169" t="s">
        <v>340</v>
      </c>
      <c r="B244" s="101" t="s">
        <v>352</v>
      </c>
      <c r="C244" s="280">
        <v>1514</v>
      </c>
      <c r="D244" s="265">
        <f>'Peligro y Exposición'!D243</f>
        <v>0</v>
      </c>
      <c r="E244" s="265">
        <f>'Peligro y Exposición'!H243</f>
        <v>2.2000000000000002</v>
      </c>
      <c r="F244" s="265">
        <f>'Peligro y Exposición'!Q243</f>
        <v>0</v>
      </c>
      <c r="G244" s="265">
        <f>'Peligro y Exposición'!U243</f>
        <v>9.8000000000000007</v>
      </c>
      <c r="H244" s="265">
        <f>'Peligro y Exposición'!Y243</f>
        <v>4</v>
      </c>
      <c r="I244" s="266">
        <f>'Peligro y Exposición'!Z243</f>
        <v>4.8</v>
      </c>
      <c r="J244" s="265">
        <f>'Peligro y Exposición'!AD243</f>
        <v>0</v>
      </c>
      <c r="K244" s="266">
        <f>'Peligro y Exposición'!AE243</f>
        <v>0</v>
      </c>
      <c r="L244" s="267">
        <f>ROUND((10-GEOMEAN(((10-I244)/10*9+1),((10-K244)/10*9+1)))/9*10,1)</f>
        <v>2.7</v>
      </c>
      <c r="M244" s="268">
        <f>Vulnerabilidad!F243</f>
        <v>8.9</v>
      </c>
      <c r="N244" s="269">
        <f>Vulnerabilidad!J243</f>
        <v>8.3000000000000007</v>
      </c>
      <c r="O244" s="269">
        <f>Vulnerabilidad!M243</f>
        <v>8.4</v>
      </c>
      <c r="P244" s="266">
        <f>Vulnerabilidad!N243</f>
        <v>8.5</v>
      </c>
      <c r="Q244" s="269">
        <f>Vulnerabilidad!R243</f>
        <v>3.2</v>
      </c>
      <c r="R244" s="269">
        <f>Vulnerabilidad!W243</f>
        <v>6.4</v>
      </c>
      <c r="S244" s="266">
        <f>Vulnerabilidad!X243</f>
        <v>5</v>
      </c>
      <c r="T244" s="267">
        <f>ROUND((10-GEOMEAN(((10-P244)/10*9+1),((10-S244)/10*9+1)))/9*10,1)</f>
        <v>7.1</v>
      </c>
      <c r="U244" s="270">
        <f>'Capacidad de Adaptación'!F243</f>
        <v>6.7</v>
      </c>
      <c r="V244" s="271">
        <f>'Capacidad de Adaptación'!H243</f>
        <v>8</v>
      </c>
      <c r="W244" s="266">
        <f>'Capacidad de Adaptación'!I243</f>
        <v>7.4</v>
      </c>
      <c r="X244" s="271">
        <f>'Capacidad de Adaptación'!M243</f>
        <v>9.5</v>
      </c>
      <c r="Y244" s="271">
        <f>'Capacidad de Adaptación'!Q243</f>
        <v>9.5</v>
      </c>
      <c r="Z244" s="271">
        <f>'Capacidad de Adaptación'!X243</f>
        <v>8.6</v>
      </c>
      <c r="AA244" s="266">
        <f>'Capacidad de Adaptación'!Y243</f>
        <v>9.1999999999999993</v>
      </c>
      <c r="AB244" s="267">
        <f>ROUND((10-GEOMEAN(((10-W244)/10*9+1),((10-AA244)/10*9+1)))/9*10,1)</f>
        <v>8.4</v>
      </c>
      <c r="AC244" s="272">
        <f>ROUND(L244^(1/3)*T244^(1/3)*AB244^(1/3),1)</f>
        <v>5.4</v>
      </c>
      <c r="AD244" s="273">
        <f>_xlfn.RANK.EQ(AC244,AC$4:AC$301)</f>
        <v>177</v>
      </c>
      <c r="AE244" s="274">
        <f>VLOOKUP(C244,'INFORM Indice de Confiabilidad'!A242:M539,7,FALSE)</f>
        <v>1.9523809523809526</v>
      </c>
      <c r="AF244" s="275">
        <f>'Imputed and missing data hidden'!AM245</f>
        <v>0</v>
      </c>
      <c r="AG244" s="276">
        <f>AF244/38</f>
        <v>0</v>
      </c>
      <c r="AH244" s="277">
        <f>'Indicator Date hidden2'!AN245</f>
        <v>1.1714285714285715</v>
      </c>
      <c r="AI244" s="278">
        <f>'Missing component hidden'!S245</f>
        <v>0</v>
      </c>
      <c r="AJ244" s="279">
        <f>'Missing component hidden'!T245</f>
        <v>0</v>
      </c>
      <c r="AM244" s="3">
        <f t="shared" si="16"/>
        <v>0</v>
      </c>
      <c r="AN244" s="3">
        <f t="shared" si="17"/>
        <v>1</v>
      </c>
      <c r="AO244" s="3">
        <f t="shared" si="18"/>
        <v>0</v>
      </c>
      <c r="AP244" s="3">
        <f t="shared" si="19"/>
        <v>1</v>
      </c>
      <c r="AQ244" s="3">
        <f t="shared" si="20"/>
        <v>1</v>
      </c>
    </row>
    <row r="245" spans="1:43" ht="16.5" thickTop="1" thickBot="1" x14ac:dyDescent="0.3">
      <c r="A245" s="169" t="s">
        <v>340</v>
      </c>
      <c r="B245" s="101" t="s">
        <v>353</v>
      </c>
      <c r="C245" s="280">
        <v>1515</v>
      </c>
      <c r="D245" s="265">
        <f>'Peligro y Exposición'!D244</f>
        <v>0</v>
      </c>
      <c r="E245" s="265">
        <f>'Peligro y Exposición'!H244</f>
        <v>3.7</v>
      </c>
      <c r="F245" s="265">
        <f>'Peligro y Exposición'!Q244</f>
        <v>0</v>
      </c>
      <c r="G245" s="265">
        <f>'Peligro y Exposición'!U244</f>
        <v>5.7</v>
      </c>
      <c r="H245" s="265">
        <f>'Peligro y Exposición'!Y244</f>
        <v>0</v>
      </c>
      <c r="I245" s="266">
        <f>'Peligro y Exposición'!Z244</f>
        <v>2.2000000000000002</v>
      </c>
      <c r="J245" s="265">
        <f>'Peligro y Exposición'!AD244</f>
        <v>0</v>
      </c>
      <c r="K245" s="266">
        <f>'Peligro y Exposición'!AE244</f>
        <v>0</v>
      </c>
      <c r="L245" s="267">
        <f>ROUND((10-GEOMEAN(((10-I245)/10*9+1),((10-K245)/10*9+1)))/9*10,1)</f>
        <v>1.2</v>
      </c>
      <c r="M245" s="268">
        <f>Vulnerabilidad!F244</f>
        <v>6.6</v>
      </c>
      <c r="N245" s="269">
        <f>Vulnerabilidad!J244</f>
        <v>7.4</v>
      </c>
      <c r="O245" s="269">
        <f>Vulnerabilidad!M244</f>
        <v>6.9</v>
      </c>
      <c r="P245" s="266">
        <f>Vulnerabilidad!N244</f>
        <v>7</v>
      </c>
      <c r="Q245" s="269">
        <f>Vulnerabilidad!R244</f>
        <v>5.9</v>
      </c>
      <c r="R245" s="269">
        <f>Vulnerabilidad!W244</f>
        <v>4.3</v>
      </c>
      <c r="S245" s="266">
        <f>Vulnerabilidad!X244</f>
        <v>5.2</v>
      </c>
      <c r="T245" s="267">
        <f>ROUND((10-GEOMEAN(((10-P245)/10*9+1),((10-S245)/10*9+1)))/9*10,1)</f>
        <v>6.2</v>
      </c>
      <c r="U245" s="270">
        <f>'Capacidad de Adaptación'!F244</f>
        <v>6.7</v>
      </c>
      <c r="V245" s="271">
        <f>'Capacidad de Adaptación'!H244</f>
        <v>6.8</v>
      </c>
      <c r="W245" s="266">
        <f>'Capacidad de Adaptación'!I244</f>
        <v>6.8</v>
      </c>
      <c r="X245" s="271">
        <f>'Capacidad de Adaptación'!M244</f>
        <v>6.5</v>
      </c>
      <c r="Y245" s="271">
        <f>'Capacidad de Adaptación'!Q244</f>
        <v>5</v>
      </c>
      <c r="Z245" s="271">
        <f>'Capacidad de Adaptación'!X244</f>
        <v>6.2</v>
      </c>
      <c r="AA245" s="266">
        <f>'Capacidad de Adaptación'!Y244</f>
        <v>5.9</v>
      </c>
      <c r="AB245" s="267">
        <f>ROUND((10-GEOMEAN(((10-W245)/10*9+1),((10-AA245)/10*9+1)))/9*10,1)</f>
        <v>6.4</v>
      </c>
      <c r="AC245" s="272">
        <f>ROUND(L245^(1/3)*T245^(1/3)*AB245^(1/3),1)</f>
        <v>3.6</v>
      </c>
      <c r="AD245" s="273">
        <f>_xlfn.RANK.EQ(AC245,AC$4:AC$301)</f>
        <v>284</v>
      </c>
      <c r="AE245" s="274">
        <f>VLOOKUP(C245,'INFORM Indice de Confiabilidad'!A243:M540,7,FALSE)</f>
        <v>2.2857142857142856</v>
      </c>
      <c r="AF245" s="275">
        <f>'Imputed and missing data hidden'!AM246</f>
        <v>1</v>
      </c>
      <c r="AG245" s="276">
        <f>AF245/38</f>
        <v>2.6315789473684209E-2</v>
      </c>
      <c r="AH245" s="277">
        <f>'Indicator Date hidden2'!AN246</f>
        <v>1.1714285714285715</v>
      </c>
      <c r="AI245" s="278">
        <f>'Missing component hidden'!S246</f>
        <v>0</v>
      </c>
      <c r="AJ245" s="279">
        <f>'Missing component hidden'!T246</f>
        <v>0</v>
      </c>
      <c r="AM245" s="3">
        <f t="shared" si="16"/>
        <v>0</v>
      </c>
      <c r="AN245" s="3">
        <f t="shared" si="17"/>
        <v>1</v>
      </c>
      <c r="AO245" s="3">
        <f t="shared" si="18"/>
        <v>0</v>
      </c>
      <c r="AP245" s="3">
        <f t="shared" si="19"/>
        <v>1</v>
      </c>
      <c r="AQ245" s="3">
        <f t="shared" si="20"/>
        <v>0</v>
      </c>
    </row>
    <row r="246" spans="1:43" ht="16.5" thickTop="1" thickBot="1" x14ac:dyDescent="0.3">
      <c r="A246" s="169" t="s">
        <v>340</v>
      </c>
      <c r="B246" s="101" t="s">
        <v>354</v>
      </c>
      <c r="C246" s="280">
        <v>1516</v>
      </c>
      <c r="D246" s="265">
        <f>'Peligro y Exposición'!D245</f>
        <v>0</v>
      </c>
      <c r="E246" s="265">
        <f>'Peligro y Exposición'!H245</f>
        <v>2.2000000000000002</v>
      </c>
      <c r="F246" s="265">
        <f>'Peligro y Exposición'!Q245</f>
        <v>0</v>
      </c>
      <c r="G246" s="265">
        <f>'Peligro y Exposición'!U245</f>
        <v>5.6</v>
      </c>
      <c r="H246" s="265">
        <f>'Peligro y Exposición'!Y245</f>
        <v>4.5999999999999996</v>
      </c>
      <c r="I246" s="266">
        <f>'Peligro y Exposición'!Z245</f>
        <v>2.8</v>
      </c>
      <c r="J246" s="265">
        <f>'Peligro y Exposición'!AD245</f>
        <v>4</v>
      </c>
      <c r="K246" s="266">
        <f>'Peligro y Exposición'!AE245</f>
        <v>4</v>
      </c>
      <c r="L246" s="267">
        <f>ROUND((10-GEOMEAN(((10-I246)/10*9+1),((10-K246)/10*9+1)))/9*10,1)</f>
        <v>3.4</v>
      </c>
      <c r="M246" s="268">
        <f>Vulnerabilidad!F245</f>
        <v>6.4</v>
      </c>
      <c r="N246" s="269">
        <f>Vulnerabilidad!J245</f>
        <v>7.3</v>
      </c>
      <c r="O246" s="269">
        <f>Vulnerabilidad!M245</f>
        <v>7.2</v>
      </c>
      <c r="P246" s="266">
        <f>Vulnerabilidad!N245</f>
        <v>7</v>
      </c>
      <c r="Q246" s="269">
        <f>Vulnerabilidad!R245</f>
        <v>5.3</v>
      </c>
      <c r="R246" s="269">
        <f>Vulnerabilidad!W245</f>
        <v>6.8</v>
      </c>
      <c r="S246" s="266">
        <f>Vulnerabilidad!X245</f>
        <v>6.1</v>
      </c>
      <c r="T246" s="267">
        <f>ROUND((10-GEOMEAN(((10-P246)/10*9+1),((10-S246)/10*9+1)))/9*10,1)</f>
        <v>6.6</v>
      </c>
      <c r="U246" s="270">
        <f>'Capacidad de Adaptación'!F245</f>
        <v>3.3</v>
      </c>
      <c r="V246" s="271">
        <f>'Capacidad de Adaptación'!H245</f>
        <v>6.4</v>
      </c>
      <c r="W246" s="266">
        <f>'Capacidad de Adaptación'!I245</f>
        <v>5</v>
      </c>
      <c r="X246" s="271">
        <f>'Capacidad de Adaptación'!M245</f>
        <v>5.6</v>
      </c>
      <c r="Y246" s="271">
        <f>'Capacidad de Adaptación'!Q245</f>
        <v>4.7</v>
      </c>
      <c r="Z246" s="271">
        <f>'Capacidad de Adaptación'!X245</f>
        <v>3.5</v>
      </c>
      <c r="AA246" s="266">
        <f>'Capacidad de Adaptación'!Y245</f>
        <v>4.5999999999999996</v>
      </c>
      <c r="AB246" s="267">
        <f>ROUND((10-GEOMEAN(((10-W246)/10*9+1),((10-AA246)/10*9+1)))/9*10,1)</f>
        <v>4.8</v>
      </c>
      <c r="AC246" s="272">
        <f>ROUND(L246^(1/3)*T246^(1/3)*AB246^(1/3),1)</f>
        <v>4.8</v>
      </c>
      <c r="AD246" s="273">
        <f>_xlfn.RANK.EQ(AC246,AC$4:AC$301)</f>
        <v>241</v>
      </c>
      <c r="AE246" s="274">
        <f>VLOOKUP(C246,'INFORM Indice de Confiabilidad'!A244:M541,7,FALSE)</f>
        <v>1.9523809523809526</v>
      </c>
      <c r="AF246" s="275">
        <f>'Imputed and missing data hidden'!AM247</f>
        <v>0</v>
      </c>
      <c r="AG246" s="276">
        <f>AF246/38</f>
        <v>0</v>
      </c>
      <c r="AH246" s="277">
        <f>'Indicator Date hidden2'!AN247</f>
        <v>1.1714285714285715</v>
      </c>
      <c r="AI246" s="278">
        <f>'Missing component hidden'!S247</f>
        <v>0</v>
      </c>
      <c r="AJ246" s="279">
        <f>'Missing component hidden'!T247</f>
        <v>0</v>
      </c>
      <c r="AM246" s="3">
        <f t="shared" si="16"/>
        <v>0</v>
      </c>
      <c r="AN246" s="3">
        <f t="shared" si="17"/>
        <v>1</v>
      </c>
      <c r="AO246" s="3">
        <f t="shared" si="18"/>
        <v>0</v>
      </c>
      <c r="AP246" s="3">
        <f t="shared" si="19"/>
        <v>1</v>
      </c>
      <c r="AQ246" s="3">
        <f t="shared" si="20"/>
        <v>1</v>
      </c>
    </row>
    <row r="247" spans="1:43" ht="16.5" thickTop="1" thickBot="1" x14ac:dyDescent="0.3">
      <c r="A247" s="169" t="s">
        <v>340</v>
      </c>
      <c r="B247" s="101" t="s">
        <v>355</v>
      </c>
      <c r="C247" s="280">
        <v>1517</v>
      </c>
      <c r="D247" s="265">
        <f>'Peligro y Exposición'!D246</f>
        <v>0</v>
      </c>
      <c r="E247" s="265">
        <f>'Peligro y Exposición'!H246</f>
        <v>5.3</v>
      </c>
      <c r="F247" s="265">
        <f>'Peligro y Exposición'!Q246</f>
        <v>0</v>
      </c>
      <c r="G247" s="265">
        <f>'Peligro y Exposición'!U246</f>
        <v>4.7</v>
      </c>
      <c r="H247" s="265">
        <f>'Peligro y Exposición'!Y246</f>
        <v>0</v>
      </c>
      <c r="I247" s="266">
        <f>'Peligro y Exposición'!Z246</f>
        <v>2.4</v>
      </c>
      <c r="J247" s="265">
        <f>'Peligro y Exposición'!AD246</f>
        <v>0</v>
      </c>
      <c r="K247" s="266">
        <f>'Peligro y Exposición'!AE246</f>
        <v>0</v>
      </c>
      <c r="L247" s="267">
        <f>ROUND((10-GEOMEAN(((10-I247)/10*9+1),((10-K247)/10*9+1)))/9*10,1)</f>
        <v>1.3</v>
      </c>
      <c r="M247" s="268">
        <f>Vulnerabilidad!F246</f>
        <v>6.8</v>
      </c>
      <c r="N247" s="269">
        <f>Vulnerabilidad!J246</f>
        <v>7</v>
      </c>
      <c r="O247" s="269">
        <f>Vulnerabilidad!M246</f>
        <v>6.9</v>
      </c>
      <c r="P247" s="266">
        <f>Vulnerabilidad!N246</f>
        <v>6.9</v>
      </c>
      <c r="Q247" s="269">
        <f>Vulnerabilidad!R246</f>
        <v>6.4</v>
      </c>
      <c r="R247" s="269">
        <f>Vulnerabilidad!W246</f>
        <v>5.2</v>
      </c>
      <c r="S247" s="266">
        <f>Vulnerabilidad!X246</f>
        <v>5.8</v>
      </c>
      <c r="T247" s="267">
        <f>ROUND((10-GEOMEAN(((10-P247)/10*9+1),((10-S247)/10*9+1)))/9*10,1)</f>
        <v>6.4</v>
      </c>
      <c r="U247" s="270">
        <f>'Capacidad de Adaptación'!F246</f>
        <v>6.7</v>
      </c>
      <c r="V247" s="271">
        <f>'Capacidad de Adaptación'!H246</f>
        <v>4.5999999999999996</v>
      </c>
      <c r="W247" s="266">
        <f>'Capacidad de Adaptación'!I246</f>
        <v>5.8</v>
      </c>
      <c r="X247" s="271">
        <f>'Capacidad de Adaptación'!M246</f>
        <v>7.7</v>
      </c>
      <c r="Y247" s="271">
        <f>'Capacidad de Adaptación'!Q246</f>
        <v>7.3</v>
      </c>
      <c r="Z247" s="271">
        <f>'Capacidad de Adaptación'!X246</f>
        <v>4.7</v>
      </c>
      <c r="AA247" s="266">
        <f>'Capacidad de Adaptación'!Y246</f>
        <v>6.6</v>
      </c>
      <c r="AB247" s="267">
        <f>ROUND((10-GEOMEAN(((10-W247)/10*9+1),((10-AA247)/10*9+1)))/9*10,1)</f>
        <v>6.2</v>
      </c>
      <c r="AC247" s="272">
        <f>ROUND(L247^(1/3)*T247^(1/3)*AB247^(1/3),1)</f>
        <v>3.7</v>
      </c>
      <c r="AD247" s="273">
        <f>_xlfn.RANK.EQ(AC247,AC$4:AC$301)</f>
        <v>280</v>
      </c>
      <c r="AE247" s="274">
        <f>VLOOKUP(C247,'INFORM Indice de Confiabilidad'!A245:M542,7,FALSE)</f>
        <v>1.9523809523809526</v>
      </c>
      <c r="AF247" s="275">
        <f>'Imputed and missing data hidden'!AM248</f>
        <v>0</v>
      </c>
      <c r="AG247" s="276">
        <f>AF247/38</f>
        <v>0</v>
      </c>
      <c r="AH247" s="277">
        <f>'Indicator Date hidden2'!AN248</f>
        <v>1.1714285714285715</v>
      </c>
      <c r="AI247" s="278">
        <f>'Missing component hidden'!S248</f>
        <v>0</v>
      </c>
      <c r="AJ247" s="279">
        <f>'Missing component hidden'!T248</f>
        <v>0</v>
      </c>
      <c r="AM247" s="3">
        <f t="shared" si="16"/>
        <v>0</v>
      </c>
      <c r="AN247" s="3">
        <f t="shared" si="17"/>
        <v>1</v>
      </c>
      <c r="AO247" s="3">
        <f t="shared" si="18"/>
        <v>0</v>
      </c>
      <c r="AP247" s="3">
        <f t="shared" si="19"/>
        <v>1</v>
      </c>
      <c r="AQ247" s="3">
        <f t="shared" si="20"/>
        <v>0</v>
      </c>
    </row>
    <row r="248" spans="1:43" ht="16.5" thickTop="1" thickBot="1" x14ac:dyDescent="0.3">
      <c r="A248" s="169" t="s">
        <v>340</v>
      </c>
      <c r="B248" s="101" t="s">
        <v>356</v>
      </c>
      <c r="C248" s="280">
        <v>1518</v>
      </c>
      <c r="D248" s="265">
        <f>'Peligro y Exposición'!D247</f>
        <v>0</v>
      </c>
      <c r="E248" s="265">
        <f>'Peligro y Exposición'!H247</f>
        <v>3.4</v>
      </c>
      <c r="F248" s="265">
        <f>'Peligro y Exposición'!Q247</f>
        <v>0</v>
      </c>
      <c r="G248" s="265">
        <f>'Peligro y Exposición'!U247</f>
        <v>6</v>
      </c>
      <c r="H248" s="265">
        <f>'Peligro y Exposición'!Y247</f>
        <v>0</v>
      </c>
      <c r="I248" s="266">
        <f>'Peligro y Exposición'!Z247</f>
        <v>2.2999999999999998</v>
      </c>
      <c r="J248" s="265">
        <f>'Peligro y Exposición'!AD247</f>
        <v>1.9</v>
      </c>
      <c r="K248" s="266">
        <f>'Peligro y Exposición'!AE247</f>
        <v>1.9</v>
      </c>
      <c r="L248" s="267">
        <f>ROUND((10-GEOMEAN(((10-I248)/10*9+1),((10-K248)/10*9+1)))/9*10,1)</f>
        <v>2.1</v>
      </c>
      <c r="M248" s="268">
        <f>Vulnerabilidad!F247</f>
        <v>7.3</v>
      </c>
      <c r="N248" s="269">
        <f>Vulnerabilidad!J247</f>
        <v>8.1</v>
      </c>
      <c r="O248" s="269">
        <f>Vulnerabilidad!M247</f>
        <v>6.7</v>
      </c>
      <c r="P248" s="266">
        <f>Vulnerabilidad!N247</f>
        <v>7.4</v>
      </c>
      <c r="Q248" s="269">
        <f>Vulnerabilidad!R247</f>
        <v>3</v>
      </c>
      <c r="R248" s="269">
        <f>Vulnerabilidad!W247</f>
        <v>1.6</v>
      </c>
      <c r="S248" s="266">
        <f>Vulnerabilidad!X247</f>
        <v>2.2999999999999998</v>
      </c>
      <c r="T248" s="267">
        <f>ROUND((10-GEOMEAN(((10-P248)/10*9+1),((10-S248)/10*9+1)))/9*10,1)</f>
        <v>5.4</v>
      </c>
      <c r="U248" s="270">
        <f>'Capacidad de Adaptación'!F247</f>
        <v>5</v>
      </c>
      <c r="V248" s="271">
        <f>'Capacidad de Adaptación'!H247</f>
        <v>5.6</v>
      </c>
      <c r="W248" s="266">
        <f>'Capacidad de Adaptación'!I247</f>
        <v>5.3</v>
      </c>
      <c r="X248" s="271">
        <f>'Capacidad de Adaptación'!M247</f>
        <v>6</v>
      </c>
      <c r="Y248" s="271">
        <f>'Capacidad de Adaptación'!Q247</f>
        <v>7.7</v>
      </c>
      <c r="Z248" s="271">
        <f>'Capacidad de Adaptación'!X247</f>
        <v>5.8</v>
      </c>
      <c r="AA248" s="266">
        <f>'Capacidad de Adaptación'!Y247</f>
        <v>6.5</v>
      </c>
      <c r="AB248" s="267">
        <f>ROUND((10-GEOMEAN(((10-W248)/10*9+1),((10-AA248)/10*9+1)))/9*10,1)</f>
        <v>5.9</v>
      </c>
      <c r="AC248" s="272">
        <f>ROUND(L248^(1/3)*T248^(1/3)*AB248^(1/3),1)</f>
        <v>4.0999999999999996</v>
      </c>
      <c r="AD248" s="273">
        <f>_xlfn.RANK.EQ(AC248,AC$4:AC$301)</f>
        <v>271</v>
      </c>
      <c r="AE248" s="274">
        <f>VLOOKUP(C248,'INFORM Indice de Confiabilidad'!A246:M543,7,FALSE)</f>
        <v>2.2857142857142856</v>
      </c>
      <c r="AF248" s="275">
        <f>'Imputed and missing data hidden'!AM249</f>
        <v>1</v>
      </c>
      <c r="AG248" s="276">
        <f>AF248/38</f>
        <v>2.6315789473684209E-2</v>
      </c>
      <c r="AH248" s="277">
        <f>'Indicator Date hidden2'!AN249</f>
        <v>1.1714285714285715</v>
      </c>
      <c r="AI248" s="278">
        <f>'Missing component hidden'!S249</f>
        <v>0</v>
      </c>
      <c r="AJ248" s="279">
        <f>'Missing component hidden'!T249</f>
        <v>0</v>
      </c>
      <c r="AM248" s="3">
        <f t="shared" si="16"/>
        <v>0</v>
      </c>
      <c r="AN248" s="3">
        <f t="shared" si="17"/>
        <v>1</v>
      </c>
      <c r="AO248" s="3">
        <f t="shared" si="18"/>
        <v>0</v>
      </c>
      <c r="AP248" s="3">
        <f t="shared" si="19"/>
        <v>1</v>
      </c>
      <c r="AQ248" s="3">
        <f t="shared" si="20"/>
        <v>0</v>
      </c>
    </row>
    <row r="249" spans="1:43" ht="16.5" thickTop="1" thickBot="1" x14ac:dyDescent="0.3">
      <c r="A249" s="169" t="s">
        <v>340</v>
      </c>
      <c r="B249" s="101" t="s">
        <v>357</v>
      </c>
      <c r="C249" s="280">
        <v>1519</v>
      </c>
      <c r="D249" s="265">
        <f>'Peligro y Exposición'!D248</f>
        <v>0</v>
      </c>
      <c r="E249" s="265">
        <f>'Peligro y Exposición'!H248</f>
        <v>3.2</v>
      </c>
      <c r="F249" s="265">
        <f>'Peligro y Exposición'!Q248</f>
        <v>0</v>
      </c>
      <c r="G249" s="265">
        <f>'Peligro y Exposición'!U248</f>
        <v>9.6999999999999993</v>
      </c>
      <c r="H249" s="265">
        <f>'Peligro y Exposición'!Y248</f>
        <v>0</v>
      </c>
      <c r="I249" s="266">
        <f>'Peligro y Exposición'!Z248</f>
        <v>4.2</v>
      </c>
      <c r="J249" s="265">
        <f>'Peligro y Exposición'!AD248</f>
        <v>6.1</v>
      </c>
      <c r="K249" s="266">
        <f>'Peligro y Exposición'!AE248</f>
        <v>6.1</v>
      </c>
      <c r="L249" s="267">
        <f>ROUND((10-GEOMEAN(((10-I249)/10*9+1),((10-K249)/10*9+1)))/9*10,1)</f>
        <v>5.2</v>
      </c>
      <c r="M249" s="268">
        <f>Vulnerabilidad!F248</f>
        <v>7.3</v>
      </c>
      <c r="N249" s="269">
        <f>Vulnerabilidad!J248</f>
        <v>8.1999999999999993</v>
      </c>
      <c r="O249" s="269">
        <f>Vulnerabilidad!M248</f>
        <v>6.9</v>
      </c>
      <c r="P249" s="266">
        <f>Vulnerabilidad!N248</f>
        <v>7.5</v>
      </c>
      <c r="Q249" s="269">
        <f>Vulnerabilidad!R248</f>
        <v>4.3</v>
      </c>
      <c r="R249" s="269">
        <f>Vulnerabilidad!W248</f>
        <v>2.7</v>
      </c>
      <c r="S249" s="266">
        <f>Vulnerabilidad!X248</f>
        <v>3.5</v>
      </c>
      <c r="T249" s="267">
        <f>ROUND((10-GEOMEAN(((10-P249)/10*9+1),((10-S249)/10*9+1)))/9*10,1)</f>
        <v>5.9</v>
      </c>
      <c r="U249" s="270">
        <f>'Capacidad de Adaptación'!F248</f>
        <v>10</v>
      </c>
      <c r="V249" s="271">
        <f>'Capacidad de Adaptación'!H248</f>
        <v>5.7</v>
      </c>
      <c r="W249" s="266">
        <f>'Capacidad de Adaptación'!I248</f>
        <v>8.6999999999999993</v>
      </c>
      <c r="X249" s="271">
        <f>'Capacidad de Adaptación'!M248</f>
        <v>7.1</v>
      </c>
      <c r="Y249" s="271">
        <f>'Capacidad de Adaptación'!Q248</f>
        <v>6.6</v>
      </c>
      <c r="Z249" s="271">
        <f>'Capacidad de Adaptación'!X248</f>
        <v>5.5</v>
      </c>
      <c r="AA249" s="266">
        <f>'Capacidad de Adaptación'!Y248</f>
        <v>6.4</v>
      </c>
      <c r="AB249" s="267">
        <f>ROUND((10-GEOMEAN(((10-W249)/10*9+1),((10-AA249)/10*9+1)))/9*10,1)</f>
        <v>7.7</v>
      </c>
      <c r="AC249" s="272">
        <f>ROUND(L249^(1/3)*T249^(1/3)*AB249^(1/3),1)</f>
        <v>6.2</v>
      </c>
      <c r="AD249" s="273">
        <f>_xlfn.RANK.EQ(AC249,AC$4:AC$301)</f>
        <v>79</v>
      </c>
      <c r="AE249" s="274">
        <f>VLOOKUP(C249,'INFORM Indice de Confiabilidad'!A247:M544,7,FALSE)</f>
        <v>1.9523809523809526</v>
      </c>
      <c r="AF249" s="275">
        <f>'Imputed and missing data hidden'!AM250</f>
        <v>0</v>
      </c>
      <c r="AG249" s="276">
        <f>AF249/38</f>
        <v>0</v>
      </c>
      <c r="AH249" s="277">
        <f>'Indicator Date hidden2'!AN250</f>
        <v>1.1714285714285715</v>
      </c>
      <c r="AI249" s="278">
        <f>'Missing component hidden'!S250</f>
        <v>0</v>
      </c>
      <c r="AJ249" s="279">
        <f>'Missing component hidden'!T250</f>
        <v>0</v>
      </c>
      <c r="AM249" s="3">
        <f t="shared" si="16"/>
        <v>0</v>
      </c>
      <c r="AN249" s="3">
        <f t="shared" si="17"/>
        <v>1</v>
      </c>
      <c r="AO249" s="3">
        <f t="shared" si="18"/>
        <v>0</v>
      </c>
      <c r="AP249" s="3">
        <f t="shared" si="19"/>
        <v>1</v>
      </c>
      <c r="AQ249" s="3">
        <f t="shared" si="20"/>
        <v>0</v>
      </c>
    </row>
    <row r="250" spans="1:43" ht="16.5" thickTop="1" thickBot="1" x14ac:dyDescent="0.3">
      <c r="A250" s="169" t="s">
        <v>340</v>
      </c>
      <c r="B250" s="101" t="s">
        <v>358</v>
      </c>
      <c r="C250" s="280">
        <v>1520</v>
      </c>
      <c r="D250" s="265">
        <f>'Peligro y Exposición'!D249</f>
        <v>0</v>
      </c>
      <c r="E250" s="265">
        <f>'Peligro y Exposición'!H249</f>
        <v>3</v>
      </c>
      <c r="F250" s="265">
        <f>'Peligro y Exposición'!Q249</f>
        <v>0</v>
      </c>
      <c r="G250" s="265">
        <f>'Peligro y Exposición'!U249</f>
        <v>5.3</v>
      </c>
      <c r="H250" s="265">
        <f>'Peligro y Exposición'!Y249</f>
        <v>0</v>
      </c>
      <c r="I250" s="266">
        <f>'Peligro y Exposición'!Z249</f>
        <v>1.9</v>
      </c>
      <c r="J250" s="265">
        <f>'Peligro y Exposición'!AD249</f>
        <v>7</v>
      </c>
      <c r="K250" s="266">
        <f>'Peligro y Exposición'!AE249</f>
        <v>7</v>
      </c>
      <c r="L250" s="267">
        <f>ROUND((10-GEOMEAN(((10-I250)/10*9+1),((10-K250)/10*9+1)))/9*10,1)</f>
        <v>5</v>
      </c>
      <c r="M250" s="268">
        <f>Vulnerabilidad!F249</f>
        <v>6.9</v>
      </c>
      <c r="N250" s="269">
        <f>Vulnerabilidad!J249</f>
        <v>7.6</v>
      </c>
      <c r="O250" s="269">
        <f>Vulnerabilidad!M249</f>
        <v>6.7</v>
      </c>
      <c r="P250" s="266">
        <f>Vulnerabilidad!N249</f>
        <v>7.1</v>
      </c>
      <c r="Q250" s="269">
        <f>Vulnerabilidad!R249</f>
        <v>4.2</v>
      </c>
      <c r="R250" s="269">
        <f>Vulnerabilidad!W249</f>
        <v>3.1</v>
      </c>
      <c r="S250" s="266">
        <f>Vulnerabilidad!X249</f>
        <v>3.7</v>
      </c>
      <c r="T250" s="267">
        <f>ROUND((10-GEOMEAN(((10-P250)/10*9+1),((10-S250)/10*9+1)))/9*10,1)</f>
        <v>5.7</v>
      </c>
      <c r="U250" s="270">
        <f>'Capacidad de Adaptación'!F249</f>
        <v>8.3000000000000007</v>
      </c>
      <c r="V250" s="271">
        <f>'Capacidad de Adaptación'!H249</f>
        <v>4.3</v>
      </c>
      <c r="W250" s="266">
        <f>'Capacidad de Adaptación'!I249</f>
        <v>6.7</v>
      </c>
      <c r="X250" s="271">
        <f>'Capacidad de Adaptación'!M249</f>
        <v>4.5</v>
      </c>
      <c r="Y250" s="271">
        <f>'Capacidad de Adaptación'!Q249</f>
        <v>6.8</v>
      </c>
      <c r="Z250" s="271">
        <f>'Capacidad de Adaptación'!X249</f>
        <v>5.4</v>
      </c>
      <c r="AA250" s="266">
        <f>'Capacidad de Adaptación'!Y249</f>
        <v>5.6</v>
      </c>
      <c r="AB250" s="267">
        <f>ROUND((10-GEOMEAN(((10-W250)/10*9+1),((10-AA250)/10*9+1)))/9*10,1)</f>
        <v>6.2</v>
      </c>
      <c r="AC250" s="272">
        <f>ROUND(L250^(1/3)*T250^(1/3)*AB250^(1/3),1)</f>
        <v>5.6</v>
      </c>
      <c r="AD250" s="273">
        <f>_xlfn.RANK.EQ(AC250,AC$4:AC$301)</f>
        <v>157</v>
      </c>
      <c r="AE250" s="274">
        <f>VLOOKUP(C250,'INFORM Indice de Confiabilidad'!A248:M545,7,FALSE)</f>
        <v>1.9523809523809526</v>
      </c>
      <c r="AF250" s="275">
        <f>'Imputed and missing data hidden'!AM251</f>
        <v>0</v>
      </c>
      <c r="AG250" s="276">
        <f>AF250/38</f>
        <v>0</v>
      </c>
      <c r="AH250" s="277">
        <f>'Indicator Date hidden2'!AN251</f>
        <v>1.1714285714285715</v>
      </c>
      <c r="AI250" s="278">
        <f>'Missing component hidden'!S251</f>
        <v>0</v>
      </c>
      <c r="AJ250" s="279">
        <f>'Missing component hidden'!T251</f>
        <v>0</v>
      </c>
      <c r="AM250" s="3">
        <f t="shared" si="16"/>
        <v>0</v>
      </c>
      <c r="AN250" s="3">
        <f t="shared" si="17"/>
        <v>1</v>
      </c>
      <c r="AO250" s="3">
        <f t="shared" si="18"/>
        <v>0</v>
      </c>
      <c r="AP250" s="3">
        <f t="shared" si="19"/>
        <v>1</v>
      </c>
      <c r="AQ250" s="3">
        <f t="shared" si="20"/>
        <v>0</v>
      </c>
    </row>
    <row r="251" spans="1:43" ht="16.5" thickTop="1" thickBot="1" x14ac:dyDescent="0.3">
      <c r="A251" s="169" t="s">
        <v>340</v>
      </c>
      <c r="B251" s="101" t="s">
        <v>359</v>
      </c>
      <c r="C251" s="280">
        <v>1521</v>
      </c>
      <c r="D251" s="265">
        <f>'Peligro y Exposición'!D250</f>
        <v>0</v>
      </c>
      <c r="E251" s="265">
        <f>'Peligro y Exposición'!H250</f>
        <v>2.2000000000000002</v>
      </c>
      <c r="F251" s="265">
        <f>'Peligro y Exposición'!Q250</f>
        <v>0</v>
      </c>
      <c r="G251" s="265">
        <f>'Peligro y Exposición'!U250</f>
        <v>5.0999999999999996</v>
      </c>
      <c r="H251" s="265">
        <f>'Peligro y Exposición'!Y250</f>
        <v>0</v>
      </c>
      <c r="I251" s="266">
        <f>'Peligro y Exposición'!Z250</f>
        <v>1.7</v>
      </c>
      <c r="J251" s="265">
        <f>'Peligro y Exposición'!AD250</f>
        <v>2.2999999999999998</v>
      </c>
      <c r="K251" s="266">
        <f>'Peligro y Exposición'!AE250</f>
        <v>2.2999999999999998</v>
      </c>
      <c r="L251" s="267">
        <f>ROUND((10-GEOMEAN(((10-I251)/10*9+1),((10-K251)/10*9+1)))/9*10,1)</f>
        <v>2</v>
      </c>
      <c r="M251" s="268">
        <f>Vulnerabilidad!F250</f>
        <v>6.6</v>
      </c>
      <c r="N251" s="269">
        <f>Vulnerabilidad!J250</f>
        <v>7.1</v>
      </c>
      <c r="O251" s="269">
        <f>Vulnerabilidad!M250</f>
        <v>7.6</v>
      </c>
      <c r="P251" s="266">
        <f>Vulnerabilidad!N250</f>
        <v>7.1</v>
      </c>
      <c r="Q251" s="269">
        <f>Vulnerabilidad!R250</f>
        <v>8.1</v>
      </c>
      <c r="R251" s="269">
        <f>Vulnerabilidad!W250</f>
        <v>3.3</v>
      </c>
      <c r="S251" s="266">
        <f>Vulnerabilidad!X250</f>
        <v>6.3</v>
      </c>
      <c r="T251" s="267">
        <f>ROUND((10-GEOMEAN(((10-P251)/10*9+1),((10-S251)/10*9+1)))/9*10,1)</f>
        <v>6.7</v>
      </c>
      <c r="U251" s="270">
        <f>'Capacidad de Adaptación'!F250</f>
        <v>5</v>
      </c>
      <c r="V251" s="271">
        <f>'Capacidad de Adaptación'!H250</f>
        <v>8.1</v>
      </c>
      <c r="W251" s="266">
        <f>'Capacidad de Adaptación'!I250</f>
        <v>6.8</v>
      </c>
      <c r="X251" s="271">
        <f>'Capacidad de Adaptación'!M250</f>
        <v>6</v>
      </c>
      <c r="Y251" s="271">
        <f>'Capacidad de Adaptación'!Q250</f>
        <v>4.2</v>
      </c>
      <c r="Z251" s="271">
        <f>'Capacidad de Adaptación'!X250</f>
        <v>5.8</v>
      </c>
      <c r="AA251" s="266">
        <f>'Capacidad de Adaptación'!Y250</f>
        <v>5.3</v>
      </c>
      <c r="AB251" s="267">
        <f>ROUND((10-GEOMEAN(((10-W251)/10*9+1),((10-AA251)/10*9+1)))/9*10,1)</f>
        <v>6.1</v>
      </c>
      <c r="AC251" s="272">
        <f>ROUND(L251^(1/3)*T251^(1/3)*AB251^(1/3),1)</f>
        <v>4.3</v>
      </c>
      <c r="AD251" s="273">
        <f>_xlfn.RANK.EQ(AC251,AC$4:AC$301)</f>
        <v>266</v>
      </c>
      <c r="AE251" s="274">
        <f>VLOOKUP(C251,'INFORM Indice de Confiabilidad'!A249:M546,7,FALSE)</f>
        <v>2.2857142857142856</v>
      </c>
      <c r="AF251" s="275">
        <f>'Imputed and missing data hidden'!AM252</f>
        <v>1</v>
      </c>
      <c r="AG251" s="276">
        <f>AF251/38</f>
        <v>2.6315789473684209E-2</v>
      </c>
      <c r="AH251" s="277">
        <f>'Indicator Date hidden2'!AN252</f>
        <v>1.1714285714285715</v>
      </c>
      <c r="AI251" s="278">
        <f>'Missing component hidden'!S252</f>
        <v>0</v>
      </c>
      <c r="AJ251" s="279">
        <f>'Missing component hidden'!T252</f>
        <v>0</v>
      </c>
      <c r="AM251" s="3">
        <f t="shared" si="16"/>
        <v>0</v>
      </c>
      <c r="AN251" s="3">
        <f t="shared" si="17"/>
        <v>1</v>
      </c>
      <c r="AO251" s="3">
        <f t="shared" si="18"/>
        <v>0</v>
      </c>
      <c r="AP251" s="3">
        <f t="shared" si="19"/>
        <v>1</v>
      </c>
      <c r="AQ251" s="3">
        <f t="shared" si="20"/>
        <v>0</v>
      </c>
    </row>
    <row r="252" spans="1:43" ht="16.5" thickTop="1" thickBot="1" x14ac:dyDescent="0.3">
      <c r="A252" s="169" t="s">
        <v>340</v>
      </c>
      <c r="B252" s="101" t="s">
        <v>360</v>
      </c>
      <c r="C252" s="280">
        <v>1522</v>
      </c>
      <c r="D252" s="265">
        <f>'Peligro y Exposición'!D251</f>
        <v>0</v>
      </c>
      <c r="E252" s="265">
        <f>'Peligro y Exposición'!H251</f>
        <v>2.2000000000000002</v>
      </c>
      <c r="F252" s="265">
        <f>'Peligro y Exposición'!Q251</f>
        <v>0</v>
      </c>
      <c r="G252" s="265">
        <f>'Peligro y Exposición'!U251</f>
        <v>6.4</v>
      </c>
      <c r="H252" s="265">
        <f>'Peligro y Exposición'!Y251</f>
        <v>4</v>
      </c>
      <c r="I252" s="266">
        <f>'Peligro y Exposición'!Z251</f>
        <v>2.9</v>
      </c>
      <c r="J252" s="265">
        <f>'Peligro y Exposición'!AD251</f>
        <v>0.8</v>
      </c>
      <c r="K252" s="266">
        <f>'Peligro y Exposición'!AE251</f>
        <v>0.8</v>
      </c>
      <c r="L252" s="267">
        <f>ROUND((10-GEOMEAN(((10-I252)/10*9+1),((10-K252)/10*9+1)))/9*10,1)</f>
        <v>1.9</v>
      </c>
      <c r="M252" s="268">
        <f>Vulnerabilidad!F251</f>
        <v>9.4</v>
      </c>
      <c r="N252" s="269">
        <f>Vulnerabilidad!J251</f>
        <v>7.9</v>
      </c>
      <c r="O252" s="269">
        <f>Vulnerabilidad!M251</f>
        <v>8.6</v>
      </c>
      <c r="P252" s="266">
        <f>Vulnerabilidad!N251</f>
        <v>8.6</v>
      </c>
      <c r="Q252" s="269">
        <f>Vulnerabilidad!R251</f>
        <v>5.8</v>
      </c>
      <c r="R252" s="269">
        <f>Vulnerabilidad!W251</f>
        <v>6</v>
      </c>
      <c r="S252" s="266">
        <f>Vulnerabilidad!X251</f>
        <v>5.9</v>
      </c>
      <c r="T252" s="267">
        <f>ROUND((10-GEOMEAN(((10-P252)/10*9+1),((10-S252)/10*9+1)))/9*10,1)</f>
        <v>7.5</v>
      </c>
      <c r="U252" s="270">
        <f>'Capacidad de Adaptación'!F251</f>
        <v>10</v>
      </c>
      <c r="V252" s="271">
        <f>'Capacidad de Adaptación'!H251</f>
        <v>8.9</v>
      </c>
      <c r="W252" s="266">
        <f>'Capacidad de Adaptación'!I251</f>
        <v>9.5</v>
      </c>
      <c r="X252" s="271">
        <f>'Capacidad de Adaptación'!M251</f>
        <v>9.5</v>
      </c>
      <c r="Y252" s="271">
        <f>'Capacidad de Adaptación'!Q251</f>
        <v>8.8000000000000007</v>
      </c>
      <c r="Z252" s="271">
        <f>'Capacidad de Adaptación'!X251</f>
        <v>8.1999999999999993</v>
      </c>
      <c r="AA252" s="266">
        <f>'Capacidad de Adaptación'!Y251</f>
        <v>8.8000000000000007</v>
      </c>
      <c r="AB252" s="267">
        <f>ROUND((10-GEOMEAN(((10-W252)/10*9+1),((10-AA252)/10*9+1)))/9*10,1)</f>
        <v>9.1999999999999993</v>
      </c>
      <c r="AC252" s="272">
        <f>ROUND(L252^(1/3)*T252^(1/3)*AB252^(1/3),1)</f>
        <v>5.0999999999999996</v>
      </c>
      <c r="AD252" s="273">
        <f>_xlfn.RANK.EQ(AC252,AC$4:AC$301)</f>
        <v>219</v>
      </c>
      <c r="AE252" s="274">
        <f>VLOOKUP(C252,'INFORM Indice de Confiabilidad'!A250:M547,7,FALSE)</f>
        <v>2.2857142857142856</v>
      </c>
      <c r="AF252" s="275">
        <f>'Imputed and missing data hidden'!AM253</f>
        <v>1</v>
      </c>
      <c r="AG252" s="276">
        <f>AF252/38</f>
        <v>2.6315789473684209E-2</v>
      </c>
      <c r="AH252" s="277">
        <f>'Indicator Date hidden2'!AN253</f>
        <v>1.1714285714285715</v>
      </c>
      <c r="AI252" s="278">
        <f>'Missing component hidden'!S253</f>
        <v>0</v>
      </c>
      <c r="AJ252" s="279">
        <f>'Missing component hidden'!T253</f>
        <v>0</v>
      </c>
      <c r="AM252" s="3">
        <f t="shared" si="16"/>
        <v>0</v>
      </c>
      <c r="AN252" s="3">
        <f t="shared" si="17"/>
        <v>1</v>
      </c>
      <c r="AO252" s="3">
        <f t="shared" si="18"/>
        <v>0</v>
      </c>
      <c r="AP252" s="3">
        <f t="shared" si="19"/>
        <v>1</v>
      </c>
      <c r="AQ252" s="3">
        <f t="shared" si="20"/>
        <v>1</v>
      </c>
    </row>
    <row r="253" spans="1:43" ht="16.5" thickTop="1" thickBot="1" x14ac:dyDescent="0.3">
      <c r="A253" s="169" t="s">
        <v>340</v>
      </c>
      <c r="B253" s="101" t="s">
        <v>361</v>
      </c>
      <c r="C253" s="280">
        <v>1523</v>
      </c>
      <c r="D253" s="265">
        <f>'Peligro y Exposición'!D252</f>
        <v>0</v>
      </c>
      <c r="E253" s="265">
        <f>'Peligro y Exposición'!H252</f>
        <v>3</v>
      </c>
      <c r="F253" s="265">
        <f>'Peligro y Exposición'!Q252</f>
        <v>0</v>
      </c>
      <c r="G253" s="265">
        <f>'Peligro y Exposición'!U252</f>
        <v>8.4</v>
      </c>
      <c r="H253" s="265">
        <f>'Peligro y Exposición'!Y252</f>
        <v>0</v>
      </c>
      <c r="I253" s="266">
        <f>'Peligro y Exposición'!Z252</f>
        <v>3.2</v>
      </c>
      <c r="J253" s="265">
        <f>'Peligro y Exposición'!AD252</f>
        <v>3.7</v>
      </c>
      <c r="K253" s="266">
        <f>'Peligro y Exposición'!AE252</f>
        <v>3.7</v>
      </c>
      <c r="L253" s="267">
        <f>ROUND((10-GEOMEAN(((10-I253)/10*9+1),((10-K253)/10*9+1)))/9*10,1)</f>
        <v>3.5</v>
      </c>
      <c r="M253" s="268">
        <f>Vulnerabilidad!F252</f>
        <v>8.1</v>
      </c>
      <c r="N253" s="269">
        <f>Vulnerabilidad!J252</f>
        <v>8.1999999999999993</v>
      </c>
      <c r="O253" s="269">
        <f>Vulnerabilidad!M252</f>
        <v>7.7</v>
      </c>
      <c r="P253" s="266">
        <f>Vulnerabilidad!N252</f>
        <v>8</v>
      </c>
      <c r="Q253" s="269">
        <f>Vulnerabilidad!R252</f>
        <v>4</v>
      </c>
      <c r="R253" s="269">
        <f>Vulnerabilidad!W252</f>
        <v>5.4</v>
      </c>
      <c r="S253" s="266">
        <f>Vulnerabilidad!X252</f>
        <v>4.7</v>
      </c>
      <c r="T253" s="267">
        <f>ROUND((10-GEOMEAN(((10-P253)/10*9+1),((10-S253)/10*9+1)))/9*10,1)</f>
        <v>6.6</v>
      </c>
      <c r="U253" s="270">
        <f>'Capacidad de Adaptación'!F252</f>
        <v>5</v>
      </c>
      <c r="V253" s="271">
        <f>'Capacidad de Adaptación'!H252</f>
        <v>5.8</v>
      </c>
      <c r="W253" s="266">
        <f>'Capacidad de Adaptación'!I252</f>
        <v>5.4</v>
      </c>
      <c r="X253" s="271">
        <f>'Capacidad de Adaptación'!M252</f>
        <v>8.4</v>
      </c>
      <c r="Y253" s="271">
        <f>'Capacidad de Adaptación'!Q252</f>
        <v>9.1999999999999993</v>
      </c>
      <c r="Z253" s="271">
        <f>'Capacidad de Adaptación'!X252</f>
        <v>5.4</v>
      </c>
      <c r="AA253" s="266">
        <f>'Capacidad de Adaptación'!Y252</f>
        <v>7.7</v>
      </c>
      <c r="AB253" s="267">
        <f>ROUND((10-GEOMEAN(((10-W253)/10*9+1),((10-AA253)/10*9+1)))/9*10,1)</f>
        <v>6.7</v>
      </c>
      <c r="AC253" s="272">
        <f>ROUND(L253^(1/3)*T253^(1/3)*AB253^(1/3),1)</f>
        <v>5.4</v>
      </c>
      <c r="AD253" s="273">
        <f>_xlfn.RANK.EQ(AC253,AC$4:AC$301)</f>
        <v>177</v>
      </c>
      <c r="AE253" s="274">
        <f>VLOOKUP(C253,'INFORM Indice de Confiabilidad'!A251:M548,7,FALSE)</f>
        <v>1.9523809523809526</v>
      </c>
      <c r="AF253" s="275">
        <f>'Imputed and missing data hidden'!AM254</f>
        <v>0</v>
      </c>
      <c r="AG253" s="276">
        <f>AF253/38</f>
        <v>0</v>
      </c>
      <c r="AH253" s="277">
        <f>'Indicator Date hidden2'!AN254</f>
        <v>1.1714285714285715</v>
      </c>
      <c r="AI253" s="278">
        <f>'Missing component hidden'!S254</f>
        <v>0</v>
      </c>
      <c r="AJ253" s="279">
        <f>'Missing component hidden'!T254</f>
        <v>0</v>
      </c>
      <c r="AM253" s="3">
        <f t="shared" si="16"/>
        <v>0</v>
      </c>
      <c r="AN253" s="3">
        <f t="shared" si="17"/>
        <v>1</v>
      </c>
      <c r="AO253" s="3">
        <f t="shared" si="18"/>
        <v>0</v>
      </c>
      <c r="AP253" s="3">
        <f t="shared" si="19"/>
        <v>1</v>
      </c>
      <c r="AQ253" s="3">
        <f t="shared" si="20"/>
        <v>0</v>
      </c>
    </row>
    <row r="254" spans="1:43" ht="16.5" thickTop="1" thickBot="1" x14ac:dyDescent="0.3">
      <c r="A254" s="169" t="s">
        <v>362</v>
      </c>
      <c r="B254" s="101" t="s">
        <v>363</v>
      </c>
      <c r="C254" s="280">
        <v>1601</v>
      </c>
      <c r="D254" s="265">
        <f>'Peligro y Exposición'!D253</f>
        <v>8.3000000000000007</v>
      </c>
      <c r="E254" s="265">
        <f>'Peligro y Exposición'!H253</f>
        <v>4.0999999999999996</v>
      </c>
      <c r="F254" s="265">
        <f>'Peligro y Exposición'!Q253</f>
        <v>0</v>
      </c>
      <c r="G254" s="265">
        <f>'Peligro y Exposición'!U253</f>
        <v>7.1</v>
      </c>
      <c r="H254" s="265">
        <f>'Peligro y Exposición'!Y253</f>
        <v>0</v>
      </c>
      <c r="I254" s="266">
        <f>'Peligro y Exposición'!Z253</f>
        <v>4.8</v>
      </c>
      <c r="J254" s="265">
        <f>'Peligro y Exposición'!AD253</f>
        <v>7.9</v>
      </c>
      <c r="K254" s="266">
        <f>'Peligro y Exposición'!AE253</f>
        <v>7.9</v>
      </c>
      <c r="L254" s="267">
        <f>ROUND((10-GEOMEAN(((10-I254)/10*9+1),((10-K254)/10*9+1)))/9*10,1)</f>
        <v>6.6</v>
      </c>
      <c r="M254" s="268">
        <f>Vulnerabilidad!F253</f>
        <v>5.7</v>
      </c>
      <c r="N254" s="269">
        <f>Vulnerabilidad!J253</f>
        <v>6.4</v>
      </c>
      <c r="O254" s="269">
        <f>Vulnerabilidad!M253</f>
        <v>5.7</v>
      </c>
      <c r="P254" s="266">
        <f>Vulnerabilidad!N253</f>
        <v>5.9</v>
      </c>
      <c r="Q254" s="269">
        <f>Vulnerabilidad!R253</f>
        <v>8.8000000000000007</v>
      </c>
      <c r="R254" s="269">
        <f>Vulnerabilidad!W253</f>
        <v>6.3</v>
      </c>
      <c r="S254" s="266">
        <f>Vulnerabilidad!X253</f>
        <v>7.8</v>
      </c>
      <c r="T254" s="267">
        <f>ROUND((10-GEOMEAN(((10-P254)/10*9+1),((10-S254)/10*9+1)))/9*10,1)</f>
        <v>7</v>
      </c>
      <c r="U254" s="270">
        <f>'Capacidad de Adaptación'!F253</f>
        <v>6.7</v>
      </c>
      <c r="V254" s="271">
        <f>'Capacidad de Adaptación'!H253</f>
        <v>1.8</v>
      </c>
      <c r="W254" s="266">
        <f>'Capacidad de Adaptación'!I253</f>
        <v>4.7</v>
      </c>
      <c r="X254" s="271">
        <f>'Capacidad de Adaptación'!M253</f>
        <v>4.5</v>
      </c>
      <c r="Y254" s="271">
        <f>'Capacidad de Adaptación'!Q253</f>
        <v>3.8</v>
      </c>
      <c r="Z254" s="271">
        <f>'Capacidad de Adaptación'!X253</f>
        <v>2.8</v>
      </c>
      <c r="AA254" s="266">
        <f>'Capacidad de Adaptación'!Y253</f>
        <v>3.7</v>
      </c>
      <c r="AB254" s="267">
        <f>ROUND((10-GEOMEAN(((10-W254)/10*9+1),((10-AA254)/10*9+1)))/9*10,1)</f>
        <v>4.2</v>
      </c>
      <c r="AC254" s="272">
        <f>ROUND(L254^(1/3)*T254^(1/3)*AB254^(1/3),1)</f>
        <v>5.8</v>
      </c>
      <c r="AD254" s="273">
        <f>_xlfn.RANK.EQ(AC254,AC$4:AC$301)</f>
        <v>128</v>
      </c>
      <c r="AE254" s="274">
        <f>VLOOKUP(C254,'INFORM Indice de Confiabilidad'!A252:M549,7,FALSE)</f>
        <v>1.9523809523809526</v>
      </c>
      <c r="AF254" s="275">
        <f>'Imputed and missing data hidden'!AM255</f>
        <v>0</v>
      </c>
      <c r="AG254" s="276">
        <f>AF254/38</f>
        <v>0</v>
      </c>
      <c r="AH254" s="277">
        <f>'Indicator Date hidden2'!AN255</f>
        <v>1.1714285714285715</v>
      </c>
      <c r="AI254" s="278">
        <f>'Missing component hidden'!S255</f>
        <v>0</v>
      </c>
      <c r="AJ254" s="279">
        <f>'Missing component hidden'!T255</f>
        <v>0</v>
      </c>
      <c r="AM254" s="3">
        <f t="shared" si="16"/>
        <v>1</v>
      </c>
      <c r="AN254" s="3">
        <f t="shared" si="17"/>
        <v>1</v>
      </c>
      <c r="AO254" s="3">
        <f t="shared" si="18"/>
        <v>0</v>
      </c>
      <c r="AP254" s="3">
        <f t="shared" si="19"/>
        <v>1</v>
      </c>
      <c r="AQ254" s="3">
        <f t="shared" si="20"/>
        <v>0</v>
      </c>
    </row>
    <row r="255" spans="1:43" ht="16.5" thickTop="1" thickBot="1" x14ac:dyDescent="0.3">
      <c r="A255" s="169" t="s">
        <v>362</v>
      </c>
      <c r="B255" s="101" t="s">
        <v>364</v>
      </c>
      <c r="C255" s="280">
        <v>1602</v>
      </c>
      <c r="D255" s="265">
        <f>'Peligro y Exposición'!D254</f>
        <v>7</v>
      </c>
      <c r="E255" s="265">
        <f>'Peligro y Exposición'!H254</f>
        <v>9.4</v>
      </c>
      <c r="F255" s="265">
        <f>'Peligro y Exposición'!Q254</f>
        <v>0</v>
      </c>
      <c r="G255" s="265">
        <f>'Peligro y Exposición'!U254</f>
        <v>9.5</v>
      </c>
      <c r="H255" s="265">
        <f>'Peligro y Exposición'!Y254</f>
        <v>0</v>
      </c>
      <c r="I255" s="266">
        <f>'Peligro y Exposición'!Z254</f>
        <v>6.9</v>
      </c>
      <c r="J255" s="265">
        <f>'Peligro y Exposición'!AD254</f>
        <v>4.7</v>
      </c>
      <c r="K255" s="266">
        <f>'Peligro y Exposición'!AE254</f>
        <v>4.7</v>
      </c>
      <c r="L255" s="267">
        <f>ROUND((10-GEOMEAN(((10-I255)/10*9+1),((10-K255)/10*9+1)))/9*10,1)</f>
        <v>5.9</v>
      </c>
      <c r="M255" s="268">
        <f>Vulnerabilidad!F254</f>
        <v>7.1</v>
      </c>
      <c r="N255" s="269">
        <f>Vulnerabilidad!J254</f>
        <v>7.9</v>
      </c>
      <c r="O255" s="269">
        <f>Vulnerabilidad!M254</f>
        <v>6.6</v>
      </c>
      <c r="P255" s="266">
        <f>Vulnerabilidad!N254</f>
        <v>7.2</v>
      </c>
      <c r="Q255" s="269">
        <f>Vulnerabilidad!R254</f>
        <v>2</v>
      </c>
      <c r="R255" s="269">
        <f>Vulnerabilidad!W254</f>
        <v>5.3</v>
      </c>
      <c r="S255" s="266">
        <f>Vulnerabilidad!X254</f>
        <v>3.8</v>
      </c>
      <c r="T255" s="267">
        <f>ROUND((10-GEOMEAN(((10-P255)/10*9+1),((10-S255)/10*9+1)))/9*10,1)</f>
        <v>5.8</v>
      </c>
      <c r="U255" s="270">
        <f>'Capacidad de Adaptación'!F254</f>
        <v>10</v>
      </c>
      <c r="V255" s="271">
        <f>'Capacidad de Adaptación'!H254</f>
        <v>6.2</v>
      </c>
      <c r="W255" s="266">
        <f>'Capacidad de Adaptación'!I254</f>
        <v>8.8000000000000007</v>
      </c>
      <c r="X255" s="271">
        <f>'Capacidad de Adaptación'!M254</f>
        <v>5.7</v>
      </c>
      <c r="Y255" s="271">
        <f>'Capacidad de Adaptación'!Q254</f>
        <v>4.0999999999999996</v>
      </c>
      <c r="Z255" s="271">
        <f>'Capacidad de Adaptación'!X254</f>
        <v>5.6</v>
      </c>
      <c r="AA255" s="266">
        <f>'Capacidad de Adaptación'!Y254</f>
        <v>5.0999999999999996</v>
      </c>
      <c r="AB255" s="267">
        <f>ROUND((10-GEOMEAN(((10-W255)/10*9+1),((10-AA255)/10*9+1)))/9*10,1)</f>
        <v>7.4</v>
      </c>
      <c r="AC255" s="272">
        <f>ROUND(L255^(1/3)*T255^(1/3)*AB255^(1/3),1)</f>
        <v>6.3</v>
      </c>
      <c r="AD255" s="273">
        <f>_xlfn.RANK.EQ(AC255,AC$4:AC$301)</f>
        <v>67</v>
      </c>
      <c r="AE255" s="274">
        <f>VLOOKUP(C255,'INFORM Indice de Confiabilidad'!A253:M550,7,FALSE)</f>
        <v>1.9523809523809526</v>
      </c>
      <c r="AF255" s="275">
        <f>'Imputed and missing data hidden'!AM256</f>
        <v>0</v>
      </c>
      <c r="AG255" s="276">
        <f>AF255/38</f>
        <v>0</v>
      </c>
      <c r="AH255" s="277">
        <f>'Indicator Date hidden2'!AN256</f>
        <v>1.1714285714285715</v>
      </c>
      <c r="AI255" s="278">
        <f>'Missing component hidden'!S256</f>
        <v>0</v>
      </c>
      <c r="AJ255" s="279">
        <f>'Missing component hidden'!T256</f>
        <v>0</v>
      </c>
      <c r="AM255" s="3">
        <f t="shared" si="16"/>
        <v>1</v>
      </c>
      <c r="AN255" s="3">
        <f t="shared" si="17"/>
        <v>1</v>
      </c>
      <c r="AO255" s="3">
        <f t="shared" si="18"/>
        <v>0</v>
      </c>
      <c r="AP255" s="3">
        <f t="shared" si="19"/>
        <v>1</v>
      </c>
      <c r="AQ255" s="3">
        <f t="shared" si="20"/>
        <v>0</v>
      </c>
    </row>
    <row r="256" spans="1:43" ht="16.5" thickTop="1" thickBot="1" x14ac:dyDescent="0.3">
      <c r="A256" s="169" t="s">
        <v>362</v>
      </c>
      <c r="B256" s="101" t="s">
        <v>365</v>
      </c>
      <c r="C256" s="280">
        <v>1603</v>
      </c>
      <c r="D256" s="265">
        <f>'Peligro y Exposición'!D255</f>
        <v>7.5</v>
      </c>
      <c r="E256" s="265">
        <f>'Peligro y Exposición'!H255</f>
        <v>0</v>
      </c>
      <c r="F256" s="265">
        <f>'Peligro y Exposición'!Q255</f>
        <v>0</v>
      </c>
      <c r="G256" s="265">
        <f>'Peligro y Exposición'!U255</f>
        <v>7.2</v>
      </c>
      <c r="H256" s="265">
        <f>'Peligro y Exposición'!Y255</f>
        <v>0</v>
      </c>
      <c r="I256" s="266">
        <f>'Peligro y Exposición'!Z255</f>
        <v>3.9</v>
      </c>
      <c r="J256" s="265">
        <f>'Peligro y Exposición'!AD255</f>
        <v>5.5</v>
      </c>
      <c r="K256" s="266">
        <f>'Peligro y Exposición'!AE255</f>
        <v>5.5</v>
      </c>
      <c r="L256" s="267">
        <f>ROUND((10-GEOMEAN(((10-I256)/10*9+1),((10-K256)/10*9+1)))/9*10,1)</f>
        <v>4.8</v>
      </c>
      <c r="M256" s="268">
        <f>Vulnerabilidad!F255</f>
        <v>8.1</v>
      </c>
      <c r="N256" s="269">
        <f>Vulnerabilidad!J255</f>
        <v>7.8</v>
      </c>
      <c r="O256" s="269">
        <f>Vulnerabilidad!M255</f>
        <v>6.6</v>
      </c>
      <c r="P256" s="266">
        <f>Vulnerabilidad!N255</f>
        <v>7.5</v>
      </c>
      <c r="Q256" s="269">
        <f>Vulnerabilidad!R255</f>
        <v>4</v>
      </c>
      <c r="R256" s="269">
        <f>Vulnerabilidad!W255</f>
        <v>6.4</v>
      </c>
      <c r="S256" s="266">
        <f>Vulnerabilidad!X255</f>
        <v>5.3</v>
      </c>
      <c r="T256" s="267">
        <f>ROUND((10-GEOMEAN(((10-P256)/10*9+1),((10-S256)/10*9+1)))/9*10,1)</f>
        <v>6.5</v>
      </c>
      <c r="U256" s="270">
        <f>'Capacidad de Adaptación'!F255</f>
        <v>3.3</v>
      </c>
      <c r="V256" s="271">
        <f>'Capacidad de Adaptación'!H255</f>
        <v>6.8</v>
      </c>
      <c r="W256" s="266">
        <f>'Capacidad de Adaptación'!I255</f>
        <v>5.3</v>
      </c>
      <c r="X256" s="271">
        <f>'Capacidad de Adaptación'!M255</f>
        <v>7.6</v>
      </c>
      <c r="Y256" s="271">
        <f>'Capacidad de Adaptación'!Q255</f>
        <v>7.2</v>
      </c>
      <c r="Z256" s="271">
        <f>'Capacidad de Adaptación'!X255</f>
        <v>5.0999999999999996</v>
      </c>
      <c r="AA256" s="266">
        <f>'Capacidad de Adaptación'!Y255</f>
        <v>6.6</v>
      </c>
      <c r="AB256" s="267">
        <f>ROUND((10-GEOMEAN(((10-W256)/10*9+1),((10-AA256)/10*9+1)))/9*10,1)</f>
        <v>6</v>
      </c>
      <c r="AC256" s="272">
        <f>ROUND(L256^(1/3)*T256^(1/3)*AB256^(1/3),1)</f>
        <v>5.7</v>
      </c>
      <c r="AD256" s="273">
        <f>_xlfn.RANK.EQ(AC256,AC$4:AC$301)</f>
        <v>145</v>
      </c>
      <c r="AE256" s="274">
        <f>VLOOKUP(C256,'INFORM Indice de Confiabilidad'!A254:M551,7,FALSE)</f>
        <v>1.9523809523809526</v>
      </c>
      <c r="AF256" s="275">
        <f>'Imputed and missing data hidden'!AM257</f>
        <v>0</v>
      </c>
      <c r="AG256" s="276">
        <f>AF256/38</f>
        <v>0</v>
      </c>
      <c r="AH256" s="277">
        <f>'Indicator Date hidden2'!AN257</f>
        <v>1.1714285714285715</v>
      </c>
      <c r="AI256" s="278">
        <f>'Missing component hidden'!S257</f>
        <v>0</v>
      </c>
      <c r="AJ256" s="279">
        <f>'Missing component hidden'!T257</f>
        <v>0</v>
      </c>
      <c r="AM256" s="3">
        <f t="shared" si="16"/>
        <v>1</v>
      </c>
      <c r="AN256" s="3">
        <f t="shared" si="17"/>
        <v>0</v>
      </c>
      <c r="AO256" s="3">
        <f t="shared" si="18"/>
        <v>0</v>
      </c>
      <c r="AP256" s="3">
        <f t="shared" si="19"/>
        <v>1</v>
      </c>
      <c r="AQ256" s="3">
        <f t="shared" si="20"/>
        <v>0</v>
      </c>
    </row>
    <row r="257" spans="1:43" ht="16.5" thickTop="1" thickBot="1" x14ac:dyDescent="0.3">
      <c r="A257" s="169" t="s">
        <v>362</v>
      </c>
      <c r="B257" s="101" t="s">
        <v>366</v>
      </c>
      <c r="C257" s="280">
        <v>1604</v>
      </c>
      <c r="D257" s="265">
        <f>'Peligro y Exposición'!D256</f>
        <v>7.7</v>
      </c>
      <c r="E257" s="265" t="str">
        <f>'Peligro y Exposición'!H256</f>
        <v>x</v>
      </c>
      <c r="F257" s="265">
        <f>'Peligro y Exposición'!Q256</f>
        <v>0</v>
      </c>
      <c r="G257" s="265">
        <f>'Peligro y Exposición'!U256</f>
        <v>6.2</v>
      </c>
      <c r="H257" s="265">
        <f>'Peligro y Exposición'!Y256</f>
        <v>0</v>
      </c>
      <c r="I257" s="266">
        <f>'Peligro y Exposición'!Z256</f>
        <v>4.4000000000000004</v>
      </c>
      <c r="J257" s="265">
        <f>'Peligro y Exposición'!AD256</f>
        <v>4.3</v>
      </c>
      <c r="K257" s="266">
        <f>'Peligro y Exposición'!AE256</f>
        <v>4.3</v>
      </c>
      <c r="L257" s="267">
        <f>ROUND((10-GEOMEAN(((10-I257)/10*9+1),((10-K257)/10*9+1)))/9*10,1)</f>
        <v>4.4000000000000004</v>
      </c>
      <c r="M257" s="268">
        <f>Vulnerabilidad!F256</f>
        <v>7.3</v>
      </c>
      <c r="N257" s="269">
        <f>Vulnerabilidad!J256</f>
        <v>7.8</v>
      </c>
      <c r="O257" s="269">
        <f>Vulnerabilidad!M256</f>
        <v>6.5</v>
      </c>
      <c r="P257" s="266">
        <f>Vulnerabilidad!N256</f>
        <v>7.2</v>
      </c>
      <c r="Q257" s="269">
        <f>Vulnerabilidad!R256</f>
        <v>7.2</v>
      </c>
      <c r="R257" s="269">
        <f>Vulnerabilidad!W256</f>
        <v>4.7</v>
      </c>
      <c r="S257" s="266">
        <f>Vulnerabilidad!X256</f>
        <v>6.1</v>
      </c>
      <c r="T257" s="267">
        <f>ROUND((10-GEOMEAN(((10-P257)/10*9+1),((10-S257)/10*9+1)))/9*10,1)</f>
        <v>6.7</v>
      </c>
      <c r="U257" s="270">
        <f>'Capacidad de Adaptación'!F256</f>
        <v>6.7</v>
      </c>
      <c r="V257" s="271">
        <f>'Capacidad de Adaptación'!H256</f>
        <v>3.7</v>
      </c>
      <c r="W257" s="266">
        <f>'Capacidad de Adaptación'!I256</f>
        <v>5.4</v>
      </c>
      <c r="X257" s="271">
        <f>'Capacidad de Adaptación'!M256</f>
        <v>6.2</v>
      </c>
      <c r="Y257" s="271">
        <f>'Capacidad de Adaptación'!Q256</f>
        <v>6.1</v>
      </c>
      <c r="Z257" s="271">
        <f>'Capacidad de Adaptación'!X256</f>
        <v>4.8</v>
      </c>
      <c r="AA257" s="266">
        <f>'Capacidad de Adaptación'!Y256</f>
        <v>5.7</v>
      </c>
      <c r="AB257" s="267">
        <f>ROUND((10-GEOMEAN(((10-W257)/10*9+1),((10-AA257)/10*9+1)))/9*10,1)</f>
        <v>5.6</v>
      </c>
      <c r="AC257" s="272">
        <f>ROUND(L257^(1/3)*T257^(1/3)*AB257^(1/3),1)</f>
        <v>5.5</v>
      </c>
      <c r="AD257" s="273">
        <f>_xlfn.RANK.EQ(AC257,AC$4:AC$301)</f>
        <v>168</v>
      </c>
      <c r="AE257" s="274">
        <f>VLOOKUP(C257,'INFORM Indice de Confiabilidad'!A255:M552,7,FALSE)</f>
        <v>2.2857142857142856</v>
      </c>
      <c r="AF257" s="275">
        <f>'Imputed and missing data hidden'!AM258</f>
        <v>1</v>
      </c>
      <c r="AG257" s="276">
        <f>AF257/38</f>
        <v>2.6315789473684209E-2</v>
      </c>
      <c r="AH257" s="277">
        <f>'Indicator Date hidden2'!AN258</f>
        <v>1.1714285714285715</v>
      </c>
      <c r="AI257" s="278">
        <f>'Missing component hidden'!S258</f>
        <v>1</v>
      </c>
      <c r="AJ257" s="279">
        <f>'Missing component hidden'!T258</f>
        <v>6.6666666666666666E-2</v>
      </c>
      <c r="AM257" s="3">
        <f t="shared" si="16"/>
        <v>1</v>
      </c>
      <c r="AN257" s="3">
        <f t="shared" si="17"/>
        <v>1</v>
      </c>
      <c r="AO257" s="3">
        <f t="shared" si="18"/>
        <v>0</v>
      </c>
      <c r="AP257" s="3">
        <f t="shared" si="19"/>
        <v>1</v>
      </c>
      <c r="AQ257" s="3">
        <f t="shared" si="20"/>
        <v>0</v>
      </c>
    </row>
    <row r="258" spans="1:43" ht="16.5" thickTop="1" thickBot="1" x14ac:dyDescent="0.3">
      <c r="A258" s="169" t="s">
        <v>362</v>
      </c>
      <c r="B258" s="101" t="s">
        <v>367</v>
      </c>
      <c r="C258" s="280">
        <v>1605</v>
      </c>
      <c r="D258" s="265">
        <f>'Peligro y Exposición'!D257</f>
        <v>6.4</v>
      </c>
      <c r="E258" s="265">
        <f>'Peligro y Exposición'!H257</f>
        <v>0</v>
      </c>
      <c r="F258" s="265">
        <f>'Peligro y Exposición'!Q257</f>
        <v>0</v>
      </c>
      <c r="G258" s="265">
        <f>'Peligro y Exposición'!U257</f>
        <v>4.0999999999999996</v>
      </c>
      <c r="H258" s="265">
        <f>'Peligro y Exposición'!Y257</f>
        <v>0</v>
      </c>
      <c r="I258" s="266">
        <f>'Peligro y Exposición'!Z257</f>
        <v>2.6</v>
      </c>
      <c r="J258" s="265">
        <f>'Peligro y Exposición'!AD257</f>
        <v>6.3</v>
      </c>
      <c r="K258" s="266">
        <f>'Peligro y Exposición'!AE257</f>
        <v>6.3</v>
      </c>
      <c r="L258" s="267">
        <f>ROUND((10-GEOMEAN(((10-I258)/10*9+1),((10-K258)/10*9+1)))/9*10,1)</f>
        <v>4.7</v>
      </c>
      <c r="M258" s="268">
        <f>Vulnerabilidad!F257</f>
        <v>6.7</v>
      </c>
      <c r="N258" s="269">
        <f>Vulnerabilidad!J257</f>
        <v>5.8</v>
      </c>
      <c r="O258" s="269">
        <f>Vulnerabilidad!M257</f>
        <v>5.5</v>
      </c>
      <c r="P258" s="266">
        <f>Vulnerabilidad!N257</f>
        <v>6</v>
      </c>
      <c r="Q258" s="269">
        <f>Vulnerabilidad!R257</f>
        <v>0.9</v>
      </c>
      <c r="R258" s="269">
        <f>Vulnerabilidad!W257</f>
        <v>5.9</v>
      </c>
      <c r="S258" s="266">
        <f>Vulnerabilidad!X257</f>
        <v>3.8</v>
      </c>
      <c r="T258" s="267">
        <f>ROUND((10-GEOMEAN(((10-P258)/10*9+1),((10-S258)/10*9+1)))/9*10,1)</f>
        <v>5</v>
      </c>
      <c r="U258" s="270">
        <f>'Capacidad de Adaptación'!F257</f>
        <v>10</v>
      </c>
      <c r="V258" s="271">
        <f>'Capacidad de Adaptación'!H257</f>
        <v>7.3</v>
      </c>
      <c r="W258" s="266">
        <f>'Capacidad de Adaptación'!I257</f>
        <v>9.1</v>
      </c>
      <c r="X258" s="271">
        <f>'Capacidad de Adaptación'!M257</f>
        <v>5.9</v>
      </c>
      <c r="Y258" s="271">
        <f>'Capacidad de Adaptación'!Q257</f>
        <v>5.5</v>
      </c>
      <c r="Z258" s="271">
        <f>'Capacidad de Adaptación'!X257</f>
        <v>6</v>
      </c>
      <c r="AA258" s="266">
        <f>'Capacidad de Adaptación'!Y257</f>
        <v>5.8</v>
      </c>
      <c r="AB258" s="267">
        <f>ROUND((10-GEOMEAN(((10-W258)/10*9+1),((10-AA258)/10*9+1)))/9*10,1)</f>
        <v>7.8</v>
      </c>
      <c r="AC258" s="272">
        <f>ROUND(L258^(1/3)*T258^(1/3)*AB258^(1/3),1)</f>
        <v>5.7</v>
      </c>
      <c r="AD258" s="273">
        <f>_xlfn.RANK.EQ(AC258,AC$4:AC$301)</f>
        <v>145</v>
      </c>
      <c r="AE258" s="274">
        <f>VLOOKUP(C258,'INFORM Indice de Confiabilidad'!A256:M553,7,FALSE)</f>
        <v>2.2857142857142856</v>
      </c>
      <c r="AF258" s="275">
        <f>'Imputed and missing data hidden'!AM259</f>
        <v>1</v>
      </c>
      <c r="AG258" s="276">
        <f>AF258/38</f>
        <v>2.6315789473684209E-2</v>
      </c>
      <c r="AH258" s="277">
        <f>'Indicator Date hidden2'!AN259</f>
        <v>1.1714285714285715</v>
      </c>
      <c r="AI258" s="278">
        <f>'Missing component hidden'!S259</f>
        <v>0</v>
      </c>
      <c r="AJ258" s="279">
        <f>'Missing component hidden'!T259</f>
        <v>0</v>
      </c>
      <c r="AM258" s="3">
        <f t="shared" si="16"/>
        <v>1</v>
      </c>
      <c r="AN258" s="3">
        <f t="shared" si="17"/>
        <v>0</v>
      </c>
      <c r="AO258" s="3">
        <f t="shared" si="18"/>
        <v>0</v>
      </c>
      <c r="AP258" s="3">
        <f t="shared" si="19"/>
        <v>1</v>
      </c>
      <c r="AQ258" s="3">
        <f t="shared" si="20"/>
        <v>0</v>
      </c>
    </row>
    <row r="259" spans="1:43" ht="16.5" thickTop="1" thickBot="1" x14ac:dyDescent="0.3">
      <c r="A259" s="169" t="s">
        <v>362</v>
      </c>
      <c r="B259" s="101" t="s">
        <v>381</v>
      </c>
      <c r="C259" s="280">
        <v>1606</v>
      </c>
      <c r="D259" s="265">
        <f>'Peligro y Exposición'!D271</f>
        <v>7.6</v>
      </c>
      <c r="E259" s="265" t="str">
        <f>'Peligro y Exposición'!H271</f>
        <v>x</v>
      </c>
      <c r="F259" s="265">
        <f>'Peligro y Exposición'!Q271</f>
        <v>0</v>
      </c>
      <c r="G259" s="265">
        <f>'Peligro y Exposición'!U271</f>
        <v>8.5</v>
      </c>
      <c r="H259" s="265">
        <f>'Peligro y Exposición'!Y271</f>
        <v>0</v>
      </c>
      <c r="I259" s="266">
        <f>'Peligro y Exposición'!Z271</f>
        <v>5.3</v>
      </c>
      <c r="J259" s="265">
        <f>'Peligro y Exposición'!AD271</f>
        <v>1.8</v>
      </c>
      <c r="K259" s="266">
        <f>'Peligro y Exposición'!AE271</f>
        <v>1.8</v>
      </c>
      <c r="L259" s="267">
        <f>ROUND((10-GEOMEAN(((10-I259)/10*9+1),((10-K259)/10*9+1)))/9*10,1)</f>
        <v>3.8</v>
      </c>
      <c r="M259" s="268">
        <f>Vulnerabilidad!F271</f>
        <v>6.5</v>
      </c>
      <c r="N259" s="269">
        <f>Vulnerabilidad!J271</f>
        <v>6.9</v>
      </c>
      <c r="O259" s="269">
        <f>Vulnerabilidad!M271</f>
        <v>6</v>
      </c>
      <c r="P259" s="266">
        <f>Vulnerabilidad!N271</f>
        <v>6.5</v>
      </c>
      <c r="Q259" s="269">
        <f>Vulnerabilidad!R271</f>
        <v>0.7</v>
      </c>
      <c r="R259" s="269">
        <f>Vulnerabilidad!W271</f>
        <v>6</v>
      </c>
      <c r="S259" s="266">
        <f>Vulnerabilidad!X271</f>
        <v>3.8</v>
      </c>
      <c r="T259" s="267">
        <f>ROUND((10-GEOMEAN(((10-P259)/10*9+1),((10-S259)/10*9+1)))/9*10,1)</f>
        <v>5.3</v>
      </c>
      <c r="U259" s="270">
        <f>'Capacidad de Adaptación'!F271</f>
        <v>6.7</v>
      </c>
      <c r="V259" s="271">
        <f>'Capacidad de Adaptación'!H271</f>
        <v>4.5</v>
      </c>
      <c r="W259" s="266">
        <f>'Capacidad de Adaptación'!I271</f>
        <v>5.7</v>
      </c>
      <c r="X259" s="271">
        <f>'Capacidad de Adaptación'!M271</f>
        <v>6.3</v>
      </c>
      <c r="Y259" s="271">
        <f>'Capacidad de Adaptación'!Q271</f>
        <v>2.9</v>
      </c>
      <c r="Z259" s="271">
        <f>'Capacidad de Adaptación'!X271</f>
        <v>5.8</v>
      </c>
      <c r="AA259" s="266">
        <f>'Capacidad de Adaptación'!Y271</f>
        <v>5</v>
      </c>
      <c r="AB259" s="267">
        <f>ROUND((10-GEOMEAN(((10-W259)/10*9+1),((10-AA259)/10*9+1)))/9*10,1)</f>
        <v>5.4</v>
      </c>
      <c r="AC259" s="272">
        <f>ROUND(L259^(1/3)*T259^(1/3)*AB259^(1/3),1)</f>
        <v>4.8</v>
      </c>
      <c r="AD259" s="273">
        <f>_xlfn.RANK.EQ(AC259,AC$4:AC$301)</f>
        <v>241</v>
      </c>
      <c r="AE259" s="274" t="e">
        <f>VLOOKUP(C259,'INFORM Indice de Confiabilidad'!A270:M567,7,FALSE)</f>
        <v>#N/A</v>
      </c>
      <c r="AF259" s="275">
        <f>'Imputed and missing data hidden'!AM273</f>
        <v>1</v>
      </c>
      <c r="AG259" s="276">
        <f>AF259/38</f>
        <v>2.6315789473684209E-2</v>
      </c>
      <c r="AH259" s="277">
        <f>'Indicator Date hidden2'!AN273</f>
        <v>1.1714285714285715</v>
      </c>
      <c r="AI259" s="278">
        <f>'Missing component hidden'!S273</f>
        <v>1</v>
      </c>
      <c r="AJ259" s="279">
        <f>'Missing component hidden'!T273</f>
        <v>6.6666666666666666E-2</v>
      </c>
      <c r="AM259" s="3">
        <f t="shared" si="16"/>
        <v>1</v>
      </c>
      <c r="AN259" s="3">
        <f t="shared" si="17"/>
        <v>1</v>
      </c>
      <c r="AO259" s="3">
        <f t="shared" si="18"/>
        <v>0</v>
      </c>
      <c r="AP259" s="3">
        <f t="shared" si="19"/>
        <v>1</v>
      </c>
      <c r="AQ259" s="3">
        <f t="shared" si="20"/>
        <v>0</v>
      </c>
    </row>
    <row r="260" spans="1:43" ht="16.5" thickTop="1" thickBot="1" x14ac:dyDescent="0.3">
      <c r="A260" s="169" t="s">
        <v>362</v>
      </c>
      <c r="B260" s="101" t="s">
        <v>368</v>
      </c>
      <c r="C260" s="280">
        <v>1607</v>
      </c>
      <c r="D260" s="265">
        <f>'Peligro y Exposición'!D258</f>
        <v>6.9</v>
      </c>
      <c r="E260" s="265">
        <f>'Peligro y Exposición'!H258</f>
        <v>0</v>
      </c>
      <c r="F260" s="265">
        <f>'Peligro y Exposición'!Q258</f>
        <v>0</v>
      </c>
      <c r="G260" s="265">
        <f>'Peligro y Exposición'!U258</f>
        <v>8.8000000000000007</v>
      </c>
      <c r="H260" s="265">
        <f>'Peligro y Exposición'!Y258</f>
        <v>0</v>
      </c>
      <c r="I260" s="266">
        <f>'Peligro y Exposición'!Z258</f>
        <v>4.4000000000000004</v>
      </c>
      <c r="J260" s="265">
        <f>'Peligro y Exposición'!AD258</f>
        <v>4.9000000000000004</v>
      </c>
      <c r="K260" s="266">
        <f>'Peligro y Exposición'!AE258</f>
        <v>4.9000000000000004</v>
      </c>
      <c r="L260" s="267">
        <f>ROUND((10-GEOMEAN(((10-I260)/10*9+1),((10-K260)/10*9+1)))/9*10,1)</f>
        <v>4.7</v>
      </c>
      <c r="M260" s="268">
        <f>Vulnerabilidad!F258</f>
        <v>8.1</v>
      </c>
      <c r="N260" s="269">
        <f>Vulnerabilidad!J258</f>
        <v>8.1999999999999993</v>
      </c>
      <c r="O260" s="269">
        <f>Vulnerabilidad!M258</f>
        <v>7.3</v>
      </c>
      <c r="P260" s="266">
        <f>Vulnerabilidad!N258</f>
        <v>7.9</v>
      </c>
      <c r="Q260" s="269">
        <f>Vulnerabilidad!R258</f>
        <v>1.4</v>
      </c>
      <c r="R260" s="269">
        <f>Vulnerabilidad!W258</f>
        <v>5.8</v>
      </c>
      <c r="S260" s="266">
        <f>Vulnerabilidad!X258</f>
        <v>3.9</v>
      </c>
      <c r="T260" s="267">
        <f>ROUND((10-GEOMEAN(((10-P260)/10*9+1),((10-S260)/10*9+1)))/9*10,1)</f>
        <v>6.3</v>
      </c>
      <c r="U260" s="270">
        <f>'Capacidad de Adaptación'!F258</f>
        <v>10</v>
      </c>
      <c r="V260" s="271">
        <f>'Capacidad de Adaptación'!H258</f>
        <v>8.1999999999999993</v>
      </c>
      <c r="W260" s="266">
        <f>'Capacidad de Adaptación'!I258</f>
        <v>9.3000000000000007</v>
      </c>
      <c r="X260" s="271">
        <f>'Capacidad de Adaptación'!M258</f>
        <v>7</v>
      </c>
      <c r="Y260" s="271">
        <f>'Capacidad de Adaptación'!Q258</f>
        <v>6.4</v>
      </c>
      <c r="Z260" s="271">
        <f>'Capacidad de Adaptación'!X258</f>
        <v>5.4</v>
      </c>
      <c r="AA260" s="266">
        <f>'Capacidad de Adaptación'!Y258</f>
        <v>6.3</v>
      </c>
      <c r="AB260" s="267">
        <f>ROUND((10-GEOMEAN(((10-W260)/10*9+1),((10-AA260)/10*9+1)))/9*10,1)</f>
        <v>8.1999999999999993</v>
      </c>
      <c r="AC260" s="272">
        <f>ROUND(L260^(1/3)*T260^(1/3)*AB260^(1/3),1)</f>
        <v>6.2</v>
      </c>
      <c r="AD260" s="273">
        <f>_xlfn.RANK.EQ(AC260,AC$4:AC$301)</f>
        <v>79</v>
      </c>
      <c r="AE260" s="274">
        <f>VLOOKUP(C260,'INFORM Indice de Confiabilidad'!A257:M554,7,FALSE)</f>
        <v>2.2857142857142856</v>
      </c>
      <c r="AF260" s="275">
        <f>'Imputed and missing data hidden'!AM260</f>
        <v>1</v>
      </c>
      <c r="AG260" s="276">
        <f>AF260/38</f>
        <v>2.6315789473684209E-2</v>
      </c>
      <c r="AH260" s="277">
        <f>'Indicator Date hidden2'!AN260</f>
        <v>1.1714285714285715</v>
      </c>
      <c r="AI260" s="278">
        <f>'Missing component hidden'!S260</f>
        <v>0</v>
      </c>
      <c r="AJ260" s="279">
        <f>'Missing component hidden'!T260</f>
        <v>0</v>
      </c>
      <c r="AM260" s="3">
        <f t="shared" si="16"/>
        <v>1</v>
      </c>
      <c r="AN260" s="3">
        <f t="shared" si="17"/>
        <v>0</v>
      </c>
      <c r="AO260" s="3">
        <f t="shared" si="18"/>
        <v>0</v>
      </c>
      <c r="AP260" s="3">
        <f t="shared" si="19"/>
        <v>1</v>
      </c>
      <c r="AQ260" s="3">
        <f t="shared" si="20"/>
        <v>0</v>
      </c>
    </row>
    <row r="261" spans="1:43" ht="16.5" thickTop="1" thickBot="1" x14ac:dyDescent="0.3">
      <c r="A261" s="169" t="s">
        <v>362</v>
      </c>
      <c r="B261" s="101" t="s">
        <v>369</v>
      </c>
      <c r="C261" s="280">
        <v>1608</v>
      </c>
      <c r="D261" s="265">
        <f>'Peligro y Exposición'!D259</f>
        <v>6.5</v>
      </c>
      <c r="E261" s="265">
        <f>'Peligro y Exposición'!H259</f>
        <v>0</v>
      </c>
      <c r="F261" s="265">
        <f>'Peligro y Exposición'!Q259</f>
        <v>0</v>
      </c>
      <c r="G261" s="265">
        <f>'Peligro y Exposición'!U259</f>
        <v>9.5</v>
      </c>
      <c r="H261" s="265">
        <f>'Peligro y Exposición'!Y259</f>
        <v>0</v>
      </c>
      <c r="I261" s="266">
        <f>'Peligro y Exposición'!Z259</f>
        <v>4.8</v>
      </c>
      <c r="J261" s="265">
        <f>'Peligro y Exposición'!AD259</f>
        <v>3.6</v>
      </c>
      <c r="K261" s="266">
        <f>'Peligro y Exposición'!AE259</f>
        <v>3.6</v>
      </c>
      <c r="L261" s="267">
        <f>ROUND((10-GEOMEAN(((10-I261)/10*9+1),((10-K261)/10*9+1)))/9*10,1)</f>
        <v>4.2</v>
      </c>
      <c r="M261" s="268">
        <f>Vulnerabilidad!F259</f>
        <v>7.2</v>
      </c>
      <c r="N261" s="269">
        <f>Vulnerabilidad!J259</f>
        <v>7.4</v>
      </c>
      <c r="O261" s="269">
        <f>Vulnerabilidad!M259</f>
        <v>6.4</v>
      </c>
      <c r="P261" s="266">
        <f>Vulnerabilidad!N259</f>
        <v>7</v>
      </c>
      <c r="Q261" s="269">
        <f>Vulnerabilidad!R259</f>
        <v>4.4000000000000004</v>
      </c>
      <c r="R261" s="269">
        <f>Vulnerabilidad!W259</f>
        <v>6.6</v>
      </c>
      <c r="S261" s="266">
        <f>Vulnerabilidad!X259</f>
        <v>5.6</v>
      </c>
      <c r="T261" s="267">
        <f>ROUND((10-GEOMEAN(((10-P261)/10*9+1),((10-S261)/10*9+1)))/9*10,1)</f>
        <v>6.4</v>
      </c>
      <c r="U261" s="270">
        <f>'Capacidad de Adaptación'!F259</f>
        <v>6.7</v>
      </c>
      <c r="V261" s="271">
        <f>'Capacidad de Adaptación'!H259</f>
        <v>6.4</v>
      </c>
      <c r="W261" s="266">
        <f>'Capacidad de Adaptación'!I259</f>
        <v>6.6</v>
      </c>
      <c r="X261" s="271">
        <f>'Capacidad de Adaptación'!M259</f>
        <v>6.3</v>
      </c>
      <c r="Y261" s="271">
        <f>'Capacidad de Adaptación'!Q259</f>
        <v>4.5</v>
      </c>
      <c r="Z261" s="271">
        <f>'Capacidad de Adaptación'!X259</f>
        <v>5.3</v>
      </c>
      <c r="AA261" s="266">
        <f>'Capacidad de Adaptación'!Y259</f>
        <v>5.4</v>
      </c>
      <c r="AB261" s="267">
        <f>ROUND((10-GEOMEAN(((10-W261)/10*9+1),((10-AA261)/10*9+1)))/9*10,1)</f>
        <v>6</v>
      </c>
      <c r="AC261" s="272">
        <f>ROUND(L261^(1/3)*T261^(1/3)*AB261^(1/3),1)</f>
        <v>5.4</v>
      </c>
      <c r="AD261" s="273">
        <f>_xlfn.RANK.EQ(AC261,AC$4:AC$301)</f>
        <v>177</v>
      </c>
      <c r="AE261" s="274">
        <f>VLOOKUP(C261,'INFORM Indice de Confiabilidad'!A258:M555,7,FALSE)</f>
        <v>2.6190476190476186</v>
      </c>
      <c r="AF261" s="275">
        <f>'Imputed and missing data hidden'!AM261</f>
        <v>1</v>
      </c>
      <c r="AG261" s="276">
        <f>AF261/38</f>
        <v>2.6315789473684209E-2</v>
      </c>
      <c r="AH261" s="277">
        <f>'Indicator Date hidden2'!AN261</f>
        <v>1.1714285714285715</v>
      </c>
      <c r="AI261" s="278">
        <f>'Missing component hidden'!S261</f>
        <v>0</v>
      </c>
      <c r="AJ261" s="279">
        <f>'Missing component hidden'!T261</f>
        <v>0</v>
      </c>
      <c r="AM261" s="3">
        <f t="shared" ref="AM261:AM301" si="21">IF(D261&lt;0.2,0,1)</f>
        <v>1</v>
      </c>
      <c r="AN261" s="3">
        <f t="shared" ref="AN261:AN301" si="22">IF(E261&lt;0.2,0,1)</f>
        <v>0</v>
      </c>
      <c r="AO261" s="3">
        <f t="shared" ref="AO261:AO301" si="23">IF(F261&lt;0.2,0,1)</f>
        <v>0</v>
      </c>
      <c r="AP261" s="3">
        <f t="shared" ref="AP261:AP301" si="24">IF(G261&lt;0.2,0,1)</f>
        <v>1</v>
      </c>
      <c r="AQ261" s="3">
        <f t="shared" ref="AQ261:AQ301" si="25">IF(H261&lt;0.2,0,1)</f>
        <v>0</v>
      </c>
    </row>
    <row r="262" spans="1:43" ht="16.5" thickTop="1" thickBot="1" x14ac:dyDescent="0.3">
      <c r="A262" s="169" t="s">
        <v>362</v>
      </c>
      <c r="B262" s="101" t="s">
        <v>370</v>
      </c>
      <c r="C262" s="280">
        <v>1609</v>
      </c>
      <c r="D262" s="265">
        <f>'Peligro y Exposición'!D260</f>
        <v>6.3</v>
      </c>
      <c r="E262" s="265">
        <f>'Peligro y Exposición'!H260</f>
        <v>0</v>
      </c>
      <c r="F262" s="265">
        <f>'Peligro y Exposición'!Q260</f>
        <v>0</v>
      </c>
      <c r="G262" s="265">
        <f>'Peligro y Exposición'!U260</f>
        <v>6.3</v>
      </c>
      <c r="H262" s="265">
        <f>'Peligro y Exposición'!Y260</f>
        <v>0</v>
      </c>
      <c r="I262" s="266">
        <f>'Peligro y Exposición'!Z260</f>
        <v>3.2</v>
      </c>
      <c r="J262" s="265">
        <f>'Peligro y Exposición'!AD260</f>
        <v>1.9</v>
      </c>
      <c r="K262" s="266">
        <f>'Peligro y Exposición'!AE260</f>
        <v>1.9</v>
      </c>
      <c r="L262" s="267">
        <f>ROUND((10-GEOMEAN(((10-I262)/10*9+1),((10-K262)/10*9+1)))/9*10,1)</f>
        <v>2.6</v>
      </c>
      <c r="M262" s="268">
        <f>Vulnerabilidad!F260</f>
        <v>7.8</v>
      </c>
      <c r="N262" s="269">
        <f>Vulnerabilidad!J260</f>
        <v>7.4</v>
      </c>
      <c r="O262" s="269">
        <f>Vulnerabilidad!M260</f>
        <v>7.8</v>
      </c>
      <c r="P262" s="266">
        <f>Vulnerabilidad!N260</f>
        <v>7.7</v>
      </c>
      <c r="Q262" s="269">
        <f>Vulnerabilidad!R260</f>
        <v>2.2999999999999998</v>
      </c>
      <c r="R262" s="269">
        <f>Vulnerabilidad!W260</f>
        <v>7.6</v>
      </c>
      <c r="S262" s="266">
        <f>Vulnerabilidad!X260</f>
        <v>5.5</v>
      </c>
      <c r="T262" s="267">
        <f>ROUND((10-GEOMEAN(((10-P262)/10*9+1),((10-S262)/10*9+1)))/9*10,1)</f>
        <v>6.7</v>
      </c>
      <c r="U262" s="270">
        <f>'Capacidad de Adaptación'!F260</f>
        <v>10</v>
      </c>
      <c r="V262" s="271">
        <f>'Capacidad de Adaptación'!H260</f>
        <v>8</v>
      </c>
      <c r="W262" s="266">
        <f>'Capacidad de Adaptación'!I260</f>
        <v>9.3000000000000007</v>
      </c>
      <c r="X262" s="271">
        <f>'Capacidad de Adaptación'!M260</f>
        <v>7</v>
      </c>
      <c r="Y262" s="271">
        <f>'Capacidad de Adaptación'!Q260</f>
        <v>4.9000000000000004</v>
      </c>
      <c r="Z262" s="271">
        <f>'Capacidad de Adaptación'!X260</f>
        <v>7.1</v>
      </c>
      <c r="AA262" s="266">
        <f>'Capacidad de Adaptación'!Y260</f>
        <v>6.3</v>
      </c>
      <c r="AB262" s="267">
        <f>ROUND((10-GEOMEAN(((10-W262)/10*9+1),((10-AA262)/10*9+1)))/9*10,1)</f>
        <v>8.1999999999999993</v>
      </c>
      <c r="AC262" s="272">
        <f>ROUND(L262^(1/3)*T262^(1/3)*AB262^(1/3),1)</f>
        <v>5.2</v>
      </c>
      <c r="AD262" s="273">
        <f>_xlfn.RANK.EQ(AC262,AC$4:AC$301)</f>
        <v>208</v>
      </c>
      <c r="AE262" s="274">
        <f>VLOOKUP(C262,'INFORM Indice de Confiabilidad'!A259:M556,7,FALSE)</f>
        <v>1.9523809523809526</v>
      </c>
      <c r="AF262" s="275">
        <f>'Imputed and missing data hidden'!AM262</f>
        <v>2</v>
      </c>
      <c r="AG262" s="276">
        <f>AF262/38</f>
        <v>5.2631578947368418E-2</v>
      </c>
      <c r="AH262" s="277">
        <f>'Indicator Date hidden2'!AN262</f>
        <v>1.1714285714285715</v>
      </c>
      <c r="AI262" s="278">
        <f>'Missing component hidden'!S262</f>
        <v>0</v>
      </c>
      <c r="AJ262" s="279">
        <f>'Missing component hidden'!T262</f>
        <v>0</v>
      </c>
      <c r="AM262" s="3">
        <f t="shared" si="21"/>
        <v>1</v>
      </c>
      <c r="AN262" s="3">
        <f t="shared" si="22"/>
        <v>0</v>
      </c>
      <c r="AO262" s="3">
        <f t="shared" si="23"/>
        <v>0</v>
      </c>
      <c r="AP262" s="3">
        <f t="shared" si="24"/>
        <v>1</v>
      </c>
      <c r="AQ262" s="3">
        <f t="shared" si="25"/>
        <v>0</v>
      </c>
    </row>
    <row r="263" spans="1:43" ht="16.5" thickTop="1" thickBot="1" x14ac:dyDescent="0.3">
      <c r="A263" s="169" t="s">
        <v>362</v>
      </c>
      <c r="B263" s="101" t="s">
        <v>371</v>
      </c>
      <c r="C263" s="280">
        <v>1610</v>
      </c>
      <c r="D263" s="265">
        <f>'Peligro y Exposición'!D261</f>
        <v>6.8</v>
      </c>
      <c r="E263" s="265">
        <f>'Peligro y Exposición'!H261</f>
        <v>0</v>
      </c>
      <c r="F263" s="265">
        <f>'Peligro y Exposición'!Q261</f>
        <v>0</v>
      </c>
      <c r="G263" s="265">
        <f>'Peligro y Exposición'!U261</f>
        <v>9.1999999999999993</v>
      </c>
      <c r="H263" s="265">
        <f>'Peligro y Exposición'!Y261</f>
        <v>0</v>
      </c>
      <c r="I263" s="266">
        <f>'Peligro y Exposición'!Z261</f>
        <v>4.5999999999999996</v>
      </c>
      <c r="J263" s="265">
        <f>'Peligro y Exposición'!AD261</f>
        <v>3.6</v>
      </c>
      <c r="K263" s="266">
        <f>'Peligro y Exposición'!AE261</f>
        <v>3.6</v>
      </c>
      <c r="L263" s="267">
        <f>ROUND((10-GEOMEAN(((10-I263)/10*9+1),((10-K263)/10*9+1)))/9*10,1)</f>
        <v>4.0999999999999996</v>
      </c>
      <c r="M263" s="268">
        <f>Vulnerabilidad!F261</f>
        <v>6.7</v>
      </c>
      <c r="N263" s="269">
        <f>Vulnerabilidad!J261</f>
        <v>6.8</v>
      </c>
      <c r="O263" s="269">
        <f>Vulnerabilidad!M261</f>
        <v>6</v>
      </c>
      <c r="P263" s="266">
        <f>Vulnerabilidad!N261</f>
        <v>6.5</v>
      </c>
      <c r="Q263" s="269">
        <f>Vulnerabilidad!R261</f>
        <v>1</v>
      </c>
      <c r="R263" s="269">
        <f>Vulnerabilidad!W261</f>
        <v>5</v>
      </c>
      <c r="S263" s="266">
        <f>Vulnerabilidad!X261</f>
        <v>3.3</v>
      </c>
      <c r="T263" s="267">
        <f>ROUND((10-GEOMEAN(((10-P263)/10*9+1),((10-S263)/10*9+1)))/9*10,1)</f>
        <v>5.0999999999999996</v>
      </c>
      <c r="U263" s="270">
        <f>'Capacidad de Adaptación'!F261</f>
        <v>10</v>
      </c>
      <c r="V263" s="271">
        <f>'Capacidad de Adaptación'!H261</f>
        <v>4.4000000000000004</v>
      </c>
      <c r="W263" s="266">
        <f>'Capacidad de Adaptación'!I261</f>
        <v>8.4</v>
      </c>
      <c r="X263" s="271">
        <f>'Capacidad de Adaptación'!M261</f>
        <v>5.6</v>
      </c>
      <c r="Y263" s="271">
        <f>'Capacidad de Adaptación'!Q261</f>
        <v>5.5</v>
      </c>
      <c r="Z263" s="271">
        <f>'Capacidad de Adaptación'!X261</f>
        <v>5.3</v>
      </c>
      <c r="AA263" s="266">
        <f>'Capacidad de Adaptación'!Y261</f>
        <v>5.5</v>
      </c>
      <c r="AB263" s="267">
        <f>ROUND((10-GEOMEAN(((10-W263)/10*9+1),((10-AA263)/10*9+1)))/9*10,1)</f>
        <v>7.2</v>
      </c>
      <c r="AC263" s="272">
        <f>ROUND(L263^(1/3)*T263^(1/3)*AB263^(1/3),1)</f>
        <v>5.3</v>
      </c>
      <c r="AD263" s="273">
        <f>_xlfn.RANK.EQ(AC263,AC$4:AC$301)</f>
        <v>194</v>
      </c>
      <c r="AE263" s="274">
        <f>VLOOKUP(C263,'INFORM Indice de Confiabilidad'!A260:M557,7,FALSE)</f>
        <v>2.2857142857142856</v>
      </c>
      <c r="AF263" s="275">
        <f>'Imputed and missing data hidden'!AM263</f>
        <v>0</v>
      </c>
      <c r="AG263" s="276">
        <f>AF263/38</f>
        <v>0</v>
      </c>
      <c r="AH263" s="277">
        <f>'Indicator Date hidden2'!AN263</f>
        <v>1.1714285714285715</v>
      </c>
      <c r="AI263" s="278">
        <f>'Missing component hidden'!S263</f>
        <v>0</v>
      </c>
      <c r="AJ263" s="279">
        <f>'Missing component hidden'!T263</f>
        <v>0</v>
      </c>
      <c r="AM263" s="3">
        <f t="shared" si="21"/>
        <v>1</v>
      </c>
      <c r="AN263" s="3">
        <f t="shared" si="22"/>
        <v>0</v>
      </c>
      <c r="AO263" s="3">
        <f t="shared" si="23"/>
        <v>0</v>
      </c>
      <c r="AP263" s="3">
        <f t="shared" si="24"/>
        <v>1</v>
      </c>
      <c r="AQ263" s="3">
        <f t="shared" si="25"/>
        <v>0</v>
      </c>
    </row>
    <row r="264" spans="1:43" ht="16.5" thickTop="1" thickBot="1" x14ac:dyDescent="0.3">
      <c r="A264" s="169" t="s">
        <v>362</v>
      </c>
      <c r="B264" s="101" t="s">
        <v>372</v>
      </c>
      <c r="C264" s="280">
        <v>1611</v>
      </c>
      <c r="D264" s="265">
        <f>'Peligro y Exposición'!D262</f>
        <v>6.4</v>
      </c>
      <c r="E264" s="265">
        <f>'Peligro y Exposición'!H262</f>
        <v>0</v>
      </c>
      <c r="F264" s="265">
        <f>'Peligro y Exposición'!Q262</f>
        <v>0</v>
      </c>
      <c r="G264" s="265">
        <f>'Peligro y Exposición'!U262</f>
        <v>5.7</v>
      </c>
      <c r="H264" s="265">
        <f>'Peligro y Exposición'!Y262</f>
        <v>0</v>
      </c>
      <c r="I264" s="266">
        <f>'Peligro y Exposición'!Z262</f>
        <v>3</v>
      </c>
      <c r="J264" s="265">
        <f>'Peligro y Exposición'!AD262</f>
        <v>1.6</v>
      </c>
      <c r="K264" s="266">
        <f>'Peligro y Exposición'!AE262</f>
        <v>1.6</v>
      </c>
      <c r="L264" s="267">
        <f>ROUND((10-GEOMEAN(((10-I264)/10*9+1),((10-K264)/10*9+1)))/9*10,1)</f>
        <v>2.2999999999999998</v>
      </c>
      <c r="M264" s="268">
        <f>Vulnerabilidad!F262</f>
        <v>6.7</v>
      </c>
      <c r="N264" s="269">
        <f>Vulnerabilidad!J262</f>
        <v>7.5</v>
      </c>
      <c r="O264" s="269">
        <f>Vulnerabilidad!M262</f>
        <v>6.1</v>
      </c>
      <c r="P264" s="266">
        <f>Vulnerabilidad!N262</f>
        <v>6.8</v>
      </c>
      <c r="Q264" s="269">
        <f>Vulnerabilidad!R262</f>
        <v>2.2999999999999998</v>
      </c>
      <c r="R264" s="269">
        <f>Vulnerabilidad!W262</f>
        <v>6</v>
      </c>
      <c r="S264" s="266">
        <f>Vulnerabilidad!X262</f>
        <v>4.4000000000000004</v>
      </c>
      <c r="T264" s="267">
        <f>ROUND((10-GEOMEAN(((10-P264)/10*9+1),((10-S264)/10*9+1)))/9*10,1)</f>
        <v>5.7</v>
      </c>
      <c r="U264" s="270">
        <f>'Capacidad de Adaptación'!F262</f>
        <v>10</v>
      </c>
      <c r="V264" s="271">
        <f>'Capacidad de Adaptación'!H262</f>
        <v>6.1</v>
      </c>
      <c r="W264" s="266">
        <f>'Capacidad de Adaptación'!I262</f>
        <v>8.8000000000000007</v>
      </c>
      <c r="X264" s="271">
        <f>'Capacidad de Adaptación'!M262</f>
        <v>6.7</v>
      </c>
      <c r="Y264" s="271">
        <f>'Capacidad de Adaptación'!Q262</f>
        <v>3.6</v>
      </c>
      <c r="Z264" s="271">
        <f>'Capacidad de Adaptación'!X262</f>
        <v>6.2</v>
      </c>
      <c r="AA264" s="266">
        <f>'Capacidad de Adaptación'!Y262</f>
        <v>5.5</v>
      </c>
      <c r="AB264" s="267">
        <f>ROUND((10-GEOMEAN(((10-W264)/10*9+1),((10-AA264)/10*9+1)))/9*10,1)</f>
        <v>7.5</v>
      </c>
      <c r="AC264" s="272">
        <f>ROUND(L264^(1/3)*T264^(1/3)*AB264^(1/3),1)</f>
        <v>4.5999999999999996</v>
      </c>
      <c r="AD264" s="273">
        <f>_xlfn.RANK.EQ(AC264,AC$4:AC$301)</f>
        <v>254</v>
      </c>
      <c r="AE264" s="274">
        <f>VLOOKUP(C264,'INFORM Indice de Confiabilidad'!A261:M558,7,FALSE)</f>
        <v>2.6190476190476186</v>
      </c>
      <c r="AF264" s="275">
        <f>'Imputed and missing data hidden'!AM264</f>
        <v>1</v>
      </c>
      <c r="AG264" s="276">
        <f>AF264/38</f>
        <v>2.6315789473684209E-2</v>
      </c>
      <c r="AH264" s="277">
        <f>'Indicator Date hidden2'!AN264</f>
        <v>1.1714285714285715</v>
      </c>
      <c r="AI264" s="278">
        <f>'Missing component hidden'!S264</f>
        <v>0</v>
      </c>
      <c r="AJ264" s="279">
        <f>'Missing component hidden'!T264</f>
        <v>0</v>
      </c>
      <c r="AM264" s="3">
        <f t="shared" si="21"/>
        <v>1</v>
      </c>
      <c r="AN264" s="3">
        <f t="shared" si="22"/>
        <v>0</v>
      </c>
      <c r="AO264" s="3">
        <f t="shared" si="23"/>
        <v>0</v>
      </c>
      <c r="AP264" s="3">
        <f t="shared" si="24"/>
        <v>1</v>
      </c>
      <c r="AQ264" s="3">
        <f t="shared" si="25"/>
        <v>0</v>
      </c>
    </row>
    <row r="265" spans="1:43" ht="16.5" thickTop="1" thickBot="1" x14ac:dyDescent="0.3">
      <c r="A265" s="169" t="s">
        <v>362</v>
      </c>
      <c r="B265" s="101" t="s">
        <v>373</v>
      </c>
      <c r="C265" s="280">
        <v>1612</v>
      </c>
      <c r="D265" s="265">
        <f>'Peligro y Exposición'!D263</f>
        <v>6.9</v>
      </c>
      <c r="E265" s="265" t="str">
        <f>'Peligro y Exposición'!H263</f>
        <v>x</v>
      </c>
      <c r="F265" s="265">
        <f>'Peligro y Exposición'!Q263</f>
        <v>0</v>
      </c>
      <c r="G265" s="265">
        <f>'Peligro y Exposición'!U263</f>
        <v>6.6</v>
      </c>
      <c r="H265" s="265">
        <f>'Peligro y Exposición'!Y263</f>
        <v>0</v>
      </c>
      <c r="I265" s="266">
        <f>'Peligro y Exposición'!Z263</f>
        <v>4.2</v>
      </c>
      <c r="J265" s="265">
        <f>'Peligro y Exposición'!AD263</f>
        <v>5</v>
      </c>
      <c r="K265" s="266">
        <f>'Peligro y Exposición'!AE263</f>
        <v>5</v>
      </c>
      <c r="L265" s="267">
        <f>ROUND((10-GEOMEAN(((10-I265)/10*9+1),((10-K265)/10*9+1)))/9*10,1)</f>
        <v>4.5999999999999996</v>
      </c>
      <c r="M265" s="268">
        <f>Vulnerabilidad!F263</f>
        <v>6.9</v>
      </c>
      <c r="N265" s="269">
        <f>Vulnerabilidad!J263</f>
        <v>7.5</v>
      </c>
      <c r="O265" s="269">
        <f>Vulnerabilidad!M263</f>
        <v>6.2</v>
      </c>
      <c r="P265" s="266">
        <f>Vulnerabilidad!N263</f>
        <v>6.9</v>
      </c>
      <c r="Q265" s="269">
        <f>Vulnerabilidad!R263</f>
        <v>0.5</v>
      </c>
      <c r="R265" s="269">
        <f>Vulnerabilidad!W263</f>
        <v>6.3</v>
      </c>
      <c r="S265" s="266">
        <f>Vulnerabilidad!X263</f>
        <v>4</v>
      </c>
      <c r="T265" s="267">
        <f>ROUND((10-GEOMEAN(((10-P265)/10*9+1),((10-S265)/10*9+1)))/9*10,1)</f>
        <v>5.6</v>
      </c>
      <c r="U265" s="270">
        <f>'Capacidad de Adaptación'!F263</f>
        <v>10</v>
      </c>
      <c r="V265" s="271">
        <f>'Capacidad de Adaptación'!H263</f>
        <v>6.2</v>
      </c>
      <c r="W265" s="266">
        <f>'Capacidad de Adaptación'!I263</f>
        <v>8.8000000000000007</v>
      </c>
      <c r="X265" s="271">
        <f>'Capacidad de Adaptación'!M263</f>
        <v>8</v>
      </c>
      <c r="Y265" s="271">
        <f>'Capacidad de Adaptación'!Q263</f>
        <v>4.8</v>
      </c>
      <c r="Z265" s="271">
        <f>'Capacidad de Adaptación'!X263</f>
        <v>6.4</v>
      </c>
      <c r="AA265" s="266">
        <f>'Capacidad de Adaptación'!Y263</f>
        <v>6.4</v>
      </c>
      <c r="AB265" s="267">
        <f>ROUND((10-GEOMEAN(((10-W265)/10*9+1),((10-AA265)/10*9+1)))/9*10,1)</f>
        <v>7.8</v>
      </c>
      <c r="AC265" s="272">
        <f>ROUND(L265^(1/3)*T265^(1/3)*AB265^(1/3),1)</f>
        <v>5.9</v>
      </c>
      <c r="AD265" s="273">
        <f>_xlfn.RANK.EQ(AC265,AC$4:AC$301)</f>
        <v>118</v>
      </c>
      <c r="AE265" s="274">
        <f>VLOOKUP(C265,'INFORM Indice de Confiabilidad'!A262:M559,7,FALSE)</f>
        <v>2.2857142857142856</v>
      </c>
      <c r="AF265" s="275">
        <f>'Imputed and missing data hidden'!AM265</f>
        <v>2</v>
      </c>
      <c r="AG265" s="276">
        <f>AF265/38</f>
        <v>5.2631578947368418E-2</v>
      </c>
      <c r="AH265" s="277">
        <f>'Indicator Date hidden2'!AN265</f>
        <v>1.1714285714285715</v>
      </c>
      <c r="AI265" s="278">
        <f>'Missing component hidden'!S265</f>
        <v>1</v>
      </c>
      <c r="AJ265" s="279">
        <f>'Missing component hidden'!T265</f>
        <v>6.6666666666666666E-2</v>
      </c>
      <c r="AM265" s="3">
        <f t="shared" si="21"/>
        <v>1</v>
      </c>
      <c r="AN265" s="3">
        <f t="shared" si="22"/>
        <v>1</v>
      </c>
      <c r="AO265" s="3">
        <f t="shared" si="23"/>
        <v>0</v>
      </c>
      <c r="AP265" s="3">
        <f t="shared" si="24"/>
        <v>1</v>
      </c>
      <c r="AQ265" s="3">
        <f t="shared" si="25"/>
        <v>0</v>
      </c>
    </row>
    <row r="266" spans="1:43" ht="16.5" thickTop="1" thickBot="1" x14ac:dyDescent="0.3">
      <c r="A266" s="169" t="s">
        <v>362</v>
      </c>
      <c r="B266" s="101" t="s">
        <v>374</v>
      </c>
      <c r="C266" s="280">
        <v>1613</v>
      </c>
      <c r="D266" s="265">
        <f>'Peligro y Exposición'!D264</f>
        <v>6.9</v>
      </c>
      <c r="E266" s="265">
        <f>'Peligro y Exposición'!H264</f>
        <v>0</v>
      </c>
      <c r="F266" s="265">
        <f>'Peligro y Exposición'!Q264</f>
        <v>0</v>
      </c>
      <c r="G266" s="265">
        <f>'Peligro y Exposición'!U264</f>
        <v>7</v>
      </c>
      <c r="H266" s="265">
        <f>'Peligro y Exposición'!Y264</f>
        <v>0</v>
      </c>
      <c r="I266" s="266">
        <f>'Peligro y Exposición'!Z264</f>
        <v>3.6</v>
      </c>
      <c r="J266" s="265">
        <f>'Peligro y Exposición'!AD264</f>
        <v>8.8000000000000007</v>
      </c>
      <c r="K266" s="266">
        <f>'Peligro y Exposición'!AE264</f>
        <v>8.8000000000000007</v>
      </c>
      <c r="L266" s="267">
        <f>ROUND((10-GEOMEAN(((10-I266)/10*9+1),((10-K266)/10*9+1)))/9*10,1)</f>
        <v>6.9</v>
      </c>
      <c r="M266" s="268">
        <f>Vulnerabilidad!F264</f>
        <v>7.1</v>
      </c>
      <c r="N266" s="269">
        <f>Vulnerabilidad!J264</f>
        <v>7.8</v>
      </c>
      <c r="O266" s="269">
        <f>Vulnerabilidad!M264</f>
        <v>6.7</v>
      </c>
      <c r="P266" s="266">
        <f>Vulnerabilidad!N264</f>
        <v>7.2</v>
      </c>
      <c r="Q266" s="269">
        <f>Vulnerabilidad!R264</f>
        <v>0.7</v>
      </c>
      <c r="R266" s="269">
        <f>Vulnerabilidad!W264</f>
        <v>6.9</v>
      </c>
      <c r="S266" s="266">
        <f>Vulnerabilidad!X264</f>
        <v>4.5</v>
      </c>
      <c r="T266" s="267">
        <f>ROUND((10-GEOMEAN(((10-P266)/10*9+1),((10-S266)/10*9+1)))/9*10,1)</f>
        <v>6</v>
      </c>
      <c r="U266" s="270">
        <f>'Capacidad de Adaptación'!F264</f>
        <v>3.3</v>
      </c>
      <c r="V266" s="271">
        <f>'Capacidad de Adaptación'!H264</f>
        <v>4.2</v>
      </c>
      <c r="W266" s="266">
        <f>'Capacidad de Adaptación'!I264</f>
        <v>3.8</v>
      </c>
      <c r="X266" s="271">
        <f>'Capacidad de Adaptación'!M264</f>
        <v>5.2</v>
      </c>
      <c r="Y266" s="271">
        <f>'Capacidad de Adaptación'!Q264</f>
        <v>4.2</v>
      </c>
      <c r="Z266" s="271">
        <f>'Capacidad de Adaptación'!X264</f>
        <v>4.7</v>
      </c>
      <c r="AA266" s="266">
        <f>'Capacidad de Adaptación'!Y264</f>
        <v>4.7</v>
      </c>
      <c r="AB266" s="267">
        <f>ROUND((10-GEOMEAN(((10-W266)/10*9+1),((10-AA266)/10*9+1)))/9*10,1)</f>
        <v>4.3</v>
      </c>
      <c r="AC266" s="272">
        <f>ROUND(L266^(1/3)*T266^(1/3)*AB266^(1/3),1)</f>
        <v>5.6</v>
      </c>
      <c r="AD266" s="273">
        <f>_xlfn.RANK.EQ(AC266,AC$4:AC$301)</f>
        <v>157</v>
      </c>
      <c r="AE266" s="274">
        <f>VLOOKUP(C266,'INFORM Indice de Confiabilidad'!A263:M560,7,FALSE)</f>
        <v>1.9523809523809526</v>
      </c>
      <c r="AF266" s="275">
        <f>'Imputed and missing data hidden'!AM266</f>
        <v>1</v>
      </c>
      <c r="AG266" s="276">
        <f>AF266/38</f>
        <v>2.6315789473684209E-2</v>
      </c>
      <c r="AH266" s="277">
        <f>'Indicator Date hidden2'!AN266</f>
        <v>1.1714285714285715</v>
      </c>
      <c r="AI266" s="278">
        <f>'Missing component hidden'!S266</f>
        <v>0</v>
      </c>
      <c r="AJ266" s="279">
        <f>'Missing component hidden'!T266</f>
        <v>0</v>
      </c>
      <c r="AM266" s="3">
        <f t="shared" si="21"/>
        <v>1</v>
      </c>
      <c r="AN266" s="3">
        <f t="shared" si="22"/>
        <v>0</v>
      </c>
      <c r="AO266" s="3">
        <f t="shared" si="23"/>
        <v>0</v>
      </c>
      <c r="AP266" s="3">
        <f t="shared" si="24"/>
        <v>1</v>
      </c>
      <c r="AQ266" s="3">
        <f t="shared" si="25"/>
        <v>0</v>
      </c>
    </row>
    <row r="267" spans="1:43" ht="16.5" thickTop="1" thickBot="1" x14ac:dyDescent="0.3">
      <c r="A267" s="169" t="s">
        <v>362</v>
      </c>
      <c r="B267" s="101" t="s">
        <v>375</v>
      </c>
      <c r="C267" s="280">
        <v>1614</v>
      </c>
      <c r="D267" s="265">
        <f>'Peligro y Exposición'!D265</f>
        <v>7.2</v>
      </c>
      <c r="E267" s="265">
        <f>'Peligro y Exposición'!H265</f>
        <v>0</v>
      </c>
      <c r="F267" s="265">
        <f>'Peligro y Exposición'!Q265</f>
        <v>0</v>
      </c>
      <c r="G267" s="265">
        <f>'Peligro y Exposición'!U265</f>
        <v>6.3</v>
      </c>
      <c r="H267" s="265">
        <f>'Peligro y Exposición'!Y265</f>
        <v>0</v>
      </c>
      <c r="I267" s="266">
        <f>'Peligro y Exposición'!Z265</f>
        <v>3.5</v>
      </c>
      <c r="J267" s="265">
        <f>'Peligro y Exposición'!AD265</f>
        <v>7.1</v>
      </c>
      <c r="K267" s="266">
        <f>'Peligro y Exposición'!AE265</f>
        <v>7.1</v>
      </c>
      <c r="L267" s="267">
        <f>ROUND((10-GEOMEAN(((10-I267)/10*9+1),((10-K267)/10*9+1)))/9*10,1)</f>
        <v>5.6</v>
      </c>
      <c r="M267" s="268">
        <f>Vulnerabilidad!F265</f>
        <v>7.9</v>
      </c>
      <c r="N267" s="269">
        <f>Vulnerabilidad!J265</f>
        <v>7.7</v>
      </c>
      <c r="O267" s="269">
        <f>Vulnerabilidad!M265</f>
        <v>6.1</v>
      </c>
      <c r="P267" s="266">
        <f>Vulnerabilidad!N265</f>
        <v>7.2</v>
      </c>
      <c r="Q267" s="269">
        <f>Vulnerabilidad!R265</f>
        <v>9.3000000000000007</v>
      </c>
      <c r="R267" s="269">
        <f>Vulnerabilidad!W265</f>
        <v>6.4</v>
      </c>
      <c r="S267" s="266">
        <f>Vulnerabilidad!X265</f>
        <v>8.1999999999999993</v>
      </c>
      <c r="T267" s="267">
        <f>ROUND((10-GEOMEAN(((10-P267)/10*9+1),((10-S267)/10*9+1)))/9*10,1)</f>
        <v>7.7</v>
      </c>
      <c r="U267" s="270">
        <f>'Capacidad de Adaptación'!F265</f>
        <v>3.3</v>
      </c>
      <c r="V267" s="271">
        <f>'Capacidad de Adaptación'!H265</f>
        <v>6.8</v>
      </c>
      <c r="W267" s="266">
        <f>'Capacidad de Adaptación'!I265</f>
        <v>5.3</v>
      </c>
      <c r="X267" s="271">
        <f>'Capacidad de Adaptación'!M265</f>
        <v>9.1999999999999993</v>
      </c>
      <c r="Y267" s="271">
        <f>'Capacidad de Adaptación'!Q265</f>
        <v>7.5</v>
      </c>
      <c r="Z267" s="271">
        <f>'Capacidad de Adaptación'!X265</f>
        <v>6.5</v>
      </c>
      <c r="AA267" s="266">
        <f>'Capacidad de Adaptación'!Y265</f>
        <v>7.7</v>
      </c>
      <c r="AB267" s="267">
        <f>ROUND((10-GEOMEAN(((10-W267)/10*9+1),((10-AA267)/10*9+1)))/9*10,1)</f>
        <v>6.7</v>
      </c>
      <c r="AC267" s="272">
        <f>ROUND(L267^(1/3)*T267^(1/3)*AB267^(1/3),1)</f>
        <v>6.6</v>
      </c>
      <c r="AD267" s="273">
        <f>_xlfn.RANK.EQ(AC267,AC$4:AC$301)</f>
        <v>38</v>
      </c>
      <c r="AE267" s="274">
        <f>VLOOKUP(C267,'INFORM Indice de Confiabilidad'!A264:M561,7,FALSE)</f>
        <v>2.2857142857142856</v>
      </c>
      <c r="AF267" s="275">
        <f>'Imputed and missing data hidden'!AM267</f>
        <v>0</v>
      </c>
      <c r="AG267" s="276">
        <f>AF267/38</f>
        <v>0</v>
      </c>
      <c r="AH267" s="277">
        <f>'Indicator Date hidden2'!AN267</f>
        <v>1.1714285714285715</v>
      </c>
      <c r="AI267" s="278">
        <f>'Missing component hidden'!S267</f>
        <v>0</v>
      </c>
      <c r="AJ267" s="279">
        <f>'Missing component hidden'!T267</f>
        <v>0</v>
      </c>
      <c r="AM267" s="3">
        <f t="shared" si="21"/>
        <v>1</v>
      </c>
      <c r="AN267" s="3">
        <f t="shared" si="22"/>
        <v>0</v>
      </c>
      <c r="AO267" s="3">
        <f t="shared" si="23"/>
        <v>0</v>
      </c>
      <c r="AP267" s="3">
        <f t="shared" si="24"/>
        <v>1</v>
      </c>
      <c r="AQ267" s="3">
        <f t="shared" si="25"/>
        <v>0</v>
      </c>
    </row>
    <row r="268" spans="1:43" ht="16.5" thickTop="1" thickBot="1" x14ac:dyDescent="0.3">
      <c r="A268" s="169" t="s">
        <v>362</v>
      </c>
      <c r="B268" s="101" t="s">
        <v>376</v>
      </c>
      <c r="C268" s="280">
        <v>1615</v>
      </c>
      <c r="D268" s="265">
        <f>'Peligro y Exposición'!D266</f>
        <v>6.8</v>
      </c>
      <c r="E268" s="265" t="str">
        <f>'Peligro y Exposición'!H266</f>
        <v>x</v>
      </c>
      <c r="F268" s="265">
        <f>'Peligro y Exposición'!Q266</f>
        <v>0</v>
      </c>
      <c r="G268" s="265">
        <f>'Peligro y Exposición'!U266</f>
        <v>7.9</v>
      </c>
      <c r="H268" s="265">
        <f>'Peligro y Exposición'!Y266</f>
        <v>0</v>
      </c>
      <c r="I268" s="266">
        <f>'Peligro y Exposición'!Z266</f>
        <v>4.7</v>
      </c>
      <c r="J268" s="265">
        <f>'Peligro y Exposición'!AD266</f>
        <v>6.1</v>
      </c>
      <c r="K268" s="266">
        <f>'Peligro y Exposición'!AE266</f>
        <v>6.1</v>
      </c>
      <c r="L268" s="267">
        <f>ROUND((10-GEOMEAN(((10-I268)/10*9+1),((10-K268)/10*9+1)))/9*10,1)</f>
        <v>5.4</v>
      </c>
      <c r="M268" s="268">
        <f>Vulnerabilidad!F266</f>
        <v>7.4</v>
      </c>
      <c r="N268" s="269">
        <f>Vulnerabilidad!J266</f>
        <v>8.6</v>
      </c>
      <c r="O268" s="269">
        <f>Vulnerabilidad!M266</f>
        <v>7</v>
      </c>
      <c r="P268" s="266">
        <f>Vulnerabilidad!N266</f>
        <v>7.7</v>
      </c>
      <c r="Q268" s="269">
        <f>Vulnerabilidad!R266</f>
        <v>6.1</v>
      </c>
      <c r="R268" s="269">
        <f>Vulnerabilidad!W266</f>
        <v>5.7</v>
      </c>
      <c r="S268" s="266">
        <f>Vulnerabilidad!X266</f>
        <v>5.9</v>
      </c>
      <c r="T268" s="267">
        <f>ROUND((10-GEOMEAN(((10-P268)/10*9+1),((10-S268)/10*9+1)))/9*10,1)</f>
        <v>6.9</v>
      </c>
      <c r="U268" s="270">
        <f>'Capacidad de Adaptación'!F266</f>
        <v>6.7</v>
      </c>
      <c r="V268" s="271">
        <f>'Capacidad de Adaptación'!H266</f>
        <v>7.6</v>
      </c>
      <c r="W268" s="266">
        <f>'Capacidad de Adaptación'!I266</f>
        <v>7.2</v>
      </c>
      <c r="X268" s="271">
        <f>'Capacidad de Adaptación'!M266</f>
        <v>7.2</v>
      </c>
      <c r="Y268" s="271">
        <f>'Capacidad de Adaptación'!Q266</f>
        <v>6.7</v>
      </c>
      <c r="Z268" s="271">
        <f>'Capacidad de Adaptación'!X266</f>
        <v>6</v>
      </c>
      <c r="AA268" s="266">
        <f>'Capacidad de Adaptación'!Y266</f>
        <v>6.6</v>
      </c>
      <c r="AB268" s="267">
        <f>ROUND((10-GEOMEAN(((10-W268)/10*9+1),((10-AA268)/10*9+1)))/9*10,1)</f>
        <v>6.9</v>
      </c>
      <c r="AC268" s="272">
        <f>ROUND(L268^(1/3)*T268^(1/3)*AB268^(1/3),1)</f>
        <v>6.4</v>
      </c>
      <c r="AD268" s="273">
        <f>_xlfn.RANK.EQ(AC268,AC$4:AC$301)</f>
        <v>51</v>
      </c>
      <c r="AE268" s="274">
        <f>VLOOKUP(C268,'INFORM Indice de Confiabilidad'!A265:M562,7,FALSE)</f>
        <v>2.6190476190476186</v>
      </c>
      <c r="AF268" s="275">
        <f>'Imputed and missing data hidden'!AM268</f>
        <v>1</v>
      </c>
      <c r="AG268" s="276">
        <f>AF268/38</f>
        <v>2.6315789473684209E-2</v>
      </c>
      <c r="AH268" s="277">
        <f>'Indicator Date hidden2'!AN268</f>
        <v>1.1714285714285715</v>
      </c>
      <c r="AI268" s="278">
        <f>'Missing component hidden'!S268</f>
        <v>1</v>
      </c>
      <c r="AJ268" s="279">
        <f>'Missing component hidden'!T268</f>
        <v>6.6666666666666666E-2</v>
      </c>
      <c r="AM268" s="3">
        <f t="shared" si="21"/>
        <v>1</v>
      </c>
      <c r="AN268" s="3">
        <f t="shared" si="22"/>
        <v>1</v>
      </c>
      <c r="AO268" s="3">
        <f t="shared" si="23"/>
        <v>0</v>
      </c>
      <c r="AP268" s="3">
        <f t="shared" si="24"/>
        <v>1</v>
      </c>
      <c r="AQ268" s="3">
        <f t="shared" si="25"/>
        <v>0</v>
      </c>
    </row>
    <row r="269" spans="1:43" ht="16.5" thickTop="1" thickBot="1" x14ac:dyDescent="0.3">
      <c r="A269" s="169" t="s">
        <v>362</v>
      </c>
      <c r="B269" s="101" t="s">
        <v>377</v>
      </c>
      <c r="C269" s="280">
        <v>1616</v>
      </c>
      <c r="D269" s="265">
        <f>'Peligro y Exposición'!D267</f>
        <v>6.2</v>
      </c>
      <c r="E269" s="265" t="str">
        <f>'Peligro y Exposición'!H267</f>
        <v>x</v>
      </c>
      <c r="F269" s="265">
        <f>'Peligro y Exposición'!Q267</f>
        <v>0</v>
      </c>
      <c r="G269" s="265">
        <f>'Peligro y Exposición'!U267</f>
        <v>9.3000000000000007</v>
      </c>
      <c r="H269" s="265">
        <f>'Peligro y Exposición'!Y267</f>
        <v>0</v>
      </c>
      <c r="I269" s="266">
        <f>'Peligro y Exposición'!Z267</f>
        <v>5.4</v>
      </c>
      <c r="J269" s="265">
        <f>'Peligro y Exposición'!AD267</f>
        <v>7.4</v>
      </c>
      <c r="K269" s="266">
        <f>'Peligro y Exposición'!AE267</f>
        <v>7.4</v>
      </c>
      <c r="L269" s="267">
        <f>ROUND((10-GEOMEAN(((10-I269)/10*9+1),((10-K269)/10*9+1)))/9*10,1)</f>
        <v>6.5</v>
      </c>
      <c r="M269" s="268">
        <f>Vulnerabilidad!F267</f>
        <v>7</v>
      </c>
      <c r="N269" s="269">
        <f>Vulnerabilidad!J267</f>
        <v>8.1</v>
      </c>
      <c r="O269" s="269">
        <f>Vulnerabilidad!M267</f>
        <v>6.7</v>
      </c>
      <c r="P269" s="266">
        <f>Vulnerabilidad!N267</f>
        <v>7.3</v>
      </c>
      <c r="Q269" s="269">
        <f>Vulnerabilidad!R267</f>
        <v>0.9</v>
      </c>
      <c r="R269" s="269">
        <f>Vulnerabilidad!W267</f>
        <v>6.5</v>
      </c>
      <c r="S269" s="266">
        <f>Vulnerabilidad!X267</f>
        <v>4.2</v>
      </c>
      <c r="T269" s="267">
        <f>ROUND((10-GEOMEAN(((10-P269)/10*9+1),((10-S269)/10*9+1)))/9*10,1)</f>
        <v>6</v>
      </c>
      <c r="U269" s="270">
        <f>'Capacidad de Adaptación'!F267</f>
        <v>3.3</v>
      </c>
      <c r="V269" s="271">
        <f>'Capacidad de Adaptación'!H267</f>
        <v>5.4</v>
      </c>
      <c r="W269" s="266">
        <f>'Capacidad de Adaptación'!I267</f>
        <v>4.4000000000000004</v>
      </c>
      <c r="X269" s="271">
        <f>'Capacidad de Adaptación'!M267</f>
        <v>5.5</v>
      </c>
      <c r="Y269" s="271">
        <f>'Capacidad de Adaptación'!Q267</f>
        <v>4.5</v>
      </c>
      <c r="Z269" s="271">
        <f>'Capacidad de Adaptación'!X267</f>
        <v>4.9000000000000004</v>
      </c>
      <c r="AA269" s="266">
        <f>'Capacidad de Adaptación'!Y267</f>
        <v>5</v>
      </c>
      <c r="AB269" s="267">
        <f>ROUND((10-GEOMEAN(((10-W269)/10*9+1),((10-AA269)/10*9+1)))/9*10,1)</f>
        <v>4.7</v>
      </c>
      <c r="AC269" s="272">
        <f>ROUND(L269^(1/3)*T269^(1/3)*AB269^(1/3),1)</f>
        <v>5.7</v>
      </c>
      <c r="AD269" s="273">
        <f>_xlfn.RANK.EQ(AC269,AC$4:AC$301)</f>
        <v>145</v>
      </c>
      <c r="AE269" s="274">
        <f>VLOOKUP(C269,'INFORM Indice de Confiabilidad'!A266:M563,7,FALSE)</f>
        <v>1.9523809523809526</v>
      </c>
      <c r="AF269" s="275">
        <f>'Imputed and missing data hidden'!AM269</f>
        <v>2</v>
      </c>
      <c r="AG269" s="276">
        <f>AF269/38</f>
        <v>5.2631578947368418E-2</v>
      </c>
      <c r="AH269" s="277">
        <f>'Indicator Date hidden2'!AN269</f>
        <v>1.1714285714285715</v>
      </c>
      <c r="AI269" s="278">
        <f>'Missing component hidden'!S269</f>
        <v>1</v>
      </c>
      <c r="AJ269" s="279">
        <f>'Missing component hidden'!T269</f>
        <v>6.6666666666666666E-2</v>
      </c>
      <c r="AM269" s="3">
        <f t="shared" si="21"/>
        <v>1</v>
      </c>
      <c r="AN269" s="3">
        <f t="shared" si="22"/>
        <v>1</v>
      </c>
      <c r="AO269" s="3">
        <f t="shared" si="23"/>
        <v>0</v>
      </c>
      <c r="AP269" s="3">
        <f t="shared" si="24"/>
        <v>1</v>
      </c>
      <c r="AQ269" s="3">
        <f t="shared" si="25"/>
        <v>0</v>
      </c>
    </row>
    <row r="270" spans="1:43" ht="16.5" thickTop="1" thickBot="1" x14ac:dyDescent="0.3">
      <c r="A270" s="169" t="s">
        <v>362</v>
      </c>
      <c r="B270" s="101" t="s">
        <v>378</v>
      </c>
      <c r="C270" s="280">
        <v>1617</v>
      </c>
      <c r="D270" s="265">
        <f>'Peligro y Exposición'!D268</f>
        <v>6.8</v>
      </c>
      <c r="E270" s="265">
        <f>'Peligro y Exposición'!H268</f>
        <v>0</v>
      </c>
      <c r="F270" s="265">
        <f>'Peligro y Exposición'!Q268</f>
        <v>0</v>
      </c>
      <c r="G270" s="265">
        <f>'Peligro y Exposición'!U268</f>
        <v>9.6999999999999993</v>
      </c>
      <c r="H270" s="265">
        <f>'Peligro y Exposición'!Y268</f>
        <v>0</v>
      </c>
      <c r="I270" s="266">
        <f>'Peligro y Exposición'!Z268</f>
        <v>5</v>
      </c>
      <c r="J270" s="265">
        <f>'Peligro y Exposición'!AD268</f>
        <v>8.4</v>
      </c>
      <c r="K270" s="266">
        <f>'Peligro y Exposición'!AE268</f>
        <v>8.4</v>
      </c>
      <c r="L270" s="267">
        <f>ROUND((10-GEOMEAN(((10-I270)/10*9+1),((10-K270)/10*9+1)))/9*10,1)</f>
        <v>7</v>
      </c>
      <c r="M270" s="268">
        <f>Vulnerabilidad!F268</f>
        <v>9</v>
      </c>
      <c r="N270" s="269">
        <f>Vulnerabilidad!J268</f>
        <v>8.5</v>
      </c>
      <c r="O270" s="269">
        <f>Vulnerabilidad!M268</f>
        <v>8</v>
      </c>
      <c r="P270" s="266">
        <f>Vulnerabilidad!N268</f>
        <v>8.5</v>
      </c>
      <c r="Q270" s="269">
        <f>Vulnerabilidad!R268</f>
        <v>1.8</v>
      </c>
      <c r="R270" s="269">
        <f>Vulnerabilidad!W268</f>
        <v>6.4</v>
      </c>
      <c r="S270" s="266">
        <f>Vulnerabilidad!X268</f>
        <v>4.5</v>
      </c>
      <c r="T270" s="267">
        <f>ROUND((10-GEOMEAN(((10-P270)/10*9+1),((10-S270)/10*9+1)))/9*10,1)</f>
        <v>7</v>
      </c>
      <c r="U270" s="270">
        <f>'Capacidad de Adaptación'!F268</f>
        <v>6.7</v>
      </c>
      <c r="V270" s="271">
        <f>'Capacidad de Adaptación'!H268</f>
        <v>6.4</v>
      </c>
      <c r="W270" s="266">
        <f>'Capacidad de Adaptación'!I268</f>
        <v>6.6</v>
      </c>
      <c r="X270" s="271">
        <f>'Capacidad de Adaptación'!M268</f>
        <v>9</v>
      </c>
      <c r="Y270" s="271">
        <f>'Capacidad de Adaptación'!Q268</f>
        <v>9.1</v>
      </c>
      <c r="Z270" s="271">
        <f>'Capacidad de Adaptación'!X268</f>
        <v>7.3</v>
      </c>
      <c r="AA270" s="266">
        <f>'Capacidad de Adaptación'!Y268</f>
        <v>8.5</v>
      </c>
      <c r="AB270" s="267">
        <f>ROUND((10-GEOMEAN(((10-W270)/10*9+1),((10-AA270)/10*9+1)))/9*10,1)</f>
        <v>7.7</v>
      </c>
      <c r="AC270" s="272">
        <f>ROUND(L270^(1/3)*T270^(1/3)*AB270^(1/3),1)</f>
        <v>7.2</v>
      </c>
      <c r="AD270" s="273">
        <f>_xlfn.RANK.EQ(AC270,AC$4:AC$301)</f>
        <v>9</v>
      </c>
      <c r="AE270" s="274">
        <f>VLOOKUP(C270,'INFORM Indice de Confiabilidad'!A267:M564,7,FALSE)</f>
        <v>1.9523809523809526</v>
      </c>
      <c r="AF270" s="275">
        <f>'Imputed and missing data hidden'!AM270</f>
        <v>0</v>
      </c>
      <c r="AG270" s="276">
        <f>AF270/38</f>
        <v>0</v>
      </c>
      <c r="AH270" s="277">
        <f>'Indicator Date hidden2'!AN270</f>
        <v>1.1714285714285715</v>
      </c>
      <c r="AI270" s="278">
        <f>'Missing component hidden'!S270</f>
        <v>0</v>
      </c>
      <c r="AJ270" s="279">
        <f>'Missing component hidden'!T270</f>
        <v>0</v>
      </c>
      <c r="AM270" s="3">
        <f t="shared" si="21"/>
        <v>1</v>
      </c>
      <c r="AN270" s="3">
        <f t="shared" si="22"/>
        <v>0</v>
      </c>
      <c r="AO270" s="3">
        <f t="shared" si="23"/>
        <v>0</v>
      </c>
      <c r="AP270" s="3">
        <f t="shared" si="24"/>
        <v>1</v>
      </c>
      <c r="AQ270" s="3">
        <f t="shared" si="25"/>
        <v>0</v>
      </c>
    </row>
    <row r="271" spans="1:43" ht="16.5" thickTop="1" thickBot="1" x14ac:dyDescent="0.3">
      <c r="A271" s="169" t="s">
        <v>362</v>
      </c>
      <c r="B271" s="101" t="s">
        <v>379</v>
      </c>
      <c r="C271" s="280">
        <v>1618</v>
      </c>
      <c r="D271" s="265">
        <f>'Peligro y Exposición'!D269</f>
        <v>8</v>
      </c>
      <c r="E271" s="265">
        <f>'Peligro y Exposición'!H269</f>
        <v>4.3</v>
      </c>
      <c r="F271" s="265">
        <f>'Peligro y Exposición'!Q269</f>
        <v>0</v>
      </c>
      <c r="G271" s="265">
        <f>'Peligro y Exposición'!U269</f>
        <v>7.6</v>
      </c>
      <c r="H271" s="265">
        <f>'Peligro y Exposición'!Y269</f>
        <v>0</v>
      </c>
      <c r="I271" s="266">
        <f>'Peligro y Exposición'!Z269</f>
        <v>4.9000000000000004</v>
      </c>
      <c r="J271" s="265">
        <f>'Peligro y Exposición'!AD269</f>
        <v>8.9</v>
      </c>
      <c r="K271" s="266">
        <f>'Peligro y Exposición'!AE269</f>
        <v>8.9</v>
      </c>
      <c r="L271" s="267">
        <f>ROUND((10-GEOMEAN(((10-I271)/10*9+1),((10-K271)/10*9+1)))/9*10,1)</f>
        <v>7.4</v>
      </c>
      <c r="M271" s="268">
        <f>Vulnerabilidad!F269</f>
        <v>6.6</v>
      </c>
      <c r="N271" s="269">
        <f>Vulnerabilidad!J269</f>
        <v>7</v>
      </c>
      <c r="O271" s="269">
        <f>Vulnerabilidad!M269</f>
        <v>6.4</v>
      </c>
      <c r="P271" s="266">
        <f>Vulnerabilidad!N269</f>
        <v>6.7</v>
      </c>
      <c r="Q271" s="269">
        <f>Vulnerabilidad!R269</f>
        <v>2.5</v>
      </c>
      <c r="R271" s="269">
        <f>Vulnerabilidad!W269</f>
        <v>4.0999999999999996</v>
      </c>
      <c r="S271" s="266">
        <f>Vulnerabilidad!X269</f>
        <v>3.3</v>
      </c>
      <c r="T271" s="267">
        <f>ROUND((10-GEOMEAN(((10-P271)/10*9+1),((10-S271)/10*9+1)))/9*10,1)</f>
        <v>5.2</v>
      </c>
      <c r="U271" s="270">
        <f>'Capacidad de Adaptación'!F269</f>
        <v>8.3000000000000007</v>
      </c>
      <c r="V271" s="271">
        <f>'Capacidad de Adaptación'!H269</f>
        <v>3.2</v>
      </c>
      <c r="W271" s="266">
        <f>'Capacidad de Adaptación'!I269</f>
        <v>6.4</v>
      </c>
      <c r="X271" s="271">
        <f>'Capacidad de Adaptación'!M269</f>
        <v>6.9</v>
      </c>
      <c r="Y271" s="271">
        <f>'Capacidad de Adaptación'!Q269</f>
        <v>5.4</v>
      </c>
      <c r="Z271" s="271">
        <f>'Capacidad de Adaptación'!X269</f>
        <v>5.0999999999999996</v>
      </c>
      <c r="AA271" s="266">
        <f>'Capacidad de Adaptación'!Y269</f>
        <v>5.8</v>
      </c>
      <c r="AB271" s="267">
        <f>ROUND((10-GEOMEAN(((10-W271)/10*9+1),((10-AA271)/10*9+1)))/9*10,1)</f>
        <v>6.1</v>
      </c>
      <c r="AC271" s="272">
        <f>ROUND(L271^(1/3)*T271^(1/3)*AB271^(1/3),1)</f>
        <v>6.2</v>
      </c>
      <c r="AD271" s="273">
        <f>_xlfn.RANK.EQ(AC271,AC$4:AC$301)</f>
        <v>79</v>
      </c>
      <c r="AE271" s="274">
        <f>VLOOKUP(C271,'INFORM Indice de Confiabilidad'!A268:M565,7,FALSE)</f>
        <v>2.6190476190476186</v>
      </c>
      <c r="AF271" s="275">
        <f>'Imputed and missing data hidden'!AM271</f>
        <v>0</v>
      </c>
      <c r="AG271" s="276">
        <f>AF271/38</f>
        <v>0</v>
      </c>
      <c r="AH271" s="277">
        <f>'Indicator Date hidden2'!AN271</f>
        <v>1.1714285714285715</v>
      </c>
      <c r="AI271" s="278">
        <f>'Missing component hidden'!S271</f>
        <v>0</v>
      </c>
      <c r="AJ271" s="279">
        <f>'Missing component hidden'!T271</f>
        <v>0</v>
      </c>
      <c r="AM271" s="3">
        <f t="shared" si="21"/>
        <v>1</v>
      </c>
      <c r="AN271" s="3">
        <f t="shared" si="22"/>
        <v>1</v>
      </c>
      <c r="AO271" s="3">
        <f t="shared" si="23"/>
        <v>0</v>
      </c>
      <c r="AP271" s="3">
        <f t="shared" si="24"/>
        <v>1</v>
      </c>
      <c r="AQ271" s="3">
        <f t="shared" si="25"/>
        <v>0</v>
      </c>
    </row>
    <row r="272" spans="1:43" ht="16.5" thickTop="1" thickBot="1" x14ac:dyDescent="0.3">
      <c r="A272" s="169" t="s">
        <v>362</v>
      </c>
      <c r="B272" s="101" t="s">
        <v>380</v>
      </c>
      <c r="C272" s="280">
        <v>1619</v>
      </c>
      <c r="D272" s="265">
        <f>'Peligro y Exposición'!D270</f>
        <v>6.7</v>
      </c>
      <c r="E272" s="265" t="str">
        <f>'Peligro y Exposición'!H270</f>
        <v>x</v>
      </c>
      <c r="F272" s="265">
        <f>'Peligro y Exposición'!Q270</f>
        <v>0</v>
      </c>
      <c r="G272" s="265">
        <f>'Peligro y Exposición'!U270</f>
        <v>9.4</v>
      </c>
      <c r="H272" s="265">
        <f>'Peligro y Exposición'!Y270</f>
        <v>0</v>
      </c>
      <c r="I272" s="266">
        <f>'Peligro y Exposición'!Z270</f>
        <v>5.6</v>
      </c>
      <c r="J272" s="265">
        <f>'Peligro y Exposición'!AD270</f>
        <v>0</v>
      </c>
      <c r="K272" s="266">
        <f>'Peligro y Exposición'!AE270</f>
        <v>0</v>
      </c>
      <c r="L272" s="267">
        <f>ROUND((10-GEOMEAN(((10-I272)/10*9+1),((10-K272)/10*9+1)))/9*10,1)</f>
        <v>3.3</v>
      </c>
      <c r="M272" s="268">
        <f>Vulnerabilidad!F270</f>
        <v>7.3</v>
      </c>
      <c r="N272" s="269">
        <f>Vulnerabilidad!J270</f>
        <v>7</v>
      </c>
      <c r="O272" s="269">
        <f>Vulnerabilidad!M270</f>
        <v>7.1</v>
      </c>
      <c r="P272" s="266">
        <f>Vulnerabilidad!N270</f>
        <v>7.1</v>
      </c>
      <c r="Q272" s="269">
        <f>Vulnerabilidad!R270</f>
        <v>8.8000000000000007</v>
      </c>
      <c r="R272" s="269">
        <f>Vulnerabilidad!W270</f>
        <v>7.5</v>
      </c>
      <c r="S272" s="266">
        <f>Vulnerabilidad!X270</f>
        <v>8.1999999999999993</v>
      </c>
      <c r="T272" s="267">
        <f>ROUND((10-GEOMEAN(((10-P272)/10*9+1),((10-S272)/10*9+1)))/9*10,1)</f>
        <v>7.7</v>
      </c>
      <c r="U272" s="270">
        <f>'Capacidad de Adaptación'!F270</f>
        <v>10</v>
      </c>
      <c r="V272" s="271">
        <f>'Capacidad de Adaptación'!H270</f>
        <v>8.4</v>
      </c>
      <c r="W272" s="266">
        <f>'Capacidad de Adaptación'!I270</f>
        <v>9.4</v>
      </c>
      <c r="X272" s="271">
        <f>'Capacidad de Adaptación'!M270</f>
        <v>8.3000000000000007</v>
      </c>
      <c r="Y272" s="271">
        <f>'Capacidad de Adaptación'!Q270</f>
        <v>7.5</v>
      </c>
      <c r="Z272" s="271">
        <f>'Capacidad de Adaptación'!X270</f>
        <v>5</v>
      </c>
      <c r="AA272" s="266">
        <f>'Capacidad de Adaptación'!Y270</f>
        <v>6.9</v>
      </c>
      <c r="AB272" s="267">
        <f>ROUND((10-GEOMEAN(((10-W272)/10*9+1),((10-AA272)/10*9+1)))/9*10,1)</f>
        <v>8.4</v>
      </c>
      <c r="AC272" s="272">
        <f>ROUND(L272^(1/3)*T272^(1/3)*AB272^(1/3),1)</f>
        <v>6</v>
      </c>
      <c r="AD272" s="273">
        <f>_xlfn.RANK.EQ(AC272,AC$4:AC$301)</f>
        <v>100</v>
      </c>
      <c r="AE272" s="274">
        <f>VLOOKUP(C272,'INFORM Indice de Confiabilidad'!A269:M566,7,FALSE)</f>
        <v>2.2857142857142856</v>
      </c>
      <c r="AF272" s="275">
        <f>'Imputed and missing data hidden'!AM272</f>
        <v>2</v>
      </c>
      <c r="AG272" s="276">
        <f>AF272/38</f>
        <v>5.2631578947368418E-2</v>
      </c>
      <c r="AH272" s="277">
        <f>'Indicator Date hidden2'!AN272</f>
        <v>1.1714285714285715</v>
      </c>
      <c r="AI272" s="278">
        <f>'Missing component hidden'!S272</f>
        <v>1</v>
      </c>
      <c r="AJ272" s="279">
        <f>'Missing component hidden'!T272</f>
        <v>6.6666666666666666E-2</v>
      </c>
      <c r="AM272" s="3">
        <f t="shared" si="21"/>
        <v>1</v>
      </c>
      <c r="AN272" s="3">
        <f t="shared" si="22"/>
        <v>1</v>
      </c>
      <c r="AO272" s="3">
        <f t="shared" si="23"/>
        <v>0</v>
      </c>
      <c r="AP272" s="3">
        <f t="shared" si="24"/>
        <v>1</v>
      </c>
      <c r="AQ272" s="3">
        <f t="shared" si="25"/>
        <v>0</v>
      </c>
    </row>
    <row r="273" spans="1:43" ht="16.5" thickTop="1" thickBot="1" x14ac:dyDescent="0.3">
      <c r="A273" s="169" t="s">
        <v>362</v>
      </c>
      <c r="B273" s="101" t="s">
        <v>203</v>
      </c>
      <c r="C273" s="280">
        <v>1620</v>
      </c>
      <c r="D273" s="265">
        <f>'Peligro y Exposición'!D272</f>
        <v>7.9</v>
      </c>
      <c r="E273" s="265" t="str">
        <f>'Peligro y Exposición'!H272</f>
        <v>x</v>
      </c>
      <c r="F273" s="265">
        <f>'Peligro y Exposición'!Q272</f>
        <v>0</v>
      </c>
      <c r="G273" s="265">
        <f>'Peligro y Exposición'!U272</f>
        <v>9.3000000000000007</v>
      </c>
      <c r="H273" s="265">
        <f>'Peligro y Exposición'!Y272</f>
        <v>0</v>
      </c>
      <c r="I273" s="266">
        <f>'Peligro y Exposición'!Z272</f>
        <v>5.9</v>
      </c>
      <c r="J273" s="265">
        <f>'Peligro y Exposición'!AD272</f>
        <v>4.4000000000000004</v>
      </c>
      <c r="K273" s="266">
        <f>'Peligro y Exposición'!AE272</f>
        <v>4.4000000000000004</v>
      </c>
      <c r="L273" s="267">
        <f>ROUND((10-GEOMEAN(((10-I273)/10*9+1),((10-K273)/10*9+1)))/9*10,1)</f>
        <v>5.2</v>
      </c>
      <c r="M273" s="268">
        <f>Vulnerabilidad!F272</f>
        <v>8</v>
      </c>
      <c r="N273" s="269">
        <f>Vulnerabilidad!J272</f>
        <v>7.6</v>
      </c>
      <c r="O273" s="269">
        <f>Vulnerabilidad!M272</f>
        <v>6.7</v>
      </c>
      <c r="P273" s="266">
        <f>Vulnerabilidad!N272</f>
        <v>7.4</v>
      </c>
      <c r="Q273" s="269">
        <f>Vulnerabilidad!R272</f>
        <v>3.1</v>
      </c>
      <c r="R273" s="269">
        <f>Vulnerabilidad!W272</f>
        <v>7</v>
      </c>
      <c r="S273" s="266">
        <f>Vulnerabilidad!X272</f>
        <v>5.4</v>
      </c>
      <c r="T273" s="267">
        <f>ROUND((10-GEOMEAN(((10-P273)/10*9+1),((10-S273)/10*9+1)))/9*10,1)</f>
        <v>6.5</v>
      </c>
      <c r="U273" s="270">
        <f>'Capacidad de Adaptación'!F272</f>
        <v>3.3</v>
      </c>
      <c r="V273" s="271">
        <f>'Capacidad de Adaptación'!H272</f>
        <v>4.9000000000000004</v>
      </c>
      <c r="W273" s="266">
        <f>'Capacidad de Adaptación'!I272</f>
        <v>4.0999999999999996</v>
      </c>
      <c r="X273" s="271">
        <f>'Capacidad de Adaptación'!M272</f>
        <v>8.8000000000000007</v>
      </c>
      <c r="Y273" s="271">
        <f>'Capacidad de Adaptación'!Q272</f>
        <v>6.4</v>
      </c>
      <c r="Z273" s="271">
        <f>'Capacidad de Adaptación'!X272</f>
        <v>6.3</v>
      </c>
      <c r="AA273" s="266">
        <f>'Capacidad de Adaptación'!Y272</f>
        <v>7.2</v>
      </c>
      <c r="AB273" s="267">
        <f>ROUND((10-GEOMEAN(((10-W273)/10*9+1),((10-AA273)/10*9+1)))/9*10,1)</f>
        <v>5.9</v>
      </c>
      <c r="AC273" s="272">
        <f>ROUND(L273^(1/3)*T273^(1/3)*AB273^(1/3),1)</f>
        <v>5.8</v>
      </c>
      <c r="AD273" s="273">
        <f>_xlfn.RANK.EQ(AC273,AC$4:AC$301)</f>
        <v>128</v>
      </c>
      <c r="AE273" s="274">
        <f>VLOOKUP(C273,'INFORM Indice de Confiabilidad'!A271:M568,7,FALSE)</f>
        <v>2.2857142857142856</v>
      </c>
      <c r="AF273" s="275">
        <f>'Imputed and missing data hidden'!AM274</f>
        <v>1</v>
      </c>
      <c r="AG273" s="276">
        <f>AF273/38</f>
        <v>2.6315789473684209E-2</v>
      </c>
      <c r="AH273" s="277">
        <f>'Indicator Date hidden2'!AN274</f>
        <v>1.1714285714285715</v>
      </c>
      <c r="AI273" s="278">
        <f>'Missing component hidden'!S274</f>
        <v>1</v>
      </c>
      <c r="AJ273" s="279">
        <f>'Missing component hidden'!T274</f>
        <v>6.6666666666666666E-2</v>
      </c>
      <c r="AM273" s="3">
        <f t="shared" si="21"/>
        <v>1</v>
      </c>
      <c r="AN273" s="3">
        <f t="shared" si="22"/>
        <v>1</v>
      </c>
      <c r="AO273" s="3">
        <f t="shared" si="23"/>
        <v>0</v>
      </c>
      <c r="AP273" s="3">
        <f t="shared" si="24"/>
        <v>1</v>
      </c>
      <c r="AQ273" s="3">
        <f t="shared" si="25"/>
        <v>0</v>
      </c>
    </row>
    <row r="274" spans="1:43" ht="16.5" thickTop="1" thickBot="1" x14ac:dyDescent="0.3">
      <c r="A274" s="169" t="s">
        <v>362</v>
      </c>
      <c r="B274" s="101" t="s">
        <v>337</v>
      </c>
      <c r="C274" s="280">
        <v>1621</v>
      </c>
      <c r="D274" s="265">
        <f>'Peligro y Exposición'!D273</f>
        <v>7.4</v>
      </c>
      <c r="E274" s="265">
        <f>'Peligro y Exposición'!H273</f>
        <v>2.9</v>
      </c>
      <c r="F274" s="265">
        <f>'Peligro y Exposición'!Q273</f>
        <v>0</v>
      </c>
      <c r="G274" s="265">
        <f>'Peligro y Exposición'!U273</f>
        <v>6.1</v>
      </c>
      <c r="H274" s="265">
        <f>'Peligro y Exposición'!Y273</f>
        <v>0</v>
      </c>
      <c r="I274" s="266">
        <f>'Peligro y Exposición'!Z273</f>
        <v>3.9</v>
      </c>
      <c r="J274" s="265">
        <f>'Peligro y Exposición'!AD273</f>
        <v>7.1</v>
      </c>
      <c r="K274" s="266">
        <f>'Peligro y Exposición'!AE273</f>
        <v>7.1</v>
      </c>
      <c r="L274" s="267">
        <f>ROUND((10-GEOMEAN(((10-I274)/10*9+1),((10-K274)/10*9+1)))/9*10,1)</f>
        <v>5.7</v>
      </c>
      <c r="M274" s="268">
        <f>Vulnerabilidad!F273</f>
        <v>7</v>
      </c>
      <c r="N274" s="269">
        <f>Vulnerabilidad!J273</f>
        <v>7.4</v>
      </c>
      <c r="O274" s="269">
        <f>Vulnerabilidad!M273</f>
        <v>6.7</v>
      </c>
      <c r="P274" s="266">
        <f>Vulnerabilidad!N273</f>
        <v>7</v>
      </c>
      <c r="Q274" s="269">
        <f>Vulnerabilidad!R273</f>
        <v>3</v>
      </c>
      <c r="R274" s="269">
        <f>Vulnerabilidad!W273</f>
        <v>7</v>
      </c>
      <c r="S274" s="266">
        <f>Vulnerabilidad!X273</f>
        <v>5.3</v>
      </c>
      <c r="T274" s="267">
        <f>ROUND((10-GEOMEAN(((10-P274)/10*9+1),((10-S274)/10*9+1)))/9*10,1)</f>
        <v>6.2</v>
      </c>
      <c r="U274" s="270">
        <f>'Capacidad de Adaptación'!F273</f>
        <v>6.7</v>
      </c>
      <c r="V274" s="271">
        <f>'Capacidad de Adaptación'!H273</f>
        <v>4.2</v>
      </c>
      <c r="W274" s="266">
        <f>'Capacidad de Adaptación'!I273</f>
        <v>5.6</v>
      </c>
      <c r="X274" s="271">
        <f>'Capacidad de Adaptación'!M273</f>
        <v>6.1</v>
      </c>
      <c r="Y274" s="271">
        <f>'Capacidad de Adaptación'!Q273</f>
        <v>5.3</v>
      </c>
      <c r="Z274" s="271">
        <f>'Capacidad de Adaptación'!X273</f>
        <v>5</v>
      </c>
      <c r="AA274" s="266">
        <f>'Capacidad de Adaptación'!Y273</f>
        <v>5.5</v>
      </c>
      <c r="AB274" s="267">
        <f>ROUND((10-GEOMEAN(((10-W274)/10*9+1),((10-AA274)/10*9+1)))/9*10,1)</f>
        <v>5.6</v>
      </c>
      <c r="AC274" s="272">
        <f>ROUND(L274^(1/3)*T274^(1/3)*AB274^(1/3),1)</f>
        <v>5.8</v>
      </c>
      <c r="AD274" s="273">
        <f>_xlfn.RANK.EQ(AC274,AC$4:AC$301)</f>
        <v>128</v>
      </c>
      <c r="AE274" s="274">
        <f>VLOOKUP(C274,'INFORM Indice de Confiabilidad'!A272:M569,7,FALSE)</f>
        <v>1.9523809523809526</v>
      </c>
      <c r="AF274" s="275">
        <f>'Imputed and missing data hidden'!AM275</f>
        <v>0</v>
      </c>
      <c r="AG274" s="276">
        <f>AF274/38</f>
        <v>0</v>
      </c>
      <c r="AH274" s="277">
        <f>'Indicator Date hidden2'!AN275</f>
        <v>1.1714285714285715</v>
      </c>
      <c r="AI274" s="278">
        <f>'Missing component hidden'!S275</f>
        <v>0</v>
      </c>
      <c r="AJ274" s="279">
        <f>'Missing component hidden'!T275</f>
        <v>0</v>
      </c>
      <c r="AM274" s="3">
        <f t="shared" si="21"/>
        <v>1</v>
      </c>
      <c r="AN274" s="3">
        <f t="shared" si="22"/>
        <v>1</v>
      </c>
      <c r="AO274" s="3">
        <f t="shared" si="23"/>
        <v>0</v>
      </c>
      <c r="AP274" s="3">
        <f t="shared" si="24"/>
        <v>1</v>
      </c>
      <c r="AQ274" s="3">
        <f t="shared" si="25"/>
        <v>0</v>
      </c>
    </row>
    <row r="275" spans="1:43" ht="16.5" thickTop="1" thickBot="1" x14ac:dyDescent="0.3">
      <c r="A275" s="169" t="s">
        <v>362</v>
      </c>
      <c r="B275" s="101" t="s">
        <v>224</v>
      </c>
      <c r="C275" s="280">
        <v>1622</v>
      </c>
      <c r="D275" s="265">
        <f>'Peligro y Exposición'!D274</f>
        <v>7.4</v>
      </c>
      <c r="E275" s="265" t="str">
        <f>'Peligro y Exposición'!H274</f>
        <v>x</v>
      </c>
      <c r="F275" s="265">
        <f>'Peligro y Exposición'!Q274</f>
        <v>0</v>
      </c>
      <c r="G275" s="265">
        <f>'Peligro y Exposición'!U274</f>
        <v>8.3000000000000007</v>
      </c>
      <c r="H275" s="265">
        <f>'Peligro y Exposición'!Y274</f>
        <v>0</v>
      </c>
      <c r="I275" s="266">
        <f>'Peligro y Exposición'!Z274</f>
        <v>5.0999999999999996</v>
      </c>
      <c r="J275" s="265">
        <f>'Peligro y Exposición'!AD274</f>
        <v>1.4</v>
      </c>
      <c r="K275" s="266">
        <f>'Peligro y Exposición'!AE274</f>
        <v>1.4</v>
      </c>
      <c r="L275" s="267">
        <f>ROUND((10-GEOMEAN(((10-I275)/10*9+1),((10-K275)/10*9+1)))/9*10,1)</f>
        <v>3.5</v>
      </c>
      <c r="M275" s="268">
        <f>Vulnerabilidad!F274</f>
        <v>7.2</v>
      </c>
      <c r="N275" s="269">
        <f>Vulnerabilidad!J274</f>
        <v>8</v>
      </c>
      <c r="O275" s="269">
        <f>Vulnerabilidad!M274</f>
        <v>6.6</v>
      </c>
      <c r="P275" s="266">
        <f>Vulnerabilidad!N274</f>
        <v>7.3</v>
      </c>
      <c r="Q275" s="269">
        <f>Vulnerabilidad!R274</f>
        <v>2.4</v>
      </c>
      <c r="R275" s="269">
        <f>Vulnerabilidad!W274</f>
        <v>6.3</v>
      </c>
      <c r="S275" s="266">
        <f>Vulnerabilidad!X274</f>
        <v>4.5999999999999996</v>
      </c>
      <c r="T275" s="267">
        <f>ROUND((10-GEOMEAN(((10-P275)/10*9+1),((10-S275)/10*9+1)))/9*10,1)</f>
        <v>6.1</v>
      </c>
      <c r="U275" s="270">
        <f>'Capacidad de Adaptación'!F274</f>
        <v>6.7</v>
      </c>
      <c r="V275" s="271">
        <f>'Capacidad de Adaptación'!H274</f>
        <v>4.4000000000000004</v>
      </c>
      <c r="W275" s="266">
        <f>'Capacidad de Adaptación'!I274</f>
        <v>5.7</v>
      </c>
      <c r="X275" s="271">
        <f>'Capacidad de Adaptación'!M274</f>
        <v>6.8</v>
      </c>
      <c r="Y275" s="271">
        <f>'Capacidad de Adaptación'!Q274</f>
        <v>4.7</v>
      </c>
      <c r="Z275" s="271">
        <f>'Capacidad de Adaptación'!X274</f>
        <v>4.9000000000000004</v>
      </c>
      <c r="AA275" s="266">
        <f>'Capacidad de Adaptación'!Y274</f>
        <v>5.5</v>
      </c>
      <c r="AB275" s="267">
        <f>ROUND((10-GEOMEAN(((10-W275)/10*9+1),((10-AA275)/10*9+1)))/9*10,1)</f>
        <v>5.6</v>
      </c>
      <c r="AC275" s="272">
        <f>ROUND(L275^(1/3)*T275^(1/3)*AB275^(1/3),1)</f>
        <v>4.9000000000000004</v>
      </c>
      <c r="AD275" s="273">
        <f>_xlfn.RANK.EQ(AC275,AC$4:AC$301)</f>
        <v>235</v>
      </c>
      <c r="AE275" s="274">
        <f>VLOOKUP(C275,'INFORM Indice de Confiabilidad'!A273:M570,7,FALSE)</f>
        <v>2.2857142857142856</v>
      </c>
      <c r="AF275" s="275">
        <f>'Imputed and missing data hidden'!AM276</f>
        <v>1</v>
      </c>
      <c r="AG275" s="276">
        <f>AF275/38</f>
        <v>2.6315789473684209E-2</v>
      </c>
      <c r="AH275" s="277">
        <f>'Indicator Date hidden2'!AN276</f>
        <v>1.1714285714285715</v>
      </c>
      <c r="AI275" s="278">
        <f>'Missing component hidden'!S276</f>
        <v>1</v>
      </c>
      <c r="AJ275" s="279">
        <f>'Missing component hidden'!T276</f>
        <v>6.6666666666666666E-2</v>
      </c>
      <c r="AM275" s="3">
        <f t="shared" si="21"/>
        <v>1</v>
      </c>
      <c r="AN275" s="3">
        <f t="shared" si="22"/>
        <v>1</v>
      </c>
      <c r="AO275" s="3">
        <f t="shared" si="23"/>
        <v>0</v>
      </c>
      <c r="AP275" s="3">
        <f t="shared" si="24"/>
        <v>1</v>
      </c>
      <c r="AQ275" s="3">
        <f t="shared" si="25"/>
        <v>0</v>
      </c>
    </row>
    <row r="276" spans="1:43" ht="16.5" thickTop="1" thickBot="1" x14ac:dyDescent="0.3">
      <c r="A276" s="169" t="s">
        <v>362</v>
      </c>
      <c r="B276" s="101" t="s">
        <v>382</v>
      </c>
      <c r="C276" s="280">
        <v>1623</v>
      </c>
      <c r="D276" s="265">
        <f>'Peligro y Exposición'!D275</f>
        <v>6.6</v>
      </c>
      <c r="E276" s="265">
        <f>'Peligro y Exposición'!H275</f>
        <v>0</v>
      </c>
      <c r="F276" s="265">
        <f>'Peligro y Exposición'!Q275</f>
        <v>0</v>
      </c>
      <c r="G276" s="265">
        <f>'Peligro y Exposición'!U275</f>
        <v>6</v>
      </c>
      <c r="H276" s="265">
        <f>'Peligro y Exposición'!Y275</f>
        <v>0</v>
      </c>
      <c r="I276" s="266">
        <f>'Peligro y Exposición'!Z275</f>
        <v>3.2</v>
      </c>
      <c r="J276" s="265">
        <f>'Peligro y Exposición'!AD275</f>
        <v>5.6</v>
      </c>
      <c r="K276" s="266">
        <f>'Peligro y Exposición'!AE275</f>
        <v>5.6</v>
      </c>
      <c r="L276" s="267">
        <f>ROUND((10-GEOMEAN(((10-I276)/10*9+1),((10-K276)/10*9+1)))/9*10,1)</f>
        <v>4.5</v>
      </c>
      <c r="M276" s="268">
        <f>Vulnerabilidad!F275</f>
        <v>6.5</v>
      </c>
      <c r="N276" s="269">
        <f>Vulnerabilidad!J275</f>
        <v>8.1999999999999993</v>
      </c>
      <c r="O276" s="269">
        <f>Vulnerabilidad!M275</f>
        <v>6.8</v>
      </c>
      <c r="P276" s="266">
        <f>Vulnerabilidad!N275</f>
        <v>7.2</v>
      </c>
      <c r="Q276" s="269">
        <f>Vulnerabilidad!R275</f>
        <v>1.6</v>
      </c>
      <c r="R276" s="269">
        <f>Vulnerabilidad!W275</f>
        <v>5.2</v>
      </c>
      <c r="S276" s="266">
        <f>Vulnerabilidad!X275</f>
        <v>3.6</v>
      </c>
      <c r="T276" s="267">
        <f>ROUND((10-GEOMEAN(((10-P276)/10*9+1),((10-S276)/10*9+1)))/9*10,1)</f>
        <v>5.7</v>
      </c>
      <c r="U276" s="270">
        <f>'Capacidad de Adaptación'!F275</f>
        <v>10</v>
      </c>
      <c r="V276" s="271">
        <f>'Capacidad de Adaptación'!H275</f>
        <v>5.3</v>
      </c>
      <c r="W276" s="266">
        <f>'Capacidad de Adaptación'!I275</f>
        <v>8.6</v>
      </c>
      <c r="X276" s="271">
        <f>'Capacidad de Adaptación'!M275</f>
        <v>6.1</v>
      </c>
      <c r="Y276" s="271">
        <f>'Capacidad de Adaptación'!Q275</f>
        <v>4.8</v>
      </c>
      <c r="Z276" s="271">
        <f>'Capacidad de Adaptación'!X275</f>
        <v>2.9</v>
      </c>
      <c r="AA276" s="266">
        <f>'Capacidad de Adaptación'!Y275</f>
        <v>4.5999999999999996</v>
      </c>
      <c r="AB276" s="267">
        <f>ROUND((10-GEOMEAN(((10-W276)/10*9+1),((10-AA276)/10*9+1)))/9*10,1)</f>
        <v>7.1</v>
      </c>
      <c r="AC276" s="272">
        <f>ROUND(L276^(1/3)*T276^(1/3)*AB276^(1/3),1)</f>
        <v>5.7</v>
      </c>
      <c r="AD276" s="273">
        <f>_xlfn.RANK.EQ(AC276,AC$4:AC$301)</f>
        <v>145</v>
      </c>
      <c r="AE276" s="274">
        <f>VLOOKUP(C276,'INFORM Indice de Confiabilidad'!A274:M571,7,FALSE)</f>
        <v>1.9523809523809526</v>
      </c>
      <c r="AF276" s="275">
        <f>'Imputed and missing data hidden'!AM277</f>
        <v>0</v>
      </c>
      <c r="AG276" s="276">
        <f>AF276/38</f>
        <v>0</v>
      </c>
      <c r="AH276" s="277">
        <f>'Indicator Date hidden2'!AN277</f>
        <v>1.1714285714285715</v>
      </c>
      <c r="AI276" s="278">
        <f>'Missing component hidden'!S277</f>
        <v>0</v>
      </c>
      <c r="AJ276" s="279">
        <f>'Missing component hidden'!T277</f>
        <v>0</v>
      </c>
      <c r="AM276" s="3">
        <f t="shared" si="21"/>
        <v>1</v>
      </c>
      <c r="AN276" s="3">
        <f t="shared" si="22"/>
        <v>0</v>
      </c>
      <c r="AO276" s="3">
        <f t="shared" si="23"/>
        <v>0</v>
      </c>
      <c r="AP276" s="3">
        <f t="shared" si="24"/>
        <v>1</v>
      </c>
      <c r="AQ276" s="3">
        <f t="shared" si="25"/>
        <v>0</v>
      </c>
    </row>
    <row r="277" spans="1:43" ht="16.5" thickTop="1" thickBot="1" x14ac:dyDescent="0.3">
      <c r="A277" s="169" t="s">
        <v>362</v>
      </c>
      <c r="B277" s="101" t="s">
        <v>226</v>
      </c>
      <c r="C277" s="280">
        <v>1624</v>
      </c>
      <c r="D277" s="265">
        <f>'Peligro y Exposición'!D277</f>
        <v>6.2</v>
      </c>
      <c r="E277" s="265">
        <f>'Peligro y Exposición'!H277</f>
        <v>0</v>
      </c>
      <c r="F277" s="265">
        <f>'Peligro y Exposición'!Q277</f>
        <v>0</v>
      </c>
      <c r="G277" s="265">
        <f>'Peligro y Exposición'!U277</f>
        <v>8</v>
      </c>
      <c r="H277" s="265">
        <f>'Peligro y Exposición'!Y277</f>
        <v>0</v>
      </c>
      <c r="I277" s="266">
        <f>'Peligro y Exposición'!Z277</f>
        <v>3.8</v>
      </c>
      <c r="J277" s="265">
        <f>'Peligro y Exposición'!AD277</f>
        <v>6.2</v>
      </c>
      <c r="K277" s="266">
        <f>'Peligro y Exposición'!AE277</f>
        <v>6.2</v>
      </c>
      <c r="L277" s="267">
        <f>ROUND((10-GEOMEAN(((10-I277)/10*9+1),((10-K277)/10*9+1)))/9*10,1)</f>
        <v>5.0999999999999996</v>
      </c>
      <c r="M277" s="268">
        <f>Vulnerabilidad!F277</f>
        <v>7.9</v>
      </c>
      <c r="N277" s="269">
        <f>Vulnerabilidad!J277</f>
        <v>8.1999999999999993</v>
      </c>
      <c r="O277" s="269">
        <f>Vulnerabilidad!M277</f>
        <v>7.3</v>
      </c>
      <c r="P277" s="266">
        <f>Vulnerabilidad!N277</f>
        <v>7.8</v>
      </c>
      <c r="Q277" s="269">
        <f>Vulnerabilidad!R277</f>
        <v>2.2000000000000002</v>
      </c>
      <c r="R277" s="269">
        <f>Vulnerabilidad!W277</f>
        <v>5.8</v>
      </c>
      <c r="S277" s="266">
        <f>Vulnerabilidad!X277</f>
        <v>4.2</v>
      </c>
      <c r="T277" s="267">
        <f>ROUND((10-GEOMEAN(((10-P277)/10*9+1),((10-S277)/10*9+1)))/9*10,1)</f>
        <v>6.3</v>
      </c>
      <c r="U277" s="270">
        <f>'Capacidad de Adaptación'!F277</f>
        <v>10</v>
      </c>
      <c r="V277" s="271">
        <f>'Capacidad de Adaptación'!H277</f>
        <v>7.6</v>
      </c>
      <c r="W277" s="266">
        <f>'Capacidad de Adaptación'!I277</f>
        <v>9.1</v>
      </c>
      <c r="X277" s="271">
        <f>'Capacidad de Adaptación'!M277</f>
        <v>8</v>
      </c>
      <c r="Y277" s="271">
        <f>'Capacidad de Adaptación'!Q277</f>
        <v>5.4</v>
      </c>
      <c r="Z277" s="271">
        <f>'Capacidad de Adaptación'!X277</f>
        <v>5.9</v>
      </c>
      <c r="AA277" s="266">
        <f>'Capacidad de Adaptación'!Y277</f>
        <v>6.4</v>
      </c>
      <c r="AB277" s="267">
        <f>ROUND((10-GEOMEAN(((10-W277)/10*9+1),((10-AA277)/10*9+1)))/9*10,1)</f>
        <v>8</v>
      </c>
      <c r="AC277" s="272">
        <f>ROUND(L277^(1/3)*T277^(1/3)*AB277^(1/3),1)</f>
        <v>6.4</v>
      </c>
      <c r="AD277" s="273">
        <f>_xlfn.RANK.EQ(AC277,AC$4:AC$301)</f>
        <v>51</v>
      </c>
      <c r="AE277" s="274" t="e">
        <f>VLOOKUP(C277,'INFORM Indice de Confiabilidad'!A276:M573,7,FALSE)</f>
        <v>#N/A</v>
      </c>
      <c r="AF277" s="275">
        <f>'Imputed and missing data hidden'!AM279</f>
        <v>1</v>
      </c>
      <c r="AG277" s="276">
        <f>AF277/38</f>
        <v>2.6315789473684209E-2</v>
      </c>
      <c r="AH277" s="277">
        <f>'Indicator Date hidden2'!AN279</f>
        <v>1.1714285714285715</v>
      </c>
      <c r="AI277" s="278">
        <f>'Missing component hidden'!S279</f>
        <v>0</v>
      </c>
      <c r="AJ277" s="279">
        <f>'Missing component hidden'!T279</f>
        <v>0</v>
      </c>
      <c r="AM277" s="3">
        <f t="shared" si="21"/>
        <v>1</v>
      </c>
      <c r="AN277" s="3">
        <f t="shared" si="22"/>
        <v>0</v>
      </c>
      <c r="AO277" s="3">
        <f t="shared" si="23"/>
        <v>0</v>
      </c>
      <c r="AP277" s="3">
        <f t="shared" si="24"/>
        <v>1</v>
      </c>
      <c r="AQ277" s="3">
        <f t="shared" si="25"/>
        <v>0</v>
      </c>
    </row>
    <row r="278" spans="1:43" ht="16.5" thickTop="1" thickBot="1" x14ac:dyDescent="0.3">
      <c r="A278" s="169" t="s">
        <v>362</v>
      </c>
      <c r="B278" s="101" t="s">
        <v>383</v>
      </c>
      <c r="C278" s="280">
        <v>1625</v>
      </c>
      <c r="D278" s="265">
        <f>'Peligro y Exposición'!D276</f>
        <v>6.1</v>
      </c>
      <c r="E278" s="265" t="str">
        <f>'Peligro y Exposición'!H276</f>
        <v>x</v>
      </c>
      <c r="F278" s="265">
        <f>'Peligro y Exposición'!Q276</f>
        <v>0</v>
      </c>
      <c r="G278" s="265">
        <f>'Peligro y Exposición'!U276</f>
        <v>0</v>
      </c>
      <c r="H278" s="265">
        <f>'Peligro y Exposición'!Y276</f>
        <v>0</v>
      </c>
      <c r="I278" s="266">
        <f>'Peligro y Exposición'!Z276</f>
        <v>2</v>
      </c>
      <c r="J278" s="265">
        <f>'Peligro y Exposición'!AD276</f>
        <v>2.5</v>
      </c>
      <c r="K278" s="266">
        <f>'Peligro y Exposición'!AE276</f>
        <v>2.5</v>
      </c>
      <c r="L278" s="267">
        <f>ROUND((10-GEOMEAN(((10-I278)/10*9+1),((10-K278)/10*9+1)))/9*10,1)</f>
        <v>2.2999999999999998</v>
      </c>
      <c r="M278" s="268">
        <f>Vulnerabilidad!F276</f>
        <v>6.9</v>
      </c>
      <c r="N278" s="269">
        <f>Vulnerabilidad!J276</f>
        <v>6.7</v>
      </c>
      <c r="O278" s="269">
        <f>Vulnerabilidad!M276</f>
        <v>5.9</v>
      </c>
      <c r="P278" s="266">
        <f>Vulnerabilidad!N276</f>
        <v>6.5</v>
      </c>
      <c r="Q278" s="269">
        <f>Vulnerabilidad!R276</f>
        <v>2.4</v>
      </c>
      <c r="R278" s="269">
        <f>Vulnerabilidad!W276</f>
        <v>6.6</v>
      </c>
      <c r="S278" s="266">
        <f>Vulnerabilidad!X276</f>
        <v>4.8</v>
      </c>
      <c r="T278" s="267">
        <f>ROUND((10-GEOMEAN(((10-P278)/10*9+1),((10-S278)/10*9+1)))/9*10,1)</f>
        <v>5.7</v>
      </c>
      <c r="U278" s="270">
        <f>'Capacidad de Adaptación'!F276</f>
        <v>10</v>
      </c>
      <c r="V278" s="271">
        <f>'Capacidad de Adaptación'!H276</f>
        <v>4.9000000000000004</v>
      </c>
      <c r="W278" s="266">
        <f>'Capacidad de Adaptación'!I276</f>
        <v>8.5</v>
      </c>
      <c r="X278" s="271">
        <f>'Capacidad de Adaptación'!M276</f>
        <v>4.5999999999999996</v>
      </c>
      <c r="Y278" s="271">
        <f>'Capacidad de Adaptación'!Q276</f>
        <v>3.3</v>
      </c>
      <c r="Z278" s="271">
        <f>'Capacidad de Adaptación'!X276</f>
        <v>6.6</v>
      </c>
      <c r="AA278" s="266">
        <f>'Capacidad de Adaptación'!Y276</f>
        <v>4.8</v>
      </c>
      <c r="AB278" s="267">
        <f>ROUND((10-GEOMEAN(((10-W278)/10*9+1),((10-AA278)/10*9+1)))/9*10,1)</f>
        <v>7.1</v>
      </c>
      <c r="AC278" s="272">
        <f>ROUND(L278^(1/3)*T278^(1/3)*AB278^(1/3),1)</f>
        <v>4.5</v>
      </c>
      <c r="AD278" s="273">
        <f>_xlfn.RANK.EQ(AC278,AC$4:AC$301)</f>
        <v>255</v>
      </c>
      <c r="AE278" s="274">
        <f>VLOOKUP(C278,'INFORM Indice de Confiabilidad'!A275:M572,7,FALSE)</f>
        <v>2.2857142857142856</v>
      </c>
      <c r="AF278" s="275">
        <f>'Imputed and missing data hidden'!AM278</f>
        <v>1</v>
      </c>
      <c r="AG278" s="276">
        <f>AF278/38</f>
        <v>2.6315789473684209E-2</v>
      </c>
      <c r="AH278" s="277">
        <f>'Indicator Date hidden2'!AN278</f>
        <v>1.1714285714285715</v>
      </c>
      <c r="AI278" s="278">
        <f>'Missing component hidden'!S278</f>
        <v>1</v>
      </c>
      <c r="AJ278" s="279">
        <f>'Missing component hidden'!T278</f>
        <v>6.6666666666666666E-2</v>
      </c>
      <c r="AM278" s="3">
        <f t="shared" si="21"/>
        <v>1</v>
      </c>
      <c r="AN278" s="3">
        <f t="shared" si="22"/>
        <v>1</v>
      </c>
      <c r="AO278" s="3">
        <f t="shared" si="23"/>
        <v>0</v>
      </c>
      <c r="AP278" s="3">
        <f t="shared" si="24"/>
        <v>0</v>
      </c>
      <c r="AQ278" s="3">
        <f t="shared" si="25"/>
        <v>0</v>
      </c>
    </row>
    <row r="279" spans="1:43" ht="16.5" thickTop="1" thickBot="1" x14ac:dyDescent="0.3">
      <c r="A279" s="169" t="s">
        <v>362</v>
      </c>
      <c r="B279" s="101" t="s">
        <v>384</v>
      </c>
      <c r="C279" s="280">
        <v>1626</v>
      </c>
      <c r="D279" s="265">
        <f>'Peligro y Exposición'!D278</f>
        <v>6.8</v>
      </c>
      <c r="E279" s="265">
        <f>'Peligro y Exposición'!H278</f>
        <v>0</v>
      </c>
      <c r="F279" s="265">
        <f>'Peligro y Exposición'!Q278</f>
        <v>0</v>
      </c>
      <c r="G279" s="265">
        <f>'Peligro y Exposición'!U278</f>
        <v>8.1999999999999993</v>
      </c>
      <c r="H279" s="265">
        <f>'Peligro y Exposición'!Y278</f>
        <v>0</v>
      </c>
      <c r="I279" s="266">
        <f>'Peligro y Exposición'!Z278</f>
        <v>4.0999999999999996</v>
      </c>
      <c r="J279" s="265">
        <f>'Peligro y Exposición'!AD278</f>
        <v>7.7</v>
      </c>
      <c r="K279" s="266">
        <f>'Peligro y Exposición'!AE278</f>
        <v>7.7</v>
      </c>
      <c r="L279" s="267">
        <f>ROUND((10-GEOMEAN(((10-I279)/10*9+1),((10-K279)/10*9+1)))/9*10,1)</f>
        <v>6.2</v>
      </c>
      <c r="M279" s="268">
        <f>Vulnerabilidad!F278</f>
        <v>6.4</v>
      </c>
      <c r="N279" s="269">
        <f>Vulnerabilidad!J278</f>
        <v>6.9</v>
      </c>
      <c r="O279" s="269">
        <f>Vulnerabilidad!M278</f>
        <v>5.9</v>
      </c>
      <c r="P279" s="266">
        <f>Vulnerabilidad!N278</f>
        <v>6.4</v>
      </c>
      <c r="Q279" s="269">
        <f>Vulnerabilidad!R278</f>
        <v>1.3</v>
      </c>
      <c r="R279" s="269">
        <f>Vulnerabilidad!W278</f>
        <v>5.8</v>
      </c>
      <c r="S279" s="266">
        <f>Vulnerabilidad!X278</f>
        <v>3.9</v>
      </c>
      <c r="T279" s="267">
        <f>ROUND((10-GEOMEAN(((10-P279)/10*9+1),((10-S279)/10*9+1)))/9*10,1)</f>
        <v>5.3</v>
      </c>
      <c r="U279" s="270">
        <f>'Capacidad de Adaptación'!F278</f>
        <v>3.3</v>
      </c>
      <c r="V279" s="271">
        <f>'Capacidad de Adaptación'!H278</f>
        <v>4.2</v>
      </c>
      <c r="W279" s="266">
        <f>'Capacidad de Adaptación'!I278</f>
        <v>3.8</v>
      </c>
      <c r="X279" s="271">
        <f>'Capacidad de Adaptación'!M278</f>
        <v>5.3</v>
      </c>
      <c r="Y279" s="271">
        <f>'Capacidad de Adaptación'!Q278</f>
        <v>2.7</v>
      </c>
      <c r="Z279" s="271">
        <f>'Capacidad de Adaptación'!X278</f>
        <v>4.8</v>
      </c>
      <c r="AA279" s="266">
        <f>'Capacidad de Adaptación'!Y278</f>
        <v>4.3</v>
      </c>
      <c r="AB279" s="267">
        <f>ROUND((10-GEOMEAN(((10-W279)/10*9+1),((10-AA279)/10*9+1)))/9*10,1)</f>
        <v>4.0999999999999996</v>
      </c>
      <c r="AC279" s="272">
        <f>ROUND(L279^(1/3)*T279^(1/3)*AB279^(1/3),1)</f>
        <v>5.0999999999999996</v>
      </c>
      <c r="AD279" s="273">
        <f>_xlfn.RANK.EQ(AC279,AC$4:AC$301)</f>
        <v>219</v>
      </c>
      <c r="AE279" s="274">
        <f>VLOOKUP(C279,'INFORM Indice de Confiabilidad'!A277:M574,7,FALSE)</f>
        <v>1.9523809523809526</v>
      </c>
      <c r="AF279" s="275">
        <f>'Imputed and missing data hidden'!AM280</f>
        <v>0</v>
      </c>
      <c r="AG279" s="276">
        <f>AF279/38</f>
        <v>0</v>
      </c>
      <c r="AH279" s="277">
        <f>'Indicator Date hidden2'!AN280</f>
        <v>1.1714285714285715</v>
      </c>
      <c r="AI279" s="278">
        <f>'Missing component hidden'!S280</f>
        <v>0</v>
      </c>
      <c r="AJ279" s="279">
        <f>'Missing component hidden'!T280</f>
        <v>0</v>
      </c>
      <c r="AM279" s="3">
        <f t="shared" si="21"/>
        <v>1</v>
      </c>
      <c r="AN279" s="3">
        <f t="shared" si="22"/>
        <v>0</v>
      </c>
      <c r="AO279" s="3">
        <f t="shared" si="23"/>
        <v>0</v>
      </c>
      <c r="AP279" s="3">
        <f t="shared" si="24"/>
        <v>1</v>
      </c>
      <c r="AQ279" s="3">
        <f t="shared" si="25"/>
        <v>0</v>
      </c>
    </row>
    <row r="280" spans="1:43" ht="16.5" thickTop="1" thickBot="1" x14ac:dyDescent="0.3">
      <c r="A280" s="169" t="s">
        <v>362</v>
      </c>
      <c r="B280" s="101" t="s">
        <v>385</v>
      </c>
      <c r="C280" s="280">
        <v>1627</v>
      </c>
      <c r="D280" s="265">
        <f>'Peligro y Exposición'!D279</f>
        <v>7.3</v>
      </c>
      <c r="E280" s="265">
        <f>'Peligro y Exposición'!H279</f>
        <v>0</v>
      </c>
      <c r="F280" s="265">
        <f>'Peligro y Exposición'!Q279</f>
        <v>0</v>
      </c>
      <c r="G280" s="265">
        <f>'Peligro y Exposición'!U279</f>
        <v>6.3</v>
      </c>
      <c r="H280" s="265">
        <f>'Peligro y Exposición'!Y279</f>
        <v>0</v>
      </c>
      <c r="I280" s="266">
        <f>'Peligro y Exposición'!Z279</f>
        <v>3.5</v>
      </c>
      <c r="J280" s="265">
        <f>'Peligro y Exposición'!AD279</f>
        <v>8.6999999999999993</v>
      </c>
      <c r="K280" s="266">
        <f>'Peligro y Exposición'!AE279</f>
        <v>8.6999999999999993</v>
      </c>
      <c r="L280" s="267">
        <f>ROUND((10-GEOMEAN(((10-I280)/10*9+1),((10-K280)/10*9+1)))/9*10,1)</f>
        <v>6.8</v>
      </c>
      <c r="M280" s="268">
        <f>Vulnerabilidad!F279</f>
        <v>5.8</v>
      </c>
      <c r="N280" s="269">
        <f>Vulnerabilidad!J279</f>
        <v>7.3</v>
      </c>
      <c r="O280" s="269">
        <f>Vulnerabilidad!M279</f>
        <v>6.8</v>
      </c>
      <c r="P280" s="266">
        <f>Vulnerabilidad!N279</f>
        <v>6.6</v>
      </c>
      <c r="Q280" s="269">
        <f>Vulnerabilidad!R279</f>
        <v>3.5</v>
      </c>
      <c r="R280" s="269">
        <f>Vulnerabilidad!W279</f>
        <v>4</v>
      </c>
      <c r="S280" s="266">
        <f>Vulnerabilidad!X279</f>
        <v>3.8</v>
      </c>
      <c r="T280" s="267">
        <f>ROUND((10-GEOMEAN(((10-P280)/10*9+1),((10-S280)/10*9+1)))/9*10,1)</f>
        <v>5.4</v>
      </c>
      <c r="U280" s="270">
        <f>'Capacidad de Adaptación'!F279</f>
        <v>3.3</v>
      </c>
      <c r="V280" s="271">
        <f>'Capacidad de Adaptación'!H279</f>
        <v>1.8</v>
      </c>
      <c r="W280" s="266">
        <f>'Capacidad de Adaptación'!I279</f>
        <v>2.6</v>
      </c>
      <c r="X280" s="271">
        <f>'Capacidad de Adaptación'!M279</f>
        <v>5.0999999999999996</v>
      </c>
      <c r="Y280" s="271">
        <f>'Capacidad de Adaptación'!Q279</f>
        <v>4</v>
      </c>
      <c r="Z280" s="271">
        <f>'Capacidad de Adaptación'!X279</f>
        <v>4.5</v>
      </c>
      <c r="AA280" s="266">
        <f>'Capacidad de Adaptación'!Y279</f>
        <v>4.5</v>
      </c>
      <c r="AB280" s="267">
        <f>ROUND((10-GEOMEAN(((10-W280)/10*9+1),((10-AA280)/10*9+1)))/9*10,1)</f>
        <v>3.6</v>
      </c>
      <c r="AC280" s="272">
        <f>ROUND(L280^(1/3)*T280^(1/3)*AB280^(1/3),1)</f>
        <v>5.0999999999999996</v>
      </c>
      <c r="AD280" s="273">
        <f>_xlfn.RANK.EQ(AC280,AC$4:AC$301)</f>
        <v>219</v>
      </c>
      <c r="AE280" s="274">
        <f>VLOOKUP(C280,'INFORM Indice de Confiabilidad'!A278:M575,7,FALSE)</f>
        <v>1.9523809523809526</v>
      </c>
      <c r="AF280" s="275">
        <f>'Imputed and missing data hidden'!AM281</f>
        <v>0</v>
      </c>
      <c r="AG280" s="276">
        <f>AF280/38</f>
        <v>0</v>
      </c>
      <c r="AH280" s="277">
        <f>'Indicator Date hidden2'!AN281</f>
        <v>1.1714285714285715</v>
      </c>
      <c r="AI280" s="278">
        <f>'Missing component hidden'!S281</f>
        <v>0</v>
      </c>
      <c r="AJ280" s="279">
        <f>'Missing component hidden'!T281</f>
        <v>0</v>
      </c>
      <c r="AM280" s="3">
        <f t="shared" si="21"/>
        <v>1</v>
      </c>
      <c r="AN280" s="3">
        <f t="shared" si="22"/>
        <v>0</v>
      </c>
      <c r="AO280" s="3">
        <f t="shared" si="23"/>
        <v>0</v>
      </c>
      <c r="AP280" s="3">
        <f t="shared" si="24"/>
        <v>1</v>
      </c>
      <c r="AQ280" s="3">
        <f t="shared" si="25"/>
        <v>0</v>
      </c>
    </row>
    <row r="281" spans="1:43" ht="16.5" thickTop="1" thickBot="1" x14ac:dyDescent="0.3">
      <c r="A281" s="169" t="s">
        <v>362</v>
      </c>
      <c r="B281" s="101" t="s">
        <v>386</v>
      </c>
      <c r="C281" s="280">
        <v>1628</v>
      </c>
      <c r="D281" s="265">
        <f>'Peligro y Exposición'!D280</f>
        <v>6.4</v>
      </c>
      <c r="E281" s="265" t="str">
        <f>'Peligro y Exposición'!H280</f>
        <v>x</v>
      </c>
      <c r="F281" s="265">
        <f>'Peligro y Exposición'!Q280</f>
        <v>0</v>
      </c>
      <c r="G281" s="265">
        <f>'Peligro y Exposición'!U280</f>
        <v>7.9</v>
      </c>
      <c r="H281" s="265">
        <f>'Peligro y Exposición'!Y280</f>
        <v>0</v>
      </c>
      <c r="I281" s="266">
        <f>'Peligro y Exposición'!Z280</f>
        <v>4.5</v>
      </c>
      <c r="J281" s="265">
        <f>'Peligro y Exposición'!AD280</f>
        <v>7.1</v>
      </c>
      <c r="K281" s="266">
        <f>'Peligro y Exposición'!AE280</f>
        <v>7.1</v>
      </c>
      <c r="L281" s="267">
        <f>ROUND((10-GEOMEAN(((10-I281)/10*9+1),((10-K281)/10*9+1)))/9*10,1)</f>
        <v>6</v>
      </c>
      <c r="M281" s="268">
        <f>Vulnerabilidad!F280</f>
        <v>8.4</v>
      </c>
      <c r="N281" s="269">
        <f>Vulnerabilidad!J280</f>
        <v>8.6999999999999993</v>
      </c>
      <c r="O281" s="269">
        <f>Vulnerabilidad!M280</f>
        <v>7.8</v>
      </c>
      <c r="P281" s="266">
        <f>Vulnerabilidad!N280</f>
        <v>8.3000000000000007</v>
      </c>
      <c r="Q281" s="269">
        <f>Vulnerabilidad!R280</f>
        <v>3.8</v>
      </c>
      <c r="R281" s="269">
        <f>Vulnerabilidad!W280</f>
        <v>6</v>
      </c>
      <c r="S281" s="266">
        <f>Vulnerabilidad!X280</f>
        <v>5</v>
      </c>
      <c r="T281" s="267">
        <f>ROUND((10-GEOMEAN(((10-P281)/10*9+1),((10-S281)/10*9+1)))/9*10,1)</f>
        <v>7</v>
      </c>
      <c r="U281" s="270">
        <f>'Capacidad de Adaptación'!F280</f>
        <v>3.3</v>
      </c>
      <c r="V281" s="271">
        <f>'Capacidad de Adaptación'!H280</f>
        <v>5.4</v>
      </c>
      <c r="W281" s="266">
        <f>'Capacidad de Adaptación'!I280</f>
        <v>4.4000000000000004</v>
      </c>
      <c r="X281" s="271">
        <f>'Capacidad de Adaptación'!M280</f>
        <v>7.4</v>
      </c>
      <c r="Y281" s="271">
        <f>'Capacidad de Adaptación'!Q280</f>
        <v>6.2</v>
      </c>
      <c r="Z281" s="271">
        <f>'Capacidad de Adaptación'!X280</f>
        <v>6.8</v>
      </c>
      <c r="AA281" s="266">
        <f>'Capacidad de Adaptación'!Y280</f>
        <v>6.8</v>
      </c>
      <c r="AB281" s="267">
        <f>ROUND((10-GEOMEAN(((10-W281)/10*9+1),((10-AA281)/10*9+1)))/9*10,1)</f>
        <v>5.7</v>
      </c>
      <c r="AC281" s="272">
        <f>ROUND(L281^(1/3)*T281^(1/3)*AB281^(1/3),1)</f>
        <v>6.2</v>
      </c>
      <c r="AD281" s="273">
        <f>_xlfn.RANK.EQ(AC281,AC$4:AC$301)</f>
        <v>79</v>
      </c>
      <c r="AE281" s="274">
        <f>VLOOKUP(C281,'INFORM Indice de Confiabilidad'!A279:M576,7,FALSE)</f>
        <v>2.2857142857142856</v>
      </c>
      <c r="AF281" s="275">
        <f>'Imputed and missing data hidden'!AM282</f>
        <v>1</v>
      </c>
      <c r="AG281" s="276">
        <f>AF281/38</f>
        <v>2.6315789473684209E-2</v>
      </c>
      <c r="AH281" s="277">
        <f>'Indicator Date hidden2'!AN282</f>
        <v>1.1714285714285715</v>
      </c>
      <c r="AI281" s="278">
        <f>'Missing component hidden'!S282</f>
        <v>1</v>
      </c>
      <c r="AJ281" s="279">
        <f>'Missing component hidden'!T282</f>
        <v>6.6666666666666666E-2</v>
      </c>
      <c r="AM281" s="3">
        <f t="shared" si="21"/>
        <v>1</v>
      </c>
      <c r="AN281" s="3">
        <f t="shared" si="22"/>
        <v>1</v>
      </c>
      <c r="AO281" s="3">
        <f t="shared" si="23"/>
        <v>0</v>
      </c>
      <c r="AP281" s="3">
        <f t="shared" si="24"/>
        <v>1</v>
      </c>
      <c r="AQ281" s="3">
        <f t="shared" si="25"/>
        <v>0</v>
      </c>
    </row>
    <row r="282" spans="1:43" ht="16.5" thickTop="1" thickBot="1" x14ac:dyDescent="0.3">
      <c r="A282" s="169" t="s">
        <v>387</v>
      </c>
      <c r="B282" s="101" t="s">
        <v>388</v>
      </c>
      <c r="C282" s="280">
        <v>1701</v>
      </c>
      <c r="D282" s="265">
        <f>'Peligro y Exposición'!D281</f>
        <v>8.6</v>
      </c>
      <c r="E282" s="265">
        <f>'Peligro y Exposición'!H281</f>
        <v>5.4</v>
      </c>
      <c r="F282" s="265">
        <f>'Peligro y Exposición'!Q281</f>
        <v>7.6</v>
      </c>
      <c r="G282" s="265">
        <f>'Peligro y Exposición'!U281</f>
        <v>4.7</v>
      </c>
      <c r="H282" s="265">
        <f>'Peligro y Exposición'!Y281</f>
        <v>6.8</v>
      </c>
      <c r="I282" s="266">
        <f>'Peligro y Exposición'!Z281</f>
        <v>6.9</v>
      </c>
      <c r="J282" s="265">
        <f>'Peligro y Exposición'!AD281</f>
        <v>1.3</v>
      </c>
      <c r="K282" s="266">
        <f>'Peligro y Exposición'!AE281</f>
        <v>1.3</v>
      </c>
      <c r="L282" s="267">
        <f>ROUND((10-GEOMEAN(((10-I282)/10*9+1),((10-K282)/10*9+1)))/9*10,1)</f>
        <v>4.7</v>
      </c>
      <c r="M282" s="268">
        <f>Vulnerabilidad!F281</f>
        <v>7.6</v>
      </c>
      <c r="N282" s="269">
        <f>Vulnerabilidad!J281</f>
        <v>8</v>
      </c>
      <c r="O282" s="269">
        <f>Vulnerabilidad!M281</f>
        <v>6.8</v>
      </c>
      <c r="P282" s="266">
        <f>Vulnerabilidad!N281</f>
        <v>7.5</v>
      </c>
      <c r="Q282" s="269">
        <f>Vulnerabilidad!R281</f>
        <v>9.1</v>
      </c>
      <c r="R282" s="269">
        <f>Vulnerabilidad!W281</f>
        <v>3.5</v>
      </c>
      <c r="S282" s="266">
        <f>Vulnerabilidad!X281</f>
        <v>7.2</v>
      </c>
      <c r="T282" s="267">
        <f>ROUND((10-GEOMEAN(((10-P282)/10*9+1),((10-S282)/10*9+1)))/9*10,1)</f>
        <v>7.4</v>
      </c>
      <c r="U282" s="270">
        <f>'Capacidad de Adaptación'!F281</f>
        <v>3.3</v>
      </c>
      <c r="V282" s="271">
        <f>'Capacidad de Adaptación'!H281</f>
        <v>3.7</v>
      </c>
      <c r="W282" s="266">
        <f>'Capacidad de Adaptación'!I281</f>
        <v>3.5</v>
      </c>
      <c r="X282" s="271">
        <f>'Capacidad de Adaptación'!M281</f>
        <v>6.5</v>
      </c>
      <c r="Y282" s="271">
        <f>'Capacidad de Adaptación'!Q281</f>
        <v>5.9</v>
      </c>
      <c r="Z282" s="271">
        <f>'Capacidad de Adaptación'!X281</f>
        <v>4.9000000000000004</v>
      </c>
      <c r="AA282" s="266">
        <f>'Capacidad de Adaptación'!Y281</f>
        <v>5.8</v>
      </c>
      <c r="AB282" s="267">
        <f>ROUND((10-GEOMEAN(((10-W282)/10*9+1),((10-AA282)/10*9+1)))/9*10,1)</f>
        <v>4.8</v>
      </c>
      <c r="AC282" s="272">
        <f>ROUND(L282^(1/3)*T282^(1/3)*AB282^(1/3),1)</f>
        <v>5.5</v>
      </c>
      <c r="AD282" s="273">
        <f>_xlfn.RANK.EQ(AC282,AC$4:AC$301)</f>
        <v>168</v>
      </c>
      <c r="AE282" s="274">
        <f>VLOOKUP(C282,'INFORM Indice de Confiabilidad'!A280:M577,7,FALSE)</f>
        <v>1.9523809523809526</v>
      </c>
      <c r="AF282" s="275">
        <f>'Imputed and missing data hidden'!AM283</f>
        <v>0</v>
      </c>
      <c r="AG282" s="276">
        <f>AF282/38</f>
        <v>0</v>
      </c>
      <c r="AH282" s="277">
        <f>'Indicator Date hidden2'!AN283</f>
        <v>1.1714285714285715</v>
      </c>
      <c r="AI282" s="278">
        <f>'Missing component hidden'!S283</f>
        <v>0</v>
      </c>
      <c r="AJ282" s="279">
        <f>'Missing component hidden'!T283</f>
        <v>0</v>
      </c>
      <c r="AM282" s="3">
        <f t="shared" si="21"/>
        <v>1</v>
      </c>
      <c r="AN282" s="3">
        <f t="shared" si="22"/>
        <v>1</v>
      </c>
      <c r="AO282" s="3">
        <f t="shared" si="23"/>
        <v>1</v>
      </c>
      <c r="AP282" s="3">
        <f t="shared" si="24"/>
        <v>1</v>
      </c>
      <c r="AQ282" s="3">
        <f t="shared" si="25"/>
        <v>1</v>
      </c>
    </row>
    <row r="283" spans="1:43" ht="16.5" thickTop="1" thickBot="1" x14ac:dyDescent="0.3">
      <c r="A283" s="169" t="s">
        <v>387</v>
      </c>
      <c r="B283" s="101" t="s">
        <v>389</v>
      </c>
      <c r="C283" s="280">
        <v>1702</v>
      </c>
      <c r="D283" s="265">
        <f>'Peligro y Exposición'!D282</f>
        <v>6.8</v>
      </c>
      <c r="E283" s="265">
        <f>'Peligro y Exposición'!H282</f>
        <v>10</v>
      </c>
      <c r="F283" s="265">
        <f>'Peligro y Exposición'!Q282</f>
        <v>7.3</v>
      </c>
      <c r="G283" s="265">
        <f>'Peligro y Exposición'!U282</f>
        <v>0</v>
      </c>
      <c r="H283" s="265">
        <f>'Peligro y Exposición'!Y282</f>
        <v>0</v>
      </c>
      <c r="I283" s="266">
        <f>'Peligro y Exposición'!Z282</f>
        <v>6.4</v>
      </c>
      <c r="J283" s="265">
        <f>'Peligro y Exposición'!AD282</f>
        <v>4.2</v>
      </c>
      <c r="K283" s="266">
        <f>'Peligro y Exposición'!AE282</f>
        <v>4.2</v>
      </c>
      <c r="L283" s="267">
        <f>ROUND((10-GEOMEAN(((10-I283)/10*9+1),((10-K283)/10*9+1)))/9*10,1)</f>
        <v>5.4</v>
      </c>
      <c r="M283" s="268">
        <f>Vulnerabilidad!F282</f>
        <v>7.4</v>
      </c>
      <c r="N283" s="269">
        <f>Vulnerabilidad!J282</f>
        <v>6.8</v>
      </c>
      <c r="O283" s="269">
        <f>Vulnerabilidad!M282</f>
        <v>7.3</v>
      </c>
      <c r="P283" s="266">
        <f>Vulnerabilidad!N282</f>
        <v>7.2</v>
      </c>
      <c r="Q283" s="269">
        <f>Vulnerabilidad!R282</f>
        <v>5.8</v>
      </c>
      <c r="R283" s="269">
        <f>Vulnerabilidad!W282</f>
        <v>3</v>
      </c>
      <c r="S283" s="266">
        <f>Vulnerabilidad!X282</f>
        <v>4.5</v>
      </c>
      <c r="T283" s="267">
        <f>ROUND((10-GEOMEAN(((10-P283)/10*9+1),((10-S283)/10*9+1)))/9*10,1)</f>
        <v>6</v>
      </c>
      <c r="U283" s="270">
        <f>'Capacidad de Adaptación'!F282</f>
        <v>10</v>
      </c>
      <c r="V283" s="271">
        <f>'Capacidad de Adaptación'!H282</f>
        <v>7.3</v>
      </c>
      <c r="W283" s="266">
        <f>'Capacidad de Adaptación'!I282</f>
        <v>9.1</v>
      </c>
      <c r="X283" s="271">
        <f>'Capacidad de Adaptación'!M282</f>
        <v>4.4000000000000004</v>
      </c>
      <c r="Y283" s="271">
        <f>'Capacidad de Adaptación'!Q282</f>
        <v>5.4</v>
      </c>
      <c r="Z283" s="271">
        <f>'Capacidad de Adaptación'!X282</f>
        <v>5.6</v>
      </c>
      <c r="AA283" s="266">
        <f>'Capacidad de Adaptación'!Y282</f>
        <v>5.0999999999999996</v>
      </c>
      <c r="AB283" s="267">
        <f>ROUND((10-GEOMEAN(((10-W283)/10*9+1),((10-AA283)/10*9+1)))/9*10,1)</f>
        <v>7.6</v>
      </c>
      <c r="AC283" s="272">
        <f>ROUND(L283^(1/3)*T283^(1/3)*AB283^(1/3),1)</f>
        <v>6.3</v>
      </c>
      <c r="AD283" s="273">
        <f>_xlfn.RANK.EQ(AC283,AC$4:AC$301)</f>
        <v>67</v>
      </c>
      <c r="AE283" s="274">
        <f>VLOOKUP(C283,'INFORM Indice de Confiabilidad'!A281:M578,7,FALSE)</f>
        <v>2.2857142857142856</v>
      </c>
      <c r="AF283" s="275">
        <f>'Imputed and missing data hidden'!AM284</f>
        <v>1</v>
      </c>
      <c r="AG283" s="276">
        <f>AF283/38</f>
        <v>2.6315789473684209E-2</v>
      </c>
      <c r="AH283" s="277">
        <f>'Indicator Date hidden2'!AN284</f>
        <v>1.1714285714285715</v>
      </c>
      <c r="AI283" s="278">
        <f>'Missing component hidden'!S284</f>
        <v>0</v>
      </c>
      <c r="AJ283" s="279">
        <f>'Missing component hidden'!T284</f>
        <v>0</v>
      </c>
      <c r="AM283" s="3">
        <f t="shared" si="21"/>
        <v>1</v>
      </c>
      <c r="AN283" s="3">
        <f t="shared" si="22"/>
        <v>1</v>
      </c>
      <c r="AO283" s="3">
        <f t="shared" si="23"/>
        <v>1</v>
      </c>
      <c r="AP283" s="3">
        <f t="shared" si="24"/>
        <v>0</v>
      </c>
      <c r="AQ283" s="3">
        <f t="shared" si="25"/>
        <v>0</v>
      </c>
    </row>
    <row r="284" spans="1:43" ht="16.5" thickTop="1" thickBot="1" x14ac:dyDescent="0.3">
      <c r="A284" s="169" t="s">
        <v>387</v>
      </c>
      <c r="B284" s="101" t="s">
        <v>390</v>
      </c>
      <c r="C284" s="280">
        <v>1703</v>
      </c>
      <c r="D284" s="265">
        <f>'Peligro y Exposición'!D283</f>
        <v>7.2</v>
      </c>
      <c r="E284" s="265">
        <f>'Peligro y Exposición'!H283</f>
        <v>6.3</v>
      </c>
      <c r="F284" s="265">
        <f>'Peligro y Exposición'!Q283</f>
        <v>7.6</v>
      </c>
      <c r="G284" s="265">
        <f>'Peligro y Exposición'!U283</f>
        <v>3.6</v>
      </c>
      <c r="H284" s="265">
        <f>'Peligro y Exposición'!Y283</f>
        <v>5.8</v>
      </c>
      <c r="I284" s="266">
        <f>'Peligro y Exposición'!Z283</f>
        <v>6.3</v>
      </c>
      <c r="J284" s="265">
        <f>'Peligro y Exposición'!AD283</f>
        <v>3.3</v>
      </c>
      <c r="K284" s="266">
        <f>'Peligro y Exposición'!AE283</f>
        <v>3.3</v>
      </c>
      <c r="L284" s="267">
        <f>ROUND((10-GEOMEAN(((10-I284)/10*9+1),((10-K284)/10*9+1)))/9*10,1)</f>
        <v>5</v>
      </c>
      <c r="M284" s="268">
        <f>Vulnerabilidad!F283</f>
        <v>7.3</v>
      </c>
      <c r="N284" s="269">
        <f>Vulnerabilidad!J283</f>
        <v>8.1</v>
      </c>
      <c r="O284" s="269">
        <f>Vulnerabilidad!M283</f>
        <v>6.6</v>
      </c>
      <c r="P284" s="266">
        <f>Vulnerabilidad!N283</f>
        <v>7.3</v>
      </c>
      <c r="Q284" s="269">
        <f>Vulnerabilidad!R283</f>
        <v>4.0999999999999996</v>
      </c>
      <c r="R284" s="269">
        <f>Vulnerabilidad!W283</f>
        <v>4.5</v>
      </c>
      <c r="S284" s="266">
        <f>Vulnerabilidad!X283</f>
        <v>4.3</v>
      </c>
      <c r="T284" s="267">
        <f>ROUND((10-GEOMEAN(((10-P284)/10*9+1),((10-S284)/10*9+1)))/9*10,1)</f>
        <v>6</v>
      </c>
      <c r="U284" s="270">
        <f>'Capacidad de Adaptación'!F283</f>
        <v>10</v>
      </c>
      <c r="V284" s="271">
        <f>'Capacidad de Adaptación'!H283</f>
        <v>4.4000000000000004</v>
      </c>
      <c r="W284" s="266">
        <f>'Capacidad de Adaptación'!I283</f>
        <v>8.4</v>
      </c>
      <c r="X284" s="271">
        <f>'Capacidad de Adaptación'!M283</f>
        <v>5.5</v>
      </c>
      <c r="Y284" s="271">
        <f>'Capacidad de Adaptación'!Q283</f>
        <v>5</v>
      </c>
      <c r="Z284" s="271">
        <f>'Capacidad de Adaptación'!X283</f>
        <v>4.5</v>
      </c>
      <c r="AA284" s="266">
        <f>'Capacidad de Adaptación'!Y283</f>
        <v>5</v>
      </c>
      <c r="AB284" s="267">
        <f>ROUND((10-GEOMEAN(((10-W284)/10*9+1),((10-AA284)/10*9+1)))/9*10,1)</f>
        <v>7</v>
      </c>
      <c r="AC284" s="272">
        <f>ROUND(L284^(1/3)*T284^(1/3)*AB284^(1/3),1)</f>
        <v>5.9</v>
      </c>
      <c r="AD284" s="273">
        <f>_xlfn.RANK.EQ(AC284,AC$4:AC$301)</f>
        <v>118</v>
      </c>
      <c r="AE284" s="274">
        <f>VLOOKUP(C284,'INFORM Indice de Confiabilidad'!A282:M579,7,FALSE)</f>
        <v>1.9523809523809526</v>
      </c>
      <c r="AF284" s="275">
        <f>'Imputed and missing data hidden'!AM285</f>
        <v>0</v>
      </c>
      <c r="AG284" s="276">
        <f>AF284/38</f>
        <v>0</v>
      </c>
      <c r="AH284" s="277">
        <f>'Indicator Date hidden2'!AN285</f>
        <v>1.1714285714285715</v>
      </c>
      <c r="AI284" s="278">
        <f>'Missing component hidden'!S285</f>
        <v>0</v>
      </c>
      <c r="AJ284" s="279">
        <f>'Missing component hidden'!T285</f>
        <v>0</v>
      </c>
      <c r="AM284" s="3">
        <f t="shared" si="21"/>
        <v>1</v>
      </c>
      <c r="AN284" s="3">
        <f t="shared" si="22"/>
        <v>1</v>
      </c>
      <c r="AO284" s="3">
        <f t="shared" si="23"/>
        <v>1</v>
      </c>
      <c r="AP284" s="3">
        <f t="shared" si="24"/>
        <v>1</v>
      </c>
      <c r="AQ284" s="3">
        <f t="shared" si="25"/>
        <v>1</v>
      </c>
    </row>
    <row r="285" spans="1:43" ht="16.5" thickTop="1" thickBot="1" x14ac:dyDescent="0.3">
      <c r="A285" s="169" t="s">
        <v>387</v>
      </c>
      <c r="B285" s="101" t="s">
        <v>391</v>
      </c>
      <c r="C285" s="280">
        <v>1704</v>
      </c>
      <c r="D285" s="265">
        <f>'Peligro y Exposición'!D284</f>
        <v>6.7</v>
      </c>
      <c r="E285" s="265">
        <f>'Peligro y Exposición'!H284</f>
        <v>3.3</v>
      </c>
      <c r="F285" s="265">
        <f>'Peligro y Exposición'!Q284</f>
        <v>0</v>
      </c>
      <c r="G285" s="265">
        <f>'Peligro y Exposición'!U284</f>
        <v>7.5</v>
      </c>
      <c r="H285" s="265">
        <f>'Peligro y Exposición'!Y284</f>
        <v>9.4</v>
      </c>
      <c r="I285" s="266">
        <f>'Peligro y Exposición'!Z284</f>
        <v>6.4</v>
      </c>
      <c r="J285" s="265">
        <f>'Peligro y Exposición'!AD284</f>
        <v>2.6</v>
      </c>
      <c r="K285" s="266">
        <f>'Peligro y Exposición'!AE284</f>
        <v>2.6</v>
      </c>
      <c r="L285" s="267">
        <f>ROUND((10-GEOMEAN(((10-I285)/10*9+1),((10-K285)/10*9+1)))/9*10,1)</f>
        <v>4.8</v>
      </c>
      <c r="M285" s="268">
        <f>Vulnerabilidad!F284</f>
        <v>8</v>
      </c>
      <c r="N285" s="269">
        <f>Vulnerabilidad!J284</f>
        <v>8.5</v>
      </c>
      <c r="O285" s="269">
        <f>Vulnerabilidad!M284</f>
        <v>7.2</v>
      </c>
      <c r="P285" s="266">
        <f>Vulnerabilidad!N284</f>
        <v>7.9</v>
      </c>
      <c r="Q285" s="269">
        <f>Vulnerabilidad!R284</f>
        <v>4.0999999999999996</v>
      </c>
      <c r="R285" s="269">
        <f>Vulnerabilidad!W284</f>
        <v>4.2</v>
      </c>
      <c r="S285" s="266">
        <f>Vulnerabilidad!X284</f>
        <v>4.2</v>
      </c>
      <c r="T285" s="267">
        <f>ROUND((10-GEOMEAN(((10-P285)/10*9+1),((10-S285)/10*9+1)))/9*10,1)</f>
        <v>6.4</v>
      </c>
      <c r="U285" s="270">
        <f>'Capacidad de Adaptación'!F284</f>
        <v>10</v>
      </c>
      <c r="V285" s="271">
        <f>'Capacidad de Adaptación'!H284</f>
        <v>7.1</v>
      </c>
      <c r="W285" s="266">
        <f>'Capacidad de Adaptación'!I284</f>
        <v>9</v>
      </c>
      <c r="X285" s="271">
        <f>'Capacidad de Adaptación'!M284</f>
        <v>6.6</v>
      </c>
      <c r="Y285" s="271">
        <f>'Capacidad de Adaptación'!Q284</f>
        <v>7.9</v>
      </c>
      <c r="Z285" s="271">
        <f>'Capacidad de Adaptación'!X284</f>
        <v>6.4</v>
      </c>
      <c r="AA285" s="266">
        <f>'Capacidad de Adaptación'!Y284</f>
        <v>7</v>
      </c>
      <c r="AB285" s="267">
        <f>ROUND((10-GEOMEAN(((10-W285)/10*9+1),((10-AA285)/10*9+1)))/9*10,1)</f>
        <v>8.1999999999999993</v>
      </c>
      <c r="AC285" s="272">
        <f>ROUND(L285^(1/3)*T285^(1/3)*AB285^(1/3),1)</f>
        <v>6.3</v>
      </c>
      <c r="AD285" s="273">
        <f>_xlfn.RANK.EQ(AC285,AC$4:AC$301)</f>
        <v>67</v>
      </c>
      <c r="AE285" s="274">
        <f>VLOOKUP(C285,'INFORM Indice de Confiabilidad'!A283:M580,7,FALSE)</f>
        <v>2.2857142857142856</v>
      </c>
      <c r="AF285" s="275">
        <f>'Imputed and missing data hidden'!AM286</f>
        <v>1</v>
      </c>
      <c r="AG285" s="276">
        <f>AF285/38</f>
        <v>2.6315789473684209E-2</v>
      </c>
      <c r="AH285" s="277">
        <f>'Indicator Date hidden2'!AN286</f>
        <v>1.1714285714285715</v>
      </c>
      <c r="AI285" s="278">
        <f>'Missing component hidden'!S286</f>
        <v>0</v>
      </c>
      <c r="AJ285" s="279">
        <f>'Missing component hidden'!T286</f>
        <v>0</v>
      </c>
      <c r="AM285" s="3">
        <f t="shared" si="21"/>
        <v>1</v>
      </c>
      <c r="AN285" s="3">
        <f t="shared" si="22"/>
        <v>1</v>
      </c>
      <c r="AO285" s="3">
        <f t="shared" si="23"/>
        <v>0</v>
      </c>
      <c r="AP285" s="3">
        <f t="shared" si="24"/>
        <v>1</v>
      </c>
      <c r="AQ285" s="3">
        <f t="shared" si="25"/>
        <v>1</v>
      </c>
    </row>
    <row r="286" spans="1:43" ht="16.5" thickTop="1" thickBot="1" x14ac:dyDescent="0.3">
      <c r="A286" s="169" t="s">
        <v>387</v>
      </c>
      <c r="B286" s="101" t="s">
        <v>392</v>
      </c>
      <c r="C286" s="280">
        <v>1705</v>
      </c>
      <c r="D286" s="265">
        <f>'Peligro y Exposición'!D285</f>
        <v>6.2</v>
      </c>
      <c r="E286" s="265">
        <f>'Peligro y Exposición'!H285</f>
        <v>0</v>
      </c>
      <c r="F286" s="265">
        <f>'Peligro y Exposición'!Q285</f>
        <v>0</v>
      </c>
      <c r="G286" s="265">
        <f>'Peligro y Exposición'!U285</f>
        <v>6.7</v>
      </c>
      <c r="H286" s="265">
        <f>'Peligro y Exposición'!Y285</f>
        <v>9.5</v>
      </c>
      <c r="I286" s="266">
        <f>'Peligro y Exposición'!Z285</f>
        <v>5.8</v>
      </c>
      <c r="J286" s="265">
        <f>'Peligro y Exposición'!AD285</f>
        <v>0</v>
      </c>
      <c r="K286" s="266">
        <f>'Peligro y Exposición'!AE285</f>
        <v>0</v>
      </c>
      <c r="L286" s="267">
        <f>ROUND((10-GEOMEAN(((10-I286)/10*9+1),((10-K286)/10*9+1)))/9*10,1)</f>
        <v>3.4</v>
      </c>
      <c r="M286" s="268">
        <f>Vulnerabilidad!F285</f>
        <v>7.5</v>
      </c>
      <c r="N286" s="269">
        <f>Vulnerabilidad!J285</f>
        <v>8.4</v>
      </c>
      <c r="O286" s="269">
        <f>Vulnerabilidad!M285</f>
        <v>6.6</v>
      </c>
      <c r="P286" s="266">
        <f>Vulnerabilidad!N285</f>
        <v>7.5</v>
      </c>
      <c r="Q286" s="269">
        <f>Vulnerabilidad!R285</f>
        <v>6.8</v>
      </c>
      <c r="R286" s="269">
        <f>Vulnerabilidad!W285</f>
        <v>4</v>
      </c>
      <c r="S286" s="266">
        <f>Vulnerabilidad!X285</f>
        <v>5.6</v>
      </c>
      <c r="T286" s="267">
        <f>ROUND((10-GEOMEAN(((10-P286)/10*9+1),((10-S286)/10*9+1)))/9*10,1)</f>
        <v>6.7</v>
      </c>
      <c r="U286" s="270">
        <f>'Capacidad de Adaptación'!F285</f>
        <v>10</v>
      </c>
      <c r="V286" s="271">
        <f>'Capacidad de Adaptación'!H285</f>
        <v>7.4</v>
      </c>
      <c r="W286" s="266">
        <f>'Capacidad de Adaptación'!I285</f>
        <v>9.1</v>
      </c>
      <c r="X286" s="271">
        <f>'Capacidad de Adaptación'!M285</f>
        <v>7.6</v>
      </c>
      <c r="Y286" s="271">
        <f>'Capacidad de Adaptación'!Q285</f>
        <v>8.1</v>
      </c>
      <c r="Z286" s="271">
        <f>'Capacidad de Adaptación'!X285</f>
        <v>5.0999999999999996</v>
      </c>
      <c r="AA286" s="266">
        <f>'Capacidad de Adaptación'!Y285</f>
        <v>6.9</v>
      </c>
      <c r="AB286" s="267">
        <f>ROUND((10-GEOMEAN(((10-W286)/10*9+1),((10-AA286)/10*9+1)))/9*10,1)</f>
        <v>8.1999999999999993</v>
      </c>
      <c r="AC286" s="272">
        <f>ROUND(L286^(1/3)*T286^(1/3)*AB286^(1/3),1)</f>
        <v>5.7</v>
      </c>
      <c r="AD286" s="273">
        <f>_xlfn.RANK.EQ(AC286,AC$4:AC$301)</f>
        <v>145</v>
      </c>
      <c r="AE286" s="274">
        <f>VLOOKUP(C286,'INFORM Indice de Confiabilidad'!A284:M581,7,FALSE)</f>
        <v>2.2857142857142856</v>
      </c>
      <c r="AF286" s="275">
        <f>'Imputed and missing data hidden'!AM287</f>
        <v>1</v>
      </c>
      <c r="AG286" s="276">
        <f>AF286/38</f>
        <v>2.6315789473684209E-2</v>
      </c>
      <c r="AH286" s="277">
        <f>'Indicator Date hidden2'!AN287</f>
        <v>1.1714285714285715</v>
      </c>
      <c r="AI286" s="278">
        <f>'Missing component hidden'!S287</f>
        <v>0</v>
      </c>
      <c r="AJ286" s="279">
        <f>'Missing component hidden'!T287</f>
        <v>0</v>
      </c>
      <c r="AM286" s="3">
        <f t="shared" si="21"/>
        <v>1</v>
      </c>
      <c r="AN286" s="3">
        <f t="shared" si="22"/>
        <v>0</v>
      </c>
      <c r="AO286" s="3">
        <f t="shared" si="23"/>
        <v>0</v>
      </c>
      <c r="AP286" s="3">
        <f t="shared" si="24"/>
        <v>1</v>
      </c>
      <c r="AQ286" s="3">
        <f t="shared" si="25"/>
        <v>1</v>
      </c>
    </row>
    <row r="287" spans="1:43" ht="16.5" thickTop="1" thickBot="1" x14ac:dyDescent="0.3">
      <c r="A287" s="169" t="s">
        <v>387</v>
      </c>
      <c r="B287" s="101" t="s">
        <v>393</v>
      </c>
      <c r="C287" s="280">
        <v>1706</v>
      </c>
      <c r="D287" s="265">
        <f>'Peligro y Exposición'!D286</f>
        <v>7.4</v>
      </c>
      <c r="E287" s="265">
        <f>'Peligro y Exposición'!H286</f>
        <v>9</v>
      </c>
      <c r="F287" s="265">
        <f>'Peligro y Exposición'!Q286</f>
        <v>0</v>
      </c>
      <c r="G287" s="265">
        <f>'Peligro y Exposición'!U286</f>
        <v>0</v>
      </c>
      <c r="H287" s="265">
        <f>'Peligro y Exposición'!Y286</f>
        <v>9.3000000000000007</v>
      </c>
      <c r="I287" s="266">
        <f>'Peligro y Exposición'!Z286</f>
        <v>6.7</v>
      </c>
      <c r="J287" s="265">
        <f>'Peligro y Exposición'!AD286</f>
        <v>0</v>
      </c>
      <c r="K287" s="266">
        <f>'Peligro y Exposición'!AE286</f>
        <v>0</v>
      </c>
      <c r="L287" s="267">
        <f>ROUND((10-GEOMEAN(((10-I287)/10*9+1),((10-K287)/10*9+1)))/9*10,1)</f>
        <v>4.0999999999999996</v>
      </c>
      <c r="M287" s="268">
        <f>Vulnerabilidad!F286</f>
        <v>7.3</v>
      </c>
      <c r="N287" s="269">
        <f>Vulnerabilidad!J286</f>
        <v>7.4</v>
      </c>
      <c r="O287" s="269">
        <f>Vulnerabilidad!M286</f>
        <v>6.5</v>
      </c>
      <c r="P287" s="266">
        <f>Vulnerabilidad!N286</f>
        <v>7.1</v>
      </c>
      <c r="Q287" s="269">
        <f>Vulnerabilidad!R286</f>
        <v>4.0999999999999996</v>
      </c>
      <c r="R287" s="269">
        <f>Vulnerabilidad!W286</f>
        <v>5</v>
      </c>
      <c r="S287" s="266">
        <f>Vulnerabilidad!X286</f>
        <v>4.5999999999999996</v>
      </c>
      <c r="T287" s="267">
        <f>ROUND((10-GEOMEAN(((10-P287)/10*9+1),((10-S287)/10*9+1)))/9*10,1)</f>
        <v>6</v>
      </c>
      <c r="U287" s="270">
        <f>'Capacidad de Adaptación'!F286</f>
        <v>3.3</v>
      </c>
      <c r="V287" s="271">
        <f>'Capacidad de Adaptación'!H286</f>
        <v>4.5</v>
      </c>
      <c r="W287" s="266">
        <f>'Capacidad de Adaptación'!I286</f>
        <v>3.9</v>
      </c>
      <c r="X287" s="271">
        <f>'Capacidad de Adaptación'!M286</f>
        <v>5.3</v>
      </c>
      <c r="Y287" s="271">
        <f>'Capacidad de Adaptación'!Q286</f>
        <v>7.3</v>
      </c>
      <c r="Z287" s="271">
        <f>'Capacidad de Adaptación'!X286</f>
        <v>4.7</v>
      </c>
      <c r="AA287" s="266">
        <f>'Capacidad de Adaptación'!Y286</f>
        <v>5.8</v>
      </c>
      <c r="AB287" s="267">
        <f>ROUND((10-GEOMEAN(((10-W287)/10*9+1),((10-AA287)/10*9+1)))/9*10,1)</f>
        <v>4.9000000000000004</v>
      </c>
      <c r="AC287" s="272">
        <f>ROUND(L287^(1/3)*T287^(1/3)*AB287^(1/3),1)</f>
        <v>4.9000000000000004</v>
      </c>
      <c r="AD287" s="273">
        <f>_xlfn.RANK.EQ(AC287,AC$4:AC$301)</f>
        <v>235</v>
      </c>
      <c r="AE287" s="274">
        <f>VLOOKUP(C287,'INFORM Indice de Confiabilidad'!A285:M582,7,FALSE)</f>
        <v>1.9523809523809526</v>
      </c>
      <c r="AF287" s="275">
        <f>'Imputed and missing data hidden'!AM288</f>
        <v>0</v>
      </c>
      <c r="AG287" s="276">
        <f>AF287/38</f>
        <v>0</v>
      </c>
      <c r="AH287" s="277">
        <f>'Indicator Date hidden2'!AN288</f>
        <v>1.1714285714285715</v>
      </c>
      <c r="AI287" s="278">
        <f>'Missing component hidden'!S288</f>
        <v>0</v>
      </c>
      <c r="AJ287" s="279">
        <f>'Missing component hidden'!T288</f>
        <v>0</v>
      </c>
      <c r="AM287" s="3">
        <f t="shared" si="21"/>
        <v>1</v>
      </c>
      <c r="AN287" s="3">
        <f t="shared" si="22"/>
        <v>1</v>
      </c>
      <c r="AO287" s="3">
        <f t="shared" si="23"/>
        <v>0</v>
      </c>
      <c r="AP287" s="3">
        <f t="shared" si="24"/>
        <v>0</v>
      </c>
      <c r="AQ287" s="3">
        <f t="shared" si="25"/>
        <v>1</v>
      </c>
    </row>
    <row r="288" spans="1:43" ht="16.5" thickTop="1" thickBot="1" x14ac:dyDescent="0.3">
      <c r="A288" s="169" t="s">
        <v>387</v>
      </c>
      <c r="B288" s="101" t="s">
        <v>394</v>
      </c>
      <c r="C288" s="280">
        <v>1707</v>
      </c>
      <c r="D288" s="265">
        <f>'Peligro y Exposición'!D287</f>
        <v>7.7</v>
      </c>
      <c r="E288" s="265">
        <f>'Peligro y Exposición'!H287</f>
        <v>9.3000000000000007</v>
      </c>
      <c r="F288" s="265">
        <f>'Peligro y Exposición'!Q287</f>
        <v>0</v>
      </c>
      <c r="G288" s="265">
        <f>'Peligro y Exposición'!U287</f>
        <v>3.5</v>
      </c>
      <c r="H288" s="265">
        <f>'Peligro y Exposición'!Y287</f>
        <v>9.6999999999999993</v>
      </c>
      <c r="I288" s="266">
        <f>'Peligro y Exposición'!Z287</f>
        <v>7.4</v>
      </c>
      <c r="J288" s="265">
        <f>'Peligro y Exposición'!AD287</f>
        <v>0</v>
      </c>
      <c r="K288" s="266">
        <f>'Peligro y Exposición'!AE287</f>
        <v>0</v>
      </c>
      <c r="L288" s="267">
        <f>ROUND((10-GEOMEAN(((10-I288)/10*9+1),((10-K288)/10*9+1)))/9*10,1)</f>
        <v>4.7</v>
      </c>
      <c r="M288" s="268">
        <f>Vulnerabilidad!F287</f>
        <v>8.1</v>
      </c>
      <c r="N288" s="269">
        <f>Vulnerabilidad!J287</f>
        <v>8.8000000000000007</v>
      </c>
      <c r="O288" s="269">
        <f>Vulnerabilidad!M287</f>
        <v>7</v>
      </c>
      <c r="P288" s="266">
        <f>Vulnerabilidad!N287</f>
        <v>8</v>
      </c>
      <c r="Q288" s="269">
        <f>Vulnerabilidad!R287</f>
        <v>5.3</v>
      </c>
      <c r="R288" s="269">
        <f>Vulnerabilidad!W287</f>
        <v>5.3</v>
      </c>
      <c r="S288" s="266">
        <f>Vulnerabilidad!X287</f>
        <v>5.3</v>
      </c>
      <c r="T288" s="267">
        <f>ROUND((10-GEOMEAN(((10-P288)/10*9+1),((10-S288)/10*9+1)))/9*10,1)</f>
        <v>6.9</v>
      </c>
      <c r="U288" s="270">
        <f>'Capacidad de Adaptación'!F287</f>
        <v>6.7</v>
      </c>
      <c r="V288" s="271">
        <f>'Capacidad de Adaptación'!H287</f>
        <v>6.4</v>
      </c>
      <c r="W288" s="266">
        <f>'Capacidad de Adaptación'!I287</f>
        <v>6.6</v>
      </c>
      <c r="X288" s="271">
        <f>'Capacidad de Adaptación'!M287</f>
        <v>8.8000000000000007</v>
      </c>
      <c r="Y288" s="271">
        <f>'Capacidad de Adaptación'!Q287</f>
        <v>9</v>
      </c>
      <c r="Z288" s="271">
        <f>'Capacidad de Adaptación'!X287</f>
        <v>4.7</v>
      </c>
      <c r="AA288" s="266">
        <f>'Capacidad de Adaptación'!Y287</f>
        <v>7.5</v>
      </c>
      <c r="AB288" s="267">
        <f>ROUND((10-GEOMEAN(((10-W288)/10*9+1),((10-AA288)/10*9+1)))/9*10,1)</f>
        <v>7.1</v>
      </c>
      <c r="AC288" s="272">
        <f>ROUND(L288^(1/3)*T288^(1/3)*AB288^(1/3),1)</f>
        <v>6.1</v>
      </c>
      <c r="AD288" s="273">
        <f>_xlfn.RANK.EQ(AC288,AC$4:AC$301)</f>
        <v>92</v>
      </c>
      <c r="AE288" s="274">
        <f>VLOOKUP(C288,'INFORM Indice de Confiabilidad'!A286:M583,7,FALSE)</f>
        <v>1.9523809523809526</v>
      </c>
      <c r="AF288" s="275">
        <f>'Imputed and missing data hidden'!AM289</f>
        <v>0</v>
      </c>
      <c r="AG288" s="276">
        <f>AF288/38</f>
        <v>0</v>
      </c>
      <c r="AH288" s="277">
        <f>'Indicator Date hidden2'!AN289</f>
        <v>1.1714285714285715</v>
      </c>
      <c r="AI288" s="278">
        <f>'Missing component hidden'!S289</f>
        <v>0</v>
      </c>
      <c r="AJ288" s="279">
        <f>'Missing component hidden'!T289</f>
        <v>0</v>
      </c>
      <c r="AM288" s="3">
        <f t="shared" si="21"/>
        <v>1</v>
      </c>
      <c r="AN288" s="3">
        <f t="shared" si="22"/>
        <v>1</v>
      </c>
      <c r="AO288" s="3">
        <f t="shared" si="23"/>
        <v>0</v>
      </c>
      <c r="AP288" s="3">
        <f t="shared" si="24"/>
        <v>1</v>
      </c>
      <c r="AQ288" s="3">
        <f t="shared" si="25"/>
        <v>1</v>
      </c>
    </row>
    <row r="289" spans="1:43" ht="16.5" thickTop="1" thickBot="1" x14ac:dyDescent="0.3">
      <c r="A289" s="169" t="s">
        <v>387</v>
      </c>
      <c r="B289" s="101" t="s">
        <v>395</v>
      </c>
      <c r="C289" s="280">
        <v>1708</v>
      </c>
      <c r="D289" s="265">
        <f>'Peligro y Exposición'!D288</f>
        <v>7</v>
      </c>
      <c r="E289" s="265">
        <f>'Peligro y Exposición'!H288</f>
        <v>0</v>
      </c>
      <c r="F289" s="265">
        <f>'Peligro y Exposición'!Q288</f>
        <v>0</v>
      </c>
      <c r="G289" s="265">
        <f>'Peligro y Exposición'!U288</f>
        <v>3.4</v>
      </c>
      <c r="H289" s="265">
        <f>'Peligro y Exposición'!Y288</f>
        <v>9.6999999999999993</v>
      </c>
      <c r="I289" s="266">
        <f>'Peligro y Exposición'!Z288</f>
        <v>5.5</v>
      </c>
      <c r="J289" s="265">
        <f>'Peligro y Exposición'!AD288</f>
        <v>3.5</v>
      </c>
      <c r="K289" s="266">
        <f>'Peligro y Exposición'!AE288</f>
        <v>3.5</v>
      </c>
      <c r="L289" s="267">
        <f>ROUND((10-GEOMEAN(((10-I289)/10*9+1),((10-K289)/10*9+1)))/9*10,1)</f>
        <v>4.5999999999999996</v>
      </c>
      <c r="M289" s="268">
        <f>Vulnerabilidad!F288</f>
        <v>9.1999999999999993</v>
      </c>
      <c r="N289" s="269">
        <f>Vulnerabilidad!J288</f>
        <v>9.1</v>
      </c>
      <c r="O289" s="269">
        <f>Vulnerabilidad!M288</f>
        <v>7</v>
      </c>
      <c r="P289" s="266">
        <f>Vulnerabilidad!N288</f>
        <v>8.4</v>
      </c>
      <c r="Q289" s="269">
        <f>Vulnerabilidad!R288</f>
        <v>2.7</v>
      </c>
      <c r="R289" s="269">
        <f>Vulnerabilidad!W288</f>
        <v>5.8</v>
      </c>
      <c r="S289" s="266">
        <f>Vulnerabilidad!X288</f>
        <v>4.4000000000000004</v>
      </c>
      <c r="T289" s="267">
        <f>ROUND((10-GEOMEAN(((10-P289)/10*9+1),((10-S289)/10*9+1)))/9*10,1)</f>
        <v>6.8</v>
      </c>
      <c r="U289" s="270">
        <f>'Capacidad de Adaptación'!F288</f>
        <v>8.3000000000000007</v>
      </c>
      <c r="V289" s="271">
        <f>'Capacidad de Adaptación'!H288</f>
        <v>8</v>
      </c>
      <c r="W289" s="266">
        <f>'Capacidad de Adaptación'!I288</f>
        <v>8.1999999999999993</v>
      </c>
      <c r="X289" s="271">
        <f>'Capacidad de Adaptación'!M288</f>
        <v>9.3000000000000007</v>
      </c>
      <c r="Y289" s="271">
        <f>'Capacidad de Adaptación'!Q288</f>
        <v>9.3000000000000007</v>
      </c>
      <c r="Z289" s="271">
        <f>'Capacidad de Adaptación'!X288</f>
        <v>7.3</v>
      </c>
      <c r="AA289" s="266">
        <f>'Capacidad de Adaptación'!Y288</f>
        <v>8.6</v>
      </c>
      <c r="AB289" s="267">
        <f>ROUND((10-GEOMEAN(((10-W289)/10*9+1),((10-AA289)/10*9+1)))/9*10,1)</f>
        <v>8.4</v>
      </c>
      <c r="AC289" s="272">
        <f>ROUND(L289^(1/3)*T289^(1/3)*AB289^(1/3),1)</f>
        <v>6.4</v>
      </c>
      <c r="AD289" s="273">
        <f>_xlfn.RANK.EQ(AC289,AC$4:AC$301)</f>
        <v>51</v>
      </c>
      <c r="AE289" s="274">
        <f>VLOOKUP(C289,'INFORM Indice de Confiabilidad'!A287:M584,7,FALSE)</f>
        <v>1.9523809523809526</v>
      </c>
      <c r="AF289" s="275">
        <f>'Imputed and missing data hidden'!AM290</f>
        <v>0</v>
      </c>
      <c r="AG289" s="276">
        <f>AF289/38</f>
        <v>0</v>
      </c>
      <c r="AH289" s="277">
        <f>'Indicator Date hidden2'!AN290</f>
        <v>1.1714285714285715</v>
      </c>
      <c r="AI289" s="278">
        <f>'Missing component hidden'!S290</f>
        <v>0</v>
      </c>
      <c r="AJ289" s="279">
        <f>'Missing component hidden'!T290</f>
        <v>0</v>
      </c>
      <c r="AM289" s="3">
        <f t="shared" si="21"/>
        <v>1</v>
      </c>
      <c r="AN289" s="3">
        <f t="shared" si="22"/>
        <v>0</v>
      </c>
      <c r="AO289" s="3">
        <f t="shared" si="23"/>
        <v>0</v>
      </c>
      <c r="AP289" s="3">
        <f t="shared" si="24"/>
        <v>1</v>
      </c>
      <c r="AQ289" s="3">
        <f t="shared" si="25"/>
        <v>1</v>
      </c>
    </row>
    <row r="290" spans="1:43" ht="16.5" thickTop="1" thickBot="1" x14ac:dyDescent="0.3">
      <c r="A290" s="169" t="s">
        <v>387</v>
      </c>
      <c r="B290" s="101" t="s">
        <v>396</v>
      </c>
      <c r="C290" s="280">
        <v>1709</v>
      </c>
      <c r="D290" s="265">
        <f>'Peligro y Exposición'!D289</f>
        <v>8.3000000000000007</v>
      </c>
      <c r="E290" s="265">
        <f>'Peligro y Exposición'!H289</f>
        <v>9.3000000000000007</v>
      </c>
      <c r="F290" s="265">
        <f>'Peligro y Exposición'!Q289</f>
        <v>3.6</v>
      </c>
      <c r="G290" s="265">
        <f>'Peligro y Exposición'!U289</f>
        <v>0</v>
      </c>
      <c r="H290" s="265">
        <f>'Peligro y Exposición'!Y289</f>
        <v>0</v>
      </c>
      <c r="I290" s="266">
        <f>'Peligro y Exposición'!Z289</f>
        <v>5.7</v>
      </c>
      <c r="J290" s="265">
        <f>'Peligro y Exposición'!AD289</f>
        <v>1.3</v>
      </c>
      <c r="K290" s="266">
        <f>'Peligro y Exposición'!AE289</f>
        <v>1.3</v>
      </c>
      <c r="L290" s="267">
        <f>ROUND((10-GEOMEAN(((10-I290)/10*9+1),((10-K290)/10*9+1)))/9*10,1)</f>
        <v>3.8</v>
      </c>
      <c r="M290" s="268">
        <f>Vulnerabilidad!F289</f>
        <v>6.5</v>
      </c>
      <c r="N290" s="269">
        <f>Vulnerabilidad!J289</f>
        <v>7</v>
      </c>
      <c r="O290" s="269">
        <f>Vulnerabilidad!M289</f>
        <v>6.1</v>
      </c>
      <c r="P290" s="266">
        <f>Vulnerabilidad!N289</f>
        <v>6.5</v>
      </c>
      <c r="Q290" s="269">
        <f>Vulnerabilidad!R289</f>
        <v>7.3</v>
      </c>
      <c r="R290" s="269">
        <f>Vulnerabilidad!W289</f>
        <v>4.5999999999999996</v>
      </c>
      <c r="S290" s="266">
        <f>Vulnerabilidad!X289</f>
        <v>6.1</v>
      </c>
      <c r="T290" s="267">
        <f>ROUND((10-GEOMEAN(((10-P290)/10*9+1),((10-S290)/10*9+1)))/9*10,1)</f>
        <v>6.3</v>
      </c>
      <c r="U290" s="270">
        <f>'Capacidad de Adaptación'!F289</f>
        <v>8.3000000000000007</v>
      </c>
      <c r="V290" s="271">
        <f>'Capacidad de Adaptación'!H289</f>
        <v>2.5</v>
      </c>
      <c r="W290" s="266">
        <f>'Capacidad de Adaptación'!I289</f>
        <v>6.2</v>
      </c>
      <c r="X290" s="271">
        <f>'Capacidad de Adaptación'!M289</f>
        <v>4.2</v>
      </c>
      <c r="Y290" s="271">
        <f>'Capacidad de Adaptación'!Q289</f>
        <v>6.7</v>
      </c>
      <c r="Z290" s="271">
        <f>'Capacidad de Adaptación'!X289</f>
        <v>4</v>
      </c>
      <c r="AA290" s="266">
        <f>'Capacidad de Adaptación'!Y289</f>
        <v>5</v>
      </c>
      <c r="AB290" s="267">
        <f>ROUND((10-GEOMEAN(((10-W290)/10*9+1),((10-AA290)/10*9+1)))/9*10,1)</f>
        <v>5.6</v>
      </c>
      <c r="AC290" s="272">
        <f>ROUND(L290^(1/3)*T290^(1/3)*AB290^(1/3),1)</f>
        <v>5.0999999999999996</v>
      </c>
      <c r="AD290" s="273">
        <f>_xlfn.RANK.EQ(AC290,AC$4:AC$301)</f>
        <v>219</v>
      </c>
      <c r="AE290" s="274">
        <f>VLOOKUP(C290,'INFORM Indice de Confiabilidad'!A288:M585,7,FALSE)</f>
        <v>1.9523809523809526</v>
      </c>
      <c r="AF290" s="275">
        <f>'Imputed and missing data hidden'!AM291</f>
        <v>0</v>
      </c>
      <c r="AG290" s="276">
        <f>AF290/38</f>
        <v>0</v>
      </c>
      <c r="AH290" s="277">
        <f>'Indicator Date hidden2'!AN291</f>
        <v>1.1714285714285715</v>
      </c>
      <c r="AI290" s="278">
        <f>'Missing component hidden'!S291</f>
        <v>0</v>
      </c>
      <c r="AJ290" s="279">
        <f>'Missing component hidden'!T291</f>
        <v>0</v>
      </c>
      <c r="AM290" s="3">
        <f t="shared" si="21"/>
        <v>1</v>
      </c>
      <c r="AN290" s="3">
        <f t="shared" si="22"/>
        <v>1</v>
      </c>
      <c r="AO290" s="3">
        <f t="shared" si="23"/>
        <v>1</v>
      </c>
      <c r="AP290" s="3">
        <f t="shared" si="24"/>
        <v>0</v>
      </c>
      <c r="AQ290" s="3">
        <f t="shared" si="25"/>
        <v>0</v>
      </c>
    </row>
    <row r="291" spans="1:43" ht="16.5" thickTop="1" thickBot="1" x14ac:dyDescent="0.3">
      <c r="A291" s="170" t="s">
        <v>397</v>
      </c>
      <c r="B291" s="101" t="s">
        <v>397</v>
      </c>
      <c r="C291" s="280">
        <v>1801</v>
      </c>
      <c r="D291" s="265">
        <f>'Peligro y Exposición'!D290</f>
        <v>0</v>
      </c>
      <c r="E291" s="265">
        <f>'Peligro y Exposición'!H290</f>
        <v>0</v>
      </c>
      <c r="F291" s="265">
        <f>'Peligro y Exposición'!Q290</f>
        <v>0</v>
      </c>
      <c r="G291" s="265">
        <f>'Peligro y Exposición'!U290</f>
        <v>9.1999999999999993</v>
      </c>
      <c r="H291" s="265">
        <f>'Peligro y Exposición'!Y290</f>
        <v>5</v>
      </c>
      <c r="I291" s="266">
        <f>'Peligro y Exposición'!Z290</f>
        <v>4.2</v>
      </c>
      <c r="J291" s="265">
        <f>'Peligro y Exposición'!AD290</f>
        <v>0</v>
      </c>
      <c r="K291" s="266">
        <f>'Peligro y Exposición'!AE290</f>
        <v>0</v>
      </c>
      <c r="L291" s="267">
        <f>ROUND((10-GEOMEAN(((10-I291)/10*9+1),((10-K291)/10*9+1)))/9*10,1)</f>
        <v>2.2999999999999998</v>
      </c>
      <c r="M291" s="268">
        <f>Vulnerabilidad!F290</f>
        <v>7.4</v>
      </c>
      <c r="N291" s="269">
        <f>Vulnerabilidad!J290</f>
        <v>7.6</v>
      </c>
      <c r="O291" s="269">
        <f>Vulnerabilidad!M290</f>
        <v>7.4</v>
      </c>
      <c r="P291" s="266">
        <f>Vulnerabilidad!N290</f>
        <v>7.5</v>
      </c>
      <c r="Q291" s="269">
        <f>Vulnerabilidad!R290</f>
        <v>8.6</v>
      </c>
      <c r="R291" s="269">
        <f>Vulnerabilidad!W290</f>
        <v>6.7</v>
      </c>
      <c r="S291" s="266">
        <f>Vulnerabilidad!X290</f>
        <v>7.8</v>
      </c>
      <c r="T291" s="267">
        <f>ROUND((10-GEOMEAN(((10-P291)/10*9+1),((10-S291)/10*9+1)))/9*10,1)</f>
        <v>7.7</v>
      </c>
      <c r="U291" s="270">
        <f>'Capacidad de Adaptación'!F290</f>
        <v>3.3</v>
      </c>
      <c r="V291" s="271">
        <f>'Capacidad de Adaptación'!H290</f>
        <v>3.4</v>
      </c>
      <c r="W291" s="266">
        <f>'Capacidad de Adaptación'!I290</f>
        <v>3.4</v>
      </c>
      <c r="X291" s="271">
        <f>'Capacidad de Adaptación'!M290</f>
        <v>8.1999999999999993</v>
      </c>
      <c r="Y291" s="271">
        <f>'Capacidad de Adaptación'!Q290</f>
        <v>8.6</v>
      </c>
      <c r="Z291" s="271">
        <f>'Capacidad de Adaptación'!X290</f>
        <v>5.3</v>
      </c>
      <c r="AA291" s="266">
        <f>'Capacidad de Adaptación'!Y290</f>
        <v>7.4</v>
      </c>
      <c r="AB291" s="267">
        <f>ROUND((10-GEOMEAN(((10-W291)/10*9+1),((10-AA291)/10*9+1)))/9*10,1)</f>
        <v>5.8</v>
      </c>
      <c r="AC291" s="272">
        <f>ROUND(L291^(1/3)*T291^(1/3)*AB291^(1/3),1)</f>
        <v>4.7</v>
      </c>
      <c r="AD291" s="273">
        <f>_xlfn.RANK.EQ(AC291,AC$4:AC$301)</f>
        <v>247</v>
      </c>
      <c r="AE291" s="274">
        <f>VLOOKUP(C291,'INFORM Indice de Confiabilidad'!A289:M586,7,FALSE)</f>
        <v>1.9523809523809526</v>
      </c>
      <c r="AF291" s="275">
        <f>'Imputed and missing data hidden'!AM292</f>
        <v>0</v>
      </c>
      <c r="AG291" s="276">
        <f>AF291/38</f>
        <v>0</v>
      </c>
      <c r="AH291" s="277">
        <f>'Indicator Date hidden2'!AN292</f>
        <v>1.1714285714285715</v>
      </c>
      <c r="AI291" s="278">
        <f>'Missing component hidden'!S292</f>
        <v>0</v>
      </c>
      <c r="AJ291" s="279">
        <f>'Missing component hidden'!T292</f>
        <v>0</v>
      </c>
      <c r="AM291" s="3">
        <f t="shared" si="21"/>
        <v>0</v>
      </c>
      <c r="AN291" s="3">
        <f t="shared" si="22"/>
        <v>0</v>
      </c>
      <c r="AO291" s="3">
        <f t="shared" si="23"/>
        <v>0</v>
      </c>
      <c r="AP291" s="3">
        <f t="shared" si="24"/>
        <v>1</v>
      </c>
      <c r="AQ291" s="3">
        <f t="shared" si="25"/>
        <v>1</v>
      </c>
    </row>
    <row r="292" spans="1:43" ht="16.5" thickTop="1" thickBot="1" x14ac:dyDescent="0.3">
      <c r="A292" s="170" t="s">
        <v>397</v>
      </c>
      <c r="B292" s="101" t="s">
        <v>398</v>
      </c>
      <c r="C292" s="280">
        <v>1802</v>
      </c>
      <c r="D292" s="265">
        <f>'Peligro y Exposición'!D291</f>
        <v>0</v>
      </c>
      <c r="E292" s="265">
        <f>'Peligro y Exposición'!H291</f>
        <v>0</v>
      </c>
      <c r="F292" s="265">
        <f>'Peligro y Exposición'!Q291</f>
        <v>0</v>
      </c>
      <c r="G292" s="265">
        <f>'Peligro y Exposición'!U291</f>
        <v>4.0999999999999996</v>
      </c>
      <c r="H292" s="265">
        <f>'Peligro y Exposición'!Y291</f>
        <v>0</v>
      </c>
      <c r="I292" s="266">
        <f>'Peligro y Exposición'!Z291</f>
        <v>1</v>
      </c>
      <c r="J292" s="265">
        <f>'Peligro y Exposición'!AD291</f>
        <v>6.4</v>
      </c>
      <c r="K292" s="266">
        <f>'Peligro y Exposición'!AE291</f>
        <v>6.4</v>
      </c>
      <c r="L292" s="267">
        <f>ROUND((10-GEOMEAN(((10-I292)/10*9+1),((10-K292)/10*9+1)))/9*10,1)</f>
        <v>4.2</v>
      </c>
      <c r="M292" s="268">
        <f>Vulnerabilidad!F291</f>
        <v>6.8</v>
      </c>
      <c r="N292" s="269">
        <f>Vulnerabilidad!J291</f>
        <v>7.7</v>
      </c>
      <c r="O292" s="269">
        <f>Vulnerabilidad!M291</f>
        <v>7.5</v>
      </c>
      <c r="P292" s="266">
        <f>Vulnerabilidad!N291</f>
        <v>7.3</v>
      </c>
      <c r="Q292" s="269">
        <f>Vulnerabilidad!R291</f>
        <v>1.6</v>
      </c>
      <c r="R292" s="269">
        <f>Vulnerabilidad!W291</f>
        <v>5.9</v>
      </c>
      <c r="S292" s="266">
        <f>Vulnerabilidad!X291</f>
        <v>4.0999999999999996</v>
      </c>
      <c r="T292" s="267">
        <f>ROUND((10-GEOMEAN(((10-P292)/10*9+1),((10-S292)/10*9+1)))/9*10,1)</f>
        <v>5.9</v>
      </c>
      <c r="U292" s="270">
        <f>'Capacidad de Adaptación'!F291</f>
        <v>10</v>
      </c>
      <c r="V292" s="271">
        <f>'Capacidad de Adaptación'!H291</f>
        <v>5.8</v>
      </c>
      <c r="W292" s="266">
        <f>'Capacidad de Adaptación'!I291</f>
        <v>8.6999999999999993</v>
      </c>
      <c r="X292" s="271">
        <f>'Capacidad de Adaptación'!M291</f>
        <v>5.9</v>
      </c>
      <c r="Y292" s="271">
        <f>'Capacidad de Adaptación'!Q291</f>
        <v>6.1</v>
      </c>
      <c r="Z292" s="271">
        <f>'Capacidad de Adaptación'!X291</f>
        <v>3.5</v>
      </c>
      <c r="AA292" s="266">
        <f>'Capacidad de Adaptación'!Y291</f>
        <v>5.2</v>
      </c>
      <c r="AB292" s="267">
        <f>ROUND((10-GEOMEAN(((10-W292)/10*9+1),((10-AA292)/10*9+1)))/9*10,1)</f>
        <v>7.3</v>
      </c>
      <c r="AC292" s="272">
        <f>ROUND(L292^(1/3)*T292^(1/3)*AB292^(1/3),1)</f>
        <v>5.7</v>
      </c>
      <c r="AD292" s="273">
        <f>_xlfn.RANK.EQ(AC292,AC$4:AC$301)</f>
        <v>145</v>
      </c>
      <c r="AE292" s="274">
        <f>VLOOKUP(C292,'INFORM Indice de Confiabilidad'!A290:M587,7,FALSE)</f>
        <v>1.9523809523809526</v>
      </c>
      <c r="AF292" s="275">
        <f>'Imputed and missing data hidden'!AM293</f>
        <v>0</v>
      </c>
      <c r="AG292" s="276">
        <f>AF292/38</f>
        <v>0</v>
      </c>
      <c r="AH292" s="277">
        <f>'Indicator Date hidden2'!AN293</f>
        <v>1.1714285714285715</v>
      </c>
      <c r="AI292" s="278">
        <f>'Missing component hidden'!S293</f>
        <v>0</v>
      </c>
      <c r="AJ292" s="279">
        <f>'Missing component hidden'!T293</f>
        <v>0</v>
      </c>
      <c r="AM292" s="3">
        <f t="shared" si="21"/>
        <v>0</v>
      </c>
      <c r="AN292" s="3">
        <f t="shared" si="22"/>
        <v>0</v>
      </c>
      <c r="AO292" s="3">
        <f t="shared" si="23"/>
        <v>0</v>
      </c>
      <c r="AP292" s="3">
        <f t="shared" si="24"/>
        <v>1</v>
      </c>
      <c r="AQ292" s="3">
        <f t="shared" si="25"/>
        <v>0</v>
      </c>
    </row>
    <row r="293" spans="1:43" ht="16.5" thickTop="1" thickBot="1" x14ac:dyDescent="0.3">
      <c r="A293" s="170" t="s">
        <v>397</v>
      </c>
      <c r="B293" s="101" t="s">
        <v>399</v>
      </c>
      <c r="C293" s="280">
        <v>1803</v>
      </c>
      <c r="D293" s="265">
        <f>'Peligro y Exposición'!D292</f>
        <v>7.4</v>
      </c>
      <c r="E293" s="265">
        <f>'Peligro y Exposición'!H292</f>
        <v>0</v>
      </c>
      <c r="F293" s="265">
        <f>'Peligro y Exposición'!Q292</f>
        <v>0</v>
      </c>
      <c r="G293" s="265">
        <f>'Peligro y Exposición'!U292</f>
        <v>9</v>
      </c>
      <c r="H293" s="265">
        <f>'Peligro y Exposición'!Y292</f>
        <v>0</v>
      </c>
      <c r="I293" s="266">
        <f>'Peligro y Exposición'!Z292</f>
        <v>4.7</v>
      </c>
      <c r="J293" s="265">
        <f>'Peligro y Exposición'!AD292</f>
        <v>5.2</v>
      </c>
      <c r="K293" s="266">
        <f>'Peligro y Exposición'!AE292</f>
        <v>5.2</v>
      </c>
      <c r="L293" s="267">
        <f>ROUND((10-GEOMEAN(((10-I293)/10*9+1),((10-K293)/10*9+1)))/9*10,1)</f>
        <v>5</v>
      </c>
      <c r="M293" s="268">
        <f>Vulnerabilidad!F292</f>
        <v>6.9</v>
      </c>
      <c r="N293" s="269">
        <f>Vulnerabilidad!J292</f>
        <v>7.6</v>
      </c>
      <c r="O293" s="269">
        <f>Vulnerabilidad!M292</f>
        <v>7</v>
      </c>
      <c r="P293" s="266">
        <f>Vulnerabilidad!N292</f>
        <v>7.2</v>
      </c>
      <c r="Q293" s="269">
        <f>Vulnerabilidad!R292</f>
        <v>8</v>
      </c>
      <c r="R293" s="269">
        <f>Vulnerabilidad!W292</f>
        <v>4.5999999999999996</v>
      </c>
      <c r="S293" s="266">
        <f>Vulnerabilidad!X292</f>
        <v>6.6</v>
      </c>
      <c r="T293" s="267">
        <f>ROUND((10-GEOMEAN(((10-P293)/10*9+1),((10-S293)/10*9+1)))/9*10,1)</f>
        <v>6.9</v>
      </c>
      <c r="U293" s="270">
        <f>'Capacidad de Adaptación'!F292</f>
        <v>3.3</v>
      </c>
      <c r="V293" s="271">
        <f>'Capacidad de Adaptación'!H292</f>
        <v>3.5</v>
      </c>
      <c r="W293" s="266">
        <f>'Capacidad de Adaptación'!I292</f>
        <v>3.4</v>
      </c>
      <c r="X293" s="271">
        <f>'Capacidad de Adaptación'!M292</f>
        <v>6.4</v>
      </c>
      <c r="Y293" s="271">
        <f>'Capacidad de Adaptación'!Q292</f>
        <v>6.5</v>
      </c>
      <c r="Z293" s="271">
        <f>'Capacidad de Adaptación'!X292</f>
        <v>5.0999999999999996</v>
      </c>
      <c r="AA293" s="266">
        <f>'Capacidad de Adaptación'!Y292</f>
        <v>6</v>
      </c>
      <c r="AB293" s="267">
        <f>ROUND((10-GEOMEAN(((10-W293)/10*9+1),((10-AA293)/10*9+1)))/9*10,1)</f>
        <v>4.8</v>
      </c>
      <c r="AC293" s="272">
        <f>ROUND(L293^(1/3)*T293^(1/3)*AB293^(1/3),1)</f>
        <v>5.5</v>
      </c>
      <c r="AD293" s="273">
        <f>_xlfn.RANK.EQ(AC293,AC$4:AC$301)</f>
        <v>168</v>
      </c>
      <c r="AE293" s="274">
        <f>VLOOKUP(C293,'INFORM Indice de Confiabilidad'!A291:M588,7,FALSE)</f>
        <v>1.9523809523809526</v>
      </c>
      <c r="AF293" s="275">
        <f>'Imputed and missing data hidden'!AM294</f>
        <v>0</v>
      </c>
      <c r="AG293" s="276">
        <f>AF293/38</f>
        <v>0</v>
      </c>
      <c r="AH293" s="277">
        <f>'Indicator Date hidden2'!AN294</f>
        <v>1.1714285714285715</v>
      </c>
      <c r="AI293" s="278">
        <f>'Missing component hidden'!S294</f>
        <v>0</v>
      </c>
      <c r="AJ293" s="279">
        <f>'Missing component hidden'!T294</f>
        <v>0</v>
      </c>
      <c r="AM293" s="3">
        <f t="shared" si="21"/>
        <v>1</v>
      </c>
      <c r="AN293" s="3">
        <f t="shared" si="22"/>
        <v>0</v>
      </c>
      <c r="AO293" s="3">
        <f t="shared" si="23"/>
        <v>0</v>
      </c>
      <c r="AP293" s="3">
        <f t="shared" si="24"/>
        <v>1</v>
      </c>
      <c r="AQ293" s="3">
        <f t="shared" si="25"/>
        <v>0</v>
      </c>
    </row>
    <row r="294" spans="1:43" ht="16.5" thickTop="1" thickBot="1" x14ac:dyDescent="0.3">
      <c r="A294" s="170" t="s">
        <v>397</v>
      </c>
      <c r="B294" s="101" t="s">
        <v>400</v>
      </c>
      <c r="C294" s="280">
        <v>1804</v>
      </c>
      <c r="D294" s="265">
        <f>'Peligro y Exposición'!D293</f>
        <v>7.7</v>
      </c>
      <c r="E294" s="265">
        <f>'Peligro y Exposición'!H293</f>
        <v>10</v>
      </c>
      <c r="F294" s="265">
        <f>'Peligro y Exposición'!Q293</f>
        <v>0</v>
      </c>
      <c r="G294" s="265">
        <f>'Peligro y Exposición'!U293</f>
        <v>6.4</v>
      </c>
      <c r="H294" s="265">
        <f>'Peligro y Exposición'!Y293</f>
        <v>0</v>
      </c>
      <c r="I294" s="266">
        <f>'Peligro y Exposición'!Z293</f>
        <v>6.4</v>
      </c>
      <c r="J294" s="265">
        <f>'Peligro y Exposición'!AD293</f>
        <v>10</v>
      </c>
      <c r="K294" s="266">
        <f>'Peligro y Exposición'!AE293</f>
        <v>10</v>
      </c>
      <c r="L294" s="267">
        <f>ROUND((10-GEOMEAN(((10-I294)/10*9+1),((10-K294)/10*9+1)))/9*10,1)</f>
        <v>8.8000000000000007</v>
      </c>
      <c r="M294" s="268">
        <f>Vulnerabilidad!F293</f>
        <v>5.2</v>
      </c>
      <c r="N294" s="269">
        <f>Vulnerabilidad!J293</f>
        <v>5.4</v>
      </c>
      <c r="O294" s="269">
        <f>Vulnerabilidad!M293</f>
        <v>6</v>
      </c>
      <c r="P294" s="266">
        <f>Vulnerabilidad!N293</f>
        <v>5.5</v>
      </c>
      <c r="Q294" s="269">
        <f>Vulnerabilidad!R293</f>
        <v>9</v>
      </c>
      <c r="R294" s="269">
        <f>Vulnerabilidad!W293</f>
        <v>3.8</v>
      </c>
      <c r="S294" s="266">
        <f>Vulnerabilidad!X293</f>
        <v>7.2</v>
      </c>
      <c r="T294" s="267">
        <f>ROUND((10-GEOMEAN(((10-P294)/10*9+1),((10-S294)/10*9+1)))/9*10,1)</f>
        <v>6.4</v>
      </c>
      <c r="U294" s="270">
        <f>'Capacidad de Adaptación'!F293</f>
        <v>3.3</v>
      </c>
      <c r="V294" s="271">
        <f>'Capacidad de Adaptación'!H293</f>
        <v>0.8</v>
      </c>
      <c r="W294" s="266">
        <f>'Capacidad de Adaptación'!I293</f>
        <v>2.1</v>
      </c>
      <c r="X294" s="271">
        <f>'Capacidad de Adaptación'!M293</f>
        <v>3.3</v>
      </c>
      <c r="Y294" s="271">
        <f>'Capacidad de Adaptación'!Q293</f>
        <v>3.9</v>
      </c>
      <c r="Z294" s="271">
        <f>'Capacidad de Adaptación'!X293</f>
        <v>2.9</v>
      </c>
      <c r="AA294" s="266">
        <f>'Capacidad de Adaptación'!Y293</f>
        <v>3.4</v>
      </c>
      <c r="AB294" s="267">
        <f>ROUND((10-GEOMEAN(((10-W294)/10*9+1),((10-AA294)/10*9+1)))/9*10,1)</f>
        <v>2.8</v>
      </c>
      <c r="AC294" s="272">
        <f>ROUND(L294^(1/3)*T294^(1/3)*AB294^(1/3),1)</f>
        <v>5.4</v>
      </c>
      <c r="AD294" s="273">
        <f>_xlfn.RANK.EQ(AC294,AC$4:AC$301)</f>
        <v>177</v>
      </c>
      <c r="AE294" s="274">
        <f>VLOOKUP(C294,'INFORM Indice de Confiabilidad'!A292:M589,7,FALSE)</f>
        <v>1.9523809523809526</v>
      </c>
      <c r="AF294" s="275">
        <f>'Imputed and missing data hidden'!AM295</f>
        <v>0</v>
      </c>
      <c r="AG294" s="276">
        <f>AF294/38</f>
        <v>0</v>
      </c>
      <c r="AH294" s="277">
        <f>'Indicator Date hidden2'!AN295</f>
        <v>1.1714285714285715</v>
      </c>
      <c r="AI294" s="278">
        <f>'Missing component hidden'!S295</f>
        <v>0</v>
      </c>
      <c r="AJ294" s="279">
        <f>'Missing component hidden'!T295</f>
        <v>0</v>
      </c>
      <c r="AM294" s="3">
        <f t="shared" si="21"/>
        <v>1</v>
      </c>
      <c r="AN294" s="3">
        <f t="shared" si="22"/>
        <v>1</v>
      </c>
      <c r="AO294" s="3">
        <f t="shared" si="23"/>
        <v>0</v>
      </c>
      <c r="AP294" s="3">
        <f t="shared" si="24"/>
        <v>1</v>
      </c>
      <c r="AQ294" s="3">
        <f t="shared" si="25"/>
        <v>0</v>
      </c>
    </row>
    <row r="295" spans="1:43" ht="16.5" thickTop="1" thickBot="1" x14ac:dyDescent="0.3">
      <c r="A295" s="170" t="s">
        <v>397</v>
      </c>
      <c r="B295" s="101" t="s">
        <v>401</v>
      </c>
      <c r="C295" s="280">
        <v>1805</v>
      </c>
      <c r="D295" s="265">
        <f>'Peligro y Exposición'!D294</f>
        <v>0</v>
      </c>
      <c r="E295" s="265">
        <f>'Peligro y Exposición'!H294</f>
        <v>7.4</v>
      </c>
      <c r="F295" s="265">
        <f>'Peligro y Exposición'!Q294</f>
        <v>0</v>
      </c>
      <c r="G295" s="265">
        <f>'Peligro y Exposición'!U294</f>
        <v>7.5</v>
      </c>
      <c r="H295" s="265">
        <f>'Peligro y Exposición'!Y294</f>
        <v>5.6</v>
      </c>
      <c r="I295" s="266">
        <f>'Peligro y Exposición'!Z294</f>
        <v>4.9000000000000004</v>
      </c>
      <c r="J295" s="265">
        <f>'Peligro y Exposición'!AD294</f>
        <v>1</v>
      </c>
      <c r="K295" s="266">
        <f>'Peligro y Exposición'!AE294</f>
        <v>1</v>
      </c>
      <c r="L295" s="267">
        <f>ROUND((10-GEOMEAN(((10-I295)/10*9+1),((10-K295)/10*9+1)))/9*10,1)</f>
        <v>3.2</v>
      </c>
      <c r="M295" s="268">
        <f>Vulnerabilidad!F294</f>
        <v>8.1</v>
      </c>
      <c r="N295" s="269">
        <f>Vulnerabilidad!J294</f>
        <v>8.6999999999999993</v>
      </c>
      <c r="O295" s="269">
        <f>Vulnerabilidad!M294</f>
        <v>8.1</v>
      </c>
      <c r="P295" s="266">
        <f>Vulnerabilidad!N294</f>
        <v>8.3000000000000007</v>
      </c>
      <c r="Q295" s="269">
        <f>Vulnerabilidad!R294</f>
        <v>1.5</v>
      </c>
      <c r="R295" s="269">
        <f>Vulnerabilidad!W294</f>
        <v>6</v>
      </c>
      <c r="S295" s="266">
        <f>Vulnerabilidad!X294</f>
        <v>4.0999999999999996</v>
      </c>
      <c r="T295" s="267">
        <f>ROUND((10-GEOMEAN(((10-P295)/10*9+1),((10-S295)/10*9+1)))/9*10,1)</f>
        <v>6.7</v>
      </c>
      <c r="U295" s="270">
        <f>'Capacidad de Adaptación'!F294</f>
        <v>6.7</v>
      </c>
      <c r="V295" s="271">
        <f>'Capacidad de Adaptación'!H294</f>
        <v>6.7</v>
      </c>
      <c r="W295" s="266">
        <f>'Capacidad de Adaptación'!I294</f>
        <v>6.7</v>
      </c>
      <c r="X295" s="271">
        <f>'Capacidad de Adaptación'!M294</f>
        <v>8.9</v>
      </c>
      <c r="Y295" s="271">
        <f>'Capacidad de Adaptación'!Q294</f>
        <v>7.5</v>
      </c>
      <c r="Z295" s="271">
        <f>'Capacidad de Adaptación'!X294</f>
        <v>5.6</v>
      </c>
      <c r="AA295" s="266">
        <f>'Capacidad de Adaptación'!Y294</f>
        <v>7.3</v>
      </c>
      <c r="AB295" s="267">
        <f>ROUND((10-GEOMEAN(((10-W295)/10*9+1),((10-AA295)/10*9+1)))/9*10,1)</f>
        <v>7</v>
      </c>
      <c r="AC295" s="272">
        <f>ROUND(L295^(1/3)*T295^(1/3)*AB295^(1/3),1)</f>
        <v>5.3</v>
      </c>
      <c r="AD295" s="273">
        <f>_xlfn.RANK.EQ(AC295,AC$4:AC$301)</f>
        <v>194</v>
      </c>
      <c r="AE295" s="274">
        <f>VLOOKUP(C295,'INFORM Indice de Confiabilidad'!A293:M590,7,FALSE)</f>
        <v>1.9523809523809526</v>
      </c>
      <c r="AF295" s="275">
        <f>'Imputed and missing data hidden'!AM296</f>
        <v>0</v>
      </c>
      <c r="AG295" s="276">
        <f>AF295/38</f>
        <v>0</v>
      </c>
      <c r="AH295" s="277">
        <f>'Indicator Date hidden2'!AN296</f>
        <v>1.1714285714285715</v>
      </c>
      <c r="AI295" s="278">
        <f>'Missing component hidden'!S296</f>
        <v>0</v>
      </c>
      <c r="AJ295" s="279">
        <f>'Missing component hidden'!T296</f>
        <v>0</v>
      </c>
      <c r="AM295" s="3">
        <f t="shared" si="21"/>
        <v>0</v>
      </c>
      <c r="AN295" s="3">
        <f t="shared" si="22"/>
        <v>1</v>
      </c>
      <c r="AO295" s="3">
        <f t="shared" si="23"/>
        <v>0</v>
      </c>
      <c r="AP295" s="3">
        <f t="shared" si="24"/>
        <v>1</v>
      </c>
      <c r="AQ295" s="3">
        <f t="shared" si="25"/>
        <v>1</v>
      </c>
    </row>
    <row r="296" spans="1:43" ht="16.5" thickTop="1" thickBot="1" x14ac:dyDescent="0.3">
      <c r="A296" s="170" t="s">
        <v>397</v>
      </c>
      <c r="B296" s="101" t="s">
        <v>402</v>
      </c>
      <c r="C296" s="280">
        <v>1806</v>
      </c>
      <c r="D296" s="265">
        <f>'Peligro y Exposición'!D295</f>
        <v>6.6</v>
      </c>
      <c r="E296" s="265">
        <f>'Peligro y Exposición'!H295</f>
        <v>0</v>
      </c>
      <c r="F296" s="265">
        <f>'Peligro y Exposición'!Q295</f>
        <v>0</v>
      </c>
      <c r="G296" s="265">
        <f>'Peligro y Exposición'!U295</f>
        <v>7.5</v>
      </c>
      <c r="H296" s="265">
        <f>'Peligro y Exposición'!Y295</f>
        <v>0</v>
      </c>
      <c r="I296" s="266">
        <f>'Peligro y Exposición'!Z295</f>
        <v>3.7</v>
      </c>
      <c r="J296" s="265">
        <f>'Peligro y Exposición'!AD295</f>
        <v>7.8</v>
      </c>
      <c r="K296" s="266">
        <f>'Peligro y Exposición'!AE295</f>
        <v>7.8</v>
      </c>
      <c r="L296" s="267">
        <f>ROUND((10-GEOMEAN(((10-I296)/10*9+1),((10-K296)/10*9+1)))/9*10,1)</f>
        <v>6.2</v>
      </c>
      <c r="M296" s="268">
        <f>Vulnerabilidad!F295</f>
        <v>7.6</v>
      </c>
      <c r="N296" s="269">
        <f>Vulnerabilidad!J295</f>
        <v>8</v>
      </c>
      <c r="O296" s="269">
        <f>Vulnerabilidad!M295</f>
        <v>7.3</v>
      </c>
      <c r="P296" s="266">
        <f>Vulnerabilidad!N295</f>
        <v>7.6</v>
      </c>
      <c r="Q296" s="269">
        <f>Vulnerabilidad!R295</f>
        <v>10</v>
      </c>
      <c r="R296" s="269">
        <f>Vulnerabilidad!W295</f>
        <v>6.4</v>
      </c>
      <c r="S296" s="266">
        <f>Vulnerabilidad!X295</f>
        <v>8.8000000000000007</v>
      </c>
      <c r="T296" s="267">
        <f>ROUND((10-GEOMEAN(((10-P296)/10*9+1),((10-S296)/10*9+1)))/9*10,1)</f>
        <v>8.3000000000000007</v>
      </c>
      <c r="U296" s="270">
        <f>'Capacidad de Adaptación'!F295</f>
        <v>0.7</v>
      </c>
      <c r="V296" s="271">
        <f>'Capacidad de Adaptación'!H295</f>
        <v>3.6</v>
      </c>
      <c r="W296" s="266">
        <f>'Capacidad de Adaptación'!I295</f>
        <v>2.2999999999999998</v>
      </c>
      <c r="X296" s="271">
        <f>'Capacidad de Adaptación'!M295</f>
        <v>6.1</v>
      </c>
      <c r="Y296" s="271">
        <f>'Capacidad de Adaptación'!Q295</f>
        <v>6.8</v>
      </c>
      <c r="Z296" s="271">
        <f>'Capacidad de Adaptación'!X295</f>
        <v>4.5999999999999996</v>
      </c>
      <c r="AA296" s="266">
        <f>'Capacidad de Adaptación'!Y295</f>
        <v>5.8</v>
      </c>
      <c r="AB296" s="267">
        <f>ROUND((10-GEOMEAN(((10-W296)/10*9+1),((10-AA296)/10*9+1)))/9*10,1)</f>
        <v>4.3</v>
      </c>
      <c r="AC296" s="272">
        <f>ROUND(L296^(1/3)*T296^(1/3)*AB296^(1/3),1)</f>
        <v>6</v>
      </c>
      <c r="AD296" s="273">
        <f>_xlfn.RANK.EQ(AC296,AC$4:AC$301)</f>
        <v>100</v>
      </c>
      <c r="AE296" s="274">
        <f>VLOOKUP(C296,'INFORM Indice de Confiabilidad'!A294:M591,7,FALSE)</f>
        <v>1.9523809523809526</v>
      </c>
      <c r="AF296" s="275">
        <f>'Imputed and missing data hidden'!AM297</f>
        <v>0</v>
      </c>
      <c r="AG296" s="276">
        <f>AF296/38</f>
        <v>0</v>
      </c>
      <c r="AH296" s="277">
        <f>'Indicator Date hidden2'!AN297</f>
        <v>1.1714285714285715</v>
      </c>
      <c r="AI296" s="278">
        <f>'Missing component hidden'!S297</f>
        <v>0</v>
      </c>
      <c r="AJ296" s="279">
        <f>'Missing component hidden'!T297</f>
        <v>0</v>
      </c>
      <c r="AM296" s="3">
        <f t="shared" si="21"/>
        <v>1</v>
      </c>
      <c r="AN296" s="3">
        <f t="shared" si="22"/>
        <v>0</v>
      </c>
      <c r="AO296" s="3">
        <f t="shared" si="23"/>
        <v>0</v>
      </c>
      <c r="AP296" s="3">
        <f t="shared" si="24"/>
        <v>1</v>
      </c>
      <c r="AQ296" s="3">
        <f t="shared" si="25"/>
        <v>0</v>
      </c>
    </row>
    <row r="297" spans="1:43" ht="16.5" thickTop="1" thickBot="1" x14ac:dyDescent="0.3">
      <c r="A297" s="170" t="s">
        <v>397</v>
      </c>
      <c r="B297" s="101" t="s">
        <v>403</v>
      </c>
      <c r="C297" s="280">
        <v>1807</v>
      </c>
      <c r="D297" s="265">
        <f>'Peligro y Exposición'!D296</f>
        <v>0</v>
      </c>
      <c r="E297" s="265">
        <f>'Peligro y Exposición'!H296</f>
        <v>4.9000000000000004</v>
      </c>
      <c r="F297" s="265">
        <f>'Peligro y Exposición'!Q296</f>
        <v>0</v>
      </c>
      <c r="G297" s="265">
        <f>'Peligro y Exposición'!U296</f>
        <v>7</v>
      </c>
      <c r="H297" s="265">
        <f>'Peligro y Exposición'!Y296</f>
        <v>0</v>
      </c>
      <c r="I297" s="266">
        <f>'Peligro y Exposición'!Z296</f>
        <v>3</v>
      </c>
      <c r="J297" s="265">
        <f>'Peligro y Exposición'!AD296</f>
        <v>10</v>
      </c>
      <c r="K297" s="266">
        <f>'Peligro y Exposición'!AE296</f>
        <v>10</v>
      </c>
      <c r="L297" s="267">
        <f>ROUND((10-GEOMEAN(((10-I297)/10*9+1),((10-K297)/10*9+1)))/9*10,1)</f>
        <v>8.1</v>
      </c>
      <c r="M297" s="268">
        <f>Vulnerabilidad!F296</f>
        <v>6.2</v>
      </c>
      <c r="N297" s="269">
        <f>Vulnerabilidad!J296</f>
        <v>6.9</v>
      </c>
      <c r="O297" s="269">
        <f>Vulnerabilidad!M296</f>
        <v>6.8</v>
      </c>
      <c r="P297" s="266">
        <f>Vulnerabilidad!N296</f>
        <v>6.6</v>
      </c>
      <c r="Q297" s="269">
        <f>Vulnerabilidad!R296</f>
        <v>8.6999999999999993</v>
      </c>
      <c r="R297" s="269">
        <f>Vulnerabilidad!W296</f>
        <v>4.2</v>
      </c>
      <c r="S297" s="266">
        <f>Vulnerabilidad!X296</f>
        <v>7</v>
      </c>
      <c r="T297" s="267">
        <f>ROUND((10-GEOMEAN(((10-P297)/10*9+1),((10-S297)/10*9+1)))/9*10,1)</f>
        <v>6.8</v>
      </c>
      <c r="U297" s="270">
        <f>'Capacidad de Adaptación'!F296</f>
        <v>6.7</v>
      </c>
      <c r="V297" s="271">
        <f>'Capacidad de Adaptación'!H296</f>
        <v>2.2000000000000002</v>
      </c>
      <c r="W297" s="266">
        <f>'Capacidad de Adaptación'!I296</f>
        <v>4.8</v>
      </c>
      <c r="X297" s="271">
        <f>'Capacidad de Adaptación'!M296</f>
        <v>4.9000000000000004</v>
      </c>
      <c r="Y297" s="271">
        <f>'Capacidad de Adaptación'!Q296</f>
        <v>5.8</v>
      </c>
      <c r="Z297" s="271">
        <f>'Capacidad de Adaptación'!X296</f>
        <v>3.8</v>
      </c>
      <c r="AA297" s="266">
        <f>'Capacidad de Adaptación'!Y296</f>
        <v>4.8</v>
      </c>
      <c r="AB297" s="267">
        <f>ROUND((10-GEOMEAN(((10-W297)/10*9+1),((10-AA297)/10*9+1)))/9*10,1)</f>
        <v>4.8</v>
      </c>
      <c r="AC297" s="272">
        <f>ROUND(L297^(1/3)*T297^(1/3)*AB297^(1/3),1)</f>
        <v>6.4</v>
      </c>
      <c r="AD297" s="273">
        <f>_xlfn.RANK.EQ(AC297,AC$4:AC$301)</f>
        <v>51</v>
      </c>
      <c r="AE297" s="274">
        <f>VLOOKUP(C297,'INFORM Indice de Confiabilidad'!A295:M592,7,FALSE)</f>
        <v>1.9523809523809526</v>
      </c>
      <c r="AF297" s="275">
        <f>'Imputed and missing data hidden'!AM298</f>
        <v>0</v>
      </c>
      <c r="AG297" s="276">
        <f>AF297/38</f>
        <v>0</v>
      </c>
      <c r="AH297" s="277">
        <f>'Indicator Date hidden2'!AN298</f>
        <v>1.1714285714285715</v>
      </c>
      <c r="AI297" s="278">
        <f>'Missing component hidden'!S298</f>
        <v>0</v>
      </c>
      <c r="AJ297" s="279">
        <f>'Missing component hidden'!T298</f>
        <v>0</v>
      </c>
      <c r="AM297" s="3">
        <f t="shared" si="21"/>
        <v>0</v>
      </c>
      <c r="AN297" s="3">
        <f t="shared" si="22"/>
        <v>1</v>
      </c>
      <c r="AO297" s="3">
        <f t="shared" si="23"/>
        <v>0</v>
      </c>
      <c r="AP297" s="3">
        <f t="shared" si="24"/>
        <v>1</v>
      </c>
      <c r="AQ297" s="3">
        <f t="shared" si="25"/>
        <v>0</v>
      </c>
    </row>
    <row r="298" spans="1:43" ht="16.5" thickTop="1" thickBot="1" x14ac:dyDescent="0.3">
      <c r="A298" s="170" t="s">
        <v>397</v>
      </c>
      <c r="B298" s="101" t="s">
        <v>226</v>
      </c>
      <c r="C298" s="280">
        <v>1808</v>
      </c>
      <c r="D298" s="265">
        <f>'Peligro y Exposición'!D297</f>
        <v>7.7</v>
      </c>
      <c r="E298" s="265">
        <f>'Peligro y Exposición'!H297</f>
        <v>4.7</v>
      </c>
      <c r="F298" s="265">
        <f>'Peligro y Exposición'!Q297</f>
        <v>0</v>
      </c>
      <c r="G298" s="265">
        <f>'Peligro y Exposición'!U297</f>
        <v>5</v>
      </c>
      <c r="H298" s="265">
        <f>'Peligro y Exposición'!Y297</f>
        <v>0</v>
      </c>
      <c r="I298" s="266">
        <f>'Peligro y Exposición'!Z297</f>
        <v>4.0999999999999996</v>
      </c>
      <c r="J298" s="265">
        <f>'Peligro y Exposición'!AD297</f>
        <v>5.0999999999999996</v>
      </c>
      <c r="K298" s="266">
        <f>'Peligro y Exposición'!AE297</f>
        <v>5.0999999999999996</v>
      </c>
      <c r="L298" s="267">
        <f>ROUND((10-GEOMEAN(((10-I298)/10*9+1),((10-K298)/10*9+1)))/9*10,1)</f>
        <v>4.5999999999999996</v>
      </c>
      <c r="M298" s="268">
        <f>Vulnerabilidad!F297</f>
        <v>6.1</v>
      </c>
      <c r="N298" s="269">
        <f>Vulnerabilidad!J297</f>
        <v>6.6</v>
      </c>
      <c r="O298" s="269">
        <f>Vulnerabilidad!M297</f>
        <v>6.5</v>
      </c>
      <c r="P298" s="266">
        <f>Vulnerabilidad!N297</f>
        <v>6.4</v>
      </c>
      <c r="Q298" s="269">
        <f>Vulnerabilidad!R297</f>
        <v>10</v>
      </c>
      <c r="R298" s="269">
        <f>Vulnerabilidad!W297</f>
        <v>4.4000000000000004</v>
      </c>
      <c r="S298" s="266">
        <f>Vulnerabilidad!X297</f>
        <v>8.4</v>
      </c>
      <c r="T298" s="267">
        <f>ROUND((10-GEOMEAN(((10-P298)/10*9+1),((10-S298)/10*9+1)))/9*10,1)</f>
        <v>7.5</v>
      </c>
      <c r="U298" s="270">
        <f>'Capacidad de Adaptación'!F297</f>
        <v>8.3000000000000007</v>
      </c>
      <c r="V298" s="271">
        <f>'Capacidad de Adaptación'!H297</f>
        <v>2.8</v>
      </c>
      <c r="W298" s="266">
        <f>'Capacidad de Adaptación'!I297</f>
        <v>6.3</v>
      </c>
      <c r="X298" s="271">
        <f>'Capacidad de Adaptación'!M297</f>
        <v>4.5999999999999996</v>
      </c>
      <c r="Y298" s="271">
        <f>'Capacidad de Adaptación'!Q297</f>
        <v>5.4</v>
      </c>
      <c r="Z298" s="271">
        <f>'Capacidad de Adaptación'!X297</f>
        <v>3</v>
      </c>
      <c r="AA298" s="266">
        <f>'Capacidad de Adaptación'!Y297</f>
        <v>4.3</v>
      </c>
      <c r="AB298" s="267">
        <f>ROUND((10-GEOMEAN(((10-W298)/10*9+1),((10-AA298)/10*9+1)))/9*10,1)</f>
        <v>5.4</v>
      </c>
      <c r="AC298" s="272">
        <f>ROUND(L298^(1/3)*T298^(1/3)*AB298^(1/3),1)</f>
        <v>5.7</v>
      </c>
      <c r="AD298" s="273">
        <f>_xlfn.RANK.EQ(AC298,AC$4:AC$301)</f>
        <v>145</v>
      </c>
      <c r="AE298" s="274">
        <f>VLOOKUP(C298,'INFORM Indice de Confiabilidad'!A296:M593,7,FALSE)</f>
        <v>1.9523809523809526</v>
      </c>
      <c r="AF298" s="275">
        <f>'Imputed and missing data hidden'!AM299</f>
        <v>0</v>
      </c>
      <c r="AG298" s="276">
        <f>AF298/38</f>
        <v>0</v>
      </c>
      <c r="AH298" s="277">
        <f>'Indicator Date hidden2'!AN299</f>
        <v>1.1714285714285715</v>
      </c>
      <c r="AI298" s="278">
        <f>'Missing component hidden'!S299</f>
        <v>0</v>
      </c>
      <c r="AJ298" s="279">
        <f>'Missing component hidden'!T299</f>
        <v>0</v>
      </c>
      <c r="AM298" s="3">
        <f t="shared" si="21"/>
        <v>1</v>
      </c>
      <c r="AN298" s="3">
        <f t="shared" si="22"/>
        <v>1</v>
      </c>
      <c r="AO298" s="3">
        <f t="shared" si="23"/>
        <v>0</v>
      </c>
      <c r="AP298" s="3">
        <f t="shared" si="24"/>
        <v>1</v>
      </c>
      <c r="AQ298" s="3">
        <f t="shared" si="25"/>
        <v>0</v>
      </c>
    </row>
    <row r="299" spans="1:43" ht="16.5" thickTop="1" thickBot="1" x14ac:dyDescent="0.3">
      <c r="A299" s="170" t="s">
        <v>397</v>
      </c>
      <c r="B299" s="101" t="s">
        <v>404</v>
      </c>
      <c r="C299" s="280">
        <v>1809</v>
      </c>
      <c r="D299" s="265">
        <f>'Peligro y Exposición'!D298</f>
        <v>0</v>
      </c>
      <c r="E299" s="265">
        <f>'Peligro y Exposición'!H298</f>
        <v>0</v>
      </c>
      <c r="F299" s="265">
        <f>'Peligro y Exposición'!Q298</f>
        <v>0</v>
      </c>
      <c r="G299" s="265">
        <f>'Peligro y Exposición'!U298</f>
        <v>5.2</v>
      </c>
      <c r="H299" s="265">
        <f>'Peligro y Exposición'!Y298</f>
        <v>4.4000000000000004</v>
      </c>
      <c r="I299" s="266">
        <f>'Peligro y Exposición'!Z298</f>
        <v>2.2999999999999998</v>
      </c>
      <c r="J299" s="265">
        <f>'Peligro y Exposición'!AD298</f>
        <v>4.7</v>
      </c>
      <c r="K299" s="266">
        <f>'Peligro y Exposición'!AE298</f>
        <v>4.7</v>
      </c>
      <c r="L299" s="267">
        <f>ROUND((10-GEOMEAN(((10-I299)/10*9+1),((10-K299)/10*9+1)))/9*10,1)</f>
        <v>3.6</v>
      </c>
      <c r="M299" s="268">
        <f>Vulnerabilidad!F298</f>
        <v>7.8</v>
      </c>
      <c r="N299" s="269">
        <f>Vulnerabilidad!J298</f>
        <v>8.3000000000000007</v>
      </c>
      <c r="O299" s="269">
        <f>Vulnerabilidad!M298</f>
        <v>8.1</v>
      </c>
      <c r="P299" s="266">
        <f>Vulnerabilidad!N298</f>
        <v>8.1</v>
      </c>
      <c r="Q299" s="269">
        <f>Vulnerabilidad!R298</f>
        <v>6.8</v>
      </c>
      <c r="R299" s="269">
        <f>Vulnerabilidad!W298</f>
        <v>6</v>
      </c>
      <c r="S299" s="266">
        <f>Vulnerabilidad!X298</f>
        <v>6.4</v>
      </c>
      <c r="T299" s="267">
        <f>ROUND((10-GEOMEAN(((10-P299)/10*9+1),((10-S299)/10*9+1)))/9*10,1)</f>
        <v>7.3</v>
      </c>
      <c r="U299" s="270">
        <f>'Capacidad de Adaptación'!F298</f>
        <v>3.3</v>
      </c>
      <c r="V299" s="271">
        <f>'Capacidad de Adaptación'!H298</f>
        <v>6.2</v>
      </c>
      <c r="W299" s="266">
        <f>'Capacidad de Adaptación'!I298</f>
        <v>4.9000000000000004</v>
      </c>
      <c r="X299" s="271">
        <f>'Capacidad de Adaptación'!M298</f>
        <v>7.8</v>
      </c>
      <c r="Y299" s="271">
        <f>'Capacidad de Adaptación'!Q298</f>
        <v>6.9</v>
      </c>
      <c r="Z299" s="271">
        <f>'Capacidad de Adaptación'!X298</f>
        <v>4.9000000000000004</v>
      </c>
      <c r="AA299" s="266">
        <f>'Capacidad de Adaptación'!Y298</f>
        <v>6.5</v>
      </c>
      <c r="AB299" s="267">
        <f>ROUND((10-GEOMEAN(((10-W299)/10*9+1),((10-AA299)/10*9+1)))/9*10,1)</f>
        <v>5.8</v>
      </c>
      <c r="AC299" s="272">
        <f>ROUND(L299^(1/3)*T299^(1/3)*AB299^(1/3),1)</f>
        <v>5.3</v>
      </c>
      <c r="AD299" s="273">
        <f>_xlfn.RANK.EQ(AC299,AC$4:AC$301)</f>
        <v>194</v>
      </c>
      <c r="AE299" s="274">
        <f>VLOOKUP(C299,'INFORM Indice de Confiabilidad'!A297:M594,7,FALSE)</f>
        <v>1.9523809523809526</v>
      </c>
      <c r="AF299" s="275">
        <f>'Imputed and missing data hidden'!AM300</f>
        <v>0</v>
      </c>
      <c r="AG299" s="276">
        <f>AF299/38</f>
        <v>0</v>
      </c>
      <c r="AH299" s="277">
        <f>'Indicator Date hidden2'!AN300</f>
        <v>1.1714285714285715</v>
      </c>
      <c r="AI299" s="278">
        <f>'Missing component hidden'!S300</f>
        <v>0</v>
      </c>
      <c r="AJ299" s="279">
        <f>'Missing component hidden'!T300</f>
        <v>0</v>
      </c>
      <c r="AM299" s="3">
        <f t="shared" si="21"/>
        <v>0</v>
      </c>
      <c r="AN299" s="3">
        <f t="shared" si="22"/>
        <v>0</v>
      </c>
      <c r="AO299" s="3">
        <f t="shared" si="23"/>
        <v>0</v>
      </c>
      <c r="AP299" s="3">
        <f t="shared" si="24"/>
        <v>1</v>
      </c>
      <c r="AQ299" s="3">
        <f t="shared" si="25"/>
        <v>1</v>
      </c>
    </row>
    <row r="300" spans="1:43" ht="16.5" thickTop="1" thickBot="1" x14ac:dyDescent="0.3">
      <c r="A300" s="170" t="s">
        <v>397</v>
      </c>
      <c r="B300" s="101" t="s">
        <v>405</v>
      </c>
      <c r="C300" s="280">
        <v>1810</v>
      </c>
      <c r="D300" s="265">
        <f>'Peligro y Exposición'!D299</f>
        <v>5.5</v>
      </c>
      <c r="E300" s="265">
        <f>'Peligro y Exposición'!H299</f>
        <v>0</v>
      </c>
      <c r="F300" s="265">
        <f>'Peligro y Exposición'!Q299</f>
        <v>0</v>
      </c>
      <c r="G300" s="265">
        <f>'Peligro y Exposición'!U299</f>
        <v>9.9</v>
      </c>
      <c r="H300" s="265">
        <f>'Peligro y Exposición'!Y299</f>
        <v>4.5</v>
      </c>
      <c r="I300" s="266">
        <f>'Peligro y Exposición'!Z299</f>
        <v>5.5</v>
      </c>
      <c r="J300" s="265">
        <f>'Peligro y Exposición'!AD299</f>
        <v>8.8000000000000007</v>
      </c>
      <c r="K300" s="266">
        <f>'Peligro y Exposición'!AE299</f>
        <v>8.8000000000000007</v>
      </c>
      <c r="L300" s="267">
        <f>ROUND((10-GEOMEAN(((10-I300)/10*9+1),((10-K300)/10*9+1)))/9*10,1)</f>
        <v>7.5</v>
      </c>
      <c r="M300" s="268">
        <f>Vulnerabilidad!F299</f>
        <v>7.8</v>
      </c>
      <c r="N300" s="269">
        <f>Vulnerabilidad!J299</f>
        <v>7.8</v>
      </c>
      <c r="O300" s="269">
        <f>Vulnerabilidad!M299</f>
        <v>7.6</v>
      </c>
      <c r="P300" s="266">
        <f>Vulnerabilidad!N299</f>
        <v>7.7</v>
      </c>
      <c r="Q300" s="269">
        <f>Vulnerabilidad!R299</f>
        <v>4.3</v>
      </c>
      <c r="R300" s="269">
        <f>Vulnerabilidad!W299</f>
        <v>6.2</v>
      </c>
      <c r="S300" s="266">
        <f>Vulnerabilidad!X299</f>
        <v>5.3</v>
      </c>
      <c r="T300" s="267">
        <f>ROUND((10-GEOMEAN(((10-P300)/10*9+1),((10-S300)/10*9+1)))/9*10,1)</f>
        <v>6.7</v>
      </c>
      <c r="U300" s="270">
        <f>'Capacidad de Adaptación'!F299</f>
        <v>5</v>
      </c>
      <c r="V300" s="271">
        <f>'Capacidad de Adaptación'!H299</f>
        <v>6.6</v>
      </c>
      <c r="W300" s="266">
        <f>'Capacidad de Adaptación'!I299</f>
        <v>5.9</v>
      </c>
      <c r="X300" s="271">
        <f>'Capacidad de Adaptación'!M299</f>
        <v>8.8000000000000007</v>
      </c>
      <c r="Y300" s="271">
        <f>'Capacidad de Adaptación'!Q299</f>
        <v>8.6</v>
      </c>
      <c r="Z300" s="271">
        <f>'Capacidad de Adaptación'!X299</f>
        <v>5.7</v>
      </c>
      <c r="AA300" s="266">
        <f>'Capacidad de Adaptación'!Y299</f>
        <v>7.7</v>
      </c>
      <c r="AB300" s="267">
        <f>ROUND((10-GEOMEAN(((10-W300)/10*9+1),((10-AA300)/10*9+1)))/9*10,1)</f>
        <v>6.9</v>
      </c>
      <c r="AC300" s="272">
        <f>ROUND(L300^(1/3)*T300^(1/3)*AB300^(1/3),1)</f>
        <v>7</v>
      </c>
      <c r="AD300" s="273">
        <f>_xlfn.RANK.EQ(AC300,AC$4:AC$301)</f>
        <v>16</v>
      </c>
      <c r="AE300" s="274">
        <f>VLOOKUP(C300,'INFORM Indice de Confiabilidad'!A298:M595,7,FALSE)</f>
        <v>1.9523809523809526</v>
      </c>
      <c r="AF300" s="275">
        <f>'Imputed and missing data hidden'!AM301</f>
        <v>0</v>
      </c>
      <c r="AG300" s="276">
        <f>AF300/38</f>
        <v>0</v>
      </c>
      <c r="AH300" s="277">
        <f>'Indicator Date hidden2'!AN301</f>
        <v>1.1714285714285715</v>
      </c>
      <c r="AI300" s="278">
        <f>'Missing component hidden'!S301</f>
        <v>0</v>
      </c>
      <c r="AJ300" s="279">
        <f>'Missing component hidden'!T301</f>
        <v>0</v>
      </c>
      <c r="AM300" s="3">
        <f t="shared" si="21"/>
        <v>1</v>
      </c>
      <c r="AN300" s="3">
        <f t="shared" si="22"/>
        <v>0</v>
      </c>
      <c r="AO300" s="3">
        <f t="shared" si="23"/>
        <v>0</v>
      </c>
      <c r="AP300" s="3">
        <f t="shared" si="24"/>
        <v>1</v>
      </c>
      <c r="AQ300" s="3">
        <f t="shared" si="25"/>
        <v>1</v>
      </c>
    </row>
    <row r="301" spans="1:43" ht="15.75" thickTop="1" x14ac:dyDescent="0.25">
      <c r="A301" s="519" t="s">
        <v>397</v>
      </c>
      <c r="B301" s="238" t="s">
        <v>406</v>
      </c>
      <c r="C301" s="284">
        <v>1811</v>
      </c>
      <c r="D301" s="265">
        <f>'Peligro y Exposición'!D300</f>
        <v>0</v>
      </c>
      <c r="E301" s="265">
        <f>'Peligro y Exposición'!H300</f>
        <v>0</v>
      </c>
      <c r="F301" s="265">
        <f>'Peligro y Exposición'!Q300</f>
        <v>0</v>
      </c>
      <c r="G301" s="265">
        <f>'Peligro y Exposición'!U300</f>
        <v>9.9</v>
      </c>
      <c r="H301" s="265">
        <f>'Peligro y Exposición'!Y300</f>
        <v>6.4</v>
      </c>
      <c r="I301" s="266">
        <f>'Peligro y Exposición'!Z300</f>
        <v>5.0999999999999996</v>
      </c>
      <c r="J301" s="265">
        <f>'Peligro y Exposición'!AD300</f>
        <v>5.0999999999999996</v>
      </c>
      <c r="K301" s="266">
        <f>'Peligro y Exposición'!AE300</f>
        <v>5.0999999999999996</v>
      </c>
      <c r="L301" s="267">
        <f>ROUND((10-GEOMEAN(((10-I301)/10*9+1),((10-K301)/10*9+1)))/9*10,1)</f>
        <v>5.0999999999999996</v>
      </c>
      <c r="M301" s="268">
        <f>Vulnerabilidad!F300</f>
        <v>8.6999999999999993</v>
      </c>
      <c r="N301" s="269">
        <f>Vulnerabilidad!J300</f>
        <v>8.3000000000000007</v>
      </c>
      <c r="O301" s="269">
        <f>Vulnerabilidad!M300</f>
        <v>7.6</v>
      </c>
      <c r="P301" s="266">
        <f>Vulnerabilidad!N300</f>
        <v>8.1999999999999993</v>
      </c>
      <c r="Q301" s="269">
        <f>Vulnerabilidad!R300</f>
        <v>2.2999999999999998</v>
      </c>
      <c r="R301" s="269">
        <f>Vulnerabilidad!W300</f>
        <v>6.3</v>
      </c>
      <c r="S301" s="266">
        <f>Vulnerabilidad!X300</f>
        <v>4.5999999999999996</v>
      </c>
      <c r="T301" s="267">
        <f>ROUND((10-GEOMEAN(((10-P301)/10*9+1),((10-S301)/10*9+1)))/9*10,1)</f>
        <v>6.8</v>
      </c>
      <c r="U301" s="270">
        <f>'Capacidad de Adaptación'!F300</f>
        <v>3.3</v>
      </c>
      <c r="V301" s="271">
        <f>'Capacidad de Adaptación'!H300</f>
        <v>7.2</v>
      </c>
      <c r="W301" s="266">
        <f>'Capacidad de Adaptación'!I300</f>
        <v>5.6</v>
      </c>
      <c r="X301" s="271">
        <f>'Capacidad de Adaptación'!M300</f>
        <v>8.8000000000000007</v>
      </c>
      <c r="Y301" s="271">
        <f>'Capacidad de Adaptación'!Q300</f>
        <v>7.4</v>
      </c>
      <c r="Z301" s="271">
        <f>'Capacidad de Adaptación'!X300</f>
        <v>5.8</v>
      </c>
      <c r="AA301" s="266">
        <f>'Capacidad de Adaptación'!Y300</f>
        <v>7.3</v>
      </c>
      <c r="AB301" s="267">
        <f>ROUND((10-GEOMEAN(((10-W301)/10*9+1),((10-AA301)/10*9+1)))/9*10,1)</f>
        <v>6.5</v>
      </c>
      <c r="AC301" s="272">
        <f>ROUND(L301^(1/3)*T301^(1/3)*AB301^(1/3),1)</f>
        <v>6.1</v>
      </c>
      <c r="AD301" s="273">
        <f>_xlfn.RANK.EQ(AC301,AC$4:AC$301)</f>
        <v>92</v>
      </c>
      <c r="AE301" s="274">
        <f>VLOOKUP(C301,'INFORM Indice de Confiabilidad'!A299:M596,7,FALSE)</f>
        <v>1.9523809523809526</v>
      </c>
      <c r="AF301" s="275">
        <f>'Imputed and missing data hidden'!AM302</f>
        <v>0</v>
      </c>
      <c r="AG301" s="276">
        <f>AF301/38</f>
        <v>0</v>
      </c>
      <c r="AH301" s="277">
        <f>'Indicator Date hidden2'!AN302</f>
        <v>1.1714285714285715</v>
      </c>
      <c r="AI301" s="278">
        <f>'Missing component hidden'!S302</f>
        <v>0</v>
      </c>
      <c r="AJ301" s="279">
        <f>'Missing component hidden'!T302</f>
        <v>0</v>
      </c>
      <c r="AM301" s="3">
        <f t="shared" si="21"/>
        <v>0</v>
      </c>
      <c r="AN301" s="3">
        <f t="shared" si="22"/>
        <v>0</v>
      </c>
      <c r="AO301" s="3">
        <f t="shared" si="23"/>
        <v>0</v>
      </c>
      <c r="AP301" s="3">
        <f t="shared" si="24"/>
        <v>1</v>
      </c>
      <c r="AQ301" s="3">
        <f t="shared" si="25"/>
        <v>1</v>
      </c>
    </row>
    <row r="302" spans="1:43" x14ac:dyDescent="0.25">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c r="AA302" s="114"/>
      <c r="AB302" s="114"/>
      <c r="AC302" s="114"/>
      <c r="AD302" s="114"/>
      <c r="AE302" s="114"/>
      <c r="AF302" s="114"/>
      <c r="AG302" s="114"/>
      <c r="AH302" s="18"/>
      <c r="AI302" s="115"/>
      <c r="AJ302" s="18"/>
    </row>
    <row r="303" spans="1:43" x14ac:dyDescent="0.25">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c r="AA303" s="114"/>
      <c r="AB303" s="114"/>
      <c r="AC303" s="114"/>
      <c r="AD303" s="114"/>
      <c r="AE303" s="114"/>
      <c r="AF303" s="114"/>
      <c r="AG303" s="114"/>
      <c r="AH303" s="18"/>
      <c r="AI303" s="115"/>
      <c r="AJ303" s="18"/>
    </row>
    <row r="304" spans="1:43" x14ac:dyDescent="0.25">
      <c r="A304" s="114"/>
      <c r="B304" s="114" t="s">
        <v>484</v>
      </c>
      <c r="C304" s="114"/>
      <c r="D304" s="405">
        <f t="shared" ref="D304:K304" si="26">AVERAGE(D4:D301)</f>
        <v>4.7080536912751718</v>
      </c>
      <c r="E304" s="405">
        <f t="shared" si="26"/>
        <v>2.897101449275362</v>
      </c>
      <c r="F304" s="405">
        <f t="shared" si="26"/>
        <v>0.47348993288590602</v>
      </c>
      <c r="G304" s="405">
        <f t="shared" si="26"/>
        <v>6.3224832214765101</v>
      </c>
      <c r="H304" s="405">
        <f t="shared" si="26"/>
        <v>3.6010067114093958</v>
      </c>
      <c r="I304" s="405">
        <f t="shared" si="26"/>
        <v>4.604697986577186</v>
      </c>
      <c r="J304" s="405">
        <f t="shared" si="26"/>
        <v>4.1674496644295278</v>
      </c>
      <c r="K304" s="405">
        <f t="shared" si="26"/>
        <v>4.1674496644295278</v>
      </c>
      <c r="L304" s="405">
        <f t="shared" ref="L304:AC304" si="27">AVERAGE(L4:L301)</f>
        <v>4.6744966442952993</v>
      </c>
      <c r="M304" s="405">
        <f t="shared" si="27"/>
        <v>7.404362416107384</v>
      </c>
      <c r="N304" s="405">
        <f t="shared" si="27"/>
        <v>7.3573825503355748</v>
      </c>
      <c r="O304" s="405">
        <f t="shared" si="27"/>
        <v>6.8083892617449635</v>
      </c>
      <c r="P304" s="405">
        <f t="shared" si="27"/>
        <v>7.1909395973154338</v>
      </c>
      <c r="Q304" s="405">
        <f t="shared" si="27"/>
        <v>3.7546979865771783</v>
      </c>
      <c r="R304" s="405">
        <f t="shared" si="27"/>
        <v>5.3130872483221463</v>
      </c>
      <c r="S304" s="405">
        <f t="shared" si="27"/>
        <v>4.8499999999999988</v>
      </c>
      <c r="T304" s="405">
        <f t="shared" si="27"/>
        <v>6.23389261744967</v>
      </c>
      <c r="U304" s="405">
        <f t="shared" si="27"/>
        <v>7.023489932885906</v>
      </c>
      <c r="V304" s="405">
        <f t="shared" si="27"/>
        <v>5.6761744966442995</v>
      </c>
      <c r="W304" s="405">
        <f t="shared" si="27"/>
        <v>6.636577181208053</v>
      </c>
      <c r="X304" s="405">
        <f t="shared" si="27"/>
        <v>6.7402684563758362</v>
      </c>
      <c r="Y304" s="405">
        <f t="shared" si="27"/>
        <v>6.7422818791946337</v>
      </c>
      <c r="Z304" s="405">
        <f t="shared" si="27"/>
        <v>5.3758389261744952</v>
      </c>
      <c r="AA304" s="405">
        <f t="shared" si="27"/>
        <v>6.2845637583892575</v>
      </c>
      <c r="AB304" s="405">
        <f t="shared" si="27"/>
        <v>6.5741610738255005</v>
      </c>
      <c r="AC304" s="405">
        <f t="shared" si="27"/>
        <v>5.5869127516778514</v>
      </c>
      <c r="AD304" s="114"/>
      <c r="AE304" s="114"/>
      <c r="AF304" s="114"/>
      <c r="AG304" s="114"/>
      <c r="AH304" s="18"/>
      <c r="AI304" s="115"/>
      <c r="AJ304" s="18"/>
      <c r="AM304" s="3">
        <f>SUM(AM4:AM301)</f>
        <v>201</v>
      </c>
      <c r="AN304" s="3">
        <f t="shared" ref="AN304:AQ304" si="28">SUM(AN4:AN301)</f>
        <v>169</v>
      </c>
      <c r="AO304" s="3">
        <f t="shared" si="28"/>
        <v>20</v>
      </c>
      <c r="AP304" s="3">
        <f t="shared" si="28"/>
        <v>265</v>
      </c>
      <c r="AQ304" s="3">
        <f t="shared" si="28"/>
        <v>150</v>
      </c>
    </row>
    <row r="305" spans="1:36" x14ac:dyDescent="0.25">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c r="AA305" s="114"/>
      <c r="AB305" s="114"/>
      <c r="AC305" s="114"/>
      <c r="AD305" s="114"/>
      <c r="AE305" s="114"/>
      <c r="AF305" s="114"/>
      <c r="AG305" s="114"/>
      <c r="AH305" s="18"/>
      <c r="AI305" s="115"/>
      <c r="AJ305" s="18"/>
    </row>
    <row r="306" spans="1:36" x14ac:dyDescent="0.25">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c r="AA306" s="114"/>
      <c r="AB306" s="114"/>
      <c r="AC306" s="114"/>
      <c r="AD306" s="114"/>
      <c r="AE306" s="114"/>
      <c r="AF306" s="114"/>
      <c r="AG306" s="114"/>
      <c r="AH306" s="18"/>
      <c r="AI306" s="115"/>
      <c r="AJ306" s="18"/>
    </row>
    <row r="307" spans="1:36" x14ac:dyDescent="0.25">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c r="AA307" s="114"/>
      <c r="AB307" s="114"/>
      <c r="AC307" s="114"/>
      <c r="AD307" s="114"/>
      <c r="AE307" s="114"/>
      <c r="AF307" s="114"/>
      <c r="AG307" s="114"/>
      <c r="AH307" s="18"/>
      <c r="AI307" s="115"/>
      <c r="AJ307" s="18"/>
    </row>
    <row r="308" spans="1:36" x14ac:dyDescent="0.25">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c r="AA308" s="114"/>
      <c r="AB308" s="114"/>
      <c r="AC308" s="114"/>
      <c r="AD308" s="114"/>
      <c r="AE308" s="114"/>
      <c r="AF308" s="114"/>
      <c r="AG308" s="114"/>
      <c r="AH308" s="18"/>
      <c r="AI308" s="115"/>
      <c r="AJ308" s="18"/>
    </row>
    <row r="309" spans="1:36" x14ac:dyDescent="0.25">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c r="AA309" s="114"/>
      <c r="AB309" s="114"/>
      <c r="AC309" s="114"/>
      <c r="AD309" s="114"/>
      <c r="AE309" s="114"/>
      <c r="AF309" s="114"/>
      <c r="AG309" s="114"/>
      <c r="AH309" s="18"/>
      <c r="AI309" s="115"/>
      <c r="AJ309" s="18"/>
    </row>
    <row r="310" spans="1:36" x14ac:dyDescent="0.25">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c r="AA310" s="114"/>
      <c r="AB310" s="114"/>
      <c r="AC310" s="114"/>
      <c r="AD310" s="114"/>
      <c r="AE310" s="114"/>
      <c r="AF310" s="114"/>
      <c r="AG310" s="114"/>
      <c r="AH310" s="18"/>
      <c r="AI310" s="115"/>
      <c r="AJ310" s="18"/>
    </row>
    <row r="311" spans="1:36" x14ac:dyDescent="0.25">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c r="AB311" s="114"/>
      <c r="AC311" s="114"/>
      <c r="AD311" s="114"/>
      <c r="AE311" s="114"/>
      <c r="AF311" s="114"/>
      <c r="AG311" s="114"/>
      <c r="AH311" s="18"/>
      <c r="AI311" s="115"/>
      <c r="AJ311" s="18"/>
    </row>
    <row r="312" spans="1:36" x14ac:dyDescent="0.25">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c r="AB312" s="114"/>
      <c r="AC312" s="114"/>
      <c r="AD312" s="114"/>
      <c r="AE312" s="114"/>
      <c r="AF312" s="114"/>
      <c r="AG312" s="114"/>
      <c r="AH312" s="18"/>
      <c r="AI312" s="115"/>
      <c r="AJ312" s="18"/>
    </row>
    <row r="313" spans="1:36" x14ac:dyDescent="0.25">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c r="AA313" s="114"/>
      <c r="AB313" s="114"/>
      <c r="AC313" s="114"/>
      <c r="AD313" s="114"/>
      <c r="AE313" s="114"/>
      <c r="AF313" s="114"/>
      <c r="AG313" s="114"/>
      <c r="AH313" s="18"/>
      <c r="AI313" s="115"/>
      <c r="AJ313" s="18"/>
    </row>
    <row r="314" spans="1:36" x14ac:dyDescent="0.25">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c r="AA314" s="114"/>
      <c r="AB314" s="114"/>
      <c r="AC314" s="114"/>
      <c r="AD314" s="114"/>
      <c r="AE314" s="114"/>
      <c r="AF314" s="114"/>
      <c r="AG314" s="114"/>
      <c r="AH314" s="18"/>
      <c r="AI314" s="115"/>
      <c r="AJ314" s="18"/>
    </row>
    <row r="315" spans="1:36" x14ac:dyDescent="0.25">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c r="AA315" s="114"/>
      <c r="AB315" s="114"/>
      <c r="AC315" s="114"/>
      <c r="AD315" s="114"/>
      <c r="AE315" s="114"/>
      <c r="AF315" s="114"/>
      <c r="AG315" s="114"/>
      <c r="AH315" s="18"/>
      <c r="AI315" s="115"/>
      <c r="AJ315" s="18"/>
    </row>
    <row r="316" spans="1:36" x14ac:dyDescent="0.25">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c r="AA316" s="114"/>
      <c r="AB316" s="114"/>
      <c r="AC316" s="114"/>
      <c r="AD316" s="114"/>
      <c r="AE316" s="114"/>
      <c r="AF316" s="114"/>
      <c r="AG316" s="114"/>
      <c r="AH316" s="18"/>
      <c r="AI316" s="115"/>
      <c r="AJ316" s="18"/>
    </row>
    <row r="317" spans="1:36" x14ac:dyDescent="0.25">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c r="AA317" s="114"/>
      <c r="AB317" s="114"/>
      <c r="AC317" s="114"/>
      <c r="AD317" s="114"/>
      <c r="AE317" s="114"/>
      <c r="AF317" s="114"/>
      <c r="AG317" s="114"/>
      <c r="AH317" s="18"/>
      <c r="AI317" s="115"/>
      <c r="AJ317" s="18"/>
    </row>
    <row r="318" spans="1:36" x14ac:dyDescent="0.25">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c r="AA318" s="114"/>
      <c r="AB318" s="114"/>
      <c r="AC318" s="114"/>
      <c r="AD318" s="114"/>
      <c r="AE318" s="114"/>
      <c r="AF318" s="114"/>
      <c r="AG318" s="114"/>
      <c r="AH318" s="18"/>
      <c r="AI318" s="115"/>
      <c r="AJ318" s="18"/>
    </row>
    <row r="319" spans="1:36" x14ac:dyDescent="0.25">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c r="AA319" s="114"/>
      <c r="AB319" s="114"/>
      <c r="AC319" s="114"/>
      <c r="AD319" s="114"/>
      <c r="AE319" s="114"/>
      <c r="AF319" s="114"/>
      <c r="AG319" s="114"/>
      <c r="AH319" s="18"/>
      <c r="AI319" s="115"/>
      <c r="AJ319" s="18"/>
    </row>
    <row r="320" spans="1:36" x14ac:dyDescent="0.25">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c r="AA320" s="114"/>
      <c r="AB320" s="114"/>
      <c r="AC320" s="114"/>
      <c r="AD320" s="114"/>
      <c r="AE320" s="114"/>
      <c r="AF320" s="114"/>
      <c r="AG320" s="114"/>
      <c r="AH320" s="18"/>
      <c r="AI320" s="115"/>
      <c r="AJ320" s="18"/>
    </row>
    <row r="321" spans="1:36" x14ac:dyDescent="0.25">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c r="AA321" s="114"/>
      <c r="AB321" s="114"/>
      <c r="AC321" s="114"/>
      <c r="AD321" s="114"/>
      <c r="AE321" s="114"/>
      <c r="AF321" s="114"/>
      <c r="AG321" s="114"/>
      <c r="AH321" s="18"/>
      <c r="AI321" s="115"/>
      <c r="AJ321" s="18"/>
    </row>
    <row r="322" spans="1:36" x14ac:dyDescent="0.25">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c r="AA322" s="114"/>
      <c r="AB322" s="114"/>
      <c r="AC322" s="114"/>
      <c r="AD322" s="114"/>
      <c r="AE322" s="114"/>
      <c r="AF322" s="114"/>
      <c r="AG322" s="114"/>
      <c r="AH322" s="18"/>
      <c r="AI322" s="115"/>
      <c r="AJ322" s="18"/>
    </row>
    <row r="323" spans="1:36" x14ac:dyDescent="0.25">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c r="AA323" s="114"/>
      <c r="AB323" s="114"/>
      <c r="AC323" s="114"/>
      <c r="AD323" s="114"/>
      <c r="AE323" s="114"/>
      <c r="AF323" s="114"/>
      <c r="AG323" s="114"/>
      <c r="AH323" s="18"/>
      <c r="AI323" s="115"/>
      <c r="AJ323" s="18"/>
    </row>
    <row r="324" spans="1:36" x14ac:dyDescent="0.25">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8"/>
      <c r="AI324" s="115"/>
      <c r="AJ324" s="18"/>
    </row>
    <row r="325" spans="1:36" x14ac:dyDescent="0.25">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c r="AA325" s="114"/>
      <c r="AB325" s="114"/>
      <c r="AC325" s="114"/>
      <c r="AD325" s="114"/>
      <c r="AE325" s="114"/>
      <c r="AF325" s="114"/>
      <c r="AG325" s="114"/>
      <c r="AH325" s="18"/>
      <c r="AI325" s="115"/>
      <c r="AJ325" s="18"/>
    </row>
    <row r="326" spans="1:36" x14ac:dyDescent="0.25">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c r="AA326" s="114"/>
      <c r="AB326" s="114"/>
      <c r="AC326" s="114"/>
      <c r="AD326" s="114"/>
      <c r="AE326" s="114"/>
      <c r="AF326" s="114"/>
      <c r="AG326" s="114"/>
      <c r="AH326" s="18"/>
      <c r="AI326" s="115"/>
      <c r="AJ326" s="18"/>
    </row>
    <row r="327" spans="1:36" x14ac:dyDescent="0.25">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8"/>
      <c r="AI327" s="115"/>
      <c r="AJ327" s="18"/>
    </row>
    <row r="328" spans="1:36" x14ac:dyDescent="0.25">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c r="AA328" s="114"/>
      <c r="AB328" s="114"/>
      <c r="AC328" s="114"/>
      <c r="AD328" s="114"/>
      <c r="AE328" s="114"/>
      <c r="AF328" s="114"/>
      <c r="AG328" s="114"/>
      <c r="AH328" s="18"/>
      <c r="AI328" s="115"/>
      <c r="AJ328" s="18"/>
    </row>
    <row r="329" spans="1:36" x14ac:dyDescent="0.25">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c r="AA329" s="114"/>
      <c r="AB329" s="114"/>
      <c r="AC329" s="114"/>
      <c r="AD329" s="114"/>
      <c r="AE329" s="114"/>
      <c r="AF329" s="114"/>
      <c r="AG329" s="114"/>
      <c r="AH329" s="18"/>
      <c r="AI329" s="115"/>
      <c r="AJ329" s="18"/>
    </row>
    <row r="330" spans="1:36" x14ac:dyDescent="0.25">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c r="AA330" s="114"/>
      <c r="AB330" s="114"/>
      <c r="AC330" s="114"/>
      <c r="AD330" s="114"/>
      <c r="AE330" s="114"/>
      <c r="AF330" s="114"/>
      <c r="AG330" s="114"/>
      <c r="AH330" s="18"/>
      <c r="AI330" s="115"/>
      <c r="AJ330" s="18"/>
    </row>
    <row r="331" spans="1:36" x14ac:dyDescent="0.25">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c r="AA331" s="114"/>
      <c r="AB331" s="114"/>
      <c r="AC331" s="114"/>
      <c r="AD331" s="114"/>
      <c r="AE331" s="114"/>
      <c r="AF331" s="114"/>
      <c r="AG331" s="114"/>
      <c r="AH331" s="18"/>
      <c r="AI331" s="115"/>
      <c r="AJ331" s="18"/>
    </row>
    <row r="332" spans="1:36" x14ac:dyDescent="0.25">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c r="AD332" s="114"/>
      <c r="AE332" s="114"/>
      <c r="AF332" s="114"/>
      <c r="AG332" s="114"/>
      <c r="AH332" s="18"/>
      <c r="AI332" s="115"/>
      <c r="AJ332" s="18"/>
    </row>
    <row r="333" spans="1:36" x14ac:dyDescent="0.25">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c r="AA333" s="114"/>
      <c r="AB333" s="114"/>
      <c r="AC333" s="114"/>
      <c r="AD333" s="114"/>
      <c r="AE333" s="114"/>
      <c r="AF333" s="114"/>
      <c r="AG333" s="114"/>
      <c r="AH333" s="18"/>
      <c r="AI333" s="115"/>
      <c r="AJ333" s="18"/>
    </row>
    <row r="334" spans="1:36" x14ac:dyDescent="0.25">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c r="AA334" s="114"/>
      <c r="AB334" s="114"/>
      <c r="AC334" s="114"/>
      <c r="AD334" s="114"/>
      <c r="AE334" s="114"/>
      <c r="AF334" s="114"/>
      <c r="AG334" s="114"/>
      <c r="AH334" s="18"/>
      <c r="AI334" s="115"/>
      <c r="AJ334" s="18"/>
    </row>
    <row r="335" spans="1:36" x14ac:dyDescent="0.25">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c r="AA335" s="114"/>
      <c r="AB335" s="114"/>
      <c r="AC335" s="114"/>
      <c r="AD335" s="114"/>
      <c r="AE335" s="114"/>
      <c r="AF335" s="114"/>
      <c r="AG335" s="114"/>
      <c r="AH335" s="18"/>
      <c r="AI335" s="115"/>
      <c r="AJ335" s="18"/>
    </row>
    <row r="336" spans="1:36" x14ac:dyDescent="0.25">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c r="AA336" s="114"/>
      <c r="AB336" s="114"/>
      <c r="AC336" s="114"/>
      <c r="AD336" s="114"/>
      <c r="AE336" s="114"/>
      <c r="AF336" s="114"/>
      <c r="AG336" s="114"/>
      <c r="AH336" s="18"/>
      <c r="AI336" s="115"/>
      <c r="AJ336" s="18"/>
    </row>
    <row r="337" spans="1:36" x14ac:dyDescent="0.25">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c r="AA337" s="114"/>
      <c r="AB337" s="114"/>
      <c r="AC337" s="114"/>
      <c r="AD337" s="114"/>
      <c r="AE337" s="114"/>
      <c r="AF337" s="114"/>
      <c r="AG337" s="114"/>
      <c r="AH337" s="18"/>
      <c r="AI337" s="115"/>
      <c r="AJ337" s="18"/>
    </row>
    <row r="338" spans="1:36" x14ac:dyDescent="0.25">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c r="AA338" s="114"/>
      <c r="AB338" s="114"/>
      <c r="AC338" s="114"/>
      <c r="AD338" s="114"/>
      <c r="AE338" s="114"/>
      <c r="AF338" s="114"/>
      <c r="AG338" s="114"/>
      <c r="AH338" s="18"/>
      <c r="AI338" s="115"/>
      <c r="AJ338" s="18"/>
    </row>
    <row r="339" spans="1:36" x14ac:dyDescent="0.25">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c r="AA339" s="114"/>
      <c r="AB339" s="114"/>
      <c r="AC339" s="114"/>
      <c r="AD339" s="114"/>
      <c r="AE339" s="114"/>
      <c r="AF339" s="114"/>
      <c r="AG339" s="114"/>
      <c r="AH339" s="18"/>
      <c r="AI339" s="115"/>
      <c r="AJ339" s="18"/>
    </row>
    <row r="340" spans="1:36" x14ac:dyDescent="0.25">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c r="AA340" s="114"/>
      <c r="AB340" s="114"/>
      <c r="AC340" s="114"/>
      <c r="AD340" s="114"/>
      <c r="AE340" s="114"/>
      <c r="AF340" s="114"/>
      <c r="AG340" s="114"/>
      <c r="AH340" s="18"/>
      <c r="AI340" s="115"/>
      <c r="AJ340" s="18"/>
    </row>
    <row r="341" spans="1:36" x14ac:dyDescent="0.25">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c r="AA341" s="114"/>
      <c r="AB341" s="114"/>
      <c r="AC341" s="114"/>
      <c r="AD341" s="114"/>
      <c r="AE341" s="114"/>
      <c r="AF341" s="114"/>
      <c r="AG341" s="114"/>
      <c r="AH341" s="18"/>
      <c r="AI341" s="115"/>
      <c r="AJ341" s="18"/>
    </row>
    <row r="342" spans="1:36" x14ac:dyDescent="0.25">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c r="AA342" s="114"/>
      <c r="AB342" s="114"/>
      <c r="AC342" s="114"/>
      <c r="AD342" s="114"/>
      <c r="AE342" s="114"/>
      <c r="AF342" s="114"/>
      <c r="AG342" s="114"/>
      <c r="AH342" s="18"/>
      <c r="AI342" s="115"/>
      <c r="AJ342" s="18"/>
    </row>
    <row r="343" spans="1:36" x14ac:dyDescent="0.25">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c r="AA343" s="114"/>
      <c r="AB343" s="114"/>
      <c r="AC343" s="114"/>
      <c r="AD343" s="114"/>
      <c r="AE343" s="114"/>
      <c r="AF343" s="114"/>
      <c r="AG343" s="114"/>
      <c r="AH343" s="18"/>
      <c r="AI343" s="115"/>
      <c r="AJ343" s="18"/>
    </row>
    <row r="344" spans="1:36" x14ac:dyDescent="0.25">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8"/>
      <c r="AI344" s="115"/>
      <c r="AJ344" s="18"/>
    </row>
    <row r="345" spans="1:36" x14ac:dyDescent="0.25">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c r="AA345" s="114"/>
      <c r="AB345" s="114"/>
      <c r="AC345" s="114"/>
      <c r="AD345" s="114"/>
      <c r="AE345" s="114"/>
      <c r="AF345" s="114"/>
      <c r="AG345" s="114"/>
      <c r="AH345" s="18"/>
      <c r="AI345" s="115"/>
      <c r="AJ345" s="18"/>
    </row>
    <row r="346" spans="1:36" x14ac:dyDescent="0.25">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c r="AA346" s="114"/>
      <c r="AB346" s="114"/>
      <c r="AC346" s="114"/>
      <c r="AD346" s="114"/>
      <c r="AE346" s="114"/>
      <c r="AF346" s="114"/>
      <c r="AG346" s="114"/>
      <c r="AH346" s="18"/>
      <c r="AI346" s="115"/>
      <c r="AJ346" s="18"/>
    </row>
    <row r="347" spans="1:36" x14ac:dyDescent="0.25">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c r="AD347" s="114"/>
      <c r="AE347" s="114"/>
      <c r="AF347" s="114"/>
      <c r="AG347" s="114"/>
      <c r="AH347" s="18"/>
      <c r="AI347" s="115"/>
      <c r="AJ347" s="18"/>
    </row>
    <row r="348" spans="1:36" x14ac:dyDescent="0.25">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c r="AD348" s="114"/>
      <c r="AE348" s="114"/>
      <c r="AF348" s="114"/>
      <c r="AG348" s="114"/>
      <c r="AH348" s="18"/>
      <c r="AI348" s="115"/>
      <c r="AJ348" s="18"/>
    </row>
    <row r="349" spans="1:36" x14ac:dyDescent="0.25">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c r="AD349" s="114"/>
      <c r="AE349" s="114"/>
      <c r="AF349" s="114"/>
      <c r="AG349" s="114"/>
      <c r="AH349" s="18"/>
      <c r="AI349" s="115"/>
      <c r="AJ349" s="18"/>
    </row>
    <row r="350" spans="1:36" x14ac:dyDescent="0.25">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8"/>
      <c r="AI350" s="115"/>
      <c r="AJ350" s="18"/>
    </row>
    <row r="351" spans="1:36" x14ac:dyDescent="0.25">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c r="AD351" s="114"/>
      <c r="AE351" s="114"/>
      <c r="AF351" s="114"/>
      <c r="AG351" s="114"/>
      <c r="AH351" s="18"/>
      <c r="AI351" s="115"/>
      <c r="AJ351" s="18"/>
    </row>
    <row r="352" spans="1:36" x14ac:dyDescent="0.25">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8"/>
      <c r="AI352" s="115"/>
      <c r="AJ352" s="18"/>
    </row>
    <row r="353" spans="1:36" x14ac:dyDescent="0.25">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c r="AD353" s="114"/>
      <c r="AE353" s="114"/>
      <c r="AF353" s="114"/>
      <c r="AG353" s="114"/>
      <c r="AH353" s="18"/>
      <c r="AI353" s="115"/>
      <c r="AJ353" s="18"/>
    </row>
    <row r="354" spans="1:36" x14ac:dyDescent="0.25">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8"/>
      <c r="AI354" s="115"/>
      <c r="AJ354" s="18"/>
    </row>
    <row r="355" spans="1:36" x14ac:dyDescent="0.25">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8"/>
      <c r="AI355" s="115"/>
      <c r="AJ355" s="18"/>
    </row>
    <row r="356" spans="1:36" x14ac:dyDescent="0.25">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8"/>
      <c r="AI356" s="115"/>
      <c r="AJ356" s="18"/>
    </row>
    <row r="357" spans="1:36" x14ac:dyDescent="0.25">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c r="AD357" s="114"/>
      <c r="AE357" s="114"/>
      <c r="AF357" s="114"/>
      <c r="AG357" s="114"/>
      <c r="AH357" s="18"/>
      <c r="AI357" s="115"/>
      <c r="AJ357" s="18"/>
    </row>
    <row r="358" spans="1:36" x14ac:dyDescent="0.25">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8"/>
      <c r="AI358" s="115"/>
      <c r="AJ358" s="18"/>
    </row>
    <row r="359" spans="1:36" x14ac:dyDescent="0.25">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8"/>
      <c r="AI359" s="115"/>
      <c r="AJ359" s="18"/>
    </row>
    <row r="360" spans="1:36" x14ac:dyDescent="0.25">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8"/>
      <c r="AI360" s="115"/>
      <c r="AJ360" s="18"/>
    </row>
    <row r="361" spans="1:36" x14ac:dyDescent="0.25">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8"/>
      <c r="AI361" s="115"/>
      <c r="AJ361" s="18"/>
    </row>
    <row r="362" spans="1:36" x14ac:dyDescent="0.25">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c r="AD362" s="114"/>
      <c r="AE362" s="114"/>
      <c r="AF362" s="114"/>
      <c r="AG362" s="114"/>
      <c r="AH362" s="18"/>
      <c r="AI362" s="115"/>
      <c r="AJ362" s="18"/>
    </row>
    <row r="363" spans="1:36" x14ac:dyDescent="0.25">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8"/>
      <c r="AI363" s="115"/>
      <c r="AJ363" s="18"/>
    </row>
    <row r="364" spans="1:36" x14ac:dyDescent="0.25">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8"/>
      <c r="AI364" s="115"/>
      <c r="AJ364" s="18"/>
    </row>
    <row r="365" spans="1:36" x14ac:dyDescent="0.25">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c r="AD365" s="114"/>
      <c r="AE365" s="114"/>
      <c r="AF365" s="114"/>
      <c r="AG365" s="114"/>
      <c r="AH365" s="18"/>
      <c r="AI365" s="115"/>
      <c r="AJ365" s="18"/>
    </row>
    <row r="366" spans="1:36" x14ac:dyDescent="0.25">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c r="AD366" s="114"/>
      <c r="AE366" s="114"/>
      <c r="AF366" s="114"/>
      <c r="AG366" s="114"/>
      <c r="AH366" s="18"/>
      <c r="AI366" s="115"/>
      <c r="AJ366" s="18"/>
    </row>
    <row r="367" spans="1:36" x14ac:dyDescent="0.25">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c r="AA367" s="114"/>
      <c r="AB367" s="114"/>
      <c r="AC367" s="114"/>
      <c r="AD367" s="114"/>
      <c r="AE367" s="114"/>
      <c r="AF367" s="114"/>
      <c r="AG367" s="114"/>
      <c r="AH367" s="18"/>
      <c r="AI367" s="115"/>
      <c r="AJ367" s="18"/>
    </row>
    <row r="368" spans="1:36" x14ac:dyDescent="0.25">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8"/>
      <c r="AI368" s="115"/>
      <c r="AJ368" s="18"/>
    </row>
    <row r="369" spans="1:36" x14ac:dyDescent="0.25">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c r="AD369" s="114"/>
      <c r="AE369" s="114"/>
      <c r="AF369" s="114"/>
      <c r="AG369" s="114"/>
      <c r="AH369" s="18"/>
      <c r="AI369" s="115"/>
      <c r="AJ369" s="18"/>
    </row>
    <row r="370" spans="1:36" x14ac:dyDescent="0.25">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8"/>
      <c r="AI370" s="115"/>
      <c r="AJ370" s="18"/>
    </row>
    <row r="371" spans="1:36" x14ac:dyDescent="0.25">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c r="AD371" s="114"/>
      <c r="AE371" s="114"/>
      <c r="AF371" s="114"/>
      <c r="AG371" s="114"/>
      <c r="AH371" s="18"/>
      <c r="AI371" s="115"/>
      <c r="AJ371" s="18"/>
    </row>
    <row r="372" spans="1:36" x14ac:dyDescent="0.25">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c r="AA372" s="114"/>
      <c r="AB372" s="114"/>
      <c r="AC372" s="114"/>
      <c r="AD372" s="114"/>
      <c r="AE372" s="114"/>
      <c r="AF372" s="114"/>
      <c r="AG372" s="114"/>
      <c r="AH372" s="18"/>
      <c r="AI372" s="115"/>
      <c r="AJ372" s="18"/>
    </row>
    <row r="373" spans="1:36" x14ac:dyDescent="0.25">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c r="AA373" s="114"/>
      <c r="AB373" s="114"/>
      <c r="AC373" s="114"/>
      <c r="AD373" s="114"/>
      <c r="AE373" s="114"/>
      <c r="AF373" s="114"/>
      <c r="AG373" s="114"/>
      <c r="AH373" s="18"/>
      <c r="AI373" s="115"/>
      <c r="AJ373" s="18"/>
    </row>
    <row r="374" spans="1:36" x14ac:dyDescent="0.25">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c r="AA374" s="114"/>
      <c r="AB374" s="114"/>
      <c r="AC374" s="114"/>
      <c r="AD374" s="114"/>
      <c r="AE374" s="114"/>
      <c r="AF374" s="114"/>
      <c r="AG374" s="114"/>
      <c r="AH374" s="18"/>
      <c r="AI374" s="115"/>
      <c r="AJ374" s="18"/>
    </row>
    <row r="375" spans="1:36" x14ac:dyDescent="0.25">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c r="AA375" s="114"/>
      <c r="AB375" s="114"/>
      <c r="AC375" s="114"/>
      <c r="AD375" s="114"/>
      <c r="AE375" s="114"/>
      <c r="AF375" s="114"/>
      <c r="AG375" s="114"/>
      <c r="AH375" s="18"/>
      <c r="AI375" s="115"/>
      <c r="AJ375" s="18"/>
    </row>
    <row r="376" spans="1:36" x14ac:dyDescent="0.25">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8"/>
      <c r="AI376" s="115"/>
      <c r="AJ376" s="18"/>
    </row>
    <row r="377" spans="1:36" x14ac:dyDescent="0.25">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c r="AA377" s="114"/>
      <c r="AB377" s="114"/>
      <c r="AC377" s="114"/>
      <c r="AD377" s="114"/>
      <c r="AE377" s="114"/>
      <c r="AF377" s="114"/>
      <c r="AG377" s="114"/>
      <c r="AH377" s="18"/>
      <c r="AI377" s="115"/>
      <c r="AJ377" s="18"/>
    </row>
    <row r="378" spans="1:36" x14ac:dyDescent="0.25">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c r="AA378" s="114"/>
      <c r="AB378" s="114"/>
      <c r="AC378" s="114"/>
      <c r="AD378" s="114"/>
      <c r="AE378" s="114"/>
      <c r="AF378" s="114"/>
      <c r="AG378" s="114"/>
      <c r="AH378" s="18"/>
      <c r="AI378" s="115"/>
      <c r="AJ378" s="18"/>
    </row>
    <row r="379" spans="1:36" x14ac:dyDescent="0.25">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c r="AA379" s="114"/>
      <c r="AB379" s="114"/>
      <c r="AC379" s="114"/>
      <c r="AD379" s="114"/>
      <c r="AE379" s="114"/>
      <c r="AF379" s="114"/>
      <c r="AG379" s="114"/>
      <c r="AH379" s="18"/>
      <c r="AI379" s="115"/>
      <c r="AJ379" s="18"/>
    </row>
    <row r="380" spans="1:36" x14ac:dyDescent="0.25">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c r="AA380" s="114"/>
      <c r="AB380" s="114"/>
      <c r="AC380" s="114"/>
      <c r="AD380" s="114"/>
      <c r="AE380" s="114"/>
      <c r="AF380" s="114"/>
      <c r="AG380" s="114"/>
      <c r="AH380" s="18"/>
      <c r="AI380" s="115"/>
      <c r="AJ380" s="18"/>
    </row>
    <row r="381" spans="1:36" x14ac:dyDescent="0.25">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c r="AA381" s="114"/>
      <c r="AB381" s="114"/>
      <c r="AC381" s="114"/>
      <c r="AD381" s="114"/>
      <c r="AE381" s="114"/>
      <c r="AF381" s="114"/>
      <c r="AG381" s="114"/>
      <c r="AH381" s="18"/>
      <c r="AI381" s="115"/>
      <c r="AJ381" s="18"/>
    </row>
    <row r="382" spans="1:36" x14ac:dyDescent="0.25">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c r="AA382" s="114"/>
      <c r="AB382" s="114"/>
      <c r="AC382" s="114"/>
      <c r="AD382" s="114"/>
      <c r="AE382" s="114"/>
      <c r="AF382" s="114"/>
      <c r="AG382" s="114"/>
      <c r="AH382" s="18"/>
      <c r="AI382" s="115"/>
      <c r="AJ382" s="18"/>
    </row>
    <row r="383" spans="1:36" x14ac:dyDescent="0.25">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14"/>
      <c r="AF383" s="114"/>
      <c r="AG383" s="114"/>
      <c r="AH383" s="18"/>
      <c r="AI383" s="115"/>
      <c r="AJ383" s="18"/>
    </row>
    <row r="384" spans="1:36" x14ac:dyDescent="0.25">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c r="AA384" s="114"/>
      <c r="AB384" s="114"/>
      <c r="AC384" s="114"/>
      <c r="AD384" s="114"/>
      <c r="AE384" s="114"/>
      <c r="AF384" s="114"/>
      <c r="AG384" s="114"/>
      <c r="AH384" s="18"/>
      <c r="AI384" s="115"/>
      <c r="AJ384" s="18"/>
    </row>
    <row r="385" spans="1:36" x14ac:dyDescent="0.25">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c r="AA385" s="114"/>
      <c r="AB385" s="114"/>
      <c r="AC385" s="114"/>
      <c r="AD385" s="114"/>
      <c r="AE385" s="114"/>
      <c r="AF385" s="114"/>
      <c r="AG385" s="114"/>
      <c r="AH385" s="18"/>
      <c r="AI385" s="115"/>
      <c r="AJ385" s="18"/>
    </row>
    <row r="386" spans="1:36" x14ac:dyDescent="0.25">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c r="AA386" s="114"/>
      <c r="AB386" s="114"/>
      <c r="AC386" s="114"/>
      <c r="AD386" s="114"/>
      <c r="AE386" s="114"/>
      <c r="AF386" s="114"/>
      <c r="AG386" s="114"/>
      <c r="AH386" s="18"/>
      <c r="AI386" s="115"/>
      <c r="AJ386" s="18"/>
    </row>
    <row r="387" spans="1:36" x14ac:dyDescent="0.25">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c r="AA387" s="114"/>
      <c r="AB387" s="114"/>
      <c r="AC387" s="114"/>
      <c r="AD387" s="114"/>
      <c r="AE387" s="114"/>
      <c r="AF387" s="114"/>
      <c r="AG387" s="114"/>
      <c r="AH387" s="18"/>
      <c r="AI387" s="115"/>
      <c r="AJ387" s="18"/>
    </row>
    <row r="388" spans="1:36" x14ac:dyDescent="0.25">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c r="AA388" s="114"/>
      <c r="AB388" s="114"/>
      <c r="AC388" s="114"/>
      <c r="AD388" s="114"/>
      <c r="AE388" s="114"/>
      <c r="AF388" s="114"/>
      <c r="AG388" s="114"/>
      <c r="AH388" s="18"/>
      <c r="AI388" s="115"/>
      <c r="AJ388" s="18"/>
    </row>
    <row r="389" spans="1:36" x14ac:dyDescent="0.25">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c r="AA389" s="114"/>
      <c r="AB389" s="114"/>
      <c r="AC389" s="114"/>
      <c r="AD389" s="114"/>
      <c r="AE389" s="114"/>
      <c r="AF389" s="114"/>
      <c r="AG389" s="114"/>
      <c r="AH389" s="18"/>
      <c r="AI389" s="115"/>
      <c r="AJ389" s="18"/>
    </row>
    <row r="390" spans="1:36" x14ac:dyDescent="0.25">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c r="AA390" s="114"/>
      <c r="AB390" s="114"/>
      <c r="AC390" s="114"/>
      <c r="AD390" s="114"/>
      <c r="AE390" s="114"/>
      <c r="AF390" s="114"/>
      <c r="AG390" s="114"/>
      <c r="AH390" s="18"/>
      <c r="AI390" s="115"/>
      <c r="AJ390" s="18"/>
    </row>
    <row r="391" spans="1:36" x14ac:dyDescent="0.25">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c r="AA391" s="114"/>
      <c r="AB391" s="114"/>
      <c r="AC391" s="114"/>
      <c r="AD391" s="114"/>
      <c r="AE391" s="114"/>
      <c r="AF391" s="114"/>
      <c r="AG391" s="114"/>
      <c r="AH391" s="18"/>
      <c r="AI391" s="115"/>
      <c r="AJ391" s="18"/>
    </row>
    <row r="392" spans="1:36" x14ac:dyDescent="0.25">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8"/>
      <c r="AI392" s="115"/>
      <c r="AJ392" s="18"/>
    </row>
    <row r="393" spans="1:36" x14ac:dyDescent="0.25">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c r="AA393" s="114"/>
      <c r="AB393" s="114"/>
      <c r="AC393" s="114"/>
      <c r="AD393" s="114"/>
      <c r="AE393" s="114"/>
      <c r="AF393" s="114"/>
      <c r="AG393" s="114"/>
      <c r="AH393" s="18"/>
      <c r="AI393" s="115"/>
      <c r="AJ393" s="18"/>
    </row>
    <row r="394" spans="1:36" x14ac:dyDescent="0.25">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c r="AA394" s="114"/>
      <c r="AB394" s="114"/>
      <c r="AC394" s="114"/>
      <c r="AD394" s="114"/>
      <c r="AE394" s="114"/>
      <c r="AF394" s="114"/>
      <c r="AG394" s="114"/>
      <c r="AH394" s="18"/>
      <c r="AI394" s="115"/>
      <c r="AJ394" s="18"/>
    </row>
    <row r="395" spans="1:36" x14ac:dyDescent="0.25">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c r="AA395" s="114"/>
      <c r="AB395" s="114"/>
      <c r="AC395" s="114"/>
      <c r="AD395" s="114"/>
      <c r="AE395" s="114"/>
      <c r="AF395" s="114"/>
      <c r="AG395" s="114"/>
      <c r="AH395" s="18"/>
      <c r="AI395" s="115"/>
      <c r="AJ395" s="18"/>
    </row>
    <row r="396" spans="1:36" x14ac:dyDescent="0.25">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c r="AA396" s="114"/>
      <c r="AB396" s="114"/>
      <c r="AC396" s="114"/>
      <c r="AD396" s="114"/>
      <c r="AE396" s="114"/>
      <c r="AF396" s="114"/>
      <c r="AG396" s="114"/>
      <c r="AH396" s="18"/>
      <c r="AI396" s="115"/>
      <c r="AJ396" s="18"/>
    </row>
    <row r="397" spans="1:36" x14ac:dyDescent="0.25">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c r="AA397" s="114"/>
      <c r="AB397" s="114"/>
      <c r="AC397" s="114"/>
      <c r="AD397" s="114"/>
      <c r="AE397" s="114"/>
      <c r="AF397" s="114"/>
      <c r="AG397" s="114"/>
      <c r="AH397" s="18"/>
      <c r="AI397" s="115"/>
      <c r="AJ397" s="18"/>
    </row>
    <row r="398" spans="1:36" x14ac:dyDescent="0.25">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c r="AA398" s="114"/>
      <c r="AB398" s="114"/>
      <c r="AC398" s="114"/>
      <c r="AD398" s="114"/>
      <c r="AE398" s="114"/>
      <c r="AF398" s="114"/>
      <c r="AG398" s="114"/>
      <c r="AH398" s="18"/>
      <c r="AI398" s="115"/>
      <c r="AJ398" s="18"/>
    </row>
    <row r="399" spans="1:36" x14ac:dyDescent="0.25">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c r="AA399" s="114"/>
      <c r="AB399" s="114"/>
      <c r="AC399" s="114"/>
      <c r="AD399" s="114"/>
      <c r="AE399" s="114"/>
      <c r="AF399" s="114"/>
      <c r="AG399" s="114"/>
      <c r="AH399" s="18"/>
      <c r="AI399" s="115"/>
      <c r="AJ399" s="18"/>
    </row>
    <row r="400" spans="1:36" x14ac:dyDescent="0.25">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c r="AA400" s="114"/>
      <c r="AB400" s="114"/>
      <c r="AC400" s="114"/>
      <c r="AD400" s="114"/>
      <c r="AE400" s="114"/>
      <c r="AF400" s="114"/>
      <c r="AG400" s="114"/>
      <c r="AH400" s="18"/>
      <c r="AI400" s="115"/>
      <c r="AJ400" s="18"/>
    </row>
    <row r="401" spans="1:36" x14ac:dyDescent="0.25">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c r="AA401" s="114"/>
      <c r="AB401" s="114"/>
      <c r="AC401" s="114"/>
      <c r="AD401" s="114"/>
      <c r="AE401" s="114"/>
      <c r="AF401" s="114"/>
      <c r="AG401" s="114"/>
      <c r="AH401" s="18"/>
      <c r="AI401" s="115"/>
      <c r="AJ401" s="18"/>
    </row>
    <row r="402" spans="1:36" x14ac:dyDescent="0.25">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c r="AA402" s="114"/>
      <c r="AB402" s="114"/>
      <c r="AC402" s="114"/>
      <c r="AD402" s="114"/>
      <c r="AE402" s="114"/>
      <c r="AF402" s="114"/>
      <c r="AG402" s="114"/>
      <c r="AH402" s="18"/>
      <c r="AI402" s="115"/>
      <c r="AJ402" s="18"/>
    </row>
    <row r="403" spans="1:36" x14ac:dyDescent="0.25">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c r="AA403" s="114"/>
      <c r="AB403" s="114"/>
      <c r="AC403" s="114"/>
      <c r="AD403" s="114"/>
      <c r="AE403" s="114"/>
      <c r="AF403" s="114"/>
      <c r="AG403" s="114"/>
      <c r="AH403" s="18"/>
      <c r="AI403" s="115"/>
      <c r="AJ403" s="18"/>
    </row>
    <row r="404" spans="1:36" x14ac:dyDescent="0.25">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c r="AA404" s="114"/>
      <c r="AB404" s="114"/>
      <c r="AC404" s="114"/>
      <c r="AD404" s="114"/>
      <c r="AE404" s="114"/>
      <c r="AF404" s="114"/>
      <c r="AG404" s="114"/>
      <c r="AH404" s="18"/>
      <c r="AI404" s="115"/>
      <c r="AJ404" s="18"/>
    </row>
    <row r="405" spans="1:36" x14ac:dyDescent="0.25">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c r="AA405" s="114"/>
      <c r="AB405" s="114"/>
      <c r="AC405" s="114"/>
      <c r="AD405" s="114"/>
      <c r="AE405" s="114"/>
      <c r="AF405" s="114"/>
      <c r="AG405" s="114"/>
      <c r="AH405" s="18"/>
      <c r="AI405" s="115"/>
      <c r="AJ405" s="18"/>
    </row>
    <row r="406" spans="1:36" x14ac:dyDescent="0.25">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c r="AA406" s="114"/>
      <c r="AB406" s="114"/>
      <c r="AC406" s="114"/>
      <c r="AD406" s="114"/>
      <c r="AE406" s="114"/>
      <c r="AF406" s="114"/>
      <c r="AG406" s="114"/>
      <c r="AH406" s="18"/>
      <c r="AI406" s="115"/>
      <c r="AJ406" s="18"/>
    </row>
    <row r="407" spans="1:36" x14ac:dyDescent="0.25">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c r="AA407" s="114"/>
      <c r="AB407" s="114"/>
      <c r="AC407" s="114"/>
      <c r="AD407" s="114"/>
      <c r="AE407" s="114"/>
      <c r="AF407" s="114"/>
      <c r="AG407" s="114"/>
      <c r="AH407" s="18"/>
      <c r="AI407" s="115"/>
      <c r="AJ407" s="18"/>
    </row>
    <row r="408" spans="1:36" x14ac:dyDescent="0.25">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c r="AA408" s="114"/>
      <c r="AB408" s="114"/>
      <c r="AC408" s="114"/>
      <c r="AD408" s="114"/>
      <c r="AE408" s="114"/>
      <c r="AF408" s="114"/>
      <c r="AG408" s="114"/>
      <c r="AH408" s="18"/>
      <c r="AI408" s="115"/>
      <c r="AJ408" s="18"/>
    </row>
    <row r="409" spans="1:36" x14ac:dyDescent="0.25">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4"/>
      <c r="AC409" s="114"/>
      <c r="AD409" s="114"/>
      <c r="AE409" s="114"/>
      <c r="AF409" s="114"/>
      <c r="AG409" s="114"/>
      <c r="AH409" s="18"/>
      <c r="AI409" s="115"/>
      <c r="AJ409" s="18"/>
    </row>
    <row r="410" spans="1:36" x14ac:dyDescent="0.25">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c r="AA410" s="114"/>
      <c r="AB410" s="114"/>
      <c r="AC410" s="114"/>
      <c r="AD410" s="114"/>
      <c r="AE410" s="114"/>
      <c r="AF410" s="114"/>
      <c r="AG410" s="114"/>
      <c r="AH410" s="18"/>
      <c r="AI410" s="115"/>
      <c r="AJ410" s="18"/>
    </row>
    <row r="411" spans="1:36" x14ac:dyDescent="0.25">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c r="AA411" s="114"/>
      <c r="AB411" s="114"/>
      <c r="AC411" s="114"/>
      <c r="AD411" s="114"/>
      <c r="AE411" s="114"/>
      <c r="AF411" s="114"/>
      <c r="AG411" s="114"/>
      <c r="AH411" s="18"/>
      <c r="AI411" s="115"/>
      <c r="AJ411" s="18"/>
    </row>
    <row r="412" spans="1:36" x14ac:dyDescent="0.25">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c r="AA412" s="114"/>
      <c r="AB412" s="114"/>
      <c r="AC412" s="114"/>
      <c r="AD412" s="114"/>
      <c r="AE412" s="114"/>
      <c r="AF412" s="114"/>
      <c r="AG412" s="114"/>
      <c r="AH412" s="18"/>
      <c r="AI412" s="115"/>
      <c r="AJ412" s="18"/>
    </row>
    <row r="413" spans="1:36" x14ac:dyDescent="0.25">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c r="AA413" s="114"/>
      <c r="AB413" s="114"/>
      <c r="AC413" s="114"/>
      <c r="AD413" s="114"/>
      <c r="AE413" s="114"/>
      <c r="AF413" s="114"/>
      <c r="AG413" s="114"/>
      <c r="AH413" s="18"/>
      <c r="AI413" s="115"/>
      <c r="AJ413" s="18"/>
    </row>
    <row r="414" spans="1:36" x14ac:dyDescent="0.25">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c r="AA414" s="114"/>
      <c r="AB414" s="114"/>
      <c r="AC414" s="114"/>
      <c r="AD414" s="114"/>
      <c r="AE414" s="114"/>
      <c r="AF414" s="114"/>
      <c r="AG414" s="114"/>
      <c r="AH414" s="18"/>
      <c r="AI414" s="115"/>
      <c r="AJ414" s="18"/>
    </row>
    <row r="415" spans="1:36" x14ac:dyDescent="0.25">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c r="AA415" s="114"/>
      <c r="AB415" s="114"/>
      <c r="AC415" s="114"/>
      <c r="AD415" s="114"/>
      <c r="AE415" s="114"/>
      <c r="AF415" s="114"/>
      <c r="AG415" s="114"/>
      <c r="AH415" s="18"/>
      <c r="AI415" s="115"/>
      <c r="AJ415" s="18"/>
    </row>
    <row r="416" spans="1:36" x14ac:dyDescent="0.25">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8"/>
      <c r="AI416" s="115"/>
      <c r="AJ416" s="18"/>
    </row>
    <row r="417" spans="1:36" x14ac:dyDescent="0.25">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c r="AA417" s="114"/>
      <c r="AB417" s="114"/>
      <c r="AC417" s="114"/>
      <c r="AD417" s="114"/>
      <c r="AE417" s="114"/>
      <c r="AF417" s="114"/>
      <c r="AG417" s="114"/>
      <c r="AH417" s="18"/>
      <c r="AI417" s="115"/>
      <c r="AJ417" s="18"/>
    </row>
    <row r="418" spans="1:36" x14ac:dyDescent="0.25">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8"/>
      <c r="AI418" s="115"/>
      <c r="AJ418" s="18"/>
    </row>
    <row r="419" spans="1:36" x14ac:dyDescent="0.25">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c r="AA419" s="114"/>
      <c r="AB419" s="114"/>
      <c r="AC419" s="114"/>
      <c r="AD419" s="114"/>
      <c r="AE419" s="114"/>
      <c r="AF419" s="114"/>
      <c r="AG419" s="114"/>
      <c r="AH419" s="18"/>
      <c r="AI419" s="115"/>
      <c r="AJ419" s="18"/>
    </row>
    <row r="420" spans="1:36" x14ac:dyDescent="0.25">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c r="AA420" s="114"/>
      <c r="AB420" s="114"/>
      <c r="AC420" s="114"/>
      <c r="AD420" s="114"/>
      <c r="AE420" s="114"/>
      <c r="AF420" s="114"/>
      <c r="AG420" s="114"/>
      <c r="AH420" s="18"/>
      <c r="AI420" s="115"/>
      <c r="AJ420" s="18"/>
    </row>
    <row r="421" spans="1:36" x14ac:dyDescent="0.25">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c r="AA421" s="114"/>
      <c r="AB421" s="114"/>
      <c r="AC421" s="114"/>
      <c r="AD421" s="114"/>
      <c r="AE421" s="114"/>
      <c r="AF421" s="114"/>
      <c r="AG421" s="114"/>
      <c r="AH421" s="18"/>
      <c r="AI421" s="115"/>
      <c r="AJ421" s="18"/>
    </row>
    <row r="422" spans="1:36" x14ac:dyDescent="0.25">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c r="AA422" s="114"/>
      <c r="AB422" s="114"/>
      <c r="AC422" s="114"/>
      <c r="AD422" s="114"/>
      <c r="AE422" s="114"/>
      <c r="AF422" s="114"/>
      <c r="AG422" s="114"/>
      <c r="AH422" s="18"/>
      <c r="AI422" s="115"/>
      <c r="AJ422" s="18"/>
    </row>
    <row r="423" spans="1:36" x14ac:dyDescent="0.25">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c r="AA423" s="114"/>
      <c r="AB423" s="114"/>
      <c r="AC423" s="114"/>
      <c r="AD423" s="114"/>
      <c r="AE423" s="114"/>
      <c r="AF423" s="114"/>
      <c r="AG423" s="114"/>
      <c r="AH423" s="18"/>
      <c r="AI423" s="115"/>
      <c r="AJ423" s="18"/>
    </row>
    <row r="424" spans="1:36" x14ac:dyDescent="0.25">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c r="AA424" s="114"/>
      <c r="AB424" s="114"/>
      <c r="AC424" s="114"/>
      <c r="AD424" s="114"/>
      <c r="AE424" s="114"/>
      <c r="AF424" s="114"/>
      <c r="AG424" s="114"/>
      <c r="AH424" s="18"/>
      <c r="AI424" s="115"/>
      <c r="AJ424" s="18"/>
    </row>
    <row r="425" spans="1:36" x14ac:dyDescent="0.25">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8"/>
      <c r="AI425" s="115"/>
      <c r="AJ425" s="18"/>
    </row>
    <row r="426" spans="1:36" x14ac:dyDescent="0.25">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c r="AA426" s="114"/>
      <c r="AB426" s="114"/>
      <c r="AC426" s="114"/>
      <c r="AD426" s="114"/>
      <c r="AE426" s="114"/>
      <c r="AF426" s="114"/>
      <c r="AG426" s="114"/>
      <c r="AH426" s="18"/>
      <c r="AI426" s="115"/>
      <c r="AJ426" s="18"/>
    </row>
    <row r="427" spans="1:36" x14ac:dyDescent="0.25">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c r="AA427" s="114"/>
      <c r="AB427" s="114"/>
      <c r="AC427" s="114"/>
      <c r="AD427" s="114"/>
      <c r="AE427" s="114"/>
      <c r="AF427" s="114"/>
      <c r="AG427" s="114"/>
      <c r="AH427" s="18"/>
      <c r="AI427" s="115"/>
      <c r="AJ427" s="18"/>
    </row>
    <row r="428" spans="1:36" x14ac:dyDescent="0.25">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c r="AA428" s="114"/>
      <c r="AB428" s="114"/>
      <c r="AC428" s="114"/>
      <c r="AD428" s="114"/>
      <c r="AE428" s="114"/>
      <c r="AF428" s="114"/>
      <c r="AG428" s="114"/>
      <c r="AH428" s="18"/>
      <c r="AI428" s="115"/>
      <c r="AJ428" s="18"/>
    </row>
    <row r="429" spans="1:36" x14ac:dyDescent="0.25">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c r="AA429" s="114"/>
      <c r="AB429" s="114"/>
      <c r="AC429" s="114"/>
      <c r="AD429" s="114"/>
      <c r="AE429" s="114"/>
      <c r="AF429" s="114"/>
      <c r="AG429" s="114"/>
      <c r="AH429" s="18"/>
      <c r="AI429" s="115"/>
      <c r="AJ429" s="18"/>
    </row>
    <row r="430" spans="1:36" x14ac:dyDescent="0.25">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c r="AA430" s="114"/>
      <c r="AB430" s="114"/>
      <c r="AC430" s="114"/>
      <c r="AD430" s="114"/>
      <c r="AE430" s="114"/>
      <c r="AF430" s="114"/>
      <c r="AG430" s="114"/>
      <c r="AH430" s="18"/>
      <c r="AI430" s="115"/>
      <c r="AJ430" s="18"/>
    </row>
    <row r="431" spans="1:36" x14ac:dyDescent="0.25">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c r="AA431" s="114"/>
      <c r="AB431" s="114"/>
      <c r="AC431" s="114"/>
      <c r="AD431" s="114"/>
      <c r="AE431" s="114"/>
      <c r="AF431" s="114"/>
      <c r="AG431" s="114"/>
      <c r="AH431" s="18"/>
      <c r="AI431" s="115"/>
      <c r="AJ431" s="18"/>
    </row>
    <row r="432" spans="1:36" x14ac:dyDescent="0.25">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c r="AA432" s="114"/>
      <c r="AB432" s="114"/>
      <c r="AC432" s="114"/>
      <c r="AD432" s="114"/>
      <c r="AE432" s="114"/>
      <c r="AF432" s="114"/>
      <c r="AG432" s="114"/>
      <c r="AH432" s="18"/>
      <c r="AI432" s="115"/>
      <c r="AJ432" s="18"/>
    </row>
    <row r="433" spans="1:36" x14ac:dyDescent="0.25">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c r="AA433" s="114"/>
      <c r="AB433" s="114"/>
      <c r="AC433" s="114"/>
      <c r="AD433" s="114"/>
      <c r="AE433" s="114"/>
      <c r="AF433" s="114"/>
      <c r="AG433" s="114"/>
      <c r="AH433" s="18"/>
      <c r="AI433" s="115"/>
      <c r="AJ433" s="18"/>
    </row>
    <row r="434" spans="1:36" x14ac:dyDescent="0.25">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c r="AA434" s="114"/>
      <c r="AB434" s="114"/>
      <c r="AC434" s="114"/>
      <c r="AD434" s="114"/>
      <c r="AE434" s="114"/>
      <c r="AF434" s="114"/>
      <c r="AG434" s="114"/>
      <c r="AH434" s="18"/>
      <c r="AI434" s="115"/>
      <c r="AJ434" s="18"/>
    </row>
    <row r="435" spans="1:36" x14ac:dyDescent="0.25">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c r="AA435" s="114"/>
      <c r="AB435" s="114"/>
      <c r="AC435" s="114"/>
      <c r="AD435" s="114"/>
      <c r="AE435" s="114"/>
      <c r="AF435" s="114"/>
      <c r="AG435" s="114"/>
      <c r="AH435" s="18"/>
      <c r="AI435" s="115"/>
      <c r="AJ435" s="18"/>
    </row>
    <row r="436" spans="1:36" x14ac:dyDescent="0.25">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c r="AA436" s="114"/>
      <c r="AB436" s="114"/>
      <c r="AC436" s="114"/>
      <c r="AD436" s="114"/>
      <c r="AE436" s="114"/>
      <c r="AF436" s="114"/>
      <c r="AG436" s="114"/>
      <c r="AH436" s="18"/>
      <c r="AI436" s="115"/>
      <c r="AJ436" s="18"/>
    </row>
    <row r="437" spans="1:36" x14ac:dyDescent="0.25">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c r="AA437" s="114"/>
      <c r="AB437" s="114"/>
      <c r="AC437" s="114"/>
      <c r="AD437" s="114"/>
      <c r="AE437" s="114"/>
      <c r="AF437" s="114"/>
      <c r="AG437" s="114"/>
      <c r="AH437" s="18"/>
      <c r="AI437" s="115"/>
      <c r="AJ437" s="18"/>
    </row>
    <row r="438" spans="1:36" x14ac:dyDescent="0.25">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8"/>
      <c r="AI438" s="115"/>
      <c r="AJ438" s="18"/>
    </row>
    <row r="439" spans="1:36" x14ac:dyDescent="0.25">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c r="AA439" s="114"/>
      <c r="AB439" s="114"/>
      <c r="AC439" s="114"/>
      <c r="AD439" s="114"/>
      <c r="AE439" s="114"/>
      <c r="AF439" s="114"/>
      <c r="AG439" s="114"/>
      <c r="AH439" s="18"/>
      <c r="AI439" s="115"/>
      <c r="AJ439" s="18"/>
    </row>
    <row r="440" spans="1:36" x14ac:dyDescent="0.25">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c r="AA440" s="114"/>
      <c r="AB440" s="114"/>
      <c r="AC440" s="114"/>
      <c r="AD440" s="114"/>
      <c r="AE440" s="114"/>
      <c r="AF440" s="114"/>
      <c r="AG440" s="114"/>
      <c r="AH440" s="18"/>
      <c r="AI440" s="115"/>
      <c r="AJ440" s="18"/>
    </row>
    <row r="441" spans="1:36" x14ac:dyDescent="0.25">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c r="AA441" s="114"/>
      <c r="AB441" s="114"/>
      <c r="AC441" s="114"/>
      <c r="AD441" s="114"/>
      <c r="AE441" s="114"/>
      <c r="AF441" s="114"/>
      <c r="AG441" s="114"/>
      <c r="AH441" s="18"/>
      <c r="AI441" s="115"/>
      <c r="AJ441" s="18"/>
    </row>
    <row r="442" spans="1:36" x14ac:dyDescent="0.25">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c r="AA442" s="114"/>
      <c r="AB442" s="114"/>
      <c r="AC442" s="114"/>
      <c r="AD442" s="114"/>
      <c r="AE442" s="114"/>
      <c r="AF442" s="114"/>
      <c r="AG442" s="114"/>
      <c r="AH442" s="18"/>
      <c r="AI442" s="115"/>
      <c r="AJ442" s="18"/>
    </row>
    <row r="443" spans="1:36" x14ac:dyDescent="0.25">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c r="AA443" s="114"/>
      <c r="AB443" s="114"/>
      <c r="AC443" s="114"/>
      <c r="AD443" s="114"/>
      <c r="AE443" s="114"/>
      <c r="AF443" s="114"/>
      <c r="AG443" s="114"/>
      <c r="AH443" s="18"/>
      <c r="AI443" s="115"/>
      <c r="AJ443" s="18"/>
    </row>
    <row r="444" spans="1:36" x14ac:dyDescent="0.25">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c r="AA444" s="114"/>
      <c r="AB444" s="114"/>
      <c r="AC444" s="114"/>
      <c r="AD444" s="114"/>
      <c r="AE444" s="114"/>
      <c r="AF444" s="114"/>
      <c r="AG444" s="114"/>
      <c r="AH444" s="18"/>
      <c r="AI444" s="115"/>
      <c r="AJ444" s="18"/>
    </row>
    <row r="445" spans="1:36" x14ac:dyDescent="0.25">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c r="AA445" s="114"/>
      <c r="AB445" s="114"/>
      <c r="AC445" s="114"/>
      <c r="AD445" s="114"/>
      <c r="AE445" s="114"/>
      <c r="AF445" s="114"/>
      <c r="AG445" s="114"/>
      <c r="AH445" s="18"/>
      <c r="AI445" s="115"/>
      <c r="AJ445" s="18"/>
    </row>
    <row r="446" spans="1:36" x14ac:dyDescent="0.25">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c r="AA446" s="114"/>
      <c r="AB446" s="114"/>
      <c r="AC446" s="114"/>
      <c r="AD446" s="114"/>
      <c r="AE446" s="114"/>
      <c r="AF446" s="114"/>
      <c r="AG446" s="114"/>
      <c r="AH446" s="18"/>
      <c r="AI446" s="115"/>
      <c r="AJ446" s="18"/>
    </row>
    <row r="447" spans="1:36" x14ac:dyDescent="0.25">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c r="AA447" s="114"/>
      <c r="AB447" s="114"/>
      <c r="AC447" s="114"/>
      <c r="AD447" s="114"/>
      <c r="AE447" s="114"/>
      <c r="AF447" s="114"/>
      <c r="AG447" s="114"/>
      <c r="AH447" s="18"/>
      <c r="AI447" s="115"/>
      <c r="AJ447" s="18"/>
    </row>
    <row r="448" spans="1:36" x14ac:dyDescent="0.25">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c r="AA448" s="114"/>
      <c r="AB448" s="114"/>
      <c r="AC448" s="114"/>
      <c r="AD448" s="114"/>
      <c r="AE448" s="114"/>
      <c r="AF448" s="114"/>
      <c r="AG448" s="114"/>
      <c r="AH448" s="18"/>
      <c r="AI448" s="115"/>
      <c r="AJ448" s="18"/>
    </row>
    <row r="449" spans="1:36" x14ac:dyDescent="0.25">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c r="AA449" s="114"/>
      <c r="AB449" s="114"/>
      <c r="AC449" s="114"/>
      <c r="AD449" s="114"/>
      <c r="AE449" s="114"/>
      <c r="AF449" s="114"/>
      <c r="AG449" s="114"/>
      <c r="AH449" s="18"/>
      <c r="AI449" s="115"/>
      <c r="AJ449" s="18"/>
    </row>
    <row r="450" spans="1:36" x14ac:dyDescent="0.25">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c r="AA450" s="114"/>
      <c r="AB450" s="114"/>
      <c r="AC450" s="114"/>
      <c r="AD450" s="114"/>
      <c r="AE450" s="114"/>
      <c r="AF450" s="114"/>
      <c r="AG450" s="114"/>
      <c r="AH450" s="18"/>
      <c r="AI450" s="115"/>
      <c r="AJ450" s="18"/>
    </row>
    <row r="451" spans="1:36" x14ac:dyDescent="0.25">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c r="AA451" s="114"/>
      <c r="AB451" s="114"/>
      <c r="AC451" s="114"/>
      <c r="AD451" s="114"/>
      <c r="AE451" s="114"/>
      <c r="AF451" s="114"/>
      <c r="AG451" s="114"/>
      <c r="AH451" s="18"/>
      <c r="AI451" s="115"/>
      <c r="AJ451" s="18"/>
    </row>
    <row r="452" spans="1:36" x14ac:dyDescent="0.25">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c r="AA452" s="114"/>
      <c r="AB452" s="114"/>
      <c r="AC452" s="114"/>
      <c r="AD452" s="114"/>
      <c r="AE452" s="114"/>
      <c r="AF452" s="114"/>
      <c r="AG452" s="114"/>
      <c r="AH452" s="18"/>
      <c r="AI452" s="115"/>
      <c r="AJ452" s="18"/>
    </row>
    <row r="453" spans="1:36" x14ac:dyDescent="0.25">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c r="AA453" s="114"/>
      <c r="AB453" s="114"/>
      <c r="AC453" s="114"/>
      <c r="AD453" s="114"/>
      <c r="AE453" s="114"/>
      <c r="AF453" s="114"/>
      <c r="AG453" s="114"/>
      <c r="AH453" s="18"/>
      <c r="AI453" s="115"/>
      <c r="AJ453" s="18"/>
    </row>
    <row r="454" spans="1:36" x14ac:dyDescent="0.25">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c r="AA454" s="114"/>
      <c r="AB454" s="114"/>
      <c r="AC454" s="114"/>
      <c r="AD454" s="114"/>
      <c r="AE454" s="114"/>
      <c r="AF454" s="114"/>
      <c r="AG454" s="114"/>
      <c r="AH454" s="18"/>
      <c r="AI454" s="115"/>
      <c r="AJ454" s="18"/>
    </row>
    <row r="455" spans="1:36" x14ac:dyDescent="0.25">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c r="AA455" s="114"/>
      <c r="AB455" s="114"/>
      <c r="AC455" s="114"/>
      <c r="AD455" s="114"/>
      <c r="AE455" s="114"/>
      <c r="AF455" s="114"/>
      <c r="AG455" s="114"/>
      <c r="AH455" s="18"/>
      <c r="AI455" s="115"/>
      <c r="AJ455" s="18"/>
    </row>
    <row r="456" spans="1:36" x14ac:dyDescent="0.25">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c r="AA456" s="114"/>
      <c r="AB456" s="114"/>
      <c r="AC456" s="114"/>
      <c r="AD456" s="114"/>
      <c r="AE456" s="114"/>
      <c r="AF456" s="114"/>
      <c r="AG456" s="114"/>
      <c r="AH456" s="18"/>
      <c r="AI456" s="115"/>
      <c r="AJ456" s="18"/>
    </row>
    <row r="457" spans="1:36" x14ac:dyDescent="0.25">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c r="AA457" s="114"/>
      <c r="AB457" s="114"/>
      <c r="AC457" s="114"/>
      <c r="AD457" s="114"/>
      <c r="AE457" s="114"/>
      <c r="AF457" s="114"/>
      <c r="AG457" s="114"/>
      <c r="AH457" s="18"/>
      <c r="AI457" s="115"/>
      <c r="AJ457" s="18"/>
    </row>
    <row r="458" spans="1:36" x14ac:dyDescent="0.25">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8"/>
      <c r="AI458" s="115"/>
      <c r="AJ458" s="18"/>
    </row>
    <row r="459" spans="1:36" x14ac:dyDescent="0.25">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c r="AA459" s="114"/>
      <c r="AB459" s="114"/>
      <c r="AC459" s="114"/>
      <c r="AD459" s="114"/>
      <c r="AE459" s="114"/>
      <c r="AF459" s="114"/>
      <c r="AG459" s="114"/>
      <c r="AH459" s="18"/>
      <c r="AI459" s="115"/>
      <c r="AJ459" s="18"/>
    </row>
    <row r="460" spans="1:36" x14ac:dyDescent="0.25">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c r="AA460" s="114"/>
      <c r="AB460" s="114"/>
      <c r="AC460" s="114"/>
      <c r="AD460" s="114"/>
      <c r="AE460" s="114"/>
      <c r="AF460" s="114"/>
      <c r="AG460" s="114"/>
      <c r="AH460" s="18"/>
      <c r="AI460" s="115"/>
      <c r="AJ460" s="18"/>
    </row>
    <row r="461" spans="1:36" x14ac:dyDescent="0.25">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c r="AA461" s="114"/>
      <c r="AB461" s="114"/>
      <c r="AC461" s="114"/>
      <c r="AD461" s="114"/>
      <c r="AE461" s="114"/>
      <c r="AF461" s="114"/>
      <c r="AG461" s="114"/>
      <c r="AH461" s="18"/>
      <c r="AI461" s="115"/>
      <c r="AJ461" s="18"/>
    </row>
    <row r="462" spans="1:36" x14ac:dyDescent="0.25">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c r="AA462" s="114"/>
      <c r="AB462" s="114"/>
      <c r="AC462" s="114"/>
      <c r="AD462" s="114"/>
      <c r="AE462" s="114"/>
      <c r="AF462" s="114"/>
      <c r="AG462" s="114"/>
      <c r="AH462" s="18"/>
      <c r="AI462" s="115"/>
      <c r="AJ462" s="18"/>
    </row>
    <row r="463" spans="1:36" x14ac:dyDescent="0.25">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c r="AA463" s="114"/>
      <c r="AB463" s="114"/>
      <c r="AC463" s="114"/>
      <c r="AD463" s="114"/>
      <c r="AE463" s="114"/>
      <c r="AF463" s="114"/>
      <c r="AG463" s="114"/>
      <c r="AH463" s="18"/>
      <c r="AI463" s="115"/>
      <c r="AJ463" s="18"/>
    </row>
    <row r="464" spans="1:36" x14ac:dyDescent="0.25">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8"/>
      <c r="AI464" s="115"/>
      <c r="AJ464" s="18"/>
    </row>
    <row r="465" spans="1:36" x14ac:dyDescent="0.25">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c r="AA465" s="114"/>
      <c r="AB465" s="114"/>
      <c r="AC465" s="114"/>
      <c r="AD465" s="114"/>
      <c r="AE465" s="114"/>
      <c r="AF465" s="114"/>
      <c r="AG465" s="114"/>
      <c r="AH465" s="18"/>
      <c r="AI465" s="115"/>
      <c r="AJ465" s="18"/>
    </row>
    <row r="466" spans="1:36" x14ac:dyDescent="0.25">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c r="AA466" s="114"/>
      <c r="AB466" s="114"/>
      <c r="AC466" s="114"/>
      <c r="AD466" s="114"/>
      <c r="AE466" s="114"/>
      <c r="AF466" s="114"/>
      <c r="AG466" s="114"/>
      <c r="AH466" s="18"/>
      <c r="AI466" s="115"/>
      <c r="AJ466" s="18"/>
    </row>
    <row r="467" spans="1:36" x14ac:dyDescent="0.25">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c r="AA467" s="114"/>
      <c r="AB467" s="114"/>
      <c r="AC467" s="114"/>
      <c r="AD467" s="114"/>
      <c r="AE467" s="114"/>
      <c r="AF467" s="114"/>
      <c r="AG467" s="114"/>
      <c r="AH467" s="18"/>
      <c r="AI467" s="115"/>
      <c r="AJ467" s="18"/>
    </row>
    <row r="468" spans="1:36" x14ac:dyDescent="0.25">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c r="AA468" s="114"/>
      <c r="AB468" s="114"/>
      <c r="AC468" s="114"/>
      <c r="AD468" s="114"/>
      <c r="AE468" s="114"/>
      <c r="AF468" s="114"/>
      <c r="AG468" s="114"/>
      <c r="AH468" s="18"/>
      <c r="AI468" s="115"/>
      <c r="AJ468" s="18"/>
    </row>
    <row r="469" spans="1:36" x14ac:dyDescent="0.25">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c r="AA469" s="114"/>
      <c r="AB469" s="114"/>
      <c r="AC469" s="114"/>
      <c r="AD469" s="114"/>
      <c r="AE469" s="114"/>
      <c r="AF469" s="114"/>
      <c r="AG469" s="114"/>
      <c r="AH469" s="18"/>
      <c r="AI469" s="115"/>
      <c r="AJ469" s="18"/>
    </row>
    <row r="470" spans="1:36" x14ac:dyDescent="0.25">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c r="AA470" s="114"/>
      <c r="AB470" s="114"/>
      <c r="AC470" s="114"/>
      <c r="AD470" s="114"/>
      <c r="AE470" s="114"/>
      <c r="AF470" s="114"/>
      <c r="AG470" s="114"/>
      <c r="AH470" s="18"/>
      <c r="AI470" s="115"/>
      <c r="AJ470" s="18"/>
    </row>
    <row r="471" spans="1:36" x14ac:dyDescent="0.25">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c r="AA471" s="114"/>
      <c r="AB471" s="114"/>
      <c r="AC471" s="114"/>
      <c r="AD471" s="114"/>
      <c r="AE471" s="114"/>
      <c r="AF471" s="114"/>
      <c r="AG471" s="114"/>
      <c r="AH471" s="18"/>
      <c r="AI471" s="115"/>
      <c r="AJ471" s="18"/>
    </row>
    <row r="472" spans="1:36" x14ac:dyDescent="0.25">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c r="AA472" s="114"/>
      <c r="AB472" s="114"/>
      <c r="AC472" s="114"/>
      <c r="AD472" s="114"/>
      <c r="AE472" s="114"/>
      <c r="AF472" s="114"/>
      <c r="AG472" s="114"/>
      <c r="AH472" s="18"/>
      <c r="AI472" s="115"/>
      <c r="AJ472" s="18"/>
    </row>
    <row r="473" spans="1:36" x14ac:dyDescent="0.25">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c r="AA473" s="114"/>
      <c r="AB473" s="114"/>
      <c r="AC473" s="114"/>
      <c r="AD473" s="114"/>
      <c r="AE473" s="114"/>
      <c r="AF473" s="114"/>
      <c r="AG473" s="114"/>
      <c r="AH473" s="18"/>
      <c r="AI473" s="115"/>
      <c r="AJ473" s="18"/>
    </row>
    <row r="474" spans="1:36" x14ac:dyDescent="0.25">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c r="AA474" s="114"/>
      <c r="AB474" s="114"/>
      <c r="AC474" s="114"/>
      <c r="AD474" s="114"/>
      <c r="AE474" s="114"/>
      <c r="AF474" s="114"/>
      <c r="AG474" s="114"/>
      <c r="AH474" s="18"/>
      <c r="AI474" s="115"/>
      <c r="AJ474" s="18"/>
    </row>
    <row r="475" spans="1:36" x14ac:dyDescent="0.25">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c r="AA475" s="114"/>
      <c r="AB475" s="114"/>
      <c r="AC475" s="114"/>
      <c r="AD475" s="114"/>
      <c r="AE475" s="114"/>
      <c r="AF475" s="114"/>
      <c r="AG475" s="114"/>
      <c r="AH475" s="18"/>
      <c r="AI475" s="115"/>
      <c r="AJ475" s="18"/>
    </row>
    <row r="476" spans="1:36" x14ac:dyDescent="0.25">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c r="AA476" s="114"/>
      <c r="AB476" s="114"/>
      <c r="AC476" s="114"/>
      <c r="AD476" s="114"/>
      <c r="AE476" s="114"/>
      <c r="AF476" s="114"/>
      <c r="AG476" s="114"/>
      <c r="AH476" s="18"/>
      <c r="AI476" s="115"/>
      <c r="AJ476" s="18"/>
    </row>
    <row r="477" spans="1:36" x14ac:dyDescent="0.25">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c r="AA477" s="114"/>
      <c r="AB477" s="114"/>
      <c r="AC477" s="114"/>
      <c r="AD477" s="114"/>
      <c r="AE477" s="114"/>
      <c r="AF477" s="114"/>
      <c r="AG477" s="114"/>
      <c r="AH477" s="18"/>
      <c r="AI477" s="115"/>
      <c r="AJ477" s="18"/>
    </row>
    <row r="478" spans="1:36" x14ac:dyDescent="0.25">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c r="AA478" s="114"/>
      <c r="AB478" s="114"/>
      <c r="AC478" s="114"/>
      <c r="AD478" s="114"/>
      <c r="AE478" s="114"/>
      <c r="AF478" s="114"/>
      <c r="AG478" s="114"/>
      <c r="AH478" s="18"/>
      <c r="AI478" s="115"/>
      <c r="AJ478" s="18"/>
    </row>
    <row r="479" spans="1:36" x14ac:dyDescent="0.25">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c r="AA479" s="114"/>
      <c r="AB479" s="114"/>
      <c r="AC479" s="114"/>
      <c r="AD479" s="114"/>
      <c r="AE479" s="114"/>
      <c r="AF479" s="114"/>
      <c r="AG479" s="114"/>
      <c r="AH479" s="18"/>
      <c r="AI479" s="115"/>
      <c r="AJ479" s="18"/>
    </row>
    <row r="480" spans="1:36" x14ac:dyDescent="0.25">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c r="AA480" s="114"/>
      <c r="AB480" s="114"/>
      <c r="AC480" s="114"/>
      <c r="AD480" s="114"/>
      <c r="AE480" s="114"/>
      <c r="AF480" s="114"/>
      <c r="AG480" s="114"/>
      <c r="AH480" s="18"/>
      <c r="AI480" s="115"/>
      <c r="AJ480" s="18"/>
    </row>
    <row r="481" spans="1:36" x14ac:dyDescent="0.25">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c r="AA481" s="114"/>
      <c r="AB481" s="114"/>
      <c r="AC481" s="114"/>
      <c r="AD481" s="114"/>
      <c r="AE481" s="114"/>
      <c r="AF481" s="114"/>
      <c r="AG481" s="114"/>
      <c r="AH481" s="18"/>
      <c r="AI481" s="115"/>
      <c r="AJ481" s="18"/>
    </row>
    <row r="482" spans="1:36" x14ac:dyDescent="0.25">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c r="AA482" s="114"/>
      <c r="AB482" s="114"/>
      <c r="AC482" s="114"/>
      <c r="AD482" s="114"/>
      <c r="AE482" s="114"/>
      <c r="AF482" s="114"/>
      <c r="AG482" s="114"/>
      <c r="AH482" s="18"/>
      <c r="AI482" s="115"/>
      <c r="AJ482" s="18"/>
    </row>
    <row r="483" spans="1:36" x14ac:dyDescent="0.25">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c r="AA483" s="114"/>
      <c r="AB483" s="114"/>
      <c r="AC483" s="114"/>
      <c r="AD483" s="114"/>
      <c r="AE483" s="114"/>
      <c r="AF483" s="114"/>
      <c r="AG483" s="114"/>
      <c r="AH483" s="18"/>
      <c r="AI483" s="115"/>
      <c r="AJ483" s="18"/>
    </row>
    <row r="484" spans="1:36" x14ac:dyDescent="0.25">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8"/>
      <c r="AI484" s="115"/>
      <c r="AJ484" s="18"/>
    </row>
    <row r="485" spans="1:36" x14ac:dyDescent="0.25">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c r="AA485" s="114"/>
      <c r="AB485" s="114"/>
      <c r="AC485" s="114"/>
      <c r="AD485" s="114"/>
      <c r="AE485" s="114"/>
      <c r="AF485" s="114"/>
      <c r="AG485" s="114"/>
      <c r="AH485" s="18"/>
      <c r="AI485" s="115"/>
      <c r="AJ485" s="18"/>
    </row>
    <row r="486" spans="1:36" x14ac:dyDescent="0.25">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c r="AA486" s="114"/>
      <c r="AB486" s="114"/>
      <c r="AC486" s="114"/>
      <c r="AD486" s="114"/>
      <c r="AE486" s="114"/>
      <c r="AF486" s="114"/>
      <c r="AG486" s="114"/>
      <c r="AH486" s="18"/>
      <c r="AI486" s="115"/>
      <c r="AJ486" s="18"/>
    </row>
    <row r="487" spans="1:36" x14ac:dyDescent="0.25">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c r="AA487" s="114"/>
      <c r="AB487" s="114"/>
      <c r="AC487" s="114"/>
      <c r="AD487" s="114"/>
      <c r="AE487" s="114"/>
      <c r="AF487" s="114"/>
      <c r="AG487" s="114"/>
      <c r="AH487" s="18"/>
      <c r="AI487" s="115"/>
      <c r="AJ487" s="18"/>
    </row>
    <row r="488" spans="1:36" x14ac:dyDescent="0.25">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c r="AA488" s="114"/>
      <c r="AB488" s="114"/>
      <c r="AC488" s="114"/>
      <c r="AD488" s="114"/>
      <c r="AE488" s="114"/>
      <c r="AF488" s="114"/>
      <c r="AG488" s="114"/>
      <c r="AH488" s="18"/>
      <c r="AI488" s="115"/>
      <c r="AJ488" s="18"/>
    </row>
    <row r="489" spans="1:36" x14ac:dyDescent="0.25">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c r="AA489" s="114"/>
      <c r="AB489" s="114"/>
      <c r="AC489" s="114"/>
      <c r="AD489" s="114"/>
      <c r="AE489" s="114"/>
      <c r="AF489" s="114"/>
      <c r="AG489" s="114"/>
      <c r="AH489" s="18"/>
      <c r="AI489" s="115"/>
      <c r="AJ489" s="18"/>
    </row>
    <row r="490" spans="1:36" x14ac:dyDescent="0.25">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c r="AA490" s="114"/>
      <c r="AB490" s="114"/>
      <c r="AC490" s="114"/>
      <c r="AD490" s="114"/>
      <c r="AE490" s="114"/>
      <c r="AF490" s="114"/>
      <c r="AG490" s="114"/>
      <c r="AH490" s="18"/>
      <c r="AI490" s="115"/>
      <c r="AJ490" s="18"/>
    </row>
    <row r="491" spans="1:36" x14ac:dyDescent="0.25">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c r="AA491" s="114"/>
      <c r="AB491" s="114"/>
      <c r="AC491" s="114"/>
      <c r="AD491" s="114"/>
      <c r="AE491" s="114"/>
      <c r="AF491" s="114"/>
      <c r="AG491" s="114"/>
      <c r="AH491" s="18"/>
      <c r="AI491" s="115"/>
      <c r="AJ491" s="18"/>
    </row>
    <row r="492" spans="1:36" x14ac:dyDescent="0.25">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c r="AA492" s="114"/>
      <c r="AB492" s="114"/>
      <c r="AC492" s="114"/>
      <c r="AD492" s="114"/>
      <c r="AE492" s="114"/>
      <c r="AF492" s="114"/>
      <c r="AG492" s="114"/>
      <c r="AH492" s="18"/>
      <c r="AI492" s="115"/>
      <c r="AJ492" s="18"/>
    </row>
    <row r="493" spans="1:36" x14ac:dyDescent="0.25">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c r="AA493" s="114"/>
      <c r="AB493" s="114"/>
      <c r="AC493" s="114"/>
      <c r="AD493" s="114"/>
      <c r="AE493" s="114"/>
      <c r="AF493" s="114"/>
      <c r="AG493" s="114"/>
      <c r="AH493" s="18"/>
      <c r="AI493" s="115"/>
      <c r="AJ493" s="18"/>
    </row>
    <row r="494" spans="1:36" x14ac:dyDescent="0.25">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c r="AA494" s="114"/>
      <c r="AB494" s="114"/>
      <c r="AC494" s="114"/>
      <c r="AD494" s="114"/>
      <c r="AE494" s="114"/>
      <c r="AF494" s="114"/>
      <c r="AG494" s="114"/>
      <c r="AH494" s="18"/>
      <c r="AI494" s="115"/>
      <c r="AJ494" s="18"/>
    </row>
    <row r="495" spans="1:36" x14ac:dyDescent="0.25">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c r="AA495" s="114"/>
      <c r="AB495" s="114"/>
      <c r="AC495" s="114"/>
      <c r="AD495" s="114"/>
      <c r="AE495" s="114"/>
      <c r="AF495" s="114"/>
      <c r="AG495" s="114"/>
      <c r="AH495" s="18"/>
      <c r="AI495" s="115"/>
      <c r="AJ495" s="18"/>
    </row>
    <row r="496" spans="1:36" x14ac:dyDescent="0.25">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c r="AA496" s="114"/>
      <c r="AB496" s="114"/>
      <c r="AC496" s="114"/>
      <c r="AD496" s="114"/>
      <c r="AE496" s="114"/>
      <c r="AF496" s="114"/>
      <c r="AG496" s="114"/>
      <c r="AH496" s="18"/>
      <c r="AI496" s="115"/>
      <c r="AJ496" s="18"/>
    </row>
    <row r="497" spans="1:36" x14ac:dyDescent="0.25">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c r="AA497" s="114"/>
      <c r="AB497" s="114"/>
      <c r="AC497" s="114"/>
      <c r="AD497" s="114"/>
      <c r="AE497" s="114"/>
      <c r="AF497" s="114"/>
      <c r="AG497" s="114"/>
      <c r="AH497" s="18"/>
      <c r="AI497" s="115"/>
      <c r="AJ497" s="18"/>
    </row>
    <row r="498" spans="1:36" x14ac:dyDescent="0.25">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c r="AA498" s="114"/>
      <c r="AB498" s="114"/>
      <c r="AC498" s="114"/>
      <c r="AD498" s="114"/>
      <c r="AE498" s="114"/>
      <c r="AF498" s="114"/>
      <c r="AG498" s="114"/>
      <c r="AH498" s="18"/>
      <c r="AI498" s="115"/>
      <c r="AJ498" s="18"/>
    </row>
    <row r="499" spans="1:36" x14ac:dyDescent="0.25">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c r="AA499" s="114"/>
      <c r="AB499" s="114"/>
      <c r="AC499" s="114"/>
      <c r="AD499" s="114"/>
      <c r="AE499" s="114"/>
      <c r="AF499" s="114"/>
      <c r="AG499" s="114"/>
      <c r="AH499" s="18"/>
      <c r="AI499" s="115"/>
      <c r="AJ499" s="18"/>
    </row>
  </sheetData>
  <autoFilter ref="A3:AJ3">
    <sortState ref="A4:AJ301">
      <sortCondition ref="C3"/>
    </sortState>
  </autoFilter>
  <sortState ref="B4:C194">
    <sortCondition ref="B4:B194"/>
  </sortState>
  <mergeCells count="1">
    <mergeCell ref="A1:AJ1"/>
  </mergeCells>
  <conditionalFormatting sqref="L4:L301">
    <cfRule type="cellIs" dxfId="49" priority="12" stopIfTrue="1" operator="between">
      <formula>7</formula>
      <formula>10</formula>
    </cfRule>
    <cfRule type="cellIs" dxfId="48" priority="51" stopIfTrue="1" operator="between">
      <formula>5.4</formula>
      <formula>6.9</formula>
    </cfRule>
    <cfRule type="cellIs" dxfId="47" priority="52" stopIfTrue="1" operator="between">
      <formula>3.9</formula>
      <formula>5.3</formula>
    </cfRule>
    <cfRule type="cellIs" dxfId="46" priority="53" stopIfTrue="1" operator="between">
      <formula>2.6</formula>
      <formula>3.8</formula>
    </cfRule>
    <cfRule type="cellIs" dxfId="45" priority="54" stopIfTrue="1" operator="between">
      <formula>0</formula>
      <formula>2.5</formula>
    </cfRule>
  </conditionalFormatting>
  <conditionalFormatting sqref="T4:T301">
    <cfRule type="cellIs" dxfId="44" priority="5" stopIfTrue="1" operator="between">
      <formula>7.3</formula>
      <formula>10</formula>
    </cfRule>
    <cfRule type="cellIs" dxfId="43" priority="47" stopIfTrue="1" operator="between">
      <formula>6.6</formula>
      <formula>7.2</formula>
    </cfRule>
    <cfRule type="cellIs" dxfId="42" priority="48" stopIfTrue="1" operator="between">
      <formula>5.9</formula>
      <formula>6.5</formula>
    </cfRule>
    <cfRule type="cellIs" dxfId="41" priority="49" stopIfTrue="1" operator="between">
      <formula>4.9</formula>
      <formula>5.8</formula>
    </cfRule>
    <cfRule type="cellIs" dxfId="40" priority="50" stopIfTrue="1" operator="between">
      <formula>0</formula>
      <formula>4.8</formula>
    </cfRule>
  </conditionalFormatting>
  <conditionalFormatting sqref="AB4:AB301">
    <cfRule type="cellIs" dxfId="39" priority="25" stopIfTrue="1" operator="between">
      <formula>7.7</formula>
      <formula>10</formula>
    </cfRule>
    <cfRule type="cellIs" dxfId="38" priority="43" stopIfTrue="1" operator="between">
      <formula>6.5</formula>
      <formula>7.6</formula>
    </cfRule>
    <cfRule type="cellIs" dxfId="37" priority="44" stopIfTrue="1" operator="between">
      <formula>5.2</formula>
      <formula>6.4</formula>
    </cfRule>
    <cfRule type="cellIs" dxfId="36" priority="45" stopIfTrue="1" operator="between">
      <formula>3.8</formula>
      <formula>5.1</formula>
    </cfRule>
    <cfRule type="cellIs" dxfId="35" priority="46" stopIfTrue="1" operator="between">
      <formula>0</formula>
      <formula>3.7</formula>
    </cfRule>
  </conditionalFormatting>
  <conditionalFormatting sqref="AC4:AC301">
    <cfRule type="cellIs" dxfId="34" priority="26" stopIfTrue="1" operator="between">
      <formula>6.6</formula>
      <formula>10</formula>
    </cfRule>
    <cfRule type="cellIs" dxfId="33" priority="39" stopIfTrue="1" operator="between">
      <formula>5.8</formula>
      <formula>6.5</formula>
    </cfRule>
    <cfRule type="cellIs" dxfId="32" priority="40" stopIfTrue="1" operator="between">
      <formula>5</formula>
      <formula>5.7</formula>
    </cfRule>
    <cfRule type="cellIs" dxfId="31" priority="41" stopIfTrue="1" operator="between">
      <formula>4</formula>
      <formula>4.9</formula>
    </cfRule>
    <cfRule type="cellIs" dxfId="30" priority="42" stopIfTrue="1" operator="between">
      <formula>0</formula>
      <formula>3.9</formula>
    </cfRule>
  </conditionalFormatting>
  <conditionalFormatting sqref="P4:P301">
    <cfRule type="cellIs" dxfId="29" priority="11" stopIfTrue="1" operator="between">
      <formula>8.1</formula>
      <formula>10</formula>
    </cfRule>
    <cfRule type="cellIs" dxfId="28" priority="35" stopIfTrue="1" operator="between">
      <formula>7.6</formula>
      <formula>8</formula>
    </cfRule>
    <cfRule type="cellIs" dxfId="27" priority="36" stopIfTrue="1" operator="between">
      <formula>6.9</formula>
      <formula>7.5</formula>
    </cfRule>
    <cfRule type="cellIs" dxfId="26" priority="37" stopIfTrue="1" operator="between">
      <formula>5.8</formula>
      <formula>6.8</formula>
    </cfRule>
    <cfRule type="cellIs" dxfId="25" priority="38" stopIfTrue="1" operator="between">
      <formula>0</formula>
      <formula>5.7</formula>
    </cfRule>
  </conditionalFormatting>
  <conditionalFormatting sqref="AA4:AA301">
    <cfRule type="cellIs" dxfId="24" priority="24" stopIfTrue="1" operator="between">
      <formula>7.6</formula>
      <formula>10</formula>
    </cfRule>
    <cfRule type="cellIs" dxfId="23" priority="31" stopIfTrue="1" operator="between">
      <formula>6.4</formula>
      <formula>7.5</formula>
    </cfRule>
    <cfRule type="cellIs" dxfId="22" priority="32" stopIfTrue="1" operator="between">
      <formula>5.3</formula>
      <formula>6.3</formula>
    </cfRule>
    <cfRule type="cellIs" dxfId="21" priority="33" stopIfTrue="1" operator="between">
      <formula>4.1</formula>
      <formula>5.2</formula>
    </cfRule>
    <cfRule type="cellIs" dxfId="20" priority="34" stopIfTrue="1" operator="between">
      <formula>0</formula>
      <formula>4</formula>
    </cfRule>
  </conditionalFormatting>
  <conditionalFormatting sqref="I4:I301">
    <cfRule type="cellIs" dxfId="19" priority="18" stopIfTrue="1" operator="between">
      <formula>6.6</formula>
      <formula>10</formula>
    </cfRule>
    <cfRule type="cellIs" dxfId="18" priority="27" stopIfTrue="1" operator="between">
      <formula>5.3</formula>
      <formula>6.5</formula>
    </cfRule>
    <cfRule type="cellIs" dxfId="17" priority="28" stopIfTrue="1" operator="between">
      <formula>4</formula>
      <formula>5.2</formula>
    </cfRule>
    <cfRule type="cellIs" dxfId="16" priority="29" stopIfTrue="1" operator="between">
      <formula>2.6</formula>
      <formula>3.9</formula>
    </cfRule>
    <cfRule type="cellIs" dxfId="15" priority="30" stopIfTrue="1" operator="between">
      <formula>0</formula>
      <formula>2.5</formula>
    </cfRule>
  </conditionalFormatting>
  <conditionalFormatting sqref="W4:W301">
    <cfRule type="cellIs" dxfId="14" priority="19" stopIfTrue="1" operator="between">
      <formula>8.5</formula>
      <formula>10</formula>
    </cfRule>
    <cfRule type="cellIs" dxfId="13" priority="20" stopIfTrue="1" operator="between">
      <formula>7.3</formula>
      <formula>8.4</formula>
    </cfRule>
    <cfRule type="cellIs" dxfId="12" priority="21" stopIfTrue="1" operator="between">
      <formula>5.8</formula>
      <formula>7.2</formula>
    </cfRule>
    <cfRule type="cellIs" dxfId="11" priority="22" stopIfTrue="1" operator="between">
      <formula>4</formula>
      <formula>5.7</formula>
    </cfRule>
    <cfRule type="cellIs" dxfId="10" priority="23" stopIfTrue="1" operator="between">
      <formula>0</formula>
      <formula>3.9</formula>
    </cfRule>
  </conditionalFormatting>
  <conditionalFormatting sqref="K4:K301">
    <cfRule type="cellIs" dxfId="9" priority="13" stopIfTrue="1" operator="between">
      <formula>8</formula>
      <formula>10</formula>
    </cfRule>
    <cfRule type="cellIs" dxfId="8" priority="14" stopIfTrue="1" operator="between">
      <formula>5.7</formula>
      <formula>7.9</formula>
    </cfRule>
    <cfRule type="cellIs" dxfId="7" priority="15" stopIfTrue="1" operator="between">
      <formula>3.2</formula>
      <formula>5.6</formula>
    </cfRule>
    <cfRule type="cellIs" dxfId="6" priority="16" stopIfTrue="1" operator="between">
      <formula>1.2</formula>
      <formula>3.1</formula>
    </cfRule>
    <cfRule type="cellIs" dxfId="5" priority="17" stopIfTrue="1" operator="between">
      <formula>0</formula>
      <formula>1.1</formula>
    </cfRule>
  </conditionalFormatting>
  <conditionalFormatting sqref="S4:S301">
    <cfRule type="cellIs" dxfId="4" priority="6" stopIfTrue="1" operator="between">
      <formula>8.1</formula>
      <formula>10</formula>
    </cfRule>
    <cfRule type="cellIs" dxfId="3" priority="7" stopIfTrue="1" operator="between">
      <formula>7.6</formula>
      <formula>8</formula>
    </cfRule>
    <cfRule type="cellIs" dxfId="2" priority="8" stopIfTrue="1" operator="between">
      <formula>6.9</formula>
      <formula>7.5</formula>
    </cfRule>
    <cfRule type="cellIs" dxfId="1" priority="9" stopIfTrue="1" operator="between">
      <formula>5.8</formula>
      <formula>6.8</formula>
    </cfRule>
    <cfRule type="cellIs" dxfId="0" priority="10" stopIfTrue="1" operator="between">
      <formula>0</formula>
      <formula>5.7</formula>
    </cfRule>
  </conditionalFormatting>
  <conditionalFormatting sqref="AE4:AE301">
    <cfRule type="dataBar" priority="1">
      <dataBar>
        <cfvo type="min"/>
        <cfvo type="max"/>
        <color rgb="FFD6007B"/>
      </dataBar>
      <extLst>
        <ext xmlns:x14="http://schemas.microsoft.com/office/spreadsheetml/2009/9/main" uri="{B025F937-C7B1-47D3-B67F-A62EFF666E3E}">
          <x14:id>{478EEC69-C588-4898-B3A1-9289665BF09B}</x14:id>
        </ext>
      </extLst>
    </cfRule>
  </conditionalFormatting>
  <pageMargins left="0" right="0" top="0.25" bottom="0.25" header="0.3" footer="0.3"/>
  <pageSetup paperSize="5" scale="65" fitToHeight="0" orientation="landscape" r:id="rId1"/>
  <headerFooter>
    <oddFooter>&amp;F</oddFooter>
  </headerFooter>
  <colBreaks count="1" manualBreakCount="1">
    <brk id="30" max="1048575" man="1"/>
  </colBreaks>
  <drawing r:id="rId2"/>
  <extLst>
    <ext xmlns:x14="http://schemas.microsoft.com/office/spreadsheetml/2009/9/main" uri="{78C0D931-6437-407d-A8EE-F0AAD7539E65}">
      <x14:conditionalFormattings>
        <x14:conditionalFormatting xmlns:xm="http://schemas.microsoft.com/office/excel/2006/main">
          <x14:cfRule type="dataBar" id="{478EEC69-C588-4898-B3A1-9289665BF09B}">
            <x14:dataBar minLength="0" maxLength="100" border="1" negativeBarBorderColorSameAsPositive="0">
              <x14:cfvo type="autoMin"/>
              <x14:cfvo type="autoMax"/>
              <x14:borderColor rgb="FFD6007B"/>
              <x14:negativeFillColor rgb="FFFF0000"/>
              <x14:negativeBorderColor rgb="FFFF0000"/>
              <x14:axisColor rgb="FF000000"/>
            </x14:dataBar>
          </x14:cfRule>
          <xm:sqref>AE4:AE301</xm:sqref>
        </x14:conditionalFormatting>
        <x14:conditionalFormatting xmlns:xm="http://schemas.microsoft.com/office/excel/2006/main">
          <x14:cfRule type="iconSet" priority="57" id="{2588168B-E5C5-4B6D-A31F-2B9B47160CAD}">
            <x14:iconSet iconSet="4RedToBlack" custom="1">
              <x14:cfvo type="percent">
                <xm:f>0</xm:f>
              </x14:cfvo>
              <x14:cfvo type="num">
                <xm:f>1</xm:f>
              </x14:cfvo>
              <x14:cfvo type="num">
                <xm:f>3</xm:f>
              </x14:cfvo>
              <x14:cfvo type="num">
                <xm:f>5</xm:f>
              </x14:cfvo>
              <x14:cfIcon iconSet="3TrafficLights1" iconId="2"/>
              <x14:cfIcon iconSet="3TrafficLights1" iconId="1"/>
              <x14:cfIcon iconSet="3TrafficLights1" iconId="0"/>
              <x14:cfIcon iconSet="4RedToBlack" iconId="3"/>
            </x14:iconSet>
          </x14:cfRule>
          <xm:sqref>AI4:AI301</xm:sqref>
        </x14:conditionalFormatting>
        <x14:conditionalFormatting xmlns:xm="http://schemas.microsoft.com/office/excel/2006/main">
          <x14:cfRule type="iconSet" priority="3" id="{55610CC5-09EE-474A-891F-98B5A5313AD5}">
            <x14:iconSet iconSet="4RedToBlack" custom="1">
              <x14:cfvo type="percent">
                <xm:f>0</xm:f>
              </x14:cfvo>
              <x14:cfvo type="num">
                <xm:f>1</xm:f>
              </x14:cfvo>
              <x14:cfvo type="num">
                <xm:f>5</xm:f>
              </x14:cfvo>
              <x14:cfvo type="num">
                <xm:f>15</xm:f>
              </x14:cfvo>
              <x14:cfIcon iconSet="3TrafficLights1" iconId="2"/>
              <x14:cfIcon iconSet="3TrafficLights1" iconId="1"/>
              <x14:cfIcon iconSet="3TrafficLights1" iconId="0"/>
              <x14:cfIcon iconSet="4RedToBlack" iconId="3"/>
            </x14:iconSet>
          </x14:cfRule>
          <xm:sqref>AF4:AF301</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AH695"/>
  <sheetViews>
    <sheetView showGridLines="0" zoomScale="60" zoomScaleNormal="60" workbookViewId="0">
      <pane xSplit="3" ySplit="2" topLeftCell="D3" activePane="bottomRight" state="frozen"/>
      <selection activeCell="P27" sqref="P27"/>
      <selection pane="topRight" activeCell="P27" sqref="P27"/>
      <selection pane="bottomLeft" activeCell="P27" sqref="P27"/>
      <selection pane="bottomRight" sqref="A1:AE1"/>
    </sheetView>
  </sheetViews>
  <sheetFormatPr baseColWidth="10" defaultColWidth="9.140625" defaultRowHeight="15" x14ac:dyDescent="0.25"/>
  <cols>
    <col min="1" max="1" width="19.7109375" style="1" customWidth="1"/>
    <col min="2" max="2" width="25.7109375" style="1" customWidth="1"/>
    <col min="3" max="3" width="9.7109375" style="1" customWidth="1"/>
    <col min="4" max="4" width="7.85546875" style="6" customWidth="1"/>
    <col min="5" max="5" width="8" style="6" customWidth="1"/>
    <col min="6" max="16" width="7.85546875" style="6" customWidth="1"/>
    <col min="17" max="20" width="7.85546875" style="67" customWidth="1"/>
    <col min="21" max="21" width="7.85546875" style="6" customWidth="1"/>
    <col min="22" max="24" width="8" style="6" customWidth="1"/>
    <col min="25" max="25" width="7.85546875" style="6" customWidth="1"/>
    <col min="26" max="29" width="7.85546875" style="1" customWidth="1"/>
    <col min="30" max="30" width="7.5703125" style="1" customWidth="1"/>
    <col min="31" max="31" width="7.85546875" style="1" customWidth="1"/>
    <col min="32" max="16384" width="9.140625" style="1"/>
  </cols>
  <sheetData>
    <row r="1" spans="1:34" s="54" customFormat="1" ht="15" customHeight="1" x14ac:dyDescent="0.2">
      <c r="A1" s="506"/>
      <c r="B1" s="506"/>
      <c r="C1" s="506"/>
      <c r="D1" s="506"/>
      <c r="E1" s="506"/>
      <c r="F1" s="506"/>
      <c r="G1" s="506"/>
      <c r="H1" s="506"/>
      <c r="I1" s="506"/>
      <c r="J1" s="506"/>
      <c r="K1" s="506"/>
      <c r="L1" s="506"/>
      <c r="M1" s="506"/>
      <c r="N1" s="506"/>
      <c r="O1" s="506"/>
      <c r="P1" s="506"/>
      <c r="Q1" s="506"/>
      <c r="R1" s="506"/>
      <c r="S1" s="506"/>
      <c r="T1" s="506"/>
      <c r="U1" s="506"/>
      <c r="V1" s="506"/>
      <c r="W1" s="506"/>
      <c r="X1" s="506"/>
      <c r="Y1" s="506"/>
      <c r="Z1" s="506"/>
      <c r="AA1" s="506"/>
      <c r="AB1" s="506"/>
      <c r="AC1" s="506"/>
      <c r="AD1" s="506"/>
      <c r="AE1" s="506"/>
      <c r="AF1" s="53"/>
      <c r="AG1" s="53"/>
      <c r="AH1" s="53"/>
    </row>
    <row r="2" spans="1:34" s="3" customFormat="1" ht="117.75" customHeight="1" thickBot="1" x14ac:dyDescent="0.3">
      <c r="A2" s="285" t="s">
        <v>407</v>
      </c>
      <c r="B2" s="286" t="s">
        <v>41</v>
      </c>
      <c r="C2" s="286" t="s">
        <v>483</v>
      </c>
      <c r="D2" s="288" t="s">
        <v>155</v>
      </c>
      <c r="E2" s="287" t="s">
        <v>130</v>
      </c>
      <c r="F2" s="287" t="s">
        <v>166</v>
      </c>
      <c r="G2" s="287" t="s">
        <v>454</v>
      </c>
      <c r="H2" s="288" t="s">
        <v>156</v>
      </c>
      <c r="I2" s="287" t="s">
        <v>131</v>
      </c>
      <c r="J2" s="289" t="s">
        <v>167</v>
      </c>
      <c r="K2" s="287" t="s">
        <v>452</v>
      </c>
      <c r="L2" s="290" t="s">
        <v>157</v>
      </c>
      <c r="M2" s="287" t="s">
        <v>132</v>
      </c>
      <c r="N2" s="289" t="s">
        <v>168</v>
      </c>
      <c r="O2" s="287" t="s">
        <v>453</v>
      </c>
      <c r="P2" s="290" t="s">
        <v>460</v>
      </c>
      <c r="Q2" s="288" t="s">
        <v>170</v>
      </c>
      <c r="R2" s="291" t="s">
        <v>133</v>
      </c>
      <c r="S2" s="292" t="s">
        <v>169</v>
      </c>
      <c r="T2" s="291" t="s">
        <v>455</v>
      </c>
      <c r="U2" s="288" t="s">
        <v>158</v>
      </c>
      <c r="V2" s="293" t="s">
        <v>457</v>
      </c>
      <c r="W2" s="294" t="s">
        <v>458</v>
      </c>
      <c r="X2" s="291" t="s">
        <v>459</v>
      </c>
      <c r="Y2" s="295" t="s">
        <v>456</v>
      </c>
      <c r="Z2" s="296" t="s">
        <v>135</v>
      </c>
      <c r="AA2" s="293" t="s">
        <v>100</v>
      </c>
      <c r="AB2" s="293" t="s">
        <v>469</v>
      </c>
      <c r="AC2" s="477" t="s">
        <v>1042</v>
      </c>
      <c r="AD2" s="297" t="s">
        <v>106</v>
      </c>
      <c r="AE2" s="296" t="s">
        <v>134</v>
      </c>
      <c r="AF2" s="16"/>
      <c r="AG2" s="16"/>
      <c r="AH2" s="16"/>
    </row>
    <row r="3" spans="1:34" s="3" customFormat="1" x14ac:dyDescent="0.25">
      <c r="A3" s="102" t="s">
        <v>229</v>
      </c>
      <c r="B3" s="237" t="s">
        <v>171</v>
      </c>
      <c r="C3" s="298">
        <v>101</v>
      </c>
      <c r="D3" s="301">
        <f>IF('Datos de Indicador'!D6="No dato","x",ROUND(IF('Datos de Indicador'!D6=0,0,IF(LOG('Datos de Indicador'!D6)&gt;D$302,10,IF(LOG('Datos de Indicador'!D6)&lt;D$301,0,10-(D$302-LOG('Datos de Indicador'!D6))/(D$302-D$301)*10))),1))</f>
        <v>0</v>
      </c>
      <c r="E3" s="501">
        <f>IF('Datos de Indicador'!E6="No dato","x",ROUND(IF('Datos de Indicador'!E6=0,0,IF(LOG('Datos de Indicador'!E6)&gt;E$302,10,IF(LOG('Datos de Indicador'!E6)&lt;E$301,0,10-(E$302-LOG('Datos de Indicador'!E6))/(E$302-E$301)*10))),1))</f>
        <v>9.3000000000000007</v>
      </c>
      <c r="F3" s="299">
        <f>IF('Datos de Indicador'!E6="No dato","x",IF('Datos de Indicador'!E6="No dato","x", ('Datos de Indicador'!E6)/'Datos de Indicador'!AM6))</f>
        <v>3.2950188540978834E-3</v>
      </c>
      <c r="G3" s="300">
        <f>IF(F3="x","x",ROUND(IF(F3&gt;G$302,10,IF(F3&lt;$G$301,0,10-(G$302-F3)/(G$302-G$301)*10)),1))</f>
        <v>6.6</v>
      </c>
      <c r="H3" s="301">
        <f>IF(E3="x",                                              (IF(G3="x","x",ROUND(((10-GEOMEAN(((10-E3)/10*9+1),((10-G3)/10*9+1)))/9*10),1))),ROUND(((10-GEOMEAN(((10-E3)/10*9+1),((10-G3)/10*9+1)))/9*10),1))</f>
        <v>8.3000000000000007</v>
      </c>
      <c r="I3" s="501">
        <f>IF('Datos de Indicador'!F6="No dato","x",ROUND(IF('Datos de Indicador'!F6=0,0,IF(LOG('Datos de Indicador'!F6*1/40)&gt;I$302,10,IF(LOG('Datos de Indicador'!F6*1/40)&lt;I$301,0,10-(I$302-LOG('Datos de Indicador'!F6*1/40))/(I$302-I$301)*10))),1))</f>
        <v>0</v>
      </c>
      <c r="J3" s="299">
        <f>IF('Datos de Indicador'!F6="No dato","x",IF('Datos de Indicador'!F6="No dato","x",( 'Datos de Indicador'!F6*1/40)/'Datos de Indicador'!AM6))</f>
        <v>0</v>
      </c>
      <c r="K3" s="300">
        <f>IF(J3="x","x",ROUND(IF(J3&gt;K$302,10,IF(J3&lt;$K$301,0,10-(K$302-J3)/(K$302-K$301)*10)),1))</f>
        <v>0</v>
      </c>
      <c r="L3" s="302">
        <f>ROUND(IF(I3="x",K3,(10-GEOMEAN(((10-I3)/10*9+1),((10-K3)/10*9+1)))/9*10),1)</f>
        <v>0</v>
      </c>
      <c r="M3" s="502">
        <f>IF('Datos de Indicador'!G6="No dato","x",ROUND(IF('Datos de Indicador'!G6=0,0,IF(LOG('Datos de Indicador'!G6)&gt;M$302,10,IF(LOG('Datos de Indicador'!G6)&lt;M$301,0,10-(M$302-LOG('Datos de Indicador'!G6))/(M$302-M$301)*10))),1))</f>
        <v>0</v>
      </c>
      <c r="N3" s="303">
        <f>IF('Datos de Indicador'!G6="No dato","x",IF('Datos de Indicador'!G6="No dato","x", 'Datos de Indicador'!G6/'Datos de Indicador'!AM6))</f>
        <v>0</v>
      </c>
      <c r="O3" s="304">
        <f>IF(N3="x","x",ROUND(IF(N3&gt;O$302,10,IF(N3&lt;$O$301,0,10-(O$302-N3)/(O$302-O$301)*10)),1))</f>
        <v>0</v>
      </c>
      <c r="P3" s="302">
        <f>ROUND(IF(M3="x",O3,(10-GEOMEAN(((10-M3)/10*9+1),((10-O3)/10*9+1)))/9*10),1)</f>
        <v>0</v>
      </c>
      <c r="Q3" s="301">
        <f>ROUND(IF(L3="x",P3,(10-GEOMEAN(((10-L3)/10*9+1),((10-P3)/10*9+1)))/9*10),1)</f>
        <v>0</v>
      </c>
      <c r="R3" s="503">
        <f>IF('Datos de Indicador'!H6="No dato","x",ROUND(IF('Datos de Indicador'!H6=0,0.1,IF(LOG('Datos de Indicador'!H6)&gt;R$302,10,IF(LOG('Datos de Indicador'!H6)&lt;R$301,0,10-(R$302-LOG('Datos de Indicador'!H6))/(R$302-R$301)*10))),1))</f>
        <v>8.1999999999999993</v>
      </c>
      <c r="S3" s="299">
        <f>IF('Datos de Indicador'!H6="No dato","x",IF('Datos de Indicador'!H6="No dato","x", 'Datos de Indicador'!H6/'Datos de Indicador'!AM6))</f>
        <v>2.5092835888899266E-3</v>
      </c>
      <c r="T3" s="300">
        <f>IF(S3="x","x",ROUND(IF(S3&gt;T$302,10,IF(S3&lt;$T$301,0,10-(T$302-S3)/(T$302-T$301)*10)),1))</f>
        <v>0.3</v>
      </c>
      <c r="U3" s="301">
        <f>ROUND(IF(T3="x",R3,(10-GEOMEAN(((10-R3)/10*9+1),((10-T3)/10*9+1)))/9*10),1)</f>
        <v>5.5</v>
      </c>
      <c r="V3" s="501">
        <f>IF('Datos de Indicador'!I6="No dato","x",ROUND(IF('Datos de Indicador'!I6=0,0,IF(LOG('Datos de Indicador'!I6)&gt;V$302,10,IF(LOG('Datos de Indicador'!I6)&lt;V$301,0,10-(V$302-LOG('Datos de Indicador'!I6))/(V$302-V$301)*10))),1))</f>
        <v>0</v>
      </c>
      <c r="W3" s="299">
        <f>IF('Datos de Indicador'!I6="No dato","x",IF('Datos de Indicador'!I6="No dato","x",( 'Datos de Indicador'!I6)/'Datos de Indicador'!AM6))</f>
        <v>0</v>
      </c>
      <c r="X3" s="300">
        <f>IF(W3="x","x",ROUND(IF(W3&gt;X$302,10,IF(W3&lt;$X$301,0,10-(X$302-W3)/(X$302-X$301)*10)),1))</f>
        <v>0</v>
      </c>
      <c r="Y3" s="301">
        <f>ROUND(IF(V3="x",X3,(10-GEOMEAN(((10-V3)/10*9+1),((10-X3)/10*9+1)))/9*10),1)</f>
        <v>0</v>
      </c>
      <c r="Z3" s="305">
        <f xml:space="preserve">  IF(H3="x",  ROUND(   (10-GEOMEAN(                   ( (10-D3)/10*9+1),  ( (10-Q3)/10*9+1),                ( (10-U3)/10*9+1),   ((10-Y3)/10*9+1)                                               )            )  /9*10,1),            ROUND(                    (10-GEOMEAN(                   ( (10-D3)/10*9+1),  ( (10-H3)/10*9+1),   ( (10-Q3)/10*9+1),                ( (10-U3)/10*9+1),   ((10-Y3)/10*9+1)                                               )            )  /9*10,1))</f>
        <v>3.7</v>
      </c>
      <c r="AA3" s="306">
        <f>IF('Datos de Indicador'!J6="No dato","x",ROUND(IF('Datos de Indicador'!J6&gt;AA$302,10,IF('Datos de Indicador'!J6&lt;$AA$301,0,10-(AA$302-'Datos de Indicador'!J6)/(AA$302-AA$301)*10)),1))</f>
        <v>10</v>
      </c>
      <c r="AB3" s="306">
        <f>IF('Datos de Indicador'!K6="No dato","x",ROUND(IF('Datos de Indicador'!K6&gt;AB$302,10,IF('Datos de Indicador'!K6&lt;$AB$301,0,10-(AB$302-'Datos de Indicador'!K6)/(AB$302-AB$301)*10)),1))</f>
        <v>10</v>
      </c>
      <c r="AC3" s="306">
        <f>IF('Datos de Indicador'!L6="No dato","x",ROUND(IF('Datos de Indicador'!L6&gt;AC$302,10,IF('Datos de Indicador'!L6&lt;$AC$301,0,10-(AC$302-'Datos de Indicador'!L6)/(AC$302-AC$301)*10)),1))</f>
        <v>10</v>
      </c>
      <c r="AD3" s="301">
        <f>IF(AA3="x",                    ROUND(((10-GEOMEAN(((10-AB3)/10*9+1),((10-AC3)/10*9+1) ))/9*10),1),ROUND(((10-GEOMEAN(((10-AA3)/10*9+1),((10-AB3)/10*9+1),((10-AC3)/10*9+1) ))/9*10),1))</f>
        <v>10</v>
      </c>
      <c r="AE3" s="305">
        <f t="shared" ref="AE3:AE66" si="0">AD3</f>
        <v>10</v>
      </c>
      <c r="AF3" s="16"/>
      <c r="AG3" s="16"/>
      <c r="AH3" s="16"/>
    </row>
    <row r="4" spans="1:34" s="3" customFormat="1" x14ac:dyDescent="0.25">
      <c r="A4" s="104" t="s">
        <v>229</v>
      </c>
      <c r="B4" s="101" t="s">
        <v>172</v>
      </c>
      <c r="C4" s="307">
        <v>102</v>
      </c>
      <c r="D4" s="301">
        <f>IF('Datos de Indicador'!D7="No dato","x",ROUND(IF('Datos de Indicador'!D7=0,0,IF(LOG('Datos de Indicador'!D7)&gt;D$302,10,IF(LOG('Datos de Indicador'!D7)&lt;D$301,0,10-(D$302-LOG('Datos de Indicador'!D7))/(D$302-D$301)*10))),1))</f>
        <v>0</v>
      </c>
      <c r="E4" s="501">
        <f>IF('Datos de Indicador'!E7="No dato","x",ROUND(IF('Datos de Indicador'!E7=0,0,IF(LOG('Datos de Indicador'!E7)&gt;E$302,10,IF(LOG('Datos de Indicador'!E7)&lt;E$301,0,10-(E$302-LOG('Datos de Indicador'!E7))/(E$302-E$301)*10))),1))</f>
        <v>0</v>
      </c>
      <c r="F4" s="299">
        <f>IF('Datos de Indicador'!E7="No dato","x",IF('Datos de Indicador'!E7="No dato","x", ('Datos de Indicador'!E7)/'Datos de Indicador'!AM7))</f>
        <v>0</v>
      </c>
      <c r="G4" s="300">
        <f t="shared" ref="G4:G67" si="1">IF(F4="x","x",ROUND(IF(F4&gt;G$302,10,IF(F4&lt;$G$301,0,10-(G$302-F4)/(G$302-G$301)*10)),1))</f>
        <v>0</v>
      </c>
      <c r="H4" s="301">
        <f t="shared" ref="H4:H67" si="2">IF(E4="x",                                              (IF(G4="x","x",ROUND(((10-GEOMEAN(((10-E4)/10*9+1),((10-G4)/10*9+1)))/9*10),1))),ROUND(((10-GEOMEAN(((10-E4)/10*9+1),((10-G4)/10*9+1)))/9*10),1))</f>
        <v>0</v>
      </c>
      <c r="I4" s="501">
        <f>IF('Datos de Indicador'!F7="No dato","x",ROUND(IF('Datos de Indicador'!F7=0,0,IF(LOG('Datos de Indicador'!F7*1/40)&gt;I$302,10,IF(LOG('Datos de Indicador'!F7*1/40)&lt;I$301,0,10-(I$302-LOG('Datos de Indicador'!F7*1/40))/(I$302-I$301)*10))),1))</f>
        <v>0</v>
      </c>
      <c r="J4" s="299">
        <f>IF('Datos de Indicador'!F7="No dato","x",IF('Datos de Indicador'!F7="No dato","x",( 'Datos de Indicador'!F7*1/40)/'Datos de Indicador'!AM7))</f>
        <v>0</v>
      </c>
      <c r="K4" s="300">
        <f t="shared" ref="K4:K67" si="3">IF(J4="x","x",ROUND(IF(J4&gt;K$302,10,IF(J4&lt;$K$301,0,10-(K$302-J4)/(K$302-K$301)*10)),1))</f>
        <v>0</v>
      </c>
      <c r="L4" s="302">
        <f t="shared" ref="L4:L67" si="4">ROUND(IF(I4="x",K4,(10-GEOMEAN(((10-I4)/10*9+1),((10-K4)/10*9+1)))/9*10),1)</f>
        <v>0</v>
      </c>
      <c r="M4" s="502">
        <f>IF('Datos de Indicador'!G7="No dato","x",ROUND(IF('Datos de Indicador'!G7=0,0,IF(LOG('Datos de Indicador'!G7)&gt;M$302,10,IF(LOG('Datos de Indicador'!G7)&lt;M$301,0,10-(M$302-LOG('Datos de Indicador'!G7))/(M$302-M$301)*10))),1))</f>
        <v>0</v>
      </c>
      <c r="N4" s="303">
        <f>IF('Datos de Indicador'!G7="No dato","x",IF('Datos de Indicador'!G7="No dato","x", 'Datos de Indicador'!G7/'Datos de Indicador'!AM7))</f>
        <v>0</v>
      </c>
      <c r="O4" s="304">
        <f t="shared" ref="O4:O67" si="5">IF(N4="x","x",ROUND(IF(N4&gt;O$302,10,IF(N4&lt;$O$301,0,10-(O$302-N4)/(O$302-O$301)*10)),1))</f>
        <v>0</v>
      </c>
      <c r="P4" s="302">
        <f t="shared" ref="P4:P67" si="6">ROUND(IF(M4="x",O4,(10-GEOMEAN(((10-M4)/10*9+1),((10-O4)/10*9+1)))/9*10),1)</f>
        <v>0</v>
      </c>
      <c r="Q4" s="301">
        <f t="shared" ref="Q4:Q67" si="7">ROUND(IF(L4="x",P4,(10-GEOMEAN(((10-L4)/10*9+1),((10-P4)/10*9+1)))/9*10),1)</f>
        <v>0</v>
      </c>
      <c r="R4" s="503">
        <f>IF('Datos de Indicador'!H7="No dato","x",ROUND(IF('Datos de Indicador'!H7=0,0,IF(LOG('Datos de Indicador'!H7)&gt;R$302,10,IF(LOG('Datos de Indicador'!H7)&lt;R$301,0,10-(R$302-LOG('Datos de Indicador'!H7))/(R$302-R$301)*10))),1))</f>
        <v>0</v>
      </c>
      <c r="S4" s="299">
        <f>IF('Datos de Indicador'!H7="No dato","x",IF('Datos de Indicador'!H7="No dato","x", 'Datos de Indicador'!H7/'Datos de Indicador'!AM7))</f>
        <v>0</v>
      </c>
      <c r="T4" s="300">
        <f t="shared" ref="T4:T67" si="8">IF(S4="x","x",ROUND(IF(S4&gt;T$302,10,IF(S4&lt;$T$301,0,10-(T$302-S4)/(T$302-T$301)*10)),1))</f>
        <v>0</v>
      </c>
      <c r="U4" s="301">
        <f t="shared" ref="U4:U67" si="9">ROUND(IF(T4="x",R4,(10-GEOMEAN(((10-R4)/10*9+1),((10-T4)/10*9+1)))/9*10),1)</f>
        <v>0</v>
      </c>
      <c r="V4" s="501">
        <f>IF('Datos de Indicador'!I7="No dato","x",ROUND(IF('Datos de Indicador'!I7=0,0,IF(LOG('Datos de Indicador'!I7)&gt;V$302,10,IF(LOG('Datos de Indicador'!I7)&lt;V$301,0,10-(V$302-LOG('Datos de Indicador'!I7))/(V$302-V$301)*10))),1))</f>
        <v>0</v>
      </c>
      <c r="W4" s="299">
        <f>IF('Datos de Indicador'!I7="No dato","x",IF('Datos de Indicador'!I7="No dato","x",( 'Datos de Indicador'!I7)/'Datos de Indicador'!AM7))</f>
        <v>0</v>
      </c>
      <c r="X4" s="300">
        <f t="shared" ref="X4:X67" si="10">IF(W4="x","x",ROUND(IF(W4&gt;X$302,10,IF(W4&lt;$X$301,0,10-(X$302-W4)/(X$302-X$301)*10)),1))</f>
        <v>0</v>
      </c>
      <c r="Y4" s="301">
        <f t="shared" ref="Y4:Y67" si="11">ROUND(IF(V4="x",X4,(10-GEOMEAN(((10-V4)/10*9+1),((10-X4)/10*9+1)))/9*10),1)</f>
        <v>0</v>
      </c>
      <c r="Z4" s="305">
        <f t="shared" ref="Z4:Z67" si="12" xml:space="preserve">  IF(H4="x",  ROUND(   (10-GEOMEAN(                   ( (10-D4)/10*9+1),  ( (10-Q4)/10*9+1),                ( (10-U4)/10*9+1),   ((10-Y4)/10*9+1)                                               )            )  /9*10,1),            ROUND(                    (10-GEOMEAN(                   ( (10-D4)/10*9+1),  ( (10-H4)/10*9+1),   ( (10-Q4)/10*9+1),                ( (10-U4)/10*9+1),   ((10-Y4)/10*9+1)                                               )            )  /9*10,1))</f>
        <v>0</v>
      </c>
      <c r="AA4" s="306">
        <f>IF('Datos de Indicador'!J7="No dato","x",ROUND(IF('Datos de Indicador'!J7&gt;AA$302,10,IF('Datos de Indicador'!J7&lt;$AA$301,0,10-(AA$302-'Datos de Indicador'!J7)/(AA$302-AA$301)*10)),1))</f>
        <v>10</v>
      </c>
      <c r="AB4" s="306">
        <f>IF('Datos de Indicador'!K7="No dato","x",ROUND(IF('Datos de Indicador'!K7&gt;AB$302,10,IF('Datos de Indicador'!K7&lt;$AB$301,0,10-(AB$302-'Datos de Indicador'!K7)/(AB$302-AB$301)*10)),1))</f>
        <v>10</v>
      </c>
      <c r="AC4" s="306">
        <f>IF('Datos de Indicador'!L7="No dato","x",ROUND(IF('Datos de Indicador'!L7&gt;AC$302,10,IF('Datos de Indicador'!L7&lt;$AC$301,0,10-(AC$302-'Datos de Indicador'!L7)/(AC$302-AC$301)*10)),1))</f>
        <v>5.3</v>
      </c>
      <c r="AD4" s="301">
        <f t="shared" ref="AD4:AD67" si="13">IF(AA4="x",                    ROUND(((10-GEOMEAN(((10-AB4)/10*9+1),((10-AC4)/10*9+1) ))/9*10),1),ROUND(((10-GEOMEAN(((10-AA4)/10*9+1),((10-AB4)/10*9+1),((10-AC4)/10*9+1) ))/9*10),1))</f>
        <v>9.1999999999999993</v>
      </c>
      <c r="AE4" s="305">
        <f t="shared" si="0"/>
        <v>9.1999999999999993</v>
      </c>
      <c r="AF4" s="16"/>
      <c r="AG4" s="16"/>
      <c r="AH4" s="16"/>
    </row>
    <row r="5" spans="1:34" s="3" customFormat="1" x14ac:dyDescent="0.25">
      <c r="A5" s="104" t="s">
        <v>229</v>
      </c>
      <c r="B5" s="101" t="s">
        <v>173</v>
      </c>
      <c r="C5" s="307">
        <v>103</v>
      </c>
      <c r="D5" s="301">
        <f>IF('Datos de Indicador'!D8="No dato","x",ROUND(IF('Datos de Indicador'!D8=0,0,IF(LOG('Datos de Indicador'!D8)&gt;D$302,10,IF(LOG('Datos de Indicador'!D8)&lt;D$301,0,10-(D$302-LOG('Datos de Indicador'!D8))/(D$302-D$301)*10))),1))</f>
        <v>6.8</v>
      </c>
      <c r="E5" s="501">
        <f>IF('Datos de Indicador'!E8="No dato","x",ROUND(IF('Datos de Indicador'!E8=0,0,IF(LOG('Datos de Indicador'!E8)&gt;E$302,10,IF(LOG('Datos de Indicador'!E8)&lt;E$301,0,10-(E$302-LOG('Datos de Indicador'!E8))/(E$302-E$301)*10))),1))</f>
        <v>4.8</v>
      </c>
      <c r="F5" s="299">
        <f>IF('Datos de Indicador'!E8="No dato","x",IF('Datos de Indicador'!E8="No dato","x", ('Datos de Indicador'!E8)/'Datos de Indicador'!AM8))</f>
        <v>1.6262930384900194E-4</v>
      </c>
      <c r="G5" s="300">
        <f t="shared" si="1"/>
        <v>0.3</v>
      </c>
      <c r="H5" s="301">
        <f t="shared" si="2"/>
        <v>2.9</v>
      </c>
      <c r="I5" s="501">
        <f>IF('Datos de Indicador'!F8="No dato","x",ROUND(IF('Datos de Indicador'!F8=0,0,IF(LOG('Datos de Indicador'!F8*1/40)&gt;I$302,10,IF(LOG('Datos de Indicador'!F8*1/40)&lt;I$301,0,10-(I$302-LOG('Datos de Indicador'!F8*1/40))/(I$302-I$301)*10))),1))</f>
        <v>0</v>
      </c>
      <c r="J5" s="299">
        <f>IF('Datos de Indicador'!F8="No dato","x",IF('Datos de Indicador'!F8="No dato","x",( 'Datos de Indicador'!F8*1/40)/'Datos de Indicador'!AM8))</f>
        <v>0</v>
      </c>
      <c r="K5" s="300">
        <f t="shared" si="3"/>
        <v>0</v>
      </c>
      <c r="L5" s="302">
        <f t="shared" si="4"/>
        <v>0</v>
      </c>
      <c r="M5" s="502">
        <f>IF('Datos de Indicador'!G8="No dato","x",ROUND(IF('Datos de Indicador'!G8=0,0,IF(LOG('Datos de Indicador'!G8)&gt;M$302,10,IF(LOG('Datos de Indicador'!G8)&lt;M$301,0,10-(M$302-LOG('Datos de Indicador'!G8))/(M$302-M$301)*10))),1))</f>
        <v>0</v>
      </c>
      <c r="N5" s="303">
        <f>IF('Datos de Indicador'!G8="No dato","x",IF('Datos de Indicador'!G8="No dato","x", 'Datos de Indicador'!G8/'Datos de Indicador'!AM8))</f>
        <v>0</v>
      </c>
      <c r="O5" s="304">
        <f t="shared" si="5"/>
        <v>0</v>
      </c>
      <c r="P5" s="302">
        <f t="shared" si="6"/>
        <v>0</v>
      </c>
      <c r="Q5" s="301">
        <f t="shared" si="7"/>
        <v>0</v>
      </c>
      <c r="R5" s="503">
        <f>IF('Datos de Indicador'!H8="No dato","x",ROUND(IF('Datos de Indicador'!H8=0,0,IF(LOG('Datos de Indicador'!H8)&gt;R$302,10,IF(LOG('Datos de Indicador'!H8)&lt;R$301,0,10-(R$302-LOG('Datos de Indicador'!H8))/(R$302-R$301)*10))),1))</f>
        <v>0</v>
      </c>
      <c r="S5" s="299">
        <f>IF('Datos de Indicador'!H8="No dato","x",IF('Datos de Indicador'!H8="No dato","x", 'Datos de Indicador'!H8/'Datos de Indicador'!AM8))</f>
        <v>0</v>
      </c>
      <c r="T5" s="300">
        <f t="shared" si="8"/>
        <v>0</v>
      </c>
      <c r="U5" s="301">
        <f t="shared" si="9"/>
        <v>0</v>
      </c>
      <c r="V5" s="501">
        <f>IF('Datos de Indicador'!I8="No dato","x",ROUND(IF('Datos de Indicador'!I8=0,0,IF(LOG('Datos de Indicador'!I8)&gt;V$302,10,IF(LOG('Datos de Indicador'!I8)&lt;V$301,0,10-(V$302-LOG('Datos de Indicador'!I8))/(V$302-V$301)*10))),1))</f>
        <v>0</v>
      </c>
      <c r="W5" s="299">
        <f>IF('Datos de Indicador'!I8="No dato","x",IF('Datos de Indicador'!I8="No dato","x",( 'Datos de Indicador'!I8)/'Datos de Indicador'!AM8))</f>
        <v>0</v>
      </c>
      <c r="X5" s="300">
        <f t="shared" si="10"/>
        <v>0</v>
      </c>
      <c r="Y5" s="301">
        <f t="shared" si="11"/>
        <v>0</v>
      </c>
      <c r="Z5" s="305">
        <f t="shared" si="12"/>
        <v>2.5</v>
      </c>
      <c r="AA5" s="306">
        <f>IF('Datos de Indicador'!J8="No dato","x",ROUND(IF('Datos de Indicador'!J8&gt;AA$302,10,IF('Datos de Indicador'!J8&lt;$AA$301,0,10-(AA$302-'Datos de Indicador'!J8)/(AA$302-AA$301)*10)),1))</f>
        <v>10</v>
      </c>
      <c r="AB5" s="306">
        <f>IF('Datos de Indicador'!K8="No dato","x",ROUND(IF('Datos de Indicador'!K8&gt;AB$302,10,IF('Datos de Indicador'!K8&lt;$AB$301,0,10-(AB$302-'Datos de Indicador'!K8)/(AB$302-AB$301)*10)),1))</f>
        <v>8</v>
      </c>
      <c r="AC5" s="306">
        <f>IF('Datos de Indicador'!L8="No dato","x",ROUND(IF('Datos de Indicador'!L8&gt;AC$302,10,IF('Datos de Indicador'!L8&lt;$AC$301,0,10-(AC$302-'Datos de Indicador'!L8)/(AC$302-AC$301)*10)),1))</f>
        <v>2.7</v>
      </c>
      <c r="AD5" s="301">
        <f t="shared" si="13"/>
        <v>8</v>
      </c>
      <c r="AE5" s="305">
        <f t="shared" si="0"/>
        <v>8</v>
      </c>
      <c r="AF5" s="16"/>
      <c r="AG5" s="16"/>
      <c r="AH5" s="16"/>
    </row>
    <row r="6" spans="1:34" s="3" customFormat="1" x14ac:dyDescent="0.25">
      <c r="A6" s="104" t="s">
        <v>229</v>
      </c>
      <c r="B6" s="101" t="s">
        <v>174</v>
      </c>
      <c r="C6" s="307">
        <v>104</v>
      </c>
      <c r="D6" s="301">
        <f>IF('Datos de Indicador'!D9="No dato","x",ROUND(IF('Datos de Indicador'!D9=0,0,IF(LOG('Datos de Indicador'!D9)&gt;D$302,10,IF(LOG('Datos de Indicador'!D9)&lt;D$301,0,10-(D$302-LOG('Datos de Indicador'!D9))/(D$302-D$301)*10))),1))</f>
        <v>0</v>
      </c>
      <c r="E6" s="501">
        <f>IF('Datos de Indicador'!E9="No dato","x",ROUND(IF('Datos de Indicador'!E9=0,0,IF(LOG('Datos de Indicador'!E9)&gt;E$302,10,IF(LOG('Datos de Indicador'!E9)&lt;E$301,0,10-(E$302-LOG('Datos de Indicador'!E9))/(E$302-E$301)*10))),1))</f>
        <v>7</v>
      </c>
      <c r="F6" s="299">
        <f>IF('Datos de Indicador'!E9="No dato","x",IF('Datos de Indicador'!E9="No dato","x", ('Datos de Indicador'!E9)/'Datos de Indicador'!AM9))</f>
        <v>1.2564117173541139E-3</v>
      </c>
      <c r="G6" s="300">
        <f t="shared" si="1"/>
        <v>2.5</v>
      </c>
      <c r="H6" s="301">
        <f t="shared" si="2"/>
        <v>5.2</v>
      </c>
      <c r="I6" s="501">
        <f>IF('Datos de Indicador'!F9="No dato","x",ROUND(IF('Datos de Indicador'!F9=0,0,IF(LOG('Datos de Indicador'!F9*1/40)&gt;I$302,10,IF(LOG('Datos de Indicador'!F9*1/40)&lt;I$301,0,10-(I$302-LOG('Datos de Indicador'!F9*1/40))/(I$302-I$301)*10))),1))</f>
        <v>0</v>
      </c>
      <c r="J6" s="299">
        <f>IF('Datos de Indicador'!F9="No dato","x",IF('Datos de Indicador'!F9="No dato","x",( 'Datos de Indicador'!F9*1/40)/'Datos de Indicador'!AM9))</f>
        <v>0</v>
      </c>
      <c r="K6" s="300">
        <f t="shared" si="3"/>
        <v>0</v>
      </c>
      <c r="L6" s="302">
        <f t="shared" si="4"/>
        <v>0</v>
      </c>
      <c r="M6" s="502">
        <f>IF('Datos de Indicador'!G9="No dato","x",ROUND(IF('Datos de Indicador'!G9=0,0,IF(LOG('Datos de Indicador'!G9)&gt;M$302,10,IF(LOG('Datos de Indicador'!G9)&lt;M$301,0,10-(M$302-LOG('Datos de Indicador'!G9))/(M$302-M$301)*10))),1))</f>
        <v>0</v>
      </c>
      <c r="N6" s="303">
        <f>IF('Datos de Indicador'!G9="No dato","x",IF('Datos de Indicador'!G9="No dato","x", 'Datos de Indicador'!G9/'Datos de Indicador'!AM9))</f>
        <v>0</v>
      </c>
      <c r="O6" s="304">
        <f t="shared" si="5"/>
        <v>0</v>
      </c>
      <c r="P6" s="302">
        <f t="shared" si="6"/>
        <v>0</v>
      </c>
      <c r="Q6" s="301">
        <f t="shared" si="7"/>
        <v>0</v>
      </c>
      <c r="R6" s="503">
        <f>IF('Datos de Indicador'!H9="No dato","x",ROUND(IF('Datos de Indicador'!H9=0,0,IF(LOG('Datos de Indicador'!H9)&gt;R$302,10,IF(LOG('Datos de Indicador'!H9)&lt;R$301,0,10-(R$302-LOG('Datos de Indicador'!H9))/(R$302-R$301)*10))),1))</f>
        <v>7.6</v>
      </c>
      <c r="S6" s="299">
        <f>IF('Datos de Indicador'!H9="No dato","x",IF('Datos de Indicador'!H9="No dato","x", 'Datos de Indicador'!H9/'Datos de Indicador'!AM9))</f>
        <v>5.9606509381450986E-3</v>
      </c>
      <c r="T6" s="300">
        <f t="shared" si="8"/>
        <v>0.6</v>
      </c>
      <c r="U6" s="301">
        <f t="shared" si="9"/>
        <v>5</v>
      </c>
      <c r="V6" s="501">
        <f>IF('Datos de Indicador'!I9="No dato","x",ROUND(IF('Datos de Indicador'!I9=0,0,IF(LOG('Datos de Indicador'!I9)&gt;V$302,10,IF(LOG('Datos de Indicador'!I9)&lt;V$301,0,10-(V$302-LOG('Datos de Indicador'!I9))/(V$302-V$301)*10))),1))</f>
        <v>0</v>
      </c>
      <c r="W6" s="299">
        <f>IF('Datos de Indicador'!I9="No dato","x",IF('Datos de Indicador'!I9="No dato","x",( 'Datos de Indicador'!I9)/'Datos de Indicador'!AM9))</f>
        <v>0</v>
      </c>
      <c r="X6" s="300">
        <f t="shared" si="10"/>
        <v>0</v>
      </c>
      <c r="Y6" s="301">
        <f t="shared" si="11"/>
        <v>0</v>
      </c>
      <c r="Z6" s="305">
        <f t="shared" si="12"/>
        <v>2.4</v>
      </c>
      <c r="AA6" s="306">
        <f>IF('Datos de Indicador'!J9="No dato","x",ROUND(IF('Datos de Indicador'!J9&gt;AA$302,10,IF('Datos de Indicador'!J9&lt;$AA$301,0,10-(AA$302-'Datos de Indicador'!J9)/(AA$302-AA$301)*10)),1))</f>
        <v>9.9</v>
      </c>
      <c r="AB6" s="306">
        <f>IF('Datos de Indicador'!K9="No dato","x",ROUND(IF('Datos de Indicador'!K9&gt;AB$302,10,IF('Datos de Indicador'!K9&lt;$AB$301,0,10-(AB$302-'Datos de Indicador'!K9)/(AB$302-AB$301)*10)),1))</f>
        <v>10</v>
      </c>
      <c r="AC6" s="306">
        <f>IF('Datos de Indicador'!L9="No dato","x",ROUND(IF('Datos de Indicador'!L9&gt;AC$302,10,IF('Datos de Indicador'!L9&lt;$AC$301,0,10-(AC$302-'Datos de Indicador'!L9)/(AC$302-AC$301)*10)),1))</f>
        <v>3.3</v>
      </c>
      <c r="AD6" s="301">
        <f t="shared" si="13"/>
        <v>8.9</v>
      </c>
      <c r="AE6" s="305">
        <f t="shared" si="0"/>
        <v>8.9</v>
      </c>
      <c r="AF6" s="16"/>
      <c r="AG6" s="16"/>
      <c r="AH6" s="16"/>
    </row>
    <row r="7" spans="1:34" s="3" customFormat="1" x14ac:dyDescent="0.25">
      <c r="A7" s="104" t="s">
        <v>229</v>
      </c>
      <c r="B7" s="101" t="s">
        <v>175</v>
      </c>
      <c r="C7" s="307">
        <v>105</v>
      </c>
      <c r="D7" s="301">
        <f>IF('Datos de Indicador'!D10="No dato","x",ROUND(IF('Datos de Indicador'!D10=0,0,IF(LOG('Datos de Indicador'!D10)&gt;D$302,10,IF(LOG('Datos de Indicador'!D10)&lt;D$301,0,10-(D$302-LOG('Datos de Indicador'!D10))/(D$302-D$301)*10))),1))</f>
        <v>0</v>
      </c>
      <c r="E7" s="501">
        <f>IF('Datos de Indicador'!E10="No dato","x",ROUND(IF('Datos de Indicador'!E10=0,0,IF(LOG('Datos de Indicador'!E10)&gt;E$302,10,IF(LOG('Datos de Indicador'!E10)&lt;E$301,0,10-(E$302-LOG('Datos de Indicador'!E10))/(E$302-E$301)*10))),1))</f>
        <v>7</v>
      </c>
      <c r="F7" s="299">
        <f>IF('Datos de Indicador'!E10="No dato","x",IF('Datos de Indicador'!E10="No dato","x", ('Datos de Indicador'!E10)/'Datos de Indicador'!AM10))</f>
        <v>1.4952010841567133E-3</v>
      </c>
      <c r="G7" s="300">
        <f t="shared" si="1"/>
        <v>3</v>
      </c>
      <c r="H7" s="301">
        <f t="shared" si="2"/>
        <v>5.3</v>
      </c>
      <c r="I7" s="501">
        <f>IF('Datos de Indicador'!F10="No dato","x",ROUND(IF('Datos de Indicador'!F10=0,0,IF(LOG('Datos de Indicador'!F10*1/40)&gt;I$302,10,IF(LOG('Datos de Indicador'!F10*1/40)&lt;I$301,0,10-(I$302-LOG('Datos de Indicador'!F10*1/40))/(I$302-I$301)*10))),1))</f>
        <v>0</v>
      </c>
      <c r="J7" s="299">
        <f>IF('Datos de Indicador'!F10="No dato","x",IF('Datos de Indicador'!F10="No dato","x",( 'Datos de Indicador'!F10*1/40)/'Datos de Indicador'!AM10))</f>
        <v>0</v>
      </c>
      <c r="K7" s="300">
        <f t="shared" si="3"/>
        <v>0</v>
      </c>
      <c r="L7" s="302">
        <f t="shared" si="4"/>
        <v>0</v>
      </c>
      <c r="M7" s="502">
        <f>IF('Datos de Indicador'!G10="No dato","x",ROUND(IF('Datos de Indicador'!G10=0,0,IF(LOG('Datos de Indicador'!G10)&gt;M$302,10,IF(LOG('Datos de Indicador'!G10)&lt;M$301,0,10-(M$302-LOG('Datos de Indicador'!G10))/(M$302-M$301)*10))),1))</f>
        <v>0</v>
      </c>
      <c r="N7" s="303">
        <f>IF('Datos de Indicador'!G10="No dato","x",IF('Datos de Indicador'!G10="No dato","x", 'Datos de Indicador'!G10/'Datos de Indicador'!AM10))</f>
        <v>0</v>
      </c>
      <c r="O7" s="304">
        <f t="shared" si="5"/>
        <v>0</v>
      </c>
      <c r="P7" s="302">
        <f t="shared" si="6"/>
        <v>0</v>
      </c>
      <c r="Q7" s="301">
        <f t="shared" si="7"/>
        <v>0</v>
      </c>
      <c r="R7" s="503">
        <f>IF('Datos de Indicador'!H10="No dato","x",ROUND(IF('Datos de Indicador'!H10=0,0,IF(LOG('Datos de Indicador'!H10)&gt;R$302,10,IF(LOG('Datos de Indicador'!H10)&lt;R$301,0,10-(R$302-LOG('Datos de Indicador'!H10))/(R$302-R$301)*10))),1))</f>
        <v>8.3000000000000007</v>
      </c>
      <c r="S7" s="299">
        <f>IF('Datos de Indicador'!H10="No dato","x",IF('Datos de Indicador'!H10="No dato","x", 'Datos de Indicador'!H10/'Datos de Indicador'!AM10))</f>
        <v>1.8078340381167533E-2</v>
      </c>
      <c r="T7" s="300">
        <f t="shared" si="8"/>
        <v>1.8</v>
      </c>
      <c r="U7" s="301">
        <f t="shared" si="9"/>
        <v>6</v>
      </c>
      <c r="V7" s="501">
        <f>IF('Datos de Indicador'!I10="No dato","x",ROUND(IF('Datos de Indicador'!I10=0,0,IF(LOG('Datos de Indicador'!I10)&gt;V$302,10,IF(LOG('Datos de Indicador'!I10)&lt;V$301,0,10-(V$302-LOG('Datos de Indicador'!I10))/(V$302-V$301)*10))),1))</f>
        <v>0</v>
      </c>
      <c r="W7" s="299">
        <f>IF('Datos de Indicador'!I10="No dato","x",IF('Datos de Indicador'!I10="No dato","x",( 'Datos de Indicador'!I10)/'Datos de Indicador'!AM10))</f>
        <v>0</v>
      </c>
      <c r="X7" s="300">
        <f t="shared" si="10"/>
        <v>0</v>
      </c>
      <c r="Y7" s="301">
        <f t="shared" si="11"/>
        <v>0</v>
      </c>
      <c r="Z7" s="305">
        <f t="shared" si="12"/>
        <v>2.8</v>
      </c>
      <c r="AA7" s="306">
        <f>IF('Datos de Indicador'!J10="No dato","x",ROUND(IF('Datos de Indicador'!J10&gt;AA$302,10,IF('Datos de Indicador'!J10&lt;$AA$301,0,10-(AA$302-'Datos de Indicador'!J10)/(AA$302-AA$301)*10)),1))</f>
        <v>10</v>
      </c>
      <c r="AB7" s="306">
        <f>IF('Datos de Indicador'!K10="No dato","x",ROUND(IF('Datos de Indicador'!K10&gt;AB$302,10,IF('Datos de Indicador'!K10&lt;$AB$301,0,10-(AB$302-'Datos de Indicador'!K10)/(AB$302-AB$301)*10)),1))</f>
        <v>10</v>
      </c>
      <c r="AC7" s="306">
        <f>IF('Datos de Indicador'!L10="No dato","x",ROUND(IF('Datos de Indicador'!L10&gt;AC$302,10,IF('Datos de Indicador'!L10&lt;$AC$301,0,10-(AC$302-'Datos de Indicador'!L10)/(AC$302-AC$301)*10)),1))</f>
        <v>1.3</v>
      </c>
      <c r="AD7" s="301">
        <f t="shared" si="13"/>
        <v>8.8000000000000007</v>
      </c>
      <c r="AE7" s="305">
        <f t="shared" si="0"/>
        <v>8.8000000000000007</v>
      </c>
      <c r="AF7" s="16"/>
      <c r="AG7" s="16"/>
      <c r="AH7" s="16"/>
    </row>
    <row r="8" spans="1:34" s="3" customFormat="1" x14ac:dyDescent="0.25">
      <c r="A8" s="104" t="s">
        <v>229</v>
      </c>
      <c r="B8" s="101" t="s">
        <v>73</v>
      </c>
      <c r="C8" s="307">
        <v>106</v>
      </c>
      <c r="D8" s="301">
        <f>IF('Datos de Indicador'!D11="No dato","x",ROUND(IF('Datos de Indicador'!D11=0,0,IF(LOG('Datos de Indicador'!D11)&gt;D$302,10,IF(LOG('Datos de Indicador'!D11)&lt;D$301,0,10-(D$302-LOG('Datos de Indicador'!D11))/(D$302-D$301)*10))),1))</f>
        <v>0</v>
      </c>
      <c r="E8" s="501">
        <f>IF('Datos de Indicador'!E11="No dato","x",ROUND(IF('Datos de Indicador'!E11=0,0,IF(LOG('Datos de Indicador'!E11)&gt;E$302,10,IF(LOG('Datos de Indicador'!E11)&lt;E$301,0,10-(E$302-LOG('Datos de Indicador'!E11))/(E$302-E$301)*10))),1))</f>
        <v>0</v>
      </c>
      <c r="F8" s="299">
        <f>IF('Datos de Indicador'!E11="No dato","x",IF('Datos de Indicador'!E11="No dato","x", ('Datos de Indicador'!E11)/'Datos de Indicador'!AM11))</f>
        <v>0</v>
      </c>
      <c r="G8" s="300">
        <f t="shared" si="1"/>
        <v>0</v>
      </c>
      <c r="H8" s="301">
        <f t="shared" si="2"/>
        <v>0</v>
      </c>
      <c r="I8" s="501">
        <f>IF('Datos de Indicador'!F11="No dato","x",ROUND(IF('Datos de Indicador'!F11=0,0,IF(LOG('Datos de Indicador'!F11*1/40)&gt;I$302,10,IF(LOG('Datos de Indicador'!F11*1/40)&lt;I$301,0,10-(I$302-LOG('Datos de Indicador'!F11*1/40))/(I$302-I$301)*10))),1))</f>
        <v>0</v>
      </c>
      <c r="J8" s="299">
        <f>IF('Datos de Indicador'!F11="No dato","x",IF('Datos de Indicador'!F11="No dato","x",( 'Datos de Indicador'!F11*1/40)/'Datos de Indicador'!AM11))</f>
        <v>0</v>
      </c>
      <c r="K8" s="300">
        <f t="shared" si="3"/>
        <v>0</v>
      </c>
      <c r="L8" s="302">
        <f t="shared" si="4"/>
        <v>0</v>
      </c>
      <c r="M8" s="502">
        <f>IF('Datos de Indicador'!G11="No dato","x",ROUND(IF('Datos de Indicador'!G11=0,0,IF(LOG('Datos de Indicador'!G11)&gt;M$302,10,IF(LOG('Datos de Indicador'!G11)&lt;M$301,0,10-(M$302-LOG('Datos de Indicador'!G11))/(M$302-M$301)*10))),1))</f>
        <v>0</v>
      </c>
      <c r="N8" s="303">
        <f>IF('Datos de Indicador'!G11="No dato","x",IF('Datos de Indicador'!G11="No dato","x", 'Datos de Indicador'!G11/'Datos de Indicador'!AM11))</f>
        <v>0</v>
      </c>
      <c r="O8" s="304">
        <f t="shared" si="5"/>
        <v>0</v>
      </c>
      <c r="P8" s="302">
        <f t="shared" si="6"/>
        <v>0</v>
      </c>
      <c r="Q8" s="301">
        <f t="shared" si="7"/>
        <v>0</v>
      </c>
      <c r="R8" s="503">
        <f>IF('Datos de Indicador'!H11="No dato","x",ROUND(IF('Datos de Indicador'!H11=0,0,IF(LOG('Datos de Indicador'!H11)&gt;R$302,10,IF(LOG('Datos de Indicador'!H11)&lt;R$301,0,10-(R$302-LOG('Datos de Indicador'!H11))/(R$302-R$301)*10))),1))</f>
        <v>7.7</v>
      </c>
      <c r="S8" s="299">
        <f>IF('Datos de Indicador'!H11="No dato","x",IF('Datos de Indicador'!H11="No dato","x", 'Datos de Indicador'!H11/'Datos de Indicador'!AM11))</f>
        <v>1.7446073431484667E-2</v>
      </c>
      <c r="T8" s="300">
        <f t="shared" si="8"/>
        <v>1.7</v>
      </c>
      <c r="U8" s="301">
        <f t="shared" si="9"/>
        <v>5.4</v>
      </c>
      <c r="V8" s="501">
        <f>IF('Datos de Indicador'!I11="No dato","x",ROUND(IF('Datos de Indicador'!I11=0,0,IF(LOG('Datos de Indicador'!I11)&gt;V$302,10,IF(LOG('Datos de Indicador'!I11)&lt;V$301,0,10-(V$302-LOG('Datos de Indicador'!I11))/(V$302-V$301)*10))),1))</f>
        <v>0</v>
      </c>
      <c r="W8" s="299">
        <f>IF('Datos de Indicador'!I11="No dato","x",IF('Datos de Indicador'!I11="No dato","x",( 'Datos de Indicador'!I11)/'Datos de Indicador'!AM11))</f>
        <v>0</v>
      </c>
      <c r="X8" s="300">
        <f t="shared" si="10"/>
        <v>0</v>
      </c>
      <c r="Y8" s="301">
        <f t="shared" si="11"/>
        <v>0</v>
      </c>
      <c r="Z8" s="305">
        <f t="shared" si="12"/>
        <v>1.4</v>
      </c>
      <c r="AA8" s="306">
        <f>IF('Datos de Indicador'!J11="No dato","x",ROUND(IF('Datos de Indicador'!J11&gt;AA$302,10,IF('Datos de Indicador'!J11&lt;$AA$301,0,10-(AA$302-'Datos de Indicador'!J11)/(AA$302-AA$301)*10)),1))</f>
        <v>10</v>
      </c>
      <c r="AB8" s="306">
        <f>IF('Datos de Indicador'!K11="No dato","x",ROUND(IF('Datos de Indicador'!K11&gt;AB$302,10,IF('Datos de Indicador'!K11&lt;$AB$301,0,10-(AB$302-'Datos de Indicador'!K11)/(AB$302-AB$301)*10)),1))</f>
        <v>6.7</v>
      </c>
      <c r="AC8" s="306">
        <f>IF('Datos de Indicador'!L11="No dato","x",ROUND(IF('Datos de Indicador'!L11&gt;AC$302,10,IF('Datos de Indicador'!L11&lt;$AC$301,0,10-(AC$302-'Datos de Indicador'!L11)/(AC$302-AC$301)*10)),1))</f>
        <v>0.7</v>
      </c>
      <c r="AD8" s="301">
        <f t="shared" si="13"/>
        <v>7.4</v>
      </c>
      <c r="AE8" s="305">
        <f t="shared" si="0"/>
        <v>7.4</v>
      </c>
      <c r="AF8" s="16"/>
      <c r="AG8" s="16"/>
      <c r="AH8" s="16"/>
    </row>
    <row r="9" spans="1:34" s="3" customFormat="1" x14ac:dyDescent="0.25">
      <c r="A9" s="104" t="s">
        <v>229</v>
      </c>
      <c r="B9" s="101" t="s">
        <v>176</v>
      </c>
      <c r="C9" s="307">
        <v>107</v>
      </c>
      <c r="D9" s="301">
        <f>IF('Datos de Indicador'!D12="No dato","x",ROUND(IF('Datos de Indicador'!D12=0,0,IF(LOG('Datos de Indicador'!D12)&gt;D$302,10,IF(LOG('Datos de Indicador'!D12)&lt;D$301,0,10-(D$302-LOG('Datos de Indicador'!D12))/(D$302-D$301)*10))),1))</f>
        <v>9.1</v>
      </c>
      <c r="E9" s="501">
        <f>IF('Datos de Indicador'!E12="No dato","x",ROUND(IF('Datos de Indicador'!E12=0,0,IF(LOG('Datos de Indicador'!E12)&gt;E$302,10,IF(LOG('Datos de Indicador'!E12)&lt;E$301,0,10-(E$302-LOG('Datos de Indicador'!E12))/(E$302-E$301)*10))),1))</f>
        <v>8</v>
      </c>
      <c r="F9" s="299">
        <f>IF('Datos de Indicador'!E12="No dato","x",IF('Datos de Indicador'!E12="No dato","x", ('Datos de Indicador'!E12)/'Datos de Indicador'!AM12))</f>
        <v>1.4469087827363111E-3</v>
      </c>
      <c r="G9" s="300">
        <f t="shared" si="1"/>
        <v>2.9</v>
      </c>
      <c r="H9" s="301">
        <f t="shared" si="2"/>
        <v>6.1</v>
      </c>
      <c r="I9" s="501">
        <f>IF('Datos de Indicador'!F12="No dato","x",ROUND(IF('Datos de Indicador'!F12=0,0,IF(LOG('Datos de Indicador'!F12*1/40)&gt;I$302,10,IF(LOG('Datos de Indicador'!F12*1/40)&lt;I$301,0,10-(I$302-LOG('Datos de Indicador'!F12*1/40))/(I$302-I$301)*10))),1))</f>
        <v>0</v>
      </c>
      <c r="J9" s="299">
        <f>IF('Datos de Indicador'!F12="No dato","x",IF('Datos de Indicador'!F12="No dato","x",( 'Datos de Indicador'!F12*1/40)/'Datos de Indicador'!AM12))</f>
        <v>0</v>
      </c>
      <c r="K9" s="300">
        <f t="shared" si="3"/>
        <v>0</v>
      </c>
      <c r="L9" s="302">
        <f t="shared" si="4"/>
        <v>0</v>
      </c>
      <c r="M9" s="502">
        <f>IF('Datos de Indicador'!G12="No dato","x",ROUND(IF('Datos de Indicador'!G12=0,0,IF(LOG('Datos de Indicador'!G12)&gt;M$302,10,IF(LOG('Datos de Indicador'!G12)&lt;M$301,0,10-(M$302-LOG('Datos de Indicador'!G12))/(M$302-M$301)*10))),1))</f>
        <v>0</v>
      </c>
      <c r="N9" s="303">
        <f>IF('Datos de Indicador'!G12="No dato","x",IF('Datos de Indicador'!G12="No dato","x", 'Datos de Indicador'!G12/'Datos de Indicador'!AM12))</f>
        <v>0</v>
      </c>
      <c r="O9" s="304">
        <f t="shared" si="5"/>
        <v>0</v>
      </c>
      <c r="P9" s="302">
        <f t="shared" si="6"/>
        <v>0</v>
      </c>
      <c r="Q9" s="301">
        <f t="shared" si="7"/>
        <v>0</v>
      </c>
      <c r="R9" s="503">
        <f>IF('Datos de Indicador'!H12="No dato","x",ROUND(IF('Datos de Indicador'!H12=0,0,IF(LOG('Datos de Indicador'!H12)&gt;R$302,10,IF(LOG('Datos de Indicador'!H12)&lt;R$301,0,10-(R$302-LOG('Datos de Indicador'!H12))/(R$302-R$301)*10))),1))</f>
        <v>7.5</v>
      </c>
      <c r="S9" s="299">
        <f>IF('Datos de Indicador'!H12="No dato","x",IF('Datos de Indicador'!H12="No dato","x", 'Datos de Indicador'!H12/'Datos de Indicador'!AM12))</f>
        <v>2.0670125467661588E-3</v>
      </c>
      <c r="T9" s="300">
        <f t="shared" si="8"/>
        <v>0.2</v>
      </c>
      <c r="U9" s="301">
        <f t="shared" si="9"/>
        <v>4.8</v>
      </c>
      <c r="V9" s="501">
        <f>IF('Datos de Indicador'!I12="No dato","x",ROUND(IF('Datos de Indicador'!I12=0,0,IF(LOG('Datos de Indicador'!I12)&gt;V$302,10,IF(LOG('Datos de Indicador'!I12)&lt;V$301,0,10-(V$302-LOG('Datos de Indicador'!I12))/(V$302-V$301)*10))),1))</f>
        <v>0</v>
      </c>
      <c r="W9" s="299">
        <f>IF('Datos de Indicador'!I12="No dato","x",IF('Datos de Indicador'!I12="No dato","x",( 'Datos de Indicador'!I12)/'Datos de Indicador'!AM12))</f>
        <v>0</v>
      </c>
      <c r="X9" s="300">
        <f t="shared" si="10"/>
        <v>0</v>
      </c>
      <c r="Y9" s="301">
        <f t="shared" si="11"/>
        <v>0</v>
      </c>
      <c r="Z9" s="305">
        <f t="shared" si="12"/>
        <v>5.0999999999999996</v>
      </c>
      <c r="AA9" s="306">
        <f>IF('Datos de Indicador'!J12="No dato","x",ROUND(IF('Datos de Indicador'!J12&gt;AA$302,10,IF('Datos de Indicador'!J12&lt;$AA$301,0,10-(AA$302-'Datos de Indicador'!J12)/(AA$302-AA$301)*10)),1))</f>
        <v>8.6</v>
      </c>
      <c r="AB9" s="306">
        <f>IF('Datos de Indicador'!K12="No dato","x",ROUND(IF('Datos de Indicador'!K12&gt;AB$302,10,IF('Datos de Indicador'!K12&lt;$AB$301,0,10-(AB$302-'Datos de Indicador'!K12)/(AB$302-AB$301)*10)),1))</f>
        <v>10</v>
      </c>
      <c r="AC9" s="306">
        <f>IF('Datos de Indicador'!L12="No dato","x",ROUND(IF('Datos de Indicador'!L12&gt;AC$302,10,IF('Datos de Indicador'!L12&lt;$AC$301,0,10-(AC$302-'Datos de Indicador'!L12)/(AC$302-AC$301)*10)),1))</f>
        <v>10</v>
      </c>
      <c r="AD9" s="301">
        <f t="shared" si="13"/>
        <v>9.6999999999999993</v>
      </c>
      <c r="AE9" s="305">
        <f t="shared" si="0"/>
        <v>9.6999999999999993</v>
      </c>
      <c r="AF9" s="16"/>
      <c r="AG9" s="16"/>
      <c r="AH9" s="16"/>
    </row>
    <row r="10" spans="1:34" s="3" customFormat="1" x14ac:dyDescent="0.25">
      <c r="A10" s="104" t="s">
        <v>229</v>
      </c>
      <c r="B10" s="101" t="s">
        <v>177</v>
      </c>
      <c r="C10" s="307">
        <v>108</v>
      </c>
      <c r="D10" s="301">
        <f>IF('Datos de Indicador'!D13="No dato","x",ROUND(IF('Datos de Indicador'!D13=0,0,IF(LOG('Datos de Indicador'!D13)&gt;D$302,10,IF(LOG('Datos de Indicador'!D13)&lt;D$301,0,10-(D$302-LOG('Datos de Indicador'!D13))/(D$302-D$301)*10))),1))</f>
        <v>7.4</v>
      </c>
      <c r="E10" s="501">
        <f>IF('Datos de Indicador'!E13="No dato","x",ROUND(IF('Datos de Indicador'!E13=0,0,IF(LOG('Datos de Indicador'!E13)&gt;E$302,10,IF(LOG('Datos de Indicador'!E13)&lt;E$301,0,10-(E$302-LOG('Datos de Indicador'!E13))/(E$302-E$301)*10))),1))</f>
        <v>7</v>
      </c>
      <c r="F10" s="299">
        <f>IF('Datos de Indicador'!E13="No dato","x",IF('Datos de Indicador'!E13="No dato","x", ('Datos de Indicador'!E13)/'Datos de Indicador'!AM13))</f>
        <v>1.8976196259412196E-3</v>
      </c>
      <c r="G10" s="300">
        <f t="shared" si="1"/>
        <v>3.8</v>
      </c>
      <c r="H10" s="301">
        <f t="shared" si="2"/>
        <v>5.6</v>
      </c>
      <c r="I10" s="501">
        <f>IF('Datos de Indicador'!F13="No dato","x",ROUND(IF('Datos de Indicador'!F13=0,0,IF(LOG('Datos de Indicador'!F13*1/40)&gt;I$302,10,IF(LOG('Datos de Indicador'!F13*1/40)&lt;I$301,0,10-(I$302-LOG('Datos de Indicador'!F13*1/40))/(I$302-I$301)*10))),1))</f>
        <v>0</v>
      </c>
      <c r="J10" s="299">
        <f>IF('Datos de Indicador'!F13="No dato","x",IF('Datos de Indicador'!F13="No dato","x",( 'Datos de Indicador'!F13*1/40)/'Datos de Indicador'!AM13))</f>
        <v>0</v>
      </c>
      <c r="K10" s="300">
        <f t="shared" si="3"/>
        <v>0</v>
      </c>
      <c r="L10" s="302">
        <f t="shared" si="4"/>
        <v>0</v>
      </c>
      <c r="M10" s="502">
        <f>IF('Datos de Indicador'!G13="No dato","x",ROUND(IF('Datos de Indicador'!G13=0,0,IF(LOG('Datos de Indicador'!G13)&gt;M$302,10,IF(LOG('Datos de Indicador'!G13)&lt;M$301,0,10-(M$302-LOG('Datos de Indicador'!G13))/(M$302-M$301)*10))),1))</f>
        <v>0</v>
      </c>
      <c r="N10" s="303">
        <f>IF('Datos de Indicador'!G13="No dato","x",IF('Datos de Indicador'!G13="No dato","x", 'Datos de Indicador'!G13/'Datos de Indicador'!AM13))</f>
        <v>0</v>
      </c>
      <c r="O10" s="304">
        <f t="shared" si="5"/>
        <v>0</v>
      </c>
      <c r="P10" s="302">
        <f t="shared" si="6"/>
        <v>0</v>
      </c>
      <c r="Q10" s="301">
        <f t="shared" si="7"/>
        <v>0</v>
      </c>
      <c r="R10" s="503">
        <f>IF('Datos de Indicador'!H13="No dato","x",ROUND(IF('Datos de Indicador'!H13=0,0,IF(LOG('Datos de Indicador'!H13)&gt;R$302,10,IF(LOG('Datos de Indicador'!H13)&lt;R$301,0,10-(R$302-LOG('Datos de Indicador'!H13))/(R$302-R$301)*10))),1))</f>
        <v>7.4</v>
      </c>
      <c r="S10" s="299">
        <f>IF('Datos de Indicador'!H13="No dato","x",IF('Datos de Indicador'!H13="No dato","x", 'Datos de Indicador'!H13/'Datos de Indicador'!AM13))</f>
        <v>7.1687852535557177E-3</v>
      </c>
      <c r="T10" s="300">
        <f t="shared" si="8"/>
        <v>0.7</v>
      </c>
      <c r="U10" s="301">
        <f t="shared" si="9"/>
        <v>4.9000000000000004</v>
      </c>
      <c r="V10" s="501">
        <f>IF('Datos de Indicador'!I13="No dato","x",ROUND(IF('Datos de Indicador'!I13=0,0,IF(LOG('Datos de Indicador'!I13)&gt;V$302,10,IF(LOG('Datos de Indicador'!I13)&lt;V$301,0,10-(V$302-LOG('Datos de Indicador'!I13))/(V$302-V$301)*10))),1))</f>
        <v>0</v>
      </c>
      <c r="W10" s="299">
        <f>IF('Datos de Indicador'!I13="No dato","x",IF('Datos de Indicador'!I13="No dato","x",( 'Datos de Indicador'!I13)/'Datos de Indicador'!AM13))</f>
        <v>0</v>
      </c>
      <c r="X10" s="300">
        <f t="shared" si="10"/>
        <v>0</v>
      </c>
      <c r="Y10" s="301">
        <f t="shared" si="11"/>
        <v>0</v>
      </c>
      <c r="Z10" s="305">
        <f t="shared" si="12"/>
        <v>4.2</v>
      </c>
      <c r="AA10" s="306">
        <f>IF('Datos de Indicador'!J13="No dato","x",ROUND(IF('Datos de Indicador'!J13&gt;AA$302,10,IF('Datos de Indicador'!J13&lt;$AA$301,0,10-(AA$302-'Datos de Indicador'!J13)/(AA$302-AA$301)*10)),1))</f>
        <v>10</v>
      </c>
      <c r="AB10" s="306">
        <f>IF('Datos de Indicador'!K13="No dato","x",ROUND(IF('Datos de Indicador'!K13&gt;AB$302,10,IF('Datos de Indicador'!K13&lt;$AB$301,0,10-(AB$302-'Datos de Indicador'!K13)/(AB$302-AB$301)*10)),1))</f>
        <v>10</v>
      </c>
      <c r="AC10" s="306">
        <f>IF('Datos de Indicador'!L13="No dato","x",ROUND(IF('Datos de Indicador'!L13&gt;AC$302,10,IF('Datos de Indicador'!L13&lt;$AC$301,0,10-(AC$302-'Datos de Indicador'!L13)/(AC$302-AC$301)*10)),1))</f>
        <v>2.7</v>
      </c>
      <c r="AD10" s="301">
        <f t="shared" si="13"/>
        <v>8.9</v>
      </c>
      <c r="AE10" s="305">
        <f t="shared" si="0"/>
        <v>8.9</v>
      </c>
      <c r="AF10" s="16"/>
      <c r="AG10" s="16"/>
      <c r="AH10" s="16"/>
    </row>
    <row r="11" spans="1:34" s="3" customFormat="1" x14ac:dyDescent="0.25">
      <c r="A11" s="104" t="s">
        <v>230</v>
      </c>
      <c r="B11" s="101" t="s">
        <v>178</v>
      </c>
      <c r="C11" s="307">
        <v>201</v>
      </c>
      <c r="D11" s="301">
        <f>IF('Datos de Indicador'!D14="No dato","x",ROUND(IF('Datos de Indicador'!D14=0,0,IF(LOG('Datos de Indicador'!D14)&gt;D$302,10,IF(LOG('Datos de Indicador'!D14)&lt;D$301,0,10-(D$302-LOG('Datos de Indicador'!D14))/(D$302-D$301)*10))),1))</f>
        <v>0</v>
      </c>
      <c r="E11" s="501">
        <f>IF('Datos de Indicador'!E14="No dato","x",ROUND(IF('Datos de Indicador'!E14=0,0,IF(LOG('Datos de Indicador'!E14)&gt;E$302,10,IF(LOG('Datos de Indicador'!E14)&lt;E$301,0,10-(E$302-LOG('Datos de Indicador'!E14))/(E$302-E$301)*10))),1))</f>
        <v>9</v>
      </c>
      <c r="F11" s="299">
        <f>IF('Datos de Indicador'!E14="No dato","x",IF('Datos de Indicador'!E14="No dato","x", ('Datos de Indicador'!E14)/'Datos de Indicador'!AM14))</f>
        <v>8.1574230733537281E-3</v>
      </c>
      <c r="G11" s="300">
        <f t="shared" si="1"/>
        <v>10</v>
      </c>
      <c r="H11" s="301">
        <f t="shared" si="2"/>
        <v>9.6</v>
      </c>
      <c r="I11" s="501">
        <f>IF('Datos de Indicador'!F14="No dato","x",ROUND(IF('Datos de Indicador'!F14=0,0,IF(LOG('Datos de Indicador'!F14*1/40)&gt;I$302,10,IF(LOG('Datos de Indicador'!F14*1/40)&lt;I$301,0,10-(I$302-LOG('Datos de Indicador'!F14*1/40))/(I$302-I$301)*10))),1))</f>
        <v>0</v>
      </c>
      <c r="J11" s="299">
        <f>IF('Datos de Indicador'!F14="No dato","x",IF('Datos de Indicador'!F14="No dato","x",( 'Datos de Indicador'!F14*1/40)/'Datos de Indicador'!AM14))</f>
        <v>0</v>
      </c>
      <c r="K11" s="300">
        <f t="shared" si="3"/>
        <v>0</v>
      </c>
      <c r="L11" s="302">
        <f t="shared" si="4"/>
        <v>0</v>
      </c>
      <c r="M11" s="502">
        <f>IF('Datos de Indicador'!G14="No dato","x",ROUND(IF('Datos de Indicador'!G14=0,0,IF(LOG('Datos de Indicador'!G14)&gt;M$302,10,IF(LOG('Datos de Indicador'!G14)&lt;M$301,0,10-(M$302-LOG('Datos de Indicador'!G14))/(M$302-M$301)*10))),1))</f>
        <v>0</v>
      </c>
      <c r="N11" s="303">
        <f>IF('Datos de Indicador'!G14="No dato","x",IF('Datos de Indicador'!G14="No dato","x", 'Datos de Indicador'!G14/'Datos de Indicador'!AM14))</f>
        <v>0</v>
      </c>
      <c r="O11" s="304">
        <f t="shared" si="5"/>
        <v>0</v>
      </c>
      <c r="P11" s="302">
        <f t="shared" si="6"/>
        <v>0</v>
      </c>
      <c r="Q11" s="301">
        <f t="shared" si="7"/>
        <v>0</v>
      </c>
      <c r="R11" s="503">
        <f>IF('Datos de Indicador'!H14="No dato","x",ROUND(IF('Datos de Indicador'!H14=0,0,IF(LOG('Datos de Indicador'!H14)&gt;R$302,10,IF(LOG('Datos de Indicador'!H14)&lt;R$301,0,10-(R$302-LOG('Datos de Indicador'!H14))/(R$302-R$301)*10))),1))</f>
        <v>6</v>
      </c>
      <c r="S11" s="299">
        <f>IF('Datos de Indicador'!H14="No dato","x",IF('Datos de Indicador'!H14="No dato","x", 'Datos de Indicador'!H14/'Datos de Indicador'!AM14))</f>
        <v>4.4585105866508232E-4</v>
      </c>
      <c r="T11" s="300">
        <f t="shared" si="8"/>
        <v>0</v>
      </c>
      <c r="U11" s="301">
        <f t="shared" si="9"/>
        <v>3.6</v>
      </c>
      <c r="V11" s="501">
        <f>IF('Datos de Indicador'!I14="No dato","x",ROUND(IF('Datos de Indicador'!I14=0,0,IF(LOG('Datos de Indicador'!I14)&gt;V$302,10,IF(LOG('Datos de Indicador'!I14)&lt;V$301,0,10-(V$302-LOG('Datos de Indicador'!I14))/(V$302-V$301)*10))),1))</f>
        <v>0</v>
      </c>
      <c r="W11" s="299">
        <f>IF('Datos de Indicador'!I14="No dato","x",IF('Datos de Indicador'!I14="No dato","x",( 'Datos de Indicador'!I14)/'Datos de Indicador'!AM14))</f>
        <v>0</v>
      </c>
      <c r="X11" s="300">
        <f t="shared" si="10"/>
        <v>0</v>
      </c>
      <c r="Y11" s="301">
        <f t="shared" si="11"/>
        <v>0</v>
      </c>
      <c r="Z11" s="305">
        <f t="shared" si="12"/>
        <v>4.2</v>
      </c>
      <c r="AA11" s="306">
        <f>IF('Datos de Indicador'!J14="No dato","x",ROUND(IF('Datos de Indicador'!J14&gt;AA$302,10,IF('Datos de Indicador'!J14&lt;$AA$301,0,10-(AA$302-'Datos de Indicador'!J14)/(AA$302-AA$301)*10)),1))</f>
        <v>0.6</v>
      </c>
      <c r="AB11" s="306">
        <f>IF('Datos de Indicador'!K14="No dato","x",ROUND(IF('Datos de Indicador'!K14&gt;AB$302,10,IF('Datos de Indicador'!K14&lt;$AB$301,0,10-(AB$302-'Datos de Indicador'!K14)/(AB$302-AB$301)*10)),1))</f>
        <v>1.3</v>
      </c>
      <c r="AC11" s="306">
        <f>IF('Datos de Indicador'!L14="No dato","x",ROUND(IF('Datos de Indicador'!L14&gt;AC$302,10,IF('Datos de Indicador'!L14&lt;$AC$301,0,10-(AC$302-'Datos de Indicador'!L14)/(AC$302-AC$301)*10)),1))</f>
        <v>0.7</v>
      </c>
      <c r="AD11" s="301">
        <f t="shared" si="13"/>
        <v>0.9</v>
      </c>
      <c r="AE11" s="305">
        <f t="shared" si="0"/>
        <v>0.9</v>
      </c>
      <c r="AF11" s="16"/>
      <c r="AG11" s="16"/>
      <c r="AH11" s="16"/>
    </row>
    <row r="12" spans="1:34" s="3" customFormat="1" x14ac:dyDescent="0.25">
      <c r="A12" s="104" t="s">
        <v>230</v>
      </c>
      <c r="B12" s="101" t="s">
        <v>179</v>
      </c>
      <c r="C12" s="307">
        <v>202</v>
      </c>
      <c r="D12" s="301">
        <f>IF('Datos de Indicador'!D15="No dato","x",ROUND(IF('Datos de Indicador'!D15=0,0,IF(LOG('Datos de Indicador'!D15)&gt;D$302,10,IF(LOG('Datos de Indicador'!D15)&lt;D$301,0,10-(D$302-LOG('Datos de Indicador'!D15))/(D$302-D$301)*10))),1))</f>
        <v>0</v>
      </c>
      <c r="E12" s="501">
        <f>IF('Datos de Indicador'!E15="No dato","x",ROUND(IF('Datos de Indicador'!E15=0,0,IF(LOG('Datos de Indicador'!E15)&gt;E$302,10,IF(LOG('Datos de Indicador'!E15)&lt;E$301,0,10-(E$302-LOG('Datos de Indicador'!E15))/(E$302-E$301)*10))),1))</f>
        <v>6.3</v>
      </c>
      <c r="F12" s="299">
        <f>IF('Datos de Indicador'!E15="No dato","x",IF('Datos de Indicador'!E15="No dato","x", ('Datos de Indicador'!E15)/'Datos de Indicador'!AM15))</f>
        <v>1.3737563688871657E-3</v>
      </c>
      <c r="G12" s="300">
        <f t="shared" si="1"/>
        <v>2.7</v>
      </c>
      <c r="H12" s="301">
        <f t="shared" si="2"/>
        <v>4.7</v>
      </c>
      <c r="I12" s="501">
        <f>IF('Datos de Indicador'!F15="No dato","x",ROUND(IF('Datos de Indicador'!F15=0,0,IF(LOG('Datos de Indicador'!F15*1/40)&gt;I$302,10,IF(LOG('Datos de Indicador'!F15*1/40)&lt;I$301,0,10-(I$302-LOG('Datos de Indicador'!F15*1/40))/(I$302-I$301)*10))),1))</f>
        <v>0</v>
      </c>
      <c r="J12" s="299">
        <f>IF('Datos de Indicador'!F15="No dato","x",IF('Datos de Indicador'!F15="No dato","x",( 'Datos de Indicador'!F15*1/40)/'Datos de Indicador'!AM15))</f>
        <v>0</v>
      </c>
      <c r="K12" s="300">
        <f t="shared" si="3"/>
        <v>0</v>
      </c>
      <c r="L12" s="302">
        <f t="shared" si="4"/>
        <v>0</v>
      </c>
      <c r="M12" s="502">
        <f>IF('Datos de Indicador'!G15="No dato","x",ROUND(IF('Datos de Indicador'!G15=0,0,IF(LOG('Datos de Indicador'!G15)&gt;M$302,10,IF(LOG('Datos de Indicador'!G15)&lt;M$301,0,10-(M$302-LOG('Datos de Indicador'!G15))/(M$302-M$301)*10))),1))</f>
        <v>0</v>
      </c>
      <c r="N12" s="303">
        <f>IF('Datos de Indicador'!G15="No dato","x",IF('Datos de Indicador'!G15="No dato","x", 'Datos de Indicador'!G15/'Datos de Indicador'!AM15))</f>
        <v>0</v>
      </c>
      <c r="O12" s="304">
        <f t="shared" si="5"/>
        <v>0</v>
      </c>
      <c r="P12" s="302">
        <f t="shared" si="6"/>
        <v>0</v>
      </c>
      <c r="Q12" s="301">
        <f t="shared" si="7"/>
        <v>0</v>
      </c>
      <c r="R12" s="503">
        <f>IF('Datos de Indicador'!H15="No dato","x",ROUND(IF('Datos de Indicador'!H15=0,0,IF(LOG('Datos de Indicador'!H15)&gt;R$302,10,IF(LOG('Datos de Indicador'!H15)&lt;R$301,0,10-(R$302-LOG('Datos de Indicador'!H15))/(R$302-R$301)*10))),1))</f>
        <v>8.1</v>
      </c>
      <c r="S12" s="299">
        <f>IF('Datos de Indicador'!H15="No dato","x",IF('Datos de Indicador'!H15="No dato","x", 'Datos de Indicador'!H15/'Datos de Indicador'!AM15))</f>
        <v>3.2206954870576884E-2</v>
      </c>
      <c r="T12" s="300">
        <f t="shared" si="8"/>
        <v>3.2</v>
      </c>
      <c r="U12" s="301">
        <f t="shared" si="9"/>
        <v>6.2</v>
      </c>
      <c r="V12" s="501">
        <f>IF('Datos de Indicador'!I15="No dato","x",ROUND(IF('Datos de Indicador'!I15=0,0,IF(LOG('Datos de Indicador'!I15)&gt;V$302,10,IF(LOG('Datos de Indicador'!I15)&lt;V$301,0,10-(V$302-LOG('Datos de Indicador'!I15))/(V$302-V$301)*10))),1))</f>
        <v>0</v>
      </c>
      <c r="W12" s="299">
        <f>IF('Datos de Indicador'!I15="No dato","x",IF('Datos de Indicador'!I15="No dato","x",( 'Datos de Indicador'!I15)/'Datos de Indicador'!AM15))</f>
        <v>0</v>
      </c>
      <c r="X12" s="300">
        <f t="shared" si="10"/>
        <v>0</v>
      </c>
      <c r="Y12" s="301">
        <f t="shared" si="11"/>
        <v>0</v>
      </c>
      <c r="Z12" s="305">
        <f t="shared" si="12"/>
        <v>2.7</v>
      </c>
      <c r="AA12" s="306">
        <f>IF('Datos de Indicador'!J15="No dato","x",ROUND(IF('Datos de Indicador'!J15&gt;AA$302,10,IF('Datos de Indicador'!J15&lt;$AA$301,0,10-(AA$302-'Datos de Indicador'!J15)/(AA$302-AA$301)*10)),1))</f>
        <v>4.5</v>
      </c>
      <c r="AB12" s="306">
        <f>IF('Datos de Indicador'!K15="No dato","x",ROUND(IF('Datos de Indicador'!K15&gt;AB$302,10,IF('Datos de Indicador'!K15&lt;$AB$301,0,10-(AB$302-'Datos de Indicador'!K15)/(AB$302-AB$301)*10)),1))</f>
        <v>2</v>
      </c>
      <c r="AC12" s="306">
        <f>IF('Datos de Indicador'!L15="No dato","x",ROUND(IF('Datos de Indicador'!L15&gt;AC$302,10,IF('Datos de Indicador'!L15&lt;$AC$301,0,10-(AC$302-'Datos de Indicador'!L15)/(AC$302-AC$301)*10)),1))</f>
        <v>2</v>
      </c>
      <c r="AD12" s="301">
        <f t="shared" si="13"/>
        <v>2.9</v>
      </c>
      <c r="AE12" s="305">
        <f t="shared" si="0"/>
        <v>2.9</v>
      </c>
      <c r="AF12" s="16"/>
      <c r="AG12" s="16"/>
      <c r="AH12" s="16"/>
    </row>
    <row r="13" spans="1:34" s="3" customFormat="1" x14ac:dyDescent="0.25">
      <c r="A13" s="107" t="s">
        <v>230</v>
      </c>
      <c r="B13" s="101" t="s">
        <v>180</v>
      </c>
      <c r="C13" s="307">
        <v>203</v>
      </c>
      <c r="D13" s="301">
        <f>IF('Datos de Indicador'!D16="No dato","x",ROUND(IF('Datos de Indicador'!D16=0,0,IF(LOG('Datos de Indicador'!D16)&gt;D$302,10,IF(LOG('Datos de Indicador'!D16)&lt;D$301,0,10-(D$302-LOG('Datos de Indicador'!D16))/(D$302-D$301)*10))),1))</f>
        <v>0</v>
      </c>
      <c r="E13" s="501">
        <f>IF('Datos de Indicador'!E16="No dato","x",ROUND(IF('Datos de Indicador'!E16=0,0,IF(LOG('Datos de Indicador'!E16)&gt;E$302,10,IF(LOG('Datos de Indicador'!E16)&lt;E$301,0,10-(E$302-LOG('Datos de Indicador'!E16))/(E$302-E$301)*10))),1))</f>
        <v>5.7</v>
      </c>
      <c r="F13" s="299">
        <f>IF('Datos de Indicador'!E16="No dato","x",IF('Datos de Indicador'!E16="No dato","x", ('Datos de Indicador'!E16)/'Datos de Indicador'!AM16))</f>
        <v>4.3415905561722224E-4</v>
      </c>
      <c r="G13" s="300">
        <f t="shared" si="1"/>
        <v>0.9</v>
      </c>
      <c r="H13" s="301">
        <f t="shared" si="2"/>
        <v>3.7</v>
      </c>
      <c r="I13" s="501">
        <f>IF('Datos de Indicador'!F16="No dato","x",ROUND(IF('Datos de Indicador'!F16=0,0,IF(LOG('Datos de Indicador'!F16*1/40)&gt;I$302,10,IF(LOG('Datos de Indicador'!F16*1/40)&lt;I$301,0,10-(I$302-LOG('Datos de Indicador'!F16*1/40))/(I$302-I$301)*10))),1))</f>
        <v>7.1</v>
      </c>
      <c r="J13" s="299">
        <f>IF('Datos de Indicador'!F16="No dato","x",IF('Datos de Indicador'!F16="No dato","x",( 'Datos de Indicador'!F16*1/40)/'Datos de Indicador'!AM16))</f>
        <v>5.5065840220784356E-3</v>
      </c>
      <c r="K13" s="300">
        <f t="shared" si="3"/>
        <v>5.5</v>
      </c>
      <c r="L13" s="302">
        <f t="shared" si="4"/>
        <v>6.4</v>
      </c>
      <c r="M13" s="502">
        <f>IF('Datos de Indicador'!G16="No dato","x",ROUND(IF('Datos de Indicador'!G16=0,0,IF(LOG('Datos de Indicador'!G16)&gt;M$302,10,IF(LOG('Datos de Indicador'!G16)&lt;M$301,0,10-(M$302-LOG('Datos de Indicador'!G16))/(M$302-M$301)*10))),1))</f>
        <v>10</v>
      </c>
      <c r="N13" s="303">
        <f>IF('Datos de Indicador'!G16="No dato","x",IF('Datos de Indicador'!G16="No dato","x", 'Datos de Indicador'!G16/'Datos de Indicador'!AM16))</f>
        <v>0.45374445301506583</v>
      </c>
      <c r="O13" s="304">
        <f t="shared" si="5"/>
        <v>10</v>
      </c>
      <c r="P13" s="302">
        <f t="shared" si="6"/>
        <v>10</v>
      </c>
      <c r="Q13" s="301">
        <f t="shared" si="7"/>
        <v>8.8000000000000007</v>
      </c>
      <c r="R13" s="503">
        <f>IF('Datos de Indicador'!H16="No dato","x",ROUND(IF('Datos de Indicador'!H16=0,0,IF(LOG('Datos de Indicador'!H16)&gt;R$302,10,IF(LOG('Datos de Indicador'!H16)&lt;R$301,0,10-(R$302-LOG('Datos de Indicador'!H16))/(R$302-R$301)*10))),1))</f>
        <v>8</v>
      </c>
      <c r="S13" s="299">
        <f>IF('Datos de Indicador'!H16="No dato","x",IF('Datos de Indicador'!H16="No dato","x", 'Datos de Indicador'!H16/'Datos de Indicador'!AM16))</f>
        <v>1.7269882434551728E-2</v>
      </c>
      <c r="T13" s="300">
        <f t="shared" si="8"/>
        <v>1.7</v>
      </c>
      <c r="U13" s="301">
        <f t="shared" si="9"/>
        <v>5.7</v>
      </c>
      <c r="V13" s="501">
        <f>IF('Datos de Indicador'!I16="No dato","x",ROUND(IF('Datos de Indicador'!I16=0,0,IF(LOG('Datos de Indicador'!I16)&gt;V$302,10,IF(LOG('Datos de Indicador'!I16)&lt;V$301,0,10-(V$302-LOG('Datos de Indicador'!I16))/(V$302-V$301)*10))),1))</f>
        <v>0</v>
      </c>
      <c r="W13" s="299">
        <f>IF('Datos de Indicador'!I16="No dato","x",IF('Datos de Indicador'!I16="No dato","x",( 'Datos de Indicador'!I16)/'Datos de Indicador'!AM16))</f>
        <v>0</v>
      </c>
      <c r="X13" s="300">
        <f t="shared" si="10"/>
        <v>0</v>
      </c>
      <c r="Y13" s="301">
        <f t="shared" si="11"/>
        <v>0</v>
      </c>
      <c r="Z13" s="305">
        <f t="shared" si="12"/>
        <v>4.5999999999999996</v>
      </c>
      <c r="AA13" s="306">
        <f>IF('Datos de Indicador'!J16="No dato","x",ROUND(IF('Datos de Indicador'!J16&gt;AA$302,10,IF('Datos de Indicador'!J16&lt;$AA$301,0,10-(AA$302-'Datos de Indicador'!J16)/(AA$302-AA$301)*10)),1))</f>
        <v>9.1999999999999993</v>
      </c>
      <c r="AB13" s="306">
        <f>IF('Datos de Indicador'!K16="No dato","x",ROUND(IF('Datos de Indicador'!K16&gt;AB$302,10,IF('Datos de Indicador'!K16&lt;$AB$301,0,10-(AB$302-'Datos de Indicador'!K16)/(AB$302-AB$301)*10)),1))</f>
        <v>6.7</v>
      </c>
      <c r="AC13" s="306">
        <f>IF('Datos de Indicador'!L16="No dato","x",ROUND(IF('Datos de Indicador'!L16&gt;AC$302,10,IF('Datos de Indicador'!L16&lt;$AC$301,0,10-(AC$302-'Datos de Indicador'!L16)/(AC$302-AC$301)*10)),1))</f>
        <v>0</v>
      </c>
      <c r="AD13" s="301">
        <f t="shared" si="13"/>
        <v>6.6</v>
      </c>
      <c r="AE13" s="305">
        <f t="shared" si="0"/>
        <v>6.6</v>
      </c>
      <c r="AF13" s="16"/>
      <c r="AG13" s="16"/>
      <c r="AH13" s="16"/>
    </row>
    <row r="14" spans="1:34" s="3" customFormat="1" x14ac:dyDescent="0.25">
      <c r="A14" s="107" t="s">
        <v>230</v>
      </c>
      <c r="B14" s="101" t="s">
        <v>181</v>
      </c>
      <c r="C14" s="307">
        <v>204</v>
      </c>
      <c r="D14" s="301">
        <f>IF('Datos de Indicador'!D17="No dato","x",ROUND(IF('Datos de Indicador'!D17=0,0,IF(LOG('Datos de Indicador'!D17)&gt;D$302,10,IF(LOG('Datos de Indicador'!D17)&lt;D$301,0,10-(D$302-LOG('Datos de Indicador'!D17))/(D$302-D$301)*10))),1))</f>
        <v>0</v>
      </c>
      <c r="E14" s="501">
        <f>IF('Datos de Indicador'!E17="No dato","x",ROUND(IF('Datos de Indicador'!E17=0,0,IF(LOG('Datos de Indicador'!E17)&gt;E$302,10,IF(LOG('Datos de Indicador'!E17)&lt;E$301,0,10-(E$302-LOG('Datos de Indicador'!E17))/(E$302-E$301)*10))),1))</f>
        <v>5.8</v>
      </c>
      <c r="F14" s="299">
        <f>IF('Datos de Indicador'!E17="No dato","x",IF('Datos de Indicador'!E17="No dato","x", ('Datos de Indicador'!E17)/'Datos de Indicador'!AM17))</f>
        <v>7.2770670508958074E-4</v>
      </c>
      <c r="G14" s="300">
        <f t="shared" si="1"/>
        <v>1.5</v>
      </c>
      <c r="H14" s="301">
        <f t="shared" si="2"/>
        <v>4</v>
      </c>
      <c r="I14" s="501">
        <f>IF('Datos de Indicador'!F17="No dato","x",ROUND(IF('Datos de Indicador'!F17=0,0,IF(LOG('Datos de Indicador'!F17*1/40)&gt;I$302,10,IF(LOG('Datos de Indicador'!F17*1/40)&lt;I$301,0,10-(I$302-LOG('Datos de Indicador'!F17*1/40))/(I$302-I$301)*10))),1))</f>
        <v>0</v>
      </c>
      <c r="J14" s="299">
        <f>IF('Datos de Indicador'!F17="No dato","x",IF('Datos de Indicador'!F17="No dato","x",( 'Datos de Indicador'!F17*1/40)/'Datos de Indicador'!AM17))</f>
        <v>0</v>
      </c>
      <c r="K14" s="300">
        <f t="shared" si="3"/>
        <v>0</v>
      </c>
      <c r="L14" s="302">
        <f t="shared" si="4"/>
        <v>0</v>
      </c>
      <c r="M14" s="502">
        <f>IF('Datos de Indicador'!G17="No dato","x",ROUND(IF('Datos de Indicador'!G17=0,0,IF(LOG('Datos de Indicador'!G17)&gt;M$302,10,IF(LOG('Datos de Indicador'!G17)&lt;M$301,0,10-(M$302-LOG('Datos de Indicador'!G17))/(M$302-M$301)*10))),1))</f>
        <v>9.8000000000000007</v>
      </c>
      <c r="N14" s="303">
        <f>IF('Datos de Indicador'!G17="No dato","x",IF('Datos de Indicador'!G17="No dato","x", 'Datos de Indicador'!G17/'Datos de Indicador'!AM17))</f>
        <v>0.27063412362281508</v>
      </c>
      <c r="O14" s="304">
        <f t="shared" si="5"/>
        <v>10</v>
      </c>
      <c r="P14" s="302">
        <f t="shared" si="6"/>
        <v>9.9</v>
      </c>
      <c r="Q14" s="301">
        <f t="shared" si="7"/>
        <v>7.4</v>
      </c>
      <c r="R14" s="503">
        <f>IF('Datos de Indicador'!H17="No dato","x",ROUND(IF('Datos de Indicador'!H17=0,0,IF(LOG('Datos de Indicador'!H17)&gt;R$302,10,IF(LOG('Datos de Indicador'!H17)&lt;R$301,0,10-(R$302-LOG('Datos de Indicador'!H17))/(R$302-R$301)*10))),1))</f>
        <v>6.7</v>
      </c>
      <c r="S14" s="299">
        <f>IF('Datos de Indicador'!H17="No dato","x",IF('Datos de Indicador'!H17="No dato","x", 'Datos de Indicador'!H17/'Datos de Indicador'!AM17))</f>
        <v>4.5845522420643586E-3</v>
      </c>
      <c r="T14" s="300">
        <f t="shared" si="8"/>
        <v>0.5</v>
      </c>
      <c r="U14" s="301">
        <f t="shared" si="9"/>
        <v>4.3</v>
      </c>
      <c r="V14" s="501">
        <f>IF('Datos de Indicador'!I17="No dato","x",ROUND(IF('Datos de Indicador'!I17=0,0,IF(LOG('Datos de Indicador'!I17)&gt;V$302,10,IF(LOG('Datos de Indicador'!I17)&lt;V$301,0,10-(V$302-LOG('Datos de Indicador'!I17))/(V$302-V$301)*10))),1))</f>
        <v>0</v>
      </c>
      <c r="W14" s="299">
        <f>IF('Datos de Indicador'!I17="No dato","x",IF('Datos de Indicador'!I17="No dato","x",( 'Datos de Indicador'!I17)/'Datos de Indicador'!AM17))</f>
        <v>0</v>
      </c>
      <c r="X14" s="300">
        <f t="shared" si="10"/>
        <v>0</v>
      </c>
      <c r="Y14" s="301">
        <f t="shared" si="11"/>
        <v>0</v>
      </c>
      <c r="Z14" s="305">
        <f t="shared" si="12"/>
        <v>3.7</v>
      </c>
      <c r="AA14" s="306">
        <f>IF('Datos de Indicador'!J17="No dato","x",ROUND(IF('Datos de Indicador'!J17&gt;AA$302,10,IF('Datos de Indicador'!J17&lt;$AA$301,0,10-(AA$302-'Datos de Indicador'!J17)/(AA$302-AA$301)*10)),1))</f>
        <v>10</v>
      </c>
      <c r="AB14" s="306">
        <f>IF('Datos de Indicador'!K17="No dato","x",ROUND(IF('Datos de Indicador'!K17&gt;AB$302,10,IF('Datos de Indicador'!K17&lt;$AB$301,0,10-(AB$302-'Datos de Indicador'!K17)/(AB$302-AB$301)*10)),1))</f>
        <v>5.3</v>
      </c>
      <c r="AC14" s="306">
        <f>IF('Datos de Indicador'!L17="No dato","x",ROUND(IF('Datos de Indicador'!L17&gt;AC$302,10,IF('Datos de Indicador'!L17&lt;$AC$301,0,10-(AC$302-'Datos de Indicador'!L17)/(AC$302-AC$301)*10)),1))</f>
        <v>0</v>
      </c>
      <c r="AD14" s="301">
        <f t="shared" si="13"/>
        <v>7</v>
      </c>
      <c r="AE14" s="305">
        <f t="shared" si="0"/>
        <v>7</v>
      </c>
      <c r="AF14" s="16"/>
      <c r="AG14" s="16"/>
      <c r="AH14" s="16"/>
    </row>
    <row r="15" spans="1:34" s="3" customFormat="1" x14ac:dyDescent="0.25">
      <c r="A15" s="107" t="s">
        <v>230</v>
      </c>
      <c r="B15" s="101" t="s">
        <v>182</v>
      </c>
      <c r="C15" s="307">
        <v>205</v>
      </c>
      <c r="D15" s="301">
        <f>IF('Datos de Indicador'!D18="No dato","x",ROUND(IF('Datos de Indicador'!D18=0,0,IF(LOG('Datos de Indicador'!D18)&gt;D$302,10,IF(LOG('Datos de Indicador'!D18)&lt;D$301,0,10-(D$302-LOG('Datos de Indicador'!D18))/(D$302-D$301)*10))),1))</f>
        <v>0</v>
      </c>
      <c r="E15" s="501">
        <f>IF('Datos de Indicador'!E18="No dato","x",ROUND(IF('Datos de Indicador'!E18=0,0,IF(LOG('Datos de Indicador'!E18)&gt;E$302,10,IF(LOG('Datos de Indicador'!E18)&lt;E$301,0,10-(E$302-LOG('Datos de Indicador'!E18))/(E$302-E$301)*10))),1))</f>
        <v>5.8</v>
      </c>
      <c r="F15" s="299">
        <f>IF('Datos de Indicador'!E18="No dato","x",IF('Datos de Indicador'!E18="No dato","x", ('Datos de Indicador'!E18)/'Datos de Indicador'!AM18))</f>
        <v>3.3828526581610477E-4</v>
      </c>
      <c r="G15" s="300">
        <f t="shared" si="1"/>
        <v>0.7</v>
      </c>
      <c r="H15" s="301">
        <f t="shared" si="2"/>
        <v>3.7</v>
      </c>
      <c r="I15" s="501">
        <f>IF('Datos de Indicador'!F18="No dato","x",ROUND(IF('Datos de Indicador'!F18=0,0,IF(LOG('Datos de Indicador'!F18*1/40)&gt;I$302,10,IF(LOG('Datos de Indicador'!F18*1/40)&lt;I$301,0,10-(I$302-LOG('Datos de Indicador'!F18*1/40))/(I$302-I$301)*10))),1))</f>
        <v>0</v>
      </c>
      <c r="J15" s="299">
        <f>IF('Datos de Indicador'!F18="No dato","x",IF('Datos de Indicador'!F18="No dato","x",( 'Datos de Indicador'!F18*1/40)/'Datos de Indicador'!AM18))</f>
        <v>0</v>
      </c>
      <c r="K15" s="300">
        <f t="shared" si="3"/>
        <v>0</v>
      </c>
      <c r="L15" s="302">
        <f t="shared" si="4"/>
        <v>0</v>
      </c>
      <c r="M15" s="502">
        <f>IF('Datos de Indicador'!G18="No dato","x",ROUND(IF('Datos de Indicador'!G18=0,0,IF(LOG('Datos de Indicador'!G18)&gt;M$302,10,IF(LOG('Datos de Indicador'!G18)&lt;M$301,0,10-(M$302-LOG('Datos de Indicador'!G18))/(M$302-M$301)*10))),1))</f>
        <v>0</v>
      </c>
      <c r="N15" s="303">
        <f>IF('Datos de Indicador'!G18="No dato","x",IF('Datos de Indicador'!G18="No dato","x", 'Datos de Indicador'!G18/'Datos de Indicador'!AM18))</f>
        <v>0</v>
      </c>
      <c r="O15" s="304">
        <f t="shared" si="5"/>
        <v>0</v>
      </c>
      <c r="P15" s="302">
        <f t="shared" si="6"/>
        <v>0</v>
      </c>
      <c r="Q15" s="301">
        <f t="shared" si="7"/>
        <v>0</v>
      </c>
      <c r="R15" s="503">
        <f>IF('Datos de Indicador'!H18="No dato","x",ROUND(IF('Datos de Indicador'!H18=0,0,IF(LOG('Datos de Indicador'!H18)&gt;R$302,10,IF(LOG('Datos de Indicador'!H18)&lt;R$301,0,10-(R$302-LOG('Datos de Indicador'!H18))/(R$302-R$301)*10))),1))</f>
        <v>8.3000000000000007</v>
      </c>
      <c r="S15" s="299">
        <f>IF('Datos de Indicador'!H18="No dato","x",IF('Datos de Indicador'!H18="No dato","x", 'Datos de Indicador'!H18/'Datos de Indicador'!AM18))</f>
        <v>1.7218720030039731E-2</v>
      </c>
      <c r="T15" s="300">
        <f t="shared" si="8"/>
        <v>1.7</v>
      </c>
      <c r="U15" s="301">
        <f t="shared" si="9"/>
        <v>6</v>
      </c>
      <c r="V15" s="501">
        <f>IF('Datos de Indicador'!I18="No dato","x",ROUND(IF('Datos de Indicador'!I18=0,0,IF(LOG('Datos de Indicador'!I18)&gt;V$302,10,IF(LOG('Datos de Indicador'!I18)&lt;V$301,0,10-(V$302-LOG('Datos de Indicador'!I18))/(V$302-V$301)*10))),1))</f>
        <v>0</v>
      </c>
      <c r="W15" s="299">
        <f>IF('Datos de Indicador'!I18="No dato","x",IF('Datos de Indicador'!I18="No dato","x",( 'Datos de Indicador'!I18)/'Datos de Indicador'!AM18))</f>
        <v>0</v>
      </c>
      <c r="X15" s="300">
        <f t="shared" si="10"/>
        <v>0</v>
      </c>
      <c r="Y15" s="301">
        <f t="shared" si="11"/>
        <v>0</v>
      </c>
      <c r="Z15" s="305">
        <f t="shared" si="12"/>
        <v>2.2999999999999998</v>
      </c>
      <c r="AA15" s="306">
        <f>IF('Datos de Indicador'!J18="No dato","x",ROUND(IF('Datos de Indicador'!J18&gt;AA$302,10,IF('Datos de Indicador'!J18&lt;$AA$301,0,10-(AA$302-'Datos de Indicador'!J18)/(AA$302-AA$301)*10)),1))</f>
        <v>8.9</v>
      </c>
      <c r="AB15" s="306">
        <f>IF('Datos de Indicador'!K18="No dato","x",ROUND(IF('Datos de Indicador'!K18&gt;AB$302,10,IF('Datos de Indicador'!K18&lt;$AB$301,0,10-(AB$302-'Datos de Indicador'!K18)/(AB$302-AB$301)*10)),1))</f>
        <v>9.3000000000000007</v>
      </c>
      <c r="AC15" s="306">
        <f>IF('Datos de Indicador'!L18="No dato","x",ROUND(IF('Datos de Indicador'!L18&gt;AC$302,10,IF('Datos de Indicador'!L18&lt;$AC$301,0,10-(AC$302-'Datos de Indicador'!L18)/(AC$302-AC$301)*10)),1))</f>
        <v>1.3</v>
      </c>
      <c r="AD15" s="301">
        <f t="shared" si="13"/>
        <v>7.7</v>
      </c>
      <c r="AE15" s="305">
        <f t="shared" si="0"/>
        <v>7.7</v>
      </c>
      <c r="AF15" s="16"/>
      <c r="AG15" s="16"/>
      <c r="AH15" s="16"/>
    </row>
    <row r="16" spans="1:34" s="3" customFormat="1" x14ac:dyDescent="0.25">
      <c r="A16" s="107" t="s">
        <v>230</v>
      </c>
      <c r="B16" s="101" t="s">
        <v>183</v>
      </c>
      <c r="C16" s="307">
        <v>206</v>
      </c>
      <c r="D16" s="301">
        <f>IF('Datos de Indicador'!D19="No dato","x",ROUND(IF('Datos de Indicador'!D19=0,0,IF(LOG('Datos de Indicador'!D19)&gt;D$302,10,IF(LOG('Datos de Indicador'!D19)&lt;D$301,0,10-(D$302-LOG('Datos de Indicador'!D19))/(D$302-D$301)*10))),1))</f>
        <v>0</v>
      </c>
      <c r="E16" s="501">
        <f>IF('Datos de Indicador'!E19="No dato","x",ROUND(IF('Datos de Indicador'!E19=0,0,IF(LOG('Datos de Indicador'!E19)&gt;E$302,10,IF(LOG('Datos de Indicador'!E19)&lt;E$301,0,10-(E$302-LOG('Datos de Indicador'!E19))/(E$302-E$301)*10))),1))</f>
        <v>7</v>
      </c>
      <c r="F16" s="299">
        <f>IF('Datos de Indicador'!E19="No dato","x",IF('Datos de Indicador'!E19="No dato","x", ('Datos de Indicador'!E19)/'Datos de Indicador'!AM19))</f>
        <v>8.1067586415283447E-3</v>
      </c>
      <c r="G16" s="300">
        <f t="shared" si="1"/>
        <v>10</v>
      </c>
      <c r="H16" s="301">
        <f t="shared" si="2"/>
        <v>9</v>
      </c>
      <c r="I16" s="501">
        <f>IF('Datos de Indicador'!F19="No dato","x",ROUND(IF('Datos de Indicador'!F19=0,0,IF(LOG('Datos de Indicador'!F19*1/40)&gt;I$302,10,IF(LOG('Datos de Indicador'!F19*1/40)&lt;I$301,0,10-(I$302-LOG('Datos de Indicador'!F19*1/40))/(I$302-I$301)*10))),1))</f>
        <v>0</v>
      </c>
      <c r="J16" s="299">
        <f>IF('Datos de Indicador'!F19="No dato","x",IF('Datos de Indicador'!F19="No dato","x",( 'Datos de Indicador'!F19*1/40)/'Datos de Indicador'!AM19))</f>
        <v>0</v>
      </c>
      <c r="K16" s="300">
        <f t="shared" si="3"/>
        <v>0</v>
      </c>
      <c r="L16" s="302">
        <f t="shared" si="4"/>
        <v>0</v>
      </c>
      <c r="M16" s="502">
        <f>IF('Datos de Indicador'!G19="No dato","x",ROUND(IF('Datos de Indicador'!G19=0,0,IF(LOG('Datos de Indicador'!G19)&gt;M$302,10,IF(LOG('Datos de Indicador'!G19)&lt;M$301,0,10-(M$302-LOG('Datos de Indicador'!G19))/(M$302-M$301)*10))),1))</f>
        <v>0</v>
      </c>
      <c r="N16" s="303">
        <f>IF('Datos de Indicador'!G19="No dato","x",IF('Datos de Indicador'!G19="No dato","x", 'Datos de Indicador'!G19/'Datos de Indicador'!AM19))</f>
        <v>0</v>
      </c>
      <c r="O16" s="304">
        <f t="shared" si="5"/>
        <v>0</v>
      </c>
      <c r="P16" s="302">
        <f t="shared" si="6"/>
        <v>0</v>
      </c>
      <c r="Q16" s="301">
        <f t="shared" si="7"/>
        <v>0</v>
      </c>
      <c r="R16" s="503">
        <f>IF('Datos de Indicador'!H19="No dato","x",ROUND(IF('Datos de Indicador'!H19=0,0,IF(LOG('Datos de Indicador'!H19)&gt;R$302,10,IF(LOG('Datos de Indicador'!H19)&lt;R$301,0,10-(R$302-LOG('Datos de Indicador'!H19))/(R$302-R$301)*10))),1))</f>
        <v>0</v>
      </c>
      <c r="S16" s="299">
        <f>IF('Datos de Indicador'!H19="No dato","x",IF('Datos de Indicador'!H19="No dato","x", 'Datos de Indicador'!H19/'Datos de Indicador'!AM19))</f>
        <v>0</v>
      </c>
      <c r="T16" s="300">
        <f t="shared" si="8"/>
        <v>0</v>
      </c>
      <c r="U16" s="301">
        <f>ROUND(IF(T16="x",R16,(10-GEOMEAN(((10-R16)/10*9+1),((10-T16)/10*9+1)))/9*10),1)</f>
        <v>0</v>
      </c>
      <c r="V16" s="501">
        <f>IF('Datos de Indicador'!I19="No dato","x",ROUND(IF('Datos de Indicador'!I19=0,0,IF(LOG('Datos de Indicador'!I19)&gt;V$302,10,IF(LOG('Datos de Indicador'!I19)&lt;V$301,0,10-(V$302-LOG('Datos de Indicador'!I19))/(V$302-V$301)*10))),1))</f>
        <v>7.2</v>
      </c>
      <c r="W16" s="299">
        <f>IF('Datos de Indicador'!I19="No dato","x",IF('Datos de Indicador'!I19="No dato","x",( 'Datos de Indicador'!I19)/'Datos de Indicador'!AM19))</f>
        <v>1.3818338593514225E-2</v>
      </c>
      <c r="X16" s="300">
        <f t="shared" si="10"/>
        <v>1.4</v>
      </c>
      <c r="Y16" s="301">
        <f t="shared" si="11"/>
        <v>4.9000000000000004</v>
      </c>
      <c r="Z16" s="305">
        <f t="shared" si="12"/>
        <v>4</v>
      </c>
      <c r="AA16" s="306">
        <f>IF('Datos de Indicador'!J19="No dato","x",ROUND(IF('Datos de Indicador'!J19&gt;AA$302,10,IF('Datos de Indicador'!J19&lt;$AA$301,0,10-(AA$302-'Datos de Indicador'!J19)/(AA$302-AA$301)*10)),1))</f>
        <v>7.4</v>
      </c>
      <c r="AB16" s="306">
        <f>IF('Datos de Indicador'!K19="No dato","x",ROUND(IF('Datos de Indicador'!K19&gt;AB$302,10,IF('Datos de Indicador'!K19&lt;$AB$301,0,10-(AB$302-'Datos de Indicador'!K19)/(AB$302-AB$301)*10)),1))</f>
        <v>1.3</v>
      </c>
      <c r="AC16" s="306">
        <f>IF('Datos de Indicador'!L19="No dato","x",ROUND(IF('Datos de Indicador'!L19&gt;AC$302,10,IF('Datos de Indicador'!L19&lt;$AC$301,0,10-(AC$302-'Datos de Indicador'!L19)/(AC$302-AC$301)*10)),1))</f>
        <v>0</v>
      </c>
      <c r="AD16" s="301">
        <f t="shared" si="13"/>
        <v>3.7</v>
      </c>
      <c r="AE16" s="305">
        <f t="shared" si="0"/>
        <v>3.7</v>
      </c>
      <c r="AF16" s="16"/>
      <c r="AG16" s="16"/>
      <c r="AH16" s="16"/>
    </row>
    <row r="17" spans="1:34" s="3" customFormat="1" x14ac:dyDescent="0.25">
      <c r="A17" s="107" t="s">
        <v>230</v>
      </c>
      <c r="B17" s="101" t="s">
        <v>184</v>
      </c>
      <c r="C17" s="307">
        <v>207</v>
      </c>
      <c r="D17" s="301">
        <f>IF('Datos de Indicador'!D20="No dato","x",ROUND(IF('Datos de Indicador'!D20=0,0,IF(LOG('Datos de Indicador'!D20)&gt;D$302,10,IF(LOG('Datos de Indicador'!D20)&lt;D$301,0,10-(D$302-LOG('Datos de Indicador'!D20))/(D$302-D$301)*10))),1))</f>
        <v>0</v>
      </c>
      <c r="E17" s="501">
        <f>IF('Datos de Indicador'!E20="No dato","x",ROUND(IF('Datos de Indicador'!E20=0,0,IF(LOG('Datos de Indicador'!E20)&gt;E$302,10,IF(LOG('Datos de Indicador'!E20)&lt;E$301,0,10-(E$302-LOG('Datos de Indicador'!E20))/(E$302-E$301)*10))),1))</f>
        <v>6.2</v>
      </c>
      <c r="F17" s="299">
        <f>IF('Datos de Indicador'!E20="No dato","x",IF('Datos de Indicador'!E20="No dato","x", ('Datos de Indicador'!E20)/'Datos de Indicador'!AM20))</f>
        <v>2.976190476190476E-3</v>
      </c>
      <c r="G17" s="300">
        <f t="shared" si="1"/>
        <v>6</v>
      </c>
      <c r="H17" s="301">
        <f t="shared" si="2"/>
        <v>6.1</v>
      </c>
      <c r="I17" s="501">
        <f>IF('Datos de Indicador'!F20="No dato","x",ROUND(IF('Datos de Indicador'!F20=0,0,IF(LOG('Datos de Indicador'!F20*1/40)&gt;I$302,10,IF(LOG('Datos de Indicador'!F20*1/40)&lt;I$301,0,10-(I$302-LOG('Datos de Indicador'!F20*1/40))/(I$302-I$301)*10))),1))</f>
        <v>0</v>
      </c>
      <c r="J17" s="299">
        <f>IF('Datos de Indicador'!F20="No dato","x",IF('Datos de Indicador'!F20="No dato","x",( 'Datos de Indicador'!F20*1/40)/'Datos de Indicador'!AM20))</f>
        <v>0</v>
      </c>
      <c r="K17" s="300">
        <f t="shared" si="3"/>
        <v>0</v>
      </c>
      <c r="L17" s="302">
        <f t="shared" si="4"/>
        <v>0</v>
      </c>
      <c r="M17" s="502">
        <f>IF('Datos de Indicador'!G20="No dato","x",ROUND(IF('Datos de Indicador'!G20=0,0,IF(LOG('Datos de Indicador'!G20)&gt;M$302,10,IF(LOG('Datos de Indicador'!G20)&lt;M$301,0,10-(M$302-LOG('Datos de Indicador'!G20))/(M$302-M$301)*10))),1))</f>
        <v>10</v>
      </c>
      <c r="N17" s="303">
        <f>IF('Datos de Indicador'!G20="No dato","x",IF('Datos de Indicador'!G20="No dato","x", 'Datos de Indicador'!G20/'Datos de Indicador'!AM20))</f>
        <v>0.97005208333333337</v>
      </c>
      <c r="O17" s="304">
        <f t="shared" si="5"/>
        <v>10</v>
      </c>
      <c r="P17" s="302">
        <f t="shared" si="6"/>
        <v>10</v>
      </c>
      <c r="Q17" s="301">
        <f t="shared" si="7"/>
        <v>7.6</v>
      </c>
      <c r="R17" s="503">
        <f>IF('Datos de Indicador'!H20="No dato","x",ROUND(IF('Datos de Indicador'!H20=0,0,IF(LOG('Datos de Indicador'!H20)&gt;R$302,10,IF(LOG('Datos de Indicador'!H20)&lt;R$301,0,10-(R$302-LOG('Datos de Indicador'!H20))/(R$302-R$301)*10))),1))</f>
        <v>0</v>
      </c>
      <c r="S17" s="299">
        <f>IF('Datos de Indicador'!H20="No dato","x",IF('Datos de Indicador'!H20="No dato","x", 'Datos de Indicador'!H20/'Datos de Indicador'!AM20))</f>
        <v>0</v>
      </c>
      <c r="T17" s="300">
        <f t="shared" si="8"/>
        <v>0</v>
      </c>
      <c r="U17" s="301">
        <f t="shared" si="9"/>
        <v>0</v>
      </c>
      <c r="V17" s="501">
        <f>IF('Datos de Indicador'!I20="No dato","x",ROUND(IF('Datos de Indicador'!I20=0,0,IF(LOG('Datos de Indicador'!I20)&gt;V$302,10,IF(LOG('Datos de Indicador'!I20)&lt;V$301,0,10-(V$302-LOG('Datos de Indicador'!I20))/(V$302-V$301)*10))),1))</f>
        <v>0</v>
      </c>
      <c r="W17" s="299">
        <f>IF('Datos de Indicador'!I20="No dato","x",IF('Datos de Indicador'!I20="No dato","x",( 'Datos de Indicador'!I20)/'Datos de Indicador'!AM20))</f>
        <v>0</v>
      </c>
      <c r="X17" s="300">
        <f t="shared" si="10"/>
        <v>0</v>
      </c>
      <c r="Y17" s="301">
        <f t="shared" si="11"/>
        <v>0</v>
      </c>
      <c r="Z17" s="305">
        <f t="shared" si="12"/>
        <v>3.6</v>
      </c>
      <c r="AA17" s="306">
        <f>IF('Datos de Indicador'!J20="No dato","x",ROUND(IF('Datos de Indicador'!J20&gt;AA$302,10,IF('Datos de Indicador'!J20&lt;$AA$301,0,10-(AA$302-'Datos de Indicador'!J20)/(AA$302-AA$301)*10)),1))</f>
        <v>0</v>
      </c>
      <c r="AB17" s="306">
        <f>IF('Datos de Indicador'!K20="No dato","x",ROUND(IF('Datos de Indicador'!K20&gt;AB$302,10,IF('Datos de Indicador'!K20&lt;$AB$301,0,10-(AB$302-'Datos de Indicador'!K20)/(AB$302-AB$301)*10)),1))</f>
        <v>0</v>
      </c>
      <c r="AC17" s="306">
        <f>IF('Datos de Indicador'!L20="No dato","x",ROUND(IF('Datos de Indicador'!L20&gt;AC$302,10,IF('Datos de Indicador'!L20&lt;$AC$301,0,10-(AC$302-'Datos de Indicador'!L20)/(AC$302-AC$301)*10)),1))</f>
        <v>2</v>
      </c>
      <c r="AD17" s="301">
        <f t="shared" si="13"/>
        <v>0.7</v>
      </c>
      <c r="AE17" s="305">
        <f t="shared" si="0"/>
        <v>0.7</v>
      </c>
      <c r="AF17" s="16"/>
      <c r="AG17" s="16"/>
      <c r="AH17" s="16"/>
    </row>
    <row r="18" spans="1:34" s="3" customFormat="1" x14ac:dyDescent="0.25">
      <c r="A18" s="107" t="s">
        <v>230</v>
      </c>
      <c r="B18" s="101" t="s">
        <v>185</v>
      </c>
      <c r="C18" s="307">
        <v>208</v>
      </c>
      <c r="D18" s="301">
        <f>IF('Datos de Indicador'!D21="No dato","x",ROUND(IF('Datos de Indicador'!D21=0,0,IF(LOG('Datos de Indicador'!D21)&gt;D$302,10,IF(LOG('Datos de Indicador'!D21)&lt;D$301,0,10-(D$302-LOG('Datos de Indicador'!D21))/(D$302-D$301)*10))),1))</f>
        <v>0</v>
      </c>
      <c r="E18" s="501">
        <f>IF('Datos de Indicador'!E21="No dato","x",ROUND(IF('Datos de Indicador'!E21=0,0,IF(LOG('Datos de Indicador'!E21)&gt;E$302,10,IF(LOG('Datos de Indicador'!E21)&lt;E$301,0,10-(E$302-LOG('Datos de Indicador'!E21))/(E$302-E$301)*10))),1))</f>
        <v>4.4000000000000004</v>
      </c>
      <c r="F18" s="299">
        <f>IF('Datos de Indicador'!E21="No dato","x",IF('Datos de Indicador'!E21="No dato","x", ('Datos de Indicador'!E21)/'Datos de Indicador'!AM21))</f>
        <v>4.6347460889115787E-5</v>
      </c>
      <c r="G18" s="300">
        <f t="shared" si="1"/>
        <v>0.1</v>
      </c>
      <c r="H18" s="301">
        <f t="shared" si="2"/>
        <v>2.5</v>
      </c>
      <c r="I18" s="501">
        <f>IF('Datos de Indicador'!F21="No dato","x",ROUND(IF('Datos de Indicador'!F21=0,0,IF(LOG('Datos de Indicador'!F21*1/40)&gt;I$302,10,IF(LOG('Datos de Indicador'!F21*1/40)&lt;I$301,0,10-(I$302-LOG('Datos de Indicador'!F21*1/40))/(I$302-I$301)*10))),1))</f>
        <v>0</v>
      </c>
      <c r="J18" s="299">
        <f>IF('Datos de Indicador'!F21="No dato","x",IF('Datos de Indicador'!F21="No dato","x",( 'Datos de Indicador'!F21*1/40)/'Datos de Indicador'!AM21))</f>
        <v>0</v>
      </c>
      <c r="K18" s="300">
        <f t="shared" si="3"/>
        <v>0</v>
      </c>
      <c r="L18" s="302">
        <f t="shared" si="4"/>
        <v>0</v>
      </c>
      <c r="M18" s="502">
        <f>IF('Datos de Indicador'!G21="No dato","x",ROUND(IF('Datos de Indicador'!G21=0,0,IF(LOG('Datos de Indicador'!G21)&gt;M$302,10,IF(LOG('Datos de Indicador'!G21)&lt;M$301,0,10-(M$302-LOG('Datos de Indicador'!G21))/(M$302-M$301)*10))),1))</f>
        <v>0</v>
      </c>
      <c r="N18" s="303">
        <f>IF('Datos de Indicador'!G21="No dato","x",IF('Datos de Indicador'!G21="No dato","x", 'Datos de Indicador'!G21/'Datos de Indicador'!AM21))</f>
        <v>0</v>
      </c>
      <c r="O18" s="304">
        <f t="shared" si="5"/>
        <v>0</v>
      </c>
      <c r="P18" s="302">
        <f t="shared" si="6"/>
        <v>0</v>
      </c>
      <c r="Q18" s="301">
        <f t="shared" si="7"/>
        <v>0</v>
      </c>
      <c r="R18" s="503">
        <f>IF('Datos de Indicador'!H21="No dato","x",ROUND(IF('Datos de Indicador'!H21=0,0,IF(LOG('Datos de Indicador'!H21)&gt;R$302,10,IF(LOG('Datos de Indicador'!H21)&lt;R$301,0,10-(R$302-LOG('Datos de Indicador'!H21))/(R$302-R$301)*10))),1))</f>
        <v>7.7</v>
      </c>
      <c r="S18" s="299">
        <f>IF('Datos de Indicador'!H21="No dato","x",IF('Datos de Indicador'!H21="No dato","x", 'Datos de Indicador'!H21/'Datos de Indicador'!AM21))</f>
        <v>5.5616953066938944E-3</v>
      </c>
      <c r="T18" s="300">
        <f t="shared" si="8"/>
        <v>0.6</v>
      </c>
      <c r="U18" s="301">
        <f t="shared" si="9"/>
        <v>5.0999999999999996</v>
      </c>
      <c r="V18" s="501">
        <f>IF('Datos de Indicador'!I21="No dato","x",ROUND(IF('Datos de Indicador'!I21=0,0,IF(LOG('Datos de Indicador'!I21)&gt;V$302,10,IF(LOG('Datos de Indicador'!I21)&lt;V$301,0,10-(V$302-LOG('Datos de Indicador'!I21))/(V$302-V$301)*10))),1))</f>
        <v>0</v>
      </c>
      <c r="W18" s="299">
        <f>IF('Datos de Indicador'!I21="No dato","x",IF('Datos de Indicador'!I21="No dato","x",( 'Datos de Indicador'!I21)/'Datos de Indicador'!AM21))</f>
        <v>0</v>
      </c>
      <c r="X18" s="300">
        <f t="shared" si="10"/>
        <v>0</v>
      </c>
      <c r="Y18" s="301">
        <f t="shared" si="11"/>
        <v>0</v>
      </c>
      <c r="Z18" s="305">
        <f t="shared" si="12"/>
        <v>1.8</v>
      </c>
      <c r="AA18" s="306">
        <f>IF('Datos de Indicador'!J21="No dato","x",ROUND(IF('Datos de Indicador'!J21&gt;AA$302,10,IF('Datos de Indicador'!J21&lt;$AA$301,0,10-(AA$302-'Datos de Indicador'!J21)/(AA$302-AA$301)*10)),1))</f>
        <v>4.9000000000000004</v>
      </c>
      <c r="AB18" s="306">
        <f>IF('Datos de Indicador'!K21="No dato","x",ROUND(IF('Datos de Indicador'!K21&gt;AB$302,10,IF('Datos de Indicador'!K21&lt;$AB$301,0,10-(AB$302-'Datos de Indicador'!K21)/(AB$302-AB$301)*10)),1))</f>
        <v>7.3</v>
      </c>
      <c r="AC18" s="306">
        <f>IF('Datos de Indicador'!L21="No dato","x",ROUND(IF('Datos de Indicador'!L21&gt;AC$302,10,IF('Datos de Indicador'!L21&lt;$AC$301,0,10-(AC$302-'Datos de Indicador'!L21)/(AC$302-AC$301)*10)),1))</f>
        <v>2.7</v>
      </c>
      <c r="AD18" s="301">
        <f t="shared" si="13"/>
        <v>5.3</v>
      </c>
      <c r="AE18" s="305">
        <f t="shared" si="0"/>
        <v>5.3</v>
      </c>
      <c r="AF18" s="16"/>
      <c r="AG18" s="16"/>
      <c r="AH18" s="16"/>
    </row>
    <row r="19" spans="1:34" s="3" customFormat="1" x14ac:dyDescent="0.25">
      <c r="A19" s="107" t="s">
        <v>230</v>
      </c>
      <c r="B19" s="101" t="s">
        <v>186</v>
      </c>
      <c r="C19" s="307">
        <v>209</v>
      </c>
      <c r="D19" s="301">
        <f>IF('Datos de Indicador'!D22="No dato","x",ROUND(IF('Datos de Indicador'!D22=0,0,IF(LOG('Datos de Indicador'!D22)&gt;D$302,10,IF(LOG('Datos de Indicador'!D22)&lt;D$301,0,10-(D$302-LOG('Datos de Indicador'!D22))/(D$302-D$301)*10))),1))</f>
        <v>0</v>
      </c>
      <c r="E19" s="501">
        <f>IF('Datos de Indicador'!E22="No dato","x",ROUND(IF('Datos de Indicador'!E22=0,0,IF(LOG('Datos de Indicador'!E22)&gt;E$302,10,IF(LOG('Datos de Indicador'!E22)&lt;E$301,0,10-(E$302-LOG('Datos de Indicador'!E22))/(E$302-E$301)*10))),1))</f>
        <v>9.9</v>
      </c>
      <c r="F19" s="299">
        <f>IF('Datos de Indicador'!E22="No dato","x",IF('Datos de Indicador'!E22="No dato","x", ('Datos de Indicador'!E22)/'Datos de Indicador'!AM22))</f>
        <v>1.5893263159605202E-2</v>
      </c>
      <c r="G19" s="300">
        <f t="shared" si="1"/>
        <v>10</v>
      </c>
      <c r="H19" s="301">
        <f t="shared" si="2"/>
        <v>10</v>
      </c>
      <c r="I19" s="501">
        <f>IF('Datos de Indicador'!F22="No dato","x",ROUND(IF('Datos de Indicador'!F22=0,0,IF(LOG('Datos de Indicador'!F22*1/40)&gt;I$302,10,IF(LOG('Datos de Indicador'!F22*1/40)&lt;I$301,0,10-(I$302-LOG('Datos de Indicador'!F22*1/40))/(I$302-I$301)*10))),1))</f>
        <v>0</v>
      </c>
      <c r="J19" s="299">
        <f>IF('Datos de Indicador'!F22="No dato","x",IF('Datos de Indicador'!F22="No dato","x",( 'Datos de Indicador'!F22*1/40)/'Datos de Indicador'!AM22))</f>
        <v>0</v>
      </c>
      <c r="K19" s="300">
        <f t="shared" si="3"/>
        <v>0</v>
      </c>
      <c r="L19" s="302">
        <f t="shared" si="4"/>
        <v>0</v>
      </c>
      <c r="M19" s="502">
        <f>IF('Datos de Indicador'!G22="No dato","x",ROUND(IF('Datos de Indicador'!G22=0,0,IF(LOG('Datos de Indicador'!G22)&gt;M$302,10,IF(LOG('Datos de Indicador'!G22)&lt;M$301,0,10-(M$302-LOG('Datos de Indicador'!G22))/(M$302-M$301)*10))),1))</f>
        <v>0</v>
      </c>
      <c r="N19" s="303">
        <f>IF('Datos de Indicador'!G22="No dato","x",IF('Datos de Indicador'!G22="No dato","x", 'Datos de Indicador'!G22/'Datos de Indicador'!AM22))</f>
        <v>0</v>
      </c>
      <c r="O19" s="304">
        <f t="shared" si="5"/>
        <v>0</v>
      </c>
      <c r="P19" s="302">
        <f t="shared" si="6"/>
        <v>0</v>
      </c>
      <c r="Q19" s="301">
        <f t="shared" si="7"/>
        <v>0</v>
      </c>
      <c r="R19" s="503">
        <f>IF('Datos de Indicador'!H22="No dato","x",ROUND(IF('Datos de Indicador'!H22=0,0,IF(LOG('Datos de Indicador'!H22)&gt;R$302,10,IF(LOG('Datos de Indicador'!H22)&lt;R$301,0,10-(R$302-LOG('Datos de Indicador'!H22))/(R$302-R$301)*10))),1))</f>
        <v>9.1</v>
      </c>
      <c r="S19" s="299">
        <f>IF('Datos de Indicador'!H22="No dato","x",IF('Datos de Indicador'!H22="No dato","x", 'Datos de Indicador'!H22/'Datos de Indicador'!AM22))</f>
        <v>1.6338452603851847E-2</v>
      </c>
      <c r="T19" s="300">
        <f t="shared" si="8"/>
        <v>1.6</v>
      </c>
      <c r="U19" s="301">
        <f t="shared" si="9"/>
        <v>6.7</v>
      </c>
      <c r="V19" s="501">
        <f>IF('Datos de Indicador'!I22="No dato","x",ROUND(IF('Datos de Indicador'!I22=0,0,IF(LOG('Datos de Indicador'!I22)&gt;V$302,10,IF(LOG('Datos de Indicador'!I22)&lt;V$301,0,10-(V$302-LOG('Datos de Indicador'!I22))/(V$302-V$301)*10))),1))</f>
        <v>0</v>
      </c>
      <c r="W19" s="299">
        <f>IF('Datos de Indicador'!I22="No dato","x",IF('Datos de Indicador'!I22="No dato","x",( 'Datos de Indicador'!I22)/'Datos de Indicador'!AM22))</f>
        <v>0</v>
      </c>
      <c r="X19" s="300">
        <f t="shared" si="10"/>
        <v>0</v>
      </c>
      <c r="Y19" s="301">
        <f t="shared" si="11"/>
        <v>0</v>
      </c>
      <c r="Z19" s="305">
        <f t="shared" si="12"/>
        <v>5.3</v>
      </c>
      <c r="AA19" s="306">
        <f>IF('Datos de Indicador'!J22="No dato","x",ROUND(IF('Datos de Indicador'!J22&gt;AA$302,10,IF('Datos de Indicador'!J22&lt;$AA$301,0,10-(AA$302-'Datos de Indicador'!J22)/(AA$302-AA$301)*10)),1))</f>
        <v>8.3000000000000007</v>
      </c>
      <c r="AB19" s="306">
        <f>IF('Datos de Indicador'!K22="No dato","x",ROUND(IF('Datos de Indicador'!K22&gt;AB$302,10,IF('Datos de Indicador'!K22&lt;$AB$301,0,10-(AB$302-'Datos de Indicador'!K22)/(AB$302-AB$301)*10)),1))</f>
        <v>10</v>
      </c>
      <c r="AC19" s="306">
        <f>IF('Datos de Indicador'!L22="No dato","x",ROUND(IF('Datos de Indicador'!L22&gt;AC$302,10,IF('Datos de Indicador'!L22&lt;$AC$301,0,10-(AC$302-'Datos de Indicador'!L22)/(AC$302-AC$301)*10)),1))</f>
        <v>8.6999999999999993</v>
      </c>
      <c r="AD19" s="301">
        <f t="shared" si="13"/>
        <v>9.1999999999999993</v>
      </c>
      <c r="AE19" s="305">
        <f t="shared" si="0"/>
        <v>9.1999999999999993</v>
      </c>
      <c r="AF19" s="16"/>
      <c r="AG19" s="16"/>
      <c r="AH19" s="16"/>
    </row>
    <row r="20" spans="1:34" s="3" customFormat="1" x14ac:dyDescent="0.25">
      <c r="A20" s="107" t="s">
        <v>230</v>
      </c>
      <c r="B20" s="101" t="s">
        <v>187</v>
      </c>
      <c r="C20" s="307">
        <v>210</v>
      </c>
      <c r="D20" s="301">
        <f>IF('Datos de Indicador'!D23="No dato","x",ROUND(IF('Datos de Indicador'!D23=0,0,IF(LOG('Datos de Indicador'!D23)&gt;D$302,10,IF(LOG('Datos de Indicador'!D23)&lt;D$301,0,10-(D$302-LOG('Datos de Indicador'!D23))/(D$302-D$301)*10))),1))</f>
        <v>0</v>
      </c>
      <c r="E20" s="501">
        <f>IF('Datos de Indicador'!E23="No dato","x",ROUND(IF('Datos de Indicador'!E23=0,0,IF(LOG('Datos de Indicador'!E23)&gt;E$302,10,IF(LOG('Datos de Indicador'!E23)&lt;E$301,0,10-(E$302-LOG('Datos de Indicador'!E23))/(E$302-E$301)*10))),1))</f>
        <v>6.8</v>
      </c>
      <c r="F20" s="299">
        <f>IF('Datos de Indicador'!E23="No dato","x",IF('Datos de Indicador'!E23="No dato","x", ('Datos de Indicador'!E23)/'Datos de Indicador'!AM23))</f>
        <v>1.1608706389080218E-3</v>
      </c>
      <c r="G20" s="300">
        <f t="shared" si="1"/>
        <v>2.2999999999999998</v>
      </c>
      <c r="H20" s="301">
        <f t="shared" si="2"/>
        <v>4.9000000000000004</v>
      </c>
      <c r="I20" s="501">
        <f>IF('Datos de Indicador'!F23="No dato","x",ROUND(IF('Datos de Indicador'!F23=0,0,IF(LOG('Datos de Indicador'!F23*1/40)&gt;I$302,10,IF(LOG('Datos de Indicador'!F23*1/40)&lt;I$301,0,10-(I$302-LOG('Datos de Indicador'!F23*1/40))/(I$302-I$301)*10))),1))</f>
        <v>0</v>
      </c>
      <c r="J20" s="299">
        <f>IF('Datos de Indicador'!F23="No dato","x",IF('Datos de Indicador'!F23="No dato","x",( 'Datos de Indicador'!F23*1/40)/'Datos de Indicador'!AM23))</f>
        <v>0</v>
      </c>
      <c r="K20" s="300">
        <f t="shared" si="3"/>
        <v>0</v>
      </c>
      <c r="L20" s="302">
        <f t="shared" si="4"/>
        <v>0</v>
      </c>
      <c r="M20" s="502">
        <f>IF('Datos de Indicador'!G23="No dato","x",ROUND(IF('Datos de Indicador'!G23=0,0,IF(LOG('Datos de Indicador'!G23)&gt;M$302,10,IF(LOG('Datos de Indicador'!G23)&lt;M$301,0,10-(M$302-LOG('Datos de Indicador'!G23))/(M$302-M$301)*10))),1))</f>
        <v>5.9</v>
      </c>
      <c r="N20" s="303">
        <f>IF('Datos de Indicador'!G23="No dato","x",IF('Datos de Indicador'!G23="No dato","x", 'Datos de Indicador'!G23/'Datos de Indicador'!AM23))</f>
        <v>8.0909165742074247E-4</v>
      </c>
      <c r="O20" s="304">
        <f t="shared" si="5"/>
        <v>0.2</v>
      </c>
      <c r="P20" s="302">
        <f t="shared" si="6"/>
        <v>3.6</v>
      </c>
      <c r="Q20" s="301">
        <f t="shared" si="7"/>
        <v>2</v>
      </c>
      <c r="R20" s="503">
        <f>IF('Datos de Indicador'!H23="No dato","x",ROUND(IF('Datos de Indicador'!H23=0,0,IF(LOG('Datos de Indicador'!H23)&gt;R$302,10,IF(LOG('Datos de Indicador'!H23)&lt;R$301,0,10-(R$302-LOG('Datos de Indicador'!H23))/(R$302-R$301)*10))),1))</f>
        <v>8.6</v>
      </c>
      <c r="S20" s="299">
        <f>IF('Datos de Indicador'!H23="No dato","x",IF('Datos de Indicador'!H23="No dato","x", 'Datos de Indicador'!H23/'Datos de Indicador'!AM23))</f>
        <v>2.8740342787510722E-2</v>
      </c>
      <c r="T20" s="300">
        <f t="shared" si="8"/>
        <v>2.9</v>
      </c>
      <c r="U20" s="301">
        <f t="shared" si="9"/>
        <v>6.6</v>
      </c>
      <c r="V20" s="501">
        <f>IF('Datos de Indicador'!I23="No dato","x",ROUND(IF('Datos de Indicador'!I23=0,0,IF(LOG('Datos de Indicador'!I23)&gt;V$302,10,IF(LOG('Datos de Indicador'!I23)&lt;V$301,0,10-(V$302-LOG('Datos de Indicador'!I23))/(V$302-V$301)*10))),1))</f>
        <v>0</v>
      </c>
      <c r="W20" s="299">
        <f>IF('Datos de Indicador'!I23="No dato","x",IF('Datos de Indicador'!I23="No dato","x",( 'Datos de Indicador'!I23)/'Datos de Indicador'!AM23))</f>
        <v>0</v>
      </c>
      <c r="X20" s="300">
        <f t="shared" si="10"/>
        <v>0</v>
      </c>
      <c r="Y20" s="301">
        <f t="shared" si="11"/>
        <v>0</v>
      </c>
      <c r="Z20" s="305">
        <f t="shared" si="12"/>
        <v>3.2</v>
      </c>
      <c r="AA20" s="306">
        <f>IF('Datos de Indicador'!J23="No dato","x",ROUND(IF('Datos de Indicador'!J23&gt;AA$302,10,IF('Datos de Indicador'!J23&lt;$AA$301,0,10-(AA$302-'Datos de Indicador'!J23)/(AA$302-AA$301)*10)),1))</f>
        <v>10</v>
      </c>
      <c r="AB20" s="306">
        <f>IF('Datos de Indicador'!K23="No dato","x",ROUND(IF('Datos de Indicador'!K23&gt;AB$302,10,IF('Datos de Indicador'!K23&lt;$AB$301,0,10-(AB$302-'Datos de Indicador'!K23)/(AB$302-AB$301)*10)),1))</f>
        <v>10</v>
      </c>
      <c r="AC20" s="306">
        <f>IF('Datos de Indicador'!L23="No dato","x",ROUND(IF('Datos de Indicador'!L23&gt;AC$302,10,IF('Datos de Indicador'!L23&lt;$AC$301,0,10-(AC$302-'Datos de Indicador'!L23)/(AC$302-AC$301)*10)),1))</f>
        <v>0</v>
      </c>
      <c r="AD20" s="301">
        <f t="shared" si="13"/>
        <v>8.6999999999999993</v>
      </c>
      <c r="AE20" s="305">
        <f t="shared" si="0"/>
        <v>8.6999999999999993</v>
      </c>
      <c r="AF20" s="16"/>
      <c r="AG20" s="16"/>
      <c r="AH20" s="16"/>
    </row>
    <row r="21" spans="1:34" s="3" customFormat="1" x14ac:dyDescent="0.25">
      <c r="A21" s="104" t="s">
        <v>188</v>
      </c>
      <c r="B21" s="101" t="s">
        <v>188</v>
      </c>
      <c r="C21" s="307">
        <v>301</v>
      </c>
      <c r="D21" s="301">
        <f>IF('Datos de Indicador'!D24="No dato","x",ROUND(IF('Datos de Indicador'!D24=0,0,IF(LOG('Datos de Indicador'!D24)&gt;D$302,10,IF(LOG('Datos de Indicador'!D24)&lt;D$301,0,10-(D$302-LOG('Datos de Indicador'!D24))/(D$302-D$301)*10))),1))</f>
        <v>9.4</v>
      </c>
      <c r="E21" s="501">
        <f>IF('Datos de Indicador'!E24="No dato","x",ROUND(IF('Datos de Indicador'!E24=0,0,IF(LOG('Datos de Indicador'!E24)&gt;E$302,10,IF(LOG('Datos de Indicador'!E24)&lt;E$301,0,10-(E$302-LOG('Datos de Indicador'!E24))/(E$302-E$301)*10))),1))</f>
        <v>7.4</v>
      </c>
      <c r="F21" s="299">
        <f>IF('Datos de Indicador'!E24="No dato","x",IF('Datos de Indicador'!E24="No dato","x", ('Datos de Indicador'!E24)/'Datos de Indicador'!AM24))</f>
        <v>4.6966246394736249E-4</v>
      </c>
      <c r="G21" s="300">
        <f t="shared" si="1"/>
        <v>0.9</v>
      </c>
      <c r="H21" s="301">
        <f t="shared" si="2"/>
        <v>5</v>
      </c>
      <c r="I21" s="501">
        <f>IF('Datos de Indicador'!F24="No dato","x",ROUND(IF('Datos de Indicador'!F24=0,0,IF(LOG('Datos de Indicador'!F24*1/40)&gt;I$302,10,IF(LOG('Datos de Indicador'!F24*1/40)&lt;I$301,0,10-(I$302-LOG('Datos de Indicador'!F24*1/40))/(I$302-I$301)*10))),1))</f>
        <v>0</v>
      </c>
      <c r="J21" s="299">
        <f>IF('Datos de Indicador'!F24="No dato","x",IF('Datos de Indicador'!F24="No dato","x",( 'Datos de Indicador'!F24*1/40)/'Datos de Indicador'!AM24))</f>
        <v>0</v>
      </c>
      <c r="K21" s="300">
        <f t="shared" si="3"/>
        <v>0</v>
      </c>
      <c r="L21" s="302">
        <f t="shared" si="4"/>
        <v>0</v>
      </c>
      <c r="M21" s="502">
        <f>IF('Datos de Indicador'!G24="No dato","x",ROUND(IF('Datos de Indicador'!G24=0,0,IF(LOG('Datos de Indicador'!G24)&gt;M$302,10,IF(LOG('Datos de Indicador'!G24)&lt;M$301,0,10-(M$302-LOG('Datos de Indicador'!G24))/(M$302-M$301)*10))),1))</f>
        <v>0</v>
      </c>
      <c r="N21" s="303">
        <f>IF('Datos de Indicador'!G24="No dato","x",IF('Datos de Indicador'!G24="No dato","x", 'Datos de Indicador'!G24/'Datos de Indicador'!AM24))</f>
        <v>0</v>
      </c>
      <c r="O21" s="304">
        <f t="shared" si="5"/>
        <v>0</v>
      </c>
      <c r="P21" s="302">
        <f t="shared" si="6"/>
        <v>0</v>
      </c>
      <c r="Q21" s="301">
        <f t="shared" si="7"/>
        <v>0</v>
      </c>
      <c r="R21" s="503">
        <f>IF('Datos de Indicador'!H24="No dato","x",ROUND(IF('Datos de Indicador'!H24=0,0,IF(LOG('Datos de Indicador'!H24)&gt;R$302,10,IF(LOG('Datos de Indicador'!H24)&lt;R$301,0,10-(R$302-LOG('Datos de Indicador'!H24))/(R$302-R$301)*10))),1))</f>
        <v>10</v>
      </c>
      <c r="S21" s="299">
        <f>IF('Datos de Indicador'!H24="No dato","x",IF('Datos de Indicador'!H24="No dato","x", 'Datos de Indicador'!H24/'Datos de Indicador'!AM24))</f>
        <v>4.5398402581264909E-2</v>
      </c>
      <c r="T21" s="300">
        <f t="shared" si="8"/>
        <v>4.5</v>
      </c>
      <c r="U21" s="301">
        <f t="shared" si="9"/>
        <v>8.4</v>
      </c>
      <c r="V21" s="501">
        <f>IF('Datos de Indicador'!I24="No dato","x",ROUND(IF('Datos de Indicador'!I24=0,0,IF(LOG('Datos de Indicador'!I24)&gt;V$302,10,IF(LOG('Datos de Indicador'!I24)&lt;V$301,0,10-(V$302-LOG('Datos de Indicador'!I24))/(V$302-V$301)*10))),1))</f>
        <v>0</v>
      </c>
      <c r="W21" s="299">
        <f>IF('Datos de Indicador'!I24="No dato","x",IF('Datos de Indicador'!I24="No dato","x",( 'Datos de Indicador'!I24)/'Datos de Indicador'!AM24))</f>
        <v>0</v>
      </c>
      <c r="X21" s="300">
        <f t="shared" si="10"/>
        <v>0</v>
      </c>
      <c r="Y21" s="301">
        <f t="shared" si="11"/>
        <v>0</v>
      </c>
      <c r="Z21" s="305">
        <f t="shared" si="12"/>
        <v>6</v>
      </c>
      <c r="AA21" s="306">
        <f>IF('Datos de Indicador'!J24="No dato","x",ROUND(IF('Datos de Indicador'!J24&gt;AA$302,10,IF('Datos de Indicador'!J24&lt;$AA$301,0,10-(AA$302-'Datos de Indicador'!J24)/(AA$302-AA$301)*10)),1))</f>
        <v>10</v>
      </c>
      <c r="AB21" s="306">
        <f>IF('Datos de Indicador'!K24="No dato","x",ROUND(IF('Datos de Indicador'!K24&gt;AB$302,10,IF('Datos de Indicador'!K24&lt;$AB$301,0,10-(AB$302-'Datos de Indicador'!K24)/(AB$302-AB$301)*10)),1))</f>
        <v>10</v>
      </c>
      <c r="AC21" s="306">
        <f>IF('Datos de Indicador'!L24="No dato","x",ROUND(IF('Datos de Indicador'!L24&gt;AC$302,10,IF('Datos de Indicador'!L24&lt;$AC$301,0,10-(AC$302-'Datos de Indicador'!L24)/(AC$302-AC$301)*10)),1))</f>
        <v>10</v>
      </c>
      <c r="AD21" s="301">
        <f t="shared" si="13"/>
        <v>10</v>
      </c>
      <c r="AE21" s="305">
        <f t="shared" si="0"/>
        <v>10</v>
      </c>
      <c r="AF21" s="16"/>
      <c r="AG21" s="16"/>
      <c r="AH21" s="16"/>
    </row>
    <row r="22" spans="1:34" s="3" customFormat="1" x14ac:dyDescent="0.25">
      <c r="A22" s="104" t="s">
        <v>188</v>
      </c>
      <c r="B22" s="101" t="s">
        <v>189</v>
      </c>
      <c r="C22" s="307">
        <v>302</v>
      </c>
      <c r="D22" s="301">
        <f>IF('Datos de Indicador'!D25="No dato","x",ROUND(IF('Datos de Indicador'!D25=0,0,IF(LOG('Datos de Indicador'!D25)&gt;D$302,10,IF(LOG('Datos de Indicador'!D25)&lt;D$301,0,10-(D$302-LOG('Datos de Indicador'!D25))/(D$302-D$301)*10))),1))</f>
        <v>7.2</v>
      </c>
      <c r="E22" s="501">
        <f>IF('Datos de Indicador'!E25="No dato","x",ROUND(IF('Datos de Indicador'!E25=0,0,IF(LOG('Datos de Indicador'!E25)&gt;E$302,10,IF(LOG('Datos de Indicador'!E25)&lt;E$301,0,10-(E$302-LOG('Datos de Indicador'!E25))/(E$302-E$301)*10))),1))</f>
        <v>5.2</v>
      </c>
      <c r="F22" s="299">
        <f>IF('Datos de Indicador'!E25="No dato","x",IF('Datos de Indicador'!E25="No dato","x", ('Datos de Indicador'!E25)/'Datos de Indicador'!AM25))</f>
        <v>4.4027726901293361E-4</v>
      </c>
      <c r="G22" s="300">
        <f t="shared" si="1"/>
        <v>0.9</v>
      </c>
      <c r="H22" s="301">
        <f t="shared" si="2"/>
        <v>3.3</v>
      </c>
      <c r="I22" s="501">
        <f>IF('Datos de Indicador'!F25="No dato","x",ROUND(IF('Datos de Indicador'!F25=0,0,IF(LOG('Datos de Indicador'!F25*1/40)&gt;I$302,10,IF(LOG('Datos de Indicador'!F25*1/40)&lt;I$301,0,10-(I$302-LOG('Datos de Indicador'!F25*1/40))/(I$302-I$301)*10))),1))</f>
        <v>0</v>
      </c>
      <c r="J22" s="299">
        <f>IF('Datos de Indicador'!F25="No dato","x",IF('Datos de Indicador'!F25="No dato","x",( 'Datos de Indicador'!F25*1/40)/'Datos de Indicador'!AM25))</f>
        <v>0</v>
      </c>
      <c r="K22" s="300">
        <f t="shared" si="3"/>
        <v>0</v>
      </c>
      <c r="L22" s="302">
        <f t="shared" si="4"/>
        <v>0</v>
      </c>
      <c r="M22" s="502">
        <f>IF('Datos de Indicador'!G25="No dato","x",ROUND(IF('Datos de Indicador'!G25=0,0,IF(LOG('Datos de Indicador'!G25)&gt;M$302,10,IF(LOG('Datos de Indicador'!G25)&lt;M$301,0,10-(M$302-LOG('Datos de Indicador'!G25))/(M$302-M$301)*10))),1))</f>
        <v>0</v>
      </c>
      <c r="N22" s="303">
        <f>IF('Datos de Indicador'!G25="No dato","x",IF('Datos de Indicador'!G25="No dato","x", 'Datos de Indicador'!G25/'Datos de Indicador'!AM25))</f>
        <v>0</v>
      </c>
      <c r="O22" s="304">
        <f t="shared" si="5"/>
        <v>0</v>
      </c>
      <c r="P22" s="302">
        <f t="shared" si="6"/>
        <v>0</v>
      </c>
      <c r="Q22" s="301">
        <f t="shared" si="7"/>
        <v>0</v>
      </c>
      <c r="R22" s="503">
        <f>IF('Datos de Indicador'!H25="No dato","x",ROUND(IF('Datos de Indicador'!H25=0,0,IF(LOG('Datos de Indicador'!H25)&gt;R$302,10,IF(LOG('Datos de Indicador'!H25)&lt;R$301,0,10-(R$302-LOG('Datos de Indicador'!H25))/(R$302-R$301)*10))),1))</f>
        <v>6.9</v>
      </c>
      <c r="S22" s="299">
        <f>IF('Datos de Indicador'!H25="No dato","x",IF('Datos de Indicador'!H25="No dato","x", 'Datos de Indicador'!H25/'Datos de Indicador'!AM25))</f>
        <v>8.0130462960353917E-3</v>
      </c>
      <c r="T22" s="300">
        <f t="shared" si="8"/>
        <v>0.8</v>
      </c>
      <c r="U22" s="301">
        <f>ROUND(IF(T22="x",R22,(10-GEOMEAN(((10-R22)/10*9+1),((10-T22)/10*9+1)))/9*10),1)</f>
        <v>4.5</v>
      </c>
      <c r="V22" s="501">
        <f>IF('Datos de Indicador'!I25="No dato","x",ROUND(IF('Datos de Indicador'!I25=0,0,IF(LOG('Datos de Indicador'!I25)&gt;V$302,10,IF(LOG('Datos de Indicador'!I25)&lt;V$301,0,10-(V$302-LOG('Datos de Indicador'!I25))/(V$302-V$301)*10))),1))</f>
        <v>0</v>
      </c>
      <c r="W22" s="299">
        <f>IF('Datos de Indicador'!I25="No dato","x",IF('Datos de Indicador'!I25="No dato","x",( 'Datos de Indicador'!I25)/'Datos de Indicador'!AM25))</f>
        <v>0</v>
      </c>
      <c r="X22" s="300">
        <f t="shared" si="10"/>
        <v>0</v>
      </c>
      <c r="Y22" s="301">
        <f t="shared" si="11"/>
        <v>0</v>
      </c>
      <c r="Z22" s="305">
        <f t="shared" si="12"/>
        <v>3.5</v>
      </c>
      <c r="AA22" s="306">
        <f>IF('Datos de Indicador'!J25="No dato","x",ROUND(IF('Datos de Indicador'!J25&gt;AA$302,10,IF('Datos de Indicador'!J25&lt;$AA$301,0,10-(AA$302-'Datos de Indicador'!J25)/(AA$302-AA$301)*10)),1))</f>
        <v>10</v>
      </c>
      <c r="AB22" s="306">
        <f>IF('Datos de Indicador'!K25="No dato","x",ROUND(IF('Datos de Indicador'!K25&gt;AB$302,10,IF('Datos de Indicador'!K25&lt;$AB$301,0,10-(AB$302-'Datos de Indicador'!K25)/(AB$302-AB$301)*10)),1))</f>
        <v>8.6999999999999993</v>
      </c>
      <c r="AC22" s="306">
        <f>IF('Datos de Indicador'!L25="No dato","x",ROUND(IF('Datos de Indicador'!L25&gt;AC$302,10,IF('Datos de Indicador'!L25&lt;$AC$301,0,10-(AC$302-'Datos de Indicador'!L25)/(AC$302-AC$301)*10)),1))</f>
        <v>2.7</v>
      </c>
      <c r="AD22" s="301">
        <f t="shared" si="13"/>
        <v>8.3000000000000007</v>
      </c>
      <c r="AE22" s="305">
        <f t="shared" si="0"/>
        <v>8.3000000000000007</v>
      </c>
      <c r="AF22" s="16"/>
      <c r="AG22" s="16"/>
      <c r="AH22" s="16"/>
    </row>
    <row r="23" spans="1:34" s="3" customFormat="1" x14ac:dyDescent="0.25">
      <c r="A23" s="104" t="s">
        <v>188</v>
      </c>
      <c r="B23" s="101" t="s">
        <v>190</v>
      </c>
      <c r="C23" s="307">
        <v>303</v>
      </c>
      <c r="D23" s="301">
        <f>IF('Datos de Indicador'!D26="No dato","x",ROUND(IF('Datos de Indicador'!D26=0,0,IF(LOG('Datos de Indicador'!D26)&gt;D$302,10,IF(LOG('Datos de Indicador'!D26)&lt;D$301,0,10-(D$302-LOG('Datos de Indicador'!D26))/(D$302-D$301)*10))),1))</f>
        <v>8</v>
      </c>
      <c r="E23" s="501">
        <f>IF('Datos de Indicador'!E26="No dato","x",ROUND(IF('Datos de Indicador'!E26=0,0,IF(LOG('Datos de Indicador'!E26)&gt;E$302,10,IF(LOG('Datos de Indicador'!E26)&lt;E$301,0,10-(E$302-LOG('Datos de Indicador'!E26))/(E$302-E$301)*10))),1))</f>
        <v>3.8</v>
      </c>
      <c r="F23" s="299">
        <f>IF('Datos de Indicador'!E26="No dato","x",IF('Datos de Indicador'!E26="No dato","x", ('Datos de Indicador'!E26)/'Datos de Indicador'!AM26))</f>
        <v>3.4671382899311183E-5</v>
      </c>
      <c r="G23" s="300">
        <f t="shared" si="1"/>
        <v>0.1</v>
      </c>
      <c r="H23" s="301">
        <f t="shared" si="2"/>
        <v>2.1</v>
      </c>
      <c r="I23" s="501">
        <f>IF('Datos de Indicador'!F26="No dato","x",ROUND(IF('Datos de Indicador'!F26=0,0,IF(LOG('Datos de Indicador'!F26*1/40)&gt;I$302,10,IF(LOG('Datos de Indicador'!F26*1/40)&lt;I$301,0,10-(I$302-LOG('Datos de Indicador'!F26*1/40))/(I$302-I$301)*10))),1))</f>
        <v>0</v>
      </c>
      <c r="J23" s="299">
        <f>IF('Datos de Indicador'!F26="No dato","x",IF('Datos de Indicador'!F26="No dato","x",( 'Datos de Indicador'!F26*1/40)/'Datos de Indicador'!AM26))</f>
        <v>0</v>
      </c>
      <c r="K23" s="300">
        <f t="shared" si="3"/>
        <v>0</v>
      </c>
      <c r="L23" s="302">
        <f t="shared" si="4"/>
        <v>0</v>
      </c>
      <c r="M23" s="502">
        <f>IF('Datos de Indicador'!G26="No dato","x",ROUND(IF('Datos de Indicador'!G26=0,0,IF(LOG('Datos de Indicador'!G26)&gt;M$302,10,IF(LOG('Datos de Indicador'!G26)&lt;M$301,0,10-(M$302-LOG('Datos de Indicador'!G26))/(M$302-M$301)*10))),1))</f>
        <v>0</v>
      </c>
      <c r="N23" s="303">
        <f>IF('Datos de Indicador'!G26="No dato","x",IF('Datos de Indicador'!G26="No dato","x", 'Datos de Indicador'!G26/'Datos de Indicador'!AM26))</f>
        <v>0</v>
      </c>
      <c r="O23" s="304">
        <f t="shared" si="5"/>
        <v>0</v>
      </c>
      <c r="P23" s="302">
        <f t="shared" si="6"/>
        <v>0</v>
      </c>
      <c r="Q23" s="301">
        <f t="shared" si="7"/>
        <v>0</v>
      </c>
      <c r="R23" s="503">
        <f>IF('Datos de Indicador'!H26="No dato","x",ROUND(IF('Datos de Indicador'!H26=0,0,IF(LOG('Datos de Indicador'!H26)&gt;R$302,10,IF(LOG('Datos de Indicador'!H26)&lt;R$301,0,10-(R$302-LOG('Datos de Indicador'!H26))/(R$302-R$301)*10))),1))</f>
        <v>9</v>
      </c>
      <c r="S23" s="299">
        <f>IF('Datos de Indicador'!H26="No dato","x",IF('Datos de Indicador'!H26="No dato","x", 'Datos de Indicador'!H26/'Datos de Indicador'!AM26))</f>
        <v>4.6633009999573545E-2</v>
      </c>
      <c r="T23" s="300">
        <f t="shared" si="8"/>
        <v>4.7</v>
      </c>
      <c r="U23" s="301">
        <f t="shared" si="9"/>
        <v>7.4</v>
      </c>
      <c r="V23" s="501">
        <f>IF('Datos de Indicador'!I26="No dato","x",ROUND(IF('Datos de Indicador'!I26=0,0,IF(LOG('Datos de Indicador'!I26)&gt;V$302,10,IF(LOG('Datos de Indicador'!I26)&lt;V$301,0,10-(V$302-LOG('Datos de Indicador'!I26))/(V$302-V$301)*10))),1))</f>
        <v>9</v>
      </c>
      <c r="W23" s="299">
        <f>IF('Datos de Indicador'!I26="No dato","x",IF('Datos de Indicador'!I26="No dato","x",( 'Datos de Indicador'!I26)/'Datos de Indicador'!AM26))</f>
        <v>2.3715225903128849E-2</v>
      </c>
      <c r="X23" s="300">
        <f t="shared" si="10"/>
        <v>2.4</v>
      </c>
      <c r="Y23" s="301">
        <f t="shared" si="11"/>
        <v>6.8</v>
      </c>
      <c r="Z23" s="305">
        <f t="shared" si="12"/>
        <v>5.6</v>
      </c>
      <c r="AA23" s="306">
        <f>IF('Datos de Indicador'!J26="No dato","x",ROUND(IF('Datos de Indicador'!J26&gt;AA$302,10,IF('Datos de Indicador'!J26&lt;$AA$301,0,10-(AA$302-'Datos de Indicador'!J26)/(AA$302-AA$301)*10)),1))</f>
        <v>10</v>
      </c>
      <c r="AB23" s="306">
        <f>IF('Datos de Indicador'!K26="No dato","x",ROUND(IF('Datos de Indicador'!K26&gt;AB$302,10,IF('Datos de Indicador'!K26&lt;$AB$301,0,10-(AB$302-'Datos de Indicador'!K26)/(AB$302-AB$301)*10)),1))</f>
        <v>10</v>
      </c>
      <c r="AC23" s="306">
        <f>IF('Datos de Indicador'!L26="No dato","x",ROUND(IF('Datos de Indicador'!L26&gt;AC$302,10,IF('Datos de Indicador'!L26&lt;$AC$301,0,10-(AC$302-'Datos de Indicador'!L26)/(AC$302-AC$301)*10)),1))</f>
        <v>4</v>
      </c>
      <c r="AD23" s="301">
        <f t="shared" si="13"/>
        <v>9</v>
      </c>
      <c r="AE23" s="305">
        <f t="shared" si="0"/>
        <v>9</v>
      </c>
      <c r="AF23" s="16"/>
      <c r="AG23" s="16"/>
      <c r="AH23" s="16"/>
    </row>
    <row r="24" spans="1:34" s="3" customFormat="1" x14ac:dyDescent="0.25">
      <c r="A24" s="104" t="s">
        <v>188</v>
      </c>
      <c r="B24" s="101" t="s">
        <v>191</v>
      </c>
      <c r="C24" s="307">
        <v>304</v>
      </c>
      <c r="D24" s="301">
        <f>IF('Datos de Indicador'!D27="No dato","x",ROUND(IF('Datos de Indicador'!D27=0,0,IF(LOG('Datos de Indicador'!D27)&gt;D$302,10,IF(LOG('Datos de Indicador'!D27)&lt;D$301,0,10-(D$302-LOG('Datos de Indicador'!D27))/(D$302-D$301)*10))),1))</f>
        <v>0</v>
      </c>
      <c r="E24" s="501">
        <f>IF('Datos de Indicador'!E27="No dato","x",ROUND(IF('Datos de Indicador'!E27=0,0,IF(LOG('Datos de Indicador'!E27)&gt;E$302,10,IF(LOG('Datos de Indicador'!E27)&lt;E$301,0,10-(E$302-LOG('Datos de Indicador'!E27))/(E$302-E$301)*10))),1))</f>
        <v>0</v>
      </c>
      <c r="F24" s="299">
        <f>IF('Datos de Indicador'!E27="No dato","x",IF('Datos de Indicador'!E27="No dato","x", ('Datos de Indicador'!E27)/'Datos de Indicador'!AM27))</f>
        <v>0</v>
      </c>
      <c r="G24" s="300">
        <f t="shared" si="1"/>
        <v>0</v>
      </c>
      <c r="H24" s="301">
        <f t="shared" si="2"/>
        <v>0</v>
      </c>
      <c r="I24" s="501">
        <f>IF('Datos de Indicador'!F27="No dato","x",ROUND(IF('Datos de Indicador'!F27=0,0,IF(LOG('Datos de Indicador'!F27*1/40)&gt;I$302,10,IF(LOG('Datos de Indicador'!F27*1/40)&lt;I$301,0,10-(I$302-LOG('Datos de Indicador'!F27*1/40))/(I$302-I$301)*10))),1))</f>
        <v>0</v>
      </c>
      <c r="J24" s="299">
        <f>IF('Datos de Indicador'!F27="No dato","x",IF('Datos de Indicador'!F27="No dato","x",( 'Datos de Indicador'!F27*1/40)/'Datos de Indicador'!AM27))</f>
        <v>0</v>
      </c>
      <c r="K24" s="300">
        <f t="shared" si="3"/>
        <v>0</v>
      </c>
      <c r="L24" s="302">
        <f t="shared" si="4"/>
        <v>0</v>
      </c>
      <c r="M24" s="502">
        <f>IF('Datos de Indicador'!G27="No dato","x",ROUND(IF('Datos de Indicador'!G27=0,0,IF(LOG('Datos de Indicador'!G27)&gt;M$302,10,IF(LOG('Datos de Indicador'!G27)&lt;M$301,0,10-(M$302-LOG('Datos de Indicador'!G27))/(M$302-M$301)*10))),1))</f>
        <v>0</v>
      </c>
      <c r="N24" s="303">
        <f>IF('Datos de Indicador'!G27="No dato","x",IF('Datos de Indicador'!G27="No dato","x", 'Datos de Indicador'!G27/'Datos de Indicador'!AM27))</f>
        <v>0</v>
      </c>
      <c r="O24" s="304">
        <f t="shared" si="5"/>
        <v>0</v>
      </c>
      <c r="P24" s="302">
        <f t="shared" si="6"/>
        <v>0</v>
      </c>
      <c r="Q24" s="301">
        <f t="shared" si="7"/>
        <v>0</v>
      </c>
      <c r="R24" s="503">
        <f>IF('Datos de Indicador'!H27="No dato","x",ROUND(IF('Datos de Indicador'!H27=0,0,IF(LOG('Datos de Indicador'!H27)&gt;R$302,10,IF(LOG('Datos de Indicador'!H27)&lt;R$301,0,10-(R$302-LOG('Datos de Indicador'!H27))/(R$302-R$301)*10))),1))</f>
        <v>8.5</v>
      </c>
      <c r="S24" s="299">
        <f>IF('Datos de Indicador'!H27="No dato","x",IF('Datos de Indicador'!H27="No dato","x", 'Datos de Indicador'!H27/'Datos de Indicador'!AM27))</f>
        <v>3.5772020139549866E-2</v>
      </c>
      <c r="T24" s="300">
        <f t="shared" si="8"/>
        <v>3.6</v>
      </c>
      <c r="U24" s="301">
        <f t="shared" si="9"/>
        <v>6.7</v>
      </c>
      <c r="V24" s="501">
        <f>IF('Datos de Indicador'!I27="No dato","x",ROUND(IF('Datos de Indicador'!I27=0,0,IF(LOG('Datos de Indicador'!I27)&gt;V$302,10,IF(LOG('Datos de Indicador'!I27)&lt;V$301,0,10-(V$302-LOG('Datos de Indicador'!I27))/(V$302-V$301)*10))),1))</f>
        <v>8.4</v>
      </c>
      <c r="W24" s="299">
        <f>IF('Datos de Indicador'!I27="No dato","x",IF('Datos de Indicador'!I27="No dato","x",( 'Datos de Indicador'!I27)/'Datos de Indicador'!AM27))</f>
        <v>1.6618881290989786E-2</v>
      </c>
      <c r="X24" s="300">
        <f t="shared" si="10"/>
        <v>1.7</v>
      </c>
      <c r="Y24" s="301">
        <f t="shared" si="11"/>
        <v>6.1</v>
      </c>
      <c r="Z24" s="305">
        <f t="shared" si="12"/>
        <v>3.2</v>
      </c>
      <c r="AA24" s="306">
        <f>IF('Datos de Indicador'!J27="No dato","x",ROUND(IF('Datos de Indicador'!J27&gt;AA$302,10,IF('Datos de Indicador'!J27&lt;$AA$301,0,10-(AA$302-'Datos de Indicador'!J27)/(AA$302-AA$301)*10)),1))</f>
        <v>10</v>
      </c>
      <c r="AB24" s="306">
        <f>IF('Datos de Indicador'!K27="No dato","x",ROUND(IF('Datos de Indicador'!K27&gt;AB$302,10,IF('Datos de Indicador'!K27&lt;$AB$301,0,10-(AB$302-'Datos de Indicador'!K27)/(AB$302-AB$301)*10)),1))</f>
        <v>10</v>
      </c>
      <c r="AC24" s="306">
        <f>IF('Datos de Indicador'!L27="No dato","x",ROUND(IF('Datos de Indicador'!L27&gt;AC$302,10,IF('Datos de Indicador'!L27&lt;$AC$301,0,10-(AC$302-'Datos de Indicador'!L27)/(AC$302-AC$301)*10)),1))</f>
        <v>0</v>
      </c>
      <c r="AD24" s="301">
        <f t="shared" si="13"/>
        <v>8.6999999999999993</v>
      </c>
      <c r="AE24" s="305">
        <f t="shared" si="0"/>
        <v>8.6999999999999993</v>
      </c>
      <c r="AF24" s="16"/>
      <c r="AG24" s="16"/>
      <c r="AH24" s="16"/>
    </row>
    <row r="25" spans="1:34" s="3" customFormat="1" x14ac:dyDescent="0.25">
      <c r="A25" s="104" t="s">
        <v>188</v>
      </c>
      <c r="B25" s="101" t="s">
        <v>192</v>
      </c>
      <c r="C25" s="307">
        <v>305</v>
      </c>
      <c r="D25" s="301">
        <f>IF('Datos de Indicador'!D28="No dato","x",ROUND(IF('Datos de Indicador'!D28=0,0,IF(LOG('Datos de Indicador'!D28)&gt;D$302,10,IF(LOG('Datos de Indicador'!D28)&lt;D$301,0,10-(D$302-LOG('Datos de Indicador'!D28))/(D$302-D$301)*10))),1))</f>
        <v>5.3</v>
      </c>
      <c r="E25" s="501">
        <f>IF('Datos de Indicador'!E28="No dato","x",ROUND(IF('Datos de Indicador'!E28=0,0,IF(LOG('Datos de Indicador'!E28)&gt;E$302,10,IF(LOG('Datos de Indicador'!E28)&lt;E$301,0,10-(E$302-LOG('Datos de Indicador'!E28))/(E$302-E$301)*10))),1))</f>
        <v>0</v>
      </c>
      <c r="F25" s="299">
        <f>IF('Datos de Indicador'!E28="No dato","x",IF('Datos de Indicador'!E28="No dato","x", ('Datos de Indicador'!E28)/'Datos de Indicador'!AM28))</f>
        <v>0</v>
      </c>
      <c r="G25" s="300">
        <f t="shared" si="1"/>
        <v>0</v>
      </c>
      <c r="H25" s="301">
        <f t="shared" si="2"/>
        <v>0</v>
      </c>
      <c r="I25" s="501">
        <f>IF('Datos de Indicador'!F28="No dato","x",ROUND(IF('Datos de Indicador'!F28=0,0,IF(LOG('Datos de Indicador'!F28*1/40)&gt;I$302,10,IF(LOG('Datos de Indicador'!F28*1/40)&lt;I$301,0,10-(I$302-LOG('Datos de Indicador'!F28*1/40))/(I$302-I$301)*10))),1))</f>
        <v>0</v>
      </c>
      <c r="J25" s="299">
        <f>IF('Datos de Indicador'!F28="No dato","x",IF('Datos de Indicador'!F28="No dato","x",( 'Datos de Indicador'!F28*1/40)/'Datos de Indicador'!AM28))</f>
        <v>0</v>
      </c>
      <c r="K25" s="300">
        <f t="shared" si="3"/>
        <v>0</v>
      </c>
      <c r="L25" s="302">
        <f t="shared" si="4"/>
        <v>0</v>
      </c>
      <c r="M25" s="502">
        <f>IF('Datos de Indicador'!G28="No dato","x",ROUND(IF('Datos de Indicador'!G28=0,0,IF(LOG('Datos de Indicador'!G28)&gt;M$302,10,IF(LOG('Datos de Indicador'!G28)&lt;M$301,0,10-(M$302-LOG('Datos de Indicador'!G28))/(M$302-M$301)*10))),1))</f>
        <v>0</v>
      </c>
      <c r="N25" s="303">
        <f>IF('Datos de Indicador'!G28="No dato","x",IF('Datos de Indicador'!G28="No dato","x", 'Datos de Indicador'!G28/'Datos de Indicador'!AM28))</f>
        <v>0</v>
      </c>
      <c r="O25" s="304">
        <f t="shared" si="5"/>
        <v>0</v>
      </c>
      <c r="P25" s="302">
        <f t="shared" si="6"/>
        <v>0</v>
      </c>
      <c r="Q25" s="301">
        <f t="shared" si="7"/>
        <v>0</v>
      </c>
      <c r="R25" s="503">
        <f>IF('Datos de Indicador'!H28="No dato","x",ROUND(IF('Datos de Indicador'!H28=0,0,IF(LOG('Datos de Indicador'!H28)&gt;R$302,10,IF(LOG('Datos de Indicador'!H28)&lt;R$301,0,10-(R$302-LOG('Datos de Indicador'!H28))/(R$302-R$301)*10))),1))</f>
        <v>0</v>
      </c>
      <c r="S25" s="299">
        <f>IF('Datos de Indicador'!H28="No dato","x",IF('Datos de Indicador'!H28="No dato","x", 'Datos de Indicador'!H28/'Datos de Indicador'!AM28))</f>
        <v>0</v>
      </c>
      <c r="T25" s="300">
        <f t="shared" si="8"/>
        <v>0</v>
      </c>
      <c r="U25" s="301">
        <f t="shared" si="9"/>
        <v>0</v>
      </c>
      <c r="V25" s="501">
        <f>IF('Datos de Indicador'!I28="No dato","x",ROUND(IF('Datos de Indicador'!I28=0,0,IF(LOG('Datos de Indicador'!I28)&gt;V$302,10,IF(LOG('Datos de Indicador'!I28)&lt;V$301,0,10-(V$302-LOG('Datos de Indicador'!I28))/(V$302-V$301)*10))),1))</f>
        <v>7.5</v>
      </c>
      <c r="W25" s="299">
        <f>IF('Datos de Indicador'!I28="No dato","x",IF('Datos de Indicador'!I28="No dato","x",( 'Datos de Indicador'!I28)/'Datos de Indicador'!AM28))</f>
        <v>8.5670962850644433E-2</v>
      </c>
      <c r="X25" s="300">
        <f t="shared" si="10"/>
        <v>8.6</v>
      </c>
      <c r="Y25" s="301">
        <f t="shared" si="11"/>
        <v>8.1</v>
      </c>
      <c r="Z25" s="305">
        <f t="shared" si="12"/>
        <v>3.6</v>
      </c>
      <c r="AA25" s="306">
        <f>IF('Datos de Indicador'!J28="No dato","x",ROUND(IF('Datos de Indicador'!J28&gt;AA$302,10,IF('Datos de Indicador'!J28&lt;$AA$301,0,10-(AA$302-'Datos de Indicador'!J28)/(AA$302-AA$301)*10)),1))</f>
        <v>10</v>
      </c>
      <c r="AB25" s="306">
        <f>IF('Datos de Indicador'!K28="No dato","x",ROUND(IF('Datos de Indicador'!K28&gt;AB$302,10,IF('Datos de Indicador'!K28&lt;$AB$301,0,10-(AB$302-'Datos de Indicador'!K28)/(AB$302-AB$301)*10)),1))</f>
        <v>0.7</v>
      </c>
      <c r="AC25" s="306">
        <f>IF('Datos de Indicador'!L28="No dato","x",ROUND(IF('Datos de Indicador'!L28&gt;AC$302,10,IF('Datos de Indicador'!L28&lt;$AC$301,0,10-(AC$302-'Datos de Indicador'!L28)/(AC$302-AC$301)*10)),1))</f>
        <v>0</v>
      </c>
      <c r="AD25" s="301">
        <f t="shared" si="13"/>
        <v>6.1</v>
      </c>
      <c r="AE25" s="305">
        <f t="shared" si="0"/>
        <v>6.1</v>
      </c>
      <c r="AF25" s="16"/>
      <c r="AG25" s="16"/>
      <c r="AH25" s="16"/>
    </row>
    <row r="26" spans="1:34" s="3" customFormat="1" x14ac:dyDescent="0.25">
      <c r="A26" s="104" t="s">
        <v>188</v>
      </c>
      <c r="B26" s="101" t="s">
        <v>193</v>
      </c>
      <c r="C26" s="307">
        <v>306</v>
      </c>
      <c r="D26" s="301">
        <f>IF('Datos de Indicador'!D29="No dato","x",ROUND(IF('Datos de Indicador'!D29=0,0,IF(LOG('Datos de Indicador'!D29)&gt;D$302,10,IF(LOG('Datos de Indicador'!D29)&lt;D$301,0,10-(D$302-LOG('Datos de Indicador'!D29))/(D$302-D$301)*10))),1))</f>
        <v>4.3</v>
      </c>
      <c r="E26" s="501">
        <f>IF('Datos de Indicador'!E29="No dato","x",ROUND(IF('Datos de Indicador'!E29=0,0,IF(LOG('Datos de Indicador'!E29)&gt;E$302,10,IF(LOG('Datos de Indicador'!E29)&lt;E$301,0,10-(E$302-LOG('Datos de Indicador'!E29))/(E$302-E$301)*10))),1))</f>
        <v>6.3</v>
      </c>
      <c r="F26" s="299">
        <f>IF('Datos de Indicador'!E29="No dato","x",IF('Datos de Indicador'!E29="No dato","x", ('Datos de Indicador'!E29)/'Datos de Indicador'!AM29))</f>
        <v>7.3385679209566712E-4</v>
      </c>
      <c r="G26" s="300">
        <f t="shared" si="1"/>
        <v>1.5</v>
      </c>
      <c r="H26" s="301">
        <f t="shared" si="2"/>
        <v>4.3</v>
      </c>
      <c r="I26" s="501">
        <f>IF('Datos de Indicador'!F29="No dato","x",ROUND(IF('Datos de Indicador'!F29=0,0,IF(LOG('Datos de Indicador'!F29*1/40)&gt;I$302,10,IF(LOG('Datos de Indicador'!F29*1/40)&lt;I$301,0,10-(I$302-LOG('Datos de Indicador'!F29*1/40))/(I$302-I$301)*10))),1))</f>
        <v>0</v>
      </c>
      <c r="J26" s="299">
        <f>IF('Datos de Indicador'!F29="No dato","x",IF('Datos de Indicador'!F29="No dato","x",( 'Datos de Indicador'!F29*1/40)/'Datos de Indicador'!AM29))</f>
        <v>0</v>
      </c>
      <c r="K26" s="300">
        <f t="shared" si="3"/>
        <v>0</v>
      </c>
      <c r="L26" s="302">
        <f t="shared" si="4"/>
        <v>0</v>
      </c>
      <c r="M26" s="502">
        <f>IF('Datos de Indicador'!G29="No dato","x",ROUND(IF('Datos de Indicador'!G29=0,0,IF(LOG('Datos de Indicador'!G29)&gt;M$302,10,IF(LOG('Datos de Indicador'!G29)&lt;M$301,0,10-(M$302-LOG('Datos de Indicador'!G29))/(M$302-M$301)*10))),1))</f>
        <v>0</v>
      </c>
      <c r="N26" s="303">
        <f>IF('Datos de Indicador'!G29="No dato","x",IF('Datos de Indicador'!G29="No dato","x", 'Datos de Indicador'!G29/'Datos de Indicador'!AM29))</f>
        <v>0</v>
      </c>
      <c r="O26" s="304">
        <f t="shared" si="5"/>
        <v>0</v>
      </c>
      <c r="P26" s="302">
        <f t="shared" si="6"/>
        <v>0</v>
      </c>
      <c r="Q26" s="301">
        <f t="shared" si="7"/>
        <v>0</v>
      </c>
      <c r="R26" s="503">
        <f>IF('Datos de Indicador'!H29="No dato","x",ROUND(IF('Datos de Indicador'!H29=0,0,IF(LOG('Datos de Indicador'!H29)&gt;R$302,10,IF(LOG('Datos de Indicador'!H29)&lt;R$301,0,10-(R$302-LOG('Datos de Indicador'!H29))/(R$302-R$301)*10))),1))</f>
        <v>8.6</v>
      </c>
      <c r="S26" s="299">
        <f>IF('Datos de Indicador'!H29="No dato","x",IF('Datos de Indicador'!H29="No dato","x", 'Datos de Indicador'!H29/'Datos de Indicador'!AM29))</f>
        <v>3.1169601643221228E-2</v>
      </c>
      <c r="T26" s="300">
        <f t="shared" si="8"/>
        <v>3.1</v>
      </c>
      <c r="U26" s="301">
        <f t="shared" si="9"/>
        <v>6.6</v>
      </c>
      <c r="V26" s="501">
        <f>IF('Datos de Indicador'!I29="No dato","x",ROUND(IF('Datos de Indicador'!I29=0,0,IF(LOG('Datos de Indicador'!I29)&gt;V$302,10,IF(LOG('Datos de Indicador'!I29)&lt;V$301,0,10-(V$302-LOG('Datos de Indicador'!I29))/(V$302-V$301)*10))),1))</f>
        <v>7.7</v>
      </c>
      <c r="W26" s="299">
        <f>IF('Datos de Indicador'!I29="No dato","x",IF('Datos de Indicador'!I29="No dato","x",( 'Datos de Indicador'!I29)/'Datos de Indicador'!AM29))</f>
        <v>5.4846139198728803E-3</v>
      </c>
      <c r="X26" s="300">
        <f t="shared" si="10"/>
        <v>0.5</v>
      </c>
      <c r="Y26" s="301">
        <f t="shared" si="11"/>
        <v>5.0999999999999996</v>
      </c>
      <c r="Z26" s="305">
        <f t="shared" si="12"/>
        <v>4.4000000000000004</v>
      </c>
      <c r="AA26" s="306">
        <f>IF('Datos de Indicador'!J29="No dato","x",ROUND(IF('Datos de Indicador'!J29&gt;AA$302,10,IF('Datos de Indicador'!J29&lt;$AA$301,0,10-(AA$302-'Datos de Indicador'!J29)/(AA$302-AA$301)*10)),1))</f>
        <v>10</v>
      </c>
      <c r="AB26" s="306">
        <f>IF('Datos de Indicador'!K29="No dato","x",ROUND(IF('Datos de Indicador'!K29&gt;AB$302,10,IF('Datos de Indicador'!K29&lt;$AB$301,0,10-(AB$302-'Datos de Indicador'!K29)/(AB$302-AB$301)*10)),1))</f>
        <v>10</v>
      </c>
      <c r="AC26" s="306">
        <f>IF('Datos de Indicador'!L29="No dato","x",ROUND(IF('Datos de Indicador'!L29&gt;AC$302,10,IF('Datos de Indicador'!L29&lt;$AC$301,0,10-(AC$302-'Datos de Indicador'!L29)/(AC$302-AC$301)*10)),1))</f>
        <v>4.7</v>
      </c>
      <c r="AD26" s="301">
        <f t="shared" si="13"/>
        <v>9.1</v>
      </c>
      <c r="AE26" s="305">
        <f t="shared" si="0"/>
        <v>9.1</v>
      </c>
      <c r="AF26" s="16"/>
      <c r="AG26" s="16"/>
      <c r="AH26" s="16"/>
    </row>
    <row r="27" spans="1:34" s="3" customFormat="1" x14ac:dyDescent="0.25">
      <c r="A27" s="104" t="s">
        <v>188</v>
      </c>
      <c r="B27" s="101" t="s">
        <v>194</v>
      </c>
      <c r="C27" s="307">
        <v>307</v>
      </c>
      <c r="D27" s="301">
        <f>IF('Datos de Indicador'!D30="No dato","x",ROUND(IF('Datos de Indicador'!D30=0,0,IF(LOG('Datos de Indicador'!D30)&gt;D$302,10,IF(LOG('Datos de Indicador'!D30)&lt;D$301,0,10-(D$302-LOG('Datos de Indicador'!D30))/(D$302-D$301)*10))),1))</f>
        <v>6.7</v>
      </c>
      <c r="E27" s="501">
        <f>IF('Datos de Indicador'!E30="No dato","x",ROUND(IF('Datos de Indicador'!E30=0,0,IF(LOG('Datos de Indicador'!E30)&gt;E$302,10,IF(LOG('Datos de Indicador'!E30)&lt;E$301,0,10-(E$302-LOG('Datos de Indicador'!E30))/(E$302-E$301)*10))),1))</f>
        <v>0</v>
      </c>
      <c r="F27" s="299">
        <f>IF('Datos de Indicador'!E30="No dato","x",IF('Datos de Indicador'!E30="No dato","x", ('Datos de Indicador'!E30)/'Datos de Indicador'!AM30))</f>
        <v>0</v>
      </c>
      <c r="G27" s="300">
        <f t="shared" si="1"/>
        <v>0</v>
      </c>
      <c r="H27" s="301">
        <f t="shared" si="2"/>
        <v>0</v>
      </c>
      <c r="I27" s="501">
        <f>IF('Datos de Indicador'!F30="No dato","x",ROUND(IF('Datos de Indicador'!F30=0,0,IF(LOG('Datos de Indicador'!F30*1/40)&gt;I$302,10,IF(LOG('Datos de Indicador'!F30*1/40)&lt;I$301,0,10-(I$302-LOG('Datos de Indicador'!F30*1/40))/(I$302-I$301)*10))),1))</f>
        <v>0</v>
      </c>
      <c r="J27" s="299">
        <f>IF('Datos de Indicador'!F30="No dato","x",IF('Datos de Indicador'!F30="No dato","x",( 'Datos de Indicador'!F30*1/40)/'Datos de Indicador'!AM30))</f>
        <v>0</v>
      </c>
      <c r="K27" s="300">
        <f t="shared" si="3"/>
        <v>0</v>
      </c>
      <c r="L27" s="302">
        <f t="shared" si="4"/>
        <v>0</v>
      </c>
      <c r="M27" s="502">
        <f>IF('Datos de Indicador'!G30="No dato","x",ROUND(IF('Datos de Indicador'!G30=0,0,IF(LOG('Datos de Indicador'!G30)&gt;M$302,10,IF(LOG('Datos de Indicador'!G30)&lt;M$301,0,10-(M$302-LOG('Datos de Indicador'!G30))/(M$302-M$301)*10))),1))</f>
        <v>0</v>
      </c>
      <c r="N27" s="303">
        <f>IF('Datos de Indicador'!G30="No dato","x",IF('Datos de Indicador'!G30="No dato","x", 'Datos de Indicador'!G30/'Datos de Indicador'!AM30))</f>
        <v>0</v>
      </c>
      <c r="O27" s="304">
        <f t="shared" si="5"/>
        <v>0</v>
      </c>
      <c r="P27" s="302">
        <f t="shared" si="6"/>
        <v>0</v>
      </c>
      <c r="Q27" s="301">
        <f t="shared" si="7"/>
        <v>0</v>
      </c>
      <c r="R27" s="503">
        <f>IF('Datos de Indicador'!H30="No dato","x",ROUND(IF('Datos de Indicador'!H30=0,0,IF(LOG('Datos de Indicador'!H30)&gt;R$302,10,IF(LOG('Datos de Indicador'!H30)&lt;R$301,0,10-(R$302-LOG('Datos de Indicador'!H30))/(R$302-R$301)*10))),1))</f>
        <v>5.6</v>
      </c>
      <c r="S27" s="299">
        <f>IF('Datos de Indicador'!H30="No dato","x",IF('Datos de Indicador'!H30="No dato","x", 'Datos de Indicador'!H30/'Datos de Indicador'!AM30))</f>
        <v>2.2827434581565993E-3</v>
      </c>
      <c r="T27" s="300">
        <f t="shared" si="8"/>
        <v>0.2</v>
      </c>
      <c r="U27" s="301">
        <f>ROUND(IF(T27="x",R27,(10-GEOMEAN(((10-R27)/10*9+1),((10-T27)/10*9+1)))/9*10),1)</f>
        <v>3.4</v>
      </c>
      <c r="V27" s="501">
        <f>IF('Datos de Indicador'!I30="No dato","x",ROUND(IF('Datos de Indicador'!I30=0,0,IF(LOG('Datos de Indicador'!I30)&gt;V$302,10,IF(LOG('Datos de Indicador'!I30)&lt;V$301,0,10-(V$302-LOG('Datos de Indicador'!I30))/(V$302-V$301)*10))),1))</f>
        <v>0</v>
      </c>
      <c r="W27" s="299">
        <f>IF('Datos de Indicador'!I30="No dato","x",IF('Datos de Indicador'!I30="No dato","x",( 'Datos de Indicador'!I30)/'Datos de Indicador'!AM30))</f>
        <v>0</v>
      </c>
      <c r="X27" s="300">
        <f t="shared" si="10"/>
        <v>0</v>
      </c>
      <c r="Y27" s="301">
        <f t="shared" si="11"/>
        <v>0</v>
      </c>
      <c r="Z27" s="305">
        <f t="shared" si="12"/>
        <v>2.5</v>
      </c>
      <c r="AA27" s="306">
        <f>IF('Datos de Indicador'!J30="No dato","x",ROUND(IF('Datos de Indicador'!J30&gt;AA$302,10,IF('Datos de Indicador'!J30&lt;$AA$301,0,10-(AA$302-'Datos de Indicador'!J30)/(AA$302-AA$301)*10)),1))</f>
        <v>8.3000000000000007</v>
      </c>
      <c r="AB27" s="306">
        <f>IF('Datos de Indicador'!K30="No dato","x",ROUND(IF('Datos de Indicador'!K30&gt;AB$302,10,IF('Datos de Indicador'!K30&lt;$AB$301,0,10-(AB$302-'Datos de Indicador'!K30)/(AB$302-AB$301)*10)),1))</f>
        <v>2</v>
      </c>
      <c r="AC27" s="306">
        <f>IF('Datos de Indicador'!L30="No dato","x",ROUND(IF('Datos de Indicador'!L30&gt;AC$302,10,IF('Datos de Indicador'!L30&lt;$AC$301,0,10-(AC$302-'Datos de Indicador'!L30)/(AC$302-AC$301)*10)),1))</f>
        <v>1.3</v>
      </c>
      <c r="AD27" s="301">
        <f t="shared" si="13"/>
        <v>4.8</v>
      </c>
      <c r="AE27" s="305">
        <f t="shared" si="0"/>
        <v>4.8</v>
      </c>
      <c r="AF27" s="16"/>
      <c r="AG27" s="16"/>
      <c r="AH27" s="16"/>
    </row>
    <row r="28" spans="1:34" s="3" customFormat="1" x14ac:dyDescent="0.25">
      <c r="A28" s="104" t="s">
        <v>188</v>
      </c>
      <c r="B28" s="101" t="s">
        <v>195</v>
      </c>
      <c r="C28" s="307">
        <v>308</v>
      </c>
      <c r="D28" s="301">
        <f>IF('Datos de Indicador'!D31="No dato","x",ROUND(IF('Datos de Indicador'!D31=0,0,IF(LOG('Datos de Indicador'!D31)&gt;D$302,10,IF(LOG('Datos de Indicador'!D31)&lt;D$301,0,10-(D$302-LOG('Datos de Indicador'!D31))/(D$302-D$301)*10))),1))</f>
        <v>6.2</v>
      </c>
      <c r="E28" s="501">
        <f>IF('Datos de Indicador'!E31="No dato","x",ROUND(IF('Datos de Indicador'!E31=0,0,IF(LOG('Datos de Indicador'!E31)&gt;E$302,10,IF(LOG('Datos de Indicador'!E31)&lt;E$301,0,10-(E$302-LOG('Datos de Indicador'!E31))/(E$302-E$301)*10))),1))</f>
        <v>0</v>
      </c>
      <c r="F28" s="299">
        <f>IF('Datos de Indicador'!E31="No dato","x",IF('Datos de Indicador'!E31="No dato","x", ('Datos de Indicador'!E31)/'Datos de Indicador'!AM31))</f>
        <v>0</v>
      </c>
      <c r="G28" s="300">
        <f t="shared" si="1"/>
        <v>0</v>
      </c>
      <c r="H28" s="301">
        <f t="shared" si="2"/>
        <v>0</v>
      </c>
      <c r="I28" s="501">
        <f>IF('Datos de Indicador'!F31="No dato","x",ROUND(IF('Datos de Indicador'!F31=0,0,IF(LOG('Datos de Indicador'!F31*1/40)&gt;I$302,10,IF(LOG('Datos de Indicador'!F31*1/40)&lt;I$301,0,10-(I$302-LOG('Datos de Indicador'!F31*1/40))/(I$302-I$301)*10))),1))</f>
        <v>0</v>
      </c>
      <c r="J28" s="299">
        <f>IF('Datos de Indicador'!F31="No dato","x",IF('Datos de Indicador'!F31="No dato","x",( 'Datos de Indicador'!F31*1/40)/'Datos de Indicador'!AM31))</f>
        <v>0</v>
      </c>
      <c r="K28" s="300">
        <f t="shared" si="3"/>
        <v>0</v>
      </c>
      <c r="L28" s="302">
        <f t="shared" si="4"/>
        <v>0</v>
      </c>
      <c r="M28" s="502">
        <f>IF('Datos de Indicador'!G31="No dato","x",ROUND(IF('Datos de Indicador'!G31=0,0,IF(LOG('Datos de Indicador'!G31)&gt;M$302,10,IF(LOG('Datos de Indicador'!G31)&lt;M$301,0,10-(M$302-LOG('Datos de Indicador'!G31))/(M$302-M$301)*10))),1))</f>
        <v>0</v>
      </c>
      <c r="N28" s="303">
        <f>IF('Datos de Indicador'!G31="No dato","x",IF('Datos de Indicador'!G31="No dato","x", 'Datos de Indicador'!G31/'Datos de Indicador'!AM31))</f>
        <v>0</v>
      </c>
      <c r="O28" s="304">
        <f t="shared" si="5"/>
        <v>0</v>
      </c>
      <c r="P28" s="302">
        <f t="shared" si="6"/>
        <v>0</v>
      </c>
      <c r="Q28" s="301">
        <f t="shared" si="7"/>
        <v>0</v>
      </c>
      <c r="R28" s="503">
        <f>IF('Datos de Indicador'!H31="No dato","x",ROUND(IF('Datos de Indicador'!H31=0,0,IF(LOG('Datos de Indicador'!H31)&gt;R$302,10,IF(LOG('Datos de Indicador'!H31)&lt;R$301,0,10-(R$302-LOG('Datos de Indicador'!H31))/(R$302-R$301)*10))),1))</f>
        <v>0</v>
      </c>
      <c r="S28" s="299">
        <f>IF('Datos de Indicador'!H31="No dato","x",IF('Datos de Indicador'!H31="No dato","x", 'Datos de Indicador'!H31/'Datos de Indicador'!AM31))</f>
        <v>0</v>
      </c>
      <c r="T28" s="300">
        <f t="shared" si="8"/>
        <v>0</v>
      </c>
      <c r="U28" s="301">
        <f t="shared" si="9"/>
        <v>0</v>
      </c>
      <c r="V28" s="501">
        <f>IF('Datos de Indicador'!I31="No dato","x",ROUND(IF('Datos de Indicador'!I31=0,0,IF(LOG('Datos de Indicador'!I31)&gt;V$302,10,IF(LOG('Datos de Indicador'!I31)&lt;V$301,0,10-(V$302-LOG('Datos de Indicador'!I31))/(V$302-V$301)*10))),1))</f>
        <v>0</v>
      </c>
      <c r="W28" s="299">
        <f>IF('Datos de Indicador'!I31="No dato","x",IF('Datos de Indicador'!I31="No dato","x",( 'Datos de Indicador'!I31)/'Datos de Indicador'!AM31))</f>
        <v>0</v>
      </c>
      <c r="X28" s="300">
        <f t="shared" si="10"/>
        <v>0</v>
      </c>
      <c r="Y28" s="301">
        <f t="shared" si="11"/>
        <v>0</v>
      </c>
      <c r="Z28" s="305">
        <f t="shared" si="12"/>
        <v>1.7</v>
      </c>
      <c r="AA28" s="306">
        <f>IF('Datos de Indicador'!J31="No dato","x",ROUND(IF('Datos de Indicador'!J31&gt;AA$302,10,IF('Datos de Indicador'!J31&lt;$AA$301,0,10-(AA$302-'Datos de Indicador'!J31)/(AA$302-AA$301)*10)),1))</f>
        <v>10</v>
      </c>
      <c r="AB28" s="306">
        <f>IF('Datos de Indicador'!K31="No dato","x",ROUND(IF('Datos de Indicador'!K31&gt;AB$302,10,IF('Datos de Indicador'!K31&lt;$AB$301,0,10-(AB$302-'Datos de Indicador'!K31)/(AB$302-AB$301)*10)),1))</f>
        <v>2.7</v>
      </c>
      <c r="AC28" s="306">
        <f>IF('Datos de Indicador'!L31="No dato","x",ROUND(IF('Datos de Indicador'!L31&gt;AC$302,10,IF('Datos de Indicador'!L31&lt;$AC$301,0,10-(AC$302-'Datos de Indicador'!L31)/(AC$302-AC$301)*10)),1))</f>
        <v>0</v>
      </c>
      <c r="AD28" s="301">
        <f t="shared" si="13"/>
        <v>6.4</v>
      </c>
      <c r="AE28" s="305">
        <f t="shared" si="0"/>
        <v>6.4</v>
      </c>
      <c r="AF28" s="16"/>
      <c r="AG28" s="16"/>
      <c r="AH28" s="16"/>
    </row>
    <row r="29" spans="1:34" s="3" customFormat="1" x14ac:dyDescent="0.25">
      <c r="A29" s="104" t="s">
        <v>188</v>
      </c>
      <c r="B29" s="101" t="s">
        <v>196</v>
      </c>
      <c r="C29" s="307">
        <v>309</v>
      </c>
      <c r="D29" s="301">
        <f>IF('Datos de Indicador'!D32="No dato","x",ROUND(IF('Datos de Indicador'!D32=0,0,IF(LOG('Datos de Indicador'!D32)&gt;D$302,10,IF(LOG('Datos de Indicador'!D32)&lt;D$301,0,10-(D$302-LOG('Datos de Indicador'!D32))/(D$302-D$301)*10))),1))</f>
        <v>6.5</v>
      </c>
      <c r="E29" s="501">
        <f>IF('Datos de Indicador'!E32="No dato","x",ROUND(IF('Datos de Indicador'!E32=0,0,IF(LOG('Datos de Indicador'!E32)&gt;E$302,10,IF(LOG('Datos de Indicador'!E32)&lt;E$301,0,10-(E$302-LOG('Datos de Indicador'!E32))/(E$302-E$301)*10))),1))</f>
        <v>0</v>
      </c>
      <c r="F29" s="299">
        <f>IF('Datos de Indicador'!E32="No dato","x",IF('Datos de Indicador'!E32="No dato","x", ('Datos de Indicador'!E32)/'Datos de Indicador'!AM32))</f>
        <v>0</v>
      </c>
      <c r="G29" s="300">
        <f t="shared" si="1"/>
        <v>0</v>
      </c>
      <c r="H29" s="301">
        <f t="shared" si="2"/>
        <v>0</v>
      </c>
      <c r="I29" s="501">
        <f>IF('Datos de Indicador'!F32="No dato","x",ROUND(IF('Datos de Indicador'!F32=0,0,IF(LOG('Datos de Indicador'!F32*1/40)&gt;I$302,10,IF(LOG('Datos de Indicador'!F32*1/40)&lt;I$301,0,10-(I$302-LOG('Datos de Indicador'!F32*1/40))/(I$302-I$301)*10))),1))</f>
        <v>0</v>
      </c>
      <c r="J29" s="299">
        <f>IF('Datos de Indicador'!F32="No dato","x",IF('Datos de Indicador'!F32="No dato","x",( 'Datos de Indicador'!F32*1/40)/'Datos de Indicador'!AM32))</f>
        <v>0</v>
      </c>
      <c r="K29" s="300">
        <f t="shared" si="3"/>
        <v>0</v>
      </c>
      <c r="L29" s="302">
        <f t="shared" si="4"/>
        <v>0</v>
      </c>
      <c r="M29" s="502">
        <f>IF('Datos de Indicador'!G32="No dato","x",ROUND(IF('Datos de Indicador'!G32=0,0,IF(LOG('Datos de Indicador'!G32)&gt;M$302,10,IF(LOG('Datos de Indicador'!G32)&lt;M$301,0,10-(M$302-LOG('Datos de Indicador'!G32))/(M$302-M$301)*10))),1))</f>
        <v>0</v>
      </c>
      <c r="N29" s="303">
        <f>IF('Datos de Indicador'!G32="No dato","x",IF('Datos de Indicador'!G32="No dato","x", 'Datos de Indicador'!G32/'Datos de Indicador'!AM32))</f>
        <v>0</v>
      </c>
      <c r="O29" s="304">
        <f t="shared" si="5"/>
        <v>0</v>
      </c>
      <c r="P29" s="302">
        <f t="shared" si="6"/>
        <v>0</v>
      </c>
      <c r="Q29" s="301">
        <f t="shared" si="7"/>
        <v>0</v>
      </c>
      <c r="R29" s="503">
        <f>IF('Datos de Indicador'!H32="No dato","x",ROUND(IF('Datos de Indicador'!H32=0,0,IF(LOG('Datos de Indicador'!H32)&gt;R$302,10,IF(LOG('Datos de Indicador'!H32)&lt;R$301,0,10-(R$302-LOG('Datos de Indicador'!H32))/(R$302-R$301)*10))),1))</f>
        <v>0</v>
      </c>
      <c r="S29" s="299">
        <f>IF('Datos de Indicador'!H32="No dato","x",IF('Datos de Indicador'!H32="No dato","x", 'Datos de Indicador'!H32/'Datos de Indicador'!AM32))</f>
        <v>0</v>
      </c>
      <c r="T29" s="300">
        <f t="shared" si="8"/>
        <v>0</v>
      </c>
      <c r="U29" s="301">
        <f t="shared" si="9"/>
        <v>0</v>
      </c>
      <c r="V29" s="501">
        <f>IF('Datos de Indicador'!I32="No dato","x",ROUND(IF('Datos de Indicador'!I32=0,0,IF(LOG('Datos de Indicador'!I32)&gt;V$302,10,IF(LOG('Datos de Indicador'!I32)&lt;V$301,0,10-(V$302-LOG('Datos de Indicador'!I32))/(V$302-V$301)*10))),1))</f>
        <v>0</v>
      </c>
      <c r="W29" s="299">
        <f>IF('Datos de Indicador'!I32="No dato","x",IF('Datos de Indicador'!I32="No dato","x",( 'Datos de Indicador'!I32)/'Datos de Indicador'!AM32))</f>
        <v>0</v>
      </c>
      <c r="X29" s="300">
        <f t="shared" si="10"/>
        <v>0</v>
      </c>
      <c r="Y29" s="301">
        <f t="shared" si="11"/>
        <v>0</v>
      </c>
      <c r="Z29" s="305">
        <f t="shared" si="12"/>
        <v>1.8</v>
      </c>
      <c r="AA29" s="306">
        <f>IF('Datos de Indicador'!J32="No dato","x",ROUND(IF('Datos de Indicador'!J32&gt;AA$302,10,IF('Datos de Indicador'!J32&lt;$AA$301,0,10-(AA$302-'Datos de Indicador'!J32)/(AA$302-AA$301)*10)),1))</f>
        <v>3.4</v>
      </c>
      <c r="AB29" s="306">
        <f>IF('Datos de Indicador'!K32="No dato","x",ROUND(IF('Datos de Indicador'!K32&gt;AB$302,10,IF('Datos de Indicador'!K32&lt;$AB$301,0,10-(AB$302-'Datos de Indicador'!K32)/(AB$302-AB$301)*10)),1))</f>
        <v>0.7</v>
      </c>
      <c r="AC29" s="306">
        <f>IF('Datos de Indicador'!L32="No dato","x",ROUND(IF('Datos de Indicador'!L32&gt;AC$302,10,IF('Datos de Indicador'!L32&lt;$AC$301,0,10-(AC$302-'Datos de Indicador'!L32)/(AC$302-AC$301)*10)),1))</f>
        <v>0.7</v>
      </c>
      <c r="AD29" s="301">
        <f t="shared" si="13"/>
        <v>1.7</v>
      </c>
      <c r="AE29" s="305">
        <f t="shared" si="0"/>
        <v>1.7</v>
      </c>
      <c r="AF29" s="16"/>
      <c r="AG29" s="16"/>
      <c r="AH29" s="16"/>
    </row>
    <row r="30" spans="1:34" s="3" customFormat="1" x14ac:dyDescent="0.25">
      <c r="A30" s="104" t="s">
        <v>188</v>
      </c>
      <c r="B30" s="101" t="s">
        <v>197</v>
      </c>
      <c r="C30" s="307">
        <v>310</v>
      </c>
      <c r="D30" s="301">
        <f>IF('Datos de Indicador'!D33="No dato","x",ROUND(IF('Datos de Indicador'!D33=0,0,IF(LOG('Datos de Indicador'!D33)&gt;D$302,10,IF(LOG('Datos de Indicador'!D33)&lt;D$301,0,10-(D$302-LOG('Datos de Indicador'!D33))/(D$302-D$301)*10))),1))</f>
        <v>7.2</v>
      </c>
      <c r="E30" s="501">
        <f>IF('Datos de Indicador'!E33="No dato","x",ROUND(IF('Datos de Indicador'!E33=0,0,IF(LOG('Datos de Indicador'!E33)&gt;E$302,10,IF(LOG('Datos de Indicador'!E33)&lt;E$301,0,10-(E$302-LOG('Datos de Indicador'!E33))/(E$302-E$301)*10))),1))</f>
        <v>6.9</v>
      </c>
      <c r="F30" s="299">
        <f>IF('Datos de Indicador'!E33="No dato","x",IF('Datos de Indicador'!E33="No dato","x", ('Datos de Indicador'!E33)/'Datos de Indicador'!AM33))</f>
        <v>2.9548561863508003E-3</v>
      </c>
      <c r="G30" s="300">
        <f t="shared" si="1"/>
        <v>5.9</v>
      </c>
      <c r="H30" s="301">
        <f t="shared" si="2"/>
        <v>6.4</v>
      </c>
      <c r="I30" s="501">
        <f>IF('Datos de Indicador'!F33="No dato","x",ROUND(IF('Datos de Indicador'!F33=0,0,IF(LOG('Datos de Indicador'!F33*1/40)&gt;I$302,10,IF(LOG('Datos de Indicador'!F33*1/40)&lt;I$301,0,10-(I$302-LOG('Datos de Indicador'!F33*1/40))/(I$302-I$301)*10))),1))</f>
        <v>0</v>
      </c>
      <c r="J30" s="299">
        <f>IF('Datos de Indicador'!F33="No dato","x",IF('Datos de Indicador'!F33="No dato","x",( 'Datos de Indicador'!F33*1/40)/'Datos de Indicador'!AM33))</f>
        <v>0</v>
      </c>
      <c r="K30" s="300">
        <f t="shared" si="3"/>
        <v>0</v>
      </c>
      <c r="L30" s="302">
        <f t="shared" si="4"/>
        <v>0</v>
      </c>
      <c r="M30" s="502">
        <f>IF('Datos de Indicador'!G33="No dato","x",ROUND(IF('Datos de Indicador'!G33=0,0,IF(LOG('Datos de Indicador'!G33)&gt;M$302,10,IF(LOG('Datos de Indicador'!G33)&lt;M$301,0,10-(M$302-LOG('Datos de Indicador'!G33))/(M$302-M$301)*10))),1))</f>
        <v>0</v>
      </c>
      <c r="N30" s="303">
        <f>IF('Datos de Indicador'!G33="No dato","x",IF('Datos de Indicador'!G33="No dato","x", 'Datos de Indicador'!G33/'Datos de Indicador'!AM33))</f>
        <v>0</v>
      </c>
      <c r="O30" s="304">
        <f t="shared" si="5"/>
        <v>0</v>
      </c>
      <c r="P30" s="302">
        <f t="shared" si="6"/>
        <v>0</v>
      </c>
      <c r="Q30" s="301">
        <f t="shared" si="7"/>
        <v>0</v>
      </c>
      <c r="R30" s="503">
        <f>IF('Datos de Indicador'!H33="No dato","x",ROUND(IF('Datos de Indicador'!H33=0,0,IF(LOG('Datos de Indicador'!H33)&gt;R$302,10,IF(LOG('Datos de Indicador'!H33)&lt;R$301,0,10-(R$302-LOG('Datos de Indicador'!H33))/(R$302-R$301)*10))),1))</f>
        <v>7.3</v>
      </c>
      <c r="S30" s="299">
        <f>IF('Datos de Indicador'!H33="No dato","x",IF('Datos de Indicador'!H33="No dato","x", 'Datos de Indicador'!H33/'Datos de Indicador'!AM33))</f>
        <v>1.1739563767393721E-2</v>
      </c>
      <c r="T30" s="300">
        <f t="shared" si="8"/>
        <v>1.2</v>
      </c>
      <c r="U30" s="301">
        <f t="shared" si="9"/>
        <v>5</v>
      </c>
      <c r="V30" s="501">
        <f>IF('Datos de Indicador'!I33="No dato","x",ROUND(IF('Datos de Indicador'!I33=0,0,IF(LOG('Datos de Indicador'!I33)&gt;V$302,10,IF(LOG('Datos de Indicador'!I33)&lt;V$301,0,10-(V$302-LOG('Datos de Indicador'!I33))/(V$302-V$301)*10))),1))</f>
        <v>0</v>
      </c>
      <c r="W30" s="299">
        <f>IF('Datos de Indicador'!I33="No dato","x",IF('Datos de Indicador'!I33="No dato","x",( 'Datos de Indicador'!I33)/'Datos de Indicador'!AM33))</f>
        <v>0</v>
      </c>
      <c r="X30" s="300">
        <f t="shared" si="10"/>
        <v>0</v>
      </c>
      <c r="Y30" s="301">
        <f t="shared" si="11"/>
        <v>0</v>
      </c>
      <c r="Z30" s="305">
        <f t="shared" si="12"/>
        <v>4.4000000000000004</v>
      </c>
      <c r="AA30" s="306">
        <f>IF('Datos de Indicador'!J33="No dato","x",ROUND(IF('Datos de Indicador'!J33&gt;AA$302,10,IF('Datos de Indicador'!J33&lt;$AA$301,0,10-(AA$302-'Datos de Indicador'!J33)/(AA$302-AA$301)*10)),1))</f>
        <v>10</v>
      </c>
      <c r="AB30" s="306">
        <f>IF('Datos de Indicador'!K33="No dato","x",ROUND(IF('Datos de Indicador'!K33&gt;AB$302,10,IF('Datos de Indicador'!K33&lt;$AB$301,0,10-(AB$302-'Datos de Indicador'!K33)/(AB$302-AB$301)*10)),1))</f>
        <v>7.3</v>
      </c>
      <c r="AC30" s="306">
        <f>IF('Datos de Indicador'!L33="No dato","x",ROUND(IF('Datos de Indicador'!L33&gt;AC$302,10,IF('Datos de Indicador'!L33&lt;$AC$301,0,10-(AC$302-'Datos de Indicador'!L33)/(AC$302-AC$301)*10)),1))</f>
        <v>2</v>
      </c>
      <c r="AD30" s="301">
        <f t="shared" si="13"/>
        <v>7.7</v>
      </c>
      <c r="AE30" s="305">
        <f t="shared" si="0"/>
        <v>7.7</v>
      </c>
      <c r="AF30" s="16"/>
      <c r="AG30" s="16"/>
      <c r="AH30" s="16"/>
    </row>
    <row r="31" spans="1:34" s="3" customFormat="1" x14ac:dyDescent="0.25">
      <c r="A31" s="104" t="s">
        <v>188</v>
      </c>
      <c r="B31" s="101" t="s">
        <v>198</v>
      </c>
      <c r="C31" s="307">
        <v>311</v>
      </c>
      <c r="D31" s="301">
        <f>IF('Datos de Indicador'!D34="No dato","x",ROUND(IF('Datos de Indicador'!D34=0,0,IF(LOG('Datos de Indicador'!D34)&gt;D$302,10,IF(LOG('Datos de Indicador'!D34)&lt;D$301,0,10-(D$302-LOG('Datos de Indicador'!D34))/(D$302-D$301)*10))),1))</f>
        <v>0</v>
      </c>
      <c r="E31" s="501">
        <f>IF('Datos de Indicador'!E34="No dato","x",ROUND(IF('Datos de Indicador'!E34=0,0,IF(LOG('Datos de Indicador'!E34)&gt;E$302,10,IF(LOG('Datos de Indicador'!E34)&lt;E$301,0,10-(E$302-LOG('Datos de Indicador'!E34))/(E$302-E$301)*10))),1))</f>
        <v>0</v>
      </c>
      <c r="F31" s="299">
        <f>IF('Datos de Indicador'!E34="No dato","x",IF('Datos de Indicador'!E34="No dato","x", ('Datos de Indicador'!E34)/'Datos de Indicador'!AM34))</f>
        <v>0</v>
      </c>
      <c r="G31" s="300">
        <f t="shared" si="1"/>
        <v>0</v>
      </c>
      <c r="H31" s="301">
        <f t="shared" si="2"/>
        <v>0</v>
      </c>
      <c r="I31" s="501">
        <f>IF('Datos de Indicador'!F34="No dato","x",ROUND(IF('Datos de Indicador'!F34=0,0,IF(LOG('Datos de Indicador'!F34*1/40)&gt;I$302,10,IF(LOG('Datos de Indicador'!F34*1/40)&lt;I$301,0,10-(I$302-LOG('Datos de Indicador'!F34*1/40))/(I$302-I$301)*10))),1))</f>
        <v>0</v>
      </c>
      <c r="J31" s="299">
        <f>IF('Datos de Indicador'!F34="No dato","x",IF('Datos de Indicador'!F34="No dato","x",( 'Datos de Indicador'!F34*1/40)/'Datos de Indicador'!AM34))</f>
        <v>0</v>
      </c>
      <c r="K31" s="300">
        <f t="shared" si="3"/>
        <v>0</v>
      </c>
      <c r="L31" s="302">
        <f t="shared" si="4"/>
        <v>0</v>
      </c>
      <c r="M31" s="502">
        <f>IF('Datos de Indicador'!G34="No dato","x",ROUND(IF('Datos de Indicador'!G34=0,0,IF(LOG('Datos de Indicador'!G34)&gt;M$302,10,IF(LOG('Datos de Indicador'!G34)&lt;M$301,0,10-(M$302-LOG('Datos de Indicador'!G34))/(M$302-M$301)*10))),1))</f>
        <v>0</v>
      </c>
      <c r="N31" s="303">
        <f>IF('Datos de Indicador'!G34="No dato","x",IF('Datos de Indicador'!G34="No dato","x", 'Datos de Indicador'!G34/'Datos de Indicador'!AM34))</f>
        <v>0</v>
      </c>
      <c r="O31" s="304">
        <f t="shared" si="5"/>
        <v>0</v>
      </c>
      <c r="P31" s="302">
        <f t="shared" si="6"/>
        <v>0</v>
      </c>
      <c r="Q31" s="301">
        <f t="shared" si="7"/>
        <v>0</v>
      </c>
      <c r="R31" s="503">
        <f>IF('Datos de Indicador'!H34="No dato","x",ROUND(IF('Datos de Indicador'!H34=0,0,IF(LOG('Datos de Indicador'!H34)&gt;R$302,10,IF(LOG('Datos de Indicador'!H34)&lt;R$301,0,10-(R$302-LOG('Datos de Indicador'!H34))/(R$302-R$301)*10))),1))</f>
        <v>7.6</v>
      </c>
      <c r="S31" s="299">
        <f>IF('Datos de Indicador'!H34="No dato","x",IF('Datos de Indicador'!H34="No dato","x", 'Datos de Indicador'!H34/'Datos de Indicador'!AM34))</f>
        <v>1.6148689823278488E-2</v>
      </c>
      <c r="T31" s="300">
        <f t="shared" si="8"/>
        <v>1.6</v>
      </c>
      <c r="U31" s="301">
        <f t="shared" si="9"/>
        <v>5.3</v>
      </c>
      <c r="V31" s="501">
        <f>IF('Datos de Indicador'!I34="No dato","x",ROUND(IF('Datos de Indicador'!I34=0,0,IF(LOG('Datos de Indicador'!I34)&gt;V$302,10,IF(LOG('Datos de Indicador'!I34)&lt;V$301,0,10-(V$302-LOG('Datos de Indicador'!I34))/(V$302-V$301)*10))),1))</f>
        <v>8.1</v>
      </c>
      <c r="W31" s="299">
        <f>IF('Datos de Indicador'!I34="No dato","x",IF('Datos de Indicador'!I34="No dato","x",( 'Datos de Indicador'!I34)/'Datos de Indicador'!AM34))</f>
        <v>1.8129189518586226E-2</v>
      </c>
      <c r="X31" s="300">
        <f t="shared" si="10"/>
        <v>1.8</v>
      </c>
      <c r="Y31" s="301">
        <f t="shared" si="11"/>
        <v>5.8</v>
      </c>
      <c r="Z31" s="305">
        <f t="shared" si="12"/>
        <v>2.7</v>
      </c>
      <c r="AA31" s="306">
        <f>IF('Datos de Indicador'!J34="No dato","x",ROUND(IF('Datos de Indicador'!J34&gt;AA$302,10,IF('Datos de Indicador'!J34&lt;$AA$301,0,10-(AA$302-'Datos de Indicador'!J34)/(AA$302-AA$301)*10)),1))</f>
        <v>4.4000000000000004</v>
      </c>
      <c r="AB31" s="306">
        <f>IF('Datos de Indicador'!K34="No dato","x",ROUND(IF('Datos de Indicador'!K34&gt;AB$302,10,IF('Datos de Indicador'!K34&lt;$AB$301,0,10-(AB$302-'Datos de Indicador'!K34)/(AB$302-AB$301)*10)),1))</f>
        <v>2</v>
      </c>
      <c r="AC31" s="306">
        <f>IF('Datos de Indicador'!L34="No dato","x",ROUND(IF('Datos de Indicador'!L34&gt;AC$302,10,IF('Datos de Indicador'!L34&lt;$AC$301,0,10-(AC$302-'Datos de Indicador'!L34)/(AC$302-AC$301)*10)),1))</f>
        <v>0.7</v>
      </c>
      <c r="AD31" s="301">
        <f t="shared" si="13"/>
        <v>2.5</v>
      </c>
      <c r="AE31" s="305">
        <f t="shared" si="0"/>
        <v>2.5</v>
      </c>
      <c r="AF31" s="16"/>
      <c r="AG31" s="16"/>
      <c r="AH31" s="16"/>
    </row>
    <row r="32" spans="1:34" s="3" customFormat="1" x14ac:dyDescent="0.25">
      <c r="A32" s="104" t="s">
        <v>188</v>
      </c>
      <c r="B32" s="101" t="s">
        <v>199</v>
      </c>
      <c r="C32" s="307">
        <v>312</v>
      </c>
      <c r="D32" s="301">
        <f>IF('Datos de Indicador'!D35="No dato","x",ROUND(IF('Datos de Indicador'!D35=0,0,IF(LOG('Datos de Indicador'!D35)&gt;D$302,10,IF(LOG('Datos de Indicador'!D35)&lt;D$301,0,10-(D$302-LOG('Datos de Indicador'!D35))/(D$302-D$301)*10))),1))</f>
        <v>5.5</v>
      </c>
      <c r="E32" s="501">
        <f>IF('Datos de Indicador'!E35="No dato","x",ROUND(IF('Datos de Indicador'!E35=0,0,IF(LOG('Datos de Indicador'!E35)&gt;E$302,10,IF(LOG('Datos de Indicador'!E35)&lt;E$301,0,10-(E$302-LOG('Datos de Indicador'!E35))/(E$302-E$301)*10))),1))</f>
        <v>4.4000000000000004</v>
      </c>
      <c r="F32" s="299">
        <f>IF('Datos de Indicador'!E35="No dato","x",IF('Datos de Indicador'!E35="No dato","x", ('Datos de Indicador'!E35)/'Datos de Indicador'!AM35))</f>
        <v>1.9341330973690957E-4</v>
      </c>
      <c r="G32" s="300">
        <f t="shared" si="1"/>
        <v>0.4</v>
      </c>
      <c r="H32" s="301">
        <f t="shared" si="2"/>
        <v>2.6</v>
      </c>
      <c r="I32" s="501">
        <f>IF('Datos de Indicador'!F35="No dato","x",ROUND(IF('Datos de Indicador'!F35=0,0,IF(LOG('Datos de Indicador'!F35*1/40)&gt;I$302,10,IF(LOG('Datos de Indicador'!F35*1/40)&lt;I$301,0,10-(I$302-LOG('Datos de Indicador'!F35*1/40))/(I$302-I$301)*10))),1))</f>
        <v>0</v>
      </c>
      <c r="J32" s="299">
        <f>IF('Datos de Indicador'!F35="No dato","x",IF('Datos de Indicador'!F35="No dato","x",( 'Datos de Indicador'!F35*1/40)/'Datos de Indicador'!AM35))</f>
        <v>0</v>
      </c>
      <c r="K32" s="300">
        <f t="shared" si="3"/>
        <v>0</v>
      </c>
      <c r="L32" s="302">
        <f t="shared" si="4"/>
        <v>0</v>
      </c>
      <c r="M32" s="502">
        <f>IF('Datos de Indicador'!G35="No dato","x",ROUND(IF('Datos de Indicador'!G35=0,0,IF(LOG('Datos de Indicador'!G35)&gt;M$302,10,IF(LOG('Datos de Indicador'!G35)&lt;M$301,0,10-(M$302-LOG('Datos de Indicador'!G35))/(M$302-M$301)*10))),1))</f>
        <v>0</v>
      </c>
      <c r="N32" s="303">
        <f>IF('Datos de Indicador'!G35="No dato","x",IF('Datos de Indicador'!G35="No dato","x", 'Datos de Indicador'!G35/'Datos de Indicador'!AM35))</f>
        <v>0</v>
      </c>
      <c r="O32" s="304">
        <f t="shared" si="5"/>
        <v>0</v>
      </c>
      <c r="P32" s="302">
        <f t="shared" si="6"/>
        <v>0</v>
      </c>
      <c r="Q32" s="301">
        <f t="shared" si="7"/>
        <v>0</v>
      </c>
      <c r="R32" s="503">
        <f>IF('Datos de Indicador'!H35="No dato","x",ROUND(IF('Datos de Indicador'!H35=0,0,IF(LOG('Datos de Indicador'!H35)&gt;R$302,10,IF(LOG('Datos de Indicador'!H35)&lt;R$301,0,10-(R$302-LOG('Datos de Indicador'!H35))/(R$302-R$301)*10))),1))</f>
        <v>8.6</v>
      </c>
      <c r="S32" s="299">
        <f>IF('Datos de Indicador'!H35="No dato","x",IF('Datos de Indicador'!H35="No dato","x", 'Datos de Indicador'!H35/'Datos de Indicador'!AM35))</f>
        <v>7.7075203930158459E-2</v>
      </c>
      <c r="T32" s="300">
        <f t="shared" si="8"/>
        <v>7.7</v>
      </c>
      <c r="U32" s="301">
        <f t="shared" si="9"/>
        <v>8.1999999999999993</v>
      </c>
      <c r="V32" s="501">
        <f>IF('Datos de Indicador'!I35="No dato","x",ROUND(IF('Datos de Indicador'!I35=0,0,IF(LOG('Datos de Indicador'!I35)&gt;V$302,10,IF(LOG('Datos de Indicador'!I35)&lt;V$301,0,10-(V$302-LOG('Datos de Indicador'!I35))/(V$302-V$301)*10))),1))</f>
        <v>0</v>
      </c>
      <c r="W32" s="299">
        <f>IF('Datos de Indicador'!I35="No dato","x",IF('Datos de Indicador'!I35="No dato","x",( 'Datos de Indicador'!I35)/'Datos de Indicador'!AM35))</f>
        <v>0</v>
      </c>
      <c r="X32" s="300">
        <f t="shared" si="10"/>
        <v>0</v>
      </c>
      <c r="Y32" s="301">
        <f t="shared" si="11"/>
        <v>0</v>
      </c>
      <c r="Z32" s="305">
        <f t="shared" si="12"/>
        <v>4.0999999999999996</v>
      </c>
      <c r="AA32" s="306">
        <f>IF('Datos de Indicador'!J35="No dato","x",ROUND(IF('Datos de Indicador'!J35&gt;AA$302,10,IF('Datos de Indicador'!J35&lt;$AA$301,0,10-(AA$302-'Datos de Indicador'!J35)/(AA$302-AA$301)*10)),1))</f>
        <v>7.4</v>
      </c>
      <c r="AB32" s="306">
        <f>IF('Datos de Indicador'!K35="No dato","x",ROUND(IF('Datos de Indicador'!K35&gt;AB$302,10,IF('Datos de Indicador'!K35&lt;$AB$301,0,10-(AB$302-'Datos de Indicador'!K35)/(AB$302-AB$301)*10)),1))</f>
        <v>2.7</v>
      </c>
      <c r="AC32" s="306">
        <f>IF('Datos de Indicador'!L35="No dato","x",ROUND(IF('Datos de Indicador'!L35&gt;AC$302,10,IF('Datos de Indicador'!L35&lt;$AC$301,0,10-(AC$302-'Datos de Indicador'!L35)/(AC$302-AC$301)*10)),1))</f>
        <v>0.7</v>
      </c>
      <c r="AD32" s="301">
        <f t="shared" si="13"/>
        <v>4.2</v>
      </c>
      <c r="AE32" s="305">
        <f t="shared" si="0"/>
        <v>4.2</v>
      </c>
      <c r="AF32" s="16"/>
      <c r="AG32" s="16"/>
      <c r="AH32" s="16"/>
    </row>
    <row r="33" spans="1:34" s="3" customFormat="1" x14ac:dyDescent="0.25">
      <c r="A33" s="104" t="s">
        <v>188</v>
      </c>
      <c r="B33" s="101" t="s">
        <v>200</v>
      </c>
      <c r="C33" s="307">
        <v>313</v>
      </c>
      <c r="D33" s="301">
        <f>IF('Datos de Indicador'!D36="No dato","x",ROUND(IF('Datos de Indicador'!D36=0,0,IF(LOG('Datos de Indicador'!D36)&gt;D$302,10,IF(LOG('Datos de Indicador'!D36)&lt;D$301,0,10-(D$302-LOG('Datos de Indicador'!D36))/(D$302-D$301)*10))),1))</f>
        <v>4.3</v>
      </c>
      <c r="E33" s="501">
        <f>IF('Datos de Indicador'!E36="No dato","x",ROUND(IF('Datos de Indicador'!E36=0,0,IF(LOG('Datos de Indicador'!E36)&gt;E$302,10,IF(LOG('Datos de Indicador'!E36)&lt;E$301,0,10-(E$302-LOG('Datos de Indicador'!E36))/(E$302-E$301)*10))),1))</f>
        <v>6.8</v>
      </c>
      <c r="F33" s="299">
        <f>IF('Datos de Indicador'!E36="No dato","x",IF('Datos de Indicador'!E36="No dato","x", ('Datos de Indicador'!E36)/'Datos de Indicador'!AM36))</f>
        <v>1.6683660166235989E-3</v>
      </c>
      <c r="G33" s="300">
        <f t="shared" si="1"/>
        <v>3.3</v>
      </c>
      <c r="H33" s="301">
        <f t="shared" si="2"/>
        <v>5.3</v>
      </c>
      <c r="I33" s="501">
        <f>IF('Datos de Indicador'!F36="No dato","x",ROUND(IF('Datos de Indicador'!F36=0,0,IF(LOG('Datos de Indicador'!F36*1/40)&gt;I$302,10,IF(LOG('Datos de Indicador'!F36*1/40)&lt;I$301,0,10-(I$302-LOG('Datos de Indicador'!F36*1/40))/(I$302-I$301)*10))),1))</f>
        <v>0</v>
      </c>
      <c r="J33" s="299">
        <f>IF('Datos de Indicador'!F36="No dato","x",IF('Datos de Indicador'!F36="No dato","x",( 'Datos de Indicador'!F36*1/40)/'Datos de Indicador'!AM36))</f>
        <v>0</v>
      </c>
      <c r="K33" s="300">
        <f t="shared" si="3"/>
        <v>0</v>
      </c>
      <c r="L33" s="302">
        <f t="shared" si="4"/>
        <v>0</v>
      </c>
      <c r="M33" s="502">
        <f>IF('Datos de Indicador'!G36="No dato","x",ROUND(IF('Datos de Indicador'!G36=0,0,IF(LOG('Datos de Indicador'!G36)&gt;M$302,10,IF(LOG('Datos de Indicador'!G36)&lt;M$301,0,10-(M$302-LOG('Datos de Indicador'!G36))/(M$302-M$301)*10))),1))</f>
        <v>0</v>
      </c>
      <c r="N33" s="303">
        <f>IF('Datos de Indicador'!G36="No dato","x",IF('Datos de Indicador'!G36="No dato","x", 'Datos de Indicador'!G36/'Datos de Indicador'!AM36))</f>
        <v>0</v>
      </c>
      <c r="O33" s="304">
        <f t="shared" si="5"/>
        <v>0</v>
      </c>
      <c r="P33" s="302">
        <f t="shared" si="6"/>
        <v>0</v>
      </c>
      <c r="Q33" s="301">
        <f t="shared" si="7"/>
        <v>0</v>
      </c>
      <c r="R33" s="503">
        <f>IF('Datos de Indicador'!H36="No dato","x",ROUND(IF('Datos de Indicador'!H36=0,0,IF(LOG('Datos de Indicador'!H36)&gt;R$302,10,IF(LOG('Datos de Indicador'!H36)&lt;R$301,0,10-(R$302-LOG('Datos de Indicador'!H36))/(R$302-R$301)*10))),1))</f>
        <v>8.5</v>
      </c>
      <c r="S33" s="299">
        <f>IF('Datos de Indicador'!H36="No dato","x",IF('Datos de Indicador'!H36="No dato","x", 'Datos de Indicador'!H36/'Datos de Indicador'!AM36))</f>
        <v>3.3176649930572136E-2</v>
      </c>
      <c r="T33" s="300">
        <f t="shared" si="8"/>
        <v>3.3</v>
      </c>
      <c r="U33" s="301">
        <f t="shared" si="9"/>
        <v>6.6</v>
      </c>
      <c r="V33" s="501">
        <f>IF('Datos de Indicador'!I36="No dato","x",ROUND(IF('Datos de Indicador'!I36=0,0,IF(LOG('Datos de Indicador'!I36)&gt;V$302,10,IF(LOG('Datos de Indicador'!I36)&lt;V$301,0,10-(V$302-LOG('Datos de Indicador'!I36))/(V$302-V$301)*10))),1))</f>
        <v>8.5</v>
      </c>
      <c r="W33" s="299">
        <f>IF('Datos de Indicador'!I36="No dato","x",IF('Datos de Indicador'!I36="No dato","x",( 'Datos de Indicador'!I36)/'Datos de Indicador'!AM36))</f>
        <v>1.8971704989034069E-2</v>
      </c>
      <c r="X33" s="300">
        <f t="shared" si="10"/>
        <v>1.9</v>
      </c>
      <c r="Y33" s="301">
        <f t="shared" si="11"/>
        <v>6.2</v>
      </c>
      <c r="Z33" s="305">
        <f t="shared" si="12"/>
        <v>4.8</v>
      </c>
      <c r="AA33" s="306">
        <f>IF('Datos de Indicador'!J36="No dato","x",ROUND(IF('Datos de Indicador'!J36&gt;AA$302,10,IF('Datos de Indicador'!J36&lt;$AA$301,0,10-(AA$302-'Datos de Indicador'!J36)/(AA$302-AA$301)*10)),1))</f>
        <v>7.1</v>
      </c>
      <c r="AB33" s="306">
        <f>IF('Datos de Indicador'!K36="No dato","x",ROUND(IF('Datos de Indicador'!K36&gt;AB$302,10,IF('Datos de Indicador'!K36&lt;$AB$301,0,10-(AB$302-'Datos de Indicador'!K36)/(AB$302-AB$301)*10)),1))</f>
        <v>5.3</v>
      </c>
      <c r="AC33" s="306">
        <f>IF('Datos de Indicador'!L36="No dato","x",ROUND(IF('Datos de Indicador'!L36&gt;AC$302,10,IF('Datos de Indicador'!L36&lt;$AC$301,0,10-(AC$302-'Datos de Indicador'!L36)/(AC$302-AC$301)*10)),1))</f>
        <v>0.7</v>
      </c>
      <c r="AD33" s="301">
        <f t="shared" si="13"/>
        <v>4.9000000000000004</v>
      </c>
      <c r="AE33" s="305">
        <f t="shared" si="0"/>
        <v>4.9000000000000004</v>
      </c>
      <c r="AF33" s="16"/>
      <c r="AG33" s="16"/>
      <c r="AH33" s="16"/>
    </row>
    <row r="34" spans="1:34" s="3" customFormat="1" x14ac:dyDescent="0.25">
      <c r="A34" s="104" t="s">
        <v>188</v>
      </c>
      <c r="B34" s="101" t="s">
        <v>201</v>
      </c>
      <c r="C34" s="307">
        <v>314</v>
      </c>
      <c r="D34" s="301">
        <f>IF('Datos de Indicador'!D37="No dato","x",ROUND(IF('Datos de Indicador'!D37=0,0,IF(LOG('Datos de Indicador'!D37)&gt;D$302,10,IF(LOG('Datos de Indicador'!D37)&lt;D$301,0,10-(D$302-LOG('Datos de Indicador'!D37))/(D$302-D$301)*10))),1))</f>
        <v>6.8</v>
      </c>
      <c r="E34" s="501">
        <f>IF('Datos de Indicador'!E37="No dato","x",ROUND(IF('Datos de Indicador'!E37=0,0,IF(LOG('Datos de Indicador'!E37)&gt;E$302,10,IF(LOG('Datos de Indicador'!E37)&lt;E$301,0,10-(E$302-LOG('Datos de Indicador'!E37))/(E$302-E$301)*10))),1))</f>
        <v>6.5</v>
      </c>
      <c r="F34" s="299">
        <f>IF('Datos de Indicador'!E37="No dato","x",IF('Datos de Indicador'!E37="No dato","x", ('Datos de Indicador'!E37)/'Datos de Indicador'!AM37))</f>
        <v>3.206567049317001E-3</v>
      </c>
      <c r="G34" s="300">
        <f t="shared" si="1"/>
        <v>6.4</v>
      </c>
      <c r="H34" s="301">
        <f t="shared" si="2"/>
        <v>6.5</v>
      </c>
      <c r="I34" s="501">
        <f>IF('Datos de Indicador'!F37="No dato","x",ROUND(IF('Datos de Indicador'!F37=0,0,IF(LOG('Datos de Indicador'!F37*1/40)&gt;I$302,10,IF(LOG('Datos de Indicador'!F37*1/40)&lt;I$301,0,10-(I$302-LOG('Datos de Indicador'!F37*1/40))/(I$302-I$301)*10))),1))</f>
        <v>0</v>
      </c>
      <c r="J34" s="299">
        <f>IF('Datos de Indicador'!F37="No dato","x",IF('Datos de Indicador'!F37="No dato","x",( 'Datos de Indicador'!F37*1/40)/'Datos de Indicador'!AM37))</f>
        <v>0</v>
      </c>
      <c r="K34" s="300">
        <f t="shared" si="3"/>
        <v>0</v>
      </c>
      <c r="L34" s="302">
        <f t="shared" si="4"/>
        <v>0</v>
      </c>
      <c r="M34" s="502">
        <f>IF('Datos de Indicador'!G37="No dato","x",ROUND(IF('Datos de Indicador'!G37=0,0,IF(LOG('Datos de Indicador'!G37)&gt;M$302,10,IF(LOG('Datos de Indicador'!G37)&lt;M$301,0,10-(M$302-LOG('Datos de Indicador'!G37))/(M$302-M$301)*10))),1))</f>
        <v>0</v>
      </c>
      <c r="N34" s="303">
        <f>IF('Datos de Indicador'!G37="No dato","x",IF('Datos de Indicador'!G37="No dato","x", 'Datos de Indicador'!G37/'Datos de Indicador'!AM37))</f>
        <v>0</v>
      </c>
      <c r="O34" s="304">
        <f t="shared" si="5"/>
        <v>0</v>
      </c>
      <c r="P34" s="302">
        <f t="shared" si="6"/>
        <v>0</v>
      </c>
      <c r="Q34" s="301">
        <f t="shared" si="7"/>
        <v>0</v>
      </c>
      <c r="R34" s="503">
        <f>IF('Datos de Indicador'!H37="No dato","x",ROUND(IF('Datos de Indicador'!H37=0,0,IF(LOG('Datos de Indicador'!H37)&gt;R$302,10,IF(LOG('Datos de Indicador'!H37)&lt;R$301,0,10-(R$302-LOG('Datos de Indicador'!H37))/(R$302-R$301)*10))),1))</f>
        <v>7.8</v>
      </c>
      <c r="S34" s="299">
        <f>IF('Datos de Indicador'!H37="No dato","x",IF('Datos de Indicador'!H37="No dato","x", 'Datos de Indicador'!H37/'Datos de Indicador'!AM37))</f>
        <v>3.4374398768678253E-2</v>
      </c>
      <c r="T34" s="300">
        <f t="shared" si="8"/>
        <v>3.4</v>
      </c>
      <c r="U34" s="301">
        <f t="shared" si="9"/>
        <v>6.1</v>
      </c>
      <c r="V34" s="501">
        <f>IF('Datos de Indicador'!I37="No dato","x",ROUND(IF('Datos de Indicador'!I37=0,0,IF(LOG('Datos de Indicador'!I37)&gt;V$302,10,IF(LOG('Datos de Indicador'!I37)&lt;V$301,0,10-(V$302-LOG('Datos de Indicador'!I37))/(V$302-V$301)*10))),1))</f>
        <v>0</v>
      </c>
      <c r="W34" s="299">
        <f>IF('Datos de Indicador'!I37="No dato","x",IF('Datos de Indicador'!I37="No dato","x",( 'Datos de Indicador'!I37)/'Datos de Indicador'!AM37))</f>
        <v>0</v>
      </c>
      <c r="X34" s="300">
        <f t="shared" si="10"/>
        <v>0</v>
      </c>
      <c r="Y34" s="301">
        <f t="shared" si="11"/>
        <v>0</v>
      </c>
      <c r="Z34" s="305">
        <f t="shared" si="12"/>
        <v>4.5</v>
      </c>
      <c r="AA34" s="306">
        <f>IF('Datos de Indicador'!J37="No dato","x",ROUND(IF('Datos de Indicador'!J37&gt;AA$302,10,IF('Datos de Indicador'!J37&lt;$AA$301,0,10-(AA$302-'Datos de Indicador'!J37)/(AA$302-AA$301)*10)),1))</f>
        <v>10</v>
      </c>
      <c r="AB34" s="306">
        <f>IF('Datos de Indicador'!K37="No dato","x",ROUND(IF('Datos de Indicador'!K37&gt;AB$302,10,IF('Datos de Indicador'!K37&lt;$AB$301,0,10-(AB$302-'Datos de Indicador'!K37)/(AB$302-AB$301)*10)),1))</f>
        <v>2.7</v>
      </c>
      <c r="AC34" s="306">
        <f>IF('Datos de Indicador'!L37="No dato","x",ROUND(IF('Datos de Indicador'!L37&gt;AC$302,10,IF('Datos de Indicador'!L37&lt;$AC$301,0,10-(AC$302-'Datos de Indicador'!L37)/(AC$302-AC$301)*10)),1))</f>
        <v>0</v>
      </c>
      <c r="AD34" s="301">
        <f t="shared" si="13"/>
        <v>6.4</v>
      </c>
      <c r="AE34" s="305">
        <f t="shared" si="0"/>
        <v>6.4</v>
      </c>
      <c r="AF34" s="16"/>
      <c r="AG34" s="16"/>
      <c r="AH34" s="16"/>
    </row>
    <row r="35" spans="1:34" s="3" customFormat="1" x14ac:dyDescent="0.25">
      <c r="A35" s="104" t="s">
        <v>188</v>
      </c>
      <c r="B35" s="101" t="s">
        <v>202</v>
      </c>
      <c r="C35" s="307">
        <v>315</v>
      </c>
      <c r="D35" s="301">
        <f>IF('Datos de Indicador'!D38="No dato","x",ROUND(IF('Datos de Indicador'!D38=0,0,IF(LOG('Datos de Indicador'!D38)&gt;D$302,10,IF(LOG('Datos de Indicador'!D38)&lt;D$301,0,10-(D$302-LOG('Datos de Indicador'!D38))/(D$302-D$301)*10))),1))</f>
        <v>0</v>
      </c>
      <c r="E35" s="501">
        <f>IF('Datos de Indicador'!E38="No dato","x",ROUND(IF('Datos de Indicador'!E38=0,0,IF(LOG('Datos de Indicador'!E38)&gt;E$302,10,IF(LOG('Datos de Indicador'!E38)&lt;E$301,0,10-(E$302-LOG('Datos de Indicador'!E38))/(E$302-E$301)*10))),1))</f>
        <v>0</v>
      </c>
      <c r="F35" s="299">
        <f>IF('Datos de Indicador'!E38="No dato","x",IF('Datos de Indicador'!E38="No dato","x", ('Datos de Indicador'!E38)/'Datos de Indicador'!AM38))</f>
        <v>0</v>
      </c>
      <c r="G35" s="300">
        <f t="shared" si="1"/>
        <v>0</v>
      </c>
      <c r="H35" s="301">
        <f t="shared" si="2"/>
        <v>0</v>
      </c>
      <c r="I35" s="501">
        <f>IF('Datos de Indicador'!F38="No dato","x",ROUND(IF('Datos de Indicador'!F38=0,0,IF(LOG('Datos de Indicador'!F38*1/40)&gt;I$302,10,IF(LOG('Datos de Indicador'!F38*1/40)&lt;I$301,0,10-(I$302-LOG('Datos de Indicador'!F38*1/40))/(I$302-I$301)*10))),1))</f>
        <v>0</v>
      </c>
      <c r="J35" s="299">
        <f>IF('Datos de Indicador'!F38="No dato","x",IF('Datos de Indicador'!F38="No dato","x",( 'Datos de Indicador'!F38*1/40)/'Datos de Indicador'!AM38))</f>
        <v>0</v>
      </c>
      <c r="K35" s="300">
        <f t="shared" si="3"/>
        <v>0</v>
      </c>
      <c r="L35" s="302">
        <f t="shared" si="4"/>
        <v>0</v>
      </c>
      <c r="M35" s="502">
        <f>IF('Datos de Indicador'!G38="No dato","x",ROUND(IF('Datos de Indicador'!G38=0,0,IF(LOG('Datos de Indicador'!G38)&gt;M$302,10,IF(LOG('Datos de Indicador'!G38)&lt;M$301,0,10-(M$302-LOG('Datos de Indicador'!G38))/(M$302-M$301)*10))),1))</f>
        <v>0</v>
      </c>
      <c r="N35" s="303">
        <f>IF('Datos de Indicador'!G38="No dato","x",IF('Datos de Indicador'!G38="No dato","x", 'Datos de Indicador'!G38/'Datos de Indicador'!AM38))</f>
        <v>0</v>
      </c>
      <c r="O35" s="304">
        <f t="shared" si="5"/>
        <v>0</v>
      </c>
      <c r="P35" s="302">
        <f t="shared" si="6"/>
        <v>0</v>
      </c>
      <c r="Q35" s="301">
        <f t="shared" si="7"/>
        <v>0</v>
      </c>
      <c r="R35" s="503">
        <f>IF('Datos de Indicador'!H38="No dato","x",ROUND(IF('Datos de Indicador'!H38=0,0,IF(LOG('Datos de Indicador'!H38)&gt;R$302,10,IF(LOG('Datos de Indicador'!H38)&lt;R$301,0,10-(R$302-LOG('Datos de Indicador'!H38))/(R$302-R$301)*10))),1))</f>
        <v>0</v>
      </c>
      <c r="S35" s="299">
        <f>IF('Datos de Indicador'!H38="No dato","x",IF('Datos de Indicador'!H38="No dato","x", 'Datos de Indicador'!H38/'Datos de Indicador'!AM38))</f>
        <v>0</v>
      </c>
      <c r="T35" s="300">
        <f t="shared" si="8"/>
        <v>0</v>
      </c>
      <c r="U35" s="301">
        <f>ROUND(IF(T35="x",R35,(10-GEOMEAN(((10-R35)/10*9+1),((10-T35)/10*9+1)))/9*10),1)</f>
        <v>0</v>
      </c>
      <c r="V35" s="501">
        <f>IF('Datos de Indicador'!I38="No dato","x",ROUND(IF('Datos de Indicador'!I38=0,0,IF(LOG('Datos de Indicador'!I38)&gt;V$302,10,IF(LOG('Datos de Indicador'!I38)&lt;V$301,0,10-(V$302-LOG('Datos de Indicador'!I38))/(V$302-V$301)*10))),1))</f>
        <v>7.5</v>
      </c>
      <c r="W35" s="299">
        <f>IF('Datos de Indicador'!I38="No dato","x",IF('Datos de Indicador'!I38="No dato","x",( 'Datos de Indicador'!I38)/'Datos de Indicador'!AM38))</f>
        <v>1.7591906530324421E-2</v>
      </c>
      <c r="X35" s="300">
        <f t="shared" si="10"/>
        <v>1.8</v>
      </c>
      <c r="Y35" s="301">
        <f t="shared" si="11"/>
        <v>5.3</v>
      </c>
      <c r="Z35" s="305">
        <f t="shared" si="12"/>
        <v>1.4</v>
      </c>
      <c r="AA35" s="306">
        <f>IF('Datos de Indicador'!J38="No dato","x",ROUND(IF('Datos de Indicador'!J38&gt;AA$302,10,IF('Datos de Indicador'!J38&lt;$AA$301,0,10-(AA$302-'Datos de Indicador'!J38)/(AA$302-AA$301)*10)),1))</f>
        <v>2.8</v>
      </c>
      <c r="AB35" s="306">
        <f>IF('Datos de Indicador'!K38="No dato","x",ROUND(IF('Datos de Indicador'!K38&gt;AB$302,10,IF('Datos de Indicador'!K38&lt;$AB$301,0,10-(AB$302-'Datos de Indicador'!K38)/(AB$302-AB$301)*10)),1))</f>
        <v>0.7</v>
      </c>
      <c r="AC35" s="306">
        <f>IF('Datos de Indicador'!L38="No dato","x",ROUND(IF('Datos de Indicador'!L38&gt;AC$302,10,IF('Datos de Indicador'!L38&lt;$AC$301,0,10-(AC$302-'Datos de Indicador'!L38)/(AC$302-AC$301)*10)),1))</f>
        <v>0</v>
      </c>
      <c r="AD35" s="301">
        <f t="shared" si="13"/>
        <v>1.2</v>
      </c>
      <c r="AE35" s="305">
        <f t="shared" si="0"/>
        <v>1.2</v>
      </c>
      <c r="AF35" s="16"/>
      <c r="AG35" s="16"/>
      <c r="AH35" s="16"/>
    </row>
    <row r="36" spans="1:34" s="3" customFormat="1" x14ac:dyDescent="0.25">
      <c r="A36" s="104" t="s">
        <v>188</v>
      </c>
      <c r="B36" s="101" t="s">
        <v>203</v>
      </c>
      <c r="C36" s="307">
        <v>316</v>
      </c>
      <c r="D36" s="301">
        <f>IF('Datos de Indicador'!D39="No dato","x",ROUND(IF('Datos de Indicador'!D39=0,0,IF(LOG('Datos de Indicador'!D39)&gt;D$302,10,IF(LOG('Datos de Indicador'!D39)&lt;D$301,0,10-(D$302-LOG('Datos de Indicador'!D39))/(D$302-D$301)*10))),1))</f>
        <v>0</v>
      </c>
      <c r="E36" s="501">
        <f>IF('Datos de Indicador'!E39="No dato","x",ROUND(IF('Datos de Indicador'!E39=0,0,IF(LOG('Datos de Indicador'!E39)&gt;E$302,10,IF(LOG('Datos de Indicador'!E39)&lt;E$301,0,10-(E$302-LOG('Datos de Indicador'!E39))/(E$302-E$301)*10))),1))</f>
        <v>0</v>
      </c>
      <c r="F36" s="299">
        <f>IF('Datos de Indicador'!E39="No dato","x",IF('Datos de Indicador'!E39="No dato","x", ('Datos de Indicador'!E39)/'Datos de Indicador'!AM39))</f>
        <v>0</v>
      </c>
      <c r="G36" s="300">
        <f t="shared" si="1"/>
        <v>0</v>
      </c>
      <c r="H36" s="301">
        <f t="shared" si="2"/>
        <v>0</v>
      </c>
      <c r="I36" s="501">
        <f>IF('Datos de Indicador'!F39="No dato","x",ROUND(IF('Datos de Indicador'!F39=0,0,IF(LOG('Datos de Indicador'!F39*1/40)&gt;I$302,10,IF(LOG('Datos de Indicador'!F39*1/40)&lt;I$301,0,10-(I$302-LOG('Datos de Indicador'!F39*1/40))/(I$302-I$301)*10))),1))</f>
        <v>0</v>
      </c>
      <c r="J36" s="299">
        <f>IF('Datos de Indicador'!F39="No dato","x",IF('Datos de Indicador'!F39="No dato","x",( 'Datos de Indicador'!F39*1/40)/'Datos de Indicador'!AM39))</f>
        <v>0</v>
      </c>
      <c r="K36" s="300">
        <f t="shared" si="3"/>
        <v>0</v>
      </c>
      <c r="L36" s="302">
        <f t="shared" si="4"/>
        <v>0</v>
      </c>
      <c r="M36" s="502">
        <f>IF('Datos de Indicador'!G39="No dato","x",ROUND(IF('Datos de Indicador'!G39=0,0,IF(LOG('Datos de Indicador'!G39)&gt;M$302,10,IF(LOG('Datos de Indicador'!G39)&lt;M$301,0,10-(M$302-LOG('Datos de Indicador'!G39))/(M$302-M$301)*10))),1))</f>
        <v>0</v>
      </c>
      <c r="N36" s="303">
        <f>IF('Datos de Indicador'!G39="No dato","x",IF('Datos de Indicador'!G39="No dato","x", 'Datos de Indicador'!G39/'Datos de Indicador'!AM39))</f>
        <v>0</v>
      </c>
      <c r="O36" s="304">
        <f t="shared" si="5"/>
        <v>0</v>
      </c>
      <c r="P36" s="302">
        <f t="shared" si="6"/>
        <v>0</v>
      </c>
      <c r="Q36" s="301">
        <f t="shared" si="7"/>
        <v>0</v>
      </c>
      <c r="R36" s="503">
        <f>IF('Datos de Indicador'!H39="No dato","x",ROUND(IF('Datos de Indicador'!H39=0,0,IF(LOG('Datos de Indicador'!H39)&gt;R$302,10,IF(LOG('Datos de Indicador'!H39)&lt;R$301,0,10-(R$302-LOG('Datos de Indicador'!H39))/(R$302-R$301)*10))),1))</f>
        <v>7.6</v>
      </c>
      <c r="S36" s="299">
        <f>IF('Datos de Indicador'!H39="No dato","x",IF('Datos de Indicador'!H39="No dato","x", 'Datos de Indicador'!H39/'Datos de Indicador'!AM39))</f>
        <v>1.9455603393921925E-2</v>
      </c>
      <c r="T36" s="300">
        <f t="shared" si="8"/>
        <v>1.9</v>
      </c>
      <c r="U36" s="301">
        <f t="shared" si="9"/>
        <v>5.4</v>
      </c>
      <c r="V36" s="501">
        <f>IF('Datos de Indicador'!I39="No dato","x",ROUND(IF('Datos de Indicador'!I39=0,0,IF(LOG('Datos de Indicador'!I39)&gt;V$302,10,IF(LOG('Datos de Indicador'!I39)&lt;V$301,0,10-(V$302-LOG('Datos de Indicador'!I39))/(V$302-V$301)*10))),1))</f>
        <v>7.9</v>
      </c>
      <c r="W36" s="299">
        <f>IF('Datos de Indicador'!I39="No dato","x",IF('Datos de Indicador'!I39="No dato","x",( 'Datos de Indicador'!I39)/'Datos de Indicador'!AM39))</f>
        <v>1.5762641638594151E-2</v>
      </c>
      <c r="X36" s="300">
        <f t="shared" si="10"/>
        <v>1.6</v>
      </c>
      <c r="Y36" s="301">
        <f t="shared" si="11"/>
        <v>5.6</v>
      </c>
      <c r="Z36" s="305">
        <f t="shared" si="12"/>
        <v>2.7</v>
      </c>
      <c r="AA36" s="306">
        <f>IF('Datos de Indicador'!J39="No dato","x",ROUND(IF('Datos de Indicador'!J39&gt;AA$302,10,IF('Datos de Indicador'!J39&lt;$AA$301,0,10-(AA$302-'Datos de Indicador'!J39)/(AA$302-AA$301)*10)),1))</f>
        <v>10</v>
      </c>
      <c r="AB36" s="306">
        <f>IF('Datos de Indicador'!K39="No dato","x",ROUND(IF('Datos de Indicador'!K39&gt;AB$302,10,IF('Datos de Indicador'!K39&lt;$AB$301,0,10-(AB$302-'Datos de Indicador'!K39)/(AB$302-AB$301)*10)),1))</f>
        <v>4.7</v>
      </c>
      <c r="AC36" s="306">
        <f>IF('Datos de Indicador'!L39="No dato","x",ROUND(IF('Datos de Indicador'!L39&gt;AC$302,10,IF('Datos de Indicador'!L39&lt;$AC$301,0,10-(AC$302-'Datos de Indicador'!L39)/(AC$302-AC$301)*10)),1))</f>
        <v>2.7</v>
      </c>
      <c r="AD36" s="301">
        <f t="shared" si="13"/>
        <v>7.2</v>
      </c>
      <c r="AE36" s="305">
        <f t="shared" si="0"/>
        <v>7.2</v>
      </c>
      <c r="AF36" s="16"/>
      <c r="AG36" s="16"/>
      <c r="AH36" s="16"/>
    </row>
    <row r="37" spans="1:34" s="3" customFormat="1" x14ac:dyDescent="0.25">
      <c r="A37" s="104" t="s">
        <v>188</v>
      </c>
      <c r="B37" s="101" t="s">
        <v>77</v>
      </c>
      <c r="C37" s="307">
        <v>317</v>
      </c>
      <c r="D37" s="301">
        <f>IF('Datos de Indicador'!D40="No dato","x",ROUND(IF('Datos de Indicador'!D40=0,0,IF(LOG('Datos de Indicador'!D40)&gt;D$302,10,IF(LOG('Datos de Indicador'!D40)&lt;D$301,0,10-(D$302-LOG('Datos de Indicador'!D40))/(D$302-D$301)*10))),1))</f>
        <v>6.1</v>
      </c>
      <c r="E37" s="501">
        <f>IF('Datos de Indicador'!E40="No dato","x",ROUND(IF('Datos de Indicador'!E40=0,0,IF(LOG('Datos de Indicador'!E40)&gt;E$302,10,IF(LOG('Datos de Indicador'!E40)&lt;E$301,0,10-(E$302-LOG('Datos de Indicador'!E40))/(E$302-E$301)*10))),1))</f>
        <v>0</v>
      </c>
      <c r="F37" s="299">
        <f>IF('Datos de Indicador'!E40="No dato","x",IF('Datos de Indicador'!E40="No dato","x", ('Datos de Indicador'!E40)/'Datos de Indicador'!AM40))</f>
        <v>0</v>
      </c>
      <c r="G37" s="300">
        <f t="shared" si="1"/>
        <v>0</v>
      </c>
      <c r="H37" s="301">
        <f t="shared" si="2"/>
        <v>0</v>
      </c>
      <c r="I37" s="501">
        <f>IF('Datos de Indicador'!F40="No dato","x",ROUND(IF('Datos de Indicador'!F40=0,0,IF(LOG('Datos de Indicador'!F40*1/40)&gt;I$302,10,IF(LOG('Datos de Indicador'!F40*1/40)&lt;I$301,0,10-(I$302-LOG('Datos de Indicador'!F40*1/40))/(I$302-I$301)*10))),1))</f>
        <v>0</v>
      </c>
      <c r="J37" s="299">
        <f>IF('Datos de Indicador'!F40="No dato","x",IF('Datos de Indicador'!F40="No dato","x",( 'Datos de Indicador'!F40*1/40)/'Datos de Indicador'!AM40))</f>
        <v>0</v>
      </c>
      <c r="K37" s="300">
        <f t="shared" si="3"/>
        <v>0</v>
      </c>
      <c r="L37" s="302">
        <f t="shared" si="4"/>
        <v>0</v>
      </c>
      <c r="M37" s="502">
        <f>IF('Datos de Indicador'!G40="No dato","x",ROUND(IF('Datos de Indicador'!G40=0,0,IF(LOG('Datos de Indicador'!G40)&gt;M$302,10,IF(LOG('Datos de Indicador'!G40)&lt;M$301,0,10-(M$302-LOG('Datos de Indicador'!G40))/(M$302-M$301)*10))),1))</f>
        <v>0</v>
      </c>
      <c r="N37" s="303">
        <f>IF('Datos de Indicador'!G40="No dato","x",IF('Datos de Indicador'!G40="No dato","x", 'Datos de Indicador'!G40/'Datos de Indicador'!AM40))</f>
        <v>0</v>
      </c>
      <c r="O37" s="304">
        <f t="shared" si="5"/>
        <v>0</v>
      </c>
      <c r="P37" s="302">
        <f t="shared" si="6"/>
        <v>0</v>
      </c>
      <c r="Q37" s="301">
        <f t="shared" si="7"/>
        <v>0</v>
      </c>
      <c r="R37" s="503">
        <f>IF('Datos de Indicador'!H40="No dato","x",ROUND(IF('Datos de Indicador'!H40=0,0,IF(LOG('Datos de Indicador'!H40)&gt;R$302,10,IF(LOG('Datos de Indicador'!H40)&lt;R$301,0,10-(R$302-LOG('Datos de Indicador'!H40))/(R$302-R$301)*10))),1))</f>
        <v>0</v>
      </c>
      <c r="S37" s="299">
        <f>IF('Datos de Indicador'!H40="No dato","x",IF('Datos de Indicador'!H40="No dato","x", 'Datos de Indicador'!H40/'Datos de Indicador'!AM40))</f>
        <v>0</v>
      </c>
      <c r="T37" s="300">
        <f t="shared" si="8"/>
        <v>0</v>
      </c>
      <c r="U37" s="301">
        <f t="shared" si="9"/>
        <v>0</v>
      </c>
      <c r="V37" s="501">
        <f>IF('Datos de Indicador'!I40="No dato","x",ROUND(IF('Datos de Indicador'!I40=0,0,IF(LOG('Datos de Indicador'!I40)&gt;V$302,10,IF(LOG('Datos de Indicador'!I40)&lt;V$301,0,10-(V$302-LOG('Datos de Indicador'!I40))/(V$302-V$301)*10))),1))</f>
        <v>7.1</v>
      </c>
      <c r="W37" s="299">
        <f>IF('Datos de Indicador'!I40="No dato","x",IF('Datos de Indicador'!I40="No dato","x",( 'Datos de Indicador'!I40)/'Datos de Indicador'!AM40))</f>
        <v>1.8632842577141338E-2</v>
      </c>
      <c r="X37" s="300">
        <f t="shared" si="10"/>
        <v>1.9</v>
      </c>
      <c r="Y37" s="301">
        <f t="shared" si="11"/>
        <v>5</v>
      </c>
      <c r="Z37" s="305">
        <f t="shared" si="12"/>
        <v>2.7</v>
      </c>
      <c r="AA37" s="306">
        <f>IF('Datos de Indicador'!J40="No dato","x",ROUND(IF('Datos de Indicador'!J40&gt;AA$302,10,IF('Datos de Indicador'!J40&lt;$AA$301,0,10-(AA$302-'Datos de Indicador'!J40)/(AA$302-AA$301)*10)),1))</f>
        <v>10</v>
      </c>
      <c r="AB37" s="306">
        <f>IF('Datos de Indicador'!K40="No dato","x",ROUND(IF('Datos de Indicador'!K40&gt;AB$302,10,IF('Datos de Indicador'!K40&lt;$AB$301,0,10-(AB$302-'Datos de Indicador'!K40)/(AB$302-AB$301)*10)),1))</f>
        <v>3.3</v>
      </c>
      <c r="AC37" s="306">
        <f>IF('Datos de Indicador'!L40="No dato","x",ROUND(IF('Datos de Indicador'!L40&gt;AC$302,10,IF('Datos de Indicador'!L40&lt;$AC$301,0,10-(AC$302-'Datos de Indicador'!L40)/(AC$302-AC$301)*10)),1))</f>
        <v>0</v>
      </c>
      <c r="AD37" s="301">
        <f t="shared" si="13"/>
        <v>6.5</v>
      </c>
      <c r="AE37" s="305">
        <f t="shared" si="0"/>
        <v>6.5</v>
      </c>
      <c r="AF37" s="16"/>
      <c r="AG37" s="16"/>
      <c r="AH37" s="16"/>
    </row>
    <row r="38" spans="1:34" s="3" customFormat="1" x14ac:dyDescent="0.25">
      <c r="A38" s="104" t="s">
        <v>188</v>
      </c>
      <c r="B38" s="101" t="s">
        <v>204</v>
      </c>
      <c r="C38" s="307">
        <v>318</v>
      </c>
      <c r="D38" s="301">
        <f>IF('Datos de Indicador'!D41="No dato","x",ROUND(IF('Datos de Indicador'!D41=0,0,IF(LOG('Datos de Indicador'!D41)&gt;D$302,10,IF(LOG('Datos de Indicador'!D41)&lt;D$301,0,10-(D$302-LOG('Datos de Indicador'!D41))/(D$302-D$301)*10))),1))</f>
        <v>9.1</v>
      </c>
      <c r="E38" s="501">
        <f>IF('Datos de Indicador'!E41="No dato","x",ROUND(IF('Datos de Indicador'!E41=0,0,IF(LOG('Datos de Indicador'!E41)&gt;E$302,10,IF(LOG('Datos de Indicador'!E41)&lt;E$301,0,10-(E$302-LOG('Datos de Indicador'!E41))/(E$302-E$301)*10))),1))</f>
        <v>4.8</v>
      </c>
      <c r="F38" s="299">
        <f>IF('Datos de Indicador'!E41="No dato","x",IF('Datos de Indicador'!E41="No dato","x", ('Datos de Indicador'!E41)/'Datos de Indicador'!AM41))</f>
        <v>3.1538697350875574E-5</v>
      </c>
      <c r="G38" s="300">
        <f t="shared" si="1"/>
        <v>0.1</v>
      </c>
      <c r="H38" s="301">
        <f t="shared" si="2"/>
        <v>2.8</v>
      </c>
      <c r="I38" s="501">
        <f>IF('Datos de Indicador'!F41="No dato","x",ROUND(IF('Datos de Indicador'!F41=0,0,IF(LOG('Datos de Indicador'!F41*1/40)&gt;I$302,10,IF(LOG('Datos de Indicador'!F41*1/40)&lt;I$301,0,10-(I$302-LOG('Datos de Indicador'!F41*1/40))/(I$302-I$301)*10))),1))</f>
        <v>0</v>
      </c>
      <c r="J38" s="299">
        <f>IF('Datos de Indicador'!F41="No dato","x",IF('Datos de Indicador'!F41="No dato","x",( 'Datos de Indicador'!F41*1/40)/'Datos de Indicador'!AM41))</f>
        <v>0</v>
      </c>
      <c r="K38" s="300">
        <f t="shared" si="3"/>
        <v>0</v>
      </c>
      <c r="L38" s="302">
        <f t="shared" si="4"/>
        <v>0</v>
      </c>
      <c r="M38" s="502">
        <f>IF('Datos de Indicador'!G41="No dato","x",ROUND(IF('Datos de Indicador'!G41=0,0,IF(LOG('Datos de Indicador'!G41)&gt;M$302,10,IF(LOG('Datos de Indicador'!G41)&lt;M$301,0,10-(M$302-LOG('Datos de Indicador'!G41))/(M$302-M$301)*10))),1))</f>
        <v>0</v>
      </c>
      <c r="N38" s="303">
        <f>IF('Datos de Indicador'!G41="No dato","x",IF('Datos de Indicador'!G41="No dato","x", 'Datos de Indicador'!G41/'Datos de Indicador'!AM41))</f>
        <v>0</v>
      </c>
      <c r="O38" s="304">
        <f t="shared" si="5"/>
        <v>0</v>
      </c>
      <c r="P38" s="302">
        <f t="shared" si="6"/>
        <v>0</v>
      </c>
      <c r="Q38" s="301">
        <f t="shared" si="7"/>
        <v>0</v>
      </c>
      <c r="R38" s="503">
        <f>IF('Datos de Indicador'!H41="No dato","x",ROUND(IF('Datos de Indicador'!H41=0,0,IF(LOG('Datos de Indicador'!H41)&gt;R$302,10,IF(LOG('Datos de Indicador'!H41)&lt;R$301,0,10-(R$302-LOG('Datos de Indicador'!H41))/(R$302-R$301)*10))),1))</f>
        <v>8.6</v>
      </c>
      <c r="S38" s="299">
        <f>IF('Datos de Indicador'!H41="No dato","x",IF('Datos de Indicador'!H41="No dato","x", 'Datos de Indicador'!H41/'Datos de Indicador'!AM41))</f>
        <v>8.1580097147598164E-3</v>
      </c>
      <c r="T38" s="300">
        <f t="shared" si="8"/>
        <v>0.8</v>
      </c>
      <c r="U38" s="301">
        <f t="shared" si="9"/>
        <v>6</v>
      </c>
      <c r="V38" s="501">
        <f>IF('Datos de Indicador'!I41="No dato","x",ROUND(IF('Datos de Indicador'!I41=0,0,IF(LOG('Datos de Indicador'!I41)&gt;V$302,10,IF(LOG('Datos de Indicador'!I41)&lt;V$301,0,10-(V$302-LOG('Datos de Indicador'!I41))/(V$302-V$301)*10))),1))</f>
        <v>6.4</v>
      </c>
      <c r="W38" s="299">
        <f>IF('Datos de Indicador'!I41="No dato","x",IF('Datos de Indicador'!I41="No dato","x",( 'Datos de Indicador'!I41)/'Datos de Indicador'!AM41))</f>
        <v>2.8384827615788016E-4</v>
      </c>
      <c r="X38" s="300">
        <f t="shared" si="10"/>
        <v>0</v>
      </c>
      <c r="Y38" s="301">
        <f t="shared" si="11"/>
        <v>3.9</v>
      </c>
      <c r="Z38" s="305">
        <f t="shared" si="12"/>
        <v>5.3</v>
      </c>
      <c r="AA38" s="306">
        <f>IF('Datos de Indicador'!J41="No dato","x",ROUND(IF('Datos de Indicador'!J41&gt;AA$302,10,IF('Datos de Indicador'!J41&lt;$AA$301,0,10-(AA$302-'Datos de Indicador'!J41)/(AA$302-AA$301)*10)),1))</f>
        <v>7.1</v>
      </c>
      <c r="AB38" s="306">
        <f>IF('Datos de Indicador'!K41="No dato","x",ROUND(IF('Datos de Indicador'!K41&gt;AB$302,10,IF('Datos de Indicador'!K41&lt;$AB$301,0,10-(AB$302-'Datos de Indicador'!K41)/(AB$302-AB$301)*10)),1))</f>
        <v>10</v>
      </c>
      <c r="AC38" s="306">
        <f>IF('Datos de Indicador'!L41="No dato","x",ROUND(IF('Datos de Indicador'!L41&gt;AC$302,10,IF('Datos de Indicador'!L41&lt;$AC$301,0,10-(AC$302-'Datos de Indicador'!L41)/(AC$302-AC$301)*10)),1))</f>
        <v>3.3</v>
      </c>
      <c r="AD38" s="301">
        <f>IF(AA38="x",                    ROUND(((10-GEOMEAN(((10-AB38)/10*9+1),((10-AC38)/10*9+1) ))/9*10),1),ROUND(((10-GEOMEAN(((10-AA38)/10*9+1),((10-AB38)/10*9+1),((10-AC38)/10*9+1) ))/9*10),1))</f>
        <v>7.8</v>
      </c>
      <c r="AE38" s="305">
        <f t="shared" si="0"/>
        <v>7.8</v>
      </c>
      <c r="AF38" s="16"/>
      <c r="AG38" s="16"/>
      <c r="AH38" s="16"/>
    </row>
    <row r="39" spans="1:34" s="3" customFormat="1" x14ac:dyDescent="0.25">
      <c r="A39" s="104" t="s">
        <v>188</v>
      </c>
      <c r="B39" s="101" t="s">
        <v>205</v>
      </c>
      <c r="C39" s="307">
        <v>319</v>
      </c>
      <c r="D39" s="301">
        <f>IF('Datos de Indicador'!D42="No dato","x",ROUND(IF('Datos de Indicador'!D42=0,0,IF(LOG('Datos de Indicador'!D42)&gt;D$302,10,IF(LOG('Datos de Indicador'!D42)&lt;D$301,0,10-(D$302-LOG('Datos de Indicador'!D42))/(D$302-D$301)*10))),1))</f>
        <v>7.6</v>
      </c>
      <c r="E39" s="501">
        <f>IF('Datos de Indicador'!E42="No dato","x",ROUND(IF('Datos de Indicador'!E42=0,0,IF(LOG('Datos de Indicador'!E42)&gt;E$302,10,IF(LOG('Datos de Indicador'!E42)&lt;E$301,0,10-(E$302-LOG('Datos de Indicador'!E42))/(E$302-E$301)*10))),1))</f>
        <v>0</v>
      </c>
      <c r="F39" s="299">
        <f>IF('Datos de Indicador'!E42="No dato","x",IF('Datos de Indicador'!E42="No dato","x", ('Datos de Indicador'!E42)/'Datos de Indicador'!AM42))</f>
        <v>0</v>
      </c>
      <c r="G39" s="300">
        <f t="shared" si="1"/>
        <v>0</v>
      </c>
      <c r="H39" s="301">
        <f t="shared" si="2"/>
        <v>0</v>
      </c>
      <c r="I39" s="501">
        <f>IF('Datos de Indicador'!F42="No dato","x",ROUND(IF('Datos de Indicador'!F42=0,0,IF(LOG('Datos de Indicador'!F42*1/40)&gt;I$302,10,IF(LOG('Datos de Indicador'!F42*1/40)&lt;I$301,0,10-(I$302-LOG('Datos de Indicador'!F42*1/40))/(I$302-I$301)*10))),1))</f>
        <v>0</v>
      </c>
      <c r="J39" s="299">
        <f>IF('Datos de Indicador'!F42="No dato","x",IF('Datos de Indicador'!F42="No dato","x",( 'Datos de Indicador'!F42*1/40)/'Datos de Indicador'!AM42))</f>
        <v>0</v>
      </c>
      <c r="K39" s="300">
        <f t="shared" si="3"/>
        <v>0</v>
      </c>
      <c r="L39" s="302">
        <f t="shared" si="4"/>
        <v>0</v>
      </c>
      <c r="M39" s="502">
        <f>IF('Datos de Indicador'!G42="No dato","x",ROUND(IF('Datos de Indicador'!G42=0,0,IF(LOG('Datos de Indicador'!G42)&gt;M$302,10,IF(LOG('Datos de Indicador'!G42)&lt;M$301,0,10-(M$302-LOG('Datos de Indicador'!G42))/(M$302-M$301)*10))),1))</f>
        <v>0</v>
      </c>
      <c r="N39" s="303">
        <f>IF('Datos de Indicador'!G42="No dato","x",IF('Datos de Indicador'!G42="No dato","x", 'Datos de Indicador'!G42/'Datos de Indicador'!AM42))</f>
        <v>0</v>
      </c>
      <c r="O39" s="304">
        <f t="shared" si="5"/>
        <v>0</v>
      </c>
      <c r="P39" s="302">
        <f t="shared" si="6"/>
        <v>0</v>
      </c>
      <c r="Q39" s="301">
        <f t="shared" si="7"/>
        <v>0</v>
      </c>
      <c r="R39" s="503">
        <f>IF('Datos de Indicador'!H42="No dato","x",ROUND(IF('Datos de Indicador'!H42=0,0,IF(LOG('Datos de Indicador'!H42)&gt;R$302,10,IF(LOG('Datos de Indicador'!H42)&lt;R$301,0,10-(R$302-LOG('Datos de Indicador'!H42))/(R$302-R$301)*10))),1))</f>
        <v>6.1</v>
      </c>
      <c r="S39" s="299">
        <f>IF('Datos de Indicador'!H42="No dato","x",IF('Datos de Indicador'!H42="No dato","x", 'Datos de Indicador'!H42/'Datos de Indicador'!AM42))</f>
        <v>1.3103528442053873E-3</v>
      </c>
      <c r="T39" s="300">
        <f t="shared" si="8"/>
        <v>0.1</v>
      </c>
      <c r="U39" s="301">
        <f t="shared" si="9"/>
        <v>3.7</v>
      </c>
      <c r="V39" s="501">
        <f>IF('Datos de Indicador'!I42="No dato","x",ROUND(IF('Datos de Indicador'!I42=0,0,IF(LOG('Datos de Indicador'!I42)&gt;V$302,10,IF(LOG('Datos de Indicador'!I42)&lt;V$301,0,10-(V$302-LOG('Datos de Indicador'!I42))/(V$302-V$301)*10))),1))</f>
        <v>9.6</v>
      </c>
      <c r="W39" s="299">
        <f>IF('Datos de Indicador'!I42="No dato","x",IF('Datos de Indicador'!I42="No dato","x",( 'Datos de Indicador'!I42)/'Datos de Indicador'!AM42))</f>
        <v>6.3446439327493109E-2</v>
      </c>
      <c r="X39" s="300">
        <f t="shared" si="10"/>
        <v>6.3</v>
      </c>
      <c r="Y39" s="301">
        <f t="shared" si="11"/>
        <v>8.4</v>
      </c>
      <c r="Z39" s="305">
        <f t="shared" si="12"/>
        <v>5</v>
      </c>
      <c r="AA39" s="306">
        <f>IF('Datos de Indicador'!J42="No dato","x",ROUND(IF('Datos de Indicador'!J42&gt;AA$302,10,IF('Datos de Indicador'!J42&lt;$AA$301,0,10-(AA$302-'Datos de Indicador'!J42)/(AA$302-AA$301)*10)),1))</f>
        <v>9.5</v>
      </c>
      <c r="AB39" s="306">
        <f>IF('Datos de Indicador'!K42="No dato","x",ROUND(IF('Datos de Indicador'!K42&gt;AB$302,10,IF('Datos de Indicador'!K42&lt;$AB$301,0,10-(AB$302-'Datos de Indicador'!K42)/(AB$302-AB$301)*10)),1))</f>
        <v>8</v>
      </c>
      <c r="AC39" s="306">
        <f>IF('Datos de Indicador'!L42="No dato","x",ROUND(IF('Datos de Indicador'!L42&gt;AC$302,10,IF('Datos de Indicador'!L42&lt;$AC$301,0,10-(AC$302-'Datos de Indicador'!L42)/(AC$302-AC$301)*10)),1))</f>
        <v>0</v>
      </c>
      <c r="AD39" s="301">
        <f t="shared" si="13"/>
        <v>7.3</v>
      </c>
      <c r="AE39" s="305">
        <f t="shared" si="0"/>
        <v>7.3</v>
      </c>
      <c r="AF39" s="16"/>
      <c r="AG39" s="16"/>
      <c r="AH39" s="16"/>
    </row>
    <row r="40" spans="1:34" s="3" customFormat="1" x14ac:dyDescent="0.25">
      <c r="A40" s="104" t="s">
        <v>188</v>
      </c>
      <c r="B40" s="101" t="s">
        <v>206</v>
      </c>
      <c r="C40" s="307">
        <v>320</v>
      </c>
      <c r="D40" s="301">
        <f>IF('Datos de Indicador'!D43="No dato","x",ROUND(IF('Datos de Indicador'!D43=0,0,IF(LOG('Datos de Indicador'!D43)&gt;D$302,10,IF(LOG('Datos de Indicador'!D43)&lt;D$301,0,10-(D$302-LOG('Datos de Indicador'!D43))/(D$302-D$301)*10))),1))</f>
        <v>0</v>
      </c>
      <c r="E40" s="501">
        <f>IF('Datos de Indicador'!E43="No dato","x",ROUND(IF('Datos de Indicador'!E43=0,0,IF(LOG('Datos de Indicador'!E43)&gt;E$302,10,IF(LOG('Datos de Indicador'!E43)&lt;E$301,0,10-(E$302-LOG('Datos de Indicador'!E43))/(E$302-E$301)*10))),1))</f>
        <v>0</v>
      </c>
      <c r="F40" s="299">
        <f>IF('Datos de Indicador'!E43="No dato","x",IF('Datos de Indicador'!E43="No dato","x", ('Datos de Indicador'!E43)/'Datos de Indicador'!AM43))</f>
        <v>0</v>
      </c>
      <c r="G40" s="300">
        <f t="shared" si="1"/>
        <v>0</v>
      </c>
      <c r="H40" s="301">
        <f t="shared" si="2"/>
        <v>0</v>
      </c>
      <c r="I40" s="501">
        <f>IF('Datos de Indicador'!F43="No dato","x",ROUND(IF('Datos de Indicador'!F43=0,0,IF(LOG('Datos de Indicador'!F43*1/40)&gt;I$302,10,IF(LOG('Datos de Indicador'!F43*1/40)&lt;I$301,0,10-(I$302-LOG('Datos de Indicador'!F43*1/40))/(I$302-I$301)*10))),1))</f>
        <v>0</v>
      </c>
      <c r="J40" s="299">
        <f>IF('Datos de Indicador'!F43="No dato","x",IF('Datos de Indicador'!F43="No dato","x",( 'Datos de Indicador'!F43*1/40)/'Datos de Indicador'!AM43))</f>
        <v>0</v>
      </c>
      <c r="K40" s="300">
        <f t="shared" si="3"/>
        <v>0</v>
      </c>
      <c r="L40" s="302">
        <f t="shared" si="4"/>
        <v>0</v>
      </c>
      <c r="M40" s="502">
        <f>IF('Datos de Indicador'!G43="No dato","x",ROUND(IF('Datos de Indicador'!G43=0,0,IF(LOG('Datos de Indicador'!G43)&gt;M$302,10,IF(LOG('Datos de Indicador'!G43)&lt;M$301,0,10-(M$302-LOG('Datos de Indicador'!G43))/(M$302-M$301)*10))),1))</f>
        <v>0</v>
      </c>
      <c r="N40" s="303">
        <f>IF('Datos de Indicador'!G43="No dato","x",IF('Datos de Indicador'!G43="No dato","x", 'Datos de Indicador'!G43/'Datos de Indicador'!AM43))</f>
        <v>0</v>
      </c>
      <c r="O40" s="304">
        <f t="shared" si="5"/>
        <v>0</v>
      </c>
      <c r="P40" s="302">
        <f t="shared" si="6"/>
        <v>0</v>
      </c>
      <c r="Q40" s="301">
        <f t="shared" si="7"/>
        <v>0</v>
      </c>
      <c r="R40" s="503">
        <f>IF('Datos de Indicador'!H43="No dato","x",ROUND(IF('Datos de Indicador'!H43=0,0,IF(LOG('Datos de Indicador'!H43)&gt;R$302,10,IF(LOG('Datos de Indicador'!H43)&lt;R$301,0,10-(R$302-LOG('Datos de Indicador'!H43))/(R$302-R$301)*10))),1))</f>
        <v>7.8</v>
      </c>
      <c r="S40" s="299">
        <f>IF('Datos de Indicador'!H43="No dato","x",IF('Datos de Indicador'!H43="No dato","x", 'Datos de Indicador'!H43/'Datos de Indicador'!AM43))</f>
        <v>2.0613715737558748E-2</v>
      </c>
      <c r="T40" s="300">
        <f t="shared" si="8"/>
        <v>2.1</v>
      </c>
      <c r="U40" s="301">
        <f t="shared" si="9"/>
        <v>5.6</v>
      </c>
      <c r="V40" s="501">
        <f>IF('Datos de Indicador'!I43="No dato","x",ROUND(IF('Datos de Indicador'!I43=0,0,IF(LOG('Datos de Indicador'!I43)&gt;V$302,10,IF(LOG('Datos de Indicador'!I43)&lt;V$301,0,10-(V$302-LOG('Datos de Indicador'!I43))/(V$302-V$301)*10))),1))</f>
        <v>0</v>
      </c>
      <c r="W40" s="299">
        <f>IF('Datos de Indicador'!I43="No dato","x",IF('Datos de Indicador'!I43="No dato","x",( 'Datos de Indicador'!I43)/'Datos de Indicador'!AM43))</f>
        <v>0</v>
      </c>
      <c r="X40" s="300">
        <f t="shared" si="10"/>
        <v>0</v>
      </c>
      <c r="Y40" s="301">
        <f t="shared" si="11"/>
        <v>0</v>
      </c>
      <c r="Z40" s="305">
        <f t="shared" si="12"/>
        <v>1.5</v>
      </c>
      <c r="AA40" s="306">
        <f>IF('Datos de Indicador'!J43="No dato","x",ROUND(IF('Datos de Indicador'!J43&gt;AA$302,10,IF('Datos de Indicador'!J43&lt;$AA$301,0,10-(AA$302-'Datos de Indicador'!J43)/(AA$302-AA$301)*10)),1))</f>
        <v>1.3</v>
      </c>
      <c r="AB40" s="306">
        <f>IF('Datos de Indicador'!K43="No dato","x",ROUND(IF('Datos de Indicador'!K43&gt;AB$302,10,IF('Datos de Indicador'!K43&lt;$AB$301,0,10-(AB$302-'Datos de Indicador'!K43)/(AB$302-AB$301)*10)),1))</f>
        <v>0.7</v>
      </c>
      <c r="AC40" s="306">
        <f>IF('Datos de Indicador'!L43="No dato","x",ROUND(IF('Datos de Indicador'!L43&gt;AC$302,10,IF('Datos de Indicador'!L43&lt;$AC$301,0,10-(AC$302-'Datos de Indicador'!L43)/(AC$302-AC$301)*10)),1))</f>
        <v>0.7</v>
      </c>
      <c r="AD40" s="301">
        <f t="shared" si="13"/>
        <v>0.9</v>
      </c>
      <c r="AE40" s="305">
        <f t="shared" si="0"/>
        <v>0.9</v>
      </c>
      <c r="AF40" s="16"/>
      <c r="AG40" s="16"/>
      <c r="AH40" s="16"/>
    </row>
    <row r="41" spans="1:34" s="3" customFormat="1" x14ac:dyDescent="0.25">
      <c r="A41" s="104" t="s">
        <v>188</v>
      </c>
      <c r="B41" s="101" t="s">
        <v>207</v>
      </c>
      <c r="C41" s="307">
        <v>321</v>
      </c>
      <c r="D41" s="301">
        <f>IF('Datos de Indicador'!D44="No dato","x",ROUND(IF('Datos de Indicador'!D44=0,0,IF(LOG('Datos de Indicador'!D44)&gt;D$302,10,IF(LOG('Datos de Indicador'!D44)&lt;D$301,0,10-(D$302-LOG('Datos de Indicador'!D44))/(D$302-D$301)*10))),1))</f>
        <v>7.8</v>
      </c>
      <c r="E41" s="501">
        <f>IF('Datos de Indicador'!E44="No dato","x",ROUND(IF('Datos de Indicador'!E44=0,0,IF(LOG('Datos de Indicador'!E44)&gt;E$302,10,IF(LOG('Datos de Indicador'!E44)&lt;E$301,0,10-(E$302-LOG('Datos de Indicador'!E44))/(E$302-E$301)*10))),1))</f>
        <v>0</v>
      </c>
      <c r="F41" s="299">
        <f>IF('Datos de Indicador'!E44="No dato","x",IF('Datos de Indicador'!E44="No dato","x", ('Datos de Indicador'!E44)/'Datos de Indicador'!AM44))</f>
        <v>0</v>
      </c>
      <c r="G41" s="300">
        <f t="shared" si="1"/>
        <v>0</v>
      </c>
      <c r="H41" s="301">
        <f t="shared" si="2"/>
        <v>0</v>
      </c>
      <c r="I41" s="501">
        <f>IF('Datos de Indicador'!F44="No dato","x",ROUND(IF('Datos de Indicador'!F44=0,0,IF(LOG('Datos de Indicador'!F44*1/40)&gt;I$302,10,IF(LOG('Datos de Indicador'!F44*1/40)&lt;I$301,0,10-(I$302-LOG('Datos de Indicador'!F44*1/40))/(I$302-I$301)*10))),1))</f>
        <v>0</v>
      </c>
      <c r="J41" s="299">
        <f>IF('Datos de Indicador'!F44="No dato","x",IF('Datos de Indicador'!F44="No dato","x",( 'Datos de Indicador'!F44*1/40)/'Datos de Indicador'!AM44))</f>
        <v>0</v>
      </c>
      <c r="K41" s="300">
        <f t="shared" si="3"/>
        <v>0</v>
      </c>
      <c r="L41" s="302">
        <f t="shared" si="4"/>
        <v>0</v>
      </c>
      <c r="M41" s="502">
        <f>IF('Datos de Indicador'!G44="No dato","x",ROUND(IF('Datos de Indicador'!G44=0,0,IF(LOG('Datos de Indicador'!G44)&gt;M$302,10,IF(LOG('Datos de Indicador'!G44)&lt;M$301,0,10-(M$302-LOG('Datos de Indicador'!G44))/(M$302-M$301)*10))),1))</f>
        <v>0</v>
      </c>
      <c r="N41" s="303">
        <f>IF('Datos de Indicador'!G44="No dato","x",IF('Datos de Indicador'!G44="No dato","x", 'Datos de Indicador'!G44/'Datos de Indicador'!AM44))</f>
        <v>0</v>
      </c>
      <c r="O41" s="304">
        <f t="shared" si="5"/>
        <v>0</v>
      </c>
      <c r="P41" s="302">
        <f t="shared" si="6"/>
        <v>0</v>
      </c>
      <c r="Q41" s="301">
        <f t="shared" si="7"/>
        <v>0</v>
      </c>
      <c r="R41" s="503">
        <f>IF('Datos de Indicador'!H44="No dato","x",ROUND(IF('Datos de Indicador'!H44=0,0,IF(LOG('Datos de Indicador'!H44)&gt;R$302,10,IF(LOG('Datos de Indicador'!H44)&lt;R$301,0,10-(R$302-LOG('Datos de Indicador'!H44))/(R$302-R$301)*10))),1))</f>
        <v>9.3000000000000007</v>
      </c>
      <c r="S41" s="299">
        <f>IF('Datos de Indicador'!H44="No dato","x",IF('Datos de Indicador'!H44="No dato","x", 'Datos de Indicador'!H44/'Datos de Indicador'!AM44))</f>
        <v>8.1574819004580898E-2</v>
      </c>
      <c r="T41" s="300">
        <f t="shared" si="8"/>
        <v>8.1999999999999993</v>
      </c>
      <c r="U41" s="301">
        <f t="shared" si="9"/>
        <v>8.8000000000000007</v>
      </c>
      <c r="V41" s="501">
        <f>IF('Datos de Indicador'!I44="No dato","x",ROUND(IF('Datos de Indicador'!I44=0,0,IF(LOG('Datos de Indicador'!I44)&gt;V$302,10,IF(LOG('Datos de Indicador'!I44)&lt;V$301,0,10-(V$302-LOG('Datos de Indicador'!I44))/(V$302-V$301)*10))),1))</f>
        <v>7.6</v>
      </c>
      <c r="W41" s="299">
        <f>IF('Datos de Indicador'!I44="No dato","x",IF('Datos de Indicador'!I44="No dato","x",( 'Datos de Indicador'!I44)/'Datos de Indicador'!AM44))</f>
        <v>5.2402640432887074E-3</v>
      </c>
      <c r="X41" s="300">
        <f t="shared" si="10"/>
        <v>0.5</v>
      </c>
      <c r="Y41" s="301">
        <f t="shared" si="11"/>
        <v>5</v>
      </c>
      <c r="Z41" s="305">
        <f t="shared" si="12"/>
        <v>5.5</v>
      </c>
      <c r="AA41" s="306">
        <f>IF('Datos de Indicador'!J44="No dato","x",ROUND(IF('Datos de Indicador'!J44&gt;AA$302,10,IF('Datos de Indicador'!J44&lt;$AA$301,0,10-(AA$302-'Datos de Indicador'!J44)/(AA$302-AA$301)*10)),1))</f>
        <v>8.6999999999999993</v>
      </c>
      <c r="AB41" s="306">
        <f>IF('Datos de Indicador'!K44="No dato","x",ROUND(IF('Datos de Indicador'!K44&gt;AB$302,10,IF('Datos de Indicador'!K44&lt;$AB$301,0,10-(AB$302-'Datos de Indicador'!K44)/(AB$302-AB$301)*10)),1))</f>
        <v>7.3</v>
      </c>
      <c r="AC41" s="306">
        <f>IF('Datos de Indicador'!L44="No dato","x",ROUND(IF('Datos de Indicador'!L44&gt;AC$302,10,IF('Datos de Indicador'!L44&lt;$AC$301,0,10-(AC$302-'Datos de Indicador'!L44)/(AC$302-AC$301)*10)),1))</f>
        <v>10</v>
      </c>
      <c r="AD41" s="301">
        <f t="shared" si="13"/>
        <v>8.9</v>
      </c>
      <c r="AE41" s="305">
        <f t="shared" si="0"/>
        <v>8.9</v>
      </c>
      <c r="AF41" s="16"/>
      <c r="AG41" s="16"/>
      <c r="AH41" s="16"/>
    </row>
    <row r="42" spans="1:34" s="3" customFormat="1" x14ac:dyDescent="0.25">
      <c r="A42" s="104" t="s">
        <v>231</v>
      </c>
      <c r="B42" s="101" t="s">
        <v>208</v>
      </c>
      <c r="C42" s="307">
        <v>401</v>
      </c>
      <c r="D42" s="301">
        <f>IF('Datos de Indicador'!D45="No dato","x",ROUND(IF('Datos de Indicador'!D45=0,0,IF(LOG('Datos de Indicador'!D45)&gt;D$302,10,IF(LOG('Datos de Indicador'!D45)&lt;D$301,0,10-(D$302-LOG('Datos de Indicador'!D45))/(D$302-D$301)*10))),1))</f>
        <v>7</v>
      </c>
      <c r="E42" s="501">
        <f>IF('Datos de Indicador'!E45="No dato","x",ROUND(IF('Datos de Indicador'!E45=0,0,IF(LOG('Datos de Indicador'!E45)&gt;E$302,10,IF(LOG('Datos de Indicador'!E45)&lt;E$301,0,10-(E$302-LOG('Datos de Indicador'!E45))/(E$302-E$301)*10))),1))</f>
        <v>4.8</v>
      </c>
      <c r="F42" s="299">
        <f>IF('Datos de Indicador'!E45="No dato","x",IF('Datos de Indicador'!E45="No dato","x", ('Datos de Indicador'!E45)/'Datos de Indicador'!AM45))</f>
        <v>4.9113461099273857E-5</v>
      </c>
      <c r="G42" s="300">
        <f t="shared" si="1"/>
        <v>0.1</v>
      </c>
      <c r="H42" s="301">
        <f t="shared" si="2"/>
        <v>2.8</v>
      </c>
      <c r="I42" s="501">
        <f>IF('Datos de Indicador'!F45="No dato","x",ROUND(IF('Datos de Indicador'!F45=0,0,IF(LOG('Datos de Indicador'!F45*1/40)&gt;I$302,10,IF(LOG('Datos de Indicador'!F45*1/40)&lt;I$301,0,10-(I$302-LOG('Datos de Indicador'!F45*1/40))/(I$302-I$301)*10))),1))</f>
        <v>0</v>
      </c>
      <c r="J42" s="299">
        <f>IF('Datos de Indicador'!F45="No dato","x",IF('Datos de Indicador'!F45="No dato","x",( 'Datos de Indicador'!F45*1/40)/'Datos de Indicador'!AM45))</f>
        <v>0</v>
      </c>
      <c r="K42" s="300">
        <f t="shared" si="3"/>
        <v>0</v>
      </c>
      <c r="L42" s="302">
        <f t="shared" si="4"/>
        <v>0</v>
      </c>
      <c r="M42" s="502">
        <f>IF('Datos de Indicador'!G45="No dato","x",ROUND(IF('Datos de Indicador'!G45=0,0,IF(LOG('Datos de Indicador'!G45)&gt;M$302,10,IF(LOG('Datos de Indicador'!G45)&lt;M$301,0,10-(M$302-LOG('Datos de Indicador'!G45))/(M$302-M$301)*10))),1))</f>
        <v>0</v>
      </c>
      <c r="N42" s="303">
        <f>IF('Datos de Indicador'!G45="No dato","x",IF('Datos de Indicador'!G45="No dato","x", 'Datos de Indicador'!G45/'Datos de Indicador'!AM45))</f>
        <v>0</v>
      </c>
      <c r="O42" s="304">
        <f t="shared" si="5"/>
        <v>0</v>
      </c>
      <c r="P42" s="302">
        <f t="shared" si="6"/>
        <v>0</v>
      </c>
      <c r="Q42" s="301">
        <f t="shared" si="7"/>
        <v>0</v>
      </c>
      <c r="R42" s="503">
        <f>IF('Datos de Indicador'!H45="No dato","x",ROUND(IF('Datos de Indicador'!H45=0,0,IF(LOG('Datos de Indicador'!H45)&gt;R$302,10,IF(LOG('Datos de Indicador'!H45)&lt;R$301,0,10-(R$302-LOG('Datos de Indicador'!H45))/(R$302-R$301)*10))),1))</f>
        <v>8.5</v>
      </c>
      <c r="S42" s="299">
        <f>IF('Datos de Indicador'!H45="No dato","x",IF('Datos de Indicador'!H45="No dato","x", 'Datos de Indicador'!H45/'Datos de Indicador'!AM45))</f>
        <v>1.0919559517738554E-2</v>
      </c>
      <c r="T42" s="300">
        <f t="shared" si="8"/>
        <v>1.1000000000000001</v>
      </c>
      <c r="U42" s="301">
        <f t="shared" si="9"/>
        <v>6</v>
      </c>
      <c r="V42" s="501">
        <f>IF('Datos de Indicador'!I45="No dato","x",ROUND(IF('Datos de Indicador'!I45=0,0,IF(LOG('Datos de Indicador'!I45)&gt;V$302,10,IF(LOG('Datos de Indicador'!I45)&lt;V$301,0,10-(V$302-LOG('Datos de Indicador'!I45))/(V$302-V$301)*10))),1))</f>
        <v>9.3000000000000007</v>
      </c>
      <c r="W42" s="299">
        <f>IF('Datos de Indicador'!I45="No dato","x",IF('Datos de Indicador'!I45="No dato","x",( 'Datos de Indicador'!I45)/'Datos de Indicador'!AM45))</f>
        <v>1.8106495991932293E-2</v>
      </c>
      <c r="X42" s="300">
        <f t="shared" si="10"/>
        <v>1.8</v>
      </c>
      <c r="Y42" s="301">
        <f t="shared" si="11"/>
        <v>7</v>
      </c>
      <c r="Z42" s="305">
        <f t="shared" si="12"/>
        <v>5.0999999999999996</v>
      </c>
      <c r="AA42" s="306">
        <f>IF('Datos de Indicador'!J45="No dato","x",ROUND(IF('Datos de Indicador'!J45&gt;AA$302,10,IF('Datos de Indicador'!J45&lt;$AA$301,0,10-(AA$302-'Datos de Indicador'!J45)/(AA$302-AA$301)*10)),1))</f>
        <v>5.7</v>
      </c>
      <c r="AB42" s="306">
        <f>IF('Datos de Indicador'!K45="No dato","x",ROUND(IF('Datos de Indicador'!K45&gt;AB$302,10,IF('Datos de Indicador'!K45&lt;$AB$301,0,10-(AB$302-'Datos de Indicador'!K45)/(AB$302-AB$301)*10)),1))</f>
        <v>10</v>
      </c>
      <c r="AC42" s="306">
        <f>IF('Datos de Indicador'!L45="No dato","x",ROUND(IF('Datos de Indicador'!L45&gt;AC$302,10,IF('Datos de Indicador'!L45&lt;$AC$301,0,10-(AC$302-'Datos de Indicador'!L45)/(AC$302-AC$301)*10)),1))</f>
        <v>5.3</v>
      </c>
      <c r="AD42" s="301">
        <f t="shared" si="13"/>
        <v>7.8</v>
      </c>
      <c r="AE42" s="305">
        <f t="shared" si="0"/>
        <v>7.8</v>
      </c>
      <c r="AF42" s="16"/>
      <c r="AG42" s="16"/>
      <c r="AH42" s="16"/>
    </row>
    <row r="43" spans="1:34" s="3" customFormat="1" x14ac:dyDescent="0.25">
      <c r="A43" s="104" t="s">
        <v>231</v>
      </c>
      <c r="B43" s="101" t="s">
        <v>209</v>
      </c>
      <c r="C43" s="307">
        <v>402</v>
      </c>
      <c r="D43" s="301">
        <f>IF('Datos de Indicador'!D46="No dato","x",ROUND(IF('Datos de Indicador'!D46=0,0,IF(LOG('Datos de Indicador'!D46)&gt;D$302,10,IF(LOG('Datos de Indicador'!D46)&lt;D$301,0,10-(D$302-LOG('Datos de Indicador'!D46))/(D$302-D$301)*10))),1))</f>
        <v>7</v>
      </c>
      <c r="E43" s="501">
        <f>IF('Datos de Indicador'!E46="No dato","x",ROUND(IF('Datos de Indicador'!E46=0,0,IF(LOG('Datos de Indicador'!E46)&gt;E$302,10,IF(LOG('Datos de Indicador'!E46)&lt;E$301,0,10-(E$302-LOG('Datos de Indicador'!E46))/(E$302-E$301)*10))),1))</f>
        <v>0</v>
      </c>
      <c r="F43" s="299">
        <f>IF('Datos de Indicador'!E46="No dato","x",IF('Datos de Indicador'!E46="No dato","x", ('Datos de Indicador'!E46)/'Datos de Indicador'!AM46))</f>
        <v>0</v>
      </c>
      <c r="G43" s="300">
        <f t="shared" si="1"/>
        <v>0</v>
      </c>
      <c r="H43" s="301">
        <f t="shared" si="2"/>
        <v>0</v>
      </c>
      <c r="I43" s="501">
        <f>IF('Datos de Indicador'!F46="No dato","x",ROUND(IF('Datos de Indicador'!F46=0,0,IF(LOG('Datos de Indicador'!F46*1/40)&gt;I$302,10,IF(LOG('Datos de Indicador'!F46*1/40)&lt;I$301,0,10-(I$302-LOG('Datos de Indicador'!F46*1/40))/(I$302-I$301)*10))),1))</f>
        <v>0</v>
      </c>
      <c r="J43" s="299">
        <f>IF('Datos de Indicador'!F46="No dato","x",IF('Datos de Indicador'!F46="No dato","x",( 'Datos de Indicador'!F46*1/40)/'Datos de Indicador'!AM46))</f>
        <v>0</v>
      </c>
      <c r="K43" s="300">
        <f t="shared" si="3"/>
        <v>0</v>
      </c>
      <c r="L43" s="302">
        <f t="shared" si="4"/>
        <v>0</v>
      </c>
      <c r="M43" s="502">
        <f>IF('Datos de Indicador'!G46="No dato","x",ROUND(IF('Datos de Indicador'!G46=0,0,IF(LOG('Datos de Indicador'!G46)&gt;M$302,10,IF(LOG('Datos de Indicador'!G46)&lt;M$301,0,10-(M$302-LOG('Datos de Indicador'!G46))/(M$302-M$301)*10))),1))</f>
        <v>0</v>
      </c>
      <c r="N43" s="303">
        <f>IF('Datos de Indicador'!G46="No dato","x",IF('Datos de Indicador'!G46="No dato","x", 'Datos de Indicador'!G46/'Datos de Indicador'!AM46))</f>
        <v>0</v>
      </c>
      <c r="O43" s="304">
        <f t="shared" si="5"/>
        <v>0</v>
      </c>
      <c r="P43" s="302">
        <f t="shared" si="6"/>
        <v>0</v>
      </c>
      <c r="Q43" s="301">
        <f t="shared" si="7"/>
        <v>0</v>
      </c>
      <c r="R43" s="503">
        <f>IF('Datos de Indicador'!H46="No dato","x",ROUND(IF('Datos de Indicador'!H46=0,0,IF(LOG('Datos de Indicador'!H46)&gt;R$302,10,IF(LOG('Datos de Indicador'!H46)&lt;R$301,0,10-(R$302-LOG('Datos de Indicador'!H46))/(R$302-R$301)*10))),1))</f>
        <v>8.3000000000000007</v>
      </c>
      <c r="S43" s="299">
        <f>IF('Datos de Indicador'!H46="No dato","x",IF('Datos de Indicador'!H46="No dato","x", 'Datos de Indicador'!H46/'Datos de Indicador'!AM46))</f>
        <v>4.057584185765966E-2</v>
      </c>
      <c r="T43" s="300">
        <f t="shared" si="8"/>
        <v>4.0999999999999996</v>
      </c>
      <c r="U43" s="301">
        <f t="shared" si="9"/>
        <v>6.7</v>
      </c>
      <c r="V43" s="501">
        <f>IF('Datos de Indicador'!I46="No dato","x",ROUND(IF('Datos de Indicador'!I46=0,0,IF(LOG('Datos de Indicador'!I46)&gt;V$302,10,IF(LOG('Datos de Indicador'!I46)&lt;V$301,0,10-(V$302-LOG('Datos de Indicador'!I46))/(V$302-V$301)*10))),1))</f>
        <v>8.3000000000000007</v>
      </c>
      <c r="W43" s="299">
        <f>IF('Datos de Indicador'!I46="No dato","x",IF('Datos de Indicador'!I46="No dato","x",( 'Datos de Indicador'!I46)/'Datos de Indicador'!AM46))</f>
        <v>2.3311076112120448E-2</v>
      </c>
      <c r="X43" s="300">
        <f t="shared" si="10"/>
        <v>2.2999999999999998</v>
      </c>
      <c r="Y43" s="301">
        <f t="shared" si="11"/>
        <v>6.1</v>
      </c>
      <c r="Z43" s="305">
        <f t="shared" si="12"/>
        <v>4.7</v>
      </c>
      <c r="AA43" s="306">
        <f>IF('Datos de Indicador'!J46="No dato","x",ROUND(IF('Datos de Indicador'!J46&gt;AA$302,10,IF('Datos de Indicador'!J46&lt;$AA$301,0,10-(AA$302-'Datos de Indicador'!J46)/(AA$302-AA$301)*10)),1))</f>
        <v>10</v>
      </c>
      <c r="AB43" s="306">
        <f>IF('Datos de Indicador'!K46="No dato","x",ROUND(IF('Datos de Indicador'!K46&gt;AB$302,10,IF('Datos de Indicador'!K46&lt;$AB$301,0,10-(AB$302-'Datos de Indicador'!K46)/(AB$302-AB$301)*10)),1))</f>
        <v>6</v>
      </c>
      <c r="AC43" s="306">
        <f>IF('Datos de Indicador'!L46="No dato","x",ROUND(IF('Datos de Indicador'!L46&gt;AC$302,10,IF('Datos de Indicador'!L46&lt;$AC$301,0,10-(AC$302-'Datos de Indicador'!L46)/(AC$302-AC$301)*10)),1))</f>
        <v>0.7</v>
      </c>
      <c r="AD43" s="301">
        <f t="shared" si="13"/>
        <v>7.2</v>
      </c>
      <c r="AE43" s="305">
        <f t="shared" si="0"/>
        <v>7.2</v>
      </c>
      <c r="AF43" s="16"/>
      <c r="AG43" s="16"/>
      <c r="AH43" s="16"/>
    </row>
    <row r="44" spans="1:34" s="3" customFormat="1" x14ac:dyDescent="0.25">
      <c r="A44" s="104" t="s">
        <v>231</v>
      </c>
      <c r="B44" s="101" t="s">
        <v>210</v>
      </c>
      <c r="C44" s="307">
        <v>403</v>
      </c>
      <c r="D44" s="301">
        <f>IF('Datos de Indicador'!D47="No dato","x",ROUND(IF('Datos de Indicador'!D47=0,0,IF(LOG('Datos de Indicador'!D47)&gt;D$302,10,IF(LOG('Datos de Indicador'!D47)&lt;D$301,0,10-(D$302-LOG('Datos de Indicador'!D47))/(D$302-D$301)*10))),1))</f>
        <v>6.8</v>
      </c>
      <c r="E44" s="501">
        <f>IF('Datos de Indicador'!E47="No dato","x",ROUND(IF('Datos de Indicador'!E47=0,0,IF(LOG('Datos de Indicador'!E47)&gt;E$302,10,IF(LOG('Datos de Indicador'!E47)&lt;E$301,0,10-(E$302-LOG('Datos de Indicador'!E47))/(E$302-E$301)*10))),1))</f>
        <v>0</v>
      </c>
      <c r="F44" s="299">
        <f>IF('Datos de Indicador'!E47="No dato","x",IF('Datos de Indicador'!E47="No dato","x", ('Datos de Indicador'!E47)/'Datos de Indicador'!AM47))</f>
        <v>0</v>
      </c>
      <c r="G44" s="300">
        <f t="shared" si="1"/>
        <v>0</v>
      </c>
      <c r="H44" s="301">
        <f t="shared" si="2"/>
        <v>0</v>
      </c>
      <c r="I44" s="501">
        <f>IF('Datos de Indicador'!F47="No dato","x",ROUND(IF('Datos de Indicador'!F47=0,0,IF(LOG('Datos de Indicador'!F47*1/40)&gt;I$302,10,IF(LOG('Datos de Indicador'!F47*1/40)&lt;I$301,0,10-(I$302-LOG('Datos de Indicador'!F47*1/40))/(I$302-I$301)*10))),1))</f>
        <v>0</v>
      </c>
      <c r="J44" s="299">
        <f>IF('Datos de Indicador'!F47="No dato","x",IF('Datos de Indicador'!F47="No dato","x",( 'Datos de Indicador'!F47*1/40)/'Datos de Indicador'!AM47))</f>
        <v>0</v>
      </c>
      <c r="K44" s="300">
        <f t="shared" si="3"/>
        <v>0</v>
      </c>
      <c r="L44" s="302">
        <f t="shared" si="4"/>
        <v>0</v>
      </c>
      <c r="M44" s="502">
        <f>IF('Datos de Indicador'!G47="No dato","x",ROUND(IF('Datos de Indicador'!G47=0,0,IF(LOG('Datos de Indicador'!G47)&gt;M$302,10,IF(LOG('Datos de Indicador'!G47)&lt;M$301,0,10-(M$302-LOG('Datos de Indicador'!G47))/(M$302-M$301)*10))),1))</f>
        <v>0</v>
      </c>
      <c r="N44" s="303">
        <f>IF('Datos de Indicador'!G47="No dato","x",IF('Datos de Indicador'!G47="No dato","x", 'Datos de Indicador'!G47/'Datos de Indicador'!AM47))</f>
        <v>0</v>
      </c>
      <c r="O44" s="304">
        <f t="shared" si="5"/>
        <v>0</v>
      </c>
      <c r="P44" s="302">
        <f t="shared" si="6"/>
        <v>0</v>
      </c>
      <c r="Q44" s="301">
        <f t="shared" si="7"/>
        <v>0</v>
      </c>
      <c r="R44" s="503">
        <f>IF('Datos de Indicador'!H47="No dato","x",ROUND(IF('Datos de Indicador'!H47=0,0,IF(LOG('Datos de Indicador'!H47)&gt;R$302,10,IF(LOG('Datos de Indicador'!H47)&lt;R$301,0,10-(R$302-LOG('Datos de Indicador'!H47))/(R$302-R$301)*10))),1))</f>
        <v>8.3000000000000007</v>
      </c>
      <c r="S44" s="299">
        <f>IF('Datos de Indicador'!H47="No dato","x",IF('Datos de Indicador'!H47="No dato","x", 'Datos de Indicador'!H47/'Datos de Indicador'!AM47))</f>
        <v>7.3967275633676749E-2</v>
      </c>
      <c r="T44" s="300">
        <f t="shared" si="8"/>
        <v>7.4</v>
      </c>
      <c r="U44" s="301">
        <f t="shared" si="9"/>
        <v>7.9</v>
      </c>
      <c r="V44" s="501">
        <f>IF('Datos de Indicador'!I47="No dato","x",ROUND(IF('Datos de Indicador'!I47=0,0,IF(LOG('Datos de Indicador'!I47)&gt;V$302,10,IF(LOG('Datos de Indicador'!I47)&lt;V$301,0,10-(V$302-LOG('Datos de Indicador'!I47))/(V$302-V$301)*10))),1))</f>
        <v>7.5</v>
      </c>
      <c r="W44" s="299">
        <f>IF('Datos de Indicador'!I47="No dato","x",IF('Datos de Indicador'!I47="No dato","x",( 'Datos de Indicador'!I47)/'Datos de Indicador'!AM47))</f>
        <v>1.463800726200608E-2</v>
      </c>
      <c r="X44" s="300">
        <f t="shared" si="10"/>
        <v>1.5</v>
      </c>
      <c r="Y44" s="301">
        <f t="shared" si="11"/>
        <v>5.2</v>
      </c>
      <c r="Z44" s="305">
        <f t="shared" si="12"/>
        <v>4.8</v>
      </c>
      <c r="AA44" s="306">
        <f>IF('Datos de Indicador'!J47="No dato","x",ROUND(IF('Datos de Indicador'!J47&gt;AA$302,10,IF('Datos de Indicador'!J47&lt;$AA$301,0,10-(AA$302-'Datos de Indicador'!J47)/(AA$302-AA$301)*10)),1))</f>
        <v>9.4</v>
      </c>
      <c r="AB44" s="306">
        <f>IF('Datos de Indicador'!K47="No dato","x",ROUND(IF('Datos de Indicador'!K47&gt;AB$302,10,IF('Datos de Indicador'!K47&lt;$AB$301,0,10-(AB$302-'Datos de Indicador'!K47)/(AB$302-AB$301)*10)),1))</f>
        <v>2.7</v>
      </c>
      <c r="AC44" s="306">
        <f>IF('Datos de Indicador'!L47="No dato","x",ROUND(IF('Datos de Indicador'!L47&gt;AC$302,10,IF('Datos de Indicador'!L47&lt;$AC$301,0,10-(AC$302-'Datos de Indicador'!L47)/(AC$302-AC$301)*10)),1))</f>
        <v>0</v>
      </c>
      <c r="AD44" s="301">
        <f t="shared" si="13"/>
        <v>5.7</v>
      </c>
      <c r="AE44" s="305">
        <f t="shared" si="0"/>
        <v>5.7</v>
      </c>
      <c r="AF44" s="16"/>
      <c r="AG44" s="16"/>
      <c r="AH44" s="16"/>
    </row>
    <row r="45" spans="1:34" s="3" customFormat="1" x14ac:dyDescent="0.25">
      <c r="A45" s="104" t="s">
        <v>231</v>
      </c>
      <c r="B45" s="101" t="s">
        <v>211</v>
      </c>
      <c r="C45" s="307">
        <v>404</v>
      </c>
      <c r="D45" s="301">
        <f>IF('Datos de Indicador'!D48="No dato","x",ROUND(IF('Datos de Indicador'!D48=0,0,IF(LOG('Datos de Indicador'!D48)&gt;D$302,10,IF(LOG('Datos de Indicador'!D48)&lt;D$301,0,10-(D$302-LOG('Datos de Indicador'!D48))/(D$302-D$301)*10))),1))</f>
        <v>7.4</v>
      </c>
      <c r="E45" s="501">
        <f>IF('Datos de Indicador'!E48="No dato","x",ROUND(IF('Datos de Indicador'!E48=0,0,IF(LOG('Datos de Indicador'!E48)&gt;E$302,10,IF(LOG('Datos de Indicador'!E48)&lt;E$301,0,10-(E$302-LOG('Datos de Indicador'!E48))/(E$302-E$301)*10))),1))</f>
        <v>6.6</v>
      </c>
      <c r="F45" s="299">
        <f>IF('Datos de Indicador'!E48="No dato","x",IF('Datos de Indicador'!E48="No dato","x", ('Datos de Indicador'!E48)/'Datos de Indicador'!AM48))</f>
        <v>7.3473901151887091E-4</v>
      </c>
      <c r="G45" s="300">
        <f t="shared" si="1"/>
        <v>1.5</v>
      </c>
      <c r="H45" s="301">
        <f t="shared" si="2"/>
        <v>4.5</v>
      </c>
      <c r="I45" s="501">
        <f>IF('Datos de Indicador'!F48="No dato","x",ROUND(IF('Datos de Indicador'!F48=0,0,IF(LOG('Datos de Indicador'!F48*1/40)&gt;I$302,10,IF(LOG('Datos de Indicador'!F48*1/40)&lt;I$301,0,10-(I$302-LOG('Datos de Indicador'!F48*1/40))/(I$302-I$301)*10))),1))</f>
        <v>0</v>
      </c>
      <c r="J45" s="299">
        <f>IF('Datos de Indicador'!F48="No dato","x",IF('Datos de Indicador'!F48="No dato","x",( 'Datos de Indicador'!F48*1/40)/'Datos de Indicador'!AM48))</f>
        <v>0</v>
      </c>
      <c r="K45" s="300">
        <f t="shared" si="3"/>
        <v>0</v>
      </c>
      <c r="L45" s="302">
        <f t="shared" si="4"/>
        <v>0</v>
      </c>
      <c r="M45" s="502">
        <f>IF('Datos de Indicador'!G48="No dato","x",ROUND(IF('Datos de Indicador'!G48=0,0,IF(LOG('Datos de Indicador'!G48)&gt;M$302,10,IF(LOG('Datos de Indicador'!G48)&lt;M$301,0,10-(M$302-LOG('Datos de Indicador'!G48))/(M$302-M$301)*10))),1))</f>
        <v>0</v>
      </c>
      <c r="N45" s="303">
        <f>IF('Datos de Indicador'!G48="No dato","x",IF('Datos de Indicador'!G48="No dato","x", 'Datos de Indicador'!G48/'Datos de Indicador'!AM48))</f>
        <v>0</v>
      </c>
      <c r="O45" s="304">
        <f t="shared" si="5"/>
        <v>0</v>
      </c>
      <c r="P45" s="302">
        <f t="shared" si="6"/>
        <v>0</v>
      </c>
      <c r="Q45" s="301">
        <f t="shared" si="7"/>
        <v>0</v>
      </c>
      <c r="R45" s="503">
        <f>IF('Datos de Indicador'!H48="No dato","x",ROUND(IF('Datos de Indicador'!H48=0,0,IF(LOG('Datos de Indicador'!H48)&gt;R$302,10,IF(LOG('Datos de Indicador'!H48)&lt;R$301,0,10-(R$302-LOG('Datos de Indicador'!H48))/(R$302-R$301)*10))),1))</f>
        <v>9.9</v>
      </c>
      <c r="S45" s="299">
        <f>IF('Datos de Indicador'!H48="No dato","x",IF('Datos de Indicador'!H48="No dato","x", 'Datos de Indicador'!H48/'Datos de Indicador'!AM48))</f>
        <v>0.12104825214773399</v>
      </c>
      <c r="T45" s="300">
        <f t="shared" si="8"/>
        <v>10</v>
      </c>
      <c r="U45" s="301">
        <f t="shared" si="9"/>
        <v>10</v>
      </c>
      <c r="V45" s="501">
        <f>IF('Datos de Indicador'!I48="No dato","x",ROUND(IF('Datos de Indicador'!I48=0,0,IF(LOG('Datos de Indicador'!I48)&gt;V$302,10,IF(LOG('Datos de Indicador'!I48)&lt;V$301,0,10-(V$302-LOG('Datos de Indicador'!I48))/(V$302-V$301)*10))),1))</f>
        <v>9.1</v>
      </c>
      <c r="W45" s="299">
        <f>IF('Datos de Indicador'!I48="No dato","x",IF('Datos de Indicador'!I48="No dato","x",( 'Datos de Indicador'!I48)/'Datos de Indicador'!AM48))</f>
        <v>2.1727282197772327E-2</v>
      </c>
      <c r="X45" s="300">
        <f t="shared" si="10"/>
        <v>2.2000000000000002</v>
      </c>
      <c r="Y45" s="301">
        <f t="shared" si="11"/>
        <v>6.9</v>
      </c>
      <c r="Z45" s="305">
        <f t="shared" si="12"/>
        <v>6.9</v>
      </c>
      <c r="AA45" s="306">
        <f>IF('Datos de Indicador'!J48="No dato","x",ROUND(IF('Datos de Indicador'!J48&gt;AA$302,10,IF('Datos de Indicador'!J48&lt;$AA$301,0,10-(AA$302-'Datos de Indicador'!J48)/(AA$302-AA$301)*10)),1))</f>
        <v>8.3000000000000007</v>
      </c>
      <c r="AB45" s="306">
        <f>IF('Datos de Indicador'!K48="No dato","x",ROUND(IF('Datos de Indicador'!K48&gt;AB$302,10,IF('Datos de Indicador'!K48&lt;$AB$301,0,10-(AB$302-'Datos de Indicador'!K48)/(AB$302-AB$301)*10)),1))</f>
        <v>10</v>
      </c>
      <c r="AC45" s="306">
        <f>IF('Datos de Indicador'!L48="No dato","x",ROUND(IF('Datos de Indicador'!L48&gt;AC$302,10,IF('Datos de Indicador'!L48&lt;$AC$301,0,10-(AC$302-'Datos de Indicador'!L48)/(AC$302-AC$301)*10)),1))</f>
        <v>0</v>
      </c>
      <c r="AD45" s="301">
        <f t="shared" si="13"/>
        <v>7.8</v>
      </c>
      <c r="AE45" s="305">
        <f t="shared" si="0"/>
        <v>7.8</v>
      </c>
      <c r="AF45" s="16"/>
      <c r="AG45" s="16"/>
      <c r="AH45" s="16"/>
    </row>
    <row r="46" spans="1:34" s="3" customFormat="1" x14ac:dyDescent="0.25">
      <c r="A46" s="104" t="s">
        <v>231</v>
      </c>
      <c r="B46" s="101" t="s">
        <v>212</v>
      </c>
      <c r="C46" s="307">
        <v>405</v>
      </c>
      <c r="D46" s="301">
        <f>IF('Datos de Indicador'!D49="No dato","x",ROUND(IF('Datos de Indicador'!D49=0,0,IF(LOG('Datos de Indicador'!D49)&gt;D$302,10,IF(LOG('Datos de Indicador'!D49)&lt;D$301,0,10-(D$302-LOG('Datos de Indicador'!D49))/(D$302-D$301)*10))),1))</f>
        <v>6.9</v>
      </c>
      <c r="E46" s="501">
        <f>IF('Datos de Indicador'!E49="No dato","x",ROUND(IF('Datos de Indicador'!E49=0,0,IF(LOG('Datos de Indicador'!E49)&gt;E$302,10,IF(LOG('Datos de Indicador'!E49)&lt;E$301,0,10-(E$302-LOG('Datos de Indicador'!E49))/(E$302-E$301)*10))),1))</f>
        <v>5.2</v>
      </c>
      <c r="F46" s="299">
        <f>IF('Datos de Indicador'!E49="No dato","x",IF('Datos de Indicador'!E49="No dato","x", ('Datos de Indicador'!E49)/'Datos de Indicador'!AM49))</f>
        <v>3.0484012964241032E-4</v>
      </c>
      <c r="G46" s="300">
        <f t="shared" si="1"/>
        <v>0.6</v>
      </c>
      <c r="H46" s="301">
        <f t="shared" si="2"/>
        <v>3.2</v>
      </c>
      <c r="I46" s="501">
        <f>IF('Datos de Indicador'!F49="No dato","x",ROUND(IF('Datos de Indicador'!F49=0,0,IF(LOG('Datos de Indicador'!F49*1/40)&gt;I$302,10,IF(LOG('Datos de Indicador'!F49*1/40)&lt;I$301,0,10-(I$302-LOG('Datos de Indicador'!F49*1/40))/(I$302-I$301)*10))),1))</f>
        <v>0</v>
      </c>
      <c r="J46" s="299">
        <f>IF('Datos de Indicador'!F49="No dato","x",IF('Datos de Indicador'!F49="No dato","x",( 'Datos de Indicador'!F49*1/40)/'Datos de Indicador'!AM49))</f>
        <v>0</v>
      </c>
      <c r="K46" s="300">
        <f t="shared" si="3"/>
        <v>0</v>
      </c>
      <c r="L46" s="302">
        <f t="shared" si="4"/>
        <v>0</v>
      </c>
      <c r="M46" s="502">
        <f>IF('Datos de Indicador'!G49="No dato","x",ROUND(IF('Datos de Indicador'!G49=0,0,IF(LOG('Datos de Indicador'!G49)&gt;M$302,10,IF(LOG('Datos de Indicador'!G49)&lt;M$301,0,10-(M$302-LOG('Datos de Indicador'!G49))/(M$302-M$301)*10))),1))</f>
        <v>0</v>
      </c>
      <c r="N46" s="303">
        <f>IF('Datos de Indicador'!G49="No dato","x",IF('Datos de Indicador'!G49="No dato","x", 'Datos de Indicador'!G49/'Datos de Indicador'!AM49))</f>
        <v>0</v>
      </c>
      <c r="O46" s="304">
        <f t="shared" si="5"/>
        <v>0</v>
      </c>
      <c r="P46" s="302">
        <f t="shared" si="6"/>
        <v>0</v>
      </c>
      <c r="Q46" s="301">
        <f t="shared" si="7"/>
        <v>0</v>
      </c>
      <c r="R46" s="503">
        <f>IF('Datos de Indicador'!H49="No dato","x",ROUND(IF('Datos de Indicador'!H49=0,0,IF(LOG('Datos de Indicador'!H49)&gt;R$302,10,IF(LOG('Datos de Indicador'!H49)&lt;R$301,0,10-(R$302-LOG('Datos de Indicador'!H49))/(R$302-R$301)*10))),1))</f>
        <v>7.8</v>
      </c>
      <c r="S46" s="299">
        <f>IF('Datos de Indicador'!H49="No dato","x",IF('Datos de Indicador'!H49="No dato","x", 'Datos de Indicador'!H49/'Datos de Indicador'!AM49))</f>
        <v>1.658330305254712E-2</v>
      </c>
      <c r="T46" s="300">
        <f t="shared" si="8"/>
        <v>1.7</v>
      </c>
      <c r="U46" s="301">
        <f t="shared" si="9"/>
        <v>5.5</v>
      </c>
      <c r="V46" s="501">
        <f>IF('Datos de Indicador'!I49="No dato","x",ROUND(IF('Datos de Indicador'!I49=0,0,IF(LOG('Datos de Indicador'!I49)&gt;V$302,10,IF(LOG('Datos de Indicador'!I49)&lt;V$301,0,10-(V$302-LOG('Datos de Indicador'!I49))/(V$302-V$301)*10))),1))</f>
        <v>8.3000000000000007</v>
      </c>
      <c r="W46" s="299">
        <f>IF('Datos de Indicador'!I49="No dato","x",IF('Datos de Indicador'!I49="No dato","x",( 'Datos de Indicador'!I49)/'Datos de Indicador'!AM49))</f>
        <v>1.8107503700759173E-2</v>
      </c>
      <c r="X46" s="300">
        <f t="shared" si="10"/>
        <v>1.8</v>
      </c>
      <c r="Y46" s="301">
        <f t="shared" si="11"/>
        <v>6</v>
      </c>
      <c r="Z46" s="305">
        <f t="shared" si="12"/>
        <v>4.7</v>
      </c>
      <c r="AA46" s="306">
        <f>IF('Datos de Indicador'!J49="No dato","x",ROUND(IF('Datos de Indicador'!J49&gt;AA$302,10,IF('Datos de Indicador'!J49&lt;$AA$301,0,10-(AA$302-'Datos de Indicador'!J49)/(AA$302-AA$301)*10)),1))</f>
        <v>1.1000000000000001</v>
      </c>
      <c r="AB46" s="306">
        <f>IF('Datos de Indicador'!K49="No dato","x",ROUND(IF('Datos de Indicador'!K49&gt;AB$302,10,IF('Datos de Indicador'!K49&lt;$AB$301,0,10-(AB$302-'Datos de Indicador'!K49)/(AB$302-AB$301)*10)),1))</f>
        <v>0.7</v>
      </c>
      <c r="AC46" s="306">
        <f>IF('Datos de Indicador'!L49="No dato","x",ROUND(IF('Datos de Indicador'!L49&gt;AC$302,10,IF('Datos de Indicador'!L49&lt;$AC$301,0,10-(AC$302-'Datos de Indicador'!L49)/(AC$302-AC$301)*10)),1))</f>
        <v>0</v>
      </c>
      <c r="AD46" s="301">
        <f t="shared" si="13"/>
        <v>0.6</v>
      </c>
      <c r="AE46" s="305">
        <f t="shared" si="0"/>
        <v>0.6</v>
      </c>
      <c r="AF46" s="16"/>
      <c r="AG46" s="16"/>
      <c r="AH46" s="16"/>
    </row>
    <row r="47" spans="1:34" s="3" customFormat="1" x14ac:dyDescent="0.25">
      <c r="A47" s="104" t="s">
        <v>231</v>
      </c>
      <c r="B47" s="101" t="s">
        <v>213</v>
      </c>
      <c r="C47" s="307">
        <v>406</v>
      </c>
      <c r="D47" s="301">
        <f>IF('Datos de Indicador'!D50="No dato","x",ROUND(IF('Datos de Indicador'!D50=0,0,IF(LOG('Datos de Indicador'!D50)&gt;D$302,10,IF(LOG('Datos de Indicador'!D50)&lt;D$301,0,10-(D$302-LOG('Datos de Indicador'!D50))/(D$302-D$301)*10))),1))</f>
        <v>7</v>
      </c>
      <c r="E47" s="501">
        <f>IF('Datos de Indicador'!E50="No dato","x",ROUND(IF('Datos de Indicador'!E50=0,0,IF(LOG('Datos de Indicador'!E50)&gt;E$302,10,IF(LOG('Datos de Indicador'!E50)&lt;E$301,0,10-(E$302-LOG('Datos de Indicador'!E50))/(E$302-E$301)*10))),1))</f>
        <v>4.8</v>
      </c>
      <c r="F47" s="299">
        <f>IF('Datos de Indicador'!E50="No dato","x",IF('Datos de Indicador'!E50="No dato","x", ('Datos de Indicador'!E50)/'Datos de Indicador'!AM50))</f>
        <v>1.8664365557775233E-4</v>
      </c>
      <c r="G47" s="300">
        <f t="shared" si="1"/>
        <v>0.4</v>
      </c>
      <c r="H47" s="301">
        <f t="shared" si="2"/>
        <v>2.9</v>
      </c>
      <c r="I47" s="501">
        <f>IF('Datos de Indicador'!F50="No dato","x",ROUND(IF('Datos de Indicador'!F50=0,0,IF(LOG('Datos de Indicador'!F50*1/40)&gt;I$302,10,IF(LOG('Datos de Indicador'!F50*1/40)&lt;I$301,0,10-(I$302-LOG('Datos de Indicador'!F50*1/40))/(I$302-I$301)*10))),1))</f>
        <v>0</v>
      </c>
      <c r="J47" s="299">
        <f>IF('Datos de Indicador'!F50="No dato","x",IF('Datos de Indicador'!F50="No dato","x",( 'Datos de Indicador'!F50*1/40)/'Datos de Indicador'!AM50))</f>
        <v>0</v>
      </c>
      <c r="K47" s="300">
        <f t="shared" si="3"/>
        <v>0</v>
      </c>
      <c r="L47" s="302">
        <f t="shared" si="4"/>
        <v>0</v>
      </c>
      <c r="M47" s="502">
        <f>IF('Datos de Indicador'!G50="No dato","x",ROUND(IF('Datos de Indicador'!G50=0,0,IF(LOG('Datos de Indicador'!G50)&gt;M$302,10,IF(LOG('Datos de Indicador'!G50)&lt;M$301,0,10-(M$302-LOG('Datos de Indicador'!G50))/(M$302-M$301)*10))),1))</f>
        <v>0</v>
      </c>
      <c r="N47" s="303">
        <f>IF('Datos de Indicador'!G50="No dato","x",IF('Datos de Indicador'!G50="No dato","x", 'Datos de Indicador'!G50/'Datos de Indicador'!AM50))</f>
        <v>0</v>
      </c>
      <c r="O47" s="304">
        <f t="shared" si="5"/>
        <v>0</v>
      </c>
      <c r="P47" s="302">
        <f t="shared" si="6"/>
        <v>0</v>
      </c>
      <c r="Q47" s="301">
        <f t="shared" si="7"/>
        <v>0</v>
      </c>
      <c r="R47" s="503">
        <f>IF('Datos de Indicador'!H50="No dato","x",ROUND(IF('Datos de Indicador'!H50=0,0,IF(LOG('Datos de Indicador'!H50)&gt;R$302,10,IF(LOG('Datos de Indicador'!H50)&lt;R$301,0,10-(R$302-LOG('Datos de Indicador'!H50))/(R$302-R$301)*10))),1))</f>
        <v>8.9</v>
      </c>
      <c r="S47" s="299">
        <f>IF('Datos de Indicador'!H50="No dato","x",IF('Datos de Indicador'!H50="No dato","x", 'Datos de Indicador'!H50/'Datos de Indicador'!AM50))</f>
        <v>7.3662029401352913E-2</v>
      </c>
      <c r="T47" s="300">
        <f t="shared" si="8"/>
        <v>7.4</v>
      </c>
      <c r="U47" s="301">
        <f t="shared" si="9"/>
        <v>8.1999999999999993</v>
      </c>
      <c r="V47" s="501">
        <f>IF('Datos de Indicador'!I50="No dato","x",ROUND(IF('Datos de Indicador'!I50=0,0,IF(LOG('Datos de Indicador'!I50)&gt;V$302,10,IF(LOG('Datos de Indicador'!I50)&lt;V$301,0,10-(V$302-LOG('Datos de Indicador'!I50))/(V$302-V$301)*10))),1))</f>
        <v>8.1999999999999993</v>
      </c>
      <c r="W47" s="299">
        <f>IF('Datos de Indicador'!I50="No dato","x",IF('Datos de Indicador'!I50="No dato","x",( 'Datos de Indicador'!I50)/'Datos de Indicador'!AM50))</f>
        <v>1.6486856242701454E-2</v>
      </c>
      <c r="X47" s="300">
        <f t="shared" si="10"/>
        <v>1.6</v>
      </c>
      <c r="Y47" s="301">
        <f t="shared" si="11"/>
        <v>5.8</v>
      </c>
      <c r="Z47" s="305">
        <f t="shared" si="12"/>
        <v>5.5</v>
      </c>
      <c r="AA47" s="306">
        <f>IF('Datos de Indicador'!J50="No dato","x",ROUND(IF('Datos de Indicador'!J50&gt;AA$302,10,IF('Datos de Indicador'!J50&lt;$AA$301,0,10-(AA$302-'Datos de Indicador'!J50)/(AA$302-AA$301)*10)),1))</f>
        <v>9.1999999999999993</v>
      </c>
      <c r="AB47" s="306">
        <f>IF('Datos de Indicador'!K50="No dato","x",ROUND(IF('Datos de Indicador'!K50&gt;AB$302,10,IF('Datos de Indicador'!K50&lt;$AB$301,0,10-(AB$302-'Datos de Indicador'!K50)/(AB$302-AB$301)*10)),1))</f>
        <v>5.3</v>
      </c>
      <c r="AC47" s="306">
        <f>IF('Datos de Indicador'!L50="No dato","x",ROUND(IF('Datos de Indicador'!L50&gt;AC$302,10,IF('Datos de Indicador'!L50&lt;$AC$301,0,10-(AC$302-'Datos de Indicador'!L50)/(AC$302-AC$301)*10)),1))</f>
        <v>2.7</v>
      </c>
      <c r="AD47" s="301">
        <f t="shared" si="13"/>
        <v>6.6</v>
      </c>
      <c r="AE47" s="305">
        <f t="shared" si="0"/>
        <v>6.6</v>
      </c>
      <c r="AF47" s="16"/>
      <c r="AG47" s="16"/>
      <c r="AH47" s="16"/>
    </row>
    <row r="48" spans="1:34" s="3" customFormat="1" x14ac:dyDescent="0.25">
      <c r="A48" s="104" t="s">
        <v>231</v>
      </c>
      <c r="B48" s="101" t="s">
        <v>214</v>
      </c>
      <c r="C48" s="307">
        <v>407</v>
      </c>
      <c r="D48" s="301">
        <f>IF('Datos de Indicador'!D51="No dato","x",ROUND(IF('Datos de Indicador'!D51=0,0,IF(LOG('Datos de Indicador'!D51)&gt;D$302,10,IF(LOG('Datos de Indicador'!D51)&lt;D$301,0,10-(D$302-LOG('Datos de Indicador'!D51))/(D$302-D$301)*10))),1))</f>
        <v>6.6</v>
      </c>
      <c r="E48" s="501">
        <f>IF('Datos de Indicador'!E51="No dato","x",ROUND(IF('Datos de Indicador'!E51=0,0,IF(LOG('Datos de Indicador'!E51)&gt;E$302,10,IF(LOG('Datos de Indicador'!E51)&lt;E$301,0,10-(E$302-LOG('Datos de Indicador'!E51))/(E$302-E$301)*10))),1))</f>
        <v>3.8</v>
      </c>
      <c r="F48" s="299">
        <f>IF('Datos de Indicador'!E51="No dato","x",IF('Datos de Indicador'!E51="No dato","x", ('Datos de Indicador'!E51)/'Datos de Indicador'!AM51))</f>
        <v>1.5575644675933138E-4</v>
      </c>
      <c r="G48" s="300">
        <f t="shared" si="1"/>
        <v>0.3</v>
      </c>
      <c r="H48" s="301">
        <f t="shared" si="2"/>
        <v>2.2000000000000002</v>
      </c>
      <c r="I48" s="501">
        <f>IF('Datos de Indicador'!F51="No dato","x",ROUND(IF('Datos de Indicador'!F51=0,0,IF(LOG('Datos de Indicador'!F51*1/40)&gt;I$302,10,IF(LOG('Datos de Indicador'!F51*1/40)&lt;I$301,0,10-(I$302-LOG('Datos de Indicador'!F51*1/40))/(I$302-I$301)*10))),1))</f>
        <v>0</v>
      </c>
      <c r="J48" s="299">
        <f>IF('Datos de Indicador'!F51="No dato","x",IF('Datos de Indicador'!F51="No dato","x",( 'Datos de Indicador'!F51*1/40)/'Datos de Indicador'!AM51))</f>
        <v>0</v>
      </c>
      <c r="K48" s="300">
        <f t="shared" si="3"/>
        <v>0</v>
      </c>
      <c r="L48" s="302">
        <f t="shared" si="4"/>
        <v>0</v>
      </c>
      <c r="M48" s="502">
        <f>IF('Datos de Indicador'!G51="No dato","x",ROUND(IF('Datos de Indicador'!G51=0,0,IF(LOG('Datos de Indicador'!G51)&gt;M$302,10,IF(LOG('Datos de Indicador'!G51)&lt;M$301,0,10-(M$302-LOG('Datos de Indicador'!G51))/(M$302-M$301)*10))),1))</f>
        <v>0</v>
      </c>
      <c r="N48" s="303">
        <f>IF('Datos de Indicador'!G51="No dato","x",IF('Datos de Indicador'!G51="No dato","x", 'Datos de Indicador'!G51/'Datos de Indicador'!AM51))</f>
        <v>0</v>
      </c>
      <c r="O48" s="304">
        <f t="shared" si="5"/>
        <v>0</v>
      </c>
      <c r="P48" s="302">
        <f t="shared" si="6"/>
        <v>0</v>
      </c>
      <c r="Q48" s="301">
        <f t="shared" si="7"/>
        <v>0</v>
      </c>
      <c r="R48" s="503">
        <f>IF('Datos de Indicador'!H51="No dato","x",ROUND(IF('Datos de Indicador'!H51=0,0,IF(LOG('Datos de Indicador'!H51)&gt;R$302,10,IF(LOG('Datos de Indicador'!H51)&lt;R$301,0,10-(R$302-LOG('Datos de Indicador'!H51))/(R$302-R$301)*10))),1))</f>
        <v>7.9</v>
      </c>
      <c r="S48" s="299">
        <f>IF('Datos de Indicador'!H51="No dato","x",IF('Datos de Indicador'!H51="No dato","x", 'Datos de Indicador'!H51/'Datos de Indicador'!AM51))</f>
        <v>4.7038446921318075E-2</v>
      </c>
      <c r="T48" s="300">
        <f t="shared" si="8"/>
        <v>4.7</v>
      </c>
      <c r="U48" s="301">
        <f t="shared" si="9"/>
        <v>6.6</v>
      </c>
      <c r="V48" s="501">
        <f>IF('Datos de Indicador'!I51="No dato","x",ROUND(IF('Datos de Indicador'!I51=0,0,IF(LOG('Datos de Indicador'!I51)&gt;V$302,10,IF(LOG('Datos de Indicador'!I51)&lt;V$301,0,10-(V$302-LOG('Datos de Indicador'!I51))/(V$302-V$301)*10))),1))</f>
        <v>0</v>
      </c>
      <c r="W48" s="299">
        <f>IF('Datos de Indicador'!I51="No dato","x",IF('Datos de Indicador'!I51="No dato","x",( 'Datos de Indicador'!I51)/'Datos de Indicador'!AM51))</f>
        <v>0</v>
      </c>
      <c r="X48" s="300">
        <f t="shared" si="10"/>
        <v>0</v>
      </c>
      <c r="Y48" s="301">
        <f t="shared" si="11"/>
        <v>0</v>
      </c>
      <c r="Z48" s="305">
        <f t="shared" si="12"/>
        <v>3.7</v>
      </c>
      <c r="AA48" s="306">
        <f>IF('Datos de Indicador'!J51="No dato","x",ROUND(IF('Datos de Indicador'!J51&gt;AA$302,10,IF('Datos de Indicador'!J51&lt;$AA$301,0,10-(AA$302-'Datos de Indicador'!J51)/(AA$302-AA$301)*10)),1))</f>
        <v>0</v>
      </c>
      <c r="AB48" s="306">
        <f>IF('Datos de Indicador'!K51="No dato","x",ROUND(IF('Datos de Indicador'!K51&gt;AB$302,10,IF('Datos de Indicador'!K51&lt;$AB$301,0,10-(AB$302-'Datos de Indicador'!K51)/(AB$302-AB$301)*10)),1))</f>
        <v>0</v>
      </c>
      <c r="AC48" s="306">
        <f>IF('Datos de Indicador'!L51="No dato","x",ROUND(IF('Datos de Indicador'!L51&gt;AC$302,10,IF('Datos de Indicador'!L51&lt;$AC$301,0,10-(AC$302-'Datos de Indicador'!L51)/(AC$302-AC$301)*10)),1))</f>
        <v>0.7</v>
      </c>
      <c r="AD48" s="301">
        <f t="shared" si="13"/>
        <v>0.2</v>
      </c>
      <c r="AE48" s="305">
        <f t="shared" si="0"/>
        <v>0.2</v>
      </c>
      <c r="AF48" s="16"/>
      <c r="AG48" s="16"/>
      <c r="AH48" s="16"/>
    </row>
    <row r="49" spans="1:34" s="3" customFormat="1" x14ac:dyDescent="0.25">
      <c r="A49" s="104" t="s">
        <v>231</v>
      </c>
      <c r="B49" s="101" t="s">
        <v>215</v>
      </c>
      <c r="C49" s="307">
        <v>408</v>
      </c>
      <c r="D49" s="301">
        <f>IF('Datos de Indicador'!D52="No dato","x",ROUND(IF('Datos de Indicador'!D52=0,0,IF(LOG('Datos de Indicador'!D52)&gt;D$302,10,IF(LOG('Datos de Indicador'!D52)&lt;D$301,0,10-(D$302-LOG('Datos de Indicador'!D52))/(D$302-D$301)*10))),1))</f>
        <v>6.5</v>
      </c>
      <c r="E49" s="501">
        <f>IF('Datos de Indicador'!E52="No dato","x",ROUND(IF('Datos de Indicador'!E52=0,0,IF(LOG('Datos de Indicador'!E52)&gt;E$302,10,IF(LOG('Datos de Indicador'!E52)&lt;E$301,0,10-(E$302-LOG('Datos de Indicador'!E52))/(E$302-E$301)*10))),1))</f>
        <v>0</v>
      </c>
      <c r="F49" s="299">
        <f>IF('Datos de Indicador'!E52="No dato","x",IF('Datos de Indicador'!E52="No dato","x", ('Datos de Indicador'!E52)/'Datos de Indicador'!AM52))</f>
        <v>0</v>
      </c>
      <c r="G49" s="300">
        <f t="shared" si="1"/>
        <v>0</v>
      </c>
      <c r="H49" s="301">
        <f t="shared" si="2"/>
        <v>0</v>
      </c>
      <c r="I49" s="501">
        <f>IF('Datos de Indicador'!F52="No dato","x",ROUND(IF('Datos de Indicador'!F52=0,0,IF(LOG('Datos de Indicador'!F52*1/40)&gt;I$302,10,IF(LOG('Datos de Indicador'!F52*1/40)&lt;I$301,0,10-(I$302-LOG('Datos de Indicador'!F52*1/40))/(I$302-I$301)*10))),1))</f>
        <v>0</v>
      </c>
      <c r="J49" s="299">
        <f>IF('Datos de Indicador'!F52="No dato","x",IF('Datos de Indicador'!F52="No dato","x",( 'Datos de Indicador'!F52*1/40)/'Datos de Indicador'!AM52))</f>
        <v>0</v>
      </c>
      <c r="K49" s="300">
        <f t="shared" si="3"/>
        <v>0</v>
      </c>
      <c r="L49" s="302">
        <f t="shared" si="4"/>
        <v>0</v>
      </c>
      <c r="M49" s="502">
        <f>IF('Datos de Indicador'!G52="No dato","x",ROUND(IF('Datos de Indicador'!G52=0,0,IF(LOG('Datos de Indicador'!G52)&gt;M$302,10,IF(LOG('Datos de Indicador'!G52)&lt;M$301,0,10-(M$302-LOG('Datos de Indicador'!G52))/(M$302-M$301)*10))),1))</f>
        <v>0</v>
      </c>
      <c r="N49" s="303">
        <f>IF('Datos de Indicador'!G52="No dato","x",IF('Datos de Indicador'!G52="No dato","x", 'Datos de Indicador'!G52/'Datos de Indicador'!AM52))</f>
        <v>0</v>
      </c>
      <c r="O49" s="304">
        <f t="shared" si="5"/>
        <v>0</v>
      </c>
      <c r="P49" s="302">
        <f t="shared" si="6"/>
        <v>0</v>
      </c>
      <c r="Q49" s="301">
        <f t="shared" si="7"/>
        <v>0</v>
      </c>
      <c r="R49" s="503">
        <f>IF('Datos de Indicador'!H52="No dato","x",ROUND(IF('Datos de Indicador'!H52=0,0,IF(LOG('Datos de Indicador'!H52)&gt;R$302,10,IF(LOG('Datos de Indicador'!H52)&lt;R$301,0,10-(R$302-LOG('Datos de Indicador'!H52))/(R$302-R$301)*10))),1))</f>
        <v>7.4</v>
      </c>
      <c r="S49" s="299">
        <f>IF('Datos de Indicador'!H52="No dato","x",IF('Datos de Indicador'!H52="No dato","x", 'Datos de Indicador'!H52/'Datos de Indicador'!AM52))</f>
        <v>2.9625710884803598E-2</v>
      </c>
      <c r="T49" s="300">
        <f t="shared" si="8"/>
        <v>3</v>
      </c>
      <c r="U49" s="301">
        <f t="shared" si="9"/>
        <v>5.6</v>
      </c>
      <c r="V49" s="501">
        <f>IF('Datos de Indicador'!I52="No dato","x",ROUND(IF('Datos de Indicador'!I52=0,0,IF(LOG('Datos de Indicador'!I52)&gt;V$302,10,IF(LOG('Datos de Indicador'!I52)&lt;V$301,0,10-(V$302-LOG('Datos de Indicador'!I52))/(V$302-V$301)*10))),1))</f>
        <v>0</v>
      </c>
      <c r="W49" s="299">
        <f>IF('Datos de Indicador'!I52="No dato","x",IF('Datos de Indicador'!I52="No dato","x",( 'Datos de Indicador'!I52)/'Datos de Indicador'!AM52))</f>
        <v>0</v>
      </c>
      <c r="X49" s="300">
        <f t="shared" si="10"/>
        <v>0</v>
      </c>
      <c r="Y49" s="301">
        <f t="shared" si="11"/>
        <v>0</v>
      </c>
      <c r="Z49" s="305">
        <f t="shared" si="12"/>
        <v>3</v>
      </c>
      <c r="AA49" s="306">
        <f>IF('Datos de Indicador'!J52="No dato","x",ROUND(IF('Datos de Indicador'!J52&gt;AA$302,10,IF('Datos de Indicador'!J52&lt;$AA$301,0,10-(AA$302-'Datos de Indicador'!J52)/(AA$302-AA$301)*10)),1))</f>
        <v>6.4</v>
      </c>
      <c r="AB49" s="306">
        <f>IF('Datos de Indicador'!K52="No dato","x",ROUND(IF('Datos de Indicador'!K52&gt;AB$302,10,IF('Datos de Indicador'!K52&lt;$AB$301,0,10-(AB$302-'Datos de Indicador'!K52)/(AB$302-AB$301)*10)),1))</f>
        <v>1.3</v>
      </c>
      <c r="AC49" s="306">
        <f>IF('Datos de Indicador'!L52="No dato","x",ROUND(IF('Datos de Indicador'!L52&gt;AC$302,10,IF('Datos de Indicador'!L52&lt;$AC$301,0,10-(AC$302-'Datos de Indicador'!L52)/(AC$302-AC$301)*10)),1))</f>
        <v>1.3</v>
      </c>
      <c r="AD49" s="301">
        <f t="shared" si="13"/>
        <v>3.4</v>
      </c>
      <c r="AE49" s="305">
        <f t="shared" si="0"/>
        <v>3.4</v>
      </c>
      <c r="AF49" s="16"/>
      <c r="AG49" s="16"/>
      <c r="AH49" s="16"/>
    </row>
    <row r="50" spans="1:34" s="3" customFormat="1" x14ac:dyDescent="0.25">
      <c r="A50" s="104" t="s">
        <v>231</v>
      </c>
      <c r="B50" s="101" t="s">
        <v>216</v>
      </c>
      <c r="C50" s="307">
        <v>409</v>
      </c>
      <c r="D50" s="301">
        <f>IF('Datos de Indicador'!D53="No dato","x",ROUND(IF('Datos de Indicador'!D53=0,0,IF(LOG('Datos de Indicador'!D53)&gt;D$302,10,IF(LOG('Datos de Indicador'!D53)&lt;D$301,0,10-(D$302-LOG('Datos de Indicador'!D53))/(D$302-D$301)*10))),1))</f>
        <v>7.3</v>
      </c>
      <c r="E50" s="501">
        <f>IF('Datos de Indicador'!E53="No dato","x",ROUND(IF('Datos de Indicador'!E53=0,0,IF(LOG('Datos de Indicador'!E53)&gt;E$302,10,IF(LOG('Datos de Indicador'!E53)&lt;E$301,0,10-(E$302-LOG('Datos de Indicador'!E53))/(E$302-E$301)*10))),1))</f>
        <v>0</v>
      </c>
      <c r="F50" s="299">
        <f>IF('Datos de Indicador'!E53="No dato","x",IF('Datos de Indicador'!E53="No dato","x", ('Datos de Indicador'!E53)/'Datos de Indicador'!AM53))</f>
        <v>0</v>
      </c>
      <c r="G50" s="300">
        <f t="shared" si="1"/>
        <v>0</v>
      </c>
      <c r="H50" s="301">
        <f t="shared" si="2"/>
        <v>0</v>
      </c>
      <c r="I50" s="501">
        <f>IF('Datos de Indicador'!F53="No dato","x",ROUND(IF('Datos de Indicador'!F53=0,0,IF(LOG('Datos de Indicador'!F53*1/40)&gt;I$302,10,IF(LOG('Datos de Indicador'!F53*1/40)&lt;I$301,0,10-(I$302-LOG('Datos de Indicador'!F53*1/40))/(I$302-I$301)*10))),1))</f>
        <v>0</v>
      </c>
      <c r="J50" s="299">
        <f>IF('Datos de Indicador'!F53="No dato","x",IF('Datos de Indicador'!F53="No dato","x",( 'Datos de Indicador'!F53*1/40)/'Datos de Indicador'!AM53))</f>
        <v>0</v>
      </c>
      <c r="K50" s="300">
        <f t="shared" si="3"/>
        <v>0</v>
      </c>
      <c r="L50" s="302">
        <f t="shared" si="4"/>
        <v>0</v>
      </c>
      <c r="M50" s="502">
        <f>IF('Datos de Indicador'!G53="No dato","x",ROUND(IF('Datos de Indicador'!G53=0,0,IF(LOG('Datos de Indicador'!G53)&gt;M$302,10,IF(LOG('Datos de Indicador'!G53)&lt;M$301,0,10-(M$302-LOG('Datos de Indicador'!G53))/(M$302-M$301)*10))),1))</f>
        <v>0</v>
      </c>
      <c r="N50" s="303">
        <f>IF('Datos de Indicador'!G53="No dato","x",IF('Datos de Indicador'!G53="No dato","x", 'Datos de Indicador'!G53/'Datos de Indicador'!AM53))</f>
        <v>0</v>
      </c>
      <c r="O50" s="304">
        <f t="shared" si="5"/>
        <v>0</v>
      </c>
      <c r="P50" s="302">
        <f t="shared" si="6"/>
        <v>0</v>
      </c>
      <c r="Q50" s="301">
        <f t="shared" si="7"/>
        <v>0</v>
      </c>
      <c r="R50" s="503">
        <f>IF('Datos de Indicador'!H53="No dato","x",ROUND(IF('Datos de Indicador'!H53=0,0,IF(LOG('Datos de Indicador'!H53)&gt;R$302,10,IF(LOG('Datos de Indicador'!H53)&lt;R$301,0,10-(R$302-LOG('Datos de Indicador'!H53))/(R$302-R$301)*10))),1))</f>
        <v>9.1</v>
      </c>
      <c r="S50" s="299">
        <f>IF('Datos de Indicador'!H53="No dato","x",IF('Datos de Indicador'!H53="No dato","x", 'Datos de Indicador'!H53/'Datos de Indicador'!AM53))</f>
        <v>7.3131438923931744E-2</v>
      </c>
      <c r="T50" s="300">
        <f t="shared" si="8"/>
        <v>7.3</v>
      </c>
      <c r="U50" s="301">
        <f t="shared" si="9"/>
        <v>8.3000000000000007</v>
      </c>
      <c r="V50" s="501">
        <f>IF('Datos de Indicador'!I53="No dato","x",ROUND(IF('Datos de Indicador'!I53=0,0,IF(LOG('Datos de Indicador'!I53)&gt;V$302,10,IF(LOG('Datos de Indicador'!I53)&lt;V$301,0,10-(V$302-LOG('Datos de Indicador'!I53))/(V$302-V$301)*10))),1))</f>
        <v>0</v>
      </c>
      <c r="W50" s="299">
        <f>IF('Datos de Indicador'!I53="No dato","x",IF('Datos de Indicador'!I53="No dato","x",( 'Datos de Indicador'!I53)/'Datos de Indicador'!AM53))</f>
        <v>0</v>
      </c>
      <c r="X50" s="300">
        <f t="shared" si="10"/>
        <v>0</v>
      </c>
      <c r="Y50" s="301">
        <f t="shared" si="11"/>
        <v>0</v>
      </c>
      <c r="Z50" s="305">
        <f t="shared" si="12"/>
        <v>4.3</v>
      </c>
      <c r="AA50" s="306">
        <f>IF('Datos de Indicador'!J53="No dato","x",ROUND(IF('Datos de Indicador'!J53&gt;AA$302,10,IF('Datos de Indicador'!J53&lt;$AA$301,0,10-(AA$302-'Datos de Indicador'!J53)/(AA$302-AA$301)*10)),1))</f>
        <v>4</v>
      </c>
      <c r="AB50" s="306">
        <f>IF('Datos de Indicador'!K53="No dato","x",ROUND(IF('Datos de Indicador'!K53&gt;AB$302,10,IF('Datos de Indicador'!K53&lt;$AB$301,0,10-(AB$302-'Datos de Indicador'!K53)/(AB$302-AB$301)*10)),1))</f>
        <v>2.7</v>
      </c>
      <c r="AC50" s="306">
        <f>IF('Datos de Indicador'!L53="No dato","x",ROUND(IF('Datos de Indicador'!L53&gt;AC$302,10,IF('Datos de Indicador'!L53&lt;$AC$301,0,10-(AC$302-'Datos de Indicador'!L53)/(AC$302-AC$301)*10)),1))</f>
        <v>0</v>
      </c>
      <c r="AD50" s="301">
        <f t="shared" si="13"/>
        <v>2.4</v>
      </c>
      <c r="AE50" s="305">
        <f t="shared" si="0"/>
        <v>2.4</v>
      </c>
      <c r="AF50" s="16"/>
      <c r="AG50" s="16"/>
      <c r="AH50" s="16"/>
    </row>
    <row r="51" spans="1:34" s="3" customFormat="1" x14ac:dyDescent="0.25">
      <c r="A51" s="104" t="s">
        <v>231</v>
      </c>
      <c r="B51" s="101" t="s">
        <v>217</v>
      </c>
      <c r="C51" s="307">
        <v>410</v>
      </c>
      <c r="D51" s="301">
        <f>IF('Datos de Indicador'!D54="No dato","x",ROUND(IF('Datos de Indicador'!D54=0,0,IF(LOG('Datos de Indicador'!D54)&gt;D$302,10,IF(LOG('Datos de Indicador'!D54)&lt;D$301,0,10-(D$302-LOG('Datos de Indicador'!D54))/(D$302-D$301)*10))),1))</f>
        <v>6.7</v>
      </c>
      <c r="E51" s="501">
        <f>IF('Datos de Indicador'!E54="No dato","x",ROUND(IF('Datos de Indicador'!E54=0,0,IF(LOG('Datos de Indicador'!E54)&gt;E$302,10,IF(LOG('Datos de Indicador'!E54)&lt;E$301,0,10-(E$302-LOG('Datos de Indicador'!E54))/(E$302-E$301)*10))),1))</f>
        <v>0</v>
      </c>
      <c r="F51" s="299">
        <f>IF('Datos de Indicador'!E54="No dato","x",IF('Datos de Indicador'!E54="No dato","x", ('Datos de Indicador'!E54)/'Datos de Indicador'!AM54))</f>
        <v>0</v>
      </c>
      <c r="G51" s="300">
        <f t="shared" si="1"/>
        <v>0</v>
      </c>
      <c r="H51" s="301">
        <f t="shared" si="2"/>
        <v>0</v>
      </c>
      <c r="I51" s="501">
        <f>IF('Datos de Indicador'!F54="No dato","x",ROUND(IF('Datos de Indicador'!F54=0,0,IF(LOG('Datos de Indicador'!F54*1/40)&gt;I$302,10,IF(LOG('Datos de Indicador'!F54*1/40)&lt;I$301,0,10-(I$302-LOG('Datos de Indicador'!F54*1/40))/(I$302-I$301)*10))),1))</f>
        <v>0</v>
      </c>
      <c r="J51" s="299">
        <f>IF('Datos de Indicador'!F54="No dato","x",IF('Datos de Indicador'!F54="No dato","x",( 'Datos de Indicador'!F54*1/40)/'Datos de Indicador'!AM54))</f>
        <v>0</v>
      </c>
      <c r="K51" s="300">
        <f t="shared" si="3"/>
        <v>0</v>
      </c>
      <c r="L51" s="302">
        <f t="shared" si="4"/>
        <v>0</v>
      </c>
      <c r="M51" s="502">
        <f>IF('Datos de Indicador'!G54="No dato","x",ROUND(IF('Datos de Indicador'!G54=0,0,IF(LOG('Datos de Indicador'!G54)&gt;M$302,10,IF(LOG('Datos de Indicador'!G54)&lt;M$301,0,10-(M$302-LOG('Datos de Indicador'!G54))/(M$302-M$301)*10))),1))</f>
        <v>0</v>
      </c>
      <c r="N51" s="303">
        <f>IF('Datos de Indicador'!G54="No dato","x",IF('Datos de Indicador'!G54="No dato","x", 'Datos de Indicador'!G54/'Datos de Indicador'!AM54))</f>
        <v>0</v>
      </c>
      <c r="O51" s="304">
        <f t="shared" si="5"/>
        <v>0</v>
      </c>
      <c r="P51" s="302">
        <f t="shared" si="6"/>
        <v>0</v>
      </c>
      <c r="Q51" s="301">
        <f t="shared" si="7"/>
        <v>0</v>
      </c>
      <c r="R51" s="503">
        <f>IF('Datos de Indicador'!H54="No dato","x",ROUND(IF('Datos de Indicador'!H54=0,0,IF(LOG('Datos de Indicador'!H54)&gt;R$302,10,IF(LOG('Datos de Indicador'!H54)&lt;R$301,0,10-(R$302-LOG('Datos de Indicador'!H54))/(R$302-R$301)*10))),1))</f>
        <v>9.4</v>
      </c>
      <c r="S51" s="299">
        <f>IF('Datos de Indicador'!H54="No dato","x",IF('Datos de Indicador'!H54="No dato","x", 'Datos de Indicador'!H54/'Datos de Indicador'!AM54))</f>
        <v>8.4359620473479835E-2</v>
      </c>
      <c r="T51" s="300">
        <f t="shared" si="8"/>
        <v>8.4</v>
      </c>
      <c r="U51" s="301">
        <f t="shared" si="9"/>
        <v>9</v>
      </c>
      <c r="V51" s="501">
        <f>IF('Datos de Indicador'!I54="No dato","x",ROUND(IF('Datos de Indicador'!I54=0,0,IF(LOG('Datos de Indicador'!I54)&gt;V$302,10,IF(LOG('Datos de Indicador'!I54)&lt;V$301,0,10-(V$302-LOG('Datos de Indicador'!I54))/(V$302-V$301)*10))),1))</f>
        <v>0</v>
      </c>
      <c r="W51" s="299">
        <f>IF('Datos de Indicador'!I54="No dato","x",IF('Datos de Indicador'!I54="No dato","x",( 'Datos de Indicador'!I54)/'Datos de Indicador'!AM54))</f>
        <v>0</v>
      </c>
      <c r="X51" s="300">
        <f t="shared" si="10"/>
        <v>0</v>
      </c>
      <c r="Y51" s="301">
        <f t="shared" si="11"/>
        <v>0</v>
      </c>
      <c r="Z51" s="305">
        <f t="shared" si="12"/>
        <v>4.5</v>
      </c>
      <c r="AA51" s="306">
        <f>IF('Datos de Indicador'!J54="No dato","x",ROUND(IF('Datos de Indicador'!J54&gt;AA$302,10,IF('Datos de Indicador'!J54&lt;$AA$301,0,10-(AA$302-'Datos de Indicador'!J54)/(AA$302-AA$301)*10)),1))</f>
        <v>10</v>
      </c>
      <c r="AB51" s="306">
        <f>IF('Datos de Indicador'!K54="No dato","x",ROUND(IF('Datos de Indicador'!K54&gt;AB$302,10,IF('Datos de Indicador'!K54&lt;$AB$301,0,10-(AB$302-'Datos de Indicador'!K54)/(AB$302-AB$301)*10)),1))</f>
        <v>10</v>
      </c>
      <c r="AC51" s="306">
        <f>IF('Datos de Indicador'!L54="No dato","x",ROUND(IF('Datos de Indicador'!L54&gt;AC$302,10,IF('Datos de Indicador'!L54&lt;$AC$301,0,10-(AC$302-'Datos de Indicador'!L54)/(AC$302-AC$301)*10)),1))</f>
        <v>0</v>
      </c>
      <c r="AD51" s="301">
        <f t="shared" si="13"/>
        <v>8.6999999999999993</v>
      </c>
      <c r="AE51" s="305">
        <f t="shared" si="0"/>
        <v>8.6999999999999993</v>
      </c>
      <c r="AF51" s="16"/>
      <c r="AG51" s="16"/>
      <c r="AH51" s="16"/>
    </row>
    <row r="52" spans="1:34" s="3" customFormat="1" x14ac:dyDescent="0.25">
      <c r="A52" s="104" t="s">
        <v>231</v>
      </c>
      <c r="B52" s="101" t="s">
        <v>218</v>
      </c>
      <c r="C52" s="307">
        <v>411</v>
      </c>
      <c r="D52" s="301">
        <f>IF('Datos de Indicador'!D55="No dato","x",ROUND(IF('Datos de Indicador'!D55=0,0,IF(LOG('Datos de Indicador'!D55)&gt;D$302,10,IF(LOG('Datos de Indicador'!D55)&lt;D$301,0,10-(D$302-LOG('Datos de Indicador'!D55))/(D$302-D$301)*10))),1))</f>
        <v>7</v>
      </c>
      <c r="E52" s="501">
        <f>IF('Datos de Indicador'!E55="No dato","x",ROUND(IF('Datos de Indicador'!E55=0,0,IF(LOG('Datos de Indicador'!E55)&gt;E$302,10,IF(LOG('Datos de Indicador'!E55)&lt;E$301,0,10-(E$302-LOG('Datos de Indicador'!E55))/(E$302-E$301)*10))),1))</f>
        <v>0</v>
      </c>
      <c r="F52" s="299">
        <f>IF('Datos de Indicador'!E55="No dato","x",IF('Datos de Indicador'!E55="No dato","x", ('Datos de Indicador'!E55)/'Datos de Indicador'!AM55))</f>
        <v>0</v>
      </c>
      <c r="G52" s="300">
        <f t="shared" si="1"/>
        <v>0</v>
      </c>
      <c r="H52" s="301">
        <f t="shared" si="2"/>
        <v>0</v>
      </c>
      <c r="I52" s="501">
        <f>IF('Datos de Indicador'!F55="No dato","x",ROUND(IF('Datos de Indicador'!F55=0,0,IF(LOG('Datos de Indicador'!F55*1/40)&gt;I$302,10,IF(LOG('Datos de Indicador'!F55*1/40)&lt;I$301,0,10-(I$302-LOG('Datos de Indicador'!F55*1/40))/(I$302-I$301)*10))),1))</f>
        <v>0</v>
      </c>
      <c r="J52" s="299">
        <f>IF('Datos de Indicador'!F55="No dato","x",IF('Datos de Indicador'!F55="No dato","x",( 'Datos de Indicador'!F55*1/40)/'Datos de Indicador'!AM55))</f>
        <v>0</v>
      </c>
      <c r="K52" s="300">
        <f t="shared" si="3"/>
        <v>0</v>
      </c>
      <c r="L52" s="302">
        <f t="shared" si="4"/>
        <v>0</v>
      </c>
      <c r="M52" s="502">
        <f>IF('Datos de Indicador'!G55="No dato","x",ROUND(IF('Datos de Indicador'!G55=0,0,IF(LOG('Datos de Indicador'!G55)&gt;M$302,10,IF(LOG('Datos de Indicador'!G55)&lt;M$301,0,10-(M$302-LOG('Datos de Indicador'!G55))/(M$302-M$301)*10))),1))</f>
        <v>0</v>
      </c>
      <c r="N52" s="303">
        <f>IF('Datos de Indicador'!G55="No dato","x",IF('Datos de Indicador'!G55="No dato","x", 'Datos de Indicador'!G55/'Datos de Indicador'!AM55))</f>
        <v>0</v>
      </c>
      <c r="O52" s="304">
        <f t="shared" si="5"/>
        <v>0</v>
      </c>
      <c r="P52" s="302">
        <f t="shared" si="6"/>
        <v>0</v>
      </c>
      <c r="Q52" s="301">
        <f t="shared" si="7"/>
        <v>0</v>
      </c>
      <c r="R52" s="503">
        <f>IF('Datos de Indicador'!H55="No dato","x",ROUND(IF('Datos de Indicador'!H55=0,0,IF(LOG('Datos de Indicador'!H55)&gt;R$302,10,IF(LOG('Datos de Indicador'!H55)&lt;R$301,0,10-(R$302-LOG('Datos de Indicador'!H55))/(R$302-R$301)*10))),1))</f>
        <v>7.5</v>
      </c>
      <c r="S52" s="299">
        <f>IF('Datos de Indicador'!H55="No dato","x",IF('Datos de Indicador'!H55="No dato","x", 'Datos de Indicador'!H55/'Datos de Indicador'!AM55))</f>
        <v>2.121107713510487E-2</v>
      </c>
      <c r="T52" s="300">
        <f t="shared" si="8"/>
        <v>2.1</v>
      </c>
      <c r="U52" s="301">
        <f t="shared" si="9"/>
        <v>5.4</v>
      </c>
      <c r="V52" s="501">
        <f>IF('Datos de Indicador'!I55="No dato","x",ROUND(IF('Datos de Indicador'!I55=0,0,IF(LOG('Datos de Indicador'!I55)&gt;V$302,10,IF(LOG('Datos de Indicador'!I55)&lt;V$301,0,10-(V$302-LOG('Datos de Indicador'!I55))/(V$302-V$301)*10))),1))</f>
        <v>0</v>
      </c>
      <c r="W52" s="299">
        <f>IF('Datos de Indicador'!I55="No dato","x",IF('Datos de Indicador'!I55="No dato","x",( 'Datos de Indicador'!I55)/'Datos de Indicador'!AM55))</f>
        <v>0</v>
      </c>
      <c r="X52" s="300">
        <f t="shared" si="10"/>
        <v>0</v>
      </c>
      <c r="Y52" s="301">
        <f t="shared" si="11"/>
        <v>0</v>
      </c>
      <c r="Z52" s="305">
        <f t="shared" si="12"/>
        <v>3.1</v>
      </c>
      <c r="AA52" s="306">
        <f>IF('Datos de Indicador'!J55="No dato","x",ROUND(IF('Datos de Indicador'!J55&gt;AA$302,10,IF('Datos de Indicador'!J55&lt;$AA$301,0,10-(AA$302-'Datos de Indicador'!J55)/(AA$302-AA$301)*10)),1))</f>
        <v>0</v>
      </c>
      <c r="AB52" s="306">
        <f>IF('Datos de Indicador'!K55="No dato","x",ROUND(IF('Datos de Indicador'!K55&gt;AB$302,10,IF('Datos de Indicador'!K55&lt;$AB$301,0,10-(AB$302-'Datos de Indicador'!K55)/(AB$302-AB$301)*10)),1))</f>
        <v>0</v>
      </c>
      <c r="AC52" s="306">
        <f>IF('Datos de Indicador'!L55="No dato","x",ROUND(IF('Datos de Indicador'!L55&gt;AC$302,10,IF('Datos de Indicador'!L55&lt;$AC$301,0,10-(AC$302-'Datos de Indicador'!L55)/(AC$302-AC$301)*10)),1))</f>
        <v>0</v>
      </c>
      <c r="AD52" s="301">
        <f t="shared" si="13"/>
        <v>0</v>
      </c>
      <c r="AE52" s="305">
        <f t="shared" si="0"/>
        <v>0</v>
      </c>
      <c r="AF52" s="16"/>
      <c r="AG52" s="16"/>
      <c r="AH52" s="16"/>
    </row>
    <row r="53" spans="1:34" s="3" customFormat="1" x14ac:dyDescent="0.25">
      <c r="A53" s="104" t="s">
        <v>231</v>
      </c>
      <c r="B53" s="101" t="s">
        <v>67</v>
      </c>
      <c r="C53" s="307">
        <v>412</v>
      </c>
      <c r="D53" s="301">
        <f>IF('Datos de Indicador'!D56="No dato","x",ROUND(IF('Datos de Indicador'!D56=0,0,IF(LOG('Datos de Indicador'!D56)&gt;D$302,10,IF(LOG('Datos de Indicador'!D56)&lt;D$301,0,10-(D$302-LOG('Datos de Indicador'!D56))/(D$302-D$301)*10))),1))</f>
        <v>6.6</v>
      </c>
      <c r="E53" s="501">
        <f>IF('Datos de Indicador'!E56="No dato","x",ROUND(IF('Datos de Indicador'!E56=0,0,IF(LOG('Datos de Indicador'!E56)&gt;E$302,10,IF(LOG('Datos de Indicador'!E56)&lt;E$301,0,10-(E$302-LOG('Datos de Indicador'!E56))/(E$302-E$301)*10))),1))</f>
        <v>0</v>
      </c>
      <c r="F53" s="299">
        <f>IF('Datos de Indicador'!E56="No dato","x",IF('Datos de Indicador'!E56="No dato","x", ('Datos de Indicador'!E56)/'Datos de Indicador'!AM56))</f>
        <v>0</v>
      </c>
      <c r="G53" s="300">
        <f t="shared" si="1"/>
        <v>0</v>
      </c>
      <c r="H53" s="301">
        <f t="shared" si="2"/>
        <v>0</v>
      </c>
      <c r="I53" s="501">
        <f>IF('Datos de Indicador'!F56="No dato","x",ROUND(IF('Datos de Indicador'!F56=0,0,IF(LOG('Datos de Indicador'!F56*1/40)&gt;I$302,10,IF(LOG('Datos de Indicador'!F56*1/40)&lt;I$301,0,10-(I$302-LOG('Datos de Indicador'!F56*1/40))/(I$302-I$301)*10))),1))</f>
        <v>0</v>
      </c>
      <c r="J53" s="299">
        <f>IF('Datos de Indicador'!F56="No dato","x",IF('Datos de Indicador'!F56="No dato","x",( 'Datos de Indicador'!F56*1/40)/'Datos de Indicador'!AM56))</f>
        <v>0</v>
      </c>
      <c r="K53" s="300">
        <f t="shared" si="3"/>
        <v>0</v>
      </c>
      <c r="L53" s="302">
        <f t="shared" si="4"/>
        <v>0</v>
      </c>
      <c r="M53" s="502">
        <f>IF('Datos de Indicador'!G56="No dato","x",ROUND(IF('Datos de Indicador'!G56=0,0,IF(LOG('Datos de Indicador'!G56)&gt;M$302,10,IF(LOG('Datos de Indicador'!G56)&lt;M$301,0,10-(M$302-LOG('Datos de Indicador'!G56))/(M$302-M$301)*10))),1))</f>
        <v>0</v>
      </c>
      <c r="N53" s="303">
        <f>IF('Datos de Indicador'!G56="No dato","x",IF('Datos de Indicador'!G56="No dato","x", 'Datos de Indicador'!G56/'Datos de Indicador'!AM56))</f>
        <v>0</v>
      </c>
      <c r="O53" s="304">
        <f t="shared" si="5"/>
        <v>0</v>
      </c>
      <c r="P53" s="302">
        <f t="shared" si="6"/>
        <v>0</v>
      </c>
      <c r="Q53" s="301">
        <f t="shared" si="7"/>
        <v>0</v>
      </c>
      <c r="R53" s="503">
        <f>IF('Datos de Indicador'!H56="No dato","x",ROUND(IF('Datos de Indicador'!H56=0,0,IF(LOG('Datos de Indicador'!H56)&gt;R$302,10,IF(LOG('Datos de Indicador'!H56)&lt;R$301,0,10-(R$302-LOG('Datos de Indicador'!H56))/(R$302-R$301)*10))),1))</f>
        <v>8.6</v>
      </c>
      <c r="S53" s="299">
        <f>IF('Datos de Indicador'!H56="No dato","x",IF('Datos de Indicador'!H56="No dato","x", 'Datos de Indicador'!H56/'Datos de Indicador'!AM56))</f>
        <v>4.9417146312862391E-2</v>
      </c>
      <c r="T53" s="300">
        <f t="shared" si="8"/>
        <v>4.9000000000000004</v>
      </c>
      <c r="U53" s="301">
        <f t="shared" si="9"/>
        <v>7.2</v>
      </c>
      <c r="V53" s="501">
        <f>IF('Datos de Indicador'!I56="No dato","x",ROUND(IF('Datos de Indicador'!I56=0,0,IF(LOG('Datos de Indicador'!I56)&gt;V$302,10,IF(LOG('Datos de Indicador'!I56)&lt;V$301,0,10-(V$302-LOG('Datos de Indicador'!I56))/(V$302-V$301)*10))),1))</f>
        <v>8.3000000000000007</v>
      </c>
      <c r="W53" s="299">
        <f>IF('Datos de Indicador'!I56="No dato","x",IF('Datos de Indicador'!I56="No dato","x",( 'Datos de Indicador'!I56)/'Datos de Indicador'!AM56))</f>
        <v>1.9491971744137884E-2</v>
      </c>
      <c r="X53" s="300">
        <f t="shared" si="10"/>
        <v>1.9</v>
      </c>
      <c r="Y53" s="301">
        <f t="shared" si="11"/>
        <v>6</v>
      </c>
      <c r="Z53" s="305">
        <f t="shared" si="12"/>
        <v>4.7</v>
      </c>
      <c r="AA53" s="306">
        <f>IF('Datos de Indicador'!J56="No dato","x",ROUND(IF('Datos de Indicador'!J56&gt;AA$302,10,IF('Datos de Indicador'!J56&lt;$AA$301,0,10-(AA$302-'Datos de Indicador'!J56)/(AA$302-AA$301)*10)),1))</f>
        <v>10</v>
      </c>
      <c r="AB53" s="306">
        <f>IF('Datos de Indicador'!K56="No dato","x",ROUND(IF('Datos de Indicador'!K56&gt;AB$302,10,IF('Datos de Indicador'!K56&lt;$AB$301,0,10-(AB$302-'Datos de Indicador'!K56)/(AB$302-AB$301)*10)),1))</f>
        <v>7.3</v>
      </c>
      <c r="AC53" s="306">
        <f>IF('Datos de Indicador'!L56="No dato","x",ROUND(IF('Datos de Indicador'!L56&gt;AC$302,10,IF('Datos de Indicador'!L56&lt;$AC$301,0,10-(AC$302-'Datos de Indicador'!L56)/(AC$302-AC$301)*10)),1))</f>
        <v>0</v>
      </c>
      <c r="AD53" s="301">
        <f t="shared" si="13"/>
        <v>7.5</v>
      </c>
      <c r="AE53" s="305">
        <f t="shared" si="0"/>
        <v>7.5</v>
      </c>
      <c r="AF53" s="16"/>
      <c r="AG53" s="16"/>
      <c r="AH53" s="16"/>
    </row>
    <row r="54" spans="1:34" s="3" customFormat="1" x14ac:dyDescent="0.25">
      <c r="A54" s="104" t="s">
        <v>231</v>
      </c>
      <c r="B54" s="101" t="s">
        <v>219</v>
      </c>
      <c r="C54" s="307">
        <v>413</v>
      </c>
      <c r="D54" s="301">
        <f>IF('Datos de Indicador'!D57="No dato","x",ROUND(IF('Datos de Indicador'!D57=0,0,IF(LOG('Datos de Indicador'!D57)&gt;D$302,10,IF(LOG('Datos de Indicador'!D57)&lt;D$301,0,10-(D$302-LOG('Datos de Indicador'!D57))/(D$302-D$301)*10))),1))</f>
        <v>7.1</v>
      </c>
      <c r="E54" s="501">
        <f>IF('Datos de Indicador'!E57="No dato","x",ROUND(IF('Datos de Indicador'!E57=0,0,IF(LOG('Datos de Indicador'!E57)&gt;E$302,10,IF(LOG('Datos de Indicador'!E57)&lt;E$301,0,10-(E$302-LOG('Datos de Indicador'!E57))/(E$302-E$301)*10))),1))</f>
        <v>5</v>
      </c>
      <c r="F54" s="299">
        <f>IF('Datos de Indicador'!E57="No dato","x",IF('Datos de Indicador'!E57="No dato","x", ('Datos de Indicador'!E57)/'Datos de Indicador'!AM57))</f>
        <v>9.9132270453651579E-5</v>
      </c>
      <c r="G54" s="300">
        <f t="shared" si="1"/>
        <v>0.2</v>
      </c>
      <c r="H54" s="301">
        <f t="shared" si="2"/>
        <v>2.9</v>
      </c>
      <c r="I54" s="501">
        <f>IF('Datos de Indicador'!F57="No dato","x",ROUND(IF('Datos de Indicador'!F57=0,0,IF(LOG('Datos de Indicador'!F57*1/40)&gt;I$302,10,IF(LOG('Datos de Indicador'!F57*1/40)&lt;I$301,0,10-(I$302-LOG('Datos de Indicador'!F57*1/40))/(I$302-I$301)*10))),1))</f>
        <v>0</v>
      </c>
      <c r="J54" s="299">
        <f>IF('Datos de Indicador'!F57="No dato","x",IF('Datos de Indicador'!F57="No dato","x",( 'Datos de Indicador'!F57*1/40)/'Datos de Indicador'!AM57))</f>
        <v>0</v>
      </c>
      <c r="K54" s="300">
        <f t="shared" si="3"/>
        <v>0</v>
      </c>
      <c r="L54" s="302">
        <f t="shared" si="4"/>
        <v>0</v>
      </c>
      <c r="M54" s="502">
        <f>IF('Datos de Indicador'!G57="No dato","x",ROUND(IF('Datos de Indicador'!G57=0,0,IF(LOG('Datos de Indicador'!G57)&gt;M$302,10,IF(LOG('Datos de Indicador'!G57)&lt;M$301,0,10-(M$302-LOG('Datos de Indicador'!G57))/(M$302-M$301)*10))),1))</f>
        <v>0</v>
      </c>
      <c r="N54" s="303">
        <f>IF('Datos de Indicador'!G57="No dato","x",IF('Datos de Indicador'!G57="No dato","x", 'Datos de Indicador'!G57/'Datos de Indicador'!AM57))</f>
        <v>0</v>
      </c>
      <c r="O54" s="304">
        <f t="shared" si="5"/>
        <v>0</v>
      </c>
      <c r="P54" s="302">
        <f t="shared" si="6"/>
        <v>0</v>
      </c>
      <c r="Q54" s="301">
        <f t="shared" si="7"/>
        <v>0</v>
      </c>
      <c r="R54" s="503">
        <f>IF('Datos de Indicador'!H57="No dato","x",ROUND(IF('Datos de Indicador'!H57=0,0,IF(LOG('Datos de Indicador'!H57)&gt;R$302,10,IF(LOG('Datos de Indicador'!H57)&lt;R$301,0,10-(R$302-LOG('Datos de Indicador'!H57))/(R$302-R$301)*10))),1))</f>
        <v>8.8000000000000007</v>
      </c>
      <c r="S54" s="299">
        <f>IF('Datos de Indicador'!H57="No dato","x",IF('Datos de Indicador'!H57="No dato","x", 'Datos de Indicador'!H57/'Datos de Indicador'!AM57))</f>
        <v>2.5328295100907981E-2</v>
      </c>
      <c r="T54" s="300">
        <f t="shared" si="8"/>
        <v>2.5</v>
      </c>
      <c r="U54" s="301">
        <f t="shared" si="9"/>
        <v>6.7</v>
      </c>
      <c r="V54" s="501">
        <f>IF('Datos de Indicador'!I57="No dato","x",ROUND(IF('Datos de Indicador'!I57=0,0,IF(LOG('Datos de Indicador'!I57)&gt;V$302,10,IF(LOG('Datos de Indicador'!I57)&lt;V$301,0,10-(V$302-LOG('Datos de Indicador'!I57))/(V$302-V$301)*10))),1))</f>
        <v>0</v>
      </c>
      <c r="W54" s="299">
        <f>IF('Datos de Indicador'!I57="No dato","x",IF('Datos de Indicador'!I57="No dato","x",( 'Datos de Indicador'!I57)/'Datos de Indicador'!AM57))</f>
        <v>0</v>
      </c>
      <c r="X54" s="300">
        <f t="shared" si="10"/>
        <v>0</v>
      </c>
      <c r="Y54" s="301">
        <f t="shared" si="11"/>
        <v>0</v>
      </c>
      <c r="Z54" s="305">
        <f t="shared" si="12"/>
        <v>4</v>
      </c>
      <c r="AA54" s="306">
        <f>IF('Datos de Indicador'!J57="No dato","x",ROUND(IF('Datos de Indicador'!J57&gt;AA$302,10,IF('Datos de Indicador'!J57&lt;$AA$301,0,10-(AA$302-'Datos de Indicador'!J57)/(AA$302-AA$301)*10)),1))</f>
        <v>10</v>
      </c>
      <c r="AB54" s="306">
        <f>IF('Datos de Indicador'!K57="No dato","x",ROUND(IF('Datos de Indicador'!K57&gt;AB$302,10,IF('Datos de Indicador'!K57&lt;$AB$301,0,10-(AB$302-'Datos de Indicador'!K57)/(AB$302-AB$301)*10)),1))</f>
        <v>10</v>
      </c>
      <c r="AC54" s="306">
        <f>IF('Datos de Indicador'!L57="No dato","x",ROUND(IF('Datos de Indicador'!L57&gt;AC$302,10,IF('Datos de Indicador'!L57&lt;$AC$301,0,10-(AC$302-'Datos de Indicador'!L57)/(AC$302-AC$301)*10)),1))</f>
        <v>1.3</v>
      </c>
      <c r="AD54" s="301">
        <f t="shared" si="13"/>
        <v>8.8000000000000007</v>
      </c>
      <c r="AE54" s="305">
        <f t="shared" si="0"/>
        <v>8.8000000000000007</v>
      </c>
      <c r="AF54" s="16"/>
      <c r="AG54" s="16"/>
      <c r="AH54" s="16"/>
    </row>
    <row r="55" spans="1:34" s="3" customFormat="1" x14ac:dyDescent="0.25">
      <c r="A55" s="104" t="s">
        <v>231</v>
      </c>
      <c r="B55" s="101" t="s">
        <v>220</v>
      </c>
      <c r="C55" s="307">
        <v>414</v>
      </c>
      <c r="D55" s="301">
        <f>IF('Datos de Indicador'!D58="No dato","x",ROUND(IF('Datos de Indicador'!D58=0,0,IF(LOG('Datos de Indicador'!D58)&gt;D$302,10,IF(LOG('Datos de Indicador'!D58)&lt;D$301,0,10-(D$302-LOG('Datos de Indicador'!D58))/(D$302-D$301)*10))),1))</f>
        <v>6.5</v>
      </c>
      <c r="E55" s="501">
        <f>IF('Datos de Indicador'!E58="No dato","x",ROUND(IF('Datos de Indicador'!E58=0,0,IF(LOG('Datos de Indicador'!E58)&gt;E$302,10,IF(LOG('Datos de Indicador'!E58)&lt;E$301,0,10-(E$302-LOG('Datos de Indicador'!E58))/(E$302-E$301)*10))),1))</f>
        <v>5.6</v>
      </c>
      <c r="F55" s="299">
        <f>IF('Datos de Indicador'!E58="No dato","x",IF('Datos de Indicador'!E58="No dato","x", ('Datos de Indicador'!E58)/'Datos de Indicador'!AM58))</f>
        <v>1.4551936771834725E-3</v>
      </c>
      <c r="G55" s="300">
        <f t="shared" si="1"/>
        <v>2.9</v>
      </c>
      <c r="H55" s="301">
        <f t="shared" si="2"/>
        <v>4.4000000000000004</v>
      </c>
      <c r="I55" s="501">
        <f>IF('Datos de Indicador'!F58="No dato","x",ROUND(IF('Datos de Indicador'!F58=0,0,IF(LOG('Datos de Indicador'!F58*1/40)&gt;I$302,10,IF(LOG('Datos de Indicador'!F58*1/40)&lt;I$301,0,10-(I$302-LOG('Datos de Indicador'!F58*1/40))/(I$302-I$301)*10))),1))</f>
        <v>0</v>
      </c>
      <c r="J55" s="299">
        <f>IF('Datos de Indicador'!F58="No dato","x",IF('Datos de Indicador'!F58="No dato","x",( 'Datos de Indicador'!F58*1/40)/'Datos de Indicador'!AM58))</f>
        <v>0</v>
      </c>
      <c r="K55" s="300">
        <f t="shared" si="3"/>
        <v>0</v>
      </c>
      <c r="L55" s="302">
        <f t="shared" si="4"/>
        <v>0</v>
      </c>
      <c r="M55" s="502">
        <f>IF('Datos de Indicador'!G58="No dato","x",ROUND(IF('Datos de Indicador'!G58=0,0,IF(LOG('Datos de Indicador'!G58)&gt;M$302,10,IF(LOG('Datos de Indicador'!G58)&lt;M$301,0,10-(M$302-LOG('Datos de Indicador'!G58))/(M$302-M$301)*10))),1))</f>
        <v>0</v>
      </c>
      <c r="N55" s="303">
        <f>IF('Datos de Indicador'!G58="No dato","x",IF('Datos de Indicador'!G58="No dato","x", 'Datos de Indicador'!G58/'Datos de Indicador'!AM58))</f>
        <v>0</v>
      </c>
      <c r="O55" s="304">
        <f t="shared" si="5"/>
        <v>0</v>
      </c>
      <c r="P55" s="302">
        <f t="shared" si="6"/>
        <v>0</v>
      </c>
      <c r="Q55" s="301">
        <f t="shared" si="7"/>
        <v>0</v>
      </c>
      <c r="R55" s="503">
        <f>IF('Datos de Indicador'!H58="No dato","x",ROUND(IF('Datos de Indicador'!H58=0,0,IF(LOG('Datos de Indicador'!H58)&gt;R$302,10,IF(LOG('Datos de Indicador'!H58)&lt;R$301,0,10-(R$302-LOG('Datos de Indicador'!H58))/(R$302-R$301)*10))),1))</f>
        <v>0</v>
      </c>
      <c r="S55" s="299">
        <f>IF('Datos de Indicador'!H58="No dato","x",IF('Datos de Indicador'!H58="No dato","x", 'Datos de Indicador'!H58/'Datos de Indicador'!AM58))</f>
        <v>0</v>
      </c>
      <c r="T55" s="300">
        <f t="shared" si="8"/>
        <v>0</v>
      </c>
      <c r="U55" s="301">
        <f t="shared" si="9"/>
        <v>0</v>
      </c>
      <c r="V55" s="501">
        <f>IF('Datos de Indicador'!I58="No dato","x",ROUND(IF('Datos de Indicador'!I58=0,0,IF(LOG('Datos de Indicador'!I58)&gt;V$302,10,IF(LOG('Datos de Indicador'!I58)&lt;V$301,0,10-(V$302-LOG('Datos de Indicador'!I58))/(V$302-V$301)*10))),1))</f>
        <v>7.2</v>
      </c>
      <c r="W55" s="299">
        <f>IF('Datos de Indicador'!I58="No dato","x",IF('Datos de Indicador'!I58="No dato","x",( 'Datos de Indicador'!I58)/'Datos de Indicador'!AM58))</f>
        <v>1.4188138352538857E-2</v>
      </c>
      <c r="X55" s="300">
        <f t="shared" si="10"/>
        <v>1.4</v>
      </c>
      <c r="Y55" s="301">
        <f t="shared" si="11"/>
        <v>4.9000000000000004</v>
      </c>
      <c r="Z55" s="305">
        <f t="shared" si="12"/>
        <v>3.6</v>
      </c>
      <c r="AA55" s="306">
        <f>IF('Datos de Indicador'!J58="No dato","x",ROUND(IF('Datos de Indicador'!J58&gt;AA$302,10,IF('Datos de Indicador'!J58&lt;$AA$301,0,10-(AA$302-'Datos de Indicador'!J58)/(AA$302-AA$301)*10)),1))</f>
        <v>10</v>
      </c>
      <c r="AB55" s="306">
        <f>IF('Datos de Indicador'!K58="No dato","x",ROUND(IF('Datos de Indicador'!K58&gt;AB$302,10,IF('Datos de Indicador'!K58&lt;$AB$301,0,10-(AB$302-'Datos de Indicador'!K58)/(AB$302-AB$301)*10)),1))</f>
        <v>4.7</v>
      </c>
      <c r="AC55" s="306">
        <f>IF('Datos de Indicador'!L58="No dato","x",ROUND(IF('Datos de Indicador'!L58&gt;AC$302,10,IF('Datos de Indicador'!L58&lt;$AC$301,0,10-(AC$302-'Datos de Indicador'!L58)/(AC$302-AC$301)*10)),1))</f>
        <v>1.3</v>
      </c>
      <c r="AD55" s="301">
        <f t="shared" si="13"/>
        <v>7</v>
      </c>
      <c r="AE55" s="305">
        <f t="shared" si="0"/>
        <v>7</v>
      </c>
      <c r="AF55" s="16"/>
      <c r="AG55" s="16"/>
      <c r="AH55" s="16"/>
    </row>
    <row r="56" spans="1:34" s="3" customFormat="1" x14ac:dyDescent="0.25">
      <c r="A56" s="104" t="s">
        <v>231</v>
      </c>
      <c r="B56" s="101" t="s">
        <v>221</v>
      </c>
      <c r="C56" s="307">
        <v>415</v>
      </c>
      <c r="D56" s="301">
        <f>IF('Datos de Indicador'!D59="No dato","x",ROUND(IF('Datos de Indicador'!D59=0,0,IF(LOG('Datos de Indicador'!D59)&gt;D$302,10,IF(LOG('Datos de Indicador'!D59)&lt;D$301,0,10-(D$302-LOG('Datos de Indicador'!D59))/(D$302-D$301)*10))),1))</f>
        <v>7</v>
      </c>
      <c r="E56" s="501">
        <f>IF('Datos de Indicador'!E59="No dato","x",ROUND(IF('Datos de Indicador'!E59=0,0,IF(LOG('Datos de Indicador'!E59)&gt;E$302,10,IF(LOG('Datos de Indicador'!E59)&lt;E$301,0,10-(E$302-LOG('Datos de Indicador'!E59))/(E$302-E$301)*10))),1))</f>
        <v>0</v>
      </c>
      <c r="F56" s="299">
        <f>IF('Datos de Indicador'!E59="No dato","x",IF('Datos de Indicador'!E59="No dato","x", ('Datos de Indicador'!E59)/'Datos de Indicador'!AM59))</f>
        <v>0</v>
      </c>
      <c r="G56" s="300">
        <f t="shared" si="1"/>
        <v>0</v>
      </c>
      <c r="H56" s="301">
        <f t="shared" si="2"/>
        <v>0</v>
      </c>
      <c r="I56" s="501">
        <f>IF('Datos de Indicador'!F59="No dato","x",ROUND(IF('Datos de Indicador'!F59=0,0,IF(LOG('Datos de Indicador'!F59*1/40)&gt;I$302,10,IF(LOG('Datos de Indicador'!F59*1/40)&lt;I$301,0,10-(I$302-LOG('Datos de Indicador'!F59*1/40))/(I$302-I$301)*10))),1))</f>
        <v>0</v>
      </c>
      <c r="J56" s="299">
        <f>IF('Datos de Indicador'!F59="No dato","x",IF('Datos de Indicador'!F59="No dato","x",( 'Datos de Indicador'!F59*1/40)/'Datos de Indicador'!AM59))</f>
        <v>0</v>
      </c>
      <c r="K56" s="300">
        <f t="shared" si="3"/>
        <v>0</v>
      </c>
      <c r="L56" s="302">
        <f t="shared" si="4"/>
        <v>0</v>
      </c>
      <c r="M56" s="502">
        <f>IF('Datos de Indicador'!G59="No dato","x",ROUND(IF('Datos de Indicador'!G59=0,0,IF(LOG('Datos de Indicador'!G59)&gt;M$302,10,IF(LOG('Datos de Indicador'!G59)&lt;M$301,0,10-(M$302-LOG('Datos de Indicador'!G59))/(M$302-M$301)*10))),1))</f>
        <v>0</v>
      </c>
      <c r="N56" s="303">
        <f>IF('Datos de Indicador'!G59="No dato","x",IF('Datos de Indicador'!G59="No dato","x", 'Datos de Indicador'!G59/'Datos de Indicador'!AM59))</f>
        <v>0</v>
      </c>
      <c r="O56" s="304">
        <f t="shared" si="5"/>
        <v>0</v>
      </c>
      <c r="P56" s="302">
        <f t="shared" si="6"/>
        <v>0</v>
      </c>
      <c r="Q56" s="301">
        <f t="shared" si="7"/>
        <v>0</v>
      </c>
      <c r="R56" s="503">
        <f>IF('Datos de Indicador'!H59="No dato","x",ROUND(IF('Datos de Indicador'!H59=0,0,IF(LOG('Datos de Indicador'!H59)&gt;R$302,10,IF(LOG('Datos de Indicador'!H59)&lt;R$301,0,10-(R$302-LOG('Datos de Indicador'!H59))/(R$302-R$301)*10))),1))</f>
        <v>8.8000000000000007</v>
      </c>
      <c r="S56" s="299">
        <f>IF('Datos de Indicador'!H59="No dato","x",IF('Datos de Indicador'!H59="No dato","x", 'Datos de Indicador'!H59/'Datos de Indicador'!AM59))</f>
        <v>0.11058675669681363</v>
      </c>
      <c r="T56" s="300">
        <f t="shared" si="8"/>
        <v>10</v>
      </c>
      <c r="U56" s="301">
        <f t="shared" si="9"/>
        <v>9.5</v>
      </c>
      <c r="V56" s="501">
        <f>IF('Datos de Indicador'!I59="No dato","x",ROUND(IF('Datos de Indicador'!I59=0,0,IF(LOG('Datos de Indicador'!I59)&gt;V$302,10,IF(LOG('Datos de Indicador'!I59)&lt;V$301,0,10-(V$302-LOG('Datos de Indicador'!I59))/(V$302-V$301)*10))),1))</f>
        <v>0</v>
      </c>
      <c r="W56" s="299">
        <f>IF('Datos de Indicador'!I59="No dato","x",IF('Datos de Indicador'!I59="No dato","x",( 'Datos de Indicador'!I59)/'Datos de Indicador'!AM59))</f>
        <v>0</v>
      </c>
      <c r="X56" s="300">
        <f t="shared" si="10"/>
        <v>0</v>
      </c>
      <c r="Y56" s="301">
        <f t="shared" si="11"/>
        <v>0</v>
      </c>
      <c r="Z56" s="305">
        <f t="shared" si="12"/>
        <v>4.9000000000000004</v>
      </c>
      <c r="AA56" s="306">
        <f>IF('Datos de Indicador'!J59="No dato","x",ROUND(IF('Datos de Indicador'!J59&gt;AA$302,10,IF('Datos de Indicador'!J59&lt;$AA$301,0,10-(AA$302-'Datos de Indicador'!J59)/(AA$302-AA$301)*10)),1))</f>
        <v>3.9</v>
      </c>
      <c r="AB56" s="306">
        <f>IF('Datos de Indicador'!K59="No dato","x",ROUND(IF('Datos de Indicador'!K59&gt;AB$302,10,IF('Datos de Indicador'!K59&lt;$AB$301,0,10-(AB$302-'Datos de Indicador'!K59)/(AB$302-AB$301)*10)),1))</f>
        <v>1.3</v>
      </c>
      <c r="AC56" s="306">
        <f>IF('Datos de Indicador'!L59="No dato","x",ROUND(IF('Datos de Indicador'!L59&gt;AC$302,10,IF('Datos de Indicador'!L59&lt;$AC$301,0,10-(AC$302-'Datos de Indicador'!L59)/(AC$302-AC$301)*10)),1))</f>
        <v>0</v>
      </c>
      <c r="AD56" s="301">
        <f t="shared" si="13"/>
        <v>1.9</v>
      </c>
      <c r="AE56" s="305">
        <f t="shared" si="0"/>
        <v>1.9</v>
      </c>
      <c r="AF56" s="16"/>
      <c r="AG56" s="16"/>
      <c r="AH56" s="16"/>
    </row>
    <row r="57" spans="1:34" s="3" customFormat="1" x14ac:dyDescent="0.25">
      <c r="A57" s="104" t="s">
        <v>231</v>
      </c>
      <c r="B57" s="101" t="s">
        <v>200</v>
      </c>
      <c r="C57" s="307">
        <v>416</v>
      </c>
      <c r="D57" s="301">
        <f>IF('Datos de Indicador'!D60="No dato","x",ROUND(IF('Datos de Indicador'!D60=0,0,IF(LOG('Datos de Indicador'!D60)&gt;D$302,10,IF(LOG('Datos de Indicador'!D60)&lt;D$301,0,10-(D$302-LOG('Datos de Indicador'!D60))/(D$302-D$301)*10))),1))</f>
        <v>6.4</v>
      </c>
      <c r="E57" s="501">
        <f>IF('Datos de Indicador'!E60="No dato","x",ROUND(IF('Datos de Indicador'!E60=0,0,IF(LOG('Datos de Indicador'!E60)&gt;E$302,10,IF(LOG('Datos de Indicador'!E60)&lt;E$301,0,10-(E$302-LOG('Datos de Indicador'!E60))/(E$302-E$301)*10))),1))</f>
        <v>0</v>
      </c>
      <c r="F57" s="299">
        <f>IF('Datos de Indicador'!E60="No dato","x",IF('Datos de Indicador'!E60="No dato","x", ('Datos de Indicador'!E60)/'Datos de Indicador'!AM60))</f>
        <v>0</v>
      </c>
      <c r="G57" s="300">
        <f t="shared" si="1"/>
        <v>0</v>
      </c>
      <c r="H57" s="301">
        <f t="shared" si="2"/>
        <v>0</v>
      </c>
      <c r="I57" s="501">
        <f>IF('Datos de Indicador'!F60="No dato","x",ROUND(IF('Datos de Indicador'!F60=0,0,IF(LOG('Datos de Indicador'!F60*1/40)&gt;I$302,10,IF(LOG('Datos de Indicador'!F60*1/40)&lt;I$301,0,10-(I$302-LOG('Datos de Indicador'!F60*1/40))/(I$302-I$301)*10))),1))</f>
        <v>0</v>
      </c>
      <c r="J57" s="299">
        <f>IF('Datos de Indicador'!F60="No dato","x",IF('Datos de Indicador'!F60="No dato","x",( 'Datos de Indicador'!F60*1/40)/'Datos de Indicador'!AM60))</f>
        <v>0</v>
      </c>
      <c r="K57" s="300">
        <f t="shared" si="3"/>
        <v>0</v>
      </c>
      <c r="L57" s="302">
        <f t="shared" si="4"/>
        <v>0</v>
      </c>
      <c r="M57" s="502">
        <f>IF('Datos de Indicador'!G60="No dato","x",ROUND(IF('Datos de Indicador'!G60=0,0,IF(LOG('Datos de Indicador'!G60)&gt;M$302,10,IF(LOG('Datos de Indicador'!G60)&lt;M$301,0,10-(M$302-LOG('Datos de Indicador'!G60))/(M$302-M$301)*10))),1))</f>
        <v>0</v>
      </c>
      <c r="N57" s="303">
        <f>IF('Datos de Indicador'!G60="No dato","x",IF('Datos de Indicador'!G60="No dato","x", 'Datos de Indicador'!G60/'Datos de Indicador'!AM60))</f>
        <v>0</v>
      </c>
      <c r="O57" s="304">
        <f t="shared" si="5"/>
        <v>0</v>
      </c>
      <c r="P57" s="302">
        <f t="shared" si="6"/>
        <v>0</v>
      </c>
      <c r="Q57" s="301">
        <f t="shared" si="7"/>
        <v>0</v>
      </c>
      <c r="R57" s="503">
        <f>IF('Datos de Indicador'!H60="No dato","x",ROUND(IF('Datos de Indicador'!H60=0,0,IF(LOG('Datos de Indicador'!H60)&gt;R$302,10,IF(LOG('Datos de Indicador'!H60)&lt;R$301,0,10-(R$302-LOG('Datos de Indicador'!H60))/(R$302-R$301)*10))),1))</f>
        <v>8.6</v>
      </c>
      <c r="S57" s="299">
        <f>IF('Datos de Indicador'!H60="No dato","x",IF('Datos de Indicador'!H60="No dato","x", 'Datos de Indicador'!H60/'Datos de Indicador'!AM60))</f>
        <v>0.16254300118919329</v>
      </c>
      <c r="T57" s="300">
        <f t="shared" si="8"/>
        <v>10</v>
      </c>
      <c r="U57" s="301">
        <f t="shared" si="9"/>
        <v>9.4</v>
      </c>
      <c r="V57" s="501">
        <f>IF('Datos de Indicador'!I60="No dato","x",ROUND(IF('Datos de Indicador'!I60=0,0,IF(LOG('Datos de Indicador'!I60)&gt;V$302,10,IF(LOG('Datos de Indicador'!I60)&lt;V$301,0,10-(V$302-LOG('Datos de Indicador'!I60))/(V$302-V$301)*10))),1))</f>
        <v>0</v>
      </c>
      <c r="W57" s="299">
        <f>IF('Datos de Indicador'!I60="No dato","x",IF('Datos de Indicador'!I60="No dato","x",( 'Datos de Indicador'!I60)/'Datos de Indicador'!AM60))</f>
        <v>0</v>
      </c>
      <c r="X57" s="300">
        <f t="shared" si="10"/>
        <v>0</v>
      </c>
      <c r="Y57" s="301">
        <f t="shared" si="11"/>
        <v>0</v>
      </c>
      <c r="Z57" s="305">
        <f t="shared" si="12"/>
        <v>4.7</v>
      </c>
      <c r="AA57" s="306">
        <f>IF('Datos de Indicador'!J60="No dato","x",ROUND(IF('Datos de Indicador'!J60&gt;AA$302,10,IF('Datos de Indicador'!J60&lt;$AA$301,0,10-(AA$302-'Datos de Indicador'!J60)/(AA$302-AA$301)*10)),1))</f>
        <v>7.8</v>
      </c>
      <c r="AB57" s="306">
        <f>IF('Datos de Indicador'!K60="No dato","x",ROUND(IF('Datos de Indicador'!K60&gt;AB$302,10,IF('Datos de Indicador'!K60&lt;$AB$301,0,10-(AB$302-'Datos de Indicador'!K60)/(AB$302-AB$301)*10)),1))</f>
        <v>1.3</v>
      </c>
      <c r="AC57" s="306">
        <f>IF('Datos de Indicador'!L60="No dato","x",ROUND(IF('Datos de Indicador'!L60&gt;AC$302,10,IF('Datos de Indicador'!L60&lt;$AC$301,0,10-(AC$302-'Datos de Indicador'!L60)/(AC$302-AC$301)*10)),1))</f>
        <v>0</v>
      </c>
      <c r="AD57" s="301">
        <f t="shared" si="13"/>
        <v>4</v>
      </c>
      <c r="AE57" s="305">
        <f t="shared" si="0"/>
        <v>4</v>
      </c>
      <c r="AF57" s="16"/>
      <c r="AG57" s="16"/>
      <c r="AH57" s="16"/>
    </row>
    <row r="58" spans="1:34" s="3" customFormat="1" x14ac:dyDescent="0.25">
      <c r="A58" s="104" t="s">
        <v>231</v>
      </c>
      <c r="B58" s="101" t="s">
        <v>222</v>
      </c>
      <c r="C58" s="307">
        <v>417</v>
      </c>
      <c r="D58" s="301">
        <f>IF('Datos de Indicador'!D61="No dato","x",ROUND(IF('Datos de Indicador'!D61=0,0,IF(LOG('Datos de Indicador'!D61)&gt;D$302,10,IF(LOG('Datos de Indicador'!D61)&lt;D$301,0,10-(D$302-LOG('Datos de Indicador'!D61))/(D$302-D$301)*10))),1))</f>
        <v>6.7</v>
      </c>
      <c r="E58" s="501">
        <f>IF('Datos de Indicador'!E61="No dato","x",ROUND(IF('Datos de Indicador'!E61=0,0,IF(LOG('Datos de Indicador'!E61)&gt;E$302,10,IF(LOG('Datos de Indicador'!E61)&lt;E$301,0,10-(E$302-LOG('Datos de Indicador'!E61))/(E$302-E$301)*10))),1))</f>
        <v>0</v>
      </c>
      <c r="F58" s="299">
        <f>IF('Datos de Indicador'!E61="No dato","x",IF('Datos de Indicador'!E61="No dato","x", ('Datos de Indicador'!E61)/'Datos de Indicador'!AM61))</f>
        <v>0</v>
      </c>
      <c r="G58" s="300">
        <f t="shared" si="1"/>
        <v>0</v>
      </c>
      <c r="H58" s="301">
        <f t="shared" si="2"/>
        <v>0</v>
      </c>
      <c r="I58" s="501">
        <f>IF('Datos de Indicador'!F61="No dato","x",ROUND(IF('Datos de Indicador'!F61=0,0,IF(LOG('Datos de Indicador'!F61*1/40)&gt;I$302,10,IF(LOG('Datos de Indicador'!F61*1/40)&lt;I$301,0,10-(I$302-LOG('Datos de Indicador'!F61*1/40))/(I$302-I$301)*10))),1))</f>
        <v>0</v>
      </c>
      <c r="J58" s="299">
        <f>IF('Datos de Indicador'!F61="No dato","x",IF('Datos de Indicador'!F61="No dato","x",( 'Datos de Indicador'!F61*1/40)/'Datos de Indicador'!AM61))</f>
        <v>0</v>
      </c>
      <c r="K58" s="300">
        <f t="shared" si="3"/>
        <v>0</v>
      </c>
      <c r="L58" s="302">
        <f t="shared" si="4"/>
        <v>0</v>
      </c>
      <c r="M58" s="502">
        <f>IF('Datos de Indicador'!G61="No dato","x",ROUND(IF('Datos de Indicador'!G61=0,0,IF(LOG('Datos de Indicador'!G61)&gt;M$302,10,IF(LOG('Datos de Indicador'!G61)&lt;M$301,0,10-(M$302-LOG('Datos de Indicador'!G61))/(M$302-M$301)*10))),1))</f>
        <v>0</v>
      </c>
      <c r="N58" s="303">
        <f>IF('Datos de Indicador'!G61="No dato","x",IF('Datos de Indicador'!G61="No dato","x", 'Datos de Indicador'!G61/'Datos de Indicador'!AM61))</f>
        <v>0</v>
      </c>
      <c r="O58" s="304">
        <f t="shared" si="5"/>
        <v>0</v>
      </c>
      <c r="P58" s="302">
        <f t="shared" si="6"/>
        <v>0</v>
      </c>
      <c r="Q58" s="301">
        <f t="shared" si="7"/>
        <v>0</v>
      </c>
      <c r="R58" s="503">
        <f>IF('Datos de Indicador'!H61="No dato","x",ROUND(IF('Datos de Indicador'!H61=0,0,IF(LOG('Datos de Indicador'!H61)&gt;R$302,10,IF(LOG('Datos de Indicador'!H61)&lt;R$301,0,10-(R$302-LOG('Datos de Indicador'!H61))/(R$302-R$301)*10))),1))</f>
        <v>6</v>
      </c>
      <c r="S58" s="299">
        <f>IF('Datos de Indicador'!H61="No dato","x",IF('Datos de Indicador'!H61="No dato","x", 'Datos de Indicador'!H61/'Datos de Indicador'!AM61))</f>
        <v>3.8709510926834725E-3</v>
      </c>
      <c r="T58" s="300">
        <f t="shared" si="8"/>
        <v>0.4</v>
      </c>
      <c r="U58" s="301">
        <f t="shared" si="9"/>
        <v>3.7</v>
      </c>
      <c r="V58" s="501">
        <f>IF('Datos de Indicador'!I61="No dato","x",ROUND(IF('Datos de Indicador'!I61=0,0,IF(LOG('Datos de Indicador'!I61)&gt;V$302,10,IF(LOG('Datos de Indicador'!I61)&lt;V$301,0,10-(V$302-LOG('Datos de Indicador'!I61))/(V$302-V$301)*10))),1))</f>
        <v>0</v>
      </c>
      <c r="W58" s="299">
        <f>IF('Datos de Indicador'!I61="No dato","x",IF('Datos de Indicador'!I61="No dato","x",( 'Datos de Indicador'!I61)/'Datos de Indicador'!AM61))</f>
        <v>0</v>
      </c>
      <c r="X58" s="300">
        <f t="shared" si="10"/>
        <v>0</v>
      </c>
      <c r="Y58" s="301">
        <f t="shared" si="11"/>
        <v>0</v>
      </c>
      <c r="Z58" s="305">
        <f t="shared" si="12"/>
        <v>2.6</v>
      </c>
      <c r="AA58" s="306">
        <f>IF('Datos de Indicador'!J61="No dato","x",ROUND(IF('Datos de Indicador'!J61&gt;AA$302,10,IF('Datos de Indicador'!J61&lt;$AA$301,0,10-(AA$302-'Datos de Indicador'!J61)/(AA$302-AA$301)*10)),1))</f>
        <v>8.3000000000000007</v>
      </c>
      <c r="AB58" s="306">
        <f>IF('Datos de Indicador'!K61="No dato","x",ROUND(IF('Datos de Indicador'!K61&gt;AB$302,10,IF('Datos de Indicador'!K61&lt;$AB$301,0,10-(AB$302-'Datos de Indicador'!K61)/(AB$302-AB$301)*10)),1))</f>
        <v>2</v>
      </c>
      <c r="AC58" s="306">
        <f>IF('Datos de Indicador'!L61="No dato","x",ROUND(IF('Datos de Indicador'!L61&gt;AC$302,10,IF('Datos de Indicador'!L61&lt;$AC$301,0,10-(AC$302-'Datos de Indicador'!L61)/(AC$302-AC$301)*10)),1))</f>
        <v>0</v>
      </c>
      <c r="AD58" s="301">
        <f t="shared" si="13"/>
        <v>4.5</v>
      </c>
      <c r="AE58" s="305">
        <f t="shared" si="0"/>
        <v>4.5</v>
      </c>
      <c r="AF58" s="16"/>
      <c r="AG58" s="16"/>
      <c r="AH58" s="16"/>
    </row>
    <row r="59" spans="1:34" s="3" customFormat="1" x14ac:dyDescent="0.25">
      <c r="A59" s="104" t="s">
        <v>231</v>
      </c>
      <c r="B59" s="101" t="s">
        <v>223</v>
      </c>
      <c r="C59" s="307">
        <v>418</v>
      </c>
      <c r="D59" s="301">
        <f>IF('Datos de Indicador'!D62="No dato","x",ROUND(IF('Datos de Indicador'!D62=0,0,IF(LOG('Datos de Indicador'!D62)&gt;D$302,10,IF(LOG('Datos de Indicador'!D62)&lt;D$301,0,10-(D$302-LOG('Datos de Indicador'!D62))/(D$302-D$301)*10))),1))</f>
        <v>7</v>
      </c>
      <c r="E59" s="501">
        <f>IF('Datos de Indicador'!E62="No dato","x",ROUND(IF('Datos de Indicador'!E62=0,0,IF(LOG('Datos de Indicador'!E62)&gt;E$302,10,IF(LOG('Datos de Indicador'!E62)&lt;E$301,0,10-(E$302-LOG('Datos de Indicador'!E62))/(E$302-E$301)*10))),1))</f>
        <v>0</v>
      </c>
      <c r="F59" s="299">
        <f>IF('Datos de Indicador'!E62="No dato","x",IF('Datos de Indicador'!E62="No dato","x", ('Datos de Indicador'!E62)/'Datos de Indicador'!AM62))</f>
        <v>0</v>
      </c>
      <c r="G59" s="300">
        <f t="shared" si="1"/>
        <v>0</v>
      </c>
      <c r="H59" s="301">
        <f t="shared" si="2"/>
        <v>0</v>
      </c>
      <c r="I59" s="501">
        <f>IF('Datos de Indicador'!F62="No dato","x",ROUND(IF('Datos de Indicador'!F62=0,0,IF(LOG('Datos de Indicador'!F62*1/40)&gt;I$302,10,IF(LOG('Datos de Indicador'!F62*1/40)&lt;I$301,0,10-(I$302-LOG('Datos de Indicador'!F62*1/40))/(I$302-I$301)*10))),1))</f>
        <v>0</v>
      </c>
      <c r="J59" s="299">
        <f>IF('Datos de Indicador'!F62="No dato","x",IF('Datos de Indicador'!F62="No dato","x",( 'Datos de Indicador'!F62*1/40)/'Datos de Indicador'!AM62))</f>
        <v>0</v>
      </c>
      <c r="K59" s="300">
        <f t="shared" si="3"/>
        <v>0</v>
      </c>
      <c r="L59" s="302">
        <f t="shared" si="4"/>
        <v>0</v>
      </c>
      <c r="M59" s="502">
        <f>IF('Datos de Indicador'!G62="No dato","x",ROUND(IF('Datos de Indicador'!G62=0,0,IF(LOG('Datos de Indicador'!G62)&gt;M$302,10,IF(LOG('Datos de Indicador'!G62)&lt;M$301,0,10-(M$302-LOG('Datos de Indicador'!G62))/(M$302-M$301)*10))),1))</f>
        <v>0</v>
      </c>
      <c r="N59" s="303">
        <f>IF('Datos de Indicador'!G62="No dato","x",IF('Datos de Indicador'!G62="No dato","x", 'Datos de Indicador'!G62/'Datos de Indicador'!AM62))</f>
        <v>0</v>
      </c>
      <c r="O59" s="304">
        <f t="shared" si="5"/>
        <v>0</v>
      </c>
      <c r="P59" s="302">
        <f t="shared" si="6"/>
        <v>0</v>
      </c>
      <c r="Q59" s="301">
        <f t="shared" si="7"/>
        <v>0</v>
      </c>
      <c r="R59" s="503">
        <f>IF('Datos de Indicador'!H62="No dato","x",ROUND(IF('Datos de Indicador'!H62=0,0,IF(LOG('Datos de Indicador'!H62)&gt;R$302,10,IF(LOG('Datos de Indicador'!H62)&lt;R$301,0,10-(R$302-LOG('Datos de Indicador'!H62))/(R$302-R$301)*10))),1))</f>
        <v>8</v>
      </c>
      <c r="S59" s="299">
        <f>IF('Datos de Indicador'!H62="No dato","x",IF('Datos de Indicador'!H62="No dato","x", 'Datos de Indicador'!H62/'Datos de Indicador'!AM62))</f>
        <v>3.5863307782025934E-2</v>
      </c>
      <c r="T59" s="300">
        <f t="shared" si="8"/>
        <v>3.6</v>
      </c>
      <c r="U59" s="301">
        <f t="shared" si="9"/>
        <v>6.3</v>
      </c>
      <c r="V59" s="501">
        <f>IF('Datos de Indicador'!I62="No dato","x",ROUND(IF('Datos de Indicador'!I62=0,0,IF(LOG('Datos de Indicador'!I62)&gt;V$302,10,IF(LOG('Datos de Indicador'!I62)&lt;V$301,0,10-(V$302-LOG('Datos de Indicador'!I62))/(V$302-V$301)*10))),1))</f>
        <v>0</v>
      </c>
      <c r="W59" s="299">
        <f>IF('Datos de Indicador'!I62="No dato","x",IF('Datos de Indicador'!I62="No dato","x",( 'Datos de Indicador'!I62)/'Datos de Indicador'!AM62))</f>
        <v>0</v>
      </c>
      <c r="X59" s="300">
        <f t="shared" si="10"/>
        <v>0</v>
      </c>
      <c r="Y59" s="301">
        <f t="shared" si="11"/>
        <v>0</v>
      </c>
      <c r="Z59" s="305">
        <f t="shared" si="12"/>
        <v>3.4</v>
      </c>
      <c r="AA59" s="306">
        <f>IF('Datos de Indicador'!J62="No dato","x",ROUND(IF('Datos de Indicador'!J62&gt;AA$302,10,IF('Datos de Indicador'!J62&lt;$AA$301,0,10-(AA$302-'Datos de Indicador'!J62)/(AA$302-AA$301)*10)),1))</f>
        <v>10</v>
      </c>
      <c r="AB59" s="306">
        <f>IF('Datos de Indicador'!K62="No dato","x",ROUND(IF('Datos de Indicador'!K62&gt;AB$302,10,IF('Datos de Indicador'!K62&lt;$AB$301,0,10-(AB$302-'Datos de Indicador'!K62)/(AB$302-AB$301)*10)),1))</f>
        <v>4</v>
      </c>
      <c r="AC59" s="306">
        <f>IF('Datos de Indicador'!L62="No dato","x",ROUND(IF('Datos de Indicador'!L62&gt;AC$302,10,IF('Datos de Indicador'!L62&lt;$AC$301,0,10-(AC$302-'Datos de Indicador'!L62)/(AC$302-AC$301)*10)),1))</f>
        <v>0</v>
      </c>
      <c r="AD59" s="301">
        <f t="shared" si="13"/>
        <v>6.7</v>
      </c>
      <c r="AE59" s="305">
        <f t="shared" si="0"/>
        <v>6.7</v>
      </c>
      <c r="AF59" s="16"/>
      <c r="AG59" s="16"/>
      <c r="AH59" s="16"/>
    </row>
    <row r="60" spans="1:34" s="3" customFormat="1" x14ac:dyDescent="0.25">
      <c r="A60" s="104" t="s">
        <v>231</v>
      </c>
      <c r="B60" s="101" t="s">
        <v>224</v>
      </c>
      <c r="C60" s="307">
        <v>419</v>
      </c>
      <c r="D60" s="301">
        <f>IF('Datos de Indicador'!D63="No dato","x",ROUND(IF('Datos de Indicador'!D63=0,0,IF(LOG('Datos de Indicador'!D63)&gt;D$302,10,IF(LOG('Datos de Indicador'!D63)&lt;D$301,0,10-(D$302-LOG('Datos de Indicador'!D63))/(D$302-D$301)*10))),1))</f>
        <v>6.8</v>
      </c>
      <c r="E60" s="501">
        <f>IF('Datos de Indicador'!E63="No dato","x",ROUND(IF('Datos de Indicador'!E63=0,0,IF(LOG('Datos de Indicador'!E63)&gt;E$302,10,IF(LOG('Datos de Indicador'!E63)&lt;E$301,0,10-(E$302-LOG('Datos de Indicador'!E63))/(E$302-E$301)*10))),1))</f>
        <v>0</v>
      </c>
      <c r="F60" s="299">
        <f>IF('Datos de Indicador'!E63="No dato","x",IF('Datos de Indicador'!E63="No dato","x", ('Datos de Indicador'!E63)/'Datos de Indicador'!AM63))</f>
        <v>0</v>
      </c>
      <c r="G60" s="300">
        <f t="shared" si="1"/>
        <v>0</v>
      </c>
      <c r="H60" s="301">
        <f t="shared" si="2"/>
        <v>0</v>
      </c>
      <c r="I60" s="501">
        <f>IF('Datos de Indicador'!F63="No dato","x",ROUND(IF('Datos de Indicador'!F63=0,0,IF(LOG('Datos de Indicador'!F63*1/40)&gt;I$302,10,IF(LOG('Datos de Indicador'!F63*1/40)&lt;I$301,0,10-(I$302-LOG('Datos de Indicador'!F63*1/40))/(I$302-I$301)*10))),1))</f>
        <v>0</v>
      </c>
      <c r="J60" s="299">
        <f>IF('Datos de Indicador'!F63="No dato","x",IF('Datos de Indicador'!F63="No dato","x",( 'Datos de Indicador'!F63*1/40)/'Datos de Indicador'!AM63))</f>
        <v>0</v>
      </c>
      <c r="K60" s="300">
        <f t="shared" si="3"/>
        <v>0</v>
      </c>
      <c r="L60" s="302">
        <f t="shared" si="4"/>
        <v>0</v>
      </c>
      <c r="M60" s="502">
        <f>IF('Datos de Indicador'!G63="No dato","x",ROUND(IF('Datos de Indicador'!G63=0,0,IF(LOG('Datos de Indicador'!G63)&gt;M$302,10,IF(LOG('Datos de Indicador'!G63)&lt;M$301,0,10-(M$302-LOG('Datos de Indicador'!G63))/(M$302-M$301)*10))),1))</f>
        <v>0</v>
      </c>
      <c r="N60" s="303">
        <f>IF('Datos de Indicador'!G63="No dato","x",IF('Datos de Indicador'!G63="No dato","x", 'Datos de Indicador'!G63/'Datos de Indicador'!AM63))</f>
        <v>0</v>
      </c>
      <c r="O60" s="304">
        <f t="shared" si="5"/>
        <v>0</v>
      </c>
      <c r="P60" s="302">
        <f t="shared" si="6"/>
        <v>0</v>
      </c>
      <c r="Q60" s="301">
        <f t="shared" si="7"/>
        <v>0</v>
      </c>
      <c r="R60" s="503">
        <f>IF('Datos de Indicador'!H63="No dato","x",ROUND(IF('Datos de Indicador'!H63=0,0,IF(LOG('Datos de Indicador'!H63)&gt;R$302,10,IF(LOG('Datos de Indicador'!H63)&lt;R$301,0,10-(R$302-LOG('Datos de Indicador'!H63))/(R$302-R$301)*10))),1))</f>
        <v>5.9</v>
      </c>
      <c r="S60" s="299">
        <f>IF('Datos de Indicador'!H63="No dato","x",IF('Datos de Indicador'!H63="No dato","x", 'Datos de Indicador'!H63/'Datos de Indicador'!AM63))</f>
        <v>2.9128733111954959E-3</v>
      </c>
      <c r="T60" s="300">
        <f t="shared" si="8"/>
        <v>0.3</v>
      </c>
      <c r="U60" s="301">
        <f t="shared" si="9"/>
        <v>3.6</v>
      </c>
      <c r="V60" s="501">
        <f>IF('Datos de Indicador'!I63="No dato","x",ROUND(IF('Datos de Indicador'!I63=0,0,IF(LOG('Datos de Indicador'!I63)&gt;V$302,10,IF(LOG('Datos de Indicador'!I63)&lt;V$301,0,10-(V$302-LOG('Datos de Indicador'!I63))/(V$302-V$301)*10))),1))</f>
        <v>0</v>
      </c>
      <c r="W60" s="299">
        <f>IF('Datos de Indicador'!I63="No dato","x",IF('Datos de Indicador'!I63="No dato","x",( 'Datos de Indicador'!I63)/'Datos de Indicador'!AM63))</f>
        <v>0</v>
      </c>
      <c r="X60" s="300">
        <f t="shared" si="10"/>
        <v>0</v>
      </c>
      <c r="Y60" s="301">
        <f t="shared" si="11"/>
        <v>0</v>
      </c>
      <c r="Z60" s="305">
        <f t="shared" si="12"/>
        <v>2.6</v>
      </c>
      <c r="AA60" s="306">
        <f>IF('Datos de Indicador'!J63="No dato","x",ROUND(IF('Datos de Indicador'!J63&gt;AA$302,10,IF('Datos de Indicador'!J63&lt;$AA$301,0,10-(AA$302-'Datos de Indicador'!J63)/(AA$302-AA$301)*10)),1))</f>
        <v>5</v>
      </c>
      <c r="AB60" s="306">
        <f>IF('Datos de Indicador'!K63="No dato","x",ROUND(IF('Datos de Indicador'!K63&gt;AB$302,10,IF('Datos de Indicador'!K63&lt;$AB$301,0,10-(AB$302-'Datos de Indicador'!K63)/(AB$302-AB$301)*10)),1))</f>
        <v>1.3</v>
      </c>
      <c r="AC60" s="306">
        <f>IF('Datos de Indicador'!L63="No dato","x",ROUND(IF('Datos de Indicador'!L63&gt;AC$302,10,IF('Datos de Indicador'!L63&lt;$AC$301,0,10-(AC$302-'Datos de Indicador'!L63)/(AC$302-AC$301)*10)),1))</f>
        <v>1.3</v>
      </c>
      <c r="AD60" s="301">
        <f t="shared" si="13"/>
        <v>2.7</v>
      </c>
      <c r="AE60" s="305">
        <f t="shared" si="0"/>
        <v>2.7</v>
      </c>
      <c r="AF60" s="16"/>
      <c r="AG60" s="16"/>
      <c r="AH60" s="16"/>
    </row>
    <row r="61" spans="1:34" s="3" customFormat="1" x14ac:dyDescent="0.25">
      <c r="A61" s="104" t="s">
        <v>231</v>
      </c>
      <c r="B61" s="101" t="s">
        <v>225</v>
      </c>
      <c r="C61" s="307">
        <v>420</v>
      </c>
      <c r="D61" s="301">
        <f>IF('Datos de Indicador'!D64="No dato","x",ROUND(IF('Datos de Indicador'!D64=0,0,IF(LOG('Datos de Indicador'!D64)&gt;D$302,10,IF(LOG('Datos de Indicador'!D64)&lt;D$301,0,10-(D$302-LOG('Datos de Indicador'!D64))/(D$302-D$301)*10))),1))</f>
        <v>6.3</v>
      </c>
      <c r="E61" s="501">
        <f>IF('Datos de Indicador'!E64="No dato","x",ROUND(IF('Datos de Indicador'!E64=0,0,IF(LOG('Datos de Indicador'!E64)&gt;E$302,10,IF(LOG('Datos de Indicador'!E64)&lt;E$301,0,10-(E$302-LOG('Datos de Indicador'!E64))/(E$302-E$301)*10))),1))</f>
        <v>0</v>
      </c>
      <c r="F61" s="299">
        <f>IF('Datos de Indicador'!E64="No dato","x",IF('Datos de Indicador'!E64="No dato","x", ('Datos de Indicador'!E64)/'Datos de Indicador'!AM64))</f>
        <v>0</v>
      </c>
      <c r="G61" s="300">
        <f t="shared" si="1"/>
        <v>0</v>
      </c>
      <c r="H61" s="301">
        <f t="shared" si="2"/>
        <v>0</v>
      </c>
      <c r="I61" s="501">
        <f>IF('Datos de Indicador'!F64="No dato","x",ROUND(IF('Datos de Indicador'!F64=0,0,IF(LOG('Datos de Indicador'!F64*1/40)&gt;I$302,10,IF(LOG('Datos de Indicador'!F64*1/40)&lt;I$301,0,10-(I$302-LOG('Datos de Indicador'!F64*1/40))/(I$302-I$301)*10))),1))</f>
        <v>0</v>
      </c>
      <c r="J61" s="299">
        <f>IF('Datos de Indicador'!F64="No dato","x",IF('Datos de Indicador'!F64="No dato","x",( 'Datos de Indicador'!F64*1/40)/'Datos de Indicador'!AM64))</f>
        <v>0</v>
      </c>
      <c r="K61" s="300">
        <f t="shared" si="3"/>
        <v>0</v>
      </c>
      <c r="L61" s="302">
        <f t="shared" si="4"/>
        <v>0</v>
      </c>
      <c r="M61" s="502">
        <f>IF('Datos de Indicador'!G64="No dato","x",ROUND(IF('Datos de Indicador'!G64=0,0,IF(LOG('Datos de Indicador'!G64)&gt;M$302,10,IF(LOG('Datos de Indicador'!G64)&lt;M$301,0,10-(M$302-LOG('Datos de Indicador'!G64))/(M$302-M$301)*10))),1))</f>
        <v>0</v>
      </c>
      <c r="N61" s="303">
        <f>IF('Datos de Indicador'!G64="No dato","x",IF('Datos de Indicador'!G64="No dato","x", 'Datos de Indicador'!G64/'Datos de Indicador'!AM64))</f>
        <v>0</v>
      </c>
      <c r="O61" s="304">
        <f t="shared" si="5"/>
        <v>0</v>
      </c>
      <c r="P61" s="302">
        <f t="shared" si="6"/>
        <v>0</v>
      </c>
      <c r="Q61" s="301">
        <f t="shared" si="7"/>
        <v>0</v>
      </c>
      <c r="R61" s="503">
        <f>IF('Datos de Indicador'!H64="No dato","x",ROUND(IF('Datos de Indicador'!H64=0,0,IF(LOG('Datos de Indicador'!H64)&gt;R$302,10,IF(LOG('Datos de Indicador'!H64)&lt;R$301,0,10-(R$302-LOG('Datos de Indicador'!H64))/(R$302-R$301)*10))),1))</f>
        <v>8</v>
      </c>
      <c r="S61" s="299">
        <f>IF('Datos de Indicador'!H64="No dato","x",IF('Datos de Indicador'!H64="No dato","x", 'Datos de Indicador'!H64/'Datos de Indicador'!AM64))</f>
        <v>5.1328914890823266E-2</v>
      </c>
      <c r="T61" s="300">
        <f t="shared" si="8"/>
        <v>5.0999999999999996</v>
      </c>
      <c r="U61" s="301">
        <f t="shared" si="9"/>
        <v>6.8</v>
      </c>
      <c r="V61" s="501">
        <f>IF('Datos de Indicador'!I64="No dato","x",ROUND(IF('Datos de Indicador'!I64=0,0,IF(LOG('Datos de Indicador'!I64)&gt;V$302,10,IF(LOG('Datos de Indicador'!I64)&lt;V$301,0,10-(V$302-LOG('Datos de Indicador'!I64))/(V$302-V$301)*10))),1))</f>
        <v>7.6</v>
      </c>
      <c r="W61" s="299">
        <f>IF('Datos de Indicador'!I64="No dato","x",IF('Datos de Indicador'!I64="No dato","x",( 'Datos de Indicador'!I64)/'Datos de Indicador'!AM64))</f>
        <v>1.6313841166850807E-2</v>
      </c>
      <c r="X61" s="300">
        <f t="shared" si="10"/>
        <v>1.6</v>
      </c>
      <c r="Y61" s="301">
        <f t="shared" si="11"/>
        <v>5.3</v>
      </c>
      <c r="Z61" s="305">
        <f t="shared" si="12"/>
        <v>4.3</v>
      </c>
      <c r="AA61" s="306">
        <f>IF('Datos de Indicador'!J64="No dato","x",ROUND(IF('Datos de Indicador'!J64&gt;AA$302,10,IF('Datos de Indicador'!J64&lt;$AA$301,0,10-(AA$302-'Datos de Indicador'!J64)/(AA$302-AA$301)*10)),1))</f>
        <v>10</v>
      </c>
      <c r="AB61" s="306">
        <f>IF('Datos de Indicador'!K64="No dato","x",ROUND(IF('Datos de Indicador'!K64&gt;AB$302,10,IF('Datos de Indicador'!K64&lt;$AB$301,0,10-(AB$302-'Datos de Indicador'!K64)/(AB$302-AB$301)*10)),1))</f>
        <v>4.7</v>
      </c>
      <c r="AC61" s="306">
        <f>IF('Datos de Indicador'!L64="No dato","x",ROUND(IF('Datos de Indicador'!L64&gt;AC$302,10,IF('Datos de Indicador'!L64&lt;$AC$301,0,10-(AC$302-'Datos de Indicador'!L64)/(AC$302-AC$301)*10)),1))</f>
        <v>0</v>
      </c>
      <c r="AD61" s="301">
        <f t="shared" si="13"/>
        <v>6.8</v>
      </c>
      <c r="AE61" s="305">
        <f t="shared" si="0"/>
        <v>6.8</v>
      </c>
      <c r="AF61" s="16"/>
      <c r="AG61" s="16"/>
      <c r="AH61" s="16"/>
    </row>
    <row r="62" spans="1:34" s="3" customFormat="1" x14ac:dyDescent="0.25">
      <c r="A62" s="104" t="s">
        <v>231</v>
      </c>
      <c r="B62" s="101" t="s">
        <v>226</v>
      </c>
      <c r="C62" s="307">
        <v>421</v>
      </c>
      <c r="D62" s="301">
        <f>IF('Datos de Indicador'!D65="No dato","x",ROUND(IF('Datos de Indicador'!D65=0,0,IF(LOG('Datos de Indicador'!D65)&gt;D$302,10,IF(LOG('Datos de Indicador'!D65)&lt;D$301,0,10-(D$302-LOG('Datos de Indicador'!D65))/(D$302-D$301)*10))),1))</f>
        <v>6.8</v>
      </c>
      <c r="E62" s="501">
        <f>IF('Datos de Indicador'!E65="No dato","x",ROUND(IF('Datos de Indicador'!E65=0,0,IF(LOG('Datos de Indicador'!E65)&gt;E$302,10,IF(LOG('Datos de Indicador'!E65)&lt;E$301,0,10-(E$302-LOG('Datos de Indicador'!E65))/(E$302-E$301)*10))),1))</f>
        <v>0</v>
      </c>
      <c r="F62" s="299">
        <f>IF('Datos de Indicador'!E65="No dato","x",IF('Datos de Indicador'!E65="No dato","x", ('Datos de Indicador'!E65)/'Datos de Indicador'!AM65))</f>
        <v>0</v>
      </c>
      <c r="G62" s="300">
        <f t="shared" si="1"/>
        <v>0</v>
      </c>
      <c r="H62" s="301">
        <f t="shared" si="2"/>
        <v>0</v>
      </c>
      <c r="I62" s="501">
        <f>IF('Datos de Indicador'!F65="No dato","x",ROUND(IF('Datos de Indicador'!F65=0,0,IF(LOG('Datos de Indicador'!F65*1/40)&gt;I$302,10,IF(LOG('Datos de Indicador'!F65*1/40)&lt;I$301,0,10-(I$302-LOG('Datos de Indicador'!F65*1/40))/(I$302-I$301)*10))),1))</f>
        <v>0</v>
      </c>
      <c r="J62" s="299">
        <f>IF('Datos de Indicador'!F65="No dato","x",IF('Datos de Indicador'!F65="No dato","x",( 'Datos de Indicador'!F65*1/40)/'Datos de Indicador'!AM65))</f>
        <v>0</v>
      </c>
      <c r="K62" s="300">
        <f t="shared" si="3"/>
        <v>0</v>
      </c>
      <c r="L62" s="302">
        <f t="shared" si="4"/>
        <v>0</v>
      </c>
      <c r="M62" s="502">
        <f>IF('Datos de Indicador'!G65="No dato","x",ROUND(IF('Datos de Indicador'!G65=0,0,IF(LOG('Datos de Indicador'!G65)&gt;M$302,10,IF(LOG('Datos de Indicador'!G65)&lt;M$301,0,10-(M$302-LOG('Datos de Indicador'!G65))/(M$302-M$301)*10))),1))</f>
        <v>0</v>
      </c>
      <c r="N62" s="303">
        <f>IF('Datos de Indicador'!G65="No dato","x",IF('Datos de Indicador'!G65="No dato","x", 'Datos de Indicador'!G65/'Datos de Indicador'!AM65))</f>
        <v>0</v>
      </c>
      <c r="O62" s="304">
        <f t="shared" si="5"/>
        <v>0</v>
      </c>
      <c r="P62" s="302">
        <f t="shared" si="6"/>
        <v>0</v>
      </c>
      <c r="Q62" s="301">
        <f t="shared" si="7"/>
        <v>0</v>
      </c>
      <c r="R62" s="503">
        <f>IF('Datos de Indicador'!H65="No dato","x",ROUND(IF('Datos de Indicador'!H65=0,0,IF(LOG('Datos de Indicador'!H65)&gt;R$302,10,IF(LOG('Datos de Indicador'!H65)&lt;R$301,0,10-(R$302-LOG('Datos de Indicador'!H65))/(R$302-R$301)*10))),1))</f>
        <v>9.6</v>
      </c>
      <c r="S62" s="299">
        <f>IF('Datos de Indicador'!H65="No dato","x",IF('Datos de Indicador'!H65="No dato","x", 'Datos de Indicador'!H65/'Datos de Indicador'!AM65))</f>
        <v>9.9241587103539045E-2</v>
      </c>
      <c r="T62" s="300">
        <f t="shared" si="8"/>
        <v>9.9</v>
      </c>
      <c r="U62" s="301">
        <f t="shared" si="9"/>
        <v>9.8000000000000007</v>
      </c>
      <c r="V62" s="501">
        <f>IF('Datos de Indicador'!I65="No dato","x",ROUND(IF('Datos de Indicador'!I65=0,0,IF(LOG('Datos de Indicador'!I65)&gt;V$302,10,IF(LOG('Datos de Indicador'!I65)&lt;V$301,0,10-(V$302-LOG('Datos de Indicador'!I65))/(V$302-V$301)*10))),1))</f>
        <v>8.8000000000000007</v>
      </c>
      <c r="W62" s="299">
        <f>IF('Datos de Indicador'!I65="No dato","x",IF('Datos de Indicador'!I65="No dato","x",( 'Datos de Indicador'!I65)/'Datos de Indicador'!AM65))</f>
        <v>1.9781488069122933E-2</v>
      </c>
      <c r="X62" s="300">
        <f t="shared" si="10"/>
        <v>2</v>
      </c>
      <c r="Y62" s="301">
        <f t="shared" si="11"/>
        <v>6.5</v>
      </c>
      <c r="Z62" s="305">
        <f t="shared" si="12"/>
        <v>6.1</v>
      </c>
      <c r="AA62" s="306">
        <f>IF('Datos de Indicador'!J65="No dato","x",ROUND(IF('Datos de Indicador'!J65&gt;AA$302,10,IF('Datos de Indicador'!J65&lt;$AA$301,0,10-(AA$302-'Datos de Indicador'!J65)/(AA$302-AA$301)*10)),1))</f>
        <v>10</v>
      </c>
      <c r="AB62" s="306">
        <f>IF('Datos de Indicador'!K65="No dato","x",ROUND(IF('Datos de Indicador'!K65&gt;AB$302,10,IF('Datos de Indicador'!K65&lt;$AB$301,0,10-(AB$302-'Datos de Indicador'!K65)/(AB$302-AB$301)*10)),1))</f>
        <v>10</v>
      </c>
      <c r="AC62" s="306">
        <f>IF('Datos de Indicador'!L65="No dato","x",ROUND(IF('Datos de Indicador'!L65&gt;AC$302,10,IF('Datos de Indicador'!L65&lt;$AC$301,0,10-(AC$302-'Datos de Indicador'!L65)/(AC$302-AC$301)*10)),1))</f>
        <v>1.3</v>
      </c>
      <c r="AD62" s="301">
        <f t="shared" si="13"/>
        <v>8.8000000000000007</v>
      </c>
      <c r="AE62" s="305">
        <f t="shared" si="0"/>
        <v>8.8000000000000007</v>
      </c>
      <c r="AF62" s="16"/>
      <c r="AG62" s="16"/>
      <c r="AH62" s="16"/>
    </row>
    <row r="63" spans="1:34" s="3" customFormat="1" x14ac:dyDescent="0.25">
      <c r="A63" s="104" t="s">
        <v>231</v>
      </c>
      <c r="B63" s="101" t="s">
        <v>227</v>
      </c>
      <c r="C63" s="307">
        <v>422</v>
      </c>
      <c r="D63" s="301">
        <f>IF('Datos de Indicador'!D66="No dato","x",ROUND(IF('Datos de Indicador'!D66=0,0,IF(LOG('Datos de Indicador'!D66)&gt;D$302,10,IF(LOG('Datos de Indicador'!D66)&lt;D$301,0,10-(D$302-LOG('Datos de Indicador'!D66))/(D$302-D$301)*10))),1))</f>
        <v>6.7</v>
      </c>
      <c r="E63" s="501">
        <f>IF('Datos de Indicador'!E66="No dato","x",ROUND(IF('Datos de Indicador'!E66=0,0,IF(LOG('Datos de Indicador'!E66)&gt;E$302,10,IF(LOG('Datos de Indicador'!E66)&lt;E$301,0,10-(E$302-LOG('Datos de Indicador'!E66))/(E$302-E$301)*10))),1))</f>
        <v>3.8</v>
      </c>
      <c r="F63" s="299">
        <f>IF('Datos de Indicador'!E66="No dato","x",IF('Datos de Indicador'!E66="No dato","x", ('Datos de Indicador'!E66)/'Datos de Indicador'!AM66))</f>
        <v>1.4567448744431594E-4</v>
      </c>
      <c r="G63" s="300">
        <f t="shared" si="1"/>
        <v>0.3</v>
      </c>
      <c r="H63" s="301">
        <f t="shared" si="2"/>
        <v>2.2000000000000002</v>
      </c>
      <c r="I63" s="501">
        <f>IF('Datos de Indicador'!F66="No dato","x",ROUND(IF('Datos de Indicador'!F66=0,0,IF(LOG('Datos de Indicador'!F66*1/40)&gt;I$302,10,IF(LOG('Datos de Indicador'!F66*1/40)&lt;I$301,0,10-(I$302-LOG('Datos de Indicador'!F66*1/40))/(I$302-I$301)*10))),1))</f>
        <v>0</v>
      </c>
      <c r="J63" s="299">
        <f>IF('Datos de Indicador'!F66="No dato","x",IF('Datos de Indicador'!F66="No dato","x",( 'Datos de Indicador'!F66*1/40)/'Datos de Indicador'!AM66))</f>
        <v>0</v>
      </c>
      <c r="K63" s="300">
        <f t="shared" si="3"/>
        <v>0</v>
      </c>
      <c r="L63" s="302">
        <f t="shared" si="4"/>
        <v>0</v>
      </c>
      <c r="M63" s="502">
        <f>IF('Datos de Indicador'!G66="No dato","x",ROUND(IF('Datos de Indicador'!G66=0,0,IF(LOG('Datos de Indicador'!G66)&gt;M$302,10,IF(LOG('Datos de Indicador'!G66)&lt;M$301,0,10-(M$302-LOG('Datos de Indicador'!G66))/(M$302-M$301)*10))),1))</f>
        <v>0</v>
      </c>
      <c r="N63" s="303">
        <f>IF('Datos de Indicador'!G66="No dato","x",IF('Datos de Indicador'!G66="No dato","x", 'Datos de Indicador'!G66/'Datos de Indicador'!AM66))</f>
        <v>0</v>
      </c>
      <c r="O63" s="304">
        <f t="shared" si="5"/>
        <v>0</v>
      </c>
      <c r="P63" s="302">
        <f t="shared" si="6"/>
        <v>0</v>
      </c>
      <c r="Q63" s="301">
        <f t="shared" si="7"/>
        <v>0</v>
      </c>
      <c r="R63" s="503">
        <f>IF('Datos de Indicador'!H66="No dato","x",ROUND(IF('Datos de Indicador'!H66=0,0,IF(LOG('Datos de Indicador'!H66)&gt;R$302,10,IF(LOG('Datos de Indicador'!H66)&lt;R$301,0,10-(R$302-LOG('Datos de Indicador'!H66))/(R$302-R$301)*10))),1))</f>
        <v>6.9</v>
      </c>
      <c r="S63" s="299">
        <f>IF('Datos de Indicador'!H66="No dato","x",IF('Datos de Indicador'!H66="No dato","x", 'Datos de Indicador'!H66/'Datos de Indicador'!AM66))</f>
        <v>1.179963348298959E-2</v>
      </c>
      <c r="T63" s="300">
        <f t="shared" si="8"/>
        <v>1.2</v>
      </c>
      <c r="U63" s="301">
        <f t="shared" si="9"/>
        <v>4.7</v>
      </c>
      <c r="V63" s="501">
        <f>IF('Datos de Indicador'!I66="No dato","x",ROUND(IF('Datos de Indicador'!I66=0,0,IF(LOG('Datos de Indicador'!I66)&gt;V$302,10,IF(LOG('Datos de Indicador'!I66)&lt;V$301,0,10-(V$302-LOG('Datos de Indicador'!I66))/(V$302-V$301)*10))),1))</f>
        <v>0</v>
      </c>
      <c r="W63" s="299">
        <f>IF('Datos de Indicador'!I66="No dato","x",IF('Datos de Indicador'!I66="No dato","x",( 'Datos de Indicador'!I66)/'Datos de Indicador'!AM66))</f>
        <v>0</v>
      </c>
      <c r="X63" s="300">
        <f t="shared" si="10"/>
        <v>0</v>
      </c>
      <c r="Y63" s="301">
        <f t="shared" si="11"/>
        <v>0</v>
      </c>
      <c r="Z63" s="305">
        <f t="shared" si="12"/>
        <v>3.2</v>
      </c>
      <c r="AA63" s="306">
        <f>IF('Datos de Indicador'!J66="No dato","x",ROUND(IF('Datos de Indicador'!J66&gt;AA$302,10,IF('Datos de Indicador'!J66&lt;$AA$301,0,10-(AA$302-'Datos de Indicador'!J66)/(AA$302-AA$301)*10)),1))</f>
        <v>0</v>
      </c>
      <c r="AB63" s="306">
        <f>IF('Datos de Indicador'!K66="No dato","x",ROUND(IF('Datos de Indicador'!K66&gt;AB$302,10,IF('Datos de Indicador'!K66&lt;$AB$301,0,10-(AB$302-'Datos de Indicador'!K66)/(AB$302-AB$301)*10)),1))</f>
        <v>0</v>
      </c>
      <c r="AC63" s="306">
        <f>IF('Datos de Indicador'!L66="No dato","x",ROUND(IF('Datos de Indicador'!L66&gt;AC$302,10,IF('Datos de Indicador'!L66&lt;$AC$301,0,10-(AC$302-'Datos de Indicador'!L66)/(AC$302-AC$301)*10)),1))</f>
        <v>1.3</v>
      </c>
      <c r="AD63" s="301">
        <f t="shared" si="13"/>
        <v>0.5</v>
      </c>
      <c r="AE63" s="305">
        <f t="shared" si="0"/>
        <v>0.5</v>
      </c>
      <c r="AF63" s="16"/>
      <c r="AG63" s="16"/>
      <c r="AH63" s="16"/>
    </row>
    <row r="64" spans="1:34" s="3" customFormat="1" x14ac:dyDescent="0.25">
      <c r="A64" s="104" t="s">
        <v>231</v>
      </c>
      <c r="B64" s="101" t="s">
        <v>228</v>
      </c>
      <c r="C64" s="307">
        <v>423</v>
      </c>
      <c r="D64" s="301">
        <f>IF('Datos de Indicador'!D67="No dato","x",ROUND(IF('Datos de Indicador'!D67=0,0,IF(LOG('Datos de Indicador'!D67)&gt;D$302,10,IF(LOG('Datos de Indicador'!D67)&lt;D$301,0,10-(D$302-LOG('Datos de Indicador'!D67))/(D$302-D$301)*10))),1))</f>
        <v>5.5</v>
      </c>
      <c r="E64" s="501">
        <f>IF('Datos de Indicador'!E67="No dato","x",ROUND(IF('Datos de Indicador'!E67=0,0,IF(LOG('Datos de Indicador'!E67)&gt;E$302,10,IF(LOG('Datos de Indicador'!E67)&lt;E$301,0,10-(E$302-LOG('Datos de Indicador'!E67))/(E$302-E$301)*10))),1))</f>
        <v>4.4000000000000004</v>
      </c>
      <c r="F64" s="299">
        <f>IF('Datos de Indicador'!E67="No dato","x",IF('Datos de Indicador'!E67="No dato","x", ('Datos de Indicador'!E67)/'Datos de Indicador'!AM67))</f>
        <v>6.1374732636320956E-4</v>
      </c>
      <c r="G64" s="300">
        <f t="shared" si="1"/>
        <v>1.2</v>
      </c>
      <c r="H64" s="301">
        <f t="shared" si="2"/>
        <v>3</v>
      </c>
      <c r="I64" s="501">
        <f>IF('Datos de Indicador'!F67="No dato","x",ROUND(IF('Datos de Indicador'!F67=0,0,IF(LOG('Datos de Indicador'!F67*1/40)&gt;I$302,10,IF(LOG('Datos de Indicador'!F67*1/40)&lt;I$301,0,10-(I$302-LOG('Datos de Indicador'!F67*1/40))/(I$302-I$301)*10))),1))</f>
        <v>0</v>
      </c>
      <c r="J64" s="299">
        <f>IF('Datos de Indicador'!F67="No dato","x",IF('Datos de Indicador'!F67="No dato","x",( 'Datos de Indicador'!F67*1/40)/'Datos de Indicador'!AM67))</f>
        <v>0</v>
      </c>
      <c r="K64" s="300">
        <f t="shared" si="3"/>
        <v>0</v>
      </c>
      <c r="L64" s="302">
        <f t="shared" si="4"/>
        <v>0</v>
      </c>
      <c r="M64" s="502">
        <f>IF('Datos de Indicador'!G67="No dato","x",ROUND(IF('Datos de Indicador'!G67=0,0,IF(LOG('Datos de Indicador'!G67)&gt;M$302,10,IF(LOG('Datos de Indicador'!G67)&lt;M$301,0,10-(M$302-LOG('Datos de Indicador'!G67))/(M$302-M$301)*10))),1))</f>
        <v>0</v>
      </c>
      <c r="N64" s="303">
        <f>IF('Datos de Indicador'!G67="No dato","x",IF('Datos de Indicador'!G67="No dato","x", 'Datos de Indicador'!G67/'Datos de Indicador'!AM67))</f>
        <v>0</v>
      </c>
      <c r="O64" s="304">
        <f t="shared" si="5"/>
        <v>0</v>
      </c>
      <c r="P64" s="302">
        <f t="shared" si="6"/>
        <v>0</v>
      </c>
      <c r="Q64" s="301">
        <f t="shared" si="7"/>
        <v>0</v>
      </c>
      <c r="R64" s="503">
        <f>IF('Datos de Indicador'!H67="No dato","x",ROUND(IF('Datos de Indicador'!H67=0,0,IF(LOG('Datos de Indicador'!H67)&gt;R$302,10,IF(LOG('Datos de Indicador'!H67)&lt;R$301,0,10-(R$302-LOG('Datos de Indicador'!H67))/(R$302-R$301)*10))),1))</f>
        <v>6.2</v>
      </c>
      <c r="S64" s="299">
        <f>IF('Datos de Indicador'!H67="No dato","x",IF('Datos de Indicador'!H67="No dato","x", 'Datos de Indicador'!H67/'Datos de Indicador'!AM67))</f>
        <v>1.0740578211356166E-2</v>
      </c>
      <c r="T64" s="300">
        <f t="shared" si="8"/>
        <v>1.1000000000000001</v>
      </c>
      <c r="U64" s="301">
        <f t="shared" si="9"/>
        <v>4.0999999999999996</v>
      </c>
      <c r="V64" s="501">
        <f>IF('Datos de Indicador'!I67="No dato","x",ROUND(IF('Datos de Indicador'!I67=0,0,IF(LOG('Datos de Indicador'!I67)&gt;V$302,10,IF(LOG('Datos de Indicador'!I67)&lt;V$301,0,10-(V$302-LOG('Datos de Indicador'!I67))/(V$302-V$301)*10))),1))</f>
        <v>0</v>
      </c>
      <c r="W64" s="299">
        <f>IF('Datos de Indicador'!I67="No dato","x",IF('Datos de Indicador'!I67="No dato","x",( 'Datos de Indicador'!I67)/'Datos de Indicador'!AM67))</f>
        <v>0</v>
      </c>
      <c r="X64" s="300">
        <f t="shared" si="10"/>
        <v>0</v>
      </c>
      <c r="Y64" s="301">
        <f t="shared" si="11"/>
        <v>0</v>
      </c>
      <c r="Z64" s="305">
        <f t="shared" si="12"/>
        <v>2.8</v>
      </c>
      <c r="AA64" s="306">
        <f>IF('Datos de Indicador'!J67="No dato","x",ROUND(IF('Datos de Indicador'!J67&gt;AA$302,10,IF('Datos de Indicador'!J67&lt;$AA$301,0,10-(AA$302-'Datos de Indicador'!J67)/(AA$302-AA$301)*10)),1))</f>
        <v>10</v>
      </c>
      <c r="AB64" s="306">
        <f>IF('Datos de Indicador'!K67="No dato","x",ROUND(IF('Datos de Indicador'!K67&gt;AB$302,10,IF('Datos de Indicador'!K67&lt;$AB$301,0,10-(AB$302-'Datos de Indicador'!K67)/(AB$302-AB$301)*10)),1))</f>
        <v>1.3</v>
      </c>
      <c r="AC64" s="306">
        <f>IF('Datos de Indicador'!L67="No dato","x",ROUND(IF('Datos de Indicador'!L67&gt;AC$302,10,IF('Datos de Indicador'!L67&lt;$AC$301,0,10-(AC$302-'Datos de Indicador'!L67)/(AC$302-AC$301)*10)),1))</f>
        <v>0</v>
      </c>
      <c r="AD64" s="301">
        <f t="shared" si="13"/>
        <v>6.2</v>
      </c>
      <c r="AE64" s="305">
        <f t="shared" si="0"/>
        <v>6.2</v>
      </c>
      <c r="AF64" s="16"/>
      <c r="AG64" s="16"/>
      <c r="AH64" s="16"/>
    </row>
    <row r="65" spans="1:34" s="3" customFormat="1" x14ac:dyDescent="0.25">
      <c r="A65" s="108" t="s">
        <v>43</v>
      </c>
      <c r="B65" s="101" t="s">
        <v>44</v>
      </c>
      <c r="C65" s="307">
        <v>501</v>
      </c>
      <c r="D65" s="301">
        <f>IF('Datos de Indicador'!D68="No dato","x",ROUND(IF('Datos de Indicador'!D68=0,0,IF(LOG('Datos de Indicador'!D68)&gt;D$302,10,IF(LOG('Datos de Indicador'!D68)&lt;D$301,0,10-(D$302-LOG('Datos de Indicador'!D68))/(D$302-D$301)*10))),1))</f>
        <v>10</v>
      </c>
      <c r="E65" s="501">
        <f>IF('Datos de Indicador'!E68="No dato","x",ROUND(IF('Datos de Indicador'!E68=0,0,IF(LOG('Datos de Indicador'!E68)&gt;E$302,10,IF(LOG('Datos de Indicador'!E68)&lt;E$301,0,10-(E$302-LOG('Datos de Indicador'!E68))/(E$302-E$301)*10))),1))</f>
        <v>9.4</v>
      </c>
      <c r="F65" s="299">
        <f>IF('Datos de Indicador'!E68="No dato","x",IF('Datos de Indicador'!E68="No dato","x", ('Datos de Indicador'!E68)/'Datos de Indicador'!AM68))</f>
        <v>1.0444137721489948E-3</v>
      </c>
      <c r="G65" s="300">
        <f t="shared" si="1"/>
        <v>2.1</v>
      </c>
      <c r="H65" s="301">
        <f t="shared" si="2"/>
        <v>7.2</v>
      </c>
      <c r="I65" s="501">
        <f>IF('Datos de Indicador'!F68="No dato","x",ROUND(IF('Datos de Indicador'!F68=0,0,IF(LOG('Datos de Indicador'!F68*1/40)&gt;I$302,10,IF(LOG('Datos de Indicador'!F68*1/40)&lt;I$301,0,10-(I$302-LOG('Datos de Indicador'!F68*1/40))/(I$302-I$301)*10))),1))</f>
        <v>0</v>
      </c>
      <c r="J65" s="299">
        <f>IF('Datos de Indicador'!F68="No dato","x",IF('Datos de Indicador'!F68="No dato","x",( 'Datos de Indicador'!F68*1/40)/'Datos de Indicador'!AM68))</f>
        <v>0</v>
      </c>
      <c r="K65" s="300">
        <f t="shared" si="3"/>
        <v>0</v>
      </c>
      <c r="L65" s="302">
        <f t="shared" si="4"/>
        <v>0</v>
      </c>
      <c r="M65" s="502">
        <f>IF('Datos de Indicador'!G68="No dato","x",ROUND(IF('Datos de Indicador'!G68=0,0,IF(LOG('Datos de Indicador'!G68)&gt;M$302,10,IF(LOG('Datos de Indicador'!G68)&lt;M$301,0,10-(M$302-LOG('Datos de Indicador'!G68))/(M$302-M$301)*10))),1))</f>
        <v>0</v>
      </c>
      <c r="N65" s="303">
        <f>IF('Datos de Indicador'!G68="No dato","x",IF('Datos de Indicador'!G68="No dato","x", 'Datos de Indicador'!G68/'Datos de Indicador'!AM68))</f>
        <v>0</v>
      </c>
      <c r="O65" s="304">
        <f t="shared" si="5"/>
        <v>0</v>
      </c>
      <c r="P65" s="302">
        <f t="shared" si="6"/>
        <v>0</v>
      </c>
      <c r="Q65" s="301">
        <f t="shared" si="7"/>
        <v>0</v>
      </c>
      <c r="R65" s="503">
        <f>IF('Datos de Indicador'!H68="No dato","x",ROUND(IF('Datos de Indicador'!H68=0,0,IF(LOG('Datos de Indicador'!H68)&gt;R$302,10,IF(LOG('Datos de Indicador'!H68)&lt;R$301,0,10-(R$302-LOG('Datos de Indicador'!H68))/(R$302-R$301)*10))),1))</f>
        <v>10</v>
      </c>
      <c r="S65" s="299">
        <f>IF('Datos de Indicador'!H68="No dato","x",IF('Datos de Indicador'!H68="No dato","x", 'Datos de Indicador'!H68/'Datos de Indicador'!AM68))</f>
        <v>7.7364498195271079E-3</v>
      </c>
      <c r="T65" s="300">
        <f t="shared" si="8"/>
        <v>0.8</v>
      </c>
      <c r="U65" s="301">
        <f t="shared" si="9"/>
        <v>7.7</v>
      </c>
      <c r="V65" s="501">
        <f>IF('Datos de Indicador'!I68="No dato","x",ROUND(IF('Datos de Indicador'!I68=0,0,IF(LOG('Datos de Indicador'!I68)&gt;V$302,10,IF(LOG('Datos de Indicador'!I68)&lt;V$301,0,10-(V$302-LOG('Datos de Indicador'!I68))/(V$302-V$301)*10))),1))</f>
        <v>0</v>
      </c>
      <c r="W65" s="299">
        <f>IF('Datos de Indicador'!I68="No dato","x",IF('Datos de Indicador'!I68="No dato","x",( 'Datos de Indicador'!I68)/'Datos de Indicador'!AM68))</f>
        <v>0</v>
      </c>
      <c r="X65" s="300">
        <f t="shared" si="10"/>
        <v>0</v>
      </c>
      <c r="Y65" s="301">
        <f t="shared" si="11"/>
        <v>0</v>
      </c>
      <c r="Z65" s="305">
        <f t="shared" si="12"/>
        <v>6.6</v>
      </c>
      <c r="AA65" s="306">
        <f>IF('Datos de Indicador'!J68="No dato","x",ROUND(IF('Datos de Indicador'!J68&gt;AA$302,10,IF('Datos de Indicador'!J68&lt;$AA$301,0,10-(AA$302-'Datos de Indicador'!J68)/(AA$302-AA$301)*10)),1))</f>
        <v>10</v>
      </c>
      <c r="AB65" s="306">
        <f>IF('Datos de Indicador'!K68="No dato","x",ROUND(IF('Datos de Indicador'!K68&gt;AB$302,10,IF('Datos de Indicador'!K68&lt;$AB$301,0,10-(AB$302-'Datos de Indicador'!K68)/(AB$302-AB$301)*10)),1))</f>
        <v>10</v>
      </c>
      <c r="AC65" s="306">
        <f>IF('Datos de Indicador'!L68="No dato","x",ROUND(IF('Datos de Indicador'!L68&gt;AC$302,10,IF('Datos de Indicador'!L68&lt;$AC$301,0,10-(AC$302-'Datos de Indicador'!L68)/(AC$302-AC$301)*10)),1))</f>
        <v>10</v>
      </c>
      <c r="AD65" s="301">
        <f t="shared" si="13"/>
        <v>10</v>
      </c>
      <c r="AE65" s="305">
        <f t="shared" si="0"/>
        <v>10</v>
      </c>
      <c r="AF65" s="16"/>
      <c r="AG65" s="16"/>
      <c r="AH65" s="16"/>
    </row>
    <row r="66" spans="1:34" s="3" customFormat="1" x14ac:dyDescent="0.25">
      <c r="A66" s="108" t="s">
        <v>43</v>
      </c>
      <c r="B66" s="101" t="s">
        <v>45</v>
      </c>
      <c r="C66" s="307">
        <v>502</v>
      </c>
      <c r="D66" s="301">
        <f>IF('Datos de Indicador'!D69="No dato","x",ROUND(IF('Datos de Indicador'!D69=0,0,IF(LOG('Datos de Indicador'!D69)&gt;D$302,10,IF(LOG('Datos de Indicador'!D69)&lt;D$301,0,10-(D$302-LOG('Datos de Indicador'!D69))/(D$302-D$301)*10))),1))</f>
        <v>9.9</v>
      </c>
      <c r="E66" s="501">
        <f>IF('Datos de Indicador'!E69="No dato","x",ROUND(IF('Datos de Indicador'!E69=0,0,IF(LOG('Datos de Indicador'!E69)&gt;E$302,10,IF(LOG('Datos de Indicador'!E69)&lt;E$301,0,10-(E$302-LOG('Datos de Indicador'!E69))/(E$302-E$301)*10))),1))</f>
        <v>9.3000000000000007</v>
      </c>
      <c r="F66" s="299">
        <f>IF('Datos de Indicador'!E69="No dato","x",IF('Datos de Indicador'!E69="No dato","x", ('Datos de Indicador'!E69)/'Datos de Indicador'!AM69))</f>
        <v>2.8488983180708642E-3</v>
      </c>
      <c r="G66" s="300">
        <f t="shared" si="1"/>
        <v>5.7</v>
      </c>
      <c r="H66" s="301">
        <f t="shared" si="2"/>
        <v>8</v>
      </c>
      <c r="I66" s="501">
        <f>IF('Datos de Indicador'!F69="No dato","x",ROUND(IF('Datos de Indicador'!F69=0,0,IF(LOG('Datos de Indicador'!F69*1/40)&gt;I$302,10,IF(LOG('Datos de Indicador'!F69*1/40)&lt;I$301,0,10-(I$302-LOG('Datos de Indicador'!F69*1/40))/(I$302-I$301)*10))),1))</f>
        <v>0</v>
      </c>
      <c r="J66" s="299">
        <f>IF('Datos de Indicador'!F69="No dato","x",IF('Datos de Indicador'!F69="No dato","x",( 'Datos de Indicador'!F69*1/40)/'Datos de Indicador'!AM69))</f>
        <v>0</v>
      </c>
      <c r="K66" s="300">
        <f t="shared" si="3"/>
        <v>0</v>
      </c>
      <c r="L66" s="302">
        <f t="shared" si="4"/>
        <v>0</v>
      </c>
      <c r="M66" s="502">
        <f>IF('Datos de Indicador'!G69="No dato","x",ROUND(IF('Datos de Indicador'!G69=0,0,IF(LOG('Datos de Indicador'!G69)&gt;M$302,10,IF(LOG('Datos de Indicador'!G69)&lt;M$301,0,10-(M$302-LOG('Datos de Indicador'!G69))/(M$302-M$301)*10))),1))</f>
        <v>0</v>
      </c>
      <c r="N66" s="303">
        <f>IF('Datos de Indicador'!G69="No dato","x",IF('Datos de Indicador'!G69="No dato","x", 'Datos de Indicador'!G69/'Datos de Indicador'!AM69))</f>
        <v>0</v>
      </c>
      <c r="O66" s="304">
        <f t="shared" si="5"/>
        <v>0</v>
      </c>
      <c r="P66" s="302">
        <f t="shared" si="6"/>
        <v>0</v>
      </c>
      <c r="Q66" s="301">
        <f t="shared" si="7"/>
        <v>0</v>
      </c>
      <c r="R66" s="503">
        <f>IF('Datos de Indicador'!H69="No dato","x",ROUND(IF('Datos de Indicador'!H69=0,0,IF(LOG('Datos de Indicador'!H69)&gt;R$302,10,IF(LOG('Datos de Indicador'!H69)&lt;R$301,0,10-(R$302-LOG('Datos de Indicador'!H69))/(R$302-R$301)*10))),1))</f>
        <v>8.8000000000000007</v>
      </c>
      <c r="S66" s="299">
        <f>IF('Datos de Indicador'!H69="No dato","x",IF('Datos de Indicador'!H69="No dato","x", 'Datos de Indicador'!H69/'Datos de Indicador'!AM69))</f>
        <v>4.6273015105635857E-3</v>
      </c>
      <c r="T66" s="300">
        <f t="shared" si="8"/>
        <v>0.5</v>
      </c>
      <c r="U66" s="301">
        <f t="shared" si="9"/>
        <v>6.2</v>
      </c>
      <c r="V66" s="501">
        <f>IF('Datos de Indicador'!I69="No dato","x",ROUND(IF('Datos de Indicador'!I69=0,0,IF(LOG('Datos de Indicador'!I69)&gt;V$302,10,IF(LOG('Datos de Indicador'!I69)&lt;V$301,0,10-(V$302-LOG('Datos de Indicador'!I69))/(V$302-V$301)*10))),1))</f>
        <v>0</v>
      </c>
      <c r="W66" s="299">
        <f>IF('Datos de Indicador'!I69="No dato","x",IF('Datos de Indicador'!I69="No dato","x",( 'Datos de Indicador'!I69)/'Datos de Indicador'!AM69))</f>
        <v>0</v>
      </c>
      <c r="X66" s="300">
        <f t="shared" si="10"/>
        <v>0</v>
      </c>
      <c r="Y66" s="301">
        <f t="shared" si="11"/>
        <v>0</v>
      </c>
      <c r="Z66" s="305">
        <f t="shared" si="12"/>
        <v>6.4</v>
      </c>
      <c r="AA66" s="306">
        <f>IF('Datos de Indicador'!J69="No dato","x",ROUND(IF('Datos de Indicador'!J69&gt;AA$302,10,IF('Datos de Indicador'!J69&lt;$AA$301,0,10-(AA$302-'Datos de Indicador'!J69)/(AA$302-AA$301)*10)),1))</f>
        <v>10</v>
      </c>
      <c r="AB66" s="306">
        <f>IF('Datos de Indicador'!K69="No dato","x",ROUND(IF('Datos de Indicador'!K69&gt;AB$302,10,IF('Datos de Indicador'!K69&lt;$AB$301,0,10-(AB$302-'Datos de Indicador'!K69)/(AB$302-AB$301)*10)),1))</f>
        <v>10</v>
      </c>
      <c r="AC66" s="306">
        <f>IF('Datos de Indicador'!L69="No dato","x",ROUND(IF('Datos de Indicador'!L69&gt;AC$302,10,IF('Datos de Indicador'!L69&lt;$AC$301,0,10-(AC$302-'Datos de Indicador'!L69)/(AC$302-AC$301)*10)),1))</f>
        <v>10</v>
      </c>
      <c r="AD66" s="301">
        <f t="shared" si="13"/>
        <v>10</v>
      </c>
      <c r="AE66" s="305">
        <f t="shared" si="0"/>
        <v>10</v>
      </c>
      <c r="AF66" s="16"/>
      <c r="AG66" s="16"/>
      <c r="AH66" s="16"/>
    </row>
    <row r="67" spans="1:34" s="3" customFormat="1" x14ac:dyDescent="0.25">
      <c r="A67" s="108" t="s">
        <v>43</v>
      </c>
      <c r="B67" s="101" t="s">
        <v>46</v>
      </c>
      <c r="C67" s="307">
        <v>503</v>
      </c>
      <c r="D67" s="301">
        <f>IF('Datos de Indicador'!D70="No dato","x",ROUND(IF('Datos de Indicador'!D70=0,0,IF(LOG('Datos de Indicador'!D70)&gt;D$302,10,IF(LOG('Datos de Indicador'!D70)&lt;D$301,0,10-(D$302-LOG('Datos de Indicador'!D70))/(D$302-D$301)*10))),1))</f>
        <v>8.4</v>
      </c>
      <c r="E67" s="501">
        <f>IF('Datos de Indicador'!E70="No dato","x",ROUND(IF('Datos de Indicador'!E70=0,0,IF(LOG('Datos de Indicador'!E70)&gt;E$302,10,IF(LOG('Datos de Indicador'!E70)&lt;E$301,0,10-(E$302-LOG('Datos de Indicador'!E70))/(E$302-E$301)*10))),1))</f>
        <v>9.6</v>
      </c>
      <c r="F67" s="299">
        <f>IF('Datos de Indicador'!E70="No dato","x",IF('Datos de Indicador'!E70="No dato","x", ('Datos de Indicador'!E70)/'Datos de Indicador'!AM70))</f>
        <v>2.2842385108004421E-2</v>
      </c>
      <c r="G67" s="300">
        <f t="shared" si="1"/>
        <v>10</v>
      </c>
      <c r="H67" s="301">
        <f t="shared" si="2"/>
        <v>9.8000000000000007</v>
      </c>
      <c r="I67" s="501">
        <f>IF('Datos de Indicador'!F70="No dato","x",ROUND(IF('Datos de Indicador'!F70=0,0,IF(LOG('Datos de Indicador'!F70*1/40)&gt;I$302,10,IF(LOG('Datos de Indicador'!F70*1/40)&lt;I$301,0,10-(I$302-LOG('Datos de Indicador'!F70*1/40))/(I$302-I$301)*10))),1))</f>
        <v>0</v>
      </c>
      <c r="J67" s="299">
        <f>IF('Datos de Indicador'!F70="No dato","x",IF('Datos de Indicador'!F70="No dato","x",( 'Datos de Indicador'!F70*1/40)/'Datos de Indicador'!AM70))</f>
        <v>0</v>
      </c>
      <c r="K67" s="300">
        <f t="shared" si="3"/>
        <v>0</v>
      </c>
      <c r="L67" s="302">
        <f t="shared" si="4"/>
        <v>0</v>
      </c>
      <c r="M67" s="502">
        <f>IF('Datos de Indicador'!G70="No dato","x",ROUND(IF('Datos de Indicador'!G70=0,0,IF(LOG('Datos de Indicador'!G70)&gt;M$302,10,IF(LOG('Datos de Indicador'!G70)&lt;M$301,0,10-(M$302-LOG('Datos de Indicador'!G70))/(M$302-M$301)*10))),1))</f>
        <v>0</v>
      </c>
      <c r="N67" s="303">
        <f>IF('Datos de Indicador'!G70="No dato","x",IF('Datos de Indicador'!G70="No dato","x", 'Datos de Indicador'!G70/'Datos de Indicador'!AM70))</f>
        <v>0</v>
      </c>
      <c r="O67" s="304">
        <f t="shared" si="5"/>
        <v>0</v>
      </c>
      <c r="P67" s="302">
        <f t="shared" si="6"/>
        <v>0</v>
      </c>
      <c r="Q67" s="301">
        <f t="shared" si="7"/>
        <v>0</v>
      </c>
      <c r="R67" s="503">
        <f>IF('Datos de Indicador'!H70="No dato","x",ROUND(IF('Datos de Indicador'!H70=0,0,IF(LOG('Datos de Indicador'!H70)&gt;R$302,10,IF(LOG('Datos de Indicador'!H70)&lt;R$301,0,10-(R$302-LOG('Datos de Indicador'!H70))/(R$302-R$301)*10))),1))</f>
        <v>8.4</v>
      </c>
      <c r="S67" s="299">
        <f>IF('Datos de Indicador'!H70="No dato","x",IF('Datos de Indicador'!H70="No dato","x", 'Datos de Indicador'!H70/'Datos de Indicador'!AM70))</f>
        <v>1.4121552033824437E-2</v>
      </c>
      <c r="T67" s="300">
        <f t="shared" si="8"/>
        <v>1.4</v>
      </c>
      <c r="U67" s="301">
        <f t="shared" si="9"/>
        <v>6</v>
      </c>
      <c r="V67" s="501">
        <f>IF('Datos de Indicador'!I70="No dato","x",ROUND(IF('Datos de Indicador'!I70=0,0,IF(LOG('Datos de Indicador'!I70)&gt;V$302,10,IF(LOG('Datos de Indicador'!I70)&lt;V$301,0,10-(V$302-LOG('Datos de Indicador'!I70))/(V$302-V$301)*10))),1))</f>
        <v>0</v>
      </c>
      <c r="W67" s="299">
        <f>IF('Datos de Indicador'!I70="No dato","x",IF('Datos de Indicador'!I70="No dato","x",( 'Datos de Indicador'!I70)/'Datos de Indicador'!AM70))</f>
        <v>0</v>
      </c>
      <c r="X67" s="300">
        <f t="shared" si="10"/>
        <v>0</v>
      </c>
      <c r="Y67" s="301">
        <f t="shared" si="11"/>
        <v>0</v>
      </c>
      <c r="Z67" s="305">
        <f t="shared" si="12"/>
        <v>6.4</v>
      </c>
      <c r="AA67" s="306">
        <f>IF('Datos de Indicador'!J70="No dato","x",ROUND(IF('Datos de Indicador'!J70&gt;AA$302,10,IF('Datos de Indicador'!J70&lt;$AA$301,0,10-(AA$302-'Datos de Indicador'!J70)/(AA$302-AA$301)*10)),1))</f>
        <v>10</v>
      </c>
      <c r="AB67" s="306">
        <f>IF('Datos de Indicador'!K70="No dato","x",ROUND(IF('Datos de Indicador'!K70&gt;AB$302,10,IF('Datos de Indicador'!K70&lt;$AB$301,0,10-(AB$302-'Datos de Indicador'!K70)/(AB$302-AB$301)*10)),1))</f>
        <v>10</v>
      </c>
      <c r="AC67" s="306">
        <f>IF('Datos de Indicador'!L70="No dato","x",ROUND(IF('Datos de Indicador'!L70&gt;AC$302,10,IF('Datos de Indicador'!L70&lt;$AC$301,0,10-(AC$302-'Datos de Indicador'!L70)/(AC$302-AC$301)*10)),1))</f>
        <v>8</v>
      </c>
      <c r="AD67" s="301">
        <f t="shared" si="13"/>
        <v>9.5</v>
      </c>
      <c r="AE67" s="305">
        <f t="shared" ref="AE67:AE130" si="14">AD67</f>
        <v>9.5</v>
      </c>
      <c r="AF67" s="16"/>
      <c r="AG67" s="16"/>
      <c r="AH67" s="16"/>
    </row>
    <row r="68" spans="1:34" s="3" customFormat="1" x14ac:dyDescent="0.25">
      <c r="A68" s="108" t="s">
        <v>43</v>
      </c>
      <c r="B68" s="101" t="s">
        <v>47</v>
      </c>
      <c r="C68" s="307">
        <v>504</v>
      </c>
      <c r="D68" s="301">
        <f>IF('Datos de Indicador'!D71="No dato","x",ROUND(IF('Datos de Indicador'!D71=0,0,IF(LOG('Datos de Indicador'!D71)&gt;D$302,10,IF(LOG('Datos de Indicador'!D71)&lt;D$301,0,10-(D$302-LOG('Datos de Indicador'!D71))/(D$302-D$301)*10))),1))</f>
        <v>7.6</v>
      </c>
      <c r="E68" s="501">
        <f>IF('Datos de Indicador'!E71="No dato","x",ROUND(IF('Datos de Indicador'!E71=0,0,IF(LOG('Datos de Indicador'!E71)&gt;E$302,10,IF(LOG('Datos de Indicador'!E71)&lt;E$301,0,10-(E$302-LOG('Datos de Indicador'!E71))/(E$302-E$301)*10))),1))</f>
        <v>7.6</v>
      </c>
      <c r="F68" s="299">
        <f>IF('Datos de Indicador'!E71="No dato","x",IF('Datos de Indicador'!E71="No dato","x", ('Datos de Indicador'!E71)/'Datos de Indicador'!AM71))</f>
        <v>4.8498147101346577E-3</v>
      </c>
      <c r="G68" s="300">
        <f t="shared" ref="G68:G131" si="15">IF(F68="x","x",ROUND(IF(F68&gt;G$302,10,IF(F68&lt;$G$301,0,10-(G$302-F68)/(G$302-G$301)*10)),1))</f>
        <v>9.6999999999999993</v>
      </c>
      <c r="H68" s="301">
        <f t="shared" ref="H68:H131" si="16">IF(E68="x",                                              (IF(G68="x","x",ROUND(((10-GEOMEAN(((10-E68)/10*9+1),((10-G68)/10*9+1)))/9*10),1))),ROUND(((10-GEOMEAN(((10-E68)/10*9+1),((10-G68)/10*9+1)))/9*10),1))</f>
        <v>8.9</v>
      </c>
      <c r="I68" s="501">
        <f>IF('Datos de Indicador'!F71="No dato","x",ROUND(IF('Datos de Indicador'!F71=0,0,IF(LOG('Datos de Indicador'!F71*1/40)&gt;I$302,10,IF(LOG('Datos de Indicador'!F71*1/40)&lt;I$301,0,10-(I$302-LOG('Datos de Indicador'!F71*1/40))/(I$302-I$301)*10))),1))</f>
        <v>0</v>
      </c>
      <c r="J68" s="299">
        <f>IF('Datos de Indicador'!F71="No dato","x",IF('Datos de Indicador'!F71="No dato","x",( 'Datos de Indicador'!F71*1/40)/'Datos de Indicador'!AM71))</f>
        <v>0</v>
      </c>
      <c r="K68" s="300">
        <f t="shared" ref="K68:K131" si="17">IF(J68="x","x",ROUND(IF(J68&gt;K$302,10,IF(J68&lt;$K$301,0,10-(K$302-J68)/(K$302-K$301)*10)),1))</f>
        <v>0</v>
      </c>
      <c r="L68" s="302">
        <f t="shared" ref="L68:L131" si="18">ROUND(IF(I68="x",K68,(10-GEOMEAN(((10-I68)/10*9+1),((10-K68)/10*9+1)))/9*10),1)</f>
        <v>0</v>
      </c>
      <c r="M68" s="502">
        <f>IF('Datos de Indicador'!G71="No dato","x",ROUND(IF('Datos de Indicador'!G71=0,0,IF(LOG('Datos de Indicador'!G71)&gt;M$302,10,IF(LOG('Datos de Indicador'!G71)&lt;M$301,0,10-(M$302-LOG('Datos de Indicador'!G71))/(M$302-M$301)*10))),1))</f>
        <v>0</v>
      </c>
      <c r="N68" s="303">
        <f>IF('Datos de Indicador'!G71="No dato","x",IF('Datos de Indicador'!G71="No dato","x", 'Datos de Indicador'!G71/'Datos de Indicador'!AM71))</f>
        <v>0</v>
      </c>
      <c r="O68" s="304">
        <f t="shared" ref="O68:O131" si="19">IF(N68="x","x",ROUND(IF(N68&gt;O$302,10,IF(N68&lt;$O$301,0,10-(O$302-N68)/(O$302-O$301)*10)),1))</f>
        <v>0</v>
      </c>
      <c r="P68" s="302">
        <f t="shared" ref="P68:P131" si="20">ROUND(IF(M68="x",O68,(10-GEOMEAN(((10-M68)/10*9+1),((10-O68)/10*9+1)))/9*10),1)</f>
        <v>0</v>
      </c>
      <c r="Q68" s="301">
        <f t="shared" ref="Q68:Q131" si="21">ROUND(IF(L68="x",P68,(10-GEOMEAN(((10-L68)/10*9+1),((10-P68)/10*9+1)))/9*10),1)</f>
        <v>0</v>
      </c>
      <c r="R68" s="503">
        <f>IF('Datos de Indicador'!H71="No dato","x",ROUND(IF('Datos de Indicador'!H71=0,0,IF(LOG('Datos de Indicador'!H71)&gt;R$302,10,IF(LOG('Datos de Indicador'!H71)&lt;R$301,0,10-(R$302-LOG('Datos de Indicador'!H71))/(R$302-R$301)*10))),1))</f>
        <v>0</v>
      </c>
      <c r="S68" s="299">
        <f>IF('Datos de Indicador'!H71="No dato","x",IF('Datos de Indicador'!H71="No dato","x", 'Datos de Indicador'!H71/'Datos de Indicador'!AM71))</f>
        <v>0</v>
      </c>
      <c r="T68" s="300">
        <f t="shared" ref="T68:T131" si="22">IF(S68="x","x",ROUND(IF(S68&gt;T$302,10,IF(S68&lt;$T$301,0,10-(T$302-S68)/(T$302-T$301)*10)),1))</f>
        <v>0</v>
      </c>
      <c r="U68" s="301">
        <f t="shared" ref="U68:U131" si="23">ROUND(IF(T68="x",R68,(10-GEOMEAN(((10-R68)/10*9+1),((10-T68)/10*9+1)))/9*10),1)</f>
        <v>0</v>
      </c>
      <c r="V68" s="501">
        <f>IF('Datos de Indicador'!I71="No dato","x",ROUND(IF('Datos de Indicador'!I71=0,0,IF(LOG('Datos de Indicador'!I71)&gt;V$302,10,IF(LOG('Datos de Indicador'!I71)&lt;V$301,0,10-(V$302-LOG('Datos de Indicador'!I71))/(V$302-V$301)*10))),1))</f>
        <v>0</v>
      </c>
      <c r="W68" s="299">
        <f>IF('Datos de Indicador'!I71="No dato","x",IF('Datos de Indicador'!I71="No dato","x",( 'Datos de Indicador'!I71)/'Datos de Indicador'!AM71))</f>
        <v>0</v>
      </c>
      <c r="X68" s="300">
        <f t="shared" ref="X68:X131" si="24">IF(W68="x","x",ROUND(IF(W68&gt;X$302,10,IF(W68&lt;$X$301,0,10-(X$302-W68)/(X$302-X$301)*10)),1))</f>
        <v>0</v>
      </c>
      <c r="Y68" s="301">
        <f t="shared" ref="Y68:Y131" si="25">ROUND(IF(V68="x",X68,(10-GEOMEAN(((10-V68)/10*9+1),((10-X68)/10*9+1)))/9*10),1)</f>
        <v>0</v>
      </c>
      <c r="Z68" s="305">
        <f t="shared" ref="Z68:Z131" si="26" xml:space="preserve">  IF(H68="x",  ROUND(   (10-GEOMEAN(                   ( (10-D68)/10*9+1),  ( (10-Q68)/10*9+1),                ( (10-U68)/10*9+1),   ((10-Y68)/10*9+1)                                               )            )  /9*10,1),            ROUND(                    (10-GEOMEAN(                   ( (10-D68)/10*9+1),  ( (10-H68)/10*9+1),   ( (10-Q68)/10*9+1),                ( (10-U68)/10*9+1),   ((10-Y68)/10*9+1)                                               )            )  /9*10,1))</f>
        <v>4.7</v>
      </c>
      <c r="AA68" s="306">
        <f>IF('Datos de Indicador'!J71="No dato","x",ROUND(IF('Datos de Indicador'!J71&gt;AA$302,10,IF('Datos de Indicador'!J71&lt;$AA$301,0,10-(AA$302-'Datos de Indicador'!J71)/(AA$302-AA$301)*10)),1))</f>
        <v>6.9</v>
      </c>
      <c r="AB68" s="306">
        <f>IF('Datos de Indicador'!K71="No dato","x",ROUND(IF('Datos de Indicador'!K71&gt;AB$302,10,IF('Datos de Indicador'!K71&lt;$AB$301,0,10-(AB$302-'Datos de Indicador'!K71)/(AB$302-AB$301)*10)),1))</f>
        <v>4.7</v>
      </c>
      <c r="AC68" s="306">
        <f>IF('Datos de Indicador'!L71="No dato","x",ROUND(IF('Datos de Indicador'!L71&gt;AC$302,10,IF('Datos de Indicador'!L71&lt;$AC$301,0,10-(AC$302-'Datos de Indicador'!L71)/(AC$302-AC$301)*10)),1))</f>
        <v>0.7</v>
      </c>
      <c r="AD68" s="301">
        <f t="shared" ref="AD68:AD102" si="27">IF(AA68="x",                    ROUND(((10-GEOMEAN(((10-AB68)/10*9+1),((10-AC68)/10*9+1) ))/9*10),1),ROUND(((10-GEOMEAN(((10-AA68)/10*9+1),((10-AB68)/10*9+1),((10-AC68)/10*9+1) ))/9*10),1))</f>
        <v>4.5999999999999996</v>
      </c>
      <c r="AE68" s="305">
        <f t="shared" si="14"/>
        <v>4.5999999999999996</v>
      </c>
      <c r="AF68" s="16"/>
      <c r="AG68" s="16"/>
      <c r="AH68" s="16"/>
    </row>
    <row r="69" spans="1:34" s="3" customFormat="1" x14ac:dyDescent="0.25">
      <c r="A69" s="108" t="s">
        <v>43</v>
      </c>
      <c r="B69" s="101" t="s">
        <v>48</v>
      </c>
      <c r="C69" s="307">
        <v>505</v>
      </c>
      <c r="D69" s="301">
        <f>IF('Datos de Indicador'!D72="No dato","x",ROUND(IF('Datos de Indicador'!D72=0,0,IF(LOG('Datos de Indicador'!D72)&gt;D$302,10,IF(LOG('Datos de Indicador'!D72)&lt;D$301,0,10-(D$302-LOG('Datos de Indicador'!D72))/(D$302-D$301)*10))),1))</f>
        <v>7.8</v>
      </c>
      <c r="E69" s="501">
        <f>IF('Datos de Indicador'!E72="No dato","x",ROUND(IF('Datos de Indicador'!E72=0,0,IF(LOG('Datos de Indicador'!E72)&gt;E$302,10,IF(LOG('Datos de Indicador'!E72)&lt;E$301,0,10-(E$302-LOG('Datos de Indicador'!E72))/(E$302-E$301)*10))),1))</f>
        <v>8.1</v>
      </c>
      <c r="F69" s="299">
        <f>IF('Datos de Indicador'!E72="No dato","x",IF('Datos de Indicador'!E72="No dato","x", ('Datos de Indicador'!E72)/'Datos de Indicador'!AM72))</f>
        <v>6.5462190516935911E-3</v>
      </c>
      <c r="G69" s="300">
        <f t="shared" si="15"/>
        <v>10</v>
      </c>
      <c r="H69" s="301">
        <f t="shared" si="16"/>
        <v>9.3000000000000007</v>
      </c>
      <c r="I69" s="501">
        <f>IF('Datos de Indicador'!F72="No dato","x",ROUND(IF('Datos de Indicador'!F72=0,0,IF(LOG('Datos de Indicador'!F72*1/40)&gt;I$302,10,IF(LOG('Datos de Indicador'!F72*1/40)&lt;I$301,0,10-(I$302-LOG('Datos de Indicador'!F72*1/40))/(I$302-I$301)*10))),1))</f>
        <v>0</v>
      </c>
      <c r="J69" s="299">
        <f>IF('Datos de Indicador'!F72="No dato","x",IF('Datos de Indicador'!F72="No dato","x",( 'Datos de Indicador'!F72*1/40)/'Datos de Indicador'!AM72))</f>
        <v>0</v>
      </c>
      <c r="K69" s="300">
        <f t="shared" si="17"/>
        <v>0</v>
      </c>
      <c r="L69" s="302">
        <f t="shared" si="18"/>
        <v>0</v>
      </c>
      <c r="M69" s="502">
        <f>IF('Datos de Indicador'!G72="No dato","x",ROUND(IF('Datos de Indicador'!G72=0,0,IF(LOG('Datos de Indicador'!G72)&gt;M$302,10,IF(LOG('Datos de Indicador'!G72)&lt;M$301,0,10-(M$302-LOG('Datos de Indicador'!G72))/(M$302-M$301)*10))),1))</f>
        <v>0</v>
      </c>
      <c r="N69" s="303">
        <f>IF('Datos de Indicador'!G72="No dato","x",IF('Datos de Indicador'!G72="No dato","x", 'Datos de Indicador'!G72/'Datos de Indicador'!AM72))</f>
        <v>0</v>
      </c>
      <c r="O69" s="304">
        <f t="shared" si="19"/>
        <v>0</v>
      </c>
      <c r="P69" s="302">
        <f t="shared" si="20"/>
        <v>0</v>
      </c>
      <c r="Q69" s="301">
        <f t="shared" si="21"/>
        <v>0</v>
      </c>
      <c r="R69" s="503">
        <f>IF('Datos de Indicador'!H72="No dato","x",ROUND(IF('Datos de Indicador'!H72=0,0,IF(LOG('Datos de Indicador'!H72)&gt;R$302,10,IF(LOG('Datos de Indicador'!H72)&lt;R$301,0,10-(R$302-LOG('Datos de Indicador'!H72))/(R$302-R$301)*10))),1))</f>
        <v>0</v>
      </c>
      <c r="S69" s="299">
        <f>IF('Datos de Indicador'!H72="No dato","x",IF('Datos de Indicador'!H72="No dato","x", 'Datos de Indicador'!H72/'Datos de Indicador'!AM72))</f>
        <v>0</v>
      </c>
      <c r="T69" s="300">
        <f t="shared" si="22"/>
        <v>0</v>
      </c>
      <c r="U69" s="301">
        <f t="shared" si="23"/>
        <v>0</v>
      </c>
      <c r="V69" s="501">
        <f>IF('Datos de Indicador'!I72="No dato","x",ROUND(IF('Datos de Indicador'!I72=0,0,IF(LOG('Datos de Indicador'!I72)&gt;V$302,10,IF(LOG('Datos de Indicador'!I72)&lt;V$301,0,10-(V$302-LOG('Datos de Indicador'!I72))/(V$302-V$301)*10))),1))</f>
        <v>0</v>
      </c>
      <c r="W69" s="299">
        <f>IF('Datos de Indicador'!I72="No dato","x",IF('Datos de Indicador'!I72="No dato","x",( 'Datos de Indicador'!I72)/'Datos de Indicador'!AM72))</f>
        <v>0</v>
      </c>
      <c r="X69" s="300">
        <f t="shared" si="24"/>
        <v>0</v>
      </c>
      <c r="Y69" s="301">
        <f t="shared" si="25"/>
        <v>0</v>
      </c>
      <c r="Z69" s="305">
        <f t="shared" si="26"/>
        <v>5</v>
      </c>
      <c r="AA69" s="306">
        <f>IF('Datos de Indicador'!J72="No dato","x",ROUND(IF('Datos de Indicador'!J72&gt;AA$302,10,IF('Datos de Indicador'!J72&lt;$AA$301,0,10-(AA$302-'Datos de Indicador'!J72)/(AA$302-AA$301)*10)),1))</f>
        <v>8</v>
      </c>
      <c r="AB69" s="306">
        <f>IF('Datos de Indicador'!K72="No dato","x",ROUND(IF('Datos de Indicador'!K72&gt;AB$302,10,IF('Datos de Indicador'!K72&lt;$AB$301,0,10-(AB$302-'Datos de Indicador'!K72)/(AB$302-AB$301)*10)),1))</f>
        <v>6.7</v>
      </c>
      <c r="AC69" s="306">
        <f>IF('Datos de Indicador'!L72="No dato","x",ROUND(IF('Datos de Indicador'!L72&gt;AC$302,10,IF('Datos de Indicador'!L72&lt;$AC$301,0,10-(AC$302-'Datos de Indicador'!L72)/(AC$302-AC$301)*10)),1))</f>
        <v>0.7</v>
      </c>
      <c r="AD69" s="301">
        <f t="shared" si="27"/>
        <v>5.9</v>
      </c>
      <c r="AE69" s="305">
        <f t="shared" si="14"/>
        <v>5.9</v>
      </c>
      <c r="AF69" s="16"/>
      <c r="AG69" s="16"/>
      <c r="AH69" s="16"/>
    </row>
    <row r="70" spans="1:34" s="3" customFormat="1" x14ac:dyDescent="0.25">
      <c r="A70" s="108" t="s">
        <v>43</v>
      </c>
      <c r="B70" s="101" t="s">
        <v>49</v>
      </c>
      <c r="C70" s="307">
        <v>506</v>
      </c>
      <c r="D70" s="301">
        <f>IF('Datos de Indicador'!D73="No dato","x",ROUND(IF('Datos de Indicador'!D73=0,0,IF(LOG('Datos de Indicador'!D73)&gt;D$302,10,IF(LOG('Datos de Indicador'!D73)&lt;D$301,0,10-(D$302-LOG('Datos de Indicador'!D73))/(D$302-D$301)*10))),1))</f>
        <v>9.3000000000000007</v>
      </c>
      <c r="E70" s="501">
        <f>IF('Datos de Indicador'!E73="No dato","x",ROUND(IF('Datos de Indicador'!E73=0,0,IF(LOG('Datos de Indicador'!E73)&gt;E$302,10,IF(LOG('Datos de Indicador'!E73)&lt;E$301,0,10-(E$302-LOG('Datos de Indicador'!E73))/(E$302-E$301)*10))),1))</f>
        <v>7</v>
      </c>
      <c r="F70" s="299">
        <f>IF('Datos de Indicador'!E73="No dato","x",IF('Datos de Indicador'!E73="No dato","x", ('Datos de Indicador'!E73)/'Datos de Indicador'!AM73))</f>
        <v>3.5123134767549785E-4</v>
      </c>
      <c r="G70" s="300">
        <f t="shared" si="15"/>
        <v>0.7</v>
      </c>
      <c r="H70" s="301">
        <f t="shared" si="16"/>
        <v>4.5999999999999996</v>
      </c>
      <c r="I70" s="501">
        <f>IF('Datos de Indicador'!F73="No dato","x",ROUND(IF('Datos de Indicador'!F73=0,0,IF(LOG('Datos de Indicador'!F73*1/40)&gt;I$302,10,IF(LOG('Datos de Indicador'!F73*1/40)&lt;I$301,0,10-(I$302-LOG('Datos de Indicador'!F73*1/40))/(I$302-I$301)*10))),1))</f>
        <v>0</v>
      </c>
      <c r="J70" s="299">
        <f>IF('Datos de Indicador'!F73="No dato","x",IF('Datos de Indicador'!F73="No dato","x",( 'Datos de Indicador'!F73*1/40)/'Datos de Indicador'!AM73))</f>
        <v>0</v>
      </c>
      <c r="K70" s="300">
        <f t="shared" si="17"/>
        <v>0</v>
      </c>
      <c r="L70" s="302">
        <f t="shared" si="18"/>
        <v>0</v>
      </c>
      <c r="M70" s="502">
        <f>IF('Datos de Indicador'!G73="No dato","x",ROUND(IF('Datos de Indicador'!G73=0,0,IF(LOG('Datos de Indicador'!G73)&gt;M$302,10,IF(LOG('Datos de Indicador'!G73)&lt;M$301,0,10-(M$302-LOG('Datos de Indicador'!G73))/(M$302-M$301)*10))),1))</f>
        <v>0</v>
      </c>
      <c r="N70" s="303">
        <f>IF('Datos de Indicador'!G73="No dato","x",IF('Datos de Indicador'!G73="No dato","x", 'Datos de Indicador'!G73/'Datos de Indicador'!AM73))</f>
        <v>0</v>
      </c>
      <c r="O70" s="304">
        <f t="shared" si="19"/>
        <v>0</v>
      </c>
      <c r="P70" s="302">
        <f t="shared" si="20"/>
        <v>0</v>
      </c>
      <c r="Q70" s="301">
        <f t="shared" si="21"/>
        <v>0</v>
      </c>
      <c r="R70" s="503">
        <f>IF('Datos de Indicador'!H73="No dato","x",ROUND(IF('Datos de Indicador'!H73=0,0,IF(LOG('Datos de Indicador'!H73)&gt;R$302,10,IF(LOG('Datos de Indicador'!H73)&lt;R$301,0,10-(R$302-LOG('Datos de Indicador'!H73))/(R$302-R$301)*10))),1))</f>
        <v>0</v>
      </c>
      <c r="S70" s="299">
        <f>IF('Datos de Indicador'!H73="No dato","x",IF('Datos de Indicador'!H73="No dato","x", 'Datos de Indicador'!H73/'Datos de Indicador'!AM73))</f>
        <v>0</v>
      </c>
      <c r="T70" s="300">
        <f t="shared" si="22"/>
        <v>0</v>
      </c>
      <c r="U70" s="301">
        <f t="shared" si="23"/>
        <v>0</v>
      </c>
      <c r="V70" s="501">
        <f>IF('Datos de Indicador'!I73="No dato","x",ROUND(IF('Datos de Indicador'!I73=0,0,IF(LOG('Datos de Indicador'!I73)&gt;V$302,10,IF(LOG('Datos de Indicador'!I73)&lt;V$301,0,10-(V$302-LOG('Datos de Indicador'!I73))/(V$302-V$301)*10))),1))</f>
        <v>0</v>
      </c>
      <c r="W70" s="299">
        <f>IF('Datos de Indicador'!I73="No dato","x",IF('Datos de Indicador'!I73="No dato","x",( 'Datos de Indicador'!I73)/'Datos de Indicador'!AM73))</f>
        <v>0</v>
      </c>
      <c r="X70" s="300">
        <f t="shared" si="24"/>
        <v>0</v>
      </c>
      <c r="Y70" s="301">
        <f t="shared" si="25"/>
        <v>0</v>
      </c>
      <c r="Z70" s="305">
        <f t="shared" si="26"/>
        <v>4.2</v>
      </c>
      <c r="AA70" s="306">
        <f>IF('Datos de Indicador'!J73="No dato","x",ROUND(IF('Datos de Indicador'!J73&gt;AA$302,10,IF('Datos de Indicador'!J73&lt;$AA$301,0,10-(AA$302-'Datos de Indicador'!J73)/(AA$302-AA$301)*10)),1))</f>
        <v>10</v>
      </c>
      <c r="AB70" s="306">
        <f>IF('Datos de Indicador'!K73="No dato","x",ROUND(IF('Datos de Indicador'!K73&gt;AB$302,10,IF('Datos de Indicador'!K73&lt;$AB$301,0,10-(AB$302-'Datos de Indicador'!K73)/(AB$302-AB$301)*10)),1))</f>
        <v>10</v>
      </c>
      <c r="AC70" s="306">
        <f>IF('Datos de Indicador'!L73="No dato","x",ROUND(IF('Datos de Indicador'!L73&gt;AC$302,10,IF('Datos de Indicador'!L73&lt;$AC$301,0,10-(AC$302-'Datos de Indicador'!L73)/(AC$302-AC$301)*10)),1))</f>
        <v>10</v>
      </c>
      <c r="AD70" s="301">
        <f t="shared" si="27"/>
        <v>10</v>
      </c>
      <c r="AE70" s="305">
        <f t="shared" si="14"/>
        <v>10</v>
      </c>
      <c r="AF70" s="16"/>
      <c r="AG70" s="16"/>
      <c r="AH70" s="16"/>
    </row>
    <row r="71" spans="1:34" s="3" customFormat="1" x14ac:dyDescent="0.25">
      <c r="A71" s="108" t="s">
        <v>43</v>
      </c>
      <c r="B71" s="101" t="s">
        <v>50</v>
      </c>
      <c r="C71" s="307">
        <v>507</v>
      </c>
      <c r="D71" s="301">
        <f>IF('Datos de Indicador'!D74="No dato","x",ROUND(IF('Datos de Indicador'!D74=0,0,IF(LOG('Datos de Indicador'!D74)&gt;D$302,10,IF(LOG('Datos de Indicador'!D74)&lt;D$301,0,10-(D$302-LOG('Datos de Indicador'!D74))/(D$302-D$301)*10))),1))</f>
        <v>7.7</v>
      </c>
      <c r="E71" s="501">
        <f>IF('Datos de Indicador'!E74="No dato","x",ROUND(IF('Datos de Indicador'!E74=0,0,IF(LOG('Datos de Indicador'!E74)&gt;E$302,10,IF(LOG('Datos de Indicador'!E74)&lt;E$301,0,10-(E$302-LOG('Datos de Indicador'!E74))/(E$302-E$301)*10))),1))</f>
        <v>5.9</v>
      </c>
      <c r="F71" s="299">
        <f>IF('Datos de Indicador'!E74="No dato","x",IF('Datos de Indicador'!E74="No dato","x", ('Datos de Indicador'!E74)/'Datos de Indicador'!AM74))</f>
        <v>5.4212295348585052E-4</v>
      </c>
      <c r="G71" s="300">
        <f t="shared" si="15"/>
        <v>1.1000000000000001</v>
      </c>
      <c r="H71" s="301">
        <f t="shared" si="16"/>
        <v>3.9</v>
      </c>
      <c r="I71" s="501">
        <f>IF('Datos de Indicador'!F74="No dato","x",ROUND(IF('Datos de Indicador'!F74=0,0,IF(LOG('Datos de Indicador'!F74*1/40)&gt;I$302,10,IF(LOG('Datos de Indicador'!F74*1/40)&lt;I$301,0,10-(I$302-LOG('Datos de Indicador'!F74*1/40))/(I$302-I$301)*10))),1))</f>
        <v>0</v>
      </c>
      <c r="J71" s="299">
        <f>IF('Datos de Indicador'!F74="No dato","x",IF('Datos de Indicador'!F74="No dato","x",( 'Datos de Indicador'!F74*1/40)/'Datos de Indicador'!AM74))</f>
        <v>0</v>
      </c>
      <c r="K71" s="300">
        <f t="shared" si="17"/>
        <v>0</v>
      </c>
      <c r="L71" s="302">
        <f t="shared" si="18"/>
        <v>0</v>
      </c>
      <c r="M71" s="502">
        <f>IF('Datos de Indicador'!G74="No dato","x",ROUND(IF('Datos de Indicador'!G74=0,0,IF(LOG('Datos de Indicador'!G74)&gt;M$302,10,IF(LOG('Datos de Indicador'!G74)&lt;M$301,0,10-(M$302-LOG('Datos de Indicador'!G74))/(M$302-M$301)*10))),1))</f>
        <v>0</v>
      </c>
      <c r="N71" s="303">
        <f>IF('Datos de Indicador'!G74="No dato","x",IF('Datos de Indicador'!G74="No dato","x", 'Datos de Indicador'!G74/'Datos de Indicador'!AM74))</f>
        <v>0</v>
      </c>
      <c r="O71" s="304">
        <f t="shared" si="19"/>
        <v>0</v>
      </c>
      <c r="P71" s="302">
        <f t="shared" si="20"/>
        <v>0</v>
      </c>
      <c r="Q71" s="301">
        <f t="shared" si="21"/>
        <v>0</v>
      </c>
      <c r="R71" s="503">
        <f>IF('Datos de Indicador'!H74="No dato","x",ROUND(IF('Datos de Indicador'!H74=0,0,IF(LOG('Datos de Indicador'!H74)&gt;R$302,10,IF(LOG('Datos de Indicador'!H74)&lt;R$301,0,10-(R$302-LOG('Datos de Indicador'!H74))/(R$302-R$301)*10))),1))</f>
        <v>6.6</v>
      </c>
      <c r="S71" s="299">
        <f>IF('Datos de Indicador'!H74="No dato","x",IF('Datos de Indicador'!H74="No dato","x", 'Datos de Indicador'!H74/'Datos de Indicador'!AM74))</f>
        <v>2.710614767429253E-3</v>
      </c>
      <c r="T71" s="300">
        <f t="shared" si="22"/>
        <v>0.3</v>
      </c>
      <c r="U71" s="301">
        <f t="shared" si="23"/>
        <v>4.0999999999999996</v>
      </c>
      <c r="V71" s="501">
        <f>IF('Datos de Indicador'!I74="No dato","x",ROUND(IF('Datos de Indicador'!I74=0,0,IF(LOG('Datos de Indicador'!I74)&gt;V$302,10,IF(LOG('Datos de Indicador'!I74)&lt;V$301,0,10-(V$302-LOG('Datos de Indicador'!I74))/(V$302-V$301)*10))),1))</f>
        <v>0</v>
      </c>
      <c r="W71" s="299">
        <f>IF('Datos de Indicador'!I74="No dato","x",IF('Datos de Indicador'!I74="No dato","x",( 'Datos de Indicador'!I74)/'Datos de Indicador'!AM74))</f>
        <v>0</v>
      </c>
      <c r="X71" s="300">
        <f t="shared" si="24"/>
        <v>0</v>
      </c>
      <c r="Y71" s="301">
        <f t="shared" si="25"/>
        <v>0</v>
      </c>
      <c r="Z71" s="305">
        <f t="shared" si="26"/>
        <v>3.8</v>
      </c>
      <c r="AA71" s="306">
        <f>IF('Datos de Indicador'!J74="No dato","x",ROUND(IF('Datos de Indicador'!J74&gt;AA$302,10,IF('Datos de Indicador'!J74&lt;$AA$301,0,10-(AA$302-'Datos de Indicador'!J74)/(AA$302-AA$301)*10)),1))</f>
        <v>3.6</v>
      </c>
      <c r="AB71" s="306">
        <f>IF('Datos de Indicador'!K74="No dato","x",ROUND(IF('Datos de Indicador'!K74&gt;AB$302,10,IF('Datos de Indicador'!K74&lt;$AB$301,0,10-(AB$302-'Datos de Indicador'!K74)/(AB$302-AB$301)*10)),1))</f>
        <v>2.7</v>
      </c>
      <c r="AC71" s="306">
        <f>IF('Datos de Indicador'!L74="No dato","x",ROUND(IF('Datos de Indicador'!L74&gt;AC$302,10,IF('Datos de Indicador'!L74&lt;$AC$301,0,10-(AC$302-'Datos de Indicador'!L74)/(AC$302-AC$301)*10)),1))</f>
        <v>0</v>
      </c>
      <c r="AD71" s="301">
        <f t="shared" si="27"/>
        <v>2.2000000000000002</v>
      </c>
      <c r="AE71" s="305">
        <f t="shared" si="14"/>
        <v>2.2000000000000002</v>
      </c>
      <c r="AF71" s="16"/>
      <c r="AG71" s="16"/>
      <c r="AH71" s="16"/>
    </row>
    <row r="72" spans="1:34" s="3" customFormat="1" x14ac:dyDescent="0.25">
      <c r="A72" s="108" t="s">
        <v>43</v>
      </c>
      <c r="B72" s="101" t="s">
        <v>51</v>
      </c>
      <c r="C72" s="307">
        <v>508</v>
      </c>
      <c r="D72" s="301">
        <f>IF('Datos de Indicador'!D75="No dato","x",ROUND(IF('Datos de Indicador'!D75=0,0,IF(LOG('Datos de Indicador'!D75)&gt;D$302,10,IF(LOG('Datos de Indicador'!D75)&lt;D$301,0,10-(D$302-LOG('Datos de Indicador'!D75))/(D$302-D$301)*10))),1))</f>
        <v>7.8</v>
      </c>
      <c r="E72" s="501">
        <f>IF('Datos de Indicador'!E75="No dato","x",ROUND(IF('Datos de Indicador'!E75=0,0,IF(LOG('Datos de Indicador'!E75)&gt;E$302,10,IF(LOG('Datos de Indicador'!E75)&lt;E$301,0,10-(E$302-LOG('Datos de Indicador'!E75))/(E$302-E$301)*10))),1))</f>
        <v>5.8</v>
      </c>
      <c r="F72" s="299">
        <f>IF('Datos de Indicador'!E75="No dato","x",IF('Datos de Indicador'!E75="No dato","x", ('Datos de Indicador'!E75)/'Datos de Indicador'!AM75))</f>
        <v>4.5546922895436107E-4</v>
      </c>
      <c r="G72" s="300">
        <f t="shared" si="15"/>
        <v>0.9</v>
      </c>
      <c r="H72" s="301">
        <f t="shared" si="16"/>
        <v>3.7</v>
      </c>
      <c r="I72" s="501">
        <f>IF('Datos de Indicador'!F75="No dato","x",ROUND(IF('Datos de Indicador'!F75=0,0,IF(LOG('Datos de Indicador'!F75*1/40)&gt;I$302,10,IF(LOG('Datos de Indicador'!F75*1/40)&lt;I$301,0,10-(I$302-LOG('Datos de Indicador'!F75*1/40))/(I$302-I$301)*10))),1))</f>
        <v>0</v>
      </c>
      <c r="J72" s="299">
        <f>IF('Datos de Indicador'!F75="No dato","x",IF('Datos de Indicador'!F75="No dato","x",( 'Datos de Indicador'!F75*1/40)/'Datos de Indicador'!AM75))</f>
        <v>0</v>
      </c>
      <c r="K72" s="300">
        <f t="shared" si="17"/>
        <v>0</v>
      </c>
      <c r="L72" s="302">
        <f t="shared" si="18"/>
        <v>0</v>
      </c>
      <c r="M72" s="502">
        <f>IF('Datos de Indicador'!G75="No dato","x",ROUND(IF('Datos de Indicador'!G75=0,0,IF(LOG('Datos de Indicador'!G75)&gt;M$302,10,IF(LOG('Datos de Indicador'!G75)&lt;M$301,0,10-(M$302-LOG('Datos de Indicador'!G75))/(M$302-M$301)*10))),1))</f>
        <v>0</v>
      </c>
      <c r="N72" s="303">
        <f>IF('Datos de Indicador'!G75="No dato","x",IF('Datos de Indicador'!G75="No dato","x", 'Datos de Indicador'!G75/'Datos de Indicador'!AM75))</f>
        <v>0</v>
      </c>
      <c r="O72" s="304">
        <f t="shared" si="19"/>
        <v>0</v>
      </c>
      <c r="P72" s="302">
        <f t="shared" si="20"/>
        <v>0</v>
      </c>
      <c r="Q72" s="301">
        <f t="shared" si="21"/>
        <v>0</v>
      </c>
      <c r="R72" s="503">
        <f>IF('Datos de Indicador'!H75="No dato","x",ROUND(IF('Datos de Indicador'!H75=0,0,IF(LOG('Datos de Indicador'!H75)&gt;R$302,10,IF(LOG('Datos de Indicador'!H75)&lt;R$301,0,10-(R$302-LOG('Datos de Indicador'!H75))/(R$302-R$301)*10))),1))</f>
        <v>6.3</v>
      </c>
      <c r="S72" s="299">
        <f>IF('Datos de Indicador'!H75="No dato","x",IF('Datos de Indicador'!H75="No dato","x", 'Datos de Indicador'!H75/'Datos de Indicador'!AM75))</f>
        <v>1.6852361471311359E-3</v>
      </c>
      <c r="T72" s="300">
        <f t="shared" si="22"/>
        <v>0.2</v>
      </c>
      <c r="U72" s="301">
        <f t="shared" si="23"/>
        <v>3.9</v>
      </c>
      <c r="V72" s="501">
        <f>IF('Datos de Indicador'!I75="No dato","x",ROUND(IF('Datos de Indicador'!I75=0,0,IF(LOG('Datos de Indicador'!I75)&gt;V$302,10,IF(LOG('Datos de Indicador'!I75)&lt;V$301,0,10-(V$302-LOG('Datos de Indicador'!I75))/(V$302-V$301)*10))),1))</f>
        <v>0</v>
      </c>
      <c r="W72" s="299">
        <f>IF('Datos de Indicador'!I75="No dato","x",IF('Datos de Indicador'!I75="No dato","x",( 'Datos de Indicador'!I75)/'Datos de Indicador'!AM75))</f>
        <v>0</v>
      </c>
      <c r="X72" s="300">
        <f t="shared" si="24"/>
        <v>0</v>
      </c>
      <c r="Y72" s="301">
        <f t="shared" si="25"/>
        <v>0</v>
      </c>
      <c r="Z72" s="305">
        <f t="shared" si="26"/>
        <v>3.7</v>
      </c>
      <c r="AA72" s="306">
        <f>IF('Datos de Indicador'!J75="No dato","x",ROUND(IF('Datos de Indicador'!J75&gt;AA$302,10,IF('Datos de Indicador'!J75&lt;$AA$301,0,10-(AA$302-'Datos de Indicador'!J75)/(AA$302-AA$301)*10)),1))</f>
        <v>6</v>
      </c>
      <c r="AB72" s="306">
        <f>IF('Datos de Indicador'!K75="No dato","x",ROUND(IF('Datos de Indicador'!K75&gt;AB$302,10,IF('Datos de Indicador'!K75&lt;$AB$301,0,10-(AB$302-'Datos de Indicador'!K75)/(AB$302-AB$301)*10)),1))</f>
        <v>4.7</v>
      </c>
      <c r="AC72" s="306">
        <f>IF('Datos de Indicador'!L75="No dato","x",ROUND(IF('Datos de Indicador'!L75&gt;AC$302,10,IF('Datos de Indicador'!L75&lt;$AC$301,0,10-(AC$302-'Datos de Indicador'!L75)/(AC$302-AC$301)*10)),1))</f>
        <v>0</v>
      </c>
      <c r="AD72" s="301">
        <f t="shared" si="27"/>
        <v>4</v>
      </c>
      <c r="AE72" s="305">
        <f t="shared" si="14"/>
        <v>4</v>
      </c>
      <c r="AF72" s="16"/>
      <c r="AG72" s="16"/>
      <c r="AH72" s="16"/>
    </row>
    <row r="73" spans="1:34" s="3" customFormat="1" x14ac:dyDescent="0.25">
      <c r="A73" s="108" t="s">
        <v>43</v>
      </c>
      <c r="B73" s="101" t="s">
        <v>52</v>
      </c>
      <c r="C73" s="307">
        <v>509</v>
      </c>
      <c r="D73" s="301">
        <f>IF('Datos de Indicador'!D76="No dato","x",ROUND(IF('Datos de Indicador'!D76=0,0,IF(LOG('Datos de Indicador'!D76)&gt;D$302,10,IF(LOG('Datos de Indicador'!D76)&lt;D$301,0,10-(D$302-LOG('Datos de Indicador'!D76))/(D$302-D$301)*10))),1))</f>
        <v>8.6</v>
      </c>
      <c r="E73" s="501">
        <f>IF('Datos de Indicador'!E76="No dato","x",ROUND(IF('Datos de Indicador'!E76=0,0,IF(LOG('Datos de Indicador'!E76)&gt;E$302,10,IF(LOG('Datos de Indicador'!E76)&lt;E$301,0,10-(E$302-LOG('Datos de Indicador'!E76))/(E$302-E$301)*10))),1))</f>
        <v>9.4</v>
      </c>
      <c r="F73" s="299">
        <f>IF('Datos de Indicador'!E76="No dato","x",IF('Datos de Indicador'!E76="No dato","x", ('Datos de Indicador'!E76)/'Datos de Indicador'!AM76))</f>
        <v>1.5353450560853072E-2</v>
      </c>
      <c r="G73" s="300">
        <f t="shared" si="15"/>
        <v>10</v>
      </c>
      <c r="H73" s="301">
        <f t="shared" si="16"/>
        <v>9.6999999999999993</v>
      </c>
      <c r="I73" s="501">
        <f>IF('Datos de Indicador'!F76="No dato","x",ROUND(IF('Datos de Indicador'!F76=0,0,IF(LOG('Datos de Indicador'!F76*1/40)&gt;I$302,10,IF(LOG('Datos de Indicador'!F76*1/40)&lt;I$301,0,10-(I$302-LOG('Datos de Indicador'!F76*1/40))/(I$302-I$301)*10))),1))</f>
        <v>0</v>
      </c>
      <c r="J73" s="299">
        <f>IF('Datos de Indicador'!F76="No dato","x",IF('Datos de Indicador'!F76="No dato","x",( 'Datos de Indicador'!F76*1/40)/'Datos de Indicador'!AM76))</f>
        <v>0</v>
      </c>
      <c r="K73" s="300">
        <f t="shared" si="17"/>
        <v>0</v>
      </c>
      <c r="L73" s="302">
        <f t="shared" si="18"/>
        <v>0</v>
      </c>
      <c r="M73" s="502">
        <f>IF('Datos de Indicador'!G76="No dato","x",ROUND(IF('Datos de Indicador'!G76=0,0,IF(LOG('Datos de Indicador'!G76)&gt;M$302,10,IF(LOG('Datos de Indicador'!G76)&lt;M$301,0,10-(M$302-LOG('Datos de Indicador'!G76))/(M$302-M$301)*10))),1))</f>
        <v>0</v>
      </c>
      <c r="N73" s="303">
        <f>IF('Datos de Indicador'!G76="No dato","x",IF('Datos de Indicador'!G76="No dato","x", 'Datos de Indicador'!G76/'Datos de Indicador'!AM76))</f>
        <v>0</v>
      </c>
      <c r="O73" s="304">
        <f t="shared" si="19"/>
        <v>0</v>
      </c>
      <c r="P73" s="302">
        <f t="shared" si="20"/>
        <v>0</v>
      </c>
      <c r="Q73" s="301">
        <f t="shared" si="21"/>
        <v>0</v>
      </c>
      <c r="R73" s="503">
        <f>IF('Datos de Indicador'!H76="No dato","x",ROUND(IF('Datos de Indicador'!H76=0,0,IF(LOG('Datos de Indicador'!H76)&gt;R$302,10,IF(LOG('Datos de Indicador'!H76)&lt;R$301,0,10-(R$302-LOG('Datos de Indicador'!H76))/(R$302-R$301)*10))),1))</f>
        <v>0</v>
      </c>
      <c r="S73" s="299">
        <f>IF('Datos de Indicador'!H76="No dato","x",IF('Datos de Indicador'!H76="No dato","x", 'Datos de Indicador'!H76/'Datos de Indicador'!AM76))</f>
        <v>0</v>
      </c>
      <c r="T73" s="300">
        <f t="shared" si="22"/>
        <v>0</v>
      </c>
      <c r="U73" s="301">
        <f t="shared" si="23"/>
        <v>0</v>
      </c>
      <c r="V73" s="501">
        <f>IF('Datos de Indicador'!I76="No dato","x",ROUND(IF('Datos de Indicador'!I76=0,0,IF(LOG('Datos de Indicador'!I76)&gt;V$302,10,IF(LOG('Datos de Indicador'!I76)&lt;V$301,0,10-(V$302-LOG('Datos de Indicador'!I76))/(V$302-V$301)*10))),1))</f>
        <v>0</v>
      </c>
      <c r="W73" s="299">
        <f>IF('Datos de Indicador'!I76="No dato","x",IF('Datos de Indicador'!I76="No dato","x",( 'Datos de Indicador'!I76)/'Datos de Indicador'!AM76))</f>
        <v>0</v>
      </c>
      <c r="X73" s="300">
        <f t="shared" si="24"/>
        <v>0</v>
      </c>
      <c r="Y73" s="301">
        <f t="shared" si="25"/>
        <v>0</v>
      </c>
      <c r="Z73" s="305">
        <f t="shared" si="26"/>
        <v>5.6</v>
      </c>
      <c r="AA73" s="306">
        <f>IF('Datos de Indicador'!J76="No dato","x",ROUND(IF('Datos de Indicador'!J76&gt;AA$302,10,IF('Datos de Indicador'!J76&lt;$AA$301,0,10-(AA$302-'Datos de Indicador'!J76)/(AA$302-AA$301)*10)),1))</f>
        <v>8.1999999999999993</v>
      </c>
      <c r="AB73" s="306">
        <f>IF('Datos de Indicador'!K76="No dato","x",ROUND(IF('Datos de Indicador'!K76&gt;AB$302,10,IF('Datos de Indicador'!K76&lt;$AB$301,0,10-(AB$302-'Datos de Indicador'!K76)/(AB$302-AB$301)*10)),1))</f>
        <v>10</v>
      </c>
      <c r="AC73" s="306">
        <f>IF('Datos de Indicador'!L76="No dato","x",ROUND(IF('Datos de Indicador'!L76&gt;AC$302,10,IF('Datos de Indicador'!L76&lt;$AC$301,0,10-(AC$302-'Datos de Indicador'!L76)/(AC$302-AC$301)*10)),1))</f>
        <v>3.3</v>
      </c>
      <c r="AD73" s="301">
        <f t="shared" si="27"/>
        <v>8.1999999999999993</v>
      </c>
      <c r="AE73" s="305">
        <f t="shared" si="14"/>
        <v>8.1999999999999993</v>
      </c>
      <c r="AF73" s="16"/>
      <c r="AG73" s="16"/>
      <c r="AH73" s="16"/>
    </row>
    <row r="74" spans="1:34" s="3" customFormat="1" x14ac:dyDescent="0.25">
      <c r="A74" s="108" t="s">
        <v>43</v>
      </c>
      <c r="B74" s="101" t="s">
        <v>53</v>
      </c>
      <c r="C74" s="307">
        <v>510</v>
      </c>
      <c r="D74" s="301">
        <f>IF('Datos de Indicador'!D77="No dato","x",ROUND(IF('Datos de Indicador'!D77=0,0,IF(LOG('Datos de Indicador'!D77)&gt;D$302,10,IF(LOG('Datos de Indicador'!D77)&lt;D$301,0,10-(D$302-LOG('Datos de Indicador'!D77))/(D$302-D$301)*10))),1))</f>
        <v>8.8000000000000007</v>
      </c>
      <c r="E74" s="501">
        <f>IF('Datos de Indicador'!E77="No dato","x",ROUND(IF('Datos de Indicador'!E77=0,0,IF(LOG('Datos de Indicador'!E77)&gt;E$302,10,IF(LOG('Datos de Indicador'!E77)&lt;E$301,0,10-(E$302-LOG('Datos de Indicador'!E77))/(E$302-E$301)*10))),1))</f>
        <v>7.2</v>
      </c>
      <c r="F74" s="299">
        <f>IF('Datos de Indicador'!E77="No dato","x",IF('Datos de Indicador'!E77="No dato","x", ('Datos de Indicador'!E77)/'Datos de Indicador'!AM77))</f>
        <v>6.4040521942336948E-4</v>
      </c>
      <c r="G74" s="300">
        <f t="shared" si="15"/>
        <v>1.3</v>
      </c>
      <c r="H74" s="301">
        <f t="shared" si="16"/>
        <v>4.9000000000000004</v>
      </c>
      <c r="I74" s="501">
        <f>IF('Datos de Indicador'!F77="No dato","x",ROUND(IF('Datos de Indicador'!F77=0,0,IF(LOG('Datos de Indicador'!F77*1/40)&gt;I$302,10,IF(LOG('Datos de Indicador'!F77*1/40)&lt;I$301,0,10-(I$302-LOG('Datos de Indicador'!F77*1/40))/(I$302-I$301)*10))),1))</f>
        <v>0</v>
      </c>
      <c r="J74" s="299">
        <f>IF('Datos de Indicador'!F77="No dato","x",IF('Datos de Indicador'!F77="No dato","x",( 'Datos de Indicador'!F77*1/40)/'Datos de Indicador'!AM77))</f>
        <v>0</v>
      </c>
      <c r="K74" s="300">
        <f t="shared" si="17"/>
        <v>0</v>
      </c>
      <c r="L74" s="302">
        <f t="shared" si="18"/>
        <v>0</v>
      </c>
      <c r="M74" s="502">
        <f>IF('Datos de Indicador'!G77="No dato","x",ROUND(IF('Datos de Indicador'!G77=0,0,IF(LOG('Datos de Indicador'!G77)&gt;M$302,10,IF(LOG('Datos de Indicador'!G77)&lt;M$301,0,10-(M$302-LOG('Datos de Indicador'!G77))/(M$302-M$301)*10))),1))</f>
        <v>0</v>
      </c>
      <c r="N74" s="303">
        <f>IF('Datos de Indicador'!G77="No dato","x",IF('Datos de Indicador'!G77="No dato","x", 'Datos de Indicador'!G77/'Datos de Indicador'!AM77))</f>
        <v>0</v>
      </c>
      <c r="O74" s="304">
        <f t="shared" si="19"/>
        <v>0</v>
      </c>
      <c r="P74" s="302">
        <f t="shared" si="20"/>
        <v>0</v>
      </c>
      <c r="Q74" s="301">
        <f t="shared" si="21"/>
        <v>0</v>
      </c>
      <c r="R74" s="503">
        <f>IF('Datos de Indicador'!H77="No dato","x",ROUND(IF('Datos de Indicador'!H77=0,0,IF(LOG('Datos de Indicador'!H77)&gt;R$302,10,IF(LOG('Datos de Indicador'!H77)&lt;R$301,0,10-(R$302-LOG('Datos de Indicador'!H77))/(R$302-R$301)*10))),1))</f>
        <v>7.9</v>
      </c>
      <c r="S74" s="299">
        <f>IF('Datos de Indicador'!H77="No dato","x",IF('Datos de Indicador'!H77="No dato","x", 'Datos de Indicador'!H77/'Datos de Indicador'!AM77))</f>
        <v>4.0478443114495988E-3</v>
      </c>
      <c r="T74" s="300">
        <f t="shared" si="22"/>
        <v>0.4</v>
      </c>
      <c r="U74" s="301">
        <f t="shared" si="23"/>
        <v>5.2</v>
      </c>
      <c r="V74" s="501">
        <f>IF('Datos de Indicador'!I77="No dato","x",ROUND(IF('Datos de Indicador'!I77=0,0,IF(LOG('Datos de Indicador'!I77)&gt;V$302,10,IF(LOG('Datos de Indicador'!I77)&lt;V$301,0,10-(V$302-LOG('Datos de Indicador'!I77))/(V$302-V$301)*10))),1))</f>
        <v>0</v>
      </c>
      <c r="W74" s="299">
        <f>IF('Datos de Indicador'!I77="No dato","x",IF('Datos de Indicador'!I77="No dato","x",( 'Datos de Indicador'!I77)/'Datos de Indicador'!AM77))</f>
        <v>0</v>
      </c>
      <c r="X74" s="300">
        <f t="shared" si="24"/>
        <v>0</v>
      </c>
      <c r="Y74" s="301">
        <f t="shared" si="25"/>
        <v>0</v>
      </c>
      <c r="Z74" s="305">
        <f t="shared" si="26"/>
        <v>4.7</v>
      </c>
      <c r="AA74" s="306">
        <f>IF('Datos de Indicador'!J77="No dato","x",ROUND(IF('Datos de Indicador'!J77&gt;AA$302,10,IF('Datos de Indicador'!J77&lt;$AA$301,0,10-(AA$302-'Datos de Indicador'!J77)/(AA$302-AA$301)*10)),1))</f>
        <v>10</v>
      </c>
      <c r="AB74" s="306">
        <f>IF('Datos de Indicador'!K77="No dato","x",ROUND(IF('Datos de Indicador'!K77&gt;AB$302,10,IF('Datos de Indicador'!K77&lt;$AB$301,0,10-(AB$302-'Datos de Indicador'!K77)/(AB$302-AB$301)*10)),1))</f>
        <v>10</v>
      </c>
      <c r="AC74" s="306">
        <f>IF('Datos de Indicador'!L77="No dato","x",ROUND(IF('Datos de Indicador'!L77&gt;AC$302,10,IF('Datos de Indicador'!L77&lt;$AC$301,0,10-(AC$302-'Datos de Indicador'!L77)/(AC$302-AC$301)*10)),1))</f>
        <v>2</v>
      </c>
      <c r="AD74" s="301">
        <f t="shared" si="27"/>
        <v>8.9</v>
      </c>
      <c r="AE74" s="305">
        <f t="shared" si="14"/>
        <v>8.9</v>
      </c>
      <c r="AF74" s="16"/>
      <c r="AG74" s="16"/>
      <c r="AH74" s="16"/>
    </row>
    <row r="75" spans="1:34" s="3" customFormat="1" x14ac:dyDescent="0.25">
      <c r="A75" s="108" t="s">
        <v>43</v>
      </c>
      <c r="B75" s="101" t="s">
        <v>54</v>
      </c>
      <c r="C75" s="307">
        <v>511</v>
      </c>
      <c r="D75" s="301">
        <f>IF('Datos de Indicador'!D78="No dato","x",ROUND(IF('Datos de Indicador'!D78=0,0,IF(LOG('Datos de Indicador'!D78)&gt;D$302,10,IF(LOG('Datos de Indicador'!D78)&lt;D$301,0,10-(D$302-LOG('Datos de Indicador'!D78))/(D$302-D$301)*10))),1))</f>
        <v>7.4</v>
      </c>
      <c r="E75" s="501">
        <f>IF('Datos de Indicador'!E78="No dato","x",ROUND(IF('Datos de Indicador'!E78=0,0,IF(LOG('Datos de Indicador'!E78)&gt;E$302,10,IF(LOG('Datos de Indicador'!E78)&lt;E$301,0,10-(E$302-LOG('Datos de Indicador'!E78))/(E$302-E$301)*10))),1))</f>
        <v>9.3000000000000007</v>
      </c>
      <c r="F75" s="299">
        <f>IF('Datos de Indicador'!E78="No dato","x",IF('Datos de Indicador'!E78="No dato","x", ('Datos de Indicador'!E78)/'Datos de Indicador'!AM78))</f>
        <v>4.574022486054566E-3</v>
      </c>
      <c r="G75" s="300">
        <f t="shared" si="15"/>
        <v>9.1</v>
      </c>
      <c r="H75" s="301">
        <f t="shared" si="16"/>
        <v>9.1999999999999993</v>
      </c>
      <c r="I75" s="501">
        <f>IF('Datos de Indicador'!F78="No dato","x",ROUND(IF('Datos de Indicador'!F78=0,0,IF(LOG('Datos de Indicador'!F78*1/40)&gt;I$302,10,IF(LOG('Datos de Indicador'!F78*1/40)&lt;I$301,0,10-(I$302-LOG('Datos de Indicador'!F78*1/40))/(I$302-I$301)*10))),1))</f>
        <v>0</v>
      </c>
      <c r="J75" s="299">
        <f>IF('Datos de Indicador'!F78="No dato","x",IF('Datos de Indicador'!F78="No dato","x",( 'Datos de Indicador'!F78*1/40)/'Datos de Indicador'!AM78))</f>
        <v>0</v>
      </c>
      <c r="K75" s="300">
        <f t="shared" si="17"/>
        <v>0</v>
      </c>
      <c r="L75" s="302">
        <f t="shared" si="18"/>
        <v>0</v>
      </c>
      <c r="M75" s="502">
        <f>IF('Datos de Indicador'!G78="No dato","x",ROUND(IF('Datos de Indicador'!G78=0,0,IF(LOG('Datos de Indicador'!G78)&gt;M$302,10,IF(LOG('Datos de Indicador'!G78)&lt;M$301,0,10-(M$302-LOG('Datos de Indicador'!G78))/(M$302-M$301)*10))),1))</f>
        <v>0</v>
      </c>
      <c r="N75" s="303">
        <f>IF('Datos de Indicador'!G78="No dato","x",IF('Datos de Indicador'!G78="No dato","x", 'Datos de Indicador'!G78/'Datos de Indicador'!AM78))</f>
        <v>0</v>
      </c>
      <c r="O75" s="304">
        <f t="shared" si="19"/>
        <v>0</v>
      </c>
      <c r="P75" s="302">
        <f t="shared" si="20"/>
        <v>0</v>
      </c>
      <c r="Q75" s="301">
        <f t="shared" si="21"/>
        <v>0</v>
      </c>
      <c r="R75" s="503">
        <f>IF('Datos de Indicador'!H78="No dato","x",ROUND(IF('Datos de Indicador'!H78=0,0,IF(LOG('Datos de Indicador'!H78)&gt;R$302,10,IF(LOG('Datos de Indicador'!H78)&lt;R$301,0,10-(R$302-LOG('Datos de Indicador'!H78))/(R$302-R$301)*10))),1))</f>
        <v>7.8</v>
      </c>
      <c r="S75" s="299">
        <f>IF('Datos de Indicador'!H78="No dato","x",IF('Datos de Indicador'!H78="No dato","x", 'Datos de Indicador'!H78/'Datos de Indicador'!AM78))</f>
        <v>1.7469298707671957E-3</v>
      </c>
      <c r="T75" s="300">
        <f t="shared" si="22"/>
        <v>0.2</v>
      </c>
      <c r="U75" s="301">
        <f t="shared" si="23"/>
        <v>5.0999999999999996</v>
      </c>
      <c r="V75" s="501">
        <f>IF('Datos de Indicador'!I78="No dato","x",ROUND(IF('Datos de Indicador'!I78=0,0,IF(LOG('Datos de Indicador'!I78)&gt;V$302,10,IF(LOG('Datos de Indicador'!I78)&lt;V$301,0,10-(V$302-LOG('Datos de Indicador'!I78))/(V$302-V$301)*10))),1))</f>
        <v>0</v>
      </c>
      <c r="W75" s="299">
        <f>IF('Datos de Indicador'!I78="No dato","x",IF('Datos de Indicador'!I78="No dato","x",( 'Datos de Indicador'!I78)/'Datos de Indicador'!AM78))</f>
        <v>0</v>
      </c>
      <c r="X75" s="300">
        <f t="shared" si="24"/>
        <v>0</v>
      </c>
      <c r="Y75" s="301">
        <f t="shared" si="25"/>
        <v>0</v>
      </c>
      <c r="Z75" s="305">
        <f t="shared" si="26"/>
        <v>5.6</v>
      </c>
      <c r="AA75" s="306">
        <f>IF('Datos de Indicador'!J78="No dato","x",ROUND(IF('Datos de Indicador'!J78&gt;AA$302,10,IF('Datos de Indicador'!J78&lt;$AA$301,0,10-(AA$302-'Datos de Indicador'!J78)/(AA$302-AA$301)*10)),1))</f>
        <v>4.3</v>
      </c>
      <c r="AB75" s="306">
        <f>IF('Datos de Indicador'!K78="No dato","x",ROUND(IF('Datos de Indicador'!K78&gt;AB$302,10,IF('Datos de Indicador'!K78&lt;$AB$301,0,10-(AB$302-'Datos de Indicador'!K78)/(AB$302-AB$301)*10)),1))</f>
        <v>10</v>
      </c>
      <c r="AC75" s="306">
        <f>IF('Datos de Indicador'!L78="No dato","x",ROUND(IF('Datos de Indicador'!L78&gt;AC$302,10,IF('Datos de Indicador'!L78&lt;$AC$301,0,10-(AC$302-'Datos de Indicador'!L78)/(AC$302-AC$301)*10)),1))</f>
        <v>8</v>
      </c>
      <c r="AD75" s="301">
        <f t="shared" si="27"/>
        <v>8.1999999999999993</v>
      </c>
      <c r="AE75" s="305">
        <f t="shared" si="14"/>
        <v>8.1999999999999993</v>
      </c>
      <c r="AF75" s="16"/>
      <c r="AG75" s="16"/>
      <c r="AH75" s="16"/>
    </row>
    <row r="76" spans="1:34" s="3" customFormat="1" x14ac:dyDescent="0.25">
      <c r="A76" s="108" t="s">
        <v>43</v>
      </c>
      <c r="B76" s="101" t="s">
        <v>55</v>
      </c>
      <c r="C76" s="307">
        <v>512</v>
      </c>
      <c r="D76" s="301">
        <f>IF('Datos de Indicador'!D79="No dato","x",ROUND(IF('Datos de Indicador'!D79=0,0,IF(LOG('Datos de Indicador'!D79)&gt;D$302,10,IF(LOG('Datos de Indicador'!D79)&lt;D$301,0,10-(D$302-LOG('Datos de Indicador'!D79))/(D$302-D$301)*10))),1))</f>
        <v>8.8000000000000007</v>
      </c>
      <c r="E76" s="501">
        <f>IF('Datos de Indicador'!E79="No dato","x",ROUND(IF('Datos de Indicador'!E79=0,0,IF(LOG('Datos de Indicador'!E79)&gt;E$302,10,IF(LOG('Datos de Indicador'!E79)&lt;E$301,0,10-(E$302-LOG('Datos de Indicador'!E79))/(E$302-E$301)*10))),1))</f>
        <v>7.7</v>
      </c>
      <c r="F76" s="299">
        <f>IF('Datos de Indicador'!E79="No dato","x",IF('Datos de Indicador'!E79="No dato","x", ('Datos de Indicador'!E79)/'Datos de Indicador'!AM79))</f>
        <v>1.3628055326567144E-3</v>
      </c>
      <c r="G76" s="300">
        <f t="shared" si="15"/>
        <v>2.7</v>
      </c>
      <c r="H76" s="301">
        <f t="shared" si="16"/>
        <v>5.8</v>
      </c>
      <c r="I76" s="501">
        <f>IF('Datos de Indicador'!F79="No dato","x",ROUND(IF('Datos de Indicador'!F79=0,0,IF(LOG('Datos de Indicador'!F79*1/40)&gt;I$302,10,IF(LOG('Datos de Indicador'!F79*1/40)&lt;I$301,0,10-(I$302-LOG('Datos de Indicador'!F79*1/40))/(I$302-I$301)*10))),1))</f>
        <v>0</v>
      </c>
      <c r="J76" s="299">
        <f>IF('Datos de Indicador'!F79="No dato","x",IF('Datos de Indicador'!F79="No dato","x",( 'Datos de Indicador'!F79*1/40)/'Datos de Indicador'!AM79))</f>
        <v>0</v>
      </c>
      <c r="K76" s="300">
        <f t="shared" si="17"/>
        <v>0</v>
      </c>
      <c r="L76" s="302">
        <f t="shared" si="18"/>
        <v>0</v>
      </c>
      <c r="M76" s="502">
        <f>IF('Datos de Indicador'!G79="No dato","x",ROUND(IF('Datos de Indicador'!G79=0,0,IF(LOG('Datos de Indicador'!G79)&gt;M$302,10,IF(LOG('Datos de Indicador'!G79)&lt;M$301,0,10-(M$302-LOG('Datos de Indicador'!G79))/(M$302-M$301)*10))),1))</f>
        <v>0</v>
      </c>
      <c r="N76" s="303">
        <f>IF('Datos de Indicador'!G79="No dato","x",IF('Datos de Indicador'!G79="No dato","x", 'Datos de Indicador'!G79/'Datos de Indicador'!AM79))</f>
        <v>0</v>
      </c>
      <c r="O76" s="304">
        <f t="shared" si="19"/>
        <v>0</v>
      </c>
      <c r="P76" s="302">
        <f t="shared" si="20"/>
        <v>0</v>
      </c>
      <c r="Q76" s="301">
        <f t="shared" si="21"/>
        <v>0</v>
      </c>
      <c r="R76" s="503">
        <f>IF('Datos de Indicador'!H79="No dato","x",ROUND(IF('Datos de Indicador'!H79=0,0,IF(LOG('Datos de Indicador'!H79)&gt;R$302,10,IF(LOG('Datos de Indicador'!H79)&lt;R$301,0,10-(R$302-LOG('Datos de Indicador'!H79))/(R$302-R$301)*10))),1))</f>
        <v>0</v>
      </c>
      <c r="S76" s="299">
        <f>IF('Datos de Indicador'!H79="No dato","x",IF('Datos de Indicador'!H79="No dato","x", 'Datos de Indicador'!H79/'Datos de Indicador'!AM79))</f>
        <v>0</v>
      </c>
      <c r="T76" s="300">
        <f t="shared" si="22"/>
        <v>0</v>
      </c>
      <c r="U76" s="301">
        <f t="shared" si="23"/>
        <v>0</v>
      </c>
      <c r="V76" s="501">
        <f>IF('Datos de Indicador'!I79="No dato","x",ROUND(IF('Datos de Indicador'!I79=0,0,IF(LOG('Datos de Indicador'!I79)&gt;V$302,10,IF(LOG('Datos de Indicador'!I79)&lt;V$301,0,10-(V$302-LOG('Datos de Indicador'!I79))/(V$302-V$301)*10))),1))</f>
        <v>0</v>
      </c>
      <c r="W76" s="299">
        <f>IF('Datos de Indicador'!I79="No dato","x",IF('Datos de Indicador'!I79="No dato","x",( 'Datos de Indicador'!I79)/'Datos de Indicador'!AM79))</f>
        <v>0</v>
      </c>
      <c r="X76" s="300">
        <f t="shared" si="24"/>
        <v>0</v>
      </c>
      <c r="Y76" s="301">
        <f t="shared" si="25"/>
        <v>0</v>
      </c>
      <c r="Z76" s="305">
        <f t="shared" si="26"/>
        <v>4.0999999999999996</v>
      </c>
      <c r="AA76" s="306">
        <f>IF('Datos de Indicador'!J79="No dato","x",ROUND(IF('Datos de Indicador'!J79&gt;AA$302,10,IF('Datos de Indicador'!J79&lt;$AA$301,0,10-(AA$302-'Datos de Indicador'!J79)/(AA$302-AA$301)*10)),1))</f>
        <v>10</v>
      </c>
      <c r="AB76" s="306">
        <f>IF('Datos de Indicador'!K79="No dato","x",ROUND(IF('Datos de Indicador'!K79&gt;AB$302,10,IF('Datos de Indicador'!K79&lt;$AB$301,0,10-(AB$302-'Datos de Indicador'!K79)/(AB$302-AB$301)*10)),1))</f>
        <v>10</v>
      </c>
      <c r="AC76" s="306">
        <f>IF('Datos de Indicador'!L79="No dato","x",ROUND(IF('Datos de Indicador'!L79&gt;AC$302,10,IF('Datos de Indicador'!L79&lt;$AC$301,0,10-(AC$302-'Datos de Indicador'!L79)/(AC$302-AC$301)*10)),1))</f>
        <v>2</v>
      </c>
      <c r="AD76" s="301">
        <f t="shared" si="27"/>
        <v>8.9</v>
      </c>
      <c r="AE76" s="305">
        <f t="shared" si="14"/>
        <v>8.9</v>
      </c>
      <c r="AF76" s="16"/>
      <c r="AG76" s="16"/>
      <c r="AH76" s="16"/>
    </row>
    <row r="77" spans="1:34" s="3" customFormat="1" x14ac:dyDescent="0.25">
      <c r="A77" s="104" t="s">
        <v>232</v>
      </c>
      <c r="B77" s="101" t="s">
        <v>232</v>
      </c>
      <c r="C77" s="307">
        <v>601</v>
      </c>
      <c r="D77" s="301">
        <f>IF('Datos de Indicador'!D80="No dato","x",ROUND(IF('Datos de Indicador'!D80=0,0,IF(LOG('Datos de Indicador'!D80)&gt;D$302,10,IF(LOG('Datos de Indicador'!D80)&lt;D$301,0,10-(D$302-LOG('Datos de Indicador'!D80))/(D$302-D$301)*10))),1))</f>
        <v>9.5</v>
      </c>
      <c r="E77" s="501">
        <f>IF('Datos de Indicador'!E80="No dato","x",ROUND(IF('Datos de Indicador'!E80=0,0,IF(LOG('Datos de Indicador'!E80)&gt;E$302,10,IF(LOG('Datos de Indicador'!E80)&lt;E$301,0,10-(E$302-LOG('Datos de Indicador'!E80))/(E$302-E$301)*10))),1))</f>
        <v>9.5</v>
      </c>
      <c r="F77" s="299">
        <f>IF('Datos de Indicador'!E80="No dato","x",IF('Datos de Indicador'!E80="No dato","x", ('Datos de Indicador'!E80)/'Datos de Indicador'!AM80))</f>
        <v>6.0320373304432002E-3</v>
      </c>
      <c r="G77" s="300">
        <f t="shared" si="15"/>
        <v>10</v>
      </c>
      <c r="H77" s="301">
        <f t="shared" si="16"/>
        <v>9.8000000000000007</v>
      </c>
      <c r="I77" s="501">
        <f>IF('Datos de Indicador'!F80="No dato","x",ROUND(IF('Datos de Indicador'!F80=0,0,IF(LOG('Datos de Indicador'!F80*1/40)&gt;I$302,10,IF(LOG('Datos de Indicador'!F80*1/40)&lt;I$301,0,10-(I$302-LOG('Datos de Indicador'!F80*1/40))/(I$302-I$301)*10))),1))</f>
        <v>0</v>
      </c>
      <c r="J77" s="299">
        <f>IF('Datos de Indicador'!F80="No dato","x",IF('Datos de Indicador'!F80="No dato","x",( 'Datos de Indicador'!F80*1/40)/'Datos de Indicador'!AM80))</f>
        <v>0</v>
      </c>
      <c r="K77" s="300">
        <f t="shared" si="17"/>
        <v>0</v>
      </c>
      <c r="L77" s="302">
        <f t="shared" si="18"/>
        <v>0</v>
      </c>
      <c r="M77" s="502">
        <f>IF('Datos de Indicador'!G80="No dato","x",ROUND(IF('Datos de Indicador'!G80=0,0,IF(LOG('Datos de Indicador'!G80)&gt;M$302,10,IF(LOG('Datos de Indicador'!G80)&lt;M$301,0,10-(M$302-LOG('Datos de Indicador'!G80))/(M$302-M$301)*10))),1))</f>
        <v>9.5</v>
      </c>
      <c r="N77" s="303">
        <f>IF('Datos de Indicador'!G80="No dato","x",IF('Datos de Indicador'!G80="No dato","x", 'Datos de Indicador'!G80/'Datos de Indicador'!AM80))</f>
        <v>1.7578143568389368E-2</v>
      </c>
      <c r="O77" s="304">
        <f t="shared" si="19"/>
        <v>3.5</v>
      </c>
      <c r="P77" s="302">
        <f t="shared" si="20"/>
        <v>7.6</v>
      </c>
      <c r="Q77" s="301">
        <f t="shared" si="21"/>
        <v>4.9000000000000004</v>
      </c>
      <c r="R77" s="503">
        <f>IF('Datos de Indicador'!H80="No dato","x",ROUND(IF('Datos de Indicador'!H80=0,0,IF(LOG('Datos de Indicador'!H80)&gt;R$302,10,IF(LOG('Datos de Indicador'!H80)&lt;R$301,0,10-(R$302-LOG('Datos de Indicador'!H80))/(R$302-R$301)*10))),1))</f>
        <v>9</v>
      </c>
      <c r="S77" s="299">
        <f>IF('Datos de Indicador'!H80="No dato","x",IF('Datos de Indicador'!H80="No dato","x", 'Datos de Indicador'!H80/'Datos de Indicador'!AM80))</f>
        <v>9.12017818113749E-3</v>
      </c>
      <c r="T77" s="300">
        <f t="shared" si="22"/>
        <v>0.9</v>
      </c>
      <c r="U77" s="301">
        <f t="shared" si="23"/>
        <v>6.5</v>
      </c>
      <c r="V77" s="501">
        <f>IF('Datos de Indicador'!I80="No dato","x",ROUND(IF('Datos de Indicador'!I80=0,0,IF(LOG('Datos de Indicador'!I80)&gt;V$302,10,IF(LOG('Datos de Indicador'!I80)&lt;V$301,0,10-(V$302-LOG('Datos de Indicador'!I80))/(V$302-V$301)*10))),1))</f>
        <v>0</v>
      </c>
      <c r="W77" s="299">
        <f>IF('Datos de Indicador'!I80="No dato","x",IF('Datos de Indicador'!I80="No dato","x",( 'Datos de Indicador'!I80)/'Datos de Indicador'!AM80))</f>
        <v>0</v>
      </c>
      <c r="X77" s="300">
        <f t="shared" si="24"/>
        <v>0</v>
      </c>
      <c r="Y77" s="301">
        <f t="shared" si="25"/>
        <v>0</v>
      </c>
      <c r="Z77" s="305">
        <f t="shared" si="26"/>
        <v>7.4</v>
      </c>
      <c r="AA77" s="306">
        <f>IF('Datos de Indicador'!J80="No dato","x",ROUND(IF('Datos de Indicador'!J80&gt;AA$302,10,IF('Datos de Indicador'!J80&lt;$AA$301,0,10-(AA$302-'Datos de Indicador'!J80)/(AA$302-AA$301)*10)),1))</f>
        <v>5.9</v>
      </c>
      <c r="AB77" s="306">
        <f>IF('Datos de Indicador'!K80="No dato","x",ROUND(IF('Datos de Indicador'!K80&gt;AB$302,10,IF('Datos de Indicador'!K80&lt;$AB$301,0,10-(AB$302-'Datos de Indicador'!K80)/(AB$302-AB$301)*10)),1))</f>
        <v>10</v>
      </c>
      <c r="AC77" s="306">
        <f>IF('Datos de Indicador'!L80="No dato","x",ROUND(IF('Datos de Indicador'!L80&gt;AC$302,10,IF('Datos de Indicador'!L80&lt;$AC$301,0,10-(AC$302-'Datos de Indicador'!L80)/(AC$302-AC$301)*10)),1))</f>
        <v>10</v>
      </c>
      <c r="AD77" s="301">
        <f t="shared" si="27"/>
        <v>9.3000000000000007</v>
      </c>
      <c r="AE77" s="305">
        <f t="shared" si="14"/>
        <v>9.3000000000000007</v>
      </c>
      <c r="AF77" s="16"/>
      <c r="AG77" s="16"/>
      <c r="AH77" s="16"/>
    </row>
    <row r="78" spans="1:34" s="3" customFormat="1" x14ac:dyDescent="0.25">
      <c r="A78" s="104" t="s">
        <v>232</v>
      </c>
      <c r="B78" s="101" t="s">
        <v>233</v>
      </c>
      <c r="C78" s="307">
        <v>602</v>
      </c>
      <c r="D78" s="301">
        <f>IF('Datos de Indicador'!D81="No dato","x",ROUND(IF('Datos de Indicador'!D81=0,0,IF(LOG('Datos de Indicador'!D81)&gt;D$302,10,IF(LOG('Datos de Indicador'!D81)&lt;D$301,0,10-(D$302-LOG('Datos de Indicador'!D81))/(D$302-D$301)*10))),1))</f>
        <v>6.9</v>
      </c>
      <c r="E78" s="501">
        <f>IF('Datos de Indicador'!E81="No dato","x",ROUND(IF('Datos de Indicador'!E81=0,0,IF(LOG('Datos de Indicador'!E81)&gt;E$302,10,IF(LOG('Datos de Indicador'!E81)&lt;E$301,0,10-(E$302-LOG('Datos de Indicador'!E81))/(E$302-E$301)*10))),1))</f>
        <v>9.5</v>
      </c>
      <c r="F78" s="299">
        <f>IF('Datos de Indicador'!E81="No dato","x",IF('Datos de Indicador'!E81="No dato","x", ('Datos de Indicador'!E81)/'Datos de Indicador'!AM81))</f>
        <v>9.2220291773530791E-2</v>
      </c>
      <c r="G78" s="300">
        <f t="shared" si="15"/>
        <v>10</v>
      </c>
      <c r="H78" s="301">
        <f t="shared" si="16"/>
        <v>9.8000000000000007</v>
      </c>
      <c r="I78" s="501">
        <f>IF('Datos de Indicador'!F81="No dato","x",ROUND(IF('Datos de Indicador'!F81=0,0,IF(LOG('Datos de Indicador'!F81*1/40)&gt;I$302,10,IF(LOG('Datos de Indicador'!F81*1/40)&lt;I$301,0,10-(I$302-LOG('Datos de Indicador'!F81*1/40))/(I$302-I$301)*10))),1))</f>
        <v>0</v>
      </c>
      <c r="J78" s="299">
        <f>IF('Datos de Indicador'!F81="No dato","x",IF('Datos de Indicador'!F81="No dato","x",( 'Datos de Indicador'!F81*1/40)/'Datos de Indicador'!AM81))</f>
        <v>0</v>
      </c>
      <c r="K78" s="300">
        <f t="shared" si="17"/>
        <v>0</v>
      </c>
      <c r="L78" s="302">
        <f t="shared" si="18"/>
        <v>0</v>
      </c>
      <c r="M78" s="502">
        <f>IF('Datos de Indicador'!G81="No dato","x",ROUND(IF('Datos de Indicador'!G81=0,0,IF(LOG('Datos de Indicador'!G81)&gt;M$302,10,IF(LOG('Datos de Indicador'!G81)&lt;M$301,0,10-(M$302-LOG('Datos de Indicador'!G81))/(M$302-M$301)*10))),1))</f>
        <v>0</v>
      </c>
      <c r="N78" s="303">
        <f>IF('Datos de Indicador'!G81="No dato","x",IF('Datos de Indicador'!G81="No dato","x", 'Datos de Indicador'!G81/'Datos de Indicador'!AM81))</f>
        <v>0</v>
      </c>
      <c r="O78" s="304">
        <f t="shared" si="19"/>
        <v>0</v>
      </c>
      <c r="P78" s="302">
        <f t="shared" si="20"/>
        <v>0</v>
      </c>
      <c r="Q78" s="301">
        <f t="shared" si="21"/>
        <v>0</v>
      </c>
      <c r="R78" s="503">
        <f>IF('Datos de Indicador'!H81="No dato","x",ROUND(IF('Datos de Indicador'!H81=0,0,IF(LOG('Datos de Indicador'!H81)&gt;R$302,10,IF(LOG('Datos de Indicador'!H81)&lt;R$301,0,10-(R$302-LOG('Datos de Indicador'!H81))/(R$302-R$301)*10))),1))</f>
        <v>8</v>
      </c>
      <c r="S78" s="299">
        <f>IF('Datos de Indicador'!H81="No dato","x",IF('Datos de Indicador'!H81="No dato","x", 'Datos de Indicador'!H81/'Datos de Indicador'!AM81))</f>
        <v>4.0043021427980476E-2</v>
      </c>
      <c r="T78" s="300">
        <f t="shared" si="22"/>
        <v>4</v>
      </c>
      <c r="U78" s="301">
        <f t="shared" si="23"/>
        <v>6.4</v>
      </c>
      <c r="V78" s="501">
        <f>IF('Datos de Indicador'!I81="No dato","x",ROUND(IF('Datos de Indicador'!I81=0,0,IF(LOG('Datos de Indicador'!I81)&gt;V$302,10,IF(LOG('Datos de Indicador'!I81)&lt;V$301,0,10-(V$302-LOG('Datos de Indicador'!I81))/(V$302-V$301)*10))),1))</f>
        <v>9.1999999999999993</v>
      </c>
      <c r="W78" s="299">
        <f>IF('Datos de Indicador'!I81="No dato","x",IF('Datos de Indicador'!I81="No dato","x",( 'Datos de Indicador'!I81)/'Datos de Indicador'!AM81))</f>
        <v>0.10622983370563416</v>
      </c>
      <c r="X78" s="300">
        <f t="shared" si="24"/>
        <v>10</v>
      </c>
      <c r="Y78" s="301">
        <f t="shared" si="25"/>
        <v>9.6999999999999993</v>
      </c>
      <c r="Z78" s="305">
        <f t="shared" si="26"/>
        <v>7.8</v>
      </c>
      <c r="AA78" s="306">
        <f>IF('Datos de Indicador'!J81="No dato","x",ROUND(IF('Datos de Indicador'!J81&gt;AA$302,10,IF('Datos de Indicador'!J81&lt;$AA$301,0,10-(AA$302-'Datos de Indicador'!J81)/(AA$302-AA$301)*10)),1))</f>
        <v>10</v>
      </c>
      <c r="AB78" s="306">
        <f>IF('Datos de Indicador'!K81="No dato","x",ROUND(IF('Datos de Indicador'!K81&gt;AB$302,10,IF('Datos de Indicador'!K81&lt;$AB$301,0,10-(AB$302-'Datos de Indicador'!K81)/(AB$302-AB$301)*10)),1))</f>
        <v>4</v>
      </c>
      <c r="AC78" s="306">
        <f>IF('Datos de Indicador'!L81="No dato","x",ROUND(IF('Datos de Indicador'!L81&gt;AC$302,10,IF('Datos de Indicador'!L81&lt;$AC$301,0,10-(AC$302-'Datos de Indicador'!L81)/(AC$302-AC$301)*10)),1))</f>
        <v>0.7</v>
      </c>
      <c r="AD78" s="301">
        <f t="shared" si="27"/>
        <v>6.8</v>
      </c>
      <c r="AE78" s="305">
        <f t="shared" si="14"/>
        <v>6.8</v>
      </c>
      <c r="AF78" s="16"/>
      <c r="AG78" s="16"/>
      <c r="AH78" s="16"/>
    </row>
    <row r="79" spans="1:34" s="3" customFormat="1" x14ac:dyDescent="0.25">
      <c r="A79" s="104" t="s">
        <v>232</v>
      </c>
      <c r="B79" s="101" t="s">
        <v>234</v>
      </c>
      <c r="C79" s="307">
        <v>603</v>
      </c>
      <c r="D79" s="301">
        <f>IF('Datos de Indicador'!D82="No dato","x",ROUND(IF('Datos de Indicador'!D82=0,0,IF(LOG('Datos de Indicador'!D82)&gt;D$302,10,IF(LOG('Datos de Indicador'!D82)&lt;D$301,0,10-(D$302-LOG('Datos de Indicador'!D82))/(D$302-D$301)*10))),1))</f>
        <v>7.9</v>
      </c>
      <c r="E79" s="501">
        <f>IF('Datos de Indicador'!E82="No dato","x",ROUND(IF('Datos de Indicador'!E82=0,0,IF(LOG('Datos de Indicador'!E82)&gt;E$302,10,IF(LOG('Datos de Indicador'!E82)&lt;E$301,0,10-(E$302-LOG('Datos de Indicador'!E82))/(E$302-E$301)*10))),1))</f>
        <v>7.7</v>
      </c>
      <c r="F79" s="299">
        <f>IF('Datos de Indicador'!E82="No dato","x",IF('Datos de Indicador'!E82="No dato","x", ('Datos de Indicador'!E82)/'Datos de Indicador'!AM82))</f>
        <v>3.9814368298534833E-3</v>
      </c>
      <c r="G79" s="300">
        <f t="shared" si="15"/>
        <v>8</v>
      </c>
      <c r="H79" s="301">
        <f t="shared" si="16"/>
        <v>7.9</v>
      </c>
      <c r="I79" s="501">
        <f>IF('Datos de Indicador'!F82="No dato","x",ROUND(IF('Datos de Indicador'!F82=0,0,IF(LOG('Datos de Indicador'!F82*1/40)&gt;I$302,10,IF(LOG('Datos de Indicador'!F82*1/40)&lt;I$301,0,10-(I$302-LOG('Datos de Indicador'!F82*1/40))/(I$302-I$301)*10))),1))</f>
        <v>0</v>
      </c>
      <c r="J79" s="299">
        <f>IF('Datos de Indicador'!F82="No dato","x",IF('Datos de Indicador'!F82="No dato","x",( 'Datos de Indicador'!F82*1/40)/'Datos de Indicador'!AM82))</f>
        <v>0</v>
      </c>
      <c r="K79" s="300">
        <f t="shared" si="17"/>
        <v>0</v>
      </c>
      <c r="L79" s="302">
        <f t="shared" si="18"/>
        <v>0</v>
      </c>
      <c r="M79" s="502">
        <f>IF('Datos de Indicador'!G82="No dato","x",ROUND(IF('Datos de Indicador'!G82=0,0,IF(LOG('Datos de Indicador'!G82)&gt;M$302,10,IF(LOG('Datos de Indicador'!G82)&lt;M$301,0,10-(M$302-LOG('Datos de Indicador'!G82))/(M$302-M$301)*10))),1))</f>
        <v>0</v>
      </c>
      <c r="N79" s="303">
        <f>IF('Datos de Indicador'!G82="No dato","x",IF('Datos de Indicador'!G82="No dato","x", 'Datos de Indicador'!G82/'Datos de Indicador'!AM82))</f>
        <v>0</v>
      </c>
      <c r="O79" s="304">
        <f t="shared" si="19"/>
        <v>0</v>
      </c>
      <c r="P79" s="302">
        <f t="shared" si="20"/>
        <v>0</v>
      </c>
      <c r="Q79" s="301">
        <f t="shared" si="21"/>
        <v>0</v>
      </c>
      <c r="R79" s="503">
        <f>IF('Datos de Indicador'!H82="No dato","x",ROUND(IF('Datos de Indicador'!H82=0,0,IF(LOG('Datos de Indicador'!H82)&gt;R$302,10,IF(LOG('Datos de Indicador'!H82)&lt;R$301,0,10-(R$302-LOG('Datos de Indicador'!H82))/(R$302-R$301)*10))),1))</f>
        <v>8.4</v>
      </c>
      <c r="S79" s="299">
        <f>IF('Datos de Indicador'!H82="No dato","x",IF('Datos de Indicador'!H82="No dato","x", 'Datos de Indicador'!H82/'Datos de Indicador'!AM82))</f>
        <v>2.3032798109152392E-2</v>
      </c>
      <c r="T79" s="300">
        <f t="shared" si="22"/>
        <v>2.2999999999999998</v>
      </c>
      <c r="U79" s="301">
        <f t="shared" si="23"/>
        <v>6.2</v>
      </c>
      <c r="V79" s="501">
        <f>IF('Datos de Indicador'!I82="No dato","x",ROUND(IF('Datos de Indicador'!I82=0,0,IF(LOG('Datos de Indicador'!I82)&gt;V$302,10,IF(LOG('Datos de Indicador'!I82)&lt;V$301,0,10-(V$302-LOG('Datos de Indicador'!I82))/(V$302-V$301)*10))),1))</f>
        <v>9</v>
      </c>
      <c r="W79" s="299">
        <f>IF('Datos de Indicador'!I82="No dato","x",IF('Datos de Indicador'!I82="No dato","x",( 'Datos de Indicador'!I82)/'Datos de Indicador'!AM82))</f>
        <v>2.8204945018962056E-2</v>
      </c>
      <c r="X79" s="300">
        <f t="shared" si="24"/>
        <v>2.8</v>
      </c>
      <c r="Y79" s="301">
        <f t="shared" si="25"/>
        <v>6.9</v>
      </c>
      <c r="Z79" s="305">
        <f t="shared" si="26"/>
        <v>6.4</v>
      </c>
      <c r="AA79" s="306">
        <f>IF('Datos de Indicador'!J82="No dato","x",ROUND(IF('Datos de Indicador'!J82&gt;AA$302,10,IF('Datos de Indicador'!J82&lt;$AA$301,0,10-(AA$302-'Datos de Indicador'!J82)/(AA$302-AA$301)*10)),1))</f>
        <v>1.4</v>
      </c>
      <c r="AB79" s="306">
        <f>IF('Datos de Indicador'!K82="No dato","x",ROUND(IF('Datos de Indicador'!K82&gt;AB$302,10,IF('Datos de Indicador'!K82&lt;$AB$301,0,10-(AB$302-'Datos de Indicador'!K82)/(AB$302-AB$301)*10)),1))</f>
        <v>1.3</v>
      </c>
      <c r="AC79" s="306">
        <f>IF('Datos de Indicador'!L82="No dato","x",ROUND(IF('Datos de Indicador'!L82&gt;AC$302,10,IF('Datos de Indicador'!L82&lt;$AC$301,0,10-(AC$302-'Datos de Indicador'!L82)/(AC$302-AC$301)*10)),1))</f>
        <v>0</v>
      </c>
      <c r="AD79" s="301">
        <f t="shared" si="27"/>
        <v>0.9</v>
      </c>
      <c r="AE79" s="305">
        <f t="shared" si="14"/>
        <v>0.9</v>
      </c>
      <c r="AF79" s="16"/>
      <c r="AG79" s="16"/>
      <c r="AH79" s="16"/>
    </row>
    <row r="80" spans="1:34" s="3" customFormat="1" x14ac:dyDescent="0.25">
      <c r="A80" s="104" t="s">
        <v>232</v>
      </c>
      <c r="B80" s="101" t="s">
        <v>235</v>
      </c>
      <c r="C80" s="307">
        <v>604</v>
      </c>
      <c r="D80" s="301">
        <f>IF('Datos de Indicador'!D83="No dato","x",ROUND(IF('Datos de Indicador'!D83=0,0,IF(LOG('Datos de Indicador'!D83)&gt;D$302,10,IF(LOG('Datos de Indicador'!D83)&lt;D$301,0,10-(D$302-LOG('Datos de Indicador'!D83))/(D$302-D$301)*10))),1))</f>
        <v>0</v>
      </c>
      <c r="E80" s="501">
        <f>IF('Datos de Indicador'!E83="No dato","x",ROUND(IF('Datos de Indicador'!E83=0,0,IF(LOG('Datos de Indicador'!E83)&gt;E$302,10,IF(LOG('Datos de Indicador'!E83)&lt;E$301,0,10-(E$302-LOG('Datos de Indicador'!E83))/(E$302-E$301)*10))),1))</f>
        <v>7.2</v>
      </c>
      <c r="F80" s="299">
        <f>IF('Datos de Indicador'!E83="No dato","x",IF('Datos de Indicador'!E83="No dato","x", ('Datos de Indicador'!E83)/'Datos de Indicador'!AM83))</f>
        <v>1.6481955100880932E-2</v>
      </c>
      <c r="G80" s="300">
        <f t="shared" si="15"/>
        <v>10</v>
      </c>
      <c r="H80" s="301">
        <f t="shared" si="16"/>
        <v>9</v>
      </c>
      <c r="I80" s="501">
        <f>IF('Datos de Indicador'!F83="No dato","x",ROUND(IF('Datos de Indicador'!F83=0,0,IF(LOG('Datos de Indicador'!F83*1/40)&gt;I$302,10,IF(LOG('Datos de Indicador'!F83*1/40)&lt;I$301,0,10-(I$302-LOG('Datos de Indicador'!F83*1/40))/(I$302-I$301)*10))),1))</f>
        <v>0</v>
      </c>
      <c r="J80" s="299">
        <f>IF('Datos de Indicador'!F83="No dato","x",IF('Datos de Indicador'!F83="No dato","x",( 'Datos de Indicador'!F83*1/40)/'Datos de Indicador'!AM83))</f>
        <v>0</v>
      </c>
      <c r="K80" s="300">
        <f t="shared" si="17"/>
        <v>0</v>
      </c>
      <c r="L80" s="302">
        <f t="shared" si="18"/>
        <v>0</v>
      </c>
      <c r="M80" s="502">
        <f>IF('Datos de Indicador'!G83="No dato","x",ROUND(IF('Datos de Indicador'!G83=0,0,IF(LOG('Datos de Indicador'!G83)&gt;M$302,10,IF(LOG('Datos de Indicador'!G83)&lt;M$301,0,10-(M$302-LOG('Datos de Indicador'!G83))/(M$302-M$301)*10))),1))</f>
        <v>0</v>
      </c>
      <c r="N80" s="303">
        <f>IF('Datos de Indicador'!G83="No dato","x",IF('Datos de Indicador'!G83="No dato","x", 'Datos de Indicador'!G83/'Datos de Indicador'!AM83))</f>
        <v>0</v>
      </c>
      <c r="O80" s="304">
        <f t="shared" si="19"/>
        <v>0</v>
      </c>
      <c r="P80" s="302">
        <f t="shared" si="20"/>
        <v>0</v>
      </c>
      <c r="Q80" s="301">
        <f t="shared" si="21"/>
        <v>0</v>
      </c>
      <c r="R80" s="503">
        <f>IF('Datos de Indicador'!H83="No dato","x",ROUND(IF('Datos de Indicador'!H83=0,0,IF(LOG('Datos de Indicador'!H83)&gt;R$302,10,IF(LOG('Datos de Indicador'!H83)&lt;R$301,0,10-(R$302-LOG('Datos de Indicador'!H83))/(R$302-R$301)*10))),1))</f>
        <v>6</v>
      </c>
      <c r="S80" s="299">
        <f>IF('Datos de Indicador'!H83="No dato","x",IF('Datos de Indicador'!H83="No dato","x", 'Datos de Indicador'!H83/'Datos de Indicador'!AM83))</f>
        <v>7.1042909917590222E-3</v>
      </c>
      <c r="T80" s="300">
        <f t="shared" si="22"/>
        <v>0.7</v>
      </c>
      <c r="U80" s="301">
        <f t="shared" si="23"/>
        <v>3.8</v>
      </c>
      <c r="V80" s="501">
        <f>IF('Datos de Indicador'!I83="No dato","x",ROUND(IF('Datos de Indicador'!I83=0,0,IF(LOG('Datos de Indicador'!I83)&gt;V$302,10,IF(LOG('Datos de Indicador'!I83)&lt;V$301,0,10-(V$302-LOG('Datos de Indicador'!I83))/(V$302-V$301)*10))),1))</f>
        <v>8.8000000000000007</v>
      </c>
      <c r="W80" s="299">
        <f>IF('Datos de Indicador'!I83="No dato","x",IF('Datos de Indicador'!I83="No dato","x",( 'Datos de Indicador'!I83)/'Datos de Indicador'!AM83))</f>
        <v>0.15174765558397271</v>
      </c>
      <c r="X80" s="300">
        <f t="shared" si="24"/>
        <v>10</v>
      </c>
      <c r="Y80" s="301">
        <f t="shared" si="25"/>
        <v>9.5</v>
      </c>
      <c r="Z80" s="305">
        <f t="shared" si="26"/>
        <v>6.1</v>
      </c>
      <c r="AA80" s="306">
        <f>IF('Datos de Indicador'!J83="No dato","x",ROUND(IF('Datos de Indicador'!J83&gt;AA$302,10,IF('Datos de Indicador'!J83&lt;$AA$301,0,10-(AA$302-'Datos de Indicador'!J83)/(AA$302-AA$301)*10)),1))</f>
        <v>0</v>
      </c>
      <c r="AB80" s="306">
        <f>IF('Datos de Indicador'!K83="No dato","x",ROUND(IF('Datos de Indicador'!K83&gt;AB$302,10,IF('Datos de Indicador'!K83&lt;$AB$301,0,10-(AB$302-'Datos de Indicador'!K83)/(AB$302-AB$301)*10)),1))</f>
        <v>0</v>
      </c>
      <c r="AC80" s="306">
        <f>IF('Datos de Indicador'!L83="No dato","x",ROUND(IF('Datos de Indicador'!L83&gt;AC$302,10,IF('Datos de Indicador'!L83&lt;$AC$301,0,10-(AC$302-'Datos de Indicador'!L83)/(AC$302-AC$301)*10)),1))</f>
        <v>0</v>
      </c>
      <c r="AD80" s="301">
        <f t="shared" si="27"/>
        <v>0</v>
      </c>
      <c r="AE80" s="305">
        <f t="shared" si="14"/>
        <v>0</v>
      </c>
      <c r="AF80" s="16"/>
      <c r="AG80" s="16"/>
      <c r="AH80" s="16"/>
    </row>
    <row r="81" spans="1:34" s="3" customFormat="1" x14ac:dyDescent="0.25">
      <c r="A81" s="104" t="s">
        <v>232</v>
      </c>
      <c r="B81" s="101" t="s">
        <v>236</v>
      </c>
      <c r="C81" s="307">
        <v>605</v>
      </c>
      <c r="D81" s="301">
        <f>IF('Datos de Indicador'!D84="No dato","x",ROUND(IF('Datos de Indicador'!D84=0,0,IF(LOG('Datos de Indicador'!D84)&gt;D$302,10,IF(LOG('Datos de Indicador'!D84)&lt;D$301,0,10-(D$302-LOG('Datos de Indicador'!D84))/(D$302-D$301)*10))),1))</f>
        <v>7.9</v>
      </c>
      <c r="E81" s="501">
        <f>IF('Datos de Indicador'!E84="No dato","x",ROUND(IF('Datos de Indicador'!E84=0,0,IF(LOG('Datos de Indicador'!E84)&gt;E$302,10,IF(LOG('Datos de Indicador'!E84)&lt;E$301,0,10-(E$302-LOG('Datos de Indicador'!E84))/(E$302-E$301)*10))),1))</f>
        <v>5.5</v>
      </c>
      <c r="F81" s="299">
        <f>IF('Datos de Indicador'!E84="No dato","x",IF('Datos de Indicador'!E84="No dato","x", ('Datos de Indicador'!E84)/'Datos de Indicador'!AM84))</f>
        <v>2.8402382229522085E-4</v>
      </c>
      <c r="G81" s="300">
        <f t="shared" si="15"/>
        <v>0.6</v>
      </c>
      <c r="H81" s="301">
        <f t="shared" si="16"/>
        <v>3.4</v>
      </c>
      <c r="I81" s="501">
        <f>IF('Datos de Indicador'!F84="No dato","x",ROUND(IF('Datos de Indicador'!F84=0,0,IF(LOG('Datos de Indicador'!F84*1/40)&gt;I$302,10,IF(LOG('Datos de Indicador'!F84*1/40)&lt;I$301,0,10-(I$302-LOG('Datos de Indicador'!F84*1/40))/(I$302-I$301)*10))),1))</f>
        <v>0</v>
      </c>
      <c r="J81" s="299">
        <f>IF('Datos de Indicador'!F84="No dato","x",IF('Datos de Indicador'!F84="No dato","x",( 'Datos de Indicador'!F84*1/40)/'Datos de Indicador'!AM84))</f>
        <v>0</v>
      </c>
      <c r="K81" s="300">
        <f t="shared" si="17"/>
        <v>0</v>
      </c>
      <c r="L81" s="302">
        <f t="shared" si="18"/>
        <v>0</v>
      </c>
      <c r="M81" s="502">
        <f>IF('Datos de Indicador'!G84="No dato","x",ROUND(IF('Datos de Indicador'!G84=0,0,IF(LOG('Datos de Indicador'!G84)&gt;M$302,10,IF(LOG('Datos de Indicador'!G84)&lt;M$301,0,10-(M$302-LOG('Datos de Indicador'!G84))/(M$302-M$301)*10))),1))</f>
        <v>0</v>
      </c>
      <c r="N81" s="303">
        <f>IF('Datos de Indicador'!G84="No dato","x",IF('Datos de Indicador'!G84="No dato","x", 'Datos de Indicador'!G84/'Datos de Indicador'!AM84))</f>
        <v>0</v>
      </c>
      <c r="O81" s="304">
        <f t="shared" si="19"/>
        <v>0</v>
      </c>
      <c r="P81" s="302">
        <f t="shared" si="20"/>
        <v>0</v>
      </c>
      <c r="Q81" s="301">
        <f t="shared" si="21"/>
        <v>0</v>
      </c>
      <c r="R81" s="503">
        <f>IF('Datos de Indicador'!H84="No dato","x",ROUND(IF('Datos de Indicador'!H84=0,0,IF(LOG('Datos de Indicador'!H84)&gt;R$302,10,IF(LOG('Datos de Indicador'!H84)&lt;R$301,0,10-(R$302-LOG('Datos de Indicador'!H84))/(R$302-R$301)*10))),1))</f>
        <v>8.5</v>
      </c>
      <c r="S81" s="299">
        <f>IF('Datos de Indicador'!H84="No dato","x",IF('Datos de Indicador'!H84="No dato","x", 'Datos de Indicador'!H84/'Datos de Indicador'!AM84))</f>
        <v>2.714456244507182E-2</v>
      </c>
      <c r="T81" s="300">
        <f t="shared" si="22"/>
        <v>2.7</v>
      </c>
      <c r="U81" s="301">
        <f t="shared" si="23"/>
        <v>6.4</v>
      </c>
      <c r="V81" s="501">
        <f>IF('Datos de Indicador'!I84="No dato","x",ROUND(IF('Datos de Indicador'!I84=0,0,IF(LOG('Datos de Indicador'!I84)&gt;V$302,10,IF(LOG('Datos de Indicador'!I84)&lt;V$301,0,10-(V$302-LOG('Datos de Indicador'!I84))/(V$302-V$301)*10))),1))</f>
        <v>8.9</v>
      </c>
      <c r="W81" s="299">
        <f>IF('Datos de Indicador'!I84="No dato","x",IF('Datos de Indicador'!I84="No dato","x",( 'Datos de Indicador'!I84)/'Datos de Indicador'!AM84))</f>
        <v>2.6211341314673238E-2</v>
      </c>
      <c r="X81" s="300">
        <f t="shared" si="24"/>
        <v>2.6</v>
      </c>
      <c r="Y81" s="301">
        <f t="shared" si="25"/>
        <v>6.8</v>
      </c>
      <c r="Z81" s="305">
        <f t="shared" si="26"/>
        <v>5.5</v>
      </c>
      <c r="AA81" s="306">
        <f>IF('Datos de Indicador'!J84="No dato","x",ROUND(IF('Datos de Indicador'!J84&gt;AA$302,10,IF('Datos de Indicador'!J84&lt;$AA$301,0,10-(AA$302-'Datos de Indicador'!J84)/(AA$302-AA$301)*10)),1))</f>
        <v>3.9</v>
      </c>
      <c r="AB81" s="306">
        <f>IF('Datos de Indicador'!K84="No dato","x",ROUND(IF('Datos de Indicador'!K84&gt;AB$302,10,IF('Datos de Indicador'!K84&lt;$AB$301,0,10-(AB$302-'Datos de Indicador'!K84)/(AB$302-AB$301)*10)),1))</f>
        <v>3.3</v>
      </c>
      <c r="AC81" s="306">
        <f>IF('Datos de Indicador'!L84="No dato","x",ROUND(IF('Datos de Indicador'!L84&gt;AC$302,10,IF('Datos de Indicador'!L84&lt;$AC$301,0,10-(AC$302-'Datos de Indicador'!L84)/(AC$302-AC$301)*10)),1))</f>
        <v>2.7</v>
      </c>
      <c r="AD81" s="301">
        <f t="shared" si="27"/>
        <v>3.3</v>
      </c>
      <c r="AE81" s="305">
        <f t="shared" si="14"/>
        <v>3.3</v>
      </c>
      <c r="AF81" s="16"/>
      <c r="AG81" s="16"/>
      <c r="AH81" s="16"/>
    </row>
    <row r="82" spans="1:34" s="3" customFormat="1" x14ac:dyDescent="0.25">
      <c r="A82" s="104" t="s">
        <v>232</v>
      </c>
      <c r="B82" s="101" t="s">
        <v>237</v>
      </c>
      <c r="C82" s="307">
        <v>606</v>
      </c>
      <c r="D82" s="301">
        <f>IF('Datos de Indicador'!D85="No dato","x",ROUND(IF('Datos de Indicador'!D85=0,0,IF(LOG('Datos de Indicador'!D85)&gt;D$302,10,IF(LOG('Datos de Indicador'!D85)&lt;D$301,0,10-(D$302-LOG('Datos de Indicador'!D85))/(D$302-D$301)*10))),1))</f>
        <v>8.4</v>
      </c>
      <c r="E82" s="501">
        <f>IF('Datos de Indicador'!E85="No dato","x",ROUND(IF('Datos de Indicador'!E85=0,0,IF(LOG('Datos de Indicador'!E85)&gt;E$302,10,IF(LOG('Datos de Indicador'!E85)&lt;E$301,0,10-(E$302-LOG('Datos de Indicador'!E85))/(E$302-E$301)*10))),1))</f>
        <v>9.1999999999999993</v>
      </c>
      <c r="F82" s="299">
        <f>IF('Datos de Indicador'!E85="No dato","x",IF('Datos de Indicador'!E85="No dato","x", ('Datos de Indicador'!E85)/'Datos de Indicador'!AM85))</f>
        <v>1.3350092317147816E-2</v>
      </c>
      <c r="G82" s="300">
        <f t="shared" si="15"/>
        <v>10</v>
      </c>
      <c r="H82" s="301">
        <f t="shared" si="16"/>
        <v>9.6999999999999993</v>
      </c>
      <c r="I82" s="501">
        <f>IF('Datos de Indicador'!F85="No dato","x",ROUND(IF('Datos de Indicador'!F85=0,0,IF(LOG('Datos de Indicador'!F85*1/40)&gt;I$302,10,IF(LOG('Datos de Indicador'!F85*1/40)&lt;I$301,0,10-(I$302-LOG('Datos de Indicador'!F85*1/40))/(I$302-I$301)*10))),1))</f>
        <v>0</v>
      </c>
      <c r="J82" s="299">
        <f>IF('Datos de Indicador'!F85="No dato","x",IF('Datos de Indicador'!F85="No dato","x",( 'Datos de Indicador'!F85*1/40)/'Datos de Indicador'!AM85))</f>
        <v>0</v>
      </c>
      <c r="K82" s="300">
        <f t="shared" si="17"/>
        <v>0</v>
      </c>
      <c r="L82" s="302">
        <f t="shared" si="18"/>
        <v>0</v>
      </c>
      <c r="M82" s="502">
        <f>IF('Datos de Indicador'!G85="No dato","x",ROUND(IF('Datos de Indicador'!G85=0,0,IF(LOG('Datos de Indicador'!G85)&gt;M$302,10,IF(LOG('Datos de Indicador'!G85)&lt;M$301,0,10-(M$302-LOG('Datos de Indicador'!G85))/(M$302-M$301)*10))),1))</f>
        <v>9.1</v>
      </c>
      <c r="N82" s="303">
        <f>IF('Datos de Indicador'!G85="No dato","x",IF('Datos de Indicador'!G85="No dato","x", 'Datos de Indicador'!G85/'Datos de Indicador'!AM85))</f>
        <v>3.3936255255597021E-2</v>
      </c>
      <c r="O82" s="304">
        <f t="shared" si="19"/>
        <v>6.8</v>
      </c>
      <c r="P82" s="302">
        <f t="shared" si="20"/>
        <v>8.1999999999999993</v>
      </c>
      <c r="Q82" s="301">
        <f t="shared" si="21"/>
        <v>5.4</v>
      </c>
      <c r="R82" s="503">
        <f>IF('Datos de Indicador'!H85="No dato","x",ROUND(IF('Datos de Indicador'!H85=0,0,IF(LOG('Datos de Indicador'!H85)&gt;R$302,10,IF(LOG('Datos de Indicador'!H85)&lt;R$301,0,10-(R$302-LOG('Datos de Indicador'!H85))/(R$302-R$301)*10))),1))</f>
        <v>0</v>
      </c>
      <c r="S82" s="299">
        <f>IF('Datos de Indicador'!H85="No dato","x",IF('Datos de Indicador'!H85="No dato","x", 'Datos de Indicador'!H85/'Datos de Indicador'!AM85))</f>
        <v>0</v>
      </c>
      <c r="T82" s="300">
        <f t="shared" si="22"/>
        <v>0</v>
      </c>
      <c r="U82" s="301">
        <f t="shared" si="23"/>
        <v>0</v>
      </c>
      <c r="V82" s="501">
        <f>IF('Datos de Indicador'!I85="No dato","x",ROUND(IF('Datos de Indicador'!I85=0,0,IF(LOG('Datos de Indicador'!I85)&gt;V$302,10,IF(LOG('Datos de Indicador'!I85)&lt;V$301,0,10-(V$302-LOG('Datos de Indicador'!I85))/(V$302-V$301)*10))),1))</f>
        <v>9.1</v>
      </c>
      <c r="W82" s="299">
        <f>IF('Datos de Indicador'!I85="No dato","x",IF('Datos de Indicador'!I85="No dato","x",( 'Datos de Indicador'!I85)/'Datos de Indicador'!AM85))</f>
        <v>1.8113075510915819E-2</v>
      </c>
      <c r="X82" s="300">
        <f t="shared" si="24"/>
        <v>1.8</v>
      </c>
      <c r="Y82" s="301">
        <f t="shared" si="25"/>
        <v>6.8</v>
      </c>
      <c r="Z82" s="305">
        <f t="shared" si="26"/>
        <v>7.1</v>
      </c>
      <c r="AA82" s="306">
        <f>IF('Datos de Indicador'!J85="No dato","x",ROUND(IF('Datos de Indicador'!J85&gt;AA$302,10,IF('Datos de Indicador'!J85&lt;$AA$301,0,10-(AA$302-'Datos de Indicador'!J85)/(AA$302-AA$301)*10)),1))</f>
        <v>4.3</v>
      </c>
      <c r="AB82" s="306">
        <f>IF('Datos de Indicador'!K85="No dato","x",ROUND(IF('Datos de Indicador'!K85&gt;AB$302,10,IF('Datos de Indicador'!K85&lt;$AB$301,0,10-(AB$302-'Datos de Indicador'!K85)/(AB$302-AB$301)*10)),1))</f>
        <v>6.7</v>
      </c>
      <c r="AC82" s="306">
        <f>IF('Datos de Indicador'!L85="No dato","x",ROUND(IF('Datos de Indicador'!L85&gt;AC$302,10,IF('Datos de Indicador'!L85&lt;$AC$301,0,10-(AC$302-'Datos de Indicador'!L85)/(AC$302-AC$301)*10)),1))</f>
        <v>4.7</v>
      </c>
      <c r="AD82" s="301">
        <f t="shared" si="27"/>
        <v>5.3</v>
      </c>
      <c r="AE82" s="305">
        <f t="shared" si="14"/>
        <v>5.3</v>
      </c>
      <c r="AF82" s="16"/>
      <c r="AG82" s="16"/>
      <c r="AH82" s="16"/>
    </row>
    <row r="83" spans="1:34" s="3" customFormat="1" x14ac:dyDescent="0.25">
      <c r="A83" s="104" t="s">
        <v>232</v>
      </c>
      <c r="B83" s="101" t="s">
        <v>238</v>
      </c>
      <c r="C83" s="307">
        <v>607</v>
      </c>
      <c r="D83" s="301">
        <f>IF('Datos de Indicador'!D86="No dato","x",ROUND(IF('Datos de Indicador'!D86=0,0,IF(LOG('Datos de Indicador'!D86)&gt;D$302,10,IF(LOG('Datos de Indicador'!D86)&lt;D$301,0,10-(D$302-LOG('Datos de Indicador'!D86))/(D$302-D$301)*10))),1))</f>
        <v>8.4</v>
      </c>
      <c r="E83" s="501">
        <f>IF('Datos de Indicador'!E86="No dato","x",ROUND(IF('Datos de Indicador'!E86=0,0,IF(LOG('Datos de Indicador'!E86)&gt;E$302,10,IF(LOG('Datos de Indicador'!E86)&lt;E$301,0,10-(E$302-LOG('Datos de Indicador'!E86))/(E$302-E$301)*10))),1))</f>
        <v>10</v>
      </c>
      <c r="F83" s="299">
        <f>IF('Datos de Indicador'!E86="No dato","x",IF('Datos de Indicador'!E86="No dato","x", ('Datos de Indicador'!E86)/'Datos de Indicador'!AM86))</f>
        <v>3.8147499574921605E-2</v>
      </c>
      <c r="G83" s="300">
        <f t="shared" si="15"/>
        <v>10</v>
      </c>
      <c r="H83" s="301">
        <f t="shared" si="16"/>
        <v>10</v>
      </c>
      <c r="I83" s="501">
        <f>IF('Datos de Indicador'!F86="No dato","x",ROUND(IF('Datos de Indicador'!F86=0,0,IF(LOG('Datos de Indicador'!F86*1/40)&gt;I$302,10,IF(LOG('Datos de Indicador'!F86*1/40)&lt;I$301,0,10-(I$302-LOG('Datos de Indicador'!F86*1/40))/(I$302-I$301)*10))),1))</f>
        <v>0</v>
      </c>
      <c r="J83" s="299">
        <f>IF('Datos de Indicador'!F86="No dato","x",IF('Datos de Indicador'!F86="No dato","x",( 'Datos de Indicador'!F86*1/40)/'Datos de Indicador'!AM86))</f>
        <v>0</v>
      </c>
      <c r="K83" s="300">
        <f t="shared" si="17"/>
        <v>0</v>
      </c>
      <c r="L83" s="302">
        <f t="shared" si="18"/>
        <v>0</v>
      </c>
      <c r="M83" s="502">
        <f>IF('Datos de Indicador'!G86="No dato","x",ROUND(IF('Datos de Indicador'!G86=0,0,IF(LOG('Datos de Indicador'!G86)&gt;M$302,10,IF(LOG('Datos de Indicador'!G86)&lt;M$301,0,10-(M$302-LOG('Datos de Indicador'!G86))/(M$302-M$301)*10))),1))</f>
        <v>10</v>
      </c>
      <c r="N83" s="303">
        <f>IF('Datos de Indicador'!G86="No dato","x",IF('Datos de Indicador'!G86="No dato","x", 'Datos de Indicador'!G86/'Datos de Indicador'!AM86))</f>
        <v>0.55038888100083616</v>
      </c>
      <c r="O83" s="304">
        <f t="shared" si="19"/>
        <v>10</v>
      </c>
      <c r="P83" s="302">
        <f t="shared" si="20"/>
        <v>10</v>
      </c>
      <c r="Q83" s="301">
        <f t="shared" si="21"/>
        <v>7.6</v>
      </c>
      <c r="R83" s="503">
        <f>IF('Datos de Indicador'!H86="No dato","x",ROUND(IF('Datos de Indicador'!H86=0,0,IF(LOG('Datos de Indicador'!H86)&gt;R$302,10,IF(LOG('Datos de Indicador'!H86)&lt;R$301,0,10-(R$302-LOG('Datos de Indicador'!H86))/(R$302-R$301)*10))),1))</f>
        <v>0</v>
      </c>
      <c r="S83" s="299">
        <f>IF('Datos de Indicador'!H86="No dato","x",IF('Datos de Indicador'!H86="No dato","x", 'Datos de Indicador'!H86/'Datos de Indicador'!AM86))</f>
        <v>0</v>
      </c>
      <c r="T83" s="300">
        <f t="shared" si="22"/>
        <v>0</v>
      </c>
      <c r="U83" s="301">
        <f t="shared" si="23"/>
        <v>0</v>
      </c>
      <c r="V83" s="501">
        <f>IF('Datos de Indicador'!I86="No dato","x",ROUND(IF('Datos de Indicador'!I86=0,0,IF(LOG('Datos de Indicador'!I86)&gt;V$302,10,IF(LOG('Datos de Indicador'!I86)&lt;V$301,0,10-(V$302-LOG('Datos de Indicador'!I86))/(V$302-V$301)*10))),1))</f>
        <v>9.1</v>
      </c>
      <c r="W83" s="299">
        <f>IF('Datos de Indicador'!I86="No dato","x",IF('Datos de Indicador'!I86="No dato","x",( 'Datos de Indicador'!I86)/'Datos de Indicador'!AM86))</f>
        <v>1.7660473668803453E-2</v>
      </c>
      <c r="X83" s="300">
        <f t="shared" si="24"/>
        <v>1.8</v>
      </c>
      <c r="Y83" s="301">
        <f t="shared" si="25"/>
        <v>6.8</v>
      </c>
      <c r="Z83" s="305">
        <f t="shared" si="26"/>
        <v>7.6</v>
      </c>
      <c r="AA83" s="306">
        <f>IF('Datos de Indicador'!J86="No dato","x",ROUND(IF('Datos de Indicador'!J86&gt;AA$302,10,IF('Datos de Indicador'!J86&lt;$AA$301,0,10-(AA$302-'Datos de Indicador'!J86)/(AA$302-AA$301)*10)),1))</f>
        <v>4.2</v>
      </c>
      <c r="AB83" s="306">
        <f>IF('Datos de Indicador'!K86="No dato","x",ROUND(IF('Datos de Indicador'!K86&gt;AB$302,10,IF('Datos de Indicador'!K86&lt;$AB$301,0,10-(AB$302-'Datos de Indicador'!K86)/(AB$302-AB$301)*10)),1))</f>
        <v>6.7</v>
      </c>
      <c r="AC83" s="306">
        <f>IF('Datos de Indicador'!L86="No dato","x",ROUND(IF('Datos de Indicador'!L86&gt;AC$302,10,IF('Datos de Indicador'!L86&lt;$AC$301,0,10-(AC$302-'Datos de Indicador'!L86)/(AC$302-AC$301)*10)),1))</f>
        <v>3.3</v>
      </c>
      <c r="AD83" s="301">
        <f t="shared" si="27"/>
        <v>4.9000000000000004</v>
      </c>
      <c r="AE83" s="305">
        <f t="shared" si="14"/>
        <v>4.9000000000000004</v>
      </c>
      <c r="AF83" s="16"/>
      <c r="AG83" s="16"/>
      <c r="AH83" s="16"/>
    </row>
    <row r="84" spans="1:34" s="3" customFormat="1" x14ac:dyDescent="0.25">
      <c r="A84" s="104" t="s">
        <v>232</v>
      </c>
      <c r="B84" s="101" t="s">
        <v>239</v>
      </c>
      <c r="C84" s="307">
        <v>608</v>
      </c>
      <c r="D84" s="301">
        <f>IF('Datos de Indicador'!D87="No dato","x",ROUND(IF('Datos de Indicador'!D87=0,0,IF(LOG('Datos de Indicador'!D87)&gt;D$302,10,IF(LOG('Datos de Indicador'!D87)&lt;D$301,0,10-(D$302-LOG('Datos de Indicador'!D87))/(D$302-D$301)*10))),1))</f>
        <v>0</v>
      </c>
      <c r="E84" s="501">
        <f>IF('Datos de Indicador'!E87="No dato","x",ROUND(IF('Datos de Indicador'!E87=0,0,IF(LOG('Datos de Indicador'!E87)&gt;E$302,10,IF(LOG('Datos de Indicador'!E87)&lt;E$301,0,10-(E$302-LOG('Datos de Indicador'!E87))/(E$302-E$301)*10))),1))</f>
        <v>7.7</v>
      </c>
      <c r="F84" s="299">
        <f>IF('Datos de Indicador'!E87="No dato","x",IF('Datos de Indicador'!E87="No dato","x", ('Datos de Indicador'!E87)/'Datos de Indicador'!AM87))</f>
        <v>1.999940001799946E-2</v>
      </c>
      <c r="G84" s="300">
        <f t="shared" si="15"/>
        <v>10</v>
      </c>
      <c r="H84" s="301">
        <f t="shared" si="16"/>
        <v>9.1999999999999993</v>
      </c>
      <c r="I84" s="501">
        <f>IF('Datos de Indicador'!F87="No dato","x",ROUND(IF('Datos de Indicador'!F87=0,0,IF(LOG('Datos de Indicador'!F87*1/40)&gt;I$302,10,IF(LOG('Datos de Indicador'!F87*1/40)&lt;I$301,0,10-(I$302-LOG('Datos de Indicador'!F87*1/40))/(I$302-I$301)*10))),1))</f>
        <v>0</v>
      </c>
      <c r="J84" s="299">
        <f>IF('Datos de Indicador'!F87="No dato","x",IF('Datos de Indicador'!F87="No dato","x",( 'Datos de Indicador'!F87*1/40)/'Datos de Indicador'!AM87))</f>
        <v>0</v>
      </c>
      <c r="K84" s="300">
        <f t="shared" si="17"/>
        <v>0</v>
      </c>
      <c r="L84" s="302">
        <f t="shared" si="18"/>
        <v>0</v>
      </c>
      <c r="M84" s="502">
        <f>IF('Datos de Indicador'!G87="No dato","x",ROUND(IF('Datos de Indicador'!G87=0,0,IF(LOG('Datos de Indicador'!G87)&gt;M$302,10,IF(LOG('Datos de Indicador'!G87)&lt;M$301,0,10-(M$302-LOG('Datos de Indicador'!G87))/(M$302-M$301)*10))),1))</f>
        <v>0</v>
      </c>
      <c r="N84" s="303">
        <f>IF('Datos de Indicador'!G87="No dato","x",IF('Datos de Indicador'!G87="No dato","x", 'Datos de Indicador'!G87/'Datos de Indicador'!AM87))</f>
        <v>0</v>
      </c>
      <c r="O84" s="304">
        <f t="shared" si="19"/>
        <v>0</v>
      </c>
      <c r="P84" s="302">
        <f t="shared" si="20"/>
        <v>0</v>
      </c>
      <c r="Q84" s="301">
        <f t="shared" si="21"/>
        <v>0</v>
      </c>
      <c r="R84" s="503">
        <f>IF('Datos de Indicador'!H87="No dato","x",ROUND(IF('Datos de Indicador'!H87=0,0,IF(LOG('Datos de Indicador'!H87)&gt;R$302,10,IF(LOG('Datos de Indicador'!H87)&lt;R$301,0,10-(R$302-LOG('Datos de Indicador'!H87))/(R$302-R$301)*10))),1))</f>
        <v>7.8</v>
      </c>
      <c r="S84" s="299">
        <f>IF('Datos de Indicador'!H87="No dato","x",IF('Datos de Indicador'!H87="No dato","x", 'Datos de Indicador'!H87/'Datos de Indicador'!AM87))</f>
        <v>5.279841604751858E-2</v>
      </c>
      <c r="T84" s="300">
        <f t="shared" si="22"/>
        <v>5.3</v>
      </c>
      <c r="U84" s="301">
        <f t="shared" si="23"/>
        <v>6.7</v>
      </c>
      <c r="V84" s="501">
        <f>IF('Datos de Indicador'!I87="No dato","x",ROUND(IF('Datos de Indicador'!I87=0,0,IF(LOG('Datos de Indicador'!I87)&gt;V$302,10,IF(LOG('Datos de Indicador'!I87)&lt;V$301,0,10-(V$302-LOG('Datos de Indicador'!I87))/(V$302-V$301)*10))),1))</f>
        <v>9</v>
      </c>
      <c r="W84" s="299">
        <f>IF('Datos de Indicador'!I87="No dato","x",IF('Datos de Indicador'!I87="No dato","x",( 'Datos de Indicador'!I87)/'Datos de Indicador'!AM87))</f>
        <v>0.14519564413067609</v>
      </c>
      <c r="X84" s="300">
        <f t="shared" si="24"/>
        <v>10</v>
      </c>
      <c r="Y84" s="301">
        <f t="shared" si="25"/>
        <v>9.6</v>
      </c>
      <c r="Z84" s="305">
        <f t="shared" si="26"/>
        <v>6.8</v>
      </c>
      <c r="AA84" s="306">
        <f>IF('Datos de Indicador'!J87="No dato","x",ROUND(IF('Datos de Indicador'!J87&gt;AA$302,10,IF('Datos de Indicador'!J87&lt;$AA$301,0,10-(AA$302-'Datos de Indicador'!J87)/(AA$302-AA$301)*10)),1))</f>
        <v>4</v>
      </c>
      <c r="AB84" s="306">
        <f>IF('Datos de Indicador'!K87="No dato","x",ROUND(IF('Datos de Indicador'!K87&gt;AB$302,10,IF('Datos de Indicador'!K87&lt;$AB$301,0,10-(AB$302-'Datos de Indicador'!K87)/(AB$302-AB$301)*10)),1))</f>
        <v>0.7</v>
      </c>
      <c r="AC84" s="306">
        <f>IF('Datos de Indicador'!L87="No dato","x",ROUND(IF('Datos de Indicador'!L87&gt;AC$302,10,IF('Datos de Indicador'!L87&lt;$AC$301,0,10-(AC$302-'Datos de Indicador'!L87)/(AC$302-AC$301)*10)),1))</f>
        <v>0</v>
      </c>
      <c r="AD84" s="301">
        <f t="shared" si="27"/>
        <v>1.7</v>
      </c>
      <c r="AE84" s="305">
        <f t="shared" si="14"/>
        <v>1.7</v>
      </c>
      <c r="AF84" s="16"/>
      <c r="AG84" s="16"/>
      <c r="AH84" s="16"/>
    </row>
    <row r="85" spans="1:34" s="3" customFormat="1" x14ac:dyDescent="0.25">
      <c r="A85" s="104" t="s">
        <v>232</v>
      </c>
      <c r="B85" s="101" t="s">
        <v>240</v>
      </c>
      <c r="C85" s="307">
        <v>609</v>
      </c>
      <c r="D85" s="301">
        <f>IF('Datos de Indicador'!D88="No dato","x",ROUND(IF('Datos de Indicador'!D88=0,0,IF(LOG('Datos de Indicador'!D88)&gt;D$302,10,IF(LOG('Datos de Indicador'!D88)&lt;D$301,0,10-(D$302-LOG('Datos de Indicador'!D88))/(D$302-D$301)*10))),1))</f>
        <v>8</v>
      </c>
      <c r="E85" s="501">
        <f>IF('Datos de Indicador'!E88="No dato","x",ROUND(IF('Datos de Indicador'!E88=0,0,IF(LOG('Datos de Indicador'!E88)&gt;E$302,10,IF(LOG('Datos de Indicador'!E88)&lt;E$301,0,10-(E$302-LOG('Datos de Indicador'!E88))/(E$302-E$301)*10))),1))</f>
        <v>7.2</v>
      </c>
      <c r="F85" s="299">
        <f>IF('Datos de Indicador'!E88="No dato","x",IF('Datos de Indicador'!E88="No dato","x", ('Datos de Indicador'!E88)/'Datos de Indicador'!AM88))</f>
        <v>1.8964769779339914E-3</v>
      </c>
      <c r="G85" s="300">
        <f t="shared" si="15"/>
        <v>3.8</v>
      </c>
      <c r="H85" s="301">
        <f t="shared" si="16"/>
        <v>5.8</v>
      </c>
      <c r="I85" s="501">
        <f>IF('Datos de Indicador'!F88="No dato","x",ROUND(IF('Datos de Indicador'!F88=0,0,IF(LOG('Datos de Indicador'!F88*1/40)&gt;I$302,10,IF(LOG('Datos de Indicador'!F88*1/40)&lt;I$301,0,10-(I$302-LOG('Datos de Indicador'!F88*1/40))/(I$302-I$301)*10))),1))</f>
        <v>0</v>
      </c>
      <c r="J85" s="299">
        <f>IF('Datos de Indicador'!F88="No dato","x",IF('Datos de Indicador'!F88="No dato","x",( 'Datos de Indicador'!F88*1/40)/'Datos de Indicador'!AM88))</f>
        <v>0</v>
      </c>
      <c r="K85" s="300">
        <f t="shared" si="17"/>
        <v>0</v>
      </c>
      <c r="L85" s="302">
        <f t="shared" si="18"/>
        <v>0</v>
      </c>
      <c r="M85" s="502">
        <f>IF('Datos de Indicador'!G88="No dato","x",ROUND(IF('Datos de Indicador'!G88=0,0,IF(LOG('Datos de Indicador'!G88)&gt;M$302,10,IF(LOG('Datos de Indicador'!G88)&lt;M$301,0,10-(M$302-LOG('Datos de Indicador'!G88))/(M$302-M$301)*10))),1))</f>
        <v>0</v>
      </c>
      <c r="N85" s="303">
        <f>IF('Datos de Indicador'!G88="No dato","x",IF('Datos de Indicador'!G88="No dato","x", 'Datos de Indicador'!G88/'Datos de Indicador'!AM88))</f>
        <v>0</v>
      </c>
      <c r="O85" s="304">
        <f t="shared" si="19"/>
        <v>0</v>
      </c>
      <c r="P85" s="302">
        <f t="shared" si="20"/>
        <v>0</v>
      </c>
      <c r="Q85" s="301">
        <f t="shared" si="21"/>
        <v>0</v>
      </c>
      <c r="R85" s="503">
        <f>IF('Datos de Indicador'!H88="No dato","x",ROUND(IF('Datos de Indicador'!H88=0,0,IF(LOG('Datos de Indicador'!H88)&gt;R$302,10,IF(LOG('Datos de Indicador'!H88)&lt;R$301,0,10-(R$302-LOG('Datos de Indicador'!H88))/(R$302-R$301)*10))),1))</f>
        <v>7.2</v>
      </c>
      <c r="S85" s="299">
        <f>IF('Datos de Indicador'!H88="No dato","x",IF('Datos de Indicador'!H88="No dato","x", 'Datos de Indicador'!H88/'Datos de Indicador'!AM88))</f>
        <v>3.9593115855113149E-3</v>
      </c>
      <c r="T85" s="300">
        <f t="shared" si="22"/>
        <v>0.4</v>
      </c>
      <c r="U85" s="301">
        <f t="shared" si="23"/>
        <v>4.5999999999999996</v>
      </c>
      <c r="V85" s="501">
        <f>IF('Datos de Indicador'!I88="No dato","x",ROUND(IF('Datos de Indicador'!I88=0,0,IF(LOG('Datos de Indicador'!I88)&gt;V$302,10,IF(LOG('Datos de Indicador'!I88)&lt;V$301,0,10-(V$302-LOG('Datos de Indicador'!I88))/(V$302-V$301)*10))),1))</f>
        <v>9.1</v>
      </c>
      <c r="W85" s="299">
        <f>IF('Datos de Indicador'!I88="No dato","x",IF('Datos de Indicador'!I88="No dato","x",( 'Datos de Indicador'!I88)/'Datos de Indicador'!AM88))</f>
        <v>2.7249379735577874E-2</v>
      </c>
      <c r="X85" s="300">
        <f t="shared" si="24"/>
        <v>2.7</v>
      </c>
      <c r="Y85" s="301">
        <f t="shared" si="25"/>
        <v>7</v>
      </c>
      <c r="Z85" s="305">
        <f t="shared" si="26"/>
        <v>5.6</v>
      </c>
      <c r="AA85" s="306">
        <f>IF('Datos de Indicador'!J88="No dato","x",ROUND(IF('Datos de Indicador'!J88&gt;AA$302,10,IF('Datos de Indicador'!J88&lt;$AA$301,0,10-(AA$302-'Datos de Indicador'!J88)/(AA$302-AA$301)*10)),1))</f>
        <v>1.2</v>
      </c>
      <c r="AB85" s="306">
        <f>IF('Datos de Indicador'!K88="No dato","x",ROUND(IF('Datos de Indicador'!K88&gt;AB$302,10,IF('Datos de Indicador'!K88&lt;$AB$301,0,10-(AB$302-'Datos de Indicador'!K88)/(AB$302-AB$301)*10)),1))</f>
        <v>1.3</v>
      </c>
      <c r="AC85" s="306">
        <f>IF('Datos de Indicador'!L88="No dato","x",ROUND(IF('Datos de Indicador'!L88&gt;AC$302,10,IF('Datos de Indicador'!L88&lt;$AC$301,0,10-(AC$302-'Datos de Indicador'!L88)/(AC$302-AC$301)*10)),1))</f>
        <v>2</v>
      </c>
      <c r="AD85" s="301">
        <f t="shared" si="27"/>
        <v>1.5</v>
      </c>
      <c r="AE85" s="305">
        <f t="shared" si="14"/>
        <v>1.5</v>
      </c>
      <c r="AF85" s="16"/>
      <c r="AG85" s="16"/>
      <c r="AH85" s="16"/>
    </row>
    <row r="86" spans="1:34" s="3" customFormat="1" x14ac:dyDescent="0.25">
      <c r="A86" s="104" t="s">
        <v>232</v>
      </c>
      <c r="B86" s="101" t="s">
        <v>241</v>
      </c>
      <c r="C86" s="307">
        <v>610</v>
      </c>
      <c r="D86" s="301">
        <f>IF('Datos de Indicador'!D89="No dato","x",ROUND(IF('Datos de Indicador'!D89=0,0,IF(LOG('Datos de Indicador'!D89)&gt;D$302,10,IF(LOG('Datos de Indicador'!D89)&lt;D$301,0,10-(D$302-LOG('Datos de Indicador'!D89))/(D$302-D$301)*10))),1))</f>
        <v>7.6</v>
      </c>
      <c r="E86" s="501">
        <f>IF('Datos de Indicador'!E89="No dato","x",ROUND(IF('Datos de Indicador'!E89=0,0,IF(LOG('Datos de Indicador'!E89)&gt;E$302,10,IF(LOG('Datos de Indicador'!E89)&lt;E$301,0,10-(E$302-LOG('Datos de Indicador'!E89))/(E$302-E$301)*10))),1))</f>
        <v>6.9</v>
      </c>
      <c r="F86" s="299">
        <f>IF('Datos de Indicador'!E89="No dato","x",IF('Datos de Indicador'!E89="No dato","x", ('Datos de Indicador'!E89)/'Datos de Indicador'!AM89))</f>
        <v>2.184041536101934E-3</v>
      </c>
      <c r="G86" s="300">
        <f t="shared" si="15"/>
        <v>4.4000000000000004</v>
      </c>
      <c r="H86" s="301">
        <f t="shared" si="16"/>
        <v>5.8</v>
      </c>
      <c r="I86" s="501">
        <f>IF('Datos de Indicador'!F89="No dato","x",ROUND(IF('Datos de Indicador'!F89=0,0,IF(LOG('Datos de Indicador'!F89*1/40)&gt;I$302,10,IF(LOG('Datos de Indicador'!F89*1/40)&lt;I$301,0,10-(I$302-LOG('Datos de Indicador'!F89*1/40))/(I$302-I$301)*10))),1))</f>
        <v>0</v>
      </c>
      <c r="J86" s="299">
        <f>IF('Datos de Indicador'!F89="No dato","x",IF('Datos de Indicador'!F89="No dato","x",( 'Datos de Indicador'!F89*1/40)/'Datos de Indicador'!AM89))</f>
        <v>0</v>
      </c>
      <c r="K86" s="300">
        <f t="shared" si="17"/>
        <v>0</v>
      </c>
      <c r="L86" s="302">
        <f t="shared" si="18"/>
        <v>0</v>
      </c>
      <c r="M86" s="502">
        <f>IF('Datos de Indicador'!G89="No dato","x",ROUND(IF('Datos de Indicador'!G89=0,0,IF(LOG('Datos de Indicador'!G89)&gt;M$302,10,IF(LOG('Datos de Indicador'!G89)&lt;M$301,0,10-(M$302-LOG('Datos de Indicador'!G89))/(M$302-M$301)*10))),1))</f>
        <v>0</v>
      </c>
      <c r="N86" s="303">
        <f>IF('Datos de Indicador'!G89="No dato","x",IF('Datos de Indicador'!G89="No dato","x", 'Datos de Indicador'!G89/'Datos de Indicador'!AM89))</f>
        <v>0</v>
      </c>
      <c r="O86" s="304">
        <f t="shared" si="19"/>
        <v>0</v>
      </c>
      <c r="P86" s="302">
        <f t="shared" si="20"/>
        <v>0</v>
      </c>
      <c r="Q86" s="301">
        <f t="shared" si="21"/>
        <v>0</v>
      </c>
      <c r="R86" s="503">
        <f>IF('Datos de Indicador'!H89="No dato","x",ROUND(IF('Datos de Indicador'!H89=0,0,IF(LOG('Datos de Indicador'!H89)&gt;R$302,10,IF(LOG('Datos de Indicador'!H89)&lt;R$301,0,10-(R$302-LOG('Datos de Indicador'!H89))/(R$302-R$301)*10))),1))</f>
        <v>8.4</v>
      </c>
      <c r="S86" s="299">
        <f>IF('Datos de Indicador'!H89="No dato","x",IF('Datos de Indicador'!H89="No dato","x", 'Datos de Indicador'!H89/'Datos de Indicador'!AM89))</f>
        <v>3.4453255232008005E-2</v>
      </c>
      <c r="T86" s="300">
        <f t="shared" si="22"/>
        <v>3.4</v>
      </c>
      <c r="U86" s="301">
        <f t="shared" si="23"/>
        <v>6.5</v>
      </c>
      <c r="V86" s="501">
        <f>IF('Datos de Indicador'!I89="No dato","x",ROUND(IF('Datos de Indicador'!I89=0,0,IF(LOG('Datos de Indicador'!I89)&gt;V$302,10,IF(LOG('Datos de Indicador'!I89)&lt;V$301,0,10-(V$302-LOG('Datos de Indicador'!I89))/(V$302-V$301)*10))),1))</f>
        <v>9.6999999999999993</v>
      </c>
      <c r="W86" s="299">
        <f>IF('Datos de Indicador'!I89="No dato","x",IF('Datos de Indicador'!I89="No dato","x",( 'Datos de Indicador'!I89)/'Datos de Indicador'!AM89))</f>
        <v>9.2985568399539836E-2</v>
      </c>
      <c r="X86" s="300">
        <f t="shared" si="24"/>
        <v>9.3000000000000007</v>
      </c>
      <c r="Y86" s="301">
        <f t="shared" si="25"/>
        <v>9.5</v>
      </c>
      <c r="Z86" s="305">
        <f t="shared" si="26"/>
        <v>6.8</v>
      </c>
      <c r="AA86" s="306">
        <f>IF('Datos de Indicador'!J89="No dato","x",ROUND(IF('Datos de Indicador'!J89&gt;AA$302,10,IF('Datos de Indicador'!J89&lt;$AA$301,0,10-(AA$302-'Datos de Indicador'!J89)/(AA$302-AA$301)*10)),1))</f>
        <v>5.4</v>
      </c>
      <c r="AB86" s="306">
        <f>IF('Datos de Indicador'!K89="No dato","x",ROUND(IF('Datos de Indicador'!K89&gt;AB$302,10,IF('Datos de Indicador'!K89&lt;$AB$301,0,10-(AB$302-'Datos de Indicador'!K89)/(AB$302-AB$301)*10)),1))</f>
        <v>3.3</v>
      </c>
      <c r="AC86" s="306">
        <f>IF('Datos de Indicador'!L89="No dato","x",ROUND(IF('Datos de Indicador'!L89&gt;AC$302,10,IF('Datos de Indicador'!L89&lt;$AC$301,0,10-(AC$302-'Datos de Indicador'!L89)/(AC$302-AC$301)*10)),1))</f>
        <v>2.7</v>
      </c>
      <c r="AD86" s="301">
        <f t="shared" si="27"/>
        <v>3.9</v>
      </c>
      <c r="AE86" s="305">
        <f t="shared" si="14"/>
        <v>3.9</v>
      </c>
      <c r="AF86" s="16"/>
      <c r="AG86" s="16"/>
      <c r="AH86" s="16"/>
    </row>
    <row r="87" spans="1:34" s="3" customFormat="1" x14ac:dyDescent="0.25">
      <c r="A87" s="104" t="s">
        <v>232</v>
      </c>
      <c r="B87" s="101" t="s">
        <v>242</v>
      </c>
      <c r="C87" s="307">
        <v>611</v>
      </c>
      <c r="D87" s="301">
        <f>IF('Datos de Indicador'!D90="No dato","x",ROUND(IF('Datos de Indicador'!D90=0,0,IF(LOG('Datos de Indicador'!D90)&gt;D$302,10,IF(LOG('Datos de Indicador'!D90)&lt;D$301,0,10-(D$302-LOG('Datos de Indicador'!D90))/(D$302-D$301)*10))),1))</f>
        <v>7.8</v>
      </c>
      <c r="E87" s="501">
        <f>IF('Datos de Indicador'!E90="No dato","x",ROUND(IF('Datos de Indicador'!E90=0,0,IF(LOG('Datos de Indicador'!E90)&gt;E$302,10,IF(LOG('Datos de Indicador'!E90)&lt;E$301,0,10-(E$302-LOG('Datos de Indicador'!E90))/(E$302-E$301)*10))),1))</f>
        <v>8.8000000000000007</v>
      </c>
      <c r="F87" s="299">
        <f>IF('Datos de Indicador'!E90="No dato","x",IF('Datos de Indicador'!E90="No dato","x", ('Datos de Indicador'!E90)/'Datos de Indicador'!AM90))</f>
        <v>1.6392880471646588E-2</v>
      </c>
      <c r="G87" s="300">
        <f t="shared" si="15"/>
        <v>10</v>
      </c>
      <c r="H87" s="301">
        <f t="shared" si="16"/>
        <v>9.5</v>
      </c>
      <c r="I87" s="501">
        <f>IF('Datos de Indicador'!F90="No dato","x",ROUND(IF('Datos de Indicador'!F90=0,0,IF(LOG('Datos de Indicador'!F90*1/40)&gt;I$302,10,IF(LOG('Datos de Indicador'!F90*1/40)&lt;I$301,0,10-(I$302-LOG('Datos de Indicador'!F90*1/40))/(I$302-I$301)*10))),1))</f>
        <v>0</v>
      </c>
      <c r="J87" s="299">
        <f>IF('Datos de Indicador'!F90="No dato","x",IF('Datos de Indicador'!F90="No dato","x",( 'Datos de Indicador'!F90*1/40)/'Datos de Indicador'!AM90))</f>
        <v>0</v>
      </c>
      <c r="K87" s="300">
        <f t="shared" si="17"/>
        <v>0</v>
      </c>
      <c r="L87" s="302">
        <f t="shared" si="18"/>
        <v>0</v>
      </c>
      <c r="M87" s="502">
        <f>IF('Datos de Indicador'!G90="No dato","x",ROUND(IF('Datos de Indicador'!G90=0,0,IF(LOG('Datos de Indicador'!G90)&gt;M$302,10,IF(LOG('Datos de Indicador'!G90)&lt;M$301,0,10-(M$302-LOG('Datos de Indicador'!G90))/(M$302-M$301)*10))),1))</f>
        <v>0</v>
      </c>
      <c r="N87" s="303">
        <f>IF('Datos de Indicador'!G90="No dato","x",IF('Datos de Indicador'!G90="No dato","x", 'Datos de Indicador'!G90/'Datos de Indicador'!AM90))</f>
        <v>0</v>
      </c>
      <c r="O87" s="304">
        <f t="shared" si="19"/>
        <v>0</v>
      </c>
      <c r="P87" s="302">
        <f t="shared" si="20"/>
        <v>0</v>
      </c>
      <c r="Q87" s="301">
        <f t="shared" si="21"/>
        <v>0</v>
      </c>
      <c r="R87" s="503">
        <f>IF('Datos de Indicador'!H90="No dato","x",ROUND(IF('Datos de Indicador'!H90=0,0,IF(LOG('Datos de Indicador'!H90)&gt;R$302,10,IF(LOG('Datos de Indicador'!H90)&lt;R$301,0,10-(R$302-LOG('Datos de Indicador'!H90))/(R$302-R$301)*10))),1))</f>
        <v>7.9</v>
      </c>
      <c r="S87" s="299">
        <f>IF('Datos de Indicador'!H90="No dato","x",IF('Datos de Indicador'!H90="No dato","x", 'Datos de Indicador'!H90/'Datos de Indicador'!AM90))</f>
        <v>1.363285467795099E-2</v>
      </c>
      <c r="T87" s="300">
        <f t="shared" si="22"/>
        <v>1.4</v>
      </c>
      <c r="U87" s="301">
        <f t="shared" si="23"/>
        <v>5.5</v>
      </c>
      <c r="V87" s="501">
        <f>IF('Datos de Indicador'!I90="No dato","x",ROUND(IF('Datos de Indicador'!I90=0,0,IF(LOG('Datos de Indicador'!I90)&gt;V$302,10,IF(LOG('Datos de Indicador'!I90)&lt;V$301,0,10-(V$302-LOG('Datos de Indicador'!I90))/(V$302-V$301)*10))),1))</f>
        <v>9.9</v>
      </c>
      <c r="W87" s="299">
        <f>IF('Datos de Indicador'!I90="No dato","x",IF('Datos de Indicador'!I90="No dato","x",( 'Datos de Indicador'!I90)/'Datos de Indicador'!AM90))</f>
        <v>9.8357282829879544E-2</v>
      </c>
      <c r="X87" s="300">
        <f t="shared" si="24"/>
        <v>9.8000000000000007</v>
      </c>
      <c r="Y87" s="301">
        <f t="shared" si="25"/>
        <v>9.9</v>
      </c>
      <c r="Z87" s="305">
        <f t="shared" si="26"/>
        <v>7.8</v>
      </c>
      <c r="AA87" s="306">
        <f>IF('Datos de Indicador'!J90="No dato","x",ROUND(IF('Datos de Indicador'!J90&gt;AA$302,10,IF('Datos de Indicador'!J90&lt;$AA$301,0,10-(AA$302-'Datos de Indicador'!J90)/(AA$302-AA$301)*10)),1))</f>
        <v>5.8</v>
      </c>
      <c r="AB87" s="306">
        <f>IF('Datos de Indicador'!K90="No dato","x",ROUND(IF('Datos de Indicador'!K90&gt;AB$302,10,IF('Datos de Indicador'!K90&lt;$AB$301,0,10-(AB$302-'Datos de Indicador'!K90)/(AB$302-AB$301)*10)),1))</f>
        <v>4.7</v>
      </c>
      <c r="AC87" s="306">
        <f>IF('Datos de Indicador'!L90="No dato","x",ROUND(IF('Datos de Indicador'!L90&gt;AC$302,10,IF('Datos de Indicador'!L90&lt;$AC$301,0,10-(AC$302-'Datos de Indicador'!L90)/(AC$302-AC$301)*10)),1))</f>
        <v>1.3</v>
      </c>
      <c r="AD87" s="301">
        <f t="shared" si="27"/>
        <v>4.2</v>
      </c>
      <c r="AE87" s="305">
        <f t="shared" si="14"/>
        <v>4.2</v>
      </c>
      <c r="AF87" s="16"/>
      <c r="AG87" s="16"/>
      <c r="AH87" s="16"/>
    </row>
    <row r="88" spans="1:34" s="3" customFormat="1" x14ac:dyDescent="0.25">
      <c r="A88" s="104" t="s">
        <v>232</v>
      </c>
      <c r="B88" s="101" t="s">
        <v>243</v>
      </c>
      <c r="C88" s="307">
        <v>612</v>
      </c>
      <c r="D88" s="301">
        <f>IF('Datos de Indicador'!D91="No dato","x",ROUND(IF('Datos de Indicador'!D91=0,0,IF(LOG('Datos de Indicador'!D91)&gt;D$302,10,IF(LOG('Datos de Indicador'!D91)&lt;D$301,0,10-(D$302-LOG('Datos de Indicador'!D91))/(D$302-D$301)*10))),1))</f>
        <v>6.5</v>
      </c>
      <c r="E88" s="501">
        <f>IF('Datos de Indicador'!E91="No dato","x",ROUND(IF('Datos de Indicador'!E91=0,0,IF(LOG('Datos de Indicador'!E91)&gt;E$302,10,IF(LOG('Datos de Indicador'!E91)&lt;E$301,0,10-(E$302-LOG('Datos de Indicador'!E91))/(E$302-E$301)*10))),1))</f>
        <v>6.6</v>
      </c>
      <c r="F88" s="299">
        <f>IF('Datos de Indicador'!E91="No dato","x",IF('Datos de Indicador'!E91="No dato","x", ('Datos de Indicador'!E91)/'Datos de Indicador'!AM91))</f>
        <v>4.7750054177946085E-3</v>
      </c>
      <c r="G88" s="300">
        <f t="shared" si="15"/>
        <v>9.6</v>
      </c>
      <c r="H88" s="301">
        <f t="shared" si="16"/>
        <v>8.5</v>
      </c>
      <c r="I88" s="501">
        <f>IF('Datos de Indicador'!F91="No dato","x",ROUND(IF('Datos de Indicador'!F91=0,0,IF(LOG('Datos de Indicador'!F91*1/40)&gt;I$302,10,IF(LOG('Datos de Indicador'!F91*1/40)&lt;I$301,0,10-(I$302-LOG('Datos de Indicador'!F91*1/40))/(I$302-I$301)*10))),1))</f>
        <v>0</v>
      </c>
      <c r="J88" s="299">
        <f>IF('Datos de Indicador'!F91="No dato","x",IF('Datos de Indicador'!F91="No dato","x",( 'Datos de Indicador'!F91*1/40)/'Datos de Indicador'!AM91))</f>
        <v>0</v>
      </c>
      <c r="K88" s="300">
        <f t="shared" si="17"/>
        <v>0</v>
      </c>
      <c r="L88" s="302">
        <f t="shared" si="18"/>
        <v>0</v>
      </c>
      <c r="M88" s="502">
        <f>IF('Datos de Indicador'!G91="No dato","x",ROUND(IF('Datos de Indicador'!G91=0,0,IF(LOG('Datos de Indicador'!G91)&gt;M$302,10,IF(LOG('Datos de Indicador'!G91)&lt;M$301,0,10-(M$302-LOG('Datos de Indicador'!G91))/(M$302-M$301)*10))),1))</f>
        <v>0</v>
      </c>
      <c r="N88" s="303">
        <f>IF('Datos de Indicador'!G91="No dato","x",IF('Datos de Indicador'!G91="No dato","x", 'Datos de Indicador'!G91/'Datos de Indicador'!AM91))</f>
        <v>0</v>
      </c>
      <c r="O88" s="304">
        <f t="shared" si="19"/>
        <v>0</v>
      </c>
      <c r="P88" s="302">
        <f t="shared" si="20"/>
        <v>0</v>
      </c>
      <c r="Q88" s="301">
        <f t="shared" si="21"/>
        <v>0</v>
      </c>
      <c r="R88" s="503">
        <f>IF('Datos de Indicador'!H91="No dato","x",ROUND(IF('Datos de Indicador'!H91=0,0,IF(LOG('Datos de Indicador'!H91)&gt;R$302,10,IF(LOG('Datos de Indicador'!H91)&lt;R$301,0,10-(R$302-LOG('Datos de Indicador'!H91))/(R$302-R$301)*10))),1))</f>
        <v>6.1</v>
      </c>
      <c r="S88" s="299">
        <f>IF('Datos de Indicador'!H91="No dato","x",IF('Datos de Indicador'!H91="No dato","x", 'Datos de Indicador'!H91/'Datos de Indicador'!AM91))</f>
        <v>5.8769297449779798E-3</v>
      </c>
      <c r="T88" s="300">
        <f t="shared" si="22"/>
        <v>0.6</v>
      </c>
      <c r="U88" s="301">
        <f t="shared" si="23"/>
        <v>3.9</v>
      </c>
      <c r="V88" s="501">
        <f>IF('Datos de Indicador'!I91="No dato","x",ROUND(IF('Datos de Indicador'!I91=0,0,IF(LOG('Datos de Indicador'!I91)&gt;V$302,10,IF(LOG('Datos de Indicador'!I91)&lt;V$301,0,10-(V$302-LOG('Datos de Indicador'!I91))/(V$302-V$301)*10))),1))</f>
        <v>8.1</v>
      </c>
      <c r="W88" s="299">
        <f>IF('Datos de Indicador'!I91="No dato","x",IF('Datos de Indicador'!I91="No dato","x",( 'Datos de Indicador'!I91)/'Datos de Indicador'!AM91))</f>
        <v>4.3709664978273721E-2</v>
      </c>
      <c r="X88" s="300">
        <f t="shared" si="24"/>
        <v>4.4000000000000004</v>
      </c>
      <c r="Y88" s="301">
        <f t="shared" si="25"/>
        <v>6.6</v>
      </c>
      <c r="Z88" s="305">
        <f t="shared" si="26"/>
        <v>5.8</v>
      </c>
      <c r="AA88" s="306">
        <f>IF('Datos de Indicador'!J91="No dato","x",ROUND(IF('Datos de Indicador'!J91&gt;AA$302,10,IF('Datos de Indicador'!J91&lt;$AA$301,0,10-(AA$302-'Datos de Indicador'!J91)/(AA$302-AA$301)*10)),1))</f>
        <v>0</v>
      </c>
      <c r="AB88" s="306">
        <f>IF('Datos de Indicador'!K91="No dato","x",ROUND(IF('Datos de Indicador'!K91&gt;AB$302,10,IF('Datos de Indicador'!K91&lt;$AB$301,0,10-(AB$302-'Datos de Indicador'!K91)/(AB$302-AB$301)*10)),1))</f>
        <v>0</v>
      </c>
      <c r="AC88" s="306">
        <f>IF('Datos de Indicador'!L91="No dato","x",ROUND(IF('Datos de Indicador'!L91&gt;AC$302,10,IF('Datos de Indicador'!L91&lt;$AC$301,0,10-(AC$302-'Datos de Indicador'!L91)/(AC$302-AC$301)*10)),1))</f>
        <v>0</v>
      </c>
      <c r="AD88" s="301">
        <f t="shared" si="27"/>
        <v>0</v>
      </c>
      <c r="AE88" s="305">
        <f t="shared" si="14"/>
        <v>0</v>
      </c>
      <c r="AF88" s="16"/>
      <c r="AG88" s="16"/>
      <c r="AH88" s="16"/>
    </row>
    <row r="89" spans="1:34" s="3" customFormat="1" x14ac:dyDescent="0.25">
      <c r="A89" s="104" t="s">
        <v>232</v>
      </c>
      <c r="B89" s="101" t="s">
        <v>244</v>
      </c>
      <c r="C89" s="307">
        <v>613</v>
      </c>
      <c r="D89" s="301">
        <f>IF('Datos de Indicador'!D92="No dato","x",ROUND(IF('Datos de Indicador'!D92=0,0,IF(LOG('Datos de Indicador'!D92)&gt;D$302,10,IF(LOG('Datos de Indicador'!D92)&lt;D$301,0,10-(D$302-LOG('Datos de Indicador'!D92))/(D$302-D$301)*10))),1))</f>
        <v>6.1</v>
      </c>
      <c r="E89" s="501">
        <f>IF('Datos de Indicador'!E92="No dato","x",ROUND(IF('Datos de Indicador'!E92=0,0,IF(LOG('Datos de Indicador'!E92)&gt;E$302,10,IF(LOG('Datos de Indicador'!E92)&lt;E$301,0,10-(E$302-LOG('Datos de Indicador'!E92))/(E$302-E$301)*10))),1))</f>
        <v>5.5</v>
      </c>
      <c r="F89" s="299">
        <f>IF('Datos de Indicador'!E92="No dato","x",IF('Datos de Indicador'!E92="No dato","x", ('Datos de Indicador'!E92)/'Datos de Indicador'!AM92))</f>
        <v>1.8971834955876933E-3</v>
      </c>
      <c r="G89" s="300">
        <f t="shared" si="15"/>
        <v>3.8</v>
      </c>
      <c r="H89" s="301">
        <f t="shared" si="16"/>
        <v>4.7</v>
      </c>
      <c r="I89" s="501">
        <f>IF('Datos de Indicador'!F92="No dato","x",ROUND(IF('Datos de Indicador'!F92=0,0,IF(LOG('Datos de Indicador'!F92*1/40)&gt;I$302,10,IF(LOG('Datos de Indicador'!F92*1/40)&lt;I$301,0,10-(I$302-LOG('Datos de Indicador'!F92*1/40))/(I$302-I$301)*10))),1))</f>
        <v>0</v>
      </c>
      <c r="J89" s="299">
        <f>IF('Datos de Indicador'!F92="No dato","x",IF('Datos de Indicador'!F92="No dato","x",( 'Datos de Indicador'!F92*1/40)/'Datos de Indicador'!AM92))</f>
        <v>0</v>
      </c>
      <c r="K89" s="300">
        <f t="shared" si="17"/>
        <v>0</v>
      </c>
      <c r="L89" s="302">
        <f t="shared" si="18"/>
        <v>0</v>
      </c>
      <c r="M89" s="502">
        <f>IF('Datos de Indicador'!G92="No dato","x",ROUND(IF('Datos de Indicador'!G92=0,0,IF(LOG('Datos de Indicador'!G92)&gt;M$302,10,IF(LOG('Datos de Indicador'!G92)&lt;M$301,0,10-(M$302-LOG('Datos de Indicador'!G92))/(M$302-M$301)*10))),1))</f>
        <v>0</v>
      </c>
      <c r="N89" s="303">
        <f>IF('Datos de Indicador'!G92="No dato","x",IF('Datos de Indicador'!G92="No dato","x", 'Datos de Indicador'!G92/'Datos de Indicador'!AM92))</f>
        <v>0</v>
      </c>
      <c r="O89" s="304">
        <f t="shared" si="19"/>
        <v>0</v>
      </c>
      <c r="P89" s="302">
        <f t="shared" si="20"/>
        <v>0</v>
      </c>
      <c r="Q89" s="301">
        <f t="shared" si="21"/>
        <v>0</v>
      </c>
      <c r="R89" s="503">
        <f>IF('Datos de Indicador'!H92="No dato","x",ROUND(IF('Datos de Indicador'!H92=0,0,IF(LOG('Datos de Indicador'!H92)&gt;R$302,10,IF(LOG('Datos de Indicador'!H92)&lt;R$301,0,10-(R$302-LOG('Datos de Indicador'!H92))/(R$302-R$301)*10))),1))</f>
        <v>8.1</v>
      </c>
      <c r="S89" s="299">
        <f>IF('Datos de Indicador'!H92="No dato","x",IF('Datos de Indicador'!H92="No dato","x", 'Datos de Indicador'!H92/'Datos de Indicador'!AM92))</f>
        <v>0.1084104854621539</v>
      </c>
      <c r="T89" s="300">
        <f t="shared" si="22"/>
        <v>10</v>
      </c>
      <c r="U89" s="301">
        <f t="shared" si="23"/>
        <v>9.3000000000000007</v>
      </c>
      <c r="V89" s="501">
        <f>IF('Datos de Indicador'!I92="No dato","x",ROUND(IF('Datos de Indicador'!I92=0,0,IF(LOG('Datos de Indicador'!I92)&gt;V$302,10,IF(LOG('Datos de Indicador'!I92)&lt;V$301,0,10-(V$302-LOG('Datos de Indicador'!I92))/(V$302-V$301)*10))),1))</f>
        <v>8.6999999999999993</v>
      </c>
      <c r="W89" s="299">
        <f>IF('Datos de Indicador'!I92="No dato","x",IF('Datos de Indicador'!I92="No dato","x",( 'Datos de Indicador'!I92)/'Datos de Indicador'!AM92))</f>
        <v>0.13063463498189545</v>
      </c>
      <c r="X89" s="300">
        <f t="shared" si="24"/>
        <v>10</v>
      </c>
      <c r="Y89" s="301">
        <f t="shared" si="25"/>
        <v>9.5</v>
      </c>
      <c r="Z89" s="305">
        <f t="shared" si="26"/>
        <v>7.1</v>
      </c>
      <c r="AA89" s="306">
        <f>IF('Datos de Indicador'!J92="No dato","x",ROUND(IF('Datos de Indicador'!J92&gt;AA$302,10,IF('Datos de Indicador'!J92&lt;$AA$301,0,10-(AA$302-'Datos de Indicador'!J92)/(AA$302-AA$301)*10)),1))</f>
        <v>0</v>
      </c>
      <c r="AB89" s="306">
        <f>IF('Datos de Indicador'!K92="No dato","x",ROUND(IF('Datos de Indicador'!K92&gt;AB$302,10,IF('Datos de Indicador'!K92&lt;$AB$301,0,10-(AB$302-'Datos de Indicador'!K92)/(AB$302-AB$301)*10)),1))</f>
        <v>0</v>
      </c>
      <c r="AC89" s="306">
        <f>IF('Datos de Indicador'!L92="No dato","x",ROUND(IF('Datos de Indicador'!L92&gt;AC$302,10,IF('Datos de Indicador'!L92&lt;$AC$301,0,10-(AC$302-'Datos de Indicador'!L92)/(AC$302-AC$301)*10)),1))</f>
        <v>0</v>
      </c>
      <c r="AD89" s="301">
        <f t="shared" si="27"/>
        <v>0</v>
      </c>
      <c r="AE89" s="305">
        <f t="shared" si="14"/>
        <v>0</v>
      </c>
      <c r="AF89" s="16"/>
      <c r="AG89" s="16"/>
      <c r="AH89" s="16"/>
    </row>
    <row r="90" spans="1:34" s="3" customFormat="1" x14ac:dyDescent="0.25">
      <c r="A90" s="104" t="s">
        <v>232</v>
      </c>
      <c r="B90" s="101" t="s">
        <v>222</v>
      </c>
      <c r="C90" s="307">
        <v>614</v>
      </c>
      <c r="D90" s="301">
        <f>IF('Datos de Indicador'!D93="No dato","x",ROUND(IF('Datos de Indicador'!D93=0,0,IF(LOG('Datos de Indicador'!D93)&gt;D$302,10,IF(LOG('Datos de Indicador'!D93)&lt;D$301,0,10-(D$302-LOG('Datos de Indicador'!D93))/(D$302-D$301)*10))),1))</f>
        <v>6.2</v>
      </c>
      <c r="E90" s="501">
        <f>IF('Datos de Indicador'!E93="No dato","x",ROUND(IF('Datos de Indicador'!E93=0,0,IF(LOG('Datos de Indicador'!E93)&gt;E$302,10,IF(LOG('Datos de Indicador'!E93)&lt;E$301,0,10-(E$302-LOG('Datos de Indicador'!E93))/(E$302-E$301)*10))),1))</f>
        <v>0</v>
      </c>
      <c r="F90" s="299">
        <f>IF('Datos de Indicador'!E93="No dato","x",IF('Datos de Indicador'!E93="No dato","x", ('Datos de Indicador'!E93)/'Datos de Indicador'!AM93))</f>
        <v>0</v>
      </c>
      <c r="G90" s="300">
        <f t="shared" si="15"/>
        <v>0</v>
      </c>
      <c r="H90" s="301">
        <f t="shared" si="16"/>
        <v>0</v>
      </c>
      <c r="I90" s="501">
        <f>IF('Datos de Indicador'!F93="No dato","x",ROUND(IF('Datos de Indicador'!F93=0,0,IF(LOG('Datos de Indicador'!F93*1/40)&gt;I$302,10,IF(LOG('Datos de Indicador'!F93*1/40)&lt;I$301,0,10-(I$302-LOG('Datos de Indicador'!F93*1/40))/(I$302-I$301)*10))),1))</f>
        <v>0</v>
      </c>
      <c r="J90" s="299">
        <f>IF('Datos de Indicador'!F93="No dato","x",IF('Datos de Indicador'!F93="No dato","x",( 'Datos de Indicador'!F93*1/40)/'Datos de Indicador'!AM93))</f>
        <v>0</v>
      </c>
      <c r="K90" s="300">
        <f t="shared" si="17"/>
        <v>0</v>
      </c>
      <c r="L90" s="302">
        <f t="shared" si="18"/>
        <v>0</v>
      </c>
      <c r="M90" s="502">
        <f>IF('Datos de Indicador'!G93="No dato","x",ROUND(IF('Datos de Indicador'!G93=0,0,IF(LOG('Datos de Indicador'!G93)&gt;M$302,10,IF(LOG('Datos de Indicador'!G93)&lt;M$301,0,10-(M$302-LOG('Datos de Indicador'!G93))/(M$302-M$301)*10))),1))</f>
        <v>0</v>
      </c>
      <c r="N90" s="303">
        <f>IF('Datos de Indicador'!G93="No dato","x",IF('Datos de Indicador'!G93="No dato","x", 'Datos de Indicador'!G93/'Datos de Indicador'!AM93))</f>
        <v>0</v>
      </c>
      <c r="O90" s="304">
        <f t="shared" si="19"/>
        <v>0</v>
      </c>
      <c r="P90" s="302">
        <f t="shared" si="20"/>
        <v>0</v>
      </c>
      <c r="Q90" s="301">
        <f t="shared" si="21"/>
        <v>0</v>
      </c>
      <c r="R90" s="503">
        <f>IF('Datos de Indicador'!H93="No dato","x",ROUND(IF('Datos de Indicador'!H93=0,0,IF(LOG('Datos de Indicador'!H93)&gt;R$302,10,IF(LOG('Datos de Indicador'!H93)&lt;R$301,0,10-(R$302-LOG('Datos de Indicador'!H93))/(R$302-R$301)*10))),1))</f>
        <v>8</v>
      </c>
      <c r="S90" s="299">
        <f>IF('Datos de Indicador'!H93="No dato","x",IF('Datos de Indicador'!H93="No dato","x", 'Datos de Indicador'!H93/'Datos de Indicador'!AM93))</f>
        <v>8.0693733561849307E-2</v>
      </c>
      <c r="T90" s="300">
        <f t="shared" si="22"/>
        <v>8.1</v>
      </c>
      <c r="U90" s="301">
        <f t="shared" si="23"/>
        <v>8.1</v>
      </c>
      <c r="V90" s="501">
        <f>IF('Datos de Indicador'!I93="No dato","x",ROUND(IF('Datos de Indicador'!I93=0,0,IF(LOG('Datos de Indicador'!I93)&gt;V$302,10,IF(LOG('Datos de Indicador'!I93)&lt;V$301,0,10-(V$302-LOG('Datos de Indicador'!I93))/(V$302-V$301)*10))),1))</f>
        <v>8.8000000000000007</v>
      </c>
      <c r="W90" s="299">
        <f>IF('Datos de Indicador'!I93="No dato","x",IF('Datos de Indicador'!I93="No dato","x",( 'Datos de Indicador'!I93)/'Datos de Indicador'!AM93))</f>
        <v>0.12371488834266234</v>
      </c>
      <c r="X90" s="300">
        <f t="shared" si="24"/>
        <v>10</v>
      </c>
      <c r="Y90" s="301">
        <f t="shared" si="25"/>
        <v>9.5</v>
      </c>
      <c r="Z90" s="305">
        <f t="shared" si="26"/>
        <v>6.2</v>
      </c>
      <c r="AA90" s="306">
        <f>IF('Datos de Indicador'!J93="No dato","x",ROUND(IF('Datos de Indicador'!J93&gt;AA$302,10,IF('Datos de Indicador'!J93&lt;$AA$301,0,10-(AA$302-'Datos de Indicador'!J93)/(AA$302-AA$301)*10)),1))</f>
        <v>4.3</v>
      </c>
      <c r="AB90" s="306">
        <f>IF('Datos de Indicador'!K93="No dato","x",ROUND(IF('Datos de Indicador'!K93&gt;AB$302,10,IF('Datos de Indicador'!K93&lt;$AB$301,0,10-(AB$302-'Datos de Indicador'!K93)/(AB$302-AB$301)*10)),1))</f>
        <v>0.7</v>
      </c>
      <c r="AC90" s="306">
        <f>IF('Datos de Indicador'!L93="No dato","x",ROUND(IF('Datos de Indicador'!L93&gt;AC$302,10,IF('Datos de Indicador'!L93&lt;$AC$301,0,10-(AC$302-'Datos de Indicador'!L93)/(AC$302-AC$301)*10)),1))</f>
        <v>0.7</v>
      </c>
      <c r="AD90" s="301">
        <f t="shared" si="27"/>
        <v>2.1</v>
      </c>
      <c r="AE90" s="305">
        <f t="shared" si="14"/>
        <v>2.1</v>
      </c>
      <c r="AF90" s="16"/>
      <c r="AG90" s="16"/>
      <c r="AH90" s="16"/>
    </row>
    <row r="91" spans="1:34" s="3" customFormat="1" x14ac:dyDescent="0.25">
      <c r="A91" s="104" t="s">
        <v>232</v>
      </c>
      <c r="B91" s="101" t="s">
        <v>245</v>
      </c>
      <c r="C91" s="307">
        <v>615</v>
      </c>
      <c r="D91" s="301">
        <f>IF('Datos de Indicador'!D94="No dato","x",ROUND(IF('Datos de Indicador'!D94=0,0,IF(LOG('Datos de Indicador'!D94)&gt;D$302,10,IF(LOG('Datos de Indicador'!D94)&lt;D$301,0,10-(D$302-LOG('Datos de Indicador'!D94))/(D$302-D$301)*10))),1))</f>
        <v>6.9</v>
      </c>
      <c r="E91" s="501">
        <f>IF('Datos de Indicador'!E94="No dato","x",ROUND(IF('Datos de Indicador'!E94=0,0,IF(LOG('Datos de Indicador'!E94)&gt;E$302,10,IF(LOG('Datos de Indicador'!E94)&lt;E$301,0,10-(E$302-LOG('Datos de Indicador'!E94))/(E$302-E$301)*10))),1))</f>
        <v>6.2</v>
      </c>
      <c r="F91" s="299">
        <f>IF('Datos de Indicador'!E94="No dato","x",IF('Datos de Indicador'!E94="No dato","x", ('Datos de Indicador'!E94)/'Datos de Indicador'!AM94))</f>
        <v>6.0391692971652514E-4</v>
      </c>
      <c r="G91" s="300">
        <f t="shared" si="15"/>
        <v>1.2</v>
      </c>
      <c r="H91" s="301">
        <f t="shared" si="16"/>
        <v>4.0999999999999996</v>
      </c>
      <c r="I91" s="501">
        <f>IF('Datos de Indicador'!F94="No dato","x",ROUND(IF('Datos de Indicador'!F94=0,0,IF(LOG('Datos de Indicador'!F94*1/40)&gt;I$302,10,IF(LOG('Datos de Indicador'!F94*1/40)&lt;I$301,0,10-(I$302-LOG('Datos de Indicador'!F94*1/40))/(I$302-I$301)*10))),1))</f>
        <v>0</v>
      </c>
      <c r="J91" s="299">
        <f>IF('Datos de Indicador'!F94="No dato","x",IF('Datos de Indicador'!F94="No dato","x",( 'Datos de Indicador'!F94*1/40)/'Datos de Indicador'!AM94))</f>
        <v>0</v>
      </c>
      <c r="K91" s="300">
        <f t="shared" si="17"/>
        <v>0</v>
      </c>
      <c r="L91" s="302">
        <f t="shared" si="18"/>
        <v>0</v>
      </c>
      <c r="M91" s="502">
        <f>IF('Datos de Indicador'!G94="No dato","x",ROUND(IF('Datos de Indicador'!G94=0,0,IF(LOG('Datos de Indicador'!G94)&gt;M$302,10,IF(LOG('Datos de Indicador'!G94)&lt;M$301,0,10-(M$302-LOG('Datos de Indicador'!G94))/(M$302-M$301)*10))),1))</f>
        <v>0</v>
      </c>
      <c r="N91" s="303">
        <f>IF('Datos de Indicador'!G94="No dato","x",IF('Datos de Indicador'!G94="No dato","x", 'Datos de Indicador'!G94/'Datos de Indicador'!AM94))</f>
        <v>0</v>
      </c>
      <c r="O91" s="304">
        <f t="shared" si="19"/>
        <v>0</v>
      </c>
      <c r="P91" s="302">
        <f t="shared" si="20"/>
        <v>0</v>
      </c>
      <c r="Q91" s="301">
        <f t="shared" si="21"/>
        <v>0</v>
      </c>
      <c r="R91" s="503">
        <f>IF('Datos de Indicador'!H94="No dato","x",ROUND(IF('Datos de Indicador'!H94=0,0,IF(LOG('Datos de Indicador'!H94)&gt;R$302,10,IF(LOG('Datos de Indicador'!H94)&lt;R$301,0,10-(R$302-LOG('Datos de Indicador'!H94))/(R$302-R$301)*10))),1))</f>
        <v>7.9</v>
      </c>
      <c r="S91" s="299">
        <f>IF('Datos de Indicador'!H94="No dato","x",IF('Datos de Indicador'!H94="No dato","x", 'Datos de Indicador'!H94/'Datos de Indicador'!AM94))</f>
        <v>1.2153828210545069E-2</v>
      </c>
      <c r="T91" s="300">
        <f t="shared" si="22"/>
        <v>1.2</v>
      </c>
      <c r="U91" s="301">
        <f t="shared" si="23"/>
        <v>5.5</v>
      </c>
      <c r="V91" s="501">
        <f>IF('Datos de Indicador'!I94="No dato","x",ROUND(IF('Datos de Indicador'!I94=0,0,IF(LOG('Datos de Indicador'!I94)&gt;V$302,10,IF(LOG('Datos de Indicador'!I94)&lt;V$301,0,10-(V$302-LOG('Datos de Indicador'!I94))/(V$302-V$301)*10))),1))</f>
        <v>8.5</v>
      </c>
      <c r="W91" s="299">
        <f>IF('Datos de Indicador'!I94="No dato","x",IF('Datos de Indicador'!I94="No dato","x",( 'Datos de Indicador'!I94)/'Datos de Indicador'!AM94))</f>
        <v>1.4456261505089321E-2</v>
      </c>
      <c r="X91" s="300">
        <f t="shared" si="24"/>
        <v>1.4</v>
      </c>
      <c r="Y91" s="301">
        <f t="shared" si="25"/>
        <v>6.1</v>
      </c>
      <c r="Z91" s="305">
        <f t="shared" si="26"/>
        <v>4.9000000000000004</v>
      </c>
      <c r="AA91" s="306">
        <f>IF('Datos de Indicador'!J94="No dato","x",ROUND(IF('Datos de Indicador'!J94&gt;AA$302,10,IF('Datos de Indicador'!J94&lt;$AA$301,0,10-(AA$302-'Datos de Indicador'!J94)/(AA$302-AA$301)*10)),1))</f>
        <v>2.8</v>
      </c>
      <c r="AB91" s="306">
        <f>IF('Datos de Indicador'!K94="No dato","x",ROUND(IF('Datos de Indicador'!K94&gt;AB$302,10,IF('Datos de Indicador'!K94&lt;$AB$301,0,10-(AB$302-'Datos de Indicador'!K94)/(AB$302-AB$301)*10)),1))</f>
        <v>2.7</v>
      </c>
      <c r="AC91" s="306">
        <f>IF('Datos de Indicador'!L94="No dato","x",ROUND(IF('Datos de Indicador'!L94&gt;AC$302,10,IF('Datos de Indicador'!L94&lt;$AC$301,0,10-(AC$302-'Datos de Indicador'!L94)/(AC$302-AC$301)*10)),1))</f>
        <v>0</v>
      </c>
      <c r="AD91" s="301">
        <f t="shared" si="27"/>
        <v>1.9</v>
      </c>
      <c r="AE91" s="305">
        <f t="shared" si="14"/>
        <v>1.9</v>
      </c>
      <c r="AF91" s="16"/>
      <c r="AG91" s="16"/>
      <c r="AH91" s="16"/>
    </row>
    <row r="92" spans="1:34" s="3" customFormat="1" x14ac:dyDescent="0.25">
      <c r="A92" s="104" t="s">
        <v>232</v>
      </c>
      <c r="B92" s="101" t="s">
        <v>246</v>
      </c>
      <c r="C92" s="307">
        <v>616</v>
      </c>
      <c r="D92" s="301">
        <f>IF('Datos de Indicador'!D95="No dato","x",ROUND(IF('Datos de Indicador'!D95=0,0,IF(LOG('Datos de Indicador'!D95)&gt;D$302,10,IF(LOG('Datos de Indicador'!D95)&lt;D$301,0,10-(D$302-LOG('Datos de Indicador'!D95))/(D$302-D$301)*10))),1))</f>
        <v>7.4</v>
      </c>
      <c r="E92" s="501">
        <f>IF('Datos de Indicador'!E95="No dato","x",ROUND(IF('Datos de Indicador'!E95=0,0,IF(LOG('Datos de Indicador'!E95)&gt;E$302,10,IF(LOG('Datos de Indicador'!E95)&lt;E$301,0,10-(E$302-LOG('Datos de Indicador'!E95))/(E$302-E$301)*10))),1))</f>
        <v>6.9</v>
      </c>
      <c r="F92" s="299">
        <f>IF('Datos de Indicador'!E95="No dato","x",IF('Datos de Indicador'!E95="No dato","x", ('Datos de Indicador'!E95)/'Datos de Indicador'!AM95))</f>
        <v>2.7636448053150416E-3</v>
      </c>
      <c r="G92" s="300">
        <f t="shared" si="15"/>
        <v>5.5</v>
      </c>
      <c r="H92" s="301">
        <f t="shared" si="16"/>
        <v>6.3</v>
      </c>
      <c r="I92" s="501">
        <f>IF('Datos de Indicador'!F95="No dato","x",ROUND(IF('Datos de Indicador'!F95=0,0,IF(LOG('Datos de Indicador'!F95*1/40)&gt;I$302,10,IF(LOG('Datos de Indicador'!F95*1/40)&lt;I$301,0,10-(I$302-LOG('Datos de Indicador'!F95*1/40))/(I$302-I$301)*10))),1))</f>
        <v>0</v>
      </c>
      <c r="J92" s="299">
        <f>IF('Datos de Indicador'!F95="No dato","x",IF('Datos de Indicador'!F95="No dato","x",( 'Datos de Indicador'!F95*1/40)/'Datos de Indicador'!AM95))</f>
        <v>0</v>
      </c>
      <c r="K92" s="300">
        <f t="shared" si="17"/>
        <v>0</v>
      </c>
      <c r="L92" s="302">
        <f t="shared" si="18"/>
        <v>0</v>
      </c>
      <c r="M92" s="502">
        <f>IF('Datos de Indicador'!G95="No dato","x",ROUND(IF('Datos de Indicador'!G95=0,0,IF(LOG('Datos de Indicador'!G95)&gt;M$302,10,IF(LOG('Datos de Indicador'!G95)&lt;M$301,0,10-(M$302-LOG('Datos de Indicador'!G95))/(M$302-M$301)*10))),1))</f>
        <v>0</v>
      </c>
      <c r="N92" s="303">
        <f>IF('Datos de Indicador'!G95="No dato","x",IF('Datos de Indicador'!G95="No dato","x", 'Datos de Indicador'!G95/'Datos de Indicador'!AM95))</f>
        <v>0</v>
      </c>
      <c r="O92" s="304">
        <f t="shared" si="19"/>
        <v>0</v>
      </c>
      <c r="P92" s="302">
        <f t="shared" si="20"/>
        <v>0</v>
      </c>
      <c r="Q92" s="301">
        <f t="shared" si="21"/>
        <v>0</v>
      </c>
      <c r="R92" s="503">
        <f>IF('Datos de Indicador'!H95="No dato","x",ROUND(IF('Datos de Indicador'!H95=0,0,IF(LOG('Datos de Indicador'!H95)&gt;R$302,10,IF(LOG('Datos de Indicador'!H95)&lt;R$301,0,10-(R$302-LOG('Datos de Indicador'!H95))/(R$302-R$301)*10))),1))</f>
        <v>7.1</v>
      </c>
      <c r="S92" s="299">
        <f>IF('Datos de Indicador'!H95="No dato","x",IF('Datos de Indicador'!H95="No dato","x", 'Datos de Indicador'!H95/'Datos de Indicador'!AM95))</f>
        <v>7.9454788152807446E-3</v>
      </c>
      <c r="T92" s="300">
        <f t="shared" si="22"/>
        <v>0.8</v>
      </c>
      <c r="U92" s="301">
        <f t="shared" si="23"/>
        <v>4.7</v>
      </c>
      <c r="V92" s="501">
        <f>IF('Datos de Indicador'!I95="No dato","x",ROUND(IF('Datos de Indicador'!I95=0,0,IF(LOG('Datos de Indicador'!I95)&gt;V$302,10,IF(LOG('Datos de Indicador'!I95)&lt;V$301,0,10-(V$302-LOG('Datos de Indicador'!I95))/(V$302-V$301)*10))),1))</f>
        <v>8.4</v>
      </c>
      <c r="W92" s="299">
        <f>IF('Datos de Indicador'!I95="No dato","x",IF('Datos de Indicador'!I95="No dato","x",( 'Datos de Indicador'!I95)/'Datos de Indicador'!AM95))</f>
        <v>2.4043709806240862E-2</v>
      </c>
      <c r="X92" s="300">
        <f t="shared" si="24"/>
        <v>2.4</v>
      </c>
      <c r="Y92" s="301">
        <f t="shared" si="25"/>
        <v>6.3</v>
      </c>
      <c r="Z92" s="305">
        <f t="shared" si="26"/>
        <v>5.4</v>
      </c>
      <c r="AA92" s="306">
        <f>IF('Datos de Indicador'!J95="No dato","x",ROUND(IF('Datos de Indicador'!J95&gt;AA$302,10,IF('Datos de Indicador'!J95&lt;$AA$301,0,10-(AA$302-'Datos de Indicador'!J95)/(AA$302-AA$301)*10)),1))</f>
        <v>4.0999999999999996</v>
      </c>
      <c r="AB92" s="306">
        <f>IF('Datos de Indicador'!K95="No dato","x",ROUND(IF('Datos de Indicador'!K95&gt;AB$302,10,IF('Datos de Indicador'!K95&lt;$AB$301,0,10-(AB$302-'Datos de Indicador'!K95)/(AB$302-AB$301)*10)),1))</f>
        <v>2</v>
      </c>
      <c r="AC92" s="306">
        <f>IF('Datos de Indicador'!L95="No dato","x",ROUND(IF('Datos de Indicador'!L95&gt;AC$302,10,IF('Datos de Indicador'!L95&lt;$AC$301,0,10-(AC$302-'Datos de Indicador'!L95)/(AC$302-AC$301)*10)),1))</f>
        <v>1.3</v>
      </c>
      <c r="AD92" s="301">
        <f t="shared" si="27"/>
        <v>2.6</v>
      </c>
      <c r="AE92" s="305">
        <f t="shared" si="14"/>
        <v>2.6</v>
      </c>
      <c r="AF92" s="16"/>
      <c r="AG92" s="16"/>
      <c r="AH92" s="16"/>
    </row>
    <row r="93" spans="1:34" s="3" customFormat="1" x14ac:dyDescent="0.25">
      <c r="A93" s="104" t="s">
        <v>216</v>
      </c>
      <c r="B93" s="101" t="s">
        <v>247</v>
      </c>
      <c r="C93" s="307">
        <v>701</v>
      </c>
      <c r="D93" s="301">
        <f>IF('Datos de Indicador'!D96="No dato","x",ROUND(IF('Datos de Indicador'!D96=0,0,IF(LOG('Datos de Indicador'!D96)&gt;D$302,10,IF(LOG('Datos de Indicador'!D96)&lt;D$301,0,10-(D$302-LOG('Datos de Indicador'!D96))/(D$302-D$301)*10))),1))</f>
        <v>0</v>
      </c>
      <c r="E93" s="501">
        <f>IF('Datos de Indicador'!E96="No dato","x",ROUND(IF('Datos de Indicador'!E96=0,0,IF(LOG('Datos de Indicador'!E96)&gt;E$302,10,IF(LOG('Datos de Indicador'!E96)&lt;E$301,0,10-(E$302-LOG('Datos de Indicador'!E96))/(E$302-E$301)*10))),1))</f>
        <v>6.6</v>
      </c>
      <c r="F93" s="299">
        <f>IF('Datos de Indicador'!E96="No dato","x",IF('Datos de Indicador'!E96="No dato","x", ('Datos de Indicador'!E96)/'Datos de Indicador'!AM96))</f>
        <v>1.908875919530275E-3</v>
      </c>
      <c r="G93" s="300">
        <f t="shared" si="15"/>
        <v>3.8</v>
      </c>
      <c r="H93" s="301">
        <f t="shared" si="16"/>
        <v>5.4</v>
      </c>
      <c r="I93" s="501">
        <f>IF('Datos de Indicador'!F96="No dato","x",ROUND(IF('Datos de Indicador'!F96=0,0,IF(LOG('Datos de Indicador'!F96*1/40)&gt;I$302,10,IF(LOG('Datos de Indicador'!F96*1/40)&lt;I$301,0,10-(I$302-LOG('Datos de Indicador'!F96*1/40))/(I$302-I$301)*10))),1))</f>
        <v>0</v>
      </c>
      <c r="J93" s="299">
        <f>IF('Datos de Indicador'!F96="No dato","x",IF('Datos de Indicador'!F96="No dato","x",( 'Datos de Indicador'!F96*1/40)/'Datos de Indicador'!AM96))</f>
        <v>0</v>
      </c>
      <c r="K93" s="300">
        <f t="shared" si="17"/>
        <v>0</v>
      </c>
      <c r="L93" s="302">
        <f t="shared" si="18"/>
        <v>0</v>
      </c>
      <c r="M93" s="502">
        <f>IF('Datos de Indicador'!G96="No dato","x",ROUND(IF('Datos de Indicador'!G96=0,0,IF(LOG('Datos de Indicador'!G96)&gt;M$302,10,IF(LOG('Datos de Indicador'!G96)&lt;M$301,0,10-(M$302-LOG('Datos de Indicador'!G96))/(M$302-M$301)*10))),1))</f>
        <v>0</v>
      </c>
      <c r="N93" s="303">
        <f>IF('Datos de Indicador'!G96="No dato","x",IF('Datos de Indicador'!G96="No dato","x", 'Datos de Indicador'!G96/'Datos de Indicador'!AM96))</f>
        <v>0</v>
      </c>
      <c r="O93" s="304">
        <f t="shared" si="19"/>
        <v>0</v>
      </c>
      <c r="P93" s="302">
        <f t="shared" si="20"/>
        <v>0</v>
      </c>
      <c r="Q93" s="301">
        <f t="shared" si="21"/>
        <v>0</v>
      </c>
      <c r="R93" s="503">
        <f>IF('Datos de Indicador'!H96="No dato","x",ROUND(IF('Datos de Indicador'!H96=0,0,IF(LOG('Datos de Indicador'!H96)&gt;R$302,10,IF(LOG('Datos de Indicador'!H96)&lt;R$301,0,10-(R$302-LOG('Datos de Indicador'!H96))/(R$302-R$301)*10))),1))</f>
        <v>8</v>
      </c>
      <c r="S93" s="299">
        <f>IF('Datos de Indicador'!H96="No dato","x",IF('Datos de Indicador'!H96="No dato","x", 'Datos de Indicador'!H96/'Datos de Indicador'!AM96))</f>
        <v>2.4815386953893577E-2</v>
      </c>
      <c r="T93" s="300">
        <f t="shared" si="22"/>
        <v>2.5</v>
      </c>
      <c r="U93" s="301">
        <f t="shared" si="23"/>
        <v>5.9</v>
      </c>
      <c r="V93" s="501">
        <f>IF('Datos de Indicador'!I96="No dato","x",ROUND(IF('Datos de Indicador'!I96=0,0,IF(LOG('Datos de Indicador'!I96)&gt;V$302,10,IF(LOG('Datos de Indicador'!I96)&lt;V$301,0,10-(V$302-LOG('Datos de Indicador'!I96))/(V$302-V$301)*10))),1))</f>
        <v>0</v>
      </c>
      <c r="W93" s="299">
        <f>IF('Datos de Indicador'!I96="No dato","x",IF('Datos de Indicador'!I96="No dato","x",( 'Datos de Indicador'!I96)/'Datos de Indicador'!AM96))</f>
        <v>0</v>
      </c>
      <c r="X93" s="300">
        <f t="shared" si="24"/>
        <v>0</v>
      </c>
      <c r="Y93" s="301">
        <f t="shared" si="25"/>
        <v>0</v>
      </c>
      <c r="Z93" s="305">
        <f t="shared" si="26"/>
        <v>2.8</v>
      </c>
      <c r="AA93" s="306">
        <f>IF('Datos de Indicador'!J96="No dato","x",ROUND(IF('Datos de Indicador'!J96&gt;AA$302,10,IF('Datos de Indicador'!J96&lt;$AA$301,0,10-(AA$302-'Datos de Indicador'!J96)/(AA$302-AA$301)*10)),1))</f>
        <v>5.2</v>
      </c>
      <c r="AB93" s="306">
        <f>IF('Datos de Indicador'!K96="No dato","x",ROUND(IF('Datos de Indicador'!K96&gt;AB$302,10,IF('Datos de Indicador'!K96&lt;$AB$301,0,10-(AB$302-'Datos de Indicador'!K96)/(AB$302-AB$301)*10)),1))</f>
        <v>2.7</v>
      </c>
      <c r="AC93" s="306">
        <f>IF('Datos de Indicador'!L96="No dato","x",ROUND(IF('Datos de Indicador'!L96&gt;AC$302,10,IF('Datos de Indicador'!L96&lt;$AC$301,0,10-(AC$302-'Datos de Indicador'!L96)/(AC$302-AC$301)*10)),1))</f>
        <v>1.3</v>
      </c>
      <c r="AD93" s="301">
        <f t="shared" si="27"/>
        <v>3.2</v>
      </c>
      <c r="AE93" s="305">
        <f t="shared" si="14"/>
        <v>3.2</v>
      </c>
      <c r="AF93" s="16"/>
      <c r="AG93" s="16"/>
      <c r="AH93" s="16"/>
    </row>
    <row r="94" spans="1:34" s="3" customFormat="1" x14ac:dyDescent="0.25">
      <c r="A94" s="104" t="s">
        <v>216</v>
      </c>
      <c r="B94" s="101" t="s">
        <v>248</v>
      </c>
      <c r="C94" s="307">
        <v>702</v>
      </c>
      <c r="D94" s="301">
        <f>IF('Datos de Indicador'!D97="No dato","x",ROUND(IF('Datos de Indicador'!D97=0,0,IF(LOG('Datos de Indicador'!D97)&gt;D$302,10,IF(LOG('Datos de Indicador'!D97)&lt;D$301,0,10-(D$302-LOG('Datos de Indicador'!D97))/(D$302-D$301)*10))),1))</f>
        <v>0</v>
      </c>
      <c r="E94" s="501">
        <f>IF('Datos de Indicador'!E97="No dato","x",ROUND(IF('Datos de Indicador'!E97=0,0,IF(LOG('Datos de Indicador'!E97)&gt;E$302,10,IF(LOG('Datos de Indicador'!E97)&lt;E$301,0,10-(E$302-LOG('Datos de Indicador'!E97))/(E$302-E$301)*10))),1))</f>
        <v>6.1</v>
      </c>
      <c r="F94" s="299">
        <f>IF('Datos de Indicador'!E97="No dato","x",IF('Datos de Indicador'!E97="No dato","x", ('Datos de Indicador'!E97)/'Datos de Indicador'!AM97))</f>
        <v>1.5369667960280387E-3</v>
      </c>
      <c r="G94" s="300">
        <f t="shared" si="15"/>
        <v>3.1</v>
      </c>
      <c r="H94" s="301">
        <f t="shared" si="16"/>
        <v>4.8</v>
      </c>
      <c r="I94" s="501">
        <f>IF('Datos de Indicador'!F97="No dato","x",ROUND(IF('Datos de Indicador'!F97=0,0,IF(LOG('Datos de Indicador'!F97*1/40)&gt;I$302,10,IF(LOG('Datos de Indicador'!F97*1/40)&lt;I$301,0,10-(I$302-LOG('Datos de Indicador'!F97*1/40))/(I$302-I$301)*10))),1))</f>
        <v>0</v>
      </c>
      <c r="J94" s="299">
        <f>IF('Datos de Indicador'!F97="No dato","x",IF('Datos de Indicador'!F97="No dato","x",( 'Datos de Indicador'!F97*1/40)/'Datos de Indicador'!AM97))</f>
        <v>0</v>
      </c>
      <c r="K94" s="300">
        <f t="shared" si="17"/>
        <v>0</v>
      </c>
      <c r="L94" s="302">
        <f t="shared" si="18"/>
        <v>0</v>
      </c>
      <c r="M94" s="502">
        <f>IF('Datos de Indicador'!G97="No dato","x",ROUND(IF('Datos de Indicador'!G97=0,0,IF(LOG('Datos de Indicador'!G97)&gt;M$302,10,IF(LOG('Datos de Indicador'!G97)&lt;M$301,0,10-(M$302-LOG('Datos de Indicador'!G97))/(M$302-M$301)*10))),1))</f>
        <v>0</v>
      </c>
      <c r="N94" s="303">
        <f>IF('Datos de Indicador'!G97="No dato","x",IF('Datos de Indicador'!G97="No dato","x", 'Datos de Indicador'!G97/'Datos de Indicador'!AM97))</f>
        <v>0</v>
      </c>
      <c r="O94" s="304">
        <f t="shared" si="19"/>
        <v>0</v>
      </c>
      <c r="P94" s="302">
        <f t="shared" si="20"/>
        <v>0</v>
      </c>
      <c r="Q94" s="301">
        <f t="shared" si="21"/>
        <v>0</v>
      </c>
      <c r="R94" s="503">
        <f>IF('Datos de Indicador'!H97="No dato","x",ROUND(IF('Datos de Indicador'!H97=0,0,IF(LOG('Datos de Indicador'!H97)&gt;R$302,10,IF(LOG('Datos de Indicador'!H97)&lt;R$301,0,10-(R$302-LOG('Datos de Indicador'!H97))/(R$302-R$301)*10))),1))</f>
        <v>7.8</v>
      </c>
      <c r="S94" s="299">
        <f>IF('Datos de Indicador'!H97="No dato","x",IF('Datos de Indicador'!H97="No dato","x", 'Datos de Indicador'!H97/'Datos de Indicador'!AM97))</f>
        <v>3.0629552577987339E-2</v>
      </c>
      <c r="T94" s="300">
        <f t="shared" si="22"/>
        <v>3.1</v>
      </c>
      <c r="U94" s="301">
        <f t="shared" si="23"/>
        <v>6</v>
      </c>
      <c r="V94" s="501">
        <f>IF('Datos de Indicador'!I97="No dato","x",ROUND(IF('Datos de Indicador'!I97=0,0,IF(LOG('Datos de Indicador'!I97)&gt;V$302,10,IF(LOG('Datos de Indicador'!I97)&lt;V$301,0,10-(V$302-LOG('Datos de Indicador'!I97))/(V$302-V$301)*10))),1))</f>
        <v>9.3000000000000007</v>
      </c>
      <c r="W94" s="299">
        <f>IF('Datos de Indicador'!I97="No dato","x",IF('Datos de Indicador'!I97="No dato","x",( 'Datos de Indicador'!I97)/'Datos de Indicador'!AM97))</f>
        <v>0.10956377588828446</v>
      </c>
      <c r="X94" s="300">
        <f t="shared" si="24"/>
        <v>10</v>
      </c>
      <c r="Y94" s="301">
        <f t="shared" si="25"/>
        <v>9.6999999999999993</v>
      </c>
      <c r="Z94" s="305">
        <f t="shared" si="26"/>
        <v>5.5</v>
      </c>
      <c r="AA94" s="306">
        <f>IF('Datos de Indicador'!J97="No dato","x",ROUND(IF('Datos de Indicador'!J97&gt;AA$302,10,IF('Datos de Indicador'!J97&lt;$AA$301,0,10-(AA$302-'Datos de Indicador'!J97)/(AA$302-AA$301)*10)),1))</f>
        <v>4.2</v>
      </c>
      <c r="AB94" s="306">
        <f>IF('Datos de Indicador'!K97="No dato","x",ROUND(IF('Datos de Indicador'!K97&gt;AB$302,10,IF('Datos de Indicador'!K97&lt;$AB$301,0,10-(AB$302-'Datos de Indicador'!K97)/(AB$302-AB$301)*10)),1))</f>
        <v>1.3</v>
      </c>
      <c r="AC94" s="306">
        <f>IF('Datos de Indicador'!L97="No dato","x",ROUND(IF('Datos de Indicador'!L97&gt;AC$302,10,IF('Datos de Indicador'!L97&lt;$AC$301,0,10-(AC$302-'Datos de Indicador'!L97)/(AC$302-AC$301)*10)),1))</f>
        <v>1.3</v>
      </c>
      <c r="AD94" s="301">
        <f t="shared" si="27"/>
        <v>2.4</v>
      </c>
      <c r="AE94" s="305">
        <f t="shared" si="14"/>
        <v>2.4</v>
      </c>
      <c r="AF94" s="16"/>
      <c r="AG94" s="16"/>
      <c r="AH94" s="16"/>
    </row>
    <row r="95" spans="1:34" s="3" customFormat="1" x14ac:dyDescent="0.25">
      <c r="A95" s="104" t="s">
        <v>216</v>
      </c>
      <c r="B95" s="101" t="s">
        <v>249</v>
      </c>
      <c r="C95" s="307">
        <v>703</v>
      </c>
      <c r="D95" s="301">
        <f>IF('Datos de Indicador'!D98="No dato","x",ROUND(IF('Datos de Indicador'!D98=0,0,IF(LOG('Datos de Indicador'!D98)&gt;D$302,10,IF(LOG('Datos de Indicador'!D98)&lt;D$301,0,10-(D$302-LOG('Datos de Indicador'!D98))/(D$302-D$301)*10))),1))</f>
        <v>0</v>
      </c>
      <c r="E95" s="501">
        <f>IF('Datos de Indicador'!E98="No dato","x",ROUND(IF('Datos de Indicador'!E98=0,0,IF(LOG('Datos de Indicador'!E98)&gt;E$302,10,IF(LOG('Datos de Indicador'!E98)&lt;E$301,0,10-(E$302-LOG('Datos de Indicador'!E98))/(E$302-E$301)*10))),1))</f>
        <v>9.9</v>
      </c>
      <c r="F95" s="299">
        <f>IF('Datos de Indicador'!E98="No dato","x",IF('Datos de Indicador'!E98="No dato","x", ('Datos de Indicador'!E98)/'Datos de Indicador'!AM98))</f>
        <v>7.0387391479511839E-3</v>
      </c>
      <c r="G95" s="300">
        <f t="shared" si="15"/>
        <v>10</v>
      </c>
      <c r="H95" s="301">
        <f t="shared" si="16"/>
        <v>10</v>
      </c>
      <c r="I95" s="501">
        <f>IF('Datos de Indicador'!F98="No dato","x",ROUND(IF('Datos de Indicador'!F98=0,0,IF(LOG('Datos de Indicador'!F98*1/40)&gt;I$302,10,IF(LOG('Datos de Indicador'!F98*1/40)&lt;I$301,0,10-(I$302-LOG('Datos de Indicador'!F98*1/40))/(I$302-I$301)*10))),1))</f>
        <v>0</v>
      </c>
      <c r="J95" s="299">
        <f>IF('Datos de Indicador'!F98="No dato","x",IF('Datos de Indicador'!F98="No dato","x",( 'Datos de Indicador'!F98*1/40)/'Datos de Indicador'!AM98))</f>
        <v>0</v>
      </c>
      <c r="K95" s="300">
        <f t="shared" si="17"/>
        <v>0</v>
      </c>
      <c r="L95" s="302">
        <f t="shared" si="18"/>
        <v>0</v>
      </c>
      <c r="M95" s="502">
        <f>IF('Datos de Indicador'!G98="No dato","x",ROUND(IF('Datos de Indicador'!G98=0,0,IF(LOG('Datos de Indicador'!G98)&gt;M$302,10,IF(LOG('Datos de Indicador'!G98)&lt;M$301,0,10-(M$302-LOG('Datos de Indicador'!G98))/(M$302-M$301)*10))),1))</f>
        <v>0</v>
      </c>
      <c r="N95" s="303">
        <f>IF('Datos de Indicador'!G98="No dato","x",IF('Datos de Indicador'!G98="No dato","x", 'Datos de Indicador'!G98/'Datos de Indicador'!AM98))</f>
        <v>0</v>
      </c>
      <c r="O95" s="304">
        <f t="shared" si="19"/>
        <v>0</v>
      </c>
      <c r="P95" s="302">
        <f t="shared" si="20"/>
        <v>0</v>
      </c>
      <c r="Q95" s="301">
        <f t="shared" si="21"/>
        <v>0</v>
      </c>
      <c r="R95" s="503">
        <f>IF('Datos de Indicador'!H98="No dato","x",ROUND(IF('Datos de Indicador'!H98=0,0,IF(LOG('Datos de Indicador'!H98)&gt;R$302,10,IF(LOG('Datos de Indicador'!H98)&lt;R$301,0,10-(R$302-LOG('Datos de Indicador'!H98))/(R$302-R$301)*10))),1))</f>
        <v>10</v>
      </c>
      <c r="S95" s="299">
        <f>IF('Datos de Indicador'!H98="No dato","x",IF('Datos de Indicador'!H98="No dato","x", 'Datos de Indicador'!H98/'Datos de Indicador'!AM98))</f>
        <v>0.11547309336047834</v>
      </c>
      <c r="T95" s="300">
        <f t="shared" si="22"/>
        <v>10</v>
      </c>
      <c r="U95" s="301">
        <f t="shared" si="23"/>
        <v>10</v>
      </c>
      <c r="V95" s="501">
        <f>IF('Datos de Indicador'!I98="No dato","x",ROUND(IF('Datos de Indicador'!I98=0,0,IF(LOG('Datos de Indicador'!I98)&gt;V$302,10,IF(LOG('Datos de Indicador'!I98)&lt;V$301,0,10-(V$302-LOG('Datos de Indicador'!I98))/(V$302-V$301)*10))),1))</f>
        <v>0</v>
      </c>
      <c r="W95" s="299">
        <f>IF('Datos de Indicador'!I98="No dato","x",IF('Datos de Indicador'!I98="No dato","x",( 'Datos de Indicador'!I98)/'Datos de Indicador'!AM98))</f>
        <v>0</v>
      </c>
      <c r="X95" s="300">
        <f t="shared" si="24"/>
        <v>0</v>
      </c>
      <c r="Y95" s="301">
        <f t="shared" si="25"/>
        <v>0</v>
      </c>
      <c r="Z95" s="305">
        <f t="shared" si="26"/>
        <v>6.7</v>
      </c>
      <c r="AA95" s="306">
        <f>IF('Datos de Indicador'!J98="No dato","x",ROUND(IF('Datos de Indicador'!J98&gt;AA$302,10,IF('Datos de Indicador'!J98&lt;$AA$301,0,10-(AA$302-'Datos de Indicador'!J98)/(AA$302-AA$301)*10)),1))</f>
        <v>5.7</v>
      </c>
      <c r="AB95" s="306">
        <f>IF('Datos de Indicador'!K98="No dato","x",ROUND(IF('Datos de Indicador'!K98&gt;AB$302,10,IF('Datos de Indicador'!K98&lt;$AB$301,0,10-(AB$302-'Datos de Indicador'!K98)/(AB$302-AB$301)*10)),1))</f>
        <v>10</v>
      </c>
      <c r="AC95" s="306">
        <f>IF('Datos de Indicador'!L98="No dato","x",ROUND(IF('Datos de Indicador'!L98&gt;AC$302,10,IF('Datos de Indicador'!L98&lt;$AC$301,0,10-(AC$302-'Datos de Indicador'!L98)/(AC$302-AC$301)*10)),1))</f>
        <v>10</v>
      </c>
      <c r="AD95" s="301">
        <f t="shared" si="27"/>
        <v>9.1999999999999993</v>
      </c>
      <c r="AE95" s="305">
        <f t="shared" si="14"/>
        <v>9.1999999999999993</v>
      </c>
      <c r="AF95" s="16"/>
      <c r="AG95" s="16"/>
      <c r="AH95" s="16"/>
    </row>
    <row r="96" spans="1:34" s="3" customFormat="1" x14ac:dyDescent="0.25">
      <c r="A96" s="104" t="s">
        <v>216</v>
      </c>
      <c r="B96" s="101" t="s">
        <v>216</v>
      </c>
      <c r="C96" s="307">
        <v>704</v>
      </c>
      <c r="D96" s="301">
        <f>IF('Datos de Indicador'!D99="No dato","x",ROUND(IF('Datos de Indicador'!D99=0,0,IF(LOG('Datos de Indicador'!D99)&gt;D$302,10,IF(LOG('Datos de Indicador'!D99)&lt;D$301,0,10-(D$302-LOG('Datos de Indicador'!D99))/(D$302-D$301)*10))),1))</f>
        <v>0</v>
      </c>
      <c r="E96" s="501">
        <f>IF('Datos de Indicador'!E99="No dato","x",ROUND(IF('Datos de Indicador'!E99=0,0,IF(LOG('Datos de Indicador'!E99)&gt;E$302,10,IF(LOG('Datos de Indicador'!E99)&lt;E$301,0,10-(E$302-LOG('Datos de Indicador'!E99))/(E$302-E$301)*10))),1))</f>
        <v>7.5</v>
      </c>
      <c r="F96" s="299">
        <f>IF('Datos de Indicador'!E99="No dato","x",IF('Datos de Indicador'!E99="No dato","x", ('Datos de Indicador'!E99)/'Datos de Indicador'!AM99))</f>
        <v>1.764567791455784E-3</v>
      </c>
      <c r="G96" s="300">
        <f t="shared" si="15"/>
        <v>3.5</v>
      </c>
      <c r="H96" s="301">
        <f t="shared" si="16"/>
        <v>5.9</v>
      </c>
      <c r="I96" s="501">
        <f>IF('Datos de Indicador'!F99="No dato","x",ROUND(IF('Datos de Indicador'!F99=0,0,IF(LOG('Datos de Indicador'!F99*1/40)&gt;I$302,10,IF(LOG('Datos de Indicador'!F99*1/40)&lt;I$301,0,10-(I$302-LOG('Datos de Indicador'!F99*1/40))/(I$302-I$301)*10))),1))</f>
        <v>0</v>
      </c>
      <c r="J96" s="299">
        <f>IF('Datos de Indicador'!F99="No dato","x",IF('Datos de Indicador'!F99="No dato","x",( 'Datos de Indicador'!F99*1/40)/'Datos de Indicador'!AM99))</f>
        <v>0</v>
      </c>
      <c r="K96" s="300">
        <f t="shared" si="17"/>
        <v>0</v>
      </c>
      <c r="L96" s="302">
        <f t="shared" si="18"/>
        <v>0</v>
      </c>
      <c r="M96" s="502">
        <f>IF('Datos de Indicador'!G99="No dato","x",ROUND(IF('Datos de Indicador'!G99=0,0,IF(LOG('Datos de Indicador'!G99)&gt;M$302,10,IF(LOG('Datos de Indicador'!G99)&lt;M$301,0,10-(M$302-LOG('Datos de Indicador'!G99))/(M$302-M$301)*10))),1))</f>
        <v>0</v>
      </c>
      <c r="N96" s="303">
        <f>IF('Datos de Indicador'!G99="No dato","x",IF('Datos de Indicador'!G99="No dato","x", 'Datos de Indicador'!G99/'Datos de Indicador'!AM99))</f>
        <v>0</v>
      </c>
      <c r="O96" s="304">
        <f t="shared" si="19"/>
        <v>0</v>
      </c>
      <c r="P96" s="302">
        <f t="shared" si="20"/>
        <v>0</v>
      </c>
      <c r="Q96" s="301">
        <f t="shared" si="21"/>
        <v>0</v>
      </c>
      <c r="R96" s="503">
        <f>IF('Datos de Indicador'!H99="No dato","x",ROUND(IF('Datos de Indicador'!H99=0,0,IF(LOG('Datos de Indicador'!H99)&gt;R$302,10,IF(LOG('Datos de Indicador'!H99)&lt;R$301,0,10-(R$302-LOG('Datos de Indicador'!H99))/(R$302-R$301)*10))),1))</f>
        <v>9.4</v>
      </c>
      <c r="S96" s="299">
        <f>IF('Datos de Indicador'!H99="No dato","x",IF('Datos de Indicador'!H99="No dato","x", 'Datos de Indicador'!H99/'Datos de Indicador'!AM99))</f>
        <v>5.1663864577686437E-2</v>
      </c>
      <c r="T96" s="300">
        <f t="shared" si="22"/>
        <v>5.2</v>
      </c>
      <c r="U96" s="301">
        <f t="shared" si="23"/>
        <v>7.9</v>
      </c>
      <c r="V96" s="501">
        <f>IF('Datos de Indicador'!I99="No dato","x",ROUND(IF('Datos de Indicador'!I99=0,0,IF(LOG('Datos de Indicador'!I99)&gt;V$302,10,IF(LOG('Datos de Indicador'!I99)&lt;V$301,0,10-(V$302-LOG('Datos de Indicador'!I99))/(V$302-V$301)*10))),1))</f>
        <v>0</v>
      </c>
      <c r="W96" s="299">
        <f>IF('Datos de Indicador'!I99="No dato","x",IF('Datos de Indicador'!I99="No dato","x",( 'Datos de Indicador'!I99)/'Datos de Indicador'!AM99))</f>
        <v>0</v>
      </c>
      <c r="X96" s="300">
        <f t="shared" si="24"/>
        <v>0</v>
      </c>
      <c r="Y96" s="301">
        <f t="shared" si="25"/>
        <v>0</v>
      </c>
      <c r="Z96" s="305">
        <f t="shared" si="26"/>
        <v>3.7</v>
      </c>
      <c r="AA96" s="306">
        <f>IF('Datos de Indicador'!J99="No dato","x",ROUND(IF('Datos de Indicador'!J99&gt;AA$302,10,IF('Datos de Indicador'!J99&lt;$AA$301,0,10-(AA$302-'Datos de Indicador'!J99)/(AA$302-AA$301)*10)),1))</f>
        <v>5.7</v>
      </c>
      <c r="AB96" s="306">
        <f>IF('Datos de Indicador'!K99="No dato","x",ROUND(IF('Datos de Indicador'!K99&gt;AB$302,10,IF('Datos de Indicador'!K99&lt;$AB$301,0,10-(AB$302-'Datos de Indicador'!K99)/(AB$302-AB$301)*10)),1))</f>
        <v>8.6999999999999993</v>
      </c>
      <c r="AC96" s="306">
        <f>IF('Datos de Indicador'!L99="No dato","x",ROUND(IF('Datos de Indicador'!L99&gt;AC$302,10,IF('Datos de Indicador'!L99&lt;$AC$301,0,10-(AC$302-'Datos de Indicador'!L99)/(AC$302-AC$301)*10)),1))</f>
        <v>8</v>
      </c>
      <c r="AD96" s="301">
        <f t="shared" si="27"/>
        <v>7.7</v>
      </c>
      <c r="AE96" s="305">
        <f t="shared" si="14"/>
        <v>7.7</v>
      </c>
      <c r="AF96" s="16"/>
      <c r="AG96" s="16"/>
      <c r="AH96" s="16"/>
    </row>
    <row r="97" spans="1:34" s="3" customFormat="1" x14ac:dyDescent="0.25">
      <c r="A97" s="104" t="s">
        <v>216</v>
      </c>
      <c r="B97" s="101" t="s">
        <v>250</v>
      </c>
      <c r="C97" s="307">
        <v>705</v>
      </c>
      <c r="D97" s="301">
        <f>IF('Datos de Indicador'!D100="No dato","x",ROUND(IF('Datos de Indicador'!D100=0,0,IF(LOG('Datos de Indicador'!D100)&gt;D$302,10,IF(LOG('Datos de Indicador'!D100)&lt;D$301,0,10-(D$302-LOG('Datos de Indicador'!D100))/(D$302-D$301)*10))),1))</f>
        <v>0</v>
      </c>
      <c r="E97" s="501">
        <f>IF('Datos de Indicador'!E100="No dato","x",ROUND(IF('Datos de Indicador'!E100=0,0,IF(LOG('Datos de Indicador'!E100)&gt;E$302,10,IF(LOG('Datos de Indicador'!E100)&lt;E$301,0,10-(E$302-LOG('Datos de Indicador'!E100))/(E$302-E$301)*10))),1))</f>
        <v>0</v>
      </c>
      <c r="F97" s="299">
        <f>IF('Datos de Indicador'!E100="No dato","x",IF('Datos de Indicador'!E100="No dato","x", ('Datos de Indicador'!E100)/'Datos de Indicador'!AM100))</f>
        <v>0</v>
      </c>
      <c r="G97" s="300">
        <f t="shared" si="15"/>
        <v>0</v>
      </c>
      <c r="H97" s="301">
        <f t="shared" si="16"/>
        <v>0</v>
      </c>
      <c r="I97" s="501">
        <f>IF('Datos de Indicador'!F100="No dato","x",ROUND(IF('Datos de Indicador'!F100=0,0,IF(LOG('Datos de Indicador'!F100*1/40)&gt;I$302,10,IF(LOG('Datos de Indicador'!F100*1/40)&lt;I$301,0,10-(I$302-LOG('Datos de Indicador'!F100*1/40))/(I$302-I$301)*10))),1))</f>
        <v>0</v>
      </c>
      <c r="J97" s="299">
        <f>IF('Datos de Indicador'!F100="No dato","x",IF('Datos de Indicador'!F100="No dato","x",( 'Datos de Indicador'!F100*1/40)/'Datos de Indicador'!AM100))</f>
        <v>0</v>
      </c>
      <c r="K97" s="300">
        <f t="shared" si="17"/>
        <v>0</v>
      </c>
      <c r="L97" s="302">
        <f t="shared" si="18"/>
        <v>0</v>
      </c>
      <c r="M97" s="502">
        <f>IF('Datos de Indicador'!G100="No dato","x",ROUND(IF('Datos de Indicador'!G100=0,0,IF(LOG('Datos de Indicador'!G100)&gt;M$302,10,IF(LOG('Datos de Indicador'!G100)&lt;M$301,0,10-(M$302-LOG('Datos de Indicador'!G100))/(M$302-M$301)*10))),1))</f>
        <v>0</v>
      </c>
      <c r="N97" s="303">
        <f>IF('Datos de Indicador'!G100="No dato","x",IF('Datos de Indicador'!G100="No dato","x", 'Datos de Indicador'!G100/'Datos de Indicador'!AM100))</f>
        <v>0</v>
      </c>
      <c r="O97" s="304">
        <f t="shared" si="19"/>
        <v>0</v>
      </c>
      <c r="P97" s="302">
        <f t="shared" si="20"/>
        <v>0</v>
      </c>
      <c r="Q97" s="301">
        <f t="shared" si="21"/>
        <v>0</v>
      </c>
      <c r="R97" s="503">
        <f>IF('Datos de Indicador'!H100="No dato","x",ROUND(IF('Datos de Indicador'!H100=0,0,IF(LOG('Datos de Indicador'!H100)&gt;R$302,10,IF(LOG('Datos de Indicador'!H100)&lt;R$301,0,10-(R$302-LOG('Datos de Indicador'!H100))/(R$302-R$301)*10))),1))</f>
        <v>6.4</v>
      </c>
      <c r="S97" s="299">
        <f>IF('Datos de Indicador'!H100="No dato","x",IF('Datos de Indicador'!H100="No dato","x", 'Datos de Indicador'!H100/'Datos de Indicador'!AM100))</f>
        <v>5.4053418878744078E-3</v>
      </c>
      <c r="T97" s="300">
        <f t="shared" si="22"/>
        <v>0.5</v>
      </c>
      <c r="U97" s="301">
        <f t="shared" si="23"/>
        <v>4</v>
      </c>
      <c r="V97" s="501">
        <f>IF('Datos de Indicador'!I100="No dato","x",ROUND(IF('Datos de Indicador'!I100=0,0,IF(LOG('Datos de Indicador'!I100)&gt;V$302,10,IF(LOG('Datos de Indicador'!I100)&lt;V$301,0,10-(V$302-LOG('Datos de Indicador'!I100))/(V$302-V$301)*10))),1))</f>
        <v>0</v>
      </c>
      <c r="W97" s="299">
        <f>IF('Datos de Indicador'!I100="No dato","x",IF('Datos de Indicador'!I100="No dato","x",( 'Datos de Indicador'!I100)/'Datos de Indicador'!AM100))</f>
        <v>0</v>
      </c>
      <c r="X97" s="300">
        <f t="shared" si="24"/>
        <v>0</v>
      </c>
      <c r="Y97" s="301">
        <f t="shared" si="25"/>
        <v>0</v>
      </c>
      <c r="Z97" s="305">
        <f t="shared" si="26"/>
        <v>0.9</v>
      </c>
      <c r="AA97" s="306">
        <f>IF('Datos de Indicador'!J100="No dato","x",ROUND(IF('Datos de Indicador'!J100&gt;AA$302,10,IF('Datos de Indicador'!J100&lt;$AA$301,0,10-(AA$302-'Datos de Indicador'!J100)/(AA$302-AA$301)*10)),1))</f>
        <v>4.4000000000000004</v>
      </c>
      <c r="AB97" s="306">
        <f>IF('Datos de Indicador'!K100="No dato","x",ROUND(IF('Datos de Indicador'!K100&gt;AB$302,10,IF('Datos de Indicador'!K100&lt;$AB$301,0,10-(AB$302-'Datos de Indicador'!K100)/(AB$302-AB$301)*10)),1))</f>
        <v>1.3</v>
      </c>
      <c r="AC97" s="306">
        <f>IF('Datos de Indicador'!L100="No dato","x",ROUND(IF('Datos de Indicador'!L100&gt;AC$302,10,IF('Datos de Indicador'!L100&lt;$AC$301,0,10-(AC$302-'Datos de Indicador'!L100)/(AC$302-AC$301)*10)),1))</f>
        <v>0</v>
      </c>
      <c r="AD97" s="301">
        <f t="shared" si="27"/>
        <v>2.1</v>
      </c>
      <c r="AE97" s="305">
        <f t="shared" si="14"/>
        <v>2.1</v>
      </c>
      <c r="AF97" s="16"/>
      <c r="AG97" s="16"/>
      <c r="AH97" s="16"/>
    </row>
    <row r="98" spans="1:34" s="3" customFormat="1" x14ac:dyDescent="0.25">
      <c r="A98" s="104" t="s">
        <v>216</v>
      </c>
      <c r="B98" s="101" t="s">
        <v>251</v>
      </c>
      <c r="C98" s="307">
        <v>706</v>
      </c>
      <c r="D98" s="301">
        <f>IF('Datos de Indicador'!D101="No dato","x",ROUND(IF('Datos de Indicador'!D101=0,0,IF(LOG('Datos de Indicador'!D101)&gt;D$302,10,IF(LOG('Datos de Indicador'!D101)&lt;D$301,0,10-(D$302-LOG('Datos de Indicador'!D101))/(D$302-D$301)*10))),1))</f>
        <v>0</v>
      </c>
      <c r="E98" s="501">
        <f>IF('Datos de Indicador'!E101="No dato","x",ROUND(IF('Datos de Indicador'!E101=0,0,IF(LOG('Datos de Indicador'!E101)&gt;E$302,10,IF(LOG('Datos de Indicador'!E101)&lt;E$301,0,10-(E$302-LOG('Datos de Indicador'!E101))/(E$302-E$301)*10))),1))</f>
        <v>0</v>
      </c>
      <c r="F98" s="299">
        <f>IF('Datos de Indicador'!E101="No dato","x",IF('Datos de Indicador'!E101="No dato","x", ('Datos de Indicador'!E101)/'Datos de Indicador'!AM101))</f>
        <v>0</v>
      </c>
      <c r="G98" s="300">
        <f t="shared" si="15"/>
        <v>0</v>
      </c>
      <c r="H98" s="301">
        <f t="shared" si="16"/>
        <v>0</v>
      </c>
      <c r="I98" s="501">
        <f>IF('Datos de Indicador'!F101="No dato","x",ROUND(IF('Datos de Indicador'!F101=0,0,IF(LOG('Datos de Indicador'!F101*1/40)&gt;I$302,10,IF(LOG('Datos de Indicador'!F101*1/40)&lt;I$301,0,10-(I$302-LOG('Datos de Indicador'!F101*1/40))/(I$302-I$301)*10))),1))</f>
        <v>0</v>
      </c>
      <c r="J98" s="299">
        <f>IF('Datos de Indicador'!F101="No dato","x",IF('Datos de Indicador'!F101="No dato","x",( 'Datos de Indicador'!F101*1/40)/'Datos de Indicador'!AM101))</f>
        <v>0</v>
      </c>
      <c r="K98" s="300">
        <f t="shared" si="17"/>
        <v>0</v>
      </c>
      <c r="L98" s="302">
        <f t="shared" si="18"/>
        <v>0</v>
      </c>
      <c r="M98" s="502">
        <f>IF('Datos de Indicador'!G101="No dato","x",ROUND(IF('Datos de Indicador'!G101=0,0,IF(LOG('Datos de Indicador'!G101)&gt;M$302,10,IF(LOG('Datos de Indicador'!G101)&lt;M$301,0,10-(M$302-LOG('Datos de Indicador'!G101))/(M$302-M$301)*10))),1))</f>
        <v>0</v>
      </c>
      <c r="N98" s="303">
        <f>IF('Datos de Indicador'!G101="No dato","x",IF('Datos de Indicador'!G101="No dato","x", 'Datos de Indicador'!G101/'Datos de Indicador'!AM101))</f>
        <v>0</v>
      </c>
      <c r="O98" s="304">
        <f t="shared" si="19"/>
        <v>0</v>
      </c>
      <c r="P98" s="302">
        <f t="shared" si="20"/>
        <v>0</v>
      </c>
      <c r="Q98" s="301">
        <f t="shared" si="21"/>
        <v>0</v>
      </c>
      <c r="R98" s="503">
        <f>IF('Datos de Indicador'!H101="No dato","x",ROUND(IF('Datos de Indicador'!H101=0,0,IF(LOG('Datos de Indicador'!H101)&gt;R$302,10,IF(LOG('Datos de Indicador'!H101)&lt;R$301,0,10-(R$302-LOG('Datos de Indicador'!H101))/(R$302-R$301)*10))),1))</f>
        <v>6.5</v>
      </c>
      <c r="S98" s="299">
        <f>IF('Datos de Indicador'!H101="No dato","x",IF('Datos de Indicador'!H101="No dato","x", 'Datos de Indicador'!H101/'Datos de Indicador'!AM101))</f>
        <v>1.3112769820455922E-2</v>
      </c>
      <c r="T98" s="300">
        <f t="shared" si="22"/>
        <v>1.3</v>
      </c>
      <c r="U98" s="301">
        <f t="shared" si="23"/>
        <v>4.4000000000000004</v>
      </c>
      <c r="V98" s="501">
        <f>IF('Datos de Indicador'!I101="No dato","x",ROUND(IF('Datos de Indicador'!I101=0,0,IF(LOG('Datos de Indicador'!I101)&gt;V$302,10,IF(LOG('Datos de Indicador'!I101)&lt;V$301,0,10-(V$302-LOG('Datos de Indicador'!I101))/(V$302-V$301)*10))),1))</f>
        <v>0</v>
      </c>
      <c r="W98" s="299">
        <f>IF('Datos de Indicador'!I101="No dato","x",IF('Datos de Indicador'!I101="No dato","x",( 'Datos de Indicador'!I101)/'Datos de Indicador'!AM101))</f>
        <v>0</v>
      </c>
      <c r="X98" s="300">
        <f t="shared" si="24"/>
        <v>0</v>
      </c>
      <c r="Y98" s="301">
        <f t="shared" si="25"/>
        <v>0</v>
      </c>
      <c r="Z98" s="305">
        <f t="shared" si="26"/>
        <v>1.1000000000000001</v>
      </c>
      <c r="AA98" s="306">
        <f>IF('Datos de Indicador'!J101="No dato","x",ROUND(IF('Datos de Indicador'!J101&gt;AA$302,10,IF('Datos de Indicador'!J101&lt;$AA$301,0,10-(AA$302-'Datos de Indicador'!J101)/(AA$302-AA$301)*10)),1))</f>
        <v>9.6</v>
      </c>
      <c r="AB98" s="306">
        <f>IF('Datos de Indicador'!K101="No dato","x",ROUND(IF('Datos de Indicador'!K101&gt;AB$302,10,IF('Datos de Indicador'!K101&lt;$AB$301,0,10-(AB$302-'Datos de Indicador'!K101)/(AB$302-AB$301)*10)),1))</f>
        <v>1.3</v>
      </c>
      <c r="AC98" s="306">
        <f>IF('Datos de Indicador'!L101="No dato","x",ROUND(IF('Datos de Indicador'!L101&gt;AC$302,10,IF('Datos de Indicador'!L101&lt;$AC$301,0,10-(AC$302-'Datos de Indicador'!L101)/(AC$302-AC$301)*10)),1))</f>
        <v>0</v>
      </c>
      <c r="AD98" s="301">
        <f t="shared" si="27"/>
        <v>5.6</v>
      </c>
      <c r="AE98" s="305">
        <f t="shared" si="14"/>
        <v>5.6</v>
      </c>
      <c r="AF98" s="16"/>
      <c r="AG98" s="16"/>
      <c r="AH98" s="16"/>
    </row>
    <row r="99" spans="1:34" s="3" customFormat="1" x14ac:dyDescent="0.25">
      <c r="A99" s="104" t="s">
        <v>216</v>
      </c>
      <c r="B99" s="101" t="s">
        <v>252</v>
      </c>
      <c r="C99" s="307">
        <v>707</v>
      </c>
      <c r="D99" s="301">
        <f>IF('Datos de Indicador'!D102="No dato","x",ROUND(IF('Datos de Indicador'!D102=0,0,IF(LOG('Datos de Indicador'!D102)&gt;D$302,10,IF(LOG('Datos de Indicador'!D102)&lt;D$301,0,10-(D$302-LOG('Datos de Indicador'!D102))/(D$302-D$301)*10))),1))</f>
        <v>6.8</v>
      </c>
      <c r="E99" s="501">
        <f>IF('Datos de Indicador'!E102="No dato","x",ROUND(IF('Datos de Indicador'!E102=0,0,IF(LOG('Datos de Indicador'!E102)&gt;E$302,10,IF(LOG('Datos de Indicador'!E102)&lt;E$301,0,10-(E$302-LOG('Datos de Indicador'!E102))/(E$302-E$301)*10))),1))</f>
        <v>5.8</v>
      </c>
      <c r="F99" s="299">
        <f>IF('Datos de Indicador'!E102="No dato","x",IF('Datos de Indicador'!E102="No dato","x", ('Datos de Indicador'!E102)/'Datos de Indicador'!AM102))</f>
        <v>1.032448931321497E-3</v>
      </c>
      <c r="G99" s="300">
        <f t="shared" si="15"/>
        <v>2.1</v>
      </c>
      <c r="H99" s="301">
        <f t="shared" si="16"/>
        <v>4.2</v>
      </c>
      <c r="I99" s="501">
        <f>IF('Datos de Indicador'!F102="No dato","x",ROUND(IF('Datos de Indicador'!F102=0,0,IF(LOG('Datos de Indicador'!F102*1/40)&gt;I$302,10,IF(LOG('Datos de Indicador'!F102*1/40)&lt;I$301,0,10-(I$302-LOG('Datos de Indicador'!F102*1/40))/(I$302-I$301)*10))),1))</f>
        <v>0</v>
      </c>
      <c r="J99" s="299">
        <f>IF('Datos de Indicador'!F102="No dato","x",IF('Datos de Indicador'!F102="No dato","x",( 'Datos de Indicador'!F102*1/40)/'Datos de Indicador'!AM102))</f>
        <v>0</v>
      </c>
      <c r="K99" s="300">
        <f t="shared" si="17"/>
        <v>0</v>
      </c>
      <c r="L99" s="302">
        <f t="shared" si="18"/>
        <v>0</v>
      </c>
      <c r="M99" s="502">
        <f>IF('Datos de Indicador'!G102="No dato","x",ROUND(IF('Datos de Indicador'!G102=0,0,IF(LOG('Datos de Indicador'!G102)&gt;M$302,10,IF(LOG('Datos de Indicador'!G102)&lt;M$301,0,10-(M$302-LOG('Datos de Indicador'!G102))/(M$302-M$301)*10))),1))</f>
        <v>0</v>
      </c>
      <c r="N99" s="303">
        <f>IF('Datos de Indicador'!G102="No dato","x",IF('Datos de Indicador'!G102="No dato","x", 'Datos de Indicador'!G102/'Datos de Indicador'!AM102))</f>
        <v>0</v>
      </c>
      <c r="O99" s="304">
        <f t="shared" si="19"/>
        <v>0</v>
      </c>
      <c r="P99" s="302">
        <f t="shared" si="20"/>
        <v>0</v>
      </c>
      <c r="Q99" s="301">
        <f t="shared" si="21"/>
        <v>0</v>
      </c>
      <c r="R99" s="503">
        <f>IF('Datos de Indicador'!H102="No dato","x",ROUND(IF('Datos de Indicador'!H102=0,0,IF(LOG('Datos de Indicador'!H102)&gt;R$302,10,IF(LOG('Datos de Indicador'!H102)&lt;R$301,0,10-(R$302-LOG('Datos de Indicador'!H102))/(R$302-R$301)*10))),1))</f>
        <v>8.9</v>
      </c>
      <c r="S99" s="299">
        <f>IF('Datos de Indicador'!H102="No dato","x",IF('Datos de Indicador'!H102="No dato","x", 'Datos de Indicador'!H102/'Datos de Indicador'!AM102))</f>
        <v>0.11347552345160818</v>
      </c>
      <c r="T99" s="300">
        <f t="shared" si="22"/>
        <v>10</v>
      </c>
      <c r="U99" s="301">
        <f t="shared" si="23"/>
        <v>9.5</v>
      </c>
      <c r="V99" s="501">
        <f>IF('Datos de Indicador'!I102="No dato","x",ROUND(IF('Datos de Indicador'!I102=0,0,IF(LOG('Datos de Indicador'!I102)&gt;V$302,10,IF(LOG('Datos de Indicador'!I102)&lt;V$301,0,10-(V$302-LOG('Datos de Indicador'!I102))/(V$302-V$301)*10))),1))</f>
        <v>9.3000000000000007</v>
      </c>
      <c r="W99" s="299">
        <f>IF('Datos de Indicador'!I102="No dato","x",IF('Datos de Indicador'!I102="No dato","x",( 'Datos de Indicador'!I102)/'Datos de Indicador'!AM102))</f>
        <v>9.7801071494272723E-2</v>
      </c>
      <c r="X99" s="300">
        <f t="shared" si="24"/>
        <v>9.8000000000000007</v>
      </c>
      <c r="Y99" s="301">
        <f t="shared" si="25"/>
        <v>9.6</v>
      </c>
      <c r="Z99" s="305">
        <f t="shared" si="26"/>
        <v>7.3</v>
      </c>
      <c r="AA99" s="306">
        <f>IF('Datos de Indicador'!J102="No dato","x",ROUND(IF('Datos de Indicador'!J102&gt;AA$302,10,IF('Datos de Indicador'!J102&lt;$AA$301,0,10-(AA$302-'Datos de Indicador'!J102)/(AA$302-AA$301)*10)),1))</f>
        <v>1.8</v>
      </c>
      <c r="AB99" s="306">
        <f>IF('Datos de Indicador'!K102="No dato","x",ROUND(IF('Datos de Indicador'!K102&gt;AB$302,10,IF('Datos de Indicador'!K102&lt;$AB$301,0,10-(AB$302-'Datos de Indicador'!K102)/(AB$302-AB$301)*10)),1))</f>
        <v>0.7</v>
      </c>
      <c r="AC99" s="306">
        <f>IF('Datos de Indicador'!L102="No dato","x",ROUND(IF('Datos de Indicador'!L102&gt;AC$302,10,IF('Datos de Indicador'!L102&lt;$AC$301,0,10-(AC$302-'Datos de Indicador'!L102)/(AC$302-AC$301)*10)),1))</f>
        <v>0</v>
      </c>
      <c r="AD99" s="301">
        <f t="shared" si="27"/>
        <v>0.9</v>
      </c>
      <c r="AE99" s="305">
        <f t="shared" si="14"/>
        <v>0.9</v>
      </c>
      <c r="AF99" s="16"/>
      <c r="AG99" s="16"/>
      <c r="AH99" s="16"/>
    </row>
    <row r="100" spans="1:34" s="3" customFormat="1" x14ac:dyDescent="0.25">
      <c r="A100" s="104" t="s">
        <v>216</v>
      </c>
      <c r="B100" s="101" t="s">
        <v>253</v>
      </c>
      <c r="C100" s="307">
        <v>708</v>
      </c>
      <c r="D100" s="301">
        <f>IF('Datos de Indicador'!D103="No dato","x",ROUND(IF('Datos de Indicador'!D103=0,0,IF(LOG('Datos de Indicador'!D103)&gt;D$302,10,IF(LOG('Datos de Indicador'!D103)&lt;D$301,0,10-(D$302-LOG('Datos de Indicador'!D103))/(D$302-D$301)*10))),1))</f>
        <v>0</v>
      </c>
      <c r="E100" s="501" t="str">
        <f>IF('Datos de Indicador'!E103="No dato","x",ROUND(IF('Datos de Indicador'!E103=0,0,IF(LOG('Datos de Indicador'!E103)&gt;E$302,10,IF(LOG('Datos de Indicador'!E103)&lt;E$301,0,10-(E$302-LOG('Datos de Indicador'!E103))/(E$302-E$301)*10))),1))</f>
        <v>x</v>
      </c>
      <c r="F100" s="299" t="str">
        <f>IF('Datos de Indicador'!E103="No dato","x",IF('Datos de Indicador'!E103="No dato","x", ('Datos de Indicador'!E103)/'Datos de Indicador'!AM103))</f>
        <v>x</v>
      </c>
      <c r="G100" s="300" t="str">
        <f t="shared" si="15"/>
        <v>x</v>
      </c>
      <c r="H100" s="301" t="str">
        <f t="shared" si="16"/>
        <v>x</v>
      </c>
      <c r="I100" s="501">
        <f>IF('Datos de Indicador'!F103="No dato","x",ROUND(IF('Datos de Indicador'!F103=0,0,IF(LOG('Datos de Indicador'!F103*1/40)&gt;I$302,10,IF(LOG('Datos de Indicador'!F103*1/40)&lt;I$301,0,10-(I$302-LOG('Datos de Indicador'!F103*1/40))/(I$302-I$301)*10))),1))</f>
        <v>0</v>
      </c>
      <c r="J100" s="299">
        <f>IF('Datos de Indicador'!F103="No dato","x",IF('Datos de Indicador'!F103="No dato","x",( 'Datos de Indicador'!F103*1/40)/'Datos de Indicador'!AM103))</f>
        <v>0</v>
      </c>
      <c r="K100" s="300">
        <f t="shared" si="17"/>
        <v>0</v>
      </c>
      <c r="L100" s="302">
        <f t="shared" si="18"/>
        <v>0</v>
      </c>
      <c r="M100" s="502">
        <f>IF('Datos de Indicador'!G103="No dato","x",ROUND(IF('Datos de Indicador'!G103=0,0,IF(LOG('Datos de Indicador'!G103)&gt;M$302,10,IF(LOG('Datos de Indicador'!G103)&lt;M$301,0,10-(M$302-LOG('Datos de Indicador'!G103))/(M$302-M$301)*10))),1))</f>
        <v>0</v>
      </c>
      <c r="N100" s="303">
        <f>IF('Datos de Indicador'!G103="No dato","x",IF('Datos de Indicador'!G103="No dato","x", 'Datos de Indicador'!G103/'Datos de Indicador'!AM103))</f>
        <v>0</v>
      </c>
      <c r="O100" s="304">
        <f t="shared" si="19"/>
        <v>0</v>
      </c>
      <c r="P100" s="302">
        <f t="shared" si="20"/>
        <v>0</v>
      </c>
      <c r="Q100" s="301">
        <f t="shared" si="21"/>
        <v>0</v>
      </c>
      <c r="R100" s="503">
        <f>IF('Datos de Indicador'!H103="No dato","x",ROUND(IF('Datos de Indicador'!H103=0,0,IF(LOG('Datos de Indicador'!H103)&gt;R$302,10,IF(LOG('Datos de Indicador'!H103)&lt;R$301,0,10-(R$302-LOG('Datos de Indicador'!H103))/(R$302-R$301)*10))),1))</f>
        <v>8.8000000000000007</v>
      </c>
      <c r="S100" s="299">
        <f>IF('Datos de Indicador'!H103="No dato","x",IF('Datos de Indicador'!H103="No dato","x", 'Datos de Indicador'!H103/'Datos de Indicador'!AM103))</f>
        <v>6.0198413488305048E-2</v>
      </c>
      <c r="T100" s="300">
        <f t="shared" si="22"/>
        <v>6</v>
      </c>
      <c r="U100" s="301">
        <f t="shared" si="23"/>
        <v>7.7</v>
      </c>
      <c r="V100" s="501">
        <f>IF('Datos de Indicador'!I103="No dato","x",ROUND(IF('Datos de Indicador'!I103=0,0,IF(LOG('Datos de Indicador'!I103)&gt;V$302,10,IF(LOG('Datos de Indicador'!I103)&lt;V$301,0,10-(V$302-LOG('Datos de Indicador'!I103))/(V$302-V$301)*10))),1))</f>
        <v>8.1</v>
      </c>
      <c r="W100" s="299">
        <f>IF('Datos de Indicador'!I103="No dato","x",IF('Datos de Indicador'!I103="No dato","x",( 'Datos de Indicador'!I103)/'Datos de Indicador'!AM103))</f>
        <v>1.4114658072408198E-2</v>
      </c>
      <c r="X100" s="300">
        <f t="shared" si="24"/>
        <v>1.4</v>
      </c>
      <c r="Y100" s="301">
        <f t="shared" si="25"/>
        <v>5.7</v>
      </c>
      <c r="Z100" s="305">
        <f t="shared" si="26"/>
        <v>4.2</v>
      </c>
      <c r="AA100" s="306">
        <f>IF('Datos de Indicador'!J103="No dato","x",ROUND(IF('Datos de Indicador'!J103&gt;AA$302,10,IF('Datos de Indicador'!J103&lt;$AA$301,0,10-(AA$302-'Datos de Indicador'!J103)/(AA$302-AA$301)*10)),1))</f>
        <v>10</v>
      </c>
      <c r="AB100" s="306">
        <f>IF('Datos de Indicador'!K103="No dato","x",ROUND(IF('Datos de Indicador'!K103&gt;AB$302,10,IF('Datos de Indicador'!K103&lt;$AB$301,0,10-(AB$302-'Datos de Indicador'!K103)/(AB$302-AB$301)*10)),1))</f>
        <v>6.7</v>
      </c>
      <c r="AC100" s="306">
        <f>IF('Datos de Indicador'!L103="No dato","x",ROUND(IF('Datos de Indicador'!L103&gt;AC$302,10,IF('Datos de Indicador'!L103&lt;$AC$301,0,10-(AC$302-'Datos de Indicador'!L103)/(AC$302-AC$301)*10)),1))</f>
        <v>2.7</v>
      </c>
      <c r="AD100" s="301">
        <f t="shared" si="27"/>
        <v>7.7</v>
      </c>
      <c r="AE100" s="305">
        <f t="shared" si="14"/>
        <v>7.7</v>
      </c>
      <c r="AF100" s="16"/>
      <c r="AG100" s="16"/>
      <c r="AH100" s="16"/>
    </row>
    <row r="101" spans="1:34" s="3" customFormat="1" x14ac:dyDescent="0.25">
      <c r="A101" s="104" t="s">
        <v>216</v>
      </c>
      <c r="B101" s="101" t="s">
        <v>254</v>
      </c>
      <c r="C101" s="307">
        <v>709</v>
      </c>
      <c r="D101" s="301">
        <f>IF('Datos de Indicador'!D104="No dato","x",ROUND(IF('Datos de Indicador'!D104=0,0,IF(LOG('Datos de Indicador'!D104)&gt;D$302,10,IF(LOG('Datos de Indicador'!D104)&lt;D$301,0,10-(D$302-LOG('Datos de Indicador'!D104))/(D$302-D$301)*10))),1))</f>
        <v>0</v>
      </c>
      <c r="E101" s="501">
        <f>IF('Datos de Indicador'!E104="No dato","x",ROUND(IF('Datos de Indicador'!E104=0,0,IF(LOG('Datos de Indicador'!E104)&gt;E$302,10,IF(LOG('Datos de Indicador'!E104)&lt;E$301,0,10-(E$302-LOG('Datos de Indicador'!E104))/(E$302-E$301)*10))),1))</f>
        <v>7.6</v>
      </c>
      <c r="F101" s="299">
        <f>IF('Datos de Indicador'!E104="No dato","x",IF('Datos de Indicador'!E104="No dato","x", ('Datos de Indicador'!E104)/'Datos de Indicador'!AM104))</f>
        <v>1.6017751040310779E-2</v>
      </c>
      <c r="G101" s="300">
        <f t="shared" si="15"/>
        <v>10</v>
      </c>
      <c r="H101" s="301">
        <f t="shared" si="16"/>
        <v>9.1</v>
      </c>
      <c r="I101" s="501">
        <f>IF('Datos de Indicador'!F104="No dato","x",ROUND(IF('Datos de Indicador'!F104=0,0,IF(LOG('Datos de Indicador'!F104*1/40)&gt;I$302,10,IF(LOG('Datos de Indicador'!F104*1/40)&lt;I$301,0,10-(I$302-LOG('Datos de Indicador'!F104*1/40))/(I$302-I$301)*10))),1))</f>
        <v>0</v>
      </c>
      <c r="J101" s="299">
        <f>IF('Datos de Indicador'!F104="No dato","x",IF('Datos de Indicador'!F104="No dato","x",( 'Datos de Indicador'!F104*1/40)/'Datos de Indicador'!AM104))</f>
        <v>0</v>
      </c>
      <c r="K101" s="300">
        <f t="shared" si="17"/>
        <v>0</v>
      </c>
      <c r="L101" s="302">
        <f t="shared" si="18"/>
        <v>0</v>
      </c>
      <c r="M101" s="502">
        <f>IF('Datos de Indicador'!G104="No dato","x",ROUND(IF('Datos de Indicador'!G104=0,0,IF(LOG('Datos de Indicador'!G104)&gt;M$302,10,IF(LOG('Datos de Indicador'!G104)&lt;M$301,0,10-(M$302-LOG('Datos de Indicador'!G104))/(M$302-M$301)*10))),1))</f>
        <v>0</v>
      </c>
      <c r="N101" s="303">
        <f>IF('Datos de Indicador'!G104="No dato","x",IF('Datos de Indicador'!G104="No dato","x", 'Datos de Indicador'!G104/'Datos de Indicador'!AM104))</f>
        <v>0</v>
      </c>
      <c r="O101" s="304">
        <f t="shared" si="19"/>
        <v>0</v>
      </c>
      <c r="P101" s="302">
        <f t="shared" si="20"/>
        <v>0</v>
      </c>
      <c r="Q101" s="301">
        <f t="shared" si="21"/>
        <v>0</v>
      </c>
      <c r="R101" s="503">
        <f>IF('Datos de Indicador'!H104="No dato","x",ROUND(IF('Datos de Indicador'!H104=0,0,IF(LOG('Datos de Indicador'!H104)&gt;R$302,10,IF(LOG('Datos de Indicador'!H104)&lt;R$301,0,10-(R$302-LOG('Datos de Indicador'!H104))/(R$302-R$301)*10))),1))</f>
        <v>6.2</v>
      </c>
      <c r="S101" s="299">
        <f>IF('Datos de Indicador'!H104="No dato","x",IF('Datos de Indicador'!H104="No dato","x", 'Datos de Indicador'!H104/'Datos de Indicador'!AM104))</f>
        <v>6.0698846047493472E-3</v>
      </c>
      <c r="T101" s="300">
        <f t="shared" si="22"/>
        <v>0.6</v>
      </c>
      <c r="U101" s="301">
        <f t="shared" si="23"/>
        <v>3.9</v>
      </c>
      <c r="V101" s="501">
        <f>IF('Datos de Indicador'!I104="No dato","x",ROUND(IF('Datos de Indicador'!I104=0,0,IF(LOG('Datos de Indicador'!I104)&gt;V$302,10,IF(LOG('Datos de Indicador'!I104)&lt;V$301,0,10-(V$302-LOG('Datos de Indicador'!I104))/(V$302-V$301)*10))),1))</f>
        <v>9</v>
      </c>
      <c r="W101" s="299">
        <f>IF('Datos de Indicador'!I104="No dato","x",IF('Datos de Indicador'!I104="No dato","x",( 'Datos de Indicador'!I104)/'Datos de Indicador'!AM104))</f>
        <v>0.11583363120730004</v>
      </c>
      <c r="X101" s="300">
        <f t="shared" si="24"/>
        <v>10</v>
      </c>
      <c r="Y101" s="301">
        <f t="shared" si="25"/>
        <v>9.6</v>
      </c>
      <c r="Z101" s="305">
        <f t="shared" si="26"/>
        <v>6.3</v>
      </c>
      <c r="AA101" s="306">
        <f>IF('Datos de Indicador'!J104="No dato","x",ROUND(IF('Datos de Indicador'!J104&gt;AA$302,10,IF('Datos de Indicador'!J104&lt;$AA$301,0,10-(AA$302-'Datos de Indicador'!J104)/(AA$302-AA$301)*10)),1))</f>
        <v>0</v>
      </c>
      <c r="AB101" s="306">
        <f>IF('Datos de Indicador'!K104="No dato","x",ROUND(IF('Datos de Indicador'!K104&gt;AB$302,10,IF('Datos de Indicador'!K104&lt;$AB$301,0,10-(AB$302-'Datos de Indicador'!K104)/(AB$302-AB$301)*10)),1))</f>
        <v>0</v>
      </c>
      <c r="AC101" s="306">
        <f>IF('Datos de Indicador'!L104="No dato","x",ROUND(IF('Datos de Indicador'!L104&gt;AC$302,10,IF('Datos de Indicador'!L104&lt;$AC$301,0,10-(AC$302-'Datos de Indicador'!L104)/(AC$302-AC$301)*10)),1))</f>
        <v>0.7</v>
      </c>
      <c r="AD101" s="301">
        <f t="shared" si="27"/>
        <v>0.2</v>
      </c>
      <c r="AE101" s="305">
        <f t="shared" si="14"/>
        <v>0.2</v>
      </c>
      <c r="AF101" s="16"/>
      <c r="AG101" s="16"/>
      <c r="AH101" s="16"/>
    </row>
    <row r="102" spans="1:34" s="3" customFormat="1" x14ac:dyDescent="0.25">
      <c r="A102" s="104" t="s">
        <v>216</v>
      </c>
      <c r="B102" s="101" t="s">
        <v>48</v>
      </c>
      <c r="C102" s="307">
        <v>710</v>
      </c>
      <c r="D102" s="301">
        <f>IF('Datos de Indicador'!D105="No dato","x",ROUND(IF('Datos de Indicador'!D105=0,0,IF(LOG('Datos de Indicador'!D105)&gt;D$302,10,IF(LOG('Datos de Indicador'!D105)&lt;D$301,0,10-(D$302-LOG('Datos de Indicador'!D105))/(D$302-D$301)*10))),1))</f>
        <v>0</v>
      </c>
      <c r="E102" s="501">
        <f>IF('Datos de Indicador'!E105="No dato","x",ROUND(IF('Datos de Indicador'!E105=0,0,IF(LOG('Datos de Indicador'!E105)&gt;E$302,10,IF(LOG('Datos de Indicador'!E105)&lt;E$301,0,10-(E$302-LOG('Datos de Indicador'!E105))/(E$302-E$301)*10))),1))</f>
        <v>0</v>
      </c>
      <c r="F102" s="299">
        <f>IF('Datos de Indicador'!E105="No dato","x",IF('Datos de Indicador'!E105="No dato","x", ('Datos de Indicador'!E105)/'Datos de Indicador'!AM105))</f>
        <v>0</v>
      </c>
      <c r="G102" s="300">
        <f t="shared" si="15"/>
        <v>0</v>
      </c>
      <c r="H102" s="301">
        <f t="shared" si="16"/>
        <v>0</v>
      </c>
      <c r="I102" s="501">
        <f>IF('Datos de Indicador'!F105="No dato","x",ROUND(IF('Datos de Indicador'!F105=0,0,IF(LOG('Datos de Indicador'!F105*1/40)&gt;I$302,10,IF(LOG('Datos de Indicador'!F105*1/40)&lt;I$301,0,10-(I$302-LOG('Datos de Indicador'!F105*1/40))/(I$302-I$301)*10))),1))</f>
        <v>0</v>
      </c>
      <c r="J102" s="299">
        <f>IF('Datos de Indicador'!F105="No dato","x",IF('Datos de Indicador'!F105="No dato","x",( 'Datos de Indicador'!F105*1/40)/'Datos de Indicador'!AM105))</f>
        <v>0</v>
      </c>
      <c r="K102" s="300">
        <f t="shared" si="17"/>
        <v>0</v>
      </c>
      <c r="L102" s="302">
        <f t="shared" si="18"/>
        <v>0</v>
      </c>
      <c r="M102" s="502">
        <f>IF('Datos de Indicador'!G105="No dato","x",ROUND(IF('Datos de Indicador'!G105=0,0,IF(LOG('Datos de Indicador'!G105)&gt;M$302,10,IF(LOG('Datos de Indicador'!G105)&lt;M$301,0,10-(M$302-LOG('Datos de Indicador'!G105))/(M$302-M$301)*10))),1))</f>
        <v>0</v>
      </c>
      <c r="N102" s="303">
        <f>IF('Datos de Indicador'!G105="No dato","x",IF('Datos de Indicador'!G105="No dato","x", 'Datos de Indicador'!G105/'Datos de Indicador'!AM105))</f>
        <v>0</v>
      </c>
      <c r="O102" s="304">
        <f t="shared" si="19"/>
        <v>0</v>
      </c>
      <c r="P102" s="302">
        <f t="shared" si="20"/>
        <v>0</v>
      </c>
      <c r="Q102" s="301">
        <f t="shared" si="21"/>
        <v>0</v>
      </c>
      <c r="R102" s="503">
        <f>IF('Datos de Indicador'!H105="No dato","x",ROUND(IF('Datos de Indicador'!H105=0,0,IF(LOG('Datos de Indicador'!H105)&gt;R$302,10,IF(LOG('Datos de Indicador'!H105)&lt;R$301,0,10-(R$302-LOG('Datos de Indicador'!H105))/(R$302-R$301)*10))),1))</f>
        <v>6.1</v>
      </c>
      <c r="S102" s="299">
        <f>IF('Datos de Indicador'!H105="No dato","x",IF('Datos de Indicador'!H105="No dato","x", 'Datos de Indicador'!H105/'Datos de Indicador'!AM105))</f>
        <v>6.8363656937025282E-3</v>
      </c>
      <c r="T102" s="300">
        <f t="shared" si="22"/>
        <v>0.7</v>
      </c>
      <c r="U102" s="301">
        <f t="shared" si="23"/>
        <v>3.9</v>
      </c>
      <c r="V102" s="501">
        <f>IF('Datos de Indicador'!I105="No dato","x",ROUND(IF('Datos de Indicador'!I105=0,0,IF(LOG('Datos de Indicador'!I105)&gt;V$302,10,IF(LOG('Datos de Indicador'!I105)&lt;V$301,0,10-(V$302-LOG('Datos de Indicador'!I105))/(V$302-V$301)*10))),1))</f>
        <v>0</v>
      </c>
      <c r="W102" s="299">
        <f>IF('Datos de Indicador'!I105="No dato","x",IF('Datos de Indicador'!I105="No dato","x",( 'Datos de Indicador'!I105)/'Datos de Indicador'!AM105))</f>
        <v>0</v>
      </c>
      <c r="X102" s="300">
        <f t="shared" si="24"/>
        <v>0</v>
      </c>
      <c r="Y102" s="301">
        <f t="shared" si="25"/>
        <v>0</v>
      </c>
      <c r="Z102" s="305">
        <f t="shared" si="26"/>
        <v>0.9</v>
      </c>
      <c r="AA102" s="306">
        <f>IF('Datos de Indicador'!J105="No dato","x",ROUND(IF('Datos de Indicador'!J105&gt;AA$302,10,IF('Datos de Indicador'!J105&lt;$AA$301,0,10-(AA$302-'Datos de Indicador'!J105)/(AA$302-AA$301)*10)),1))</f>
        <v>0</v>
      </c>
      <c r="AB102" s="306">
        <f>IF('Datos de Indicador'!K105="No dato","x",ROUND(IF('Datos de Indicador'!K105&gt;AB$302,10,IF('Datos de Indicador'!K105&lt;$AB$301,0,10-(AB$302-'Datos de Indicador'!K105)/(AB$302-AB$301)*10)),1))</f>
        <v>0</v>
      </c>
      <c r="AC102" s="306">
        <f>IF('Datos de Indicador'!L105="No dato","x",ROUND(IF('Datos de Indicador'!L105&gt;AC$302,10,IF('Datos de Indicador'!L105&lt;$AC$301,0,10-(AC$302-'Datos de Indicador'!L105)/(AC$302-AC$301)*10)),1))</f>
        <v>0</v>
      </c>
      <c r="AD102" s="301">
        <f t="shared" si="27"/>
        <v>0</v>
      </c>
      <c r="AE102" s="305">
        <f t="shared" si="14"/>
        <v>0</v>
      </c>
      <c r="AF102" s="16"/>
      <c r="AG102" s="16"/>
      <c r="AH102" s="16"/>
    </row>
    <row r="103" spans="1:34" s="3" customFormat="1" x14ac:dyDescent="0.25">
      <c r="A103" s="104" t="s">
        <v>216</v>
      </c>
      <c r="B103" s="101" t="s">
        <v>243</v>
      </c>
      <c r="C103" s="307">
        <v>711</v>
      </c>
      <c r="D103" s="301">
        <f>IF('Datos de Indicador'!D106="No dato","x",ROUND(IF('Datos de Indicador'!D106=0,0,IF(LOG('Datos de Indicador'!D106)&gt;D$302,10,IF(LOG('Datos de Indicador'!D106)&lt;D$301,0,10-(D$302-LOG('Datos de Indicador'!D106))/(D$302-D$301)*10))),1))</f>
        <v>0</v>
      </c>
      <c r="E103" s="501">
        <f>IF('Datos de Indicador'!E106="No dato","x",ROUND(IF('Datos de Indicador'!E106=0,0,IF(LOG('Datos de Indicador'!E106)&gt;E$302,10,IF(LOG('Datos de Indicador'!E106)&lt;E$301,0,10-(E$302-LOG('Datos de Indicador'!E106))/(E$302-E$301)*10))),1))</f>
        <v>4.4000000000000004</v>
      </c>
      <c r="F103" s="299">
        <f>IF('Datos de Indicador'!E106="No dato","x",IF('Datos de Indicador'!E106="No dato","x", ('Datos de Indicador'!E106)/'Datos de Indicador'!AM106))</f>
        <v>3.59425207208632E-4</v>
      </c>
      <c r="G103" s="300">
        <f t="shared" si="15"/>
        <v>0.7</v>
      </c>
      <c r="H103" s="301">
        <f t="shared" si="16"/>
        <v>2.8</v>
      </c>
      <c r="I103" s="501">
        <f>IF('Datos de Indicador'!F106="No dato","x",ROUND(IF('Datos de Indicador'!F106=0,0,IF(LOG('Datos de Indicador'!F106*1/40)&gt;I$302,10,IF(LOG('Datos de Indicador'!F106*1/40)&lt;I$301,0,10-(I$302-LOG('Datos de Indicador'!F106*1/40))/(I$302-I$301)*10))),1))</f>
        <v>0</v>
      </c>
      <c r="J103" s="299">
        <f>IF('Datos de Indicador'!F106="No dato","x",IF('Datos de Indicador'!F106="No dato","x",( 'Datos de Indicador'!F106*1/40)/'Datos de Indicador'!AM106))</f>
        <v>0</v>
      </c>
      <c r="K103" s="300">
        <f t="shared" si="17"/>
        <v>0</v>
      </c>
      <c r="L103" s="302">
        <f t="shared" si="18"/>
        <v>0</v>
      </c>
      <c r="M103" s="502">
        <f>IF('Datos de Indicador'!G106="No dato","x",ROUND(IF('Datos de Indicador'!G106=0,0,IF(LOG('Datos de Indicador'!G106)&gt;M$302,10,IF(LOG('Datos de Indicador'!G106)&lt;M$301,0,10-(M$302-LOG('Datos de Indicador'!G106))/(M$302-M$301)*10))),1))</f>
        <v>0</v>
      </c>
      <c r="N103" s="303">
        <f>IF('Datos de Indicador'!G106="No dato","x",IF('Datos de Indicador'!G106="No dato","x", 'Datos de Indicador'!G106/'Datos de Indicador'!AM106))</f>
        <v>0</v>
      </c>
      <c r="O103" s="304">
        <f t="shared" si="19"/>
        <v>0</v>
      </c>
      <c r="P103" s="302">
        <f t="shared" si="20"/>
        <v>0</v>
      </c>
      <c r="Q103" s="301">
        <f t="shared" si="21"/>
        <v>0</v>
      </c>
      <c r="R103" s="503">
        <f>IF('Datos de Indicador'!H106="No dato","x",ROUND(IF('Datos de Indicador'!H106=0,0,IF(LOG('Datos de Indicador'!H106)&gt;R$302,10,IF(LOG('Datos de Indicador'!H106)&lt;R$301,0,10-(R$302-LOG('Datos de Indicador'!H106))/(R$302-R$301)*10))),1))</f>
        <v>7</v>
      </c>
      <c r="S103" s="299">
        <f>IF('Datos de Indicador'!H106="No dato","x",IF('Datos de Indicador'!H106="No dato","x", 'Datos de Indicador'!H106/'Datos de Indicador'!AM106))</f>
        <v>1.7611835153222968E-2</v>
      </c>
      <c r="T103" s="300">
        <f t="shared" si="22"/>
        <v>1.8</v>
      </c>
      <c r="U103" s="301">
        <f t="shared" si="23"/>
        <v>4.9000000000000004</v>
      </c>
      <c r="V103" s="501">
        <f>IF('Datos de Indicador'!I106="No dato","x",ROUND(IF('Datos de Indicador'!I106=0,0,IF(LOG('Datos de Indicador'!I106)&gt;V$302,10,IF(LOG('Datos de Indicador'!I106)&lt;V$301,0,10-(V$302-LOG('Datos de Indicador'!I106))/(V$302-V$301)*10))),1))</f>
        <v>8.8000000000000007</v>
      </c>
      <c r="W103" s="299">
        <f>IF('Datos de Indicador'!I106="No dato","x",IF('Datos de Indicador'!I106="No dato","x",( 'Datos de Indicador'!I106)/'Datos de Indicador'!AM106))</f>
        <v>0.1045927352977119</v>
      </c>
      <c r="X103" s="300">
        <f t="shared" si="24"/>
        <v>10</v>
      </c>
      <c r="Y103" s="301">
        <f t="shared" si="25"/>
        <v>9.5</v>
      </c>
      <c r="Z103" s="305">
        <f t="shared" si="26"/>
        <v>4.8</v>
      </c>
      <c r="AA103" s="306">
        <f>IF('Datos de Indicador'!J106="No dato","x",ROUND(IF('Datos de Indicador'!J106&gt;AA$302,10,IF('Datos de Indicador'!J106&lt;$AA$301,0,10-(AA$302-'Datos de Indicador'!J106)/(AA$302-AA$301)*10)),1))</f>
        <v>3.5</v>
      </c>
      <c r="AB103" s="306">
        <f>IF('Datos de Indicador'!K106="No dato","x",ROUND(IF('Datos de Indicador'!K106&gt;AB$302,10,IF('Datos de Indicador'!K106&lt;$AB$301,0,10-(AB$302-'Datos de Indicador'!K106)/(AB$302-AB$301)*10)),1))</f>
        <v>0.7</v>
      </c>
      <c r="AC103" s="306">
        <f>IF('Datos de Indicador'!L106="No dato","x",ROUND(IF('Datos de Indicador'!L106&gt;AC$302,10,IF('Datos de Indicador'!L106&lt;$AC$301,0,10-(AC$302-'Datos de Indicador'!L106)/(AC$302-AC$301)*10)),1))</f>
        <v>0.7</v>
      </c>
      <c r="AD103" s="301">
        <f>IF(AA103="x",                    ROUND(((10-GEOMEAN(((10-AB103)/10*9+1),((10-AC103)/10*9+1) ))/9*10),1),ROUND(((10-GEOMEAN(((10-AA103)/10*9+1),((10-AB103)/10*9+1),((10-AC103)/10*9+1) ))/9*10),1))</f>
        <v>1.7</v>
      </c>
      <c r="AE103" s="305">
        <f t="shared" si="14"/>
        <v>1.7</v>
      </c>
      <c r="AF103" s="16"/>
      <c r="AG103" s="16"/>
      <c r="AH103" s="16"/>
    </row>
    <row r="104" spans="1:34" s="3" customFormat="1" x14ac:dyDescent="0.25">
      <c r="A104" s="104" t="s">
        <v>216</v>
      </c>
      <c r="B104" s="101" t="s">
        <v>255</v>
      </c>
      <c r="C104" s="307">
        <v>712</v>
      </c>
      <c r="D104" s="301">
        <f>IF('Datos de Indicador'!D107="No dato","x",ROUND(IF('Datos de Indicador'!D107=0,0,IF(LOG('Datos de Indicador'!D107)&gt;D$302,10,IF(LOG('Datos de Indicador'!D107)&lt;D$301,0,10-(D$302-LOG('Datos de Indicador'!D107))/(D$302-D$301)*10))),1))</f>
        <v>0</v>
      </c>
      <c r="E104" s="501">
        <f>IF('Datos de Indicador'!E107="No dato","x",ROUND(IF('Datos de Indicador'!E107=0,0,IF(LOG('Datos de Indicador'!E107)&gt;E$302,10,IF(LOG('Datos de Indicador'!E107)&lt;E$301,0,10-(E$302-LOG('Datos de Indicador'!E107))/(E$302-E$301)*10))),1))</f>
        <v>0</v>
      </c>
      <c r="F104" s="299">
        <f>IF('Datos de Indicador'!E107="No dato","x",IF('Datos de Indicador'!E107="No dato","x", ('Datos de Indicador'!E107)/'Datos de Indicador'!AM107))</f>
        <v>0</v>
      </c>
      <c r="G104" s="300">
        <f t="shared" si="15"/>
        <v>0</v>
      </c>
      <c r="H104" s="301">
        <f t="shared" si="16"/>
        <v>0</v>
      </c>
      <c r="I104" s="501">
        <f>IF('Datos de Indicador'!F107="No dato","x",ROUND(IF('Datos de Indicador'!F107=0,0,IF(LOG('Datos de Indicador'!F107*1/40)&gt;I$302,10,IF(LOG('Datos de Indicador'!F107*1/40)&lt;I$301,0,10-(I$302-LOG('Datos de Indicador'!F107*1/40))/(I$302-I$301)*10))),1))</f>
        <v>0</v>
      </c>
      <c r="J104" s="299">
        <f>IF('Datos de Indicador'!F107="No dato","x",IF('Datos de Indicador'!F107="No dato","x",( 'Datos de Indicador'!F107*1/40)/'Datos de Indicador'!AM107))</f>
        <v>0</v>
      </c>
      <c r="K104" s="300">
        <f t="shared" si="17"/>
        <v>0</v>
      </c>
      <c r="L104" s="302">
        <f t="shared" si="18"/>
        <v>0</v>
      </c>
      <c r="M104" s="502">
        <f>IF('Datos de Indicador'!G107="No dato","x",ROUND(IF('Datos de Indicador'!G107=0,0,IF(LOG('Datos de Indicador'!G107)&gt;M$302,10,IF(LOG('Datos de Indicador'!G107)&lt;M$301,0,10-(M$302-LOG('Datos de Indicador'!G107))/(M$302-M$301)*10))),1))</f>
        <v>0</v>
      </c>
      <c r="N104" s="303">
        <f>IF('Datos de Indicador'!G107="No dato","x",IF('Datos de Indicador'!G107="No dato","x", 'Datos de Indicador'!G107/'Datos de Indicador'!AM107))</f>
        <v>0</v>
      </c>
      <c r="O104" s="304">
        <f t="shared" si="19"/>
        <v>0</v>
      </c>
      <c r="P104" s="302">
        <f t="shared" si="20"/>
        <v>0</v>
      </c>
      <c r="Q104" s="301">
        <f t="shared" si="21"/>
        <v>0</v>
      </c>
      <c r="R104" s="503">
        <f>IF('Datos de Indicador'!H107="No dato","x",ROUND(IF('Datos de Indicador'!H107=0,0,IF(LOG('Datos de Indicador'!H107)&gt;R$302,10,IF(LOG('Datos de Indicador'!H107)&lt;R$301,0,10-(R$302-LOG('Datos de Indicador'!H107))/(R$302-R$301)*10))),1))</f>
        <v>7.8</v>
      </c>
      <c r="S104" s="299">
        <f>IF('Datos de Indicador'!H107="No dato","x",IF('Datos de Indicador'!H107="No dato","x", 'Datos de Indicador'!H107/'Datos de Indicador'!AM107))</f>
        <v>3.8251082700137447E-2</v>
      </c>
      <c r="T104" s="300">
        <f t="shared" si="22"/>
        <v>3.8</v>
      </c>
      <c r="U104" s="301">
        <f t="shared" si="23"/>
        <v>6.2</v>
      </c>
      <c r="V104" s="501">
        <f>IF('Datos de Indicador'!I107="No dato","x",ROUND(IF('Datos de Indicador'!I107=0,0,IF(LOG('Datos de Indicador'!I107)&gt;V$302,10,IF(LOG('Datos de Indicador'!I107)&lt;V$301,0,10-(V$302-LOG('Datos de Indicador'!I107))/(V$302-V$301)*10))),1))</f>
        <v>9.1</v>
      </c>
      <c r="W104" s="299">
        <f>IF('Datos de Indicador'!I107="No dato","x",IF('Datos de Indicador'!I107="No dato","x",( 'Datos de Indicador'!I107)/'Datos de Indicador'!AM107))</f>
        <v>0.10165711470138222</v>
      </c>
      <c r="X104" s="300">
        <f t="shared" si="24"/>
        <v>10</v>
      </c>
      <c r="Y104" s="301">
        <f t="shared" si="25"/>
        <v>9.6</v>
      </c>
      <c r="Z104" s="305">
        <f t="shared" si="26"/>
        <v>4.8</v>
      </c>
      <c r="AA104" s="306">
        <f>IF('Datos de Indicador'!J107="No dato","x",ROUND(IF('Datos de Indicador'!J107&gt;AA$302,10,IF('Datos de Indicador'!J107&lt;$AA$301,0,10-(AA$302-'Datos de Indicador'!J107)/(AA$302-AA$301)*10)),1))</f>
        <v>2.5</v>
      </c>
      <c r="AB104" s="306">
        <f>IF('Datos de Indicador'!K107="No dato","x",ROUND(IF('Datos de Indicador'!K107&gt;AB$302,10,IF('Datos de Indicador'!K107&lt;$AB$301,0,10-(AB$302-'Datos de Indicador'!K107)/(AB$302-AB$301)*10)),1))</f>
        <v>0.7</v>
      </c>
      <c r="AC104" s="306">
        <f>IF('Datos de Indicador'!L107="No dato","x",ROUND(IF('Datos de Indicador'!L107&gt;AC$302,10,IF('Datos de Indicador'!L107&lt;$AC$301,0,10-(AC$302-'Datos de Indicador'!L107)/(AC$302-AC$301)*10)),1))</f>
        <v>0</v>
      </c>
      <c r="AD104" s="301">
        <f t="shared" ref="AD104:AD122" si="28">IF(AA104="x",                    ROUND(((10-GEOMEAN(((10-AB104)/10*9+1),((10-AC104)/10*9+1) ))/9*10),1),ROUND(((10-GEOMEAN(((10-AA104)/10*9+1),((10-AB104)/10*9+1),((10-AC104)/10*9+1) ))/9*10),1))</f>
        <v>1.1000000000000001</v>
      </c>
      <c r="AE104" s="305">
        <f t="shared" si="14"/>
        <v>1.1000000000000001</v>
      </c>
      <c r="AF104" s="16"/>
      <c r="AG104" s="16"/>
      <c r="AH104" s="16"/>
    </row>
    <row r="105" spans="1:34" s="3" customFormat="1" x14ac:dyDescent="0.25">
      <c r="A105" s="104" t="s">
        <v>216</v>
      </c>
      <c r="B105" s="101" t="s">
        <v>256</v>
      </c>
      <c r="C105" s="307">
        <v>713</v>
      </c>
      <c r="D105" s="301">
        <f>IF('Datos de Indicador'!D108="No dato","x",ROUND(IF('Datos de Indicador'!D108=0,0,IF(LOG('Datos de Indicador'!D108)&gt;D$302,10,IF(LOG('Datos de Indicador'!D108)&lt;D$301,0,10-(D$302-LOG('Datos de Indicador'!D108))/(D$302-D$301)*10))),1))</f>
        <v>0</v>
      </c>
      <c r="E105" s="501">
        <f>IF('Datos de Indicador'!E108="No dato","x",ROUND(IF('Datos de Indicador'!E108=0,0,IF(LOG('Datos de Indicador'!E108)&gt;E$302,10,IF(LOG('Datos de Indicador'!E108)&lt;E$301,0,10-(E$302-LOG('Datos de Indicador'!E108))/(E$302-E$301)*10))),1))</f>
        <v>0</v>
      </c>
      <c r="F105" s="299">
        <f>IF('Datos de Indicador'!E108="No dato","x",IF('Datos de Indicador'!E108="No dato","x", ('Datos de Indicador'!E108)/'Datos de Indicador'!AM108))</f>
        <v>0</v>
      </c>
      <c r="G105" s="300">
        <f t="shared" si="15"/>
        <v>0</v>
      </c>
      <c r="H105" s="301">
        <f t="shared" si="16"/>
        <v>0</v>
      </c>
      <c r="I105" s="501">
        <f>IF('Datos de Indicador'!F108="No dato","x",ROUND(IF('Datos de Indicador'!F108=0,0,IF(LOG('Datos de Indicador'!F108*1/40)&gt;I$302,10,IF(LOG('Datos de Indicador'!F108*1/40)&lt;I$301,0,10-(I$302-LOG('Datos de Indicador'!F108*1/40))/(I$302-I$301)*10))),1))</f>
        <v>0</v>
      </c>
      <c r="J105" s="299">
        <f>IF('Datos de Indicador'!F108="No dato","x",IF('Datos de Indicador'!F108="No dato","x",( 'Datos de Indicador'!F108*1/40)/'Datos de Indicador'!AM108))</f>
        <v>0</v>
      </c>
      <c r="K105" s="300">
        <f t="shared" si="17"/>
        <v>0</v>
      </c>
      <c r="L105" s="302">
        <f t="shared" si="18"/>
        <v>0</v>
      </c>
      <c r="M105" s="502">
        <f>IF('Datos de Indicador'!G108="No dato","x",ROUND(IF('Datos de Indicador'!G108=0,0,IF(LOG('Datos de Indicador'!G108)&gt;M$302,10,IF(LOG('Datos de Indicador'!G108)&lt;M$301,0,10-(M$302-LOG('Datos de Indicador'!G108))/(M$302-M$301)*10))),1))</f>
        <v>0</v>
      </c>
      <c r="N105" s="303">
        <f>IF('Datos de Indicador'!G108="No dato","x",IF('Datos de Indicador'!G108="No dato","x", 'Datos de Indicador'!G108/'Datos de Indicador'!AM108))</f>
        <v>0</v>
      </c>
      <c r="O105" s="304">
        <f t="shared" si="19"/>
        <v>0</v>
      </c>
      <c r="P105" s="302">
        <f t="shared" si="20"/>
        <v>0</v>
      </c>
      <c r="Q105" s="301">
        <f t="shared" si="21"/>
        <v>0</v>
      </c>
      <c r="R105" s="503">
        <f>IF('Datos de Indicador'!H108="No dato","x",ROUND(IF('Datos de Indicador'!H108=0,0,IF(LOG('Datos de Indicador'!H108)&gt;R$302,10,IF(LOG('Datos de Indicador'!H108)&lt;R$301,0,10-(R$302-LOG('Datos de Indicador'!H108))/(R$302-R$301)*10))),1))</f>
        <v>6.3</v>
      </c>
      <c r="S105" s="299">
        <f>IF('Datos de Indicador'!H108="No dato","x",IF('Datos de Indicador'!H108="No dato","x", 'Datos de Indicador'!H108/'Datos de Indicador'!AM108))</f>
        <v>7.3417214154045196E-3</v>
      </c>
      <c r="T105" s="300">
        <f t="shared" si="22"/>
        <v>0.7</v>
      </c>
      <c r="U105" s="301">
        <f t="shared" si="23"/>
        <v>4</v>
      </c>
      <c r="V105" s="501">
        <f>IF('Datos de Indicador'!I108="No dato","x",ROUND(IF('Datos de Indicador'!I108=0,0,IF(LOG('Datos de Indicador'!I108)&gt;V$302,10,IF(LOG('Datos de Indicador'!I108)&lt;V$301,0,10-(V$302-LOG('Datos de Indicador'!I108))/(V$302-V$301)*10))),1))</f>
        <v>0</v>
      </c>
      <c r="W105" s="299">
        <f>IF('Datos de Indicador'!I108="No dato","x",IF('Datos de Indicador'!I108="No dato","x",( 'Datos de Indicador'!I108)/'Datos de Indicador'!AM108))</f>
        <v>0</v>
      </c>
      <c r="X105" s="300">
        <f t="shared" si="24"/>
        <v>0</v>
      </c>
      <c r="Y105" s="301">
        <f t="shared" si="25"/>
        <v>0</v>
      </c>
      <c r="Z105" s="305">
        <f t="shared" si="26"/>
        <v>0.9</v>
      </c>
      <c r="AA105" s="306">
        <f>IF('Datos de Indicador'!J108="No dato","x",ROUND(IF('Datos de Indicador'!J108&gt;AA$302,10,IF('Datos de Indicador'!J108&lt;$AA$301,0,10-(AA$302-'Datos de Indicador'!J108)/(AA$302-AA$301)*10)),1))</f>
        <v>0</v>
      </c>
      <c r="AB105" s="306">
        <f>IF('Datos de Indicador'!K108="No dato","x",ROUND(IF('Datos de Indicador'!K108&gt;AB$302,10,IF('Datos de Indicador'!K108&lt;$AB$301,0,10-(AB$302-'Datos de Indicador'!K108)/(AB$302-AB$301)*10)),1))</f>
        <v>0</v>
      </c>
      <c r="AC105" s="306">
        <f>IF('Datos de Indicador'!L108="No dato","x",ROUND(IF('Datos de Indicador'!L108&gt;AC$302,10,IF('Datos de Indicador'!L108&lt;$AC$301,0,10-(AC$302-'Datos de Indicador'!L108)/(AC$302-AC$301)*10)),1))</f>
        <v>0</v>
      </c>
      <c r="AD105" s="301">
        <f t="shared" si="28"/>
        <v>0</v>
      </c>
      <c r="AE105" s="305">
        <f t="shared" si="14"/>
        <v>0</v>
      </c>
      <c r="AF105" s="16"/>
      <c r="AG105" s="16"/>
      <c r="AH105" s="16"/>
    </row>
    <row r="106" spans="1:34" s="3" customFormat="1" x14ac:dyDescent="0.25">
      <c r="A106" s="104" t="s">
        <v>216</v>
      </c>
      <c r="B106" s="101" t="s">
        <v>257</v>
      </c>
      <c r="C106" s="307">
        <v>714</v>
      </c>
      <c r="D106" s="301">
        <f>IF('Datos de Indicador'!D109="No dato","x",ROUND(IF('Datos de Indicador'!D109=0,0,IF(LOG('Datos de Indicador'!D109)&gt;D$302,10,IF(LOG('Datos de Indicador'!D109)&lt;D$301,0,10-(D$302-LOG('Datos de Indicador'!D109))/(D$302-D$301)*10))),1))</f>
        <v>6.9</v>
      </c>
      <c r="E106" s="501">
        <f>IF('Datos de Indicador'!E109="No dato","x",ROUND(IF('Datos de Indicador'!E109=0,0,IF(LOG('Datos de Indicador'!E109)&gt;E$302,10,IF(LOG('Datos de Indicador'!E109)&lt;E$301,0,10-(E$302-LOG('Datos de Indicador'!E109))/(E$302-E$301)*10))),1))</f>
        <v>6.3</v>
      </c>
      <c r="F106" s="299">
        <f>IF('Datos de Indicador'!E109="No dato","x",IF('Datos de Indicador'!E109="No dato","x", ('Datos de Indicador'!E109)/'Datos de Indicador'!AM109))</f>
        <v>1.9251460437179275E-3</v>
      </c>
      <c r="G106" s="300">
        <f t="shared" si="15"/>
        <v>3.9</v>
      </c>
      <c r="H106" s="301">
        <f t="shared" si="16"/>
        <v>5.2</v>
      </c>
      <c r="I106" s="501">
        <f>IF('Datos de Indicador'!F109="No dato","x",ROUND(IF('Datos de Indicador'!F109=0,0,IF(LOG('Datos de Indicador'!F109*1/40)&gt;I$302,10,IF(LOG('Datos de Indicador'!F109*1/40)&lt;I$301,0,10-(I$302-LOG('Datos de Indicador'!F109*1/40))/(I$302-I$301)*10))),1))</f>
        <v>0</v>
      </c>
      <c r="J106" s="299">
        <f>IF('Datos de Indicador'!F109="No dato","x",IF('Datos de Indicador'!F109="No dato","x",( 'Datos de Indicador'!F109*1/40)/'Datos de Indicador'!AM109))</f>
        <v>0</v>
      </c>
      <c r="K106" s="300">
        <f t="shared" si="17"/>
        <v>0</v>
      </c>
      <c r="L106" s="302">
        <f t="shared" si="18"/>
        <v>0</v>
      </c>
      <c r="M106" s="502">
        <f>IF('Datos de Indicador'!G109="No dato","x",ROUND(IF('Datos de Indicador'!G109=0,0,IF(LOG('Datos de Indicador'!G109)&gt;M$302,10,IF(LOG('Datos de Indicador'!G109)&lt;M$301,0,10-(M$302-LOG('Datos de Indicador'!G109))/(M$302-M$301)*10))),1))</f>
        <v>0</v>
      </c>
      <c r="N106" s="303">
        <f>IF('Datos de Indicador'!G109="No dato","x",IF('Datos de Indicador'!G109="No dato","x", 'Datos de Indicador'!G109/'Datos de Indicador'!AM109))</f>
        <v>0</v>
      </c>
      <c r="O106" s="304">
        <f t="shared" si="19"/>
        <v>0</v>
      </c>
      <c r="P106" s="302">
        <f t="shared" si="20"/>
        <v>0</v>
      </c>
      <c r="Q106" s="301">
        <f t="shared" si="21"/>
        <v>0</v>
      </c>
      <c r="R106" s="503">
        <f>IF('Datos de Indicador'!H109="No dato","x",ROUND(IF('Datos de Indicador'!H109=0,0,IF(LOG('Datos de Indicador'!H109)&gt;R$302,10,IF(LOG('Datos de Indicador'!H109)&lt;R$301,0,10-(R$302-LOG('Datos de Indicador'!H109))/(R$302-R$301)*10))),1))</f>
        <v>8.8000000000000007</v>
      </c>
      <c r="S106" s="299">
        <f>IF('Datos de Indicador'!H109="No dato","x",IF('Datos de Indicador'!H109="No dato","x", 'Datos de Indicador'!H109/'Datos de Indicador'!AM109))</f>
        <v>0.11443923704323236</v>
      </c>
      <c r="T106" s="300">
        <f t="shared" si="22"/>
        <v>10</v>
      </c>
      <c r="U106" s="301">
        <f t="shared" si="23"/>
        <v>9.5</v>
      </c>
      <c r="V106" s="501">
        <f>IF('Datos de Indicador'!I109="No dato","x",ROUND(IF('Datos de Indicador'!I109=0,0,IF(LOG('Datos de Indicador'!I109)&gt;V$302,10,IF(LOG('Datos de Indicador'!I109)&lt;V$301,0,10-(V$302-LOG('Datos de Indicador'!I109))/(V$302-V$301)*10))),1))</f>
        <v>9.3000000000000007</v>
      </c>
      <c r="W106" s="299">
        <f>IF('Datos de Indicador'!I109="No dato","x",IF('Datos de Indicador'!I109="No dato","x",( 'Datos de Indicador'!I109)/'Datos de Indicador'!AM109))</f>
        <v>0.106203890078439</v>
      </c>
      <c r="X106" s="300">
        <f t="shared" si="24"/>
        <v>10</v>
      </c>
      <c r="Y106" s="301">
        <f t="shared" si="25"/>
        <v>9.6999999999999993</v>
      </c>
      <c r="Z106" s="305">
        <f t="shared" si="26"/>
        <v>7.5</v>
      </c>
      <c r="AA106" s="306">
        <f>IF('Datos de Indicador'!J109="No dato","x",ROUND(IF('Datos de Indicador'!J109&gt;AA$302,10,IF('Datos de Indicador'!J109&lt;$AA$301,0,10-(AA$302-'Datos de Indicador'!J109)/(AA$302-AA$301)*10)),1))</f>
        <v>2.1</v>
      </c>
      <c r="AB106" s="306">
        <f>IF('Datos de Indicador'!K109="No dato","x",ROUND(IF('Datos de Indicador'!K109&gt;AB$302,10,IF('Datos de Indicador'!K109&lt;$AB$301,0,10-(AB$302-'Datos de Indicador'!K109)/(AB$302-AB$301)*10)),1))</f>
        <v>0.7</v>
      </c>
      <c r="AC106" s="306">
        <f>IF('Datos de Indicador'!L109="No dato","x",ROUND(IF('Datos de Indicador'!L109&gt;AC$302,10,IF('Datos de Indicador'!L109&lt;$AC$301,0,10-(AC$302-'Datos de Indicador'!L109)/(AC$302-AC$301)*10)),1))</f>
        <v>0</v>
      </c>
      <c r="AD106" s="301">
        <f t="shared" si="28"/>
        <v>1</v>
      </c>
      <c r="AE106" s="305">
        <f t="shared" si="14"/>
        <v>1</v>
      </c>
      <c r="AF106" s="16"/>
      <c r="AG106" s="16"/>
      <c r="AH106" s="16"/>
    </row>
    <row r="107" spans="1:34" s="3" customFormat="1" x14ac:dyDescent="0.25">
      <c r="A107" s="104" t="s">
        <v>216</v>
      </c>
      <c r="B107" s="101" t="s">
        <v>258</v>
      </c>
      <c r="C107" s="307">
        <v>715</v>
      </c>
      <c r="D107" s="301">
        <f>IF('Datos de Indicador'!D110="No dato","x",ROUND(IF('Datos de Indicador'!D110=0,0,IF(LOG('Datos de Indicador'!D110)&gt;D$302,10,IF(LOG('Datos de Indicador'!D110)&lt;D$301,0,10-(D$302-LOG('Datos de Indicador'!D110))/(D$302-D$301)*10))),1))</f>
        <v>0</v>
      </c>
      <c r="E107" s="501">
        <f>IF('Datos de Indicador'!E110="No dato","x",ROUND(IF('Datos de Indicador'!E110=0,0,IF(LOG('Datos de Indicador'!E110)&gt;E$302,10,IF(LOG('Datos de Indicador'!E110)&lt;E$301,0,10-(E$302-LOG('Datos de Indicador'!E110))/(E$302-E$301)*10))),1))</f>
        <v>0</v>
      </c>
      <c r="F107" s="299">
        <f>IF('Datos de Indicador'!E110="No dato","x",IF('Datos de Indicador'!E110="No dato","x", ('Datos de Indicador'!E110)/'Datos de Indicador'!AM110))</f>
        <v>0</v>
      </c>
      <c r="G107" s="300">
        <f t="shared" si="15"/>
        <v>0</v>
      </c>
      <c r="H107" s="301">
        <f t="shared" si="16"/>
        <v>0</v>
      </c>
      <c r="I107" s="501">
        <f>IF('Datos de Indicador'!F110="No dato","x",ROUND(IF('Datos de Indicador'!F110=0,0,IF(LOG('Datos de Indicador'!F110*1/40)&gt;I$302,10,IF(LOG('Datos de Indicador'!F110*1/40)&lt;I$301,0,10-(I$302-LOG('Datos de Indicador'!F110*1/40))/(I$302-I$301)*10))),1))</f>
        <v>0</v>
      </c>
      <c r="J107" s="299">
        <f>IF('Datos de Indicador'!F110="No dato","x",IF('Datos de Indicador'!F110="No dato","x",( 'Datos de Indicador'!F110*1/40)/'Datos de Indicador'!AM110))</f>
        <v>0</v>
      </c>
      <c r="K107" s="300">
        <f t="shared" si="17"/>
        <v>0</v>
      </c>
      <c r="L107" s="302">
        <f t="shared" si="18"/>
        <v>0</v>
      </c>
      <c r="M107" s="502">
        <f>IF('Datos de Indicador'!G110="No dato","x",ROUND(IF('Datos de Indicador'!G110=0,0,IF(LOG('Datos de Indicador'!G110)&gt;M$302,10,IF(LOG('Datos de Indicador'!G110)&lt;M$301,0,10-(M$302-LOG('Datos de Indicador'!G110))/(M$302-M$301)*10))),1))</f>
        <v>0</v>
      </c>
      <c r="N107" s="303">
        <f>IF('Datos de Indicador'!G110="No dato","x",IF('Datos de Indicador'!G110="No dato","x", 'Datos de Indicador'!G110/'Datos de Indicador'!AM110))</f>
        <v>0</v>
      </c>
      <c r="O107" s="304">
        <f t="shared" si="19"/>
        <v>0</v>
      </c>
      <c r="P107" s="302">
        <f t="shared" si="20"/>
        <v>0</v>
      </c>
      <c r="Q107" s="301">
        <f t="shared" si="21"/>
        <v>0</v>
      </c>
      <c r="R107" s="503">
        <f>IF('Datos de Indicador'!H110="No dato","x",ROUND(IF('Datos de Indicador'!H110=0,0,IF(LOG('Datos de Indicador'!H110)&gt;R$302,10,IF(LOG('Datos de Indicador'!H110)&lt;R$301,0,10-(R$302-LOG('Datos de Indicador'!H110))/(R$302-R$301)*10))),1))</f>
        <v>10</v>
      </c>
      <c r="S107" s="299">
        <f>IF('Datos de Indicador'!H110="No dato","x",IF('Datos de Indicador'!H110="No dato","x", 'Datos de Indicador'!H110/'Datos de Indicador'!AM110))</f>
        <v>0.18386379301120864</v>
      </c>
      <c r="T107" s="300">
        <f t="shared" si="22"/>
        <v>10</v>
      </c>
      <c r="U107" s="301">
        <f t="shared" si="23"/>
        <v>10</v>
      </c>
      <c r="V107" s="501">
        <f>IF('Datos de Indicador'!I110="No dato","x",ROUND(IF('Datos de Indicador'!I110=0,0,IF(LOG('Datos de Indicador'!I110)&gt;V$302,10,IF(LOG('Datos de Indicador'!I110)&lt;V$301,0,10-(V$302-LOG('Datos de Indicador'!I110))/(V$302-V$301)*10))),1))</f>
        <v>9</v>
      </c>
      <c r="W107" s="299">
        <f>IF('Datos de Indicador'!I110="No dato","x",IF('Datos de Indicador'!I110="No dato","x",( 'Datos de Indicador'!I110)/'Datos de Indicador'!AM110))</f>
        <v>1.7944952658192074E-2</v>
      </c>
      <c r="X107" s="300">
        <f t="shared" si="24"/>
        <v>1.8</v>
      </c>
      <c r="Y107" s="301">
        <f t="shared" si="25"/>
        <v>6.7</v>
      </c>
      <c r="Z107" s="305">
        <f t="shared" si="26"/>
        <v>5.3</v>
      </c>
      <c r="AA107" s="306">
        <f>IF('Datos de Indicador'!J110="No dato","x",ROUND(IF('Datos de Indicador'!J110&gt;AA$302,10,IF('Datos de Indicador'!J110&lt;$AA$301,0,10-(AA$302-'Datos de Indicador'!J110)/(AA$302-AA$301)*10)),1))</f>
        <v>5.7</v>
      </c>
      <c r="AB107" s="306">
        <f>IF('Datos de Indicador'!K110="No dato","x",ROUND(IF('Datos de Indicador'!K110&gt;AB$302,10,IF('Datos de Indicador'!K110&lt;$AB$301,0,10-(AB$302-'Datos de Indicador'!K110)/(AB$302-AB$301)*10)),1))</f>
        <v>8.6999999999999993</v>
      </c>
      <c r="AC107" s="306">
        <f>IF('Datos de Indicador'!L110="No dato","x",ROUND(IF('Datos de Indicador'!L110&gt;AC$302,10,IF('Datos de Indicador'!L110&lt;$AC$301,0,10-(AC$302-'Datos de Indicador'!L110)/(AC$302-AC$301)*10)),1))</f>
        <v>3.3</v>
      </c>
      <c r="AD107" s="301">
        <f t="shared" si="28"/>
        <v>6.4</v>
      </c>
      <c r="AE107" s="305">
        <f t="shared" si="14"/>
        <v>6.4</v>
      </c>
      <c r="AF107" s="16"/>
      <c r="AG107" s="16"/>
      <c r="AH107" s="16"/>
    </row>
    <row r="108" spans="1:34" s="3" customFormat="1" x14ac:dyDescent="0.25">
      <c r="A108" s="104" t="s">
        <v>216</v>
      </c>
      <c r="B108" s="101" t="s">
        <v>259</v>
      </c>
      <c r="C108" s="307">
        <v>716</v>
      </c>
      <c r="D108" s="301">
        <f>IF('Datos de Indicador'!D111="No dato","x",ROUND(IF('Datos de Indicador'!D111=0,0,IF(LOG('Datos de Indicador'!D111)&gt;D$302,10,IF(LOG('Datos de Indicador'!D111)&lt;D$301,0,10-(D$302-LOG('Datos de Indicador'!D111))/(D$302-D$301)*10))),1))</f>
        <v>0</v>
      </c>
      <c r="E108" s="501">
        <f>IF('Datos de Indicador'!E111="No dato","x",ROUND(IF('Datos de Indicador'!E111=0,0,IF(LOG('Datos de Indicador'!E111)&gt;E$302,10,IF(LOG('Datos de Indicador'!E111)&lt;E$301,0,10-(E$302-LOG('Datos de Indicador'!E111))/(E$302-E$301)*10))),1))</f>
        <v>10</v>
      </c>
      <c r="F108" s="299">
        <f>IF('Datos de Indicador'!E111="No dato","x",IF('Datos de Indicador'!E111="No dato","x", ('Datos de Indicador'!E111)/'Datos de Indicador'!AM111))</f>
        <v>0.34856181013808407</v>
      </c>
      <c r="G108" s="300">
        <f t="shared" si="15"/>
        <v>10</v>
      </c>
      <c r="H108" s="301">
        <f t="shared" si="16"/>
        <v>10</v>
      </c>
      <c r="I108" s="501">
        <f>IF('Datos de Indicador'!F111="No dato","x",ROUND(IF('Datos de Indicador'!F111=0,0,IF(LOG('Datos de Indicador'!F111*1/40)&gt;I$302,10,IF(LOG('Datos de Indicador'!F111*1/40)&lt;I$301,0,10-(I$302-LOG('Datos de Indicador'!F111*1/40))/(I$302-I$301)*10))),1))</f>
        <v>0</v>
      </c>
      <c r="J108" s="299">
        <f>IF('Datos de Indicador'!F111="No dato","x",IF('Datos de Indicador'!F111="No dato","x",( 'Datos de Indicador'!F111*1/40)/'Datos de Indicador'!AM111))</f>
        <v>0</v>
      </c>
      <c r="K108" s="300">
        <f t="shared" si="17"/>
        <v>0</v>
      </c>
      <c r="L108" s="302">
        <f t="shared" si="18"/>
        <v>0</v>
      </c>
      <c r="M108" s="502">
        <f>IF('Datos de Indicador'!G111="No dato","x",ROUND(IF('Datos de Indicador'!G111=0,0,IF(LOG('Datos de Indicador'!G111)&gt;M$302,10,IF(LOG('Datos de Indicador'!G111)&lt;M$301,0,10-(M$302-LOG('Datos de Indicador'!G111))/(M$302-M$301)*10))),1))</f>
        <v>0</v>
      </c>
      <c r="N108" s="303">
        <f>IF('Datos de Indicador'!G111="No dato","x",IF('Datos de Indicador'!G111="No dato","x", 'Datos de Indicador'!G111/'Datos de Indicador'!AM111))</f>
        <v>0</v>
      </c>
      <c r="O108" s="304">
        <f t="shared" si="19"/>
        <v>0</v>
      </c>
      <c r="P108" s="302">
        <f t="shared" si="20"/>
        <v>0</v>
      </c>
      <c r="Q108" s="301">
        <f t="shared" si="21"/>
        <v>0</v>
      </c>
      <c r="R108" s="503">
        <f>IF('Datos de Indicador'!H111="No dato","x",ROUND(IF('Datos de Indicador'!H111=0,0,IF(LOG('Datos de Indicador'!H111)&gt;R$302,10,IF(LOG('Datos de Indicador'!H111)&lt;R$301,0,10-(R$302-LOG('Datos de Indicador'!H111))/(R$302-R$301)*10))),1))</f>
        <v>8.8000000000000007</v>
      </c>
      <c r="S108" s="299">
        <f>IF('Datos de Indicador'!H111="No dato","x",IF('Datos de Indicador'!H111="No dato","x", 'Datos de Indicador'!H111/'Datos de Indicador'!AM111))</f>
        <v>0.12099976052130729</v>
      </c>
      <c r="T108" s="300">
        <f t="shared" si="22"/>
        <v>10</v>
      </c>
      <c r="U108" s="301">
        <f t="shared" si="23"/>
        <v>9.5</v>
      </c>
      <c r="V108" s="501">
        <f>IF('Datos de Indicador'!I111="No dato","x",ROUND(IF('Datos de Indicador'!I111=0,0,IF(LOG('Datos de Indicador'!I111)&gt;V$302,10,IF(LOG('Datos de Indicador'!I111)&lt;V$301,0,10-(V$302-LOG('Datos de Indicador'!I111))/(V$302-V$301)*10))),1))</f>
        <v>9.1999999999999993</v>
      </c>
      <c r="W108" s="299">
        <f>IF('Datos de Indicador'!I111="No dato","x",IF('Datos de Indicador'!I111="No dato","x",( 'Datos de Indicador'!I111)/'Datos de Indicador'!AM111))</f>
        <v>0.10919770054621766</v>
      </c>
      <c r="X108" s="300">
        <f t="shared" si="24"/>
        <v>10</v>
      </c>
      <c r="Y108" s="301">
        <f t="shared" si="25"/>
        <v>9.6999999999999993</v>
      </c>
      <c r="Z108" s="305">
        <f t="shared" si="26"/>
        <v>8</v>
      </c>
      <c r="AA108" s="306">
        <f>IF('Datos de Indicador'!J111="No dato","x",ROUND(IF('Datos de Indicador'!J111&gt;AA$302,10,IF('Datos de Indicador'!J111&lt;$AA$301,0,10-(AA$302-'Datos de Indicador'!J111)/(AA$302-AA$301)*10)),1))</f>
        <v>2.2999999999999998</v>
      </c>
      <c r="AB108" s="306">
        <f>IF('Datos de Indicador'!K111="No dato","x",ROUND(IF('Datos de Indicador'!K111&gt;AB$302,10,IF('Datos de Indicador'!K111&lt;$AB$301,0,10-(AB$302-'Datos de Indicador'!K111)/(AB$302-AB$301)*10)),1))</f>
        <v>0.7</v>
      </c>
      <c r="AC108" s="306">
        <f>IF('Datos de Indicador'!L111="No dato","x",ROUND(IF('Datos de Indicador'!L111&gt;AC$302,10,IF('Datos de Indicador'!L111&lt;$AC$301,0,10-(AC$302-'Datos de Indicador'!L111)/(AC$302-AC$301)*10)),1))</f>
        <v>0.7</v>
      </c>
      <c r="AD108" s="301">
        <f t="shared" si="28"/>
        <v>1.3</v>
      </c>
      <c r="AE108" s="305">
        <f t="shared" si="14"/>
        <v>1.3</v>
      </c>
      <c r="AF108" s="16"/>
      <c r="AG108" s="16"/>
      <c r="AH108" s="16"/>
    </row>
    <row r="109" spans="1:34" s="3" customFormat="1" x14ac:dyDescent="0.25">
      <c r="A109" s="104" t="s">
        <v>216</v>
      </c>
      <c r="B109" s="101" t="s">
        <v>260</v>
      </c>
      <c r="C109" s="307">
        <v>717</v>
      </c>
      <c r="D109" s="301">
        <f>IF('Datos de Indicador'!D112="No dato","x",ROUND(IF('Datos de Indicador'!D112=0,0,IF(LOG('Datos de Indicador'!D112)&gt;D$302,10,IF(LOG('Datos de Indicador'!D112)&lt;D$301,0,10-(D$302-LOG('Datos de Indicador'!D112))/(D$302-D$301)*10))),1))</f>
        <v>0</v>
      </c>
      <c r="E109" s="501">
        <f>IF('Datos de Indicador'!E112="No dato","x",ROUND(IF('Datos de Indicador'!E112=0,0,IF(LOG('Datos de Indicador'!E112)&gt;E$302,10,IF(LOG('Datos de Indicador'!E112)&lt;E$301,0,10-(E$302-LOG('Datos de Indicador'!E112))/(E$302-E$301)*10))),1))</f>
        <v>4.8</v>
      </c>
      <c r="F109" s="299">
        <f>IF('Datos de Indicador'!E112="No dato","x",IF('Datos de Indicador'!E112="No dato","x", ('Datos de Indicador'!E112)/'Datos de Indicador'!AM112))</f>
        <v>7.5357950263752827E-4</v>
      </c>
      <c r="G109" s="300">
        <f t="shared" si="15"/>
        <v>1.5</v>
      </c>
      <c r="H109" s="301">
        <f t="shared" si="16"/>
        <v>3.3</v>
      </c>
      <c r="I109" s="501">
        <f>IF('Datos de Indicador'!F112="No dato","x",ROUND(IF('Datos de Indicador'!F112=0,0,IF(LOG('Datos de Indicador'!F112*1/40)&gt;I$302,10,IF(LOG('Datos de Indicador'!F112*1/40)&lt;I$301,0,10-(I$302-LOG('Datos de Indicador'!F112*1/40))/(I$302-I$301)*10))),1))</f>
        <v>0</v>
      </c>
      <c r="J109" s="299">
        <f>IF('Datos de Indicador'!F112="No dato","x",IF('Datos de Indicador'!F112="No dato","x",( 'Datos de Indicador'!F112*1/40)/'Datos de Indicador'!AM112))</f>
        <v>0</v>
      </c>
      <c r="K109" s="300">
        <f t="shared" si="17"/>
        <v>0</v>
      </c>
      <c r="L109" s="302">
        <f t="shared" si="18"/>
        <v>0</v>
      </c>
      <c r="M109" s="502">
        <f>IF('Datos de Indicador'!G112="No dato","x",ROUND(IF('Datos de Indicador'!G112=0,0,IF(LOG('Datos de Indicador'!G112)&gt;M$302,10,IF(LOG('Datos de Indicador'!G112)&lt;M$301,0,10-(M$302-LOG('Datos de Indicador'!G112))/(M$302-M$301)*10))),1))</f>
        <v>0</v>
      </c>
      <c r="N109" s="303">
        <f>IF('Datos de Indicador'!G112="No dato","x",IF('Datos de Indicador'!G112="No dato","x", 'Datos de Indicador'!G112/'Datos de Indicador'!AM112))</f>
        <v>0</v>
      </c>
      <c r="O109" s="304">
        <f t="shared" si="19"/>
        <v>0</v>
      </c>
      <c r="P109" s="302">
        <f t="shared" si="20"/>
        <v>0</v>
      </c>
      <c r="Q109" s="301">
        <f t="shared" si="21"/>
        <v>0</v>
      </c>
      <c r="R109" s="503">
        <f>IF('Datos de Indicador'!H112="No dato","x",ROUND(IF('Datos de Indicador'!H112=0,0,IF(LOG('Datos de Indicador'!H112)&gt;R$302,10,IF(LOG('Datos de Indicador'!H112)&lt;R$301,0,10-(R$302-LOG('Datos de Indicador'!H112))/(R$302-R$301)*10))),1))</f>
        <v>8.6</v>
      </c>
      <c r="S109" s="299">
        <f>IF('Datos de Indicador'!H112="No dato","x",IF('Datos de Indicador'!H112="No dato","x", 'Datos de Indicador'!H112/'Datos de Indicador'!AM112))</f>
        <v>0.20597839738759105</v>
      </c>
      <c r="T109" s="300">
        <f t="shared" si="22"/>
        <v>10</v>
      </c>
      <c r="U109" s="301">
        <f t="shared" si="23"/>
        <v>9.4</v>
      </c>
      <c r="V109" s="501">
        <f>IF('Datos de Indicador'!I112="No dato","x",ROUND(IF('Datos de Indicador'!I112=0,0,IF(LOG('Datos de Indicador'!I112)&gt;V$302,10,IF(LOG('Datos de Indicador'!I112)&lt;V$301,0,10-(V$302-LOG('Datos de Indicador'!I112))/(V$302-V$301)*10))),1))</f>
        <v>8.6999999999999993</v>
      </c>
      <c r="W109" s="299">
        <f>IF('Datos de Indicador'!I112="No dato","x",IF('Datos de Indicador'!I112="No dato","x",( 'Datos de Indicador'!I112)/'Datos de Indicador'!AM112))</f>
        <v>0.11856317508163777</v>
      </c>
      <c r="X109" s="300">
        <f t="shared" si="24"/>
        <v>10</v>
      </c>
      <c r="Y109" s="301">
        <f t="shared" si="25"/>
        <v>9.5</v>
      </c>
      <c r="Z109" s="305">
        <f t="shared" si="26"/>
        <v>6.3</v>
      </c>
      <c r="AA109" s="306">
        <f>IF('Datos de Indicador'!J112="No dato","x",ROUND(IF('Datos de Indicador'!J112&gt;AA$302,10,IF('Datos de Indicador'!J112&lt;$AA$301,0,10-(AA$302-'Datos de Indicador'!J112)/(AA$302-AA$301)*10)),1))</f>
        <v>0</v>
      </c>
      <c r="AB109" s="306">
        <f>IF('Datos de Indicador'!K112="No dato","x",ROUND(IF('Datos de Indicador'!K112&gt;AB$302,10,IF('Datos de Indicador'!K112&lt;$AB$301,0,10-(AB$302-'Datos de Indicador'!K112)/(AB$302-AB$301)*10)),1))</f>
        <v>0</v>
      </c>
      <c r="AC109" s="306">
        <f>IF('Datos de Indicador'!L112="No dato","x",ROUND(IF('Datos de Indicador'!L112&gt;AC$302,10,IF('Datos de Indicador'!L112&lt;$AC$301,0,10-(AC$302-'Datos de Indicador'!L112)/(AC$302-AC$301)*10)),1))</f>
        <v>0</v>
      </c>
      <c r="AD109" s="301">
        <f t="shared" si="28"/>
        <v>0</v>
      </c>
      <c r="AE109" s="305">
        <f t="shared" si="14"/>
        <v>0</v>
      </c>
      <c r="AF109" s="16"/>
      <c r="AG109" s="16"/>
      <c r="AH109" s="16"/>
    </row>
    <row r="110" spans="1:34" s="3" customFormat="1" x14ac:dyDescent="0.25">
      <c r="A110" s="104" t="s">
        <v>216</v>
      </c>
      <c r="B110" s="101" t="s">
        <v>261</v>
      </c>
      <c r="C110" s="307">
        <v>718</v>
      </c>
      <c r="D110" s="301">
        <f>IF('Datos de Indicador'!D113="No dato","x",ROUND(IF('Datos de Indicador'!D113=0,0,IF(LOG('Datos de Indicador'!D113)&gt;D$302,10,IF(LOG('Datos de Indicador'!D113)&lt;D$301,0,10-(D$302-LOG('Datos de Indicador'!D113))/(D$302-D$301)*10))),1))</f>
        <v>0</v>
      </c>
      <c r="E110" s="501">
        <f>IF('Datos de Indicador'!E113="No dato","x",ROUND(IF('Datos de Indicador'!E113=0,0,IF(LOG('Datos de Indicador'!E113)&gt;E$302,10,IF(LOG('Datos de Indicador'!E113)&lt;E$301,0,10-(E$302-LOG('Datos de Indicador'!E113))/(E$302-E$301)*10))),1))</f>
        <v>0</v>
      </c>
      <c r="F110" s="299">
        <f>IF('Datos de Indicador'!E113="No dato","x",IF('Datos de Indicador'!E113="No dato","x", ('Datos de Indicador'!E113)/'Datos de Indicador'!AM113))</f>
        <v>0</v>
      </c>
      <c r="G110" s="300">
        <f t="shared" si="15"/>
        <v>0</v>
      </c>
      <c r="H110" s="301">
        <f t="shared" si="16"/>
        <v>0</v>
      </c>
      <c r="I110" s="501">
        <f>IF('Datos de Indicador'!F113="No dato","x",ROUND(IF('Datos de Indicador'!F113=0,0,IF(LOG('Datos de Indicador'!F113*1/40)&gt;I$302,10,IF(LOG('Datos de Indicador'!F113*1/40)&lt;I$301,0,10-(I$302-LOG('Datos de Indicador'!F113*1/40))/(I$302-I$301)*10))),1))</f>
        <v>0</v>
      </c>
      <c r="J110" s="299">
        <f>IF('Datos de Indicador'!F113="No dato","x",IF('Datos de Indicador'!F113="No dato","x",( 'Datos de Indicador'!F113*1/40)/'Datos de Indicador'!AM113))</f>
        <v>0</v>
      </c>
      <c r="K110" s="300">
        <f t="shared" si="17"/>
        <v>0</v>
      </c>
      <c r="L110" s="302">
        <f t="shared" si="18"/>
        <v>0</v>
      </c>
      <c r="M110" s="502">
        <f>IF('Datos de Indicador'!G113="No dato","x",ROUND(IF('Datos de Indicador'!G113=0,0,IF(LOG('Datos de Indicador'!G113)&gt;M$302,10,IF(LOG('Datos de Indicador'!G113)&lt;M$301,0,10-(M$302-LOG('Datos de Indicador'!G113))/(M$302-M$301)*10))),1))</f>
        <v>0</v>
      </c>
      <c r="N110" s="303">
        <f>IF('Datos de Indicador'!G113="No dato","x",IF('Datos de Indicador'!G113="No dato","x", 'Datos de Indicador'!G113/'Datos de Indicador'!AM113))</f>
        <v>0</v>
      </c>
      <c r="O110" s="304">
        <f t="shared" si="19"/>
        <v>0</v>
      </c>
      <c r="P110" s="302">
        <f t="shared" si="20"/>
        <v>0</v>
      </c>
      <c r="Q110" s="301">
        <f t="shared" si="21"/>
        <v>0</v>
      </c>
      <c r="R110" s="503">
        <f>IF('Datos de Indicador'!H113="No dato","x",ROUND(IF('Datos de Indicador'!H113=0,0,IF(LOG('Datos de Indicador'!H113)&gt;R$302,10,IF(LOG('Datos de Indicador'!H113)&lt;R$301,0,10-(R$302-LOG('Datos de Indicador'!H113))/(R$302-R$301)*10))),1))</f>
        <v>6.8</v>
      </c>
      <c r="S110" s="299">
        <f>IF('Datos de Indicador'!H113="No dato","x",IF('Datos de Indicador'!H113="No dato","x", 'Datos de Indicador'!H113/'Datos de Indicador'!AM113))</f>
        <v>5.9917463693761837E-2</v>
      </c>
      <c r="T110" s="300">
        <f t="shared" si="22"/>
        <v>6</v>
      </c>
      <c r="U110" s="301">
        <f t="shared" si="23"/>
        <v>6.4</v>
      </c>
      <c r="V110" s="501">
        <f>IF('Datos de Indicador'!I113="No dato","x",ROUND(IF('Datos de Indicador'!I113=0,0,IF(LOG('Datos de Indicador'!I113)&gt;V$302,10,IF(LOG('Datos de Indicador'!I113)&lt;V$301,0,10-(V$302-LOG('Datos de Indicador'!I113))/(V$302-V$301)*10))),1))</f>
        <v>8.1</v>
      </c>
      <c r="W110" s="299">
        <f>IF('Datos de Indicador'!I113="No dato","x",IF('Datos de Indicador'!I113="No dato","x",( 'Datos de Indicador'!I113)/'Datos de Indicador'!AM113))</f>
        <v>0.17376064471190933</v>
      </c>
      <c r="X110" s="300">
        <f t="shared" si="24"/>
        <v>10</v>
      </c>
      <c r="Y110" s="301">
        <f t="shared" si="25"/>
        <v>9.3000000000000007</v>
      </c>
      <c r="Z110" s="305">
        <f t="shared" si="26"/>
        <v>4.5999999999999996</v>
      </c>
      <c r="AA110" s="306">
        <f>IF('Datos de Indicador'!J113="No dato","x",ROUND(IF('Datos de Indicador'!J113&gt;AA$302,10,IF('Datos de Indicador'!J113&lt;$AA$301,0,10-(AA$302-'Datos de Indicador'!J113)/(AA$302-AA$301)*10)),1))</f>
        <v>0</v>
      </c>
      <c r="AB110" s="306">
        <f>IF('Datos de Indicador'!K113="No dato","x",ROUND(IF('Datos de Indicador'!K113&gt;AB$302,10,IF('Datos de Indicador'!K113&lt;$AB$301,0,10-(AB$302-'Datos de Indicador'!K113)/(AB$302-AB$301)*10)),1))</f>
        <v>0</v>
      </c>
      <c r="AC110" s="306">
        <f>IF('Datos de Indicador'!L113="No dato","x",ROUND(IF('Datos de Indicador'!L113&gt;AC$302,10,IF('Datos de Indicador'!L113&lt;$AC$301,0,10-(AC$302-'Datos de Indicador'!L113)/(AC$302-AC$301)*10)),1))</f>
        <v>0</v>
      </c>
      <c r="AD110" s="301">
        <f t="shared" si="28"/>
        <v>0</v>
      </c>
      <c r="AE110" s="305">
        <f t="shared" si="14"/>
        <v>0</v>
      </c>
      <c r="AF110" s="16"/>
      <c r="AG110" s="16"/>
      <c r="AH110" s="16"/>
    </row>
    <row r="111" spans="1:34" s="3" customFormat="1" x14ac:dyDescent="0.25">
      <c r="A111" s="104" t="s">
        <v>216</v>
      </c>
      <c r="B111" s="101" t="s">
        <v>262</v>
      </c>
      <c r="C111" s="307">
        <v>719</v>
      </c>
      <c r="D111" s="301">
        <f>IF('Datos de Indicador'!D114="No dato","x",ROUND(IF('Datos de Indicador'!D114=0,0,IF(LOG('Datos de Indicador'!D114)&gt;D$302,10,IF(LOG('Datos de Indicador'!D114)&lt;D$301,0,10-(D$302-LOG('Datos de Indicador'!D114))/(D$302-D$301)*10))),1))</f>
        <v>0</v>
      </c>
      <c r="E111" s="501">
        <f>IF('Datos de Indicador'!E114="No dato","x",ROUND(IF('Datos de Indicador'!E114=0,0,IF(LOG('Datos de Indicador'!E114)&gt;E$302,10,IF(LOG('Datos de Indicador'!E114)&lt;E$301,0,10-(E$302-LOG('Datos de Indicador'!E114))/(E$302-E$301)*10))),1))</f>
        <v>10</v>
      </c>
      <c r="F111" s="299">
        <f>IF('Datos de Indicador'!E114="No dato","x",IF('Datos de Indicador'!E114="No dato","x", ('Datos de Indicador'!E114)/'Datos de Indicador'!AM114))</f>
        <v>0.116610961937886</v>
      </c>
      <c r="G111" s="300">
        <f t="shared" si="15"/>
        <v>10</v>
      </c>
      <c r="H111" s="301">
        <f t="shared" si="16"/>
        <v>10</v>
      </c>
      <c r="I111" s="501">
        <f>IF('Datos de Indicador'!F114="No dato","x",ROUND(IF('Datos de Indicador'!F114=0,0,IF(LOG('Datos de Indicador'!F114*1/40)&gt;I$302,10,IF(LOG('Datos de Indicador'!F114*1/40)&lt;I$301,0,10-(I$302-LOG('Datos de Indicador'!F114*1/40))/(I$302-I$301)*10))),1))</f>
        <v>0</v>
      </c>
      <c r="J111" s="299">
        <f>IF('Datos de Indicador'!F114="No dato","x",IF('Datos de Indicador'!F114="No dato","x",( 'Datos de Indicador'!F114*1/40)/'Datos de Indicador'!AM114))</f>
        <v>0</v>
      </c>
      <c r="K111" s="300">
        <f t="shared" si="17"/>
        <v>0</v>
      </c>
      <c r="L111" s="302">
        <f t="shared" si="18"/>
        <v>0</v>
      </c>
      <c r="M111" s="502">
        <f>IF('Datos de Indicador'!G114="No dato","x",ROUND(IF('Datos de Indicador'!G114=0,0,IF(LOG('Datos de Indicador'!G114)&gt;M$302,10,IF(LOG('Datos de Indicador'!G114)&lt;M$301,0,10-(M$302-LOG('Datos de Indicador'!G114))/(M$302-M$301)*10))),1))</f>
        <v>0</v>
      </c>
      <c r="N111" s="303">
        <f>IF('Datos de Indicador'!G114="No dato","x",IF('Datos de Indicador'!G114="No dato","x", 'Datos de Indicador'!G114/'Datos de Indicador'!AM114))</f>
        <v>0</v>
      </c>
      <c r="O111" s="304">
        <f t="shared" si="19"/>
        <v>0</v>
      </c>
      <c r="P111" s="302">
        <f t="shared" si="20"/>
        <v>0</v>
      </c>
      <c r="Q111" s="301">
        <f t="shared" si="21"/>
        <v>0</v>
      </c>
      <c r="R111" s="503">
        <f>IF('Datos de Indicador'!H114="No dato","x",ROUND(IF('Datos de Indicador'!H114=0,0,IF(LOG('Datos de Indicador'!H114)&gt;R$302,10,IF(LOG('Datos de Indicador'!H114)&lt;R$301,0,10-(R$302-LOG('Datos de Indicador'!H114))/(R$302-R$301)*10))),1))</f>
        <v>10</v>
      </c>
      <c r="S111" s="299">
        <f>IF('Datos de Indicador'!H114="No dato","x",IF('Datos de Indicador'!H114="No dato","x", 'Datos de Indicador'!H114/'Datos de Indicador'!AM114))</f>
        <v>0.16987352098077535</v>
      </c>
      <c r="T111" s="300">
        <f t="shared" si="22"/>
        <v>10</v>
      </c>
      <c r="U111" s="301">
        <f t="shared" si="23"/>
        <v>10</v>
      </c>
      <c r="V111" s="501">
        <f>IF('Datos de Indicador'!I114="No dato","x",ROUND(IF('Datos de Indicador'!I114=0,0,IF(LOG('Datos de Indicador'!I114)&gt;V$302,10,IF(LOG('Datos de Indicador'!I114)&lt;V$301,0,10-(V$302-LOG('Datos de Indicador'!I114))/(V$302-V$301)*10))),1))</f>
        <v>9.3000000000000007</v>
      </c>
      <c r="W111" s="299">
        <f>IF('Datos de Indicador'!I114="No dato","x",IF('Datos de Indicador'!I114="No dato","x",( 'Datos de Indicador'!I114)/'Datos de Indicador'!AM114))</f>
        <v>2.2180398743942415E-2</v>
      </c>
      <c r="X111" s="300">
        <f t="shared" si="24"/>
        <v>2.2000000000000002</v>
      </c>
      <c r="Y111" s="301">
        <f t="shared" si="25"/>
        <v>7.1</v>
      </c>
      <c r="Z111" s="305">
        <f t="shared" si="26"/>
        <v>7.5</v>
      </c>
      <c r="AA111" s="306">
        <f>IF('Datos de Indicador'!J114="No dato","x",ROUND(IF('Datos de Indicador'!J114&gt;AA$302,10,IF('Datos de Indicador'!J114&lt;$AA$301,0,10-(AA$302-'Datos de Indicador'!J114)/(AA$302-AA$301)*10)),1))</f>
        <v>7.1</v>
      </c>
      <c r="AB111" s="306">
        <f>IF('Datos de Indicador'!K114="No dato","x",ROUND(IF('Datos de Indicador'!K114&gt;AB$302,10,IF('Datos de Indicador'!K114&lt;$AB$301,0,10-(AB$302-'Datos de Indicador'!K114)/(AB$302-AB$301)*10)),1))</f>
        <v>10</v>
      </c>
      <c r="AC111" s="306">
        <f>IF('Datos de Indicador'!L114="No dato","x",ROUND(IF('Datos de Indicador'!L114&gt;AC$302,10,IF('Datos de Indicador'!L114&lt;$AC$301,0,10-(AC$302-'Datos de Indicador'!L114)/(AC$302-AC$301)*10)),1))</f>
        <v>7.3</v>
      </c>
      <c r="AD111" s="301">
        <f t="shared" si="28"/>
        <v>8.5</v>
      </c>
      <c r="AE111" s="305">
        <f t="shared" si="14"/>
        <v>8.5</v>
      </c>
      <c r="AF111" s="16"/>
      <c r="AG111" s="16"/>
      <c r="AH111" s="16"/>
    </row>
    <row r="112" spans="1:34" s="3" customFormat="1" x14ac:dyDescent="0.25">
      <c r="A112" s="99" t="s">
        <v>86</v>
      </c>
      <c r="B112" s="239" t="s">
        <v>85</v>
      </c>
      <c r="C112" s="308">
        <v>801</v>
      </c>
      <c r="D112" s="301">
        <f>IF('Datos de Indicador'!D115="No dato","x",ROUND(IF('Datos de Indicador'!D115=0,0,IF(LOG('Datos de Indicador'!D115)&gt;D$302,10,IF(LOG('Datos de Indicador'!D115)&lt;D$301,0,10-(D$302-LOG('Datos de Indicador'!D115))/(D$302-D$301)*10))),1))</f>
        <v>0</v>
      </c>
      <c r="E112" s="501">
        <f>IF('Datos de Indicador'!E115="No dato","x",ROUND(IF('Datos de Indicador'!E115=0,0,IF(LOG('Datos de Indicador'!E115)&gt;E$302,10,IF(LOG('Datos de Indicador'!E115)&lt;E$301,0,10-(E$302-LOG('Datos de Indicador'!E115))/(E$302-E$301)*10))),1))</f>
        <v>10</v>
      </c>
      <c r="F112" s="299">
        <f>IF('Datos de Indicador'!E115="No dato","x",IF('Datos de Indicador'!E115="No dato","x", ('Datos de Indicador'!E115)/'Datos de Indicador'!AM115))</f>
        <v>4.9122719715748268E-3</v>
      </c>
      <c r="G112" s="300">
        <f t="shared" si="15"/>
        <v>9.8000000000000007</v>
      </c>
      <c r="H112" s="301">
        <f t="shared" si="16"/>
        <v>9.9</v>
      </c>
      <c r="I112" s="501">
        <f>IF('Datos de Indicador'!F115="No dato","x",ROUND(IF('Datos de Indicador'!F115=0,0,IF(LOG('Datos de Indicador'!F115*1/40)&gt;I$302,10,IF(LOG('Datos de Indicador'!F115*1/40)&lt;I$301,0,10-(I$302-LOG('Datos de Indicador'!F115*1/40))/(I$302-I$301)*10))),1))</f>
        <v>0</v>
      </c>
      <c r="J112" s="299">
        <f>IF('Datos de Indicador'!F115="No dato","x",IF('Datos de Indicador'!F115="No dato","x",( 'Datos de Indicador'!F115*1/40)/'Datos de Indicador'!AM115))</f>
        <v>0</v>
      </c>
      <c r="K112" s="300">
        <f t="shared" si="17"/>
        <v>0</v>
      </c>
      <c r="L112" s="302">
        <f t="shared" si="18"/>
        <v>0</v>
      </c>
      <c r="M112" s="502">
        <f>IF('Datos de Indicador'!G115="No dato","x",ROUND(IF('Datos de Indicador'!G115=0,0,IF(LOG('Datos de Indicador'!G115)&gt;M$302,10,IF(LOG('Datos de Indicador'!G115)&lt;M$301,0,10-(M$302-LOG('Datos de Indicador'!G115))/(M$302-M$301)*10))),1))</f>
        <v>0</v>
      </c>
      <c r="N112" s="303">
        <f>IF('Datos de Indicador'!G115="No dato","x",IF('Datos de Indicador'!G115="No dato","x", 'Datos de Indicador'!G115/'Datos de Indicador'!AM115))</f>
        <v>0</v>
      </c>
      <c r="O112" s="304">
        <f t="shared" si="19"/>
        <v>0</v>
      </c>
      <c r="P112" s="302">
        <f t="shared" si="20"/>
        <v>0</v>
      </c>
      <c r="Q112" s="301">
        <f t="shared" si="21"/>
        <v>0</v>
      </c>
      <c r="R112" s="503">
        <f>IF('Datos de Indicador'!H115="No dato","x",ROUND(IF('Datos de Indicador'!H115=0,0,IF(LOG('Datos de Indicador'!H115)&gt;R$302,10,IF(LOG('Datos de Indicador'!H115)&lt;R$301,0,10-(R$302-LOG('Datos de Indicador'!H115))/(R$302-R$301)*10))),1))</f>
        <v>10</v>
      </c>
      <c r="S112" s="299">
        <f>IF('Datos de Indicador'!H115="No dato","x",IF('Datos de Indicador'!H115="No dato","x", 'Datos de Indicador'!H115/'Datos de Indicador'!AM115))</f>
        <v>6.9865535409999336E-3</v>
      </c>
      <c r="T112" s="300">
        <f t="shared" si="22"/>
        <v>0.7</v>
      </c>
      <c r="U112" s="301">
        <f t="shared" si="23"/>
        <v>7.7</v>
      </c>
      <c r="V112" s="501">
        <f>IF('Datos de Indicador'!I115="No dato","x",ROUND(IF('Datos de Indicador'!I115=0,0,IF(LOG('Datos de Indicador'!I115)&gt;V$302,10,IF(LOG('Datos de Indicador'!I115)&lt;V$301,0,10-(V$302-LOG('Datos de Indicador'!I115))/(V$302-V$301)*10))),1))</f>
        <v>9</v>
      </c>
      <c r="W112" s="299">
        <f>IF('Datos de Indicador'!I115="No dato","x",IF('Datos de Indicador'!I115="No dato","x",( 'Datos de Indicador'!I115)/'Datos de Indicador'!AM115))</f>
        <v>6.073385853002292E-4</v>
      </c>
      <c r="X112" s="300">
        <f t="shared" si="24"/>
        <v>0.1</v>
      </c>
      <c r="Y112" s="301">
        <f t="shared" si="25"/>
        <v>6.3</v>
      </c>
      <c r="Z112" s="305">
        <f t="shared" si="26"/>
        <v>6.3</v>
      </c>
      <c r="AA112" s="306">
        <f>IF('Datos de Indicador'!J115="No dato","x",ROUND(IF('Datos de Indicador'!J115&gt;AA$302,10,IF('Datos de Indicador'!J115&lt;$AA$301,0,10-(AA$302-'Datos de Indicador'!J115)/(AA$302-AA$301)*10)),1))</f>
        <v>9.9</v>
      </c>
      <c r="AB112" s="306">
        <f>IF('Datos de Indicador'!K115="No dato","x",ROUND(IF('Datos de Indicador'!K115&gt;AB$302,10,IF('Datos de Indicador'!K115&lt;$AB$301,0,10-(AB$302-'Datos de Indicador'!K115)/(AB$302-AB$301)*10)),1))</f>
        <v>10</v>
      </c>
      <c r="AC112" s="306">
        <f>IF('Datos de Indicador'!L115="No dato","x",ROUND(IF('Datos de Indicador'!L115&gt;AC$302,10,IF('Datos de Indicador'!L115&lt;$AC$301,0,10-(AC$302-'Datos de Indicador'!L115)/(AC$302-AC$301)*10)),1))</f>
        <v>10</v>
      </c>
      <c r="AD112" s="301">
        <f t="shared" si="28"/>
        <v>10</v>
      </c>
      <c r="AE112" s="305">
        <f t="shared" si="14"/>
        <v>10</v>
      </c>
      <c r="AF112" s="16"/>
      <c r="AG112" s="16"/>
      <c r="AH112" s="16"/>
    </row>
    <row r="113" spans="1:34" s="3" customFormat="1" x14ac:dyDescent="0.25">
      <c r="A113" s="104" t="s">
        <v>86</v>
      </c>
      <c r="B113" s="101" t="s">
        <v>263</v>
      </c>
      <c r="C113" s="307">
        <v>802</v>
      </c>
      <c r="D113" s="301">
        <f>IF('Datos de Indicador'!D116="No dato","x",ROUND(IF('Datos de Indicador'!D116=0,0,IF(LOG('Datos de Indicador'!D116)&gt;D$302,10,IF(LOG('Datos de Indicador'!D116)&lt;D$301,0,10-(D$302-LOG('Datos de Indicador'!D116))/(D$302-D$301)*10))),1))</f>
        <v>6.5</v>
      </c>
      <c r="E113" s="501">
        <f>IF('Datos de Indicador'!E116="No dato","x",ROUND(IF('Datos de Indicador'!E116=0,0,IF(LOG('Datos de Indicador'!E116)&gt;E$302,10,IF(LOG('Datos de Indicador'!E116)&lt;E$301,0,10-(E$302-LOG('Datos de Indicador'!E116))/(E$302-E$301)*10))),1))</f>
        <v>7</v>
      </c>
      <c r="F113" s="299">
        <f>IF('Datos de Indicador'!E116="No dato","x",IF('Datos de Indicador'!E116="No dato","x", ('Datos de Indicador'!E116)/'Datos de Indicador'!AM116))</f>
        <v>8.1345343521385689E-3</v>
      </c>
      <c r="G113" s="300">
        <f t="shared" si="15"/>
        <v>10</v>
      </c>
      <c r="H113" s="301">
        <f t="shared" si="16"/>
        <v>9</v>
      </c>
      <c r="I113" s="501">
        <f>IF('Datos de Indicador'!F116="No dato","x",ROUND(IF('Datos de Indicador'!F116=0,0,IF(LOG('Datos de Indicador'!F116*1/40)&gt;I$302,10,IF(LOG('Datos de Indicador'!F116*1/40)&lt;I$301,0,10-(I$302-LOG('Datos de Indicador'!F116*1/40))/(I$302-I$301)*10))),1))</f>
        <v>0</v>
      </c>
      <c r="J113" s="299">
        <f>IF('Datos de Indicador'!F116="No dato","x",IF('Datos de Indicador'!F116="No dato","x",( 'Datos de Indicador'!F116*1/40)/'Datos de Indicador'!AM116))</f>
        <v>0</v>
      </c>
      <c r="K113" s="300">
        <f t="shared" si="17"/>
        <v>0</v>
      </c>
      <c r="L113" s="302">
        <f t="shared" si="18"/>
        <v>0</v>
      </c>
      <c r="M113" s="502">
        <f>IF('Datos de Indicador'!G116="No dato","x",ROUND(IF('Datos de Indicador'!G116=0,0,IF(LOG('Datos de Indicador'!G116)&gt;M$302,10,IF(LOG('Datos de Indicador'!G116)&lt;M$301,0,10-(M$302-LOG('Datos de Indicador'!G116))/(M$302-M$301)*10))),1))</f>
        <v>0</v>
      </c>
      <c r="N113" s="303">
        <f>IF('Datos de Indicador'!G116="No dato","x",IF('Datos de Indicador'!G116="No dato","x", 'Datos de Indicador'!G116/'Datos de Indicador'!AM116))</f>
        <v>0</v>
      </c>
      <c r="O113" s="304">
        <f t="shared" si="19"/>
        <v>0</v>
      </c>
      <c r="P113" s="302">
        <f t="shared" si="20"/>
        <v>0</v>
      </c>
      <c r="Q113" s="301">
        <f t="shared" si="21"/>
        <v>0</v>
      </c>
      <c r="R113" s="503">
        <f>IF('Datos de Indicador'!H116="No dato","x",ROUND(IF('Datos de Indicador'!H116=0,0,IF(LOG('Datos de Indicador'!H116)&gt;R$302,10,IF(LOG('Datos de Indicador'!H116)&lt;R$301,0,10-(R$302-LOG('Datos de Indicador'!H116))/(R$302-R$301)*10))),1))</f>
        <v>8.9</v>
      </c>
      <c r="S113" s="299">
        <f>IF('Datos de Indicador'!H116="No dato","x",IF('Datos de Indicador'!H116="No dato","x", 'Datos de Indicador'!H116/'Datos de Indicador'!AM116))</f>
        <v>0.20607487025417706</v>
      </c>
      <c r="T113" s="300">
        <f t="shared" si="22"/>
        <v>10</v>
      </c>
      <c r="U113" s="301">
        <f t="shared" si="23"/>
        <v>9.5</v>
      </c>
      <c r="V113" s="501">
        <f>IF('Datos de Indicador'!I116="No dato","x",ROUND(IF('Datos de Indicador'!I116=0,0,IF(LOG('Datos de Indicador'!I116)&gt;V$302,10,IF(LOG('Datos de Indicador'!I116)&lt;V$301,0,10-(V$302-LOG('Datos de Indicador'!I116))/(V$302-V$301)*10))),1))</f>
        <v>9.1</v>
      </c>
      <c r="W113" s="299">
        <f>IF('Datos de Indicador'!I116="No dato","x",IF('Datos de Indicador'!I116="No dato","x",( 'Datos de Indicador'!I116)/'Datos de Indicador'!AM116))</f>
        <v>0.14877159492911204</v>
      </c>
      <c r="X113" s="300">
        <f t="shared" si="24"/>
        <v>10</v>
      </c>
      <c r="Y113" s="301">
        <f t="shared" si="25"/>
        <v>9.6</v>
      </c>
      <c r="Z113" s="305">
        <f t="shared" si="26"/>
        <v>8.1</v>
      </c>
      <c r="AA113" s="306">
        <f>IF('Datos de Indicador'!J116="No dato","x",ROUND(IF('Datos de Indicador'!J116&gt;AA$302,10,IF('Datos de Indicador'!J116&lt;$AA$301,0,10-(AA$302-'Datos de Indicador'!J116)/(AA$302-AA$301)*10)),1))</f>
        <v>3.6</v>
      </c>
      <c r="AB113" s="306">
        <f>IF('Datos de Indicador'!K116="No dato","x",ROUND(IF('Datos de Indicador'!K116&gt;AB$302,10,IF('Datos de Indicador'!K116&lt;$AB$301,0,10-(AB$302-'Datos de Indicador'!K116)/(AB$302-AB$301)*10)),1))</f>
        <v>0.7</v>
      </c>
      <c r="AC113" s="306">
        <f>IF('Datos de Indicador'!L116="No dato","x",ROUND(IF('Datos de Indicador'!L116&gt;AC$302,10,IF('Datos de Indicador'!L116&lt;$AC$301,0,10-(AC$302-'Datos de Indicador'!L116)/(AC$302-AC$301)*10)),1))</f>
        <v>0</v>
      </c>
      <c r="AD113" s="301">
        <f t="shared" si="28"/>
        <v>1.6</v>
      </c>
      <c r="AE113" s="305">
        <f t="shared" si="14"/>
        <v>1.6</v>
      </c>
      <c r="AF113" s="16"/>
      <c r="AG113" s="16"/>
      <c r="AH113" s="16"/>
    </row>
    <row r="114" spans="1:34" s="3" customFormat="1" x14ac:dyDescent="0.25">
      <c r="A114" s="104" t="s">
        <v>86</v>
      </c>
      <c r="B114" s="101" t="s">
        <v>264</v>
      </c>
      <c r="C114" s="307">
        <v>803</v>
      </c>
      <c r="D114" s="301">
        <f>IF('Datos de Indicador'!D117="No dato","x",ROUND(IF('Datos de Indicador'!D117=0,0,IF(LOG('Datos de Indicador'!D117)&gt;D$302,10,IF(LOG('Datos de Indicador'!D117)&lt;D$301,0,10-(D$302-LOG('Datos de Indicador'!D117))/(D$302-D$301)*10))),1))</f>
        <v>0</v>
      </c>
      <c r="E114" s="501" t="str">
        <f>IF('Datos de Indicador'!E117="No dato","x",ROUND(IF('Datos de Indicador'!E117=0,0,IF(LOG('Datos de Indicador'!E117)&gt;E$302,10,IF(LOG('Datos de Indicador'!E117)&lt;E$301,0,10-(E$302-LOG('Datos de Indicador'!E117))/(E$302-E$301)*10))),1))</f>
        <v>x</v>
      </c>
      <c r="F114" s="299" t="str">
        <f>IF('Datos de Indicador'!E117="No dato","x",IF('Datos de Indicador'!E117="No dato","x", ('Datos de Indicador'!E117)/'Datos de Indicador'!AM117))</f>
        <v>x</v>
      </c>
      <c r="G114" s="300" t="str">
        <f t="shared" si="15"/>
        <v>x</v>
      </c>
      <c r="H114" s="301" t="str">
        <f t="shared" si="16"/>
        <v>x</v>
      </c>
      <c r="I114" s="501">
        <f>IF('Datos de Indicador'!F117="No dato","x",ROUND(IF('Datos de Indicador'!F117=0,0,IF(LOG('Datos de Indicador'!F117*1/40)&gt;I$302,10,IF(LOG('Datos de Indicador'!F117*1/40)&lt;I$301,0,10-(I$302-LOG('Datos de Indicador'!F117*1/40))/(I$302-I$301)*10))),1))</f>
        <v>0</v>
      </c>
      <c r="J114" s="299">
        <f>IF('Datos de Indicador'!F117="No dato","x",IF('Datos de Indicador'!F117="No dato","x",( 'Datos de Indicador'!F117*1/40)/'Datos de Indicador'!AM117))</f>
        <v>0</v>
      </c>
      <c r="K114" s="300">
        <f t="shared" si="17"/>
        <v>0</v>
      </c>
      <c r="L114" s="302">
        <f t="shared" si="18"/>
        <v>0</v>
      </c>
      <c r="M114" s="502">
        <f>IF('Datos de Indicador'!G117="No dato","x",ROUND(IF('Datos de Indicador'!G117=0,0,IF(LOG('Datos de Indicador'!G117)&gt;M$302,10,IF(LOG('Datos de Indicador'!G117)&lt;M$301,0,10-(M$302-LOG('Datos de Indicador'!G117))/(M$302-M$301)*10))),1))</f>
        <v>0</v>
      </c>
      <c r="N114" s="303">
        <f>IF('Datos de Indicador'!G117="No dato","x",IF('Datos de Indicador'!G117="No dato","x", 'Datos de Indicador'!G117/'Datos de Indicador'!AM117))</f>
        <v>0</v>
      </c>
      <c r="O114" s="304">
        <f t="shared" si="19"/>
        <v>0</v>
      </c>
      <c r="P114" s="302">
        <f t="shared" si="20"/>
        <v>0</v>
      </c>
      <c r="Q114" s="301">
        <f t="shared" si="21"/>
        <v>0</v>
      </c>
      <c r="R114" s="503">
        <f>IF('Datos de Indicador'!H117="No dato","x",ROUND(IF('Datos de Indicador'!H117=0,0,IF(LOG('Datos de Indicador'!H117)&gt;R$302,10,IF(LOG('Datos de Indicador'!H117)&lt;R$301,0,10-(R$302-LOG('Datos de Indicador'!H117))/(R$302-R$301)*10))),1))</f>
        <v>8.6</v>
      </c>
      <c r="S114" s="299">
        <f>IF('Datos de Indicador'!H117="No dato","x",IF('Datos de Indicador'!H117="No dato","x", 'Datos de Indicador'!H117/'Datos de Indicador'!AM117))</f>
        <v>3.4231836760219972E-2</v>
      </c>
      <c r="T114" s="300">
        <f t="shared" si="22"/>
        <v>3.4</v>
      </c>
      <c r="U114" s="301">
        <f t="shared" si="23"/>
        <v>6.7</v>
      </c>
      <c r="V114" s="501">
        <f>IF('Datos de Indicador'!I117="No dato","x",ROUND(IF('Datos de Indicador'!I117=0,0,IF(LOG('Datos de Indicador'!I117)&gt;V$302,10,IF(LOG('Datos de Indicador'!I117)&lt;V$301,0,10-(V$302-LOG('Datos de Indicador'!I117))/(V$302-V$301)*10))),1))</f>
        <v>7.5</v>
      </c>
      <c r="W114" s="299">
        <f>IF('Datos de Indicador'!I117="No dato","x",IF('Datos de Indicador'!I117="No dato","x",( 'Datos de Indicador'!I117)/'Datos de Indicador'!AM117))</f>
        <v>4.4435557332977845E-3</v>
      </c>
      <c r="X114" s="300">
        <f t="shared" si="24"/>
        <v>0.4</v>
      </c>
      <c r="Y114" s="301">
        <f t="shared" si="25"/>
        <v>4.9000000000000004</v>
      </c>
      <c r="Z114" s="305">
        <f t="shared" si="26"/>
        <v>3.5</v>
      </c>
      <c r="AA114" s="306">
        <f>IF('Datos de Indicador'!J117="No dato","x",ROUND(IF('Datos de Indicador'!J117&gt;AA$302,10,IF('Datos de Indicador'!J117&lt;$AA$301,0,10-(AA$302-'Datos de Indicador'!J117)/(AA$302-AA$301)*10)),1))</f>
        <v>3.1</v>
      </c>
      <c r="AB114" s="306">
        <f>IF('Datos de Indicador'!K117="No dato","x",ROUND(IF('Datos de Indicador'!K117&gt;AB$302,10,IF('Datos de Indicador'!K117&lt;$AB$301,0,10-(AB$302-'Datos de Indicador'!K117)/(AB$302-AB$301)*10)),1))</f>
        <v>2.7</v>
      </c>
      <c r="AC114" s="306">
        <f>IF('Datos de Indicador'!L117="No dato","x",ROUND(IF('Datos de Indicador'!L117&gt;AC$302,10,IF('Datos de Indicador'!L117&lt;$AC$301,0,10-(AC$302-'Datos de Indicador'!L117)/(AC$302-AC$301)*10)),1))</f>
        <v>0.7</v>
      </c>
      <c r="AD114" s="301">
        <f t="shared" si="28"/>
        <v>2.2000000000000002</v>
      </c>
      <c r="AE114" s="305">
        <f t="shared" si="14"/>
        <v>2.2000000000000002</v>
      </c>
      <c r="AF114" s="16"/>
      <c r="AG114" s="16"/>
      <c r="AH114" s="16"/>
    </row>
    <row r="115" spans="1:34" s="3" customFormat="1" x14ac:dyDescent="0.25">
      <c r="A115" s="104" t="s">
        <v>86</v>
      </c>
      <c r="B115" s="101" t="s">
        <v>265</v>
      </c>
      <c r="C115" s="307">
        <v>804</v>
      </c>
      <c r="D115" s="301">
        <f>IF('Datos de Indicador'!D118="No dato","x",ROUND(IF('Datos de Indicador'!D118=0,0,IF(LOG('Datos de Indicador'!D118)&gt;D$302,10,IF(LOG('Datos de Indicador'!D118)&lt;D$301,0,10-(D$302-LOG('Datos de Indicador'!D118))/(D$302-D$301)*10))),1))</f>
        <v>7.7</v>
      </c>
      <c r="E115" s="501">
        <f>IF('Datos de Indicador'!E118="No dato","x",ROUND(IF('Datos de Indicador'!E118=0,0,IF(LOG('Datos de Indicador'!E118)&gt;E$302,10,IF(LOG('Datos de Indicador'!E118)&lt;E$301,0,10-(E$302-LOG('Datos de Indicador'!E118))/(E$302-E$301)*10))),1))</f>
        <v>0</v>
      </c>
      <c r="F115" s="299">
        <f>IF('Datos de Indicador'!E118="No dato","x",IF('Datos de Indicador'!E118="No dato","x", ('Datos de Indicador'!E118)/'Datos de Indicador'!AM118))</f>
        <v>0</v>
      </c>
      <c r="G115" s="300">
        <f t="shared" si="15"/>
        <v>0</v>
      </c>
      <c r="H115" s="301">
        <f t="shared" si="16"/>
        <v>0</v>
      </c>
      <c r="I115" s="501">
        <f>IF('Datos de Indicador'!F118="No dato","x",ROUND(IF('Datos de Indicador'!F118=0,0,IF(LOG('Datos de Indicador'!F118*1/40)&gt;I$302,10,IF(LOG('Datos de Indicador'!F118*1/40)&lt;I$301,0,10-(I$302-LOG('Datos de Indicador'!F118*1/40))/(I$302-I$301)*10))),1))</f>
        <v>0</v>
      </c>
      <c r="J115" s="299">
        <f>IF('Datos de Indicador'!F118="No dato","x",IF('Datos de Indicador'!F118="No dato","x",( 'Datos de Indicador'!F118*1/40)/'Datos de Indicador'!AM118))</f>
        <v>0</v>
      </c>
      <c r="K115" s="300">
        <f t="shared" si="17"/>
        <v>0</v>
      </c>
      <c r="L115" s="302">
        <f t="shared" si="18"/>
        <v>0</v>
      </c>
      <c r="M115" s="502">
        <f>IF('Datos de Indicador'!G118="No dato","x",ROUND(IF('Datos de Indicador'!G118=0,0,IF(LOG('Datos de Indicador'!G118)&gt;M$302,10,IF(LOG('Datos de Indicador'!G118)&lt;M$301,0,10-(M$302-LOG('Datos de Indicador'!G118))/(M$302-M$301)*10))),1))</f>
        <v>0</v>
      </c>
      <c r="N115" s="303">
        <f>IF('Datos de Indicador'!G118="No dato","x",IF('Datos de Indicador'!G118="No dato","x", 'Datos de Indicador'!G118/'Datos de Indicador'!AM118))</f>
        <v>0</v>
      </c>
      <c r="O115" s="304">
        <f t="shared" si="19"/>
        <v>0</v>
      </c>
      <c r="P115" s="302">
        <f t="shared" si="20"/>
        <v>0</v>
      </c>
      <c r="Q115" s="301">
        <f t="shared" si="21"/>
        <v>0</v>
      </c>
      <c r="R115" s="503">
        <f>IF('Datos de Indicador'!H118="No dato","x",ROUND(IF('Datos de Indicador'!H118=0,0,IF(LOG('Datos de Indicador'!H118)&gt;R$302,10,IF(LOG('Datos de Indicador'!H118)&lt;R$301,0,10-(R$302-LOG('Datos de Indicador'!H118))/(R$302-R$301)*10))),1))</f>
        <v>9.9</v>
      </c>
      <c r="S115" s="299">
        <f>IF('Datos de Indicador'!H118="No dato","x",IF('Datos de Indicador'!H118="No dato","x", 'Datos de Indicador'!H118/'Datos de Indicador'!AM118))</f>
        <v>0.20467124496866249</v>
      </c>
      <c r="T115" s="300">
        <f t="shared" si="22"/>
        <v>10</v>
      </c>
      <c r="U115" s="301">
        <f t="shared" si="23"/>
        <v>10</v>
      </c>
      <c r="V115" s="501">
        <f>IF('Datos de Indicador'!I118="No dato","x",ROUND(IF('Datos de Indicador'!I118=0,0,IF(LOG('Datos de Indicador'!I118)&gt;V$302,10,IF(LOG('Datos de Indicador'!I118)&lt;V$301,0,10-(V$302-LOG('Datos de Indicador'!I118))/(V$302-V$301)*10))),1))</f>
        <v>10</v>
      </c>
      <c r="W115" s="299">
        <f>IF('Datos de Indicador'!I118="No dato","x",IF('Datos de Indicador'!I118="No dato","x",( 'Datos de Indicador'!I118)/'Datos de Indicador'!AM118))</f>
        <v>0.1682808746474683</v>
      </c>
      <c r="X115" s="300">
        <f t="shared" si="24"/>
        <v>10</v>
      </c>
      <c r="Y115" s="301">
        <f t="shared" si="25"/>
        <v>10</v>
      </c>
      <c r="Z115" s="305">
        <f t="shared" si="26"/>
        <v>7.6</v>
      </c>
      <c r="AA115" s="306">
        <f>IF('Datos de Indicador'!J118="No dato","x",ROUND(IF('Datos de Indicador'!J118&gt;AA$302,10,IF('Datos de Indicador'!J118&lt;$AA$301,0,10-(AA$302-'Datos de Indicador'!J118)/(AA$302-AA$301)*10)),1))</f>
        <v>3.8</v>
      </c>
      <c r="AB115" s="306">
        <f>IF('Datos de Indicador'!K118="No dato","x",ROUND(IF('Datos de Indicador'!K118&gt;AB$302,10,IF('Datos de Indicador'!K118&lt;$AB$301,0,10-(AB$302-'Datos de Indicador'!K118)/(AB$302-AB$301)*10)),1))</f>
        <v>2.7</v>
      </c>
      <c r="AC115" s="306">
        <f>IF('Datos de Indicador'!L118="No dato","x",ROUND(IF('Datos de Indicador'!L118&gt;AC$302,10,IF('Datos de Indicador'!L118&lt;$AC$301,0,10-(AC$302-'Datos de Indicador'!L118)/(AC$302-AC$301)*10)),1))</f>
        <v>2</v>
      </c>
      <c r="AD115" s="301">
        <f t="shared" si="28"/>
        <v>2.9</v>
      </c>
      <c r="AE115" s="305">
        <f t="shared" si="14"/>
        <v>2.9</v>
      </c>
      <c r="AF115" s="16"/>
      <c r="AG115" s="16"/>
      <c r="AH115" s="16"/>
    </row>
    <row r="116" spans="1:34" s="3" customFormat="1" x14ac:dyDescent="0.25">
      <c r="A116" s="104" t="s">
        <v>86</v>
      </c>
      <c r="B116" s="101" t="s">
        <v>172</v>
      </c>
      <c r="C116" s="307">
        <v>805</v>
      </c>
      <c r="D116" s="301">
        <f>IF('Datos de Indicador'!D119="No dato","x",ROUND(IF('Datos de Indicador'!D119=0,0,IF(LOG('Datos de Indicador'!D119)&gt;D$302,10,IF(LOG('Datos de Indicador'!D119)&lt;D$301,0,10-(D$302-LOG('Datos de Indicador'!D119))/(D$302-D$301)*10))),1))</f>
        <v>0</v>
      </c>
      <c r="E116" s="501">
        <f>IF('Datos de Indicador'!E119="No dato","x",ROUND(IF('Datos de Indicador'!E119=0,0,IF(LOG('Datos de Indicador'!E119)&gt;E$302,10,IF(LOG('Datos de Indicador'!E119)&lt;E$301,0,10-(E$302-LOG('Datos de Indicador'!E119))/(E$302-E$301)*10))),1))</f>
        <v>0</v>
      </c>
      <c r="F116" s="299">
        <f>IF('Datos de Indicador'!E119="No dato","x",IF('Datos de Indicador'!E119="No dato","x", ('Datos de Indicador'!E119)/'Datos de Indicador'!AM119))</f>
        <v>0</v>
      </c>
      <c r="G116" s="300">
        <f t="shared" si="15"/>
        <v>0</v>
      </c>
      <c r="H116" s="301">
        <f t="shared" si="16"/>
        <v>0</v>
      </c>
      <c r="I116" s="501">
        <f>IF('Datos de Indicador'!F119="No dato","x",ROUND(IF('Datos de Indicador'!F119=0,0,IF(LOG('Datos de Indicador'!F119*1/40)&gt;I$302,10,IF(LOG('Datos de Indicador'!F119*1/40)&lt;I$301,0,10-(I$302-LOG('Datos de Indicador'!F119*1/40))/(I$302-I$301)*10))),1))</f>
        <v>0</v>
      </c>
      <c r="J116" s="299">
        <f>IF('Datos de Indicador'!F119="No dato","x",IF('Datos de Indicador'!F119="No dato","x",( 'Datos de Indicador'!F119*1/40)/'Datos de Indicador'!AM119))</f>
        <v>0</v>
      </c>
      <c r="K116" s="300">
        <f t="shared" si="17"/>
        <v>0</v>
      </c>
      <c r="L116" s="302">
        <f t="shared" si="18"/>
        <v>0</v>
      </c>
      <c r="M116" s="502">
        <f>IF('Datos de Indicador'!G119="No dato","x",ROUND(IF('Datos de Indicador'!G119=0,0,IF(LOG('Datos de Indicador'!G119)&gt;M$302,10,IF(LOG('Datos de Indicador'!G119)&lt;M$301,0,10-(M$302-LOG('Datos de Indicador'!G119))/(M$302-M$301)*10))),1))</f>
        <v>0</v>
      </c>
      <c r="N116" s="303">
        <f>IF('Datos de Indicador'!G119="No dato","x",IF('Datos de Indicador'!G119="No dato","x", 'Datos de Indicador'!G119/'Datos de Indicador'!AM119))</f>
        <v>0</v>
      </c>
      <c r="O116" s="304">
        <f t="shared" si="19"/>
        <v>0</v>
      </c>
      <c r="P116" s="302">
        <f t="shared" si="20"/>
        <v>0</v>
      </c>
      <c r="Q116" s="301">
        <f t="shared" si="21"/>
        <v>0</v>
      </c>
      <c r="R116" s="503">
        <f>IF('Datos de Indicador'!H119="No dato","x",ROUND(IF('Datos de Indicador'!H119=0,0,IF(LOG('Datos de Indicador'!H119)&gt;R$302,10,IF(LOG('Datos de Indicador'!H119)&lt;R$301,0,10-(R$302-LOG('Datos de Indicador'!H119))/(R$302-R$301)*10))),1))</f>
        <v>6.5</v>
      </c>
      <c r="S116" s="299">
        <f>IF('Datos de Indicador'!H119="No dato","x",IF('Datos de Indicador'!H119="No dato","x", 'Datos de Indicador'!H119/'Datos de Indicador'!AM119))</f>
        <v>2.5807809244555793E-3</v>
      </c>
      <c r="T116" s="300">
        <f t="shared" si="22"/>
        <v>0.3</v>
      </c>
      <c r="U116" s="301">
        <f t="shared" si="23"/>
        <v>4.0999999999999996</v>
      </c>
      <c r="V116" s="501">
        <f>IF('Datos de Indicador'!I119="No dato","x",ROUND(IF('Datos de Indicador'!I119=0,0,IF(LOG('Datos de Indicador'!I119)&gt;V$302,10,IF(LOG('Datos de Indicador'!I119)&lt;V$301,0,10-(V$302-LOG('Datos de Indicador'!I119))/(V$302-V$301)*10))),1))</f>
        <v>0</v>
      </c>
      <c r="W116" s="299">
        <f>IF('Datos de Indicador'!I119="No dato","x",IF('Datos de Indicador'!I119="No dato","x",( 'Datos de Indicador'!I119)/'Datos de Indicador'!AM119))</f>
        <v>0</v>
      </c>
      <c r="X116" s="300">
        <f t="shared" si="24"/>
        <v>0</v>
      </c>
      <c r="Y116" s="301">
        <f t="shared" si="25"/>
        <v>0</v>
      </c>
      <c r="Z116" s="305">
        <f t="shared" si="26"/>
        <v>1</v>
      </c>
      <c r="AA116" s="306">
        <f>IF('Datos de Indicador'!J119="No dato","x",ROUND(IF('Datos de Indicador'!J119&gt;AA$302,10,IF('Datos de Indicador'!J119&lt;$AA$301,0,10-(AA$302-'Datos de Indicador'!J119)/(AA$302-AA$301)*10)),1))</f>
        <v>5.9</v>
      </c>
      <c r="AB116" s="306">
        <f>IF('Datos de Indicador'!K119="No dato","x",ROUND(IF('Datos de Indicador'!K119&gt;AB$302,10,IF('Datos de Indicador'!K119&lt;$AB$301,0,10-(AB$302-'Datos de Indicador'!K119)/(AB$302-AB$301)*10)),1))</f>
        <v>4.7</v>
      </c>
      <c r="AC116" s="306">
        <f>IF('Datos de Indicador'!L119="No dato","x",ROUND(IF('Datos de Indicador'!L119&gt;AC$302,10,IF('Datos de Indicador'!L119&lt;$AC$301,0,10-(AC$302-'Datos de Indicador'!L119)/(AC$302-AC$301)*10)),1))</f>
        <v>3.3</v>
      </c>
      <c r="AD116" s="301">
        <f t="shared" si="28"/>
        <v>4.7</v>
      </c>
      <c r="AE116" s="305">
        <f t="shared" si="14"/>
        <v>4.7</v>
      </c>
      <c r="AF116" s="16"/>
      <c r="AG116" s="16"/>
      <c r="AH116" s="16"/>
    </row>
    <row r="117" spans="1:34" s="3" customFormat="1" x14ac:dyDescent="0.25">
      <c r="A117" s="104" t="s">
        <v>86</v>
      </c>
      <c r="B117" s="101" t="s">
        <v>266</v>
      </c>
      <c r="C117" s="307">
        <v>806</v>
      </c>
      <c r="D117" s="301">
        <f>IF('Datos de Indicador'!D120="No dato","x",ROUND(IF('Datos de Indicador'!D120=0,0,IF(LOG('Datos de Indicador'!D120)&gt;D$302,10,IF(LOG('Datos de Indicador'!D120)&lt;D$301,0,10-(D$302-LOG('Datos de Indicador'!D120))/(D$302-D$301)*10))),1))</f>
        <v>0</v>
      </c>
      <c r="E117" s="501">
        <f>IF('Datos de Indicador'!E120="No dato","x",ROUND(IF('Datos de Indicador'!E120=0,0,IF(LOG('Datos de Indicador'!E120)&gt;E$302,10,IF(LOG('Datos de Indicador'!E120)&lt;E$301,0,10-(E$302-LOG('Datos de Indicador'!E120))/(E$302-E$301)*10))),1))</f>
        <v>4.8</v>
      </c>
      <c r="F117" s="299">
        <f>IF('Datos de Indicador'!E120="No dato","x",IF('Datos de Indicador'!E120="No dato","x", ('Datos de Indicador'!E120)/'Datos de Indicador'!AM120))</f>
        <v>1.0685381756634019E-4</v>
      </c>
      <c r="G117" s="300">
        <f t="shared" si="15"/>
        <v>0.2</v>
      </c>
      <c r="H117" s="301">
        <f t="shared" si="16"/>
        <v>2.8</v>
      </c>
      <c r="I117" s="501">
        <f>IF('Datos de Indicador'!F120="No dato","x",ROUND(IF('Datos de Indicador'!F120=0,0,IF(LOG('Datos de Indicador'!F120*1/40)&gt;I$302,10,IF(LOG('Datos de Indicador'!F120*1/40)&lt;I$301,0,10-(I$302-LOG('Datos de Indicador'!F120*1/40))/(I$302-I$301)*10))),1))</f>
        <v>0</v>
      </c>
      <c r="J117" s="299">
        <f>IF('Datos de Indicador'!F120="No dato","x",IF('Datos de Indicador'!F120="No dato","x",( 'Datos de Indicador'!F120*1/40)/'Datos de Indicador'!AM120))</f>
        <v>0</v>
      </c>
      <c r="K117" s="300">
        <f t="shared" si="17"/>
        <v>0</v>
      </c>
      <c r="L117" s="302">
        <f t="shared" si="18"/>
        <v>0</v>
      </c>
      <c r="M117" s="502">
        <f>IF('Datos de Indicador'!G120="No dato","x",ROUND(IF('Datos de Indicador'!G120=0,0,IF(LOG('Datos de Indicador'!G120)&gt;M$302,10,IF(LOG('Datos de Indicador'!G120)&lt;M$301,0,10-(M$302-LOG('Datos de Indicador'!G120))/(M$302-M$301)*10))),1))</f>
        <v>0</v>
      </c>
      <c r="N117" s="303">
        <f>IF('Datos de Indicador'!G120="No dato","x",IF('Datos de Indicador'!G120="No dato","x", 'Datos de Indicador'!G120/'Datos de Indicador'!AM120))</f>
        <v>0</v>
      </c>
      <c r="O117" s="304">
        <f t="shared" si="19"/>
        <v>0</v>
      </c>
      <c r="P117" s="302">
        <f t="shared" si="20"/>
        <v>0</v>
      </c>
      <c r="Q117" s="301">
        <f t="shared" si="21"/>
        <v>0</v>
      </c>
      <c r="R117" s="503">
        <f>IF('Datos de Indicador'!H120="No dato","x",ROUND(IF('Datos de Indicador'!H120=0,0,IF(LOG('Datos de Indicador'!H120)&gt;R$302,10,IF(LOG('Datos de Indicador'!H120)&lt;R$301,0,10-(R$302-LOG('Datos de Indicador'!H120))/(R$302-R$301)*10))),1))</f>
        <v>8.3000000000000007</v>
      </c>
      <c r="S117" s="299">
        <f>IF('Datos de Indicador'!H120="No dato","x",IF('Datos de Indicador'!H120="No dato","x", 'Datos de Indicador'!H120/'Datos de Indicador'!AM120))</f>
        <v>2.0373461215982196E-2</v>
      </c>
      <c r="T117" s="300">
        <f t="shared" si="22"/>
        <v>2</v>
      </c>
      <c r="U117" s="301">
        <f t="shared" si="23"/>
        <v>6.1</v>
      </c>
      <c r="V117" s="501">
        <f>IF('Datos de Indicador'!I120="No dato","x",ROUND(IF('Datos de Indicador'!I120=0,0,IF(LOG('Datos de Indicador'!I120)&gt;V$302,10,IF(LOG('Datos de Indicador'!I120)&lt;V$301,0,10-(V$302-LOG('Datos de Indicador'!I120))/(V$302-V$301)*10))),1))</f>
        <v>8.8000000000000007</v>
      </c>
      <c r="W117" s="299">
        <f>IF('Datos de Indicador'!I120="No dato","x",IF('Datos de Indicador'!I120="No dato","x",( 'Datos de Indicador'!I120)/'Datos de Indicador'!AM120))</f>
        <v>2.0159753580849517E-2</v>
      </c>
      <c r="X117" s="300">
        <f t="shared" si="24"/>
        <v>2</v>
      </c>
      <c r="Y117" s="301">
        <f t="shared" si="25"/>
        <v>6.5</v>
      </c>
      <c r="Z117" s="305">
        <f t="shared" si="26"/>
        <v>3.6</v>
      </c>
      <c r="AA117" s="306">
        <f>IF('Datos de Indicador'!J120="No dato","x",ROUND(IF('Datos de Indicador'!J120&gt;AA$302,10,IF('Datos de Indicador'!J120&lt;$AA$301,0,10-(AA$302-'Datos de Indicador'!J120)/(AA$302-AA$301)*10)),1))</f>
        <v>10</v>
      </c>
      <c r="AB117" s="306">
        <f>IF('Datos de Indicador'!K120="No dato","x",ROUND(IF('Datos de Indicador'!K120&gt;AB$302,10,IF('Datos de Indicador'!K120&lt;$AB$301,0,10-(AB$302-'Datos de Indicador'!K120)/(AB$302-AB$301)*10)),1))</f>
        <v>10</v>
      </c>
      <c r="AC117" s="306">
        <f>IF('Datos de Indicador'!L120="No dato","x",ROUND(IF('Datos de Indicador'!L120&gt;AC$302,10,IF('Datos de Indicador'!L120&lt;$AC$301,0,10-(AC$302-'Datos de Indicador'!L120)/(AC$302-AC$301)*10)),1))</f>
        <v>10</v>
      </c>
      <c r="AD117" s="301">
        <f t="shared" si="28"/>
        <v>10</v>
      </c>
      <c r="AE117" s="305">
        <f t="shared" si="14"/>
        <v>10</v>
      </c>
      <c r="AF117" s="16"/>
      <c r="AG117" s="16"/>
      <c r="AH117" s="16"/>
    </row>
    <row r="118" spans="1:34" s="3" customFormat="1" x14ac:dyDescent="0.25">
      <c r="A118" s="104" t="s">
        <v>86</v>
      </c>
      <c r="B118" s="101" t="s">
        <v>193</v>
      </c>
      <c r="C118" s="307">
        <v>807</v>
      </c>
      <c r="D118" s="301">
        <f>IF('Datos de Indicador'!D121="No dato","x",ROUND(IF('Datos de Indicador'!D121=0,0,IF(LOG('Datos de Indicador'!D121)&gt;D$302,10,IF(LOG('Datos de Indicador'!D121)&lt;D$301,0,10-(D$302-LOG('Datos de Indicador'!D121))/(D$302-D$301)*10))),1))</f>
        <v>5.9</v>
      </c>
      <c r="E118" s="501">
        <f>IF('Datos de Indicador'!E121="No dato","x",ROUND(IF('Datos de Indicador'!E121=0,0,IF(LOG('Datos de Indicador'!E121)&gt;E$302,10,IF(LOG('Datos de Indicador'!E121)&lt;E$301,0,10-(E$302-LOG('Datos de Indicador'!E121))/(E$302-E$301)*10))),1))</f>
        <v>0</v>
      </c>
      <c r="F118" s="299">
        <f>IF('Datos de Indicador'!E121="No dato","x",IF('Datos de Indicador'!E121="No dato","x", ('Datos de Indicador'!E121)/'Datos de Indicador'!AM121))</f>
        <v>0</v>
      </c>
      <c r="G118" s="300">
        <f t="shared" si="15"/>
        <v>0</v>
      </c>
      <c r="H118" s="301">
        <f t="shared" si="16"/>
        <v>0</v>
      </c>
      <c r="I118" s="501">
        <f>IF('Datos de Indicador'!F121="No dato","x",ROUND(IF('Datos de Indicador'!F121=0,0,IF(LOG('Datos de Indicador'!F121*1/40)&gt;I$302,10,IF(LOG('Datos de Indicador'!F121*1/40)&lt;I$301,0,10-(I$302-LOG('Datos de Indicador'!F121*1/40))/(I$302-I$301)*10))),1))</f>
        <v>0</v>
      </c>
      <c r="J118" s="299">
        <f>IF('Datos de Indicador'!F121="No dato","x",IF('Datos de Indicador'!F121="No dato","x",( 'Datos de Indicador'!F121*1/40)/'Datos de Indicador'!AM121))</f>
        <v>0</v>
      </c>
      <c r="K118" s="300">
        <f t="shared" si="17"/>
        <v>0</v>
      </c>
      <c r="L118" s="302">
        <f t="shared" si="18"/>
        <v>0</v>
      </c>
      <c r="M118" s="502">
        <f>IF('Datos de Indicador'!G121="No dato","x",ROUND(IF('Datos de Indicador'!G121=0,0,IF(LOG('Datos de Indicador'!G121)&gt;M$302,10,IF(LOG('Datos de Indicador'!G121)&lt;M$301,0,10-(M$302-LOG('Datos de Indicador'!G121))/(M$302-M$301)*10))),1))</f>
        <v>0</v>
      </c>
      <c r="N118" s="303">
        <f>IF('Datos de Indicador'!G121="No dato","x",IF('Datos de Indicador'!G121="No dato","x", 'Datos de Indicador'!G121/'Datos de Indicador'!AM121))</f>
        <v>0</v>
      </c>
      <c r="O118" s="304">
        <f t="shared" si="19"/>
        <v>0</v>
      </c>
      <c r="P118" s="302">
        <f t="shared" si="20"/>
        <v>0</v>
      </c>
      <c r="Q118" s="301">
        <f t="shared" si="21"/>
        <v>0</v>
      </c>
      <c r="R118" s="503">
        <f>IF('Datos de Indicador'!H121="No dato","x",ROUND(IF('Datos de Indicador'!H121=0,0,IF(LOG('Datos de Indicador'!H121)&gt;R$302,10,IF(LOG('Datos de Indicador'!H121)&lt;R$301,0,10-(R$302-LOG('Datos de Indicador'!H121))/(R$302-R$301)*10))),1))</f>
        <v>7.2</v>
      </c>
      <c r="S118" s="299">
        <f>IF('Datos de Indicador'!H121="No dato","x",IF('Datos de Indicador'!H121="No dato","x", 'Datos de Indicador'!H121/'Datos de Indicador'!AM121))</f>
        <v>4.6605840070267267E-2</v>
      </c>
      <c r="T118" s="300">
        <f t="shared" si="22"/>
        <v>4.7</v>
      </c>
      <c r="U118" s="301">
        <f t="shared" si="23"/>
        <v>6.1</v>
      </c>
      <c r="V118" s="501">
        <f>IF('Datos de Indicador'!I121="No dato","x",ROUND(IF('Datos de Indicador'!I121=0,0,IF(LOG('Datos de Indicador'!I121)&gt;V$302,10,IF(LOG('Datos de Indicador'!I121)&lt;V$301,0,10-(V$302-LOG('Datos de Indicador'!I121))/(V$302-V$301)*10))),1))</f>
        <v>9.1999999999999993</v>
      </c>
      <c r="W118" s="299">
        <f>IF('Datos de Indicador'!I121="No dato","x",IF('Datos de Indicador'!I121="No dato","x",( 'Datos de Indicador'!I121)/'Datos de Indicador'!AM121))</f>
        <v>0.35312886514779429</v>
      </c>
      <c r="X118" s="300">
        <f t="shared" si="24"/>
        <v>10</v>
      </c>
      <c r="Y118" s="301">
        <f t="shared" si="25"/>
        <v>9.6999999999999993</v>
      </c>
      <c r="Z118" s="305">
        <f t="shared" si="26"/>
        <v>5.7</v>
      </c>
      <c r="AA118" s="306">
        <f>IF('Datos de Indicador'!J121="No dato","x",ROUND(IF('Datos de Indicador'!J121&gt;AA$302,10,IF('Datos de Indicador'!J121&lt;$AA$301,0,10-(AA$302-'Datos de Indicador'!J121)/(AA$302-AA$301)*10)),1))</f>
        <v>6.9</v>
      </c>
      <c r="AB118" s="306">
        <f>IF('Datos de Indicador'!K121="No dato","x",ROUND(IF('Datos de Indicador'!K121&gt;AB$302,10,IF('Datos de Indicador'!K121&lt;$AB$301,0,10-(AB$302-'Datos de Indicador'!K121)/(AB$302-AB$301)*10)),1))</f>
        <v>0.7</v>
      </c>
      <c r="AC118" s="306">
        <f>IF('Datos de Indicador'!L121="No dato","x",ROUND(IF('Datos de Indicador'!L121&gt;AC$302,10,IF('Datos de Indicador'!L121&lt;$AC$301,0,10-(AC$302-'Datos de Indicador'!L121)/(AC$302-AC$301)*10)),1))</f>
        <v>0</v>
      </c>
      <c r="AD118" s="301">
        <f t="shared" si="28"/>
        <v>3.2</v>
      </c>
      <c r="AE118" s="305">
        <f t="shared" si="14"/>
        <v>3.2</v>
      </c>
      <c r="AF118" s="16"/>
      <c r="AG118" s="16"/>
      <c r="AH118" s="16"/>
    </row>
    <row r="119" spans="1:34" s="3" customFormat="1" x14ac:dyDescent="0.25">
      <c r="A119" s="104" t="s">
        <v>86</v>
      </c>
      <c r="B119" s="101" t="s">
        <v>267</v>
      </c>
      <c r="C119" s="307">
        <v>808</v>
      </c>
      <c r="D119" s="301">
        <f>IF('Datos de Indicador'!D122="No dato","x",ROUND(IF('Datos de Indicador'!D122=0,0,IF(LOG('Datos de Indicador'!D122)&gt;D$302,10,IF(LOG('Datos de Indicador'!D122)&lt;D$301,0,10-(D$302-LOG('Datos de Indicador'!D122))/(D$302-D$301)*10))),1))</f>
        <v>6.6</v>
      </c>
      <c r="E119" s="501">
        <f>IF('Datos de Indicador'!E122="No dato","x",ROUND(IF('Datos de Indicador'!E122=0,0,IF(LOG('Datos de Indicador'!E122)&gt;E$302,10,IF(LOG('Datos de Indicador'!E122)&lt;E$301,0,10-(E$302-LOG('Datos de Indicador'!E122))/(E$302-E$301)*10))),1))</f>
        <v>4.8</v>
      </c>
      <c r="F119" s="299">
        <f>IF('Datos de Indicador'!E122="No dato","x",IF('Datos de Indicador'!E122="No dato","x", ('Datos de Indicador'!E122)/'Datos de Indicador'!AM122))</f>
        <v>4.8602200707648037E-4</v>
      </c>
      <c r="G119" s="300">
        <f t="shared" si="15"/>
        <v>1</v>
      </c>
      <c r="H119" s="301">
        <f t="shared" si="16"/>
        <v>3.1</v>
      </c>
      <c r="I119" s="501">
        <f>IF('Datos de Indicador'!F122="No dato","x",ROUND(IF('Datos de Indicador'!F122=0,0,IF(LOG('Datos de Indicador'!F122*1/40)&gt;I$302,10,IF(LOG('Datos de Indicador'!F122*1/40)&lt;I$301,0,10-(I$302-LOG('Datos de Indicador'!F122*1/40))/(I$302-I$301)*10))),1))</f>
        <v>0</v>
      </c>
      <c r="J119" s="299">
        <f>IF('Datos de Indicador'!F122="No dato","x",IF('Datos de Indicador'!F122="No dato","x",( 'Datos de Indicador'!F122*1/40)/'Datos de Indicador'!AM122))</f>
        <v>0</v>
      </c>
      <c r="K119" s="300">
        <f t="shared" si="17"/>
        <v>0</v>
      </c>
      <c r="L119" s="302">
        <f t="shared" si="18"/>
        <v>0</v>
      </c>
      <c r="M119" s="502">
        <f>IF('Datos de Indicador'!G122="No dato","x",ROUND(IF('Datos de Indicador'!G122=0,0,IF(LOG('Datos de Indicador'!G122)&gt;M$302,10,IF(LOG('Datos de Indicador'!G122)&lt;M$301,0,10-(M$302-LOG('Datos de Indicador'!G122))/(M$302-M$301)*10))),1))</f>
        <v>0</v>
      </c>
      <c r="N119" s="303">
        <f>IF('Datos de Indicador'!G122="No dato","x",IF('Datos de Indicador'!G122="No dato","x", 'Datos de Indicador'!G122/'Datos de Indicador'!AM122))</f>
        <v>0</v>
      </c>
      <c r="O119" s="304">
        <f t="shared" si="19"/>
        <v>0</v>
      </c>
      <c r="P119" s="302">
        <f t="shared" si="20"/>
        <v>0</v>
      </c>
      <c r="Q119" s="301">
        <f t="shared" si="21"/>
        <v>0</v>
      </c>
      <c r="R119" s="503">
        <f>IF('Datos de Indicador'!H122="No dato","x",ROUND(IF('Datos de Indicador'!H122=0,0,IF(LOG('Datos de Indicador'!H122)&gt;R$302,10,IF(LOG('Datos de Indicador'!H122)&lt;R$301,0,10-(R$302-LOG('Datos de Indicador'!H122))/(R$302-R$301)*10))),1))</f>
        <v>8</v>
      </c>
      <c r="S119" s="299">
        <f>IF('Datos de Indicador'!H122="No dato","x",IF('Datos de Indicador'!H122="No dato","x", 'Datos de Indicador'!H122/'Datos de Indicador'!AM122))</f>
        <v>6.0428736213175731E-2</v>
      </c>
      <c r="T119" s="300">
        <f t="shared" si="22"/>
        <v>6</v>
      </c>
      <c r="U119" s="301">
        <f t="shared" si="23"/>
        <v>7.1</v>
      </c>
      <c r="V119" s="501">
        <f>IF('Datos de Indicador'!I122="No dato","x",ROUND(IF('Datos de Indicador'!I122=0,0,IF(LOG('Datos de Indicador'!I122)&gt;V$302,10,IF(LOG('Datos de Indicador'!I122)&lt;V$301,0,10-(V$302-LOG('Datos de Indicador'!I122))/(V$302-V$301)*10))),1))</f>
        <v>8.9</v>
      </c>
      <c r="W119" s="299">
        <f>IF('Datos de Indicador'!I122="No dato","x",IF('Datos de Indicador'!I122="No dato","x",( 'Datos de Indicador'!I122)/'Datos de Indicador'!AM122))</f>
        <v>0.10174060681467656</v>
      </c>
      <c r="X119" s="300">
        <f t="shared" si="24"/>
        <v>10</v>
      </c>
      <c r="Y119" s="301">
        <f t="shared" si="25"/>
        <v>9.5</v>
      </c>
      <c r="Z119" s="305">
        <f t="shared" si="26"/>
        <v>6.3</v>
      </c>
      <c r="AA119" s="306">
        <f>IF('Datos de Indicador'!J122="No dato","x",ROUND(IF('Datos de Indicador'!J122&gt;AA$302,10,IF('Datos de Indicador'!J122&lt;$AA$301,0,10-(AA$302-'Datos de Indicador'!J122)/(AA$302-AA$301)*10)),1))</f>
        <v>0</v>
      </c>
      <c r="AB119" s="306">
        <f>IF('Datos de Indicador'!K122="No dato","x",ROUND(IF('Datos de Indicador'!K122&gt;AB$302,10,IF('Datos de Indicador'!K122&lt;$AB$301,0,10-(AB$302-'Datos de Indicador'!K122)/(AB$302-AB$301)*10)),1))</f>
        <v>0</v>
      </c>
      <c r="AC119" s="306">
        <f>IF('Datos de Indicador'!L122="No dato","x",ROUND(IF('Datos de Indicador'!L122&gt;AC$302,10,IF('Datos de Indicador'!L122&lt;$AC$301,0,10-(AC$302-'Datos de Indicador'!L122)/(AC$302-AC$301)*10)),1))</f>
        <v>0.7</v>
      </c>
      <c r="AD119" s="301">
        <f t="shared" si="28"/>
        <v>0.2</v>
      </c>
      <c r="AE119" s="305">
        <f t="shared" si="14"/>
        <v>0.2</v>
      </c>
      <c r="AF119" s="16"/>
      <c r="AG119" s="16"/>
      <c r="AH119" s="16"/>
    </row>
    <row r="120" spans="1:34" s="3" customFormat="1" x14ac:dyDescent="0.25">
      <c r="A120" s="104" t="s">
        <v>86</v>
      </c>
      <c r="B120" s="101" t="s">
        <v>268</v>
      </c>
      <c r="C120" s="307">
        <v>809</v>
      </c>
      <c r="D120" s="301">
        <f>IF('Datos de Indicador'!D123="No dato","x",ROUND(IF('Datos de Indicador'!D123=0,0,IF(LOG('Datos de Indicador'!D123)&gt;D$302,10,IF(LOG('Datos de Indicador'!D123)&lt;D$301,0,10-(D$302-LOG('Datos de Indicador'!D123))/(D$302-D$301)*10))),1))</f>
        <v>7.3</v>
      </c>
      <c r="E120" s="501" t="str">
        <f>IF('Datos de Indicador'!E123="No dato","x",ROUND(IF('Datos de Indicador'!E123=0,0,IF(LOG('Datos de Indicador'!E123)&gt;E$302,10,IF(LOG('Datos de Indicador'!E123)&lt;E$301,0,10-(E$302-LOG('Datos de Indicador'!E123))/(E$302-E$301)*10))),1))</f>
        <v>x</v>
      </c>
      <c r="F120" s="299" t="str">
        <f>IF('Datos de Indicador'!E123="No dato","x",IF('Datos de Indicador'!E123="No dato","x", ('Datos de Indicador'!E123)/'Datos de Indicador'!AM123))</f>
        <v>x</v>
      </c>
      <c r="G120" s="300" t="str">
        <f t="shared" si="15"/>
        <v>x</v>
      </c>
      <c r="H120" s="301" t="str">
        <f t="shared" si="16"/>
        <v>x</v>
      </c>
      <c r="I120" s="501">
        <f>IF('Datos de Indicador'!F123="No dato","x",ROUND(IF('Datos de Indicador'!F123=0,0,IF(LOG('Datos de Indicador'!F123*1/40)&gt;I$302,10,IF(LOG('Datos de Indicador'!F123*1/40)&lt;I$301,0,10-(I$302-LOG('Datos de Indicador'!F123*1/40))/(I$302-I$301)*10))),1))</f>
        <v>0</v>
      </c>
      <c r="J120" s="299">
        <f>IF('Datos de Indicador'!F123="No dato","x",IF('Datos de Indicador'!F123="No dato","x",( 'Datos de Indicador'!F123*1/40)/'Datos de Indicador'!AM123))</f>
        <v>0</v>
      </c>
      <c r="K120" s="300">
        <f t="shared" si="17"/>
        <v>0</v>
      </c>
      <c r="L120" s="302">
        <f t="shared" si="18"/>
        <v>0</v>
      </c>
      <c r="M120" s="502">
        <f>IF('Datos de Indicador'!G123="No dato","x",ROUND(IF('Datos de Indicador'!G123=0,0,IF(LOG('Datos de Indicador'!G123)&gt;M$302,10,IF(LOG('Datos de Indicador'!G123)&lt;M$301,0,10-(M$302-LOG('Datos de Indicador'!G123))/(M$302-M$301)*10))),1))</f>
        <v>0</v>
      </c>
      <c r="N120" s="303">
        <f>IF('Datos de Indicador'!G123="No dato","x",IF('Datos de Indicador'!G123="No dato","x", 'Datos de Indicador'!G123/'Datos de Indicador'!AM123))</f>
        <v>0</v>
      </c>
      <c r="O120" s="304">
        <f t="shared" si="19"/>
        <v>0</v>
      </c>
      <c r="P120" s="302">
        <f t="shared" si="20"/>
        <v>0</v>
      </c>
      <c r="Q120" s="301">
        <f t="shared" si="21"/>
        <v>0</v>
      </c>
      <c r="R120" s="503">
        <f>IF('Datos de Indicador'!H123="No dato","x",ROUND(IF('Datos de Indicador'!H123=0,0,IF(LOG('Datos de Indicador'!H123)&gt;R$302,10,IF(LOG('Datos de Indicador'!H123)&lt;R$301,0,10-(R$302-LOG('Datos de Indicador'!H123))/(R$302-R$301)*10))),1))</f>
        <v>8.8000000000000007</v>
      </c>
      <c r="S120" s="299">
        <f>IF('Datos de Indicador'!H123="No dato","x",IF('Datos de Indicador'!H123="No dato","x", 'Datos de Indicador'!H123/'Datos de Indicador'!AM123))</f>
        <v>5.1548681949176334E-2</v>
      </c>
      <c r="T120" s="300">
        <f t="shared" si="22"/>
        <v>5.2</v>
      </c>
      <c r="U120" s="301">
        <f t="shared" si="23"/>
        <v>7.4</v>
      </c>
      <c r="V120" s="501">
        <f>IF('Datos de Indicador'!I123="No dato","x",ROUND(IF('Datos de Indicador'!I123=0,0,IF(LOG('Datos de Indicador'!I123)&gt;V$302,10,IF(LOG('Datos de Indicador'!I123)&lt;V$301,0,10-(V$302-LOG('Datos de Indicador'!I123))/(V$302-V$301)*10))),1))</f>
        <v>7.7</v>
      </c>
      <c r="W120" s="299">
        <f>IF('Datos de Indicador'!I123="No dato","x",IF('Datos de Indicador'!I123="No dato","x",( 'Datos de Indicador'!I123)/'Datos de Indicador'!AM123))</f>
        <v>7.2198447783861069E-3</v>
      </c>
      <c r="X120" s="300">
        <f t="shared" si="24"/>
        <v>0.7</v>
      </c>
      <c r="Y120" s="301">
        <f t="shared" si="25"/>
        <v>5.2</v>
      </c>
      <c r="Z120" s="305">
        <f t="shared" si="26"/>
        <v>5.6</v>
      </c>
      <c r="AA120" s="306">
        <f>IF('Datos de Indicador'!J123="No dato","x",ROUND(IF('Datos de Indicador'!J123&gt;AA$302,10,IF('Datos de Indicador'!J123&lt;$AA$301,0,10-(AA$302-'Datos de Indicador'!J123)/(AA$302-AA$301)*10)),1))</f>
        <v>10</v>
      </c>
      <c r="AB120" s="306">
        <f>IF('Datos de Indicador'!K123="No dato","x",ROUND(IF('Datos de Indicador'!K123&gt;AB$302,10,IF('Datos de Indicador'!K123&lt;$AB$301,0,10-(AB$302-'Datos de Indicador'!K123)/(AB$302-AB$301)*10)),1))</f>
        <v>8.6999999999999993</v>
      </c>
      <c r="AC120" s="306">
        <f>IF('Datos de Indicador'!L123="No dato","x",ROUND(IF('Datos de Indicador'!L123&gt;AC$302,10,IF('Datos de Indicador'!L123&lt;$AC$301,0,10-(AC$302-'Datos de Indicador'!L123)/(AC$302-AC$301)*10)),1))</f>
        <v>2</v>
      </c>
      <c r="AD120" s="301">
        <f t="shared" si="28"/>
        <v>8.1999999999999993</v>
      </c>
      <c r="AE120" s="305">
        <f t="shared" si="14"/>
        <v>8.1999999999999993</v>
      </c>
      <c r="AF120" s="16"/>
      <c r="AG120" s="16"/>
      <c r="AH120" s="16"/>
    </row>
    <row r="121" spans="1:34" s="3" customFormat="1" x14ac:dyDescent="0.25">
      <c r="A121" s="104" t="s">
        <v>86</v>
      </c>
      <c r="B121" s="101" t="s">
        <v>269</v>
      </c>
      <c r="C121" s="307">
        <v>810</v>
      </c>
      <c r="D121" s="301">
        <f>IF('Datos de Indicador'!D124="No dato","x",ROUND(IF('Datos de Indicador'!D124=0,0,IF(LOG('Datos de Indicador'!D124)&gt;D$302,10,IF(LOG('Datos de Indicador'!D124)&lt;D$301,0,10-(D$302-LOG('Datos de Indicador'!D124))/(D$302-D$301)*10))),1))</f>
        <v>0</v>
      </c>
      <c r="E121" s="501">
        <f>IF('Datos de Indicador'!E124="No dato","x",ROUND(IF('Datos de Indicador'!E124=0,0,IF(LOG('Datos de Indicador'!E124)&gt;E$302,10,IF(LOG('Datos de Indicador'!E124)&lt;E$301,0,10-(E$302-LOG('Datos de Indicador'!E124))/(E$302-E$301)*10))),1))</f>
        <v>0</v>
      </c>
      <c r="F121" s="299">
        <f>IF('Datos de Indicador'!E124="No dato","x",IF('Datos de Indicador'!E124="No dato","x", ('Datos de Indicador'!E124)/'Datos de Indicador'!AM124))</f>
        <v>0</v>
      </c>
      <c r="G121" s="300">
        <f t="shared" si="15"/>
        <v>0</v>
      </c>
      <c r="H121" s="301">
        <f t="shared" si="16"/>
        <v>0</v>
      </c>
      <c r="I121" s="501">
        <f>IF('Datos de Indicador'!F124="No dato","x",ROUND(IF('Datos de Indicador'!F124=0,0,IF(LOG('Datos de Indicador'!F124*1/40)&gt;I$302,10,IF(LOG('Datos de Indicador'!F124*1/40)&lt;I$301,0,10-(I$302-LOG('Datos de Indicador'!F124*1/40))/(I$302-I$301)*10))),1))</f>
        <v>0</v>
      </c>
      <c r="J121" s="299">
        <f>IF('Datos de Indicador'!F124="No dato","x",IF('Datos de Indicador'!F124="No dato","x",( 'Datos de Indicador'!F124*1/40)/'Datos de Indicador'!AM124))</f>
        <v>0</v>
      </c>
      <c r="K121" s="300">
        <f t="shared" si="17"/>
        <v>0</v>
      </c>
      <c r="L121" s="302">
        <f t="shared" si="18"/>
        <v>0</v>
      </c>
      <c r="M121" s="502">
        <f>IF('Datos de Indicador'!G124="No dato","x",ROUND(IF('Datos de Indicador'!G124=0,0,IF(LOG('Datos de Indicador'!G124)&gt;M$302,10,IF(LOG('Datos de Indicador'!G124)&lt;M$301,0,10-(M$302-LOG('Datos de Indicador'!G124))/(M$302-M$301)*10))),1))</f>
        <v>0</v>
      </c>
      <c r="N121" s="303">
        <f>IF('Datos de Indicador'!G124="No dato","x",IF('Datos de Indicador'!G124="No dato","x", 'Datos de Indicador'!G124/'Datos de Indicador'!AM124))</f>
        <v>0</v>
      </c>
      <c r="O121" s="304">
        <f t="shared" si="19"/>
        <v>0</v>
      </c>
      <c r="P121" s="302">
        <f t="shared" si="20"/>
        <v>0</v>
      </c>
      <c r="Q121" s="301">
        <f t="shared" si="21"/>
        <v>0</v>
      </c>
      <c r="R121" s="503">
        <f>IF('Datos de Indicador'!H124="No dato","x",ROUND(IF('Datos de Indicador'!H124=0,0,IF(LOG('Datos de Indicador'!H124)&gt;R$302,10,IF(LOG('Datos de Indicador'!H124)&lt;R$301,0,10-(R$302-LOG('Datos de Indicador'!H124))/(R$302-R$301)*10))),1))</f>
        <v>8.1</v>
      </c>
      <c r="S121" s="299">
        <f>IF('Datos de Indicador'!H124="No dato","x",IF('Datos de Indicador'!H124="No dato","x", 'Datos de Indicador'!H124/'Datos de Indicador'!AM124))</f>
        <v>6.5177451591540675E-2</v>
      </c>
      <c r="T121" s="300">
        <f t="shared" si="22"/>
        <v>6.5</v>
      </c>
      <c r="U121" s="301">
        <f t="shared" si="23"/>
        <v>7.4</v>
      </c>
      <c r="V121" s="501">
        <f>IF('Datos de Indicador'!I124="No dato","x",ROUND(IF('Datos de Indicador'!I124=0,0,IF(LOG('Datos de Indicador'!I124)&gt;V$302,10,IF(LOG('Datos de Indicador'!I124)&lt;V$301,0,10-(V$302-LOG('Datos de Indicador'!I124))/(V$302-V$301)*10))),1))</f>
        <v>7.8</v>
      </c>
      <c r="W121" s="299">
        <f>IF('Datos de Indicador'!I124="No dato","x",IF('Datos de Indicador'!I124="No dato","x",( 'Datos de Indicador'!I124)/'Datos de Indicador'!AM124))</f>
        <v>2.3170883019928454E-2</v>
      </c>
      <c r="X121" s="300">
        <f t="shared" si="24"/>
        <v>2.2999999999999998</v>
      </c>
      <c r="Y121" s="301">
        <f t="shared" si="25"/>
        <v>5.7</v>
      </c>
      <c r="Z121" s="305">
        <f t="shared" si="26"/>
        <v>3.4</v>
      </c>
      <c r="AA121" s="306">
        <f>IF('Datos de Indicador'!J124="No dato","x",ROUND(IF('Datos de Indicador'!J124&gt;AA$302,10,IF('Datos de Indicador'!J124&lt;$AA$301,0,10-(AA$302-'Datos de Indicador'!J124)/(AA$302-AA$301)*10)),1))</f>
        <v>0</v>
      </c>
      <c r="AB121" s="306">
        <f>IF('Datos de Indicador'!K124="No dato","x",ROUND(IF('Datos de Indicador'!K124&gt;AB$302,10,IF('Datos de Indicador'!K124&lt;$AB$301,0,10-(AB$302-'Datos de Indicador'!K124)/(AB$302-AB$301)*10)),1))</f>
        <v>0</v>
      </c>
      <c r="AC121" s="306">
        <f>IF('Datos de Indicador'!L124="No dato","x",ROUND(IF('Datos de Indicador'!L124&gt;AC$302,10,IF('Datos de Indicador'!L124&lt;$AC$301,0,10-(AC$302-'Datos de Indicador'!L124)/(AC$302-AC$301)*10)),1))</f>
        <v>0</v>
      </c>
      <c r="AD121" s="301">
        <f t="shared" si="28"/>
        <v>0</v>
      </c>
      <c r="AE121" s="305">
        <f t="shared" si="14"/>
        <v>0</v>
      </c>
      <c r="AF121" s="16"/>
      <c r="AG121" s="16"/>
      <c r="AH121" s="16"/>
    </row>
    <row r="122" spans="1:34" s="3" customFormat="1" x14ac:dyDescent="0.25">
      <c r="A122" s="104" t="s">
        <v>86</v>
      </c>
      <c r="B122" s="101" t="s">
        <v>270</v>
      </c>
      <c r="C122" s="307">
        <v>811</v>
      </c>
      <c r="D122" s="301">
        <f>IF('Datos de Indicador'!D125="No dato","x",ROUND(IF('Datos de Indicador'!D125=0,0,IF(LOG('Datos de Indicador'!D125)&gt;D$302,10,IF(LOG('Datos de Indicador'!D125)&lt;D$301,0,10-(D$302-LOG('Datos de Indicador'!D125))/(D$302-D$301)*10))),1))</f>
        <v>0</v>
      </c>
      <c r="E122" s="501">
        <f>IF('Datos de Indicador'!E125="No dato","x",ROUND(IF('Datos de Indicador'!E125=0,0,IF(LOG('Datos de Indicador'!E125)&gt;E$302,10,IF(LOG('Datos de Indicador'!E125)&lt;E$301,0,10-(E$302-LOG('Datos de Indicador'!E125))/(E$302-E$301)*10))),1))</f>
        <v>5.7</v>
      </c>
      <c r="F122" s="299">
        <f>IF('Datos de Indicador'!E125="No dato","x",IF('Datos de Indicador'!E125="No dato","x", ('Datos de Indicador'!E125)/'Datos de Indicador'!AM125))</f>
        <v>9.8558202999235629E-4</v>
      </c>
      <c r="G122" s="300">
        <f t="shared" si="15"/>
        <v>2</v>
      </c>
      <c r="H122" s="301">
        <f t="shared" si="16"/>
        <v>4.0999999999999996</v>
      </c>
      <c r="I122" s="501">
        <f>IF('Datos de Indicador'!F125="No dato","x",ROUND(IF('Datos de Indicador'!F125=0,0,IF(LOG('Datos de Indicador'!F125*1/40)&gt;I$302,10,IF(LOG('Datos de Indicador'!F125*1/40)&lt;I$301,0,10-(I$302-LOG('Datos de Indicador'!F125*1/40))/(I$302-I$301)*10))),1))</f>
        <v>0</v>
      </c>
      <c r="J122" s="299">
        <f>IF('Datos de Indicador'!F125="No dato","x",IF('Datos de Indicador'!F125="No dato","x",( 'Datos de Indicador'!F125*1/40)/'Datos de Indicador'!AM125))</f>
        <v>0</v>
      </c>
      <c r="K122" s="300">
        <f t="shared" si="17"/>
        <v>0</v>
      </c>
      <c r="L122" s="302">
        <f t="shared" si="18"/>
        <v>0</v>
      </c>
      <c r="M122" s="502">
        <f>IF('Datos de Indicador'!G125="No dato","x",ROUND(IF('Datos de Indicador'!G125=0,0,IF(LOG('Datos de Indicador'!G125)&gt;M$302,10,IF(LOG('Datos de Indicador'!G125)&lt;M$301,0,10-(M$302-LOG('Datos de Indicador'!G125))/(M$302-M$301)*10))),1))</f>
        <v>0</v>
      </c>
      <c r="N122" s="303">
        <f>IF('Datos de Indicador'!G125="No dato","x",IF('Datos de Indicador'!G125="No dato","x", 'Datos de Indicador'!G125/'Datos de Indicador'!AM125))</f>
        <v>0</v>
      </c>
      <c r="O122" s="304">
        <f t="shared" si="19"/>
        <v>0</v>
      </c>
      <c r="P122" s="302">
        <f t="shared" si="20"/>
        <v>0</v>
      </c>
      <c r="Q122" s="301">
        <f t="shared" si="21"/>
        <v>0</v>
      </c>
      <c r="R122" s="503">
        <f>IF('Datos de Indicador'!H125="No dato","x",ROUND(IF('Datos de Indicador'!H125=0,0,IF(LOG('Datos de Indicador'!H125)&gt;R$302,10,IF(LOG('Datos de Indicador'!H125)&lt;R$301,0,10-(R$302-LOG('Datos de Indicador'!H125))/(R$302-R$301)*10))),1))</f>
        <v>9.1</v>
      </c>
      <c r="S122" s="299">
        <f>IF('Datos de Indicador'!H125="No dato","x",IF('Datos de Indicador'!H125="No dato","x", 'Datos de Indicador'!H125/'Datos de Indicador'!AM125))</f>
        <v>0.176090656025301</v>
      </c>
      <c r="T122" s="300">
        <f t="shared" si="22"/>
        <v>10</v>
      </c>
      <c r="U122" s="301">
        <f t="shared" si="23"/>
        <v>9.6</v>
      </c>
      <c r="V122" s="501">
        <f>IF('Datos de Indicador'!I125="No dato","x",ROUND(IF('Datos de Indicador'!I125=0,0,IF(LOG('Datos de Indicador'!I125)&gt;V$302,10,IF(LOG('Datos de Indicador'!I125)&lt;V$301,0,10-(V$302-LOG('Datos de Indicador'!I125))/(V$302-V$301)*10))),1))</f>
        <v>8</v>
      </c>
      <c r="W122" s="299">
        <f>IF('Datos de Indicador'!I125="No dato","x",IF('Datos de Indicador'!I125="No dato","x",( 'Datos de Indicador'!I125)/'Datos de Indicador'!AM125))</f>
        <v>2.3982496063147337E-2</v>
      </c>
      <c r="X122" s="300">
        <f t="shared" si="24"/>
        <v>2.4</v>
      </c>
      <c r="Y122" s="301">
        <f t="shared" si="25"/>
        <v>5.9</v>
      </c>
      <c r="Z122" s="305">
        <f t="shared" si="26"/>
        <v>5.3</v>
      </c>
      <c r="AA122" s="306">
        <f>IF('Datos de Indicador'!J125="No dato","x",ROUND(IF('Datos de Indicador'!J125&gt;AA$302,10,IF('Datos de Indicador'!J125&lt;$AA$301,0,10-(AA$302-'Datos de Indicador'!J125)/(AA$302-AA$301)*10)),1))</f>
        <v>2.2000000000000002</v>
      </c>
      <c r="AB122" s="306">
        <f>IF('Datos de Indicador'!K125="No dato","x",ROUND(IF('Datos de Indicador'!K125&gt;AB$302,10,IF('Datos de Indicador'!K125&lt;$AB$301,0,10-(AB$302-'Datos de Indicador'!K125)/(AB$302-AB$301)*10)),1))</f>
        <v>0.7</v>
      </c>
      <c r="AC122" s="306">
        <f>IF('Datos de Indicador'!L125="No dato","x",ROUND(IF('Datos de Indicador'!L125&gt;AC$302,10,IF('Datos de Indicador'!L125&lt;$AC$301,0,10-(AC$302-'Datos de Indicador'!L125)/(AC$302-AC$301)*10)),1))</f>
        <v>0</v>
      </c>
      <c r="AD122" s="301">
        <f t="shared" si="28"/>
        <v>1</v>
      </c>
      <c r="AE122" s="305">
        <f t="shared" si="14"/>
        <v>1</v>
      </c>
      <c r="AF122" s="16"/>
      <c r="AG122" s="16"/>
      <c r="AH122" s="16"/>
    </row>
    <row r="123" spans="1:34" s="3" customFormat="1" x14ac:dyDescent="0.25">
      <c r="A123" s="104" t="s">
        <v>86</v>
      </c>
      <c r="B123" s="101" t="s">
        <v>271</v>
      </c>
      <c r="C123" s="307">
        <v>812</v>
      </c>
      <c r="D123" s="301">
        <f>IF('Datos de Indicador'!D126="No dato","x",ROUND(IF('Datos de Indicador'!D126=0,0,IF(LOG('Datos de Indicador'!D126)&gt;D$302,10,IF(LOG('Datos de Indicador'!D126)&lt;D$301,0,10-(D$302-LOG('Datos de Indicador'!D126))/(D$302-D$301)*10))),1))</f>
        <v>0</v>
      </c>
      <c r="E123" s="501">
        <f>IF('Datos de Indicador'!E126="No dato","x",ROUND(IF('Datos de Indicador'!E126=0,0,IF(LOG('Datos de Indicador'!E126)&gt;E$302,10,IF(LOG('Datos de Indicador'!E126)&lt;E$301,0,10-(E$302-LOG('Datos de Indicador'!E126))/(E$302-E$301)*10))),1))</f>
        <v>0</v>
      </c>
      <c r="F123" s="299">
        <f>IF('Datos de Indicador'!E126="No dato","x",IF('Datos de Indicador'!E126="No dato","x", ('Datos de Indicador'!E126)/'Datos de Indicador'!AM126))</f>
        <v>0</v>
      </c>
      <c r="G123" s="300">
        <f t="shared" si="15"/>
        <v>0</v>
      </c>
      <c r="H123" s="301">
        <f t="shared" si="16"/>
        <v>0</v>
      </c>
      <c r="I123" s="501">
        <f>IF('Datos de Indicador'!F126="No dato","x",ROUND(IF('Datos de Indicador'!F126=0,0,IF(LOG('Datos de Indicador'!F126*1/40)&gt;I$302,10,IF(LOG('Datos de Indicador'!F126*1/40)&lt;I$301,0,10-(I$302-LOG('Datos de Indicador'!F126*1/40))/(I$302-I$301)*10))),1))</f>
        <v>0</v>
      </c>
      <c r="J123" s="299">
        <f>IF('Datos de Indicador'!F126="No dato","x",IF('Datos de Indicador'!F126="No dato","x",( 'Datos de Indicador'!F126*1/40)/'Datos de Indicador'!AM126))</f>
        <v>0</v>
      </c>
      <c r="K123" s="300">
        <f t="shared" si="17"/>
        <v>0</v>
      </c>
      <c r="L123" s="302">
        <f t="shared" si="18"/>
        <v>0</v>
      </c>
      <c r="M123" s="502">
        <f>IF('Datos de Indicador'!G126="No dato","x",ROUND(IF('Datos de Indicador'!G126=0,0,IF(LOG('Datos de Indicador'!G126)&gt;M$302,10,IF(LOG('Datos de Indicador'!G126)&lt;M$301,0,10-(M$302-LOG('Datos de Indicador'!G126))/(M$302-M$301)*10))),1))</f>
        <v>0</v>
      </c>
      <c r="N123" s="303">
        <f>IF('Datos de Indicador'!G126="No dato","x",IF('Datos de Indicador'!G126="No dato","x", 'Datos de Indicador'!G126/'Datos de Indicador'!AM126))</f>
        <v>0</v>
      </c>
      <c r="O123" s="304">
        <f t="shared" si="19"/>
        <v>0</v>
      </c>
      <c r="P123" s="302">
        <f t="shared" si="20"/>
        <v>0</v>
      </c>
      <c r="Q123" s="301">
        <f t="shared" si="21"/>
        <v>0</v>
      </c>
      <c r="R123" s="503">
        <f>IF('Datos de Indicador'!H126="No dato","x",ROUND(IF('Datos de Indicador'!H126=0,0,IF(LOG('Datos de Indicador'!H126)&gt;R$302,10,IF(LOG('Datos de Indicador'!H126)&lt;R$301,0,10-(R$302-LOG('Datos de Indicador'!H126))/(R$302-R$301)*10))),1))</f>
        <v>5.8</v>
      </c>
      <c r="S123" s="299">
        <f>IF('Datos de Indicador'!H126="No dato","x",IF('Datos de Indicador'!H126="No dato","x", 'Datos de Indicador'!H126/'Datos de Indicador'!AM126))</f>
        <v>5.405528433079558E-3</v>
      </c>
      <c r="T123" s="300">
        <f t="shared" si="22"/>
        <v>0.5</v>
      </c>
      <c r="U123" s="301">
        <f t="shared" si="23"/>
        <v>3.6</v>
      </c>
      <c r="V123" s="501">
        <f>IF('Datos de Indicador'!I126="No dato","x",ROUND(IF('Datos de Indicador'!I126=0,0,IF(LOG('Datos de Indicador'!I126)&gt;V$302,10,IF(LOG('Datos de Indicador'!I126)&lt;V$301,0,10-(V$302-LOG('Datos de Indicador'!I126))/(V$302-V$301)*10))),1))</f>
        <v>7.2</v>
      </c>
      <c r="W123" s="299">
        <f>IF('Datos de Indicador'!I126="No dato","x",IF('Datos de Indicador'!I126="No dato","x",( 'Datos de Indicador'!I126)/'Datos de Indicador'!AM126))</f>
        <v>2.2191116725273973E-2</v>
      </c>
      <c r="X123" s="300">
        <f t="shared" si="24"/>
        <v>2.2000000000000002</v>
      </c>
      <c r="Y123" s="301">
        <f t="shared" si="25"/>
        <v>5.2</v>
      </c>
      <c r="Z123" s="305">
        <f t="shared" si="26"/>
        <v>2.1</v>
      </c>
      <c r="AA123" s="306">
        <f>IF('Datos de Indicador'!J126="No dato","x",ROUND(IF('Datos de Indicador'!J126&gt;AA$302,10,IF('Datos de Indicador'!J126&lt;$AA$301,0,10-(AA$302-'Datos de Indicador'!J126)/(AA$302-AA$301)*10)),1))</f>
        <v>0</v>
      </c>
      <c r="AB123" s="306">
        <f>IF('Datos de Indicador'!K126="No dato","x",ROUND(IF('Datos de Indicador'!K126&gt;AB$302,10,IF('Datos de Indicador'!K126&lt;$AB$301,0,10-(AB$302-'Datos de Indicador'!K126)/(AB$302-AB$301)*10)),1))</f>
        <v>0</v>
      </c>
      <c r="AC123" s="306">
        <f>IF('Datos de Indicador'!L126="No dato","x",ROUND(IF('Datos de Indicador'!L126&gt;AC$302,10,IF('Datos de Indicador'!L126&lt;$AC$301,0,10-(AC$302-'Datos de Indicador'!L126)/(AC$302-AC$301)*10)),1))</f>
        <v>0</v>
      </c>
      <c r="AD123" s="301">
        <f>IF(AA123="x",                    ROUND(((10-GEOMEAN(((10-AB123)/10*9+1),((10-AC123)/10*9+1) ))/9*10),1),ROUND(((10-GEOMEAN(((10-AA123)/10*9+1),((10-AB123)/10*9+1),((10-AC123)/10*9+1) ))/9*10),1))</f>
        <v>0</v>
      </c>
      <c r="AE123" s="305">
        <f t="shared" si="14"/>
        <v>0</v>
      </c>
      <c r="AF123" s="16"/>
      <c r="AG123" s="16"/>
      <c r="AH123" s="16"/>
    </row>
    <row r="124" spans="1:34" s="3" customFormat="1" x14ac:dyDescent="0.25">
      <c r="A124" s="104" t="s">
        <v>86</v>
      </c>
      <c r="B124" s="101" t="s">
        <v>272</v>
      </c>
      <c r="C124" s="307">
        <v>813</v>
      </c>
      <c r="D124" s="301">
        <f>IF('Datos de Indicador'!D127="No dato","x",ROUND(IF('Datos de Indicador'!D127=0,0,IF(LOG('Datos de Indicador'!D127)&gt;D$302,10,IF(LOG('Datos de Indicador'!D127)&lt;D$301,0,10-(D$302-LOG('Datos de Indicador'!D127))/(D$302-D$301)*10))),1))</f>
        <v>5.3</v>
      </c>
      <c r="E124" s="501">
        <f>IF('Datos de Indicador'!E127="No dato","x",ROUND(IF('Datos de Indicador'!E127=0,0,IF(LOG('Datos de Indicador'!E127)&gt;E$302,10,IF(LOG('Datos de Indicador'!E127)&lt;E$301,0,10-(E$302-LOG('Datos de Indicador'!E127))/(E$302-E$301)*10))),1))</f>
        <v>0</v>
      </c>
      <c r="F124" s="299">
        <f>IF('Datos de Indicador'!E127="No dato","x",IF('Datos de Indicador'!E127="No dato","x", ('Datos de Indicador'!E127)/'Datos de Indicador'!AM127))</f>
        <v>0</v>
      </c>
      <c r="G124" s="300">
        <f t="shared" si="15"/>
        <v>0</v>
      </c>
      <c r="H124" s="301">
        <f t="shared" si="16"/>
        <v>0</v>
      </c>
      <c r="I124" s="501">
        <f>IF('Datos de Indicador'!F127="No dato","x",ROUND(IF('Datos de Indicador'!F127=0,0,IF(LOG('Datos de Indicador'!F127*1/40)&gt;I$302,10,IF(LOG('Datos de Indicador'!F127*1/40)&lt;I$301,0,10-(I$302-LOG('Datos de Indicador'!F127*1/40))/(I$302-I$301)*10))),1))</f>
        <v>0</v>
      </c>
      <c r="J124" s="299">
        <f>IF('Datos de Indicador'!F127="No dato","x",IF('Datos de Indicador'!F127="No dato","x",( 'Datos de Indicador'!F127*1/40)/'Datos de Indicador'!AM127))</f>
        <v>0</v>
      </c>
      <c r="K124" s="300">
        <f t="shared" si="17"/>
        <v>0</v>
      </c>
      <c r="L124" s="302">
        <f t="shared" si="18"/>
        <v>0</v>
      </c>
      <c r="M124" s="502">
        <f>IF('Datos de Indicador'!G127="No dato","x",ROUND(IF('Datos de Indicador'!G127=0,0,IF(LOG('Datos de Indicador'!G127)&gt;M$302,10,IF(LOG('Datos de Indicador'!G127)&lt;M$301,0,10-(M$302-LOG('Datos de Indicador'!G127))/(M$302-M$301)*10))),1))</f>
        <v>0</v>
      </c>
      <c r="N124" s="303">
        <f>IF('Datos de Indicador'!G127="No dato","x",IF('Datos de Indicador'!G127="No dato","x", 'Datos de Indicador'!G127/'Datos de Indicador'!AM127))</f>
        <v>0</v>
      </c>
      <c r="O124" s="304">
        <f t="shared" si="19"/>
        <v>0</v>
      </c>
      <c r="P124" s="302">
        <f t="shared" si="20"/>
        <v>0</v>
      </c>
      <c r="Q124" s="301">
        <f t="shared" si="21"/>
        <v>0</v>
      </c>
      <c r="R124" s="503">
        <f>IF('Datos de Indicador'!H127="No dato","x",ROUND(IF('Datos de Indicador'!H127=0,0,IF(LOG('Datos de Indicador'!H127)&gt;R$302,10,IF(LOG('Datos de Indicador'!H127)&lt;R$301,0,10-(R$302-LOG('Datos de Indicador'!H127))/(R$302-R$301)*10))),1))</f>
        <v>8</v>
      </c>
      <c r="S124" s="299">
        <f>IF('Datos de Indicador'!H127="No dato","x",IF('Datos de Indicador'!H127="No dato","x", 'Datos de Indicador'!H127/'Datos de Indicador'!AM127))</f>
        <v>3.5095067469550011E-2</v>
      </c>
      <c r="T124" s="300">
        <f t="shared" si="22"/>
        <v>3.5</v>
      </c>
      <c r="U124" s="301">
        <f t="shared" si="23"/>
        <v>6.2</v>
      </c>
      <c r="V124" s="501">
        <f>IF('Datos de Indicador'!I127="No dato","x",ROUND(IF('Datos de Indicador'!I127=0,0,IF(LOG('Datos de Indicador'!I127)&gt;V$302,10,IF(LOG('Datos de Indicador'!I127)&lt;V$301,0,10-(V$302-LOG('Datos de Indicador'!I127))/(V$302-V$301)*10))),1))</f>
        <v>8</v>
      </c>
      <c r="W124" s="299">
        <f>IF('Datos de Indicador'!I127="No dato","x",IF('Datos de Indicador'!I127="No dato","x",( 'Datos de Indicador'!I127)/'Datos de Indicador'!AM127))</f>
        <v>2.1037915104362405E-2</v>
      </c>
      <c r="X124" s="300">
        <f t="shared" si="24"/>
        <v>2.1</v>
      </c>
      <c r="Y124" s="301">
        <f t="shared" si="25"/>
        <v>5.8</v>
      </c>
      <c r="Z124" s="305">
        <f t="shared" si="26"/>
        <v>4</v>
      </c>
      <c r="AA124" s="306">
        <f>IF('Datos de Indicador'!J127="No dato","x",ROUND(IF('Datos de Indicador'!J127&gt;AA$302,10,IF('Datos de Indicador'!J127&lt;$AA$301,0,10-(AA$302-'Datos de Indicador'!J127)/(AA$302-AA$301)*10)),1))</f>
        <v>7.3</v>
      </c>
      <c r="AB124" s="306">
        <f>IF('Datos de Indicador'!K127="No dato","x",ROUND(IF('Datos de Indicador'!K127&gt;AB$302,10,IF('Datos de Indicador'!K127&lt;$AB$301,0,10-(AB$302-'Datos de Indicador'!K127)/(AB$302-AB$301)*10)),1))</f>
        <v>2.7</v>
      </c>
      <c r="AC124" s="306">
        <f>IF('Datos de Indicador'!L127="No dato","x",ROUND(IF('Datos de Indicador'!L127&gt;AC$302,10,IF('Datos de Indicador'!L127&lt;$AC$301,0,10-(AC$302-'Datos de Indicador'!L127)/(AC$302-AC$301)*10)),1))</f>
        <v>0</v>
      </c>
      <c r="AD124" s="301">
        <f t="shared" ref="AD124:AD171" si="29">IF(AA124="x",                    ROUND(((10-GEOMEAN(((10-AB124)/10*9+1),((10-AC124)/10*9+1) ))/9*10),1),ROUND(((10-GEOMEAN(((10-AA124)/10*9+1),((10-AB124)/10*9+1),((10-AC124)/10*9+1) ))/9*10),1))</f>
        <v>4</v>
      </c>
      <c r="AE124" s="305">
        <f t="shared" si="14"/>
        <v>4</v>
      </c>
      <c r="AF124" s="16"/>
      <c r="AG124" s="16"/>
      <c r="AH124" s="16"/>
    </row>
    <row r="125" spans="1:34" s="3" customFormat="1" x14ac:dyDescent="0.25">
      <c r="A125" s="104" t="s">
        <v>86</v>
      </c>
      <c r="B125" s="101" t="s">
        <v>273</v>
      </c>
      <c r="C125" s="307">
        <v>814</v>
      </c>
      <c r="D125" s="301">
        <f>IF('Datos de Indicador'!D128="No dato","x",ROUND(IF('Datos de Indicador'!D128=0,0,IF(LOG('Datos de Indicador'!D128)&gt;D$302,10,IF(LOG('Datos de Indicador'!D128)&lt;D$301,0,10-(D$302-LOG('Datos de Indicador'!D128))/(D$302-D$301)*10))),1))</f>
        <v>0</v>
      </c>
      <c r="E125" s="501">
        <f>IF('Datos de Indicador'!E128="No dato","x",ROUND(IF('Datos de Indicador'!E128=0,0,IF(LOG('Datos de Indicador'!E128)&gt;E$302,10,IF(LOG('Datos de Indicador'!E128)&lt;E$301,0,10-(E$302-LOG('Datos de Indicador'!E128))/(E$302-E$301)*10))),1))</f>
        <v>0</v>
      </c>
      <c r="F125" s="299">
        <f>IF('Datos de Indicador'!E128="No dato","x",IF('Datos de Indicador'!E128="No dato","x", ('Datos de Indicador'!E128)/'Datos de Indicador'!AM128))</f>
        <v>0</v>
      </c>
      <c r="G125" s="300">
        <f t="shared" si="15"/>
        <v>0</v>
      </c>
      <c r="H125" s="301">
        <f t="shared" si="16"/>
        <v>0</v>
      </c>
      <c r="I125" s="501">
        <f>IF('Datos de Indicador'!F128="No dato","x",ROUND(IF('Datos de Indicador'!F128=0,0,IF(LOG('Datos de Indicador'!F128*1/40)&gt;I$302,10,IF(LOG('Datos de Indicador'!F128*1/40)&lt;I$301,0,10-(I$302-LOG('Datos de Indicador'!F128*1/40))/(I$302-I$301)*10))),1))</f>
        <v>0</v>
      </c>
      <c r="J125" s="299">
        <f>IF('Datos de Indicador'!F128="No dato","x",IF('Datos de Indicador'!F128="No dato","x",( 'Datos de Indicador'!F128*1/40)/'Datos de Indicador'!AM128))</f>
        <v>0</v>
      </c>
      <c r="K125" s="300">
        <f t="shared" si="17"/>
        <v>0</v>
      </c>
      <c r="L125" s="302">
        <f t="shared" si="18"/>
        <v>0</v>
      </c>
      <c r="M125" s="502">
        <f>IF('Datos de Indicador'!G128="No dato","x",ROUND(IF('Datos de Indicador'!G128=0,0,IF(LOG('Datos de Indicador'!G128)&gt;M$302,10,IF(LOG('Datos de Indicador'!G128)&lt;M$301,0,10-(M$302-LOG('Datos de Indicador'!G128))/(M$302-M$301)*10))),1))</f>
        <v>0</v>
      </c>
      <c r="N125" s="303">
        <f>IF('Datos de Indicador'!G128="No dato","x",IF('Datos de Indicador'!G128="No dato","x", 'Datos de Indicador'!G128/'Datos de Indicador'!AM128))</f>
        <v>0</v>
      </c>
      <c r="O125" s="304">
        <f t="shared" si="19"/>
        <v>0</v>
      </c>
      <c r="P125" s="302">
        <f t="shared" si="20"/>
        <v>0</v>
      </c>
      <c r="Q125" s="301">
        <f t="shared" si="21"/>
        <v>0</v>
      </c>
      <c r="R125" s="503">
        <f>IF('Datos de Indicador'!H128="No dato","x",ROUND(IF('Datos de Indicador'!H128=0,0,IF(LOG('Datos de Indicador'!H128)&gt;R$302,10,IF(LOG('Datos de Indicador'!H128)&lt;R$301,0,10-(R$302-LOG('Datos de Indicador'!H128))/(R$302-R$301)*10))),1))</f>
        <v>7.6</v>
      </c>
      <c r="S125" s="299">
        <f>IF('Datos de Indicador'!H128="No dato","x",IF('Datos de Indicador'!H128="No dato","x", 'Datos de Indicador'!H128/'Datos de Indicador'!AM128))</f>
        <v>1.4621777327703707E-2</v>
      </c>
      <c r="T125" s="300">
        <f t="shared" si="22"/>
        <v>1.5</v>
      </c>
      <c r="U125" s="301">
        <f t="shared" si="23"/>
        <v>5.3</v>
      </c>
      <c r="V125" s="501">
        <f>IF('Datos de Indicador'!I128="No dato","x",ROUND(IF('Datos de Indicador'!I128=0,0,IF(LOG('Datos de Indicador'!I128)&gt;V$302,10,IF(LOG('Datos de Indicador'!I128)&lt;V$301,0,10-(V$302-LOG('Datos de Indicador'!I128))/(V$302-V$301)*10))),1))</f>
        <v>8.4</v>
      </c>
      <c r="W125" s="299">
        <f>IF('Datos de Indicador'!I128="No dato","x",IF('Datos de Indicador'!I128="No dato","x",( 'Datos de Indicador'!I128)/'Datos de Indicador'!AM128))</f>
        <v>2.5045222551413282E-2</v>
      </c>
      <c r="X125" s="300">
        <f t="shared" si="24"/>
        <v>2.5</v>
      </c>
      <c r="Y125" s="301">
        <f t="shared" si="25"/>
        <v>6.3</v>
      </c>
      <c r="Z125" s="305">
        <f t="shared" si="26"/>
        <v>2.9</v>
      </c>
      <c r="AA125" s="306">
        <f>IF('Datos de Indicador'!J128="No dato","x",ROUND(IF('Datos de Indicador'!J128&gt;AA$302,10,IF('Datos de Indicador'!J128&lt;$AA$301,0,10-(AA$302-'Datos de Indicador'!J128)/(AA$302-AA$301)*10)),1))</f>
        <v>4.0999999999999996</v>
      </c>
      <c r="AB125" s="306">
        <f>IF('Datos de Indicador'!K128="No dato","x",ROUND(IF('Datos de Indicador'!K128&gt;AB$302,10,IF('Datos de Indicador'!K128&lt;$AB$301,0,10-(AB$302-'Datos de Indicador'!K128)/(AB$302-AB$301)*10)),1))</f>
        <v>2</v>
      </c>
      <c r="AC125" s="306">
        <f>IF('Datos de Indicador'!L128="No dato","x",ROUND(IF('Datos de Indicador'!L128&gt;AC$302,10,IF('Datos de Indicador'!L128&lt;$AC$301,0,10-(AC$302-'Datos de Indicador'!L128)/(AC$302-AC$301)*10)),1))</f>
        <v>0.7</v>
      </c>
      <c r="AD125" s="301">
        <f t="shared" si="29"/>
        <v>2.4</v>
      </c>
      <c r="AE125" s="305">
        <f t="shared" si="14"/>
        <v>2.4</v>
      </c>
      <c r="AF125" s="16"/>
      <c r="AG125" s="16"/>
      <c r="AH125" s="16"/>
    </row>
    <row r="126" spans="1:34" s="3" customFormat="1" x14ac:dyDescent="0.25">
      <c r="A126" s="104" t="s">
        <v>86</v>
      </c>
      <c r="B126" s="101" t="s">
        <v>274</v>
      </c>
      <c r="C126" s="307">
        <v>815</v>
      </c>
      <c r="D126" s="301">
        <f>IF('Datos de Indicador'!D129="No dato","x",ROUND(IF('Datos de Indicador'!D129=0,0,IF(LOG('Datos de Indicador'!D129)&gt;D$302,10,IF(LOG('Datos de Indicador'!D129)&lt;D$301,0,10-(D$302-LOG('Datos de Indicador'!D129))/(D$302-D$301)*10))),1))</f>
        <v>7.1</v>
      </c>
      <c r="E126" s="501">
        <f>IF('Datos de Indicador'!E129="No dato","x",ROUND(IF('Datos de Indicador'!E129=0,0,IF(LOG('Datos de Indicador'!E129)&gt;E$302,10,IF(LOG('Datos de Indicador'!E129)&lt;E$301,0,10-(E$302-LOG('Datos de Indicador'!E129))/(E$302-E$301)*10))),1))</f>
        <v>0</v>
      </c>
      <c r="F126" s="299">
        <f>IF('Datos de Indicador'!E129="No dato","x",IF('Datos de Indicador'!E129="No dato","x", ('Datos de Indicador'!E129)/'Datos de Indicador'!AM129))</f>
        <v>0</v>
      </c>
      <c r="G126" s="300">
        <f t="shared" si="15"/>
        <v>0</v>
      </c>
      <c r="H126" s="301">
        <f t="shared" si="16"/>
        <v>0</v>
      </c>
      <c r="I126" s="501">
        <f>IF('Datos de Indicador'!F129="No dato","x",ROUND(IF('Datos de Indicador'!F129=0,0,IF(LOG('Datos de Indicador'!F129*1/40)&gt;I$302,10,IF(LOG('Datos de Indicador'!F129*1/40)&lt;I$301,0,10-(I$302-LOG('Datos de Indicador'!F129*1/40))/(I$302-I$301)*10))),1))</f>
        <v>0</v>
      </c>
      <c r="J126" s="299">
        <f>IF('Datos de Indicador'!F129="No dato","x",IF('Datos de Indicador'!F129="No dato","x",( 'Datos de Indicador'!F129*1/40)/'Datos de Indicador'!AM129))</f>
        <v>0</v>
      </c>
      <c r="K126" s="300">
        <f t="shared" si="17"/>
        <v>0</v>
      </c>
      <c r="L126" s="302">
        <f t="shared" si="18"/>
        <v>0</v>
      </c>
      <c r="M126" s="502">
        <f>IF('Datos de Indicador'!G129="No dato","x",ROUND(IF('Datos de Indicador'!G129=0,0,IF(LOG('Datos de Indicador'!G129)&gt;M$302,10,IF(LOG('Datos de Indicador'!G129)&lt;M$301,0,10-(M$302-LOG('Datos de Indicador'!G129))/(M$302-M$301)*10))),1))</f>
        <v>0</v>
      </c>
      <c r="N126" s="303">
        <f>IF('Datos de Indicador'!G129="No dato","x",IF('Datos de Indicador'!G129="No dato","x", 'Datos de Indicador'!G129/'Datos de Indicador'!AM129))</f>
        <v>0</v>
      </c>
      <c r="O126" s="304">
        <f t="shared" si="19"/>
        <v>0</v>
      </c>
      <c r="P126" s="302">
        <f t="shared" si="20"/>
        <v>0</v>
      </c>
      <c r="Q126" s="301">
        <f t="shared" si="21"/>
        <v>0</v>
      </c>
      <c r="R126" s="503">
        <f>IF('Datos de Indicador'!H129="No dato","x",ROUND(IF('Datos de Indicador'!H129=0,0,IF(LOG('Datos de Indicador'!H129)&gt;R$302,10,IF(LOG('Datos de Indicador'!H129)&lt;R$301,0,10-(R$302-LOG('Datos de Indicador'!H129))/(R$302-R$301)*10))),1))</f>
        <v>9.5</v>
      </c>
      <c r="S126" s="299">
        <f>IF('Datos de Indicador'!H129="No dato","x",IF('Datos de Indicador'!H129="No dato","x", 'Datos de Indicador'!H129/'Datos de Indicador'!AM129))</f>
        <v>0.25166540520947389</v>
      </c>
      <c r="T126" s="300">
        <f t="shared" si="22"/>
        <v>10</v>
      </c>
      <c r="U126" s="301">
        <f t="shared" si="23"/>
        <v>9.8000000000000007</v>
      </c>
      <c r="V126" s="501">
        <f>IF('Datos de Indicador'!I129="No dato","x",ROUND(IF('Datos de Indicador'!I129=0,0,IF(LOG('Datos de Indicador'!I129)&gt;V$302,10,IF(LOG('Datos de Indicador'!I129)&lt;V$301,0,10-(V$302-LOG('Datos de Indicador'!I129))/(V$302-V$301)*10))),1))</f>
        <v>9.8000000000000007</v>
      </c>
      <c r="W126" s="299">
        <f>IF('Datos de Indicador'!I129="No dato","x",IF('Datos de Indicador'!I129="No dato","x",( 'Datos de Indicador'!I129)/'Datos de Indicador'!AM129))</f>
        <v>0.18377208880408225</v>
      </c>
      <c r="X126" s="300">
        <f t="shared" si="24"/>
        <v>10</v>
      </c>
      <c r="Y126" s="301">
        <f t="shared" si="25"/>
        <v>9.9</v>
      </c>
      <c r="Z126" s="305">
        <f t="shared" si="26"/>
        <v>7.3</v>
      </c>
      <c r="AA126" s="306">
        <f>IF('Datos de Indicador'!J129="No dato","x",ROUND(IF('Datos de Indicador'!J129&gt;AA$302,10,IF('Datos de Indicador'!J129&lt;$AA$301,0,10-(AA$302-'Datos de Indicador'!J129)/(AA$302-AA$301)*10)),1))</f>
        <v>0</v>
      </c>
      <c r="AB126" s="306">
        <f>IF('Datos de Indicador'!K129="No dato","x",ROUND(IF('Datos de Indicador'!K129&gt;AB$302,10,IF('Datos de Indicador'!K129&lt;$AB$301,0,10-(AB$302-'Datos de Indicador'!K129)/(AB$302-AB$301)*10)),1))</f>
        <v>0</v>
      </c>
      <c r="AC126" s="306">
        <f>IF('Datos de Indicador'!L129="No dato","x",ROUND(IF('Datos de Indicador'!L129&gt;AC$302,10,IF('Datos de Indicador'!L129&lt;$AC$301,0,10-(AC$302-'Datos de Indicador'!L129)/(AC$302-AC$301)*10)),1))</f>
        <v>0</v>
      </c>
      <c r="AD126" s="301">
        <f t="shared" si="29"/>
        <v>0</v>
      </c>
      <c r="AE126" s="305">
        <f t="shared" si="14"/>
        <v>0</v>
      </c>
      <c r="AF126" s="16"/>
      <c r="AG126" s="16"/>
      <c r="AH126" s="16"/>
    </row>
    <row r="127" spans="1:34" s="3" customFormat="1" x14ac:dyDescent="0.25">
      <c r="A127" s="104" t="s">
        <v>86</v>
      </c>
      <c r="B127" s="101" t="s">
        <v>275</v>
      </c>
      <c r="C127" s="307">
        <v>816</v>
      </c>
      <c r="D127" s="301">
        <f>IF('Datos de Indicador'!D130="No dato","x",ROUND(IF('Datos de Indicador'!D130=0,0,IF(LOG('Datos de Indicador'!D130)&gt;D$302,10,IF(LOG('Datos de Indicador'!D130)&lt;D$301,0,10-(D$302-LOG('Datos de Indicador'!D130))/(D$302-D$301)*10))),1))</f>
        <v>6.6</v>
      </c>
      <c r="E127" s="501">
        <f>IF('Datos de Indicador'!E130="No dato","x",ROUND(IF('Datos de Indicador'!E130=0,0,IF(LOG('Datos de Indicador'!E130)&gt;E$302,10,IF(LOG('Datos de Indicador'!E130)&lt;E$301,0,10-(E$302-LOG('Datos de Indicador'!E130))/(E$302-E$301)*10))),1))</f>
        <v>6.3</v>
      </c>
      <c r="F127" s="299">
        <f>IF('Datos de Indicador'!E130="No dato","x",IF('Datos de Indicador'!E130="No dato","x", ('Datos de Indicador'!E130)/'Datos de Indicador'!AM130))</f>
        <v>9.7579587131008886E-4</v>
      </c>
      <c r="G127" s="300">
        <f t="shared" si="15"/>
        <v>2</v>
      </c>
      <c r="H127" s="301">
        <f t="shared" si="16"/>
        <v>4.5</v>
      </c>
      <c r="I127" s="501">
        <f>IF('Datos de Indicador'!F130="No dato","x",ROUND(IF('Datos de Indicador'!F130=0,0,IF(LOG('Datos de Indicador'!F130*1/40)&gt;I$302,10,IF(LOG('Datos de Indicador'!F130*1/40)&lt;I$301,0,10-(I$302-LOG('Datos de Indicador'!F130*1/40))/(I$302-I$301)*10))),1))</f>
        <v>0</v>
      </c>
      <c r="J127" s="299">
        <f>IF('Datos de Indicador'!F130="No dato","x",IF('Datos de Indicador'!F130="No dato","x",( 'Datos de Indicador'!F130*1/40)/'Datos de Indicador'!AM130))</f>
        <v>0</v>
      </c>
      <c r="K127" s="300">
        <f t="shared" si="17"/>
        <v>0</v>
      </c>
      <c r="L127" s="302">
        <f t="shared" si="18"/>
        <v>0</v>
      </c>
      <c r="M127" s="502">
        <f>IF('Datos de Indicador'!G130="No dato","x",ROUND(IF('Datos de Indicador'!G130=0,0,IF(LOG('Datos de Indicador'!G130)&gt;M$302,10,IF(LOG('Datos de Indicador'!G130)&lt;M$301,0,10-(M$302-LOG('Datos de Indicador'!G130))/(M$302-M$301)*10))),1))</f>
        <v>0</v>
      </c>
      <c r="N127" s="303">
        <f>IF('Datos de Indicador'!G130="No dato","x",IF('Datos de Indicador'!G130="No dato","x", 'Datos de Indicador'!G130/'Datos de Indicador'!AM130))</f>
        <v>0</v>
      </c>
      <c r="O127" s="304">
        <f t="shared" si="19"/>
        <v>0</v>
      </c>
      <c r="P127" s="302">
        <f t="shared" si="20"/>
        <v>0</v>
      </c>
      <c r="Q127" s="301">
        <f t="shared" si="21"/>
        <v>0</v>
      </c>
      <c r="R127" s="503">
        <f>IF('Datos de Indicador'!H130="No dato","x",ROUND(IF('Datos de Indicador'!H130=0,0,IF(LOG('Datos de Indicador'!H130)&gt;R$302,10,IF(LOG('Datos de Indicador'!H130)&lt;R$301,0,10-(R$302-LOG('Datos de Indicador'!H130))/(R$302-R$301)*10))),1))</f>
        <v>8.8000000000000007</v>
      </c>
      <c r="S127" s="299">
        <f>IF('Datos de Indicador'!H130="No dato","x",IF('Datos de Indicador'!H130="No dato","x", 'Datos de Indicador'!H130/'Datos de Indicador'!AM130))</f>
        <v>5.3522403541358378E-2</v>
      </c>
      <c r="T127" s="300">
        <f t="shared" si="22"/>
        <v>5.4</v>
      </c>
      <c r="U127" s="301">
        <f t="shared" si="23"/>
        <v>7.5</v>
      </c>
      <c r="V127" s="501">
        <f>IF('Datos de Indicador'!I130="No dato","x",ROUND(IF('Datos de Indicador'!I130=0,0,IF(LOG('Datos de Indicador'!I130)&gt;V$302,10,IF(LOG('Datos de Indicador'!I130)&lt;V$301,0,10-(V$302-LOG('Datos de Indicador'!I130))/(V$302-V$301)*10))),1))</f>
        <v>9.6</v>
      </c>
      <c r="W127" s="299">
        <f>IF('Datos de Indicador'!I130="No dato","x",IF('Datos de Indicador'!I130="No dato","x",( 'Datos de Indicador'!I130)/'Datos de Indicador'!AM130))</f>
        <v>7.0403672115022908E-2</v>
      </c>
      <c r="X127" s="300">
        <f t="shared" si="24"/>
        <v>7</v>
      </c>
      <c r="Y127" s="301">
        <f t="shared" si="25"/>
        <v>8.6</v>
      </c>
      <c r="Z127" s="305">
        <f t="shared" si="26"/>
        <v>6.2</v>
      </c>
      <c r="AA127" s="306">
        <f>IF('Datos de Indicador'!J130="No dato","x",ROUND(IF('Datos de Indicador'!J130&gt;AA$302,10,IF('Datos de Indicador'!J130&lt;$AA$301,0,10-(AA$302-'Datos de Indicador'!J130)/(AA$302-AA$301)*10)),1))</f>
        <v>1.8</v>
      </c>
      <c r="AB127" s="306">
        <f>IF('Datos de Indicador'!K130="No dato","x",ROUND(IF('Datos de Indicador'!K130&gt;AB$302,10,IF('Datos de Indicador'!K130&lt;$AB$301,0,10-(AB$302-'Datos de Indicador'!K130)/(AB$302-AB$301)*10)),1))</f>
        <v>1.3</v>
      </c>
      <c r="AC127" s="306">
        <f>IF('Datos de Indicador'!L130="No dato","x",ROUND(IF('Datos de Indicador'!L130&gt;AC$302,10,IF('Datos de Indicador'!L130&lt;$AC$301,0,10-(AC$302-'Datos de Indicador'!L130)/(AC$302-AC$301)*10)),1))</f>
        <v>2</v>
      </c>
      <c r="AD127" s="301">
        <f t="shared" si="29"/>
        <v>1.7</v>
      </c>
      <c r="AE127" s="305">
        <f t="shared" si="14"/>
        <v>1.7</v>
      </c>
      <c r="AF127" s="16"/>
      <c r="AG127" s="16"/>
      <c r="AH127" s="16"/>
    </row>
    <row r="128" spans="1:34" s="3" customFormat="1" x14ac:dyDescent="0.25">
      <c r="A128" s="104" t="s">
        <v>86</v>
      </c>
      <c r="B128" s="101" t="s">
        <v>276</v>
      </c>
      <c r="C128" s="307">
        <v>817</v>
      </c>
      <c r="D128" s="301">
        <f>IF('Datos de Indicador'!D131="No dato","x",ROUND(IF('Datos de Indicador'!D131=0,0,IF(LOG('Datos de Indicador'!D131)&gt;D$302,10,IF(LOG('Datos de Indicador'!D131)&lt;D$301,0,10-(D$302-LOG('Datos de Indicador'!D131))/(D$302-D$301)*10))),1))</f>
        <v>0</v>
      </c>
      <c r="E128" s="501">
        <f>IF('Datos de Indicador'!E131="No dato","x",ROUND(IF('Datos de Indicador'!E131=0,0,IF(LOG('Datos de Indicador'!E131)&gt;E$302,10,IF(LOG('Datos de Indicador'!E131)&lt;E$301,0,10-(E$302-LOG('Datos de Indicador'!E131))/(E$302-E$301)*10))),1))</f>
        <v>5.2</v>
      </c>
      <c r="F128" s="299">
        <f>IF('Datos de Indicador'!E131="No dato","x",IF('Datos de Indicador'!E131="No dato","x", ('Datos de Indicador'!E131)/'Datos de Indicador'!AM131))</f>
        <v>3.3320227377231623E-4</v>
      </c>
      <c r="G128" s="300">
        <f t="shared" si="15"/>
        <v>0.7</v>
      </c>
      <c r="H128" s="301">
        <f t="shared" si="16"/>
        <v>3.3</v>
      </c>
      <c r="I128" s="501">
        <f>IF('Datos de Indicador'!F131="No dato","x",ROUND(IF('Datos de Indicador'!F131=0,0,IF(LOG('Datos de Indicador'!F131*1/40)&gt;I$302,10,IF(LOG('Datos de Indicador'!F131*1/40)&lt;I$301,0,10-(I$302-LOG('Datos de Indicador'!F131*1/40))/(I$302-I$301)*10))),1))</f>
        <v>0</v>
      </c>
      <c r="J128" s="299">
        <f>IF('Datos de Indicador'!F131="No dato","x",IF('Datos de Indicador'!F131="No dato","x",( 'Datos de Indicador'!F131*1/40)/'Datos de Indicador'!AM131))</f>
        <v>0</v>
      </c>
      <c r="K128" s="300">
        <f t="shared" si="17"/>
        <v>0</v>
      </c>
      <c r="L128" s="302">
        <f t="shared" si="18"/>
        <v>0</v>
      </c>
      <c r="M128" s="502">
        <f>IF('Datos de Indicador'!G131="No dato","x",ROUND(IF('Datos de Indicador'!G131=0,0,IF(LOG('Datos de Indicador'!G131)&gt;M$302,10,IF(LOG('Datos de Indicador'!G131)&lt;M$301,0,10-(M$302-LOG('Datos de Indicador'!G131))/(M$302-M$301)*10))),1))</f>
        <v>0</v>
      </c>
      <c r="N128" s="303">
        <f>IF('Datos de Indicador'!G131="No dato","x",IF('Datos de Indicador'!G131="No dato","x", 'Datos de Indicador'!G131/'Datos de Indicador'!AM131))</f>
        <v>0</v>
      </c>
      <c r="O128" s="304">
        <f t="shared" si="19"/>
        <v>0</v>
      </c>
      <c r="P128" s="302">
        <f t="shared" si="20"/>
        <v>0</v>
      </c>
      <c r="Q128" s="301">
        <f t="shared" si="21"/>
        <v>0</v>
      </c>
      <c r="R128" s="503">
        <f>IF('Datos de Indicador'!H131="No dato","x",ROUND(IF('Datos de Indicador'!H131=0,0,IF(LOG('Datos de Indicador'!H131)&gt;R$302,10,IF(LOG('Datos de Indicador'!H131)&lt;R$301,0,10-(R$302-LOG('Datos de Indicador'!H131))/(R$302-R$301)*10))),1))</f>
        <v>7.8</v>
      </c>
      <c r="S128" s="299">
        <f>IF('Datos de Indicador'!H131="No dato","x",IF('Datos de Indicador'!H131="No dato","x", 'Datos de Indicador'!H131/'Datos de Indicador'!AM131))</f>
        <v>1.9459012788303268E-2</v>
      </c>
      <c r="T128" s="300">
        <f t="shared" si="22"/>
        <v>1.9</v>
      </c>
      <c r="U128" s="301">
        <f t="shared" si="23"/>
        <v>5.6</v>
      </c>
      <c r="V128" s="501">
        <f>IF('Datos de Indicador'!I131="No dato","x",ROUND(IF('Datos de Indicador'!I131=0,0,IF(LOG('Datos de Indicador'!I131)&gt;V$302,10,IF(LOG('Datos de Indicador'!I131)&lt;V$301,0,10-(V$302-LOG('Datos de Indicador'!I131))/(V$302-V$301)*10))),1))</f>
        <v>0</v>
      </c>
      <c r="W128" s="299">
        <f>IF('Datos de Indicador'!I131="No dato","x",IF('Datos de Indicador'!I131="No dato","x",( 'Datos de Indicador'!I131)/'Datos de Indicador'!AM131))</f>
        <v>0</v>
      </c>
      <c r="X128" s="300">
        <f t="shared" si="24"/>
        <v>0</v>
      </c>
      <c r="Y128" s="301">
        <f t="shared" si="25"/>
        <v>0</v>
      </c>
      <c r="Z128" s="305">
        <f t="shared" si="26"/>
        <v>2.1</v>
      </c>
      <c r="AA128" s="306">
        <f>IF('Datos de Indicador'!J131="No dato","x",ROUND(IF('Datos de Indicador'!J131&gt;AA$302,10,IF('Datos de Indicador'!J131&lt;$AA$301,0,10-(AA$302-'Datos de Indicador'!J131)/(AA$302-AA$301)*10)),1))</f>
        <v>3.8</v>
      </c>
      <c r="AB128" s="306">
        <f>IF('Datos de Indicador'!K131="No dato","x",ROUND(IF('Datos de Indicador'!K131&gt;AB$302,10,IF('Datos de Indicador'!K131&lt;$AB$301,0,10-(AB$302-'Datos de Indicador'!K131)/(AB$302-AB$301)*10)),1))</f>
        <v>2</v>
      </c>
      <c r="AC128" s="306">
        <f>IF('Datos de Indicador'!L131="No dato","x",ROUND(IF('Datos de Indicador'!L131&gt;AC$302,10,IF('Datos de Indicador'!L131&lt;$AC$301,0,10-(AC$302-'Datos de Indicador'!L131)/(AC$302-AC$301)*10)),1))</f>
        <v>0.7</v>
      </c>
      <c r="AD128" s="301">
        <f t="shared" si="29"/>
        <v>2.2999999999999998</v>
      </c>
      <c r="AE128" s="305">
        <f t="shared" si="14"/>
        <v>2.2999999999999998</v>
      </c>
      <c r="AF128" s="16"/>
      <c r="AG128" s="16"/>
      <c r="AH128" s="16"/>
    </row>
    <row r="129" spans="1:34" s="3" customFormat="1" x14ac:dyDescent="0.25">
      <c r="A129" s="104" t="s">
        <v>86</v>
      </c>
      <c r="B129" s="101" t="s">
        <v>277</v>
      </c>
      <c r="C129" s="307">
        <v>818</v>
      </c>
      <c r="D129" s="301">
        <f>IF('Datos de Indicador'!D132="No dato","x",ROUND(IF('Datos de Indicador'!D132=0,0,IF(LOG('Datos de Indicador'!D132)&gt;D$302,10,IF(LOG('Datos de Indicador'!D132)&lt;D$301,0,10-(D$302-LOG('Datos de Indicador'!D132))/(D$302-D$301)*10))),1))</f>
        <v>0</v>
      </c>
      <c r="E129" s="501">
        <f>IF('Datos de Indicador'!E132="No dato","x",ROUND(IF('Datos de Indicador'!E132=0,0,IF(LOG('Datos de Indicador'!E132)&gt;E$302,10,IF(LOG('Datos de Indicador'!E132)&lt;E$301,0,10-(E$302-LOG('Datos de Indicador'!E132))/(E$302-E$301)*10))),1))</f>
        <v>4.4000000000000004</v>
      </c>
      <c r="F129" s="299">
        <f>IF('Datos de Indicador'!E132="No dato","x",IF('Datos de Indicador'!E132="No dato","x", ('Datos de Indicador'!E132)/'Datos de Indicador'!AM132))</f>
        <v>7.1948398608517969E-4</v>
      </c>
      <c r="G129" s="300">
        <f t="shared" si="15"/>
        <v>1.4</v>
      </c>
      <c r="H129" s="301">
        <f t="shared" si="16"/>
        <v>3</v>
      </c>
      <c r="I129" s="501">
        <f>IF('Datos de Indicador'!F132="No dato","x",ROUND(IF('Datos de Indicador'!F132=0,0,IF(LOG('Datos de Indicador'!F132*1/40)&gt;I$302,10,IF(LOG('Datos de Indicador'!F132*1/40)&lt;I$301,0,10-(I$302-LOG('Datos de Indicador'!F132*1/40))/(I$302-I$301)*10))),1))</f>
        <v>0</v>
      </c>
      <c r="J129" s="299">
        <f>IF('Datos de Indicador'!F132="No dato","x",IF('Datos de Indicador'!F132="No dato","x",( 'Datos de Indicador'!F132*1/40)/'Datos de Indicador'!AM132))</f>
        <v>0</v>
      </c>
      <c r="K129" s="300">
        <f t="shared" si="17"/>
        <v>0</v>
      </c>
      <c r="L129" s="302">
        <f t="shared" si="18"/>
        <v>0</v>
      </c>
      <c r="M129" s="502">
        <f>IF('Datos de Indicador'!G132="No dato","x",ROUND(IF('Datos de Indicador'!G132=0,0,IF(LOG('Datos de Indicador'!G132)&gt;M$302,10,IF(LOG('Datos de Indicador'!G132)&lt;M$301,0,10-(M$302-LOG('Datos de Indicador'!G132))/(M$302-M$301)*10))),1))</f>
        <v>0</v>
      </c>
      <c r="N129" s="303">
        <f>IF('Datos de Indicador'!G132="No dato","x",IF('Datos de Indicador'!G132="No dato","x", 'Datos de Indicador'!G132/'Datos de Indicador'!AM132))</f>
        <v>0</v>
      </c>
      <c r="O129" s="304">
        <f t="shared" si="19"/>
        <v>0</v>
      </c>
      <c r="P129" s="302">
        <f t="shared" si="20"/>
        <v>0</v>
      </c>
      <c r="Q129" s="301">
        <f t="shared" si="21"/>
        <v>0</v>
      </c>
      <c r="R129" s="503">
        <f>IF('Datos de Indicador'!H132="No dato","x",ROUND(IF('Datos de Indicador'!H132=0,0,IF(LOG('Datos de Indicador'!H132)&gt;R$302,10,IF(LOG('Datos de Indicador'!H132)&lt;R$301,0,10-(R$302-LOG('Datos de Indicador'!H132))/(R$302-R$301)*10))),1))</f>
        <v>8.1</v>
      </c>
      <c r="S129" s="299">
        <f>IF('Datos de Indicador'!H132="No dato","x",IF('Datos de Indicador'!H132="No dato","x", 'Datos de Indicador'!H132/'Datos de Indicador'!AM132))</f>
        <v>0.14425653921007853</v>
      </c>
      <c r="T129" s="300">
        <f t="shared" si="22"/>
        <v>10</v>
      </c>
      <c r="U129" s="301">
        <f t="shared" si="23"/>
        <v>9.3000000000000007</v>
      </c>
      <c r="V129" s="501">
        <f>IF('Datos de Indicador'!I132="No dato","x",ROUND(IF('Datos de Indicador'!I132=0,0,IF(LOG('Datos de Indicador'!I132)&gt;V$302,10,IF(LOG('Datos de Indicador'!I132)&lt;V$301,0,10-(V$302-LOG('Datos de Indicador'!I132))/(V$302-V$301)*10))),1))</f>
        <v>7.6</v>
      </c>
      <c r="W129" s="299">
        <f>IF('Datos de Indicador'!I132="No dato","x",IF('Datos de Indicador'!I132="No dato","x",( 'Datos de Indicador'!I132)/'Datos de Indicador'!AM132))</f>
        <v>4.7485943081621858E-2</v>
      </c>
      <c r="X129" s="300">
        <f t="shared" si="24"/>
        <v>4.7</v>
      </c>
      <c r="Y129" s="301">
        <f t="shared" si="25"/>
        <v>6.4</v>
      </c>
      <c r="Z129" s="305">
        <f t="shared" si="26"/>
        <v>5</v>
      </c>
      <c r="AA129" s="306">
        <f>IF('Datos de Indicador'!J132="No dato","x",ROUND(IF('Datos de Indicador'!J132&gt;AA$302,10,IF('Datos de Indicador'!J132&lt;$AA$301,0,10-(AA$302-'Datos de Indicador'!J132)/(AA$302-AA$301)*10)),1))</f>
        <v>0</v>
      </c>
      <c r="AB129" s="306">
        <f>IF('Datos de Indicador'!K132="No dato","x",ROUND(IF('Datos de Indicador'!K132&gt;AB$302,10,IF('Datos de Indicador'!K132&lt;$AB$301,0,10-(AB$302-'Datos de Indicador'!K132)/(AB$302-AB$301)*10)),1))</f>
        <v>0</v>
      </c>
      <c r="AC129" s="306">
        <f>IF('Datos de Indicador'!L132="No dato","x",ROUND(IF('Datos de Indicador'!L132&gt;AC$302,10,IF('Datos de Indicador'!L132&lt;$AC$301,0,10-(AC$302-'Datos de Indicador'!L132)/(AC$302-AC$301)*10)),1))</f>
        <v>0</v>
      </c>
      <c r="AD129" s="301">
        <f t="shared" si="29"/>
        <v>0</v>
      </c>
      <c r="AE129" s="305">
        <f t="shared" si="14"/>
        <v>0</v>
      </c>
      <c r="AF129" s="16"/>
      <c r="AG129" s="16"/>
      <c r="AH129" s="16"/>
    </row>
    <row r="130" spans="1:34" s="3" customFormat="1" x14ac:dyDescent="0.25">
      <c r="A130" s="104" t="s">
        <v>86</v>
      </c>
      <c r="B130" s="101" t="s">
        <v>278</v>
      </c>
      <c r="C130" s="307">
        <v>819</v>
      </c>
      <c r="D130" s="301">
        <f>IF('Datos de Indicador'!D133="No dato","x",ROUND(IF('Datos de Indicador'!D133=0,0,IF(LOG('Datos de Indicador'!D133)&gt;D$302,10,IF(LOG('Datos de Indicador'!D133)&lt;D$301,0,10-(D$302-LOG('Datos de Indicador'!D133))/(D$302-D$301)*10))),1))</f>
        <v>0</v>
      </c>
      <c r="E130" s="501" t="str">
        <f>IF('Datos de Indicador'!E133="No dato","x",ROUND(IF('Datos de Indicador'!E133=0,0,IF(LOG('Datos de Indicador'!E133)&gt;E$302,10,IF(LOG('Datos de Indicador'!E133)&lt;E$301,0,10-(E$302-LOG('Datos de Indicador'!E133))/(E$302-E$301)*10))),1))</f>
        <v>x</v>
      </c>
      <c r="F130" s="299" t="str">
        <f>IF('Datos de Indicador'!E133="No dato","x",IF('Datos de Indicador'!E133="No dato","x", ('Datos de Indicador'!E133)/'Datos de Indicador'!AM133))</f>
        <v>x</v>
      </c>
      <c r="G130" s="300" t="str">
        <f t="shared" si="15"/>
        <v>x</v>
      </c>
      <c r="H130" s="301" t="str">
        <f t="shared" si="16"/>
        <v>x</v>
      </c>
      <c r="I130" s="501">
        <f>IF('Datos de Indicador'!F133="No dato","x",ROUND(IF('Datos de Indicador'!F133=0,0,IF(LOG('Datos de Indicador'!F133*1/40)&gt;I$302,10,IF(LOG('Datos de Indicador'!F133*1/40)&lt;I$301,0,10-(I$302-LOG('Datos de Indicador'!F133*1/40))/(I$302-I$301)*10))),1))</f>
        <v>0</v>
      </c>
      <c r="J130" s="299">
        <f>IF('Datos de Indicador'!F133="No dato","x",IF('Datos de Indicador'!F133="No dato","x",( 'Datos de Indicador'!F133*1/40)/'Datos de Indicador'!AM133))</f>
        <v>0</v>
      </c>
      <c r="K130" s="300">
        <f t="shared" si="17"/>
        <v>0</v>
      </c>
      <c r="L130" s="302">
        <f t="shared" si="18"/>
        <v>0</v>
      </c>
      <c r="M130" s="502">
        <f>IF('Datos de Indicador'!G133="No dato","x",ROUND(IF('Datos de Indicador'!G133=0,0,IF(LOG('Datos de Indicador'!G133)&gt;M$302,10,IF(LOG('Datos de Indicador'!G133)&lt;M$301,0,10-(M$302-LOG('Datos de Indicador'!G133))/(M$302-M$301)*10))),1))</f>
        <v>0</v>
      </c>
      <c r="N130" s="303">
        <f>IF('Datos de Indicador'!G133="No dato","x",IF('Datos de Indicador'!G133="No dato","x", 'Datos de Indicador'!G133/'Datos de Indicador'!AM133))</f>
        <v>0</v>
      </c>
      <c r="O130" s="304">
        <f t="shared" si="19"/>
        <v>0</v>
      </c>
      <c r="P130" s="302">
        <f t="shared" si="20"/>
        <v>0</v>
      </c>
      <c r="Q130" s="301">
        <f t="shared" si="21"/>
        <v>0</v>
      </c>
      <c r="R130" s="503">
        <f>IF('Datos de Indicador'!H133="No dato","x",ROUND(IF('Datos de Indicador'!H133=0,0,IF(LOG('Datos de Indicador'!H133)&gt;R$302,10,IF(LOG('Datos de Indicador'!H133)&lt;R$301,0,10-(R$302-LOG('Datos de Indicador'!H133))/(R$302-R$301)*10))),1))</f>
        <v>6.1</v>
      </c>
      <c r="S130" s="299">
        <f>IF('Datos de Indicador'!H133="No dato","x",IF('Datos de Indicador'!H133="No dato","x", 'Datos de Indicador'!H133/'Datos de Indicador'!AM133))</f>
        <v>3.6380503688073561E-3</v>
      </c>
      <c r="T130" s="300">
        <f t="shared" si="22"/>
        <v>0.4</v>
      </c>
      <c r="U130" s="301">
        <f t="shared" si="23"/>
        <v>3.8</v>
      </c>
      <c r="V130" s="501">
        <f>IF('Datos de Indicador'!I133="No dato","x",ROUND(IF('Datos de Indicador'!I133=0,0,IF(LOG('Datos de Indicador'!I133)&gt;V$302,10,IF(LOG('Datos de Indicador'!I133)&lt;V$301,0,10-(V$302-LOG('Datos de Indicador'!I133))/(V$302-V$301)*10))),1))</f>
        <v>0</v>
      </c>
      <c r="W130" s="299">
        <f>IF('Datos de Indicador'!I133="No dato","x",IF('Datos de Indicador'!I133="No dato","x",( 'Datos de Indicador'!I133)/'Datos de Indicador'!AM133))</f>
        <v>0</v>
      </c>
      <c r="X130" s="300">
        <f t="shared" si="24"/>
        <v>0</v>
      </c>
      <c r="Y130" s="301">
        <f t="shared" si="25"/>
        <v>0</v>
      </c>
      <c r="Z130" s="305">
        <f t="shared" si="26"/>
        <v>1.1000000000000001</v>
      </c>
      <c r="AA130" s="306">
        <f>IF('Datos de Indicador'!J133="No dato","x",ROUND(IF('Datos de Indicador'!J133&gt;AA$302,10,IF('Datos de Indicador'!J133&lt;$AA$301,0,10-(AA$302-'Datos de Indicador'!J133)/(AA$302-AA$301)*10)),1))</f>
        <v>6.6</v>
      </c>
      <c r="AB130" s="306">
        <f>IF('Datos de Indicador'!K133="No dato","x",ROUND(IF('Datos de Indicador'!K133&gt;AB$302,10,IF('Datos de Indicador'!K133&lt;$AB$301,0,10-(AB$302-'Datos de Indicador'!K133)/(AB$302-AB$301)*10)),1))</f>
        <v>2</v>
      </c>
      <c r="AC130" s="306">
        <f>IF('Datos de Indicador'!L133="No dato","x",ROUND(IF('Datos de Indicador'!L133&gt;AC$302,10,IF('Datos de Indicador'!L133&lt;$AC$301,0,10-(AC$302-'Datos de Indicador'!L133)/(AC$302-AC$301)*10)),1))</f>
        <v>2.7</v>
      </c>
      <c r="AD130" s="301">
        <f t="shared" si="29"/>
        <v>4.0999999999999996</v>
      </c>
      <c r="AE130" s="305">
        <f t="shared" si="14"/>
        <v>4.0999999999999996</v>
      </c>
      <c r="AF130" s="16"/>
      <c r="AG130" s="16"/>
      <c r="AH130" s="16"/>
    </row>
    <row r="131" spans="1:34" s="3" customFormat="1" x14ac:dyDescent="0.25">
      <c r="A131" s="104" t="s">
        <v>86</v>
      </c>
      <c r="B131" s="101" t="s">
        <v>279</v>
      </c>
      <c r="C131" s="307">
        <v>820</v>
      </c>
      <c r="D131" s="301">
        <f>IF('Datos de Indicador'!D134="No dato","x",ROUND(IF('Datos de Indicador'!D134=0,0,IF(LOG('Datos de Indicador'!D134)&gt;D$302,10,IF(LOG('Datos de Indicador'!D134)&lt;D$301,0,10-(D$302-LOG('Datos de Indicador'!D134))/(D$302-D$301)*10))),1))</f>
        <v>0</v>
      </c>
      <c r="E131" s="501">
        <f>IF('Datos de Indicador'!E134="No dato","x",ROUND(IF('Datos de Indicador'!E134=0,0,IF(LOG('Datos de Indicador'!E134)&gt;E$302,10,IF(LOG('Datos de Indicador'!E134)&lt;E$301,0,10-(E$302-LOG('Datos de Indicador'!E134))/(E$302-E$301)*10))),1))</f>
        <v>6.1</v>
      </c>
      <c r="F131" s="299">
        <f>IF('Datos de Indicador'!E134="No dato","x",IF('Datos de Indicador'!E134="No dato","x", ('Datos de Indicador'!E134)/'Datos de Indicador'!AM134))</f>
        <v>9.7692566702856326E-4</v>
      </c>
      <c r="G131" s="300">
        <f t="shared" si="15"/>
        <v>2</v>
      </c>
      <c r="H131" s="301">
        <f t="shared" si="16"/>
        <v>4.4000000000000004</v>
      </c>
      <c r="I131" s="501">
        <f>IF('Datos de Indicador'!F134="No dato","x",ROUND(IF('Datos de Indicador'!F134=0,0,IF(LOG('Datos de Indicador'!F134*1/40)&gt;I$302,10,IF(LOG('Datos de Indicador'!F134*1/40)&lt;I$301,0,10-(I$302-LOG('Datos de Indicador'!F134*1/40))/(I$302-I$301)*10))),1))</f>
        <v>0</v>
      </c>
      <c r="J131" s="299">
        <f>IF('Datos de Indicador'!F134="No dato","x",IF('Datos de Indicador'!F134="No dato","x",( 'Datos de Indicador'!F134*1/40)/'Datos de Indicador'!AM134))</f>
        <v>0</v>
      </c>
      <c r="K131" s="300">
        <f t="shared" si="17"/>
        <v>0</v>
      </c>
      <c r="L131" s="302">
        <f t="shared" si="18"/>
        <v>0</v>
      </c>
      <c r="M131" s="502">
        <f>IF('Datos de Indicador'!G134="No dato","x",ROUND(IF('Datos de Indicador'!G134=0,0,IF(LOG('Datos de Indicador'!G134)&gt;M$302,10,IF(LOG('Datos de Indicador'!G134)&lt;M$301,0,10-(M$302-LOG('Datos de Indicador'!G134))/(M$302-M$301)*10))),1))</f>
        <v>0</v>
      </c>
      <c r="N131" s="303">
        <f>IF('Datos de Indicador'!G134="No dato","x",IF('Datos de Indicador'!G134="No dato","x", 'Datos de Indicador'!G134/'Datos de Indicador'!AM134))</f>
        <v>0</v>
      </c>
      <c r="O131" s="304">
        <f t="shared" si="19"/>
        <v>0</v>
      </c>
      <c r="P131" s="302">
        <f t="shared" si="20"/>
        <v>0</v>
      </c>
      <c r="Q131" s="301">
        <f t="shared" si="21"/>
        <v>0</v>
      </c>
      <c r="R131" s="503">
        <f>IF('Datos de Indicador'!H134="No dato","x",ROUND(IF('Datos de Indicador'!H134=0,0,IF(LOG('Datos de Indicador'!H134)&gt;R$302,10,IF(LOG('Datos de Indicador'!H134)&lt;R$301,0,10-(R$302-LOG('Datos de Indicador'!H134))/(R$302-R$301)*10))),1))</f>
        <v>8.9</v>
      </c>
      <c r="S131" s="299">
        <f>IF('Datos de Indicador'!H134="No dato","x",IF('Datos de Indicador'!H134="No dato","x", 'Datos de Indicador'!H134/'Datos de Indicador'!AM134))</f>
        <v>8.2192012786003119E-2</v>
      </c>
      <c r="T131" s="300">
        <f t="shared" si="22"/>
        <v>8.1999999999999993</v>
      </c>
      <c r="U131" s="301">
        <f t="shared" si="23"/>
        <v>8.6</v>
      </c>
      <c r="V131" s="501">
        <f>IF('Datos de Indicador'!I134="No dato","x",ROUND(IF('Datos de Indicador'!I134=0,0,IF(LOG('Datos de Indicador'!I134)&gt;V$302,10,IF(LOG('Datos de Indicador'!I134)&lt;V$301,0,10-(V$302-LOG('Datos de Indicador'!I134))/(V$302-V$301)*10))),1))</f>
        <v>8.1</v>
      </c>
      <c r="W131" s="299">
        <f>IF('Datos de Indicador'!I134="No dato","x",IF('Datos de Indicador'!I134="No dato","x",( 'Datos de Indicador'!I134)/'Datos de Indicador'!AM134))</f>
        <v>1.5565682294655108E-2</v>
      </c>
      <c r="X131" s="300">
        <f t="shared" si="24"/>
        <v>1.6</v>
      </c>
      <c r="Y131" s="301">
        <f t="shared" si="25"/>
        <v>5.8</v>
      </c>
      <c r="Z131" s="305">
        <f t="shared" si="26"/>
        <v>4.7</v>
      </c>
      <c r="AA131" s="306">
        <f>IF('Datos de Indicador'!J134="No dato","x",ROUND(IF('Datos de Indicador'!J134&gt;AA$302,10,IF('Datos de Indicador'!J134&lt;$AA$301,0,10-(AA$302-'Datos de Indicador'!J134)/(AA$302-AA$301)*10)),1))</f>
        <v>7.1</v>
      </c>
      <c r="AB131" s="306">
        <f>IF('Datos de Indicador'!K134="No dato","x",ROUND(IF('Datos de Indicador'!K134&gt;AB$302,10,IF('Datos de Indicador'!K134&lt;$AB$301,0,10-(AB$302-'Datos de Indicador'!K134)/(AB$302-AB$301)*10)),1))</f>
        <v>4</v>
      </c>
      <c r="AC131" s="306">
        <f>IF('Datos de Indicador'!L134="No dato","x",ROUND(IF('Datos de Indicador'!L134&gt;AC$302,10,IF('Datos de Indicador'!L134&lt;$AC$301,0,10-(AC$302-'Datos de Indicador'!L134)/(AC$302-AC$301)*10)),1))</f>
        <v>5.3</v>
      </c>
      <c r="AD131" s="301">
        <f t="shared" si="29"/>
        <v>5.6</v>
      </c>
      <c r="AE131" s="305">
        <f t="shared" ref="AE131:AE194" si="30">AD131</f>
        <v>5.6</v>
      </c>
      <c r="AF131" s="16"/>
      <c r="AG131" s="16"/>
      <c r="AH131" s="16"/>
    </row>
    <row r="132" spans="1:34" s="3" customFormat="1" x14ac:dyDescent="0.25">
      <c r="A132" s="104" t="s">
        <v>86</v>
      </c>
      <c r="B132" s="101" t="s">
        <v>280</v>
      </c>
      <c r="C132" s="307">
        <v>821</v>
      </c>
      <c r="D132" s="301">
        <f>IF('Datos de Indicador'!D135="No dato","x",ROUND(IF('Datos de Indicador'!D135=0,0,IF(LOG('Datos de Indicador'!D135)&gt;D$302,10,IF(LOG('Datos de Indicador'!D135)&lt;D$301,0,10-(D$302-LOG('Datos de Indicador'!D135))/(D$302-D$301)*10))),1))</f>
        <v>5.5</v>
      </c>
      <c r="E132" s="501">
        <f>IF('Datos de Indicador'!E135="No dato","x",ROUND(IF('Datos de Indicador'!E135=0,0,IF(LOG('Datos de Indicador'!E135)&gt;E$302,10,IF(LOG('Datos de Indicador'!E135)&lt;E$301,0,10-(E$302-LOG('Datos de Indicador'!E135))/(E$302-E$301)*10))),1))</f>
        <v>0</v>
      </c>
      <c r="F132" s="299">
        <f>IF('Datos de Indicador'!E135="No dato","x",IF('Datos de Indicador'!E135="No dato","x", ('Datos de Indicador'!E135)/'Datos de Indicador'!AM135))</f>
        <v>0</v>
      </c>
      <c r="G132" s="300">
        <f t="shared" ref="G132:G195" si="31">IF(F132="x","x",ROUND(IF(F132&gt;G$302,10,IF(F132&lt;$G$301,0,10-(G$302-F132)/(G$302-G$301)*10)),1))</f>
        <v>0</v>
      </c>
      <c r="H132" s="301">
        <f t="shared" ref="H132:H195" si="32">IF(E132="x",                                              (IF(G132="x","x",ROUND(((10-GEOMEAN(((10-E132)/10*9+1),((10-G132)/10*9+1)))/9*10),1))),ROUND(((10-GEOMEAN(((10-E132)/10*9+1),((10-G132)/10*9+1)))/9*10),1))</f>
        <v>0</v>
      </c>
      <c r="I132" s="501">
        <f>IF('Datos de Indicador'!F135="No dato","x",ROUND(IF('Datos de Indicador'!F135=0,0,IF(LOG('Datos de Indicador'!F135*1/40)&gt;I$302,10,IF(LOG('Datos de Indicador'!F135*1/40)&lt;I$301,0,10-(I$302-LOG('Datos de Indicador'!F135*1/40))/(I$302-I$301)*10))),1))</f>
        <v>0</v>
      </c>
      <c r="J132" s="299">
        <f>IF('Datos de Indicador'!F135="No dato","x",IF('Datos de Indicador'!F135="No dato","x",( 'Datos de Indicador'!F135*1/40)/'Datos de Indicador'!AM135))</f>
        <v>0</v>
      </c>
      <c r="K132" s="300">
        <f t="shared" ref="K132:K195" si="33">IF(J132="x","x",ROUND(IF(J132&gt;K$302,10,IF(J132&lt;$K$301,0,10-(K$302-J132)/(K$302-K$301)*10)),1))</f>
        <v>0</v>
      </c>
      <c r="L132" s="302">
        <f t="shared" ref="L132:L195" si="34">ROUND(IF(I132="x",K132,(10-GEOMEAN(((10-I132)/10*9+1),((10-K132)/10*9+1)))/9*10),1)</f>
        <v>0</v>
      </c>
      <c r="M132" s="502">
        <f>IF('Datos de Indicador'!G135="No dato","x",ROUND(IF('Datos de Indicador'!G135=0,0,IF(LOG('Datos de Indicador'!G135)&gt;M$302,10,IF(LOG('Datos de Indicador'!G135)&lt;M$301,0,10-(M$302-LOG('Datos de Indicador'!G135))/(M$302-M$301)*10))),1))</f>
        <v>0</v>
      </c>
      <c r="N132" s="303">
        <f>IF('Datos de Indicador'!G135="No dato","x",IF('Datos de Indicador'!G135="No dato","x", 'Datos de Indicador'!G135/'Datos de Indicador'!AM135))</f>
        <v>0</v>
      </c>
      <c r="O132" s="304">
        <f t="shared" ref="O132:O195" si="35">IF(N132="x","x",ROUND(IF(N132&gt;O$302,10,IF(N132&lt;$O$301,0,10-(O$302-N132)/(O$302-O$301)*10)),1))</f>
        <v>0</v>
      </c>
      <c r="P132" s="302">
        <f t="shared" ref="P132:P195" si="36">ROUND(IF(M132="x",O132,(10-GEOMEAN(((10-M132)/10*9+1),((10-O132)/10*9+1)))/9*10),1)</f>
        <v>0</v>
      </c>
      <c r="Q132" s="301">
        <f t="shared" ref="Q132:Q195" si="37">ROUND(IF(L132="x",P132,(10-GEOMEAN(((10-L132)/10*9+1),((10-P132)/10*9+1)))/9*10),1)</f>
        <v>0</v>
      </c>
      <c r="R132" s="503">
        <f>IF('Datos de Indicador'!H135="No dato","x",ROUND(IF('Datos de Indicador'!H135=0,0,IF(LOG('Datos de Indicador'!H135)&gt;R$302,10,IF(LOG('Datos de Indicador'!H135)&lt;R$301,0,10-(R$302-LOG('Datos de Indicador'!H135))/(R$302-R$301)*10))),1))</f>
        <v>6.8</v>
      </c>
      <c r="S132" s="299">
        <f>IF('Datos de Indicador'!H135="No dato","x",IF('Datos de Indicador'!H135="No dato","x", 'Datos de Indicador'!H135/'Datos de Indicador'!AM135))</f>
        <v>4.0323214126740579E-2</v>
      </c>
      <c r="T132" s="300">
        <f t="shared" ref="T132:T195" si="38">IF(S132="x","x",ROUND(IF(S132&gt;T$302,10,IF(S132&lt;$T$301,0,10-(T$302-S132)/(T$302-T$301)*10)),1))</f>
        <v>4</v>
      </c>
      <c r="U132" s="301">
        <f t="shared" ref="U132:U195" si="39">ROUND(IF(T132="x",R132,(10-GEOMEAN(((10-R132)/10*9+1),((10-T132)/10*9+1)))/9*10),1)</f>
        <v>5.6</v>
      </c>
      <c r="V132" s="501">
        <f>IF('Datos de Indicador'!I135="No dato","x",ROUND(IF('Datos de Indicador'!I135=0,0,IF(LOG('Datos de Indicador'!I135)&gt;V$302,10,IF(LOG('Datos de Indicador'!I135)&lt;V$301,0,10-(V$302-LOG('Datos de Indicador'!I135))/(V$302-V$301)*10))),1))</f>
        <v>8.6999999999999993</v>
      </c>
      <c r="W132" s="299">
        <f>IF('Datos de Indicador'!I135="No dato","x",IF('Datos de Indicador'!I135="No dato","x",( 'Datos de Indicador'!I135)/'Datos de Indicador'!AM135))</f>
        <v>0.25031813444911682</v>
      </c>
      <c r="X132" s="300">
        <f t="shared" ref="X132:X195" si="40">IF(W132="x","x",ROUND(IF(W132&gt;X$302,10,IF(W132&lt;$X$301,0,10-(X$302-W132)/(X$302-X$301)*10)),1))</f>
        <v>10</v>
      </c>
      <c r="Y132" s="301">
        <f t="shared" ref="Y132:Y195" si="41">ROUND(IF(V132="x",X132,(10-GEOMEAN(((10-V132)/10*9+1),((10-X132)/10*9+1)))/9*10),1)</f>
        <v>9.5</v>
      </c>
      <c r="Z132" s="305">
        <f t="shared" ref="Z132:Z195" si="42" xml:space="preserve">  IF(H132="x",  ROUND(   (10-GEOMEAN(                   ( (10-D132)/10*9+1),  ( (10-Q132)/10*9+1),                ( (10-U132)/10*9+1),   ((10-Y132)/10*9+1)                                               )            )  /9*10,1),            ROUND(                    (10-GEOMEAN(                   ( (10-D132)/10*9+1),  ( (10-H132)/10*9+1),   ( (10-Q132)/10*9+1),                ( (10-U132)/10*9+1),   ((10-Y132)/10*9+1)                                               )            )  /9*10,1))</f>
        <v>5.4</v>
      </c>
      <c r="AA132" s="306">
        <f>IF('Datos de Indicador'!J135="No dato","x",ROUND(IF('Datos de Indicador'!J135&gt;AA$302,10,IF('Datos de Indicador'!J135&lt;$AA$301,0,10-(AA$302-'Datos de Indicador'!J135)/(AA$302-AA$301)*10)),1))</f>
        <v>0</v>
      </c>
      <c r="AB132" s="306">
        <f>IF('Datos de Indicador'!K135="No dato","x",ROUND(IF('Datos de Indicador'!K135&gt;AB$302,10,IF('Datos de Indicador'!K135&lt;$AB$301,0,10-(AB$302-'Datos de Indicador'!K135)/(AB$302-AB$301)*10)),1))</f>
        <v>0</v>
      </c>
      <c r="AC132" s="306">
        <f>IF('Datos de Indicador'!L135="No dato","x",ROUND(IF('Datos de Indicador'!L135&gt;AC$302,10,IF('Datos de Indicador'!L135&lt;$AC$301,0,10-(AC$302-'Datos de Indicador'!L135)/(AC$302-AC$301)*10)),1))</f>
        <v>0</v>
      </c>
      <c r="AD132" s="301">
        <f t="shared" si="29"/>
        <v>0</v>
      </c>
      <c r="AE132" s="305">
        <f t="shared" si="30"/>
        <v>0</v>
      </c>
      <c r="AF132" s="16"/>
      <c r="AG132" s="16"/>
      <c r="AH132" s="16"/>
    </row>
    <row r="133" spans="1:34" s="3" customFormat="1" x14ac:dyDescent="0.25">
      <c r="A133" s="104" t="s">
        <v>86</v>
      </c>
      <c r="B133" s="101" t="s">
        <v>281</v>
      </c>
      <c r="C133" s="307">
        <v>822</v>
      </c>
      <c r="D133" s="301">
        <f>IF('Datos de Indicador'!D136="No dato","x",ROUND(IF('Datos de Indicador'!D136=0,0,IF(LOG('Datos de Indicador'!D136)&gt;D$302,10,IF(LOG('Datos de Indicador'!D136)&lt;D$301,0,10-(D$302-LOG('Datos de Indicador'!D136))/(D$302-D$301)*10))),1))</f>
        <v>0</v>
      </c>
      <c r="E133" s="501">
        <f>IF('Datos de Indicador'!E136="No dato","x",ROUND(IF('Datos de Indicador'!E136=0,0,IF(LOG('Datos de Indicador'!E136)&gt;E$302,10,IF(LOG('Datos de Indicador'!E136)&lt;E$301,0,10-(E$302-LOG('Datos de Indicador'!E136))/(E$302-E$301)*10))),1))</f>
        <v>5</v>
      </c>
      <c r="F133" s="299">
        <f>IF('Datos de Indicador'!E136="No dato","x",IF('Datos de Indicador'!E136="No dato","x", ('Datos de Indicador'!E136)/'Datos de Indicador'!AM136))</f>
        <v>2.4985336730506285E-4</v>
      </c>
      <c r="G133" s="300">
        <f t="shared" si="31"/>
        <v>0.5</v>
      </c>
      <c r="H133" s="301">
        <f t="shared" si="32"/>
        <v>3.1</v>
      </c>
      <c r="I133" s="501">
        <f>IF('Datos de Indicador'!F136="No dato","x",ROUND(IF('Datos de Indicador'!F136=0,0,IF(LOG('Datos de Indicador'!F136*1/40)&gt;I$302,10,IF(LOG('Datos de Indicador'!F136*1/40)&lt;I$301,0,10-(I$302-LOG('Datos de Indicador'!F136*1/40))/(I$302-I$301)*10))),1))</f>
        <v>0</v>
      </c>
      <c r="J133" s="299">
        <f>IF('Datos de Indicador'!F136="No dato","x",IF('Datos de Indicador'!F136="No dato","x",( 'Datos de Indicador'!F136*1/40)/'Datos de Indicador'!AM136))</f>
        <v>0</v>
      </c>
      <c r="K133" s="300">
        <f t="shared" si="33"/>
        <v>0</v>
      </c>
      <c r="L133" s="302">
        <f t="shared" si="34"/>
        <v>0</v>
      </c>
      <c r="M133" s="502">
        <f>IF('Datos de Indicador'!G136="No dato","x",ROUND(IF('Datos de Indicador'!G136=0,0,IF(LOG('Datos de Indicador'!G136)&gt;M$302,10,IF(LOG('Datos de Indicador'!G136)&lt;M$301,0,10-(M$302-LOG('Datos de Indicador'!G136))/(M$302-M$301)*10))),1))</f>
        <v>0</v>
      </c>
      <c r="N133" s="303">
        <f>IF('Datos de Indicador'!G136="No dato","x",IF('Datos de Indicador'!G136="No dato","x", 'Datos de Indicador'!G136/'Datos de Indicador'!AM136))</f>
        <v>0</v>
      </c>
      <c r="O133" s="304">
        <f t="shared" si="35"/>
        <v>0</v>
      </c>
      <c r="P133" s="302">
        <f t="shared" si="36"/>
        <v>0</v>
      </c>
      <c r="Q133" s="301">
        <f t="shared" si="37"/>
        <v>0</v>
      </c>
      <c r="R133" s="503">
        <f>IF('Datos de Indicador'!H136="No dato","x",ROUND(IF('Datos de Indicador'!H136=0,0,IF(LOG('Datos de Indicador'!H136)&gt;R$302,10,IF(LOG('Datos de Indicador'!H136)&lt;R$301,0,10-(R$302-LOG('Datos de Indicador'!H136))/(R$302-R$301)*10))),1))</f>
        <v>8.3000000000000007</v>
      </c>
      <c r="S133" s="299">
        <f>IF('Datos de Indicador'!H136="No dato","x",IF('Datos de Indicador'!H136="No dato","x", 'Datos de Indicador'!H136/'Datos de Indicador'!AM136))</f>
        <v>3.3855131269836018E-2</v>
      </c>
      <c r="T133" s="300">
        <f t="shared" si="38"/>
        <v>3.4</v>
      </c>
      <c r="U133" s="301">
        <f t="shared" si="39"/>
        <v>6.5</v>
      </c>
      <c r="V133" s="501">
        <f>IF('Datos de Indicador'!I136="No dato","x",ROUND(IF('Datos de Indicador'!I136=0,0,IF(LOG('Datos de Indicador'!I136)&gt;V$302,10,IF(LOG('Datos de Indicador'!I136)&lt;V$301,0,10-(V$302-LOG('Datos de Indicador'!I136))/(V$302-V$301)*10))),1))</f>
        <v>0</v>
      </c>
      <c r="W133" s="299">
        <f>IF('Datos de Indicador'!I136="No dato","x",IF('Datos de Indicador'!I136="No dato","x",( 'Datos de Indicador'!I136)/'Datos de Indicador'!AM136))</f>
        <v>0</v>
      </c>
      <c r="X133" s="300">
        <f t="shared" si="40"/>
        <v>0</v>
      </c>
      <c r="Y133" s="301">
        <f t="shared" si="41"/>
        <v>0</v>
      </c>
      <c r="Z133" s="305">
        <f t="shared" si="42"/>
        <v>2.4</v>
      </c>
      <c r="AA133" s="306">
        <f>IF('Datos de Indicador'!J136="No dato","x",ROUND(IF('Datos de Indicador'!J136&gt;AA$302,10,IF('Datos de Indicador'!J136&lt;$AA$301,0,10-(AA$302-'Datos de Indicador'!J136)/(AA$302-AA$301)*10)),1))</f>
        <v>1.2</v>
      </c>
      <c r="AB133" s="306">
        <f>IF('Datos de Indicador'!K136="No dato","x",ROUND(IF('Datos de Indicador'!K136&gt;AB$302,10,IF('Datos de Indicador'!K136&lt;$AB$301,0,10-(AB$302-'Datos de Indicador'!K136)/(AB$302-AB$301)*10)),1))</f>
        <v>0.7</v>
      </c>
      <c r="AC133" s="306">
        <f>IF('Datos de Indicador'!L136="No dato","x",ROUND(IF('Datos de Indicador'!L136&gt;AC$302,10,IF('Datos de Indicador'!L136&lt;$AC$301,0,10-(AC$302-'Datos de Indicador'!L136)/(AC$302-AC$301)*10)),1))</f>
        <v>0.7</v>
      </c>
      <c r="AD133" s="301">
        <f t="shared" si="29"/>
        <v>0.9</v>
      </c>
      <c r="AE133" s="305">
        <f t="shared" si="30"/>
        <v>0.9</v>
      </c>
      <c r="AF133" s="16"/>
      <c r="AG133" s="16"/>
      <c r="AH133" s="16"/>
    </row>
    <row r="134" spans="1:34" s="3" customFormat="1" x14ac:dyDescent="0.25">
      <c r="A134" s="104" t="s">
        <v>86</v>
      </c>
      <c r="B134" s="101" t="s">
        <v>282</v>
      </c>
      <c r="C134" s="307">
        <v>823</v>
      </c>
      <c r="D134" s="301">
        <f>IF('Datos de Indicador'!D137="No dato","x",ROUND(IF('Datos de Indicador'!D137=0,0,IF(LOG('Datos de Indicador'!D137)&gt;D$302,10,IF(LOG('Datos de Indicador'!D137)&lt;D$301,0,10-(D$302-LOG('Datos de Indicador'!D137))/(D$302-D$301)*10))),1))</f>
        <v>0</v>
      </c>
      <c r="E134" s="501">
        <f>IF('Datos de Indicador'!E137="No dato","x",ROUND(IF('Datos de Indicador'!E137=0,0,IF(LOG('Datos de Indicador'!E137)&gt;E$302,10,IF(LOG('Datos de Indicador'!E137)&lt;E$301,0,10-(E$302-LOG('Datos de Indicador'!E137))/(E$302-E$301)*10))),1))</f>
        <v>5.8</v>
      </c>
      <c r="F134" s="299">
        <f>IF('Datos de Indicador'!E137="No dato","x",IF('Datos de Indicador'!E137="No dato","x", ('Datos de Indicador'!E137)/'Datos de Indicador'!AM137))</f>
        <v>9.2387209914659421E-4</v>
      </c>
      <c r="G134" s="300">
        <f t="shared" si="31"/>
        <v>1.8</v>
      </c>
      <c r="H134" s="301">
        <f t="shared" si="32"/>
        <v>4.0999999999999996</v>
      </c>
      <c r="I134" s="501">
        <f>IF('Datos de Indicador'!F137="No dato","x",ROUND(IF('Datos de Indicador'!F137=0,0,IF(LOG('Datos de Indicador'!F137*1/40)&gt;I$302,10,IF(LOG('Datos de Indicador'!F137*1/40)&lt;I$301,0,10-(I$302-LOG('Datos de Indicador'!F137*1/40))/(I$302-I$301)*10))),1))</f>
        <v>0</v>
      </c>
      <c r="J134" s="299">
        <f>IF('Datos de Indicador'!F137="No dato","x",IF('Datos de Indicador'!F137="No dato","x",( 'Datos de Indicador'!F137*1/40)/'Datos de Indicador'!AM137))</f>
        <v>0</v>
      </c>
      <c r="K134" s="300">
        <f t="shared" si="33"/>
        <v>0</v>
      </c>
      <c r="L134" s="302">
        <f t="shared" si="34"/>
        <v>0</v>
      </c>
      <c r="M134" s="502">
        <f>IF('Datos de Indicador'!G137="No dato","x",ROUND(IF('Datos de Indicador'!G137=0,0,IF(LOG('Datos de Indicador'!G137)&gt;M$302,10,IF(LOG('Datos de Indicador'!G137)&lt;M$301,0,10-(M$302-LOG('Datos de Indicador'!G137))/(M$302-M$301)*10))),1))</f>
        <v>0</v>
      </c>
      <c r="N134" s="303">
        <f>IF('Datos de Indicador'!G137="No dato","x",IF('Datos de Indicador'!G137="No dato","x", 'Datos de Indicador'!G137/'Datos de Indicador'!AM137))</f>
        <v>0</v>
      </c>
      <c r="O134" s="304">
        <f t="shared" si="35"/>
        <v>0</v>
      </c>
      <c r="P134" s="302">
        <f t="shared" si="36"/>
        <v>0</v>
      </c>
      <c r="Q134" s="301">
        <f t="shared" si="37"/>
        <v>0</v>
      </c>
      <c r="R134" s="503">
        <f>IF('Datos de Indicador'!H137="No dato","x",ROUND(IF('Datos de Indicador'!H137=0,0,IF(LOG('Datos de Indicador'!H137)&gt;R$302,10,IF(LOG('Datos de Indicador'!H137)&lt;R$301,0,10-(R$302-LOG('Datos de Indicador'!H137))/(R$302-R$301)*10))),1))</f>
        <v>8.3000000000000007</v>
      </c>
      <c r="S134" s="299">
        <f>IF('Datos de Indicador'!H137="No dato","x",IF('Datos de Indicador'!H137="No dato","x", 'Datos de Indicador'!H137/'Datos de Indicador'!AM137))</f>
        <v>4.4681814249635278E-2</v>
      </c>
      <c r="T134" s="300">
        <f t="shared" si="38"/>
        <v>4.5</v>
      </c>
      <c r="U134" s="301">
        <f t="shared" si="39"/>
        <v>6.8</v>
      </c>
      <c r="V134" s="501">
        <f>IF('Datos de Indicador'!I137="No dato","x",ROUND(IF('Datos de Indicador'!I137=0,0,IF(LOG('Datos de Indicador'!I137)&gt;V$302,10,IF(LOG('Datos de Indicador'!I137)&lt;V$301,0,10-(V$302-LOG('Datos de Indicador'!I137))/(V$302-V$301)*10))),1))</f>
        <v>0</v>
      </c>
      <c r="W134" s="299">
        <f>IF('Datos de Indicador'!I137="No dato","x",IF('Datos de Indicador'!I137="No dato","x",( 'Datos de Indicador'!I137)/'Datos de Indicador'!AM137))</f>
        <v>0</v>
      </c>
      <c r="X134" s="300">
        <f t="shared" si="40"/>
        <v>0</v>
      </c>
      <c r="Y134" s="301">
        <f t="shared" si="41"/>
        <v>0</v>
      </c>
      <c r="Z134" s="305">
        <f t="shared" si="42"/>
        <v>2.7</v>
      </c>
      <c r="AA134" s="306">
        <f>IF('Datos de Indicador'!J137="No dato","x",ROUND(IF('Datos de Indicador'!J137&gt;AA$302,10,IF('Datos de Indicador'!J137&lt;$AA$301,0,10-(AA$302-'Datos de Indicador'!J137)/(AA$302-AA$301)*10)),1))</f>
        <v>4.3</v>
      </c>
      <c r="AB134" s="306">
        <f>IF('Datos de Indicador'!K137="No dato","x",ROUND(IF('Datos de Indicador'!K137&gt;AB$302,10,IF('Datos de Indicador'!K137&lt;$AB$301,0,10-(AB$302-'Datos de Indicador'!K137)/(AB$302-AB$301)*10)),1))</f>
        <v>2</v>
      </c>
      <c r="AC134" s="306">
        <f>IF('Datos de Indicador'!L137="No dato","x",ROUND(IF('Datos de Indicador'!L137&gt;AC$302,10,IF('Datos de Indicador'!L137&lt;$AC$301,0,10-(AC$302-'Datos de Indicador'!L137)/(AC$302-AC$301)*10)),1))</f>
        <v>0.7</v>
      </c>
      <c r="AD134" s="301">
        <f t="shared" si="29"/>
        <v>2.5</v>
      </c>
      <c r="AE134" s="305">
        <f t="shared" si="30"/>
        <v>2.5</v>
      </c>
      <c r="AF134" s="16"/>
      <c r="AG134" s="16"/>
      <c r="AH134" s="16"/>
    </row>
    <row r="135" spans="1:34" s="3" customFormat="1" x14ac:dyDescent="0.25">
      <c r="A135" s="104" t="s">
        <v>86</v>
      </c>
      <c r="B135" s="101" t="s">
        <v>283</v>
      </c>
      <c r="C135" s="307">
        <v>824</v>
      </c>
      <c r="D135" s="301">
        <f>IF('Datos de Indicador'!D138="No dato","x",ROUND(IF('Datos de Indicador'!D138=0,0,IF(LOG('Datos de Indicador'!D138)&gt;D$302,10,IF(LOG('Datos de Indicador'!D138)&lt;D$301,0,10-(D$302-LOG('Datos de Indicador'!D138))/(D$302-D$301)*10))),1))</f>
        <v>0</v>
      </c>
      <c r="E135" s="501">
        <f>IF('Datos de Indicador'!E138="No dato","x",ROUND(IF('Datos de Indicador'!E138=0,0,IF(LOG('Datos de Indicador'!E138)&gt;E$302,10,IF(LOG('Datos de Indicador'!E138)&lt;E$301,0,10-(E$302-LOG('Datos de Indicador'!E138))/(E$302-E$301)*10))),1))</f>
        <v>5.8</v>
      </c>
      <c r="F135" s="299">
        <f>IF('Datos de Indicador'!E138="No dato","x",IF('Datos de Indicador'!E138="No dato","x", ('Datos de Indicador'!E138)/'Datos de Indicador'!AM138))</f>
        <v>3.1431624786407825E-4</v>
      </c>
      <c r="G135" s="300">
        <f t="shared" si="31"/>
        <v>0.6</v>
      </c>
      <c r="H135" s="301">
        <f t="shared" si="32"/>
        <v>3.6</v>
      </c>
      <c r="I135" s="501">
        <f>IF('Datos de Indicador'!F138="No dato","x",ROUND(IF('Datos de Indicador'!F138=0,0,IF(LOG('Datos de Indicador'!F138*1/40)&gt;I$302,10,IF(LOG('Datos de Indicador'!F138*1/40)&lt;I$301,0,10-(I$302-LOG('Datos de Indicador'!F138*1/40))/(I$302-I$301)*10))),1))</f>
        <v>0</v>
      </c>
      <c r="J135" s="299">
        <f>IF('Datos de Indicador'!F138="No dato","x",IF('Datos de Indicador'!F138="No dato","x",( 'Datos de Indicador'!F138*1/40)/'Datos de Indicador'!AM138))</f>
        <v>0</v>
      </c>
      <c r="K135" s="300">
        <f t="shared" si="33"/>
        <v>0</v>
      </c>
      <c r="L135" s="302">
        <f t="shared" si="34"/>
        <v>0</v>
      </c>
      <c r="M135" s="502">
        <f>IF('Datos de Indicador'!G138="No dato","x",ROUND(IF('Datos de Indicador'!G138=0,0,IF(LOG('Datos de Indicador'!G138)&gt;M$302,10,IF(LOG('Datos de Indicador'!G138)&lt;M$301,0,10-(M$302-LOG('Datos de Indicador'!G138))/(M$302-M$301)*10))),1))</f>
        <v>0</v>
      </c>
      <c r="N135" s="303">
        <f>IF('Datos de Indicador'!G138="No dato","x",IF('Datos de Indicador'!G138="No dato","x", 'Datos de Indicador'!G138/'Datos de Indicador'!AM138))</f>
        <v>0</v>
      </c>
      <c r="O135" s="304">
        <f t="shared" si="35"/>
        <v>0</v>
      </c>
      <c r="P135" s="302">
        <f t="shared" si="36"/>
        <v>0</v>
      </c>
      <c r="Q135" s="301">
        <f t="shared" si="37"/>
        <v>0</v>
      </c>
      <c r="R135" s="503">
        <f>IF('Datos de Indicador'!H138="No dato","x",ROUND(IF('Datos de Indicador'!H138=0,0,IF(LOG('Datos de Indicador'!H138)&gt;R$302,10,IF(LOG('Datos de Indicador'!H138)&lt;R$301,0,10-(R$302-LOG('Datos de Indicador'!H138))/(R$302-R$301)*10))),1))</f>
        <v>8.6</v>
      </c>
      <c r="S135" s="299">
        <f>IF('Datos de Indicador'!H138="No dato","x",IF('Datos de Indicador'!H138="No dato","x", 'Datos de Indicador'!H138/'Datos de Indicador'!AM138))</f>
        <v>2.2745066663618752E-2</v>
      </c>
      <c r="T135" s="300">
        <f t="shared" si="38"/>
        <v>2.2999999999999998</v>
      </c>
      <c r="U135" s="301">
        <f t="shared" si="39"/>
        <v>6.4</v>
      </c>
      <c r="V135" s="501">
        <f>IF('Datos de Indicador'!I138="No dato","x",ROUND(IF('Datos de Indicador'!I138=0,0,IF(LOG('Datos de Indicador'!I138)&gt;V$302,10,IF(LOG('Datos de Indicador'!I138)&lt;V$301,0,10-(V$302-LOG('Datos de Indicador'!I138))/(V$302-V$301)*10))),1))</f>
        <v>9</v>
      </c>
      <c r="W135" s="299">
        <f>IF('Datos de Indicador'!I138="No dato","x",IF('Datos de Indicador'!I138="No dato","x",( 'Datos de Indicador'!I138)/'Datos de Indicador'!AM138))</f>
        <v>2.0087665658949726E-2</v>
      </c>
      <c r="X135" s="300">
        <f t="shared" si="40"/>
        <v>2</v>
      </c>
      <c r="Y135" s="301">
        <f t="shared" si="41"/>
        <v>6.7</v>
      </c>
      <c r="Z135" s="305">
        <f t="shared" si="42"/>
        <v>3.9</v>
      </c>
      <c r="AA135" s="306">
        <f>IF('Datos de Indicador'!J138="No dato","x",ROUND(IF('Datos de Indicador'!J138&gt;AA$302,10,IF('Datos de Indicador'!J138&lt;$AA$301,0,10-(AA$302-'Datos de Indicador'!J138)/(AA$302-AA$301)*10)),1))</f>
        <v>7.1</v>
      </c>
      <c r="AB135" s="306">
        <f>IF('Datos de Indicador'!K138="No dato","x",ROUND(IF('Datos de Indicador'!K138&gt;AB$302,10,IF('Datos de Indicador'!K138&lt;$AB$301,0,10-(AB$302-'Datos de Indicador'!K138)/(AB$302-AB$301)*10)),1))</f>
        <v>8.6999999999999993</v>
      </c>
      <c r="AC135" s="306">
        <f>IF('Datos de Indicador'!L138="No dato","x",ROUND(IF('Datos de Indicador'!L138&gt;AC$302,10,IF('Datos de Indicador'!L138&lt;$AC$301,0,10-(AC$302-'Datos de Indicador'!L138)/(AC$302-AC$301)*10)),1))</f>
        <v>9.3000000000000007</v>
      </c>
      <c r="AD135" s="301">
        <f t="shared" si="29"/>
        <v>8.5</v>
      </c>
      <c r="AE135" s="305">
        <f t="shared" si="30"/>
        <v>8.5</v>
      </c>
      <c r="AF135" s="16"/>
      <c r="AG135" s="16"/>
      <c r="AH135" s="16"/>
    </row>
    <row r="136" spans="1:34" s="3" customFormat="1" x14ac:dyDescent="0.25">
      <c r="A136" s="104" t="s">
        <v>86</v>
      </c>
      <c r="B136" s="101" t="s">
        <v>284</v>
      </c>
      <c r="C136" s="307">
        <v>825</v>
      </c>
      <c r="D136" s="301">
        <f>IF('Datos de Indicador'!D139="No dato","x",ROUND(IF('Datos de Indicador'!D139=0,0,IF(LOG('Datos de Indicador'!D139)&gt;D$302,10,IF(LOG('Datos de Indicador'!D139)&lt;D$301,0,10-(D$302-LOG('Datos de Indicador'!D139))/(D$302-D$301)*10))),1))</f>
        <v>0</v>
      </c>
      <c r="E136" s="501">
        <f>IF('Datos de Indicador'!E139="No dato","x",ROUND(IF('Datos de Indicador'!E139=0,0,IF(LOG('Datos de Indicador'!E139)&gt;E$302,10,IF(LOG('Datos de Indicador'!E139)&lt;E$301,0,10-(E$302-LOG('Datos de Indicador'!E139))/(E$302-E$301)*10))),1))</f>
        <v>5.3</v>
      </c>
      <c r="F136" s="299">
        <f>IF('Datos de Indicador'!E139="No dato","x",IF('Datos de Indicador'!E139="No dato","x", ('Datos de Indicador'!E139)/'Datos de Indicador'!AM139))</f>
        <v>8.3366332506617212E-4</v>
      </c>
      <c r="G136" s="300">
        <f t="shared" si="31"/>
        <v>1.7</v>
      </c>
      <c r="H136" s="301">
        <f t="shared" si="32"/>
        <v>3.7</v>
      </c>
      <c r="I136" s="501">
        <f>IF('Datos de Indicador'!F139="No dato","x",ROUND(IF('Datos de Indicador'!F139=0,0,IF(LOG('Datos de Indicador'!F139*1/40)&gt;I$302,10,IF(LOG('Datos de Indicador'!F139*1/40)&lt;I$301,0,10-(I$302-LOG('Datos de Indicador'!F139*1/40))/(I$302-I$301)*10))),1))</f>
        <v>0</v>
      </c>
      <c r="J136" s="299">
        <f>IF('Datos de Indicador'!F139="No dato","x",IF('Datos de Indicador'!F139="No dato","x",( 'Datos de Indicador'!F139*1/40)/'Datos de Indicador'!AM139))</f>
        <v>0</v>
      </c>
      <c r="K136" s="300">
        <f t="shared" si="33"/>
        <v>0</v>
      </c>
      <c r="L136" s="302">
        <f t="shared" si="34"/>
        <v>0</v>
      </c>
      <c r="M136" s="502">
        <f>IF('Datos de Indicador'!G139="No dato","x",ROUND(IF('Datos de Indicador'!G139=0,0,IF(LOG('Datos de Indicador'!G139)&gt;M$302,10,IF(LOG('Datos de Indicador'!G139)&lt;M$301,0,10-(M$302-LOG('Datos de Indicador'!G139))/(M$302-M$301)*10))),1))</f>
        <v>0</v>
      </c>
      <c r="N136" s="303">
        <f>IF('Datos de Indicador'!G139="No dato","x",IF('Datos de Indicador'!G139="No dato","x", 'Datos de Indicador'!G139/'Datos de Indicador'!AM139))</f>
        <v>0</v>
      </c>
      <c r="O136" s="304">
        <f t="shared" si="35"/>
        <v>0</v>
      </c>
      <c r="P136" s="302">
        <f t="shared" si="36"/>
        <v>0</v>
      </c>
      <c r="Q136" s="301">
        <f t="shared" si="37"/>
        <v>0</v>
      </c>
      <c r="R136" s="503">
        <f>IF('Datos de Indicador'!H139="No dato","x",ROUND(IF('Datos de Indicador'!H139=0,0,IF(LOG('Datos de Indicador'!H139)&gt;R$302,10,IF(LOG('Datos de Indicador'!H139)&lt;R$301,0,10-(R$302-LOG('Datos de Indicador'!H139))/(R$302-R$301)*10))),1))</f>
        <v>7.2</v>
      </c>
      <c r="S136" s="299">
        <f>IF('Datos de Indicador'!H139="No dato","x",IF('Datos de Indicador'!H139="No dato","x", 'Datos de Indicador'!H139/'Datos de Indicador'!AM139))</f>
        <v>1.667326650132344E-2</v>
      </c>
      <c r="T136" s="300">
        <f t="shared" si="38"/>
        <v>1.7</v>
      </c>
      <c r="U136" s="301">
        <f t="shared" si="39"/>
        <v>5</v>
      </c>
      <c r="V136" s="501">
        <f>IF('Datos de Indicador'!I139="No dato","x",ROUND(IF('Datos de Indicador'!I139=0,0,IF(LOG('Datos de Indicador'!I139)&gt;V$302,10,IF(LOG('Datos de Indicador'!I139)&lt;V$301,0,10-(V$302-LOG('Datos de Indicador'!I139))/(V$302-V$301)*10))),1))</f>
        <v>0</v>
      </c>
      <c r="W136" s="299">
        <f>IF('Datos de Indicador'!I139="No dato","x",IF('Datos de Indicador'!I139="No dato","x",( 'Datos de Indicador'!I139)/'Datos de Indicador'!AM139))</f>
        <v>0</v>
      </c>
      <c r="X136" s="300">
        <f t="shared" si="40"/>
        <v>0</v>
      </c>
      <c r="Y136" s="301">
        <f t="shared" si="41"/>
        <v>0</v>
      </c>
      <c r="Z136" s="305">
        <f t="shared" si="42"/>
        <v>2</v>
      </c>
      <c r="AA136" s="306">
        <f>IF('Datos de Indicador'!J139="No dato","x",ROUND(IF('Datos de Indicador'!J139&gt;AA$302,10,IF('Datos de Indicador'!J139&lt;$AA$301,0,10-(AA$302-'Datos de Indicador'!J139)/(AA$302-AA$301)*10)),1))</f>
        <v>2.5</v>
      </c>
      <c r="AB136" s="306">
        <f>IF('Datos de Indicador'!K139="No dato","x",ROUND(IF('Datos de Indicador'!K139&gt;AB$302,10,IF('Datos de Indicador'!K139&lt;$AB$301,0,10-(AB$302-'Datos de Indicador'!K139)/(AB$302-AB$301)*10)),1))</f>
        <v>0.7</v>
      </c>
      <c r="AC136" s="306">
        <f>IF('Datos de Indicador'!L139="No dato","x",ROUND(IF('Datos de Indicador'!L139&gt;AC$302,10,IF('Datos de Indicador'!L139&lt;$AC$301,0,10-(AC$302-'Datos de Indicador'!L139)/(AC$302-AC$301)*10)),1))</f>
        <v>0</v>
      </c>
      <c r="AD136" s="301">
        <f t="shared" si="29"/>
        <v>1.1000000000000001</v>
      </c>
      <c r="AE136" s="305">
        <f t="shared" si="30"/>
        <v>1.1000000000000001</v>
      </c>
      <c r="AF136" s="16"/>
      <c r="AG136" s="16"/>
      <c r="AH136" s="16"/>
    </row>
    <row r="137" spans="1:34" s="3" customFormat="1" x14ac:dyDescent="0.25">
      <c r="A137" s="104" t="s">
        <v>86</v>
      </c>
      <c r="B137" s="101" t="s">
        <v>285</v>
      </c>
      <c r="C137" s="307">
        <v>826</v>
      </c>
      <c r="D137" s="301">
        <f>IF('Datos de Indicador'!D140="No dato","x",ROUND(IF('Datos de Indicador'!D140=0,0,IF(LOG('Datos de Indicador'!D140)&gt;D$302,10,IF(LOG('Datos de Indicador'!D140)&lt;D$301,0,10-(D$302-LOG('Datos de Indicador'!D140))/(D$302-D$301)*10))),1))</f>
        <v>0</v>
      </c>
      <c r="E137" s="501">
        <f>IF('Datos de Indicador'!E140="No dato","x",ROUND(IF('Datos de Indicador'!E140=0,0,IF(LOG('Datos de Indicador'!E140)&gt;E$302,10,IF(LOG('Datos de Indicador'!E140)&lt;E$301,0,10-(E$302-LOG('Datos de Indicador'!E140))/(E$302-E$301)*10))),1))</f>
        <v>0</v>
      </c>
      <c r="F137" s="299">
        <f>IF('Datos de Indicador'!E140="No dato","x",IF('Datos de Indicador'!E140="No dato","x", ('Datos de Indicador'!E140)/'Datos de Indicador'!AM140))</f>
        <v>0</v>
      </c>
      <c r="G137" s="300">
        <f t="shared" si="31"/>
        <v>0</v>
      </c>
      <c r="H137" s="301">
        <f t="shared" si="32"/>
        <v>0</v>
      </c>
      <c r="I137" s="501">
        <f>IF('Datos de Indicador'!F140="No dato","x",ROUND(IF('Datos de Indicador'!F140=0,0,IF(LOG('Datos de Indicador'!F140*1/40)&gt;I$302,10,IF(LOG('Datos de Indicador'!F140*1/40)&lt;I$301,0,10-(I$302-LOG('Datos de Indicador'!F140*1/40))/(I$302-I$301)*10))),1))</f>
        <v>0</v>
      </c>
      <c r="J137" s="299">
        <f>IF('Datos de Indicador'!F140="No dato","x",IF('Datos de Indicador'!F140="No dato","x",( 'Datos de Indicador'!F140*1/40)/'Datos de Indicador'!AM140))</f>
        <v>0</v>
      </c>
      <c r="K137" s="300">
        <f t="shared" si="33"/>
        <v>0</v>
      </c>
      <c r="L137" s="302">
        <f t="shared" si="34"/>
        <v>0</v>
      </c>
      <c r="M137" s="502">
        <f>IF('Datos de Indicador'!G140="No dato","x",ROUND(IF('Datos de Indicador'!G140=0,0,IF(LOG('Datos de Indicador'!G140)&gt;M$302,10,IF(LOG('Datos de Indicador'!G140)&lt;M$301,0,10-(M$302-LOG('Datos de Indicador'!G140))/(M$302-M$301)*10))),1))</f>
        <v>0</v>
      </c>
      <c r="N137" s="303">
        <f>IF('Datos de Indicador'!G140="No dato","x",IF('Datos de Indicador'!G140="No dato","x", 'Datos de Indicador'!G140/'Datos de Indicador'!AM140))</f>
        <v>0</v>
      </c>
      <c r="O137" s="304">
        <f t="shared" si="35"/>
        <v>0</v>
      </c>
      <c r="P137" s="302">
        <f t="shared" si="36"/>
        <v>0</v>
      </c>
      <c r="Q137" s="301">
        <f t="shared" si="37"/>
        <v>0</v>
      </c>
      <c r="R137" s="503">
        <f>IF('Datos de Indicador'!H140="No dato","x",ROUND(IF('Datos de Indicador'!H140=0,0,IF(LOG('Datos de Indicador'!H140)&gt;R$302,10,IF(LOG('Datos de Indicador'!H140)&lt;R$301,0,10-(R$302-LOG('Datos de Indicador'!H140))/(R$302-R$301)*10))),1))</f>
        <v>8.6999999999999993</v>
      </c>
      <c r="S137" s="299">
        <f>IF('Datos de Indicador'!H140="No dato","x",IF('Datos de Indicador'!H140="No dato","x", 'Datos de Indicador'!H140/'Datos de Indicador'!AM140))</f>
        <v>5.7320506171248002E-2</v>
      </c>
      <c r="T137" s="300">
        <f t="shared" si="38"/>
        <v>5.7</v>
      </c>
      <c r="U137" s="301">
        <f t="shared" si="39"/>
        <v>7.5</v>
      </c>
      <c r="V137" s="501">
        <f>IF('Datos de Indicador'!I140="No dato","x",ROUND(IF('Datos de Indicador'!I140=0,0,IF(LOG('Datos de Indicador'!I140)&gt;V$302,10,IF(LOG('Datos de Indicador'!I140)&lt;V$301,0,10-(V$302-LOG('Datos de Indicador'!I140))/(V$302-V$301)*10))),1))</f>
        <v>0</v>
      </c>
      <c r="W137" s="299">
        <f>IF('Datos de Indicador'!I140="No dato","x",IF('Datos de Indicador'!I140="No dato","x",( 'Datos de Indicador'!I140)/'Datos de Indicador'!AM140))</f>
        <v>0</v>
      </c>
      <c r="X137" s="300">
        <f t="shared" si="40"/>
        <v>0</v>
      </c>
      <c r="Y137" s="301">
        <f t="shared" si="41"/>
        <v>0</v>
      </c>
      <c r="Z137" s="305">
        <f t="shared" si="42"/>
        <v>2.2000000000000002</v>
      </c>
      <c r="AA137" s="306">
        <f>IF('Datos de Indicador'!J140="No dato","x",ROUND(IF('Datos de Indicador'!J140&gt;AA$302,10,IF('Datos de Indicador'!J140&lt;$AA$301,0,10-(AA$302-'Datos de Indicador'!J140)/(AA$302-AA$301)*10)),1))</f>
        <v>7.6</v>
      </c>
      <c r="AB137" s="306">
        <f>IF('Datos de Indicador'!K140="No dato","x",ROUND(IF('Datos de Indicador'!K140&gt;AB$302,10,IF('Datos de Indicador'!K140&lt;$AB$301,0,10-(AB$302-'Datos de Indicador'!K140)/(AB$302-AB$301)*10)),1))</f>
        <v>4.7</v>
      </c>
      <c r="AC137" s="306">
        <f>IF('Datos de Indicador'!L140="No dato","x",ROUND(IF('Datos de Indicador'!L140&gt;AC$302,10,IF('Datos de Indicador'!L140&lt;$AC$301,0,10-(AC$302-'Datos de Indicador'!L140)/(AC$302-AC$301)*10)),1))</f>
        <v>1.3</v>
      </c>
      <c r="AD137" s="301">
        <f t="shared" si="29"/>
        <v>5.0999999999999996</v>
      </c>
      <c r="AE137" s="305">
        <f t="shared" si="30"/>
        <v>5.0999999999999996</v>
      </c>
      <c r="AF137" s="16"/>
      <c r="AG137" s="16"/>
      <c r="AH137" s="16"/>
    </row>
    <row r="138" spans="1:34" s="3" customFormat="1" x14ac:dyDescent="0.25">
      <c r="A138" s="104" t="s">
        <v>86</v>
      </c>
      <c r="B138" s="101" t="s">
        <v>286</v>
      </c>
      <c r="C138" s="307">
        <v>827</v>
      </c>
      <c r="D138" s="301">
        <f>IF('Datos de Indicador'!D141="No dato","x",ROUND(IF('Datos de Indicador'!D141=0,0,IF(LOG('Datos de Indicador'!D141)&gt;D$302,10,IF(LOG('Datos de Indicador'!D141)&lt;D$301,0,10-(D$302-LOG('Datos de Indicador'!D141))/(D$302-D$301)*10))),1))</f>
        <v>0</v>
      </c>
      <c r="E138" s="501">
        <f>IF('Datos de Indicador'!E141="No dato","x",ROUND(IF('Datos de Indicador'!E141=0,0,IF(LOG('Datos de Indicador'!E141)&gt;E$302,10,IF(LOG('Datos de Indicador'!E141)&lt;E$301,0,10-(E$302-LOG('Datos de Indicador'!E141))/(E$302-E$301)*10))),1))</f>
        <v>0</v>
      </c>
      <c r="F138" s="299">
        <f>IF('Datos de Indicador'!E141="No dato","x",IF('Datos de Indicador'!E141="No dato","x", ('Datos de Indicador'!E141)/'Datos de Indicador'!AM141))</f>
        <v>0</v>
      </c>
      <c r="G138" s="300">
        <f t="shared" si="31"/>
        <v>0</v>
      </c>
      <c r="H138" s="301">
        <f t="shared" si="32"/>
        <v>0</v>
      </c>
      <c r="I138" s="501">
        <f>IF('Datos de Indicador'!F141="No dato","x",ROUND(IF('Datos de Indicador'!F141=0,0,IF(LOG('Datos de Indicador'!F141*1/40)&gt;I$302,10,IF(LOG('Datos de Indicador'!F141*1/40)&lt;I$301,0,10-(I$302-LOG('Datos de Indicador'!F141*1/40))/(I$302-I$301)*10))),1))</f>
        <v>0</v>
      </c>
      <c r="J138" s="299">
        <f>IF('Datos de Indicador'!F141="No dato","x",IF('Datos de Indicador'!F141="No dato","x",( 'Datos de Indicador'!F141*1/40)/'Datos de Indicador'!AM141))</f>
        <v>0</v>
      </c>
      <c r="K138" s="300">
        <f t="shared" si="33"/>
        <v>0</v>
      </c>
      <c r="L138" s="302">
        <f t="shared" si="34"/>
        <v>0</v>
      </c>
      <c r="M138" s="502">
        <f>IF('Datos de Indicador'!G141="No dato","x",ROUND(IF('Datos de Indicador'!G141=0,0,IF(LOG('Datos de Indicador'!G141)&gt;M$302,10,IF(LOG('Datos de Indicador'!G141)&lt;M$301,0,10-(M$302-LOG('Datos de Indicador'!G141))/(M$302-M$301)*10))),1))</f>
        <v>0</v>
      </c>
      <c r="N138" s="303">
        <f>IF('Datos de Indicador'!G141="No dato","x",IF('Datos de Indicador'!G141="No dato","x", 'Datos de Indicador'!G141/'Datos de Indicador'!AM141))</f>
        <v>0</v>
      </c>
      <c r="O138" s="304">
        <f t="shared" si="35"/>
        <v>0</v>
      </c>
      <c r="P138" s="302">
        <f t="shared" si="36"/>
        <v>0</v>
      </c>
      <c r="Q138" s="301">
        <f t="shared" si="37"/>
        <v>0</v>
      </c>
      <c r="R138" s="503">
        <f>IF('Datos de Indicador'!H141="No dato","x",ROUND(IF('Datos de Indicador'!H141=0,0,IF(LOG('Datos de Indicador'!H141)&gt;R$302,10,IF(LOG('Datos de Indicador'!H141)&lt;R$301,0,10-(R$302-LOG('Datos de Indicador'!H141))/(R$302-R$301)*10))),1))</f>
        <v>8.3000000000000007</v>
      </c>
      <c r="S138" s="299">
        <f>IF('Datos de Indicador'!H141="No dato","x",IF('Datos de Indicador'!H141="No dato","x", 'Datos de Indicador'!H141/'Datos de Indicador'!AM141))</f>
        <v>5.0915770089126393E-2</v>
      </c>
      <c r="T138" s="300">
        <f t="shared" si="38"/>
        <v>5.0999999999999996</v>
      </c>
      <c r="U138" s="301">
        <f t="shared" si="39"/>
        <v>7</v>
      </c>
      <c r="V138" s="501">
        <f>IF('Datos de Indicador'!I141="No dato","x",ROUND(IF('Datos de Indicador'!I141=0,0,IF(LOG('Datos de Indicador'!I141)&gt;V$302,10,IF(LOG('Datos de Indicador'!I141)&lt;V$301,0,10-(V$302-LOG('Datos de Indicador'!I141))/(V$302-V$301)*10))),1))</f>
        <v>0</v>
      </c>
      <c r="W138" s="299">
        <f>IF('Datos de Indicador'!I141="No dato","x",IF('Datos de Indicador'!I141="No dato","x",( 'Datos de Indicador'!I141)/'Datos de Indicador'!AM141))</f>
        <v>0</v>
      </c>
      <c r="X138" s="300">
        <f t="shared" si="40"/>
        <v>0</v>
      </c>
      <c r="Y138" s="301">
        <f t="shared" si="41"/>
        <v>0</v>
      </c>
      <c r="Z138" s="305">
        <f t="shared" si="42"/>
        <v>2</v>
      </c>
      <c r="AA138" s="306">
        <f>IF('Datos de Indicador'!J141="No dato","x",ROUND(IF('Datos de Indicador'!J141&gt;AA$302,10,IF('Datos de Indicador'!J141&lt;$AA$301,0,10-(AA$302-'Datos de Indicador'!J141)/(AA$302-AA$301)*10)),1))</f>
        <v>5.7</v>
      </c>
      <c r="AB138" s="306">
        <f>IF('Datos de Indicador'!K141="No dato","x",ROUND(IF('Datos de Indicador'!K141&gt;AB$302,10,IF('Datos de Indicador'!K141&lt;$AB$301,0,10-(AB$302-'Datos de Indicador'!K141)/(AB$302-AB$301)*10)),1))</f>
        <v>2</v>
      </c>
      <c r="AC138" s="306">
        <f>IF('Datos de Indicador'!L141="No dato","x",ROUND(IF('Datos de Indicador'!L141&gt;AC$302,10,IF('Datos de Indicador'!L141&lt;$AC$301,0,10-(AC$302-'Datos de Indicador'!L141)/(AC$302-AC$301)*10)),1))</f>
        <v>1.3</v>
      </c>
      <c r="AD138" s="301">
        <f t="shared" si="29"/>
        <v>3.3</v>
      </c>
      <c r="AE138" s="305">
        <f t="shared" si="30"/>
        <v>3.3</v>
      </c>
      <c r="AF138" s="16"/>
      <c r="AG138" s="16"/>
      <c r="AH138" s="16"/>
    </row>
    <row r="139" spans="1:34" s="3" customFormat="1" x14ac:dyDescent="0.25">
      <c r="A139" s="104" t="s">
        <v>86</v>
      </c>
      <c r="B139" s="101" t="s">
        <v>287</v>
      </c>
      <c r="C139" s="307">
        <v>828</v>
      </c>
      <c r="D139" s="301">
        <f>IF('Datos de Indicador'!D142="No dato","x",ROUND(IF('Datos de Indicador'!D142=0,0,IF(LOG('Datos de Indicador'!D142)&gt;D$302,10,IF(LOG('Datos de Indicador'!D142)&lt;D$301,0,10-(D$302-LOG('Datos de Indicador'!D142))/(D$302-D$301)*10))),1))</f>
        <v>0</v>
      </c>
      <c r="E139" s="501">
        <f>IF('Datos de Indicador'!E142="No dato","x",ROUND(IF('Datos de Indicador'!E142=0,0,IF(LOG('Datos de Indicador'!E142)&gt;E$302,10,IF(LOG('Datos de Indicador'!E142)&lt;E$301,0,10-(E$302-LOG('Datos de Indicador'!E142))/(E$302-E$301)*10))),1))</f>
        <v>0</v>
      </c>
      <c r="F139" s="299">
        <f>IF('Datos de Indicador'!E142="No dato","x",IF('Datos de Indicador'!E142="No dato","x", ('Datos de Indicador'!E142)/'Datos de Indicador'!AM142))</f>
        <v>0</v>
      </c>
      <c r="G139" s="300">
        <f t="shared" si="31"/>
        <v>0</v>
      </c>
      <c r="H139" s="301">
        <f t="shared" si="32"/>
        <v>0</v>
      </c>
      <c r="I139" s="501">
        <f>IF('Datos de Indicador'!F142="No dato","x",ROUND(IF('Datos de Indicador'!F142=0,0,IF(LOG('Datos de Indicador'!F142*1/40)&gt;I$302,10,IF(LOG('Datos de Indicador'!F142*1/40)&lt;I$301,0,10-(I$302-LOG('Datos de Indicador'!F142*1/40))/(I$302-I$301)*10))),1))</f>
        <v>0</v>
      </c>
      <c r="J139" s="299">
        <f>IF('Datos de Indicador'!F142="No dato","x",IF('Datos de Indicador'!F142="No dato","x",( 'Datos de Indicador'!F142*1/40)/'Datos de Indicador'!AM142))</f>
        <v>0</v>
      </c>
      <c r="K139" s="300">
        <f t="shared" si="33"/>
        <v>0</v>
      </c>
      <c r="L139" s="302">
        <f t="shared" si="34"/>
        <v>0</v>
      </c>
      <c r="M139" s="502">
        <f>IF('Datos de Indicador'!G142="No dato","x",ROUND(IF('Datos de Indicador'!G142=0,0,IF(LOG('Datos de Indicador'!G142)&gt;M$302,10,IF(LOG('Datos de Indicador'!G142)&lt;M$301,0,10-(M$302-LOG('Datos de Indicador'!G142))/(M$302-M$301)*10))),1))</f>
        <v>0</v>
      </c>
      <c r="N139" s="303">
        <f>IF('Datos de Indicador'!G142="No dato","x",IF('Datos de Indicador'!G142="No dato","x", 'Datos de Indicador'!G142/'Datos de Indicador'!AM142))</f>
        <v>0</v>
      </c>
      <c r="O139" s="304">
        <f t="shared" si="35"/>
        <v>0</v>
      </c>
      <c r="P139" s="302">
        <f t="shared" si="36"/>
        <v>0</v>
      </c>
      <c r="Q139" s="301">
        <f t="shared" si="37"/>
        <v>0</v>
      </c>
      <c r="R139" s="503">
        <f>IF('Datos de Indicador'!H142="No dato","x",ROUND(IF('Datos de Indicador'!H142=0,0,IF(LOG('Datos de Indicador'!H142)&gt;R$302,10,IF(LOG('Datos de Indicador'!H142)&lt;R$301,0,10-(R$302-LOG('Datos de Indicador'!H142))/(R$302-R$301)*10))),1))</f>
        <v>8.4</v>
      </c>
      <c r="S139" s="299">
        <f>IF('Datos de Indicador'!H142="No dato","x",IF('Datos de Indicador'!H142="No dato","x", 'Datos de Indicador'!H142/'Datos de Indicador'!AM142))</f>
        <v>6.9685993235301183E-2</v>
      </c>
      <c r="T139" s="300">
        <f t="shared" si="38"/>
        <v>7</v>
      </c>
      <c r="U139" s="301">
        <f t="shared" si="39"/>
        <v>7.8</v>
      </c>
      <c r="V139" s="501">
        <f>IF('Datos de Indicador'!I142="No dato","x",ROUND(IF('Datos de Indicador'!I142=0,0,IF(LOG('Datos de Indicador'!I142)&gt;V$302,10,IF(LOG('Datos de Indicador'!I142)&lt;V$301,0,10-(V$302-LOG('Datos de Indicador'!I142))/(V$302-V$301)*10))),1))</f>
        <v>7.6</v>
      </c>
      <c r="W139" s="299">
        <f>IF('Datos de Indicador'!I142="No dato","x",IF('Datos de Indicador'!I142="No dato","x",( 'Datos de Indicador'!I142)/'Datos de Indicador'!AM142))</f>
        <v>1.5472449444671001E-2</v>
      </c>
      <c r="X139" s="300">
        <f t="shared" si="40"/>
        <v>1.5</v>
      </c>
      <c r="Y139" s="301">
        <f t="shared" si="41"/>
        <v>5.3</v>
      </c>
      <c r="Z139" s="305">
        <f t="shared" si="42"/>
        <v>3.4</v>
      </c>
      <c r="AA139" s="306">
        <f>IF('Datos de Indicador'!J142="No dato","x",ROUND(IF('Datos de Indicador'!J142&gt;AA$302,10,IF('Datos de Indicador'!J142&lt;$AA$301,0,10-(AA$302-'Datos de Indicador'!J142)/(AA$302-AA$301)*10)),1))</f>
        <v>4.7</v>
      </c>
      <c r="AB139" s="306">
        <f>IF('Datos de Indicador'!K142="No dato","x",ROUND(IF('Datos de Indicador'!K142&gt;AB$302,10,IF('Datos de Indicador'!K142&lt;$AB$301,0,10-(AB$302-'Datos de Indicador'!K142)/(AB$302-AB$301)*10)),1))</f>
        <v>1.3</v>
      </c>
      <c r="AC139" s="306">
        <f>IF('Datos de Indicador'!L142="No dato","x",ROUND(IF('Datos de Indicador'!L142&gt;AC$302,10,IF('Datos de Indicador'!L142&lt;$AC$301,0,10-(AC$302-'Datos de Indicador'!L142)/(AC$302-AC$301)*10)),1))</f>
        <v>0.7</v>
      </c>
      <c r="AD139" s="301">
        <f t="shared" si="29"/>
        <v>2.4</v>
      </c>
      <c r="AE139" s="305">
        <f t="shared" si="30"/>
        <v>2.4</v>
      </c>
      <c r="AF139" s="16"/>
      <c r="AG139" s="16"/>
      <c r="AH139" s="16"/>
    </row>
    <row r="140" spans="1:34" s="3" customFormat="1" x14ac:dyDescent="0.25">
      <c r="A140" s="104" t="s">
        <v>288</v>
      </c>
      <c r="B140" s="101" t="s">
        <v>289</v>
      </c>
      <c r="C140" s="307">
        <v>901</v>
      </c>
      <c r="D140" s="301">
        <f>IF('Datos de Indicador'!D143="No dato","x",ROUND(IF('Datos de Indicador'!D143=0,0,IF(LOG('Datos de Indicador'!D143)&gt;D$302,10,IF(LOG('Datos de Indicador'!D143)&lt;D$301,0,10-(D$302-LOG('Datos de Indicador'!D143))/(D$302-D$301)*10))),1))</f>
        <v>0</v>
      </c>
      <c r="E140" s="501">
        <f>IF('Datos de Indicador'!E143="No dato","x",ROUND(IF('Datos de Indicador'!E143=0,0,IF(LOG('Datos de Indicador'!E143)&gt;E$302,10,IF(LOG('Datos de Indicador'!E143)&lt;E$301,0,10-(E$302-LOG('Datos de Indicador'!E143))/(E$302-E$301)*10))),1))</f>
        <v>7.5</v>
      </c>
      <c r="F140" s="299">
        <f>IF('Datos de Indicador'!E143="No dato","x",IF('Datos de Indicador'!E143="No dato","x", ('Datos de Indicador'!E143)/'Datos de Indicador'!AM143))</f>
        <v>1.6200948996887734E-3</v>
      </c>
      <c r="G140" s="300">
        <f t="shared" si="31"/>
        <v>3.2</v>
      </c>
      <c r="H140" s="301">
        <f t="shared" si="32"/>
        <v>5.8</v>
      </c>
      <c r="I140" s="501">
        <f>IF('Datos de Indicador'!F143="No dato","x",ROUND(IF('Datos de Indicador'!F143=0,0,IF(LOG('Datos de Indicador'!F143*1/40)&gt;I$302,10,IF(LOG('Datos de Indicador'!F143*1/40)&lt;I$301,0,10-(I$302-LOG('Datos de Indicador'!F143*1/40))/(I$302-I$301)*10))),1))</f>
        <v>8.6</v>
      </c>
      <c r="J140" s="299">
        <f>IF('Datos de Indicador'!F143="No dato","x",IF('Datos de Indicador'!F143="No dato","x",( 'Datos de Indicador'!F143*1/40)/'Datos de Indicador'!AM143))</f>
        <v>1.5990021057025659E-2</v>
      </c>
      <c r="K140" s="300">
        <f t="shared" si="33"/>
        <v>10</v>
      </c>
      <c r="L140" s="302">
        <f t="shared" si="34"/>
        <v>9.4</v>
      </c>
      <c r="M140" s="502">
        <f>IF('Datos de Indicador'!G143="No dato","x",ROUND(IF('Datos de Indicador'!G143=0,0,IF(LOG('Datos de Indicador'!G143)&gt;M$302,10,IF(LOG('Datos de Indicador'!G143)&lt;M$301,0,10-(M$302-LOG('Datos de Indicador'!G143))/(M$302-M$301)*10))),1))</f>
        <v>10</v>
      </c>
      <c r="N140" s="303">
        <f>IF('Datos de Indicador'!G143="No dato","x",IF('Datos de Indicador'!G143="No dato","x", 'Datos de Indicador'!G143/'Datos de Indicador'!AM143))</f>
        <v>0.78719779970072423</v>
      </c>
      <c r="O140" s="304">
        <f t="shared" si="35"/>
        <v>10</v>
      </c>
      <c r="P140" s="302">
        <f t="shared" si="36"/>
        <v>10</v>
      </c>
      <c r="Q140" s="301">
        <f t="shared" si="37"/>
        <v>9.6999999999999993</v>
      </c>
      <c r="R140" s="503">
        <f>IF('Datos de Indicador'!H143="No dato","x",ROUND(IF('Datos de Indicador'!H143=0,0,IF(LOG('Datos de Indicador'!H143)&gt;R$302,10,IF(LOG('Datos de Indicador'!H143)&lt;R$301,0,10-(R$302-LOG('Datos de Indicador'!H143))/(R$302-R$301)*10))),1))</f>
        <v>0</v>
      </c>
      <c r="S140" s="299">
        <f>IF('Datos de Indicador'!H143="No dato","x",IF('Datos de Indicador'!H143="No dato","x", 'Datos de Indicador'!H143/'Datos de Indicador'!AM143))</f>
        <v>0</v>
      </c>
      <c r="T140" s="300">
        <f t="shared" si="38"/>
        <v>0</v>
      </c>
      <c r="U140" s="301">
        <f t="shared" si="39"/>
        <v>0</v>
      </c>
      <c r="V140" s="501">
        <f>IF('Datos de Indicador'!I143="No dato","x",ROUND(IF('Datos de Indicador'!I143=0,0,IF(LOG('Datos de Indicador'!I143)&gt;V$302,10,IF(LOG('Datos de Indicador'!I143)&lt;V$301,0,10-(V$302-LOG('Datos de Indicador'!I143))/(V$302-V$301)*10))),1))</f>
        <v>0</v>
      </c>
      <c r="W140" s="299">
        <f>IF('Datos de Indicador'!I143="No dato","x",IF('Datos de Indicador'!I143="No dato","x",( 'Datos de Indicador'!I143)/'Datos de Indicador'!AM143))</f>
        <v>0</v>
      </c>
      <c r="X140" s="300">
        <f t="shared" si="40"/>
        <v>0</v>
      </c>
      <c r="Y140" s="301">
        <f t="shared" si="41"/>
        <v>0</v>
      </c>
      <c r="Z140" s="305">
        <f t="shared" si="42"/>
        <v>4.8</v>
      </c>
      <c r="AA140" s="306">
        <f>IF('Datos de Indicador'!J143="No dato","x",ROUND(IF('Datos de Indicador'!J143&gt;AA$302,10,IF('Datos de Indicador'!J143&lt;$AA$301,0,10-(AA$302-'Datos de Indicador'!J143)/(AA$302-AA$301)*10)),1))</f>
        <v>3.4</v>
      </c>
      <c r="AB140" s="306">
        <f>IF('Datos de Indicador'!K143="No dato","x",ROUND(IF('Datos de Indicador'!K143&gt;AB$302,10,IF('Datos de Indicador'!K143&lt;$AB$301,0,10-(AB$302-'Datos de Indicador'!K143)/(AB$302-AB$301)*10)),1))</f>
        <v>6</v>
      </c>
      <c r="AC140" s="306">
        <f>IF('Datos de Indicador'!L143="No dato","x",ROUND(IF('Datos de Indicador'!L143&gt;AC$302,10,IF('Datos de Indicador'!L143&lt;$AC$301,0,10-(AC$302-'Datos de Indicador'!L143)/(AC$302-AC$301)*10)),1))</f>
        <v>0.7</v>
      </c>
      <c r="AD140" s="301">
        <f t="shared" si="29"/>
        <v>3.7</v>
      </c>
      <c r="AE140" s="305">
        <f t="shared" si="30"/>
        <v>3.7</v>
      </c>
      <c r="AF140" s="16"/>
      <c r="AG140" s="16"/>
      <c r="AH140" s="16"/>
    </row>
    <row r="141" spans="1:34" s="3" customFormat="1" x14ac:dyDescent="0.25">
      <c r="A141" s="104" t="s">
        <v>288</v>
      </c>
      <c r="B141" s="101" t="s">
        <v>290</v>
      </c>
      <c r="C141" s="307">
        <v>902</v>
      </c>
      <c r="D141" s="301">
        <f>IF('Datos de Indicador'!D144="No dato","x",ROUND(IF('Datos de Indicador'!D144=0,0,IF(LOG('Datos de Indicador'!D144)&gt;D$302,10,IF(LOG('Datos de Indicador'!D144)&lt;D$301,0,10-(D$302-LOG('Datos de Indicador'!D144))/(D$302-D$301)*10))),1))</f>
        <v>0</v>
      </c>
      <c r="E141" s="501">
        <f>IF('Datos de Indicador'!E144="No dato","x",ROUND(IF('Datos de Indicador'!E144=0,0,IF(LOG('Datos de Indicador'!E144)&gt;E$302,10,IF(LOG('Datos de Indicador'!E144)&lt;E$301,0,10-(E$302-LOG('Datos de Indicador'!E144))/(E$302-E$301)*10))),1))</f>
        <v>0</v>
      </c>
      <c r="F141" s="299">
        <f>IF('Datos de Indicador'!E144="No dato","x",IF('Datos de Indicador'!E144="No dato","x", ('Datos de Indicador'!E144)/'Datos de Indicador'!AM144))</f>
        <v>0</v>
      </c>
      <c r="G141" s="300">
        <f t="shared" si="31"/>
        <v>0</v>
      </c>
      <c r="H141" s="301">
        <f t="shared" si="32"/>
        <v>0</v>
      </c>
      <c r="I141" s="501">
        <f>IF('Datos de Indicador'!F144="No dato","x",ROUND(IF('Datos de Indicador'!F144=0,0,IF(LOG('Datos de Indicador'!F144*1/40)&gt;I$302,10,IF(LOG('Datos de Indicador'!F144*1/40)&lt;I$301,0,10-(I$302-LOG('Datos de Indicador'!F144*1/40))/(I$302-I$301)*10))),1))</f>
        <v>7.9</v>
      </c>
      <c r="J141" s="299">
        <f>IF('Datos de Indicador'!F144="No dato","x",IF('Datos de Indicador'!F144="No dato","x",( 'Datos de Indicador'!F144*1/40)/'Datos de Indicador'!AM144))</f>
        <v>2.3826988117756381E-2</v>
      </c>
      <c r="K141" s="300">
        <f t="shared" si="33"/>
        <v>10</v>
      </c>
      <c r="L141" s="302">
        <f t="shared" si="34"/>
        <v>9.1999999999999993</v>
      </c>
      <c r="M141" s="502">
        <f>IF('Datos de Indicador'!G144="No dato","x",ROUND(IF('Datos de Indicador'!G144=0,0,IF(LOG('Datos de Indicador'!G144)&gt;M$302,10,IF(LOG('Datos de Indicador'!G144)&lt;M$301,0,10-(M$302-LOG('Datos de Indicador'!G144))/(M$302-M$301)*10))),1))</f>
        <v>10</v>
      </c>
      <c r="N141" s="303">
        <f>IF('Datos de Indicador'!G144="No dato","x",IF('Datos de Indicador'!G144="No dato","x", 'Datos de Indicador'!G144/'Datos de Indicador'!AM144))</f>
        <v>0.91966710220742121</v>
      </c>
      <c r="O141" s="304">
        <f t="shared" si="35"/>
        <v>10</v>
      </c>
      <c r="P141" s="302">
        <f t="shared" si="36"/>
        <v>10</v>
      </c>
      <c r="Q141" s="301">
        <f t="shared" si="37"/>
        <v>9.6999999999999993</v>
      </c>
      <c r="R141" s="503">
        <f>IF('Datos de Indicador'!H144="No dato","x",ROUND(IF('Datos de Indicador'!H144=0,0,IF(LOG('Datos de Indicador'!H144)&gt;R$302,10,IF(LOG('Datos de Indicador'!H144)&lt;R$301,0,10-(R$302-LOG('Datos de Indicador'!H144))/(R$302-R$301)*10))),1))</f>
        <v>0</v>
      </c>
      <c r="S141" s="299">
        <f>IF('Datos de Indicador'!H144="No dato","x",IF('Datos de Indicador'!H144="No dato","x", 'Datos de Indicador'!H144/'Datos de Indicador'!AM144))</f>
        <v>0</v>
      </c>
      <c r="T141" s="300">
        <f t="shared" si="38"/>
        <v>0</v>
      </c>
      <c r="U141" s="301">
        <f t="shared" si="39"/>
        <v>0</v>
      </c>
      <c r="V141" s="501">
        <f>IF('Datos de Indicador'!I144="No dato","x",ROUND(IF('Datos de Indicador'!I144=0,0,IF(LOG('Datos de Indicador'!I144)&gt;V$302,10,IF(LOG('Datos de Indicador'!I144)&lt;V$301,0,10-(V$302-LOG('Datos de Indicador'!I144))/(V$302-V$301)*10))),1))</f>
        <v>0</v>
      </c>
      <c r="W141" s="299">
        <f>IF('Datos de Indicador'!I144="No dato","x",IF('Datos de Indicador'!I144="No dato","x",( 'Datos de Indicador'!I144)/'Datos de Indicador'!AM144))</f>
        <v>0</v>
      </c>
      <c r="X141" s="300">
        <f t="shared" si="40"/>
        <v>0</v>
      </c>
      <c r="Y141" s="301">
        <f t="shared" si="41"/>
        <v>0</v>
      </c>
      <c r="Z141" s="305">
        <f t="shared" si="42"/>
        <v>3.8</v>
      </c>
      <c r="AA141" s="306">
        <f>IF('Datos de Indicador'!J144="No dato","x",ROUND(IF('Datos de Indicador'!J144&gt;AA$302,10,IF('Datos de Indicador'!J144&lt;$AA$301,0,10-(AA$302-'Datos de Indicador'!J144)/(AA$302-AA$301)*10)),1))</f>
        <v>10</v>
      </c>
      <c r="AB141" s="306">
        <f>IF('Datos de Indicador'!K144="No dato","x",ROUND(IF('Datos de Indicador'!K144&gt;AB$302,10,IF('Datos de Indicador'!K144&lt;$AB$301,0,10-(AB$302-'Datos de Indicador'!K144)/(AB$302-AB$301)*10)),1))</f>
        <v>4.7</v>
      </c>
      <c r="AC141" s="306">
        <f>IF('Datos de Indicador'!L144="No dato","x",ROUND(IF('Datos de Indicador'!L144&gt;AC$302,10,IF('Datos de Indicador'!L144&lt;$AC$301,0,10-(AC$302-'Datos de Indicador'!L144)/(AC$302-AC$301)*10)),1))</f>
        <v>0.7</v>
      </c>
      <c r="AD141" s="301">
        <f t="shared" si="29"/>
        <v>6.9</v>
      </c>
      <c r="AE141" s="305">
        <f t="shared" si="30"/>
        <v>6.9</v>
      </c>
      <c r="AF141" s="16"/>
      <c r="AG141" s="16"/>
      <c r="AH141" s="16"/>
    </row>
    <row r="142" spans="1:34" s="3" customFormat="1" x14ac:dyDescent="0.25">
      <c r="A142" s="104" t="s">
        <v>288</v>
      </c>
      <c r="B142" s="101" t="s">
        <v>291</v>
      </c>
      <c r="C142" s="307">
        <v>903</v>
      </c>
      <c r="D142" s="301">
        <f>IF('Datos de Indicador'!D145="No dato","x",ROUND(IF('Datos de Indicador'!D145=0,0,IF(LOG('Datos de Indicador'!D145)&gt;D$302,10,IF(LOG('Datos de Indicador'!D145)&lt;D$301,0,10-(D$302-LOG('Datos de Indicador'!D145))/(D$302-D$301)*10))),1))</f>
        <v>0</v>
      </c>
      <c r="E142" s="501">
        <f>IF('Datos de Indicador'!E145="No dato","x",ROUND(IF('Datos de Indicador'!E145=0,0,IF(LOG('Datos de Indicador'!E145)&gt;E$302,10,IF(LOG('Datos de Indicador'!E145)&lt;E$301,0,10-(E$302-LOG('Datos de Indicador'!E145))/(E$302-E$301)*10))),1))</f>
        <v>0</v>
      </c>
      <c r="F142" s="299">
        <f>IF('Datos de Indicador'!E145="No dato","x",IF('Datos de Indicador'!E145="No dato","x", ('Datos de Indicador'!E145)/'Datos de Indicador'!AM145))</f>
        <v>0</v>
      </c>
      <c r="G142" s="300">
        <f t="shared" si="31"/>
        <v>0</v>
      </c>
      <c r="H142" s="301">
        <f t="shared" si="32"/>
        <v>0</v>
      </c>
      <c r="I142" s="501">
        <f>IF('Datos de Indicador'!F145="No dato","x",ROUND(IF('Datos de Indicador'!F145=0,0,IF(LOG('Datos de Indicador'!F145*1/40)&gt;I$302,10,IF(LOG('Datos de Indicador'!F145*1/40)&lt;I$301,0,10-(I$302-LOG('Datos de Indicador'!F145*1/40))/(I$302-I$301)*10))),1))</f>
        <v>0</v>
      </c>
      <c r="J142" s="299">
        <f>IF('Datos de Indicador'!F145="No dato","x",IF('Datos de Indicador'!F145="No dato","x",( 'Datos de Indicador'!F145*1/40)/'Datos de Indicador'!AM145))</f>
        <v>0</v>
      </c>
      <c r="K142" s="300">
        <f t="shared" si="33"/>
        <v>0</v>
      </c>
      <c r="L142" s="302">
        <f t="shared" si="34"/>
        <v>0</v>
      </c>
      <c r="M142" s="502">
        <f>IF('Datos de Indicador'!G145="No dato","x",ROUND(IF('Datos de Indicador'!G145=0,0,IF(LOG('Datos de Indicador'!G145)&gt;M$302,10,IF(LOG('Datos de Indicador'!G145)&lt;M$301,0,10-(M$302-LOG('Datos de Indicador'!G145))/(M$302-M$301)*10))),1))</f>
        <v>10</v>
      </c>
      <c r="N142" s="303">
        <f>IF('Datos de Indicador'!G145="No dato","x",IF('Datos de Indicador'!G145="No dato","x", 'Datos de Indicador'!G145/'Datos de Indicador'!AM145))</f>
        <v>0.95282097021461631</v>
      </c>
      <c r="O142" s="304">
        <f t="shared" si="35"/>
        <v>10</v>
      </c>
      <c r="P142" s="302">
        <f t="shared" si="36"/>
        <v>10</v>
      </c>
      <c r="Q142" s="301">
        <f t="shared" si="37"/>
        <v>7.6</v>
      </c>
      <c r="R142" s="503">
        <f>IF('Datos de Indicador'!H145="No dato","x",ROUND(IF('Datos de Indicador'!H145=0,0,IF(LOG('Datos de Indicador'!H145)&gt;R$302,10,IF(LOG('Datos de Indicador'!H145)&lt;R$301,0,10-(R$302-LOG('Datos de Indicador'!H145))/(R$302-R$301)*10))),1))</f>
        <v>0</v>
      </c>
      <c r="S142" s="299">
        <f>IF('Datos de Indicador'!H145="No dato","x",IF('Datos de Indicador'!H145="No dato","x", 'Datos de Indicador'!H145/'Datos de Indicador'!AM145))</f>
        <v>0</v>
      </c>
      <c r="T142" s="300">
        <f t="shared" si="38"/>
        <v>0</v>
      </c>
      <c r="U142" s="301">
        <f t="shared" si="39"/>
        <v>0</v>
      </c>
      <c r="V142" s="501">
        <f>IF('Datos de Indicador'!I145="No dato","x",ROUND(IF('Datos de Indicador'!I145=0,0,IF(LOG('Datos de Indicador'!I145)&gt;V$302,10,IF(LOG('Datos de Indicador'!I145)&lt;V$301,0,10-(V$302-LOG('Datos de Indicador'!I145))/(V$302-V$301)*10))),1))</f>
        <v>0</v>
      </c>
      <c r="W142" s="299">
        <f>IF('Datos de Indicador'!I145="No dato","x",IF('Datos de Indicador'!I145="No dato","x",( 'Datos de Indicador'!I145)/'Datos de Indicador'!AM145))</f>
        <v>0</v>
      </c>
      <c r="X142" s="300">
        <f t="shared" si="40"/>
        <v>0</v>
      </c>
      <c r="Y142" s="301">
        <f t="shared" si="41"/>
        <v>0</v>
      </c>
      <c r="Z142" s="305">
        <f t="shared" si="42"/>
        <v>2.2999999999999998</v>
      </c>
      <c r="AA142" s="306">
        <f>IF('Datos de Indicador'!J145="No dato","x",ROUND(IF('Datos de Indicador'!J145&gt;AA$302,10,IF('Datos de Indicador'!J145&lt;$AA$301,0,10-(AA$302-'Datos de Indicador'!J145)/(AA$302-AA$301)*10)),1))</f>
        <v>4.5999999999999996</v>
      </c>
      <c r="AB142" s="306">
        <f>IF('Datos de Indicador'!K145="No dato","x",ROUND(IF('Datos de Indicador'!K145&gt;AB$302,10,IF('Datos de Indicador'!K145&lt;$AB$301,0,10-(AB$302-'Datos de Indicador'!K145)/(AB$302-AB$301)*10)),1))</f>
        <v>1.3</v>
      </c>
      <c r="AC142" s="306">
        <f>IF('Datos de Indicador'!L145="No dato","x",ROUND(IF('Datos de Indicador'!L145&gt;AC$302,10,IF('Datos de Indicador'!L145&lt;$AC$301,0,10-(AC$302-'Datos de Indicador'!L145)/(AC$302-AC$301)*10)),1))</f>
        <v>0</v>
      </c>
      <c r="AD142" s="301">
        <f t="shared" si="29"/>
        <v>2.2000000000000002</v>
      </c>
      <c r="AE142" s="305">
        <f t="shared" si="30"/>
        <v>2.2000000000000002</v>
      </c>
      <c r="AF142" s="16"/>
      <c r="AG142" s="16"/>
      <c r="AH142" s="16"/>
    </row>
    <row r="143" spans="1:34" s="3" customFormat="1" x14ac:dyDescent="0.25">
      <c r="A143" s="104" t="s">
        <v>288</v>
      </c>
      <c r="B143" s="101" t="s">
        <v>292</v>
      </c>
      <c r="C143" s="307">
        <v>904</v>
      </c>
      <c r="D143" s="301">
        <f>IF('Datos de Indicador'!D146="No dato","x",ROUND(IF('Datos de Indicador'!D146=0,0,IF(LOG('Datos de Indicador'!D146)&gt;D$302,10,IF(LOG('Datos de Indicador'!D146)&lt;D$301,0,10-(D$302-LOG('Datos de Indicador'!D146))/(D$302-D$301)*10))),1))</f>
        <v>0</v>
      </c>
      <c r="E143" s="501">
        <f>IF('Datos de Indicador'!E146="No dato","x",ROUND(IF('Datos de Indicador'!E146=0,0,IF(LOG('Datos de Indicador'!E146)&gt;E$302,10,IF(LOG('Datos de Indicador'!E146)&lt;E$301,0,10-(E$302-LOG('Datos de Indicador'!E146))/(E$302-E$301)*10))),1))</f>
        <v>0</v>
      </c>
      <c r="F143" s="299">
        <f>IF('Datos de Indicador'!E146="No dato","x",IF('Datos de Indicador'!E146="No dato","x", ('Datos de Indicador'!E146)/'Datos de Indicador'!AM146))</f>
        <v>0</v>
      </c>
      <c r="G143" s="300">
        <f t="shared" si="31"/>
        <v>0</v>
      </c>
      <c r="H143" s="301">
        <f t="shared" si="32"/>
        <v>0</v>
      </c>
      <c r="I143" s="501">
        <f>IF('Datos de Indicador'!F146="No dato","x",ROUND(IF('Datos de Indicador'!F146=0,0,IF(LOG('Datos de Indicador'!F146*1/40)&gt;I$302,10,IF(LOG('Datos de Indicador'!F146*1/40)&lt;I$301,0,10-(I$302-LOG('Datos de Indicador'!F146*1/40))/(I$302-I$301)*10))),1))</f>
        <v>7.4</v>
      </c>
      <c r="J143" s="299">
        <f>IF('Datos de Indicador'!F146="No dato","x",IF('Datos de Indicador'!F146="No dato","x",( 'Datos de Indicador'!F146*1/40)/'Datos de Indicador'!AM146))</f>
        <v>2.4241011504898262E-2</v>
      </c>
      <c r="K143" s="300">
        <f t="shared" si="33"/>
        <v>10</v>
      </c>
      <c r="L143" s="302">
        <f t="shared" si="34"/>
        <v>9.1</v>
      </c>
      <c r="M143" s="502">
        <f>IF('Datos de Indicador'!G146="No dato","x",ROUND(IF('Datos de Indicador'!G146=0,0,IF(LOG('Datos de Indicador'!G146)&gt;M$302,10,IF(LOG('Datos de Indicador'!G146)&lt;M$301,0,10-(M$302-LOG('Datos de Indicador'!G146))/(M$302-M$301)*10))),1))</f>
        <v>0</v>
      </c>
      <c r="N143" s="303">
        <f>IF('Datos de Indicador'!G146="No dato","x",IF('Datos de Indicador'!G146="No dato","x", 'Datos de Indicador'!G146/'Datos de Indicador'!AM146))</f>
        <v>0</v>
      </c>
      <c r="O143" s="304">
        <f t="shared" si="35"/>
        <v>0</v>
      </c>
      <c r="P143" s="302">
        <f t="shared" si="36"/>
        <v>0</v>
      </c>
      <c r="Q143" s="301">
        <f t="shared" si="37"/>
        <v>6.4</v>
      </c>
      <c r="R143" s="503">
        <f>IF('Datos de Indicador'!H146="No dato","x",ROUND(IF('Datos de Indicador'!H146=0,0,IF(LOG('Datos de Indicador'!H146)&gt;R$302,10,IF(LOG('Datos de Indicador'!H146)&lt;R$301,0,10-(R$302-LOG('Datos de Indicador'!H146))/(R$302-R$301)*10))),1))</f>
        <v>0</v>
      </c>
      <c r="S143" s="299">
        <f>IF('Datos de Indicador'!H146="No dato","x",IF('Datos de Indicador'!H146="No dato","x", 'Datos de Indicador'!H146/'Datos de Indicador'!AM146))</f>
        <v>0</v>
      </c>
      <c r="T143" s="300">
        <f t="shared" si="38"/>
        <v>0</v>
      </c>
      <c r="U143" s="301">
        <f t="shared" si="39"/>
        <v>0</v>
      </c>
      <c r="V143" s="501">
        <f>IF('Datos de Indicador'!I146="No dato","x",ROUND(IF('Datos de Indicador'!I146=0,0,IF(LOG('Datos de Indicador'!I146)&gt;V$302,10,IF(LOG('Datos de Indicador'!I146)&lt;V$301,0,10-(V$302-LOG('Datos de Indicador'!I146))/(V$302-V$301)*10))),1))</f>
        <v>0</v>
      </c>
      <c r="W143" s="299">
        <f>IF('Datos de Indicador'!I146="No dato","x",IF('Datos de Indicador'!I146="No dato","x",( 'Datos de Indicador'!I146)/'Datos de Indicador'!AM146))</f>
        <v>0</v>
      </c>
      <c r="X143" s="300">
        <f t="shared" si="40"/>
        <v>0</v>
      </c>
      <c r="Y143" s="301">
        <f t="shared" si="41"/>
        <v>0</v>
      </c>
      <c r="Z143" s="305">
        <f t="shared" si="42"/>
        <v>1.8</v>
      </c>
      <c r="AA143" s="306">
        <f>IF('Datos de Indicador'!J146="No dato","x",ROUND(IF('Datos de Indicador'!J146&gt;AA$302,10,IF('Datos de Indicador'!J146&lt;$AA$301,0,10-(AA$302-'Datos de Indicador'!J146)/(AA$302-AA$301)*10)),1))</f>
        <v>3.1</v>
      </c>
      <c r="AB143" s="306">
        <f>IF('Datos de Indicador'!K146="No dato","x",ROUND(IF('Datos de Indicador'!K146&gt;AB$302,10,IF('Datos de Indicador'!K146&lt;$AB$301,0,10-(AB$302-'Datos de Indicador'!K146)/(AB$302-AB$301)*10)),1))</f>
        <v>0.7</v>
      </c>
      <c r="AC143" s="306">
        <f>IF('Datos de Indicador'!L146="No dato","x",ROUND(IF('Datos de Indicador'!L146&gt;AC$302,10,IF('Datos de Indicador'!L146&lt;$AC$301,0,10-(AC$302-'Datos de Indicador'!L146)/(AC$302-AC$301)*10)),1))</f>
        <v>0</v>
      </c>
      <c r="AD143" s="301">
        <f t="shared" si="29"/>
        <v>1.4</v>
      </c>
      <c r="AE143" s="305">
        <f t="shared" si="30"/>
        <v>1.4</v>
      </c>
      <c r="AF143" s="16"/>
      <c r="AG143" s="16"/>
      <c r="AH143" s="16"/>
    </row>
    <row r="144" spans="1:34" s="3" customFormat="1" x14ac:dyDescent="0.25">
      <c r="A144" s="104" t="s">
        <v>288</v>
      </c>
      <c r="B144" s="101" t="s">
        <v>293</v>
      </c>
      <c r="C144" s="307">
        <v>905</v>
      </c>
      <c r="D144" s="301">
        <f>IF('Datos de Indicador'!D147="No dato","x",ROUND(IF('Datos de Indicador'!D147=0,0,IF(LOG('Datos de Indicador'!D147)&gt;D$302,10,IF(LOG('Datos de Indicador'!D147)&lt;D$301,0,10-(D$302-LOG('Datos de Indicador'!D147))/(D$302-D$301)*10))),1))</f>
        <v>0</v>
      </c>
      <c r="E144" s="501">
        <f>IF('Datos de Indicador'!E147="No dato","x",ROUND(IF('Datos de Indicador'!E147=0,0,IF(LOG('Datos de Indicador'!E147)&gt;E$302,10,IF(LOG('Datos de Indicador'!E147)&lt;E$301,0,10-(E$302-LOG('Datos de Indicador'!E147))/(E$302-E$301)*10))),1))</f>
        <v>5.6</v>
      </c>
      <c r="F144" s="299">
        <f>IF('Datos de Indicador'!E147="No dato","x",IF('Datos de Indicador'!E147="No dato","x", ('Datos de Indicador'!E147)/'Datos de Indicador'!AM147))</f>
        <v>7.7564851487548414E-4</v>
      </c>
      <c r="G144" s="300">
        <f t="shared" si="31"/>
        <v>1.6</v>
      </c>
      <c r="H144" s="301">
        <f t="shared" si="32"/>
        <v>3.9</v>
      </c>
      <c r="I144" s="501">
        <f>IF('Datos de Indicador'!F147="No dato","x",ROUND(IF('Datos de Indicador'!F147=0,0,IF(LOG('Datos de Indicador'!F147*1/40)&gt;I$302,10,IF(LOG('Datos de Indicador'!F147*1/40)&lt;I$301,0,10-(I$302-LOG('Datos de Indicador'!F147*1/40))/(I$302-I$301)*10))),1))</f>
        <v>7.7</v>
      </c>
      <c r="J144" s="299">
        <f>IF('Datos de Indicador'!F147="No dato","x",IF('Datos de Indicador'!F147="No dato","x",( 'Datos de Indicador'!F147*1/40)/'Datos de Indicador'!AM147))</f>
        <v>2.4912860737156955E-2</v>
      </c>
      <c r="K144" s="300">
        <f t="shared" si="33"/>
        <v>10</v>
      </c>
      <c r="L144" s="302">
        <f t="shared" si="34"/>
        <v>9.1999999999999993</v>
      </c>
      <c r="M144" s="502">
        <f>IF('Datos de Indicador'!G147="No dato","x",ROUND(IF('Datos de Indicador'!G147=0,0,IF(LOG('Datos de Indicador'!G147)&gt;M$302,10,IF(LOG('Datos de Indicador'!G147)&lt;M$301,0,10-(M$302-LOG('Datos de Indicador'!G147))/(M$302-M$301)*10))),1))</f>
        <v>0</v>
      </c>
      <c r="N144" s="303">
        <f>IF('Datos de Indicador'!G147="No dato","x",IF('Datos de Indicador'!G147="No dato","x", 'Datos de Indicador'!G147/'Datos de Indicador'!AM147))</f>
        <v>0</v>
      </c>
      <c r="O144" s="304">
        <f t="shared" si="35"/>
        <v>0</v>
      </c>
      <c r="P144" s="302">
        <f t="shared" si="36"/>
        <v>0</v>
      </c>
      <c r="Q144" s="301">
        <f t="shared" si="37"/>
        <v>6.5</v>
      </c>
      <c r="R144" s="503">
        <f>IF('Datos de Indicador'!H147="No dato","x",ROUND(IF('Datos de Indicador'!H147=0,0,IF(LOG('Datos de Indicador'!H147)&gt;R$302,10,IF(LOG('Datos de Indicador'!H147)&lt;R$301,0,10-(R$302-LOG('Datos de Indicador'!H147))/(R$302-R$301)*10))),1))</f>
        <v>0</v>
      </c>
      <c r="S144" s="299">
        <f>IF('Datos de Indicador'!H147="No dato","x",IF('Datos de Indicador'!H147="No dato","x", 'Datos de Indicador'!H147/'Datos de Indicador'!AM147))</f>
        <v>0</v>
      </c>
      <c r="T144" s="300">
        <f t="shared" si="38"/>
        <v>0</v>
      </c>
      <c r="U144" s="301">
        <f t="shared" si="39"/>
        <v>0</v>
      </c>
      <c r="V144" s="501">
        <f>IF('Datos de Indicador'!I147="No dato","x",ROUND(IF('Datos de Indicador'!I147=0,0,IF(LOG('Datos de Indicador'!I147)&gt;V$302,10,IF(LOG('Datos de Indicador'!I147)&lt;V$301,0,10-(V$302-LOG('Datos de Indicador'!I147))/(V$302-V$301)*10))),1))</f>
        <v>0</v>
      </c>
      <c r="W144" s="299">
        <f>IF('Datos de Indicador'!I147="No dato","x",IF('Datos de Indicador'!I147="No dato","x",( 'Datos de Indicador'!I147)/'Datos de Indicador'!AM147))</f>
        <v>0</v>
      </c>
      <c r="X144" s="300">
        <f t="shared" si="40"/>
        <v>0</v>
      </c>
      <c r="Y144" s="301">
        <f t="shared" si="41"/>
        <v>0</v>
      </c>
      <c r="Z144" s="305">
        <f t="shared" si="42"/>
        <v>2.6</v>
      </c>
      <c r="AA144" s="306">
        <f>IF('Datos de Indicador'!J147="No dato","x",ROUND(IF('Datos de Indicador'!J147&gt;AA$302,10,IF('Datos de Indicador'!J147&lt;$AA$301,0,10-(AA$302-'Datos de Indicador'!J147)/(AA$302-AA$301)*10)),1))</f>
        <v>1.9</v>
      </c>
      <c r="AB144" s="306">
        <f>IF('Datos de Indicador'!K147="No dato","x",ROUND(IF('Datos de Indicador'!K147&gt;AB$302,10,IF('Datos de Indicador'!K147&lt;$AB$301,0,10-(AB$302-'Datos de Indicador'!K147)/(AB$302-AB$301)*10)),1))</f>
        <v>0.7</v>
      </c>
      <c r="AC144" s="306">
        <f>IF('Datos de Indicador'!L147="No dato","x",ROUND(IF('Datos de Indicador'!L147&gt;AC$302,10,IF('Datos de Indicador'!L147&lt;$AC$301,0,10-(AC$302-'Datos de Indicador'!L147)/(AC$302-AC$301)*10)),1))</f>
        <v>0</v>
      </c>
      <c r="AD144" s="301">
        <f t="shared" si="29"/>
        <v>0.9</v>
      </c>
      <c r="AE144" s="305">
        <f t="shared" si="30"/>
        <v>0.9</v>
      </c>
      <c r="AF144" s="16"/>
      <c r="AG144" s="16"/>
      <c r="AH144" s="16"/>
    </row>
    <row r="145" spans="1:34" s="3" customFormat="1" x14ac:dyDescent="0.25">
      <c r="A145" s="104" t="s">
        <v>288</v>
      </c>
      <c r="B145" s="101" t="s">
        <v>294</v>
      </c>
      <c r="C145" s="307">
        <v>906</v>
      </c>
      <c r="D145" s="301">
        <f>IF('Datos de Indicador'!D148="No dato","x",ROUND(IF('Datos de Indicador'!D148=0,0,IF(LOG('Datos de Indicador'!D148)&gt;D$302,10,IF(LOG('Datos de Indicador'!D148)&lt;D$301,0,10-(D$302-LOG('Datos de Indicador'!D148))/(D$302-D$301)*10))),1))</f>
        <v>0</v>
      </c>
      <c r="E145" s="501">
        <f>IF('Datos de Indicador'!E148="No dato","x",ROUND(IF('Datos de Indicador'!E148=0,0,IF(LOG('Datos de Indicador'!E148)&gt;E$302,10,IF(LOG('Datos de Indicador'!E148)&lt;E$301,0,10-(E$302-LOG('Datos de Indicador'!E148))/(E$302-E$301)*10))),1))</f>
        <v>0</v>
      </c>
      <c r="F145" s="299">
        <f>IF('Datos de Indicador'!E148="No dato","x",IF('Datos de Indicador'!E148="No dato","x", ('Datos de Indicador'!E148)/'Datos de Indicador'!AM148))</f>
        <v>0</v>
      </c>
      <c r="G145" s="300">
        <f t="shared" si="31"/>
        <v>0</v>
      </c>
      <c r="H145" s="301">
        <f t="shared" si="32"/>
        <v>0</v>
      </c>
      <c r="I145" s="501">
        <f>IF('Datos de Indicador'!F148="No dato","x",ROUND(IF('Datos de Indicador'!F148=0,0,IF(LOG('Datos de Indicador'!F148*1/40)&gt;I$302,10,IF(LOG('Datos de Indicador'!F148*1/40)&lt;I$301,0,10-(I$302-LOG('Datos de Indicador'!F148*1/40))/(I$302-I$301)*10))),1))</f>
        <v>0</v>
      </c>
      <c r="J145" s="299">
        <f>IF('Datos de Indicador'!F148="No dato","x",IF('Datos de Indicador'!F148="No dato","x",( 'Datos de Indicador'!F148*1/40)/'Datos de Indicador'!AM148))</f>
        <v>0</v>
      </c>
      <c r="K145" s="300">
        <f t="shared" si="33"/>
        <v>0</v>
      </c>
      <c r="L145" s="302">
        <f t="shared" si="34"/>
        <v>0</v>
      </c>
      <c r="M145" s="502">
        <f>IF('Datos de Indicador'!G148="No dato","x",ROUND(IF('Datos de Indicador'!G148=0,0,IF(LOG('Datos de Indicador'!G148)&gt;M$302,10,IF(LOG('Datos de Indicador'!G148)&lt;M$301,0,10-(M$302-LOG('Datos de Indicador'!G148))/(M$302-M$301)*10))),1))</f>
        <v>0</v>
      </c>
      <c r="N145" s="303">
        <f>IF('Datos de Indicador'!G148="No dato","x",IF('Datos de Indicador'!G148="No dato","x", 'Datos de Indicador'!G148/'Datos de Indicador'!AM148))</f>
        <v>0</v>
      </c>
      <c r="O145" s="304">
        <f t="shared" si="35"/>
        <v>0</v>
      </c>
      <c r="P145" s="302">
        <f t="shared" si="36"/>
        <v>0</v>
      </c>
      <c r="Q145" s="301">
        <f t="shared" si="37"/>
        <v>0</v>
      </c>
      <c r="R145" s="503">
        <f>IF('Datos de Indicador'!H148="No dato","x",ROUND(IF('Datos de Indicador'!H148=0,0,IF(LOG('Datos de Indicador'!H148)&gt;R$302,10,IF(LOG('Datos de Indicador'!H148)&lt;R$301,0,10-(R$302-LOG('Datos de Indicador'!H148))/(R$302-R$301)*10))),1))</f>
        <v>0</v>
      </c>
      <c r="S145" s="299">
        <f>IF('Datos de Indicador'!H148="No dato","x",IF('Datos de Indicador'!H148="No dato","x", 'Datos de Indicador'!H148/'Datos de Indicador'!AM148))</f>
        <v>0</v>
      </c>
      <c r="T145" s="300">
        <f t="shared" si="38"/>
        <v>0</v>
      </c>
      <c r="U145" s="301">
        <f t="shared" si="39"/>
        <v>0</v>
      </c>
      <c r="V145" s="501">
        <f>IF('Datos de Indicador'!I148="No dato","x",ROUND(IF('Datos de Indicador'!I148=0,0,IF(LOG('Datos de Indicador'!I148)&gt;V$302,10,IF(LOG('Datos de Indicador'!I148)&lt;V$301,0,10-(V$302-LOG('Datos de Indicador'!I148))/(V$302-V$301)*10))),1))</f>
        <v>0</v>
      </c>
      <c r="W145" s="299">
        <f>IF('Datos de Indicador'!I148="No dato","x",IF('Datos de Indicador'!I148="No dato","x",( 'Datos de Indicador'!I148)/'Datos de Indicador'!AM148))</f>
        <v>0</v>
      </c>
      <c r="X145" s="300">
        <f t="shared" si="40"/>
        <v>0</v>
      </c>
      <c r="Y145" s="301">
        <f t="shared" si="41"/>
        <v>0</v>
      </c>
      <c r="Z145" s="305">
        <f t="shared" si="42"/>
        <v>0</v>
      </c>
      <c r="AA145" s="306">
        <f>IF('Datos de Indicador'!J148="No dato","x",ROUND(IF('Datos de Indicador'!J148&gt;AA$302,10,IF('Datos de Indicador'!J148&lt;$AA$301,0,10-(AA$302-'Datos de Indicador'!J148)/(AA$302-AA$301)*10)),1))</f>
        <v>3.4</v>
      </c>
      <c r="AB145" s="306">
        <f>IF('Datos de Indicador'!K148="No dato","x",ROUND(IF('Datos de Indicador'!K148&gt;AB$302,10,IF('Datos de Indicador'!K148&lt;$AB$301,0,10-(AB$302-'Datos de Indicador'!K148)/(AB$302-AB$301)*10)),1))</f>
        <v>0.7</v>
      </c>
      <c r="AC145" s="306">
        <f>IF('Datos de Indicador'!L148="No dato","x",ROUND(IF('Datos de Indicador'!L148&gt;AC$302,10,IF('Datos de Indicador'!L148&lt;$AC$301,0,10-(AC$302-'Datos de Indicador'!L148)/(AC$302-AC$301)*10)),1))</f>
        <v>0</v>
      </c>
      <c r="AD145" s="301">
        <f t="shared" si="29"/>
        <v>1.5</v>
      </c>
      <c r="AE145" s="305">
        <f t="shared" si="30"/>
        <v>1.5</v>
      </c>
      <c r="AF145" s="16"/>
      <c r="AG145" s="16"/>
      <c r="AH145" s="16"/>
    </row>
    <row r="146" spans="1:34" s="3" customFormat="1" x14ac:dyDescent="0.25">
      <c r="A146" s="104" t="s">
        <v>295</v>
      </c>
      <c r="B146" s="101" t="s">
        <v>296</v>
      </c>
      <c r="C146" s="307">
        <v>1001</v>
      </c>
      <c r="D146" s="301">
        <f>IF('Datos de Indicador'!D149="No dato","x",ROUND(IF('Datos de Indicador'!D149=0,0,IF(LOG('Datos de Indicador'!D149)&gt;D$302,10,IF(LOG('Datos de Indicador'!D149)&lt;D$301,0,10-(D$302-LOG('Datos de Indicador'!D149))/(D$302-D$301)*10))),1))</f>
        <v>7.2</v>
      </c>
      <c r="E146" s="501">
        <f>IF('Datos de Indicador'!E149="No dato","x",ROUND(IF('Datos de Indicador'!E149=0,0,IF(LOG('Datos de Indicador'!E149)&gt;E$302,10,IF(LOG('Datos de Indicador'!E149)&lt;E$301,0,10-(E$302-LOG('Datos de Indicador'!E149))/(E$302-E$301)*10))),1))</f>
        <v>6.1</v>
      </c>
      <c r="F146" s="299">
        <f>IF('Datos de Indicador'!E149="No dato","x",IF('Datos de Indicador'!E149="No dato","x", ('Datos de Indicador'!E149)/'Datos de Indicador'!AM149))</f>
        <v>1.2896292315959161E-3</v>
      </c>
      <c r="G146" s="300">
        <f t="shared" si="31"/>
        <v>2.6</v>
      </c>
      <c r="H146" s="301">
        <f t="shared" si="32"/>
        <v>4.5999999999999996</v>
      </c>
      <c r="I146" s="501">
        <f>IF('Datos de Indicador'!F149="No dato","x",ROUND(IF('Datos de Indicador'!F149=0,0,IF(LOG('Datos de Indicador'!F149*1/40)&gt;I$302,10,IF(LOG('Datos de Indicador'!F149*1/40)&lt;I$301,0,10-(I$302-LOG('Datos de Indicador'!F149*1/40))/(I$302-I$301)*10))),1))</f>
        <v>0</v>
      </c>
      <c r="J146" s="299">
        <f>IF('Datos de Indicador'!F149="No dato","x",IF('Datos de Indicador'!F149="No dato","x",( 'Datos de Indicador'!F149*1/40)/'Datos de Indicador'!AM149))</f>
        <v>0</v>
      </c>
      <c r="K146" s="300">
        <f t="shared" si="33"/>
        <v>0</v>
      </c>
      <c r="L146" s="302">
        <f t="shared" si="34"/>
        <v>0</v>
      </c>
      <c r="M146" s="502">
        <f>IF('Datos de Indicador'!G149="No dato","x",ROUND(IF('Datos de Indicador'!G149=0,0,IF(LOG('Datos de Indicador'!G149)&gt;M$302,10,IF(LOG('Datos de Indicador'!G149)&lt;M$301,0,10-(M$302-LOG('Datos de Indicador'!G149))/(M$302-M$301)*10))),1))</f>
        <v>0</v>
      </c>
      <c r="N146" s="303">
        <f>IF('Datos de Indicador'!G149="No dato","x",IF('Datos de Indicador'!G149="No dato","x", 'Datos de Indicador'!G149/'Datos de Indicador'!AM149))</f>
        <v>0</v>
      </c>
      <c r="O146" s="304">
        <f t="shared" si="35"/>
        <v>0</v>
      </c>
      <c r="P146" s="302">
        <f t="shared" si="36"/>
        <v>0</v>
      </c>
      <c r="Q146" s="301">
        <f t="shared" si="37"/>
        <v>0</v>
      </c>
      <c r="R146" s="503">
        <f>IF('Datos de Indicador'!H149="No dato","x",ROUND(IF('Datos de Indicador'!H149=0,0,IF(LOG('Datos de Indicador'!H149)&gt;R$302,10,IF(LOG('Datos de Indicador'!H149)&lt;R$301,0,10-(R$302-LOG('Datos de Indicador'!H149))/(R$302-R$301)*10))),1))</f>
        <v>8.1</v>
      </c>
      <c r="S146" s="299">
        <f>IF('Datos de Indicador'!H149="No dato","x",IF('Datos de Indicador'!H149="No dato","x", 'Datos de Indicador'!H149/'Datos de Indicador'!AM149))</f>
        <v>3.4304137560451371E-2</v>
      </c>
      <c r="T146" s="300">
        <f t="shared" si="38"/>
        <v>3.4</v>
      </c>
      <c r="U146" s="301">
        <f t="shared" si="39"/>
        <v>6.3</v>
      </c>
      <c r="V146" s="501">
        <f>IF('Datos de Indicador'!I149="No dato","x",ROUND(IF('Datos de Indicador'!I149=0,0,IF(LOG('Datos de Indicador'!I149)&gt;V$302,10,IF(LOG('Datos de Indicador'!I149)&lt;V$301,0,10-(V$302-LOG('Datos de Indicador'!I149))/(V$302-V$301)*10))),1))</f>
        <v>0</v>
      </c>
      <c r="W146" s="299">
        <f>IF('Datos de Indicador'!I149="No dato","x",IF('Datos de Indicador'!I149="No dato","x",( 'Datos de Indicador'!I149)/'Datos de Indicador'!AM149))</f>
        <v>0</v>
      </c>
      <c r="X146" s="300">
        <f t="shared" si="40"/>
        <v>0</v>
      </c>
      <c r="Y146" s="301">
        <f t="shared" si="41"/>
        <v>0</v>
      </c>
      <c r="Z146" s="305">
        <f t="shared" si="42"/>
        <v>4.3</v>
      </c>
      <c r="AA146" s="306">
        <f>IF('Datos de Indicador'!J149="No dato","x",ROUND(IF('Datos de Indicador'!J149&gt;AA$302,10,IF('Datos de Indicador'!J149&lt;$AA$301,0,10-(AA$302-'Datos de Indicador'!J149)/(AA$302-AA$301)*10)),1))</f>
        <v>10</v>
      </c>
      <c r="AB146" s="306">
        <f>IF('Datos de Indicador'!K149="No dato","x",ROUND(IF('Datos de Indicador'!K149&gt;AB$302,10,IF('Datos de Indicador'!K149&lt;$AB$301,0,10-(AB$302-'Datos de Indicador'!K149)/(AB$302-AB$301)*10)),1))</f>
        <v>6.7</v>
      </c>
      <c r="AC146" s="306">
        <f>IF('Datos de Indicador'!L149="No dato","x",ROUND(IF('Datos de Indicador'!L149&gt;AC$302,10,IF('Datos de Indicador'!L149&lt;$AC$301,0,10-(AC$302-'Datos de Indicador'!L149)/(AC$302-AC$301)*10)),1))</f>
        <v>8.6999999999999993</v>
      </c>
      <c r="AD146" s="301">
        <f t="shared" si="29"/>
        <v>8.8000000000000007</v>
      </c>
      <c r="AE146" s="305">
        <f t="shared" si="30"/>
        <v>8.8000000000000007</v>
      </c>
      <c r="AF146" s="16"/>
      <c r="AG146" s="16"/>
      <c r="AH146" s="16"/>
    </row>
    <row r="147" spans="1:34" s="3" customFormat="1" x14ac:dyDescent="0.25">
      <c r="A147" s="104" t="s">
        <v>295</v>
      </c>
      <c r="B147" s="101" t="s">
        <v>297</v>
      </c>
      <c r="C147" s="307">
        <v>1002</v>
      </c>
      <c r="D147" s="301">
        <f>IF('Datos de Indicador'!D150="No dato","x",ROUND(IF('Datos de Indicador'!D150=0,0,IF(LOG('Datos de Indicador'!D150)&gt;D$302,10,IF(LOG('Datos de Indicador'!D150)&lt;D$301,0,10-(D$302-LOG('Datos de Indicador'!D150))/(D$302-D$301)*10))),1))</f>
        <v>6.7</v>
      </c>
      <c r="E147" s="501">
        <f>IF('Datos de Indicador'!E150="No dato","x",ROUND(IF('Datos de Indicador'!E150=0,0,IF(LOG('Datos de Indicador'!E150)&gt;E$302,10,IF(LOG('Datos de Indicador'!E150)&lt;E$301,0,10-(E$302-LOG('Datos de Indicador'!E150))/(E$302-E$301)*10))),1))</f>
        <v>0</v>
      </c>
      <c r="F147" s="299">
        <f>IF('Datos de Indicador'!E150="No dato","x",IF('Datos de Indicador'!E150="No dato","x", ('Datos de Indicador'!E150)/'Datos de Indicador'!AM150))</f>
        <v>0</v>
      </c>
      <c r="G147" s="300">
        <f t="shared" si="31"/>
        <v>0</v>
      </c>
      <c r="H147" s="301">
        <f t="shared" si="32"/>
        <v>0</v>
      </c>
      <c r="I147" s="501">
        <f>IF('Datos de Indicador'!F150="No dato","x",ROUND(IF('Datos de Indicador'!F150=0,0,IF(LOG('Datos de Indicador'!F150*1/40)&gt;I$302,10,IF(LOG('Datos de Indicador'!F150*1/40)&lt;I$301,0,10-(I$302-LOG('Datos de Indicador'!F150*1/40))/(I$302-I$301)*10))),1))</f>
        <v>0</v>
      </c>
      <c r="J147" s="299">
        <f>IF('Datos de Indicador'!F150="No dato","x",IF('Datos de Indicador'!F150="No dato","x",( 'Datos de Indicador'!F150*1/40)/'Datos de Indicador'!AM150))</f>
        <v>0</v>
      </c>
      <c r="K147" s="300">
        <f t="shared" si="33"/>
        <v>0</v>
      </c>
      <c r="L147" s="302">
        <f t="shared" si="34"/>
        <v>0</v>
      </c>
      <c r="M147" s="502">
        <f>IF('Datos de Indicador'!G150="No dato","x",ROUND(IF('Datos de Indicador'!G150=0,0,IF(LOG('Datos de Indicador'!G150)&gt;M$302,10,IF(LOG('Datos de Indicador'!G150)&lt;M$301,0,10-(M$302-LOG('Datos de Indicador'!G150))/(M$302-M$301)*10))),1))</f>
        <v>0</v>
      </c>
      <c r="N147" s="303">
        <f>IF('Datos de Indicador'!G150="No dato","x",IF('Datos de Indicador'!G150="No dato","x", 'Datos de Indicador'!G150/'Datos de Indicador'!AM150))</f>
        <v>0</v>
      </c>
      <c r="O147" s="304">
        <f t="shared" si="35"/>
        <v>0</v>
      </c>
      <c r="P147" s="302">
        <f t="shared" si="36"/>
        <v>0</v>
      </c>
      <c r="Q147" s="301">
        <f t="shared" si="37"/>
        <v>0</v>
      </c>
      <c r="R147" s="503">
        <f>IF('Datos de Indicador'!H150="No dato","x",ROUND(IF('Datos de Indicador'!H150=0,0,IF(LOG('Datos de Indicador'!H150)&gt;R$302,10,IF(LOG('Datos de Indicador'!H150)&lt;R$301,0,10-(R$302-LOG('Datos de Indicador'!H150))/(R$302-R$301)*10))),1))</f>
        <v>9.3000000000000007</v>
      </c>
      <c r="S147" s="299">
        <f>IF('Datos de Indicador'!H150="No dato","x",IF('Datos de Indicador'!H150="No dato","x", 'Datos de Indicador'!H150/'Datos de Indicador'!AM150))</f>
        <v>0.27622964963225916</v>
      </c>
      <c r="T147" s="300">
        <f t="shared" si="38"/>
        <v>10</v>
      </c>
      <c r="U147" s="301">
        <f t="shared" si="39"/>
        <v>9.6999999999999993</v>
      </c>
      <c r="V147" s="501">
        <f>IF('Datos de Indicador'!I150="No dato","x",ROUND(IF('Datos de Indicador'!I150=0,0,IF(LOG('Datos de Indicador'!I150)&gt;V$302,10,IF(LOG('Datos de Indicador'!I150)&lt;V$301,0,10-(V$302-LOG('Datos de Indicador'!I150))/(V$302-V$301)*10))),1))</f>
        <v>9</v>
      </c>
      <c r="W147" s="299">
        <f>IF('Datos de Indicador'!I150="No dato","x",IF('Datos de Indicador'!I150="No dato","x",( 'Datos de Indicador'!I150)/'Datos de Indicador'!AM150))</f>
        <v>0.11178968201882136</v>
      </c>
      <c r="X147" s="300">
        <f t="shared" si="40"/>
        <v>10</v>
      </c>
      <c r="Y147" s="301">
        <f t="shared" si="41"/>
        <v>9.6</v>
      </c>
      <c r="Z147" s="305">
        <f t="shared" si="42"/>
        <v>7</v>
      </c>
      <c r="AA147" s="306">
        <f>IF('Datos de Indicador'!J150="No dato","x",ROUND(IF('Datos de Indicador'!J150&gt;AA$302,10,IF('Datos de Indicador'!J150&lt;$AA$301,0,10-(AA$302-'Datos de Indicador'!J150)/(AA$302-AA$301)*10)),1))</f>
        <v>0</v>
      </c>
      <c r="AB147" s="306">
        <f>IF('Datos de Indicador'!K150="No dato","x",ROUND(IF('Datos de Indicador'!K150&gt;AB$302,10,IF('Datos de Indicador'!K150&lt;$AB$301,0,10-(AB$302-'Datos de Indicador'!K150)/(AB$302-AB$301)*10)),1))</f>
        <v>0</v>
      </c>
      <c r="AC147" s="306">
        <f>IF('Datos de Indicador'!L150="No dato","x",ROUND(IF('Datos de Indicador'!L150&gt;AC$302,10,IF('Datos de Indicador'!L150&lt;$AC$301,0,10-(AC$302-'Datos de Indicador'!L150)/(AC$302-AC$301)*10)),1))</f>
        <v>0</v>
      </c>
      <c r="AD147" s="301">
        <f t="shared" si="29"/>
        <v>0</v>
      </c>
      <c r="AE147" s="305">
        <f t="shared" si="30"/>
        <v>0</v>
      </c>
      <c r="AF147" s="16"/>
      <c r="AG147" s="16"/>
      <c r="AH147" s="16"/>
    </row>
    <row r="148" spans="1:34" s="3" customFormat="1" x14ac:dyDescent="0.25">
      <c r="A148" s="104" t="s">
        <v>295</v>
      </c>
      <c r="B148" s="101" t="s">
        <v>298</v>
      </c>
      <c r="C148" s="307">
        <v>1003</v>
      </c>
      <c r="D148" s="301">
        <f>IF('Datos de Indicador'!D151="No dato","x",ROUND(IF('Datos de Indicador'!D151=0,0,IF(LOG('Datos de Indicador'!D151)&gt;D$302,10,IF(LOG('Datos de Indicador'!D151)&lt;D$301,0,10-(D$302-LOG('Datos de Indicador'!D151))/(D$302-D$301)*10))),1))</f>
        <v>6.9</v>
      </c>
      <c r="E148" s="501">
        <f>IF('Datos de Indicador'!E151="No dato","x",ROUND(IF('Datos de Indicador'!E151=0,0,IF(LOG('Datos de Indicador'!E151)&gt;E$302,10,IF(LOG('Datos de Indicador'!E151)&lt;E$301,0,10-(E$302-LOG('Datos de Indicador'!E151))/(E$302-E$301)*10))),1))</f>
        <v>6.1</v>
      </c>
      <c r="F148" s="299">
        <f>IF('Datos de Indicador'!E151="No dato","x",IF('Datos de Indicador'!E151="No dato","x", ('Datos de Indicador'!E151)/'Datos de Indicador'!AM151))</f>
        <v>8.2351972329737294E-4</v>
      </c>
      <c r="G148" s="300">
        <f t="shared" si="31"/>
        <v>1.6</v>
      </c>
      <c r="H148" s="301">
        <f t="shared" si="32"/>
        <v>4.2</v>
      </c>
      <c r="I148" s="501">
        <f>IF('Datos de Indicador'!F151="No dato","x",ROUND(IF('Datos de Indicador'!F151=0,0,IF(LOG('Datos de Indicador'!F151*1/40)&gt;I$302,10,IF(LOG('Datos de Indicador'!F151*1/40)&lt;I$301,0,10-(I$302-LOG('Datos de Indicador'!F151*1/40))/(I$302-I$301)*10))),1))</f>
        <v>0</v>
      </c>
      <c r="J148" s="299">
        <f>IF('Datos de Indicador'!F151="No dato","x",IF('Datos de Indicador'!F151="No dato","x",( 'Datos de Indicador'!F151*1/40)/'Datos de Indicador'!AM151))</f>
        <v>0</v>
      </c>
      <c r="K148" s="300">
        <f t="shared" si="33"/>
        <v>0</v>
      </c>
      <c r="L148" s="302">
        <f t="shared" si="34"/>
        <v>0</v>
      </c>
      <c r="M148" s="502">
        <f>IF('Datos de Indicador'!G151="No dato","x",ROUND(IF('Datos de Indicador'!G151=0,0,IF(LOG('Datos de Indicador'!G151)&gt;M$302,10,IF(LOG('Datos de Indicador'!G151)&lt;M$301,0,10-(M$302-LOG('Datos de Indicador'!G151))/(M$302-M$301)*10))),1))</f>
        <v>0</v>
      </c>
      <c r="N148" s="303">
        <f>IF('Datos de Indicador'!G151="No dato","x",IF('Datos de Indicador'!G151="No dato","x", 'Datos de Indicador'!G151/'Datos de Indicador'!AM151))</f>
        <v>0</v>
      </c>
      <c r="O148" s="304">
        <f t="shared" si="35"/>
        <v>0</v>
      </c>
      <c r="P148" s="302">
        <f t="shared" si="36"/>
        <v>0</v>
      </c>
      <c r="Q148" s="301">
        <f t="shared" si="37"/>
        <v>0</v>
      </c>
      <c r="R148" s="503">
        <f>IF('Datos de Indicador'!H151="No dato","x",ROUND(IF('Datos de Indicador'!H151=0,0,IF(LOG('Datos de Indicador'!H151)&gt;R$302,10,IF(LOG('Datos de Indicador'!H151)&lt;R$301,0,10-(R$302-LOG('Datos de Indicador'!H151))/(R$302-R$301)*10))),1))</f>
        <v>9.1</v>
      </c>
      <c r="S148" s="299">
        <f>IF('Datos de Indicador'!H151="No dato","x",IF('Datos de Indicador'!H151="No dato","x", 'Datos de Indicador'!H151/'Datos de Indicador'!AM151))</f>
        <v>8.4712728869856438E-2</v>
      </c>
      <c r="T148" s="300">
        <f t="shared" si="38"/>
        <v>8.5</v>
      </c>
      <c r="U148" s="301">
        <f t="shared" si="39"/>
        <v>8.8000000000000007</v>
      </c>
      <c r="V148" s="501">
        <f>IF('Datos de Indicador'!I151="No dato","x",ROUND(IF('Datos de Indicador'!I151=0,0,IF(LOG('Datos de Indicador'!I151)&gt;V$302,10,IF(LOG('Datos de Indicador'!I151)&lt;V$301,0,10-(V$302-LOG('Datos de Indicador'!I151))/(V$302-V$301)*10))),1))</f>
        <v>9.6999999999999993</v>
      </c>
      <c r="W148" s="299">
        <f>IF('Datos de Indicador'!I151="No dato","x",IF('Datos de Indicador'!I151="No dato","x",( 'Datos de Indicador'!I151)/'Datos de Indicador'!AM151))</f>
        <v>0.10008509703807406</v>
      </c>
      <c r="X148" s="300">
        <f t="shared" si="40"/>
        <v>10</v>
      </c>
      <c r="Y148" s="301">
        <f t="shared" si="41"/>
        <v>9.9</v>
      </c>
      <c r="Z148" s="305">
        <f t="shared" si="42"/>
        <v>7.2</v>
      </c>
      <c r="AA148" s="306">
        <f>IF('Datos de Indicador'!J151="No dato","x",ROUND(IF('Datos de Indicador'!J151&gt;AA$302,10,IF('Datos de Indicador'!J151&lt;$AA$301,0,10-(AA$302-'Datos de Indicador'!J151)/(AA$302-AA$301)*10)),1))</f>
        <v>8.5</v>
      </c>
      <c r="AB148" s="306">
        <f>IF('Datos de Indicador'!K151="No dato","x",ROUND(IF('Datos de Indicador'!K151&gt;AB$302,10,IF('Datos de Indicador'!K151&lt;$AB$301,0,10-(AB$302-'Datos de Indicador'!K151)/(AB$302-AB$301)*10)),1))</f>
        <v>5.3</v>
      </c>
      <c r="AC148" s="306">
        <f>IF('Datos de Indicador'!L151="No dato","x",ROUND(IF('Datos de Indicador'!L151&gt;AC$302,10,IF('Datos de Indicador'!L151&lt;$AC$301,0,10-(AC$302-'Datos de Indicador'!L151)/(AC$302-AC$301)*10)),1))</f>
        <v>0</v>
      </c>
      <c r="AD148" s="301">
        <f t="shared" si="29"/>
        <v>5.6</v>
      </c>
      <c r="AE148" s="305">
        <f t="shared" si="30"/>
        <v>5.6</v>
      </c>
      <c r="AF148" s="16"/>
      <c r="AG148" s="16"/>
      <c r="AH148" s="16"/>
    </row>
    <row r="149" spans="1:34" s="3" customFormat="1" x14ac:dyDescent="0.25">
      <c r="A149" s="104" t="s">
        <v>295</v>
      </c>
      <c r="B149" s="101" t="s">
        <v>210</v>
      </c>
      <c r="C149" s="307">
        <v>1004</v>
      </c>
      <c r="D149" s="301">
        <f>IF('Datos de Indicador'!D152="No dato","x",ROUND(IF('Datos de Indicador'!D152=0,0,IF(LOG('Datos de Indicador'!D152)&gt;D$302,10,IF(LOG('Datos de Indicador'!D152)&lt;D$301,0,10-(D$302-LOG('Datos de Indicador'!D152))/(D$302-D$301)*10))),1))</f>
        <v>7</v>
      </c>
      <c r="E149" s="501">
        <f>IF('Datos de Indicador'!E152="No dato","x",ROUND(IF('Datos de Indicador'!E152=0,0,IF(LOG('Datos de Indicador'!E152)&gt;E$302,10,IF(LOG('Datos de Indicador'!E152)&lt;E$301,0,10-(E$302-LOG('Datos de Indicador'!E152))/(E$302-E$301)*10))),1))</f>
        <v>0</v>
      </c>
      <c r="F149" s="299">
        <f>IF('Datos de Indicador'!E152="No dato","x",IF('Datos de Indicador'!E152="No dato","x", ('Datos de Indicador'!E152)/'Datos de Indicador'!AM152))</f>
        <v>0</v>
      </c>
      <c r="G149" s="300">
        <f t="shared" si="31"/>
        <v>0</v>
      </c>
      <c r="H149" s="301">
        <f t="shared" si="32"/>
        <v>0</v>
      </c>
      <c r="I149" s="501">
        <f>IF('Datos de Indicador'!F152="No dato","x",ROUND(IF('Datos de Indicador'!F152=0,0,IF(LOG('Datos de Indicador'!F152*1/40)&gt;I$302,10,IF(LOG('Datos de Indicador'!F152*1/40)&lt;I$301,0,10-(I$302-LOG('Datos de Indicador'!F152*1/40))/(I$302-I$301)*10))),1))</f>
        <v>0</v>
      </c>
      <c r="J149" s="299">
        <f>IF('Datos de Indicador'!F152="No dato","x",IF('Datos de Indicador'!F152="No dato","x",( 'Datos de Indicador'!F152*1/40)/'Datos de Indicador'!AM152))</f>
        <v>0</v>
      </c>
      <c r="K149" s="300">
        <f t="shared" si="33"/>
        <v>0</v>
      </c>
      <c r="L149" s="302">
        <f t="shared" si="34"/>
        <v>0</v>
      </c>
      <c r="M149" s="502">
        <f>IF('Datos de Indicador'!G152="No dato","x",ROUND(IF('Datos de Indicador'!G152=0,0,IF(LOG('Datos de Indicador'!G152)&gt;M$302,10,IF(LOG('Datos de Indicador'!G152)&lt;M$301,0,10-(M$302-LOG('Datos de Indicador'!G152))/(M$302-M$301)*10))),1))</f>
        <v>0</v>
      </c>
      <c r="N149" s="303">
        <f>IF('Datos de Indicador'!G152="No dato","x",IF('Datos de Indicador'!G152="No dato","x", 'Datos de Indicador'!G152/'Datos de Indicador'!AM152))</f>
        <v>0</v>
      </c>
      <c r="O149" s="304">
        <f t="shared" si="35"/>
        <v>0</v>
      </c>
      <c r="P149" s="302">
        <f t="shared" si="36"/>
        <v>0</v>
      </c>
      <c r="Q149" s="301">
        <f t="shared" si="37"/>
        <v>0</v>
      </c>
      <c r="R149" s="503">
        <f>IF('Datos de Indicador'!H152="No dato","x",ROUND(IF('Datos de Indicador'!H152=0,0,IF(LOG('Datos de Indicador'!H152)&gt;R$302,10,IF(LOG('Datos de Indicador'!H152)&lt;R$301,0,10-(R$302-LOG('Datos de Indicador'!H152))/(R$302-R$301)*10))),1))</f>
        <v>8.8000000000000007</v>
      </c>
      <c r="S149" s="299">
        <f>IF('Datos de Indicador'!H152="No dato","x",IF('Datos de Indicador'!H152="No dato","x", 'Datos de Indicador'!H152/'Datos de Indicador'!AM152))</f>
        <v>9.8133841637017855E-2</v>
      </c>
      <c r="T149" s="300">
        <f t="shared" si="38"/>
        <v>9.8000000000000007</v>
      </c>
      <c r="U149" s="301">
        <f t="shared" si="39"/>
        <v>9.4</v>
      </c>
      <c r="V149" s="501">
        <f>IF('Datos de Indicador'!I152="No dato","x",ROUND(IF('Datos de Indicador'!I152=0,0,IF(LOG('Datos de Indicador'!I152)&gt;V$302,10,IF(LOG('Datos de Indicador'!I152)&lt;V$301,0,10-(V$302-LOG('Datos de Indicador'!I152))/(V$302-V$301)*10))),1))</f>
        <v>9.1999999999999993</v>
      </c>
      <c r="W149" s="299">
        <f>IF('Datos de Indicador'!I152="No dato","x",IF('Datos de Indicador'!I152="No dato","x",( 'Datos de Indicador'!I152)/'Datos de Indicador'!AM152))</f>
        <v>9.8638645349142434E-2</v>
      </c>
      <c r="X149" s="300">
        <f t="shared" si="40"/>
        <v>9.9</v>
      </c>
      <c r="Y149" s="301">
        <f t="shared" si="41"/>
        <v>9.6</v>
      </c>
      <c r="Z149" s="305">
        <f t="shared" si="42"/>
        <v>6.9</v>
      </c>
      <c r="AA149" s="306">
        <f>IF('Datos de Indicador'!J152="No dato","x",ROUND(IF('Datos de Indicador'!J152&gt;AA$302,10,IF('Datos de Indicador'!J152&lt;$AA$301,0,10-(AA$302-'Datos de Indicador'!J152)/(AA$302-AA$301)*10)),1))</f>
        <v>1.9</v>
      </c>
      <c r="AB149" s="306">
        <f>IF('Datos de Indicador'!K152="No dato","x",ROUND(IF('Datos de Indicador'!K152&gt;AB$302,10,IF('Datos de Indicador'!K152&lt;$AB$301,0,10-(AB$302-'Datos de Indicador'!K152)/(AB$302-AB$301)*10)),1))</f>
        <v>0.7</v>
      </c>
      <c r="AC149" s="306">
        <f>IF('Datos de Indicador'!L152="No dato","x",ROUND(IF('Datos de Indicador'!L152&gt;AC$302,10,IF('Datos de Indicador'!L152&lt;$AC$301,0,10-(AC$302-'Datos de Indicador'!L152)/(AC$302-AC$301)*10)),1))</f>
        <v>0.7</v>
      </c>
      <c r="AD149" s="301">
        <f t="shared" si="29"/>
        <v>1.1000000000000001</v>
      </c>
      <c r="AE149" s="305">
        <f t="shared" si="30"/>
        <v>1.1000000000000001</v>
      </c>
      <c r="AF149" s="16"/>
      <c r="AG149" s="16"/>
      <c r="AH149" s="16"/>
    </row>
    <row r="150" spans="1:34" s="3" customFormat="1" x14ac:dyDescent="0.25">
      <c r="A150" s="104" t="s">
        <v>295</v>
      </c>
      <c r="B150" s="101" t="s">
        <v>214</v>
      </c>
      <c r="C150" s="307">
        <v>1005</v>
      </c>
      <c r="D150" s="301">
        <f>IF('Datos de Indicador'!D153="No dato","x",ROUND(IF('Datos de Indicador'!D153=0,0,IF(LOG('Datos de Indicador'!D153)&gt;D$302,10,IF(LOG('Datos de Indicador'!D153)&lt;D$301,0,10-(D$302-LOG('Datos de Indicador'!D153))/(D$302-D$301)*10))),1))</f>
        <v>6.2</v>
      </c>
      <c r="E150" s="501">
        <f>IF('Datos de Indicador'!E153="No dato","x",ROUND(IF('Datos de Indicador'!E153=0,0,IF(LOG('Datos de Indicador'!E153)&gt;E$302,10,IF(LOG('Datos de Indicador'!E153)&lt;E$301,0,10-(E$302-LOG('Datos de Indicador'!E153))/(E$302-E$301)*10))),1))</f>
        <v>0</v>
      </c>
      <c r="F150" s="299">
        <f>IF('Datos de Indicador'!E153="No dato","x",IF('Datos de Indicador'!E153="No dato","x", ('Datos de Indicador'!E153)/'Datos de Indicador'!AM153))</f>
        <v>0</v>
      </c>
      <c r="G150" s="300">
        <f t="shared" si="31"/>
        <v>0</v>
      </c>
      <c r="H150" s="301">
        <f t="shared" si="32"/>
        <v>0</v>
      </c>
      <c r="I150" s="501">
        <f>IF('Datos de Indicador'!F153="No dato","x",ROUND(IF('Datos de Indicador'!F153=0,0,IF(LOG('Datos de Indicador'!F153*1/40)&gt;I$302,10,IF(LOG('Datos de Indicador'!F153*1/40)&lt;I$301,0,10-(I$302-LOG('Datos de Indicador'!F153*1/40))/(I$302-I$301)*10))),1))</f>
        <v>0</v>
      </c>
      <c r="J150" s="299">
        <f>IF('Datos de Indicador'!F153="No dato","x",IF('Datos de Indicador'!F153="No dato","x",( 'Datos de Indicador'!F153*1/40)/'Datos de Indicador'!AM153))</f>
        <v>0</v>
      </c>
      <c r="K150" s="300">
        <f t="shared" si="33"/>
        <v>0</v>
      </c>
      <c r="L150" s="302">
        <f t="shared" si="34"/>
        <v>0</v>
      </c>
      <c r="M150" s="502">
        <f>IF('Datos de Indicador'!G153="No dato","x",ROUND(IF('Datos de Indicador'!G153=0,0,IF(LOG('Datos de Indicador'!G153)&gt;M$302,10,IF(LOG('Datos de Indicador'!G153)&lt;M$301,0,10-(M$302-LOG('Datos de Indicador'!G153))/(M$302-M$301)*10))),1))</f>
        <v>0</v>
      </c>
      <c r="N150" s="303">
        <f>IF('Datos de Indicador'!G153="No dato","x",IF('Datos de Indicador'!G153="No dato","x", 'Datos de Indicador'!G153/'Datos de Indicador'!AM153))</f>
        <v>0</v>
      </c>
      <c r="O150" s="304">
        <f t="shared" si="35"/>
        <v>0</v>
      </c>
      <c r="P150" s="302">
        <f t="shared" si="36"/>
        <v>0</v>
      </c>
      <c r="Q150" s="301">
        <f t="shared" si="37"/>
        <v>0</v>
      </c>
      <c r="R150" s="503">
        <f>IF('Datos de Indicador'!H153="No dato","x",ROUND(IF('Datos de Indicador'!H153=0,0,IF(LOG('Datos de Indicador'!H153)&gt;R$302,10,IF(LOG('Datos de Indicador'!H153)&lt;R$301,0,10-(R$302-LOG('Datos de Indicador'!H153))/(R$302-R$301)*10))),1))</f>
        <v>8.1</v>
      </c>
      <c r="S150" s="299">
        <f>IF('Datos de Indicador'!H153="No dato","x",IF('Datos de Indicador'!H153="No dato","x", 'Datos de Indicador'!H153/'Datos de Indicador'!AM153))</f>
        <v>7.6854828039754366E-2</v>
      </c>
      <c r="T150" s="300">
        <f t="shared" si="38"/>
        <v>7.7</v>
      </c>
      <c r="U150" s="301">
        <f t="shared" si="39"/>
        <v>7.9</v>
      </c>
      <c r="V150" s="501">
        <f>IF('Datos de Indicador'!I153="No dato","x",ROUND(IF('Datos de Indicador'!I153=0,0,IF(LOG('Datos de Indicador'!I153)&gt;V$302,10,IF(LOG('Datos de Indicador'!I153)&lt;V$301,0,10-(V$302-LOG('Datos de Indicador'!I153))/(V$302-V$301)*10))),1))</f>
        <v>0</v>
      </c>
      <c r="W150" s="299">
        <f>IF('Datos de Indicador'!I153="No dato","x",IF('Datos de Indicador'!I153="No dato","x",( 'Datos de Indicador'!I153)/'Datos de Indicador'!AM153))</f>
        <v>0</v>
      </c>
      <c r="X150" s="300">
        <f t="shared" si="40"/>
        <v>0</v>
      </c>
      <c r="Y150" s="301">
        <f t="shared" si="41"/>
        <v>0</v>
      </c>
      <c r="Z150" s="305">
        <f t="shared" si="42"/>
        <v>3.7</v>
      </c>
      <c r="AA150" s="306">
        <f>IF('Datos de Indicador'!J153="No dato","x",ROUND(IF('Datos de Indicador'!J153&gt;AA$302,10,IF('Datos de Indicador'!J153&lt;$AA$301,0,10-(AA$302-'Datos de Indicador'!J153)/(AA$302-AA$301)*10)),1))</f>
        <v>7.2</v>
      </c>
      <c r="AB150" s="306">
        <f>IF('Datos de Indicador'!K153="No dato","x",ROUND(IF('Datos de Indicador'!K153&gt;AB$302,10,IF('Datos de Indicador'!K153&lt;$AB$301,0,10-(AB$302-'Datos de Indicador'!K153)/(AB$302-AB$301)*10)),1))</f>
        <v>1.3</v>
      </c>
      <c r="AC150" s="306">
        <f>IF('Datos de Indicador'!L153="No dato","x",ROUND(IF('Datos de Indicador'!L153&gt;AC$302,10,IF('Datos de Indicador'!L153&lt;$AC$301,0,10-(AC$302-'Datos de Indicador'!L153)/(AC$302-AC$301)*10)),1))</f>
        <v>2</v>
      </c>
      <c r="AD150" s="301">
        <f t="shared" si="29"/>
        <v>4.0999999999999996</v>
      </c>
      <c r="AE150" s="305">
        <f t="shared" si="30"/>
        <v>4.0999999999999996</v>
      </c>
      <c r="AF150" s="16"/>
      <c r="AG150" s="16"/>
      <c r="AH150" s="16"/>
    </row>
    <row r="151" spans="1:34" s="3" customFormat="1" x14ac:dyDescent="0.25">
      <c r="A151" s="104" t="s">
        <v>295</v>
      </c>
      <c r="B151" s="101" t="s">
        <v>295</v>
      </c>
      <c r="C151" s="307">
        <v>1006</v>
      </c>
      <c r="D151" s="301">
        <f>IF('Datos de Indicador'!D154="No dato","x",ROUND(IF('Datos de Indicador'!D154=0,0,IF(LOG('Datos de Indicador'!D154)&gt;D$302,10,IF(LOG('Datos de Indicador'!D154)&lt;D$301,0,10-(D$302-LOG('Datos de Indicador'!D154))/(D$302-D$301)*10))),1))</f>
        <v>7.7</v>
      </c>
      <c r="E151" s="501">
        <f>IF('Datos de Indicador'!E154="No dato","x",ROUND(IF('Datos de Indicador'!E154=0,0,IF(LOG('Datos de Indicador'!E154)&gt;E$302,10,IF(LOG('Datos de Indicador'!E154)&lt;E$301,0,10-(E$302-LOG('Datos de Indicador'!E154))/(E$302-E$301)*10))),1))</f>
        <v>0</v>
      </c>
      <c r="F151" s="299">
        <f>IF('Datos de Indicador'!E154="No dato","x",IF('Datos de Indicador'!E154="No dato","x", ('Datos de Indicador'!E154)/'Datos de Indicador'!AM154))</f>
        <v>0</v>
      </c>
      <c r="G151" s="300">
        <f t="shared" si="31"/>
        <v>0</v>
      </c>
      <c r="H151" s="301">
        <f t="shared" si="32"/>
        <v>0</v>
      </c>
      <c r="I151" s="501">
        <f>IF('Datos de Indicador'!F154="No dato","x",ROUND(IF('Datos de Indicador'!F154=0,0,IF(LOG('Datos de Indicador'!F154*1/40)&gt;I$302,10,IF(LOG('Datos de Indicador'!F154*1/40)&lt;I$301,0,10-(I$302-LOG('Datos de Indicador'!F154*1/40))/(I$302-I$301)*10))),1))</f>
        <v>0</v>
      </c>
      <c r="J151" s="299">
        <f>IF('Datos de Indicador'!F154="No dato","x",IF('Datos de Indicador'!F154="No dato","x",( 'Datos de Indicador'!F154*1/40)/'Datos de Indicador'!AM154))</f>
        <v>0</v>
      </c>
      <c r="K151" s="300">
        <f t="shared" si="33"/>
        <v>0</v>
      </c>
      <c r="L151" s="302">
        <f t="shared" si="34"/>
        <v>0</v>
      </c>
      <c r="M151" s="502">
        <f>IF('Datos de Indicador'!G154="No dato","x",ROUND(IF('Datos de Indicador'!G154=0,0,IF(LOG('Datos de Indicador'!G154)&gt;M$302,10,IF(LOG('Datos de Indicador'!G154)&lt;M$301,0,10-(M$302-LOG('Datos de Indicador'!G154))/(M$302-M$301)*10))),1))</f>
        <v>0</v>
      </c>
      <c r="N151" s="303">
        <f>IF('Datos de Indicador'!G154="No dato","x",IF('Datos de Indicador'!G154="No dato","x", 'Datos de Indicador'!G154/'Datos de Indicador'!AM154))</f>
        <v>0</v>
      </c>
      <c r="O151" s="304">
        <f t="shared" si="35"/>
        <v>0</v>
      </c>
      <c r="P151" s="302">
        <f t="shared" si="36"/>
        <v>0</v>
      </c>
      <c r="Q151" s="301">
        <f t="shared" si="37"/>
        <v>0</v>
      </c>
      <c r="R151" s="503">
        <f>IF('Datos de Indicador'!H154="No dato","x",ROUND(IF('Datos de Indicador'!H154=0,0,IF(LOG('Datos de Indicador'!H154)&gt;R$302,10,IF(LOG('Datos de Indicador'!H154)&lt;R$301,0,10-(R$302-LOG('Datos de Indicador'!H154))/(R$302-R$301)*10))),1))</f>
        <v>9.6</v>
      </c>
      <c r="S151" s="299">
        <f>IF('Datos de Indicador'!H154="No dato","x",IF('Datos de Indicador'!H154="No dato","x", 'Datos de Indicador'!H154/'Datos de Indicador'!AM154))</f>
        <v>5.4876492188936518E-2</v>
      </c>
      <c r="T151" s="300">
        <f t="shared" si="38"/>
        <v>5.5</v>
      </c>
      <c r="U151" s="301">
        <f t="shared" si="39"/>
        <v>8.1999999999999993</v>
      </c>
      <c r="V151" s="501">
        <f>IF('Datos de Indicador'!I154="No dato","x",ROUND(IF('Datos de Indicador'!I154=0,0,IF(LOG('Datos de Indicador'!I154)&gt;V$302,10,IF(LOG('Datos de Indicador'!I154)&lt;V$301,0,10-(V$302-LOG('Datos de Indicador'!I154))/(V$302-V$301)*10))),1))</f>
        <v>0</v>
      </c>
      <c r="W151" s="299">
        <f>IF('Datos de Indicador'!I154="No dato","x",IF('Datos de Indicador'!I154="No dato","x",( 'Datos de Indicador'!I154)/'Datos de Indicador'!AM154))</f>
        <v>0</v>
      </c>
      <c r="X151" s="300">
        <f t="shared" si="40"/>
        <v>0</v>
      </c>
      <c r="Y151" s="301">
        <f t="shared" si="41"/>
        <v>0</v>
      </c>
      <c r="Z151" s="305">
        <f t="shared" si="42"/>
        <v>4.4000000000000004</v>
      </c>
      <c r="AA151" s="306">
        <f>IF('Datos de Indicador'!J154="No dato","x",ROUND(IF('Datos de Indicador'!J154&gt;AA$302,10,IF('Datos de Indicador'!J154&lt;$AA$301,0,10-(AA$302-'Datos de Indicador'!J154)/(AA$302-AA$301)*10)),1))</f>
        <v>2.2999999999999998</v>
      </c>
      <c r="AB151" s="306">
        <f>IF('Datos de Indicador'!K154="No dato","x",ROUND(IF('Datos de Indicador'!K154&gt;AB$302,10,IF('Datos de Indicador'!K154&lt;$AB$301,0,10-(AB$302-'Datos de Indicador'!K154)/(AB$302-AB$301)*10)),1))</f>
        <v>4.7</v>
      </c>
      <c r="AC151" s="306">
        <f>IF('Datos de Indicador'!L154="No dato","x",ROUND(IF('Datos de Indicador'!L154&gt;AC$302,10,IF('Datos de Indicador'!L154&lt;$AC$301,0,10-(AC$302-'Datos de Indicador'!L154)/(AC$302-AC$301)*10)),1))</f>
        <v>5.3</v>
      </c>
      <c r="AD151" s="301">
        <f t="shared" si="29"/>
        <v>4.2</v>
      </c>
      <c r="AE151" s="305">
        <f t="shared" si="30"/>
        <v>4.2</v>
      </c>
      <c r="AF151" s="16"/>
      <c r="AG151" s="16"/>
      <c r="AH151" s="16"/>
    </row>
    <row r="152" spans="1:34" s="3" customFormat="1" x14ac:dyDescent="0.25">
      <c r="A152" s="104" t="s">
        <v>295</v>
      </c>
      <c r="B152" s="101" t="s">
        <v>299</v>
      </c>
      <c r="C152" s="307">
        <v>1007</v>
      </c>
      <c r="D152" s="301">
        <f>IF('Datos de Indicador'!D155="No dato","x",ROUND(IF('Datos de Indicador'!D155=0,0,IF(LOG('Datos de Indicador'!D155)&gt;D$302,10,IF(LOG('Datos de Indicador'!D155)&lt;D$301,0,10-(D$302-LOG('Datos de Indicador'!D155))/(D$302-D$301)*10))),1))</f>
        <v>7.1</v>
      </c>
      <c r="E152" s="501">
        <f>IF('Datos de Indicador'!E155="No dato","x",ROUND(IF('Datos de Indicador'!E155=0,0,IF(LOG('Datos de Indicador'!E155)&gt;E$302,10,IF(LOG('Datos de Indicador'!E155)&lt;E$301,0,10-(E$302-LOG('Datos de Indicador'!E155))/(E$302-E$301)*10))),1))</f>
        <v>0</v>
      </c>
      <c r="F152" s="299">
        <f>IF('Datos de Indicador'!E155="No dato","x",IF('Datos de Indicador'!E155="No dato","x", ('Datos de Indicador'!E155)/'Datos de Indicador'!AM155))</f>
        <v>0</v>
      </c>
      <c r="G152" s="300">
        <f t="shared" si="31"/>
        <v>0</v>
      </c>
      <c r="H152" s="301">
        <f t="shared" si="32"/>
        <v>0</v>
      </c>
      <c r="I152" s="501">
        <f>IF('Datos de Indicador'!F155="No dato","x",ROUND(IF('Datos de Indicador'!F155=0,0,IF(LOG('Datos de Indicador'!F155*1/40)&gt;I$302,10,IF(LOG('Datos de Indicador'!F155*1/40)&lt;I$301,0,10-(I$302-LOG('Datos de Indicador'!F155*1/40))/(I$302-I$301)*10))),1))</f>
        <v>0</v>
      </c>
      <c r="J152" s="299">
        <f>IF('Datos de Indicador'!F155="No dato","x",IF('Datos de Indicador'!F155="No dato","x",( 'Datos de Indicador'!F155*1/40)/'Datos de Indicador'!AM155))</f>
        <v>0</v>
      </c>
      <c r="K152" s="300">
        <f t="shared" si="33"/>
        <v>0</v>
      </c>
      <c r="L152" s="302">
        <f t="shared" si="34"/>
        <v>0</v>
      </c>
      <c r="M152" s="502">
        <f>IF('Datos de Indicador'!G155="No dato","x",ROUND(IF('Datos de Indicador'!G155=0,0,IF(LOG('Datos de Indicador'!G155)&gt;M$302,10,IF(LOG('Datos de Indicador'!G155)&lt;M$301,0,10-(M$302-LOG('Datos de Indicador'!G155))/(M$302-M$301)*10))),1))</f>
        <v>0</v>
      </c>
      <c r="N152" s="303">
        <f>IF('Datos de Indicador'!G155="No dato","x",IF('Datos de Indicador'!G155="No dato","x", 'Datos de Indicador'!G155/'Datos de Indicador'!AM155))</f>
        <v>0</v>
      </c>
      <c r="O152" s="304">
        <f t="shared" si="35"/>
        <v>0</v>
      </c>
      <c r="P152" s="302">
        <f t="shared" si="36"/>
        <v>0</v>
      </c>
      <c r="Q152" s="301">
        <f t="shared" si="37"/>
        <v>0</v>
      </c>
      <c r="R152" s="503">
        <f>IF('Datos de Indicador'!H155="No dato","x",ROUND(IF('Datos de Indicador'!H155=0,0,IF(LOG('Datos de Indicador'!H155)&gt;R$302,10,IF(LOG('Datos de Indicador'!H155)&lt;R$301,0,10-(R$302-LOG('Datos de Indicador'!H155))/(R$302-R$301)*10))),1))</f>
        <v>9.5</v>
      </c>
      <c r="S152" s="299">
        <f>IF('Datos de Indicador'!H155="No dato","x",IF('Datos de Indicador'!H155="No dato","x", 'Datos de Indicador'!H155/'Datos de Indicador'!AM155))</f>
        <v>8.911304954961162E-2</v>
      </c>
      <c r="T152" s="300">
        <f t="shared" si="38"/>
        <v>8.9</v>
      </c>
      <c r="U152" s="301">
        <f t="shared" si="39"/>
        <v>9.1999999999999993</v>
      </c>
      <c r="V152" s="501">
        <f>IF('Datos de Indicador'!I155="No dato","x",ROUND(IF('Datos de Indicador'!I155=0,0,IF(LOG('Datos de Indicador'!I155)&gt;V$302,10,IF(LOG('Datos de Indicador'!I155)&lt;V$301,0,10-(V$302-LOG('Datos de Indicador'!I155))/(V$302-V$301)*10))),1))</f>
        <v>0</v>
      </c>
      <c r="W152" s="299">
        <f>IF('Datos de Indicador'!I155="No dato","x",IF('Datos de Indicador'!I155="No dato","x",( 'Datos de Indicador'!I155)/'Datos de Indicador'!AM155))</f>
        <v>0</v>
      </c>
      <c r="X152" s="300">
        <f t="shared" si="40"/>
        <v>0</v>
      </c>
      <c r="Y152" s="301">
        <f t="shared" si="41"/>
        <v>0</v>
      </c>
      <c r="Z152" s="305">
        <f t="shared" si="42"/>
        <v>4.7</v>
      </c>
      <c r="AA152" s="306">
        <f>IF('Datos de Indicador'!J155="No dato","x",ROUND(IF('Datos de Indicador'!J155&gt;AA$302,10,IF('Datos de Indicador'!J155&lt;$AA$301,0,10-(AA$302-'Datos de Indicador'!J155)/(AA$302-AA$301)*10)),1))</f>
        <v>9.1</v>
      </c>
      <c r="AB152" s="306">
        <f>IF('Datos de Indicador'!K155="No dato","x",ROUND(IF('Datos de Indicador'!K155&gt;AB$302,10,IF('Datos de Indicador'!K155&lt;$AB$301,0,10-(AB$302-'Datos de Indicador'!K155)/(AB$302-AB$301)*10)),1))</f>
        <v>9.3000000000000007</v>
      </c>
      <c r="AC152" s="306">
        <f>IF('Datos de Indicador'!L155="No dato","x",ROUND(IF('Datos de Indicador'!L155&gt;AC$302,10,IF('Datos de Indicador'!L155&lt;$AC$301,0,10-(AC$302-'Datos de Indicador'!L155)/(AC$302-AC$301)*10)),1))</f>
        <v>10</v>
      </c>
      <c r="AD152" s="301">
        <f t="shared" si="29"/>
        <v>9.5</v>
      </c>
      <c r="AE152" s="305">
        <f t="shared" si="30"/>
        <v>9.5</v>
      </c>
      <c r="AF152" s="16"/>
      <c r="AG152" s="16"/>
      <c r="AH152" s="16"/>
    </row>
    <row r="153" spans="1:34" s="3" customFormat="1" x14ac:dyDescent="0.25">
      <c r="A153" s="104" t="s">
        <v>295</v>
      </c>
      <c r="B153" s="101" t="s">
        <v>300</v>
      </c>
      <c r="C153" s="307">
        <v>1008</v>
      </c>
      <c r="D153" s="301">
        <f>IF('Datos de Indicador'!D156="No dato","x",ROUND(IF('Datos de Indicador'!D156=0,0,IF(LOG('Datos de Indicador'!D156)&gt;D$302,10,IF(LOG('Datos de Indicador'!D156)&lt;D$301,0,10-(D$302-LOG('Datos de Indicador'!D156))/(D$302-D$301)*10))),1))</f>
        <v>6.3</v>
      </c>
      <c r="E153" s="501">
        <f>IF('Datos de Indicador'!E156="No dato","x",ROUND(IF('Datos de Indicador'!E156=0,0,IF(LOG('Datos de Indicador'!E156)&gt;E$302,10,IF(LOG('Datos de Indicador'!E156)&lt;E$301,0,10-(E$302-LOG('Datos de Indicador'!E156))/(E$302-E$301)*10))),1))</f>
        <v>0</v>
      </c>
      <c r="F153" s="299">
        <f>IF('Datos de Indicador'!E156="No dato","x",IF('Datos de Indicador'!E156="No dato","x", ('Datos de Indicador'!E156)/'Datos de Indicador'!AM156))</f>
        <v>0</v>
      </c>
      <c r="G153" s="300">
        <f t="shared" si="31"/>
        <v>0</v>
      </c>
      <c r="H153" s="301">
        <f t="shared" si="32"/>
        <v>0</v>
      </c>
      <c r="I153" s="501">
        <f>IF('Datos de Indicador'!F156="No dato","x",ROUND(IF('Datos de Indicador'!F156=0,0,IF(LOG('Datos de Indicador'!F156*1/40)&gt;I$302,10,IF(LOG('Datos de Indicador'!F156*1/40)&lt;I$301,0,10-(I$302-LOG('Datos de Indicador'!F156*1/40))/(I$302-I$301)*10))),1))</f>
        <v>0</v>
      </c>
      <c r="J153" s="299">
        <f>IF('Datos de Indicador'!F156="No dato","x",IF('Datos de Indicador'!F156="No dato","x",( 'Datos de Indicador'!F156*1/40)/'Datos de Indicador'!AM156))</f>
        <v>0</v>
      </c>
      <c r="K153" s="300">
        <f t="shared" si="33"/>
        <v>0</v>
      </c>
      <c r="L153" s="302">
        <f t="shared" si="34"/>
        <v>0</v>
      </c>
      <c r="M153" s="502">
        <f>IF('Datos de Indicador'!G156="No dato","x",ROUND(IF('Datos de Indicador'!G156=0,0,IF(LOG('Datos de Indicador'!G156)&gt;M$302,10,IF(LOG('Datos de Indicador'!G156)&lt;M$301,0,10-(M$302-LOG('Datos de Indicador'!G156))/(M$302-M$301)*10))),1))</f>
        <v>0</v>
      </c>
      <c r="N153" s="303">
        <f>IF('Datos de Indicador'!G156="No dato","x",IF('Datos de Indicador'!G156="No dato","x", 'Datos de Indicador'!G156/'Datos de Indicador'!AM156))</f>
        <v>0</v>
      </c>
      <c r="O153" s="304">
        <f t="shared" si="35"/>
        <v>0</v>
      </c>
      <c r="P153" s="302">
        <f t="shared" si="36"/>
        <v>0</v>
      </c>
      <c r="Q153" s="301">
        <f t="shared" si="37"/>
        <v>0</v>
      </c>
      <c r="R153" s="503">
        <f>IF('Datos de Indicador'!H156="No dato","x",ROUND(IF('Datos de Indicador'!H156=0,0,IF(LOG('Datos de Indicador'!H156)&gt;R$302,10,IF(LOG('Datos de Indicador'!H156)&lt;R$301,0,10-(R$302-LOG('Datos de Indicador'!H156))/(R$302-R$301)*10))),1))</f>
        <v>7.8</v>
      </c>
      <c r="S153" s="299">
        <f>IF('Datos de Indicador'!H156="No dato","x",IF('Datos de Indicador'!H156="No dato","x", 'Datos de Indicador'!H156/'Datos de Indicador'!AM156))</f>
        <v>6.1000080263263506E-2</v>
      </c>
      <c r="T153" s="300">
        <f t="shared" si="38"/>
        <v>6.1</v>
      </c>
      <c r="U153" s="301">
        <f t="shared" si="39"/>
        <v>7</v>
      </c>
      <c r="V153" s="501">
        <f>IF('Datos de Indicador'!I156="No dato","x",ROUND(IF('Datos de Indicador'!I156=0,0,IF(LOG('Datos de Indicador'!I156)&gt;V$302,10,IF(LOG('Datos de Indicador'!I156)&lt;V$301,0,10-(V$302-LOG('Datos de Indicador'!I156))/(V$302-V$301)*10))),1))</f>
        <v>8.6</v>
      </c>
      <c r="W153" s="299">
        <f>IF('Datos de Indicador'!I156="No dato","x",IF('Datos de Indicador'!I156="No dato","x",( 'Datos de Indicador'!I156)/'Datos de Indicador'!AM156))</f>
        <v>9.8379828695263336E-2</v>
      </c>
      <c r="X153" s="300">
        <f t="shared" si="40"/>
        <v>9.8000000000000007</v>
      </c>
      <c r="Y153" s="301">
        <f t="shared" si="41"/>
        <v>9.3000000000000007</v>
      </c>
      <c r="Z153" s="305">
        <f t="shared" si="42"/>
        <v>5.8</v>
      </c>
      <c r="AA153" s="306">
        <f>IF('Datos de Indicador'!J156="No dato","x",ROUND(IF('Datos de Indicador'!J156&gt;AA$302,10,IF('Datos de Indicador'!J156&lt;$AA$301,0,10-(AA$302-'Datos de Indicador'!J156)/(AA$302-AA$301)*10)),1))</f>
        <v>10</v>
      </c>
      <c r="AB153" s="306">
        <f>IF('Datos de Indicador'!K156="No dato","x",ROUND(IF('Datos de Indicador'!K156&gt;AB$302,10,IF('Datos de Indicador'!K156&lt;$AB$301,0,10-(AB$302-'Datos de Indicador'!K156)/(AB$302-AB$301)*10)),1))</f>
        <v>3.3</v>
      </c>
      <c r="AC153" s="306">
        <f>IF('Datos de Indicador'!L156="No dato","x",ROUND(IF('Datos de Indicador'!L156&gt;AC$302,10,IF('Datos de Indicador'!L156&lt;$AC$301,0,10-(AC$302-'Datos de Indicador'!L156)/(AC$302-AC$301)*10)),1))</f>
        <v>0</v>
      </c>
      <c r="AD153" s="301">
        <f t="shared" si="29"/>
        <v>6.5</v>
      </c>
      <c r="AE153" s="305">
        <f t="shared" si="30"/>
        <v>6.5</v>
      </c>
      <c r="AF153" s="16"/>
      <c r="AG153" s="16"/>
      <c r="AH153" s="16"/>
    </row>
    <row r="154" spans="1:34" s="3" customFormat="1" x14ac:dyDescent="0.25">
      <c r="A154" s="104" t="s">
        <v>295</v>
      </c>
      <c r="B154" s="101" t="s">
        <v>301</v>
      </c>
      <c r="C154" s="307">
        <v>1009</v>
      </c>
      <c r="D154" s="301">
        <f>IF('Datos de Indicador'!D157="No dato","x",ROUND(IF('Datos de Indicador'!D157=0,0,IF(LOG('Datos de Indicador'!D157)&gt;D$302,10,IF(LOG('Datos de Indicador'!D157)&lt;D$301,0,10-(D$302-LOG('Datos de Indicador'!D157))/(D$302-D$301)*10))),1))</f>
        <v>7.1</v>
      </c>
      <c r="E154" s="501">
        <f>IF('Datos de Indicador'!E157="No dato","x",ROUND(IF('Datos de Indicador'!E157=0,0,IF(LOG('Datos de Indicador'!E157)&gt;E$302,10,IF(LOG('Datos de Indicador'!E157)&lt;E$301,0,10-(E$302-LOG('Datos de Indicador'!E157))/(E$302-E$301)*10))),1))</f>
        <v>5.2</v>
      </c>
      <c r="F154" s="299">
        <f>IF('Datos de Indicador'!E157="No dato","x",IF('Datos de Indicador'!E157="No dato","x", ('Datos de Indicador'!E157)/'Datos de Indicador'!AM157))</f>
        <v>3.1461935462761024E-4</v>
      </c>
      <c r="G154" s="300">
        <f t="shared" si="31"/>
        <v>0.6</v>
      </c>
      <c r="H154" s="301">
        <f t="shared" si="32"/>
        <v>3.2</v>
      </c>
      <c r="I154" s="501">
        <f>IF('Datos de Indicador'!F157="No dato","x",ROUND(IF('Datos de Indicador'!F157=0,0,IF(LOG('Datos de Indicador'!F157*1/40)&gt;I$302,10,IF(LOG('Datos de Indicador'!F157*1/40)&lt;I$301,0,10-(I$302-LOG('Datos de Indicador'!F157*1/40))/(I$302-I$301)*10))),1))</f>
        <v>0</v>
      </c>
      <c r="J154" s="299">
        <f>IF('Datos de Indicador'!F157="No dato","x",IF('Datos de Indicador'!F157="No dato","x",( 'Datos de Indicador'!F157*1/40)/'Datos de Indicador'!AM157))</f>
        <v>0</v>
      </c>
      <c r="K154" s="300">
        <f t="shared" si="33"/>
        <v>0</v>
      </c>
      <c r="L154" s="302">
        <f t="shared" si="34"/>
        <v>0</v>
      </c>
      <c r="M154" s="502">
        <f>IF('Datos de Indicador'!G157="No dato","x",ROUND(IF('Datos de Indicador'!G157=0,0,IF(LOG('Datos de Indicador'!G157)&gt;M$302,10,IF(LOG('Datos de Indicador'!G157)&lt;M$301,0,10-(M$302-LOG('Datos de Indicador'!G157))/(M$302-M$301)*10))),1))</f>
        <v>0</v>
      </c>
      <c r="N154" s="303">
        <f>IF('Datos de Indicador'!G157="No dato","x",IF('Datos de Indicador'!G157="No dato","x", 'Datos de Indicador'!G157/'Datos de Indicador'!AM157))</f>
        <v>0</v>
      </c>
      <c r="O154" s="304">
        <f t="shared" si="35"/>
        <v>0</v>
      </c>
      <c r="P154" s="302">
        <f t="shared" si="36"/>
        <v>0</v>
      </c>
      <c r="Q154" s="301">
        <f t="shared" si="37"/>
        <v>0</v>
      </c>
      <c r="R154" s="503">
        <f>IF('Datos de Indicador'!H157="No dato","x",ROUND(IF('Datos de Indicador'!H157=0,0,IF(LOG('Datos de Indicador'!H157)&gt;R$302,10,IF(LOG('Datos de Indicador'!H157)&lt;R$301,0,10-(R$302-LOG('Datos de Indicador'!H157))/(R$302-R$301)*10))),1))</f>
        <v>9.8000000000000007</v>
      </c>
      <c r="S154" s="299">
        <f>IF('Datos de Indicador'!H157="No dato","x",IF('Datos de Indicador'!H157="No dato","x", 'Datos de Indicador'!H157/'Datos de Indicador'!AM157))</f>
        <v>0.2565406217633534</v>
      </c>
      <c r="T154" s="300">
        <f t="shared" si="38"/>
        <v>10</v>
      </c>
      <c r="U154" s="301">
        <f t="shared" si="39"/>
        <v>9.9</v>
      </c>
      <c r="V154" s="501">
        <f>IF('Datos de Indicador'!I157="No dato","x",ROUND(IF('Datos de Indicador'!I157=0,0,IF(LOG('Datos de Indicador'!I157)&gt;V$302,10,IF(LOG('Datos de Indicador'!I157)&lt;V$301,0,10-(V$302-LOG('Datos de Indicador'!I157))/(V$302-V$301)*10))),1))</f>
        <v>0</v>
      </c>
      <c r="W154" s="299">
        <f>IF('Datos de Indicador'!I157="No dato","x",IF('Datos de Indicador'!I157="No dato","x",( 'Datos de Indicador'!I157)/'Datos de Indicador'!AM157))</f>
        <v>0</v>
      </c>
      <c r="X154" s="300">
        <f t="shared" si="40"/>
        <v>0</v>
      </c>
      <c r="Y154" s="301">
        <f t="shared" si="41"/>
        <v>0</v>
      </c>
      <c r="Z154" s="305">
        <f t="shared" si="42"/>
        <v>5.7</v>
      </c>
      <c r="AA154" s="306">
        <f>IF('Datos de Indicador'!J157="No dato","x",ROUND(IF('Datos de Indicador'!J157&gt;AA$302,10,IF('Datos de Indicador'!J157&lt;$AA$301,0,10-(AA$302-'Datos de Indicador'!J157)/(AA$302-AA$301)*10)),1))</f>
        <v>4.8</v>
      </c>
      <c r="AB154" s="306">
        <f>IF('Datos de Indicador'!K157="No dato","x",ROUND(IF('Datos de Indicador'!K157&gt;AB$302,10,IF('Datos de Indicador'!K157&lt;$AB$301,0,10-(AB$302-'Datos de Indicador'!K157)/(AB$302-AB$301)*10)),1))</f>
        <v>2.7</v>
      </c>
      <c r="AC154" s="306">
        <f>IF('Datos de Indicador'!L157="No dato","x",ROUND(IF('Datos de Indicador'!L157&gt;AC$302,10,IF('Datos de Indicador'!L157&lt;$AC$301,0,10-(AC$302-'Datos de Indicador'!L157)/(AC$302-AC$301)*10)),1))</f>
        <v>4</v>
      </c>
      <c r="AD154" s="301">
        <f t="shared" si="29"/>
        <v>3.9</v>
      </c>
      <c r="AE154" s="305">
        <f t="shared" si="30"/>
        <v>3.9</v>
      </c>
      <c r="AF154" s="16"/>
      <c r="AG154" s="16"/>
      <c r="AH154" s="16"/>
    </row>
    <row r="155" spans="1:34" s="3" customFormat="1" x14ac:dyDescent="0.25">
      <c r="A155" s="104" t="s">
        <v>295</v>
      </c>
      <c r="B155" s="101" t="s">
        <v>221</v>
      </c>
      <c r="C155" s="307">
        <v>1010</v>
      </c>
      <c r="D155" s="301">
        <f>IF('Datos de Indicador'!D158="No dato","x",ROUND(IF('Datos de Indicador'!D158=0,0,IF(LOG('Datos de Indicador'!D158)&gt;D$302,10,IF(LOG('Datos de Indicador'!D158)&lt;D$301,0,10-(D$302-LOG('Datos de Indicador'!D158))/(D$302-D$301)*10))),1))</f>
        <v>5.9</v>
      </c>
      <c r="E155" s="501">
        <f>IF('Datos de Indicador'!E158="No dato","x",ROUND(IF('Datos de Indicador'!E158=0,0,IF(LOG('Datos de Indicador'!E158)&gt;E$302,10,IF(LOG('Datos de Indicador'!E158)&lt;E$301,0,10-(E$302-LOG('Datos de Indicador'!E158))/(E$302-E$301)*10))),1))</f>
        <v>5.2</v>
      </c>
      <c r="F155" s="299">
        <f>IF('Datos de Indicador'!E158="No dato","x",IF('Datos de Indicador'!E158="No dato","x", ('Datos de Indicador'!E158)/'Datos de Indicador'!AM158))</f>
        <v>9.1046654126507515E-4</v>
      </c>
      <c r="G155" s="300">
        <f t="shared" si="31"/>
        <v>1.8</v>
      </c>
      <c r="H155" s="301">
        <f t="shared" si="32"/>
        <v>3.7</v>
      </c>
      <c r="I155" s="501">
        <f>IF('Datos de Indicador'!F158="No dato","x",ROUND(IF('Datos de Indicador'!F158=0,0,IF(LOG('Datos de Indicador'!F158*1/40)&gt;I$302,10,IF(LOG('Datos de Indicador'!F158*1/40)&lt;I$301,0,10-(I$302-LOG('Datos de Indicador'!F158*1/40))/(I$302-I$301)*10))),1))</f>
        <v>0</v>
      </c>
      <c r="J155" s="299">
        <f>IF('Datos de Indicador'!F158="No dato","x",IF('Datos de Indicador'!F158="No dato","x",( 'Datos de Indicador'!F158*1/40)/'Datos de Indicador'!AM158))</f>
        <v>0</v>
      </c>
      <c r="K155" s="300">
        <f t="shared" si="33"/>
        <v>0</v>
      </c>
      <c r="L155" s="302">
        <f t="shared" si="34"/>
        <v>0</v>
      </c>
      <c r="M155" s="502">
        <f>IF('Datos de Indicador'!G158="No dato","x",ROUND(IF('Datos de Indicador'!G158=0,0,IF(LOG('Datos de Indicador'!G158)&gt;M$302,10,IF(LOG('Datos de Indicador'!G158)&lt;M$301,0,10-(M$302-LOG('Datos de Indicador'!G158))/(M$302-M$301)*10))),1))</f>
        <v>0</v>
      </c>
      <c r="N155" s="303">
        <f>IF('Datos de Indicador'!G158="No dato","x",IF('Datos de Indicador'!G158="No dato","x", 'Datos de Indicador'!G158/'Datos de Indicador'!AM158))</f>
        <v>0</v>
      </c>
      <c r="O155" s="304">
        <f t="shared" si="35"/>
        <v>0</v>
      </c>
      <c r="P155" s="302">
        <f t="shared" si="36"/>
        <v>0</v>
      </c>
      <c r="Q155" s="301">
        <f t="shared" si="37"/>
        <v>0</v>
      </c>
      <c r="R155" s="503">
        <f>IF('Datos de Indicador'!H158="No dato","x",ROUND(IF('Datos de Indicador'!H158=0,0,IF(LOG('Datos de Indicador'!H158)&gt;R$302,10,IF(LOG('Datos de Indicador'!H158)&lt;R$301,0,10-(R$302-LOG('Datos de Indicador'!H158))/(R$302-R$301)*10))),1))</f>
        <v>7.8</v>
      </c>
      <c r="S155" s="299">
        <f>IF('Datos de Indicador'!H158="No dato","x",IF('Datos de Indicador'!H158="No dato","x", 'Datos de Indicador'!H158/'Datos de Indicador'!AM158))</f>
        <v>5.171449954385627E-2</v>
      </c>
      <c r="T155" s="300">
        <f t="shared" si="38"/>
        <v>5.2</v>
      </c>
      <c r="U155" s="301">
        <f t="shared" si="39"/>
        <v>6.7</v>
      </c>
      <c r="V155" s="501">
        <f>IF('Datos de Indicador'!I158="No dato","x",ROUND(IF('Datos de Indicador'!I158=0,0,IF(LOG('Datos de Indicador'!I158)&gt;V$302,10,IF(LOG('Datos de Indicador'!I158)&lt;V$301,0,10-(V$302-LOG('Datos de Indicador'!I158))/(V$302-V$301)*10))),1))</f>
        <v>8.9</v>
      </c>
      <c r="W155" s="299">
        <f>IF('Datos de Indicador'!I158="No dato","x",IF('Datos de Indicador'!I158="No dato","x",( 'Datos de Indicador'!I158)/'Datos de Indicador'!AM158))</f>
        <v>0.11034854480132711</v>
      </c>
      <c r="X155" s="300">
        <f t="shared" si="40"/>
        <v>10</v>
      </c>
      <c r="Y155" s="301">
        <f t="shared" si="41"/>
        <v>9.5</v>
      </c>
      <c r="Z155" s="305">
        <f t="shared" si="42"/>
        <v>6.1</v>
      </c>
      <c r="AA155" s="306">
        <f>IF('Datos de Indicador'!J158="No dato","x",ROUND(IF('Datos de Indicador'!J158&gt;AA$302,10,IF('Datos de Indicador'!J158&lt;$AA$301,0,10-(AA$302-'Datos de Indicador'!J158)/(AA$302-AA$301)*10)),1))</f>
        <v>7.1</v>
      </c>
      <c r="AB155" s="306">
        <f>IF('Datos de Indicador'!K158="No dato","x",ROUND(IF('Datos de Indicador'!K158&gt;AB$302,10,IF('Datos de Indicador'!K158&lt;$AB$301,0,10-(AB$302-'Datos de Indicador'!K158)/(AB$302-AB$301)*10)),1))</f>
        <v>1.3</v>
      </c>
      <c r="AC155" s="306">
        <f>IF('Datos de Indicador'!L158="No dato","x",ROUND(IF('Datos de Indicador'!L158&gt;AC$302,10,IF('Datos de Indicador'!L158&lt;$AC$301,0,10-(AC$302-'Datos de Indicador'!L158)/(AC$302-AC$301)*10)),1))</f>
        <v>0</v>
      </c>
      <c r="AD155" s="301">
        <f t="shared" si="29"/>
        <v>3.5</v>
      </c>
      <c r="AE155" s="305">
        <f t="shared" si="30"/>
        <v>3.5</v>
      </c>
      <c r="AF155" s="16"/>
      <c r="AG155" s="16"/>
      <c r="AH155" s="16"/>
    </row>
    <row r="156" spans="1:34" s="3" customFormat="1" x14ac:dyDescent="0.25">
      <c r="A156" s="104" t="s">
        <v>295</v>
      </c>
      <c r="B156" s="101" t="s">
        <v>244</v>
      </c>
      <c r="C156" s="307">
        <v>1011</v>
      </c>
      <c r="D156" s="301">
        <f>IF('Datos de Indicador'!D159="No dato","x",ROUND(IF('Datos de Indicador'!D159=0,0,IF(LOG('Datos de Indicador'!D159)&gt;D$302,10,IF(LOG('Datos de Indicador'!D159)&lt;D$301,0,10-(D$302-LOG('Datos de Indicador'!D159))/(D$302-D$301)*10))),1))</f>
        <v>6.3</v>
      </c>
      <c r="E156" s="501">
        <f>IF('Datos de Indicador'!E159="No dato","x",ROUND(IF('Datos de Indicador'!E159=0,0,IF(LOG('Datos de Indicador'!E159)&gt;E$302,10,IF(LOG('Datos de Indicador'!E159)&lt;E$301,0,10-(E$302-LOG('Datos de Indicador'!E159))/(E$302-E$301)*10))),1))</f>
        <v>0</v>
      </c>
      <c r="F156" s="299">
        <f>IF('Datos de Indicador'!E159="No dato","x",IF('Datos de Indicador'!E159="No dato","x", ('Datos de Indicador'!E159)/'Datos de Indicador'!AM159))</f>
        <v>0</v>
      </c>
      <c r="G156" s="300">
        <f t="shared" si="31"/>
        <v>0</v>
      </c>
      <c r="H156" s="301">
        <f t="shared" si="32"/>
        <v>0</v>
      </c>
      <c r="I156" s="501">
        <f>IF('Datos de Indicador'!F159="No dato","x",ROUND(IF('Datos de Indicador'!F159=0,0,IF(LOG('Datos de Indicador'!F159*1/40)&gt;I$302,10,IF(LOG('Datos de Indicador'!F159*1/40)&lt;I$301,0,10-(I$302-LOG('Datos de Indicador'!F159*1/40))/(I$302-I$301)*10))),1))</f>
        <v>0</v>
      </c>
      <c r="J156" s="299">
        <f>IF('Datos de Indicador'!F159="No dato","x",IF('Datos de Indicador'!F159="No dato","x",( 'Datos de Indicador'!F159*1/40)/'Datos de Indicador'!AM159))</f>
        <v>0</v>
      </c>
      <c r="K156" s="300">
        <f t="shared" si="33"/>
        <v>0</v>
      </c>
      <c r="L156" s="302">
        <f t="shared" si="34"/>
        <v>0</v>
      </c>
      <c r="M156" s="502">
        <f>IF('Datos de Indicador'!G159="No dato","x",ROUND(IF('Datos de Indicador'!G159=0,0,IF(LOG('Datos de Indicador'!G159)&gt;M$302,10,IF(LOG('Datos de Indicador'!G159)&lt;M$301,0,10-(M$302-LOG('Datos de Indicador'!G159))/(M$302-M$301)*10))),1))</f>
        <v>0</v>
      </c>
      <c r="N156" s="303">
        <f>IF('Datos de Indicador'!G159="No dato","x",IF('Datos de Indicador'!G159="No dato","x", 'Datos de Indicador'!G159/'Datos de Indicador'!AM159))</f>
        <v>0</v>
      </c>
      <c r="O156" s="304">
        <f t="shared" si="35"/>
        <v>0</v>
      </c>
      <c r="P156" s="302">
        <f t="shared" si="36"/>
        <v>0</v>
      </c>
      <c r="Q156" s="301">
        <f t="shared" si="37"/>
        <v>0</v>
      </c>
      <c r="R156" s="503">
        <f>IF('Datos de Indicador'!H159="No dato","x",ROUND(IF('Datos de Indicador'!H159=0,0,IF(LOG('Datos de Indicador'!H159)&gt;R$302,10,IF(LOG('Datos de Indicador'!H159)&lt;R$301,0,10-(R$302-LOG('Datos de Indicador'!H159))/(R$302-R$301)*10))),1))</f>
        <v>7.7</v>
      </c>
      <c r="S156" s="299">
        <f>IF('Datos de Indicador'!H159="No dato","x",IF('Datos de Indicador'!H159="No dato","x", 'Datos de Indicador'!H159/'Datos de Indicador'!AM159))</f>
        <v>5.6986551173922956E-2</v>
      </c>
      <c r="T156" s="300">
        <f t="shared" si="38"/>
        <v>5.7</v>
      </c>
      <c r="U156" s="301">
        <f t="shared" si="39"/>
        <v>6.8</v>
      </c>
      <c r="V156" s="501">
        <f>IF('Datos de Indicador'!I159="No dato","x",ROUND(IF('Datos de Indicador'!I159=0,0,IF(LOG('Datos de Indicador'!I159)&gt;V$302,10,IF(LOG('Datos de Indicador'!I159)&lt;V$301,0,10-(V$302-LOG('Datos de Indicador'!I159))/(V$302-V$301)*10))),1))</f>
        <v>0</v>
      </c>
      <c r="W156" s="299">
        <f>IF('Datos de Indicador'!I159="No dato","x",IF('Datos de Indicador'!I159="No dato","x",( 'Datos de Indicador'!I159)/'Datos de Indicador'!AM159))</f>
        <v>0</v>
      </c>
      <c r="X156" s="300">
        <f t="shared" si="40"/>
        <v>0</v>
      </c>
      <c r="Y156" s="301">
        <f t="shared" si="41"/>
        <v>0</v>
      </c>
      <c r="Z156" s="305">
        <f t="shared" si="42"/>
        <v>3.3</v>
      </c>
      <c r="AA156" s="306">
        <f>IF('Datos de Indicador'!J159="No dato","x",ROUND(IF('Datos de Indicador'!J159&gt;AA$302,10,IF('Datos de Indicador'!J159&lt;$AA$301,0,10-(AA$302-'Datos de Indicador'!J159)/(AA$302-AA$301)*10)),1))</f>
        <v>4.2</v>
      </c>
      <c r="AB156" s="306">
        <f>IF('Datos de Indicador'!K159="No dato","x",ROUND(IF('Datos de Indicador'!K159&gt;AB$302,10,IF('Datos de Indicador'!K159&lt;$AB$301,0,10-(AB$302-'Datos de Indicador'!K159)/(AB$302-AB$301)*10)),1))</f>
        <v>0.7</v>
      </c>
      <c r="AC156" s="306">
        <f>IF('Datos de Indicador'!L159="No dato","x",ROUND(IF('Datos de Indicador'!L159&gt;AC$302,10,IF('Datos de Indicador'!L159&lt;$AC$301,0,10-(AC$302-'Datos de Indicador'!L159)/(AC$302-AC$301)*10)),1))</f>
        <v>2</v>
      </c>
      <c r="AD156" s="301">
        <f t="shared" si="29"/>
        <v>2.4</v>
      </c>
      <c r="AE156" s="305">
        <f t="shared" si="30"/>
        <v>2.4</v>
      </c>
      <c r="AF156" s="16"/>
      <c r="AG156" s="16"/>
      <c r="AH156" s="16"/>
    </row>
    <row r="157" spans="1:34" s="3" customFormat="1" x14ac:dyDescent="0.25">
      <c r="A157" s="104" t="s">
        <v>295</v>
      </c>
      <c r="B157" s="101" t="s">
        <v>302</v>
      </c>
      <c r="C157" s="307">
        <v>1012</v>
      </c>
      <c r="D157" s="301">
        <f>IF('Datos de Indicador'!D160="No dato","x",ROUND(IF('Datos de Indicador'!D160=0,0,IF(LOG('Datos de Indicador'!D160)&gt;D$302,10,IF(LOG('Datos de Indicador'!D160)&lt;D$301,0,10-(D$302-LOG('Datos de Indicador'!D160))/(D$302-D$301)*10))),1))</f>
        <v>7.3</v>
      </c>
      <c r="E157" s="501">
        <f>IF('Datos de Indicador'!E160="No dato","x",ROUND(IF('Datos de Indicador'!E160=0,0,IF(LOG('Datos de Indicador'!E160)&gt;E$302,10,IF(LOG('Datos de Indicador'!E160)&lt;E$301,0,10-(E$302-LOG('Datos de Indicador'!E160))/(E$302-E$301)*10))),1))</f>
        <v>0</v>
      </c>
      <c r="F157" s="299">
        <f>IF('Datos de Indicador'!E160="No dato","x",IF('Datos de Indicador'!E160="No dato","x", ('Datos de Indicador'!E160)/'Datos de Indicador'!AM160))</f>
        <v>0</v>
      </c>
      <c r="G157" s="300">
        <f t="shared" si="31"/>
        <v>0</v>
      </c>
      <c r="H157" s="301">
        <f t="shared" si="32"/>
        <v>0</v>
      </c>
      <c r="I157" s="501">
        <f>IF('Datos de Indicador'!F160="No dato","x",ROUND(IF('Datos de Indicador'!F160=0,0,IF(LOG('Datos de Indicador'!F160*1/40)&gt;I$302,10,IF(LOG('Datos de Indicador'!F160*1/40)&lt;I$301,0,10-(I$302-LOG('Datos de Indicador'!F160*1/40))/(I$302-I$301)*10))),1))</f>
        <v>0</v>
      </c>
      <c r="J157" s="299">
        <f>IF('Datos de Indicador'!F160="No dato","x",IF('Datos de Indicador'!F160="No dato","x",( 'Datos de Indicador'!F160*1/40)/'Datos de Indicador'!AM160))</f>
        <v>0</v>
      </c>
      <c r="K157" s="300">
        <f t="shared" si="33"/>
        <v>0</v>
      </c>
      <c r="L157" s="302">
        <f t="shared" si="34"/>
        <v>0</v>
      </c>
      <c r="M157" s="502">
        <f>IF('Datos de Indicador'!G160="No dato","x",ROUND(IF('Datos de Indicador'!G160=0,0,IF(LOG('Datos de Indicador'!G160)&gt;M$302,10,IF(LOG('Datos de Indicador'!G160)&lt;M$301,0,10-(M$302-LOG('Datos de Indicador'!G160))/(M$302-M$301)*10))),1))</f>
        <v>0</v>
      </c>
      <c r="N157" s="303">
        <f>IF('Datos de Indicador'!G160="No dato","x",IF('Datos de Indicador'!G160="No dato","x", 'Datos de Indicador'!G160/'Datos de Indicador'!AM160))</f>
        <v>0</v>
      </c>
      <c r="O157" s="304">
        <f t="shared" si="35"/>
        <v>0</v>
      </c>
      <c r="P157" s="302">
        <f t="shared" si="36"/>
        <v>0</v>
      </c>
      <c r="Q157" s="301">
        <f t="shared" si="37"/>
        <v>0</v>
      </c>
      <c r="R157" s="503">
        <f>IF('Datos de Indicador'!H160="No dato","x",ROUND(IF('Datos de Indicador'!H160=0,0,IF(LOG('Datos de Indicador'!H160)&gt;R$302,10,IF(LOG('Datos de Indicador'!H160)&lt;R$301,0,10-(R$302-LOG('Datos de Indicador'!H160))/(R$302-R$301)*10))),1))</f>
        <v>7.1</v>
      </c>
      <c r="S157" s="299">
        <f>IF('Datos de Indicador'!H160="No dato","x",IF('Datos de Indicador'!H160="No dato","x", 'Datos de Indicador'!H160/'Datos de Indicador'!AM160))</f>
        <v>8.354885705909516E-3</v>
      </c>
      <c r="T157" s="300">
        <f t="shared" si="38"/>
        <v>0.8</v>
      </c>
      <c r="U157" s="301">
        <f t="shared" si="39"/>
        <v>4.7</v>
      </c>
      <c r="V157" s="501">
        <f>IF('Datos de Indicador'!I160="No dato","x",ROUND(IF('Datos de Indicador'!I160=0,0,IF(LOG('Datos de Indicador'!I160)&gt;V$302,10,IF(LOG('Datos de Indicador'!I160)&lt;V$301,0,10-(V$302-LOG('Datos de Indicador'!I160))/(V$302-V$301)*10))),1))</f>
        <v>0</v>
      </c>
      <c r="W157" s="299">
        <f>IF('Datos de Indicador'!I160="No dato","x",IF('Datos de Indicador'!I160="No dato","x",( 'Datos de Indicador'!I160)/'Datos de Indicador'!AM160))</f>
        <v>0</v>
      </c>
      <c r="X157" s="300">
        <f t="shared" si="40"/>
        <v>0</v>
      </c>
      <c r="Y157" s="301">
        <f t="shared" si="41"/>
        <v>0</v>
      </c>
      <c r="Z157" s="305">
        <f t="shared" si="42"/>
        <v>3.1</v>
      </c>
      <c r="AA157" s="306">
        <f>IF('Datos de Indicador'!J160="No dato","x",ROUND(IF('Datos de Indicador'!J160&gt;AA$302,10,IF('Datos de Indicador'!J160&lt;$AA$301,0,10-(AA$302-'Datos de Indicador'!J160)/(AA$302-AA$301)*10)),1))</f>
        <v>10</v>
      </c>
      <c r="AB157" s="306">
        <f>IF('Datos de Indicador'!K160="No dato","x",ROUND(IF('Datos de Indicador'!K160&gt;AB$302,10,IF('Datos de Indicador'!K160&lt;$AB$301,0,10-(AB$302-'Datos de Indicador'!K160)/(AB$302-AB$301)*10)),1))</f>
        <v>8.6999999999999993</v>
      </c>
      <c r="AC157" s="306">
        <f>IF('Datos de Indicador'!L160="No dato","x",ROUND(IF('Datos de Indicador'!L160&gt;AC$302,10,IF('Datos de Indicador'!L160&lt;$AC$301,0,10-(AC$302-'Datos de Indicador'!L160)/(AC$302-AC$301)*10)),1))</f>
        <v>4</v>
      </c>
      <c r="AD157" s="301">
        <f t="shared" si="29"/>
        <v>8.4</v>
      </c>
      <c r="AE157" s="305">
        <f t="shared" si="30"/>
        <v>8.4</v>
      </c>
      <c r="AF157" s="16"/>
      <c r="AG157" s="16"/>
      <c r="AH157" s="16"/>
    </row>
    <row r="158" spans="1:34" s="3" customFormat="1" x14ac:dyDescent="0.25">
      <c r="A158" s="104" t="s">
        <v>295</v>
      </c>
      <c r="B158" s="101" t="s">
        <v>303</v>
      </c>
      <c r="C158" s="307">
        <v>1013</v>
      </c>
      <c r="D158" s="301">
        <f>IF('Datos de Indicador'!D161="No dato","x",ROUND(IF('Datos de Indicador'!D161=0,0,IF(LOG('Datos de Indicador'!D161)&gt;D$302,10,IF(LOG('Datos de Indicador'!D161)&lt;D$301,0,10-(D$302-LOG('Datos de Indicador'!D161))/(D$302-D$301)*10))),1))</f>
        <v>6.9</v>
      </c>
      <c r="E158" s="501">
        <f>IF('Datos de Indicador'!E161="No dato","x",ROUND(IF('Datos de Indicador'!E161=0,0,IF(LOG('Datos de Indicador'!E161)&gt;E$302,10,IF(LOG('Datos de Indicador'!E161)&lt;E$301,0,10-(E$302-LOG('Datos de Indicador'!E161))/(E$302-E$301)*10))),1))</f>
        <v>5.3</v>
      </c>
      <c r="F158" s="299">
        <f>IF('Datos de Indicador'!E161="No dato","x",IF('Datos de Indicador'!E161="No dato","x", ('Datos de Indicador'!E161)/'Datos de Indicador'!AM161))</f>
        <v>6.934035365891712E-4</v>
      </c>
      <c r="G158" s="300">
        <f t="shared" si="31"/>
        <v>1.4</v>
      </c>
      <c r="H158" s="301">
        <f t="shared" si="32"/>
        <v>3.6</v>
      </c>
      <c r="I158" s="501">
        <f>IF('Datos de Indicador'!F161="No dato","x",ROUND(IF('Datos de Indicador'!F161=0,0,IF(LOG('Datos de Indicador'!F161*1/40)&gt;I$302,10,IF(LOG('Datos de Indicador'!F161*1/40)&lt;I$301,0,10-(I$302-LOG('Datos de Indicador'!F161*1/40))/(I$302-I$301)*10))),1))</f>
        <v>0</v>
      </c>
      <c r="J158" s="299">
        <f>IF('Datos de Indicador'!F161="No dato","x",IF('Datos de Indicador'!F161="No dato","x",( 'Datos de Indicador'!F161*1/40)/'Datos de Indicador'!AM161))</f>
        <v>0</v>
      </c>
      <c r="K158" s="300">
        <f t="shared" si="33"/>
        <v>0</v>
      </c>
      <c r="L158" s="302">
        <f t="shared" si="34"/>
        <v>0</v>
      </c>
      <c r="M158" s="502">
        <f>IF('Datos de Indicador'!G161="No dato","x",ROUND(IF('Datos de Indicador'!G161=0,0,IF(LOG('Datos de Indicador'!G161)&gt;M$302,10,IF(LOG('Datos de Indicador'!G161)&lt;M$301,0,10-(M$302-LOG('Datos de Indicador'!G161))/(M$302-M$301)*10))),1))</f>
        <v>0</v>
      </c>
      <c r="N158" s="303">
        <f>IF('Datos de Indicador'!G161="No dato","x",IF('Datos de Indicador'!G161="No dato","x", 'Datos de Indicador'!G161/'Datos de Indicador'!AM161))</f>
        <v>0</v>
      </c>
      <c r="O158" s="304">
        <f t="shared" si="35"/>
        <v>0</v>
      </c>
      <c r="P158" s="302">
        <f t="shared" si="36"/>
        <v>0</v>
      </c>
      <c r="Q158" s="301">
        <f t="shared" si="37"/>
        <v>0</v>
      </c>
      <c r="R158" s="503">
        <f>IF('Datos de Indicador'!H161="No dato","x",ROUND(IF('Datos de Indicador'!H161=0,0,IF(LOG('Datos de Indicador'!H161)&gt;R$302,10,IF(LOG('Datos de Indicador'!H161)&lt;R$301,0,10-(R$302-LOG('Datos de Indicador'!H161))/(R$302-R$301)*10))),1))</f>
        <v>10</v>
      </c>
      <c r="S158" s="299">
        <f>IF('Datos de Indicador'!H161="No dato","x",IF('Datos de Indicador'!H161="No dato","x", 'Datos de Indicador'!H161/'Datos de Indicador'!AM161))</f>
        <v>0.62348534664976307</v>
      </c>
      <c r="T158" s="300">
        <f t="shared" si="38"/>
        <v>10</v>
      </c>
      <c r="U158" s="301">
        <f t="shared" si="39"/>
        <v>10</v>
      </c>
      <c r="V158" s="501">
        <f>IF('Datos de Indicador'!I161="No dato","x",ROUND(IF('Datos de Indicador'!I161=0,0,IF(LOG('Datos de Indicador'!I161)&gt;V$302,10,IF(LOG('Datos de Indicador'!I161)&lt;V$301,0,10-(V$302-LOG('Datos de Indicador'!I161))/(V$302-V$301)*10))),1))</f>
        <v>9.1999999999999993</v>
      </c>
      <c r="W158" s="299">
        <f>IF('Datos de Indicador'!I161="No dato","x",IF('Datos de Indicador'!I161="No dato","x",( 'Datos de Indicador'!I161)/'Datos de Indicador'!AM161))</f>
        <v>0.10874878798840168</v>
      </c>
      <c r="X158" s="300">
        <f t="shared" si="40"/>
        <v>10</v>
      </c>
      <c r="Y158" s="301">
        <f t="shared" si="41"/>
        <v>9.6999999999999993</v>
      </c>
      <c r="Z158" s="305">
        <f t="shared" si="42"/>
        <v>7.6</v>
      </c>
      <c r="AA158" s="306">
        <f>IF('Datos de Indicador'!J161="No dato","x",ROUND(IF('Datos de Indicador'!J161&gt;AA$302,10,IF('Datos de Indicador'!J161&lt;$AA$301,0,10-(AA$302-'Datos de Indicador'!J161)/(AA$302-AA$301)*10)),1))</f>
        <v>2.2000000000000002</v>
      </c>
      <c r="AB158" s="306">
        <f>IF('Datos de Indicador'!K161="No dato","x",ROUND(IF('Datos de Indicador'!K161&gt;AB$302,10,IF('Datos de Indicador'!K161&lt;$AB$301,0,10-(AB$302-'Datos de Indicador'!K161)/(AB$302-AB$301)*10)),1))</f>
        <v>0.7</v>
      </c>
      <c r="AC158" s="306">
        <f>IF('Datos de Indicador'!L161="No dato","x",ROUND(IF('Datos de Indicador'!L161&gt;AC$302,10,IF('Datos de Indicador'!L161&lt;$AC$301,0,10-(AC$302-'Datos de Indicador'!L161)/(AC$302-AC$301)*10)),1))</f>
        <v>0</v>
      </c>
      <c r="AD158" s="301">
        <f>IF(AA158="x",                    ROUND(((10-GEOMEAN(((10-AB158)/10*9+1),((10-AC158)/10*9+1) ))/9*10),1),ROUND(((10-GEOMEAN(((10-AA158)/10*9+1),((10-AB158)/10*9+1),((10-AC158)/10*9+1) ))/9*10),1))</f>
        <v>1</v>
      </c>
      <c r="AE158" s="305">
        <f t="shared" si="30"/>
        <v>1</v>
      </c>
      <c r="AF158" s="16"/>
      <c r="AG158" s="16"/>
      <c r="AH158" s="16"/>
    </row>
    <row r="159" spans="1:34" s="3" customFormat="1" x14ac:dyDescent="0.25">
      <c r="A159" s="104" t="s">
        <v>295</v>
      </c>
      <c r="B159" s="101" t="s">
        <v>280</v>
      </c>
      <c r="C159" s="307">
        <v>1014</v>
      </c>
      <c r="D159" s="301">
        <f>IF('Datos de Indicador'!D162="No dato","x",ROUND(IF('Datos de Indicador'!D162=0,0,IF(LOG('Datos de Indicador'!D162)&gt;D$302,10,IF(LOG('Datos de Indicador'!D162)&lt;D$301,0,10-(D$302-LOG('Datos de Indicador'!D162))/(D$302-D$301)*10))),1))</f>
        <v>6.5</v>
      </c>
      <c r="E159" s="501">
        <f>IF('Datos de Indicador'!E162="No dato","x",ROUND(IF('Datos de Indicador'!E162=0,0,IF(LOG('Datos de Indicador'!E162)&gt;E$302,10,IF(LOG('Datos de Indicador'!E162)&lt;E$301,0,10-(E$302-LOG('Datos de Indicador'!E162))/(E$302-E$301)*10))),1))</f>
        <v>7.8</v>
      </c>
      <c r="F159" s="299">
        <f>IF('Datos de Indicador'!E162="No dato","x",IF('Datos de Indicador'!E162="No dato","x", ('Datos de Indicador'!E162)/'Datos de Indicador'!AM162))</f>
        <v>1.6014222801267568E-2</v>
      </c>
      <c r="G159" s="300">
        <f t="shared" si="31"/>
        <v>10</v>
      </c>
      <c r="H159" s="301">
        <f t="shared" si="32"/>
        <v>9.1999999999999993</v>
      </c>
      <c r="I159" s="501">
        <f>IF('Datos de Indicador'!F162="No dato","x",ROUND(IF('Datos de Indicador'!F162=0,0,IF(LOG('Datos de Indicador'!F162*1/40)&gt;I$302,10,IF(LOG('Datos de Indicador'!F162*1/40)&lt;I$301,0,10-(I$302-LOG('Datos de Indicador'!F162*1/40))/(I$302-I$301)*10))),1))</f>
        <v>0</v>
      </c>
      <c r="J159" s="299">
        <f>IF('Datos de Indicador'!F162="No dato","x",IF('Datos de Indicador'!F162="No dato","x",( 'Datos de Indicador'!F162*1/40)/'Datos de Indicador'!AM162))</f>
        <v>0</v>
      </c>
      <c r="K159" s="300">
        <f t="shared" si="33"/>
        <v>0</v>
      </c>
      <c r="L159" s="302">
        <f t="shared" si="34"/>
        <v>0</v>
      </c>
      <c r="M159" s="502">
        <f>IF('Datos de Indicador'!G162="No dato","x",ROUND(IF('Datos de Indicador'!G162=0,0,IF(LOG('Datos de Indicador'!G162)&gt;M$302,10,IF(LOG('Datos de Indicador'!G162)&lt;M$301,0,10-(M$302-LOG('Datos de Indicador'!G162))/(M$302-M$301)*10))),1))</f>
        <v>0</v>
      </c>
      <c r="N159" s="303">
        <f>IF('Datos de Indicador'!G162="No dato","x",IF('Datos de Indicador'!G162="No dato","x", 'Datos de Indicador'!G162/'Datos de Indicador'!AM162))</f>
        <v>0</v>
      </c>
      <c r="O159" s="304">
        <f t="shared" si="35"/>
        <v>0</v>
      </c>
      <c r="P159" s="302">
        <f t="shared" si="36"/>
        <v>0</v>
      </c>
      <c r="Q159" s="301">
        <f t="shared" si="37"/>
        <v>0</v>
      </c>
      <c r="R159" s="503">
        <f>IF('Datos de Indicador'!H162="No dato","x",ROUND(IF('Datos de Indicador'!H162=0,0,IF(LOG('Datos de Indicador'!H162)&gt;R$302,10,IF(LOG('Datos de Indicador'!H162)&lt;R$301,0,10-(R$302-LOG('Datos de Indicador'!H162))/(R$302-R$301)*10))),1))</f>
        <v>8.9</v>
      </c>
      <c r="S159" s="299">
        <f>IF('Datos de Indicador'!H162="No dato","x",IF('Datos de Indicador'!H162="No dato","x", 'Datos de Indicador'!H162/'Datos de Indicador'!AM162))</f>
        <v>0.16027794176522878</v>
      </c>
      <c r="T159" s="300">
        <f t="shared" si="38"/>
        <v>10</v>
      </c>
      <c r="U159" s="301">
        <f t="shared" si="39"/>
        <v>9.5</v>
      </c>
      <c r="V159" s="501">
        <f>IF('Datos de Indicador'!I162="No dato","x",ROUND(IF('Datos de Indicador'!I162=0,0,IF(LOG('Datos de Indicador'!I162)&gt;V$302,10,IF(LOG('Datos de Indicador'!I162)&lt;V$301,0,10-(V$302-LOG('Datos de Indicador'!I162))/(V$302-V$301)*10))),1))</f>
        <v>0</v>
      </c>
      <c r="W159" s="299">
        <f>IF('Datos de Indicador'!I162="No dato","x",IF('Datos de Indicador'!I162="No dato","x",( 'Datos de Indicador'!I162)/'Datos de Indicador'!AM162))</f>
        <v>0</v>
      </c>
      <c r="X159" s="300">
        <f t="shared" si="40"/>
        <v>0</v>
      </c>
      <c r="Y159" s="301">
        <f t="shared" si="41"/>
        <v>0</v>
      </c>
      <c r="Z159" s="305">
        <f t="shared" si="42"/>
        <v>6.7</v>
      </c>
      <c r="AA159" s="306">
        <f>IF('Datos de Indicador'!J162="No dato","x",ROUND(IF('Datos de Indicador'!J162&gt;AA$302,10,IF('Datos de Indicador'!J162&lt;$AA$301,0,10-(AA$302-'Datos de Indicador'!J162)/(AA$302-AA$301)*10)),1))</f>
        <v>9.6999999999999993</v>
      </c>
      <c r="AB159" s="306">
        <f>IF('Datos de Indicador'!K162="No dato","x",ROUND(IF('Datos de Indicador'!K162&gt;AB$302,10,IF('Datos de Indicador'!K162&lt;$AB$301,0,10-(AB$302-'Datos de Indicador'!K162)/(AB$302-AB$301)*10)),1))</f>
        <v>2.7</v>
      </c>
      <c r="AC159" s="306">
        <f>IF('Datos de Indicador'!L162="No dato","x",ROUND(IF('Datos de Indicador'!L162&gt;AC$302,10,IF('Datos de Indicador'!L162&lt;$AC$301,0,10-(AC$302-'Datos de Indicador'!L162)/(AC$302-AC$301)*10)),1))</f>
        <v>4.7</v>
      </c>
      <c r="AD159" s="301">
        <f t="shared" si="29"/>
        <v>6.9</v>
      </c>
      <c r="AE159" s="305">
        <f t="shared" si="30"/>
        <v>6.9</v>
      </c>
      <c r="AF159" s="16"/>
      <c r="AG159" s="16"/>
      <c r="AH159" s="16"/>
    </row>
    <row r="160" spans="1:34" s="3" customFormat="1" x14ac:dyDescent="0.25">
      <c r="A160" s="104" t="s">
        <v>295</v>
      </c>
      <c r="B160" s="101" t="s">
        <v>282</v>
      </c>
      <c r="C160" s="307">
        <v>1015</v>
      </c>
      <c r="D160" s="301">
        <f>IF('Datos de Indicador'!D163="No dato","x",ROUND(IF('Datos de Indicador'!D163=0,0,IF(LOG('Datos de Indicador'!D163)&gt;D$302,10,IF(LOG('Datos de Indicador'!D163)&lt;D$301,0,10-(D$302-LOG('Datos de Indicador'!D163))/(D$302-D$301)*10))),1))</f>
        <v>6.4</v>
      </c>
      <c r="E160" s="501">
        <f>IF('Datos de Indicador'!E163="No dato","x",ROUND(IF('Datos de Indicador'!E163=0,0,IF(LOG('Datos de Indicador'!E163)&gt;E$302,10,IF(LOG('Datos de Indicador'!E163)&lt;E$301,0,10-(E$302-LOG('Datos de Indicador'!E163))/(E$302-E$301)*10))),1))</f>
        <v>0</v>
      </c>
      <c r="F160" s="299">
        <f>IF('Datos de Indicador'!E163="No dato","x",IF('Datos de Indicador'!E163="No dato","x", ('Datos de Indicador'!E163)/'Datos de Indicador'!AM163))</f>
        <v>0</v>
      </c>
      <c r="G160" s="300">
        <f t="shared" si="31"/>
        <v>0</v>
      </c>
      <c r="H160" s="301">
        <f t="shared" si="32"/>
        <v>0</v>
      </c>
      <c r="I160" s="501">
        <f>IF('Datos de Indicador'!F163="No dato","x",ROUND(IF('Datos de Indicador'!F163=0,0,IF(LOG('Datos de Indicador'!F163*1/40)&gt;I$302,10,IF(LOG('Datos de Indicador'!F163*1/40)&lt;I$301,0,10-(I$302-LOG('Datos de Indicador'!F163*1/40))/(I$302-I$301)*10))),1))</f>
        <v>0</v>
      </c>
      <c r="J160" s="299">
        <f>IF('Datos de Indicador'!F163="No dato","x",IF('Datos de Indicador'!F163="No dato","x",( 'Datos de Indicador'!F163*1/40)/'Datos de Indicador'!AM163))</f>
        <v>0</v>
      </c>
      <c r="K160" s="300">
        <f t="shared" si="33"/>
        <v>0</v>
      </c>
      <c r="L160" s="302">
        <f t="shared" si="34"/>
        <v>0</v>
      </c>
      <c r="M160" s="502">
        <f>IF('Datos de Indicador'!G163="No dato","x",ROUND(IF('Datos de Indicador'!G163=0,0,IF(LOG('Datos de Indicador'!G163)&gt;M$302,10,IF(LOG('Datos de Indicador'!G163)&lt;M$301,0,10-(M$302-LOG('Datos de Indicador'!G163))/(M$302-M$301)*10))),1))</f>
        <v>0</v>
      </c>
      <c r="N160" s="303">
        <f>IF('Datos de Indicador'!G163="No dato","x",IF('Datos de Indicador'!G163="No dato","x", 'Datos de Indicador'!G163/'Datos de Indicador'!AM163))</f>
        <v>0</v>
      </c>
      <c r="O160" s="304">
        <f t="shared" si="35"/>
        <v>0</v>
      </c>
      <c r="P160" s="302">
        <f t="shared" si="36"/>
        <v>0</v>
      </c>
      <c r="Q160" s="301">
        <f t="shared" si="37"/>
        <v>0</v>
      </c>
      <c r="R160" s="503">
        <f>IF('Datos de Indicador'!H163="No dato","x",ROUND(IF('Datos de Indicador'!H163=0,0,IF(LOG('Datos de Indicador'!H163)&gt;R$302,10,IF(LOG('Datos de Indicador'!H163)&lt;R$301,0,10-(R$302-LOG('Datos de Indicador'!H163))/(R$302-R$301)*10))),1))</f>
        <v>9.1</v>
      </c>
      <c r="S160" s="299">
        <f>IF('Datos de Indicador'!H163="No dato","x",IF('Datos de Indicador'!H163="No dato","x", 'Datos de Indicador'!H163/'Datos de Indicador'!AM163))</f>
        <v>0.28365057913583924</v>
      </c>
      <c r="T160" s="300">
        <f t="shared" si="38"/>
        <v>10</v>
      </c>
      <c r="U160" s="301">
        <f t="shared" si="39"/>
        <v>9.6</v>
      </c>
      <c r="V160" s="501">
        <f>IF('Datos de Indicador'!I163="No dato","x",ROUND(IF('Datos de Indicador'!I163=0,0,IF(LOG('Datos de Indicador'!I163)&gt;V$302,10,IF(LOG('Datos de Indicador'!I163)&lt;V$301,0,10-(V$302-LOG('Datos de Indicador'!I163))/(V$302-V$301)*10))),1))</f>
        <v>8.8000000000000007</v>
      </c>
      <c r="W160" s="299">
        <f>IF('Datos de Indicador'!I163="No dato","x",IF('Datos de Indicador'!I163="No dato","x",( 'Datos de Indicador'!I163)/'Datos de Indicador'!AM163))</f>
        <v>0.10364889937467073</v>
      </c>
      <c r="X160" s="300">
        <f t="shared" si="40"/>
        <v>10</v>
      </c>
      <c r="Y160" s="301">
        <f t="shared" si="41"/>
        <v>9.5</v>
      </c>
      <c r="Z160" s="305">
        <f t="shared" si="42"/>
        <v>6.8</v>
      </c>
      <c r="AA160" s="306">
        <f>IF('Datos de Indicador'!J163="No dato","x",ROUND(IF('Datos de Indicador'!J163&gt;AA$302,10,IF('Datos de Indicador'!J163&lt;$AA$301,0,10-(AA$302-'Datos de Indicador'!J163)/(AA$302-AA$301)*10)),1))</f>
        <v>3.7</v>
      </c>
      <c r="AB160" s="306">
        <f>IF('Datos de Indicador'!K163="No dato","x",ROUND(IF('Datos de Indicador'!K163&gt;AB$302,10,IF('Datos de Indicador'!K163&lt;$AB$301,0,10-(AB$302-'Datos de Indicador'!K163)/(AB$302-AB$301)*10)),1))</f>
        <v>0.7</v>
      </c>
      <c r="AC160" s="306">
        <f>IF('Datos de Indicador'!L163="No dato","x",ROUND(IF('Datos de Indicador'!L163&gt;AC$302,10,IF('Datos de Indicador'!L163&lt;$AC$301,0,10-(AC$302-'Datos de Indicador'!L163)/(AC$302-AC$301)*10)),1))</f>
        <v>0.7</v>
      </c>
      <c r="AD160" s="301">
        <f t="shared" si="29"/>
        <v>1.8</v>
      </c>
      <c r="AE160" s="305">
        <f t="shared" si="30"/>
        <v>1.8</v>
      </c>
      <c r="AF160" s="16"/>
      <c r="AG160" s="16"/>
      <c r="AH160" s="16"/>
    </row>
    <row r="161" spans="1:34" s="3" customFormat="1" x14ac:dyDescent="0.25">
      <c r="A161" s="104" t="s">
        <v>295</v>
      </c>
      <c r="B161" s="101" t="s">
        <v>304</v>
      </c>
      <c r="C161" s="307">
        <v>1016</v>
      </c>
      <c r="D161" s="301">
        <f>IF('Datos de Indicador'!D164="No dato","x",ROUND(IF('Datos de Indicador'!D164=0,0,IF(LOG('Datos de Indicador'!D164)&gt;D$302,10,IF(LOG('Datos de Indicador'!D164)&lt;D$301,0,10-(D$302-LOG('Datos de Indicador'!D164))/(D$302-D$301)*10))),1))</f>
        <v>7.7</v>
      </c>
      <c r="E161" s="501">
        <f>IF('Datos de Indicador'!E164="No dato","x",ROUND(IF('Datos de Indicador'!E164=0,0,IF(LOG('Datos de Indicador'!E164)&gt;E$302,10,IF(LOG('Datos de Indicador'!E164)&lt;E$301,0,10-(E$302-LOG('Datos de Indicador'!E164))/(E$302-E$301)*10))),1))</f>
        <v>5.8</v>
      </c>
      <c r="F161" s="299">
        <f>IF('Datos de Indicador'!E164="No dato","x",IF('Datos de Indicador'!E164="No dato","x", ('Datos de Indicador'!E164)/'Datos de Indicador'!AM164))</f>
        <v>5.2319265475563102E-4</v>
      </c>
      <c r="G161" s="300">
        <f t="shared" si="31"/>
        <v>1</v>
      </c>
      <c r="H161" s="301">
        <f t="shared" si="32"/>
        <v>3.8</v>
      </c>
      <c r="I161" s="501">
        <f>IF('Datos de Indicador'!F164="No dato","x",ROUND(IF('Datos de Indicador'!F164=0,0,IF(LOG('Datos de Indicador'!F164*1/40)&gt;I$302,10,IF(LOG('Datos de Indicador'!F164*1/40)&lt;I$301,0,10-(I$302-LOG('Datos de Indicador'!F164*1/40))/(I$302-I$301)*10))),1))</f>
        <v>0</v>
      </c>
      <c r="J161" s="299">
        <f>IF('Datos de Indicador'!F164="No dato","x",IF('Datos de Indicador'!F164="No dato","x",( 'Datos de Indicador'!F164*1/40)/'Datos de Indicador'!AM164))</f>
        <v>0</v>
      </c>
      <c r="K161" s="300">
        <f t="shared" si="33"/>
        <v>0</v>
      </c>
      <c r="L161" s="302">
        <f t="shared" si="34"/>
        <v>0</v>
      </c>
      <c r="M161" s="502">
        <f>IF('Datos de Indicador'!G164="No dato","x",ROUND(IF('Datos de Indicador'!G164=0,0,IF(LOG('Datos de Indicador'!G164)&gt;M$302,10,IF(LOG('Datos de Indicador'!G164)&lt;M$301,0,10-(M$302-LOG('Datos de Indicador'!G164))/(M$302-M$301)*10))),1))</f>
        <v>0</v>
      </c>
      <c r="N161" s="303">
        <f>IF('Datos de Indicador'!G164="No dato","x",IF('Datos de Indicador'!G164="No dato","x", 'Datos de Indicador'!G164/'Datos de Indicador'!AM164))</f>
        <v>0</v>
      </c>
      <c r="O161" s="304">
        <f t="shared" si="35"/>
        <v>0</v>
      </c>
      <c r="P161" s="302">
        <f t="shared" si="36"/>
        <v>0</v>
      </c>
      <c r="Q161" s="301">
        <f t="shared" si="37"/>
        <v>0</v>
      </c>
      <c r="R161" s="503">
        <f>IF('Datos de Indicador'!H164="No dato","x",ROUND(IF('Datos de Indicador'!H164=0,0,IF(LOG('Datos de Indicador'!H164)&gt;R$302,10,IF(LOG('Datos de Indicador'!H164)&lt;R$301,0,10-(R$302-LOG('Datos de Indicador'!H164))/(R$302-R$301)*10))),1))</f>
        <v>9</v>
      </c>
      <c r="S161" s="299">
        <f>IF('Datos de Indicador'!H164="No dato","x",IF('Datos de Indicador'!H164="No dato","x", 'Datos de Indicador'!H164/'Datos de Indicador'!AM164))</f>
        <v>6.4638074346627508E-2</v>
      </c>
      <c r="T161" s="300">
        <f t="shared" si="38"/>
        <v>6.5</v>
      </c>
      <c r="U161" s="301">
        <f t="shared" si="39"/>
        <v>8</v>
      </c>
      <c r="V161" s="501">
        <f>IF('Datos de Indicador'!I164="No dato","x",ROUND(IF('Datos de Indicador'!I164=0,0,IF(LOG('Datos de Indicador'!I164)&gt;V$302,10,IF(LOG('Datos de Indicador'!I164)&lt;V$301,0,10-(V$302-LOG('Datos de Indicador'!I164))/(V$302-V$301)*10))),1))</f>
        <v>8.6999999999999993</v>
      </c>
      <c r="W161" s="299">
        <f>IF('Datos de Indicador'!I164="No dato","x",IF('Datos de Indicador'!I164="No dato","x",( 'Datos de Indicador'!I164)/'Datos de Indicador'!AM164))</f>
        <v>2.2639973060334578E-2</v>
      </c>
      <c r="X161" s="300">
        <f t="shared" si="40"/>
        <v>2.2999999999999998</v>
      </c>
      <c r="Y161" s="301">
        <f t="shared" si="41"/>
        <v>6.5</v>
      </c>
      <c r="Z161" s="305">
        <f t="shared" si="42"/>
        <v>5.9</v>
      </c>
      <c r="AA161" s="306">
        <f>IF('Datos de Indicador'!J164="No dato","x",ROUND(IF('Datos de Indicador'!J164&gt;AA$302,10,IF('Datos de Indicador'!J164&lt;$AA$301,0,10-(AA$302-'Datos de Indicador'!J164)/(AA$302-AA$301)*10)),1))</f>
        <v>0.9</v>
      </c>
      <c r="AB161" s="306">
        <f>IF('Datos de Indicador'!K164="No dato","x",ROUND(IF('Datos de Indicador'!K164&gt;AB$302,10,IF('Datos de Indicador'!K164&lt;$AB$301,0,10-(AB$302-'Datos de Indicador'!K164)/(AB$302-AB$301)*10)),1))</f>
        <v>0.7</v>
      </c>
      <c r="AC161" s="306">
        <f>IF('Datos de Indicador'!L164="No dato","x",ROUND(IF('Datos de Indicador'!L164&gt;AC$302,10,IF('Datos de Indicador'!L164&lt;$AC$301,0,10-(AC$302-'Datos de Indicador'!L164)/(AC$302-AC$301)*10)),1))</f>
        <v>3.3</v>
      </c>
      <c r="AD161" s="301">
        <f t="shared" si="29"/>
        <v>1.7</v>
      </c>
      <c r="AE161" s="305">
        <f t="shared" si="30"/>
        <v>1.7</v>
      </c>
      <c r="AF161" s="16"/>
      <c r="AG161" s="16"/>
      <c r="AH161" s="16"/>
    </row>
    <row r="162" spans="1:34" s="3" customFormat="1" x14ac:dyDescent="0.25">
      <c r="A162" s="104" t="s">
        <v>295</v>
      </c>
      <c r="B162" s="101" t="s">
        <v>305</v>
      </c>
      <c r="C162" s="307">
        <v>1017</v>
      </c>
      <c r="D162" s="301">
        <f>IF('Datos de Indicador'!D165="No dato","x",ROUND(IF('Datos de Indicador'!D165=0,0,IF(LOG('Datos de Indicador'!D165)&gt;D$302,10,IF(LOG('Datos de Indicador'!D165)&lt;D$301,0,10-(D$302-LOG('Datos de Indicador'!D165))/(D$302-D$301)*10))),1))</f>
        <v>6.2</v>
      </c>
      <c r="E162" s="501">
        <f>IF('Datos de Indicador'!E165="No dato","x",ROUND(IF('Datos de Indicador'!E165=0,0,IF(LOG('Datos de Indicador'!E165)&gt;E$302,10,IF(LOG('Datos de Indicador'!E165)&lt;E$301,0,10-(E$302-LOG('Datos de Indicador'!E165))/(E$302-E$301)*10))),1))</f>
        <v>0</v>
      </c>
      <c r="F162" s="299">
        <f>IF('Datos de Indicador'!E165="No dato","x",IF('Datos de Indicador'!E165="No dato","x", ('Datos de Indicador'!E165)/'Datos de Indicador'!AM165))</f>
        <v>0</v>
      </c>
      <c r="G162" s="300">
        <f t="shared" si="31"/>
        <v>0</v>
      </c>
      <c r="H162" s="301">
        <f t="shared" si="32"/>
        <v>0</v>
      </c>
      <c r="I162" s="501">
        <f>IF('Datos de Indicador'!F165="No dato","x",ROUND(IF('Datos de Indicador'!F165=0,0,IF(LOG('Datos de Indicador'!F165*1/40)&gt;I$302,10,IF(LOG('Datos de Indicador'!F165*1/40)&lt;I$301,0,10-(I$302-LOG('Datos de Indicador'!F165*1/40))/(I$302-I$301)*10))),1))</f>
        <v>0</v>
      </c>
      <c r="J162" s="299">
        <f>IF('Datos de Indicador'!F165="No dato","x",IF('Datos de Indicador'!F165="No dato","x",( 'Datos de Indicador'!F165*1/40)/'Datos de Indicador'!AM165))</f>
        <v>0</v>
      </c>
      <c r="K162" s="300">
        <f t="shared" si="33"/>
        <v>0</v>
      </c>
      <c r="L162" s="302">
        <f t="shared" si="34"/>
        <v>0</v>
      </c>
      <c r="M162" s="502">
        <f>IF('Datos de Indicador'!G165="No dato","x",ROUND(IF('Datos de Indicador'!G165=0,0,IF(LOG('Datos de Indicador'!G165)&gt;M$302,10,IF(LOG('Datos de Indicador'!G165)&lt;M$301,0,10-(M$302-LOG('Datos de Indicador'!G165))/(M$302-M$301)*10))),1))</f>
        <v>0</v>
      </c>
      <c r="N162" s="303">
        <f>IF('Datos de Indicador'!G165="No dato","x",IF('Datos de Indicador'!G165="No dato","x", 'Datos de Indicador'!G165/'Datos de Indicador'!AM165))</f>
        <v>0</v>
      </c>
      <c r="O162" s="304">
        <f t="shared" si="35"/>
        <v>0</v>
      </c>
      <c r="P162" s="302">
        <f t="shared" si="36"/>
        <v>0</v>
      </c>
      <c r="Q162" s="301">
        <f t="shared" si="37"/>
        <v>0</v>
      </c>
      <c r="R162" s="503">
        <f>IF('Datos de Indicador'!H165="No dato","x",ROUND(IF('Datos de Indicador'!H165=0,0,IF(LOG('Datos de Indicador'!H165)&gt;R$302,10,IF(LOG('Datos de Indicador'!H165)&lt;R$301,0,10-(R$302-LOG('Datos de Indicador'!H165))/(R$302-R$301)*10))),1))</f>
        <v>9.1999999999999993</v>
      </c>
      <c r="S162" s="299">
        <f>IF('Datos de Indicador'!H165="No dato","x",IF('Datos de Indicador'!H165="No dato","x", 'Datos de Indicador'!H165/'Datos de Indicador'!AM165))</f>
        <v>0.15424097522742863</v>
      </c>
      <c r="T162" s="300">
        <f t="shared" si="38"/>
        <v>10</v>
      </c>
      <c r="U162" s="301">
        <f t="shared" si="39"/>
        <v>9.6999999999999993</v>
      </c>
      <c r="V162" s="501">
        <f>IF('Datos de Indicador'!I165="No dato","x",ROUND(IF('Datos de Indicador'!I165=0,0,IF(LOG('Datos de Indicador'!I165)&gt;V$302,10,IF(LOG('Datos de Indicador'!I165)&lt;V$301,0,10-(V$302-LOG('Datos de Indicador'!I165))/(V$302-V$301)*10))),1))</f>
        <v>0</v>
      </c>
      <c r="W162" s="299">
        <f>IF('Datos de Indicador'!I165="No dato","x",IF('Datos de Indicador'!I165="No dato","x",( 'Datos de Indicador'!I165)/'Datos de Indicador'!AM165))</f>
        <v>0</v>
      </c>
      <c r="X162" s="300">
        <f t="shared" si="40"/>
        <v>0</v>
      </c>
      <c r="Y162" s="301">
        <f t="shared" si="41"/>
        <v>0</v>
      </c>
      <c r="Z162" s="305">
        <f t="shared" si="42"/>
        <v>4.9000000000000004</v>
      </c>
      <c r="AA162" s="306">
        <f>IF('Datos de Indicador'!J165="No dato","x",ROUND(IF('Datos de Indicador'!J165&gt;AA$302,10,IF('Datos de Indicador'!J165&lt;$AA$301,0,10-(AA$302-'Datos de Indicador'!J165)/(AA$302-AA$301)*10)),1))</f>
        <v>1.7</v>
      </c>
      <c r="AB162" s="306">
        <f>IF('Datos de Indicador'!K165="No dato","x",ROUND(IF('Datos de Indicador'!K165&gt;AB$302,10,IF('Datos de Indicador'!K165&lt;$AB$301,0,10-(AB$302-'Datos de Indicador'!K165)/(AB$302-AB$301)*10)),1))</f>
        <v>0.7</v>
      </c>
      <c r="AC162" s="306">
        <f>IF('Datos de Indicador'!L165="No dato","x",ROUND(IF('Datos de Indicador'!L165&gt;AC$302,10,IF('Datos de Indicador'!L165&lt;$AC$301,0,10-(AC$302-'Datos de Indicador'!L165)/(AC$302-AC$301)*10)),1))</f>
        <v>0.7</v>
      </c>
      <c r="AD162" s="301">
        <f t="shared" si="29"/>
        <v>1</v>
      </c>
      <c r="AE162" s="305">
        <f t="shared" si="30"/>
        <v>1</v>
      </c>
      <c r="AF162" s="16"/>
      <c r="AG162" s="16"/>
      <c r="AH162" s="16"/>
    </row>
    <row r="163" spans="1:34" s="3" customFormat="1" x14ac:dyDescent="0.25">
      <c r="A163" s="107" t="s">
        <v>306</v>
      </c>
      <c r="B163" s="101" t="s">
        <v>307</v>
      </c>
      <c r="C163" s="307">
        <v>1101</v>
      </c>
      <c r="D163" s="301">
        <f>IF('Datos de Indicador'!D166="No dato","x",ROUND(IF('Datos de Indicador'!D166=0,0,IF(LOG('Datos de Indicador'!D166)&gt;D$302,10,IF(LOG('Datos de Indicador'!D166)&lt;D$301,0,10-(D$302-LOG('Datos de Indicador'!D166))/(D$302-D$301)*10))),1))</f>
        <v>0</v>
      </c>
      <c r="E163" s="501">
        <f>IF('Datos de Indicador'!E166="No dato","x",ROUND(IF('Datos de Indicador'!E166=0,0,IF(LOG('Datos de Indicador'!E166)&gt;E$302,10,IF(LOG('Datos de Indicador'!E166)&lt;E$301,0,10-(E$302-LOG('Datos de Indicador'!E166))/(E$302-E$301)*10))),1))</f>
        <v>0</v>
      </c>
      <c r="F163" s="299">
        <f>IF('Datos de Indicador'!E166="No dato","x",IF('Datos de Indicador'!E166="No dato","x", ('Datos de Indicador'!E166)/'Datos de Indicador'!AM166))</f>
        <v>0</v>
      </c>
      <c r="G163" s="300">
        <f t="shared" si="31"/>
        <v>0</v>
      </c>
      <c r="H163" s="301">
        <f t="shared" si="32"/>
        <v>0</v>
      </c>
      <c r="I163" s="501">
        <f>IF('Datos de Indicador'!F166="No dato","x",ROUND(IF('Datos de Indicador'!F166=0,0,IF(LOG('Datos de Indicador'!F166*1/40)&gt;I$302,10,IF(LOG('Datos de Indicador'!F166*1/40)&lt;I$301,0,10-(I$302-LOG('Datos de Indicador'!F166*1/40))/(I$302-I$301)*10))),1))</f>
        <v>0</v>
      </c>
      <c r="J163" s="299">
        <f>IF('Datos de Indicador'!F166="No dato","x",IF('Datos de Indicador'!F166="No dato","x",( 'Datos de Indicador'!F166*1/40)/'Datos de Indicador'!AM166))</f>
        <v>0</v>
      </c>
      <c r="K163" s="300">
        <f t="shared" si="33"/>
        <v>0</v>
      </c>
      <c r="L163" s="302">
        <f t="shared" si="34"/>
        <v>0</v>
      </c>
      <c r="M163" s="502">
        <f>IF('Datos de Indicador'!G166="No dato","x",ROUND(IF('Datos de Indicador'!G166=0,0,IF(LOG('Datos de Indicador'!G166)&gt;M$302,10,IF(LOG('Datos de Indicador'!G166)&lt;M$301,0,10-(M$302-LOG('Datos de Indicador'!G166))/(M$302-M$301)*10))),1))</f>
        <v>10</v>
      </c>
      <c r="N163" s="303">
        <f>IF('Datos de Indicador'!G166="No dato","x",IF('Datos de Indicador'!G166="No dato","x", 'Datos de Indicador'!G166/'Datos de Indicador'!AM166))</f>
        <v>0.99274073132004126</v>
      </c>
      <c r="O163" s="304">
        <f t="shared" si="35"/>
        <v>10</v>
      </c>
      <c r="P163" s="302">
        <f t="shared" si="36"/>
        <v>10</v>
      </c>
      <c r="Q163" s="301">
        <f t="shared" si="37"/>
        <v>7.6</v>
      </c>
      <c r="R163" s="503">
        <f>IF('Datos de Indicador'!H166="No dato","x",ROUND(IF('Datos de Indicador'!H166=0,0,IF(LOG('Datos de Indicador'!H166)&gt;R$302,10,IF(LOG('Datos de Indicador'!H166)&lt;R$301,0,10-(R$302-LOG('Datos de Indicador'!H166))/(R$302-R$301)*10))),1))</f>
        <v>0</v>
      </c>
      <c r="S163" s="299">
        <f>IF('Datos de Indicador'!H166="No dato","x",IF('Datos de Indicador'!H166="No dato","x", 'Datos de Indicador'!H166/'Datos de Indicador'!AM166))</f>
        <v>0</v>
      </c>
      <c r="T163" s="300">
        <f t="shared" si="38"/>
        <v>0</v>
      </c>
      <c r="U163" s="301">
        <f t="shared" si="39"/>
        <v>0</v>
      </c>
      <c r="V163" s="501">
        <f>IF('Datos de Indicador'!I166="No dato","x",ROUND(IF('Datos de Indicador'!I166=0,0,IF(LOG('Datos de Indicador'!I166)&gt;V$302,10,IF(LOG('Datos de Indicador'!I166)&lt;V$301,0,10-(V$302-LOG('Datos de Indicador'!I166))/(V$302-V$301)*10))),1))</f>
        <v>0</v>
      </c>
      <c r="W163" s="299">
        <f>IF('Datos de Indicador'!I166="No dato","x",IF('Datos de Indicador'!I166="No dato","x",( 'Datos de Indicador'!I166)/'Datos de Indicador'!AM166))</f>
        <v>0</v>
      </c>
      <c r="X163" s="300">
        <f t="shared" si="40"/>
        <v>0</v>
      </c>
      <c r="Y163" s="301">
        <f t="shared" si="41"/>
        <v>0</v>
      </c>
      <c r="Z163" s="305">
        <f t="shared" si="42"/>
        <v>2.2999999999999998</v>
      </c>
      <c r="AA163" s="306">
        <f>IF('Datos de Indicador'!J166="No dato","x",ROUND(IF('Datos de Indicador'!J166&gt;AA$302,10,IF('Datos de Indicador'!J166&lt;$AA$301,0,10-(AA$302-'Datos de Indicador'!J166)/(AA$302-AA$301)*10)),1))</f>
        <v>0</v>
      </c>
      <c r="AB163" s="306">
        <f>IF('Datos de Indicador'!K166="No dato","x",ROUND(IF('Datos de Indicador'!K166&gt;AB$302,10,IF('Datos de Indicador'!K166&lt;$AB$301,0,10-(AB$302-'Datos de Indicador'!K166)/(AB$302-AB$301)*10)),1))</f>
        <v>0</v>
      </c>
      <c r="AC163" s="306">
        <f>IF('Datos de Indicador'!L166="No dato","x",ROUND(IF('Datos de Indicador'!L166&gt;AC$302,10,IF('Datos de Indicador'!L166&lt;$AC$301,0,10-(AC$302-'Datos de Indicador'!L166)/(AC$302-AC$301)*10)),1))</f>
        <v>0</v>
      </c>
      <c r="AD163" s="301">
        <f t="shared" si="29"/>
        <v>0</v>
      </c>
      <c r="AE163" s="305">
        <f t="shared" si="30"/>
        <v>0</v>
      </c>
      <c r="AF163" s="16"/>
      <c r="AG163" s="16"/>
      <c r="AH163" s="16"/>
    </row>
    <row r="164" spans="1:34" s="3" customFormat="1" x14ac:dyDescent="0.25">
      <c r="A164" s="107" t="s">
        <v>306</v>
      </c>
      <c r="B164" s="101" t="s">
        <v>308</v>
      </c>
      <c r="C164" s="307">
        <v>1102</v>
      </c>
      <c r="D164" s="301">
        <f>IF('Datos de Indicador'!D167="No dato","x",ROUND(IF('Datos de Indicador'!D167=0,0,IF(LOG('Datos de Indicador'!D167)&gt;D$302,10,IF(LOG('Datos de Indicador'!D167)&lt;D$301,0,10-(D$302-LOG('Datos de Indicador'!D167))/(D$302-D$301)*10))),1))</f>
        <v>0</v>
      </c>
      <c r="E164" s="501">
        <f>IF('Datos de Indicador'!E167="No dato","x",ROUND(IF('Datos de Indicador'!E167=0,0,IF(LOG('Datos de Indicador'!E167)&gt;E$302,10,IF(LOG('Datos de Indicador'!E167)&lt;E$301,0,10-(E$302-LOG('Datos de Indicador'!E167))/(E$302-E$301)*10))),1))</f>
        <v>0</v>
      </c>
      <c r="F164" s="299">
        <f>IF('Datos de Indicador'!E167="No dato","x",IF('Datos de Indicador'!E167="No dato","x", ('Datos de Indicador'!E167)/'Datos de Indicador'!AM167))</f>
        <v>0</v>
      </c>
      <c r="G164" s="300">
        <f t="shared" si="31"/>
        <v>0</v>
      </c>
      <c r="H164" s="301">
        <f t="shared" si="32"/>
        <v>0</v>
      </c>
      <c r="I164" s="501">
        <f>IF('Datos de Indicador'!F167="No dato","x",ROUND(IF('Datos de Indicador'!F167=0,0,IF(LOG('Datos de Indicador'!F167*1/40)&gt;I$302,10,IF(LOG('Datos de Indicador'!F167*1/40)&lt;I$301,0,10-(I$302-LOG('Datos de Indicador'!F167*1/40))/(I$302-I$301)*10))),1))</f>
        <v>6.2</v>
      </c>
      <c r="J164" s="299">
        <f>IF('Datos de Indicador'!F167="No dato","x",IF('Datos de Indicador'!F167="No dato","x",( 'Datos de Indicador'!F167*1/40)/'Datos de Indicador'!AM167))</f>
        <v>6.0787370918660624E-3</v>
      </c>
      <c r="K164" s="300">
        <f t="shared" si="33"/>
        <v>6.1</v>
      </c>
      <c r="L164" s="302">
        <f t="shared" si="34"/>
        <v>6.2</v>
      </c>
      <c r="M164" s="502">
        <f>IF('Datos de Indicador'!G167="No dato","x",ROUND(IF('Datos de Indicador'!G167=0,0,IF(LOG('Datos de Indicador'!G167)&gt;M$302,10,IF(LOG('Datos de Indicador'!G167)&lt;M$301,0,10-(M$302-LOG('Datos de Indicador'!G167))/(M$302-M$301)*10))),1))</f>
        <v>10</v>
      </c>
      <c r="N164" s="303">
        <f>IF('Datos de Indicador'!G167="No dato","x",IF('Datos de Indicador'!G167="No dato","x", 'Datos de Indicador'!G167/'Datos de Indicador'!AM167))</f>
        <v>0.99996143399428117</v>
      </c>
      <c r="O164" s="304">
        <f t="shared" si="35"/>
        <v>10</v>
      </c>
      <c r="P164" s="302">
        <f t="shared" si="36"/>
        <v>10</v>
      </c>
      <c r="Q164" s="301">
        <f t="shared" si="37"/>
        <v>8.8000000000000007</v>
      </c>
      <c r="R164" s="503">
        <f>IF('Datos de Indicador'!H167="No dato","x",ROUND(IF('Datos de Indicador'!H167=0,0,IF(LOG('Datos de Indicador'!H167)&gt;R$302,10,IF(LOG('Datos de Indicador'!H167)&lt;R$301,0,10-(R$302-LOG('Datos de Indicador'!H167))/(R$302-R$301)*10))),1))</f>
        <v>0</v>
      </c>
      <c r="S164" s="299">
        <f>IF('Datos de Indicador'!H167="No dato","x",IF('Datos de Indicador'!H167="No dato","x", 'Datos de Indicador'!H167/'Datos de Indicador'!AM167))</f>
        <v>0</v>
      </c>
      <c r="T164" s="300">
        <f t="shared" si="38"/>
        <v>0</v>
      </c>
      <c r="U164" s="301">
        <f t="shared" si="39"/>
        <v>0</v>
      </c>
      <c r="V164" s="501">
        <f>IF('Datos de Indicador'!I167="No dato","x",ROUND(IF('Datos de Indicador'!I167=0,0,IF(LOG('Datos de Indicador'!I167)&gt;V$302,10,IF(LOG('Datos de Indicador'!I167)&lt;V$301,0,10-(V$302-LOG('Datos de Indicador'!I167))/(V$302-V$301)*10))),1))</f>
        <v>0</v>
      </c>
      <c r="W164" s="299">
        <f>IF('Datos de Indicador'!I167="No dato","x",IF('Datos de Indicador'!I167="No dato","x",( 'Datos de Indicador'!I167)/'Datos de Indicador'!AM167))</f>
        <v>0</v>
      </c>
      <c r="X164" s="300">
        <f t="shared" si="40"/>
        <v>0</v>
      </c>
      <c r="Y164" s="301">
        <f t="shared" si="41"/>
        <v>0</v>
      </c>
      <c r="Z164" s="305">
        <f t="shared" si="42"/>
        <v>3</v>
      </c>
      <c r="AA164" s="306">
        <f>IF('Datos de Indicador'!J167="No dato","x",ROUND(IF('Datos de Indicador'!J167&gt;AA$302,10,IF('Datos de Indicador'!J167&lt;$AA$301,0,10-(AA$302-'Datos de Indicador'!J167)/(AA$302-AA$301)*10)),1))</f>
        <v>7.1</v>
      </c>
      <c r="AB164" s="306">
        <f>IF('Datos de Indicador'!K167="No dato","x",ROUND(IF('Datos de Indicador'!K167&gt;AB$302,10,IF('Datos de Indicador'!K167&lt;$AB$301,0,10-(AB$302-'Datos de Indicador'!K167)/(AB$302-AB$301)*10)),1))</f>
        <v>1.3</v>
      </c>
      <c r="AC164" s="306">
        <f>IF('Datos de Indicador'!L167="No dato","x",ROUND(IF('Datos de Indicador'!L167&gt;AC$302,10,IF('Datos de Indicador'!L167&lt;$AC$301,0,10-(AC$302-'Datos de Indicador'!L167)/(AC$302-AC$301)*10)),1))</f>
        <v>0</v>
      </c>
      <c r="AD164" s="301">
        <f t="shared" si="29"/>
        <v>3.5</v>
      </c>
      <c r="AE164" s="305">
        <f t="shared" si="30"/>
        <v>3.5</v>
      </c>
      <c r="AF164" s="16"/>
      <c r="AG164" s="16"/>
      <c r="AH164" s="16"/>
    </row>
    <row r="165" spans="1:34" s="3" customFormat="1" x14ac:dyDescent="0.25">
      <c r="A165" s="107" t="s">
        <v>306</v>
      </c>
      <c r="B165" s="101" t="s">
        <v>309</v>
      </c>
      <c r="C165" s="307">
        <v>1103</v>
      </c>
      <c r="D165" s="301">
        <f>IF('Datos de Indicador'!D168="No dato","x",ROUND(IF('Datos de Indicador'!D168=0,0,IF(LOG('Datos de Indicador'!D168)&gt;D$302,10,IF(LOG('Datos de Indicador'!D168)&lt;D$301,0,10-(D$302-LOG('Datos de Indicador'!D168))/(D$302-D$301)*10))),1))</f>
        <v>0</v>
      </c>
      <c r="E165" s="501">
        <f>IF('Datos de Indicador'!E168="No dato","x",ROUND(IF('Datos de Indicador'!E168=0,0,IF(LOG('Datos de Indicador'!E168)&gt;E$302,10,IF(LOG('Datos de Indicador'!E168)&lt;E$301,0,10-(E$302-LOG('Datos de Indicador'!E168))/(E$302-E$301)*10))),1))</f>
        <v>0</v>
      </c>
      <c r="F165" s="299">
        <f>IF('Datos de Indicador'!E168="No dato","x",IF('Datos de Indicador'!E168="No dato","x", ('Datos de Indicador'!E168)/'Datos de Indicador'!AM168))</f>
        <v>0</v>
      </c>
      <c r="G165" s="300">
        <f t="shared" si="31"/>
        <v>0</v>
      </c>
      <c r="H165" s="301">
        <f t="shared" si="32"/>
        <v>0</v>
      </c>
      <c r="I165" s="501">
        <f>IF('Datos de Indicador'!F168="No dato","x",ROUND(IF('Datos de Indicador'!F168=0,0,IF(LOG('Datos de Indicador'!F168*1/40)&gt;I$302,10,IF(LOG('Datos de Indicador'!F168*1/40)&lt;I$301,0,10-(I$302-LOG('Datos de Indicador'!F168*1/40))/(I$302-I$301)*10))),1))</f>
        <v>0</v>
      </c>
      <c r="J165" s="299">
        <f>IF('Datos de Indicador'!F168="No dato","x",IF('Datos de Indicador'!F168="No dato","x",( 'Datos de Indicador'!F168*1/40)/'Datos de Indicador'!AM168))</f>
        <v>0</v>
      </c>
      <c r="K165" s="300">
        <f t="shared" si="33"/>
        <v>0</v>
      </c>
      <c r="L165" s="302">
        <f t="shared" si="34"/>
        <v>0</v>
      </c>
      <c r="M165" s="502">
        <f>IF('Datos de Indicador'!G168="No dato","x",ROUND(IF('Datos de Indicador'!G168=0,0,IF(LOG('Datos de Indicador'!G168)&gt;M$302,10,IF(LOG('Datos de Indicador'!G168)&lt;M$301,0,10-(M$302-LOG('Datos de Indicador'!G168))/(M$302-M$301)*10))),1))</f>
        <v>10</v>
      </c>
      <c r="N165" s="303">
        <f>IF('Datos de Indicador'!G168="No dato","x",IF('Datos de Indicador'!G168="No dato","x", 'Datos de Indicador'!G168/'Datos de Indicador'!AM168))</f>
        <v>0.99992235668632456</v>
      </c>
      <c r="O165" s="304">
        <f t="shared" si="35"/>
        <v>10</v>
      </c>
      <c r="P165" s="302">
        <f t="shared" si="36"/>
        <v>10</v>
      </c>
      <c r="Q165" s="301">
        <f t="shared" si="37"/>
        <v>7.6</v>
      </c>
      <c r="R165" s="503">
        <f>IF('Datos de Indicador'!H168="No dato","x",ROUND(IF('Datos de Indicador'!H168=0,0,IF(LOG('Datos de Indicador'!H168)&gt;R$302,10,IF(LOG('Datos de Indicador'!H168)&lt;R$301,0,10-(R$302-LOG('Datos de Indicador'!H168))/(R$302-R$301)*10))),1))</f>
        <v>0</v>
      </c>
      <c r="S165" s="299">
        <f>IF('Datos de Indicador'!H168="No dato","x",IF('Datos de Indicador'!H168="No dato","x", 'Datos de Indicador'!H168/'Datos de Indicador'!AM168))</f>
        <v>0</v>
      </c>
      <c r="T165" s="300">
        <f t="shared" si="38"/>
        <v>0</v>
      </c>
      <c r="U165" s="301">
        <f t="shared" si="39"/>
        <v>0</v>
      </c>
      <c r="V165" s="501">
        <f>IF('Datos de Indicador'!I168="No dato","x",ROUND(IF('Datos de Indicador'!I168=0,0,IF(LOG('Datos de Indicador'!I168)&gt;V$302,10,IF(LOG('Datos de Indicador'!I168)&lt;V$301,0,10-(V$302-LOG('Datos de Indicador'!I168))/(V$302-V$301)*10))),1))</f>
        <v>0</v>
      </c>
      <c r="W165" s="299">
        <f>IF('Datos de Indicador'!I168="No dato","x",IF('Datos de Indicador'!I168="No dato","x",( 'Datos de Indicador'!I168)/'Datos de Indicador'!AM168))</f>
        <v>0</v>
      </c>
      <c r="X165" s="300">
        <f t="shared" si="40"/>
        <v>0</v>
      </c>
      <c r="Y165" s="301">
        <f t="shared" si="41"/>
        <v>0</v>
      </c>
      <c r="Z165" s="305">
        <f t="shared" si="42"/>
        <v>2.2999999999999998</v>
      </c>
      <c r="AA165" s="306">
        <f>IF('Datos de Indicador'!J168="No dato","x",ROUND(IF('Datos de Indicador'!J168&gt;AA$302,10,IF('Datos de Indicador'!J168&lt;$AA$301,0,10-(AA$302-'Datos de Indicador'!J168)/(AA$302-AA$301)*10)),1))</f>
        <v>8.5</v>
      </c>
      <c r="AB165" s="306">
        <f>IF('Datos de Indicador'!K168="No dato","x",ROUND(IF('Datos de Indicador'!K168&gt;AB$302,10,IF('Datos de Indicador'!K168&lt;$AB$301,0,10-(AB$302-'Datos de Indicador'!K168)/(AB$302-AB$301)*10)),1))</f>
        <v>3.3</v>
      </c>
      <c r="AC165" s="306">
        <f>IF('Datos de Indicador'!L168="No dato","x",ROUND(IF('Datos de Indicador'!L168&gt;AC$302,10,IF('Datos de Indicador'!L168&lt;$AC$301,0,10-(AC$302-'Datos de Indicador'!L168)/(AC$302-AC$301)*10)),1))</f>
        <v>0</v>
      </c>
      <c r="AD165" s="301">
        <f t="shared" si="29"/>
        <v>5</v>
      </c>
      <c r="AE165" s="305">
        <f t="shared" si="30"/>
        <v>5</v>
      </c>
      <c r="AF165" s="16"/>
      <c r="AG165" s="16"/>
      <c r="AH165" s="16"/>
    </row>
    <row r="166" spans="1:34" s="3" customFormat="1" x14ac:dyDescent="0.25">
      <c r="A166" s="107" t="s">
        <v>306</v>
      </c>
      <c r="B166" s="101" t="s">
        <v>310</v>
      </c>
      <c r="C166" s="307">
        <v>1104</v>
      </c>
      <c r="D166" s="301">
        <f>IF('Datos de Indicador'!D169="No dato","x",ROUND(IF('Datos de Indicador'!D169=0,0,IF(LOG('Datos de Indicador'!D169)&gt;D$302,10,IF(LOG('Datos de Indicador'!D169)&lt;D$301,0,10-(D$302-LOG('Datos de Indicador'!D169))/(D$302-D$301)*10))),1))</f>
        <v>0</v>
      </c>
      <c r="E166" s="501">
        <f>IF('Datos de Indicador'!E169="No dato","x",ROUND(IF('Datos de Indicador'!E169=0,0,IF(LOG('Datos de Indicador'!E169)&gt;E$302,10,IF(LOG('Datos de Indicador'!E169)&lt;E$301,0,10-(E$302-LOG('Datos de Indicador'!E169))/(E$302-E$301)*10))),1))</f>
        <v>5.3</v>
      </c>
      <c r="F166" s="299">
        <f>IF('Datos de Indicador'!E169="No dato","x",IF('Datos de Indicador'!E169="No dato","x", ('Datos de Indicador'!E169)/'Datos de Indicador'!AM169))</f>
        <v>1.5201726916177678E-3</v>
      </c>
      <c r="G166" s="300">
        <f t="shared" si="31"/>
        <v>3</v>
      </c>
      <c r="H166" s="301">
        <f t="shared" si="32"/>
        <v>4.2</v>
      </c>
      <c r="I166" s="501">
        <f>IF('Datos de Indicador'!F169="No dato","x",ROUND(IF('Datos de Indicador'!F169=0,0,IF(LOG('Datos de Indicador'!F169*1/40)&gt;I$302,10,IF(LOG('Datos de Indicador'!F169*1/40)&lt;I$301,0,10-(I$302-LOG('Datos de Indicador'!F169*1/40))/(I$302-I$301)*10))),1))</f>
        <v>0</v>
      </c>
      <c r="J166" s="299">
        <f>IF('Datos de Indicador'!F169="No dato","x",IF('Datos de Indicador'!F169="No dato","x",( 'Datos de Indicador'!F169*1/40)/'Datos de Indicador'!AM169))</f>
        <v>0</v>
      </c>
      <c r="K166" s="300">
        <f t="shared" si="33"/>
        <v>0</v>
      </c>
      <c r="L166" s="302">
        <f t="shared" si="34"/>
        <v>0</v>
      </c>
      <c r="M166" s="502">
        <f>IF('Datos de Indicador'!G169="No dato","x",ROUND(IF('Datos de Indicador'!G169=0,0,IF(LOG('Datos de Indicador'!G169)&gt;M$302,10,IF(LOG('Datos de Indicador'!G169)&lt;M$301,0,10-(M$302-LOG('Datos de Indicador'!G169))/(M$302-M$301)*10))),1))</f>
        <v>9.8000000000000007</v>
      </c>
      <c r="N166" s="303">
        <f>IF('Datos de Indicador'!G169="No dato","x",IF('Datos de Indicador'!G169="No dato","x", 'Datos de Indicador'!G169/'Datos de Indicador'!AM169))</f>
        <v>0.99976690685395198</v>
      </c>
      <c r="O166" s="304">
        <f t="shared" si="35"/>
        <v>10</v>
      </c>
      <c r="P166" s="302">
        <f t="shared" si="36"/>
        <v>9.9</v>
      </c>
      <c r="Q166" s="301">
        <f t="shared" si="37"/>
        <v>7.4</v>
      </c>
      <c r="R166" s="503">
        <f>IF('Datos de Indicador'!H169="No dato","x",ROUND(IF('Datos de Indicador'!H169=0,0,IF(LOG('Datos de Indicador'!H169)&gt;R$302,10,IF(LOG('Datos de Indicador'!H169)&lt;R$301,0,10-(R$302-LOG('Datos de Indicador'!H169))/(R$302-R$301)*10))),1))</f>
        <v>0</v>
      </c>
      <c r="S166" s="299">
        <f>IF('Datos de Indicador'!H169="No dato","x",IF('Datos de Indicador'!H169="No dato","x", 'Datos de Indicador'!H169/'Datos de Indicador'!AM169))</f>
        <v>0</v>
      </c>
      <c r="T166" s="300">
        <f t="shared" si="38"/>
        <v>0</v>
      </c>
      <c r="U166" s="301">
        <f t="shared" si="39"/>
        <v>0</v>
      </c>
      <c r="V166" s="501">
        <f>IF('Datos de Indicador'!I169="No dato","x",ROUND(IF('Datos de Indicador'!I169=0,0,IF(LOG('Datos de Indicador'!I169)&gt;V$302,10,IF(LOG('Datos de Indicador'!I169)&lt;V$301,0,10-(V$302-LOG('Datos de Indicador'!I169))/(V$302-V$301)*10))),1))</f>
        <v>0</v>
      </c>
      <c r="W166" s="299">
        <f>IF('Datos de Indicador'!I169="No dato","x",IF('Datos de Indicador'!I169="No dato","x",( 'Datos de Indicador'!I169)/'Datos de Indicador'!AM169))</f>
        <v>0</v>
      </c>
      <c r="X166" s="300">
        <f t="shared" si="40"/>
        <v>0</v>
      </c>
      <c r="Y166" s="301">
        <f t="shared" si="41"/>
        <v>0</v>
      </c>
      <c r="Z166" s="305">
        <f t="shared" si="42"/>
        <v>3</v>
      </c>
      <c r="AA166" s="306">
        <f>IF('Datos de Indicador'!J169="No dato","x",ROUND(IF('Datos de Indicador'!J169&gt;AA$302,10,IF('Datos de Indicador'!J169&lt;$AA$301,0,10-(AA$302-'Datos de Indicador'!J169)/(AA$302-AA$301)*10)),1))</f>
        <v>0</v>
      </c>
      <c r="AB166" s="306">
        <f>IF('Datos de Indicador'!K169="No dato","x",ROUND(IF('Datos de Indicador'!K169&gt;AB$302,10,IF('Datos de Indicador'!K169&lt;$AB$301,0,10-(AB$302-'Datos de Indicador'!K169)/(AB$302-AB$301)*10)),1))</f>
        <v>0</v>
      </c>
      <c r="AC166" s="306">
        <f>IF('Datos de Indicador'!L169="No dato","x",ROUND(IF('Datos de Indicador'!L169&gt;AC$302,10,IF('Datos de Indicador'!L169&lt;$AC$301,0,10-(AC$302-'Datos de Indicador'!L169)/(AC$302-AC$301)*10)),1))</f>
        <v>1.3</v>
      </c>
      <c r="AD166" s="301">
        <f t="shared" si="29"/>
        <v>0.5</v>
      </c>
      <c r="AE166" s="305">
        <f t="shared" si="30"/>
        <v>0.5</v>
      </c>
      <c r="AF166" s="16"/>
      <c r="AG166" s="16"/>
      <c r="AH166" s="16"/>
    </row>
    <row r="167" spans="1:34" s="3" customFormat="1" x14ac:dyDescent="0.25">
      <c r="A167" s="104" t="s">
        <v>311</v>
      </c>
      <c r="B167" s="101" t="s">
        <v>311</v>
      </c>
      <c r="C167" s="307">
        <v>1201</v>
      </c>
      <c r="D167" s="301">
        <f>IF('Datos de Indicador'!D170="No dato","x",ROUND(IF('Datos de Indicador'!D170=0,0,IF(LOG('Datos de Indicador'!D170)&gt;D$302,10,IF(LOG('Datos de Indicador'!D170)&lt;D$301,0,10-(D$302-LOG('Datos de Indicador'!D170))/(D$302-D$301)*10))),1))</f>
        <v>7.6</v>
      </c>
      <c r="E167" s="501">
        <f>IF('Datos de Indicador'!E170="No dato","x",ROUND(IF('Datos de Indicador'!E170=0,0,IF(LOG('Datos de Indicador'!E170)&gt;E$302,10,IF(LOG('Datos de Indicador'!E170)&lt;E$301,0,10-(E$302-LOG('Datos de Indicador'!E170))/(E$302-E$301)*10))),1))</f>
        <v>6.6</v>
      </c>
      <c r="F167" s="299">
        <f>IF('Datos de Indicador'!E170="No dato","x",IF('Datos de Indicador'!E170="No dato","x", ('Datos de Indicador'!E170)/'Datos de Indicador'!AM170))</f>
        <v>6.366528793422284E-4</v>
      </c>
      <c r="G167" s="300">
        <f t="shared" si="31"/>
        <v>1.3</v>
      </c>
      <c r="H167" s="301">
        <f t="shared" si="32"/>
        <v>4.5</v>
      </c>
      <c r="I167" s="501">
        <f>IF('Datos de Indicador'!F170="No dato","x",ROUND(IF('Datos de Indicador'!F170=0,0,IF(LOG('Datos de Indicador'!F170*1/40)&gt;I$302,10,IF(LOG('Datos de Indicador'!F170*1/40)&lt;I$301,0,10-(I$302-LOG('Datos de Indicador'!F170*1/40))/(I$302-I$301)*10))),1))</f>
        <v>0</v>
      </c>
      <c r="J167" s="299">
        <f>IF('Datos de Indicador'!F170="No dato","x",IF('Datos de Indicador'!F170="No dato","x",( 'Datos de Indicador'!F170*1/40)/'Datos de Indicador'!AM170))</f>
        <v>0</v>
      </c>
      <c r="K167" s="300">
        <f t="shared" si="33"/>
        <v>0</v>
      </c>
      <c r="L167" s="302">
        <f t="shared" si="34"/>
        <v>0</v>
      </c>
      <c r="M167" s="502">
        <f>IF('Datos de Indicador'!G170="No dato","x",ROUND(IF('Datos de Indicador'!G170=0,0,IF(LOG('Datos de Indicador'!G170)&gt;M$302,10,IF(LOG('Datos de Indicador'!G170)&lt;M$301,0,10-(M$302-LOG('Datos de Indicador'!G170))/(M$302-M$301)*10))),1))</f>
        <v>0</v>
      </c>
      <c r="N167" s="303">
        <f>IF('Datos de Indicador'!G170="No dato","x",IF('Datos de Indicador'!G170="No dato","x", 'Datos de Indicador'!G170/'Datos de Indicador'!AM170))</f>
        <v>0</v>
      </c>
      <c r="O167" s="304">
        <f t="shared" si="35"/>
        <v>0</v>
      </c>
      <c r="P167" s="302">
        <f t="shared" si="36"/>
        <v>0</v>
      </c>
      <c r="Q167" s="301">
        <f t="shared" si="37"/>
        <v>0</v>
      </c>
      <c r="R167" s="503">
        <f>IF('Datos de Indicador'!H170="No dato","x",ROUND(IF('Datos de Indicador'!H170=0,0,IF(LOG('Datos de Indicador'!H170)&gt;R$302,10,IF(LOG('Datos de Indicador'!H170)&lt;R$301,0,10-(R$302-LOG('Datos de Indicador'!H170))/(R$302-R$301)*10))),1))</f>
        <v>9</v>
      </c>
      <c r="S167" s="299">
        <f>IF('Datos de Indicador'!H170="No dato","x",IF('Datos de Indicador'!H170="No dato","x", 'Datos de Indicador'!H170/'Datos de Indicador'!AM170))</f>
        <v>2.9081394024239648E-2</v>
      </c>
      <c r="T167" s="300">
        <f t="shared" si="38"/>
        <v>2.9</v>
      </c>
      <c r="U167" s="301">
        <f t="shared" si="39"/>
        <v>6.9</v>
      </c>
      <c r="V167" s="501">
        <f>IF('Datos de Indicador'!I170="No dato","x",ROUND(IF('Datos de Indicador'!I170=0,0,IF(LOG('Datos de Indicador'!I170)&gt;V$302,10,IF(LOG('Datos de Indicador'!I170)&lt;V$301,0,10-(V$302-LOG('Datos de Indicador'!I170))/(V$302-V$301)*10))),1))</f>
        <v>0</v>
      </c>
      <c r="W167" s="299">
        <f>IF('Datos de Indicador'!I170="No dato","x",IF('Datos de Indicador'!I170="No dato","x",( 'Datos de Indicador'!I170)/'Datos de Indicador'!AM170))</f>
        <v>0</v>
      </c>
      <c r="X167" s="300">
        <f t="shared" si="40"/>
        <v>0</v>
      </c>
      <c r="Y167" s="301">
        <f t="shared" si="41"/>
        <v>0</v>
      </c>
      <c r="Z167" s="305">
        <f t="shared" si="42"/>
        <v>4.5999999999999996</v>
      </c>
      <c r="AA167" s="306" t="str">
        <f>IF('Datos de Indicador'!J170="No dato","x",ROUND(IF('Datos de Indicador'!J170&gt;AA$302,10,IF('Datos de Indicador'!J170&lt;$AA$301,0,10-(AA$302-'Datos de Indicador'!J170)/(AA$302-AA$301)*10)),1))</f>
        <v>x</v>
      </c>
      <c r="AB167" s="306">
        <f>IF('Datos de Indicador'!K170="No dato","x",ROUND(IF('Datos de Indicador'!K170&gt;AB$302,10,IF('Datos de Indicador'!K170&lt;$AB$301,0,10-(AB$302-'Datos de Indicador'!K170)/(AB$302-AB$301)*10)),1))</f>
        <v>7.3</v>
      </c>
      <c r="AC167" s="306">
        <f>IF('Datos de Indicador'!L170="No dato","x",ROUND(IF('Datos de Indicador'!L170&gt;AC$302,10,IF('Datos de Indicador'!L170&lt;$AC$301,0,10-(AC$302-'Datos de Indicador'!L170)/(AC$302-AC$301)*10)),1))</f>
        <v>10</v>
      </c>
      <c r="AD167" s="301">
        <f t="shared" si="29"/>
        <v>9.1</v>
      </c>
      <c r="AE167" s="305">
        <f t="shared" si="30"/>
        <v>9.1</v>
      </c>
      <c r="AF167" s="16"/>
      <c r="AG167" s="16"/>
      <c r="AH167" s="16"/>
    </row>
    <row r="168" spans="1:34" s="3" customFormat="1" x14ac:dyDescent="0.25">
      <c r="A168" s="104" t="s">
        <v>311</v>
      </c>
      <c r="B168" s="101" t="s">
        <v>312</v>
      </c>
      <c r="C168" s="307">
        <v>1202</v>
      </c>
      <c r="D168" s="301">
        <f>IF('Datos de Indicador'!D171="No dato","x",ROUND(IF('Datos de Indicador'!D171=0,0,IF(LOG('Datos de Indicador'!D171)&gt;D$302,10,IF(LOG('Datos de Indicador'!D171)&lt;D$301,0,10-(D$302-LOG('Datos de Indicador'!D171))/(D$302-D$301)*10))),1))</f>
        <v>5.9</v>
      </c>
      <c r="E168" s="501">
        <f>IF('Datos de Indicador'!E171="No dato","x",ROUND(IF('Datos de Indicador'!E171=0,0,IF(LOG('Datos de Indicador'!E171)&gt;E$302,10,IF(LOG('Datos de Indicador'!E171)&lt;E$301,0,10-(E$302-LOG('Datos de Indicador'!E171))/(E$302-E$301)*10))),1))</f>
        <v>0</v>
      </c>
      <c r="F168" s="299">
        <f>IF('Datos de Indicador'!E171="No dato","x",IF('Datos de Indicador'!E171="No dato","x", ('Datos de Indicador'!E171)/'Datos de Indicador'!AM171))</f>
        <v>0</v>
      </c>
      <c r="G168" s="300">
        <f t="shared" si="31"/>
        <v>0</v>
      </c>
      <c r="H168" s="301">
        <f t="shared" si="32"/>
        <v>0</v>
      </c>
      <c r="I168" s="501">
        <f>IF('Datos de Indicador'!F171="No dato","x",ROUND(IF('Datos de Indicador'!F171=0,0,IF(LOG('Datos de Indicador'!F171*1/40)&gt;I$302,10,IF(LOG('Datos de Indicador'!F171*1/40)&lt;I$301,0,10-(I$302-LOG('Datos de Indicador'!F171*1/40))/(I$302-I$301)*10))),1))</f>
        <v>0</v>
      </c>
      <c r="J168" s="299">
        <f>IF('Datos de Indicador'!F171="No dato","x",IF('Datos de Indicador'!F171="No dato","x",( 'Datos de Indicador'!F171*1/40)/'Datos de Indicador'!AM171))</f>
        <v>0</v>
      </c>
      <c r="K168" s="300">
        <f t="shared" si="33"/>
        <v>0</v>
      </c>
      <c r="L168" s="302">
        <f t="shared" si="34"/>
        <v>0</v>
      </c>
      <c r="M168" s="502">
        <f>IF('Datos de Indicador'!G171="No dato","x",ROUND(IF('Datos de Indicador'!G171=0,0,IF(LOG('Datos de Indicador'!G171)&gt;M$302,10,IF(LOG('Datos de Indicador'!G171)&lt;M$301,0,10-(M$302-LOG('Datos de Indicador'!G171))/(M$302-M$301)*10))),1))</f>
        <v>0</v>
      </c>
      <c r="N168" s="303">
        <f>IF('Datos de Indicador'!G171="No dato","x",IF('Datos de Indicador'!G171="No dato","x", 'Datos de Indicador'!G171/'Datos de Indicador'!AM171))</f>
        <v>0</v>
      </c>
      <c r="O168" s="304">
        <f t="shared" si="35"/>
        <v>0</v>
      </c>
      <c r="P168" s="302">
        <f t="shared" si="36"/>
        <v>0</v>
      </c>
      <c r="Q168" s="301">
        <f t="shared" si="37"/>
        <v>0</v>
      </c>
      <c r="R168" s="503">
        <f>IF('Datos de Indicador'!H171="No dato","x",ROUND(IF('Datos de Indicador'!H171=0,0,IF(LOG('Datos de Indicador'!H171)&gt;R$302,10,IF(LOG('Datos de Indicador'!H171)&lt;R$301,0,10-(R$302-LOG('Datos de Indicador'!H171))/(R$302-R$301)*10))),1))</f>
        <v>8.6999999999999993</v>
      </c>
      <c r="S168" s="299">
        <f>IF('Datos de Indicador'!H171="No dato","x",IF('Datos de Indicador'!H171="No dato","x", 'Datos de Indicador'!H171/'Datos de Indicador'!AM171))</f>
        <v>0.19079136204771474</v>
      </c>
      <c r="T168" s="300">
        <f t="shared" si="38"/>
        <v>10</v>
      </c>
      <c r="U168" s="301">
        <f t="shared" si="39"/>
        <v>9.5</v>
      </c>
      <c r="V168" s="501">
        <f>IF('Datos de Indicador'!I171="No dato","x",ROUND(IF('Datos de Indicador'!I171=0,0,IF(LOG('Datos de Indicador'!I171)&gt;V$302,10,IF(LOG('Datos de Indicador'!I171)&lt;V$301,0,10-(V$302-LOG('Datos de Indicador'!I171))/(V$302-V$301)*10))),1))</f>
        <v>8.8000000000000007</v>
      </c>
      <c r="W168" s="299">
        <f>IF('Datos de Indicador'!I171="No dato","x",IF('Datos de Indicador'!I171="No dato","x",( 'Datos de Indicador'!I171)/'Datos de Indicador'!AM171))</f>
        <v>0.11227987235551354</v>
      </c>
      <c r="X168" s="300">
        <f t="shared" si="40"/>
        <v>10</v>
      </c>
      <c r="Y168" s="301">
        <f t="shared" si="41"/>
        <v>9.5</v>
      </c>
      <c r="Z168" s="305">
        <f t="shared" si="42"/>
        <v>6.7</v>
      </c>
      <c r="AA168" s="306">
        <f>IF('Datos de Indicador'!J171="No dato","x",ROUND(IF('Datos de Indicador'!J171&gt;AA$302,10,IF('Datos de Indicador'!J171&lt;$AA$301,0,10-(AA$302-'Datos de Indicador'!J171)/(AA$302-AA$301)*10)),1))</f>
        <v>8.1999999999999993</v>
      </c>
      <c r="AB168" s="306">
        <f>IF('Datos de Indicador'!K171="No dato","x",ROUND(IF('Datos de Indicador'!K171&gt;AB$302,10,IF('Datos de Indicador'!K171&lt;$AB$301,0,10-(AB$302-'Datos de Indicador'!K171)/(AB$302-AB$301)*10)),1))</f>
        <v>1.3</v>
      </c>
      <c r="AC168" s="306">
        <f>IF('Datos de Indicador'!L171="No dato","x",ROUND(IF('Datos de Indicador'!L171&gt;AC$302,10,IF('Datos de Indicador'!L171&lt;$AC$301,0,10-(AC$302-'Datos de Indicador'!L171)/(AC$302-AC$301)*10)),1))</f>
        <v>0</v>
      </c>
      <c r="AD168" s="301">
        <f t="shared" si="29"/>
        <v>4.3</v>
      </c>
      <c r="AE168" s="305">
        <f t="shared" si="30"/>
        <v>4.3</v>
      </c>
      <c r="AF168" s="16"/>
      <c r="AG168" s="16"/>
      <c r="AH168" s="16"/>
    </row>
    <row r="169" spans="1:34" s="3" customFormat="1" x14ac:dyDescent="0.25">
      <c r="A169" s="104" t="s">
        <v>311</v>
      </c>
      <c r="B169" s="101" t="s">
        <v>209</v>
      </c>
      <c r="C169" s="307">
        <v>1203</v>
      </c>
      <c r="D169" s="301">
        <f>IF('Datos de Indicador'!D172="No dato","x",ROUND(IF('Datos de Indicador'!D172=0,0,IF(LOG('Datos de Indicador'!D172)&gt;D$302,10,IF(LOG('Datos de Indicador'!D172)&lt;D$301,0,10-(D$302-LOG('Datos de Indicador'!D172))/(D$302-D$301)*10))),1))</f>
        <v>6.1</v>
      </c>
      <c r="E169" s="501" t="str">
        <f>IF('Datos de Indicador'!E172="No dato","x",ROUND(IF('Datos de Indicador'!E172=0,0,IF(LOG('Datos de Indicador'!E172)&gt;E$302,10,IF(LOG('Datos de Indicador'!E172)&lt;E$301,0,10-(E$302-LOG('Datos de Indicador'!E172))/(E$302-E$301)*10))),1))</f>
        <v>x</v>
      </c>
      <c r="F169" s="299" t="str">
        <f>IF('Datos de Indicador'!E172="No dato","x",IF('Datos de Indicador'!E172="No dato","x", ('Datos de Indicador'!E172)/'Datos de Indicador'!AM172))</f>
        <v>x</v>
      </c>
      <c r="G169" s="300" t="str">
        <f t="shared" si="31"/>
        <v>x</v>
      </c>
      <c r="H169" s="301" t="str">
        <f t="shared" si="32"/>
        <v>x</v>
      </c>
      <c r="I169" s="501">
        <f>IF('Datos de Indicador'!F172="No dato","x",ROUND(IF('Datos de Indicador'!F172=0,0,IF(LOG('Datos de Indicador'!F172*1/40)&gt;I$302,10,IF(LOG('Datos de Indicador'!F172*1/40)&lt;I$301,0,10-(I$302-LOG('Datos de Indicador'!F172*1/40))/(I$302-I$301)*10))),1))</f>
        <v>0</v>
      </c>
      <c r="J169" s="299">
        <f>IF('Datos de Indicador'!F172="No dato","x",IF('Datos de Indicador'!F172="No dato","x",( 'Datos de Indicador'!F172*1/40)/'Datos de Indicador'!AM172))</f>
        <v>0</v>
      </c>
      <c r="K169" s="300">
        <f t="shared" si="33"/>
        <v>0</v>
      </c>
      <c r="L169" s="302">
        <f t="shared" si="34"/>
        <v>0</v>
      </c>
      <c r="M169" s="502">
        <f>IF('Datos de Indicador'!G172="No dato","x",ROUND(IF('Datos de Indicador'!G172=0,0,IF(LOG('Datos de Indicador'!G172)&gt;M$302,10,IF(LOG('Datos de Indicador'!G172)&lt;M$301,0,10-(M$302-LOG('Datos de Indicador'!G172))/(M$302-M$301)*10))),1))</f>
        <v>0</v>
      </c>
      <c r="N169" s="303">
        <f>IF('Datos de Indicador'!G172="No dato","x",IF('Datos de Indicador'!G172="No dato","x", 'Datos de Indicador'!G172/'Datos de Indicador'!AM172))</f>
        <v>0</v>
      </c>
      <c r="O169" s="304">
        <f t="shared" si="35"/>
        <v>0</v>
      </c>
      <c r="P169" s="302">
        <f t="shared" si="36"/>
        <v>0</v>
      </c>
      <c r="Q169" s="301">
        <f t="shared" si="37"/>
        <v>0</v>
      </c>
      <c r="R169" s="503">
        <f>IF('Datos de Indicador'!H172="No dato","x",ROUND(IF('Datos de Indicador'!H172=0,0,IF(LOG('Datos de Indicador'!H172)&gt;R$302,10,IF(LOG('Datos de Indicador'!H172)&lt;R$301,0,10-(R$302-LOG('Datos de Indicador'!H172))/(R$302-R$301)*10))),1))</f>
        <v>7.6</v>
      </c>
      <c r="S169" s="299">
        <f>IF('Datos de Indicador'!H172="No dato","x",IF('Datos de Indicador'!H172="No dato","x", 'Datos de Indicador'!H172/'Datos de Indicador'!AM172))</f>
        <v>6.4862405626736841E-2</v>
      </c>
      <c r="T169" s="300">
        <f t="shared" si="38"/>
        <v>6.5</v>
      </c>
      <c r="U169" s="301">
        <f t="shared" si="39"/>
        <v>7.1</v>
      </c>
      <c r="V169" s="501">
        <f>IF('Datos de Indicador'!I172="No dato","x",ROUND(IF('Datos de Indicador'!I172=0,0,IF(LOG('Datos de Indicador'!I172)&gt;V$302,10,IF(LOG('Datos de Indicador'!I172)&lt;V$301,0,10-(V$302-LOG('Datos de Indicador'!I172))/(V$302-V$301)*10))),1))</f>
        <v>8.1999999999999993</v>
      </c>
      <c r="W169" s="299">
        <f>IF('Datos de Indicador'!I172="No dato","x",IF('Datos de Indicador'!I172="No dato","x",( 'Datos de Indicador'!I172)/'Datos de Indicador'!AM172))</f>
        <v>8.6995548778988269E-2</v>
      </c>
      <c r="X169" s="300">
        <f t="shared" si="40"/>
        <v>8.6999999999999993</v>
      </c>
      <c r="Y169" s="301">
        <f t="shared" si="41"/>
        <v>8.5</v>
      </c>
      <c r="Z169" s="305">
        <f t="shared" si="42"/>
        <v>6.2</v>
      </c>
      <c r="AA169" s="306">
        <f>IF('Datos de Indicador'!J172="No dato","x",ROUND(IF('Datos de Indicador'!J172&gt;AA$302,10,IF('Datos de Indicador'!J172&lt;$AA$301,0,10-(AA$302-'Datos de Indicador'!J172)/(AA$302-AA$301)*10)),1))</f>
        <v>5.6</v>
      </c>
      <c r="AB169" s="306">
        <f>IF('Datos de Indicador'!K172="No dato","x",ROUND(IF('Datos de Indicador'!K172&gt;AB$302,10,IF('Datos de Indicador'!K172&lt;$AB$301,0,10-(AB$302-'Datos de Indicador'!K172)/(AB$302-AB$301)*10)),1))</f>
        <v>0.7</v>
      </c>
      <c r="AC169" s="306">
        <f>IF('Datos de Indicador'!L172="No dato","x",ROUND(IF('Datos de Indicador'!L172&gt;AC$302,10,IF('Datos de Indicador'!L172&lt;$AC$301,0,10-(AC$302-'Datos de Indicador'!L172)/(AC$302-AC$301)*10)),1))</f>
        <v>0</v>
      </c>
      <c r="AD169" s="301">
        <f t="shared" si="29"/>
        <v>2.5</v>
      </c>
      <c r="AE169" s="305">
        <f t="shared" si="30"/>
        <v>2.5</v>
      </c>
      <c r="AF169" s="16"/>
      <c r="AG169" s="16"/>
      <c r="AH169" s="16"/>
    </row>
    <row r="170" spans="1:34" s="3" customFormat="1" x14ac:dyDescent="0.25">
      <c r="A170" s="104" t="s">
        <v>311</v>
      </c>
      <c r="B170" s="101" t="s">
        <v>313</v>
      </c>
      <c r="C170" s="307">
        <v>1204</v>
      </c>
      <c r="D170" s="301">
        <f>IF('Datos de Indicador'!D173="No dato","x",ROUND(IF('Datos de Indicador'!D173=0,0,IF(LOG('Datos de Indicador'!D173)&gt;D$302,10,IF(LOG('Datos de Indicador'!D173)&lt;D$301,0,10-(D$302-LOG('Datos de Indicador'!D173))/(D$302-D$301)*10))),1))</f>
        <v>6.1</v>
      </c>
      <c r="E170" s="501">
        <f>IF('Datos de Indicador'!E173="No dato","x",ROUND(IF('Datos de Indicador'!E173=0,0,IF(LOG('Datos de Indicador'!E173)&gt;E$302,10,IF(LOG('Datos de Indicador'!E173)&lt;E$301,0,10-(E$302-LOG('Datos de Indicador'!E173))/(E$302-E$301)*10))),1))</f>
        <v>0</v>
      </c>
      <c r="F170" s="299">
        <f>IF('Datos de Indicador'!E173="No dato","x",IF('Datos de Indicador'!E173="No dato","x", ('Datos de Indicador'!E173)/'Datos de Indicador'!AM173))</f>
        <v>0</v>
      </c>
      <c r="G170" s="300">
        <f t="shared" si="31"/>
        <v>0</v>
      </c>
      <c r="H170" s="301">
        <f t="shared" si="32"/>
        <v>0</v>
      </c>
      <c r="I170" s="501">
        <f>IF('Datos de Indicador'!F173="No dato","x",ROUND(IF('Datos de Indicador'!F173=0,0,IF(LOG('Datos de Indicador'!F173*1/40)&gt;I$302,10,IF(LOG('Datos de Indicador'!F173*1/40)&lt;I$301,0,10-(I$302-LOG('Datos de Indicador'!F173*1/40))/(I$302-I$301)*10))),1))</f>
        <v>0</v>
      </c>
      <c r="J170" s="299">
        <f>IF('Datos de Indicador'!F173="No dato","x",IF('Datos de Indicador'!F173="No dato","x",( 'Datos de Indicador'!F173*1/40)/'Datos de Indicador'!AM173))</f>
        <v>0</v>
      </c>
      <c r="K170" s="300">
        <f t="shared" si="33"/>
        <v>0</v>
      </c>
      <c r="L170" s="302">
        <f t="shared" si="34"/>
        <v>0</v>
      </c>
      <c r="M170" s="502">
        <f>IF('Datos de Indicador'!G173="No dato","x",ROUND(IF('Datos de Indicador'!G173=0,0,IF(LOG('Datos de Indicador'!G173)&gt;M$302,10,IF(LOG('Datos de Indicador'!G173)&lt;M$301,0,10-(M$302-LOG('Datos de Indicador'!G173))/(M$302-M$301)*10))),1))</f>
        <v>0</v>
      </c>
      <c r="N170" s="303">
        <f>IF('Datos de Indicador'!G173="No dato","x",IF('Datos de Indicador'!G173="No dato","x", 'Datos de Indicador'!G173/'Datos de Indicador'!AM173))</f>
        <v>0</v>
      </c>
      <c r="O170" s="304">
        <f t="shared" si="35"/>
        <v>0</v>
      </c>
      <c r="P170" s="302">
        <f t="shared" si="36"/>
        <v>0</v>
      </c>
      <c r="Q170" s="301">
        <f t="shared" si="37"/>
        <v>0</v>
      </c>
      <c r="R170" s="503">
        <f>IF('Datos de Indicador'!H173="No dato","x",ROUND(IF('Datos de Indicador'!H173=0,0,IF(LOG('Datos de Indicador'!H173)&gt;R$302,10,IF(LOG('Datos de Indicador'!H173)&lt;R$301,0,10-(R$302-LOG('Datos de Indicador'!H173))/(R$302-R$301)*10))),1))</f>
        <v>0</v>
      </c>
      <c r="S170" s="299">
        <f>IF('Datos de Indicador'!H173="No dato","x",IF('Datos de Indicador'!H173="No dato","x", 'Datos de Indicador'!H173/'Datos de Indicador'!AM173))</f>
        <v>0</v>
      </c>
      <c r="T170" s="300">
        <f t="shared" si="38"/>
        <v>0</v>
      </c>
      <c r="U170" s="301">
        <f t="shared" si="39"/>
        <v>0</v>
      </c>
      <c r="V170" s="501">
        <f>IF('Datos de Indicador'!I173="No dato","x",ROUND(IF('Datos de Indicador'!I173=0,0,IF(LOG('Datos de Indicador'!I173)&gt;V$302,10,IF(LOG('Datos de Indicador'!I173)&lt;V$301,0,10-(V$302-LOG('Datos de Indicador'!I173))/(V$302-V$301)*10))),1))</f>
        <v>0</v>
      </c>
      <c r="W170" s="299">
        <f>IF('Datos de Indicador'!I173="No dato","x",IF('Datos de Indicador'!I173="No dato","x",( 'Datos de Indicador'!I173)/'Datos de Indicador'!AM173))</f>
        <v>0</v>
      </c>
      <c r="X170" s="300">
        <f t="shared" si="40"/>
        <v>0</v>
      </c>
      <c r="Y170" s="301">
        <f t="shared" si="41"/>
        <v>0</v>
      </c>
      <c r="Z170" s="305">
        <f t="shared" si="42"/>
        <v>1.6</v>
      </c>
      <c r="AA170" s="306">
        <f>IF('Datos de Indicador'!J173="No dato","x",ROUND(IF('Datos de Indicador'!J173&gt;AA$302,10,IF('Datos de Indicador'!J173&lt;$AA$301,0,10-(AA$302-'Datos de Indicador'!J173)/(AA$302-AA$301)*10)),1))</f>
        <v>10</v>
      </c>
      <c r="AB170" s="306">
        <f>IF('Datos de Indicador'!K173="No dato","x",ROUND(IF('Datos de Indicador'!K173&gt;AB$302,10,IF('Datos de Indicador'!K173&lt;$AB$301,0,10-(AB$302-'Datos de Indicador'!K173)/(AB$302-AB$301)*10)),1))</f>
        <v>2</v>
      </c>
      <c r="AC170" s="306">
        <f>IF('Datos de Indicador'!L173="No dato","x",ROUND(IF('Datos de Indicador'!L173&gt;AC$302,10,IF('Datos de Indicador'!L173&lt;$AC$301,0,10-(AC$302-'Datos de Indicador'!L173)/(AC$302-AC$301)*10)),1))</f>
        <v>0</v>
      </c>
      <c r="AD170" s="301">
        <f t="shared" si="29"/>
        <v>6.3</v>
      </c>
      <c r="AE170" s="305">
        <f t="shared" si="30"/>
        <v>6.3</v>
      </c>
      <c r="AF170" s="16"/>
      <c r="AG170" s="16"/>
      <c r="AH170" s="16"/>
    </row>
    <row r="171" spans="1:34" s="3" customFormat="1" x14ac:dyDescent="0.25">
      <c r="A171" s="104" t="s">
        <v>311</v>
      </c>
      <c r="B171" s="101" t="s">
        <v>314</v>
      </c>
      <c r="C171" s="307">
        <v>1205</v>
      </c>
      <c r="D171" s="301">
        <f>IF('Datos de Indicador'!D174="No dato","x",ROUND(IF('Datos de Indicador'!D174=0,0,IF(LOG('Datos de Indicador'!D174)&gt;D$302,10,IF(LOG('Datos de Indicador'!D174)&lt;D$301,0,10-(D$302-LOG('Datos de Indicador'!D174))/(D$302-D$301)*10))),1))</f>
        <v>6.8</v>
      </c>
      <c r="E171" s="501">
        <f>IF('Datos de Indicador'!E174="No dato","x",ROUND(IF('Datos de Indicador'!E174=0,0,IF(LOG('Datos de Indicador'!E174)&gt;E$302,10,IF(LOG('Datos de Indicador'!E174)&lt;E$301,0,10-(E$302-LOG('Datos de Indicador'!E174))/(E$302-E$301)*10))),1))</f>
        <v>0</v>
      </c>
      <c r="F171" s="299">
        <f>IF('Datos de Indicador'!E174="No dato","x",IF('Datos de Indicador'!E174="No dato","x", ('Datos de Indicador'!E174)/'Datos de Indicador'!AM174))</f>
        <v>0</v>
      </c>
      <c r="G171" s="300">
        <f t="shared" si="31"/>
        <v>0</v>
      </c>
      <c r="H171" s="301">
        <f t="shared" si="32"/>
        <v>0</v>
      </c>
      <c r="I171" s="501">
        <f>IF('Datos de Indicador'!F174="No dato","x",ROUND(IF('Datos de Indicador'!F174=0,0,IF(LOG('Datos de Indicador'!F174*1/40)&gt;I$302,10,IF(LOG('Datos de Indicador'!F174*1/40)&lt;I$301,0,10-(I$302-LOG('Datos de Indicador'!F174*1/40))/(I$302-I$301)*10))),1))</f>
        <v>0</v>
      </c>
      <c r="J171" s="299">
        <f>IF('Datos de Indicador'!F174="No dato","x",IF('Datos de Indicador'!F174="No dato","x",( 'Datos de Indicador'!F174*1/40)/'Datos de Indicador'!AM174))</f>
        <v>0</v>
      </c>
      <c r="K171" s="300">
        <f t="shared" si="33"/>
        <v>0</v>
      </c>
      <c r="L171" s="302">
        <f t="shared" si="34"/>
        <v>0</v>
      </c>
      <c r="M171" s="502">
        <f>IF('Datos de Indicador'!G174="No dato","x",ROUND(IF('Datos de Indicador'!G174=0,0,IF(LOG('Datos de Indicador'!G174)&gt;M$302,10,IF(LOG('Datos de Indicador'!G174)&lt;M$301,0,10-(M$302-LOG('Datos de Indicador'!G174))/(M$302-M$301)*10))),1))</f>
        <v>0</v>
      </c>
      <c r="N171" s="303">
        <f>IF('Datos de Indicador'!G174="No dato","x",IF('Datos de Indicador'!G174="No dato","x", 'Datos de Indicador'!G174/'Datos de Indicador'!AM174))</f>
        <v>0</v>
      </c>
      <c r="O171" s="304">
        <f t="shared" si="35"/>
        <v>0</v>
      </c>
      <c r="P171" s="302">
        <f t="shared" si="36"/>
        <v>0</v>
      </c>
      <c r="Q171" s="301">
        <f t="shared" si="37"/>
        <v>0</v>
      </c>
      <c r="R171" s="503">
        <f>IF('Datos de Indicador'!H174="No dato","x",ROUND(IF('Datos de Indicador'!H174=0,0,IF(LOG('Datos de Indicador'!H174)&gt;R$302,10,IF(LOG('Datos de Indicador'!H174)&lt;R$301,0,10-(R$302-LOG('Datos de Indicador'!H174))/(R$302-R$301)*10))),1))</f>
        <v>8.6</v>
      </c>
      <c r="S171" s="299">
        <f>IF('Datos de Indicador'!H174="No dato","x",IF('Datos de Indicador'!H174="No dato","x", 'Datos de Indicador'!H174/'Datos de Indicador'!AM174))</f>
        <v>9.5970147158479638E-2</v>
      </c>
      <c r="T171" s="300">
        <f t="shared" si="38"/>
        <v>9.6</v>
      </c>
      <c r="U171" s="301">
        <f t="shared" si="39"/>
        <v>9.1999999999999993</v>
      </c>
      <c r="V171" s="501">
        <f>IF('Datos de Indicador'!I174="No dato","x",ROUND(IF('Datos de Indicador'!I174=0,0,IF(LOG('Datos de Indicador'!I174)&gt;V$302,10,IF(LOG('Datos de Indicador'!I174)&lt;V$301,0,10-(V$302-LOG('Datos de Indicador'!I174))/(V$302-V$301)*10))),1))</f>
        <v>7.9</v>
      </c>
      <c r="W171" s="299">
        <f>IF('Datos de Indicador'!I174="No dato","x",IF('Datos de Indicador'!I174="No dato","x",( 'Datos de Indicador'!I174)/'Datos de Indicador'!AM174))</f>
        <v>2.412015666616044E-2</v>
      </c>
      <c r="X171" s="300">
        <f t="shared" si="40"/>
        <v>2.4</v>
      </c>
      <c r="Y171" s="301">
        <f t="shared" si="41"/>
        <v>5.8</v>
      </c>
      <c r="Z171" s="305">
        <f t="shared" si="42"/>
        <v>5.5</v>
      </c>
      <c r="AA171" s="306">
        <f>IF('Datos de Indicador'!J174="No dato","x",ROUND(IF('Datos de Indicador'!J174&gt;AA$302,10,IF('Datos de Indicador'!J174&lt;$AA$301,0,10-(AA$302-'Datos de Indicador'!J174)/(AA$302-AA$301)*10)),1))</f>
        <v>4.8</v>
      </c>
      <c r="AB171" s="306">
        <f>IF('Datos de Indicador'!K174="No dato","x",ROUND(IF('Datos de Indicador'!K174&gt;AB$302,10,IF('Datos de Indicador'!K174&lt;$AB$301,0,10-(AB$302-'Datos de Indicador'!K174)/(AB$302-AB$301)*10)),1))</f>
        <v>1.3</v>
      </c>
      <c r="AC171" s="306">
        <f>IF('Datos de Indicador'!L174="No dato","x",ROUND(IF('Datos de Indicador'!L174&gt;AC$302,10,IF('Datos de Indicador'!L174&lt;$AC$301,0,10-(AC$302-'Datos de Indicador'!L174)/(AC$302-AC$301)*10)),1))</f>
        <v>0</v>
      </c>
      <c r="AD171" s="301">
        <f t="shared" si="29"/>
        <v>2.2999999999999998</v>
      </c>
      <c r="AE171" s="305">
        <f t="shared" si="30"/>
        <v>2.2999999999999998</v>
      </c>
      <c r="AF171" s="16"/>
      <c r="AG171" s="16"/>
      <c r="AH171" s="16"/>
    </row>
    <row r="172" spans="1:34" s="3" customFormat="1" x14ac:dyDescent="0.25">
      <c r="A172" s="104" t="s">
        <v>311</v>
      </c>
      <c r="B172" s="101" t="s">
        <v>315</v>
      </c>
      <c r="C172" s="309">
        <v>1206</v>
      </c>
      <c r="D172" s="301">
        <f>IF('Datos de Indicador'!D175="No dato","x",ROUND(IF('Datos de Indicador'!D175=0,0,IF(LOG('Datos de Indicador'!D175)&gt;D$302,10,IF(LOG('Datos de Indicador'!D175)&lt;D$301,0,10-(D$302-LOG('Datos de Indicador'!D175))/(D$302-D$301)*10))),1))</f>
        <v>7</v>
      </c>
      <c r="E172" s="501">
        <f>IF('Datos de Indicador'!E175="No dato","x",ROUND(IF('Datos de Indicador'!E175=0,0,IF(LOG('Datos de Indicador'!E175)&gt;E$302,10,IF(LOG('Datos de Indicador'!E175)&lt;E$301,0,10-(E$302-LOG('Datos de Indicador'!E175))/(E$302-E$301)*10))),1))</f>
        <v>6.5</v>
      </c>
      <c r="F172" s="299">
        <f>IF('Datos de Indicador'!E175="No dato","x",IF('Datos de Indicador'!E175="No dato","x", ('Datos de Indicador'!E175)/'Datos de Indicador'!AM175))</f>
        <v>1.6420350013444161E-3</v>
      </c>
      <c r="G172" s="300">
        <f t="shared" si="31"/>
        <v>3.3</v>
      </c>
      <c r="H172" s="301">
        <f t="shared" si="32"/>
        <v>5.0999999999999996</v>
      </c>
      <c r="I172" s="501">
        <f>IF('Datos de Indicador'!F175="No dato","x",ROUND(IF('Datos de Indicador'!F175=0,0,IF(LOG('Datos de Indicador'!F175*1/40)&gt;I$302,10,IF(LOG('Datos de Indicador'!F175*1/40)&lt;I$301,0,10-(I$302-LOG('Datos de Indicador'!F175*1/40))/(I$302-I$301)*10))),1))</f>
        <v>0</v>
      </c>
      <c r="J172" s="299">
        <f>IF('Datos de Indicador'!F175="No dato","x",IF('Datos de Indicador'!F175="No dato","x",( 'Datos de Indicador'!F175*1/40)/'Datos de Indicador'!AM175))</f>
        <v>0</v>
      </c>
      <c r="K172" s="300">
        <f t="shared" si="33"/>
        <v>0</v>
      </c>
      <c r="L172" s="302">
        <f t="shared" si="34"/>
        <v>0</v>
      </c>
      <c r="M172" s="502">
        <f>IF('Datos de Indicador'!G175="No dato","x",ROUND(IF('Datos de Indicador'!G175=0,0,IF(LOG('Datos de Indicador'!G175)&gt;M$302,10,IF(LOG('Datos de Indicador'!G175)&lt;M$301,0,10-(M$302-LOG('Datos de Indicador'!G175))/(M$302-M$301)*10))),1))</f>
        <v>0</v>
      </c>
      <c r="N172" s="303">
        <f>IF('Datos de Indicador'!G175="No dato","x",IF('Datos de Indicador'!G175="No dato","x", 'Datos de Indicador'!G175/'Datos de Indicador'!AM175))</f>
        <v>0</v>
      </c>
      <c r="O172" s="304">
        <f t="shared" si="35"/>
        <v>0</v>
      </c>
      <c r="P172" s="302">
        <f t="shared" si="36"/>
        <v>0</v>
      </c>
      <c r="Q172" s="301">
        <f t="shared" si="37"/>
        <v>0</v>
      </c>
      <c r="R172" s="503">
        <f>IF('Datos de Indicador'!H175="No dato","x",ROUND(IF('Datos de Indicador'!H175=0,0,IF(LOG('Datos de Indicador'!H175)&gt;R$302,10,IF(LOG('Datos de Indicador'!H175)&lt;R$301,0,10-(R$302-LOG('Datos de Indicador'!H175))/(R$302-R$301)*10))),1))</f>
        <v>9.5</v>
      </c>
      <c r="S172" s="299">
        <f>IF('Datos de Indicador'!H175="No dato","x",IF('Datos de Indicador'!H175="No dato","x", 'Datos de Indicador'!H175/'Datos de Indicador'!AM175))</f>
        <v>0.17289260201655582</v>
      </c>
      <c r="T172" s="300">
        <f t="shared" si="38"/>
        <v>10</v>
      </c>
      <c r="U172" s="301">
        <f t="shared" si="39"/>
        <v>9.8000000000000007</v>
      </c>
      <c r="V172" s="501">
        <f>IF('Datos de Indicador'!I175="No dato","x",ROUND(IF('Datos de Indicador'!I175=0,0,IF(LOG('Datos de Indicador'!I175)&gt;V$302,10,IF(LOG('Datos de Indicador'!I175)&lt;V$301,0,10-(V$302-LOG('Datos de Indicador'!I175))/(V$302-V$301)*10))),1))</f>
        <v>9.5</v>
      </c>
      <c r="W172" s="299">
        <f>IF('Datos de Indicador'!I175="No dato","x",IF('Datos de Indicador'!I175="No dato","x",( 'Datos de Indicador'!I175)/'Datos de Indicador'!AM175))</f>
        <v>9.0927688199447049E-2</v>
      </c>
      <c r="X172" s="300">
        <f t="shared" si="40"/>
        <v>9.1</v>
      </c>
      <c r="Y172" s="301">
        <f t="shared" si="41"/>
        <v>9.3000000000000007</v>
      </c>
      <c r="Z172" s="305">
        <f t="shared" si="42"/>
        <v>7.5</v>
      </c>
      <c r="AA172" s="306" t="str">
        <f>IF('Datos de Indicador'!J175="No dato","x",ROUND(IF('Datos de Indicador'!J175&gt;AA$302,10,IF('Datos de Indicador'!J175&lt;$AA$301,0,10-(AA$302-'Datos de Indicador'!J175)/(AA$302-AA$301)*10)),1))</f>
        <v>x</v>
      </c>
      <c r="AB172" s="306">
        <f>IF('Datos de Indicador'!K175="No dato","x",ROUND(IF('Datos de Indicador'!K175&gt;AB$302,10,IF('Datos de Indicador'!K175&lt;$AB$301,0,10-(AB$302-'Datos de Indicador'!K175)/(AB$302-AB$301)*10)),1))</f>
        <v>2</v>
      </c>
      <c r="AC172" s="306">
        <f>IF('Datos de Indicador'!L175="No dato","x",ROUND(IF('Datos de Indicador'!L175&gt;AC$302,10,IF('Datos de Indicador'!L175&lt;$AC$301,0,10-(AC$302-'Datos de Indicador'!L175)/(AC$302-AC$301)*10)),1))</f>
        <v>0.7</v>
      </c>
      <c r="AD172" s="301">
        <f>IF(AA172="x",                    ROUND(((10-GEOMEAN(((10-AB172)/10*9+1),((10-AC172)/10*9+1) ))/9*10),1),ROUND(((10-GEOMEAN(((10-AA172)/10*9+1),((10-AB172)/10*9+1),((10-AC172)/10*9+1) ))/9*10),1))</f>
        <v>1.4</v>
      </c>
      <c r="AE172" s="305">
        <f t="shared" si="30"/>
        <v>1.4</v>
      </c>
      <c r="AF172" s="16"/>
      <c r="AG172" s="16"/>
      <c r="AH172" s="16"/>
    </row>
    <row r="173" spans="1:34" s="3" customFormat="1" x14ac:dyDescent="0.25">
      <c r="A173" s="104" t="s">
        <v>311</v>
      </c>
      <c r="B173" s="101" t="s">
        <v>316</v>
      </c>
      <c r="C173" s="307">
        <v>1207</v>
      </c>
      <c r="D173" s="301">
        <f>IF('Datos de Indicador'!D176="No dato","x",ROUND(IF('Datos de Indicador'!D176=0,0,IF(LOG('Datos de Indicador'!D176)&gt;D$302,10,IF(LOG('Datos de Indicador'!D176)&lt;D$301,0,10-(D$302-LOG('Datos de Indicador'!D176))/(D$302-D$301)*10))),1))</f>
        <v>5.9</v>
      </c>
      <c r="E173" s="501">
        <f>IF('Datos de Indicador'!E176="No dato","x",ROUND(IF('Datos de Indicador'!E176=0,0,IF(LOG('Datos de Indicador'!E176)&gt;E$302,10,IF(LOG('Datos de Indicador'!E176)&lt;E$301,0,10-(E$302-LOG('Datos de Indicador'!E176))/(E$302-E$301)*10))),1))</f>
        <v>0</v>
      </c>
      <c r="F173" s="299">
        <f>IF('Datos de Indicador'!E176="No dato","x",IF('Datos de Indicador'!E176="No dato","x", ('Datos de Indicador'!E176)/'Datos de Indicador'!AM176))</f>
        <v>0</v>
      </c>
      <c r="G173" s="300">
        <f t="shared" si="31"/>
        <v>0</v>
      </c>
      <c r="H173" s="301">
        <f t="shared" si="32"/>
        <v>0</v>
      </c>
      <c r="I173" s="501">
        <f>IF('Datos de Indicador'!F176="No dato","x",ROUND(IF('Datos de Indicador'!F176=0,0,IF(LOG('Datos de Indicador'!F176*1/40)&gt;I$302,10,IF(LOG('Datos de Indicador'!F176*1/40)&lt;I$301,0,10-(I$302-LOG('Datos de Indicador'!F176*1/40))/(I$302-I$301)*10))),1))</f>
        <v>0</v>
      </c>
      <c r="J173" s="299">
        <f>IF('Datos de Indicador'!F176="No dato","x",IF('Datos de Indicador'!F176="No dato","x",( 'Datos de Indicador'!F176*1/40)/'Datos de Indicador'!AM176))</f>
        <v>0</v>
      </c>
      <c r="K173" s="300">
        <f t="shared" si="33"/>
        <v>0</v>
      </c>
      <c r="L173" s="302">
        <f t="shared" si="34"/>
        <v>0</v>
      </c>
      <c r="M173" s="502">
        <f>IF('Datos de Indicador'!G176="No dato","x",ROUND(IF('Datos de Indicador'!G176=0,0,IF(LOG('Datos de Indicador'!G176)&gt;M$302,10,IF(LOG('Datos de Indicador'!G176)&lt;M$301,0,10-(M$302-LOG('Datos de Indicador'!G176))/(M$302-M$301)*10))),1))</f>
        <v>0</v>
      </c>
      <c r="N173" s="303">
        <f>IF('Datos de Indicador'!G176="No dato","x",IF('Datos de Indicador'!G176="No dato","x", 'Datos de Indicador'!G176/'Datos de Indicador'!AM176))</f>
        <v>0</v>
      </c>
      <c r="O173" s="304">
        <f t="shared" si="35"/>
        <v>0</v>
      </c>
      <c r="P173" s="302">
        <f t="shared" si="36"/>
        <v>0</v>
      </c>
      <c r="Q173" s="301">
        <f t="shared" si="37"/>
        <v>0</v>
      </c>
      <c r="R173" s="503">
        <f>IF('Datos de Indicador'!H176="No dato","x",ROUND(IF('Datos de Indicador'!H176=0,0,IF(LOG('Datos de Indicador'!H176)&gt;R$302,10,IF(LOG('Datos de Indicador'!H176)&lt;R$301,0,10-(R$302-LOG('Datos de Indicador'!H176))/(R$302-R$301)*10))),1))</f>
        <v>9</v>
      </c>
      <c r="S173" s="299">
        <f>IF('Datos de Indicador'!H176="No dato","x",IF('Datos de Indicador'!H176="No dato","x", 'Datos de Indicador'!H176/'Datos de Indicador'!AM176))</f>
        <v>0.42896178523112366</v>
      </c>
      <c r="T173" s="300">
        <f t="shared" si="38"/>
        <v>10</v>
      </c>
      <c r="U173" s="301">
        <f t="shared" si="39"/>
        <v>9.6</v>
      </c>
      <c r="V173" s="501">
        <f>IF('Datos de Indicador'!I176="No dato","x",ROUND(IF('Datos de Indicador'!I176=0,0,IF(LOG('Datos de Indicador'!I176)&gt;V$302,10,IF(LOG('Datos de Indicador'!I176)&lt;V$301,0,10-(V$302-LOG('Datos de Indicador'!I176))/(V$302-V$301)*10))),1))</f>
        <v>8.5</v>
      </c>
      <c r="W173" s="299">
        <f>IF('Datos de Indicador'!I176="No dato","x",IF('Datos de Indicador'!I176="No dato","x",( 'Datos de Indicador'!I176)/'Datos de Indicador'!AM176))</f>
        <v>0.12758348179005316</v>
      </c>
      <c r="X173" s="300">
        <f t="shared" si="40"/>
        <v>10</v>
      </c>
      <c r="Y173" s="301">
        <f t="shared" si="41"/>
        <v>9.4</v>
      </c>
      <c r="Z173" s="305">
        <f t="shared" si="42"/>
        <v>6.7</v>
      </c>
      <c r="AA173" s="306">
        <f>IF('Datos de Indicador'!J176="No dato","x",ROUND(IF('Datos de Indicador'!J176&gt;AA$302,10,IF('Datos de Indicador'!J176&lt;$AA$301,0,10-(AA$302-'Datos de Indicador'!J176)/(AA$302-AA$301)*10)),1))</f>
        <v>0</v>
      </c>
      <c r="AB173" s="306">
        <f>IF('Datos de Indicador'!K176="No dato","x",ROUND(IF('Datos de Indicador'!K176&gt;AB$302,10,IF('Datos de Indicador'!K176&lt;$AB$301,0,10-(AB$302-'Datos de Indicador'!K176)/(AB$302-AB$301)*10)),1))</f>
        <v>0</v>
      </c>
      <c r="AC173" s="306">
        <f>IF('Datos de Indicador'!L176="No dato","x",ROUND(IF('Datos de Indicador'!L176&gt;AC$302,10,IF('Datos de Indicador'!L176&lt;$AC$301,0,10-(AC$302-'Datos de Indicador'!L176)/(AC$302-AC$301)*10)),1))</f>
        <v>0</v>
      </c>
      <c r="AD173" s="301">
        <f>IF(AA173="x",                    ROUND(((10-GEOMEAN(((10-AB173)/10*9+1),((10-AC173)/10*9+1) ))/9*10),1),ROUND(((10-GEOMEAN(((10-AA173)/10*9+1),((10-AB173)/10*9+1),((10-AC173)/10*9+1) ))/9*10),1))</f>
        <v>0</v>
      </c>
      <c r="AE173" s="305">
        <f t="shared" si="30"/>
        <v>0</v>
      </c>
      <c r="AF173" s="16"/>
      <c r="AG173" s="16"/>
      <c r="AH173" s="16"/>
    </row>
    <row r="174" spans="1:34" s="3" customFormat="1" x14ac:dyDescent="0.25">
      <c r="A174" s="104" t="s">
        <v>311</v>
      </c>
      <c r="B174" s="101" t="s">
        <v>317</v>
      </c>
      <c r="C174" s="307">
        <v>1208</v>
      </c>
      <c r="D174" s="301">
        <f>IF('Datos de Indicador'!D177="No dato","x",ROUND(IF('Datos de Indicador'!D177=0,0,IF(LOG('Datos de Indicador'!D177)&gt;D$302,10,IF(LOG('Datos de Indicador'!D177)&lt;D$301,0,10-(D$302-LOG('Datos de Indicador'!D177))/(D$302-D$301)*10))),1))</f>
        <v>8</v>
      </c>
      <c r="E174" s="501">
        <f>IF('Datos de Indicador'!E177="No dato","x",ROUND(IF('Datos de Indicador'!E177=0,0,IF(LOG('Datos de Indicador'!E177)&gt;E$302,10,IF(LOG('Datos de Indicador'!E177)&lt;E$301,0,10-(E$302-LOG('Datos de Indicador'!E177))/(E$302-E$301)*10))),1))</f>
        <v>0</v>
      </c>
      <c r="F174" s="299">
        <f>IF('Datos de Indicador'!E177="No dato","x",IF('Datos de Indicador'!E177="No dato","x", ('Datos de Indicador'!E177)/'Datos de Indicador'!AM177))</f>
        <v>0</v>
      </c>
      <c r="G174" s="300">
        <f t="shared" si="31"/>
        <v>0</v>
      </c>
      <c r="H174" s="301">
        <f t="shared" si="32"/>
        <v>0</v>
      </c>
      <c r="I174" s="501">
        <f>IF('Datos de Indicador'!F177="No dato","x",ROUND(IF('Datos de Indicador'!F177=0,0,IF(LOG('Datos de Indicador'!F177*1/40)&gt;I$302,10,IF(LOG('Datos de Indicador'!F177*1/40)&lt;I$301,0,10-(I$302-LOG('Datos de Indicador'!F177*1/40))/(I$302-I$301)*10))),1))</f>
        <v>0</v>
      </c>
      <c r="J174" s="299">
        <f>IF('Datos de Indicador'!F177="No dato","x",IF('Datos de Indicador'!F177="No dato","x",( 'Datos de Indicador'!F177*1/40)/'Datos de Indicador'!AM177))</f>
        <v>0</v>
      </c>
      <c r="K174" s="300">
        <f t="shared" si="33"/>
        <v>0</v>
      </c>
      <c r="L174" s="302">
        <f t="shared" si="34"/>
        <v>0</v>
      </c>
      <c r="M174" s="502">
        <f>IF('Datos de Indicador'!G177="No dato","x",ROUND(IF('Datos de Indicador'!G177=0,0,IF(LOG('Datos de Indicador'!G177)&gt;M$302,10,IF(LOG('Datos de Indicador'!G177)&lt;M$301,0,10-(M$302-LOG('Datos de Indicador'!G177))/(M$302-M$301)*10))),1))</f>
        <v>0</v>
      </c>
      <c r="N174" s="303">
        <f>IF('Datos de Indicador'!G177="No dato","x",IF('Datos de Indicador'!G177="No dato","x", 'Datos de Indicador'!G177/'Datos de Indicador'!AM177))</f>
        <v>0</v>
      </c>
      <c r="O174" s="304">
        <f t="shared" si="35"/>
        <v>0</v>
      </c>
      <c r="P174" s="302">
        <f t="shared" si="36"/>
        <v>0</v>
      </c>
      <c r="Q174" s="301">
        <f t="shared" si="37"/>
        <v>0</v>
      </c>
      <c r="R174" s="503">
        <f>IF('Datos de Indicador'!H177="No dato","x",ROUND(IF('Datos de Indicador'!H177=0,0,IF(LOG('Datos de Indicador'!H177)&gt;R$302,10,IF(LOG('Datos de Indicador'!H177)&lt;R$301,0,10-(R$302-LOG('Datos de Indicador'!H177))/(R$302-R$301)*10))),1))</f>
        <v>8.8000000000000007</v>
      </c>
      <c r="S174" s="299">
        <f>IF('Datos de Indicador'!H177="No dato","x",IF('Datos de Indicador'!H177="No dato","x", 'Datos de Indicador'!H177/'Datos de Indicador'!AM177))</f>
        <v>3.6485802165173747E-2</v>
      </c>
      <c r="T174" s="300">
        <f t="shared" si="38"/>
        <v>3.6</v>
      </c>
      <c r="U174" s="301">
        <f t="shared" si="39"/>
        <v>6.9</v>
      </c>
      <c r="V174" s="501">
        <f>IF('Datos de Indicador'!I177="No dato","x",ROUND(IF('Datos de Indicador'!I177=0,0,IF(LOG('Datos de Indicador'!I177)&gt;V$302,10,IF(LOG('Datos de Indicador'!I177)&lt;V$301,0,10-(V$302-LOG('Datos de Indicador'!I177))/(V$302-V$301)*10))),1))</f>
        <v>9</v>
      </c>
      <c r="W174" s="299">
        <f>IF('Datos de Indicador'!I177="No dato","x",IF('Datos de Indicador'!I177="No dato","x",( 'Datos de Indicador'!I177)/'Datos de Indicador'!AM177))</f>
        <v>2.4533556628306485E-2</v>
      </c>
      <c r="X174" s="300">
        <f t="shared" si="40"/>
        <v>2.5</v>
      </c>
      <c r="Y174" s="301">
        <f t="shared" si="41"/>
        <v>6.8</v>
      </c>
      <c r="Z174" s="305">
        <f t="shared" si="42"/>
        <v>5.2</v>
      </c>
      <c r="AA174" s="306">
        <f>IF('Datos de Indicador'!J177="No dato","x",ROUND(IF('Datos de Indicador'!J177&gt;AA$302,10,IF('Datos de Indicador'!J177&lt;$AA$301,0,10-(AA$302-'Datos de Indicador'!J177)/(AA$302-AA$301)*10)),1))</f>
        <v>5.8</v>
      </c>
      <c r="AB174" s="306">
        <f>IF('Datos de Indicador'!K177="No dato","x",ROUND(IF('Datos de Indicador'!K177&gt;AB$302,10,IF('Datos de Indicador'!K177&lt;$AB$301,0,10-(AB$302-'Datos de Indicador'!K177)/(AB$302-AB$301)*10)),1))</f>
        <v>6</v>
      </c>
      <c r="AC174" s="306">
        <f>IF('Datos de Indicador'!L177="No dato","x",ROUND(IF('Datos de Indicador'!L177&gt;AC$302,10,IF('Datos de Indicador'!L177&lt;$AC$301,0,10-(AC$302-'Datos de Indicador'!L177)/(AC$302-AC$301)*10)),1))</f>
        <v>2</v>
      </c>
      <c r="AD174" s="301">
        <f t="shared" ref="AD174:AD237" si="43">IF(AA174="x",                    ROUND(((10-GEOMEAN(((10-AB174)/10*9+1),((10-AC174)/10*9+1) ))/9*10),1),ROUND(((10-GEOMEAN(((10-AA174)/10*9+1),((10-AB174)/10*9+1),((10-AC174)/10*9+1) ))/9*10),1))</f>
        <v>4.8</v>
      </c>
      <c r="AE174" s="305">
        <f t="shared" si="30"/>
        <v>4.8</v>
      </c>
      <c r="AF174" s="16"/>
      <c r="AG174" s="16"/>
      <c r="AH174" s="16"/>
    </row>
    <row r="175" spans="1:34" s="3" customFormat="1" x14ac:dyDescent="0.25">
      <c r="A175" s="104" t="s">
        <v>311</v>
      </c>
      <c r="B175" s="101" t="s">
        <v>318</v>
      </c>
      <c r="C175" s="307">
        <v>1209</v>
      </c>
      <c r="D175" s="301">
        <f>IF('Datos de Indicador'!D178="No dato","x",ROUND(IF('Datos de Indicador'!D178=0,0,IF(LOG('Datos de Indicador'!D178)&gt;D$302,10,IF(LOG('Datos de Indicador'!D178)&lt;D$301,0,10-(D$302-LOG('Datos de Indicador'!D178))/(D$302-D$301)*10))),1))</f>
        <v>4.9000000000000004</v>
      </c>
      <c r="E175" s="501" t="str">
        <f>IF('Datos de Indicador'!E178="No dato","x",ROUND(IF('Datos de Indicador'!E178=0,0,IF(LOG('Datos de Indicador'!E178)&gt;E$302,10,IF(LOG('Datos de Indicador'!E178)&lt;E$301,0,10-(E$302-LOG('Datos de Indicador'!E178))/(E$302-E$301)*10))),1))</f>
        <v>x</v>
      </c>
      <c r="F175" s="299" t="str">
        <f>IF('Datos de Indicador'!E178="No dato","x",IF('Datos de Indicador'!E178="No dato","x", ('Datos de Indicador'!E178)/'Datos de Indicador'!AM178))</f>
        <v>x</v>
      </c>
      <c r="G175" s="300" t="str">
        <f t="shared" si="31"/>
        <v>x</v>
      </c>
      <c r="H175" s="301" t="str">
        <f t="shared" si="32"/>
        <v>x</v>
      </c>
      <c r="I175" s="501">
        <f>IF('Datos de Indicador'!F178="No dato","x",ROUND(IF('Datos de Indicador'!F178=0,0,IF(LOG('Datos de Indicador'!F178*1/40)&gt;I$302,10,IF(LOG('Datos de Indicador'!F178*1/40)&lt;I$301,0,10-(I$302-LOG('Datos de Indicador'!F178*1/40))/(I$302-I$301)*10))),1))</f>
        <v>0</v>
      </c>
      <c r="J175" s="299">
        <f>IF('Datos de Indicador'!F178="No dato","x",IF('Datos de Indicador'!F178="No dato","x",( 'Datos de Indicador'!F178*1/40)/'Datos de Indicador'!AM178))</f>
        <v>0</v>
      </c>
      <c r="K175" s="300">
        <f t="shared" si="33"/>
        <v>0</v>
      </c>
      <c r="L175" s="302">
        <f t="shared" si="34"/>
        <v>0</v>
      </c>
      <c r="M175" s="502">
        <f>IF('Datos de Indicador'!G178="No dato","x",ROUND(IF('Datos de Indicador'!G178=0,0,IF(LOG('Datos de Indicador'!G178)&gt;M$302,10,IF(LOG('Datos de Indicador'!G178)&lt;M$301,0,10-(M$302-LOG('Datos de Indicador'!G178))/(M$302-M$301)*10))),1))</f>
        <v>0</v>
      </c>
      <c r="N175" s="303">
        <f>IF('Datos de Indicador'!G178="No dato","x",IF('Datos de Indicador'!G178="No dato","x", 'Datos de Indicador'!G178/'Datos de Indicador'!AM178))</f>
        <v>0</v>
      </c>
      <c r="O175" s="304">
        <f t="shared" si="35"/>
        <v>0</v>
      </c>
      <c r="P175" s="302">
        <f t="shared" si="36"/>
        <v>0</v>
      </c>
      <c r="Q175" s="301">
        <f t="shared" si="37"/>
        <v>0</v>
      </c>
      <c r="R175" s="503">
        <f>IF('Datos de Indicador'!H178="No dato","x",ROUND(IF('Datos de Indicador'!H178=0,0,IF(LOG('Datos de Indicador'!H178)&gt;R$302,10,IF(LOG('Datos de Indicador'!H178)&lt;R$301,0,10-(R$302-LOG('Datos de Indicador'!H178))/(R$302-R$301)*10))),1))</f>
        <v>7.6</v>
      </c>
      <c r="S175" s="299">
        <f>IF('Datos de Indicador'!H178="No dato","x",IF('Datos de Indicador'!H178="No dato","x", 'Datos de Indicador'!H178/'Datos de Indicador'!AM178))</f>
        <v>0.19967793880837359</v>
      </c>
      <c r="T175" s="300">
        <f t="shared" si="38"/>
        <v>10</v>
      </c>
      <c r="U175" s="301">
        <f t="shared" si="39"/>
        <v>9.1</v>
      </c>
      <c r="V175" s="501">
        <f>IF('Datos de Indicador'!I178="No dato","x",ROUND(IF('Datos de Indicador'!I178=0,0,IF(LOG('Datos de Indicador'!I178)&gt;V$302,10,IF(LOG('Datos de Indicador'!I178)&lt;V$301,0,10-(V$302-LOG('Datos de Indicador'!I178))/(V$302-V$301)*10))),1))</f>
        <v>8</v>
      </c>
      <c r="W175" s="299">
        <f>IF('Datos de Indicador'!I178="No dato","x",IF('Datos de Indicador'!I178="No dato","x",( 'Datos de Indicador'!I178)/'Datos de Indicador'!AM178))</f>
        <v>0.20243846330802853</v>
      </c>
      <c r="X175" s="300">
        <f t="shared" si="40"/>
        <v>10</v>
      </c>
      <c r="Y175" s="301">
        <f t="shared" si="41"/>
        <v>9.3000000000000007</v>
      </c>
      <c r="Z175" s="305">
        <f t="shared" si="42"/>
        <v>7.1</v>
      </c>
      <c r="AA175" s="306">
        <f>IF('Datos de Indicador'!J178="No dato","x",ROUND(IF('Datos de Indicador'!J178&gt;AA$302,10,IF('Datos de Indicador'!J178&lt;$AA$301,0,10-(AA$302-'Datos de Indicador'!J178)/(AA$302-AA$301)*10)),1))</f>
        <v>0</v>
      </c>
      <c r="AB175" s="306">
        <f>IF('Datos de Indicador'!K178="No dato","x",ROUND(IF('Datos de Indicador'!K178&gt;AB$302,10,IF('Datos de Indicador'!K178&lt;$AB$301,0,10-(AB$302-'Datos de Indicador'!K178)/(AB$302-AB$301)*10)),1))</f>
        <v>0</v>
      </c>
      <c r="AC175" s="306">
        <f>IF('Datos de Indicador'!L178="No dato","x",ROUND(IF('Datos de Indicador'!L178&gt;AC$302,10,IF('Datos de Indicador'!L178&lt;$AC$301,0,10-(AC$302-'Datos de Indicador'!L178)/(AC$302-AC$301)*10)),1))</f>
        <v>0</v>
      </c>
      <c r="AD175" s="301">
        <f t="shared" si="43"/>
        <v>0</v>
      </c>
      <c r="AE175" s="305">
        <f t="shared" si="30"/>
        <v>0</v>
      </c>
      <c r="AF175" s="16"/>
      <c r="AG175" s="16"/>
      <c r="AH175" s="16"/>
    </row>
    <row r="176" spans="1:34" s="3" customFormat="1" x14ac:dyDescent="0.25">
      <c r="A176" s="104" t="s">
        <v>311</v>
      </c>
      <c r="B176" s="101" t="s">
        <v>319</v>
      </c>
      <c r="C176" s="307">
        <v>1210</v>
      </c>
      <c r="D176" s="301">
        <f>IF('Datos de Indicador'!D179="No dato","x",ROUND(IF('Datos de Indicador'!D179=0,0,IF(LOG('Datos de Indicador'!D179)&gt;D$302,10,IF(LOG('Datos de Indicador'!D179)&lt;D$301,0,10-(D$302-LOG('Datos de Indicador'!D179))/(D$302-D$301)*10))),1))</f>
        <v>6.8</v>
      </c>
      <c r="E176" s="501">
        <f>IF('Datos de Indicador'!E179="No dato","x",ROUND(IF('Datos de Indicador'!E179=0,0,IF(LOG('Datos de Indicador'!E179)&gt;E$302,10,IF(LOG('Datos de Indicador'!E179)&lt;E$301,0,10-(E$302-LOG('Datos de Indicador'!E179))/(E$302-E$301)*10))),1))</f>
        <v>0</v>
      </c>
      <c r="F176" s="299">
        <f>IF('Datos de Indicador'!E179="No dato","x",IF('Datos de Indicador'!E179="No dato","x", ('Datos de Indicador'!E179)/'Datos de Indicador'!AM179))</f>
        <v>0</v>
      </c>
      <c r="G176" s="300">
        <f t="shared" si="31"/>
        <v>0</v>
      </c>
      <c r="H176" s="301">
        <f t="shared" si="32"/>
        <v>0</v>
      </c>
      <c r="I176" s="501">
        <f>IF('Datos de Indicador'!F179="No dato","x",ROUND(IF('Datos de Indicador'!F179=0,0,IF(LOG('Datos de Indicador'!F179*1/40)&gt;I$302,10,IF(LOG('Datos de Indicador'!F179*1/40)&lt;I$301,0,10-(I$302-LOG('Datos de Indicador'!F179*1/40))/(I$302-I$301)*10))),1))</f>
        <v>0</v>
      </c>
      <c r="J176" s="299">
        <f>IF('Datos de Indicador'!F179="No dato","x",IF('Datos de Indicador'!F179="No dato","x",( 'Datos de Indicador'!F179*1/40)/'Datos de Indicador'!AM179))</f>
        <v>0</v>
      </c>
      <c r="K176" s="300">
        <f t="shared" si="33"/>
        <v>0</v>
      </c>
      <c r="L176" s="302">
        <f t="shared" si="34"/>
        <v>0</v>
      </c>
      <c r="M176" s="502">
        <f>IF('Datos de Indicador'!G179="No dato","x",ROUND(IF('Datos de Indicador'!G179=0,0,IF(LOG('Datos de Indicador'!G179)&gt;M$302,10,IF(LOG('Datos de Indicador'!G179)&lt;M$301,0,10-(M$302-LOG('Datos de Indicador'!G179))/(M$302-M$301)*10))),1))</f>
        <v>0</v>
      </c>
      <c r="N176" s="303">
        <f>IF('Datos de Indicador'!G179="No dato","x",IF('Datos de Indicador'!G179="No dato","x", 'Datos de Indicador'!G179/'Datos de Indicador'!AM179))</f>
        <v>0</v>
      </c>
      <c r="O176" s="304">
        <f t="shared" si="35"/>
        <v>0</v>
      </c>
      <c r="P176" s="302">
        <f t="shared" si="36"/>
        <v>0</v>
      </c>
      <c r="Q176" s="301">
        <f t="shared" si="37"/>
        <v>0</v>
      </c>
      <c r="R176" s="503">
        <f>IF('Datos de Indicador'!H179="No dato","x",ROUND(IF('Datos de Indicador'!H179=0,0,IF(LOG('Datos de Indicador'!H179)&gt;R$302,10,IF(LOG('Datos de Indicador'!H179)&lt;R$301,0,10-(R$302-LOG('Datos de Indicador'!H179))/(R$302-R$301)*10))),1))</f>
        <v>6.5</v>
      </c>
      <c r="S176" s="299">
        <f>IF('Datos de Indicador'!H179="No dato","x",IF('Datos de Indicador'!H179="No dato","x", 'Datos de Indicador'!H179/'Datos de Indicador'!AM179))</f>
        <v>7.019836437810999E-3</v>
      </c>
      <c r="T176" s="300">
        <f t="shared" si="38"/>
        <v>0.7</v>
      </c>
      <c r="U176" s="301">
        <f t="shared" si="39"/>
        <v>4.2</v>
      </c>
      <c r="V176" s="501">
        <f>IF('Datos de Indicador'!I179="No dato","x",ROUND(IF('Datos de Indicador'!I179=0,0,IF(LOG('Datos de Indicador'!I179)&gt;V$302,10,IF(LOG('Datos de Indicador'!I179)&lt;V$301,0,10-(V$302-LOG('Datos de Indicador'!I179))/(V$302-V$301)*10))),1))</f>
        <v>9</v>
      </c>
      <c r="W176" s="299">
        <f>IF('Datos de Indicador'!I179="No dato","x",IF('Datos de Indicador'!I179="No dato","x",( 'Datos de Indicador'!I179)/'Datos de Indicador'!AM179))</f>
        <v>9.4227804492155329E-2</v>
      </c>
      <c r="X176" s="300">
        <f t="shared" si="40"/>
        <v>9.4</v>
      </c>
      <c r="Y176" s="301">
        <f t="shared" si="41"/>
        <v>9.1999999999999993</v>
      </c>
      <c r="Z176" s="305">
        <f t="shared" si="42"/>
        <v>5.2</v>
      </c>
      <c r="AA176" s="306">
        <f>IF('Datos de Indicador'!J179="No dato","x",ROUND(IF('Datos de Indicador'!J179&gt;AA$302,10,IF('Datos de Indicador'!J179&lt;$AA$301,0,10-(AA$302-'Datos de Indicador'!J179)/(AA$302-AA$301)*10)),1))</f>
        <v>0</v>
      </c>
      <c r="AB176" s="306">
        <f>IF('Datos de Indicador'!K179="No dato","x",ROUND(IF('Datos de Indicador'!K179&gt;AB$302,10,IF('Datos de Indicador'!K179&lt;$AB$301,0,10-(AB$302-'Datos de Indicador'!K179)/(AB$302-AB$301)*10)),1))</f>
        <v>0</v>
      </c>
      <c r="AC176" s="306">
        <f>IF('Datos de Indicador'!L179="No dato","x",ROUND(IF('Datos de Indicador'!L179&gt;AC$302,10,IF('Datos de Indicador'!L179&lt;$AC$301,0,10-(AC$302-'Datos de Indicador'!L179)/(AC$302-AC$301)*10)),1))</f>
        <v>0</v>
      </c>
      <c r="AD176" s="301">
        <f t="shared" si="43"/>
        <v>0</v>
      </c>
      <c r="AE176" s="305">
        <f t="shared" si="30"/>
        <v>0</v>
      </c>
      <c r="AF176" s="16"/>
      <c r="AG176" s="16"/>
      <c r="AH176" s="16"/>
    </row>
    <row r="177" spans="1:34" s="3" customFormat="1" x14ac:dyDescent="0.25">
      <c r="A177" s="104" t="s">
        <v>311</v>
      </c>
      <c r="B177" s="101" t="s">
        <v>320</v>
      </c>
      <c r="C177" s="307">
        <v>1211</v>
      </c>
      <c r="D177" s="301">
        <f>IF('Datos de Indicador'!D180="No dato","x",ROUND(IF('Datos de Indicador'!D180=0,0,IF(LOG('Datos de Indicador'!D180)&gt;D$302,10,IF(LOG('Datos de Indicador'!D180)&lt;D$301,0,10-(D$302-LOG('Datos de Indicador'!D180))/(D$302-D$301)*10))),1))</f>
        <v>5.7</v>
      </c>
      <c r="E177" s="501">
        <f>IF('Datos de Indicador'!E180="No dato","x",ROUND(IF('Datos de Indicador'!E180=0,0,IF(LOG('Datos de Indicador'!E180)&gt;E$302,10,IF(LOG('Datos de Indicador'!E180)&lt;E$301,0,10-(E$302-LOG('Datos de Indicador'!E180))/(E$302-E$301)*10))),1))</f>
        <v>0</v>
      </c>
      <c r="F177" s="299">
        <f>IF('Datos de Indicador'!E180="No dato","x",IF('Datos de Indicador'!E180="No dato","x", ('Datos de Indicador'!E180)/'Datos de Indicador'!AM180))</f>
        <v>0</v>
      </c>
      <c r="G177" s="300">
        <f t="shared" si="31"/>
        <v>0</v>
      </c>
      <c r="H177" s="301">
        <f t="shared" si="32"/>
        <v>0</v>
      </c>
      <c r="I177" s="501">
        <f>IF('Datos de Indicador'!F180="No dato","x",ROUND(IF('Datos de Indicador'!F180=0,0,IF(LOG('Datos de Indicador'!F180*1/40)&gt;I$302,10,IF(LOG('Datos de Indicador'!F180*1/40)&lt;I$301,0,10-(I$302-LOG('Datos de Indicador'!F180*1/40))/(I$302-I$301)*10))),1))</f>
        <v>0</v>
      </c>
      <c r="J177" s="299">
        <f>IF('Datos de Indicador'!F180="No dato","x",IF('Datos de Indicador'!F180="No dato","x",( 'Datos de Indicador'!F180*1/40)/'Datos de Indicador'!AM180))</f>
        <v>0</v>
      </c>
      <c r="K177" s="300">
        <f t="shared" si="33"/>
        <v>0</v>
      </c>
      <c r="L177" s="302">
        <f t="shared" si="34"/>
        <v>0</v>
      </c>
      <c r="M177" s="502">
        <f>IF('Datos de Indicador'!G180="No dato","x",ROUND(IF('Datos de Indicador'!G180=0,0,IF(LOG('Datos de Indicador'!G180)&gt;M$302,10,IF(LOG('Datos de Indicador'!G180)&lt;M$301,0,10-(M$302-LOG('Datos de Indicador'!G180))/(M$302-M$301)*10))),1))</f>
        <v>0</v>
      </c>
      <c r="N177" s="303">
        <f>IF('Datos de Indicador'!G180="No dato","x",IF('Datos de Indicador'!G180="No dato","x", 'Datos de Indicador'!G180/'Datos de Indicador'!AM180))</f>
        <v>0</v>
      </c>
      <c r="O177" s="304">
        <f t="shared" si="35"/>
        <v>0</v>
      </c>
      <c r="P177" s="302">
        <f t="shared" si="36"/>
        <v>0</v>
      </c>
      <c r="Q177" s="301">
        <f t="shared" si="37"/>
        <v>0</v>
      </c>
      <c r="R177" s="503">
        <f>IF('Datos de Indicador'!H180="No dato","x",ROUND(IF('Datos de Indicador'!H180=0,0,IF(LOG('Datos de Indicador'!H180)&gt;R$302,10,IF(LOG('Datos de Indicador'!H180)&lt;R$301,0,10-(R$302-LOG('Datos de Indicador'!H180))/(R$302-R$301)*10))),1))</f>
        <v>7.9</v>
      </c>
      <c r="S177" s="299">
        <f>IF('Datos de Indicador'!H180="No dato","x",IF('Datos de Indicador'!H180="No dato","x", 'Datos de Indicador'!H180/'Datos de Indicador'!AM180))</f>
        <v>0.1178016235339019</v>
      </c>
      <c r="T177" s="300">
        <f t="shared" si="38"/>
        <v>10</v>
      </c>
      <c r="U177" s="301">
        <f t="shared" si="39"/>
        <v>9.1999999999999993</v>
      </c>
      <c r="V177" s="501">
        <f>IF('Datos de Indicador'!I180="No dato","x",ROUND(IF('Datos de Indicador'!I180=0,0,IF(LOG('Datos de Indicador'!I180)&gt;V$302,10,IF(LOG('Datos de Indicador'!I180)&lt;V$301,0,10-(V$302-LOG('Datos de Indicador'!I180))/(V$302-V$301)*10))),1))</f>
        <v>8.3000000000000007</v>
      </c>
      <c r="W177" s="299">
        <f>IF('Datos de Indicador'!I180="No dato","x",IF('Datos de Indicador'!I180="No dato","x",( 'Datos de Indicador'!I180)/'Datos de Indicador'!AM180))</f>
        <v>0.10569117625471573</v>
      </c>
      <c r="X177" s="300">
        <f t="shared" si="40"/>
        <v>10</v>
      </c>
      <c r="Y177" s="301">
        <f t="shared" si="41"/>
        <v>9.3000000000000007</v>
      </c>
      <c r="Z177" s="305">
        <f t="shared" si="42"/>
        <v>6.4</v>
      </c>
      <c r="AA177" s="306">
        <f>IF('Datos de Indicador'!J180="No dato","x",ROUND(IF('Datos de Indicador'!J180&gt;AA$302,10,IF('Datos de Indicador'!J180&lt;$AA$301,0,10-(AA$302-'Datos de Indicador'!J180)/(AA$302-AA$301)*10)),1))</f>
        <v>0</v>
      </c>
      <c r="AB177" s="306">
        <f>IF('Datos de Indicador'!K180="No dato","x",ROUND(IF('Datos de Indicador'!K180&gt;AB$302,10,IF('Datos de Indicador'!K180&lt;$AB$301,0,10-(AB$302-'Datos de Indicador'!K180)/(AB$302-AB$301)*10)),1))</f>
        <v>0</v>
      </c>
      <c r="AC177" s="306">
        <f>IF('Datos de Indicador'!L180="No dato","x",ROUND(IF('Datos de Indicador'!L180&gt;AC$302,10,IF('Datos de Indicador'!L180&lt;$AC$301,0,10-(AC$302-'Datos de Indicador'!L180)/(AC$302-AC$301)*10)),1))</f>
        <v>0</v>
      </c>
      <c r="AD177" s="301">
        <f t="shared" si="43"/>
        <v>0</v>
      </c>
      <c r="AE177" s="305">
        <f t="shared" si="30"/>
        <v>0</v>
      </c>
      <c r="AF177" s="16"/>
      <c r="AG177" s="16"/>
      <c r="AH177" s="16"/>
    </row>
    <row r="178" spans="1:34" s="3" customFormat="1" x14ac:dyDescent="0.25">
      <c r="A178" s="104" t="s">
        <v>311</v>
      </c>
      <c r="B178" s="101" t="s">
        <v>222</v>
      </c>
      <c r="C178" s="307">
        <v>1212</v>
      </c>
      <c r="D178" s="301">
        <f>IF('Datos de Indicador'!D181="No dato","x",ROUND(IF('Datos de Indicador'!D181=0,0,IF(LOG('Datos de Indicador'!D181)&gt;D$302,10,IF(LOG('Datos de Indicador'!D181)&lt;D$301,0,10-(D$302-LOG('Datos de Indicador'!D181))/(D$302-D$301)*10))),1))</f>
        <v>6.9</v>
      </c>
      <c r="E178" s="501" t="str">
        <f>IF('Datos de Indicador'!E181="No dato","x",ROUND(IF('Datos de Indicador'!E181=0,0,IF(LOG('Datos de Indicador'!E181)&gt;E$302,10,IF(LOG('Datos de Indicador'!E181)&lt;E$301,0,10-(E$302-LOG('Datos de Indicador'!E181))/(E$302-E$301)*10))),1))</f>
        <v>x</v>
      </c>
      <c r="F178" s="299" t="str">
        <f>IF('Datos de Indicador'!E181="No dato","x",IF('Datos de Indicador'!E181="No dato","x", ('Datos de Indicador'!E181)/'Datos de Indicador'!AM181))</f>
        <v>x</v>
      </c>
      <c r="G178" s="300" t="str">
        <f t="shared" si="31"/>
        <v>x</v>
      </c>
      <c r="H178" s="301" t="str">
        <f t="shared" si="32"/>
        <v>x</v>
      </c>
      <c r="I178" s="501">
        <f>IF('Datos de Indicador'!F181="No dato","x",ROUND(IF('Datos de Indicador'!F181=0,0,IF(LOG('Datos de Indicador'!F181*1/40)&gt;I$302,10,IF(LOG('Datos de Indicador'!F181*1/40)&lt;I$301,0,10-(I$302-LOG('Datos de Indicador'!F181*1/40))/(I$302-I$301)*10))),1))</f>
        <v>0</v>
      </c>
      <c r="J178" s="299">
        <f>IF('Datos de Indicador'!F181="No dato","x",IF('Datos de Indicador'!F181="No dato","x",( 'Datos de Indicador'!F181*1/40)/'Datos de Indicador'!AM181))</f>
        <v>0</v>
      </c>
      <c r="K178" s="300">
        <f t="shared" si="33"/>
        <v>0</v>
      </c>
      <c r="L178" s="302">
        <f t="shared" si="34"/>
        <v>0</v>
      </c>
      <c r="M178" s="502">
        <f>IF('Datos de Indicador'!G181="No dato","x",ROUND(IF('Datos de Indicador'!G181=0,0,IF(LOG('Datos de Indicador'!G181)&gt;M$302,10,IF(LOG('Datos de Indicador'!G181)&lt;M$301,0,10-(M$302-LOG('Datos de Indicador'!G181))/(M$302-M$301)*10))),1))</f>
        <v>0</v>
      </c>
      <c r="N178" s="303">
        <f>IF('Datos de Indicador'!G181="No dato","x",IF('Datos de Indicador'!G181="No dato","x", 'Datos de Indicador'!G181/'Datos de Indicador'!AM181))</f>
        <v>0</v>
      </c>
      <c r="O178" s="304">
        <f t="shared" si="35"/>
        <v>0</v>
      </c>
      <c r="P178" s="302">
        <f t="shared" si="36"/>
        <v>0</v>
      </c>
      <c r="Q178" s="301">
        <f t="shared" si="37"/>
        <v>0</v>
      </c>
      <c r="R178" s="503">
        <f>IF('Datos de Indicador'!H181="No dato","x",ROUND(IF('Datos de Indicador'!H181=0,0,IF(LOG('Datos de Indicador'!H181)&gt;R$302,10,IF(LOG('Datos de Indicador'!H181)&lt;R$301,0,10-(R$302-LOG('Datos de Indicador'!H181))/(R$302-R$301)*10))),1))</f>
        <v>7.5</v>
      </c>
      <c r="S178" s="299">
        <f>IF('Datos de Indicador'!H181="No dato","x",IF('Datos de Indicador'!H181="No dato","x", 'Datos de Indicador'!H181/'Datos de Indicador'!AM181))</f>
        <v>2.105751277171752E-2</v>
      </c>
      <c r="T178" s="300">
        <f t="shared" si="38"/>
        <v>2.1</v>
      </c>
      <c r="U178" s="301">
        <f t="shared" si="39"/>
        <v>5.4</v>
      </c>
      <c r="V178" s="501">
        <f>IF('Datos de Indicador'!I181="No dato","x",ROUND(IF('Datos de Indicador'!I181=0,0,IF(LOG('Datos de Indicador'!I181)&gt;V$302,10,IF(LOG('Datos de Indicador'!I181)&lt;V$301,0,10-(V$302-LOG('Datos de Indicador'!I181))/(V$302-V$301)*10))),1))</f>
        <v>8</v>
      </c>
      <c r="W178" s="299">
        <f>IF('Datos de Indicador'!I181="No dato","x",IF('Datos de Indicador'!I181="No dato","x",( 'Datos de Indicador'!I181)/'Datos de Indicador'!AM181))</f>
        <v>2.2289601284956311E-2</v>
      </c>
      <c r="X178" s="300">
        <f t="shared" si="40"/>
        <v>2.2000000000000002</v>
      </c>
      <c r="Y178" s="301">
        <f t="shared" si="41"/>
        <v>5.8</v>
      </c>
      <c r="Z178" s="305">
        <f t="shared" si="42"/>
        <v>5</v>
      </c>
      <c r="AA178" s="306">
        <f>IF('Datos de Indicador'!J181="No dato","x",ROUND(IF('Datos de Indicador'!J181&gt;AA$302,10,IF('Datos de Indicador'!J181&lt;$AA$301,0,10-(AA$302-'Datos de Indicador'!J181)/(AA$302-AA$301)*10)),1))</f>
        <v>6.6</v>
      </c>
      <c r="AB178" s="306">
        <f>IF('Datos de Indicador'!K181="No dato","x",ROUND(IF('Datos de Indicador'!K181&gt;AB$302,10,IF('Datos de Indicador'!K181&lt;$AB$301,0,10-(AB$302-'Datos de Indicador'!K181)/(AB$302-AB$301)*10)),1))</f>
        <v>2</v>
      </c>
      <c r="AC178" s="306">
        <f>IF('Datos de Indicador'!L181="No dato","x",ROUND(IF('Datos de Indicador'!L181&gt;AC$302,10,IF('Datos de Indicador'!L181&lt;$AC$301,0,10-(AC$302-'Datos de Indicador'!L181)/(AC$302-AC$301)*10)),1))</f>
        <v>2</v>
      </c>
      <c r="AD178" s="301">
        <f t="shared" si="43"/>
        <v>3.9</v>
      </c>
      <c r="AE178" s="305">
        <f t="shared" si="30"/>
        <v>3.9</v>
      </c>
      <c r="AF178" s="16"/>
      <c r="AG178" s="16"/>
      <c r="AH178" s="16"/>
    </row>
    <row r="179" spans="1:34" s="3" customFormat="1" x14ac:dyDescent="0.25">
      <c r="A179" s="104" t="s">
        <v>311</v>
      </c>
      <c r="B179" s="101" t="s">
        <v>302</v>
      </c>
      <c r="C179" s="307">
        <v>1213</v>
      </c>
      <c r="D179" s="301">
        <f>IF('Datos de Indicador'!D182="No dato","x",ROUND(IF('Datos de Indicador'!D182=0,0,IF(LOG('Datos de Indicador'!D182)&gt;D$302,10,IF(LOG('Datos de Indicador'!D182)&lt;D$301,0,10-(D$302-LOG('Datos de Indicador'!D182))/(D$302-D$301)*10))),1))</f>
        <v>5.7</v>
      </c>
      <c r="E179" s="501" t="str">
        <f>IF('Datos de Indicador'!E182="No dato","x",ROUND(IF('Datos de Indicador'!E182=0,0,IF(LOG('Datos de Indicador'!E182)&gt;E$302,10,IF(LOG('Datos de Indicador'!E182)&lt;E$301,0,10-(E$302-LOG('Datos de Indicador'!E182))/(E$302-E$301)*10))),1))</f>
        <v>x</v>
      </c>
      <c r="F179" s="299" t="str">
        <f>IF('Datos de Indicador'!E182="No dato","x",IF('Datos de Indicador'!E182="No dato","x", ('Datos de Indicador'!E182)/'Datos de Indicador'!AM182))</f>
        <v>x</v>
      </c>
      <c r="G179" s="300" t="str">
        <f t="shared" si="31"/>
        <v>x</v>
      </c>
      <c r="H179" s="301" t="str">
        <f t="shared" si="32"/>
        <v>x</v>
      </c>
      <c r="I179" s="501">
        <f>IF('Datos de Indicador'!F182="No dato","x",ROUND(IF('Datos de Indicador'!F182=0,0,IF(LOG('Datos de Indicador'!F182*1/40)&gt;I$302,10,IF(LOG('Datos de Indicador'!F182*1/40)&lt;I$301,0,10-(I$302-LOG('Datos de Indicador'!F182*1/40))/(I$302-I$301)*10))),1))</f>
        <v>0</v>
      </c>
      <c r="J179" s="299">
        <f>IF('Datos de Indicador'!F182="No dato","x",IF('Datos de Indicador'!F182="No dato","x",( 'Datos de Indicador'!F182*1/40)/'Datos de Indicador'!AM182))</f>
        <v>0</v>
      </c>
      <c r="K179" s="300">
        <f t="shared" si="33"/>
        <v>0</v>
      </c>
      <c r="L179" s="302">
        <f t="shared" si="34"/>
        <v>0</v>
      </c>
      <c r="M179" s="502">
        <f>IF('Datos de Indicador'!G182="No dato","x",ROUND(IF('Datos de Indicador'!G182=0,0,IF(LOG('Datos de Indicador'!G182)&gt;M$302,10,IF(LOG('Datos de Indicador'!G182)&lt;M$301,0,10-(M$302-LOG('Datos de Indicador'!G182))/(M$302-M$301)*10))),1))</f>
        <v>0</v>
      </c>
      <c r="N179" s="303">
        <f>IF('Datos de Indicador'!G182="No dato","x",IF('Datos de Indicador'!G182="No dato","x", 'Datos de Indicador'!G182/'Datos de Indicador'!AM182))</f>
        <v>0</v>
      </c>
      <c r="O179" s="304">
        <f t="shared" si="35"/>
        <v>0</v>
      </c>
      <c r="P179" s="302">
        <f t="shared" si="36"/>
        <v>0</v>
      </c>
      <c r="Q179" s="301">
        <f t="shared" si="37"/>
        <v>0</v>
      </c>
      <c r="R179" s="503">
        <f>IF('Datos de Indicador'!H182="No dato","x",ROUND(IF('Datos de Indicador'!H182=0,0,IF(LOG('Datos de Indicador'!H182)&gt;R$302,10,IF(LOG('Datos de Indicador'!H182)&lt;R$301,0,10-(R$302-LOG('Datos de Indicador'!H182))/(R$302-R$301)*10))),1))</f>
        <v>8.1999999999999993</v>
      </c>
      <c r="S179" s="299">
        <f>IF('Datos de Indicador'!H182="No dato","x",IF('Datos de Indicador'!H182="No dato","x", 'Datos de Indicador'!H182/'Datos de Indicador'!AM182))</f>
        <v>0.2014744826233367</v>
      </c>
      <c r="T179" s="300">
        <f t="shared" si="38"/>
        <v>10</v>
      </c>
      <c r="U179" s="301">
        <f t="shared" si="39"/>
        <v>9.3000000000000007</v>
      </c>
      <c r="V179" s="501">
        <f>IF('Datos de Indicador'!I182="No dato","x",ROUND(IF('Datos de Indicador'!I182=0,0,IF(LOG('Datos de Indicador'!I182)&gt;V$302,10,IF(LOG('Datos de Indicador'!I182)&lt;V$301,0,10-(V$302-LOG('Datos de Indicador'!I182))/(V$302-V$301)*10))),1))</f>
        <v>7.8</v>
      </c>
      <c r="W179" s="299">
        <f>IF('Datos de Indicador'!I182="No dato","x",IF('Datos de Indicador'!I182="No dato","x",( 'Datos de Indicador'!I182)/'Datos de Indicador'!AM182))</f>
        <v>6.7430607774544737E-2</v>
      </c>
      <c r="X179" s="300">
        <f t="shared" si="40"/>
        <v>6.7</v>
      </c>
      <c r="Y179" s="301">
        <f t="shared" si="41"/>
        <v>7.3</v>
      </c>
      <c r="Z179" s="305">
        <f t="shared" si="42"/>
        <v>6.6</v>
      </c>
      <c r="AA179" s="306">
        <f>IF('Datos de Indicador'!J182="No dato","x",ROUND(IF('Datos de Indicador'!J182&gt;AA$302,10,IF('Datos de Indicador'!J182&lt;$AA$301,0,10-(AA$302-'Datos de Indicador'!J182)/(AA$302-AA$301)*10)),1))</f>
        <v>7.8</v>
      </c>
      <c r="AB179" s="306">
        <f>IF('Datos de Indicador'!K182="No dato","x",ROUND(IF('Datos de Indicador'!K182&gt;AB$302,10,IF('Datos de Indicador'!K182&lt;$AB$301,0,10-(AB$302-'Datos de Indicador'!K182)/(AB$302-AB$301)*10)),1))</f>
        <v>0.7</v>
      </c>
      <c r="AC179" s="306">
        <f>IF('Datos de Indicador'!L182="No dato","x",ROUND(IF('Datos de Indicador'!L182&gt;AC$302,10,IF('Datos de Indicador'!L182&lt;$AC$301,0,10-(AC$302-'Datos de Indicador'!L182)/(AC$302-AC$301)*10)),1))</f>
        <v>0.7</v>
      </c>
      <c r="AD179" s="301">
        <f t="shared" si="43"/>
        <v>4</v>
      </c>
      <c r="AE179" s="305">
        <f t="shared" si="30"/>
        <v>4</v>
      </c>
      <c r="AF179" s="16"/>
      <c r="AG179" s="16"/>
      <c r="AH179" s="16"/>
    </row>
    <row r="180" spans="1:34" s="3" customFormat="1" x14ac:dyDescent="0.25">
      <c r="A180" s="104" t="s">
        <v>311</v>
      </c>
      <c r="B180" s="101" t="s">
        <v>321</v>
      </c>
      <c r="C180" s="307">
        <v>1214</v>
      </c>
      <c r="D180" s="301">
        <f>IF('Datos de Indicador'!D183="No dato","x",ROUND(IF('Datos de Indicador'!D183=0,0,IF(LOG('Datos de Indicador'!D183)&gt;D$302,10,IF(LOG('Datos de Indicador'!D183)&lt;D$301,0,10-(D$302-LOG('Datos de Indicador'!D183))/(D$302-D$301)*10))),1))</f>
        <v>6.7</v>
      </c>
      <c r="E180" s="501">
        <f>IF('Datos de Indicador'!E183="No dato","x",ROUND(IF('Datos de Indicador'!E183=0,0,IF(LOG('Datos de Indicador'!E183)&gt;E$302,10,IF(LOG('Datos de Indicador'!E183)&lt;E$301,0,10-(E$302-LOG('Datos de Indicador'!E183))/(E$302-E$301)*10))),1))</f>
        <v>0</v>
      </c>
      <c r="F180" s="299">
        <f>IF('Datos de Indicador'!E183="No dato","x",IF('Datos de Indicador'!E183="No dato","x", ('Datos de Indicador'!E183)/'Datos de Indicador'!AM183))</f>
        <v>0</v>
      </c>
      <c r="G180" s="300">
        <f t="shared" si="31"/>
        <v>0</v>
      </c>
      <c r="H180" s="301">
        <f t="shared" si="32"/>
        <v>0</v>
      </c>
      <c r="I180" s="501">
        <f>IF('Datos de Indicador'!F183="No dato","x",ROUND(IF('Datos de Indicador'!F183=0,0,IF(LOG('Datos de Indicador'!F183*1/40)&gt;I$302,10,IF(LOG('Datos de Indicador'!F183*1/40)&lt;I$301,0,10-(I$302-LOG('Datos de Indicador'!F183*1/40))/(I$302-I$301)*10))),1))</f>
        <v>0</v>
      </c>
      <c r="J180" s="299">
        <f>IF('Datos de Indicador'!F183="No dato","x",IF('Datos de Indicador'!F183="No dato","x",( 'Datos de Indicador'!F183*1/40)/'Datos de Indicador'!AM183))</f>
        <v>0</v>
      </c>
      <c r="K180" s="300">
        <f t="shared" si="33"/>
        <v>0</v>
      </c>
      <c r="L180" s="302">
        <f t="shared" si="34"/>
        <v>0</v>
      </c>
      <c r="M180" s="502">
        <f>IF('Datos de Indicador'!G183="No dato","x",ROUND(IF('Datos de Indicador'!G183=0,0,IF(LOG('Datos de Indicador'!G183)&gt;M$302,10,IF(LOG('Datos de Indicador'!G183)&lt;M$301,0,10-(M$302-LOG('Datos de Indicador'!G183))/(M$302-M$301)*10))),1))</f>
        <v>0</v>
      </c>
      <c r="N180" s="303">
        <f>IF('Datos de Indicador'!G183="No dato","x",IF('Datos de Indicador'!G183="No dato","x", 'Datos de Indicador'!G183/'Datos de Indicador'!AM183))</f>
        <v>0</v>
      </c>
      <c r="O180" s="304">
        <f t="shared" si="35"/>
        <v>0</v>
      </c>
      <c r="P180" s="302">
        <f t="shared" si="36"/>
        <v>0</v>
      </c>
      <c r="Q180" s="301">
        <f t="shared" si="37"/>
        <v>0</v>
      </c>
      <c r="R180" s="503">
        <f>IF('Datos de Indicador'!H183="No dato","x",ROUND(IF('Datos de Indicador'!H183=0,0,IF(LOG('Datos de Indicador'!H183)&gt;R$302,10,IF(LOG('Datos de Indicador'!H183)&lt;R$301,0,10-(R$302-LOG('Datos de Indicador'!H183))/(R$302-R$301)*10))),1))</f>
        <v>8.4</v>
      </c>
      <c r="S180" s="299">
        <f>IF('Datos de Indicador'!H183="No dato","x",IF('Datos de Indicador'!H183="No dato","x", 'Datos de Indicador'!H183/'Datos de Indicador'!AM183))</f>
        <v>8.4013390264534096E-2</v>
      </c>
      <c r="T180" s="300">
        <f t="shared" si="38"/>
        <v>8.4</v>
      </c>
      <c r="U180" s="301">
        <f t="shared" si="39"/>
        <v>8.4</v>
      </c>
      <c r="V180" s="501">
        <f>IF('Datos de Indicador'!I183="No dato","x",ROUND(IF('Datos de Indicador'!I183=0,0,IF(LOG('Datos de Indicador'!I183)&gt;V$302,10,IF(LOG('Datos de Indicador'!I183)&lt;V$301,0,10-(V$302-LOG('Datos de Indicador'!I183))/(V$302-V$301)*10))),1))</f>
        <v>7.7</v>
      </c>
      <c r="W180" s="299">
        <f>IF('Datos de Indicador'!I183="No dato","x",IF('Datos de Indicador'!I183="No dato","x",( 'Datos de Indicador'!I183)/'Datos de Indicador'!AM183))</f>
        <v>1.9886531486287662E-2</v>
      </c>
      <c r="X180" s="300">
        <f t="shared" si="40"/>
        <v>2</v>
      </c>
      <c r="Y180" s="301">
        <f t="shared" si="41"/>
        <v>5.5</v>
      </c>
      <c r="Z180" s="305">
        <f t="shared" si="42"/>
        <v>5</v>
      </c>
      <c r="AA180" s="306">
        <f>IF('Datos de Indicador'!J183="No dato","x",ROUND(IF('Datos de Indicador'!J183&gt;AA$302,10,IF('Datos de Indicador'!J183&lt;$AA$301,0,10-(AA$302-'Datos de Indicador'!J183)/(AA$302-AA$301)*10)),1))</f>
        <v>2.7</v>
      </c>
      <c r="AB180" s="306">
        <f>IF('Datos de Indicador'!K183="No dato","x",ROUND(IF('Datos de Indicador'!K183&gt;AB$302,10,IF('Datos de Indicador'!K183&lt;$AB$301,0,10-(AB$302-'Datos de Indicador'!K183)/(AB$302-AB$301)*10)),1))</f>
        <v>0.7</v>
      </c>
      <c r="AC180" s="306">
        <f>IF('Datos de Indicador'!L183="No dato","x",ROUND(IF('Datos de Indicador'!L183&gt;AC$302,10,IF('Datos de Indicador'!L183&lt;$AC$301,0,10-(AC$302-'Datos de Indicador'!L183)/(AC$302-AC$301)*10)),1))</f>
        <v>0.7</v>
      </c>
      <c r="AD180" s="301">
        <f t="shared" si="43"/>
        <v>1.4</v>
      </c>
      <c r="AE180" s="305">
        <f t="shared" si="30"/>
        <v>1.4</v>
      </c>
      <c r="AF180" s="16"/>
      <c r="AG180" s="16"/>
      <c r="AH180" s="16"/>
    </row>
    <row r="181" spans="1:34" s="3" customFormat="1" x14ac:dyDescent="0.25">
      <c r="A181" s="104" t="s">
        <v>311</v>
      </c>
      <c r="B181" s="101" t="s">
        <v>281</v>
      </c>
      <c r="C181" s="307">
        <v>1215</v>
      </c>
      <c r="D181" s="301">
        <f>IF('Datos de Indicador'!D184="No dato","x",ROUND(IF('Datos de Indicador'!D184=0,0,IF(LOG('Datos de Indicador'!D184)&gt;D$302,10,IF(LOG('Datos de Indicador'!D184)&lt;D$301,0,10-(D$302-LOG('Datos de Indicador'!D184))/(D$302-D$301)*10))),1))</f>
        <v>7.2</v>
      </c>
      <c r="E181" s="501">
        <f>IF('Datos de Indicador'!E184="No dato","x",ROUND(IF('Datos de Indicador'!E184=0,0,IF(LOG('Datos de Indicador'!E184)&gt;E$302,10,IF(LOG('Datos de Indicador'!E184)&lt;E$301,0,10-(E$302-LOG('Datos de Indicador'!E184))/(E$302-E$301)*10))),1))</f>
        <v>0</v>
      </c>
      <c r="F181" s="299">
        <f>IF('Datos de Indicador'!E184="No dato","x",IF('Datos de Indicador'!E184="No dato","x", ('Datos de Indicador'!E184)/'Datos de Indicador'!AM184))</f>
        <v>0</v>
      </c>
      <c r="G181" s="300">
        <f t="shared" si="31"/>
        <v>0</v>
      </c>
      <c r="H181" s="301">
        <f t="shared" si="32"/>
        <v>0</v>
      </c>
      <c r="I181" s="501">
        <f>IF('Datos de Indicador'!F184="No dato","x",ROUND(IF('Datos de Indicador'!F184=0,0,IF(LOG('Datos de Indicador'!F184*1/40)&gt;I$302,10,IF(LOG('Datos de Indicador'!F184*1/40)&lt;I$301,0,10-(I$302-LOG('Datos de Indicador'!F184*1/40))/(I$302-I$301)*10))),1))</f>
        <v>0</v>
      </c>
      <c r="J181" s="299">
        <f>IF('Datos de Indicador'!F184="No dato","x",IF('Datos de Indicador'!F184="No dato","x",( 'Datos de Indicador'!F184*1/40)/'Datos de Indicador'!AM184))</f>
        <v>0</v>
      </c>
      <c r="K181" s="300">
        <f t="shared" si="33"/>
        <v>0</v>
      </c>
      <c r="L181" s="302">
        <f t="shared" si="34"/>
        <v>0</v>
      </c>
      <c r="M181" s="502">
        <f>IF('Datos de Indicador'!G184="No dato","x",ROUND(IF('Datos de Indicador'!G184=0,0,IF(LOG('Datos de Indicador'!G184)&gt;M$302,10,IF(LOG('Datos de Indicador'!G184)&lt;M$301,0,10-(M$302-LOG('Datos de Indicador'!G184))/(M$302-M$301)*10))),1))</f>
        <v>0</v>
      </c>
      <c r="N181" s="303">
        <f>IF('Datos de Indicador'!G184="No dato","x",IF('Datos de Indicador'!G184="No dato","x", 'Datos de Indicador'!G184/'Datos de Indicador'!AM184))</f>
        <v>0</v>
      </c>
      <c r="O181" s="304">
        <f t="shared" si="35"/>
        <v>0</v>
      </c>
      <c r="P181" s="302">
        <f t="shared" si="36"/>
        <v>0</v>
      </c>
      <c r="Q181" s="301">
        <f t="shared" si="37"/>
        <v>0</v>
      </c>
      <c r="R181" s="503">
        <f>IF('Datos de Indicador'!H184="No dato","x",ROUND(IF('Datos de Indicador'!H184=0,0,IF(LOG('Datos de Indicador'!H184)&gt;R$302,10,IF(LOG('Datos de Indicador'!H184)&lt;R$301,0,10-(R$302-LOG('Datos de Indicador'!H184))/(R$302-R$301)*10))),1))</f>
        <v>8.6999999999999993</v>
      </c>
      <c r="S181" s="299">
        <f>IF('Datos de Indicador'!H184="No dato","x",IF('Datos de Indicador'!H184="No dato","x", 'Datos de Indicador'!H184/'Datos de Indicador'!AM184))</f>
        <v>7.2515084666031515E-2</v>
      </c>
      <c r="T181" s="300">
        <f t="shared" si="38"/>
        <v>7.3</v>
      </c>
      <c r="U181" s="301">
        <f t="shared" si="39"/>
        <v>8.1</v>
      </c>
      <c r="V181" s="501">
        <f>IF('Datos de Indicador'!I184="No dato","x",ROUND(IF('Datos de Indicador'!I184=0,0,IF(LOG('Datos de Indicador'!I184)&gt;V$302,10,IF(LOG('Datos de Indicador'!I184)&lt;V$301,0,10-(V$302-LOG('Datos de Indicador'!I184))/(V$302-V$301)*10))),1))</f>
        <v>9.4</v>
      </c>
      <c r="W181" s="299">
        <f>IF('Datos de Indicador'!I184="No dato","x",IF('Datos de Indicador'!I184="No dato","x",( 'Datos de Indicador'!I184)/'Datos de Indicador'!AM184))</f>
        <v>0.10512139908260776</v>
      </c>
      <c r="X181" s="300">
        <f t="shared" si="40"/>
        <v>10</v>
      </c>
      <c r="Y181" s="301">
        <f t="shared" si="41"/>
        <v>9.6999999999999993</v>
      </c>
      <c r="Z181" s="305">
        <f t="shared" si="42"/>
        <v>6.5</v>
      </c>
      <c r="AA181" s="306">
        <f>IF('Datos de Indicador'!J184="No dato","x",ROUND(IF('Datos de Indicador'!J184&gt;AA$302,10,IF('Datos de Indicador'!J184&lt;$AA$301,0,10-(AA$302-'Datos de Indicador'!J184)/(AA$302-AA$301)*10)),1))</f>
        <v>0</v>
      </c>
      <c r="AB181" s="306">
        <f>IF('Datos de Indicador'!K184="No dato","x",ROUND(IF('Datos de Indicador'!K184&gt;AB$302,10,IF('Datos de Indicador'!K184&lt;$AB$301,0,10-(AB$302-'Datos de Indicador'!K184)/(AB$302-AB$301)*10)),1))</f>
        <v>0</v>
      </c>
      <c r="AC181" s="306">
        <f>IF('Datos de Indicador'!L184="No dato","x",ROUND(IF('Datos de Indicador'!L184&gt;AC$302,10,IF('Datos de Indicador'!L184&lt;$AC$301,0,10-(AC$302-'Datos de Indicador'!L184)/(AC$302-AC$301)*10)),1))</f>
        <v>0</v>
      </c>
      <c r="AD181" s="301">
        <f t="shared" si="43"/>
        <v>0</v>
      </c>
      <c r="AE181" s="305">
        <f t="shared" si="30"/>
        <v>0</v>
      </c>
      <c r="AF181" s="16"/>
      <c r="AG181" s="16"/>
      <c r="AH181" s="16"/>
    </row>
    <row r="182" spans="1:34" s="3" customFormat="1" x14ac:dyDescent="0.25">
      <c r="A182" s="104" t="s">
        <v>311</v>
      </c>
      <c r="B182" s="101" t="s">
        <v>322</v>
      </c>
      <c r="C182" s="307">
        <v>1216</v>
      </c>
      <c r="D182" s="301">
        <f>IF('Datos de Indicador'!D185="No dato","x",ROUND(IF('Datos de Indicador'!D185=0,0,IF(LOG('Datos de Indicador'!D185)&gt;D$302,10,IF(LOG('Datos de Indicador'!D185)&lt;D$301,0,10-(D$302-LOG('Datos de Indicador'!D185))/(D$302-D$301)*10))),1))</f>
        <v>6.8</v>
      </c>
      <c r="E182" s="501">
        <f>IF('Datos de Indicador'!E185="No dato","x",ROUND(IF('Datos de Indicador'!E185=0,0,IF(LOG('Datos de Indicador'!E185)&gt;E$302,10,IF(LOG('Datos de Indicador'!E185)&lt;E$301,0,10-(E$302-LOG('Datos de Indicador'!E185))/(E$302-E$301)*10))),1))</f>
        <v>0</v>
      </c>
      <c r="F182" s="299">
        <f>IF('Datos de Indicador'!E185="No dato","x",IF('Datos de Indicador'!E185="No dato","x", ('Datos de Indicador'!E185)/'Datos de Indicador'!AM185))</f>
        <v>0</v>
      </c>
      <c r="G182" s="300">
        <f t="shared" si="31"/>
        <v>0</v>
      </c>
      <c r="H182" s="301">
        <f t="shared" si="32"/>
        <v>0</v>
      </c>
      <c r="I182" s="501">
        <f>IF('Datos de Indicador'!F185="No dato","x",ROUND(IF('Datos de Indicador'!F185=0,0,IF(LOG('Datos de Indicador'!F185*1/40)&gt;I$302,10,IF(LOG('Datos de Indicador'!F185*1/40)&lt;I$301,0,10-(I$302-LOG('Datos de Indicador'!F185*1/40))/(I$302-I$301)*10))),1))</f>
        <v>0</v>
      </c>
      <c r="J182" s="299">
        <f>IF('Datos de Indicador'!F185="No dato","x",IF('Datos de Indicador'!F185="No dato","x",( 'Datos de Indicador'!F185*1/40)/'Datos de Indicador'!AM185))</f>
        <v>0</v>
      </c>
      <c r="K182" s="300">
        <f t="shared" si="33"/>
        <v>0</v>
      </c>
      <c r="L182" s="302">
        <f t="shared" si="34"/>
        <v>0</v>
      </c>
      <c r="M182" s="502">
        <f>IF('Datos de Indicador'!G185="No dato","x",ROUND(IF('Datos de Indicador'!G185=0,0,IF(LOG('Datos de Indicador'!G185)&gt;M$302,10,IF(LOG('Datos de Indicador'!G185)&lt;M$301,0,10-(M$302-LOG('Datos de Indicador'!G185))/(M$302-M$301)*10))),1))</f>
        <v>0</v>
      </c>
      <c r="N182" s="303">
        <f>IF('Datos de Indicador'!G185="No dato","x",IF('Datos de Indicador'!G185="No dato","x", 'Datos de Indicador'!G185/'Datos de Indicador'!AM185))</f>
        <v>0</v>
      </c>
      <c r="O182" s="304">
        <f t="shared" si="35"/>
        <v>0</v>
      </c>
      <c r="P182" s="302">
        <f t="shared" si="36"/>
        <v>0</v>
      </c>
      <c r="Q182" s="301">
        <f t="shared" si="37"/>
        <v>0</v>
      </c>
      <c r="R182" s="503">
        <f>IF('Datos de Indicador'!H185="No dato","x",ROUND(IF('Datos de Indicador'!H185=0,0,IF(LOG('Datos de Indicador'!H185)&gt;R$302,10,IF(LOG('Datos de Indicador'!H185)&lt;R$301,0,10-(R$302-LOG('Datos de Indicador'!H185))/(R$302-R$301)*10))),1))</f>
        <v>9.3000000000000007</v>
      </c>
      <c r="S182" s="299">
        <f>IF('Datos de Indicador'!H185="No dato","x",IF('Datos de Indicador'!H185="No dato","x", 'Datos de Indicador'!H185/'Datos de Indicador'!AM185))</f>
        <v>0.16987784582393223</v>
      </c>
      <c r="T182" s="300">
        <f t="shared" si="38"/>
        <v>10</v>
      </c>
      <c r="U182" s="301">
        <f t="shared" si="39"/>
        <v>9.6999999999999993</v>
      </c>
      <c r="V182" s="501">
        <f>IF('Datos de Indicador'!I185="No dato","x",ROUND(IF('Datos de Indicador'!I185=0,0,IF(LOG('Datos de Indicador'!I185)&gt;V$302,10,IF(LOG('Datos de Indicador'!I185)&lt;V$301,0,10-(V$302-LOG('Datos de Indicador'!I185))/(V$302-V$301)*10))),1))</f>
        <v>8.9</v>
      </c>
      <c r="W182" s="299">
        <f>IF('Datos de Indicador'!I185="No dato","x",IF('Datos de Indicador'!I185="No dato","x",( 'Datos de Indicador'!I185)/'Datos de Indicador'!AM185))</f>
        <v>5.5584425835904248E-2</v>
      </c>
      <c r="X182" s="300">
        <f t="shared" si="40"/>
        <v>5.6</v>
      </c>
      <c r="Y182" s="301">
        <f t="shared" si="41"/>
        <v>7.6</v>
      </c>
      <c r="Z182" s="305">
        <f t="shared" si="42"/>
        <v>6.3</v>
      </c>
      <c r="AA182" s="306">
        <f>IF('Datos de Indicador'!J185="No dato","x",ROUND(IF('Datos de Indicador'!J185&gt;AA$302,10,IF('Datos de Indicador'!J185&lt;$AA$301,0,10-(AA$302-'Datos de Indicador'!J185)/(AA$302-AA$301)*10)),1))</f>
        <v>3</v>
      </c>
      <c r="AB182" s="306">
        <f>IF('Datos de Indicador'!K185="No dato","x",ROUND(IF('Datos de Indicador'!K185&gt;AB$302,10,IF('Datos de Indicador'!K185&lt;$AB$301,0,10-(AB$302-'Datos de Indicador'!K185)/(AB$302-AB$301)*10)),1))</f>
        <v>1.3</v>
      </c>
      <c r="AC182" s="306">
        <f>IF('Datos de Indicador'!L185="No dato","x",ROUND(IF('Datos de Indicador'!L185&gt;AC$302,10,IF('Datos de Indicador'!L185&lt;$AC$301,0,10-(AC$302-'Datos de Indicador'!L185)/(AC$302-AC$301)*10)),1))</f>
        <v>0</v>
      </c>
      <c r="AD182" s="301">
        <f t="shared" si="43"/>
        <v>1.5</v>
      </c>
      <c r="AE182" s="305">
        <f t="shared" si="30"/>
        <v>1.5</v>
      </c>
      <c r="AF182" s="16"/>
      <c r="AG182" s="16"/>
      <c r="AH182" s="16"/>
    </row>
    <row r="183" spans="1:34" s="3" customFormat="1" x14ac:dyDescent="0.25">
      <c r="A183" s="104" t="s">
        <v>311</v>
      </c>
      <c r="B183" s="101" t="s">
        <v>323</v>
      </c>
      <c r="C183" s="307">
        <v>1217</v>
      </c>
      <c r="D183" s="301">
        <f>IF('Datos de Indicador'!D186="No dato","x",ROUND(IF('Datos de Indicador'!D186=0,0,IF(LOG('Datos de Indicador'!D186)&gt;D$302,10,IF(LOG('Datos de Indicador'!D186)&lt;D$301,0,10-(D$302-LOG('Datos de Indicador'!D186))/(D$302-D$301)*10))),1))</f>
        <v>7.1</v>
      </c>
      <c r="E183" s="501">
        <f>IF('Datos de Indicador'!E186="No dato","x",ROUND(IF('Datos de Indicador'!E186=0,0,IF(LOG('Datos de Indicador'!E186)&gt;E$302,10,IF(LOG('Datos de Indicador'!E186)&lt;E$301,0,10-(E$302-LOG('Datos de Indicador'!E186))/(E$302-E$301)*10))),1))</f>
        <v>0</v>
      </c>
      <c r="F183" s="299">
        <f>IF('Datos de Indicador'!E186="No dato","x",IF('Datos de Indicador'!E186="No dato","x", ('Datos de Indicador'!E186)/'Datos de Indicador'!AM186))</f>
        <v>0</v>
      </c>
      <c r="G183" s="300">
        <f t="shared" si="31"/>
        <v>0</v>
      </c>
      <c r="H183" s="301">
        <f t="shared" si="32"/>
        <v>0</v>
      </c>
      <c r="I183" s="501">
        <f>IF('Datos de Indicador'!F186="No dato","x",ROUND(IF('Datos de Indicador'!F186=0,0,IF(LOG('Datos de Indicador'!F186*1/40)&gt;I$302,10,IF(LOG('Datos de Indicador'!F186*1/40)&lt;I$301,0,10-(I$302-LOG('Datos de Indicador'!F186*1/40))/(I$302-I$301)*10))),1))</f>
        <v>0</v>
      </c>
      <c r="J183" s="299">
        <f>IF('Datos de Indicador'!F186="No dato","x",IF('Datos de Indicador'!F186="No dato","x",( 'Datos de Indicador'!F186*1/40)/'Datos de Indicador'!AM186))</f>
        <v>0</v>
      </c>
      <c r="K183" s="300">
        <f t="shared" si="33"/>
        <v>0</v>
      </c>
      <c r="L183" s="302">
        <f t="shared" si="34"/>
        <v>0</v>
      </c>
      <c r="M183" s="502">
        <f>IF('Datos de Indicador'!G186="No dato","x",ROUND(IF('Datos de Indicador'!G186=0,0,IF(LOG('Datos de Indicador'!G186)&gt;M$302,10,IF(LOG('Datos de Indicador'!G186)&lt;M$301,0,10-(M$302-LOG('Datos de Indicador'!G186))/(M$302-M$301)*10))),1))</f>
        <v>0</v>
      </c>
      <c r="N183" s="303">
        <f>IF('Datos de Indicador'!G186="No dato","x",IF('Datos de Indicador'!G186="No dato","x", 'Datos de Indicador'!G186/'Datos de Indicador'!AM186))</f>
        <v>0</v>
      </c>
      <c r="O183" s="304">
        <f t="shared" si="35"/>
        <v>0</v>
      </c>
      <c r="P183" s="302">
        <f t="shared" si="36"/>
        <v>0</v>
      </c>
      <c r="Q183" s="301">
        <f t="shared" si="37"/>
        <v>0</v>
      </c>
      <c r="R183" s="503">
        <f>IF('Datos de Indicador'!H186="No dato","x",ROUND(IF('Datos de Indicador'!H186=0,0,IF(LOG('Datos de Indicador'!H186)&gt;R$302,10,IF(LOG('Datos de Indicador'!H186)&lt;R$301,0,10-(R$302-LOG('Datos de Indicador'!H186))/(R$302-R$301)*10))),1))</f>
        <v>9</v>
      </c>
      <c r="S183" s="299">
        <f>IF('Datos de Indicador'!H186="No dato","x",IF('Datos de Indicador'!H186="No dato","x", 'Datos de Indicador'!H186/'Datos de Indicador'!AM186))</f>
        <v>0.12198889059473979</v>
      </c>
      <c r="T183" s="300">
        <f t="shared" si="38"/>
        <v>10</v>
      </c>
      <c r="U183" s="301">
        <f t="shared" si="39"/>
        <v>9.6</v>
      </c>
      <c r="V183" s="501">
        <f>IF('Datos de Indicador'!I186="No dato","x",ROUND(IF('Datos de Indicador'!I186=0,0,IF(LOG('Datos de Indicador'!I186)&gt;V$302,10,IF(LOG('Datos de Indicador'!I186)&lt;V$301,0,10-(V$302-LOG('Datos de Indicador'!I186))/(V$302-V$301)*10))),1))</f>
        <v>8</v>
      </c>
      <c r="W183" s="299">
        <f>IF('Datos de Indicador'!I186="No dato","x",IF('Datos de Indicador'!I186="No dato","x",( 'Datos de Indicador'!I186)/'Datos de Indicador'!AM186))</f>
        <v>2.0161924298448274E-2</v>
      </c>
      <c r="X183" s="300">
        <f t="shared" si="40"/>
        <v>2</v>
      </c>
      <c r="Y183" s="301">
        <f t="shared" si="41"/>
        <v>5.8</v>
      </c>
      <c r="Z183" s="305">
        <f t="shared" si="42"/>
        <v>5.9</v>
      </c>
      <c r="AA183" s="306">
        <f>IF('Datos de Indicador'!J186="No dato","x",ROUND(IF('Datos de Indicador'!J186&gt;AA$302,10,IF('Datos de Indicador'!J186&lt;$AA$301,0,10-(AA$302-'Datos de Indicador'!J186)/(AA$302-AA$301)*10)),1))</f>
        <v>3.5</v>
      </c>
      <c r="AB183" s="306">
        <f>IF('Datos de Indicador'!K186="No dato","x",ROUND(IF('Datos de Indicador'!K186&gt;AB$302,10,IF('Datos de Indicador'!K186&lt;$AB$301,0,10-(AB$302-'Datos de Indicador'!K186)/(AB$302-AB$301)*10)),1))</f>
        <v>1.3</v>
      </c>
      <c r="AC183" s="306">
        <f>IF('Datos de Indicador'!L186="No dato","x",ROUND(IF('Datos de Indicador'!L186&gt;AC$302,10,IF('Datos de Indicador'!L186&lt;$AC$301,0,10-(AC$302-'Datos de Indicador'!L186)/(AC$302-AC$301)*10)),1))</f>
        <v>0</v>
      </c>
      <c r="AD183" s="301">
        <f t="shared" si="43"/>
        <v>1.7</v>
      </c>
      <c r="AE183" s="305">
        <f t="shared" si="30"/>
        <v>1.7</v>
      </c>
      <c r="AF183" s="16"/>
      <c r="AG183" s="16"/>
      <c r="AH183" s="16"/>
    </row>
    <row r="184" spans="1:34" s="3" customFormat="1" x14ac:dyDescent="0.25">
      <c r="A184" s="104" t="s">
        <v>311</v>
      </c>
      <c r="B184" s="101" t="s">
        <v>324</v>
      </c>
      <c r="C184" s="307">
        <v>1218</v>
      </c>
      <c r="D184" s="301">
        <f>IF('Datos de Indicador'!D187="No dato","x",ROUND(IF('Datos de Indicador'!D187=0,0,IF(LOG('Datos de Indicador'!D187)&gt;D$302,10,IF(LOG('Datos de Indicador'!D187)&lt;D$301,0,10-(D$302-LOG('Datos de Indicador'!D187))/(D$302-D$301)*10))),1))</f>
        <v>7.5</v>
      </c>
      <c r="E184" s="501">
        <f>IF('Datos de Indicador'!E187="No dato","x",ROUND(IF('Datos de Indicador'!E187=0,0,IF(LOG('Datos de Indicador'!E187)&gt;E$302,10,IF(LOG('Datos de Indicador'!E187)&lt;E$301,0,10-(E$302-LOG('Datos de Indicador'!E187))/(E$302-E$301)*10))),1))</f>
        <v>0</v>
      </c>
      <c r="F184" s="299">
        <f>IF('Datos de Indicador'!E187="No dato","x",IF('Datos de Indicador'!E187="No dato","x", ('Datos de Indicador'!E187)/'Datos de Indicador'!AM187))</f>
        <v>0</v>
      </c>
      <c r="G184" s="300">
        <f t="shared" si="31"/>
        <v>0</v>
      </c>
      <c r="H184" s="301">
        <f t="shared" si="32"/>
        <v>0</v>
      </c>
      <c r="I184" s="501">
        <f>IF('Datos de Indicador'!F187="No dato","x",ROUND(IF('Datos de Indicador'!F187=0,0,IF(LOG('Datos de Indicador'!F187*1/40)&gt;I$302,10,IF(LOG('Datos de Indicador'!F187*1/40)&lt;I$301,0,10-(I$302-LOG('Datos de Indicador'!F187*1/40))/(I$302-I$301)*10))),1))</f>
        <v>0</v>
      </c>
      <c r="J184" s="299">
        <f>IF('Datos de Indicador'!F187="No dato","x",IF('Datos de Indicador'!F187="No dato","x",( 'Datos de Indicador'!F187*1/40)/'Datos de Indicador'!AM187))</f>
        <v>0</v>
      </c>
      <c r="K184" s="300">
        <f t="shared" si="33"/>
        <v>0</v>
      </c>
      <c r="L184" s="302">
        <f t="shared" si="34"/>
        <v>0</v>
      </c>
      <c r="M184" s="502">
        <f>IF('Datos de Indicador'!G187="No dato","x",ROUND(IF('Datos de Indicador'!G187=0,0,IF(LOG('Datos de Indicador'!G187)&gt;M$302,10,IF(LOG('Datos de Indicador'!G187)&lt;M$301,0,10-(M$302-LOG('Datos de Indicador'!G187))/(M$302-M$301)*10))),1))</f>
        <v>0</v>
      </c>
      <c r="N184" s="303">
        <f>IF('Datos de Indicador'!G187="No dato","x",IF('Datos de Indicador'!G187="No dato","x", 'Datos de Indicador'!G187/'Datos de Indicador'!AM187))</f>
        <v>0</v>
      </c>
      <c r="O184" s="304">
        <f t="shared" si="35"/>
        <v>0</v>
      </c>
      <c r="P184" s="302">
        <f t="shared" si="36"/>
        <v>0</v>
      </c>
      <c r="Q184" s="301">
        <f t="shared" si="37"/>
        <v>0</v>
      </c>
      <c r="R184" s="503">
        <f>IF('Datos de Indicador'!H187="No dato","x",ROUND(IF('Datos de Indicador'!H187=0,0,IF(LOG('Datos de Indicador'!H187)&gt;R$302,10,IF(LOG('Datos de Indicador'!H187)&lt;R$301,0,10-(R$302-LOG('Datos de Indicador'!H187))/(R$302-R$301)*10))),1))</f>
        <v>9.1</v>
      </c>
      <c r="S184" s="299">
        <f>IF('Datos de Indicador'!H187="No dato","x",IF('Datos de Indicador'!H187="No dato","x", 'Datos de Indicador'!H187/'Datos de Indicador'!AM187))</f>
        <v>9.5104732619131188E-2</v>
      </c>
      <c r="T184" s="300">
        <f t="shared" si="38"/>
        <v>9.5</v>
      </c>
      <c r="U184" s="301">
        <f t="shared" si="39"/>
        <v>9.3000000000000007</v>
      </c>
      <c r="V184" s="501">
        <f>IF('Datos de Indicador'!I187="No dato","x",ROUND(IF('Datos de Indicador'!I187=0,0,IF(LOG('Datos de Indicador'!I187)&gt;V$302,10,IF(LOG('Datos de Indicador'!I187)&lt;V$301,0,10-(V$302-LOG('Datos de Indicador'!I187))/(V$302-V$301)*10))),1))</f>
        <v>8.3000000000000007</v>
      </c>
      <c r="W184" s="299">
        <f>IF('Datos de Indicador'!I187="No dato","x",IF('Datos de Indicador'!I187="No dato","x",( 'Datos de Indicador'!I187)/'Datos de Indicador'!AM187))</f>
        <v>1.872432357608626E-2</v>
      </c>
      <c r="X184" s="300">
        <f t="shared" si="40"/>
        <v>1.9</v>
      </c>
      <c r="Y184" s="301">
        <f t="shared" si="41"/>
        <v>6</v>
      </c>
      <c r="Z184" s="305">
        <f t="shared" si="42"/>
        <v>5.8</v>
      </c>
      <c r="AA184" s="306">
        <f>IF('Datos de Indicador'!J187="No dato","x",ROUND(IF('Datos de Indicador'!J187&gt;AA$302,10,IF('Datos de Indicador'!J187&lt;$AA$301,0,10-(AA$302-'Datos de Indicador'!J187)/(AA$302-AA$301)*10)),1))</f>
        <v>2.4</v>
      </c>
      <c r="AB184" s="306">
        <f>IF('Datos de Indicador'!K187="No dato","x",ROUND(IF('Datos de Indicador'!K187&gt;AB$302,10,IF('Datos de Indicador'!K187&lt;$AB$301,0,10-(AB$302-'Datos de Indicador'!K187)/(AB$302-AB$301)*10)),1))</f>
        <v>1.3</v>
      </c>
      <c r="AC184" s="306">
        <f>IF('Datos de Indicador'!L187="No dato","x",ROUND(IF('Datos de Indicador'!L187&gt;AC$302,10,IF('Datos de Indicador'!L187&lt;$AC$301,0,10-(AC$302-'Datos de Indicador'!L187)/(AC$302-AC$301)*10)),1))</f>
        <v>2.7</v>
      </c>
      <c r="AD184" s="301">
        <f t="shared" si="43"/>
        <v>2.2000000000000002</v>
      </c>
      <c r="AE184" s="305">
        <f t="shared" si="30"/>
        <v>2.2000000000000002</v>
      </c>
      <c r="AF184" s="16"/>
      <c r="AG184" s="16"/>
      <c r="AH184" s="16"/>
    </row>
    <row r="185" spans="1:34" s="3" customFormat="1" x14ac:dyDescent="0.25">
      <c r="A185" s="104" t="s">
        <v>311</v>
      </c>
      <c r="B185" s="101" t="s">
        <v>325</v>
      </c>
      <c r="C185" s="307">
        <v>1219</v>
      </c>
      <c r="D185" s="301">
        <f>IF('Datos de Indicador'!D188="No dato","x",ROUND(IF('Datos de Indicador'!D188=0,0,IF(LOG('Datos de Indicador'!D188)&gt;D$302,10,IF(LOG('Datos de Indicador'!D188)&lt;D$301,0,10-(D$302-LOG('Datos de Indicador'!D188))/(D$302-D$301)*10))),1))</f>
        <v>6.8</v>
      </c>
      <c r="E185" s="501">
        <f>IF('Datos de Indicador'!E188="No dato","x",ROUND(IF('Datos de Indicador'!E188=0,0,IF(LOG('Datos de Indicador'!E188)&gt;E$302,10,IF(LOG('Datos de Indicador'!E188)&lt;E$301,0,10-(E$302-LOG('Datos de Indicador'!E188))/(E$302-E$301)*10))),1))</f>
        <v>0</v>
      </c>
      <c r="F185" s="299">
        <f>IF('Datos de Indicador'!E188="No dato","x",IF('Datos de Indicador'!E188="No dato","x", ('Datos de Indicador'!E188)/'Datos de Indicador'!AM188))</f>
        <v>0</v>
      </c>
      <c r="G185" s="300">
        <f t="shared" si="31"/>
        <v>0</v>
      </c>
      <c r="H185" s="301">
        <f t="shared" si="32"/>
        <v>0</v>
      </c>
      <c r="I185" s="501">
        <f>IF('Datos de Indicador'!F188="No dato","x",ROUND(IF('Datos de Indicador'!F188=0,0,IF(LOG('Datos de Indicador'!F188*1/40)&gt;I$302,10,IF(LOG('Datos de Indicador'!F188*1/40)&lt;I$301,0,10-(I$302-LOG('Datos de Indicador'!F188*1/40))/(I$302-I$301)*10))),1))</f>
        <v>0</v>
      </c>
      <c r="J185" s="299">
        <f>IF('Datos de Indicador'!F188="No dato","x",IF('Datos de Indicador'!F188="No dato","x",( 'Datos de Indicador'!F188*1/40)/'Datos de Indicador'!AM188))</f>
        <v>0</v>
      </c>
      <c r="K185" s="300">
        <f t="shared" si="33"/>
        <v>0</v>
      </c>
      <c r="L185" s="302">
        <f t="shared" si="34"/>
        <v>0</v>
      </c>
      <c r="M185" s="502">
        <f>IF('Datos de Indicador'!G188="No dato","x",ROUND(IF('Datos de Indicador'!G188=0,0,IF(LOG('Datos de Indicador'!G188)&gt;M$302,10,IF(LOG('Datos de Indicador'!G188)&lt;M$301,0,10-(M$302-LOG('Datos de Indicador'!G188))/(M$302-M$301)*10))),1))</f>
        <v>0</v>
      </c>
      <c r="N185" s="303">
        <f>IF('Datos de Indicador'!G188="No dato","x",IF('Datos de Indicador'!G188="No dato","x", 'Datos de Indicador'!G188/'Datos de Indicador'!AM188))</f>
        <v>0</v>
      </c>
      <c r="O185" s="304">
        <f t="shared" si="35"/>
        <v>0</v>
      </c>
      <c r="P185" s="302">
        <f t="shared" si="36"/>
        <v>0</v>
      </c>
      <c r="Q185" s="301">
        <f t="shared" si="37"/>
        <v>0</v>
      </c>
      <c r="R185" s="503">
        <f>IF('Datos de Indicador'!H188="No dato","x",ROUND(IF('Datos de Indicador'!H188=0,0,IF(LOG('Datos de Indicador'!H188)&gt;R$302,10,IF(LOG('Datos de Indicador'!H188)&lt;R$301,0,10-(R$302-LOG('Datos de Indicador'!H188))/(R$302-R$301)*10))),1))</f>
        <v>8.6</v>
      </c>
      <c r="S185" s="299">
        <f>IF('Datos de Indicador'!H188="No dato","x",IF('Datos de Indicador'!H188="No dato","x", 'Datos de Indicador'!H188/'Datos de Indicador'!AM188))</f>
        <v>8.491344707890959E-2</v>
      </c>
      <c r="T185" s="300">
        <f t="shared" si="38"/>
        <v>8.5</v>
      </c>
      <c r="U185" s="301">
        <f t="shared" si="39"/>
        <v>8.6</v>
      </c>
      <c r="V185" s="501">
        <f>IF('Datos de Indicador'!I188="No dato","x",ROUND(IF('Datos de Indicador'!I188=0,0,IF(LOG('Datos de Indicador'!I188)&gt;V$302,10,IF(LOG('Datos de Indicador'!I188)&lt;V$301,0,10-(V$302-LOG('Datos de Indicador'!I188))/(V$302-V$301)*10))),1))</f>
        <v>9</v>
      </c>
      <c r="W185" s="299">
        <f>IF('Datos de Indicador'!I188="No dato","x",IF('Datos de Indicador'!I188="No dato","x",( 'Datos de Indicador'!I188)/'Datos de Indicador'!AM188))</f>
        <v>7.9147021245321858E-2</v>
      </c>
      <c r="X185" s="300">
        <f t="shared" si="40"/>
        <v>7.9</v>
      </c>
      <c r="Y185" s="301">
        <f t="shared" si="41"/>
        <v>8.5</v>
      </c>
      <c r="Z185" s="305">
        <f t="shared" si="42"/>
        <v>6</v>
      </c>
      <c r="AA185" s="306">
        <f>IF('Datos de Indicador'!J188="No dato","x",ROUND(IF('Datos de Indicador'!J188&gt;AA$302,10,IF('Datos de Indicador'!J188&lt;$AA$301,0,10-(AA$302-'Datos de Indicador'!J188)/(AA$302-AA$301)*10)),1))</f>
        <v>2.1</v>
      </c>
      <c r="AB185" s="306">
        <f>IF('Datos de Indicador'!K188="No dato","x",ROUND(IF('Datos de Indicador'!K188&gt;AB$302,10,IF('Datos de Indicador'!K188&lt;$AB$301,0,10-(AB$302-'Datos de Indicador'!K188)/(AB$302-AB$301)*10)),1))</f>
        <v>0.7</v>
      </c>
      <c r="AC185" s="306">
        <f>IF('Datos de Indicador'!L188="No dato","x",ROUND(IF('Datos de Indicador'!L188&gt;AC$302,10,IF('Datos de Indicador'!L188&lt;$AC$301,0,10-(AC$302-'Datos de Indicador'!L188)/(AC$302-AC$301)*10)),1))</f>
        <v>0</v>
      </c>
      <c r="AD185" s="301">
        <f t="shared" si="43"/>
        <v>1</v>
      </c>
      <c r="AE185" s="305">
        <f t="shared" si="30"/>
        <v>1</v>
      </c>
      <c r="AF185" s="16"/>
      <c r="AG185" s="16"/>
      <c r="AH185" s="16"/>
    </row>
    <row r="186" spans="1:34" s="3" customFormat="1" x14ac:dyDescent="0.25">
      <c r="A186" s="99" t="s">
        <v>56</v>
      </c>
      <c r="B186" s="101" t="s">
        <v>57</v>
      </c>
      <c r="C186" s="307">
        <v>1301</v>
      </c>
      <c r="D186" s="301">
        <f>IF('Datos de Indicador'!D189="No dato","x",ROUND(IF('Datos de Indicador'!D189=0,0,IF(LOG('Datos de Indicador'!D189)&gt;D$302,10,IF(LOG('Datos de Indicador'!D189)&lt;D$301,0,10-(D$302-LOG('Datos de Indicador'!D189))/(D$302-D$301)*10))),1))</f>
        <v>8.5</v>
      </c>
      <c r="E186" s="501">
        <f>IF('Datos de Indicador'!E189="No dato","x",ROUND(IF('Datos de Indicador'!E189=0,0,IF(LOG('Datos de Indicador'!E189)&gt;E$302,10,IF(LOG('Datos de Indicador'!E189)&lt;E$301,0,10-(E$302-LOG('Datos de Indicador'!E189))/(E$302-E$301)*10))),1))</f>
        <v>0</v>
      </c>
      <c r="F186" s="299">
        <f>IF('Datos de Indicador'!E189="No dato","x",IF('Datos de Indicador'!E189="No dato","x", ('Datos de Indicador'!E189)/'Datos de Indicador'!AM189))</f>
        <v>0</v>
      </c>
      <c r="G186" s="300">
        <f t="shared" si="31"/>
        <v>0</v>
      </c>
      <c r="H186" s="301">
        <f t="shared" si="32"/>
        <v>0</v>
      </c>
      <c r="I186" s="501">
        <f>IF('Datos de Indicador'!F189="No dato","x",ROUND(IF('Datos de Indicador'!F189=0,0,IF(LOG('Datos de Indicador'!F189*1/40)&gt;I$302,10,IF(LOG('Datos de Indicador'!F189*1/40)&lt;I$301,0,10-(I$302-LOG('Datos de Indicador'!F189*1/40))/(I$302-I$301)*10))),1))</f>
        <v>0</v>
      </c>
      <c r="J186" s="299">
        <f>IF('Datos de Indicador'!F189="No dato","x",IF('Datos de Indicador'!F189="No dato","x",( 'Datos de Indicador'!F189*1/40)/'Datos de Indicador'!AM189))</f>
        <v>0</v>
      </c>
      <c r="K186" s="300">
        <f t="shared" si="33"/>
        <v>0</v>
      </c>
      <c r="L186" s="302">
        <f t="shared" si="34"/>
        <v>0</v>
      </c>
      <c r="M186" s="502">
        <f>IF('Datos de Indicador'!G189="No dato","x",ROUND(IF('Datos de Indicador'!G189=0,0,IF(LOG('Datos de Indicador'!G189)&gt;M$302,10,IF(LOG('Datos de Indicador'!G189)&lt;M$301,0,10-(M$302-LOG('Datos de Indicador'!G189))/(M$302-M$301)*10))),1))</f>
        <v>0</v>
      </c>
      <c r="N186" s="303">
        <f>IF('Datos de Indicador'!G189="No dato","x",IF('Datos de Indicador'!G189="No dato","x", 'Datos de Indicador'!G189/'Datos de Indicador'!AM189))</f>
        <v>0</v>
      </c>
      <c r="O186" s="304">
        <f t="shared" si="35"/>
        <v>0</v>
      </c>
      <c r="P186" s="302">
        <f t="shared" si="36"/>
        <v>0</v>
      </c>
      <c r="Q186" s="301">
        <f t="shared" si="37"/>
        <v>0</v>
      </c>
      <c r="R186" s="503">
        <f>IF('Datos de Indicador'!H189="No dato","x",ROUND(IF('Datos de Indicador'!H189=0,0,IF(LOG('Datos de Indicador'!H189)&gt;R$302,10,IF(LOG('Datos de Indicador'!H189)&lt;R$301,0,10-(R$302-LOG('Datos de Indicador'!H189))/(R$302-R$301)*10))),1))</f>
        <v>10</v>
      </c>
      <c r="S186" s="299">
        <f>IF('Datos de Indicador'!H189="No dato","x",IF('Datos de Indicador'!H189="No dato","x", 'Datos de Indicador'!H189/'Datos de Indicador'!AM189))</f>
        <v>0.14751656647789446</v>
      </c>
      <c r="T186" s="300">
        <f t="shared" si="38"/>
        <v>10</v>
      </c>
      <c r="U186" s="301">
        <f t="shared" si="39"/>
        <v>10</v>
      </c>
      <c r="V186" s="501">
        <f>IF('Datos de Indicador'!I189="No dato","x",ROUND(IF('Datos de Indicador'!I189=0,0,IF(LOG('Datos de Indicador'!I189)&gt;V$302,10,IF(LOG('Datos de Indicador'!I189)&lt;V$301,0,10-(V$302-LOG('Datos de Indicador'!I189))/(V$302-V$301)*10))),1))</f>
        <v>9.3000000000000007</v>
      </c>
      <c r="W186" s="299">
        <f>IF('Datos de Indicador'!I189="No dato","x",IF('Datos de Indicador'!I189="No dato","x",( 'Datos de Indicador'!I189)/'Datos de Indicador'!AM189))</f>
        <v>2.2867692654010972E-2</v>
      </c>
      <c r="X186" s="300">
        <f t="shared" si="40"/>
        <v>2.2999999999999998</v>
      </c>
      <c r="Y186" s="301">
        <f t="shared" si="41"/>
        <v>7.1</v>
      </c>
      <c r="Z186" s="305">
        <f t="shared" si="42"/>
        <v>6.8</v>
      </c>
      <c r="AA186" s="306">
        <f>IF('Datos de Indicador'!J189="No dato","x",ROUND(IF('Datos de Indicador'!J189&gt;AA$302,10,IF('Datos de Indicador'!J189&lt;$AA$301,0,10-(AA$302-'Datos de Indicador'!J189)/(AA$302-AA$301)*10)),1))</f>
        <v>9.8000000000000007</v>
      </c>
      <c r="AB186" s="306">
        <f>IF('Datos de Indicador'!K189="No dato","x",ROUND(IF('Datos de Indicador'!K189&gt;AB$302,10,IF('Datos de Indicador'!K189&lt;$AB$301,0,10-(AB$302-'Datos de Indicador'!K189)/(AB$302-AB$301)*10)),1))</f>
        <v>10</v>
      </c>
      <c r="AC186" s="306">
        <f>IF('Datos de Indicador'!L189="No dato","x",ROUND(IF('Datos de Indicador'!L189&gt;AC$302,10,IF('Datos de Indicador'!L189&lt;$AC$301,0,10-(AC$302-'Datos de Indicador'!L189)/(AC$302-AC$301)*10)),1))</f>
        <v>2.7</v>
      </c>
      <c r="AD186" s="301">
        <f t="shared" si="43"/>
        <v>8.8000000000000007</v>
      </c>
      <c r="AE186" s="305">
        <f t="shared" si="30"/>
        <v>8.8000000000000007</v>
      </c>
      <c r="AF186" s="16"/>
      <c r="AG186" s="16"/>
      <c r="AH186" s="16"/>
    </row>
    <row r="187" spans="1:34" s="3" customFormat="1" x14ac:dyDescent="0.25">
      <c r="A187" s="99" t="s">
        <v>56</v>
      </c>
      <c r="B187" s="101" t="s">
        <v>58</v>
      </c>
      <c r="C187" s="307">
        <v>1302</v>
      </c>
      <c r="D187" s="301">
        <f>IF('Datos de Indicador'!D190="No dato","x",ROUND(IF('Datos de Indicador'!D190=0,0,IF(LOG('Datos de Indicador'!D190)&gt;D$302,10,IF(LOG('Datos de Indicador'!D190)&lt;D$301,0,10-(D$302-LOG('Datos de Indicador'!D190))/(D$302-D$301)*10))),1))</f>
        <v>6.6</v>
      </c>
      <c r="E187" s="501">
        <f>IF('Datos de Indicador'!E190="No dato","x",ROUND(IF('Datos de Indicador'!E190=0,0,IF(LOG('Datos de Indicador'!E190)&gt;E$302,10,IF(LOG('Datos de Indicador'!E190)&lt;E$301,0,10-(E$302-LOG('Datos de Indicador'!E190))/(E$302-E$301)*10))),1))</f>
        <v>8.1</v>
      </c>
      <c r="F187" s="299">
        <f>IF('Datos de Indicador'!E190="No dato","x",IF('Datos de Indicador'!E190="No dato","x", ('Datos de Indicador'!E190)/'Datos de Indicador'!AM190))</f>
        <v>2.2643462508895647E-2</v>
      </c>
      <c r="G187" s="300">
        <f t="shared" si="31"/>
        <v>10</v>
      </c>
      <c r="H187" s="301">
        <f t="shared" si="32"/>
        <v>9.3000000000000007</v>
      </c>
      <c r="I187" s="501">
        <f>IF('Datos de Indicador'!F190="No dato","x",ROUND(IF('Datos de Indicador'!F190=0,0,IF(LOG('Datos de Indicador'!F190*1/40)&gt;I$302,10,IF(LOG('Datos de Indicador'!F190*1/40)&lt;I$301,0,10-(I$302-LOG('Datos de Indicador'!F190*1/40))/(I$302-I$301)*10))),1))</f>
        <v>0</v>
      </c>
      <c r="J187" s="299">
        <f>IF('Datos de Indicador'!F190="No dato","x",IF('Datos de Indicador'!F190="No dato","x",( 'Datos de Indicador'!F190*1/40)/'Datos de Indicador'!AM190))</f>
        <v>0</v>
      </c>
      <c r="K187" s="300">
        <f t="shared" si="33"/>
        <v>0</v>
      </c>
      <c r="L187" s="302">
        <f t="shared" si="34"/>
        <v>0</v>
      </c>
      <c r="M187" s="502">
        <f>IF('Datos de Indicador'!G190="No dato","x",ROUND(IF('Datos de Indicador'!G190=0,0,IF(LOG('Datos de Indicador'!G190)&gt;M$302,10,IF(LOG('Datos de Indicador'!G190)&lt;M$301,0,10-(M$302-LOG('Datos de Indicador'!G190))/(M$302-M$301)*10))),1))</f>
        <v>0</v>
      </c>
      <c r="N187" s="303">
        <f>IF('Datos de Indicador'!G190="No dato","x",IF('Datos de Indicador'!G190="No dato","x", 'Datos de Indicador'!G190/'Datos de Indicador'!AM190))</f>
        <v>0</v>
      </c>
      <c r="O187" s="304">
        <f t="shared" si="35"/>
        <v>0</v>
      </c>
      <c r="P187" s="302">
        <f t="shared" si="36"/>
        <v>0</v>
      </c>
      <c r="Q187" s="301">
        <f t="shared" si="37"/>
        <v>0</v>
      </c>
      <c r="R187" s="503">
        <f>IF('Datos de Indicador'!H190="No dato","x",ROUND(IF('Datos de Indicador'!H190=0,0,IF(LOG('Datos de Indicador'!H190)&gt;R$302,10,IF(LOG('Datos de Indicador'!H190)&lt;R$301,0,10-(R$302-LOG('Datos de Indicador'!H190))/(R$302-R$301)*10))),1))</f>
        <v>7.3</v>
      </c>
      <c r="S187" s="299">
        <f>IF('Datos de Indicador'!H190="No dato","x",IF('Datos de Indicador'!H190="No dato","x", 'Datos de Indicador'!H190/'Datos de Indicador'!AM190))</f>
        <v>2.2055320625547707E-2</v>
      </c>
      <c r="T187" s="300">
        <f t="shared" si="38"/>
        <v>2.2000000000000002</v>
      </c>
      <c r="U187" s="301">
        <f t="shared" si="39"/>
        <v>5.3</v>
      </c>
      <c r="V187" s="501">
        <f>IF('Datos de Indicador'!I190="No dato","x",ROUND(IF('Datos de Indicador'!I190=0,0,IF(LOG('Datos de Indicador'!I190)&gt;V$302,10,IF(LOG('Datos de Indicador'!I190)&lt;V$301,0,10-(V$302-LOG('Datos de Indicador'!I190))/(V$302-V$301)*10))),1))</f>
        <v>0</v>
      </c>
      <c r="W187" s="299">
        <f>IF('Datos de Indicador'!I190="No dato","x",IF('Datos de Indicador'!I190="No dato","x",( 'Datos de Indicador'!I190)/'Datos de Indicador'!AM190))</f>
        <v>0</v>
      </c>
      <c r="X187" s="300">
        <f t="shared" si="40"/>
        <v>0</v>
      </c>
      <c r="Y187" s="301">
        <f t="shared" si="41"/>
        <v>0</v>
      </c>
      <c r="Z187" s="305">
        <f t="shared" si="42"/>
        <v>5.4</v>
      </c>
      <c r="AA187" s="306">
        <f>IF('Datos de Indicador'!J190="No dato","x",ROUND(IF('Datos de Indicador'!J190&gt;AA$302,10,IF('Datos de Indicador'!J190&lt;$AA$301,0,10-(AA$302-'Datos de Indicador'!J190)/(AA$302-AA$301)*10)),1))</f>
        <v>2.6</v>
      </c>
      <c r="AB187" s="306">
        <f>IF('Datos de Indicador'!K190="No dato","x",ROUND(IF('Datos de Indicador'!K190&gt;AB$302,10,IF('Datos de Indicador'!K190&lt;$AB$301,0,10-(AB$302-'Datos de Indicador'!K190)/(AB$302-AB$301)*10)),1))</f>
        <v>0.7</v>
      </c>
      <c r="AC187" s="306">
        <f>IF('Datos de Indicador'!L190="No dato","x",ROUND(IF('Datos de Indicador'!L190&gt;AC$302,10,IF('Datos de Indicador'!L190&lt;$AC$301,0,10-(AC$302-'Datos de Indicador'!L190)/(AC$302-AC$301)*10)),1))</f>
        <v>0</v>
      </c>
      <c r="AD187" s="301">
        <f t="shared" si="43"/>
        <v>1.2</v>
      </c>
      <c r="AE187" s="305">
        <f t="shared" si="30"/>
        <v>1.2</v>
      </c>
      <c r="AF187" s="16"/>
      <c r="AG187" s="16"/>
      <c r="AH187" s="16"/>
    </row>
    <row r="188" spans="1:34" s="3" customFormat="1" x14ac:dyDescent="0.25">
      <c r="A188" s="99" t="s">
        <v>56</v>
      </c>
      <c r="B188" s="101" t="s">
        <v>59</v>
      </c>
      <c r="C188" s="307">
        <v>1303</v>
      </c>
      <c r="D188" s="301">
        <f>IF('Datos de Indicador'!D191="No dato","x",ROUND(IF('Datos de Indicador'!D191=0,0,IF(LOG('Datos de Indicador'!D191)&gt;D$302,10,IF(LOG('Datos de Indicador'!D191)&lt;D$301,0,10-(D$302-LOG('Datos de Indicador'!D191))/(D$302-D$301)*10))),1))</f>
        <v>6.7</v>
      </c>
      <c r="E188" s="501">
        <f>IF('Datos de Indicador'!E191="No dato","x",ROUND(IF('Datos de Indicador'!E191=0,0,IF(LOG('Datos de Indicador'!E191)&gt;E$302,10,IF(LOG('Datos de Indicador'!E191)&lt;E$301,0,10-(E$302-LOG('Datos de Indicador'!E191))/(E$302-E$301)*10))),1))</f>
        <v>5.3</v>
      </c>
      <c r="F188" s="299">
        <f>IF('Datos de Indicador'!E191="No dato","x",IF('Datos de Indicador'!E191="No dato","x", ('Datos de Indicador'!E191)/'Datos de Indicador'!AM191))</f>
        <v>8.8598155681725895E-4</v>
      </c>
      <c r="G188" s="300">
        <f t="shared" si="31"/>
        <v>1.8</v>
      </c>
      <c r="H188" s="301">
        <f t="shared" si="32"/>
        <v>3.8</v>
      </c>
      <c r="I188" s="501">
        <f>IF('Datos de Indicador'!F191="No dato","x",ROUND(IF('Datos de Indicador'!F191=0,0,IF(LOG('Datos de Indicador'!F191*1/40)&gt;I$302,10,IF(LOG('Datos de Indicador'!F191*1/40)&lt;I$301,0,10-(I$302-LOG('Datos de Indicador'!F191*1/40))/(I$302-I$301)*10))),1))</f>
        <v>0</v>
      </c>
      <c r="J188" s="299">
        <f>IF('Datos de Indicador'!F191="No dato","x",IF('Datos de Indicador'!F191="No dato","x",( 'Datos de Indicador'!F191*1/40)/'Datos de Indicador'!AM191))</f>
        <v>0</v>
      </c>
      <c r="K188" s="300">
        <f t="shared" si="33"/>
        <v>0</v>
      </c>
      <c r="L188" s="302">
        <f t="shared" si="34"/>
        <v>0</v>
      </c>
      <c r="M188" s="502">
        <f>IF('Datos de Indicador'!G191="No dato","x",ROUND(IF('Datos de Indicador'!G191=0,0,IF(LOG('Datos de Indicador'!G191)&gt;M$302,10,IF(LOG('Datos de Indicador'!G191)&lt;M$301,0,10-(M$302-LOG('Datos de Indicador'!G191))/(M$302-M$301)*10))),1))</f>
        <v>0</v>
      </c>
      <c r="N188" s="303">
        <f>IF('Datos de Indicador'!G191="No dato","x",IF('Datos de Indicador'!G191="No dato","x", 'Datos de Indicador'!G191/'Datos de Indicador'!AM191))</f>
        <v>0</v>
      </c>
      <c r="O188" s="304">
        <f t="shared" si="35"/>
        <v>0</v>
      </c>
      <c r="P188" s="302">
        <f t="shared" si="36"/>
        <v>0</v>
      </c>
      <c r="Q188" s="301">
        <f t="shared" si="37"/>
        <v>0</v>
      </c>
      <c r="R188" s="503">
        <f>IF('Datos de Indicador'!H191="No dato","x",ROUND(IF('Datos de Indicador'!H191=0,0,IF(LOG('Datos de Indicador'!H191)&gt;R$302,10,IF(LOG('Datos de Indicador'!H191)&lt;R$301,0,10-(R$302-LOG('Datos de Indicador'!H191))/(R$302-R$301)*10))),1))</f>
        <v>9</v>
      </c>
      <c r="S188" s="299">
        <f>IF('Datos de Indicador'!H191="No dato","x",IF('Datos de Indicador'!H191="No dato","x", 'Datos de Indicador'!H191/'Datos de Indicador'!AM191))</f>
        <v>0.19358697016457108</v>
      </c>
      <c r="T188" s="300">
        <f t="shared" si="38"/>
        <v>10</v>
      </c>
      <c r="U188" s="301">
        <f t="shared" si="39"/>
        <v>9.6</v>
      </c>
      <c r="V188" s="501">
        <f>IF('Datos de Indicador'!I191="No dato","x",ROUND(IF('Datos de Indicador'!I191=0,0,IF(LOG('Datos de Indicador'!I191)&gt;V$302,10,IF(LOG('Datos de Indicador'!I191)&lt;V$301,0,10-(V$302-LOG('Datos de Indicador'!I191))/(V$302-V$301)*10))),1))</f>
        <v>8.3000000000000007</v>
      </c>
      <c r="W188" s="299">
        <f>IF('Datos de Indicador'!I191="No dato","x",IF('Datos de Indicador'!I191="No dato","x",( 'Datos de Indicador'!I191)/'Datos de Indicador'!AM191))</f>
        <v>4.666169532570897E-2</v>
      </c>
      <c r="X188" s="300">
        <f t="shared" si="40"/>
        <v>4.7</v>
      </c>
      <c r="Y188" s="301">
        <f t="shared" si="41"/>
        <v>6.9</v>
      </c>
      <c r="Z188" s="305">
        <f t="shared" si="42"/>
        <v>6.4</v>
      </c>
      <c r="AA188" s="306">
        <f>IF('Datos de Indicador'!J191="No dato","x",ROUND(IF('Datos de Indicador'!J191&gt;AA$302,10,IF('Datos de Indicador'!J191&lt;$AA$301,0,10-(AA$302-'Datos de Indicador'!J191)/(AA$302-AA$301)*10)),1))</f>
        <v>0</v>
      </c>
      <c r="AB188" s="306">
        <f>IF('Datos de Indicador'!K191="No dato","x",ROUND(IF('Datos de Indicador'!K191&gt;AB$302,10,IF('Datos de Indicador'!K191&lt;$AB$301,0,10-(AB$302-'Datos de Indicador'!K191)/(AB$302-AB$301)*10)),1))</f>
        <v>0</v>
      </c>
      <c r="AC188" s="306">
        <f>IF('Datos de Indicador'!L191="No dato","x",ROUND(IF('Datos de Indicador'!L191&gt;AC$302,10,IF('Datos de Indicador'!L191&lt;$AC$301,0,10-(AC$302-'Datos de Indicador'!L191)/(AC$302-AC$301)*10)),1))</f>
        <v>0</v>
      </c>
      <c r="AD188" s="301">
        <f t="shared" si="43"/>
        <v>0</v>
      </c>
      <c r="AE188" s="305">
        <f t="shared" si="30"/>
        <v>0</v>
      </c>
      <c r="AF188" s="16"/>
      <c r="AG188" s="16"/>
      <c r="AH188" s="16"/>
    </row>
    <row r="189" spans="1:34" s="3" customFormat="1" x14ac:dyDescent="0.25">
      <c r="A189" s="99" t="s">
        <v>56</v>
      </c>
      <c r="B189" s="101" t="s">
        <v>60</v>
      </c>
      <c r="C189" s="307">
        <v>1304</v>
      </c>
      <c r="D189" s="301">
        <f>IF('Datos de Indicador'!D192="No dato","x",ROUND(IF('Datos de Indicador'!D192=0,0,IF(LOG('Datos de Indicador'!D192)&gt;D$302,10,IF(LOG('Datos de Indicador'!D192)&lt;D$301,0,10-(D$302-LOG('Datos de Indicador'!D192))/(D$302-D$301)*10))),1))</f>
        <v>6.9</v>
      </c>
      <c r="E189" s="501">
        <f>IF('Datos de Indicador'!E192="No dato","x",ROUND(IF('Datos de Indicador'!E192=0,0,IF(LOG('Datos de Indicador'!E192)&gt;E$302,10,IF(LOG('Datos de Indicador'!E192)&lt;E$301,0,10-(E$302-LOG('Datos de Indicador'!E192))/(E$302-E$301)*10))),1))</f>
        <v>4.4000000000000004</v>
      </c>
      <c r="F189" s="299">
        <f>IF('Datos de Indicador'!E192="No dato","x",IF('Datos de Indicador'!E192="No dato","x", ('Datos de Indicador'!E192)/'Datos de Indicador'!AM192))</f>
        <v>2.3440778046304915E-4</v>
      </c>
      <c r="G189" s="300">
        <f t="shared" si="31"/>
        <v>0.5</v>
      </c>
      <c r="H189" s="301">
        <f t="shared" si="32"/>
        <v>2.7</v>
      </c>
      <c r="I189" s="501">
        <f>IF('Datos de Indicador'!F192="No dato","x",ROUND(IF('Datos de Indicador'!F192=0,0,IF(LOG('Datos de Indicador'!F192*1/40)&gt;I$302,10,IF(LOG('Datos de Indicador'!F192*1/40)&lt;I$301,0,10-(I$302-LOG('Datos de Indicador'!F192*1/40))/(I$302-I$301)*10))),1))</f>
        <v>0</v>
      </c>
      <c r="J189" s="299">
        <f>IF('Datos de Indicador'!F192="No dato","x",IF('Datos de Indicador'!F192="No dato","x",( 'Datos de Indicador'!F192*1/40)/'Datos de Indicador'!AM192))</f>
        <v>0</v>
      </c>
      <c r="K189" s="300">
        <f t="shared" si="33"/>
        <v>0</v>
      </c>
      <c r="L189" s="302">
        <f t="shared" si="34"/>
        <v>0</v>
      </c>
      <c r="M189" s="502">
        <f>IF('Datos de Indicador'!G192="No dato","x",ROUND(IF('Datos de Indicador'!G192=0,0,IF(LOG('Datos de Indicador'!G192)&gt;M$302,10,IF(LOG('Datos de Indicador'!G192)&lt;M$301,0,10-(M$302-LOG('Datos de Indicador'!G192))/(M$302-M$301)*10))),1))</f>
        <v>0</v>
      </c>
      <c r="N189" s="303">
        <f>IF('Datos de Indicador'!G192="No dato","x",IF('Datos de Indicador'!G192="No dato","x", 'Datos de Indicador'!G192/'Datos de Indicador'!AM192))</f>
        <v>0</v>
      </c>
      <c r="O189" s="304">
        <f t="shared" si="35"/>
        <v>0</v>
      </c>
      <c r="P189" s="302">
        <f t="shared" si="36"/>
        <v>0</v>
      </c>
      <c r="Q189" s="301">
        <f t="shared" si="37"/>
        <v>0</v>
      </c>
      <c r="R189" s="503">
        <f>IF('Datos de Indicador'!H192="No dato","x",ROUND(IF('Datos de Indicador'!H192=0,0,IF(LOG('Datos de Indicador'!H192)&gt;R$302,10,IF(LOG('Datos de Indicador'!H192)&lt;R$301,0,10-(R$302-LOG('Datos de Indicador'!H192))/(R$302-R$301)*10))),1))</f>
        <v>8.8000000000000007</v>
      </c>
      <c r="S189" s="299">
        <f>IF('Datos de Indicador'!H192="No dato","x",IF('Datos de Indicador'!H192="No dato","x", 'Datos de Indicador'!H192/'Datos de Indicador'!AM192))</f>
        <v>0.11509422020735713</v>
      </c>
      <c r="T189" s="300">
        <f t="shared" si="38"/>
        <v>10</v>
      </c>
      <c r="U189" s="301">
        <f t="shared" si="39"/>
        <v>9.5</v>
      </c>
      <c r="V189" s="501">
        <f>IF('Datos de Indicador'!I192="No dato","x",ROUND(IF('Datos de Indicador'!I192=0,0,IF(LOG('Datos de Indicador'!I192)&gt;V$302,10,IF(LOG('Datos de Indicador'!I192)&lt;V$301,0,10-(V$302-LOG('Datos de Indicador'!I192))/(V$302-V$301)*10))),1))</f>
        <v>8</v>
      </c>
      <c r="W189" s="299">
        <f>IF('Datos de Indicador'!I192="No dato","x",IF('Datos de Indicador'!I192="No dato","x",( 'Datos de Indicador'!I192)/'Datos de Indicador'!AM192))</f>
        <v>2.5902059741166931E-2</v>
      </c>
      <c r="X189" s="300">
        <f t="shared" si="40"/>
        <v>2.6</v>
      </c>
      <c r="Y189" s="301">
        <f t="shared" si="41"/>
        <v>6</v>
      </c>
      <c r="Z189" s="305">
        <f t="shared" si="42"/>
        <v>6.1</v>
      </c>
      <c r="AA189" s="306">
        <f>IF('Datos de Indicador'!J192="No dato","x",ROUND(IF('Datos de Indicador'!J192&gt;AA$302,10,IF('Datos de Indicador'!J192&lt;$AA$301,0,10-(AA$302-'Datos de Indicador'!J192)/(AA$302-AA$301)*10)),1))</f>
        <v>0</v>
      </c>
      <c r="AB189" s="306">
        <f>IF('Datos de Indicador'!K192="No dato","x",ROUND(IF('Datos de Indicador'!K192&gt;AB$302,10,IF('Datos de Indicador'!K192&lt;$AB$301,0,10-(AB$302-'Datos de Indicador'!K192)/(AB$302-AB$301)*10)),1))</f>
        <v>0</v>
      </c>
      <c r="AC189" s="306">
        <f>IF('Datos de Indicador'!L192="No dato","x",ROUND(IF('Datos de Indicador'!L192&gt;AC$302,10,IF('Datos de Indicador'!L192&lt;$AC$301,0,10-(AC$302-'Datos de Indicador'!L192)/(AC$302-AC$301)*10)),1))</f>
        <v>0</v>
      </c>
      <c r="AD189" s="301">
        <f t="shared" si="43"/>
        <v>0</v>
      </c>
      <c r="AE189" s="305">
        <f t="shared" si="30"/>
        <v>0</v>
      </c>
      <c r="AF189" s="16"/>
      <c r="AG189" s="16"/>
      <c r="AH189" s="16"/>
    </row>
    <row r="190" spans="1:34" s="3" customFormat="1" x14ac:dyDescent="0.25">
      <c r="A190" s="99" t="s">
        <v>56</v>
      </c>
      <c r="B190" s="101" t="s">
        <v>61</v>
      </c>
      <c r="C190" s="307">
        <v>1305</v>
      </c>
      <c r="D190" s="301">
        <f>IF('Datos de Indicador'!D193="No dato","x",ROUND(IF('Datos de Indicador'!D193=0,0,IF(LOG('Datos de Indicador'!D193)&gt;D$302,10,IF(LOG('Datos de Indicador'!D193)&lt;D$301,0,10-(D$302-LOG('Datos de Indicador'!D193))/(D$302-D$301)*10))),1))</f>
        <v>7.4</v>
      </c>
      <c r="E190" s="501">
        <f>IF('Datos de Indicador'!E193="No dato","x",ROUND(IF('Datos de Indicador'!E193=0,0,IF(LOG('Datos de Indicador'!E193)&gt;E$302,10,IF(LOG('Datos de Indicador'!E193)&lt;E$301,0,10-(E$302-LOG('Datos de Indicador'!E193))/(E$302-E$301)*10))),1))</f>
        <v>0</v>
      </c>
      <c r="F190" s="299">
        <f>IF('Datos de Indicador'!E193="No dato","x",IF('Datos de Indicador'!E193="No dato","x", ('Datos de Indicador'!E193)/'Datos de Indicador'!AM193))</f>
        <v>0</v>
      </c>
      <c r="G190" s="300">
        <f t="shared" si="31"/>
        <v>0</v>
      </c>
      <c r="H190" s="301">
        <f t="shared" si="32"/>
        <v>0</v>
      </c>
      <c r="I190" s="501">
        <f>IF('Datos de Indicador'!F193="No dato","x",ROUND(IF('Datos de Indicador'!F193=0,0,IF(LOG('Datos de Indicador'!F193*1/40)&gt;I$302,10,IF(LOG('Datos de Indicador'!F193*1/40)&lt;I$301,0,10-(I$302-LOG('Datos de Indicador'!F193*1/40))/(I$302-I$301)*10))),1))</f>
        <v>0</v>
      </c>
      <c r="J190" s="299">
        <f>IF('Datos de Indicador'!F193="No dato","x",IF('Datos de Indicador'!F193="No dato","x",( 'Datos de Indicador'!F193*1/40)/'Datos de Indicador'!AM193))</f>
        <v>0</v>
      </c>
      <c r="K190" s="300">
        <f t="shared" si="33"/>
        <v>0</v>
      </c>
      <c r="L190" s="302">
        <f t="shared" si="34"/>
        <v>0</v>
      </c>
      <c r="M190" s="502">
        <f>IF('Datos de Indicador'!G193="No dato","x",ROUND(IF('Datos de Indicador'!G193=0,0,IF(LOG('Datos de Indicador'!G193)&gt;M$302,10,IF(LOG('Datos de Indicador'!G193)&lt;M$301,0,10-(M$302-LOG('Datos de Indicador'!G193))/(M$302-M$301)*10))),1))</f>
        <v>0</v>
      </c>
      <c r="N190" s="303">
        <f>IF('Datos de Indicador'!G193="No dato","x",IF('Datos de Indicador'!G193="No dato","x", 'Datos de Indicador'!G193/'Datos de Indicador'!AM193))</f>
        <v>0</v>
      </c>
      <c r="O190" s="304">
        <f t="shared" si="35"/>
        <v>0</v>
      </c>
      <c r="P190" s="302">
        <f t="shared" si="36"/>
        <v>0</v>
      </c>
      <c r="Q190" s="301">
        <f t="shared" si="37"/>
        <v>0</v>
      </c>
      <c r="R190" s="503">
        <f>IF('Datos de Indicador'!H193="No dato","x",ROUND(IF('Datos de Indicador'!H193=0,0,IF(LOG('Datos de Indicador'!H193)&gt;R$302,10,IF(LOG('Datos de Indicador'!H193)&lt;R$301,0,10-(R$302-LOG('Datos de Indicador'!H193))/(R$302-R$301)*10))),1))</f>
        <v>9.1999999999999993</v>
      </c>
      <c r="S190" s="299">
        <f>IF('Datos de Indicador'!H193="No dato","x",IF('Datos de Indicador'!H193="No dato","x", 'Datos de Indicador'!H193/'Datos de Indicador'!AM193))</f>
        <v>0.1201923076923077</v>
      </c>
      <c r="T190" s="300">
        <f t="shared" si="38"/>
        <v>10</v>
      </c>
      <c r="U190" s="301">
        <f t="shared" si="39"/>
        <v>9.6999999999999993</v>
      </c>
      <c r="V190" s="501">
        <f>IF('Datos de Indicador'!I193="No dato","x",ROUND(IF('Datos de Indicador'!I193=0,0,IF(LOG('Datos de Indicador'!I193)&gt;V$302,10,IF(LOG('Datos de Indicador'!I193)&lt;V$301,0,10-(V$302-LOG('Datos de Indicador'!I193))/(V$302-V$301)*10))),1))</f>
        <v>8.3000000000000007</v>
      </c>
      <c r="W190" s="299">
        <f>IF('Datos de Indicador'!I193="No dato","x",IF('Datos de Indicador'!I193="No dato","x",( 'Datos de Indicador'!I193)/'Datos de Indicador'!AM193))</f>
        <v>2.0928682398387639E-2</v>
      </c>
      <c r="X190" s="300">
        <f t="shared" si="40"/>
        <v>2.1</v>
      </c>
      <c r="Y190" s="301">
        <f t="shared" si="41"/>
        <v>6.1</v>
      </c>
      <c r="Z190" s="305">
        <f t="shared" si="42"/>
        <v>6.1</v>
      </c>
      <c r="AA190" s="306">
        <f>IF('Datos de Indicador'!J193="No dato","x",ROUND(IF('Datos de Indicador'!J193&gt;AA$302,10,IF('Datos de Indicador'!J193&lt;$AA$301,0,10-(AA$302-'Datos de Indicador'!J193)/(AA$302-AA$301)*10)),1))</f>
        <v>3.7</v>
      </c>
      <c r="AB190" s="306">
        <f>IF('Datos de Indicador'!K193="No dato","x",ROUND(IF('Datos de Indicador'!K193&gt;AB$302,10,IF('Datos de Indicador'!K193&lt;$AB$301,0,10-(AB$302-'Datos de Indicador'!K193)/(AB$302-AB$301)*10)),1))</f>
        <v>2</v>
      </c>
      <c r="AC190" s="306">
        <f>IF('Datos de Indicador'!L193="No dato","x",ROUND(IF('Datos de Indicador'!L193&gt;AC$302,10,IF('Datos de Indicador'!L193&lt;$AC$301,0,10-(AC$302-'Datos de Indicador'!L193)/(AC$302-AC$301)*10)),1))</f>
        <v>0</v>
      </c>
      <c r="AD190" s="301">
        <f t="shared" si="43"/>
        <v>2</v>
      </c>
      <c r="AE190" s="305">
        <f t="shared" si="30"/>
        <v>2</v>
      </c>
      <c r="AF190" s="16"/>
      <c r="AG190" s="16"/>
      <c r="AH190" s="16"/>
    </row>
    <row r="191" spans="1:34" s="3" customFormat="1" x14ac:dyDescent="0.25">
      <c r="A191" s="99" t="s">
        <v>56</v>
      </c>
      <c r="B191" s="101" t="s">
        <v>62</v>
      </c>
      <c r="C191" s="307">
        <v>1306</v>
      </c>
      <c r="D191" s="301">
        <f>IF('Datos de Indicador'!D194="No dato","x",ROUND(IF('Datos de Indicador'!D194=0,0,IF(LOG('Datos de Indicador'!D194)&gt;D$302,10,IF(LOG('Datos de Indicador'!D194)&lt;D$301,0,10-(D$302-LOG('Datos de Indicador'!D194))/(D$302-D$301)*10))),1))</f>
        <v>7.2</v>
      </c>
      <c r="E191" s="501">
        <f>IF('Datos de Indicador'!E194="No dato","x",ROUND(IF('Datos de Indicador'!E194=0,0,IF(LOG('Datos de Indicador'!E194)&gt;E$302,10,IF(LOG('Datos de Indicador'!E194)&lt;E$301,0,10-(E$302-LOG('Datos de Indicador'!E194))/(E$302-E$301)*10))),1))</f>
        <v>0</v>
      </c>
      <c r="F191" s="299">
        <f>IF('Datos de Indicador'!E194="No dato","x",IF('Datos de Indicador'!E194="No dato","x", ('Datos de Indicador'!E194)/'Datos de Indicador'!AM194))</f>
        <v>0</v>
      </c>
      <c r="G191" s="300">
        <f t="shared" si="31"/>
        <v>0</v>
      </c>
      <c r="H191" s="301">
        <f t="shared" si="32"/>
        <v>0</v>
      </c>
      <c r="I191" s="501">
        <f>IF('Datos de Indicador'!F194="No dato","x",ROUND(IF('Datos de Indicador'!F194=0,0,IF(LOG('Datos de Indicador'!F194*1/40)&gt;I$302,10,IF(LOG('Datos de Indicador'!F194*1/40)&lt;I$301,0,10-(I$302-LOG('Datos de Indicador'!F194*1/40))/(I$302-I$301)*10))),1))</f>
        <v>0</v>
      </c>
      <c r="J191" s="299">
        <f>IF('Datos de Indicador'!F194="No dato","x",IF('Datos de Indicador'!F194="No dato","x",( 'Datos de Indicador'!F194*1/40)/'Datos de Indicador'!AM194))</f>
        <v>0</v>
      </c>
      <c r="K191" s="300">
        <f t="shared" si="33"/>
        <v>0</v>
      </c>
      <c r="L191" s="302">
        <f t="shared" si="34"/>
        <v>0</v>
      </c>
      <c r="M191" s="502">
        <f>IF('Datos de Indicador'!G194="No dato","x",ROUND(IF('Datos de Indicador'!G194=0,0,IF(LOG('Datos de Indicador'!G194)&gt;M$302,10,IF(LOG('Datos de Indicador'!G194)&lt;M$301,0,10-(M$302-LOG('Datos de Indicador'!G194))/(M$302-M$301)*10))),1))</f>
        <v>0</v>
      </c>
      <c r="N191" s="303">
        <f>IF('Datos de Indicador'!G194="No dato","x",IF('Datos de Indicador'!G194="No dato","x", 'Datos de Indicador'!G194/'Datos de Indicador'!AM194))</f>
        <v>0</v>
      </c>
      <c r="O191" s="304">
        <f t="shared" si="35"/>
        <v>0</v>
      </c>
      <c r="P191" s="302">
        <f t="shared" si="36"/>
        <v>0</v>
      </c>
      <c r="Q191" s="301">
        <f t="shared" si="37"/>
        <v>0</v>
      </c>
      <c r="R191" s="503">
        <f>IF('Datos de Indicador'!H194="No dato","x",ROUND(IF('Datos de Indicador'!H194=0,0,IF(LOG('Datos de Indicador'!H194)&gt;R$302,10,IF(LOG('Datos de Indicador'!H194)&lt;R$301,0,10-(R$302-LOG('Datos de Indicador'!H194))/(R$302-R$301)*10))),1))</f>
        <v>9.5</v>
      </c>
      <c r="S191" s="299">
        <f>IF('Datos de Indicador'!H194="No dato","x",IF('Datos de Indicador'!H194="No dato","x", 'Datos de Indicador'!H194/'Datos de Indicador'!AM194))</f>
        <v>0.21841851537384804</v>
      </c>
      <c r="T191" s="300">
        <f t="shared" si="38"/>
        <v>10</v>
      </c>
      <c r="U191" s="301">
        <f t="shared" si="39"/>
        <v>9.8000000000000007</v>
      </c>
      <c r="V191" s="501">
        <f>IF('Datos de Indicador'!I194="No dato","x",ROUND(IF('Datos de Indicador'!I194=0,0,IF(LOG('Datos de Indicador'!I194)&gt;V$302,10,IF(LOG('Datos de Indicador'!I194)&lt;V$301,0,10-(V$302-LOG('Datos de Indicador'!I194))/(V$302-V$301)*10))),1))</f>
        <v>9</v>
      </c>
      <c r="W191" s="299">
        <f>IF('Datos de Indicador'!I194="No dato","x",IF('Datos de Indicador'!I194="No dato","x",( 'Datos de Indicador'!I194)/'Datos de Indicador'!AM194))</f>
        <v>6.188672162396424E-2</v>
      </c>
      <c r="X191" s="300">
        <f t="shared" si="40"/>
        <v>6.2</v>
      </c>
      <c r="Y191" s="301">
        <f t="shared" si="41"/>
        <v>7.9</v>
      </c>
      <c r="Z191" s="305">
        <f t="shared" si="42"/>
        <v>6.5</v>
      </c>
      <c r="AA191" s="306">
        <f>IF('Datos de Indicador'!J194="No dato","x",ROUND(IF('Datos de Indicador'!J194&gt;AA$302,10,IF('Datos de Indicador'!J194&lt;$AA$301,0,10-(AA$302-'Datos de Indicador'!J194)/(AA$302-AA$301)*10)),1))</f>
        <v>8.4</v>
      </c>
      <c r="AB191" s="306">
        <f>IF('Datos de Indicador'!K194="No dato","x",ROUND(IF('Datos de Indicador'!K194&gt;AB$302,10,IF('Datos de Indicador'!K194&lt;$AB$301,0,10-(AB$302-'Datos de Indicador'!K194)/(AB$302-AB$301)*10)),1))</f>
        <v>3.3</v>
      </c>
      <c r="AC191" s="306">
        <f>IF('Datos de Indicador'!L194="No dato","x",ROUND(IF('Datos de Indicador'!L194&gt;AC$302,10,IF('Datos de Indicador'!L194&lt;$AC$301,0,10-(AC$302-'Datos de Indicador'!L194)/(AC$302-AC$301)*10)),1))</f>
        <v>6.7</v>
      </c>
      <c r="AD191" s="301">
        <f t="shared" si="43"/>
        <v>6.6</v>
      </c>
      <c r="AE191" s="305">
        <f t="shared" si="30"/>
        <v>6.6</v>
      </c>
      <c r="AF191" s="16"/>
      <c r="AG191" s="16"/>
      <c r="AH191" s="16"/>
    </row>
    <row r="192" spans="1:34" s="3" customFormat="1" x14ac:dyDescent="0.25">
      <c r="A192" s="99" t="s">
        <v>56</v>
      </c>
      <c r="B192" s="101" t="s">
        <v>63</v>
      </c>
      <c r="C192" s="307">
        <v>1307</v>
      </c>
      <c r="D192" s="301">
        <f>IF('Datos de Indicador'!D195="No dato","x",ROUND(IF('Datos de Indicador'!D195=0,0,IF(LOG('Datos de Indicador'!D195)&gt;D$302,10,IF(LOG('Datos de Indicador'!D195)&lt;D$301,0,10-(D$302-LOG('Datos de Indicador'!D195))/(D$302-D$301)*10))),1))</f>
        <v>6.9</v>
      </c>
      <c r="E192" s="501">
        <f>IF('Datos de Indicador'!E195="No dato","x",ROUND(IF('Datos de Indicador'!E195=0,0,IF(LOG('Datos de Indicador'!E195)&gt;E$302,10,IF(LOG('Datos de Indicador'!E195)&lt;E$301,0,10-(E$302-LOG('Datos de Indicador'!E195))/(E$302-E$301)*10))),1))</f>
        <v>0</v>
      </c>
      <c r="F192" s="299">
        <f>IF('Datos de Indicador'!E195="No dato","x",IF('Datos de Indicador'!E195="No dato","x", ('Datos de Indicador'!E195)/'Datos de Indicador'!AM195))</f>
        <v>0</v>
      </c>
      <c r="G192" s="300">
        <f t="shared" si="31"/>
        <v>0</v>
      </c>
      <c r="H192" s="301">
        <f t="shared" si="32"/>
        <v>0</v>
      </c>
      <c r="I192" s="501">
        <f>IF('Datos de Indicador'!F195="No dato","x",ROUND(IF('Datos de Indicador'!F195=0,0,IF(LOG('Datos de Indicador'!F195*1/40)&gt;I$302,10,IF(LOG('Datos de Indicador'!F195*1/40)&lt;I$301,0,10-(I$302-LOG('Datos de Indicador'!F195*1/40))/(I$302-I$301)*10))),1))</f>
        <v>0</v>
      </c>
      <c r="J192" s="299">
        <f>IF('Datos de Indicador'!F195="No dato","x",IF('Datos de Indicador'!F195="No dato","x",( 'Datos de Indicador'!F195*1/40)/'Datos de Indicador'!AM195))</f>
        <v>0</v>
      </c>
      <c r="K192" s="300">
        <f t="shared" si="33"/>
        <v>0</v>
      </c>
      <c r="L192" s="302">
        <f t="shared" si="34"/>
        <v>0</v>
      </c>
      <c r="M192" s="502">
        <f>IF('Datos de Indicador'!G195="No dato","x",ROUND(IF('Datos de Indicador'!G195=0,0,IF(LOG('Datos de Indicador'!G195)&gt;M$302,10,IF(LOG('Datos de Indicador'!G195)&lt;M$301,0,10-(M$302-LOG('Datos de Indicador'!G195))/(M$302-M$301)*10))),1))</f>
        <v>0</v>
      </c>
      <c r="N192" s="303">
        <f>IF('Datos de Indicador'!G195="No dato","x",IF('Datos de Indicador'!G195="No dato","x", 'Datos de Indicador'!G195/'Datos de Indicador'!AM195))</f>
        <v>0</v>
      </c>
      <c r="O192" s="304">
        <f t="shared" si="35"/>
        <v>0</v>
      </c>
      <c r="P192" s="302">
        <f t="shared" si="36"/>
        <v>0</v>
      </c>
      <c r="Q192" s="301">
        <f t="shared" si="37"/>
        <v>0</v>
      </c>
      <c r="R192" s="503">
        <f>IF('Datos de Indicador'!H195="No dato","x",ROUND(IF('Datos de Indicador'!H195=0,0,IF(LOG('Datos de Indicador'!H195)&gt;R$302,10,IF(LOG('Datos de Indicador'!H195)&lt;R$301,0,10-(R$302-LOG('Datos de Indicador'!H195))/(R$302-R$301)*10))),1))</f>
        <v>8.6999999999999993</v>
      </c>
      <c r="S192" s="299">
        <f>IF('Datos de Indicador'!H195="No dato","x",IF('Datos de Indicador'!H195="No dato","x", 'Datos de Indicador'!H195/'Datos de Indicador'!AM195))</f>
        <v>0.1050391330451919</v>
      </c>
      <c r="T192" s="300">
        <f t="shared" si="38"/>
        <v>10</v>
      </c>
      <c r="U192" s="301">
        <f t="shared" si="39"/>
        <v>9.5</v>
      </c>
      <c r="V192" s="501">
        <f>IF('Datos de Indicador'!I195="No dato","x",ROUND(IF('Datos de Indicador'!I195=0,0,IF(LOG('Datos de Indicador'!I195)&gt;V$302,10,IF(LOG('Datos de Indicador'!I195)&lt;V$301,0,10-(V$302-LOG('Datos de Indicador'!I195))/(V$302-V$301)*10))),1))</f>
        <v>9.1999999999999993</v>
      </c>
      <c r="W192" s="299">
        <f>IF('Datos de Indicador'!I195="No dato","x",IF('Datos de Indicador'!I195="No dato","x",( 'Datos de Indicador'!I195)/'Datos de Indicador'!AM195))</f>
        <v>0.11064917765101465</v>
      </c>
      <c r="X192" s="300">
        <f t="shared" si="40"/>
        <v>10</v>
      </c>
      <c r="Y192" s="301">
        <f t="shared" si="41"/>
        <v>9.6999999999999993</v>
      </c>
      <c r="Z192" s="305">
        <f t="shared" si="42"/>
        <v>7</v>
      </c>
      <c r="AA192" s="306">
        <f>IF('Datos de Indicador'!J195="No dato","x",ROUND(IF('Datos de Indicador'!J195&gt;AA$302,10,IF('Datos de Indicador'!J195&lt;$AA$301,0,10-(AA$302-'Datos de Indicador'!J195)/(AA$302-AA$301)*10)),1))</f>
        <v>10</v>
      </c>
      <c r="AB192" s="306">
        <f>IF('Datos de Indicador'!K195="No dato","x",ROUND(IF('Datos de Indicador'!K195&gt;AB$302,10,IF('Datos de Indicador'!K195&lt;$AB$301,0,10-(AB$302-'Datos de Indicador'!K195)/(AB$302-AB$301)*10)),1))</f>
        <v>3.3</v>
      </c>
      <c r="AC192" s="306">
        <f>IF('Datos de Indicador'!L195="No dato","x",ROUND(IF('Datos de Indicador'!L195&gt;AC$302,10,IF('Datos de Indicador'!L195&lt;$AC$301,0,10-(AC$302-'Datos de Indicador'!L195)/(AC$302-AC$301)*10)),1))</f>
        <v>0</v>
      </c>
      <c r="AD192" s="301">
        <f t="shared" si="43"/>
        <v>6.5</v>
      </c>
      <c r="AE192" s="305">
        <f t="shared" si="30"/>
        <v>6.5</v>
      </c>
      <c r="AF192" s="16"/>
      <c r="AG192" s="16"/>
      <c r="AH192" s="16"/>
    </row>
    <row r="193" spans="1:34" s="3" customFormat="1" x14ac:dyDescent="0.25">
      <c r="A193" s="99" t="s">
        <v>56</v>
      </c>
      <c r="B193" s="101" t="s">
        <v>64</v>
      </c>
      <c r="C193" s="307">
        <v>1308</v>
      </c>
      <c r="D193" s="301">
        <f>IF('Datos de Indicador'!D196="No dato","x",ROUND(IF('Datos de Indicador'!D196=0,0,IF(LOG('Datos de Indicador'!D196)&gt;D$302,10,IF(LOG('Datos de Indicador'!D196)&lt;D$301,0,10-(D$302-LOG('Datos de Indicador'!D196))/(D$302-D$301)*10))),1))</f>
        <v>6.6</v>
      </c>
      <c r="E193" s="501">
        <f>IF('Datos de Indicador'!E196="No dato","x",ROUND(IF('Datos de Indicador'!E196=0,0,IF(LOG('Datos de Indicador'!E196)&gt;E$302,10,IF(LOG('Datos de Indicador'!E196)&lt;E$301,0,10-(E$302-LOG('Datos de Indicador'!E196))/(E$302-E$301)*10))),1))</f>
        <v>0</v>
      </c>
      <c r="F193" s="299">
        <f>IF('Datos de Indicador'!E196="No dato","x",IF('Datos de Indicador'!E196="No dato","x", ('Datos de Indicador'!E196)/'Datos de Indicador'!AM196))</f>
        <v>0</v>
      </c>
      <c r="G193" s="300">
        <f t="shared" si="31"/>
        <v>0</v>
      </c>
      <c r="H193" s="301">
        <f t="shared" si="32"/>
        <v>0</v>
      </c>
      <c r="I193" s="501">
        <f>IF('Datos de Indicador'!F196="No dato","x",ROUND(IF('Datos de Indicador'!F196=0,0,IF(LOG('Datos de Indicador'!F196*1/40)&gt;I$302,10,IF(LOG('Datos de Indicador'!F196*1/40)&lt;I$301,0,10-(I$302-LOG('Datos de Indicador'!F196*1/40))/(I$302-I$301)*10))),1))</f>
        <v>0</v>
      </c>
      <c r="J193" s="299">
        <f>IF('Datos de Indicador'!F196="No dato","x",IF('Datos de Indicador'!F196="No dato","x",( 'Datos de Indicador'!F196*1/40)/'Datos de Indicador'!AM196))</f>
        <v>0</v>
      </c>
      <c r="K193" s="300">
        <f t="shared" si="33"/>
        <v>0</v>
      </c>
      <c r="L193" s="302">
        <f t="shared" si="34"/>
        <v>0</v>
      </c>
      <c r="M193" s="502">
        <f>IF('Datos de Indicador'!G196="No dato","x",ROUND(IF('Datos de Indicador'!G196=0,0,IF(LOG('Datos de Indicador'!G196)&gt;M$302,10,IF(LOG('Datos de Indicador'!G196)&lt;M$301,0,10-(M$302-LOG('Datos de Indicador'!G196))/(M$302-M$301)*10))),1))</f>
        <v>0</v>
      </c>
      <c r="N193" s="303">
        <f>IF('Datos de Indicador'!G196="No dato","x",IF('Datos de Indicador'!G196="No dato","x", 'Datos de Indicador'!G196/'Datos de Indicador'!AM196))</f>
        <v>0</v>
      </c>
      <c r="O193" s="304">
        <f t="shared" si="35"/>
        <v>0</v>
      </c>
      <c r="P193" s="302">
        <f t="shared" si="36"/>
        <v>0</v>
      </c>
      <c r="Q193" s="301">
        <f t="shared" si="37"/>
        <v>0</v>
      </c>
      <c r="R193" s="503">
        <f>IF('Datos de Indicador'!H196="No dato","x",ROUND(IF('Datos de Indicador'!H196=0,0,IF(LOG('Datos de Indicador'!H196)&gt;R$302,10,IF(LOG('Datos de Indicador'!H196)&lt;R$301,0,10-(R$302-LOG('Datos de Indicador'!H196))/(R$302-R$301)*10))),1))</f>
        <v>8.1</v>
      </c>
      <c r="S193" s="299">
        <f>IF('Datos de Indicador'!H196="No dato","x",IF('Datos de Indicador'!H196="No dato","x", 'Datos de Indicador'!H196/'Datos de Indicador'!AM196))</f>
        <v>6.0627362740418189E-2</v>
      </c>
      <c r="T193" s="300">
        <f t="shared" si="38"/>
        <v>6.1</v>
      </c>
      <c r="U193" s="301">
        <f t="shared" si="39"/>
        <v>7.2</v>
      </c>
      <c r="V193" s="501">
        <f>IF('Datos de Indicador'!I196="No dato","x",ROUND(IF('Datos de Indicador'!I196=0,0,IF(LOG('Datos de Indicador'!I196)&gt;V$302,10,IF(LOG('Datos de Indicador'!I196)&lt;V$301,0,10-(V$302-LOG('Datos de Indicador'!I196))/(V$302-V$301)*10))),1))</f>
        <v>0</v>
      </c>
      <c r="W193" s="299">
        <f>IF('Datos de Indicador'!I196="No dato","x",IF('Datos de Indicador'!I196="No dato","x",( 'Datos de Indicador'!I196)/'Datos de Indicador'!AM196))</f>
        <v>0</v>
      </c>
      <c r="X193" s="300">
        <f t="shared" si="40"/>
        <v>0</v>
      </c>
      <c r="Y193" s="301">
        <f t="shared" si="41"/>
        <v>0</v>
      </c>
      <c r="Z193" s="305">
        <f t="shared" si="42"/>
        <v>3.6</v>
      </c>
      <c r="AA193" s="306">
        <f>IF('Datos de Indicador'!J196="No dato","x",ROUND(IF('Datos de Indicador'!J196&gt;AA$302,10,IF('Datos de Indicador'!J196&lt;$AA$301,0,10-(AA$302-'Datos de Indicador'!J196)/(AA$302-AA$301)*10)),1))</f>
        <v>0</v>
      </c>
      <c r="AB193" s="306">
        <f>IF('Datos de Indicador'!K196="No dato","x",ROUND(IF('Datos de Indicador'!K196&gt;AB$302,10,IF('Datos de Indicador'!K196&lt;$AB$301,0,10-(AB$302-'Datos de Indicador'!K196)/(AB$302-AB$301)*10)),1))</f>
        <v>0</v>
      </c>
      <c r="AC193" s="306">
        <f>IF('Datos de Indicador'!L196="No dato","x",ROUND(IF('Datos de Indicador'!L196&gt;AC$302,10,IF('Datos de Indicador'!L196&lt;$AC$301,0,10-(AC$302-'Datos de Indicador'!L196)/(AC$302-AC$301)*10)),1))</f>
        <v>0</v>
      </c>
      <c r="AD193" s="301">
        <f t="shared" si="43"/>
        <v>0</v>
      </c>
      <c r="AE193" s="305">
        <f t="shared" si="30"/>
        <v>0</v>
      </c>
      <c r="AF193" s="16"/>
      <c r="AG193" s="16"/>
      <c r="AH193" s="16"/>
    </row>
    <row r="194" spans="1:34" s="3" customFormat="1" x14ac:dyDescent="0.25">
      <c r="A194" s="99" t="s">
        <v>56</v>
      </c>
      <c r="B194" s="101" t="s">
        <v>65</v>
      </c>
      <c r="C194" s="307">
        <v>1309</v>
      </c>
      <c r="D194" s="301">
        <f>IF('Datos de Indicador'!D197="No dato","x",ROUND(IF('Datos de Indicador'!D197=0,0,IF(LOG('Datos de Indicador'!D197)&gt;D$302,10,IF(LOG('Datos de Indicador'!D197)&lt;D$301,0,10-(D$302-LOG('Datos de Indicador'!D197))/(D$302-D$301)*10))),1))</f>
        <v>7.9</v>
      </c>
      <c r="E194" s="501">
        <f>IF('Datos de Indicador'!E197="No dato","x",ROUND(IF('Datos de Indicador'!E197=0,0,IF(LOG('Datos de Indicador'!E197)&gt;E$302,10,IF(LOG('Datos de Indicador'!E197)&lt;E$301,0,10-(E$302-LOG('Datos de Indicador'!E197))/(E$302-E$301)*10))),1))</f>
        <v>0</v>
      </c>
      <c r="F194" s="299">
        <f>IF('Datos de Indicador'!E197="No dato","x",IF('Datos de Indicador'!E197="No dato","x", ('Datos de Indicador'!E197)/'Datos de Indicador'!AM197))</f>
        <v>0</v>
      </c>
      <c r="G194" s="300">
        <f t="shared" si="31"/>
        <v>0</v>
      </c>
      <c r="H194" s="301">
        <f t="shared" si="32"/>
        <v>0</v>
      </c>
      <c r="I194" s="501">
        <f>IF('Datos de Indicador'!F197="No dato","x",ROUND(IF('Datos de Indicador'!F197=0,0,IF(LOG('Datos de Indicador'!F197*1/40)&gt;I$302,10,IF(LOG('Datos de Indicador'!F197*1/40)&lt;I$301,0,10-(I$302-LOG('Datos de Indicador'!F197*1/40))/(I$302-I$301)*10))),1))</f>
        <v>0</v>
      </c>
      <c r="J194" s="299">
        <f>IF('Datos de Indicador'!F197="No dato","x",IF('Datos de Indicador'!F197="No dato","x",( 'Datos de Indicador'!F197*1/40)/'Datos de Indicador'!AM197))</f>
        <v>0</v>
      </c>
      <c r="K194" s="300">
        <f t="shared" si="33"/>
        <v>0</v>
      </c>
      <c r="L194" s="302">
        <f t="shared" si="34"/>
        <v>0</v>
      </c>
      <c r="M194" s="502">
        <f>IF('Datos de Indicador'!G197="No dato","x",ROUND(IF('Datos de Indicador'!G197=0,0,IF(LOG('Datos de Indicador'!G197)&gt;M$302,10,IF(LOG('Datos de Indicador'!G197)&lt;M$301,0,10-(M$302-LOG('Datos de Indicador'!G197))/(M$302-M$301)*10))),1))</f>
        <v>0</v>
      </c>
      <c r="N194" s="303">
        <f>IF('Datos de Indicador'!G197="No dato","x",IF('Datos de Indicador'!G197="No dato","x", 'Datos de Indicador'!G197/'Datos de Indicador'!AM197))</f>
        <v>0</v>
      </c>
      <c r="O194" s="304">
        <f t="shared" si="35"/>
        <v>0</v>
      </c>
      <c r="P194" s="302">
        <f t="shared" si="36"/>
        <v>0</v>
      </c>
      <c r="Q194" s="301">
        <f t="shared" si="37"/>
        <v>0</v>
      </c>
      <c r="R194" s="503">
        <f>IF('Datos de Indicador'!H197="No dato","x",ROUND(IF('Datos de Indicador'!H197=0,0,IF(LOG('Datos de Indicador'!H197)&gt;R$302,10,IF(LOG('Datos de Indicador'!H197)&lt;R$301,0,10-(R$302-LOG('Datos de Indicador'!H197))/(R$302-R$301)*10))),1))</f>
        <v>9.8000000000000007</v>
      </c>
      <c r="S194" s="299">
        <f>IF('Datos de Indicador'!H197="No dato","x",IF('Datos de Indicador'!H197="No dato","x", 'Datos de Indicador'!H197/'Datos de Indicador'!AM197))</f>
        <v>0.14675860034428054</v>
      </c>
      <c r="T194" s="300">
        <f t="shared" si="38"/>
        <v>10</v>
      </c>
      <c r="U194" s="301">
        <f t="shared" si="39"/>
        <v>9.9</v>
      </c>
      <c r="V194" s="501">
        <f>IF('Datos de Indicador'!I197="No dato","x",ROUND(IF('Datos de Indicador'!I197=0,0,IF(LOG('Datos de Indicador'!I197)&gt;V$302,10,IF(LOG('Datos de Indicador'!I197)&lt;V$301,0,10-(V$302-LOG('Datos de Indicador'!I197))/(V$302-V$301)*10))),1))</f>
        <v>0</v>
      </c>
      <c r="W194" s="299">
        <f>IF('Datos de Indicador'!I197="No dato","x",IF('Datos de Indicador'!I197="No dato","x",( 'Datos de Indicador'!I197)/'Datos de Indicador'!AM197))</f>
        <v>0</v>
      </c>
      <c r="X194" s="300">
        <f t="shared" si="40"/>
        <v>0</v>
      </c>
      <c r="Y194" s="301">
        <f t="shared" si="41"/>
        <v>0</v>
      </c>
      <c r="Z194" s="305">
        <f t="shared" si="42"/>
        <v>5.5</v>
      </c>
      <c r="AA194" s="306">
        <f>IF('Datos de Indicador'!J197="No dato","x",ROUND(IF('Datos de Indicador'!J197&gt;AA$302,10,IF('Datos de Indicador'!J197&lt;$AA$301,0,10-(AA$302-'Datos de Indicador'!J197)/(AA$302-AA$301)*10)),1))</f>
        <v>9.9</v>
      </c>
      <c r="AB194" s="306">
        <f>IF('Datos de Indicador'!K197="No dato","x",ROUND(IF('Datos de Indicador'!K197&gt;AB$302,10,IF('Datos de Indicador'!K197&lt;$AB$301,0,10-(AB$302-'Datos de Indicador'!K197)/(AB$302-AB$301)*10)),1))</f>
        <v>9.3000000000000007</v>
      </c>
      <c r="AC194" s="306">
        <f>IF('Datos de Indicador'!L197="No dato","x",ROUND(IF('Datos de Indicador'!L197&gt;AC$302,10,IF('Datos de Indicador'!L197&lt;$AC$301,0,10-(AC$302-'Datos de Indicador'!L197)/(AC$302-AC$301)*10)),1))</f>
        <v>0.7</v>
      </c>
      <c r="AD194" s="301">
        <f t="shared" si="43"/>
        <v>8.3000000000000007</v>
      </c>
      <c r="AE194" s="305">
        <f t="shared" si="30"/>
        <v>8.3000000000000007</v>
      </c>
      <c r="AF194" s="16"/>
      <c r="AG194" s="16"/>
      <c r="AH194" s="16"/>
    </row>
    <row r="195" spans="1:34" s="3" customFormat="1" x14ac:dyDescent="0.25">
      <c r="A195" s="99" t="s">
        <v>56</v>
      </c>
      <c r="B195" s="101" t="s">
        <v>66</v>
      </c>
      <c r="C195" s="307">
        <v>1310</v>
      </c>
      <c r="D195" s="301">
        <f>IF('Datos de Indicador'!D198="No dato","x",ROUND(IF('Datos de Indicador'!D198=0,0,IF(LOG('Datos de Indicador'!D198)&gt;D$302,10,IF(LOG('Datos de Indicador'!D198)&lt;D$301,0,10-(D$302-LOG('Datos de Indicador'!D198))/(D$302-D$301)*10))),1))</f>
        <v>7</v>
      </c>
      <c r="E195" s="501">
        <f>IF('Datos de Indicador'!E198="No dato","x",ROUND(IF('Datos de Indicador'!E198=0,0,IF(LOG('Datos de Indicador'!E198)&gt;E$302,10,IF(LOG('Datos de Indicador'!E198)&lt;E$301,0,10-(E$302-LOG('Datos de Indicador'!E198))/(E$302-E$301)*10))),1))</f>
        <v>3.8</v>
      </c>
      <c r="F195" s="299">
        <f>IF('Datos de Indicador'!E198="No dato","x",IF('Datos de Indicador'!E198="No dato","x", ('Datos de Indicador'!E198)/'Datos de Indicador'!AM198))</f>
        <v>1.0512748810482472E-4</v>
      </c>
      <c r="G195" s="300">
        <f t="shared" si="31"/>
        <v>0.2</v>
      </c>
      <c r="H195" s="301">
        <f t="shared" si="32"/>
        <v>2.2000000000000002</v>
      </c>
      <c r="I195" s="501">
        <f>IF('Datos de Indicador'!F198="No dato","x",ROUND(IF('Datos de Indicador'!F198=0,0,IF(LOG('Datos de Indicador'!F198*1/40)&gt;I$302,10,IF(LOG('Datos de Indicador'!F198*1/40)&lt;I$301,0,10-(I$302-LOG('Datos de Indicador'!F198*1/40))/(I$302-I$301)*10))),1))</f>
        <v>0</v>
      </c>
      <c r="J195" s="299">
        <f>IF('Datos de Indicador'!F198="No dato","x",IF('Datos de Indicador'!F198="No dato","x",( 'Datos de Indicador'!F198*1/40)/'Datos de Indicador'!AM198))</f>
        <v>0</v>
      </c>
      <c r="K195" s="300">
        <f t="shared" si="33"/>
        <v>0</v>
      </c>
      <c r="L195" s="302">
        <f t="shared" si="34"/>
        <v>0</v>
      </c>
      <c r="M195" s="502">
        <f>IF('Datos de Indicador'!G198="No dato","x",ROUND(IF('Datos de Indicador'!G198=0,0,IF(LOG('Datos de Indicador'!G198)&gt;M$302,10,IF(LOG('Datos de Indicador'!G198)&lt;M$301,0,10-(M$302-LOG('Datos de Indicador'!G198))/(M$302-M$301)*10))),1))</f>
        <v>0</v>
      </c>
      <c r="N195" s="303">
        <f>IF('Datos de Indicador'!G198="No dato","x",IF('Datos de Indicador'!G198="No dato","x", 'Datos de Indicador'!G198/'Datos de Indicador'!AM198))</f>
        <v>0</v>
      </c>
      <c r="O195" s="304">
        <f t="shared" si="35"/>
        <v>0</v>
      </c>
      <c r="P195" s="302">
        <f t="shared" si="36"/>
        <v>0</v>
      </c>
      <c r="Q195" s="301">
        <f t="shared" si="37"/>
        <v>0</v>
      </c>
      <c r="R195" s="503">
        <f>IF('Datos de Indicador'!H198="No dato","x",ROUND(IF('Datos de Indicador'!H198=0,0,IF(LOG('Datos de Indicador'!H198)&gt;R$302,10,IF(LOG('Datos de Indicador'!H198)&lt;R$301,0,10-(R$302-LOG('Datos de Indicador'!H198))/(R$302-R$301)*10))),1))</f>
        <v>8.9</v>
      </c>
      <c r="S195" s="299">
        <f>IF('Datos de Indicador'!H198="No dato","x",IF('Datos de Indicador'!H198="No dato","x", 'Datos de Indicador'!H198/'Datos de Indicador'!AM198))</f>
        <v>0.1212119937848629</v>
      </c>
      <c r="T195" s="300">
        <f t="shared" si="38"/>
        <v>10</v>
      </c>
      <c r="U195" s="301">
        <f t="shared" si="39"/>
        <v>9.5</v>
      </c>
      <c r="V195" s="501">
        <f>IF('Datos de Indicador'!I198="No dato","x",ROUND(IF('Datos de Indicador'!I198=0,0,IF(LOG('Datos de Indicador'!I198)&gt;V$302,10,IF(LOG('Datos de Indicador'!I198)&lt;V$301,0,10-(V$302-LOG('Datos de Indicador'!I198))/(V$302-V$301)*10))),1))</f>
        <v>7.9</v>
      </c>
      <c r="W195" s="299">
        <f>IF('Datos de Indicador'!I198="No dato","x",IF('Datos de Indicador'!I198="No dato","x",( 'Datos de Indicador'!I198)/'Datos de Indicador'!AM198))</f>
        <v>1.9869095251811873E-2</v>
      </c>
      <c r="X195" s="300">
        <f t="shared" si="40"/>
        <v>2</v>
      </c>
      <c r="Y195" s="301">
        <f t="shared" si="41"/>
        <v>5.7</v>
      </c>
      <c r="Z195" s="305">
        <f t="shared" si="42"/>
        <v>6</v>
      </c>
      <c r="AA195" s="306">
        <f>IF('Datos de Indicador'!J198="No dato","x",ROUND(IF('Datos de Indicador'!J198&gt;AA$302,10,IF('Datos de Indicador'!J198&lt;$AA$301,0,10-(AA$302-'Datos de Indicador'!J198)/(AA$302-AA$301)*10)),1))</f>
        <v>10</v>
      </c>
      <c r="AB195" s="306">
        <f>IF('Datos de Indicador'!K198="No dato","x",ROUND(IF('Datos de Indicador'!K198&gt;AB$302,10,IF('Datos de Indicador'!K198&lt;$AB$301,0,10-(AB$302-'Datos de Indicador'!K198)/(AB$302-AB$301)*10)),1))</f>
        <v>6.7</v>
      </c>
      <c r="AC195" s="306">
        <f>IF('Datos de Indicador'!L198="No dato","x",ROUND(IF('Datos de Indicador'!L198&gt;AC$302,10,IF('Datos de Indicador'!L198&lt;$AC$301,0,10-(AC$302-'Datos de Indicador'!L198)/(AC$302-AC$301)*10)),1))</f>
        <v>0</v>
      </c>
      <c r="AD195" s="301">
        <f t="shared" si="43"/>
        <v>7.3</v>
      </c>
      <c r="AE195" s="305">
        <f t="shared" ref="AE195:AE258" si="44">AD195</f>
        <v>7.3</v>
      </c>
      <c r="AF195" s="16"/>
      <c r="AG195" s="16"/>
      <c r="AH195" s="16"/>
    </row>
    <row r="196" spans="1:34" s="3" customFormat="1" x14ac:dyDescent="0.25">
      <c r="A196" s="99" t="s">
        <v>56</v>
      </c>
      <c r="B196" s="101" t="s">
        <v>67</v>
      </c>
      <c r="C196" s="307">
        <v>1311</v>
      </c>
      <c r="D196" s="301">
        <f>IF('Datos de Indicador'!D199="No dato","x",ROUND(IF('Datos de Indicador'!D199=0,0,IF(LOG('Datos de Indicador'!D199)&gt;D$302,10,IF(LOG('Datos de Indicador'!D199)&lt;D$301,0,10-(D$302-LOG('Datos de Indicador'!D199))/(D$302-D$301)*10))),1))</f>
        <v>7.2</v>
      </c>
      <c r="E196" s="501">
        <f>IF('Datos de Indicador'!E199="No dato","x",ROUND(IF('Datos de Indicador'!E199=0,0,IF(LOG('Datos de Indicador'!E199)&gt;E$302,10,IF(LOG('Datos de Indicador'!E199)&lt;E$301,0,10-(E$302-LOG('Datos de Indicador'!E199))/(E$302-E$301)*10))),1))</f>
        <v>0</v>
      </c>
      <c r="F196" s="299">
        <f>IF('Datos de Indicador'!E199="No dato","x",IF('Datos de Indicador'!E199="No dato","x", ('Datos de Indicador'!E199)/'Datos de Indicador'!AM199))</f>
        <v>0</v>
      </c>
      <c r="G196" s="300">
        <f t="shared" ref="G196:G259" si="45">IF(F196="x","x",ROUND(IF(F196&gt;G$302,10,IF(F196&lt;$G$301,0,10-(G$302-F196)/(G$302-G$301)*10)),1))</f>
        <v>0</v>
      </c>
      <c r="H196" s="301">
        <f t="shared" ref="H196:H259" si="46">IF(E196="x",                                              (IF(G196="x","x",ROUND(((10-GEOMEAN(((10-E196)/10*9+1),((10-G196)/10*9+1)))/9*10),1))),ROUND(((10-GEOMEAN(((10-E196)/10*9+1),((10-G196)/10*9+1)))/9*10),1))</f>
        <v>0</v>
      </c>
      <c r="I196" s="501">
        <f>IF('Datos de Indicador'!F199="No dato","x",ROUND(IF('Datos de Indicador'!F199=0,0,IF(LOG('Datos de Indicador'!F199*1/40)&gt;I$302,10,IF(LOG('Datos de Indicador'!F199*1/40)&lt;I$301,0,10-(I$302-LOG('Datos de Indicador'!F199*1/40))/(I$302-I$301)*10))),1))</f>
        <v>0</v>
      </c>
      <c r="J196" s="299">
        <f>IF('Datos de Indicador'!F199="No dato","x",IF('Datos de Indicador'!F199="No dato","x",( 'Datos de Indicador'!F199*1/40)/'Datos de Indicador'!AM199))</f>
        <v>0</v>
      </c>
      <c r="K196" s="300">
        <f t="shared" ref="K196:K259" si="47">IF(J196="x","x",ROUND(IF(J196&gt;K$302,10,IF(J196&lt;$K$301,0,10-(K$302-J196)/(K$302-K$301)*10)),1))</f>
        <v>0</v>
      </c>
      <c r="L196" s="302">
        <f t="shared" ref="L196:L259" si="48">ROUND(IF(I196="x",K196,(10-GEOMEAN(((10-I196)/10*9+1),((10-K196)/10*9+1)))/9*10),1)</f>
        <v>0</v>
      </c>
      <c r="M196" s="502">
        <f>IF('Datos de Indicador'!G199="No dato","x",ROUND(IF('Datos de Indicador'!G199=0,0,IF(LOG('Datos de Indicador'!G199)&gt;M$302,10,IF(LOG('Datos de Indicador'!G199)&lt;M$301,0,10-(M$302-LOG('Datos de Indicador'!G199))/(M$302-M$301)*10))),1))</f>
        <v>0</v>
      </c>
      <c r="N196" s="303">
        <f>IF('Datos de Indicador'!G199="No dato","x",IF('Datos de Indicador'!G199="No dato","x", 'Datos de Indicador'!G199/'Datos de Indicador'!AM199))</f>
        <v>0</v>
      </c>
      <c r="O196" s="304">
        <f t="shared" ref="O196:O259" si="49">IF(N196="x","x",ROUND(IF(N196&gt;O$302,10,IF(N196&lt;$O$301,0,10-(O$302-N196)/(O$302-O$301)*10)),1))</f>
        <v>0</v>
      </c>
      <c r="P196" s="302">
        <f t="shared" ref="P196:P259" si="50">ROUND(IF(M196="x",O196,(10-GEOMEAN(((10-M196)/10*9+1),((10-O196)/10*9+1)))/9*10),1)</f>
        <v>0</v>
      </c>
      <c r="Q196" s="301">
        <f t="shared" ref="Q196:Q259" si="51">ROUND(IF(L196="x",P196,(10-GEOMEAN(((10-L196)/10*9+1),((10-P196)/10*9+1)))/9*10),1)</f>
        <v>0</v>
      </c>
      <c r="R196" s="503">
        <f>IF('Datos de Indicador'!H199="No dato","x",ROUND(IF('Datos de Indicador'!H199=0,0,IF(LOG('Datos de Indicador'!H199)&gt;R$302,10,IF(LOG('Datos de Indicador'!H199)&lt;R$301,0,10-(R$302-LOG('Datos de Indicador'!H199))/(R$302-R$301)*10))),1))</f>
        <v>8.6999999999999993</v>
      </c>
      <c r="S196" s="299">
        <f>IF('Datos de Indicador'!H199="No dato","x",IF('Datos de Indicador'!H199="No dato","x", 'Datos de Indicador'!H199/'Datos de Indicador'!AM199))</f>
        <v>6.9695590735995017E-2</v>
      </c>
      <c r="T196" s="300">
        <f t="shared" ref="T196:T259" si="52">IF(S196="x","x",ROUND(IF(S196&gt;T$302,10,IF(S196&lt;$T$301,0,10-(T$302-S196)/(T$302-T$301)*10)),1))</f>
        <v>7</v>
      </c>
      <c r="U196" s="301">
        <f t="shared" ref="U196:U259" si="53">ROUND(IF(T196="x",R196,(10-GEOMEAN(((10-R196)/10*9+1),((10-T196)/10*9+1)))/9*10),1)</f>
        <v>8</v>
      </c>
      <c r="V196" s="501">
        <f>IF('Datos de Indicador'!I199="No dato","x",ROUND(IF('Datos de Indicador'!I199=0,0,IF(LOG('Datos de Indicador'!I199)&gt;V$302,10,IF(LOG('Datos de Indicador'!I199)&lt;V$301,0,10-(V$302-LOG('Datos de Indicador'!I199))/(V$302-V$301)*10))),1))</f>
        <v>6.4</v>
      </c>
      <c r="W196" s="299">
        <f>IF('Datos de Indicador'!I199="No dato","x",IF('Datos de Indicador'!I199="No dato","x",( 'Datos de Indicador'!I199)/'Datos de Indicador'!AM199))</f>
        <v>2.1555337341029389E-3</v>
      </c>
      <c r="X196" s="300">
        <f t="shared" ref="X196:X259" si="54">IF(W196="x","x",ROUND(IF(W196&gt;X$302,10,IF(W196&lt;$X$301,0,10-(X$302-W196)/(X$302-X$301)*10)),1))</f>
        <v>0.2</v>
      </c>
      <c r="Y196" s="301">
        <f t="shared" ref="Y196:Y259" si="55">ROUND(IF(V196="x",X196,(10-GEOMEAN(((10-V196)/10*9+1),((10-X196)/10*9+1)))/9*10),1)</f>
        <v>3.9</v>
      </c>
      <c r="Z196" s="305">
        <f t="shared" ref="Z196:Z259" si="56" xml:space="preserve">  IF(H196="x",  ROUND(   (10-GEOMEAN(                   ( (10-D196)/10*9+1),  ( (10-Q196)/10*9+1),                ( (10-U196)/10*9+1),   ((10-Y196)/10*9+1)                                               )            )  /9*10,1),            ROUND(                    (10-GEOMEAN(                   ( (10-D196)/10*9+1),  ( (10-H196)/10*9+1),   ( (10-Q196)/10*9+1),                ( (10-U196)/10*9+1),   ((10-Y196)/10*9+1)                                               )            )  /9*10,1))</f>
        <v>4.7</v>
      </c>
      <c r="AA196" s="306">
        <f>IF('Datos de Indicador'!J199="No dato","x",ROUND(IF('Datos de Indicador'!J199&gt;AA$302,10,IF('Datos de Indicador'!J199&lt;$AA$301,0,10-(AA$302-'Datos de Indicador'!J199)/(AA$302-AA$301)*10)),1))</f>
        <v>5.8</v>
      </c>
      <c r="AB196" s="306">
        <f>IF('Datos de Indicador'!K199="No dato","x",ROUND(IF('Datos de Indicador'!K199&gt;AB$302,10,IF('Datos de Indicador'!K199&lt;$AB$301,0,10-(AB$302-'Datos de Indicador'!K199)/(AB$302-AB$301)*10)),1))</f>
        <v>2.7</v>
      </c>
      <c r="AC196" s="306">
        <f>IF('Datos de Indicador'!L199="No dato","x",ROUND(IF('Datos de Indicador'!L199&gt;AC$302,10,IF('Datos de Indicador'!L199&lt;$AC$301,0,10-(AC$302-'Datos de Indicador'!L199)/(AC$302-AC$301)*10)),1))</f>
        <v>0</v>
      </c>
      <c r="AD196" s="301">
        <f t="shared" si="43"/>
        <v>3.2</v>
      </c>
      <c r="AE196" s="305">
        <f t="shared" si="44"/>
        <v>3.2</v>
      </c>
      <c r="AF196" s="16"/>
      <c r="AG196" s="16"/>
      <c r="AH196" s="16"/>
    </row>
    <row r="197" spans="1:34" s="3" customFormat="1" x14ac:dyDescent="0.25">
      <c r="A197" s="99" t="s">
        <v>56</v>
      </c>
      <c r="B197" s="101" t="s">
        <v>68</v>
      </c>
      <c r="C197" s="307">
        <v>1312</v>
      </c>
      <c r="D197" s="301">
        <f>IF('Datos de Indicador'!D200="No dato","x",ROUND(IF('Datos de Indicador'!D200=0,0,IF(LOG('Datos de Indicador'!D200)&gt;D$302,10,IF(LOG('Datos de Indicador'!D200)&lt;D$301,0,10-(D$302-LOG('Datos de Indicador'!D200))/(D$302-D$301)*10))),1))</f>
        <v>6.6</v>
      </c>
      <c r="E197" s="501">
        <f>IF('Datos de Indicador'!E200="No dato","x",ROUND(IF('Datos de Indicador'!E200=0,0,IF(LOG('Datos de Indicador'!E200)&gt;E$302,10,IF(LOG('Datos de Indicador'!E200)&lt;E$301,0,10-(E$302-LOG('Datos de Indicador'!E200))/(E$302-E$301)*10))),1))</f>
        <v>3.8</v>
      </c>
      <c r="F197" s="299">
        <f>IF('Datos de Indicador'!E200="No dato","x",IF('Datos de Indicador'!E200="No dato","x", ('Datos de Indicador'!E200)/'Datos de Indicador'!AM200))</f>
        <v>1.5191127166444622E-4</v>
      </c>
      <c r="G197" s="300">
        <f t="shared" si="45"/>
        <v>0.3</v>
      </c>
      <c r="H197" s="301">
        <f t="shared" si="46"/>
        <v>2.2000000000000002</v>
      </c>
      <c r="I197" s="501">
        <f>IF('Datos de Indicador'!F200="No dato","x",ROUND(IF('Datos de Indicador'!F200=0,0,IF(LOG('Datos de Indicador'!F200*1/40)&gt;I$302,10,IF(LOG('Datos de Indicador'!F200*1/40)&lt;I$301,0,10-(I$302-LOG('Datos de Indicador'!F200*1/40))/(I$302-I$301)*10))),1))</f>
        <v>0</v>
      </c>
      <c r="J197" s="299">
        <f>IF('Datos de Indicador'!F200="No dato","x",IF('Datos de Indicador'!F200="No dato","x",( 'Datos de Indicador'!F200*1/40)/'Datos de Indicador'!AM200))</f>
        <v>0</v>
      </c>
      <c r="K197" s="300">
        <f t="shared" si="47"/>
        <v>0</v>
      </c>
      <c r="L197" s="302">
        <f t="shared" si="48"/>
        <v>0</v>
      </c>
      <c r="M197" s="502">
        <f>IF('Datos de Indicador'!G200="No dato","x",ROUND(IF('Datos de Indicador'!G200=0,0,IF(LOG('Datos de Indicador'!G200)&gt;M$302,10,IF(LOG('Datos de Indicador'!G200)&lt;M$301,0,10-(M$302-LOG('Datos de Indicador'!G200))/(M$302-M$301)*10))),1))</f>
        <v>0</v>
      </c>
      <c r="N197" s="303">
        <f>IF('Datos de Indicador'!G200="No dato","x",IF('Datos de Indicador'!G200="No dato","x", 'Datos de Indicador'!G200/'Datos de Indicador'!AM200))</f>
        <v>0</v>
      </c>
      <c r="O197" s="304">
        <f t="shared" si="49"/>
        <v>0</v>
      </c>
      <c r="P197" s="302">
        <f t="shared" si="50"/>
        <v>0</v>
      </c>
      <c r="Q197" s="301">
        <f t="shared" si="51"/>
        <v>0</v>
      </c>
      <c r="R197" s="503">
        <f>IF('Datos de Indicador'!H200="No dato","x",ROUND(IF('Datos de Indicador'!H200=0,0,IF(LOG('Datos de Indicador'!H200)&gt;R$302,10,IF(LOG('Datos de Indicador'!H200)&lt;R$301,0,10-(R$302-LOG('Datos de Indicador'!H200))/(R$302-R$301)*10))),1))</f>
        <v>7.2</v>
      </c>
      <c r="S197" s="299">
        <f>IF('Datos de Indicador'!H200="No dato","x",IF('Datos de Indicador'!H200="No dato","x", 'Datos de Indicador'!H200/'Datos de Indicador'!AM200))</f>
        <v>1.8533175143062439E-2</v>
      </c>
      <c r="T197" s="300">
        <f t="shared" si="52"/>
        <v>1.9</v>
      </c>
      <c r="U197" s="301">
        <f t="shared" si="53"/>
        <v>5.0999999999999996</v>
      </c>
      <c r="V197" s="501">
        <f>IF('Datos de Indicador'!I200="No dato","x",ROUND(IF('Datos de Indicador'!I200=0,0,IF(LOG('Datos de Indicador'!I200)&gt;V$302,10,IF(LOG('Datos de Indicador'!I200)&lt;V$301,0,10-(V$302-LOG('Datos de Indicador'!I200))/(V$302-V$301)*10))),1))</f>
        <v>8.9</v>
      </c>
      <c r="W197" s="299">
        <f>IF('Datos de Indicador'!I200="No dato","x",IF('Datos de Indicador'!I200="No dato","x",( 'Datos de Indicador'!I200)/'Datos de Indicador'!AM200))</f>
        <v>9.5248367333607781E-2</v>
      </c>
      <c r="X197" s="300">
        <f t="shared" si="54"/>
        <v>9.5</v>
      </c>
      <c r="Y197" s="301">
        <f t="shared" si="55"/>
        <v>9.1999999999999993</v>
      </c>
      <c r="Z197" s="305">
        <f t="shared" si="56"/>
        <v>5.6</v>
      </c>
      <c r="AA197" s="306">
        <f>IF('Datos de Indicador'!J200="No dato","x",ROUND(IF('Datos de Indicador'!J200&gt;AA$302,10,IF('Datos de Indicador'!J200&lt;$AA$301,0,10-(AA$302-'Datos de Indicador'!J200)/(AA$302-AA$301)*10)),1))</f>
        <v>9</v>
      </c>
      <c r="AB197" s="306">
        <f>IF('Datos de Indicador'!K200="No dato","x",ROUND(IF('Datos de Indicador'!K200&gt;AB$302,10,IF('Datos de Indicador'!K200&lt;$AB$301,0,10-(AB$302-'Datos de Indicador'!K200)/(AB$302-AB$301)*10)),1))</f>
        <v>2</v>
      </c>
      <c r="AC197" s="306">
        <f>IF('Datos de Indicador'!L200="No dato","x",ROUND(IF('Datos de Indicador'!L200&gt;AC$302,10,IF('Datos de Indicador'!L200&lt;$AC$301,0,10-(AC$302-'Datos de Indicador'!L200)/(AC$302-AC$301)*10)),1))</f>
        <v>0</v>
      </c>
      <c r="AD197" s="301">
        <f t="shared" si="43"/>
        <v>5.0999999999999996</v>
      </c>
      <c r="AE197" s="305">
        <f t="shared" si="44"/>
        <v>5.0999999999999996</v>
      </c>
      <c r="AF197" s="16"/>
      <c r="AG197" s="16"/>
      <c r="AH197" s="16"/>
    </row>
    <row r="198" spans="1:34" s="3" customFormat="1" x14ac:dyDescent="0.25">
      <c r="A198" s="99" t="s">
        <v>56</v>
      </c>
      <c r="B198" s="101" t="s">
        <v>69</v>
      </c>
      <c r="C198" s="307">
        <v>1313</v>
      </c>
      <c r="D198" s="301">
        <f>IF('Datos de Indicador'!D201="No dato","x",ROUND(IF('Datos de Indicador'!D201=0,0,IF(LOG('Datos de Indicador'!D201)&gt;D$302,10,IF(LOG('Datos de Indicador'!D201)&lt;D$301,0,10-(D$302-LOG('Datos de Indicador'!D201))/(D$302-D$301)*10))),1))</f>
        <v>8.1999999999999993</v>
      </c>
      <c r="E198" s="501">
        <f>IF('Datos de Indicador'!E201="No dato","x",ROUND(IF('Datos de Indicador'!E201=0,0,IF(LOG('Datos de Indicador'!E201)&gt;E$302,10,IF(LOG('Datos de Indicador'!E201)&lt;E$301,0,10-(E$302-LOG('Datos de Indicador'!E201))/(E$302-E$301)*10))),1))</f>
        <v>6.3</v>
      </c>
      <c r="F198" s="299">
        <f>IF('Datos de Indicador'!E201="No dato","x",IF('Datos de Indicador'!E201="No dato","x", ('Datos de Indicador'!E201)/'Datos de Indicador'!AM201))</f>
        <v>5.1742595294201584E-4</v>
      </c>
      <c r="G198" s="300">
        <f t="shared" si="45"/>
        <v>1</v>
      </c>
      <c r="H198" s="301">
        <f t="shared" si="46"/>
        <v>4.0999999999999996</v>
      </c>
      <c r="I198" s="501">
        <f>IF('Datos de Indicador'!F201="No dato","x",ROUND(IF('Datos de Indicador'!F201=0,0,IF(LOG('Datos de Indicador'!F201*1/40)&gt;I$302,10,IF(LOG('Datos de Indicador'!F201*1/40)&lt;I$301,0,10-(I$302-LOG('Datos de Indicador'!F201*1/40))/(I$302-I$301)*10))),1))</f>
        <v>0</v>
      </c>
      <c r="J198" s="299">
        <f>IF('Datos de Indicador'!F201="No dato","x",IF('Datos de Indicador'!F201="No dato","x",( 'Datos de Indicador'!F201*1/40)/'Datos de Indicador'!AM201))</f>
        <v>0</v>
      </c>
      <c r="K198" s="300">
        <f t="shared" si="47"/>
        <v>0</v>
      </c>
      <c r="L198" s="302">
        <f t="shared" si="48"/>
        <v>0</v>
      </c>
      <c r="M198" s="502">
        <f>IF('Datos de Indicador'!G201="No dato","x",ROUND(IF('Datos de Indicador'!G201=0,0,IF(LOG('Datos de Indicador'!G201)&gt;M$302,10,IF(LOG('Datos de Indicador'!G201)&lt;M$301,0,10-(M$302-LOG('Datos de Indicador'!G201))/(M$302-M$301)*10))),1))</f>
        <v>0</v>
      </c>
      <c r="N198" s="303">
        <f>IF('Datos de Indicador'!G201="No dato","x",IF('Datos de Indicador'!G201="No dato","x", 'Datos de Indicador'!G201/'Datos de Indicador'!AM201))</f>
        <v>0</v>
      </c>
      <c r="O198" s="304">
        <f t="shared" si="49"/>
        <v>0</v>
      </c>
      <c r="P198" s="302">
        <f t="shared" si="50"/>
        <v>0</v>
      </c>
      <c r="Q198" s="301">
        <f t="shared" si="51"/>
        <v>0</v>
      </c>
      <c r="R198" s="503">
        <f>IF('Datos de Indicador'!H201="No dato","x",ROUND(IF('Datos de Indicador'!H201=0,0,IF(LOG('Datos de Indicador'!H201)&gt;R$302,10,IF(LOG('Datos de Indicador'!H201)&lt;R$301,0,10-(R$302-LOG('Datos de Indicador'!H201))/(R$302-R$301)*10))),1))</f>
        <v>8.6999999999999993</v>
      </c>
      <c r="S198" s="299">
        <f>IF('Datos de Indicador'!H201="No dato","x",IF('Datos de Indicador'!H201="No dato","x", 'Datos de Indicador'!H201/'Datos de Indicador'!AM201))</f>
        <v>2.5136008135025294E-2</v>
      </c>
      <c r="T198" s="300">
        <f t="shared" si="52"/>
        <v>2.5</v>
      </c>
      <c r="U198" s="301">
        <f t="shared" si="53"/>
        <v>6.6</v>
      </c>
      <c r="V198" s="501">
        <f>IF('Datos de Indicador'!I201="No dato","x",ROUND(IF('Datos de Indicador'!I201=0,0,IF(LOG('Datos de Indicador'!I201)&gt;V$302,10,IF(LOG('Datos de Indicador'!I201)&lt;V$301,0,10-(V$302-LOG('Datos de Indicador'!I201))/(V$302-V$301)*10))),1))</f>
        <v>0</v>
      </c>
      <c r="W198" s="299">
        <f>IF('Datos de Indicador'!I201="No dato","x",IF('Datos de Indicador'!I201="No dato","x",( 'Datos de Indicador'!I201)/'Datos de Indicador'!AM201))</f>
        <v>0</v>
      </c>
      <c r="X198" s="300">
        <f t="shared" si="54"/>
        <v>0</v>
      </c>
      <c r="Y198" s="301">
        <f t="shared" si="55"/>
        <v>0</v>
      </c>
      <c r="Z198" s="305">
        <f t="shared" si="56"/>
        <v>4.5999999999999996</v>
      </c>
      <c r="AA198" s="306">
        <f>IF('Datos de Indicador'!J201="No dato","x",ROUND(IF('Datos de Indicador'!J201&gt;AA$302,10,IF('Datos de Indicador'!J201&lt;$AA$301,0,10-(AA$302-'Datos de Indicador'!J201)/(AA$302-AA$301)*10)),1))</f>
        <v>4.0999999999999996</v>
      </c>
      <c r="AB198" s="306">
        <f>IF('Datos de Indicador'!K201="No dato","x",ROUND(IF('Datos de Indicador'!K201&gt;AB$302,10,IF('Datos de Indicador'!K201&lt;$AB$301,0,10-(AB$302-'Datos de Indicador'!K201)/(AB$302-AB$301)*10)),1))</f>
        <v>5.3</v>
      </c>
      <c r="AC198" s="306">
        <f>IF('Datos de Indicador'!L201="No dato","x",ROUND(IF('Datos de Indicador'!L201&gt;AC$302,10,IF('Datos de Indicador'!L201&lt;$AC$301,0,10-(AC$302-'Datos de Indicador'!L201)/(AC$302-AC$301)*10)),1))</f>
        <v>2</v>
      </c>
      <c r="AD198" s="301">
        <f t="shared" si="43"/>
        <v>3.9</v>
      </c>
      <c r="AE198" s="305">
        <f t="shared" si="44"/>
        <v>3.9</v>
      </c>
      <c r="AF198" s="16"/>
      <c r="AG198" s="16"/>
      <c r="AH198" s="16"/>
    </row>
    <row r="199" spans="1:34" s="3" customFormat="1" x14ac:dyDescent="0.25">
      <c r="A199" s="99" t="s">
        <v>56</v>
      </c>
      <c r="B199" s="101" t="s">
        <v>70</v>
      </c>
      <c r="C199" s="307">
        <v>1314</v>
      </c>
      <c r="D199" s="301">
        <f>IF('Datos de Indicador'!D202="No dato","x",ROUND(IF('Datos de Indicador'!D202=0,0,IF(LOG('Datos de Indicador'!D202)&gt;D$302,10,IF(LOG('Datos de Indicador'!D202)&lt;D$301,0,10-(D$302-LOG('Datos de Indicador'!D202))/(D$302-D$301)*10))),1))</f>
        <v>6.3</v>
      </c>
      <c r="E199" s="501">
        <f>IF('Datos de Indicador'!E202="No dato","x",ROUND(IF('Datos de Indicador'!E202=0,0,IF(LOG('Datos de Indicador'!E202)&gt;E$302,10,IF(LOG('Datos de Indicador'!E202)&lt;E$301,0,10-(E$302-LOG('Datos de Indicador'!E202))/(E$302-E$301)*10))),1))</f>
        <v>0</v>
      </c>
      <c r="F199" s="299">
        <f>IF('Datos de Indicador'!E202="No dato","x",IF('Datos de Indicador'!E202="No dato","x", ('Datos de Indicador'!E202)/'Datos de Indicador'!AM202))</f>
        <v>0</v>
      </c>
      <c r="G199" s="300">
        <f t="shared" si="45"/>
        <v>0</v>
      </c>
      <c r="H199" s="301">
        <f t="shared" si="46"/>
        <v>0</v>
      </c>
      <c r="I199" s="501">
        <f>IF('Datos de Indicador'!F202="No dato","x",ROUND(IF('Datos de Indicador'!F202=0,0,IF(LOG('Datos de Indicador'!F202*1/40)&gt;I$302,10,IF(LOG('Datos de Indicador'!F202*1/40)&lt;I$301,0,10-(I$302-LOG('Datos de Indicador'!F202*1/40))/(I$302-I$301)*10))),1))</f>
        <v>0</v>
      </c>
      <c r="J199" s="299">
        <f>IF('Datos de Indicador'!F202="No dato","x",IF('Datos de Indicador'!F202="No dato","x",( 'Datos de Indicador'!F202*1/40)/'Datos de Indicador'!AM202))</f>
        <v>0</v>
      </c>
      <c r="K199" s="300">
        <f t="shared" si="47"/>
        <v>0</v>
      </c>
      <c r="L199" s="302">
        <f t="shared" si="48"/>
        <v>0</v>
      </c>
      <c r="M199" s="502">
        <f>IF('Datos de Indicador'!G202="No dato","x",ROUND(IF('Datos de Indicador'!G202=0,0,IF(LOG('Datos de Indicador'!G202)&gt;M$302,10,IF(LOG('Datos de Indicador'!G202)&lt;M$301,0,10-(M$302-LOG('Datos de Indicador'!G202))/(M$302-M$301)*10))),1))</f>
        <v>0</v>
      </c>
      <c r="N199" s="303">
        <f>IF('Datos de Indicador'!G202="No dato","x",IF('Datos de Indicador'!G202="No dato","x", 'Datos de Indicador'!G202/'Datos de Indicador'!AM202))</f>
        <v>0</v>
      </c>
      <c r="O199" s="304">
        <f t="shared" si="49"/>
        <v>0</v>
      </c>
      <c r="P199" s="302">
        <f t="shared" si="50"/>
        <v>0</v>
      </c>
      <c r="Q199" s="301">
        <f t="shared" si="51"/>
        <v>0</v>
      </c>
      <c r="R199" s="503">
        <f>IF('Datos de Indicador'!H202="No dato","x",ROUND(IF('Datos de Indicador'!H202=0,0,IF(LOG('Datos de Indicador'!H202)&gt;R$302,10,IF(LOG('Datos de Indicador'!H202)&lt;R$301,0,10-(R$302-LOG('Datos de Indicador'!H202))/(R$302-R$301)*10))),1))</f>
        <v>6.8</v>
      </c>
      <c r="S199" s="299">
        <f>IF('Datos de Indicador'!H202="No dato","x",IF('Datos de Indicador'!H202="No dato","x", 'Datos de Indicador'!H202/'Datos de Indicador'!AM202))</f>
        <v>1.7603030537737378E-2</v>
      </c>
      <c r="T199" s="300">
        <f t="shared" si="52"/>
        <v>1.8</v>
      </c>
      <c r="U199" s="301">
        <f t="shared" si="53"/>
        <v>4.8</v>
      </c>
      <c r="V199" s="501">
        <f>IF('Datos de Indicador'!I202="No dato","x",ROUND(IF('Datos de Indicador'!I202=0,0,IF(LOG('Datos de Indicador'!I202)&gt;V$302,10,IF(LOG('Datos de Indicador'!I202)&lt;V$301,0,10-(V$302-LOG('Datos de Indicador'!I202))/(V$302-V$301)*10))),1))</f>
        <v>8.6</v>
      </c>
      <c r="W199" s="299">
        <f>IF('Datos de Indicador'!I202="No dato","x",IF('Datos de Indicador'!I202="No dato","x",( 'Datos de Indicador'!I202)/'Datos de Indicador'!AM202))</f>
        <v>0.10467935493107826</v>
      </c>
      <c r="X199" s="300">
        <f t="shared" si="54"/>
        <v>10</v>
      </c>
      <c r="Y199" s="301">
        <f t="shared" si="55"/>
        <v>9.4</v>
      </c>
      <c r="Z199" s="305">
        <f t="shared" si="56"/>
        <v>5.3</v>
      </c>
      <c r="AA199" s="306">
        <f>IF('Datos de Indicador'!J202="No dato","x",ROUND(IF('Datos de Indicador'!J202&gt;AA$302,10,IF('Datos de Indicador'!J202&lt;$AA$301,0,10-(AA$302-'Datos de Indicador'!J202)/(AA$302-AA$301)*10)),1))</f>
        <v>0</v>
      </c>
      <c r="AB199" s="306">
        <f>IF('Datos de Indicador'!K202="No dato","x",ROUND(IF('Datos de Indicador'!K202&gt;AB$302,10,IF('Datos de Indicador'!K202&lt;$AB$301,0,10-(AB$302-'Datos de Indicador'!K202)/(AB$302-AB$301)*10)),1))</f>
        <v>0</v>
      </c>
      <c r="AC199" s="306">
        <f>IF('Datos de Indicador'!L202="No dato","x",ROUND(IF('Datos de Indicador'!L202&gt;AC$302,10,IF('Datos de Indicador'!L202&lt;$AC$301,0,10-(AC$302-'Datos de Indicador'!L202)/(AC$302-AC$301)*10)),1))</f>
        <v>0</v>
      </c>
      <c r="AD199" s="301">
        <f t="shared" si="43"/>
        <v>0</v>
      </c>
      <c r="AE199" s="305">
        <f t="shared" si="44"/>
        <v>0</v>
      </c>
      <c r="AF199" s="16"/>
      <c r="AG199" s="16"/>
      <c r="AH199" s="16"/>
    </row>
    <row r="200" spans="1:34" s="3" customFormat="1" x14ac:dyDescent="0.25">
      <c r="A200" s="99" t="s">
        <v>56</v>
      </c>
      <c r="B200" s="101" t="s">
        <v>71</v>
      </c>
      <c r="C200" s="307">
        <v>1315</v>
      </c>
      <c r="D200" s="301">
        <f>IF('Datos de Indicador'!D203="No dato","x",ROUND(IF('Datos de Indicador'!D203=0,0,IF(LOG('Datos de Indicador'!D203)&gt;D$302,10,IF(LOG('Datos de Indicador'!D203)&lt;D$301,0,10-(D$302-LOG('Datos de Indicador'!D203))/(D$302-D$301)*10))),1))</f>
        <v>7.3</v>
      </c>
      <c r="E200" s="501">
        <f>IF('Datos de Indicador'!E203="No dato","x",ROUND(IF('Datos de Indicador'!E203=0,0,IF(LOG('Datos de Indicador'!E203)&gt;E$302,10,IF(LOG('Datos de Indicador'!E203)&lt;E$301,0,10-(E$302-LOG('Datos de Indicador'!E203))/(E$302-E$301)*10))),1))</f>
        <v>0</v>
      </c>
      <c r="F200" s="299">
        <f>IF('Datos de Indicador'!E203="No dato","x",IF('Datos de Indicador'!E203="No dato","x", ('Datos de Indicador'!E203)/'Datos de Indicador'!AM203))</f>
        <v>0</v>
      </c>
      <c r="G200" s="300">
        <f t="shared" si="45"/>
        <v>0</v>
      </c>
      <c r="H200" s="301">
        <f t="shared" si="46"/>
        <v>0</v>
      </c>
      <c r="I200" s="501">
        <f>IF('Datos de Indicador'!F203="No dato","x",ROUND(IF('Datos de Indicador'!F203=0,0,IF(LOG('Datos de Indicador'!F203*1/40)&gt;I$302,10,IF(LOG('Datos de Indicador'!F203*1/40)&lt;I$301,0,10-(I$302-LOG('Datos de Indicador'!F203*1/40))/(I$302-I$301)*10))),1))</f>
        <v>0</v>
      </c>
      <c r="J200" s="299">
        <f>IF('Datos de Indicador'!F203="No dato","x",IF('Datos de Indicador'!F203="No dato","x",( 'Datos de Indicador'!F203*1/40)/'Datos de Indicador'!AM203))</f>
        <v>0</v>
      </c>
      <c r="K200" s="300">
        <f t="shared" si="47"/>
        <v>0</v>
      </c>
      <c r="L200" s="302">
        <f t="shared" si="48"/>
        <v>0</v>
      </c>
      <c r="M200" s="502">
        <f>IF('Datos de Indicador'!G203="No dato","x",ROUND(IF('Datos de Indicador'!G203=0,0,IF(LOG('Datos de Indicador'!G203)&gt;M$302,10,IF(LOG('Datos de Indicador'!G203)&lt;M$301,0,10-(M$302-LOG('Datos de Indicador'!G203))/(M$302-M$301)*10))),1))</f>
        <v>0</v>
      </c>
      <c r="N200" s="303">
        <f>IF('Datos de Indicador'!G203="No dato","x",IF('Datos de Indicador'!G203="No dato","x", 'Datos de Indicador'!G203/'Datos de Indicador'!AM203))</f>
        <v>0</v>
      </c>
      <c r="O200" s="304">
        <f t="shared" si="49"/>
        <v>0</v>
      </c>
      <c r="P200" s="302">
        <f t="shared" si="50"/>
        <v>0</v>
      </c>
      <c r="Q200" s="301">
        <f t="shared" si="51"/>
        <v>0</v>
      </c>
      <c r="R200" s="503">
        <f>IF('Datos de Indicador'!H203="No dato","x",ROUND(IF('Datos de Indicador'!H203=0,0,IF(LOG('Datos de Indicador'!H203)&gt;R$302,10,IF(LOG('Datos de Indicador'!H203)&lt;R$301,0,10-(R$302-LOG('Datos de Indicador'!H203))/(R$302-R$301)*10))),1))</f>
        <v>9.5</v>
      </c>
      <c r="S200" s="299">
        <f>IF('Datos de Indicador'!H203="No dato","x",IF('Datos de Indicador'!H203="No dato","x", 'Datos de Indicador'!H203/'Datos de Indicador'!AM203))</f>
        <v>0.18490549032662276</v>
      </c>
      <c r="T200" s="300">
        <f t="shared" si="52"/>
        <v>10</v>
      </c>
      <c r="U200" s="301">
        <f t="shared" si="53"/>
        <v>9.8000000000000007</v>
      </c>
      <c r="V200" s="501">
        <f>IF('Datos de Indicador'!I203="No dato","x",ROUND(IF('Datos de Indicador'!I203=0,0,IF(LOG('Datos de Indicador'!I203)&gt;V$302,10,IF(LOG('Datos de Indicador'!I203)&lt;V$301,0,10-(V$302-LOG('Datos de Indicador'!I203))/(V$302-V$301)*10))),1))</f>
        <v>9.1</v>
      </c>
      <c r="W200" s="299">
        <f>IF('Datos de Indicador'!I203="No dato","x",IF('Datos de Indicador'!I203="No dato","x",( 'Datos de Indicador'!I203)/'Datos de Indicador'!AM203))</f>
        <v>5.654735513919517E-2</v>
      </c>
      <c r="X200" s="300">
        <f t="shared" si="54"/>
        <v>5.7</v>
      </c>
      <c r="Y200" s="301">
        <f t="shared" si="55"/>
        <v>7.8</v>
      </c>
      <c r="Z200" s="305">
        <f t="shared" si="56"/>
        <v>6.5</v>
      </c>
      <c r="AA200" s="306">
        <f>IF('Datos de Indicador'!J203="No dato","x",ROUND(IF('Datos de Indicador'!J203&gt;AA$302,10,IF('Datos de Indicador'!J203&lt;$AA$301,0,10-(AA$302-'Datos de Indicador'!J203)/(AA$302-AA$301)*10)),1))</f>
        <v>2.8</v>
      </c>
      <c r="AB200" s="306">
        <f>IF('Datos de Indicador'!K203="No dato","x",ROUND(IF('Datos de Indicador'!K203&gt;AB$302,10,IF('Datos de Indicador'!K203&lt;$AB$301,0,10-(AB$302-'Datos de Indicador'!K203)/(AB$302-AB$301)*10)),1))</f>
        <v>1.3</v>
      </c>
      <c r="AC200" s="306">
        <f>IF('Datos de Indicador'!L203="No dato","x",ROUND(IF('Datos de Indicador'!L203&gt;AC$302,10,IF('Datos de Indicador'!L203&lt;$AC$301,0,10-(AC$302-'Datos de Indicador'!L203)/(AC$302-AC$301)*10)),1))</f>
        <v>0</v>
      </c>
      <c r="AD200" s="301">
        <f t="shared" si="43"/>
        <v>1.4</v>
      </c>
      <c r="AE200" s="305">
        <f t="shared" si="44"/>
        <v>1.4</v>
      </c>
      <c r="AF200" s="16"/>
      <c r="AG200" s="16"/>
      <c r="AH200" s="16"/>
    </row>
    <row r="201" spans="1:34" s="3" customFormat="1" x14ac:dyDescent="0.25">
      <c r="A201" s="99" t="s">
        <v>56</v>
      </c>
      <c r="B201" s="101" t="s">
        <v>72</v>
      </c>
      <c r="C201" s="307">
        <v>1316</v>
      </c>
      <c r="D201" s="301">
        <f>IF('Datos de Indicador'!D204="No dato","x",ROUND(IF('Datos de Indicador'!D204=0,0,IF(LOG('Datos de Indicador'!D204)&gt;D$302,10,IF(LOG('Datos de Indicador'!D204)&lt;D$301,0,10-(D$302-LOG('Datos de Indicador'!D204))/(D$302-D$301)*10))),1))</f>
        <v>7.3</v>
      </c>
      <c r="E201" s="501">
        <f>IF('Datos de Indicador'!E204="No dato","x",ROUND(IF('Datos de Indicador'!E204=0,0,IF(LOG('Datos de Indicador'!E204)&gt;E$302,10,IF(LOG('Datos de Indicador'!E204)&lt;E$301,0,10-(E$302-LOG('Datos de Indicador'!E204))/(E$302-E$301)*10))),1))</f>
        <v>4.4000000000000004</v>
      </c>
      <c r="F201" s="299">
        <f>IF('Datos de Indicador'!E204="No dato","x",IF('Datos de Indicador'!E204="No dato","x", ('Datos de Indicador'!E204)/'Datos de Indicador'!AM204))</f>
        <v>1.5208385295316428E-4</v>
      </c>
      <c r="G201" s="300">
        <f t="shared" si="45"/>
        <v>0.3</v>
      </c>
      <c r="H201" s="301">
        <f t="shared" si="46"/>
        <v>2.6</v>
      </c>
      <c r="I201" s="501">
        <f>IF('Datos de Indicador'!F204="No dato","x",ROUND(IF('Datos de Indicador'!F204=0,0,IF(LOG('Datos de Indicador'!F204*1/40)&gt;I$302,10,IF(LOG('Datos de Indicador'!F204*1/40)&lt;I$301,0,10-(I$302-LOG('Datos de Indicador'!F204*1/40))/(I$302-I$301)*10))),1))</f>
        <v>0</v>
      </c>
      <c r="J201" s="299">
        <f>IF('Datos de Indicador'!F204="No dato","x",IF('Datos de Indicador'!F204="No dato","x",( 'Datos de Indicador'!F204*1/40)/'Datos de Indicador'!AM204))</f>
        <v>0</v>
      </c>
      <c r="K201" s="300">
        <f t="shared" si="47"/>
        <v>0</v>
      </c>
      <c r="L201" s="302">
        <f t="shared" si="48"/>
        <v>0</v>
      </c>
      <c r="M201" s="502">
        <f>IF('Datos de Indicador'!G204="No dato","x",ROUND(IF('Datos de Indicador'!G204=0,0,IF(LOG('Datos de Indicador'!G204)&gt;M$302,10,IF(LOG('Datos de Indicador'!G204)&lt;M$301,0,10-(M$302-LOG('Datos de Indicador'!G204))/(M$302-M$301)*10))),1))</f>
        <v>0</v>
      </c>
      <c r="N201" s="303">
        <f>IF('Datos de Indicador'!G204="No dato","x",IF('Datos de Indicador'!G204="No dato","x", 'Datos de Indicador'!G204/'Datos de Indicador'!AM204))</f>
        <v>0</v>
      </c>
      <c r="O201" s="304">
        <f t="shared" si="49"/>
        <v>0</v>
      </c>
      <c r="P201" s="302">
        <f t="shared" si="50"/>
        <v>0</v>
      </c>
      <c r="Q201" s="301">
        <f t="shared" si="51"/>
        <v>0</v>
      </c>
      <c r="R201" s="503">
        <f>IF('Datos de Indicador'!H204="No dato","x",ROUND(IF('Datos de Indicador'!H204=0,0,IF(LOG('Datos de Indicador'!H204)&gt;R$302,10,IF(LOG('Datos de Indicador'!H204)&lt;R$301,0,10-(R$302-LOG('Datos de Indicador'!H204))/(R$302-R$301)*10))),1))</f>
        <v>9.4</v>
      </c>
      <c r="S201" s="299">
        <f>IF('Datos de Indicador'!H204="No dato","x",IF('Datos de Indicador'!H204="No dato","x", 'Datos de Indicador'!H204/'Datos de Indicador'!AM204))</f>
        <v>0.17968707226416358</v>
      </c>
      <c r="T201" s="300">
        <f t="shared" si="52"/>
        <v>10</v>
      </c>
      <c r="U201" s="301">
        <f t="shared" si="53"/>
        <v>9.6999999999999993</v>
      </c>
      <c r="V201" s="501">
        <f>IF('Datos de Indicador'!I204="No dato","x",ROUND(IF('Datos de Indicador'!I204=0,0,IF(LOG('Datos de Indicador'!I204)&gt;V$302,10,IF(LOG('Datos de Indicador'!I204)&lt;V$301,0,10-(V$302-LOG('Datos de Indicador'!I204))/(V$302-V$301)*10))),1))</f>
        <v>8.8000000000000007</v>
      </c>
      <c r="W201" s="299">
        <f>IF('Datos de Indicador'!I204="No dato","x",IF('Datos de Indicador'!I204="No dato","x",( 'Datos de Indicador'!I204)/'Datos de Indicador'!AM204))</f>
        <v>4.2051185341549918E-2</v>
      </c>
      <c r="X201" s="300">
        <f t="shared" si="54"/>
        <v>4.2</v>
      </c>
      <c r="Y201" s="301">
        <f t="shared" si="55"/>
        <v>7.1</v>
      </c>
      <c r="Z201" s="305">
        <f t="shared" si="56"/>
        <v>6.5</v>
      </c>
      <c r="AA201" s="306">
        <f>IF('Datos de Indicador'!J204="No dato","x",ROUND(IF('Datos de Indicador'!J204&gt;AA$302,10,IF('Datos de Indicador'!J204&lt;$AA$301,0,10-(AA$302-'Datos de Indicador'!J204)/(AA$302-AA$301)*10)),1))</f>
        <v>8.5</v>
      </c>
      <c r="AB201" s="306">
        <f>IF('Datos de Indicador'!K204="No dato","x",ROUND(IF('Datos de Indicador'!K204&gt;AB$302,10,IF('Datos de Indicador'!K204&lt;$AB$301,0,10-(AB$302-'Datos de Indicador'!K204)/(AB$302-AB$301)*10)),1))</f>
        <v>4</v>
      </c>
      <c r="AC201" s="306">
        <f>IF('Datos de Indicador'!L204="No dato","x",ROUND(IF('Datos de Indicador'!L204&gt;AC$302,10,IF('Datos de Indicador'!L204&lt;$AC$301,0,10-(AC$302-'Datos de Indicador'!L204)/(AC$302-AC$301)*10)),1))</f>
        <v>0.7</v>
      </c>
      <c r="AD201" s="301">
        <f t="shared" si="43"/>
        <v>5.3</v>
      </c>
      <c r="AE201" s="305">
        <f t="shared" si="44"/>
        <v>5.3</v>
      </c>
      <c r="AF201" s="16"/>
      <c r="AG201" s="16"/>
      <c r="AH201" s="16"/>
    </row>
    <row r="202" spans="1:34" s="3" customFormat="1" x14ac:dyDescent="0.25">
      <c r="A202" s="99" t="s">
        <v>56</v>
      </c>
      <c r="B202" s="101" t="s">
        <v>73</v>
      </c>
      <c r="C202" s="307">
        <v>1317</v>
      </c>
      <c r="D202" s="301">
        <f>IF('Datos de Indicador'!D205="No dato","x",ROUND(IF('Datos de Indicador'!D205=0,0,IF(LOG('Datos de Indicador'!D205)&gt;D$302,10,IF(LOG('Datos de Indicador'!D205)&lt;D$301,0,10-(D$302-LOG('Datos de Indicador'!D205))/(D$302-D$301)*10))),1))</f>
        <v>6.9</v>
      </c>
      <c r="E202" s="501">
        <f>IF('Datos de Indicador'!E205="No dato","x",ROUND(IF('Datos de Indicador'!E205=0,0,IF(LOG('Datos de Indicador'!E205)&gt;E$302,10,IF(LOG('Datos de Indicador'!E205)&lt;E$301,0,10-(E$302-LOG('Datos de Indicador'!E205))/(E$302-E$301)*10))),1))</f>
        <v>6.3</v>
      </c>
      <c r="F202" s="299">
        <f>IF('Datos de Indicador'!E205="No dato","x",IF('Datos de Indicador'!E205="No dato","x", ('Datos de Indicador'!E205)/'Datos de Indicador'!AM205))</f>
        <v>2.217929296849875E-3</v>
      </c>
      <c r="G202" s="300">
        <f t="shared" si="45"/>
        <v>4.4000000000000004</v>
      </c>
      <c r="H202" s="301">
        <f t="shared" si="46"/>
        <v>5.4</v>
      </c>
      <c r="I202" s="501">
        <f>IF('Datos de Indicador'!F205="No dato","x",ROUND(IF('Datos de Indicador'!F205=0,0,IF(LOG('Datos de Indicador'!F205*1/40)&gt;I$302,10,IF(LOG('Datos de Indicador'!F205*1/40)&lt;I$301,0,10-(I$302-LOG('Datos de Indicador'!F205*1/40))/(I$302-I$301)*10))),1))</f>
        <v>0</v>
      </c>
      <c r="J202" s="299">
        <f>IF('Datos de Indicador'!F205="No dato","x",IF('Datos de Indicador'!F205="No dato","x",( 'Datos de Indicador'!F205*1/40)/'Datos de Indicador'!AM205))</f>
        <v>0</v>
      </c>
      <c r="K202" s="300">
        <f t="shared" si="47"/>
        <v>0</v>
      </c>
      <c r="L202" s="302">
        <f t="shared" si="48"/>
        <v>0</v>
      </c>
      <c r="M202" s="502">
        <f>IF('Datos de Indicador'!G205="No dato","x",ROUND(IF('Datos de Indicador'!G205=0,0,IF(LOG('Datos de Indicador'!G205)&gt;M$302,10,IF(LOG('Datos de Indicador'!G205)&lt;M$301,0,10-(M$302-LOG('Datos de Indicador'!G205))/(M$302-M$301)*10))),1))</f>
        <v>0</v>
      </c>
      <c r="N202" s="303">
        <f>IF('Datos de Indicador'!G205="No dato","x",IF('Datos de Indicador'!G205="No dato","x", 'Datos de Indicador'!G205/'Datos de Indicador'!AM205))</f>
        <v>0</v>
      </c>
      <c r="O202" s="304">
        <f t="shared" si="49"/>
        <v>0</v>
      </c>
      <c r="P202" s="302">
        <f t="shared" si="50"/>
        <v>0</v>
      </c>
      <c r="Q202" s="301">
        <f t="shared" si="51"/>
        <v>0</v>
      </c>
      <c r="R202" s="503">
        <f>IF('Datos de Indicador'!H205="No dato","x",ROUND(IF('Datos de Indicador'!H205=0,0,IF(LOG('Datos de Indicador'!H205)&gt;R$302,10,IF(LOG('Datos de Indicador'!H205)&lt;R$301,0,10-(R$302-LOG('Datos de Indicador'!H205))/(R$302-R$301)*10))),1))</f>
        <v>9.1</v>
      </c>
      <c r="S202" s="299">
        <f>IF('Datos de Indicador'!H205="No dato","x",IF('Datos de Indicador'!H205="No dato","x", 'Datos de Indicador'!H205/'Datos de Indicador'!AM205))</f>
        <v>0.16412676796689074</v>
      </c>
      <c r="T202" s="300">
        <f t="shared" si="52"/>
        <v>10</v>
      </c>
      <c r="U202" s="301">
        <f t="shared" si="53"/>
        <v>9.6</v>
      </c>
      <c r="V202" s="501">
        <f>IF('Datos de Indicador'!I205="No dato","x",ROUND(IF('Datos de Indicador'!I205=0,0,IF(LOG('Datos de Indicador'!I205)&gt;V$302,10,IF(LOG('Datos de Indicador'!I205)&lt;V$301,0,10-(V$302-LOG('Datos de Indicador'!I205))/(V$302-V$301)*10))),1))</f>
        <v>9.3000000000000007</v>
      </c>
      <c r="W202" s="299">
        <f>IF('Datos de Indicador'!I205="No dato","x",IF('Datos de Indicador'!I205="No dato","x",( 'Datos de Indicador'!I205)/'Datos de Indicador'!AM205))</f>
        <v>0.1134470835338711</v>
      </c>
      <c r="X202" s="300">
        <f t="shared" si="54"/>
        <v>10</v>
      </c>
      <c r="Y202" s="301">
        <f t="shared" si="55"/>
        <v>9.6999999999999993</v>
      </c>
      <c r="Z202" s="305">
        <f t="shared" si="56"/>
        <v>7.6</v>
      </c>
      <c r="AA202" s="306">
        <f>IF('Datos de Indicador'!J205="No dato","x",ROUND(IF('Datos de Indicador'!J205&gt;AA$302,10,IF('Datos de Indicador'!J205&lt;$AA$301,0,10-(AA$302-'Datos de Indicador'!J205)/(AA$302-AA$301)*10)),1))</f>
        <v>0</v>
      </c>
      <c r="AB202" s="306">
        <f>IF('Datos de Indicador'!K205="No dato","x",ROUND(IF('Datos de Indicador'!K205&gt;AB$302,10,IF('Datos de Indicador'!K205&lt;$AB$301,0,10-(AB$302-'Datos de Indicador'!K205)/(AB$302-AB$301)*10)),1))</f>
        <v>0</v>
      </c>
      <c r="AC202" s="306">
        <f>IF('Datos de Indicador'!L205="No dato","x",ROUND(IF('Datos de Indicador'!L205&gt;AC$302,10,IF('Datos de Indicador'!L205&lt;$AC$301,0,10-(AC$302-'Datos de Indicador'!L205)/(AC$302-AC$301)*10)),1))</f>
        <v>0.7</v>
      </c>
      <c r="AD202" s="301">
        <f t="shared" si="43"/>
        <v>0.2</v>
      </c>
      <c r="AE202" s="305">
        <f t="shared" si="44"/>
        <v>0.2</v>
      </c>
      <c r="AF202" s="16"/>
      <c r="AG202" s="16"/>
      <c r="AH202" s="16"/>
    </row>
    <row r="203" spans="1:34" s="3" customFormat="1" x14ac:dyDescent="0.25">
      <c r="A203" s="99" t="s">
        <v>56</v>
      </c>
      <c r="B203" s="101" t="s">
        <v>74</v>
      </c>
      <c r="C203" s="307">
        <v>1318</v>
      </c>
      <c r="D203" s="301">
        <f>IF('Datos de Indicador'!D206="No dato","x",ROUND(IF('Datos de Indicador'!D206=0,0,IF(LOG('Datos de Indicador'!D206)&gt;D$302,10,IF(LOG('Datos de Indicador'!D206)&lt;D$301,0,10-(D$302-LOG('Datos de Indicador'!D206))/(D$302-D$301)*10))),1))</f>
        <v>6.6</v>
      </c>
      <c r="E203" s="501" t="str">
        <f>IF('Datos de Indicador'!E206="No dato","x",ROUND(IF('Datos de Indicador'!E206=0,0,IF(LOG('Datos de Indicador'!E206)&gt;E$302,10,IF(LOG('Datos de Indicador'!E206)&lt;E$301,0,10-(E$302-LOG('Datos de Indicador'!E206))/(E$302-E$301)*10))),1))</f>
        <v>x</v>
      </c>
      <c r="F203" s="299" t="str">
        <f>IF('Datos de Indicador'!E206="No dato","x",IF('Datos de Indicador'!E206="No dato","x", ('Datos de Indicador'!E206)/'Datos de Indicador'!AM206))</f>
        <v>x</v>
      </c>
      <c r="G203" s="300" t="str">
        <f t="shared" si="45"/>
        <v>x</v>
      </c>
      <c r="H203" s="301" t="str">
        <f t="shared" si="46"/>
        <v>x</v>
      </c>
      <c r="I203" s="501">
        <f>IF('Datos de Indicador'!F206="No dato","x",ROUND(IF('Datos de Indicador'!F206=0,0,IF(LOG('Datos de Indicador'!F206*1/40)&gt;I$302,10,IF(LOG('Datos de Indicador'!F206*1/40)&lt;I$301,0,10-(I$302-LOG('Datos de Indicador'!F206*1/40))/(I$302-I$301)*10))),1))</f>
        <v>0</v>
      </c>
      <c r="J203" s="299">
        <f>IF('Datos de Indicador'!F206="No dato","x",IF('Datos de Indicador'!F206="No dato","x",( 'Datos de Indicador'!F206*1/40)/'Datos de Indicador'!AM206))</f>
        <v>0</v>
      </c>
      <c r="K203" s="300">
        <f t="shared" si="47"/>
        <v>0</v>
      </c>
      <c r="L203" s="302">
        <f t="shared" si="48"/>
        <v>0</v>
      </c>
      <c r="M203" s="502">
        <f>IF('Datos de Indicador'!G206="No dato","x",ROUND(IF('Datos de Indicador'!G206=0,0,IF(LOG('Datos de Indicador'!G206)&gt;M$302,10,IF(LOG('Datos de Indicador'!G206)&lt;M$301,0,10-(M$302-LOG('Datos de Indicador'!G206))/(M$302-M$301)*10))),1))</f>
        <v>0</v>
      </c>
      <c r="N203" s="303">
        <f>IF('Datos de Indicador'!G206="No dato","x",IF('Datos de Indicador'!G206="No dato","x", 'Datos de Indicador'!G206/'Datos de Indicador'!AM206))</f>
        <v>0</v>
      </c>
      <c r="O203" s="304">
        <f t="shared" si="49"/>
        <v>0</v>
      </c>
      <c r="P203" s="302">
        <f t="shared" si="50"/>
        <v>0</v>
      </c>
      <c r="Q203" s="301">
        <f t="shared" si="51"/>
        <v>0</v>
      </c>
      <c r="R203" s="503">
        <f>IF('Datos de Indicador'!H206="No dato","x",ROUND(IF('Datos de Indicador'!H206=0,0,IF(LOG('Datos de Indicador'!H206)&gt;R$302,10,IF(LOG('Datos de Indicador'!H206)&lt;R$301,0,10-(R$302-LOG('Datos de Indicador'!H206))/(R$302-R$301)*10))),1))</f>
        <v>7.9</v>
      </c>
      <c r="S203" s="299">
        <f>IF('Datos de Indicador'!H206="No dato","x",IF('Datos de Indicador'!H206="No dato","x", 'Datos de Indicador'!H206/'Datos de Indicador'!AM206))</f>
        <v>0.12626618292411429</v>
      </c>
      <c r="T203" s="300">
        <f t="shared" si="52"/>
        <v>10</v>
      </c>
      <c r="U203" s="301">
        <f t="shared" si="53"/>
        <v>9.1999999999999993</v>
      </c>
      <c r="V203" s="501">
        <f>IF('Datos de Indicador'!I206="No dato","x",ROUND(IF('Datos de Indicador'!I206=0,0,IF(LOG('Datos de Indicador'!I206)&gt;V$302,10,IF(LOG('Datos de Indicador'!I206)&lt;V$301,0,10-(V$302-LOG('Datos de Indicador'!I206))/(V$302-V$301)*10))),1))</f>
        <v>8.4</v>
      </c>
      <c r="W203" s="299">
        <f>IF('Datos de Indicador'!I206="No dato","x",IF('Datos de Indicador'!I206="No dato","x",( 'Datos de Indicador'!I206)/'Datos de Indicador'!AM206))</f>
        <v>0.13319900232815254</v>
      </c>
      <c r="X203" s="300">
        <f t="shared" si="54"/>
        <v>10</v>
      </c>
      <c r="Y203" s="301">
        <f t="shared" si="55"/>
        <v>9.4</v>
      </c>
      <c r="Z203" s="305">
        <f t="shared" si="56"/>
        <v>7.5</v>
      </c>
      <c r="AA203" s="306">
        <f>IF('Datos de Indicador'!J206="No dato","x",ROUND(IF('Datos de Indicador'!J206&gt;AA$302,10,IF('Datos de Indicador'!J206&lt;$AA$301,0,10-(AA$302-'Datos de Indicador'!J206)/(AA$302-AA$301)*10)),1))</f>
        <v>10</v>
      </c>
      <c r="AB203" s="306">
        <f>IF('Datos de Indicador'!K206="No dato","x",ROUND(IF('Datos de Indicador'!K206&gt;AB$302,10,IF('Datos de Indicador'!K206&lt;$AB$301,0,10-(AB$302-'Datos de Indicador'!K206)/(AB$302-AB$301)*10)),1))</f>
        <v>1.3</v>
      </c>
      <c r="AC203" s="306">
        <f>IF('Datos de Indicador'!L206="No dato","x",ROUND(IF('Datos de Indicador'!L206&gt;AC$302,10,IF('Datos de Indicador'!L206&lt;$AC$301,0,10-(AC$302-'Datos de Indicador'!L206)/(AC$302-AC$301)*10)),1))</f>
        <v>0</v>
      </c>
      <c r="AD203" s="301">
        <f t="shared" si="43"/>
        <v>6.2</v>
      </c>
      <c r="AE203" s="305">
        <f t="shared" si="44"/>
        <v>6.2</v>
      </c>
      <c r="AF203" s="16"/>
      <c r="AG203" s="16"/>
      <c r="AH203" s="16"/>
    </row>
    <row r="204" spans="1:34" s="3" customFormat="1" x14ac:dyDescent="0.25">
      <c r="A204" s="99" t="s">
        <v>56</v>
      </c>
      <c r="B204" s="101" t="s">
        <v>75</v>
      </c>
      <c r="C204" s="307">
        <v>1319</v>
      </c>
      <c r="D204" s="301">
        <f>IF('Datos de Indicador'!D207="No dato","x",ROUND(IF('Datos de Indicador'!D207=0,0,IF(LOG('Datos de Indicador'!D207)&gt;D$302,10,IF(LOG('Datos de Indicador'!D207)&lt;D$301,0,10-(D$302-LOG('Datos de Indicador'!D207))/(D$302-D$301)*10))),1))</f>
        <v>7</v>
      </c>
      <c r="E204" s="501">
        <f>IF('Datos de Indicador'!E207="No dato","x",ROUND(IF('Datos de Indicador'!E207=0,0,IF(LOG('Datos de Indicador'!E207)&gt;E$302,10,IF(LOG('Datos de Indicador'!E207)&lt;E$301,0,10-(E$302-LOG('Datos de Indicador'!E207))/(E$302-E$301)*10))),1))</f>
        <v>0</v>
      </c>
      <c r="F204" s="299">
        <f>IF('Datos de Indicador'!E207="No dato","x",IF('Datos de Indicador'!E207="No dato","x", ('Datos de Indicador'!E207)/'Datos de Indicador'!AM207))</f>
        <v>0</v>
      </c>
      <c r="G204" s="300">
        <f t="shared" si="45"/>
        <v>0</v>
      </c>
      <c r="H204" s="301">
        <f t="shared" si="46"/>
        <v>0</v>
      </c>
      <c r="I204" s="501">
        <f>IF('Datos de Indicador'!F207="No dato","x",ROUND(IF('Datos de Indicador'!F207=0,0,IF(LOG('Datos de Indicador'!F207*1/40)&gt;I$302,10,IF(LOG('Datos de Indicador'!F207*1/40)&lt;I$301,0,10-(I$302-LOG('Datos de Indicador'!F207*1/40))/(I$302-I$301)*10))),1))</f>
        <v>0</v>
      </c>
      <c r="J204" s="299">
        <f>IF('Datos de Indicador'!F207="No dato","x",IF('Datos de Indicador'!F207="No dato","x",( 'Datos de Indicador'!F207*1/40)/'Datos de Indicador'!AM207))</f>
        <v>0</v>
      </c>
      <c r="K204" s="300">
        <f t="shared" si="47"/>
        <v>0</v>
      </c>
      <c r="L204" s="302">
        <f t="shared" si="48"/>
        <v>0</v>
      </c>
      <c r="M204" s="502">
        <f>IF('Datos de Indicador'!G207="No dato","x",ROUND(IF('Datos de Indicador'!G207=0,0,IF(LOG('Datos de Indicador'!G207)&gt;M$302,10,IF(LOG('Datos de Indicador'!G207)&lt;M$301,0,10-(M$302-LOG('Datos de Indicador'!G207))/(M$302-M$301)*10))),1))</f>
        <v>0</v>
      </c>
      <c r="N204" s="303">
        <f>IF('Datos de Indicador'!G207="No dato","x",IF('Datos de Indicador'!G207="No dato","x", 'Datos de Indicador'!G207/'Datos de Indicador'!AM207))</f>
        <v>0</v>
      </c>
      <c r="O204" s="304">
        <f t="shared" si="49"/>
        <v>0</v>
      </c>
      <c r="P204" s="302">
        <f t="shared" si="50"/>
        <v>0</v>
      </c>
      <c r="Q204" s="301">
        <f t="shared" si="51"/>
        <v>0</v>
      </c>
      <c r="R204" s="503">
        <f>IF('Datos de Indicador'!H207="No dato","x",ROUND(IF('Datos de Indicador'!H207=0,0,IF(LOG('Datos de Indicador'!H207)&gt;R$302,10,IF(LOG('Datos de Indicador'!H207)&lt;R$301,0,10-(R$302-LOG('Datos de Indicador'!H207))/(R$302-R$301)*10))),1))</f>
        <v>9.3000000000000007</v>
      </c>
      <c r="S204" s="299">
        <f>IF('Datos de Indicador'!H207="No dato","x",IF('Datos de Indicador'!H207="No dato","x", 'Datos de Indicador'!H207/'Datos de Indicador'!AM207))</f>
        <v>0.13714908032784787</v>
      </c>
      <c r="T204" s="300">
        <f t="shared" si="52"/>
        <v>10</v>
      </c>
      <c r="U204" s="301">
        <f t="shared" si="53"/>
        <v>9.6999999999999993</v>
      </c>
      <c r="V204" s="501">
        <f>IF('Datos de Indicador'!I207="No dato","x",ROUND(IF('Datos de Indicador'!I207=0,0,IF(LOG('Datos de Indicador'!I207)&gt;V$302,10,IF(LOG('Datos de Indicador'!I207)&lt;V$301,0,10-(V$302-LOG('Datos de Indicador'!I207))/(V$302-V$301)*10))),1))</f>
        <v>8.5</v>
      </c>
      <c r="W204" s="299">
        <f>IF('Datos de Indicador'!I207="No dato","x",IF('Datos de Indicador'!I207="No dato","x",( 'Datos de Indicador'!I207)/'Datos de Indicador'!AM207))</f>
        <v>2.7093102138861746E-2</v>
      </c>
      <c r="X204" s="300">
        <f t="shared" si="54"/>
        <v>2.7</v>
      </c>
      <c r="Y204" s="301">
        <f t="shared" si="55"/>
        <v>6.4</v>
      </c>
      <c r="Z204" s="305">
        <f t="shared" si="56"/>
        <v>6</v>
      </c>
      <c r="AA204" s="306">
        <f>IF('Datos de Indicador'!J207="No dato","x",ROUND(IF('Datos de Indicador'!J207&gt;AA$302,10,IF('Datos de Indicador'!J207&lt;$AA$301,0,10-(AA$302-'Datos de Indicador'!J207)/(AA$302-AA$301)*10)),1))</f>
        <v>2.6</v>
      </c>
      <c r="AB204" s="306">
        <f>IF('Datos de Indicador'!K207="No dato","x",ROUND(IF('Datos de Indicador'!K207&gt;AB$302,10,IF('Datos de Indicador'!K207&lt;$AB$301,0,10-(AB$302-'Datos de Indicador'!K207)/(AB$302-AB$301)*10)),1))</f>
        <v>1.3</v>
      </c>
      <c r="AC204" s="306">
        <f>IF('Datos de Indicador'!L207="No dato","x",ROUND(IF('Datos de Indicador'!L207&gt;AC$302,10,IF('Datos de Indicador'!L207&lt;$AC$301,0,10-(AC$302-'Datos de Indicador'!L207)/(AC$302-AC$301)*10)),1))</f>
        <v>1.3</v>
      </c>
      <c r="AD204" s="301">
        <f t="shared" si="43"/>
        <v>1.8</v>
      </c>
      <c r="AE204" s="305">
        <f t="shared" si="44"/>
        <v>1.8</v>
      </c>
      <c r="AF204" s="16"/>
      <c r="AG204" s="16"/>
      <c r="AH204" s="16"/>
    </row>
    <row r="205" spans="1:34" s="3" customFormat="1" x14ac:dyDescent="0.25">
      <c r="A205" s="99" t="s">
        <v>56</v>
      </c>
      <c r="B205" s="101" t="s">
        <v>76</v>
      </c>
      <c r="C205" s="307">
        <v>1320</v>
      </c>
      <c r="D205" s="301">
        <f>IF('Datos de Indicador'!D208="No dato","x",ROUND(IF('Datos de Indicador'!D208=0,0,IF(LOG('Datos de Indicador'!D208)&gt;D$302,10,IF(LOG('Datos de Indicador'!D208)&lt;D$301,0,10-(D$302-LOG('Datos de Indicador'!D208))/(D$302-D$301)*10))),1))</f>
        <v>7.3</v>
      </c>
      <c r="E205" s="501">
        <f>IF('Datos de Indicador'!E208="No dato","x",ROUND(IF('Datos de Indicador'!E208=0,0,IF(LOG('Datos de Indicador'!E208)&gt;E$302,10,IF(LOG('Datos de Indicador'!E208)&lt;E$301,0,10-(E$302-LOG('Datos de Indicador'!E208))/(E$302-E$301)*10))),1))</f>
        <v>0</v>
      </c>
      <c r="F205" s="299">
        <f>IF('Datos de Indicador'!E208="No dato","x",IF('Datos de Indicador'!E208="No dato","x", ('Datos de Indicador'!E208)/'Datos de Indicador'!AM208))</f>
        <v>0</v>
      </c>
      <c r="G205" s="300">
        <f t="shared" si="45"/>
        <v>0</v>
      </c>
      <c r="H205" s="301">
        <f t="shared" si="46"/>
        <v>0</v>
      </c>
      <c r="I205" s="501">
        <f>IF('Datos de Indicador'!F208="No dato","x",ROUND(IF('Datos de Indicador'!F208=0,0,IF(LOG('Datos de Indicador'!F208*1/40)&gt;I$302,10,IF(LOG('Datos de Indicador'!F208*1/40)&lt;I$301,0,10-(I$302-LOG('Datos de Indicador'!F208*1/40))/(I$302-I$301)*10))),1))</f>
        <v>0</v>
      </c>
      <c r="J205" s="299">
        <f>IF('Datos de Indicador'!F208="No dato","x",IF('Datos de Indicador'!F208="No dato","x",( 'Datos de Indicador'!F208*1/40)/'Datos de Indicador'!AM208))</f>
        <v>0</v>
      </c>
      <c r="K205" s="300">
        <f t="shared" si="47"/>
        <v>0</v>
      </c>
      <c r="L205" s="302">
        <f t="shared" si="48"/>
        <v>0</v>
      </c>
      <c r="M205" s="502">
        <f>IF('Datos de Indicador'!G208="No dato","x",ROUND(IF('Datos de Indicador'!G208=0,0,IF(LOG('Datos de Indicador'!G208)&gt;M$302,10,IF(LOG('Datos de Indicador'!G208)&lt;M$301,0,10-(M$302-LOG('Datos de Indicador'!G208))/(M$302-M$301)*10))),1))</f>
        <v>0</v>
      </c>
      <c r="N205" s="303">
        <f>IF('Datos de Indicador'!G208="No dato","x",IF('Datos de Indicador'!G208="No dato","x", 'Datos de Indicador'!G208/'Datos de Indicador'!AM208))</f>
        <v>0</v>
      </c>
      <c r="O205" s="304">
        <f t="shared" si="49"/>
        <v>0</v>
      </c>
      <c r="P205" s="302">
        <f t="shared" si="50"/>
        <v>0</v>
      </c>
      <c r="Q205" s="301">
        <f t="shared" si="51"/>
        <v>0</v>
      </c>
      <c r="R205" s="503">
        <f>IF('Datos de Indicador'!H208="No dato","x",ROUND(IF('Datos de Indicador'!H208=0,0,IF(LOG('Datos de Indicador'!H208)&gt;R$302,10,IF(LOG('Datos de Indicador'!H208)&lt;R$301,0,10-(R$302-LOG('Datos de Indicador'!H208))/(R$302-R$301)*10))),1))</f>
        <v>8.9</v>
      </c>
      <c r="S205" s="299">
        <f>IF('Datos de Indicador'!H208="No dato","x",IF('Datos de Indicador'!H208="No dato","x", 'Datos de Indicador'!H208/'Datos de Indicador'!AM208))</f>
        <v>9.2351377411084609E-2</v>
      </c>
      <c r="T205" s="300">
        <f t="shared" si="52"/>
        <v>9.1999999999999993</v>
      </c>
      <c r="U205" s="301">
        <f t="shared" si="53"/>
        <v>9.1</v>
      </c>
      <c r="V205" s="501">
        <f>IF('Datos de Indicador'!I208="No dato","x",ROUND(IF('Datos de Indicador'!I208=0,0,IF(LOG('Datos de Indicador'!I208)&gt;V$302,10,IF(LOG('Datos de Indicador'!I208)&lt;V$301,0,10-(V$302-LOG('Datos de Indicador'!I208))/(V$302-V$301)*10))),1))</f>
        <v>0</v>
      </c>
      <c r="W205" s="299">
        <f>IF('Datos de Indicador'!I208="No dato","x",IF('Datos de Indicador'!I208="No dato","x",( 'Datos de Indicador'!I208)/'Datos de Indicador'!AM208))</f>
        <v>0</v>
      </c>
      <c r="X205" s="300">
        <f t="shared" si="54"/>
        <v>0</v>
      </c>
      <c r="Y205" s="301">
        <f t="shared" si="55"/>
        <v>0</v>
      </c>
      <c r="Z205" s="305">
        <f t="shared" si="56"/>
        <v>4.7</v>
      </c>
      <c r="AA205" s="306">
        <f>IF('Datos de Indicador'!J208="No dato","x",ROUND(IF('Datos de Indicador'!J208&gt;AA$302,10,IF('Datos de Indicador'!J208&lt;$AA$301,0,10-(AA$302-'Datos de Indicador'!J208)/(AA$302-AA$301)*10)),1))</f>
        <v>8.5</v>
      </c>
      <c r="AB205" s="306">
        <f>IF('Datos de Indicador'!K208="No dato","x",ROUND(IF('Datos de Indicador'!K208&gt;AB$302,10,IF('Datos de Indicador'!K208&lt;$AB$301,0,10-(AB$302-'Datos de Indicador'!K208)/(AB$302-AB$301)*10)),1))</f>
        <v>4</v>
      </c>
      <c r="AC205" s="306">
        <f>IF('Datos de Indicador'!L208="No dato","x",ROUND(IF('Datos de Indicador'!L208&gt;AC$302,10,IF('Datos de Indicador'!L208&lt;$AC$301,0,10-(AC$302-'Datos de Indicador'!L208)/(AC$302-AC$301)*10)),1))</f>
        <v>1.3</v>
      </c>
      <c r="AD205" s="301">
        <f t="shared" si="43"/>
        <v>5.4</v>
      </c>
      <c r="AE205" s="305">
        <f t="shared" si="44"/>
        <v>5.4</v>
      </c>
      <c r="AF205" s="16"/>
      <c r="AG205" s="16"/>
      <c r="AH205" s="16"/>
    </row>
    <row r="206" spans="1:34" s="3" customFormat="1" x14ac:dyDescent="0.25">
      <c r="A206" s="99" t="s">
        <v>56</v>
      </c>
      <c r="B206" s="101" t="s">
        <v>77</v>
      </c>
      <c r="C206" s="307">
        <v>1321</v>
      </c>
      <c r="D206" s="301">
        <f>IF('Datos de Indicador'!D209="No dato","x",ROUND(IF('Datos de Indicador'!D209=0,0,IF(LOG('Datos de Indicador'!D209)&gt;D$302,10,IF(LOG('Datos de Indicador'!D209)&lt;D$301,0,10-(D$302-LOG('Datos de Indicador'!D209))/(D$302-D$301)*10))),1))</f>
        <v>7.1</v>
      </c>
      <c r="E206" s="501">
        <f>IF('Datos de Indicador'!E209="No dato","x",ROUND(IF('Datos de Indicador'!E209=0,0,IF(LOG('Datos de Indicador'!E209)&gt;E$302,10,IF(LOG('Datos de Indicador'!E209)&lt;E$301,0,10-(E$302-LOG('Datos de Indicador'!E209))/(E$302-E$301)*10))),1))</f>
        <v>0</v>
      </c>
      <c r="F206" s="299">
        <f>IF('Datos de Indicador'!E209="No dato","x",IF('Datos de Indicador'!E209="No dato","x", ('Datos de Indicador'!E209)/'Datos de Indicador'!AM209))</f>
        <v>0</v>
      </c>
      <c r="G206" s="300">
        <f t="shared" si="45"/>
        <v>0</v>
      </c>
      <c r="H206" s="301">
        <f t="shared" si="46"/>
        <v>0</v>
      </c>
      <c r="I206" s="501">
        <f>IF('Datos de Indicador'!F209="No dato","x",ROUND(IF('Datos de Indicador'!F209=0,0,IF(LOG('Datos de Indicador'!F209*1/40)&gt;I$302,10,IF(LOG('Datos de Indicador'!F209*1/40)&lt;I$301,0,10-(I$302-LOG('Datos de Indicador'!F209*1/40))/(I$302-I$301)*10))),1))</f>
        <v>0</v>
      </c>
      <c r="J206" s="299">
        <f>IF('Datos de Indicador'!F209="No dato","x",IF('Datos de Indicador'!F209="No dato","x",( 'Datos de Indicador'!F209*1/40)/'Datos de Indicador'!AM209))</f>
        <v>0</v>
      </c>
      <c r="K206" s="300">
        <f t="shared" si="47"/>
        <v>0</v>
      </c>
      <c r="L206" s="302">
        <f t="shared" si="48"/>
        <v>0</v>
      </c>
      <c r="M206" s="502">
        <f>IF('Datos de Indicador'!G209="No dato","x",ROUND(IF('Datos de Indicador'!G209=0,0,IF(LOG('Datos de Indicador'!G209)&gt;M$302,10,IF(LOG('Datos de Indicador'!G209)&lt;M$301,0,10-(M$302-LOG('Datos de Indicador'!G209))/(M$302-M$301)*10))),1))</f>
        <v>0</v>
      </c>
      <c r="N206" s="303">
        <f>IF('Datos de Indicador'!G209="No dato","x",IF('Datos de Indicador'!G209="No dato","x", 'Datos de Indicador'!G209/'Datos de Indicador'!AM209))</f>
        <v>0</v>
      </c>
      <c r="O206" s="304">
        <f t="shared" si="49"/>
        <v>0</v>
      </c>
      <c r="P206" s="302">
        <f t="shared" si="50"/>
        <v>0</v>
      </c>
      <c r="Q206" s="301">
        <f t="shared" si="51"/>
        <v>0</v>
      </c>
      <c r="R206" s="503">
        <f>IF('Datos de Indicador'!H209="No dato","x",ROUND(IF('Datos de Indicador'!H209=0,0,IF(LOG('Datos de Indicador'!H209)&gt;R$302,10,IF(LOG('Datos de Indicador'!H209)&lt;R$301,0,10-(R$302-LOG('Datos de Indicador'!H209))/(R$302-R$301)*10))),1))</f>
        <v>9.6</v>
      </c>
      <c r="S206" s="299">
        <f>IF('Datos de Indicador'!H209="No dato","x",IF('Datos de Indicador'!H209="No dato","x", 'Datos de Indicador'!H209/'Datos de Indicador'!AM209))</f>
        <v>0.29681434996369316</v>
      </c>
      <c r="T206" s="300">
        <f t="shared" si="52"/>
        <v>10</v>
      </c>
      <c r="U206" s="301">
        <f t="shared" si="53"/>
        <v>9.8000000000000007</v>
      </c>
      <c r="V206" s="501">
        <f>IF('Datos de Indicador'!I209="No dato","x",ROUND(IF('Datos de Indicador'!I209=0,0,IF(LOG('Datos de Indicador'!I209)&gt;V$302,10,IF(LOG('Datos de Indicador'!I209)&lt;V$301,0,10-(V$302-LOG('Datos de Indicador'!I209))/(V$302-V$301)*10))),1))</f>
        <v>7.4</v>
      </c>
      <c r="W206" s="299">
        <f>IF('Datos de Indicador'!I209="No dato","x",IF('Datos de Indicador'!I209="No dato","x",( 'Datos de Indicador'!I209)/'Datos de Indicador'!AM209))</f>
        <v>9.1843441373748273E-3</v>
      </c>
      <c r="X206" s="300">
        <f t="shared" si="54"/>
        <v>0.9</v>
      </c>
      <c r="Y206" s="301">
        <f t="shared" si="55"/>
        <v>5</v>
      </c>
      <c r="Z206" s="305">
        <f t="shared" si="56"/>
        <v>5.9</v>
      </c>
      <c r="AA206" s="306">
        <f>IF('Datos de Indicador'!J209="No dato","x",ROUND(IF('Datos de Indicador'!J209&gt;AA$302,10,IF('Datos de Indicador'!J209&lt;$AA$301,0,10-(AA$302-'Datos de Indicador'!J209)/(AA$302-AA$301)*10)),1))</f>
        <v>10</v>
      </c>
      <c r="AB206" s="306">
        <f>IF('Datos de Indicador'!K209="No dato","x",ROUND(IF('Datos de Indicador'!K209&gt;AB$302,10,IF('Datos de Indicador'!K209&lt;$AB$301,0,10-(AB$302-'Datos de Indicador'!K209)/(AB$302-AB$301)*10)),1))</f>
        <v>5.3</v>
      </c>
      <c r="AC206" s="306">
        <f>IF('Datos de Indicador'!L209="No dato","x",ROUND(IF('Datos de Indicador'!L209&gt;AC$302,10,IF('Datos de Indicador'!L209&lt;$AC$301,0,10-(AC$302-'Datos de Indicador'!L209)/(AC$302-AC$301)*10)),1))</f>
        <v>0.7</v>
      </c>
      <c r="AD206" s="301">
        <f t="shared" si="43"/>
        <v>7</v>
      </c>
      <c r="AE206" s="305">
        <f t="shared" si="44"/>
        <v>7</v>
      </c>
      <c r="AF206" s="16"/>
      <c r="AG206" s="16"/>
      <c r="AH206" s="16"/>
    </row>
    <row r="207" spans="1:34" s="3" customFormat="1" x14ac:dyDescent="0.25">
      <c r="A207" s="99" t="s">
        <v>56</v>
      </c>
      <c r="B207" s="101" t="s">
        <v>78</v>
      </c>
      <c r="C207" s="307">
        <v>1322</v>
      </c>
      <c r="D207" s="301">
        <f>IF('Datos de Indicador'!D210="No dato","x",ROUND(IF('Datos de Indicador'!D210=0,0,IF(LOG('Datos de Indicador'!D210)&gt;D$302,10,IF(LOG('Datos de Indicador'!D210)&lt;D$301,0,10-(D$302-LOG('Datos de Indicador'!D210))/(D$302-D$301)*10))),1))</f>
        <v>6.7</v>
      </c>
      <c r="E207" s="501">
        <f>IF('Datos de Indicador'!E210="No dato","x",ROUND(IF('Datos de Indicador'!E210=0,0,IF(LOG('Datos de Indicador'!E210)&gt;E$302,10,IF(LOG('Datos de Indicador'!E210)&lt;E$301,0,10-(E$302-LOG('Datos de Indicador'!E210))/(E$302-E$301)*10))),1))</f>
        <v>0</v>
      </c>
      <c r="F207" s="299">
        <f>IF('Datos de Indicador'!E210="No dato","x",IF('Datos de Indicador'!E210="No dato","x", ('Datos de Indicador'!E210)/'Datos de Indicador'!AM210))</f>
        <v>0</v>
      </c>
      <c r="G207" s="300">
        <f t="shared" si="45"/>
        <v>0</v>
      </c>
      <c r="H207" s="301">
        <f t="shared" si="46"/>
        <v>0</v>
      </c>
      <c r="I207" s="501">
        <f>IF('Datos de Indicador'!F210="No dato","x",ROUND(IF('Datos de Indicador'!F210=0,0,IF(LOG('Datos de Indicador'!F210*1/40)&gt;I$302,10,IF(LOG('Datos de Indicador'!F210*1/40)&lt;I$301,0,10-(I$302-LOG('Datos de Indicador'!F210*1/40))/(I$302-I$301)*10))),1))</f>
        <v>0</v>
      </c>
      <c r="J207" s="299">
        <f>IF('Datos de Indicador'!F210="No dato","x",IF('Datos de Indicador'!F210="No dato","x",( 'Datos de Indicador'!F210*1/40)/'Datos de Indicador'!AM210))</f>
        <v>0</v>
      </c>
      <c r="K207" s="300">
        <f t="shared" si="47"/>
        <v>0</v>
      </c>
      <c r="L207" s="302">
        <f t="shared" si="48"/>
        <v>0</v>
      </c>
      <c r="M207" s="502">
        <f>IF('Datos de Indicador'!G210="No dato","x",ROUND(IF('Datos de Indicador'!G210=0,0,IF(LOG('Datos de Indicador'!G210)&gt;M$302,10,IF(LOG('Datos de Indicador'!G210)&lt;M$301,0,10-(M$302-LOG('Datos de Indicador'!G210))/(M$302-M$301)*10))),1))</f>
        <v>0</v>
      </c>
      <c r="N207" s="303">
        <f>IF('Datos de Indicador'!G210="No dato","x",IF('Datos de Indicador'!G210="No dato","x", 'Datos de Indicador'!G210/'Datos de Indicador'!AM210))</f>
        <v>0</v>
      </c>
      <c r="O207" s="304">
        <f t="shared" si="49"/>
        <v>0</v>
      </c>
      <c r="P207" s="302">
        <f t="shared" si="50"/>
        <v>0</v>
      </c>
      <c r="Q207" s="301">
        <f t="shared" si="51"/>
        <v>0</v>
      </c>
      <c r="R207" s="503">
        <f>IF('Datos de Indicador'!H210="No dato","x",ROUND(IF('Datos de Indicador'!H210=0,0,IF(LOG('Datos de Indicador'!H210)&gt;R$302,10,IF(LOG('Datos de Indicador'!H210)&lt;R$301,0,10-(R$302-LOG('Datos de Indicador'!H210))/(R$302-R$301)*10))),1))</f>
        <v>8.1999999999999993</v>
      </c>
      <c r="S207" s="299">
        <f>IF('Datos de Indicador'!H210="No dato","x",IF('Datos de Indicador'!H210="No dato","x", 'Datos de Indicador'!H210/'Datos de Indicador'!AM210))</f>
        <v>7.1496522669124721E-2</v>
      </c>
      <c r="T207" s="300">
        <f t="shared" si="52"/>
        <v>7.1</v>
      </c>
      <c r="U207" s="301">
        <f t="shared" si="53"/>
        <v>7.7</v>
      </c>
      <c r="V207" s="501">
        <f>IF('Datos de Indicador'!I210="No dato","x",ROUND(IF('Datos de Indicador'!I210=0,0,IF(LOG('Datos de Indicador'!I210)&gt;V$302,10,IF(LOG('Datos de Indicador'!I210)&lt;V$301,0,10-(V$302-LOG('Datos de Indicador'!I210))/(V$302-V$301)*10))),1))</f>
        <v>7.9</v>
      </c>
      <c r="W207" s="299">
        <f>IF('Datos de Indicador'!I210="No dato","x",IF('Datos de Indicador'!I210="No dato","x",( 'Datos de Indicador'!I210)/'Datos de Indicador'!AM210))</f>
        <v>2.8214536838435583E-2</v>
      </c>
      <c r="X207" s="300">
        <f t="shared" si="54"/>
        <v>2.8</v>
      </c>
      <c r="Y207" s="301">
        <f t="shared" si="55"/>
        <v>5.9</v>
      </c>
      <c r="Z207" s="305">
        <f t="shared" si="56"/>
        <v>4.8</v>
      </c>
      <c r="AA207" s="306">
        <f>IF('Datos de Indicador'!J210="No dato","x",ROUND(IF('Datos de Indicador'!J210&gt;AA$302,10,IF('Datos de Indicador'!J210&lt;$AA$301,0,10-(AA$302-'Datos de Indicador'!J210)/(AA$302-AA$301)*10)),1))</f>
        <v>8.1</v>
      </c>
      <c r="AB207" s="306">
        <f>IF('Datos de Indicador'!K210="No dato","x",ROUND(IF('Datos de Indicador'!K210&gt;AB$302,10,IF('Datos de Indicador'!K210&lt;$AB$301,0,10-(AB$302-'Datos de Indicador'!K210)/(AB$302-AB$301)*10)),1))</f>
        <v>2</v>
      </c>
      <c r="AC207" s="306">
        <f>IF('Datos de Indicador'!L210="No dato","x",ROUND(IF('Datos de Indicador'!L210&gt;AC$302,10,IF('Datos de Indicador'!L210&lt;$AC$301,0,10-(AC$302-'Datos de Indicador'!L210)/(AC$302-AC$301)*10)),1))</f>
        <v>0</v>
      </c>
      <c r="AD207" s="301">
        <f t="shared" si="43"/>
        <v>4.4000000000000004</v>
      </c>
      <c r="AE207" s="305">
        <f t="shared" si="44"/>
        <v>4.4000000000000004</v>
      </c>
      <c r="AF207" s="16"/>
      <c r="AG207" s="16"/>
      <c r="AH207" s="16"/>
    </row>
    <row r="208" spans="1:34" s="3" customFormat="1" x14ac:dyDescent="0.25">
      <c r="A208" s="99" t="s">
        <v>56</v>
      </c>
      <c r="B208" s="101" t="s">
        <v>79</v>
      </c>
      <c r="C208" s="307">
        <v>1323</v>
      </c>
      <c r="D208" s="301">
        <f>IF('Datos de Indicador'!D211="No dato","x",ROUND(IF('Datos de Indicador'!D211=0,0,IF(LOG('Datos de Indicador'!D211)&gt;D$302,10,IF(LOG('Datos de Indicador'!D211)&lt;D$301,0,10-(D$302-LOG('Datos de Indicador'!D211))/(D$302-D$301)*10))),1))</f>
        <v>7.1</v>
      </c>
      <c r="E208" s="501">
        <f>IF('Datos de Indicador'!E211="No dato","x",ROUND(IF('Datos de Indicador'!E211=0,0,IF(LOG('Datos de Indicador'!E211)&gt;E$302,10,IF(LOG('Datos de Indicador'!E211)&lt;E$301,0,10-(E$302-LOG('Datos de Indicador'!E211))/(E$302-E$301)*10))),1))</f>
        <v>0</v>
      </c>
      <c r="F208" s="299">
        <f>IF('Datos de Indicador'!E211="No dato","x",IF('Datos de Indicador'!E211="No dato","x", ('Datos de Indicador'!E211)/'Datos de Indicador'!AM211))</f>
        <v>0</v>
      </c>
      <c r="G208" s="300">
        <f t="shared" si="45"/>
        <v>0</v>
      </c>
      <c r="H208" s="301">
        <f t="shared" si="46"/>
        <v>0</v>
      </c>
      <c r="I208" s="501">
        <f>IF('Datos de Indicador'!F211="No dato","x",ROUND(IF('Datos de Indicador'!F211=0,0,IF(LOG('Datos de Indicador'!F211*1/40)&gt;I$302,10,IF(LOG('Datos de Indicador'!F211*1/40)&lt;I$301,0,10-(I$302-LOG('Datos de Indicador'!F211*1/40))/(I$302-I$301)*10))),1))</f>
        <v>0</v>
      </c>
      <c r="J208" s="299">
        <f>IF('Datos de Indicador'!F211="No dato","x",IF('Datos de Indicador'!F211="No dato","x",( 'Datos de Indicador'!F211*1/40)/'Datos de Indicador'!AM211))</f>
        <v>0</v>
      </c>
      <c r="K208" s="300">
        <f t="shared" si="47"/>
        <v>0</v>
      </c>
      <c r="L208" s="302">
        <f t="shared" si="48"/>
        <v>0</v>
      </c>
      <c r="M208" s="502">
        <f>IF('Datos de Indicador'!G211="No dato","x",ROUND(IF('Datos de Indicador'!G211=0,0,IF(LOG('Datos de Indicador'!G211)&gt;M$302,10,IF(LOG('Datos de Indicador'!G211)&lt;M$301,0,10-(M$302-LOG('Datos de Indicador'!G211))/(M$302-M$301)*10))),1))</f>
        <v>0</v>
      </c>
      <c r="N208" s="303">
        <f>IF('Datos de Indicador'!G211="No dato","x",IF('Datos de Indicador'!G211="No dato","x", 'Datos de Indicador'!G211/'Datos de Indicador'!AM211))</f>
        <v>0</v>
      </c>
      <c r="O208" s="304">
        <f t="shared" si="49"/>
        <v>0</v>
      </c>
      <c r="P208" s="302">
        <f t="shared" si="50"/>
        <v>0</v>
      </c>
      <c r="Q208" s="301">
        <f t="shared" si="51"/>
        <v>0</v>
      </c>
      <c r="R208" s="503">
        <f>IF('Datos de Indicador'!H211="No dato","x",ROUND(IF('Datos de Indicador'!H211=0,0,IF(LOG('Datos de Indicador'!H211)&gt;R$302,10,IF(LOG('Datos de Indicador'!H211)&lt;R$301,0,10-(R$302-LOG('Datos de Indicador'!H211))/(R$302-R$301)*10))),1))</f>
        <v>8.1999999999999993</v>
      </c>
      <c r="S208" s="299">
        <f>IF('Datos de Indicador'!H211="No dato","x",IF('Datos de Indicador'!H211="No dato","x", 'Datos de Indicador'!H211/'Datos de Indicador'!AM211))</f>
        <v>4.5472070987858708E-2</v>
      </c>
      <c r="T208" s="300">
        <f t="shared" si="52"/>
        <v>4.5</v>
      </c>
      <c r="U208" s="301">
        <f t="shared" si="53"/>
        <v>6.7</v>
      </c>
      <c r="V208" s="501">
        <f>IF('Datos de Indicador'!I211="No dato","x",ROUND(IF('Datos de Indicador'!I211=0,0,IF(LOG('Datos de Indicador'!I211)&gt;V$302,10,IF(LOG('Datos de Indicador'!I211)&lt;V$301,0,10-(V$302-LOG('Datos de Indicador'!I211))/(V$302-V$301)*10))),1))</f>
        <v>7.9</v>
      </c>
      <c r="W208" s="299">
        <f>IF('Datos de Indicador'!I211="No dato","x",IF('Datos de Indicador'!I211="No dato","x",( 'Datos de Indicador'!I211)/'Datos de Indicador'!AM211))</f>
        <v>1.8426439637574968E-2</v>
      </c>
      <c r="X208" s="300">
        <f t="shared" si="54"/>
        <v>1.8</v>
      </c>
      <c r="Y208" s="301">
        <f t="shared" si="55"/>
        <v>5.6</v>
      </c>
      <c r="Z208" s="305">
        <f t="shared" si="56"/>
        <v>4.5999999999999996</v>
      </c>
      <c r="AA208" s="306">
        <f>IF('Datos de Indicador'!J211="No dato","x",ROUND(IF('Datos de Indicador'!J211&gt;AA$302,10,IF('Datos de Indicador'!J211&lt;$AA$301,0,10-(AA$302-'Datos de Indicador'!J211)/(AA$302-AA$301)*10)),1))</f>
        <v>1.8</v>
      </c>
      <c r="AB208" s="306">
        <f>IF('Datos de Indicador'!K211="No dato","x",ROUND(IF('Datos de Indicador'!K211&gt;AB$302,10,IF('Datos de Indicador'!K211&lt;$AB$301,0,10-(AB$302-'Datos de Indicador'!K211)/(AB$302-AB$301)*10)),1))</f>
        <v>0.7</v>
      </c>
      <c r="AC208" s="306">
        <f>IF('Datos de Indicador'!L211="No dato","x",ROUND(IF('Datos de Indicador'!L211&gt;AC$302,10,IF('Datos de Indicador'!L211&lt;$AC$301,0,10-(AC$302-'Datos de Indicador'!L211)/(AC$302-AC$301)*10)),1))</f>
        <v>1.3</v>
      </c>
      <c r="AD208" s="301">
        <f>IF(AA208="x",                    ROUND(((10-GEOMEAN(((10-AB208)/10*9+1),((10-AC208)/10*9+1) ))/9*10),1),ROUND(((10-GEOMEAN(((10-AA208)/10*9+1),((10-AB208)/10*9+1),((10-AC208)/10*9+1) ))/9*10),1))</f>
        <v>1.3</v>
      </c>
      <c r="AE208" s="305">
        <f t="shared" si="44"/>
        <v>1.3</v>
      </c>
      <c r="AF208" s="16"/>
      <c r="AG208" s="16"/>
      <c r="AH208" s="16"/>
    </row>
    <row r="209" spans="1:34" s="3" customFormat="1" x14ac:dyDescent="0.25">
      <c r="A209" s="99" t="s">
        <v>56</v>
      </c>
      <c r="B209" s="101" t="s">
        <v>80</v>
      </c>
      <c r="C209" s="307">
        <v>1324</v>
      </c>
      <c r="D209" s="301">
        <f>IF('Datos de Indicador'!D212="No dato","x",ROUND(IF('Datos de Indicador'!D212=0,0,IF(LOG('Datos de Indicador'!D212)&gt;D$302,10,IF(LOG('Datos de Indicador'!D212)&lt;D$301,0,10-(D$302-LOG('Datos de Indicador'!D212))/(D$302-D$301)*10))),1))</f>
        <v>5.9</v>
      </c>
      <c r="E209" s="501">
        <f>IF('Datos de Indicador'!E212="No dato","x",ROUND(IF('Datos de Indicador'!E212=0,0,IF(LOG('Datos de Indicador'!E212)&gt;E$302,10,IF(LOG('Datos de Indicador'!E212)&lt;E$301,0,10-(E$302-LOG('Datos de Indicador'!E212))/(E$302-E$301)*10))),1))</f>
        <v>5.6</v>
      </c>
      <c r="F209" s="299">
        <f>IF('Datos de Indicador'!E212="No dato","x",IF('Datos de Indicador'!E212="No dato","x", ('Datos de Indicador'!E212)/'Datos de Indicador'!AM212))</f>
        <v>2.5900612873252112E-3</v>
      </c>
      <c r="G209" s="300">
        <f t="shared" si="45"/>
        <v>5.2</v>
      </c>
      <c r="H209" s="301">
        <f t="shared" si="46"/>
        <v>5.4</v>
      </c>
      <c r="I209" s="501">
        <f>IF('Datos de Indicador'!F212="No dato","x",ROUND(IF('Datos de Indicador'!F212=0,0,IF(LOG('Datos de Indicador'!F212*1/40)&gt;I$302,10,IF(LOG('Datos de Indicador'!F212*1/40)&lt;I$301,0,10-(I$302-LOG('Datos de Indicador'!F212*1/40))/(I$302-I$301)*10))),1))</f>
        <v>0</v>
      </c>
      <c r="J209" s="299">
        <f>IF('Datos de Indicador'!F212="No dato","x",IF('Datos de Indicador'!F212="No dato","x",( 'Datos de Indicador'!F212*1/40)/'Datos de Indicador'!AM212))</f>
        <v>0</v>
      </c>
      <c r="K209" s="300">
        <f t="shared" si="47"/>
        <v>0</v>
      </c>
      <c r="L209" s="302">
        <f t="shared" si="48"/>
        <v>0</v>
      </c>
      <c r="M209" s="502">
        <f>IF('Datos de Indicador'!G212="No dato","x",ROUND(IF('Datos de Indicador'!G212=0,0,IF(LOG('Datos de Indicador'!G212)&gt;M$302,10,IF(LOG('Datos de Indicador'!G212)&lt;M$301,0,10-(M$302-LOG('Datos de Indicador'!G212))/(M$302-M$301)*10))),1))</f>
        <v>0</v>
      </c>
      <c r="N209" s="303">
        <f>IF('Datos de Indicador'!G212="No dato","x",IF('Datos de Indicador'!G212="No dato","x", 'Datos de Indicador'!G212/'Datos de Indicador'!AM212))</f>
        <v>0</v>
      </c>
      <c r="O209" s="304">
        <f t="shared" si="49"/>
        <v>0</v>
      </c>
      <c r="P209" s="302">
        <f t="shared" si="50"/>
        <v>0</v>
      </c>
      <c r="Q209" s="301">
        <f t="shared" si="51"/>
        <v>0</v>
      </c>
      <c r="R209" s="503">
        <f>IF('Datos de Indicador'!H212="No dato","x",ROUND(IF('Datos de Indicador'!H212=0,0,IF(LOG('Datos de Indicador'!H212)&gt;R$302,10,IF(LOG('Datos de Indicador'!H212)&lt;R$301,0,10-(R$302-LOG('Datos de Indicador'!H212))/(R$302-R$301)*10))),1))</f>
        <v>8.1999999999999993</v>
      </c>
      <c r="S209" s="299">
        <f>IF('Datos de Indicador'!H212="No dato","x",IF('Datos de Indicador'!H212="No dato","x", 'Datos de Indicador'!H212/'Datos de Indicador'!AM212))</f>
        <v>0.1576231784584603</v>
      </c>
      <c r="T209" s="300">
        <f t="shared" si="52"/>
        <v>10</v>
      </c>
      <c r="U209" s="301">
        <f t="shared" si="53"/>
        <v>9.3000000000000007</v>
      </c>
      <c r="V209" s="501">
        <f>IF('Datos de Indicador'!I212="No dato","x",ROUND(IF('Datos de Indicador'!I212=0,0,IF(LOG('Datos de Indicador'!I212)&gt;V$302,10,IF(LOG('Datos de Indicador'!I212)&lt;V$301,0,10-(V$302-LOG('Datos de Indicador'!I212))/(V$302-V$301)*10))),1))</f>
        <v>9.1</v>
      </c>
      <c r="W209" s="299">
        <f>IF('Datos de Indicador'!I212="No dato","x",IF('Datos de Indicador'!I212="No dato","x",( 'Datos de Indicador'!I212)/'Datos de Indicador'!AM212))</f>
        <v>0.27551776943921935</v>
      </c>
      <c r="X209" s="300">
        <f t="shared" si="54"/>
        <v>10</v>
      </c>
      <c r="Y209" s="301">
        <f t="shared" si="55"/>
        <v>9.6</v>
      </c>
      <c r="Z209" s="305">
        <f t="shared" si="56"/>
        <v>7.2</v>
      </c>
      <c r="AA209" s="306">
        <f>IF('Datos de Indicador'!J212="No dato","x",ROUND(IF('Datos de Indicador'!J212&gt;AA$302,10,IF('Datos de Indicador'!J212&lt;$AA$301,0,10-(AA$302-'Datos de Indicador'!J212)/(AA$302-AA$301)*10)),1))</f>
        <v>5.9</v>
      </c>
      <c r="AB209" s="306">
        <f>IF('Datos de Indicador'!K212="No dato","x",ROUND(IF('Datos de Indicador'!K212&gt;AB$302,10,IF('Datos de Indicador'!K212&lt;$AB$301,0,10-(AB$302-'Datos de Indicador'!K212)/(AB$302-AB$301)*10)),1))</f>
        <v>0.7</v>
      </c>
      <c r="AC209" s="306">
        <f>IF('Datos de Indicador'!L212="No dato","x",ROUND(IF('Datos de Indicador'!L212&gt;AC$302,10,IF('Datos de Indicador'!L212&lt;$AC$301,0,10-(AC$302-'Datos de Indicador'!L212)/(AC$302-AC$301)*10)),1))</f>
        <v>0</v>
      </c>
      <c r="AD209" s="301">
        <f t="shared" si="43"/>
        <v>2.7</v>
      </c>
      <c r="AE209" s="305">
        <f t="shared" si="44"/>
        <v>2.7</v>
      </c>
      <c r="AF209" s="16"/>
      <c r="AG209" s="16"/>
      <c r="AH209" s="16"/>
    </row>
    <row r="210" spans="1:34" s="3" customFormat="1" x14ac:dyDescent="0.25">
      <c r="A210" s="99" t="s">
        <v>56</v>
      </c>
      <c r="B210" s="101" t="s">
        <v>81</v>
      </c>
      <c r="C210" s="307">
        <v>1325</v>
      </c>
      <c r="D210" s="301">
        <f>IF('Datos de Indicador'!D213="No dato","x",ROUND(IF('Datos de Indicador'!D213=0,0,IF(LOG('Datos de Indicador'!D213)&gt;D$302,10,IF(LOG('Datos de Indicador'!D213)&lt;D$301,0,10-(D$302-LOG('Datos de Indicador'!D213))/(D$302-D$301)*10))),1))</f>
        <v>6.6</v>
      </c>
      <c r="E210" s="501">
        <f>IF('Datos de Indicador'!E213="No dato","x",ROUND(IF('Datos de Indicador'!E213=0,0,IF(LOG('Datos de Indicador'!E213)&gt;E$302,10,IF(LOG('Datos de Indicador'!E213)&lt;E$301,0,10-(E$302-LOG('Datos de Indicador'!E213))/(E$302-E$301)*10))),1))</f>
        <v>0</v>
      </c>
      <c r="F210" s="299">
        <f>IF('Datos de Indicador'!E213="No dato","x",IF('Datos de Indicador'!E213="No dato","x", ('Datos de Indicador'!E213)/'Datos de Indicador'!AM213))</f>
        <v>0</v>
      </c>
      <c r="G210" s="300">
        <f t="shared" si="45"/>
        <v>0</v>
      </c>
      <c r="H210" s="301">
        <f t="shared" si="46"/>
        <v>0</v>
      </c>
      <c r="I210" s="501">
        <f>IF('Datos de Indicador'!F213="No dato","x",ROUND(IF('Datos de Indicador'!F213=0,0,IF(LOG('Datos de Indicador'!F213*1/40)&gt;I$302,10,IF(LOG('Datos de Indicador'!F213*1/40)&lt;I$301,0,10-(I$302-LOG('Datos de Indicador'!F213*1/40))/(I$302-I$301)*10))),1))</f>
        <v>0</v>
      </c>
      <c r="J210" s="299">
        <f>IF('Datos de Indicador'!F213="No dato","x",IF('Datos de Indicador'!F213="No dato","x",( 'Datos de Indicador'!F213*1/40)/'Datos de Indicador'!AM213))</f>
        <v>0</v>
      </c>
      <c r="K210" s="300">
        <f t="shared" si="47"/>
        <v>0</v>
      </c>
      <c r="L210" s="302">
        <f t="shared" si="48"/>
        <v>0</v>
      </c>
      <c r="M210" s="502">
        <f>IF('Datos de Indicador'!G213="No dato","x",ROUND(IF('Datos de Indicador'!G213=0,0,IF(LOG('Datos de Indicador'!G213)&gt;M$302,10,IF(LOG('Datos de Indicador'!G213)&lt;M$301,0,10-(M$302-LOG('Datos de Indicador'!G213))/(M$302-M$301)*10))),1))</f>
        <v>0</v>
      </c>
      <c r="N210" s="303">
        <f>IF('Datos de Indicador'!G213="No dato","x",IF('Datos de Indicador'!G213="No dato","x", 'Datos de Indicador'!G213/'Datos de Indicador'!AM213))</f>
        <v>0</v>
      </c>
      <c r="O210" s="304">
        <f t="shared" si="49"/>
        <v>0</v>
      </c>
      <c r="P210" s="302">
        <f t="shared" si="50"/>
        <v>0</v>
      </c>
      <c r="Q210" s="301">
        <f t="shared" si="51"/>
        <v>0</v>
      </c>
      <c r="R210" s="503">
        <f>IF('Datos de Indicador'!H213="No dato","x",ROUND(IF('Datos de Indicador'!H213=0,0,IF(LOG('Datos de Indicador'!H213)&gt;R$302,10,IF(LOG('Datos de Indicador'!H213)&lt;R$301,0,10-(R$302-LOG('Datos de Indicador'!H213))/(R$302-R$301)*10))),1))</f>
        <v>8.6</v>
      </c>
      <c r="S210" s="299">
        <f>IF('Datos de Indicador'!H213="No dato","x",IF('Datos de Indicador'!H213="No dato","x", 'Datos de Indicador'!H213/'Datos de Indicador'!AM213))</f>
        <v>0.11869979527442223</v>
      </c>
      <c r="T210" s="300">
        <f t="shared" si="52"/>
        <v>10</v>
      </c>
      <c r="U210" s="301">
        <f t="shared" si="53"/>
        <v>9.4</v>
      </c>
      <c r="V210" s="501">
        <f>IF('Datos de Indicador'!I213="No dato","x",ROUND(IF('Datos de Indicador'!I213=0,0,IF(LOG('Datos de Indicador'!I213)&gt;V$302,10,IF(LOG('Datos de Indicador'!I213)&lt;V$301,0,10-(V$302-LOG('Datos de Indicador'!I213))/(V$302-V$301)*10))),1))</f>
        <v>9.3000000000000007</v>
      </c>
      <c r="W210" s="299">
        <f>IF('Datos de Indicador'!I213="No dato","x",IF('Datos de Indicador'!I213="No dato","x",( 'Datos de Indicador'!I213)/'Datos de Indicador'!AM213))</f>
        <v>0.17173587401405771</v>
      </c>
      <c r="X210" s="300">
        <f t="shared" si="54"/>
        <v>10</v>
      </c>
      <c r="Y210" s="301">
        <f t="shared" si="55"/>
        <v>9.6999999999999993</v>
      </c>
      <c r="Z210" s="305">
        <f t="shared" si="56"/>
        <v>6.9</v>
      </c>
      <c r="AA210" s="306">
        <f>IF('Datos de Indicador'!J213="No dato","x",ROUND(IF('Datos de Indicador'!J213&gt;AA$302,10,IF('Datos de Indicador'!J213&lt;$AA$301,0,10-(AA$302-'Datos de Indicador'!J213)/(AA$302-AA$301)*10)),1))</f>
        <v>3</v>
      </c>
      <c r="AB210" s="306">
        <f>IF('Datos de Indicador'!K213="No dato","x",ROUND(IF('Datos de Indicador'!K213&gt;AB$302,10,IF('Datos de Indicador'!K213&lt;$AB$301,0,10-(AB$302-'Datos de Indicador'!K213)/(AB$302-AB$301)*10)),1))</f>
        <v>0.7</v>
      </c>
      <c r="AC210" s="306">
        <f>IF('Datos de Indicador'!L213="No dato","x",ROUND(IF('Datos de Indicador'!L213&gt;AC$302,10,IF('Datos de Indicador'!L213&lt;$AC$301,0,10-(AC$302-'Datos de Indicador'!L213)/(AC$302-AC$301)*10)),1))</f>
        <v>0</v>
      </c>
      <c r="AD210" s="301">
        <f t="shared" si="43"/>
        <v>1.3</v>
      </c>
      <c r="AE210" s="305">
        <f t="shared" si="44"/>
        <v>1.3</v>
      </c>
      <c r="AF210" s="16"/>
      <c r="AG210" s="16"/>
      <c r="AH210" s="16"/>
    </row>
    <row r="211" spans="1:34" s="3" customFormat="1" x14ac:dyDescent="0.25">
      <c r="A211" s="99" t="s">
        <v>56</v>
      </c>
      <c r="B211" s="101" t="s">
        <v>82</v>
      </c>
      <c r="C211" s="307">
        <v>1326</v>
      </c>
      <c r="D211" s="301">
        <f>IF('Datos de Indicador'!D214="No dato","x",ROUND(IF('Datos de Indicador'!D214=0,0,IF(LOG('Datos de Indicador'!D214)&gt;D$302,10,IF(LOG('Datos de Indicador'!D214)&lt;D$301,0,10-(D$302-LOG('Datos de Indicador'!D214))/(D$302-D$301)*10))),1))</f>
        <v>6.1</v>
      </c>
      <c r="E211" s="501">
        <f>IF('Datos de Indicador'!E214="No dato","x",ROUND(IF('Datos de Indicador'!E214=0,0,IF(LOG('Datos de Indicador'!E214)&gt;E$302,10,IF(LOG('Datos de Indicador'!E214)&lt;E$301,0,10-(E$302-LOG('Datos de Indicador'!E214))/(E$302-E$301)*10))),1))</f>
        <v>0</v>
      </c>
      <c r="F211" s="299">
        <f>IF('Datos de Indicador'!E214="No dato","x",IF('Datos de Indicador'!E214="No dato","x", ('Datos de Indicador'!E214)/'Datos de Indicador'!AM214))</f>
        <v>0</v>
      </c>
      <c r="G211" s="300">
        <f t="shared" si="45"/>
        <v>0</v>
      </c>
      <c r="H211" s="301">
        <f t="shared" si="46"/>
        <v>0</v>
      </c>
      <c r="I211" s="501">
        <f>IF('Datos de Indicador'!F214="No dato","x",ROUND(IF('Datos de Indicador'!F214=0,0,IF(LOG('Datos de Indicador'!F214*1/40)&gt;I$302,10,IF(LOG('Datos de Indicador'!F214*1/40)&lt;I$301,0,10-(I$302-LOG('Datos de Indicador'!F214*1/40))/(I$302-I$301)*10))),1))</f>
        <v>0</v>
      </c>
      <c r="J211" s="299">
        <f>IF('Datos de Indicador'!F214="No dato","x",IF('Datos de Indicador'!F214="No dato","x",( 'Datos de Indicador'!F214*1/40)/'Datos de Indicador'!AM214))</f>
        <v>0</v>
      </c>
      <c r="K211" s="300">
        <f t="shared" si="47"/>
        <v>0</v>
      </c>
      <c r="L211" s="302">
        <f t="shared" si="48"/>
        <v>0</v>
      </c>
      <c r="M211" s="502">
        <f>IF('Datos de Indicador'!G214="No dato","x",ROUND(IF('Datos de Indicador'!G214=0,0,IF(LOG('Datos de Indicador'!G214)&gt;M$302,10,IF(LOG('Datos de Indicador'!G214)&lt;M$301,0,10-(M$302-LOG('Datos de Indicador'!G214))/(M$302-M$301)*10))),1))</f>
        <v>0</v>
      </c>
      <c r="N211" s="303">
        <f>IF('Datos de Indicador'!G214="No dato","x",IF('Datos de Indicador'!G214="No dato","x", 'Datos de Indicador'!G214/'Datos de Indicador'!AM214))</f>
        <v>0</v>
      </c>
      <c r="O211" s="304">
        <f t="shared" si="49"/>
        <v>0</v>
      </c>
      <c r="P211" s="302">
        <f t="shared" si="50"/>
        <v>0</v>
      </c>
      <c r="Q211" s="301">
        <f t="shared" si="51"/>
        <v>0</v>
      </c>
      <c r="R211" s="503">
        <f>IF('Datos de Indicador'!H214="No dato","x",ROUND(IF('Datos de Indicador'!H214=0,0,IF(LOG('Datos de Indicador'!H214)&gt;R$302,10,IF(LOG('Datos de Indicador'!H214)&lt;R$301,0,10-(R$302-LOG('Datos de Indicador'!H214))/(R$302-R$301)*10))),1))</f>
        <v>8.5</v>
      </c>
      <c r="S211" s="299">
        <f>IF('Datos de Indicador'!H214="No dato","x",IF('Datos de Indicador'!H214="No dato","x", 'Datos de Indicador'!H214/'Datos de Indicador'!AM214))</f>
        <v>0.20212023312823676</v>
      </c>
      <c r="T211" s="300">
        <f t="shared" si="52"/>
        <v>10</v>
      </c>
      <c r="U211" s="301">
        <f t="shared" si="53"/>
        <v>9.4</v>
      </c>
      <c r="V211" s="501">
        <f>IF('Datos de Indicador'!I214="No dato","x",ROUND(IF('Datos de Indicador'!I214=0,0,IF(LOG('Datos de Indicador'!I214)&gt;V$302,10,IF(LOG('Datos de Indicador'!I214)&lt;V$301,0,10-(V$302-LOG('Datos de Indicador'!I214))/(V$302-V$301)*10))),1))</f>
        <v>8.9</v>
      </c>
      <c r="W211" s="299">
        <f>IF('Datos de Indicador'!I214="No dato","x",IF('Datos de Indicador'!I214="No dato","x",( 'Datos de Indicador'!I214)/'Datos de Indicador'!AM214))</f>
        <v>0.16342787256955155</v>
      </c>
      <c r="X211" s="300">
        <f t="shared" si="54"/>
        <v>10</v>
      </c>
      <c r="Y211" s="301">
        <f t="shared" si="55"/>
        <v>9.5</v>
      </c>
      <c r="Z211" s="305">
        <f t="shared" si="56"/>
        <v>6.7</v>
      </c>
      <c r="AA211" s="306">
        <f>IF('Datos de Indicador'!J214="No dato","x",ROUND(IF('Datos de Indicador'!J214&gt;AA$302,10,IF('Datos de Indicador'!J214&lt;$AA$301,0,10-(AA$302-'Datos de Indicador'!J214)/(AA$302-AA$301)*10)),1))</f>
        <v>5.3</v>
      </c>
      <c r="AB211" s="306">
        <f>IF('Datos de Indicador'!K214="No dato","x",ROUND(IF('Datos de Indicador'!K214&gt;AB$302,10,IF('Datos de Indicador'!K214&lt;$AB$301,0,10-(AB$302-'Datos de Indicador'!K214)/(AB$302-AB$301)*10)),1))</f>
        <v>0.7</v>
      </c>
      <c r="AC211" s="306">
        <f>IF('Datos de Indicador'!L214="No dato","x",ROUND(IF('Datos de Indicador'!L214&gt;AC$302,10,IF('Datos de Indicador'!L214&lt;$AC$301,0,10-(AC$302-'Datos de Indicador'!L214)/(AC$302-AC$301)*10)),1))</f>
        <v>0.7</v>
      </c>
      <c r="AD211" s="301">
        <f t="shared" si="43"/>
        <v>2.5</v>
      </c>
      <c r="AE211" s="305">
        <f t="shared" si="44"/>
        <v>2.5</v>
      </c>
      <c r="AF211" s="16"/>
      <c r="AG211" s="16"/>
      <c r="AH211" s="16"/>
    </row>
    <row r="212" spans="1:34" s="3" customFormat="1" x14ac:dyDescent="0.25">
      <c r="A212" s="99" t="s">
        <v>56</v>
      </c>
      <c r="B212" s="101" t="s">
        <v>83</v>
      </c>
      <c r="C212" s="307">
        <v>1327</v>
      </c>
      <c r="D212" s="301">
        <f>IF('Datos de Indicador'!D215="No dato","x",ROUND(IF('Datos de Indicador'!D215=0,0,IF(LOG('Datos de Indicador'!D215)&gt;D$302,10,IF(LOG('Datos de Indicador'!D215)&lt;D$301,0,10-(D$302-LOG('Datos de Indicador'!D215))/(D$302-D$301)*10))),1))</f>
        <v>5.7</v>
      </c>
      <c r="E212" s="501">
        <f>IF('Datos de Indicador'!E215="No dato","x",ROUND(IF('Datos de Indicador'!E215=0,0,IF(LOG('Datos de Indicador'!E215)&gt;E$302,10,IF(LOG('Datos de Indicador'!E215)&lt;E$301,0,10-(E$302-LOG('Datos de Indicador'!E215))/(E$302-E$301)*10))),1))</f>
        <v>8.3000000000000007</v>
      </c>
      <c r="F212" s="299">
        <f>IF('Datos de Indicador'!E215="No dato","x",IF('Datos de Indicador'!E215="No dato","x", ('Datos de Indicador'!E215)/'Datos de Indicador'!AM215))</f>
        <v>8.2427287357224169E-2</v>
      </c>
      <c r="G212" s="300">
        <f t="shared" si="45"/>
        <v>10</v>
      </c>
      <c r="H212" s="301">
        <f t="shared" si="46"/>
        <v>9.3000000000000007</v>
      </c>
      <c r="I212" s="501">
        <f>IF('Datos de Indicador'!F215="No dato","x",ROUND(IF('Datos de Indicador'!F215=0,0,IF(LOG('Datos de Indicador'!F215*1/40)&gt;I$302,10,IF(LOG('Datos de Indicador'!F215*1/40)&lt;I$301,0,10-(I$302-LOG('Datos de Indicador'!F215*1/40))/(I$302-I$301)*10))),1))</f>
        <v>0</v>
      </c>
      <c r="J212" s="299">
        <f>IF('Datos de Indicador'!F215="No dato","x",IF('Datos de Indicador'!F215="No dato","x",( 'Datos de Indicador'!F215*1/40)/'Datos de Indicador'!AM215))</f>
        <v>0</v>
      </c>
      <c r="K212" s="300">
        <f t="shared" si="47"/>
        <v>0</v>
      </c>
      <c r="L212" s="302">
        <f t="shared" si="48"/>
        <v>0</v>
      </c>
      <c r="M212" s="502">
        <f>IF('Datos de Indicador'!G215="No dato","x",ROUND(IF('Datos de Indicador'!G215=0,0,IF(LOG('Datos de Indicador'!G215)&gt;M$302,10,IF(LOG('Datos de Indicador'!G215)&lt;M$301,0,10-(M$302-LOG('Datos de Indicador'!G215))/(M$302-M$301)*10))),1))</f>
        <v>0</v>
      </c>
      <c r="N212" s="303">
        <f>IF('Datos de Indicador'!G215="No dato","x",IF('Datos de Indicador'!G215="No dato","x", 'Datos de Indicador'!G215/'Datos de Indicador'!AM215))</f>
        <v>0</v>
      </c>
      <c r="O212" s="304">
        <f t="shared" si="49"/>
        <v>0</v>
      </c>
      <c r="P212" s="302">
        <f t="shared" si="50"/>
        <v>0</v>
      </c>
      <c r="Q212" s="301">
        <f t="shared" si="51"/>
        <v>0</v>
      </c>
      <c r="R212" s="503">
        <f>IF('Datos de Indicador'!H215="No dato","x",ROUND(IF('Datos de Indicador'!H215=0,0,IF(LOG('Datos de Indicador'!H215)&gt;R$302,10,IF(LOG('Datos de Indicador'!H215)&lt;R$301,0,10-(R$302-LOG('Datos de Indicador'!H215))/(R$302-R$301)*10))),1))</f>
        <v>7</v>
      </c>
      <c r="S212" s="299">
        <f>IF('Datos de Indicador'!H215="No dato","x",IF('Datos de Indicador'!H215="No dato","x", 'Datos de Indicador'!H215/'Datos de Indicador'!AM215))</f>
        <v>3.9643600109903053E-2</v>
      </c>
      <c r="T212" s="300">
        <f t="shared" si="52"/>
        <v>4</v>
      </c>
      <c r="U212" s="301">
        <f t="shared" si="53"/>
        <v>5.7</v>
      </c>
      <c r="V212" s="501">
        <f>IF('Datos de Indicador'!I215="No dato","x",ROUND(IF('Datos de Indicador'!I215=0,0,IF(LOG('Datos de Indicador'!I215)&gt;V$302,10,IF(LOG('Datos de Indicador'!I215)&lt;V$301,0,10-(V$302-LOG('Datos de Indicador'!I215))/(V$302-V$301)*10))),1))</f>
        <v>8.4</v>
      </c>
      <c r="W212" s="299">
        <f>IF('Datos de Indicador'!I215="No dato","x",IF('Datos de Indicador'!I215="No dato","x",( 'Datos de Indicador'!I215)/'Datos de Indicador'!AM215))</f>
        <v>0.14326647564469916</v>
      </c>
      <c r="X212" s="300">
        <f t="shared" si="54"/>
        <v>10</v>
      </c>
      <c r="Y212" s="301">
        <f t="shared" si="55"/>
        <v>9.4</v>
      </c>
      <c r="Z212" s="305">
        <f t="shared" si="56"/>
        <v>7.1</v>
      </c>
      <c r="AA212" s="306">
        <f>IF('Datos de Indicador'!J215="No dato","x",ROUND(IF('Datos de Indicador'!J215&gt;AA$302,10,IF('Datos de Indicador'!J215&lt;$AA$301,0,10-(AA$302-'Datos de Indicador'!J215)/(AA$302-AA$301)*10)),1))</f>
        <v>0</v>
      </c>
      <c r="AB212" s="306">
        <f>IF('Datos de Indicador'!K215="No dato","x",ROUND(IF('Datos de Indicador'!K215&gt;AB$302,10,IF('Datos de Indicador'!K215&lt;$AB$301,0,10-(AB$302-'Datos de Indicador'!K215)/(AB$302-AB$301)*10)),1))</f>
        <v>0</v>
      </c>
      <c r="AC212" s="306">
        <f>IF('Datos de Indicador'!L215="No dato","x",ROUND(IF('Datos de Indicador'!L215&gt;AC$302,10,IF('Datos de Indicador'!L215&lt;$AC$301,0,10-(AC$302-'Datos de Indicador'!L215)/(AC$302-AC$301)*10)),1))</f>
        <v>0</v>
      </c>
      <c r="AD212" s="301">
        <f t="shared" si="43"/>
        <v>0</v>
      </c>
      <c r="AE212" s="305">
        <f t="shared" si="44"/>
        <v>0</v>
      </c>
      <c r="AF212" s="16"/>
      <c r="AG212" s="16"/>
      <c r="AH212" s="16"/>
    </row>
    <row r="213" spans="1:34" s="3" customFormat="1" x14ac:dyDescent="0.25">
      <c r="A213" s="99" t="s">
        <v>56</v>
      </c>
      <c r="B213" s="101" t="s">
        <v>84</v>
      </c>
      <c r="C213" s="307">
        <v>1328</v>
      </c>
      <c r="D213" s="301">
        <f>IF('Datos de Indicador'!D216="No dato","x",ROUND(IF('Datos de Indicador'!D216=0,0,IF(LOG('Datos de Indicador'!D216)&gt;D$302,10,IF(LOG('Datos de Indicador'!D216)&lt;D$301,0,10-(D$302-LOG('Datos de Indicador'!D216))/(D$302-D$301)*10))),1))</f>
        <v>6.5</v>
      </c>
      <c r="E213" s="501">
        <f>IF('Datos de Indicador'!E216="No dato","x",ROUND(IF('Datos de Indicador'!E216=0,0,IF(LOG('Datos de Indicador'!E216)&gt;E$302,10,IF(LOG('Datos de Indicador'!E216)&lt;E$301,0,10-(E$302-LOG('Datos de Indicador'!E216))/(E$302-E$301)*10))),1))</f>
        <v>0</v>
      </c>
      <c r="F213" s="299">
        <f>IF('Datos de Indicador'!E216="No dato","x",IF('Datos de Indicador'!E216="No dato","x", ('Datos de Indicador'!E216)/'Datos de Indicador'!AM216))</f>
        <v>0</v>
      </c>
      <c r="G213" s="300">
        <f t="shared" si="45"/>
        <v>0</v>
      </c>
      <c r="H213" s="301">
        <f t="shared" si="46"/>
        <v>0</v>
      </c>
      <c r="I213" s="501">
        <f>IF('Datos de Indicador'!F216="No dato","x",ROUND(IF('Datos de Indicador'!F216=0,0,IF(LOG('Datos de Indicador'!F216*1/40)&gt;I$302,10,IF(LOG('Datos de Indicador'!F216*1/40)&lt;I$301,0,10-(I$302-LOG('Datos de Indicador'!F216*1/40))/(I$302-I$301)*10))),1))</f>
        <v>0</v>
      </c>
      <c r="J213" s="299">
        <f>IF('Datos de Indicador'!F216="No dato","x",IF('Datos de Indicador'!F216="No dato","x",( 'Datos de Indicador'!F216*1/40)/'Datos de Indicador'!AM216))</f>
        <v>0</v>
      </c>
      <c r="K213" s="300">
        <f t="shared" si="47"/>
        <v>0</v>
      </c>
      <c r="L213" s="302">
        <f t="shared" si="48"/>
        <v>0</v>
      </c>
      <c r="M213" s="502">
        <f>IF('Datos de Indicador'!G216="No dato","x",ROUND(IF('Datos de Indicador'!G216=0,0,IF(LOG('Datos de Indicador'!G216)&gt;M$302,10,IF(LOG('Datos de Indicador'!G216)&lt;M$301,0,10-(M$302-LOG('Datos de Indicador'!G216))/(M$302-M$301)*10))),1))</f>
        <v>0</v>
      </c>
      <c r="N213" s="303">
        <f>IF('Datos de Indicador'!G216="No dato","x",IF('Datos de Indicador'!G216="No dato","x", 'Datos de Indicador'!G216/'Datos de Indicador'!AM216))</f>
        <v>0</v>
      </c>
      <c r="O213" s="304">
        <f t="shared" si="49"/>
        <v>0</v>
      </c>
      <c r="P213" s="302">
        <f t="shared" si="50"/>
        <v>0</v>
      </c>
      <c r="Q213" s="301">
        <f t="shared" si="51"/>
        <v>0</v>
      </c>
      <c r="R213" s="503">
        <f>IF('Datos de Indicador'!H216="No dato","x",ROUND(IF('Datos de Indicador'!H216=0,0,IF(LOG('Datos de Indicador'!H216)&gt;R$302,10,IF(LOG('Datos de Indicador'!H216)&lt;R$301,0,10-(R$302-LOG('Datos de Indicador'!H216))/(R$302-R$301)*10))),1))</f>
        <v>8.1</v>
      </c>
      <c r="S213" s="299">
        <f>IF('Datos de Indicador'!H216="No dato","x",IF('Datos de Indicador'!H216="No dato","x", 'Datos de Indicador'!H216/'Datos de Indicador'!AM216))</f>
        <v>7.5575341973934576E-2</v>
      </c>
      <c r="T213" s="300">
        <f t="shared" si="52"/>
        <v>7.6</v>
      </c>
      <c r="U213" s="301">
        <f t="shared" si="53"/>
        <v>7.9</v>
      </c>
      <c r="V213" s="501">
        <f>IF('Datos de Indicador'!I216="No dato","x",ROUND(IF('Datos de Indicador'!I216=0,0,IF(LOG('Datos de Indicador'!I216)&gt;V$302,10,IF(LOG('Datos de Indicador'!I216)&lt;V$301,0,10-(V$302-LOG('Datos de Indicador'!I216))/(V$302-V$301)*10))),1))</f>
        <v>7.8</v>
      </c>
      <c r="W213" s="299">
        <f>IF('Datos de Indicador'!I216="No dato","x",IF('Datos de Indicador'!I216="No dato","x",( 'Datos de Indicador'!I216)/'Datos de Indicador'!AM216))</f>
        <v>2.8542706351200944E-2</v>
      </c>
      <c r="X213" s="300">
        <f t="shared" si="54"/>
        <v>2.9</v>
      </c>
      <c r="Y213" s="301">
        <f t="shared" si="55"/>
        <v>5.9</v>
      </c>
      <c r="Z213" s="305">
        <f t="shared" si="56"/>
        <v>4.9000000000000004</v>
      </c>
      <c r="AA213" s="306">
        <f>IF('Datos de Indicador'!J216="No dato","x",ROUND(IF('Datos de Indicador'!J216&gt;AA$302,10,IF('Datos de Indicador'!J216&lt;$AA$301,0,10-(AA$302-'Datos de Indicador'!J216)/(AA$302-AA$301)*10)),1))</f>
        <v>10</v>
      </c>
      <c r="AB213" s="306">
        <f>IF('Datos de Indicador'!K216="No dato","x",ROUND(IF('Datos de Indicador'!K216&gt;AB$302,10,IF('Datos de Indicador'!K216&lt;$AB$301,0,10-(AB$302-'Datos de Indicador'!K216)/(AB$302-AB$301)*10)),1))</f>
        <v>2.7</v>
      </c>
      <c r="AC213" s="306">
        <f>IF('Datos de Indicador'!L216="No dato","x",ROUND(IF('Datos de Indicador'!L216&gt;AC$302,10,IF('Datos de Indicador'!L216&lt;$AC$301,0,10-(AC$302-'Datos de Indicador'!L216)/(AC$302-AC$301)*10)),1))</f>
        <v>0</v>
      </c>
      <c r="AD213" s="301">
        <f t="shared" si="43"/>
        <v>6.4</v>
      </c>
      <c r="AE213" s="305">
        <f t="shared" si="44"/>
        <v>6.4</v>
      </c>
      <c r="AF213" s="16"/>
      <c r="AG213" s="16"/>
      <c r="AH213" s="16"/>
    </row>
    <row r="214" spans="1:34" s="3" customFormat="1" x14ac:dyDescent="0.25">
      <c r="A214" s="104" t="s">
        <v>326</v>
      </c>
      <c r="B214" s="101" t="s">
        <v>326</v>
      </c>
      <c r="C214" s="307">
        <v>1401</v>
      </c>
      <c r="D214" s="301">
        <f>IF('Datos de Indicador'!D217="No dato","x",ROUND(IF('Datos de Indicador'!D217=0,0,IF(LOG('Datos de Indicador'!D217)&gt;D$302,10,IF(LOG('Datos de Indicador'!D217)&lt;D$301,0,10-(D$302-LOG('Datos de Indicador'!D217))/(D$302-D$301)*10))),1))</f>
        <v>5.9</v>
      </c>
      <c r="E214" s="501">
        <f>IF('Datos de Indicador'!E217="No dato","x",ROUND(IF('Datos de Indicador'!E217=0,0,IF(LOG('Datos de Indicador'!E217)&gt;E$302,10,IF(LOG('Datos de Indicador'!E217)&lt;E$301,0,10-(E$302-LOG('Datos de Indicador'!E217))/(E$302-E$301)*10))),1))</f>
        <v>0</v>
      </c>
      <c r="F214" s="299">
        <f>IF('Datos de Indicador'!E217="No dato","x",IF('Datos de Indicador'!E217="No dato","x", ('Datos de Indicador'!E217)/'Datos de Indicador'!AM217))</f>
        <v>0</v>
      </c>
      <c r="G214" s="300">
        <f t="shared" si="45"/>
        <v>0</v>
      </c>
      <c r="H214" s="301">
        <f t="shared" si="46"/>
        <v>0</v>
      </c>
      <c r="I214" s="501">
        <f>IF('Datos de Indicador'!F217="No dato","x",ROUND(IF('Datos de Indicador'!F217=0,0,IF(LOG('Datos de Indicador'!F217*1/40)&gt;I$302,10,IF(LOG('Datos de Indicador'!F217*1/40)&lt;I$301,0,10-(I$302-LOG('Datos de Indicador'!F217*1/40))/(I$302-I$301)*10))),1))</f>
        <v>0</v>
      </c>
      <c r="J214" s="299">
        <f>IF('Datos de Indicador'!F217="No dato","x",IF('Datos de Indicador'!F217="No dato","x",( 'Datos de Indicador'!F217*1/40)/'Datos de Indicador'!AM217))</f>
        <v>0</v>
      </c>
      <c r="K214" s="300">
        <f t="shared" si="47"/>
        <v>0</v>
      </c>
      <c r="L214" s="302">
        <f t="shared" si="48"/>
        <v>0</v>
      </c>
      <c r="M214" s="502">
        <f>IF('Datos de Indicador'!G217="No dato","x",ROUND(IF('Datos de Indicador'!G217=0,0,IF(LOG('Datos de Indicador'!G217)&gt;M$302,10,IF(LOG('Datos de Indicador'!G217)&lt;M$301,0,10-(M$302-LOG('Datos de Indicador'!G217))/(M$302-M$301)*10))),1))</f>
        <v>0</v>
      </c>
      <c r="N214" s="303">
        <f>IF('Datos de Indicador'!G217="No dato","x",IF('Datos de Indicador'!G217="No dato","x", 'Datos de Indicador'!G217/'Datos de Indicador'!AM217))</f>
        <v>0</v>
      </c>
      <c r="O214" s="304">
        <f t="shared" si="49"/>
        <v>0</v>
      </c>
      <c r="P214" s="302">
        <f t="shared" si="50"/>
        <v>0</v>
      </c>
      <c r="Q214" s="301">
        <f t="shared" si="51"/>
        <v>0</v>
      </c>
      <c r="R214" s="503">
        <f>IF('Datos de Indicador'!H217="No dato","x",ROUND(IF('Datos de Indicador'!H217=0,0,IF(LOG('Datos de Indicador'!H217)&gt;R$302,10,IF(LOG('Datos de Indicador'!H217)&lt;R$301,0,10-(R$302-LOG('Datos de Indicador'!H217))/(R$302-R$301)*10))),1))</f>
        <v>9</v>
      </c>
      <c r="S214" s="299">
        <f>IF('Datos de Indicador'!H217="No dato","x",IF('Datos de Indicador'!H217="No dato","x", 'Datos de Indicador'!H217/'Datos de Indicador'!AM217))</f>
        <v>5.7715846658564225E-2</v>
      </c>
      <c r="T214" s="300">
        <f t="shared" si="52"/>
        <v>5.8</v>
      </c>
      <c r="U214" s="301">
        <f t="shared" si="53"/>
        <v>7.8</v>
      </c>
      <c r="V214" s="501">
        <f>IF('Datos de Indicador'!I217="No dato","x",ROUND(IF('Datos de Indicador'!I217=0,0,IF(LOG('Datos de Indicador'!I217)&gt;V$302,10,IF(LOG('Datos de Indicador'!I217)&lt;V$301,0,10-(V$302-LOG('Datos de Indicador'!I217))/(V$302-V$301)*10))),1))</f>
        <v>0</v>
      </c>
      <c r="W214" s="299">
        <f>IF('Datos de Indicador'!I217="No dato","x",IF('Datos de Indicador'!I217="No dato","x",( 'Datos de Indicador'!I217)/'Datos de Indicador'!AM217))</f>
        <v>0</v>
      </c>
      <c r="X214" s="300">
        <f t="shared" si="54"/>
        <v>0</v>
      </c>
      <c r="Y214" s="301">
        <f t="shared" si="55"/>
        <v>0</v>
      </c>
      <c r="Z214" s="305">
        <f t="shared" si="56"/>
        <v>3.6</v>
      </c>
      <c r="AA214" s="306">
        <f>IF('Datos de Indicador'!J217="No dato","x",ROUND(IF('Datos de Indicador'!J217&gt;AA$302,10,IF('Datos de Indicador'!J217&lt;$AA$301,0,10-(AA$302-'Datos de Indicador'!J217)/(AA$302-AA$301)*10)),1))</f>
        <v>6.5</v>
      </c>
      <c r="AB214" s="306">
        <f>IF('Datos de Indicador'!K217="No dato","x",ROUND(IF('Datos de Indicador'!K217&gt;AB$302,10,IF('Datos de Indicador'!K217&lt;$AB$301,0,10-(AB$302-'Datos de Indicador'!K217)/(AB$302-AB$301)*10)),1))</f>
        <v>5.3</v>
      </c>
      <c r="AC214" s="306">
        <f>IF('Datos de Indicador'!L217="No dato","x",ROUND(IF('Datos de Indicador'!L217&gt;AC$302,10,IF('Datos de Indicador'!L217&lt;$AC$301,0,10-(AC$302-'Datos de Indicador'!L217)/(AC$302-AC$301)*10)),1))</f>
        <v>1.3</v>
      </c>
      <c r="AD214" s="301">
        <f t="shared" si="43"/>
        <v>4.7</v>
      </c>
      <c r="AE214" s="305">
        <f t="shared" si="44"/>
        <v>4.7</v>
      </c>
      <c r="AF214" s="16"/>
      <c r="AG214" s="16"/>
      <c r="AH214" s="16"/>
    </row>
    <row r="215" spans="1:34" s="3" customFormat="1" x14ac:dyDescent="0.25">
      <c r="A215" s="104" t="s">
        <v>326</v>
      </c>
      <c r="B215" s="101" t="s">
        <v>327</v>
      </c>
      <c r="C215" s="307">
        <v>1402</v>
      </c>
      <c r="D215" s="301">
        <f>IF('Datos de Indicador'!D218="No dato","x",ROUND(IF('Datos de Indicador'!D218=0,0,IF(LOG('Datos de Indicador'!D218)&gt;D$302,10,IF(LOG('Datos de Indicador'!D218)&lt;D$301,0,10-(D$302-LOG('Datos de Indicador'!D218))/(D$302-D$301)*10))),1))</f>
        <v>7.4</v>
      </c>
      <c r="E215" s="501">
        <f>IF('Datos de Indicador'!E218="No dato","x",ROUND(IF('Datos de Indicador'!E218=0,0,IF(LOG('Datos de Indicador'!E218)&gt;E$302,10,IF(LOG('Datos de Indicador'!E218)&lt;E$301,0,10-(E$302-LOG('Datos de Indicador'!E218))/(E$302-E$301)*10))),1))</f>
        <v>0</v>
      </c>
      <c r="F215" s="299">
        <f>IF('Datos de Indicador'!E218="No dato","x",IF('Datos de Indicador'!E218="No dato","x", ('Datos de Indicador'!E218)/'Datos de Indicador'!AM218))</f>
        <v>0</v>
      </c>
      <c r="G215" s="300">
        <f t="shared" si="45"/>
        <v>0</v>
      </c>
      <c r="H215" s="301">
        <f t="shared" si="46"/>
        <v>0</v>
      </c>
      <c r="I215" s="501">
        <f>IF('Datos de Indicador'!F218="No dato","x",ROUND(IF('Datos de Indicador'!F218=0,0,IF(LOG('Datos de Indicador'!F218*1/40)&gt;I$302,10,IF(LOG('Datos de Indicador'!F218*1/40)&lt;I$301,0,10-(I$302-LOG('Datos de Indicador'!F218*1/40))/(I$302-I$301)*10))),1))</f>
        <v>0</v>
      </c>
      <c r="J215" s="299">
        <f>IF('Datos de Indicador'!F218="No dato","x",IF('Datos de Indicador'!F218="No dato","x",( 'Datos de Indicador'!F218*1/40)/'Datos de Indicador'!AM218))</f>
        <v>0</v>
      </c>
      <c r="K215" s="300">
        <f t="shared" si="47"/>
        <v>0</v>
      </c>
      <c r="L215" s="302">
        <f t="shared" si="48"/>
        <v>0</v>
      </c>
      <c r="M215" s="502">
        <f>IF('Datos de Indicador'!G218="No dato","x",ROUND(IF('Datos de Indicador'!G218=0,0,IF(LOG('Datos de Indicador'!G218)&gt;M$302,10,IF(LOG('Datos de Indicador'!G218)&lt;M$301,0,10-(M$302-LOG('Datos de Indicador'!G218))/(M$302-M$301)*10))),1))</f>
        <v>0</v>
      </c>
      <c r="N215" s="303">
        <f>IF('Datos de Indicador'!G218="No dato","x",IF('Datos de Indicador'!G218="No dato","x", 'Datos de Indicador'!G218/'Datos de Indicador'!AM218))</f>
        <v>0</v>
      </c>
      <c r="O215" s="304">
        <f t="shared" si="49"/>
        <v>0</v>
      </c>
      <c r="P215" s="302">
        <f t="shared" si="50"/>
        <v>0</v>
      </c>
      <c r="Q215" s="301">
        <f t="shared" si="51"/>
        <v>0</v>
      </c>
      <c r="R215" s="503">
        <f>IF('Datos de Indicador'!H218="No dato","x",ROUND(IF('Datos de Indicador'!H218=0,0,IF(LOG('Datos de Indicador'!H218)&gt;R$302,10,IF(LOG('Datos de Indicador'!H218)&lt;R$301,0,10-(R$302-LOG('Datos de Indicador'!H218))/(R$302-R$301)*10))),1))</f>
        <v>8.6</v>
      </c>
      <c r="S215" s="299">
        <f>IF('Datos de Indicador'!H218="No dato","x",IF('Datos de Indicador'!H218="No dato","x", 'Datos de Indicador'!H218/'Datos de Indicador'!AM218))</f>
        <v>5.1755073487022366E-2</v>
      </c>
      <c r="T215" s="300">
        <f t="shared" si="52"/>
        <v>5.2</v>
      </c>
      <c r="U215" s="301">
        <f t="shared" si="53"/>
        <v>7.3</v>
      </c>
      <c r="V215" s="501">
        <f>IF('Datos de Indicador'!I218="No dato","x",ROUND(IF('Datos de Indicador'!I218=0,0,IF(LOG('Datos de Indicador'!I218)&gt;V$302,10,IF(LOG('Datos de Indicador'!I218)&lt;V$301,0,10-(V$302-LOG('Datos de Indicador'!I218))/(V$302-V$301)*10))),1))</f>
        <v>8.3000000000000007</v>
      </c>
      <c r="W215" s="299">
        <f>IF('Datos de Indicador'!I218="No dato","x",IF('Datos de Indicador'!I218="No dato","x",( 'Datos de Indicador'!I218)/'Datos de Indicador'!AM218))</f>
        <v>1.8979019438920591E-2</v>
      </c>
      <c r="X215" s="300">
        <f t="shared" si="54"/>
        <v>1.9</v>
      </c>
      <c r="Y215" s="301">
        <f t="shared" si="55"/>
        <v>6</v>
      </c>
      <c r="Z215" s="305">
        <f t="shared" si="56"/>
        <v>4.9000000000000004</v>
      </c>
      <c r="AA215" s="306">
        <f>IF('Datos de Indicador'!J218="No dato","x",ROUND(IF('Datos de Indicador'!J218&gt;AA$302,10,IF('Datos de Indicador'!J218&lt;$AA$301,0,10-(AA$302-'Datos de Indicador'!J218)/(AA$302-AA$301)*10)),1))</f>
        <v>0</v>
      </c>
      <c r="AB215" s="306">
        <f>IF('Datos de Indicador'!K218="No dato","x",ROUND(IF('Datos de Indicador'!K218&gt;AB$302,10,IF('Datos de Indicador'!K218&lt;$AB$301,0,10-(AB$302-'Datos de Indicador'!K218)/(AB$302-AB$301)*10)),1))</f>
        <v>0</v>
      </c>
      <c r="AC215" s="306">
        <f>IF('Datos de Indicador'!L218="No dato","x",ROUND(IF('Datos de Indicador'!L218&gt;AC$302,10,IF('Datos de Indicador'!L218&lt;$AC$301,0,10-(AC$302-'Datos de Indicador'!L218)/(AC$302-AC$301)*10)),1))</f>
        <v>1.3</v>
      </c>
      <c r="AD215" s="301">
        <f t="shared" si="43"/>
        <v>0.5</v>
      </c>
      <c r="AE215" s="305">
        <f t="shared" si="44"/>
        <v>0.5</v>
      </c>
      <c r="AF215" s="16"/>
      <c r="AG215" s="16"/>
      <c r="AH215" s="16"/>
    </row>
    <row r="216" spans="1:34" s="3" customFormat="1" x14ac:dyDescent="0.25">
      <c r="A216" s="104" t="s">
        <v>326</v>
      </c>
      <c r="B216" s="101" t="s">
        <v>210</v>
      </c>
      <c r="C216" s="307">
        <v>1403</v>
      </c>
      <c r="D216" s="301">
        <f>IF('Datos de Indicador'!D219="No dato","x",ROUND(IF('Datos de Indicador'!D219=0,0,IF(LOG('Datos de Indicador'!D219)&gt;D$302,10,IF(LOG('Datos de Indicador'!D219)&lt;D$301,0,10-(D$302-LOG('Datos de Indicador'!D219))/(D$302-D$301)*10))),1))</f>
        <v>6.4</v>
      </c>
      <c r="E216" s="501" t="str">
        <f>IF('Datos de Indicador'!E219="No dato","x",ROUND(IF('Datos de Indicador'!E219=0,0,IF(LOG('Datos de Indicador'!E219)&gt;E$302,10,IF(LOG('Datos de Indicador'!E219)&lt;E$301,0,10-(E$302-LOG('Datos de Indicador'!E219))/(E$302-E$301)*10))),1))</f>
        <v>x</v>
      </c>
      <c r="F216" s="299" t="str">
        <f>IF('Datos de Indicador'!E219="No dato","x",IF('Datos de Indicador'!E219="No dato","x", ('Datos de Indicador'!E219)/'Datos de Indicador'!AM219))</f>
        <v>x</v>
      </c>
      <c r="G216" s="300" t="str">
        <f t="shared" si="45"/>
        <v>x</v>
      </c>
      <c r="H216" s="301" t="str">
        <f t="shared" si="46"/>
        <v>x</v>
      </c>
      <c r="I216" s="501">
        <f>IF('Datos de Indicador'!F219="No dato","x",ROUND(IF('Datos de Indicador'!F219=0,0,IF(LOG('Datos de Indicador'!F219*1/40)&gt;I$302,10,IF(LOG('Datos de Indicador'!F219*1/40)&lt;I$301,0,10-(I$302-LOG('Datos de Indicador'!F219*1/40))/(I$302-I$301)*10))),1))</f>
        <v>0</v>
      </c>
      <c r="J216" s="299">
        <f>IF('Datos de Indicador'!F219="No dato","x",IF('Datos de Indicador'!F219="No dato","x",( 'Datos de Indicador'!F219*1/40)/'Datos de Indicador'!AM219))</f>
        <v>0</v>
      </c>
      <c r="K216" s="300">
        <f t="shared" si="47"/>
        <v>0</v>
      </c>
      <c r="L216" s="302">
        <f t="shared" si="48"/>
        <v>0</v>
      </c>
      <c r="M216" s="502">
        <f>IF('Datos de Indicador'!G219="No dato","x",ROUND(IF('Datos de Indicador'!G219=0,0,IF(LOG('Datos de Indicador'!G219)&gt;M$302,10,IF(LOG('Datos de Indicador'!G219)&lt;M$301,0,10-(M$302-LOG('Datos de Indicador'!G219))/(M$302-M$301)*10))),1))</f>
        <v>0</v>
      </c>
      <c r="N216" s="303">
        <f>IF('Datos de Indicador'!G219="No dato","x",IF('Datos de Indicador'!G219="No dato","x", 'Datos de Indicador'!G219/'Datos de Indicador'!AM219))</f>
        <v>0</v>
      </c>
      <c r="O216" s="304">
        <f t="shared" si="49"/>
        <v>0</v>
      </c>
      <c r="P216" s="302">
        <f t="shared" si="50"/>
        <v>0</v>
      </c>
      <c r="Q216" s="301">
        <f t="shared" si="51"/>
        <v>0</v>
      </c>
      <c r="R216" s="503">
        <f>IF('Datos de Indicador'!H219="No dato","x",ROUND(IF('Datos de Indicador'!H219=0,0,IF(LOG('Datos de Indicador'!H219)&gt;R$302,10,IF(LOG('Datos de Indicador'!H219)&lt;R$301,0,10-(R$302-LOG('Datos de Indicador'!H219))/(R$302-R$301)*10))),1))</f>
        <v>8.4</v>
      </c>
      <c r="S216" s="299">
        <f>IF('Datos de Indicador'!H219="No dato","x",IF('Datos de Indicador'!H219="No dato","x", 'Datos de Indicador'!H219/'Datos de Indicador'!AM219))</f>
        <v>0.11568234848962604</v>
      </c>
      <c r="T216" s="300">
        <f t="shared" si="52"/>
        <v>10</v>
      </c>
      <c r="U216" s="301">
        <f t="shared" si="53"/>
        <v>9.4</v>
      </c>
      <c r="V216" s="501">
        <f>IF('Datos de Indicador'!I219="No dato","x",ROUND(IF('Datos de Indicador'!I219=0,0,IF(LOG('Datos de Indicador'!I219)&gt;V$302,10,IF(LOG('Datos de Indicador'!I219)&lt;V$301,0,10-(V$302-LOG('Datos de Indicador'!I219))/(V$302-V$301)*10))),1))</f>
        <v>0</v>
      </c>
      <c r="W216" s="299">
        <f>IF('Datos de Indicador'!I219="No dato","x",IF('Datos de Indicador'!I219="No dato","x",( 'Datos de Indicador'!I219)/'Datos de Indicador'!AM219))</f>
        <v>0</v>
      </c>
      <c r="X216" s="300">
        <f t="shared" si="54"/>
        <v>0</v>
      </c>
      <c r="Y216" s="301">
        <f t="shared" si="55"/>
        <v>0</v>
      </c>
      <c r="Z216" s="305">
        <f t="shared" si="56"/>
        <v>5.5</v>
      </c>
      <c r="AA216" s="306">
        <f>IF('Datos de Indicador'!J219="No dato","x",ROUND(IF('Datos de Indicador'!J219&gt;AA$302,10,IF('Datos de Indicador'!J219&lt;$AA$301,0,10-(AA$302-'Datos de Indicador'!J219)/(AA$302-AA$301)*10)),1))</f>
        <v>10</v>
      </c>
      <c r="AB216" s="306">
        <f>IF('Datos de Indicador'!K219="No dato","x",ROUND(IF('Datos de Indicador'!K219&gt;AB$302,10,IF('Datos de Indicador'!K219&lt;$AB$301,0,10-(AB$302-'Datos de Indicador'!K219)/(AB$302-AB$301)*10)),1))</f>
        <v>3.3</v>
      </c>
      <c r="AC216" s="306">
        <f>IF('Datos de Indicador'!L219="No dato","x",ROUND(IF('Datos de Indicador'!L219&gt;AC$302,10,IF('Datos de Indicador'!L219&lt;$AC$301,0,10-(AC$302-'Datos de Indicador'!L219)/(AC$302-AC$301)*10)),1))</f>
        <v>0</v>
      </c>
      <c r="AD216" s="301">
        <f t="shared" si="43"/>
        <v>6.5</v>
      </c>
      <c r="AE216" s="305">
        <f t="shared" si="44"/>
        <v>6.5</v>
      </c>
      <c r="AF216" s="16"/>
      <c r="AG216" s="16"/>
      <c r="AH216" s="16"/>
    </row>
    <row r="217" spans="1:34" s="3" customFormat="1" x14ac:dyDescent="0.25">
      <c r="A217" s="104" t="s">
        <v>326</v>
      </c>
      <c r="B217" s="101" t="s">
        <v>328</v>
      </c>
      <c r="C217" s="307">
        <v>1404</v>
      </c>
      <c r="D217" s="301">
        <f>IF('Datos de Indicador'!D220="No dato","x",ROUND(IF('Datos de Indicador'!D220=0,0,IF(LOG('Datos de Indicador'!D220)&gt;D$302,10,IF(LOG('Datos de Indicador'!D220)&lt;D$301,0,10-(D$302-LOG('Datos de Indicador'!D220))/(D$302-D$301)*10))),1))</f>
        <v>6.1</v>
      </c>
      <c r="E217" s="501">
        <f>IF('Datos de Indicador'!E220="No dato","x",ROUND(IF('Datos de Indicador'!E220=0,0,IF(LOG('Datos de Indicador'!E220)&gt;E$302,10,IF(LOG('Datos de Indicador'!E220)&lt;E$301,0,10-(E$302-LOG('Datos de Indicador'!E220))/(E$302-E$301)*10))),1))</f>
        <v>0</v>
      </c>
      <c r="F217" s="299">
        <f>IF('Datos de Indicador'!E220="No dato","x",IF('Datos de Indicador'!E220="No dato","x", ('Datos de Indicador'!E220)/'Datos de Indicador'!AM220))</f>
        <v>0</v>
      </c>
      <c r="G217" s="300">
        <f t="shared" si="45"/>
        <v>0</v>
      </c>
      <c r="H217" s="301">
        <f t="shared" si="46"/>
        <v>0</v>
      </c>
      <c r="I217" s="501">
        <f>IF('Datos de Indicador'!F220="No dato","x",ROUND(IF('Datos de Indicador'!F220=0,0,IF(LOG('Datos de Indicador'!F220*1/40)&gt;I$302,10,IF(LOG('Datos de Indicador'!F220*1/40)&lt;I$301,0,10-(I$302-LOG('Datos de Indicador'!F220*1/40))/(I$302-I$301)*10))),1))</f>
        <v>0</v>
      </c>
      <c r="J217" s="299">
        <f>IF('Datos de Indicador'!F220="No dato","x",IF('Datos de Indicador'!F220="No dato","x",( 'Datos de Indicador'!F220*1/40)/'Datos de Indicador'!AM220))</f>
        <v>0</v>
      </c>
      <c r="K217" s="300">
        <f t="shared" si="47"/>
        <v>0</v>
      </c>
      <c r="L217" s="302">
        <f t="shared" si="48"/>
        <v>0</v>
      </c>
      <c r="M217" s="502">
        <f>IF('Datos de Indicador'!G220="No dato","x",ROUND(IF('Datos de Indicador'!G220=0,0,IF(LOG('Datos de Indicador'!G220)&gt;M$302,10,IF(LOG('Datos de Indicador'!G220)&lt;M$301,0,10-(M$302-LOG('Datos de Indicador'!G220))/(M$302-M$301)*10))),1))</f>
        <v>0</v>
      </c>
      <c r="N217" s="303">
        <f>IF('Datos de Indicador'!G220="No dato","x",IF('Datos de Indicador'!G220="No dato","x", 'Datos de Indicador'!G220/'Datos de Indicador'!AM220))</f>
        <v>0</v>
      </c>
      <c r="O217" s="304">
        <f t="shared" si="49"/>
        <v>0</v>
      </c>
      <c r="P217" s="302">
        <f t="shared" si="50"/>
        <v>0</v>
      </c>
      <c r="Q217" s="301">
        <f t="shared" si="51"/>
        <v>0</v>
      </c>
      <c r="R217" s="503">
        <f>IF('Datos de Indicador'!H220="No dato","x",ROUND(IF('Datos de Indicador'!H220=0,0,IF(LOG('Datos de Indicador'!H220)&gt;R$302,10,IF(LOG('Datos de Indicador'!H220)&lt;R$301,0,10-(R$302-LOG('Datos de Indicador'!H220))/(R$302-R$301)*10))),1))</f>
        <v>5.2</v>
      </c>
      <c r="S217" s="299">
        <f>IF('Datos de Indicador'!H220="No dato","x",IF('Datos de Indicador'!H220="No dato","x", 'Datos de Indicador'!H220/'Datos de Indicador'!AM220))</f>
        <v>2.4048674517222861E-3</v>
      </c>
      <c r="T217" s="300">
        <f t="shared" si="52"/>
        <v>0.2</v>
      </c>
      <c r="U217" s="301">
        <f t="shared" si="53"/>
        <v>3.1</v>
      </c>
      <c r="V217" s="501">
        <f>IF('Datos de Indicador'!I220="No dato","x",ROUND(IF('Datos de Indicador'!I220=0,0,IF(LOG('Datos de Indicador'!I220)&gt;V$302,10,IF(LOG('Datos de Indicador'!I220)&lt;V$301,0,10-(V$302-LOG('Datos de Indicador'!I220))/(V$302-V$301)*10))),1))</f>
        <v>7.2</v>
      </c>
      <c r="W217" s="299">
        <f>IF('Datos de Indicador'!I220="No dato","x",IF('Datos de Indicador'!I220="No dato","x",( 'Datos de Indicador'!I220)/'Datos de Indicador'!AM220))</f>
        <v>2.1911014560136385E-2</v>
      </c>
      <c r="X217" s="300">
        <f t="shared" si="54"/>
        <v>2.2000000000000002</v>
      </c>
      <c r="Y217" s="301">
        <f t="shared" si="55"/>
        <v>5.2</v>
      </c>
      <c r="Z217" s="305">
        <f t="shared" si="56"/>
        <v>3.3</v>
      </c>
      <c r="AA217" s="306">
        <f>IF('Datos de Indicador'!J220="No dato","x",ROUND(IF('Datos de Indicador'!J220&gt;AA$302,10,IF('Datos de Indicador'!J220&lt;$AA$301,0,10-(AA$302-'Datos de Indicador'!J220)/(AA$302-AA$301)*10)),1))</f>
        <v>0</v>
      </c>
      <c r="AB217" s="306">
        <f>IF('Datos de Indicador'!K220="No dato","x",ROUND(IF('Datos de Indicador'!K220&gt;AB$302,10,IF('Datos de Indicador'!K220&lt;$AB$301,0,10-(AB$302-'Datos de Indicador'!K220)/(AB$302-AB$301)*10)),1))</f>
        <v>0</v>
      </c>
      <c r="AC217" s="306">
        <f>IF('Datos de Indicador'!L220="No dato","x",ROUND(IF('Datos de Indicador'!L220&gt;AC$302,10,IF('Datos de Indicador'!L220&lt;$AC$301,0,10-(AC$302-'Datos de Indicador'!L220)/(AC$302-AC$301)*10)),1))</f>
        <v>0</v>
      </c>
      <c r="AD217" s="301">
        <f t="shared" si="43"/>
        <v>0</v>
      </c>
      <c r="AE217" s="305">
        <f t="shared" si="44"/>
        <v>0</v>
      </c>
      <c r="AF217" s="16"/>
      <c r="AG217" s="16"/>
      <c r="AH217" s="16"/>
    </row>
    <row r="218" spans="1:34" s="3" customFormat="1" x14ac:dyDescent="0.25">
      <c r="A218" s="104" t="s">
        <v>326</v>
      </c>
      <c r="B218" s="101" t="s">
        <v>329</v>
      </c>
      <c r="C218" s="307">
        <v>1405</v>
      </c>
      <c r="D218" s="301">
        <f>IF('Datos de Indicador'!D221="No dato","x",ROUND(IF('Datos de Indicador'!D221=0,0,IF(LOG('Datos de Indicador'!D221)&gt;D$302,10,IF(LOG('Datos de Indicador'!D221)&lt;D$301,0,10-(D$302-LOG('Datos de Indicador'!D221))/(D$302-D$301)*10))),1))</f>
        <v>6.4</v>
      </c>
      <c r="E218" s="501">
        <f>IF('Datos de Indicador'!E221="No dato","x",ROUND(IF('Datos de Indicador'!E221=0,0,IF(LOG('Datos de Indicador'!E221)&gt;E$302,10,IF(LOG('Datos de Indicador'!E221)&lt;E$301,0,10-(E$302-LOG('Datos de Indicador'!E221))/(E$302-E$301)*10))),1))</f>
        <v>6.9</v>
      </c>
      <c r="F218" s="299">
        <f>IF('Datos de Indicador'!E221="No dato","x",IF('Datos de Indicador'!E221="No dato","x", ('Datos de Indicador'!E221)/'Datos de Indicador'!AM221))</f>
        <v>7.5671275797258254E-3</v>
      </c>
      <c r="G218" s="300">
        <f t="shared" si="45"/>
        <v>10</v>
      </c>
      <c r="H218" s="301">
        <f t="shared" si="46"/>
        <v>8.9</v>
      </c>
      <c r="I218" s="501">
        <f>IF('Datos de Indicador'!F221="No dato","x",ROUND(IF('Datos de Indicador'!F221=0,0,IF(LOG('Datos de Indicador'!F221*1/40)&gt;I$302,10,IF(LOG('Datos de Indicador'!F221*1/40)&lt;I$301,0,10-(I$302-LOG('Datos de Indicador'!F221*1/40))/(I$302-I$301)*10))),1))</f>
        <v>0</v>
      </c>
      <c r="J218" s="299">
        <f>IF('Datos de Indicador'!F221="No dato","x",IF('Datos de Indicador'!F221="No dato","x",( 'Datos de Indicador'!F221*1/40)/'Datos de Indicador'!AM221))</f>
        <v>0</v>
      </c>
      <c r="K218" s="300">
        <f t="shared" si="47"/>
        <v>0</v>
      </c>
      <c r="L218" s="302">
        <f t="shared" si="48"/>
        <v>0</v>
      </c>
      <c r="M218" s="502">
        <f>IF('Datos de Indicador'!G221="No dato","x",ROUND(IF('Datos de Indicador'!G221=0,0,IF(LOG('Datos de Indicador'!G221)&gt;M$302,10,IF(LOG('Datos de Indicador'!G221)&lt;M$301,0,10-(M$302-LOG('Datos de Indicador'!G221))/(M$302-M$301)*10))),1))</f>
        <v>0</v>
      </c>
      <c r="N218" s="303">
        <f>IF('Datos de Indicador'!G221="No dato","x",IF('Datos de Indicador'!G221="No dato","x", 'Datos de Indicador'!G221/'Datos de Indicador'!AM221))</f>
        <v>0</v>
      </c>
      <c r="O218" s="304">
        <f t="shared" si="49"/>
        <v>0</v>
      </c>
      <c r="P218" s="302">
        <f t="shared" si="50"/>
        <v>0</v>
      </c>
      <c r="Q218" s="301">
        <f t="shared" si="51"/>
        <v>0</v>
      </c>
      <c r="R218" s="503">
        <f>IF('Datos de Indicador'!H221="No dato","x",ROUND(IF('Datos de Indicador'!H221=0,0,IF(LOG('Datos de Indicador'!H221)&gt;R$302,10,IF(LOG('Datos de Indicador'!H221)&lt;R$301,0,10-(R$302-LOG('Datos de Indicador'!H221))/(R$302-R$301)*10))),1))</f>
        <v>7.5</v>
      </c>
      <c r="S218" s="299">
        <f>IF('Datos de Indicador'!H221="No dato","x",IF('Datos de Indicador'!H221="No dato","x", 'Datos de Indicador'!H221/'Datos de Indicador'!AM221))</f>
        <v>3.8244671821857548E-2</v>
      </c>
      <c r="T218" s="300">
        <f t="shared" si="52"/>
        <v>3.8</v>
      </c>
      <c r="U218" s="301">
        <f t="shared" si="53"/>
        <v>6</v>
      </c>
      <c r="V218" s="501">
        <f>IF('Datos de Indicador'!I221="No dato","x",ROUND(IF('Datos de Indicador'!I221=0,0,IF(LOG('Datos de Indicador'!I221)&gt;V$302,10,IF(LOG('Datos de Indicador'!I221)&lt;V$301,0,10-(V$302-LOG('Datos de Indicador'!I221))/(V$302-V$301)*10))),1))</f>
        <v>7.2</v>
      </c>
      <c r="W218" s="299">
        <f>IF('Datos de Indicador'!I221="No dato","x",IF('Datos de Indicador'!I221="No dato","x",( 'Datos de Indicador'!I221)/'Datos de Indicador'!AM221))</f>
        <v>1.5543289082680073E-2</v>
      </c>
      <c r="X218" s="300">
        <f t="shared" si="54"/>
        <v>1.6</v>
      </c>
      <c r="Y218" s="301">
        <f t="shared" si="55"/>
        <v>5</v>
      </c>
      <c r="Z218" s="305">
        <f t="shared" si="56"/>
        <v>6</v>
      </c>
      <c r="AA218" s="306">
        <f>IF('Datos de Indicador'!J221="No dato","x",ROUND(IF('Datos de Indicador'!J221&gt;AA$302,10,IF('Datos de Indicador'!J221&lt;$AA$301,0,10-(AA$302-'Datos de Indicador'!J221)/(AA$302-AA$301)*10)),1))</f>
        <v>10</v>
      </c>
      <c r="AB218" s="306">
        <f>IF('Datos de Indicador'!K221="No dato","x",ROUND(IF('Datos de Indicador'!K221&gt;AB$302,10,IF('Datos de Indicador'!K221&lt;$AB$301,0,10-(AB$302-'Datos de Indicador'!K221)/(AB$302-AB$301)*10)),1))</f>
        <v>3.3</v>
      </c>
      <c r="AC218" s="306">
        <f>IF('Datos de Indicador'!L221="No dato","x",ROUND(IF('Datos de Indicador'!L221&gt;AC$302,10,IF('Datos de Indicador'!L221&lt;$AC$301,0,10-(AC$302-'Datos de Indicador'!L221)/(AC$302-AC$301)*10)),1))</f>
        <v>0.7</v>
      </c>
      <c r="AD218" s="301">
        <f t="shared" si="43"/>
        <v>6.6</v>
      </c>
      <c r="AE218" s="305">
        <f t="shared" si="44"/>
        <v>6.6</v>
      </c>
      <c r="AF218" s="16"/>
      <c r="AG218" s="16"/>
      <c r="AH218" s="16"/>
    </row>
    <row r="219" spans="1:34" s="3" customFormat="1" x14ac:dyDescent="0.25">
      <c r="A219" s="104" t="s">
        <v>326</v>
      </c>
      <c r="B219" s="101" t="s">
        <v>330</v>
      </c>
      <c r="C219" s="307">
        <v>1406</v>
      </c>
      <c r="D219" s="301">
        <f>IF('Datos de Indicador'!D222="No dato","x",ROUND(IF('Datos de Indicador'!D222=0,0,IF(LOG('Datos de Indicador'!D222)&gt;D$302,10,IF(LOG('Datos de Indicador'!D222)&lt;D$301,0,10-(D$302-LOG('Datos de Indicador'!D222))/(D$302-D$301)*10))),1))</f>
        <v>6.4</v>
      </c>
      <c r="E219" s="501">
        <f>IF('Datos de Indicador'!E222="No dato","x",ROUND(IF('Datos de Indicador'!E222=0,0,IF(LOG('Datos de Indicador'!E222)&gt;E$302,10,IF(LOG('Datos de Indicador'!E222)&lt;E$301,0,10-(E$302-LOG('Datos de Indicador'!E222))/(E$302-E$301)*10))),1))</f>
        <v>0</v>
      </c>
      <c r="F219" s="299">
        <f>IF('Datos de Indicador'!E222="No dato","x",IF('Datos de Indicador'!E222="No dato","x", ('Datos de Indicador'!E222)/'Datos de Indicador'!AM222))</f>
        <v>0</v>
      </c>
      <c r="G219" s="300">
        <f t="shared" si="45"/>
        <v>0</v>
      </c>
      <c r="H219" s="301">
        <f t="shared" si="46"/>
        <v>0</v>
      </c>
      <c r="I219" s="501">
        <f>IF('Datos de Indicador'!F222="No dato","x",ROUND(IF('Datos de Indicador'!F222=0,0,IF(LOG('Datos de Indicador'!F222*1/40)&gt;I$302,10,IF(LOG('Datos de Indicador'!F222*1/40)&lt;I$301,0,10-(I$302-LOG('Datos de Indicador'!F222*1/40))/(I$302-I$301)*10))),1))</f>
        <v>0</v>
      </c>
      <c r="J219" s="299">
        <f>IF('Datos de Indicador'!F222="No dato","x",IF('Datos de Indicador'!F222="No dato","x",( 'Datos de Indicador'!F222*1/40)/'Datos de Indicador'!AM222))</f>
        <v>0</v>
      </c>
      <c r="K219" s="300">
        <f t="shared" si="47"/>
        <v>0</v>
      </c>
      <c r="L219" s="302">
        <f t="shared" si="48"/>
        <v>0</v>
      </c>
      <c r="M219" s="502">
        <f>IF('Datos de Indicador'!G222="No dato","x",ROUND(IF('Datos de Indicador'!G222=0,0,IF(LOG('Datos de Indicador'!G222)&gt;M$302,10,IF(LOG('Datos de Indicador'!G222)&lt;M$301,0,10-(M$302-LOG('Datos de Indicador'!G222))/(M$302-M$301)*10))),1))</f>
        <v>0</v>
      </c>
      <c r="N219" s="303">
        <f>IF('Datos de Indicador'!G222="No dato","x",IF('Datos de Indicador'!G222="No dato","x", 'Datos de Indicador'!G222/'Datos de Indicador'!AM222))</f>
        <v>0</v>
      </c>
      <c r="O219" s="304">
        <f t="shared" si="49"/>
        <v>0</v>
      </c>
      <c r="P219" s="302">
        <f t="shared" si="50"/>
        <v>0</v>
      </c>
      <c r="Q219" s="301">
        <f t="shared" si="51"/>
        <v>0</v>
      </c>
      <c r="R219" s="503">
        <f>IF('Datos de Indicador'!H222="No dato","x",ROUND(IF('Datos de Indicador'!H222=0,0,IF(LOG('Datos de Indicador'!H222)&gt;R$302,10,IF(LOG('Datos de Indicador'!H222)&lt;R$301,0,10-(R$302-LOG('Datos de Indicador'!H222))/(R$302-R$301)*10))),1))</f>
        <v>8.8000000000000007</v>
      </c>
      <c r="S219" s="299">
        <f>IF('Datos de Indicador'!H222="No dato","x",IF('Datos de Indicador'!H222="No dato","x", 'Datos de Indicador'!H222/'Datos de Indicador'!AM222))</f>
        <v>0.21549812522678707</v>
      </c>
      <c r="T219" s="300">
        <f t="shared" si="52"/>
        <v>10</v>
      </c>
      <c r="U219" s="301">
        <f t="shared" si="53"/>
        <v>9.5</v>
      </c>
      <c r="V219" s="501">
        <f>IF('Datos de Indicador'!I222="No dato","x",ROUND(IF('Datos de Indicador'!I222=0,0,IF(LOG('Datos de Indicador'!I222)&gt;V$302,10,IF(LOG('Datos de Indicador'!I222)&lt;V$301,0,10-(V$302-LOG('Datos de Indicador'!I222))/(V$302-V$301)*10))),1))</f>
        <v>7.3</v>
      </c>
      <c r="W219" s="299">
        <f>IF('Datos de Indicador'!I222="No dato","x",IF('Datos de Indicador'!I222="No dato","x",( 'Datos de Indicador'!I222)/'Datos de Indicador'!AM222))</f>
        <v>1.7336612506551625E-2</v>
      </c>
      <c r="X219" s="300">
        <f t="shared" si="54"/>
        <v>1.7</v>
      </c>
      <c r="Y219" s="301">
        <f t="shared" si="55"/>
        <v>5.0999999999999996</v>
      </c>
      <c r="Z219" s="305">
        <f t="shared" si="56"/>
        <v>5.5</v>
      </c>
      <c r="AA219" s="306">
        <f>IF('Datos de Indicador'!J222="No dato","x",ROUND(IF('Datos de Indicador'!J222&gt;AA$302,10,IF('Datos de Indicador'!J222&lt;$AA$301,0,10-(AA$302-'Datos de Indicador'!J222)/(AA$302-AA$301)*10)),1))</f>
        <v>10</v>
      </c>
      <c r="AB219" s="306">
        <f>IF('Datos de Indicador'!K222="No dato","x",ROUND(IF('Datos de Indicador'!K222&gt;AB$302,10,IF('Datos de Indicador'!K222&lt;$AB$301,0,10-(AB$302-'Datos de Indicador'!K222)/(AB$302-AB$301)*10)),1))</f>
        <v>2</v>
      </c>
      <c r="AC219" s="306">
        <f>IF('Datos de Indicador'!L222="No dato","x",ROUND(IF('Datos de Indicador'!L222&gt;AC$302,10,IF('Datos de Indicador'!L222&lt;$AC$301,0,10-(AC$302-'Datos de Indicador'!L222)/(AC$302-AC$301)*10)),1))</f>
        <v>0.7</v>
      </c>
      <c r="AD219" s="301">
        <f t="shared" si="43"/>
        <v>6.4</v>
      </c>
      <c r="AE219" s="305">
        <f t="shared" si="44"/>
        <v>6.4</v>
      </c>
      <c r="AF219" s="16"/>
      <c r="AG219" s="16"/>
      <c r="AH219" s="16"/>
    </row>
    <row r="220" spans="1:34" s="3" customFormat="1" x14ac:dyDescent="0.25">
      <c r="A220" s="104" t="s">
        <v>326</v>
      </c>
      <c r="B220" s="101" t="s">
        <v>331</v>
      </c>
      <c r="C220" s="307">
        <v>1407</v>
      </c>
      <c r="D220" s="301">
        <f>IF('Datos de Indicador'!D223="No dato","x",ROUND(IF('Datos de Indicador'!D223=0,0,IF(LOG('Datos de Indicador'!D223)&gt;D$302,10,IF(LOG('Datos de Indicador'!D223)&lt;D$301,0,10-(D$302-LOG('Datos de Indicador'!D223))/(D$302-D$301)*10))),1))</f>
        <v>7</v>
      </c>
      <c r="E220" s="501">
        <f>IF('Datos de Indicador'!E223="No dato","x",ROUND(IF('Datos de Indicador'!E223=0,0,IF(LOG('Datos de Indicador'!E223)&gt;E$302,10,IF(LOG('Datos de Indicador'!E223)&lt;E$301,0,10-(E$302-LOG('Datos de Indicador'!E223))/(E$302-E$301)*10))),1))</f>
        <v>0</v>
      </c>
      <c r="F220" s="299">
        <f>IF('Datos de Indicador'!E223="No dato","x",IF('Datos de Indicador'!E223="No dato","x", ('Datos de Indicador'!E223)/'Datos de Indicador'!AM223))</f>
        <v>0</v>
      </c>
      <c r="G220" s="300">
        <f t="shared" si="45"/>
        <v>0</v>
      </c>
      <c r="H220" s="301">
        <f t="shared" si="46"/>
        <v>0</v>
      </c>
      <c r="I220" s="501">
        <f>IF('Datos de Indicador'!F223="No dato","x",ROUND(IF('Datos de Indicador'!F223=0,0,IF(LOG('Datos de Indicador'!F223*1/40)&gt;I$302,10,IF(LOG('Datos de Indicador'!F223*1/40)&lt;I$301,0,10-(I$302-LOG('Datos de Indicador'!F223*1/40))/(I$302-I$301)*10))),1))</f>
        <v>0</v>
      </c>
      <c r="J220" s="299">
        <f>IF('Datos de Indicador'!F223="No dato","x",IF('Datos de Indicador'!F223="No dato","x",( 'Datos de Indicador'!F223*1/40)/'Datos de Indicador'!AM223))</f>
        <v>0</v>
      </c>
      <c r="K220" s="300">
        <f t="shared" si="47"/>
        <v>0</v>
      </c>
      <c r="L220" s="302">
        <f t="shared" si="48"/>
        <v>0</v>
      </c>
      <c r="M220" s="502">
        <f>IF('Datos de Indicador'!G223="No dato","x",ROUND(IF('Datos de Indicador'!G223=0,0,IF(LOG('Datos de Indicador'!G223)&gt;M$302,10,IF(LOG('Datos de Indicador'!G223)&lt;M$301,0,10-(M$302-LOG('Datos de Indicador'!G223))/(M$302-M$301)*10))),1))</f>
        <v>0</v>
      </c>
      <c r="N220" s="303">
        <f>IF('Datos de Indicador'!G223="No dato","x",IF('Datos de Indicador'!G223="No dato","x", 'Datos de Indicador'!G223/'Datos de Indicador'!AM223))</f>
        <v>0</v>
      </c>
      <c r="O220" s="304">
        <f t="shared" si="49"/>
        <v>0</v>
      </c>
      <c r="P220" s="302">
        <f t="shared" si="50"/>
        <v>0</v>
      </c>
      <c r="Q220" s="301">
        <f t="shared" si="51"/>
        <v>0</v>
      </c>
      <c r="R220" s="503">
        <f>IF('Datos de Indicador'!H223="No dato","x",ROUND(IF('Datos de Indicador'!H223=0,0,IF(LOG('Datos de Indicador'!H223)&gt;R$302,10,IF(LOG('Datos de Indicador'!H223)&lt;R$301,0,10-(R$302-LOG('Datos de Indicador'!H223))/(R$302-R$301)*10))),1))</f>
        <v>8.3000000000000007</v>
      </c>
      <c r="S220" s="299">
        <f>IF('Datos de Indicador'!H223="No dato","x",IF('Datos de Indicador'!H223="No dato","x", 'Datos de Indicador'!H223/'Datos de Indicador'!AM223))</f>
        <v>5.4648254408642835E-2</v>
      </c>
      <c r="T220" s="300">
        <f t="shared" si="52"/>
        <v>5.5</v>
      </c>
      <c r="U220" s="301">
        <f t="shared" si="53"/>
        <v>7.1</v>
      </c>
      <c r="V220" s="501">
        <f>IF('Datos de Indicador'!I223="No dato","x",ROUND(IF('Datos de Indicador'!I223=0,0,IF(LOG('Datos de Indicador'!I223)&gt;V$302,10,IF(LOG('Datos de Indicador'!I223)&lt;V$301,0,10-(V$302-LOG('Datos de Indicador'!I223))/(V$302-V$301)*10))),1))</f>
        <v>7.8</v>
      </c>
      <c r="W220" s="299">
        <f>IF('Datos de Indicador'!I223="No dato","x",IF('Datos de Indicador'!I223="No dato","x",( 'Datos de Indicador'!I223)/'Datos de Indicador'!AM223))</f>
        <v>1.7445404291989829E-2</v>
      </c>
      <c r="X220" s="300">
        <f t="shared" si="54"/>
        <v>1.7</v>
      </c>
      <c r="Y220" s="301">
        <f t="shared" si="55"/>
        <v>5.5</v>
      </c>
      <c r="Z220" s="305">
        <f t="shared" si="56"/>
        <v>4.5999999999999996</v>
      </c>
      <c r="AA220" s="306">
        <f>IF('Datos de Indicador'!J223="No dato","x",ROUND(IF('Datos de Indicador'!J223&gt;AA$302,10,IF('Datos de Indicador'!J223&lt;$AA$301,0,10-(AA$302-'Datos de Indicador'!J223)/(AA$302-AA$301)*10)),1))</f>
        <v>7.9</v>
      </c>
      <c r="AB220" s="306">
        <f>IF('Datos de Indicador'!K223="No dato","x",ROUND(IF('Datos de Indicador'!K223&gt;AB$302,10,IF('Datos de Indicador'!K223&lt;$AB$301,0,10-(AB$302-'Datos de Indicador'!K223)/(AB$302-AB$301)*10)),1))</f>
        <v>2.7</v>
      </c>
      <c r="AC220" s="306">
        <f>IF('Datos de Indicador'!L223="No dato","x",ROUND(IF('Datos de Indicador'!L223&gt;AC$302,10,IF('Datos de Indicador'!L223&lt;$AC$301,0,10-(AC$302-'Datos de Indicador'!L223)/(AC$302-AC$301)*10)),1))</f>
        <v>1.3</v>
      </c>
      <c r="AD220" s="301">
        <f t="shared" si="43"/>
        <v>4.7</v>
      </c>
      <c r="AE220" s="305">
        <f t="shared" si="44"/>
        <v>4.7</v>
      </c>
      <c r="AF220" s="16"/>
      <c r="AG220" s="16"/>
      <c r="AH220" s="16"/>
    </row>
    <row r="221" spans="1:34" s="3" customFormat="1" x14ac:dyDescent="0.25">
      <c r="A221" s="104" t="s">
        <v>326</v>
      </c>
      <c r="B221" s="101" t="s">
        <v>332</v>
      </c>
      <c r="C221" s="307">
        <v>1408</v>
      </c>
      <c r="D221" s="301">
        <f>IF('Datos de Indicador'!D224="No dato","x",ROUND(IF('Datos de Indicador'!D224=0,0,IF(LOG('Datos de Indicador'!D224)&gt;D$302,10,IF(LOG('Datos de Indicador'!D224)&lt;D$301,0,10-(D$302-LOG('Datos de Indicador'!D224))/(D$302-D$301)*10))),1))</f>
        <v>6.6</v>
      </c>
      <c r="E221" s="501">
        <f>IF('Datos de Indicador'!E224="No dato","x",ROUND(IF('Datos de Indicador'!E224=0,0,IF(LOG('Datos de Indicador'!E224)&gt;E$302,10,IF(LOG('Datos de Indicador'!E224)&lt;E$301,0,10-(E$302-LOG('Datos de Indicador'!E224))/(E$302-E$301)*10))),1))</f>
        <v>0</v>
      </c>
      <c r="F221" s="299">
        <f>IF('Datos de Indicador'!E224="No dato","x",IF('Datos de Indicador'!E224="No dato","x", ('Datos de Indicador'!E224)/'Datos de Indicador'!AM224))</f>
        <v>0</v>
      </c>
      <c r="G221" s="300">
        <f t="shared" si="45"/>
        <v>0</v>
      </c>
      <c r="H221" s="301">
        <f t="shared" si="46"/>
        <v>0</v>
      </c>
      <c r="I221" s="501">
        <f>IF('Datos de Indicador'!F224="No dato","x",ROUND(IF('Datos de Indicador'!F224=0,0,IF(LOG('Datos de Indicador'!F224*1/40)&gt;I$302,10,IF(LOG('Datos de Indicador'!F224*1/40)&lt;I$301,0,10-(I$302-LOG('Datos de Indicador'!F224*1/40))/(I$302-I$301)*10))),1))</f>
        <v>0</v>
      </c>
      <c r="J221" s="299">
        <f>IF('Datos de Indicador'!F224="No dato","x",IF('Datos de Indicador'!F224="No dato","x",( 'Datos de Indicador'!F224*1/40)/'Datos de Indicador'!AM224))</f>
        <v>0</v>
      </c>
      <c r="K221" s="300">
        <f t="shared" si="47"/>
        <v>0</v>
      </c>
      <c r="L221" s="302">
        <f t="shared" si="48"/>
        <v>0</v>
      </c>
      <c r="M221" s="502">
        <f>IF('Datos de Indicador'!G224="No dato","x",ROUND(IF('Datos de Indicador'!G224=0,0,IF(LOG('Datos de Indicador'!G224)&gt;M$302,10,IF(LOG('Datos de Indicador'!G224)&lt;M$301,0,10-(M$302-LOG('Datos de Indicador'!G224))/(M$302-M$301)*10))),1))</f>
        <v>0</v>
      </c>
      <c r="N221" s="303">
        <f>IF('Datos de Indicador'!G224="No dato","x",IF('Datos de Indicador'!G224="No dato","x", 'Datos de Indicador'!G224/'Datos de Indicador'!AM224))</f>
        <v>0</v>
      </c>
      <c r="O221" s="304">
        <f t="shared" si="49"/>
        <v>0</v>
      </c>
      <c r="P221" s="302">
        <f t="shared" si="50"/>
        <v>0</v>
      </c>
      <c r="Q221" s="301">
        <f t="shared" si="51"/>
        <v>0</v>
      </c>
      <c r="R221" s="503">
        <f>IF('Datos de Indicador'!H224="No dato","x",ROUND(IF('Datos de Indicador'!H224=0,0,IF(LOG('Datos de Indicador'!H224)&gt;R$302,10,IF(LOG('Datos de Indicador'!H224)&lt;R$301,0,10-(R$302-LOG('Datos de Indicador'!H224))/(R$302-R$301)*10))),1))</f>
        <v>8.5</v>
      </c>
      <c r="S221" s="299">
        <f>IF('Datos de Indicador'!H224="No dato","x",IF('Datos de Indicador'!H224="No dato","x", 'Datos de Indicador'!H224/'Datos de Indicador'!AM224))</f>
        <v>0.11891884513934149</v>
      </c>
      <c r="T221" s="300">
        <f t="shared" si="52"/>
        <v>10</v>
      </c>
      <c r="U221" s="301">
        <f t="shared" si="53"/>
        <v>9.4</v>
      </c>
      <c r="V221" s="501">
        <f>IF('Datos de Indicador'!I224="No dato","x",ROUND(IF('Datos de Indicador'!I224=0,0,IF(LOG('Datos de Indicador'!I224)&gt;V$302,10,IF(LOG('Datos de Indicador'!I224)&lt;V$301,0,10-(V$302-LOG('Datos de Indicador'!I224))/(V$302-V$301)*10))),1))</f>
        <v>7.3</v>
      </c>
      <c r="W221" s="299">
        <f>IF('Datos de Indicador'!I224="No dato","x",IF('Datos de Indicador'!I224="No dato","x",( 'Datos de Indicador'!I224)/'Datos de Indicador'!AM224))</f>
        <v>1.552598982450513E-2</v>
      </c>
      <c r="X221" s="300">
        <f t="shared" si="54"/>
        <v>1.6</v>
      </c>
      <c r="Y221" s="301">
        <f t="shared" si="55"/>
        <v>5.0999999999999996</v>
      </c>
      <c r="Z221" s="305">
        <f t="shared" si="56"/>
        <v>5.5</v>
      </c>
      <c r="AA221" s="306">
        <f>IF('Datos de Indicador'!J224="No dato","x",ROUND(IF('Datos de Indicador'!J224&gt;AA$302,10,IF('Datos de Indicador'!J224&lt;$AA$301,0,10-(AA$302-'Datos de Indicador'!J224)/(AA$302-AA$301)*10)),1))</f>
        <v>0</v>
      </c>
      <c r="AB221" s="306">
        <f>IF('Datos de Indicador'!K224="No dato","x",ROUND(IF('Datos de Indicador'!K224&gt;AB$302,10,IF('Datos de Indicador'!K224&lt;$AB$301,0,10-(AB$302-'Datos de Indicador'!K224)/(AB$302-AB$301)*10)),1))</f>
        <v>0</v>
      </c>
      <c r="AC221" s="306">
        <f>IF('Datos de Indicador'!L224="No dato","x",ROUND(IF('Datos de Indicador'!L224&gt;AC$302,10,IF('Datos de Indicador'!L224&lt;$AC$301,0,10-(AC$302-'Datos de Indicador'!L224)/(AC$302-AC$301)*10)),1))</f>
        <v>0.7</v>
      </c>
      <c r="AD221" s="301">
        <f t="shared" si="43"/>
        <v>0.2</v>
      </c>
      <c r="AE221" s="305">
        <f t="shared" si="44"/>
        <v>0.2</v>
      </c>
      <c r="AF221" s="16"/>
      <c r="AG221" s="16"/>
      <c r="AH221" s="16"/>
    </row>
    <row r="222" spans="1:34" s="3" customFormat="1" x14ac:dyDescent="0.25">
      <c r="A222" s="104" t="s">
        <v>326</v>
      </c>
      <c r="B222" s="101" t="s">
        <v>333</v>
      </c>
      <c r="C222" s="307">
        <v>1409</v>
      </c>
      <c r="D222" s="301">
        <f>IF('Datos de Indicador'!D225="No dato","x",ROUND(IF('Datos de Indicador'!D225=0,0,IF(LOG('Datos de Indicador'!D225)&gt;D$302,10,IF(LOG('Datos de Indicador'!D225)&lt;D$301,0,10-(D$302-LOG('Datos de Indicador'!D225))/(D$302-D$301)*10))),1))</f>
        <v>6.7</v>
      </c>
      <c r="E222" s="501" t="str">
        <f>IF('Datos de Indicador'!E225="No dato","x",ROUND(IF('Datos de Indicador'!E225=0,0,IF(LOG('Datos de Indicador'!E225)&gt;E$302,10,IF(LOG('Datos de Indicador'!E225)&lt;E$301,0,10-(E$302-LOG('Datos de Indicador'!E225))/(E$302-E$301)*10))),1))</f>
        <v>x</v>
      </c>
      <c r="F222" s="299" t="str">
        <f>IF('Datos de Indicador'!E225="No dato","x",IF('Datos de Indicador'!E225="No dato","x", ('Datos de Indicador'!E225)/'Datos de Indicador'!AM225))</f>
        <v>x</v>
      </c>
      <c r="G222" s="300" t="str">
        <f t="shared" si="45"/>
        <v>x</v>
      </c>
      <c r="H222" s="301" t="str">
        <f t="shared" si="46"/>
        <v>x</v>
      </c>
      <c r="I222" s="501">
        <f>IF('Datos de Indicador'!F225="No dato","x",ROUND(IF('Datos de Indicador'!F225=0,0,IF(LOG('Datos de Indicador'!F225*1/40)&gt;I$302,10,IF(LOG('Datos de Indicador'!F225*1/40)&lt;I$301,0,10-(I$302-LOG('Datos de Indicador'!F225*1/40))/(I$302-I$301)*10))),1))</f>
        <v>0</v>
      </c>
      <c r="J222" s="299">
        <f>IF('Datos de Indicador'!F225="No dato","x",IF('Datos de Indicador'!F225="No dato","x",( 'Datos de Indicador'!F225*1/40)/'Datos de Indicador'!AM225))</f>
        <v>0</v>
      </c>
      <c r="K222" s="300">
        <f t="shared" si="47"/>
        <v>0</v>
      </c>
      <c r="L222" s="302">
        <f t="shared" si="48"/>
        <v>0</v>
      </c>
      <c r="M222" s="502">
        <f>IF('Datos de Indicador'!G225="No dato","x",ROUND(IF('Datos de Indicador'!G225=0,0,IF(LOG('Datos de Indicador'!G225)&gt;M$302,10,IF(LOG('Datos de Indicador'!G225)&lt;M$301,0,10-(M$302-LOG('Datos de Indicador'!G225))/(M$302-M$301)*10))),1))</f>
        <v>0</v>
      </c>
      <c r="N222" s="303">
        <f>IF('Datos de Indicador'!G225="No dato","x",IF('Datos de Indicador'!G225="No dato","x", 'Datos de Indicador'!G225/'Datos de Indicador'!AM225))</f>
        <v>0</v>
      </c>
      <c r="O222" s="304">
        <f t="shared" si="49"/>
        <v>0</v>
      </c>
      <c r="P222" s="302">
        <f t="shared" si="50"/>
        <v>0</v>
      </c>
      <c r="Q222" s="301">
        <f t="shared" si="51"/>
        <v>0</v>
      </c>
      <c r="R222" s="503">
        <f>IF('Datos de Indicador'!H225="No dato","x",ROUND(IF('Datos de Indicador'!H225=0,0,IF(LOG('Datos de Indicador'!H225)&gt;R$302,10,IF(LOG('Datos de Indicador'!H225)&lt;R$301,0,10-(R$302-LOG('Datos de Indicador'!H225))/(R$302-R$301)*10))),1))</f>
        <v>8.6999999999999993</v>
      </c>
      <c r="S222" s="299">
        <f>IF('Datos de Indicador'!H225="No dato","x",IF('Datos de Indicador'!H225="No dato","x", 'Datos de Indicador'!H225/'Datos de Indicador'!AM225))</f>
        <v>0.13410187036819196</v>
      </c>
      <c r="T222" s="300">
        <f t="shared" si="52"/>
        <v>10</v>
      </c>
      <c r="U222" s="301">
        <f t="shared" si="53"/>
        <v>9.5</v>
      </c>
      <c r="V222" s="501">
        <f>IF('Datos de Indicador'!I225="No dato","x",ROUND(IF('Datos de Indicador'!I225=0,0,IF(LOG('Datos de Indicador'!I225)&gt;V$302,10,IF(LOG('Datos de Indicador'!I225)&lt;V$301,0,10-(V$302-LOG('Datos de Indicador'!I225))/(V$302-V$301)*10))),1))</f>
        <v>8.1</v>
      </c>
      <c r="W222" s="299">
        <f>IF('Datos de Indicador'!I225="No dato","x",IF('Datos de Indicador'!I225="No dato","x",( 'Datos de Indicador'!I225)/'Datos de Indicador'!AM225))</f>
        <v>3.4598005770947363E-2</v>
      </c>
      <c r="X222" s="300">
        <f t="shared" si="54"/>
        <v>3.5</v>
      </c>
      <c r="Y222" s="301">
        <f t="shared" si="55"/>
        <v>6.3</v>
      </c>
      <c r="Z222" s="305">
        <f t="shared" si="56"/>
        <v>6.7</v>
      </c>
      <c r="AA222" s="306">
        <f>IF('Datos de Indicador'!J225="No dato","x",ROUND(IF('Datos de Indicador'!J225&gt;AA$302,10,IF('Datos de Indicador'!J225&lt;$AA$301,0,10-(AA$302-'Datos de Indicador'!J225)/(AA$302-AA$301)*10)),1))</f>
        <v>0</v>
      </c>
      <c r="AB222" s="306">
        <f>IF('Datos de Indicador'!K225="No dato","x",ROUND(IF('Datos de Indicador'!K225&gt;AB$302,10,IF('Datos de Indicador'!K225&lt;$AB$301,0,10-(AB$302-'Datos de Indicador'!K225)/(AB$302-AB$301)*10)),1))</f>
        <v>0</v>
      </c>
      <c r="AC222" s="306">
        <f>IF('Datos de Indicador'!L225="No dato","x",ROUND(IF('Datos de Indicador'!L225&gt;AC$302,10,IF('Datos de Indicador'!L225&lt;$AC$301,0,10-(AC$302-'Datos de Indicador'!L225)/(AC$302-AC$301)*10)),1))</f>
        <v>0</v>
      </c>
      <c r="AD222" s="301">
        <f t="shared" si="43"/>
        <v>0</v>
      </c>
      <c r="AE222" s="305">
        <f t="shared" si="44"/>
        <v>0</v>
      </c>
      <c r="AF222" s="16"/>
      <c r="AG222" s="16"/>
      <c r="AH222" s="16"/>
    </row>
    <row r="223" spans="1:34" s="3" customFormat="1" x14ac:dyDescent="0.25">
      <c r="A223" s="104" t="s">
        <v>326</v>
      </c>
      <c r="B223" s="101" t="s">
        <v>334</v>
      </c>
      <c r="C223" s="307">
        <v>1410</v>
      </c>
      <c r="D223" s="301">
        <f>IF('Datos de Indicador'!D226="No dato","x",ROUND(IF('Datos de Indicador'!D226=0,0,IF(LOG('Datos de Indicador'!D226)&gt;D$302,10,IF(LOG('Datos de Indicador'!D226)&lt;D$301,0,10-(D$302-LOG('Datos de Indicador'!D226))/(D$302-D$301)*10))),1))</f>
        <v>6.7</v>
      </c>
      <c r="E223" s="501">
        <f>IF('Datos de Indicador'!E226="No dato","x",ROUND(IF('Datos de Indicador'!E226=0,0,IF(LOG('Datos de Indicador'!E226)&gt;E$302,10,IF(LOG('Datos de Indicador'!E226)&lt;E$301,0,10-(E$302-LOG('Datos de Indicador'!E226))/(E$302-E$301)*10))),1))</f>
        <v>0</v>
      </c>
      <c r="F223" s="299">
        <f>IF('Datos de Indicador'!E226="No dato","x",IF('Datos de Indicador'!E226="No dato","x", ('Datos de Indicador'!E226)/'Datos de Indicador'!AM226))</f>
        <v>0</v>
      </c>
      <c r="G223" s="300">
        <f t="shared" si="45"/>
        <v>0</v>
      </c>
      <c r="H223" s="301">
        <f t="shared" si="46"/>
        <v>0</v>
      </c>
      <c r="I223" s="501">
        <f>IF('Datos de Indicador'!F226="No dato","x",ROUND(IF('Datos de Indicador'!F226=0,0,IF(LOG('Datos de Indicador'!F226*1/40)&gt;I$302,10,IF(LOG('Datos de Indicador'!F226*1/40)&lt;I$301,0,10-(I$302-LOG('Datos de Indicador'!F226*1/40))/(I$302-I$301)*10))),1))</f>
        <v>0</v>
      </c>
      <c r="J223" s="299">
        <f>IF('Datos de Indicador'!F226="No dato","x",IF('Datos de Indicador'!F226="No dato","x",( 'Datos de Indicador'!F226*1/40)/'Datos de Indicador'!AM226))</f>
        <v>0</v>
      </c>
      <c r="K223" s="300">
        <f t="shared" si="47"/>
        <v>0</v>
      </c>
      <c r="L223" s="302">
        <f t="shared" si="48"/>
        <v>0</v>
      </c>
      <c r="M223" s="502">
        <f>IF('Datos de Indicador'!G226="No dato","x",ROUND(IF('Datos de Indicador'!G226=0,0,IF(LOG('Datos de Indicador'!G226)&gt;M$302,10,IF(LOG('Datos de Indicador'!G226)&lt;M$301,0,10-(M$302-LOG('Datos de Indicador'!G226))/(M$302-M$301)*10))),1))</f>
        <v>0</v>
      </c>
      <c r="N223" s="303">
        <f>IF('Datos de Indicador'!G226="No dato","x",IF('Datos de Indicador'!G226="No dato","x", 'Datos de Indicador'!G226/'Datos de Indicador'!AM226))</f>
        <v>0</v>
      </c>
      <c r="O223" s="304">
        <f t="shared" si="49"/>
        <v>0</v>
      </c>
      <c r="P223" s="302">
        <f t="shared" si="50"/>
        <v>0</v>
      </c>
      <c r="Q223" s="301">
        <f t="shared" si="51"/>
        <v>0</v>
      </c>
      <c r="R223" s="503">
        <f>IF('Datos de Indicador'!H226="No dato","x",ROUND(IF('Datos de Indicador'!H226=0,0,IF(LOG('Datos de Indicador'!H226)&gt;R$302,10,IF(LOG('Datos de Indicador'!H226)&lt;R$301,0,10-(R$302-LOG('Datos de Indicador'!H226))/(R$302-R$301)*10))),1))</f>
        <v>6.5</v>
      </c>
      <c r="S223" s="299">
        <f>IF('Datos de Indicador'!H226="No dato","x",IF('Datos de Indicador'!H226="No dato","x", 'Datos de Indicador'!H226/'Datos de Indicador'!AM226))</f>
        <v>7.6280944156591826E-3</v>
      </c>
      <c r="T223" s="300">
        <f t="shared" si="52"/>
        <v>0.8</v>
      </c>
      <c r="U223" s="301">
        <f t="shared" si="53"/>
        <v>4.2</v>
      </c>
      <c r="V223" s="501">
        <f>IF('Datos de Indicador'!I226="No dato","x",ROUND(IF('Datos de Indicador'!I226=0,0,IF(LOG('Datos de Indicador'!I226)&gt;V$302,10,IF(LOG('Datos de Indicador'!I226)&lt;V$301,0,10-(V$302-LOG('Datos de Indicador'!I226))/(V$302-V$301)*10))),1))</f>
        <v>7.6</v>
      </c>
      <c r="W223" s="299">
        <f>IF('Datos de Indicador'!I226="No dato","x",IF('Datos de Indicador'!I226="No dato","x",( 'Datos de Indicador'!I226)/'Datos de Indicador'!AM226))</f>
        <v>1.7702936096718479E-2</v>
      </c>
      <c r="X223" s="300">
        <f t="shared" si="54"/>
        <v>1.8</v>
      </c>
      <c r="Y223" s="301">
        <f t="shared" si="55"/>
        <v>5.4</v>
      </c>
      <c r="Z223" s="305">
        <f t="shared" si="56"/>
        <v>3.8</v>
      </c>
      <c r="AA223" s="306">
        <f>IF('Datos de Indicador'!J226="No dato","x",ROUND(IF('Datos de Indicador'!J226&gt;AA$302,10,IF('Datos de Indicador'!J226&lt;$AA$301,0,10-(AA$302-'Datos de Indicador'!J226)/(AA$302-AA$301)*10)),1))</f>
        <v>8.3000000000000007</v>
      </c>
      <c r="AB223" s="306">
        <f>IF('Datos de Indicador'!K226="No dato","x",ROUND(IF('Datos de Indicador'!K226&gt;AB$302,10,IF('Datos de Indicador'!K226&lt;$AB$301,0,10-(AB$302-'Datos de Indicador'!K226)/(AB$302-AB$301)*10)),1))</f>
        <v>2</v>
      </c>
      <c r="AC223" s="306">
        <f>IF('Datos de Indicador'!L226="No dato","x",ROUND(IF('Datos de Indicador'!L226&gt;AC$302,10,IF('Datos de Indicador'!L226&lt;$AC$301,0,10-(AC$302-'Datos de Indicador'!L226)/(AC$302-AC$301)*10)),1))</f>
        <v>0</v>
      </c>
      <c r="AD223" s="301">
        <f t="shared" si="43"/>
        <v>4.5</v>
      </c>
      <c r="AE223" s="305">
        <f t="shared" si="44"/>
        <v>4.5</v>
      </c>
      <c r="AF223" s="16"/>
      <c r="AG223" s="16"/>
      <c r="AH223" s="16"/>
    </row>
    <row r="224" spans="1:34" s="3" customFormat="1" x14ac:dyDescent="0.25">
      <c r="A224" s="104" t="s">
        <v>326</v>
      </c>
      <c r="B224" s="101" t="s">
        <v>335</v>
      </c>
      <c r="C224" s="307">
        <v>1411</v>
      </c>
      <c r="D224" s="301">
        <f>IF('Datos de Indicador'!D227="No dato","x",ROUND(IF('Datos de Indicador'!D227=0,0,IF(LOG('Datos de Indicador'!D227)&gt;D$302,10,IF(LOG('Datos de Indicador'!D227)&lt;D$301,0,10-(D$302-LOG('Datos de Indicador'!D227))/(D$302-D$301)*10))),1))</f>
        <v>7</v>
      </c>
      <c r="E224" s="501" t="str">
        <f>IF('Datos de Indicador'!E227="No dato","x",ROUND(IF('Datos de Indicador'!E227=0,0,IF(LOG('Datos de Indicador'!E227)&gt;E$302,10,IF(LOG('Datos de Indicador'!E227)&lt;E$301,0,10-(E$302-LOG('Datos de Indicador'!E227))/(E$302-E$301)*10))),1))</f>
        <v>x</v>
      </c>
      <c r="F224" s="299" t="str">
        <f>IF('Datos de Indicador'!E227="No dato","x",IF('Datos de Indicador'!E227="No dato","x", ('Datos de Indicador'!E227)/'Datos de Indicador'!AM227))</f>
        <v>x</v>
      </c>
      <c r="G224" s="300" t="str">
        <f t="shared" si="45"/>
        <v>x</v>
      </c>
      <c r="H224" s="301" t="str">
        <f t="shared" si="46"/>
        <v>x</v>
      </c>
      <c r="I224" s="501">
        <f>IF('Datos de Indicador'!F227="No dato","x",ROUND(IF('Datos de Indicador'!F227=0,0,IF(LOG('Datos de Indicador'!F227*1/40)&gt;I$302,10,IF(LOG('Datos de Indicador'!F227*1/40)&lt;I$301,0,10-(I$302-LOG('Datos de Indicador'!F227*1/40))/(I$302-I$301)*10))),1))</f>
        <v>0</v>
      </c>
      <c r="J224" s="299">
        <f>IF('Datos de Indicador'!F227="No dato","x",IF('Datos de Indicador'!F227="No dato","x",( 'Datos de Indicador'!F227*1/40)/'Datos de Indicador'!AM227))</f>
        <v>0</v>
      </c>
      <c r="K224" s="300">
        <f t="shared" si="47"/>
        <v>0</v>
      </c>
      <c r="L224" s="302">
        <f t="shared" si="48"/>
        <v>0</v>
      </c>
      <c r="M224" s="502">
        <f>IF('Datos de Indicador'!G227="No dato","x",ROUND(IF('Datos de Indicador'!G227=0,0,IF(LOG('Datos de Indicador'!G227)&gt;M$302,10,IF(LOG('Datos de Indicador'!G227)&lt;M$301,0,10-(M$302-LOG('Datos de Indicador'!G227))/(M$302-M$301)*10))),1))</f>
        <v>0</v>
      </c>
      <c r="N224" s="303">
        <f>IF('Datos de Indicador'!G227="No dato","x",IF('Datos de Indicador'!G227="No dato","x", 'Datos de Indicador'!G227/'Datos de Indicador'!AM227))</f>
        <v>0</v>
      </c>
      <c r="O224" s="304">
        <f t="shared" si="49"/>
        <v>0</v>
      </c>
      <c r="P224" s="302">
        <f t="shared" si="50"/>
        <v>0</v>
      </c>
      <c r="Q224" s="301">
        <f t="shared" si="51"/>
        <v>0</v>
      </c>
      <c r="R224" s="503">
        <f>IF('Datos de Indicador'!H227="No dato","x",ROUND(IF('Datos de Indicador'!H227=0,0,IF(LOG('Datos de Indicador'!H227)&gt;R$302,10,IF(LOG('Datos de Indicador'!H227)&lt;R$301,0,10-(R$302-LOG('Datos de Indicador'!H227))/(R$302-R$301)*10))),1))</f>
        <v>6.4</v>
      </c>
      <c r="S224" s="299">
        <f>IF('Datos de Indicador'!H227="No dato","x",IF('Datos de Indicador'!H227="No dato","x", 'Datos de Indicador'!H227/'Datos de Indicador'!AM227))</f>
        <v>4.8831574703997538E-3</v>
      </c>
      <c r="T224" s="300">
        <f t="shared" si="52"/>
        <v>0.5</v>
      </c>
      <c r="U224" s="301">
        <f t="shared" si="53"/>
        <v>4</v>
      </c>
      <c r="V224" s="501">
        <f>IF('Datos de Indicador'!I227="No dato","x",ROUND(IF('Datos de Indicador'!I227=0,0,IF(LOG('Datos de Indicador'!I227)&gt;V$302,10,IF(LOG('Datos de Indicador'!I227)&lt;V$301,0,10-(V$302-LOG('Datos de Indicador'!I227))/(V$302-V$301)*10))),1))</f>
        <v>7.8</v>
      </c>
      <c r="W224" s="299">
        <f>IF('Datos de Indicador'!I227="No dato","x",IF('Datos de Indicador'!I227="No dato","x",( 'Datos de Indicador'!I227)/'Datos de Indicador'!AM227))</f>
        <v>1.7350793565037423E-2</v>
      </c>
      <c r="X224" s="300">
        <f t="shared" si="54"/>
        <v>1.7</v>
      </c>
      <c r="Y224" s="301">
        <f t="shared" si="55"/>
        <v>5.5</v>
      </c>
      <c r="Z224" s="305">
        <f t="shared" si="56"/>
        <v>4.5999999999999996</v>
      </c>
      <c r="AA224" s="306">
        <f>IF('Datos de Indicador'!J227="No dato","x",ROUND(IF('Datos de Indicador'!J227&gt;AA$302,10,IF('Datos de Indicador'!J227&lt;$AA$301,0,10-(AA$302-'Datos de Indicador'!J227)/(AA$302-AA$301)*10)),1))</f>
        <v>8</v>
      </c>
      <c r="AB224" s="306">
        <f>IF('Datos de Indicador'!K227="No dato","x",ROUND(IF('Datos de Indicador'!K227&gt;AB$302,10,IF('Datos de Indicador'!K227&lt;$AB$301,0,10-(AB$302-'Datos de Indicador'!K227)/(AB$302-AB$301)*10)),1))</f>
        <v>2.7</v>
      </c>
      <c r="AC224" s="306">
        <f>IF('Datos de Indicador'!L227="No dato","x",ROUND(IF('Datos de Indicador'!L227&gt;AC$302,10,IF('Datos de Indicador'!L227&lt;$AC$301,0,10-(AC$302-'Datos de Indicador'!L227)/(AC$302-AC$301)*10)),1))</f>
        <v>0</v>
      </c>
      <c r="AD224" s="301">
        <f t="shared" si="43"/>
        <v>4.5</v>
      </c>
      <c r="AE224" s="305">
        <f t="shared" si="44"/>
        <v>4.5</v>
      </c>
      <c r="AF224" s="16"/>
      <c r="AG224" s="16"/>
      <c r="AH224" s="16"/>
    </row>
    <row r="225" spans="1:34" s="3" customFormat="1" x14ac:dyDescent="0.25">
      <c r="A225" s="104" t="s">
        <v>326</v>
      </c>
      <c r="B225" s="101" t="s">
        <v>336</v>
      </c>
      <c r="C225" s="307">
        <v>1412</v>
      </c>
      <c r="D225" s="301">
        <f>IF('Datos de Indicador'!D228="No dato","x",ROUND(IF('Datos de Indicador'!D228=0,0,IF(LOG('Datos de Indicador'!D228)&gt;D$302,10,IF(LOG('Datos de Indicador'!D228)&lt;D$301,0,10-(D$302-LOG('Datos de Indicador'!D228))/(D$302-D$301)*10))),1))</f>
        <v>6.4</v>
      </c>
      <c r="E225" s="501">
        <f>IF('Datos de Indicador'!E228="No dato","x",ROUND(IF('Datos de Indicador'!E228=0,0,IF(LOG('Datos de Indicador'!E228)&gt;E$302,10,IF(LOG('Datos de Indicador'!E228)&lt;E$301,0,10-(E$302-LOG('Datos de Indicador'!E228))/(E$302-E$301)*10))),1))</f>
        <v>0</v>
      </c>
      <c r="F225" s="299">
        <f>IF('Datos de Indicador'!E228="No dato","x",IF('Datos de Indicador'!E228="No dato","x", ('Datos de Indicador'!E228)/'Datos de Indicador'!AM228))</f>
        <v>0</v>
      </c>
      <c r="G225" s="300">
        <f t="shared" si="45"/>
        <v>0</v>
      </c>
      <c r="H225" s="301">
        <f t="shared" si="46"/>
        <v>0</v>
      </c>
      <c r="I225" s="501">
        <f>IF('Datos de Indicador'!F228="No dato","x",ROUND(IF('Datos de Indicador'!F228=0,0,IF(LOG('Datos de Indicador'!F228*1/40)&gt;I$302,10,IF(LOG('Datos de Indicador'!F228*1/40)&lt;I$301,0,10-(I$302-LOG('Datos de Indicador'!F228*1/40))/(I$302-I$301)*10))),1))</f>
        <v>0</v>
      </c>
      <c r="J225" s="299">
        <f>IF('Datos de Indicador'!F228="No dato","x",IF('Datos de Indicador'!F228="No dato","x",( 'Datos de Indicador'!F228*1/40)/'Datos de Indicador'!AM228))</f>
        <v>0</v>
      </c>
      <c r="K225" s="300">
        <f t="shared" si="47"/>
        <v>0</v>
      </c>
      <c r="L225" s="302">
        <f t="shared" si="48"/>
        <v>0</v>
      </c>
      <c r="M225" s="502">
        <f>IF('Datos de Indicador'!G228="No dato","x",ROUND(IF('Datos de Indicador'!G228=0,0,IF(LOG('Datos de Indicador'!G228)&gt;M$302,10,IF(LOG('Datos de Indicador'!G228)&lt;M$301,0,10-(M$302-LOG('Datos de Indicador'!G228))/(M$302-M$301)*10))),1))</f>
        <v>0</v>
      </c>
      <c r="N225" s="303">
        <f>IF('Datos de Indicador'!G228="No dato","x",IF('Datos de Indicador'!G228="No dato","x", 'Datos de Indicador'!G228/'Datos de Indicador'!AM228))</f>
        <v>0</v>
      </c>
      <c r="O225" s="304">
        <f t="shared" si="49"/>
        <v>0</v>
      </c>
      <c r="P225" s="302">
        <f t="shared" si="50"/>
        <v>0</v>
      </c>
      <c r="Q225" s="301">
        <f t="shared" si="51"/>
        <v>0</v>
      </c>
      <c r="R225" s="503">
        <f>IF('Datos de Indicador'!H228="No dato","x",ROUND(IF('Datos de Indicador'!H228=0,0,IF(LOG('Datos de Indicador'!H228)&gt;R$302,10,IF(LOG('Datos de Indicador'!H228)&lt;R$301,0,10-(R$302-LOG('Datos de Indicador'!H228))/(R$302-R$301)*10))),1))</f>
        <v>8.5</v>
      </c>
      <c r="S225" s="299">
        <f>IF('Datos de Indicador'!H228="No dato","x",IF('Datos de Indicador'!H228="No dato","x", 'Datos de Indicador'!H228/'Datos de Indicador'!AM228))</f>
        <v>0.14313592751485457</v>
      </c>
      <c r="T225" s="300">
        <f t="shared" si="52"/>
        <v>10</v>
      </c>
      <c r="U225" s="301">
        <f t="shared" si="53"/>
        <v>9.4</v>
      </c>
      <c r="V225" s="501">
        <f>IF('Datos de Indicador'!I228="No dato","x",ROUND(IF('Datos de Indicador'!I228=0,0,IF(LOG('Datos de Indicador'!I228)&gt;V$302,10,IF(LOG('Datos de Indicador'!I228)&lt;V$301,0,10-(V$302-LOG('Datos de Indicador'!I228))/(V$302-V$301)*10))),1))</f>
        <v>7.4</v>
      </c>
      <c r="W225" s="299">
        <f>IF('Datos de Indicador'!I228="No dato","x",IF('Datos de Indicador'!I228="No dato","x",( 'Datos de Indicador'!I228)/'Datos de Indicador'!AM228))</f>
        <v>2.005094130235827E-2</v>
      </c>
      <c r="X225" s="300">
        <f t="shared" si="54"/>
        <v>2</v>
      </c>
      <c r="Y225" s="301">
        <f t="shared" si="55"/>
        <v>5.3</v>
      </c>
      <c r="Z225" s="305">
        <f t="shared" si="56"/>
        <v>5.5</v>
      </c>
      <c r="AA225" s="306">
        <f>IF('Datos de Indicador'!J228="No dato","x",ROUND(IF('Datos de Indicador'!J228&gt;AA$302,10,IF('Datos de Indicador'!J228&lt;$AA$301,0,10-(AA$302-'Datos de Indicador'!J228)/(AA$302-AA$301)*10)),1))</f>
        <v>0</v>
      </c>
      <c r="AB225" s="306">
        <f>IF('Datos de Indicador'!K228="No dato","x",ROUND(IF('Datos de Indicador'!K228&gt;AB$302,10,IF('Datos de Indicador'!K228&lt;$AB$301,0,10-(AB$302-'Datos de Indicador'!K228)/(AB$302-AB$301)*10)),1))</f>
        <v>0</v>
      </c>
      <c r="AC225" s="306">
        <f>IF('Datos de Indicador'!L228="No dato","x",ROUND(IF('Datos de Indicador'!L228&gt;AC$302,10,IF('Datos de Indicador'!L228&lt;$AC$301,0,10-(AC$302-'Datos de Indicador'!L228)/(AC$302-AC$301)*10)),1))</f>
        <v>0</v>
      </c>
      <c r="AD225" s="301">
        <f t="shared" si="43"/>
        <v>0</v>
      </c>
      <c r="AE225" s="305">
        <f t="shared" si="44"/>
        <v>0</v>
      </c>
      <c r="AF225" s="16"/>
      <c r="AG225" s="16"/>
      <c r="AH225" s="16"/>
    </row>
    <row r="226" spans="1:34" s="3" customFormat="1" x14ac:dyDescent="0.25">
      <c r="A226" s="104" t="s">
        <v>326</v>
      </c>
      <c r="B226" s="101" t="s">
        <v>337</v>
      </c>
      <c r="C226" s="307">
        <v>1413</v>
      </c>
      <c r="D226" s="301">
        <f>IF('Datos de Indicador'!D229="No dato","x",ROUND(IF('Datos de Indicador'!D229=0,0,IF(LOG('Datos de Indicador'!D229)&gt;D$302,10,IF(LOG('Datos de Indicador'!D229)&lt;D$301,0,10-(D$302-LOG('Datos de Indicador'!D229))/(D$302-D$301)*10))),1))</f>
        <v>7</v>
      </c>
      <c r="E226" s="501">
        <f>IF('Datos de Indicador'!E229="No dato","x",ROUND(IF('Datos de Indicador'!E229=0,0,IF(LOG('Datos de Indicador'!E229)&gt;E$302,10,IF(LOG('Datos de Indicador'!E229)&lt;E$301,0,10-(E$302-LOG('Datos de Indicador'!E229))/(E$302-E$301)*10))),1))</f>
        <v>0</v>
      </c>
      <c r="F226" s="299">
        <f>IF('Datos de Indicador'!E229="No dato","x",IF('Datos de Indicador'!E229="No dato","x", ('Datos de Indicador'!E229)/'Datos de Indicador'!AM229))</f>
        <v>0</v>
      </c>
      <c r="G226" s="300">
        <f t="shared" si="45"/>
        <v>0</v>
      </c>
      <c r="H226" s="301">
        <f t="shared" si="46"/>
        <v>0</v>
      </c>
      <c r="I226" s="501">
        <f>IF('Datos de Indicador'!F229="No dato","x",ROUND(IF('Datos de Indicador'!F229=0,0,IF(LOG('Datos de Indicador'!F229*1/40)&gt;I$302,10,IF(LOG('Datos de Indicador'!F229*1/40)&lt;I$301,0,10-(I$302-LOG('Datos de Indicador'!F229*1/40))/(I$302-I$301)*10))),1))</f>
        <v>0</v>
      </c>
      <c r="J226" s="299">
        <f>IF('Datos de Indicador'!F229="No dato","x",IF('Datos de Indicador'!F229="No dato","x",( 'Datos de Indicador'!F229*1/40)/'Datos de Indicador'!AM229))</f>
        <v>0</v>
      </c>
      <c r="K226" s="300">
        <f t="shared" si="47"/>
        <v>0</v>
      </c>
      <c r="L226" s="302">
        <f t="shared" si="48"/>
        <v>0</v>
      </c>
      <c r="M226" s="502">
        <f>IF('Datos de Indicador'!G229="No dato","x",ROUND(IF('Datos de Indicador'!G229=0,0,IF(LOG('Datos de Indicador'!G229)&gt;M$302,10,IF(LOG('Datos de Indicador'!G229)&lt;M$301,0,10-(M$302-LOG('Datos de Indicador'!G229))/(M$302-M$301)*10))),1))</f>
        <v>0</v>
      </c>
      <c r="N226" s="303">
        <f>IF('Datos de Indicador'!G229="No dato","x",IF('Datos de Indicador'!G229="No dato","x", 'Datos de Indicador'!G229/'Datos de Indicador'!AM229))</f>
        <v>0</v>
      </c>
      <c r="O226" s="304">
        <f t="shared" si="49"/>
        <v>0</v>
      </c>
      <c r="P226" s="302">
        <f t="shared" si="50"/>
        <v>0</v>
      </c>
      <c r="Q226" s="301">
        <f t="shared" si="51"/>
        <v>0</v>
      </c>
      <c r="R226" s="503">
        <f>IF('Datos de Indicador'!H229="No dato","x",ROUND(IF('Datos de Indicador'!H229=0,0,IF(LOG('Datos de Indicador'!H229)&gt;R$302,10,IF(LOG('Datos de Indicador'!H229)&lt;R$301,0,10-(R$302-LOG('Datos de Indicador'!H229))/(R$302-R$301)*10))),1))</f>
        <v>7.7</v>
      </c>
      <c r="S226" s="299">
        <f>IF('Datos de Indicador'!H229="No dato","x",IF('Datos de Indicador'!H229="No dato","x", 'Datos de Indicador'!H229/'Datos de Indicador'!AM229))</f>
        <v>1.2063070336709824E-2</v>
      </c>
      <c r="T226" s="300">
        <f t="shared" si="52"/>
        <v>1.2</v>
      </c>
      <c r="U226" s="301">
        <f t="shared" si="53"/>
        <v>5.3</v>
      </c>
      <c r="V226" s="501">
        <f>IF('Datos de Indicador'!I229="No dato","x",ROUND(IF('Datos de Indicador'!I229=0,0,IF(LOG('Datos de Indicador'!I229)&gt;V$302,10,IF(LOG('Datos de Indicador'!I229)&lt;V$301,0,10-(V$302-LOG('Datos de Indicador'!I229))/(V$302-V$301)*10))),1))</f>
        <v>8.5</v>
      </c>
      <c r="W226" s="299">
        <f>IF('Datos de Indicador'!I229="No dato","x",IF('Datos de Indicador'!I229="No dato","x",( 'Datos de Indicador'!I229)/'Datos de Indicador'!AM229))</f>
        <v>1.9421042699765193E-2</v>
      </c>
      <c r="X226" s="300">
        <f t="shared" si="54"/>
        <v>1.9</v>
      </c>
      <c r="Y226" s="301">
        <f t="shared" si="55"/>
        <v>6.2</v>
      </c>
      <c r="Z226" s="305">
        <f t="shared" si="56"/>
        <v>4.3</v>
      </c>
      <c r="AA226" s="306">
        <f>IF('Datos de Indicador'!J229="No dato","x",ROUND(IF('Datos de Indicador'!J229&gt;AA$302,10,IF('Datos de Indicador'!J229&lt;$AA$301,0,10-(AA$302-'Datos de Indicador'!J229)/(AA$302-AA$301)*10)),1))</f>
        <v>5.6</v>
      </c>
      <c r="AB226" s="306">
        <f>IF('Datos de Indicador'!K229="No dato","x",ROUND(IF('Datos de Indicador'!K229&gt;AB$302,10,IF('Datos de Indicador'!K229&lt;$AB$301,0,10-(AB$302-'Datos de Indicador'!K229)/(AB$302-AB$301)*10)),1))</f>
        <v>4</v>
      </c>
      <c r="AC226" s="306">
        <f>IF('Datos de Indicador'!L229="No dato","x",ROUND(IF('Datos de Indicador'!L229&gt;AC$302,10,IF('Datos de Indicador'!L229&lt;$AC$301,0,10-(AC$302-'Datos de Indicador'!L229)/(AC$302-AC$301)*10)),1))</f>
        <v>6</v>
      </c>
      <c r="AD226" s="301">
        <f t="shared" si="43"/>
        <v>5.3</v>
      </c>
      <c r="AE226" s="305">
        <f t="shared" si="44"/>
        <v>5.3</v>
      </c>
      <c r="AF226" s="16"/>
      <c r="AG226" s="16"/>
      <c r="AH226" s="16"/>
    </row>
    <row r="227" spans="1:34" s="3" customFormat="1" x14ac:dyDescent="0.25">
      <c r="A227" s="104" t="s">
        <v>326</v>
      </c>
      <c r="B227" s="101" t="s">
        <v>183</v>
      </c>
      <c r="C227" s="307">
        <v>1414</v>
      </c>
      <c r="D227" s="301">
        <f>IF('Datos de Indicador'!D230="No dato","x",ROUND(IF('Datos de Indicador'!D230=0,0,IF(LOG('Datos de Indicador'!D230)&gt;D$302,10,IF(LOG('Datos de Indicador'!D230)&lt;D$301,0,10-(D$302-LOG('Datos de Indicador'!D230))/(D$302-D$301)*10))),1))</f>
        <v>6.4</v>
      </c>
      <c r="E227" s="501">
        <f>IF('Datos de Indicador'!E230="No dato","x",ROUND(IF('Datos de Indicador'!E230=0,0,IF(LOG('Datos de Indicador'!E230)&gt;E$302,10,IF(LOG('Datos de Indicador'!E230)&lt;E$301,0,10-(E$302-LOG('Datos de Indicador'!E230))/(E$302-E$301)*10))),1))</f>
        <v>0</v>
      </c>
      <c r="F227" s="299">
        <f>IF('Datos de Indicador'!E230="No dato","x",IF('Datos de Indicador'!E230="No dato","x", ('Datos de Indicador'!E230)/'Datos de Indicador'!AM230))</f>
        <v>0</v>
      </c>
      <c r="G227" s="300">
        <f t="shared" si="45"/>
        <v>0</v>
      </c>
      <c r="H227" s="301">
        <f t="shared" si="46"/>
        <v>0</v>
      </c>
      <c r="I227" s="501">
        <f>IF('Datos de Indicador'!F230="No dato","x",ROUND(IF('Datos de Indicador'!F230=0,0,IF(LOG('Datos de Indicador'!F230*1/40)&gt;I$302,10,IF(LOG('Datos de Indicador'!F230*1/40)&lt;I$301,0,10-(I$302-LOG('Datos de Indicador'!F230*1/40))/(I$302-I$301)*10))),1))</f>
        <v>0</v>
      </c>
      <c r="J227" s="299">
        <f>IF('Datos de Indicador'!F230="No dato","x",IF('Datos de Indicador'!F230="No dato","x",( 'Datos de Indicador'!F230*1/40)/'Datos de Indicador'!AM230))</f>
        <v>0</v>
      </c>
      <c r="K227" s="300">
        <f t="shared" si="47"/>
        <v>0</v>
      </c>
      <c r="L227" s="302">
        <f t="shared" si="48"/>
        <v>0</v>
      </c>
      <c r="M227" s="502">
        <f>IF('Datos de Indicador'!G230="No dato","x",ROUND(IF('Datos de Indicador'!G230=0,0,IF(LOG('Datos de Indicador'!G230)&gt;M$302,10,IF(LOG('Datos de Indicador'!G230)&lt;M$301,0,10-(M$302-LOG('Datos de Indicador'!G230))/(M$302-M$301)*10))),1))</f>
        <v>0</v>
      </c>
      <c r="N227" s="303">
        <f>IF('Datos de Indicador'!G230="No dato","x",IF('Datos de Indicador'!G230="No dato","x", 'Datos de Indicador'!G230/'Datos de Indicador'!AM230))</f>
        <v>0</v>
      </c>
      <c r="O227" s="304">
        <f t="shared" si="49"/>
        <v>0</v>
      </c>
      <c r="P227" s="302">
        <f t="shared" si="50"/>
        <v>0</v>
      </c>
      <c r="Q227" s="301">
        <f t="shared" si="51"/>
        <v>0</v>
      </c>
      <c r="R227" s="503">
        <f>IF('Datos de Indicador'!H230="No dato","x",ROUND(IF('Datos de Indicador'!H230=0,0,IF(LOG('Datos de Indicador'!H230)&gt;R$302,10,IF(LOG('Datos de Indicador'!H230)&lt;R$301,0,10-(R$302-LOG('Datos de Indicador'!H230))/(R$302-R$301)*10))),1))</f>
        <v>8.5</v>
      </c>
      <c r="S227" s="299">
        <f>IF('Datos de Indicador'!H230="No dato","x",IF('Datos de Indicador'!H230="No dato","x", 'Datos de Indicador'!H230/'Datos de Indicador'!AM230))</f>
        <v>0.14781676493629653</v>
      </c>
      <c r="T227" s="300">
        <f t="shared" si="52"/>
        <v>10</v>
      </c>
      <c r="U227" s="301">
        <f t="shared" si="53"/>
        <v>9.4</v>
      </c>
      <c r="V227" s="501">
        <f>IF('Datos de Indicador'!I230="No dato","x",ROUND(IF('Datos de Indicador'!I230=0,0,IF(LOG('Datos de Indicador'!I230)&gt;V$302,10,IF(LOG('Datos de Indicador'!I230)&lt;V$301,0,10-(V$302-LOG('Datos de Indicador'!I230))/(V$302-V$301)*10))),1))</f>
        <v>0</v>
      </c>
      <c r="W227" s="299">
        <f>IF('Datos de Indicador'!I230="No dato","x",IF('Datos de Indicador'!I230="No dato","x",( 'Datos de Indicador'!I230)/'Datos de Indicador'!AM230))</f>
        <v>0</v>
      </c>
      <c r="X227" s="300">
        <f t="shared" si="54"/>
        <v>0</v>
      </c>
      <c r="Y227" s="301">
        <f t="shared" si="55"/>
        <v>0</v>
      </c>
      <c r="Z227" s="305">
        <f t="shared" si="56"/>
        <v>4.7</v>
      </c>
      <c r="AA227" s="306">
        <f>IF('Datos de Indicador'!J230="No dato","x",ROUND(IF('Datos de Indicador'!J230&gt;AA$302,10,IF('Datos de Indicador'!J230&lt;$AA$301,0,10-(AA$302-'Datos de Indicador'!J230)/(AA$302-AA$301)*10)),1))</f>
        <v>10</v>
      </c>
      <c r="AB227" s="306">
        <f>IF('Datos de Indicador'!K230="No dato","x",ROUND(IF('Datos de Indicador'!K230&gt;AB$302,10,IF('Datos de Indicador'!K230&lt;$AB$301,0,10-(AB$302-'Datos de Indicador'!K230)/(AB$302-AB$301)*10)),1))</f>
        <v>2</v>
      </c>
      <c r="AC227" s="306">
        <f>IF('Datos de Indicador'!L230="No dato","x",ROUND(IF('Datos de Indicador'!L230&gt;AC$302,10,IF('Datos de Indicador'!L230&lt;$AC$301,0,10-(AC$302-'Datos de Indicador'!L230)/(AC$302-AC$301)*10)),1))</f>
        <v>0</v>
      </c>
      <c r="AD227" s="301">
        <f t="shared" si="43"/>
        <v>6.3</v>
      </c>
      <c r="AE227" s="305">
        <f t="shared" si="44"/>
        <v>6.3</v>
      </c>
      <c r="AF227" s="16"/>
      <c r="AG227" s="16"/>
      <c r="AH227" s="16"/>
    </row>
    <row r="228" spans="1:34" s="3" customFormat="1" x14ac:dyDescent="0.25">
      <c r="A228" s="104" t="s">
        <v>326</v>
      </c>
      <c r="B228" s="101" t="s">
        <v>338</v>
      </c>
      <c r="C228" s="307">
        <v>1415</v>
      </c>
      <c r="D228" s="301">
        <f>IF('Datos de Indicador'!D231="No dato","x",ROUND(IF('Datos de Indicador'!D231=0,0,IF(LOG('Datos de Indicador'!D231)&gt;D$302,10,IF(LOG('Datos de Indicador'!D231)&lt;D$301,0,10-(D$302-LOG('Datos de Indicador'!D231))/(D$302-D$301)*10))),1))</f>
        <v>6.9</v>
      </c>
      <c r="E228" s="501">
        <f>IF('Datos de Indicador'!E231="No dato","x",ROUND(IF('Datos de Indicador'!E231=0,0,IF(LOG('Datos de Indicador'!E231)&gt;E$302,10,IF(LOG('Datos de Indicador'!E231)&lt;E$301,0,10-(E$302-LOG('Datos de Indicador'!E231))/(E$302-E$301)*10))),1))</f>
        <v>0</v>
      </c>
      <c r="F228" s="299">
        <f>IF('Datos de Indicador'!E231="No dato","x",IF('Datos de Indicador'!E231="No dato","x", ('Datos de Indicador'!E231)/'Datos de Indicador'!AM231))</f>
        <v>0</v>
      </c>
      <c r="G228" s="300">
        <f t="shared" si="45"/>
        <v>0</v>
      </c>
      <c r="H228" s="301">
        <f t="shared" si="46"/>
        <v>0</v>
      </c>
      <c r="I228" s="501">
        <f>IF('Datos de Indicador'!F231="No dato","x",ROUND(IF('Datos de Indicador'!F231=0,0,IF(LOG('Datos de Indicador'!F231*1/40)&gt;I$302,10,IF(LOG('Datos de Indicador'!F231*1/40)&lt;I$301,0,10-(I$302-LOG('Datos de Indicador'!F231*1/40))/(I$302-I$301)*10))),1))</f>
        <v>0</v>
      </c>
      <c r="J228" s="299">
        <f>IF('Datos de Indicador'!F231="No dato","x",IF('Datos de Indicador'!F231="No dato","x",( 'Datos de Indicador'!F231*1/40)/'Datos de Indicador'!AM231))</f>
        <v>0</v>
      </c>
      <c r="K228" s="300">
        <f t="shared" si="47"/>
        <v>0</v>
      </c>
      <c r="L228" s="302">
        <f t="shared" si="48"/>
        <v>0</v>
      </c>
      <c r="M228" s="502">
        <f>IF('Datos de Indicador'!G231="No dato","x",ROUND(IF('Datos de Indicador'!G231=0,0,IF(LOG('Datos de Indicador'!G231)&gt;M$302,10,IF(LOG('Datos de Indicador'!G231)&lt;M$301,0,10-(M$302-LOG('Datos de Indicador'!G231))/(M$302-M$301)*10))),1))</f>
        <v>0</v>
      </c>
      <c r="N228" s="303">
        <f>IF('Datos de Indicador'!G231="No dato","x",IF('Datos de Indicador'!G231="No dato","x", 'Datos de Indicador'!G231/'Datos de Indicador'!AM231))</f>
        <v>0</v>
      </c>
      <c r="O228" s="304">
        <f t="shared" si="49"/>
        <v>0</v>
      </c>
      <c r="P228" s="302">
        <f t="shared" si="50"/>
        <v>0</v>
      </c>
      <c r="Q228" s="301">
        <f t="shared" si="51"/>
        <v>0</v>
      </c>
      <c r="R228" s="503">
        <f>IF('Datos de Indicador'!H231="No dato","x",ROUND(IF('Datos de Indicador'!H231=0,0,IF(LOG('Datos de Indicador'!H231)&gt;R$302,10,IF(LOG('Datos de Indicador'!H231)&lt;R$301,0,10-(R$302-LOG('Datos de Indicador'!H231))/(R$302-R$301)*10))),1))</f>
        <v>7.1</v>
      </c>
      <c r="S228" s="299">
        <f>IF('Datos de Indicador'!H231="No dato","x",IF('Datos de Indicador'!H231="No dato","x", 'Datos de Indicador'!H231/'Datos de Indicador'!AM231))</f>
        <v>9.6045459188974676E-3</v>
      </c>
      <c r="T228" s="300">
        <f t="shared" si="52"/>
        <v>1</v>
      </c>
      <c r="U228" s="301">
        <f t="shared" si="53"/>
        <v>4.7</v>
      </c>
      <c r="V228" s="501">
        <f>IF('Datos de Indicador'!I231="No dato","x",ROUND(IF('Datos de Indicador'!I231=0,0,IF(LOG('Datos de Indicador'!I231)&gt;V$302,10,IF(LOG('Datos de Indicador'!I231)&lt;V$301,0,10-(V$302-LOG('Datos de Indicador'!I231))/(V$302-V$301)*10))),1))</f>
        <v>7.9</v>
      </c>
      <c r="W228" s="299">
        <f>IF('Datos de Indicador'!I231="No dato","x",IF('Datos de Indicador'!I231="No dato","x",( 'Datos de Indicador'!I231)/'Datos de Indicador'!AM231))</f>
        <v>1.5279959416427791E-2</v>
      </c>
      <c r="X228" s="300">
        <f t="shared" si="54"/>
        <v>1.5</v>
      </c>
      <c r="Y228" s="301">
        <f t="shared" si="55"/>
        <v>5.6</v>
      </c>
      <c r="Z228" s="305">
        <f t="shared" si="56"/>
        <v>4</v>
      </c>
      <c r="AA228" s="306">
        <f>IF('Datos de Indicador'!J231="No dato","x",ROUND(IF('Datos de Indicador'!J231&gt;AA$302,10,IF('Datos de Indicador'!J231&lt;$AA$301,0,10-(AA$302-'Datos de Indicador'!J231)/(AA$302-AA$301)*10)),1))</f>
        <v>3.4</v>
      </c>
      <c r="AB228" s="306">
        <f>IF('Datos de Indicador'!K231="No dato","x",ROUND(IF('Datos de Indicador'!K231&gt;AB$302,10,IF('Datos de Indicador'!K231&lt;$AB$301,0,10-(AB$302-'Datos de Indicador'!K231)/(AB$302-AB$301)*10)),1))</f>
        <v>1.3</v>
      </c>
      <c r="AC228" s="306">
        <f>IF('Datos de Indicador'!L231="No dato","x",ROUND(IF('Datos de Indicador'!L231&gt;AC$302,10,IF('Datos de Indicador'!L231&lt;$AC$301,0,10-(AC$302-'Datos de Indicador'!L231)/(AC$302-AC$301)*10)),1))</f>
        <v>0.7</v>
      </c>
      <c r="AD228" s="301">
        <f t="shared" si="43"/>
        <v>1.9</v>
      </c>
      <c r="AE228" s="305">
        <f t="shared" si="44"/>
        <v>1.9</v>
      </c>
      <c r="AF228" s="16"/>
      <c r="AG228" s="16"/>
      <c r="AH228" s="16"/>
    </row>
    <row r="229" spans="1:34" s="3" customFormat="1" x14ac:dyDescent="0.25">
      <c r="A229" s="104" t="s">
        <v>326</v>
      </c>
      <c r="B229" s="101" t="s">
        <v>339</v>
      </c>
      <c r="C229" s="307">
        <v>1416</v>
      </c>
      <c r="D229" s="301">
        <f>IF('Datos de Indicador'!D232="No dato","x",ROUND(IF('Datos de Indicador'!D232=0,0,IF(LOG('Datos de Indicador'!D232)&gt;D$302,10,IF(LOG('Datos de Indicador'!D232)&lt;D$301,0,10-(D$302-LOG('Datos de Indicador'!D232))/(D$302-D$301)*10))),1))</f>
        <v>6.2</v>
      </c>
      <c r="E229" s="501">
        <f>IF('Datos de Indicador'!E232="No dato","x",ROUND(IF('Datos de Indicador'!E232=0,0,IF(LOG('Datos de Indicador'!E232)&gt;E$302,10,IF(LOG('Datos de Indicador'!E232)&lt;E$301,0,10-(E$302-LOG('Datos de Indicador'!E232))/(E$302-E$301)*10))),1))</f>
        <v>6.1</v>
      </c>
      <c r="F229" s="299">
        <f>IF('Datos de Indicador'!E232="No dato","x",IF('Datos de Indicador'!E232="No dato","x", ('Datos de Indicador'!E232)/'Datos de Indicador'!AM232))</f>
        <v>1.7172374000567834E-3</v>
      </c>
      <c r="G229" s="300">
        <f t="shared" si="45"/>
        <v>3.4</v>
      </c>
      <c r="H229" s="301">
        <f t="shared" si="46"/>
        <v>4.9000000000000004</v>
      </c>
      <c r="I229" s="501">
        <f>IF('Datos de Indicador'!F232="No dato","x",ROUND(IF('Datos de Indicador'!F232=0,0,IF(LOG('Datos de Indicador'!F232*1/40)&gt;I$302,10,IF(LOG('Datos de Indicador'!F232*1/40)&lt;I$301,0,10-(I$302-LOG('Datos de Indicador'!F232*1/40))/(I$302-I$301)*10))),1))</f>
        <v>0</v>
      </c>
      <c r="J229" s="299">
        <f>IF('Datos de Indicador'!F232="No dato","x",IF('Datos de Indicador'!F232="No dato","x",( 'Datos de Indicador'!F232*1/40)/'Datos de Indicador'!AM232))</f>
        <v>0</v>
      </c>
      <c r="K229" s="300">
        <f t="shared" si="47"/>
        <v>0</v>
      </c>
      <c r="L229" s="302">
        <f t="shared" si="48"/>
        <v>0</v>
      </c>
      <c r="M229" s="502">
        <f>IF('Datos de Indicador'!G232="No dato","x",ROUND(IF('Datos de Indicador'!G232=0,0,IF(LOG('Datos de Indicador'!G232)&gt;M$302,10,IF(LOG('Datos de Indicador'!G232)&lt;M$301,0,10-(M$302-LOG('Datos de Indicador'!G232))/(M$302-M$301)*10))),1))</f>
        <v>0</v>
      </c>
      <c r="N229" s="303">
        <f>IF('Datos de Indicador'!G232="No dato","x",IF('Datos de Indicador'!G232="No dato","x", 'Datos de Indicador'!G232/'Datos de Indicador'!AM232))</f>
        <v>0</v>
      </c>
      <c r="O229" s="304">
        <f t="shared" si="49"/>
        <v>0</v>
      </c>
      <c r="P229" s="302">
        <f t="shared" si="50"/>
        <v>0</v>
      </c>
      <c r="Q229" s="301">
        <f t="shared" si="51"/>
        <v>0</v>
      </c>
      <c r="R229" s="503">
        <f>IF('Datos de Indicador'!H232="No dato","x",ROUND(IF('Datos de Indicador'!H232=0,0,IF(LOG('Datos de Indicador'!H232)&gt;R$302,10,IF(LOG('Datos de Indicador'!H232)&lt;R$301,0,10-(R$302-LOG('Datos de Indicador'!H232))/(R$302-R$301)*10))),1))</f>
        <v>8.1999999999999993</v>
      </c>
      <c r="S229" s="299">
        <f>IF('Datos de Indicador'!H232="No dato","x",IF('Datos de Indicador'!H232="No dato","x", 'Datos de Indicador'!H232/'Datos de Indicador'!AM232))</f>
        <v>5.3348841895097407E-2</v>
      </c>
      <c r="T229" s="300">
        <f t="shared" si="52"/>
        <v>5.3</v>
      </c>
      <c r="U229" s="301">
        <f t="shared" si="53"/>
        <v>7</v>
      </c>
      <c r="V229" s="501">
        <f>IF('Datos de Indicador'!I232="No dato","x",ROUND(IF('Datos de Indicador'!I232=0,0,IF(LOG('Datos de Indicador'!I232)&gt;V$302,10,IF(LOG('Datos de Indicador'!I232)&lt;V$301,0,10-(V$302-LOG('Datos de Indicador'!I232))/(V$302-V$301)*10))),1))</f>
        <v>7.5</v>
      </c>
      <c r="W229" s="299">
        <f>IF('Datos de Indicador'!I232="No dato","x",IF('Datos de Indicador'!I232="No dato","x",( 'Datos de Indicador'!I232)/'Datos de Indicador'!AM232))</f>
        <v>1.2822039253757316E-2</v>
      </c>
      <c r="X229" s="300">
        <f t="shared" si="54"/>
        <v>1.3</v>
      </c>
      <c r="Y229" s="301">
        <f t="shared" si="55"/>
        <v>5.2</v>
      </c>
      <c r="Z229" s="305">
        <f t="shared" si="56"/>
        <v>5</v>
      </c>
      <c r="AA229" s="306">
        <f>IF('Datos de Indicador'!J232="No dato","x",ROUND(IF('Datos de Indicador'!J232&gt;AA$302,10,IF('Datos de Indicador'!J232&lt;$AA$301,0,10-(AA$302-'Datos de Indicador'!J232)/(AA$302-AA$301)*10)),1))</f>
        <v>6.3</v>
      </c>
      <c r="AB229" s="306">
        <f>IF('Datos de Indicador'!K232="No dato","x",ROUND(IF('Datos de Indicador'!K232&gt;AB$302,10,IF('Datos de Indicador'!K232&lt;$AB$301,0,10-(AB$302-'Datos de Indicador'!K232)/(AB$302-AB$301)*10)),1))</f>
        <v>2</v>
      </c>
      <c r="AC229" s="306">
        <f>IF('Datos de Indicador'!L232="No dato","x",ROUND(IF('Datos de Indicador'!L232&gt;AC$302,10,IF('Datos de Indicador'!L232&lt;$AC$301,0,10-(AC$302-'Datos de Indicador'!L232)/(AC$302-AC$301)*10)),1))</f>
        <v>2</v>
      </c>
      <c r="AD229" s="301">
        <f t="shared" si="43"/>
        <v>3.7</v>
      </c>
      <c r="AE229" s="305">
        <f t="shared" si="44"/>
        <v>3.7</v>
      </c>
      <c r="AF229" s="16"/>
      <c r="AG229" s="16"/>
      <c r="AH229" s="16"/>
    </row>
    <row r="230" spans="1:34" s="3" customFormat="1" x14ac:dyDescent="0.25">
      <c r="A230" s="104" t="s">
        <v>340</v>
      </c>
      <c r="B230" s="101" t="s">
        <v>341</v>
      </c>
      <c r="C230" s="307">
        <v>1501</v>
      </c>
      <c r="D230" s="301">
        <f>IF('Datos de Indicador'!D233="No dato","x",ROUND(IF('Datos de Indicador'!D233=0,0,IF(LOG('Datos de Indicador'!D233)&gt;D$302,10,IF(LOG('Datos de Indicador'!D233)&lt;D$301,0,10-(D$302-LOG('Datos de Indicador'!D233))/(D$302-D$301)*10))),1))</f>
        <v>0</v>
      </c>
      <c r="E230" s="501">
        <f>IF('Datos de Indicador'!E233="No dato","x",ROUND(IF('Datos de Indicador'!E233=0,0,IF(LOG('Datos de Indicador'!E233)&gt;E$302,10,IF(LOG('Datos de Indicador'!E233)&lt;E$301,0,10-(E$302-LOG('Datos de Indicador'!E233))/(E$302-E$301)*10))),1))</f>
        <v>7.9</v>
      </c>
      <c r="F230" s="299">
        <f>IF('Datos de Indicador'!E233="No dato","x",IF('Datos de Indicador'!E233="No dato","x", ('Datos de Indicador'!E233)/'Datos de Indicador'!AM233))</f>
        <v>1.0734740086307309E-3</v>
      </c>
      <c r="G230" s="300">
        <f t="shared" si="45"/>
        <v>2.1</v>
      </c>
      <c r="H230" s="301">
        <f t="shared" si="46"/>
        <v>5.7</v>
      </c>
      <c r="I230" s="501">
        <f>IF('Datos de Indicador'!F233="No dato","x",ROUND(IF('Datos de Indicador'!F233=0,0,IF(LOG('Datos de Indicador'!F233*1/40)&gt;I$302,10,IF(LOG('Datos de Indicador'!F233*1/40)&lt;I$301,0,10-(I$302-LOG('Datos de Indicador'!F233*1/40))/(I$302-I$301)*10))),1))</f>
        <v>0</v>
      </c>
      <c r="J230" s="299">
        <f>IF('Datos de Indicador'!F233="No dato","x",IF('Datos de Indicador'!F233="No dato","x",( 'Datos de Indicador'!F233*1/40)/'Datos de Indicador'!AM233))</f>
        <v>0</v>
      </c>
      <c r="K230" s="300">
        <f t="shared" si="47"/>
        <v>0</v>
      </c>
      <c r="L230" s="302">
        <f t="shared" si="48"/>
        <v>0</v>
      </c>
      <c r="M230" s="502">
        <f>IF('Datos de Indicador'!G233="No dato","x",ROUND(IF('Datos de Indicador'!G233=0,0,IF(LOG('Datos de Indicador'!G233)&gt;M$302,10,IF(LOG('Datos de Indicador'!G233)&lt;M$301,0,10-(M$302-LOG('Datos de Indicador'!G233))/(M$302-M$301)*10))),1))</f>
        <v>0</v>
      </c>
      <c r="N230" s="303">
        <f>IF('Datos de Indicador'!G233="No dato","x",IF('Datos de Indicador'!G233="No dato","x", 'Datos de Indicador'!G233/'Datos de Indicador'!AM233))</f>
        <v>0</v>
      </c>
      <c r="O230" s="304">
        <f t="shared" si="49"/>
        <v>0</v>
      </c>
      <c r="P230" s="302">
        <f t="shared" si="50"/>
        <v>0</v>
      </c>
      <c r="Q230" s="301">
        <f t="shared" si="51"/>
        <v>0</v>
      </c>
      <c r="R230" s="503">
        <f>IF('Datos de Indicador'!H233="No dato","x",ROUND(IF('Datos de Indicador'!H233=0,0,IF(LOG('Datos de Indicador'!H233)&gt;R$302,10,IF(LOG('Datos de Indicador'!H233)&lt;R$301,0,10-(R$302-LOG('Datos de Indicador'!H233))/(R$302-R$301)*10))),1))</f>
        <v>10</v>
      </c>
      <c r="S230" s="299">
        <f>IF('Datos de Indicador'!H233="No dato","x",IF('Datos de Indicador'!H233="No dato","x", 'Datos de Indicador'!H233/'Datos de Indicador'!AM233))</f>
        <v>4.8931188393406752E-2</v>
      </c>
      <c r="T230" s="300">
        <f t="shared" si="52"/>
        <v>4.9000000000000004</v>
      </c>
      <c r="U230" s="301">
        <f t="shared" si="53"/>
        <v>8.5</v>
      </c>
      <c r="V230" s="501">
        <f>IF('Datos de Indicador'!I233="No dato","x",ROUND(IF('Datos de Indicador'!I233=0,0,IF(LOG('Datos de Indicador'!I233)&gt;V$302,10,IF(LOG('Datos de Indicador'!I233)&lt;V$301,0,10-(V$302-LOG('Datos de Indicador'!I233))/(V$302-V$301)*10))),1))</f>
        <v>0</v>
      </c>
      <c r="W230" s="299">
        <f>IF('Datos de Indicador'!I233="No dato","x",IF('Datos de Indicador'!I233="No dato","x",( 'Datos de Indicador'!I233)/'Datos de Indicador'!AM233))</f>
        <v>0</v>
      </c>
      <c r="X230" s="300">
        <f t="shared" si="54"/>
        <v>0</v>
      </c>
      <c r="Y230" s="301">
        <f t="shared" si="55"/>
        <v>0</v>
      </c>
      <c r="Z230" s="305">
        <f t="shared" si="56"/>
        <v>3.9</v>
      </c>
      <c r="AA230" s="306">
        <f>IF('Datos de Indicador'!J233="No dato","x",ROUND(IF('Datos de Indicador'!J233&gt;AA$302,10,IF('Datos de Indicador'!J233&lt;$AA$301,0,10-(AA$302-'Datos de Indicador'!J233)/(AA$302-AA$301)*10)),1))</f>
        <v>9.6</v>
      </c>
      <c r="AB230" s="306">
        <f>IF('Datos de Indicador'!K233="No dato","x",ROUND(IF('Datos de Indicador'!K233&gt;AB$302,10,IF('Datos de Indicador'!K233&lt;$AB$301,0,10-(AB$302-'Datos de Indicador'!K233)/(AB$302-AB$301)*10)),1))</f>
        <v>10</v>
      </c>
      <c r="AC230" s="306">
        <f>IF('Datos de Indicador'!L233="No dato","x",ROUND(IF('Datos de Indicador'!L233&gt;AC$302,10,IF('Datos de Indicador'!L233&lt;$AC$301,0,10-(AC$302-'Datos de Indicador'!L233)/(AC$302-AC$301)*10)),1))</f>
        <v>6.7</v>
      </c>
      <c r="AD230" s="301">
        <f t="shared" si="43"/>
        <v>9.1999999999999993</v>
      </c>
      <c r="AE230" s="305">
        <f t="shared" si="44"/>
        <v>9.1999999999999993</v>
      </c>
      <c r="AF230" s="16"/>
      <c r="AG230" s="16"/>
      <c r="AH230" s="16"/>
    </row>
    <row r="231" spans="1:34" s="3" customFormat="1" x14ac:dyDescent="0.25">
      <c r="A231" s="104" t="s">
        <v>340</v>
      </c>
      <c r="B231" s="101" t="s">
        <v>342</v>
      </c>
      <c r="C231" s="307">
        <v>1502</v>
      </c>
      <c r="D231" s="301">
        <f>IF('Datos de Indicador'!D234="No dato","x",ROUND(IF('Datos de Indicador'!D234=0,0,IF(LOG('Datos de Indicador'!D234)&gt;D$302,10,IF(LOG('Datos de Indicador'!D234)&lt;D$301,0,10-(D$302-LOG('Datos de Indicador'!D234))/(D$302-D$301)*10))),1))</f>
        <v>0</v>
      </c>
      <c r="E231" s="501">
        <f>IF('Datos de Indicador'!E234="No dato","x",ROUND(IF('Datos de Indicador'!E234=0,0,IF(LOG('Datos de Indicador'!E234)&gt;E$302,10,IF(LOG('Datos de Indicador'!E234)&lt;E$301,0,10-(E$302-LOG('Datos de Indicador'!E234))/(E$302-E$301)*10))),1))</f>
        <v>7.1</v>
      </c>
      <c r="F231" s="299">
        <f>IF('Datos de Indicador'!E234="No dato","x",IF('Datos de Indicador'!E234="No dato","x", ('Datos de Indicador'!E234)/'Datos de Indicador'!AM234))</f>
        <v>2.6219668381701898E-3</v>
      </c>
      <c r="G231" s="300">
        <f t="shared" si="45"/>
        <v>5.2</v>
      </c>
      <c r="H231" s="301">
        <f t="shared" si="46"/>
        <v>6.2</v>
      </c>
      <c r="I231" s="501">
        <f>IF('Datos de Indicador'!F234="No dato","x",ROUND(IF('Datos de Indicador'!F234=0,0,IF(LOG('Datos de Indicador'!F234*1/40)&gt;I$302,10,IF(LOG('Datos de Indicador'!F234*1/40)&lt;I$301,0,10-(I$302-LOG('Datos de Indicador'!F234*1/40))/(I$302-I$301)*10))),1))</f>
        <v>0</v>
      </c>
      <c r="J231" s="299">
        <f>IF('Datos de Indicador'!F234="No dato","x",IF('Datos de Indicador'!F234="No dato","x",( 'Datos de Indicador'!F234*1/40)/'Datos de Indicador'!AM234))</f>
        <v>0</v>
      </c>
      <c r="K231" s="300">
        <f t="shared" si="47"/>
        <v>0</v>
      </c>
      <c r="L231" s="302">
        <f t="shared" si="48"/>
        <v>0</v>
      </c>
      <c r="M231" s="502">
        <f>IF('Datos de Indicador'!G234="No dato","x",ROUND(IF('Datos de Indicador'!G234=0,0,IF(LOG('Datos de Indicador'!G234)&gt;M$302,10,IF(LOG('Datos de Indicador'!G234)&lt;M$301,0,10-(M$302-LOG('Datos de Indicador'!G234))/(M$302-M$301)*10))),1))</f>
        <v>0</v>
      </c>
      <c r="N231" s="303">
        <f>IF('Datos de Indicador'!G234="No dato","x",IF('Datos de Indicador'!G234="No dato","x", 'Datos de Indicador'!G234/'Datos de Indicador'!AM234))</f>
        <v>0</v>
      </c>
      <c r="O231" s="304">
        <f t="shared" si="49"/>
        <v>0</v>
      </c>
      <c r="P231" s="302">
        <f t="shared" si="50"/>
        <v>0</v>
      </c>
      <c r="Q231" s="301">
        <f t="shared" si="51"/>
        <v>0</v>
      </c>
      <c r="R231" s="503">
        <f>IF('Datos de Indicador'!H234="No dato","x",ROUND(IF('Datos de Indicador'!H234=0,0,IF(LOG('Datos de Indicador'!H234)&gt;R$302,10,IF(LOG('Datos de Indicador'!H234)&lt;R$301,0,10-(R$302-LOG('Datos de Indicador'!H234))/(R$302-R$301)*10))),1))</f>
        <v>9</v>
      </c>
      <c r="S231" s="299">
        <f>IF('Datos de Indicador'!H234="No dato","x",IF('Datos de Indicador'!H234="No dato","x", 'Datos de Indicador'!H234/'Datos de Indicador'!AM234))</f>
        <v>6.8826629501967482E-2</v>
      </c>
      <c r="T231" s="300">
        <f t="shared" si="52"/>
        <v>6.9</v>
      </c>
      <c r="U231" s="301">
        <f t="shared" si="53"/>
        <v>8.1</v>
      </c>
      <c r="V231" s="501">
        <f>IF('Datos de Indicador'!I234="No dato","x",ROUND(IF('Datos de Indicador'!I234=0,0,IF(LOG('Datos de Indicador'!I234)&gt;V$302,10,IF(LOG('Datos de Indicador'!I234)&lt;V$301,0,10-(V$302-LOG('Datos de Indicador'!I234))/(V$302-V$301)*10))),1))</f>
        <v>6.4</v>
      </c>
      <c r="W231" s="299">
        <f>IF('Datos de Indicador'!I234="No dato","x",IF('Datos de Indicador'!I234="No dato","x",( 'Datos de Indicador'!I234)/'Datos de Indicador'!AM234))</f>
        <v>1.4118282974762563E-3</v>
      </c>
      <c r="X231" s="300">
        <f t="shared" si="54"/>
        <v>0.1</v>
      </c>
      <c r="Y231" s="301">
        <f t="shared" si="55"/>
        <v>3.9</v>
      </c>
      <c r="Z231" s="305">
        <f t="shared" si="56"/>
        <v>4.4000000000000004</v>
      </c>
      <c r="AA231" s="306">
        <f>IF('Datos de Indicador'!J234="No dato","x",ROUND(IF('Datos de Indicador'!J234&gt;AA$302,10,IF('Datos de Indicador'!J234&lt;$AA$301,0,10-(AA$302-'Datos de Indicador'!J234)/(AA$302-AA$301)*10)),1))</f>
        <v>6.4</v>
      </c>
      <c r="AB231" s="306">
        <f>IF('Datos de Indicador'!K234="No dato","x",ROUND(IF('Datos de Indicador'!K234&gt;AB$302,10,IF('Datos de Indicador'!K234&lt;$AB$301,0,10-(AB$302-'Datos de Indicador'!K234)/(AB$302-AB$301)*10)),1))</f>
        <v>4.7</v>
      </c>
      <c r="AC231" s="306">
        <f>IF('Datos de Indicador'!L234="No dato","x",ROUND(IF('Datos de Indicador'!L234&gt;AC$302,10,IF('Datos de Indicador'!L234&lt;$AC$301,0,10-(AC$302-'Datos de Indicador'!L234)/(AC$302-AC$301)*10)),1))</f>
        <v>0</v>
      </c>
      <c r="AD231" s="301">
        <f t="shared" si="43"/>
        <v>4.2</v>
      </c>
      <c r="AE231" s="305">
        <f t="shared" si="44"/>
        <v>4.2</v>
      </c>
      <c r="AF231" s="16"/>
      <c r="AG231" s="16"/>
      <c r="AH231" s="16"/>
    </row>
    <row r="232" spans="1:34" s="3" customFormat="1" x14ac:dyDescent="0.25">
      <c r="A232" s="104" t="s">
        <v>340</v>
      </c>
      <c r="B232" s="101" t="s">
        <v>343</v>
      </c>
      <c r="C232" s="307">
        <v>1503</v>
      </c>
      <c r="D232" s="301">
        <f>IF('Datos de Indicador'!D235="No dato","x",ROUND(IF('Datos de Indicador'!D235=0,0,IF(LOG('Datos de Indicador'!D235)&gt;D$302,10,IF(LOG('Datos de Indicador'!D235)&lt;D$301,0,10-(D$302-LOG('Datos de Indicador'!D235))/(D$302-D$301)*10))),1))</f>
        <v>0</v>
      </c>
      <c r="E232" s="501">
        <f>IF('Datos de Indicador'!E235="No dato","x",ROUND(IF('Datos de Indicador'!E235=0,0,IF(LOG('Datos de Indicador'!E235)&gt;E$302,10,IF(LOG('Datos de Indicador'!E235)&lt;E$301,0,10-(E$302-LOG('Datos de Indicador'!E235))/(E$302-E$301)*10))),1))</f>
        <v>5.6</v>
      </c>
      <c r="F232" s="299">
        <f>IF('Datos de Indicador'!E235="No dato","x",IF('Datos de Indicador'!E235="No dato","x", ('Datos de Indicador'!E235)/'Datos de Indicador'!AM235))</f>
        <v>6.8089191734482788E-5</v>
      </c>
      <c r="G232" s="300">
        <f t="shared" si="45"/>
        <v>0.1</v>
      </c>
      <c r="H232" s="301">
        <f t="shared" si="46"/>
        <v>3.3</v>
      </c>
      <c r="I232" s="501">
        <f>IF('Datos de Indicador'!F235="No dato","x",ROUND(IF('Datos de Indicador'!F235=0,0,IF(LOG('Datos de Indicador'!F235*1/40)&gt;I$302,10,IF(LOG('Datos de Indicador'!F235*1/40)&lt;I$301,0,10-(I$302-LOG('Datos de Indicador'!F235*1/40))/(I$302-I$301)*10))),1))</f>
        <v>0</v>
      </c>
      <c r="J232" s="299">
        <f>IF('Datos de Indicador'!F235="No dato","x",IF('Datos de Indicador'!F235="No dato","x",( 'Datos de Indicador'!F235*1/40)/'Datos de Indicador'!AM235))</f>
        <v>0</v>
      </c>
      <c r="K232" s="300">
        <f t="shared" si="47"/>
        <v>0</v>
      </c>
      <c r="L232" s="302">
        <f t="shared" si="48"/>
        <v>0</v>
      </c>
      <c r="M232" s="502">
        <f>IF('Datos de Indicador'!G235="No dato","x",ROUND(IF('Datos de Indicador'!G235=0,0,IF(LOG('Datos de Indicador'!G235)&gt;M$302,10,IF(LOG('Datos de Indicador'!G235)&lt;M$301,0,10-(M$302-LOG('Datos de Indicador'!G235))/(M$302-M$301)*10))),1))</f>
        <v>0</v>
      </c>
      <c r="N232" s="303">
        <f>IF('Datos de Indicador'!G235="No dato","x",IF('Datos de Indicador'!G235="No dato","x", 'Datos de Indicador'!G235/'Datos de Indicador'!AM235))</f>
        <v>0</v>
      </c>
      <c r="O232" s="304">
        <f t="shared" si="49"/>
        <v>0</v>
      </c>
      <c r="P232" s="302">
        <f t="shared" si="50"/>
        <v>0</v>
      </c>
      <c r="Q232" s="301">
        <f t="shared" si="51"/>
        <v>0</v>
      </c>
      <c r="R232" s="503">
        <f>IF('Datos de Indicador'!H235="No dato","x",ROUND(IF('Datos de Indicador'!H235=0,0,IF(LOG('Datos de Indicador'!H235)&gt;R$302,10,IF(LOG('Datos de Indicador'!H235)&lt;R$301,0,10-(R$302-LOG('Datos de Indicador'!H235))/(R$302-R$301)*10))),1))</f>
        <v>10</v>
      </c>
      <c r="S232" s="299">
        <f>IF('Datos de Indicador'!H235="No dato","x",IF('Datos de Indicador'!H235="No dato","x", 'Datos de Indicador'!H235/'Datos de Indicador'!AM235))</f>
        <v>5.0513669118019425E-2</v>
      </c>
      <c r="T232" s="300">
        <f t="shared" si="52"/>
        <v>5.0999999999999996</v>
      </c>
      <c r="U232" s="301">
        <f t="shared" si="53"/>
        <v>8.5</v>
      </c>
      <c r="V232" s="501">
        <f>IF('Datos de Indicador'!I235="No dato","x",ROUND(IF('Datos de Indicador'!I235=0,0,IF(LOG('Datos de Indicador'!I235)&gt;V$302,10,IF(LOG('Datos de Indicador'!I235)&lt;V$301,0,10-(V$302-LOG('Datos de Indicador'!I235))/(V$302-V$301)*10))),1))</f>
        <v>0</v>
      </c>
      <c r="W232" s="299">
        <f>IF('Datos de Indicador'!I235="No dato","x",IF('Datos de Indicador'!I235="No dato","x",( 'Datos de Indicador'!I235)/'Datos de Indicador'!AM235))</f>
        <v>0</v>
      </c>
      <c r="X232" s="300">
        <f t="shared" si="54"/>
        <v>0</v>
      </c>
      <c r="Y232" s="301">
        <f t="shared" si="55"/>
        <v>0</v>
      </c>
      <c r="Z232" s="305">
        <f t="shared" si="56"/>
        <v>3.4</v>
      </c>
      <c r="AA232" s="306">
        <f>IF('Datos de Indicador'!J235="No dato","x",ROUND(IF('Datos de Indicador'!J235&gt;AA$302,10,IF('Datos de Indicador'!J235&lt;$AA$301,0,10-(AA$302-'Datos de Indicador'!J235)/(AA$302-AA$301)*10)),1))</f>
        <v>10</v>
      </c>
      <c r="AB232" s="306">
        <f>IF('Datos de Indicador'!K235="No dato","x",ROUND(IF('Datos de Indicador'!K235&gt;AB$302,10,IF('Datos de Indicador'!K235&lt;$AB$301,0,10-(AB$302-'Datos de Indicador'!K235)/(AB$302-AB$301)*10)),1))</f>
        <v>10</v>
      </c>
      <c r="AC232" s="306">
        <f>IF('Datos de Indicador'!L235="No dato","x",ROUND(IF('Datos de Indicador'!L235&gt;AC$302,10,IF('Datos de Indicador'!L235&lt;$AC$301,0,10-(AC$302-'Datos de Indicador'!L235)/(AC$302-AC$301)*10)),1))</f>
        <v>2</v>
      </c>
      <c r="AD232" s="301">
        <f t="shared" si="43"/>
        <v>8.9</v>
      </c>
      <c r="AE232" s="305">
        <f t="shared" si="44"/>
        <v>8.9</v>
      </c>
      <c r="AF232" s="16"/>
      <c r="AG232" s="16"/>
      <c r="AH232" s="16"/>
    </row>
    <row r="233" spans="1:34" s="3" customFormat="1" x14ac:dyDescent="0.25">
      <c r="A233" s="104" t="s">
        <v>340</v>
      </c>
      <c r="B233" s="101" t="s">
        <v>344</v>
      </c>
      <c r="C233" s="307">
        <v>1504</v>
      </c>
      <c r="D233" s="301">
        <f>IF('Datos de Indicador'!D236="No dato","x",ROUND(IF('Datos de Indicador'!D236=0,0,IF(LOG('Datos de Indicador'!D236)&gt;D$302,10,IF(LOG('Datos de Indicador'!D236)&lt;D$301,0,10-(D$302-LOG('Datos de Indicador'!D236))/(D$302-D$301)*10))),1))</f>
        <v>0</v>
      </c>
      <c r="E233" s="501">
        <f>IF('Datos de Indicador'!E236="No dato","x",ROUND(IF('Datos de Indicador'!E236=0,0,IF(LOG('Datos de Indicador'!E236)&gt;E$302,10,IF(LOG('Datos de Indicador'!E236)&lt;E$301,0,10-(E$302-LOG('Datos de Indicador'!E236))/(E$302-E$301)*10))),1))</f>
        <v>5</v>
      </c>
      <c r="F233" s="299">
        <f>IF('Datos de Indicador'!E236="No dato","x",IF('Datos de Indicador'!E236="No dato","x", ('Datos de Indicador'!E236)/'Datos de Indicador'!AM236))</f>
        <v>4.8852933130105129E-4</v>
      </c>
      <c r="G233" s="300">
        <f t="shared" si="45"/>
        <v>1</v>
      </c>
      <c r="H233" s="301">
        <f t="shared" si="46"/>
        <v>3.3</v>
      </c>
      <c r="I233" s="501">
        <f>IF('Datos de Indicador'!F236="No dato","x",ROUND(IF('Datos de Indicador'!F236=0,0,IF(LOG('Datos de Indicador'!F236*1/40)&gt;I$302,10,IF(LOG('Datos de Indicador'!F236*1/40)&lt;I$301,0,10-(I$302-LOG('Datos de Indicador'!F236*1/40))/(I$302-I$301)*10))),1))</f>
        <v>0</v>
      </c>
      <c r="J233" s="299">
        <f>IF('Datos de Indicador'!F236="No dato","x",IF('Datos de Indicador'!F236="No dato","x",( 'Datos de Indicador'!F236*1/40)/'Datos de Indicador'!AM236))</f>
        <v>0</v>
      </c>
      <c r="K233" s="300">
        <f t="shared" si="47"/>
        <v>0</v>
      </c>
      <c r="L233" s="302">
        <f t="shared" si="48"/>
        <v>0</v>
      </c>
      <c r="M233" s="502">
        <f>IF('Datos de Indicador'!G236="No dato","x",ROUND(IF('Datos de Indicador'!G236=0,0,IF(LOG('Datos de Indicador'!G236)&gt;M$302,10,IF(LOG('Datos de Indicador'!G236)&lt;M$301,0,10-(M$302-LOG('Datos de Indicador'!G236))/(M$302-M$301)*10))),1))</f>
        <v>0</v>
      </c>
      <c r="N233" s="303">
        <f>IF('Datos de Indicador'!G236="No dato","x",IF('Datos de Indicador'!G236="No dato","x", 'Datos de Indicador'!G236/'Datos de Indicador'!AM236))</f>
        <v>0</v>
      </c>
      <c r="O233" s="304">
        <f t="shared" si="49"/>
        <v>0</v>
      </c>
      <c r="P233" s="302">
        <f t="shared" si="50"/>
        <v>0</v>
      </c>
      <c r="Q233" s="301">
        <f t="shared" si="51"/>
        <v>0</v>
      </c>
      <c r="R233" s="503">
        <f>IF('Datos de Indicador'!H236="No dato","x",ROUND(IF('Datos de Indicador'!H236=0,0,IF(LOG('Datos de Indicador'!H236)&gt;R$302,10,IF(LOG('Datos de Indicador'!H236)&lt;R$301,0,10-(R$302-LOG('Datos de Indicador'!H236))/(R$302-R$301)*10))),1))</f>
        <v>7.7</v>
      </c>
      <c r="S233" s="299">
        <f>IF('Datos de Indicador'!H236="No dato","x",IF('Datos de Indicador'!H236="No dato","x", 'Datos de Indicador'!H236/'Datos de Indicador'!AM236))</f>
        <v>3.0410950873490442E-2</v>
      </c>
      <c r="T233" s="300">
        <f t="shared" si="52"/>
        <v>3</v>
      </c>
      <c r="U233" s="301">
        <f t="shared" si="53"/>
        <v>5.9</v>
      </c>
      <c r="V233" s="501">
        <f>IF('Datos de Indicador'!I236="No dato","x",ROUND(IF('Datos de Indicador'!I236=0,0,IF(LOG('Datos de Indicador'!I236)&gt;V$302,10,IF(LOG('Datos de Indicador'!I236)&lt;V$301,0,10-(V$302-LOG('Datos de Indicador'!I236))/(V$302-V$301)*10))),1))</f>
        <v>6.2</v>
      </c>
      <c r="W233" s="299">
        <f>IF('Datos de Indicador'!I236="No dato","x",IF('Datos de Indicador'!I236="No dato","x",( 'Datos de Indicador'!I236)/'Datos de Indicador'!AM236))</f>
        <v>2.5647789893305192E-3</v>
      </c>
      <c r="X233" s="300">
        <f t="shared" si="54"/>
        <v>0.3</v>
      </c>
      <c r="Y233" s="301">
        <f t="shared" si="55"/>
        <v>3.8</v>
      </c>
      <c r="Z233" s="305">
        <f t="shared" si="56"/>
        <v>2.9</v>
      </c>
      <c r="AA233" s="306">
        <f>IF('Datos de Indicador'!J236="No dato","x",ROUND(IF('Datos de Indicador'!J236&gt;AA$302,10,IF('Datos de Indicador'!J236&lt;$AA$301,0,10-(AA$302-'Datos de Indicador'!J236)/(AA$302-AA$301)*10)),1))</f>
        <v>2.4</v>
      </c>
      <c r="AB233" s="306">
        <f>IF('Datos de Indicador'!K236="No dato","x",ROUND(IF('Datos de Indicador'!K236&gt;AB$302,10,IF('Datos de Indicador'!K236&lt;$AB$301,0,10-(AB$302-'Datos de Indicador'!K236)/(AB$302-AB$301)*10)),1))</f>
        <v>0.7</v>
      </c>
      <c r="AC233" s="306">
        <f>IF('Datos de Indicador'!L236="No dato","x",ROUND(IF('Datos de Indicador'!L236&gt;AC$302,10,IF('Datos de Indicador'!L236&lt;$AC$301,0,10-(AC$302-'Datos de Indicador'!L236)/(AC$302-AC$301)*10)),1))</f>
        <v>0.7</v>
      </c>
      <c r="AD233" s="301">
        <f t="shared" si="43"/>
        <v>1.3</v>
      </c>
      <c r="AE233" s="305">
        <f t="shared" si="44"/>
        <v>1.3</v>
      </c>
      <c r="AF233" s="16"/>
      <c r="AG233" s="16"/>
      <c r="AH233" s="16"/>
    </row>
    <row r="234" spans="1:34" s="3" customFormat="1" x14ac:dyDescent="0.25">
      <c r="A234" s="104" t="s">
        <v>340</v>
      </c>
      <c r="B234" s="101" t="s">
        <v>345</v>
      </c>
      <c r="C234" s="307">
        <v>1505</v>
      </c>
      <c r="D234" s="301">
        <f>IF('Datos de Indicador'!D237="No dato","x",ROUND(IF('Datos de Indicador'!D237=0,0,IF(LOG('Datos de Indicador'!D237)&gt;D$302,10,IF(LOG('Datos de Indicador'!D237)&lt;D$301,0,10-(D$302-LOG('Datos de Indicador'!D237))/(D$302-D$301)*10))),1))</f>
        <v>0</v>
      </c>
      <c r="E234" s="501">
        <f>IF('Datos de Indicador'!E237="No dato","x",ROUND(IF('Datos de Indicador'!E237=0,0,IF(LOG('Datos de Indicador'!E237)&gt;E$302,10,IF(LOG('Datos de Indicador'!E237)&lt;E$301,0,10-(E$302-LOG('Datos de Indicador'!E237))/(E$302-E$301)*10))),1))</f>
        <v>4.8</v>
      </c>
      <c r="F234" s="299">
        <f>IF('Datos de Indicador'!E237="No dato","x",IF('Datos de Indicador'!E237="No dato","x", ('Datos de Indicador'!E237)/'Datos de Indicador'!AM237))</f>
        <v>1.0017620995330787E-4</v>
      </c>
      <c r="G234" s="300">
        <f t="shared" si="45"/>
        <v>0.2</v>
      </c>
      <c r="H234" s="301">
        <f t="shared" si="46"/>
        <v>2.8</v>
      </c>
      <c r="I234" s="501">
        <f>IF('Datos de Indicador'!F237="No dato","x",ROUND(IF('Datos de Indicador'!F237=0,0,IF(LOG('Datos de Indicador'!F237*1/40)&gt;I$302,10,IF(LOG('Datos de Indicador'!F237*1/40)&lt;I$301,0,10-(I$302-LOG('Datos de Indicador'!F237*1/40))/(I$302-I$301)*10))),1))</f>
        <v>0</v>
      </c>
      <c r="J234" s="299">
        <f>IF('Datos de Indicador'!F237="No dato","x",IF('Datos de Indicador'!F237="No dato","x",( 'Datos de Indicador'!F237*1/40)/'Datos de Indicador'!AM237))</f>
        <v>0</v>
      </c>
      <c r="K234" s="300">
        <f t="shared" si="47"/>
        <v>0</v>
      </c>
      <c r="L234" s="302">
        <f t="shared" si="48"/>
        <v>0</v>
      </c>
      <c r="M234" s="502">
        <f>IF('Datos de Indicador'!G237="No dato","x",ROUND(IF('Datos de Indicador'!G237=0,0,IF(LOG('Datos de Indicador'!G237)&gt;M$302,10,IF(LOG('Datos de Indicador'!G237)&lt;M$301,0,10-(M$302-LOG('Datos de Indicador'!G237))/(M$302-M$301)*10))),1))</f>
        <v>0</v>
      </c>
      <c r="N234" s="303">
        <f>IF('Datos de Indicador'!G237="No dato","x",IF('Datos de Indicador'!G237="No dato","x", 'Datos de Indicador'!G237/'Datos de Indicador'!AM237))</f>
        <v>0</v>
      </c>
      <c r="O234" s="304">
        <f t="shared" si="49"/>
        <v>0</v>
      </c>
      <c r="P234" s="302">
        <f t="shared" si="50"/>
        <v>0</v>
      </c>
      <c r="Q234" s="301">
        <f t="shared" si="51"/>
        <v>0</v>
      </c>
      <c r="R234" s="503">
        <f>IF('Datos de Indicador'!H237="No dato","x",ROUND(IF('Datos de Indicador'!H237=0,0,IF(LOG('Datos de Indicador'!H237)&gt;R$302,10,IF(LOG('Datos de Indicador'!H237)&lt;R$301,0,10-(R$302-LOG('Datos de Indicador'!H237))/(R$302-R$301)*10))),1))</f>
        <v>8.4</v>
      </c>
      <c r="S234" s="299">
        <f>IF('Datos de Indicador'!H237="No dato","x",IF('Datos de Indicador'!H237="No dato","x", 'Datos de Indicador'!H237/'Datos de Indicador'!AM237))</f>
        <v>1.9601145080863906E-2</v>
      </c>
      <c r="T234" s="300">
        <f t="shared" si="52"/>
        <v>2</v>
      </c>
      <c r="U234" s="301">
        <f t="shared" si="53"/>
        <v>6.1</v>
      </c>
      <c r="V234" s="501">
        <f>IF('Datos de Indicador'!I237="No dato","x",ROUND(IF('Datos de Indicador'!I237=0,0,IF(LOG('Datos de Indicador'!I237)&gt;V$302,10,IF(LOG('Datos de Indicador'!I237)&lt;V$301,0,10-(V$302-LOG('Datos de Indicador'!I237))/(V$302-V$301)*10))),1))</f>
        <v>0</v>
      </c>
      <c r="W234" s="299">
        <f>IF('Datos de Indicador'!I237="No dato","x",IF('Datos de Indicador'!I237="No dato","x",( 'Datos de Indicador'!I237)/'Datos de Indicador'!AM237))</f>
        <v>0</v>
      </c>
      <c r="X234" s="300">
        <f t="shared" si="54"/>
        <v>0</v>
      </c>
      <c r="Y234" s="301">
        <f t="shared" si="55"/>
        <v>0</v>
      </c>
      <c r="Z234" s="305">
        <f t="shared" si="56"/>
        <v>2.2000000000000002</v>
      </c>
      <c r="AA234" s="306">
        <f>IF('Datos de Indicador'!J237="No dato","x",ROUND(IF('Datos de Indicador'!J237&gt;AA$302,10,IF('Datos de Indicador'!J237&lt;$AA$301,0,10-(AA$302-'Datos de Indicador'!J237)/(AA$302-AA$301)*10)),1))</f>
        <v>3.2</v>
      </c>
      <c r="AB234" s="306">
        <f>IF('Datos de Indicador'!K237="No dato","x",ROUND(IF('Datos de Indicador'!K237&gt;AB$302,10,IF('Datos de Indicador'!K237&lt;$AB$301,0,10-(AB$302-'Datos de Indicador'!K237)/(AB$302-AB$301)*10)),1))</f>
        <v>3.3</v>
      </c>
      <c r="AC234" s="306">
        <f>IF('Datos de Indicador'!L237="No dato","x",ROUND(IF('Datos de Indicador'!L237&gt;AC$302,10,IF('Datos de Indicador'!L237&lt;$AC$301,0,10-(AC$302-'Datos de Indicador'!L237)/(AC$302-AC$301)*10)),1))</f>
        <v>0</v>
      </c>
      <c r="AD234" s="301">
        <f t="shared" si="43"/>
        <v>2.2999999999999998</v>
      </c>
      <c r="AE234" s="305">
        <f t="shared" si="44"/>
        <v>2.2999999999999998</v>
      </c>
      <c r="AF234" s="16"/>
      <c r="AG234" s="16"/>
      <c r="AH234" s="16"/>
    </row>
    <row r="235" spans="1:34" s="3" customFormat="1" x14ac:dyDescent="0.25">
      <c r="A235" s="104" t="s">
        <v>340</v>
      </c>
      <c r="B235" s="101" t="s">
        <v>190</v>
      </c>
      <c r="C235" s="307">
        <v>1506</v>
      </c>
      <c r="D235" s="301">
        <f>IF('Datos de Indicador'!D238="No dato","x",ROUND(IF('Datos de Indicador'!D238=0,0,IF(LOG('Datos de Indicador'!D238)&gt;D$302,10,IF(LOG('Datos de Indicador'!D238)&lt;D$301,0,10-(D$302-LOG('Datos de Indicador'!D238))/(D$302-D$301)*10))),1))</f>
        <v>0</v>
      </c>
      <c r="E235" s="501">
        <f>IF('Datos de Indicador'!E238="No dato","x",ROUND(IF('Datos de Indicador'!E238=0,0,IF(LOG('Datos de Indicador'!E238)&gt;E$302,10,IF(LOG('Datos de Indicador'!E238)&lt;E$301,0,10-(E$302-LOG('Datos de Indicador'!E238))/(E$302-E$301)*10))),1))</f>
        <v>4.4000000000000004</v>
      </c>
      <c r="F235" s="299">
        <f>IF('Datos de Indicador'!E238="No dato","x",IF('Datos de Indicador'!E238="No dato","x", ('Datos de Indicador'!E238)/'Datos de Indicador'!AM238))</f>
        <v>4.7346467243346632E-4</v>
      </c>
      <c r="G235" s="300">
        <f t="shared" si="45"/>
        <v>0.9</v>
      </c>
      <c r="H235" s="301">
        <f t="shared" si="46"/>
        <v>2.8</v>
      </c>
      <c r="I235" s="501">
        <f>IF('Datos de Indicador'!F238="No dato","x",ROUND(IF('Datos de Indicador'!F238=0,0,IF(LOG('Datos de Indicador'!F238*1/40)&gt;I$302,10,IF(LOG('Datos de Indicador'!F238*1/40)&lt;I$301,0,10-(I$302-LOG('Datos de Indicador'!F238*1/40))/(I$302-I$301)*10))),1))</f>
        <v>0</v>
      </c>
      <c r="J235" s="299">
        <f>IF('Datos de Indicador'!F238="No dato","x",IF('Datos de Indicador'!F238="No dato","x",( 'Datos de Indicador'!F238*1/40)/'Datos de Indicador'!AM238))</f>
        <v>0</v>
      </c>
      <c r="K235" s="300">
        <f t="shared" si="47"/>
        <v>0</v>
      </c>
      <c r="L235" s="302">
        <f t="shared" si="48"/>
        <v>0</v>
      </c>
      <c r="M235" s="502">
        <f>IF('Datos de Indicador'!G238="No dato","x",ROUND(IF('Datos de Indicador'!G238=0,0,IF(LOG('Datos de Indicador'!G238)&gt;M$302,10,IF(LOG('Datos de Indicador'!G238)&lt;M$301,0,10-(M$302-LOG('Datos de Indicador'!G238))/(M$302-M$301)*10))),1))</f>
        <v>0</v>
      </c>
      <c r="N235" s="303">
        <f>IF('Datos de Indicador'!G238="No dato","x",IF('Datos de Indicador'!G238="No dato","x", 'Datos de Indicador'!G238/'Datos de Indicador'!AM238))</f>
        <v>0</v>
      </c>
      <c r="O235" s="304">
        <f t="shared" si="49"/>
        <v>0</v>
      </c>
      <c r="P235" s="302">
        <f t="shared" si="50"/>
        <v>0</v>
      </c>
      <c r="Q235" s="301">
        <f t="shared" si="51"/>
        <v>0</v>
      </c>
      <c r="R235" s="503">
        <f>IF('Datos de Indicador'!H238="No dato","x",ROUND(IF('Datos de Indicador'!H238=0,0,IF(LOG('Datos de Indicador'!H238)&gt;R$302,10,IF(LOG('Datos de Indicador'!H238)&lt;R$301,0,10-(R$302-LOG('Datos de Indicador'!H238))/(R$302-R$301)*10))),1))</f>
        <v>0</v>
      </c>
      <c r="S235" s="299">
        <f>IF('Datos de Indicador'!H238="No dato","x",IF('Datos de Indicador'!H238="No dato","x", 'Datos de Indicador'!H238/'Datos de Indicador'!AM238))</f>
        <v>0</v>
      </c>
      <c r="T235" s="300">
        <f t="shared" si="52"/>
        <v>0</v>
      </c>
      <c r="U235" s="301">
        <f t="shared" si="53"/>
        <v>0</v>
      </c>
      <c r="V235" s="501">
        <f>IF('Datos de Indicador'!I238="No dato","x",ROUND(IF('Datos de Indicador'!I238=0,0,IF(LOG('Datos de Indicador'!I238)&gt;V$302,10,IF(LOG('Datos de Indicador'!I238)&lt;V$301,0,10-(V$302-LOG('Datos de Indicador'!I238))/(V$302-V$301)*10))),1))</f>
        <v>7.4</v>
      </c>
      <c r="W235" s="299">
        <f>IF('Datos de Indicador'!I238="No dato","x",IF('Datos de Indicador'!I238="No dato","x",( 'Datos de Indicador'!I238)/'Datos de Indicador'!AM238))</f>
        <v>2.225283960437292E-2</v>
      </c>
      <c r="X235" s="300">
        <f t="shared" si="54"/>
        <v>2.2000000000000002</v>
      </c>
      <c r="Y235" s="301">
        <f t="shared" si="55"/>
        <v>5.4</v>
      </c>
      <c r="Z235" s="305">
        <f t="shared" si="56"/>
        <v>1.9</v>
      </c>
      <c r="AA235" s="306">
        <f>IF('Datos de Indicador'!J238="No dato","x",ROUND(IF('Datos de Indicador'!J238&gt;AA$302,10,IF('Datos de Indicador'!J238&lt;$AA$301,0,10-(AA$302-'Datos de Indicador'!J238)/(AA$302-AA$301)*10)),1))</f>
        <v>0</v>
      </c>
      <c r="AB235" s="306">
        <f>IF('Datos de Indicador'!K238="No dato","x",ROUND(IF('Datos de Indicador'!K238&gt;AB$302,10,IF('Datos de Indicador'!K238&lt;$AB$301,0,10-(AB$302-'Datos de Indicador'!K238)/(AB$302-AB$301)*10)),1))</f>
        <v>0</v>
      </c>
      <c r="AC235" s="306">
        <f>IF('Datos de Indicador'!L238="No dato","x",ROUND(IF('Datos de Indicador'!L238&gt;AC$302,10,IF('Datos de Indicador'!L238&lt;$AC$301,0,10-(AC$302-'Datos de Indicador'!L238)/(AC$302-AC$301)*10)),1))</f>
        <v>0</v>
      </c>
      <c r="AD235" s="301">
        <f t="shared" si="43"/>
        <v>0</v>
      </c>
      <c r="AE235" s="305">
        <f t="shared" si="44"/>
        <v>0</v>
      </c>
      <c r="AF235" s="16"/>
      <c r="AG235" s="16"/>
      <c r="AH235" s="16"/>
    </row>
    <row r="236" spans="1:34" s="3" customFormat="1" x14ac:dyDescent="0.25">
      <c r="A236" s="104" t="s">
        <v>340</v>
      </c>
      <c r="B236" s="101" t="s">
        <v>346</v>
      </c>
      <c r="C236" s="307">
        <v>1507</v>
      </c>
      <c r="D236" s="301">
        <f>IF('Datos de Indicador'!D239="No dato","x",ROUND(IF('Datos de Indicador'!D239=0,0,IF(LOG('Datos de Indicador'!D239)&gt;D$302,10,IF(LOG('Datos de Indicador'!D239)&lt;D$301,0,10-(D$302-LOG('Datos de Indicador'!D239))/(D$302-D$301)*10))),1))</f>
        <v>0</v>
      </c>
      <c r="E236" s="501">
        <f>IF('Datos de Indicador'!E239="No dato","x",ROUND(IF('Datos de Indicador'!E239=0,0,IF(LOG('Datos de Indicador'!E239)&gt;E$302,10,IF(LOG('Datos de Indicador'!E239)&lt;E$301,0,10-(E$302-LOG('Datos de Indicador'!E239))/(E$302-E$301)*10))),1))</f>
        <v>8.4</v>
      </c>
      <c r="F236" s="299">
        <f>IF('Datos de Indicador'!E239="No dato","x",IF('Datos de Indicador'!E239="No dato","x", ('Datos de Indicador'!E239)/'Datos de Indicador'!AM239))</f>
        <v>2.2687524722003843E-2</v>
      </c>
      <c r="G236" s="300">
        <f t="shared" si="45"/>
        <v>10</v>
      </c>
      <c r="H236" s="301">
        <f t="shared" si="46"/>
        <v>9.4</v>
      </c>
      <c r="I236" s="501">
        <f>IF('Datos de Indicador'!F239="No dato","x",ROUND(IF('Datos de Indicador'!F239=0,0,IF(LOG('Datos de Indicador'!F239*1/40)&gt;I$302,10,IF(LOG('Datos de Indicador'!F239*1/40)&lt;I$301,0,10-(I$302-LOG('Datos de Indicador'!F239*1/40))/(I$302-I$301)*10))),1))</f>
        <v>0</v>
      </c>
      <c r="J236" s="299">
        <f>IF('Datos de Indicador'!F239="No dato","x",IF('Datos de Indicador'!F239="No dato","x",( 'Datos de Indicador'!F239*1/40)/'Datos de Indicador'!AM239))</f>
        <v>0</v>
      </c>
      <c r="K236" s="300">
        <f t="shared" si="47"/>
        <v>0</v>
      </c>
      <c r="L236" s="302">
        <f t="shared" si="48"/>
        <v>0</v>
      </c>
      <c r="M236" s="502">
        <f>IF('Datos de Indicador'!G239="No dato","x",ROUND(IF('Datos de Indicador'!G239=0,0,IF(LOG('Datos de Indicador'!G239)&gt;M$302,10,IF(LOG('Datos de Indicador'!G239)&lt;M$301,0,10-(M$302-LOG('Datos de Indicador'!G239))/(M$302-M$301)*10))),1))</f>
        <v>0</v>
      </c>
      <c r="N236" s="303">
        <f>IF('Datos de Indicador'!G239="No dato","x",IF('Datos de Indicador'!G239="No dato","x", 'Datos de Indicador'!G239/'Datos de Indicador'!AM239))</f>
        <v>0</v>
      </c>
      <c r="O236" s="304">
        <f t="shared" si="49"/>
        <v>0</v>
      </c>
      <c r="P236" s="302">
        <f t="shared" si="50"/>
        <v>0</v>
      </c>
      <c r="Q236" s="301">
        <f t="shared" si="51"/>
        <v>0</v>
      </c>
      <c r="R236" s="503">
        <f>IF('Datos de Indicador'!H239="No dato","x",ROUND(IF('Datos de Indicador'!H239=0,0,IF(LOG('Datos de Indicador'!H239)&gt;R$302,10,IF(LOG('Datos de Indicador'!H239)&lt;R$301,0,10-(R$302-LOG('Datos de Indicador'!H239))/(R$302-R$301)*10))),1))</f>
        <v>9.4</v>
      </c>
      <c r="S236" s="299">
        <f>IF('Datos de Indicador'!H239="No dato","x",IF('Datos de Indicador'!H239="No dato","x", 'Datos de Indicador'!H239/'Datos de Indicador'!AM239))</f>
        <v>0.21227631826848811</v>
      </c>
      <c r="T236" s="300">
        <f t="shared" si="52"/>
        <v>10</v>
      </c>
      <c r="U236" s="301">
        <f t="shared" si="53"/>
        <v>9.6999999999999993</v>
      </c>
      <c r="V236" s="501">
        <f>IF('Datos de Indicador'!I239="No dato","x",ROUND(IF('Datos de Indicador'!I239=0,0,IF(LOG('Datos de Indicador'!I239)&gt;V$302,10,IF(LOG('Datos de Indicador'!I239)&lt;V$301,0,10-(V$302-LOG('Datos de Indicador'!I239))/(V$302-V$301)*10))),1))</f>
        <v>0</v>
      </c>
      <c r="W236" s="299">
        <f>IF('Datos de Indicador'!I239="No dato","x",IF('Datos de Indicador'!I239="No dato","x",( 'Datos de Indicador'!I239)/'Datos de Indicador'!AM239))</f>
        <v>0</v>
      </c>
      <c r="X236" s="300">
        <f t="shared" si="54"/>
        <v>0</v>
      </c>
      <c r="Y236" s="301">
        <f t="shared" si="55"/>
        <v>0</v>
      </c>
      <c r="Z236" s="305">
        <f t="shared" si="56"/>
        <v>6.1</v>
      </c>
      <c r="AA236" s="306">
        <f>IF('Datos de Indicador'!J239="No dato","x",ROUND(IF('Datos de Indicador'!J239&gt;AA$302,10,IF('Datos de Indicador'!J239&lt;$AA$301,0,10-(AA$302-'Datos de Indicador'!J239)/(AA$302-AA$301)*10)),1))</f>
        <v>0</v>
      </c>
      <c r="AB236" s="306">
        <f>IF('Datos de Indicador'!K239="No dato","x",ROUND(IF('Datos de Indicador'!K239&gt;AB$302,10,IF('Datos de Indicador'!K239&lt;$AB$301,0,10-(AB$302-'Datos de Indicador'!K239)/(AB$302-AB$301)*10)),1))</f>
        <v>0</v>
      </c>
      <c r="AC236" s="306">
        <f>IF('Datos de Indicador'!L239="No dato","x",ROUND(IF('Datos de Indicador'!L239&gt;AC$302,10,IF('Datos de Indicador'!L239&lt;$AC$301,0,10-(AC$302-'Datos de Indicador'!L239)/(AC$302-AC$301)*10)),1))</f>
        <v>0</v>
      </c>
      <c r="AD236" s="301">
        <f t="shared" si="43"/>
        <v>0</v>
      </c>
      <c r="AE236" s="305">
        <f t="shared" si="44"/>
        <v>0</v>
      </c>
      <c r="AF236" s="16"/>
      <c r="AG236" s="16"/>
      <c r="AH236" s="16"/>
    </row>
    <row r="237" spans="1:34" s="3" customFormat="1" x14ac:dyDescent="0.25">
      <c r="A237" s="104" t="s">
        <v>340</v>
      </c>
      <c r="B237" s="101" t="s">
        <v>347</v>
      </c>
      <c r="C237" s="307">
        <v>1508</v>
      </c>
      <c r="D237" s="301">
        <f>IF('Datos de Indicador'!D240="No dato","x",ROUND(IF('Datos de Indicador'!D240=0,0,IF(LOG('Datos de Indicador'!D240)&gt;D$302,10,IF(LOG('Datos de Indicador'!D240)&lt;D$301,0,10-(D$302-LOG('Datos de Indicador'!D240))/(D$302-D$301)*10))),1))</f>
        <v>0</v>
      </c>
      <c r="E237" s="501">
        <f>IF('Datos de Indicador'!E240="No dato","x",ROUND(IF('Datos de Indicador'!E240=0,0,IF(LOG('Datos de Indicador'!E240)&gt;E$302,10,IF(LOG('Datos de Indicador'!E240)&lt;E$301,0,10-(E$302-LOG('Datos de Indicador'!E240))/(E$302-E$301)*10))),1))</f>
        <v>3.8</v>
      </c>
      <c r="F237" s="299">
        <f>IF('Datos de Indicador'!E240="No dato","x",IF('Datos de Indicador'!E240="No dato","x", ('Datos de Indicador'!E240)/'Datos de Indicador'!AM240))</f>
        <v>4.5738854013012707E-5</v>
      </c>
      <c r="G237" s="300">
        <f t="shared" si="45"/>
        <v>0.1</v>
      </c>
      <c r="H237" s="301">
        <f t="shared" si="46"/>
        <v>2.1</v>
      </c>
      <c r="I237" s="501">
        <f>IF('Datos de Indicador'!F240="No dato","x",ROUND(IF('Datos de Indicador'!F240=0,0,IF(LOG('Datos de Indicador'!F240*1/40)&gt;I$302,10,IF(LOG('Datos de Indicador'!F240*1/40)&lt;I$301,0,10-(I$302-LOG('Datos de Indicador'!F240*1/40))/(I$302-I$301)*10))),1))</f>
        <v>0</v>
      </c>
      <c r="J237" s="299">
        <f>IF('Datos de Indicador'!F240="No dato","x",IF('Datos de Indicador'!F240="No dato","x",( 'Datos de Indicador'!F240*1/40)/'Datos de Indicador'!AM240))</f>
        <v>0</v>
      </c>
      <c r="K237" s="300">
        <f t="shared" si="47"/>
        <v>0</v>
      </c>
      <c r="L237" s="302">
        <f t="shared" si="48"/>
        <v>0</v>
      </c>
      <c r="M237" s="502">
        <f>IF('Datos de Indicador'!G240="No dato","x",ROUND(IF('Datos de Indicador'!G240=0,0,IF(LOG('Datos de Indicador'!G240)&gt;M$302,10,IF(LOG('Datos de Indicador'!G240)&lt;M$301,0,10-(M$302-LOG('Datos de Indicador'!G240))/(M$302-M$301)*10))),1))</f>
        <v>0</v>
      </c>
      <c r="N237" s="303">
        <f>IF('Datos de Indicador'!G240="No dato","x",IF('Datos de Indicador'!G240="No dato","x", 'Datos de Indicador'!G240/'Datos de Indicador'!AM240))</f>
        <v>0</v>
      </c>
      <c r="O237" s="304">
        <f t="shared" si="49"/>
        <v>0</v>
      </c>
      <c r="P237" s="302">
        <f t="shared" si="50"/>
        <v>0</v>
      </c>
      <c r="Q237" s="301">
        <f t="shared" si="51"/>
        <v>0</v>
      </c>
      <c r="R237" s="503">
        <f>IF('Datos de Indicador'!H240="No dato","x",ROUND(IF('Datos de Indicador'!H240=0,0,IF(LOG('Datos de Indicador'!H240)&gt;R$302,10,IF(LOG('Datos de Indicador'!H240)&lt;R$301,0,10-(R$302-LOG('Datos de Indicador'!H240))/(R$302-R$301)*10))),1))</f>
        <v>9</v>
      </c>
      <c r="S237" s="299">
        <f>IF('Datos de Indicador'!H240="No dato","x",IF('Datos de Indicador'!H240="No dato","x", 'Datos de Indicador'!H240/'Datos de Indicador'!AM240))</f>
        <v>5.8728688552708311E-2</v>
      </c>
      <c r="T237" s="300">
        <f t="shared" si="52"/>
        <v>5.9</v>
      </c>
      <c r="U237" s="301">
        <f t="shared" si="53"/>
        <v>7.8</v>
      </c>
      <c r="V237" s="501">
        <f>IF('Datos de Indicador'!I240="No dato","x",ROUND(IF('Datos de Indicador'!I240=0,0,IF(LOG('Datos de Indicador'!I240)&gt;V$302,10,IF(LOG('Datos de Indicador'!I240)&lt;V$301,0,10-(V$302-LOG('Datos de Indicador'!I240))/(V$302-V$301)*10))),1))</f>
        <v>0</v>
      </c>
      <c r="W237" s="299">
        <f>IF('Datos de Indicador'!I240="No dato","x",IF('Datos de Indicador'!I240="No dato","x",( 'Datos de Indicador'!I240)/'Datos de Indicador'!AM240))</f>
        <v>0</v>
      </c>
      <c r="X237" s="300">
        <f t="shared" si="54"/>
        <v>0</v>
      </c>
      <c r="Y237" s="301">
        <f t="shared" si="55"/>
        <v>0</v>
      </c>
      <c r="Z237" s="305">
        <f t="shared" si="56"/>
        <v>2.7</v>
      </c>
      <c r="AA237" s="306">
        <f>IF('Datos de Indicador'!J240="No dato","x",ROUND(IF('Datos de Indicador'!J240&gt;AA$302,10,IF('Datos de Indicador'!J240&lt;$AA$301,0,10-(AA$302-'Datos de Indicador'!J240)/(AA$302-AA$301)*10)),1))</f>
        <v>4.4000000000000004</v>
      </c>
      <c r="AB237" s="306">
        <f>IF('Datos de Indicador'!K240="No dato","x",ROUND(IF('Datos de Indicador'!K240&gt;AB$302,10,IF('Datos de Indicador'!K240&lt;$AB$301,0,10-(AB$302-'Datos de Indicador'!K240)/(AB$302-AB$301)*10)),1))</f>
        <v>3.3</v>
      </c>
      <c r="AC237" s="306">
        <f>IF('Datos de Indicador'!L240="No dato","x",ROUND(IF('Datos de Indicador'!L240&gt;AC$302,10,IF('Datos de Indicador'!L240&lt;$AC$301,0,10-(AC$302-'Datos de Indicador'!L240)/(AC$302-AC$301)*10)),1))</f>
        <v>0</v>
      </c>
      <c r="AD237" s="301">
        <f t="shared" si="43"/>
        <v>2.8</v>
      </c>
      <c r="AE237" s="305">
        <f t="shared" si="44"/>
        <v>2.8</v>
      </c>
      <c r="AF237" s="16"/>
      <c r="AG237" s="16"/>
      <c r="AH237" s="16"/>
    </row>
    <row r="238" spans="1:34" s="3" customFormat="1" x14ac:dyDescent="0.25">
      <c r="A238" s="104" t="s">
        <v>340</v>
      </c>
      <c r="B238" s="101" t="s">
        <v>348</v>
      </c>
      <c r="C238" s="307">
        <v>1509</v>
      </c>
      <c r="D238" s="301">
        <f>IF('Datos de Indicador'!D241="No dato","x",ROUND(IF('Datos de Indicador'!D241=0,0,IF(LOG('Datos de Indicador'!D241)&gt;D$302,10,IF(LOG('Datos de Indicador'!D241)&lt;D$301,0,10-(D$302-LOG('Datos de Indicador'!D241))/(D$302-D$301)*10))),1))</f>
        <v>0</v>
      </c>
      <c r="E238" s="501">
        <f>IF('Datos de Indicador'!E241="No dato","x",ROUND(IF('Datos de Indicador'!E241=0,0,IF(LOG('Datos de Indicador'!E241)&gt;E$302,10,IF(LOG('Datos de Indicador'!E241)&lt;E$301,0,10-(E$302-LOG('Datos de Indicador'!E241))/(E$302-E$301)*10))),1))</f>
        <v>3.8</v>
      </c>
      <c r="F238" s="299">
        <f>IF('Datos de Indicador'!E241="No dato","x",IF('Datos de Indicador'!E241="No dato","x", ('Datos de Indicador'!E241)/'Datos de Indicador'!AM241))</f>
        <v>1.2872282500260663E-4</v>
      </c>
      <c r="G238" s="300">
        <f t="shared" si="45"/>
        <v>0.3</v>
      </c>
      <c r="H238" s="301">
        <f t="shared" si="46"/>
        <v>2.2000000000000002</v>
      </c>
      <c r="I238" s="501">
        <f>IF('Datos de Indicador'!F241="No dato","x",ROUND(IF('Datos de Indicador'!F241=0,0,IF(LOG('Datos de Indicador'!F241*1/40)&gt;I$302,10,IF(LOG('Datos de Indicador'!F241*1/40)&lt;I$301,0,10-(I$302-LOG('Datos de Indicador'!F241*1/40))/(I$302-I$301)*10))),1))</f>
        <v>0</v>
      </c>
      <c r="J238" s="299">
        <f>IF('Datos de Indicador'!F241="No dato","x",IF('Datos de Indicador'!F241="No dato","x",( 'Datos de Indicador'!F241*1/40)/'Datos de Indicador'!AM241))</f>
        <v>0</v>
      </c>
      <c r="K238" s="300">
        <f t="shared" si="47"/>
        <v>0</v>
      </c>
      <c r="L238" s="302">
        <f t="shared" si="48"/>
        <v>0</v>
      </c>
      <c r="M238" s="502">
        <f>IF('Datos de Indicador'!G241="No dato","x",ROUND(IF('Datos de Indicador'!G241=0,0,IF(LOG('Datos de Indicador'!G241)&gt;M$302,10,IF(LOG('Datos de Indicador'!G241)&lt;M$301,0,10-(M$302-LOG('Datos de Indicador'!G241))/(M$302-M$301)*10))),1))</f>
        <v>0</v>
      </c>
      <c r="N238" s="303">
        <f>IF('Datos de Indicador'!G241="No dato","x",IF('Datos de Indicador'!G241="No dato","x", 'Datos de Indicador'!G241/'Datos de Indicador'!AM241))</f>
        <v>0</v>
      </c>
      <c r="O238" s="304">
        <f t="shared" si="49"/>
        <v>0</v>
      </c>
      <c r="P238" s="302">
        <f t="shared" si="50"/>
        <v>0</v>
      </c>
      <c r="Q238" s="301">
        <f t="shared" si="51"/>
        <v>0</v>
      </c>
      <c r="R238" s="503">
        <f>IF('Datos de Indicador'!H241="No dato","x",ROUND(IF('Datos de Indicador'!H241=0,0,IF(LOG('Datos de Indicador'!H241)&gt;R$302,10,IF(LOG('Datos de Indicador'!H241)&lt;R$301,0,10-(R$302-LOG('Datos de Indicador'!H241))/(R$302-R$301)*10))),1))</f>
        <v>7.9</v>
      </c>
      <c r="S238" s="299">
        <f>IF('Datos de Indicador'!H241="No dato","x",IF('Datos de Indicador'!H241="No dato","x", 'Datos de Indicador'!H241/'Datos de Indicador'!AM241))</f>
        <v>3.9775352925805453E-2</v>
      </c>
      <c r="T238" s="300">
        <f t="shared" si="52"/>
        <v>4</v>
      </c>
      <c r="U238" s="301">
        <f t="shared" si="53"/>
        <v>6.3</v>
      </c>
      <c r="V238" s="501">
        <f>IF('Datos de Indicador'!I241="No dato","x",ROUND(IF('Datos de Indicador'!I241=0,0,IF(LOG('Datos de Indicador'!I241)&gt;V$302,10,IF(LOG('Datos de Indicador'!I241)&lt;V$301,0,10-(V$302-LOG('Datos de Indicador'!I241))/(V$302-V$301)*10))),1))</f>
        <v>0</v>
      </c>
      <c r="W238" s="299">
        <f>IF('Datos de Indicador'!I241="No dato","x",IF('Datos de Indicador'!I241="No dato","x",( 'Datos de Indicador'!I241)/'Datos de Indicador'!AM241))</f>
        <v>0</v>
      </c>
      <c r="X238" s="300">
        <f t="shared" si="54"/>
        <v>0</v>
      </c>
      <c r="Y238" s="301">
        <f t="shared" si="55"/>
        <v>0</v>
      </c>
      <c r="Z238" s="305">
        <f t="shared" si="56"/>
        <v>2.1</v>
      </c>
      <c r="AA238" s="306">
        <f>IF('Datos de Indicador'!J241="No dato","x",ROUND(IF('Datos de Indicador'!J241&gt;AA$302,10,IF('Datos de Indicador'!J241&lt;$AA$301,0,10-(AA$302-'Datos de Indicador'!J241)/(AA$302-AA$301)*10)),1))</f>
        <v>2.5</v>
      </c>
      <c r="AB238" s="306">
        <f>IF('Datos de Indicador'!K241="No dato","x",ROUND(IF('Datos de Indicador'!K241&gt;AB$302,10,IF('Datos de Indicador'!K241&lt;$AB$301,0,10-(AB$302-'Datos de Indicador'!K241)/(AB$302-AB$301)*10)),1))</f>
        <v>0.7</v>
      </c>
      <c r="AC238" s="306">
        <f>IF('Datos de Indicador'!L241="No dato","x",ROUND(IF('Datos de Indicador'!L241&gt;AC$302,10,IF('Datos de Indicador'!L241&lt;$AC$301,0,10-(AC$302-'Datos de Indicador'!L241)/(AC$302-AC$301)*10)),1))</f>
        <v>0</v>
      </c>
      <c r="AD238" s="301">
        <f t="shared" ref="AD238:AD272" si="57">IF(AA238="x",                    ROUND(((10-GEOMEAN(((10-AB238)/10*9+1),((10-AC238)/10*9+1) ))/9*10),1),ROUND(((10-GEOMEAN(((10-AA238)/10*9+1),((10-AB238)/10*9+1),((10-AC238)/10*9+1) ))/9*10),1))</f>
        <v>1.1000000000000001</v>
      </c>
      <c r="AE238" s="305">
        <f t="shared" si="44"/>
        <v>1.1000000000000001</v>
      </c>
      <c r="AF238" s="16"/>
      <c r="AG238" s="16"/>
      <c r="AH238" s="16"/>
    </row>
    <row r="239" spans="1:34" s="3" customFormat="1" x14ac:dyDescent="0.25">
      <c r="A239" s="104" t="s">
        <v>340</v>
      </c>
      <c r="B239" s="101" t="s">
        <v>349</v>
      </c>
      <c r="C239" s="307">
        <v>1510</v>
      </c>
      <c r="D239" s="301">
        <f>IF('Datos de Indicador'!D242="No dato","x",ROUND(IF('Datos de Indicador'!D242=0,0,IF(LOG('Datos de Indicador'!D242)&gt;D$302,10,IF(LOG('Datos de Indicador'!D242)&lt;D$301,0,10-(D$302-LOG('Datos de Indicador'!D242))/(D$302-D$301)*10))),1))</f>
        <v>0</v>
      </c>
      <c r="E239" s="501">
        <f>IF('Datos de Indicador'!E242="No dato","x",ROUND(IF('Datos de Indicador'!E242=0,0,IF(LOG('Datos de Indicador'!E242)&gt;E$302,10,IF(LOG('Datos de Indicador'!E242)&lt;E$301,0,10-(E$302-LOG('Datos de Indicador'!E242))/(E$302-E$301)*10))),1))</f>
        <v>6.9</v>
      </c>
      <c r="F239" s="299">
        <f>IF('Datos de Indicador'!E242="No dato","x",IF('Datos de Indicador'!E242="No dato","x", ('Datos de Indicador'!E242)/'Datos de Indicador'!AM242))</f>
        <v>3.3943035101341172E-3</v>
      </c>
      <c r="G239" s="300">
        <f t="shared" si="45"/>
        <v>6.8</v>
      </c>
      <c r="H239" s="301">
        <f t="shared" si="46"/>
        <v>6.9</v>
      </c>
      <c r="I239" s="501">
        <f>IF('Datos de Indicador'!F242="No dato","x",ROUND(IF('Datos de Indicador'!F242=0,0,IF(LOG('Datos de Indicador'!F242*1/40)&gt;I$302,10,IF(LOG('Datos de Indicador'!F242*1/40)&lt;I$301,0,10-(I$302-LOG('Datos de Indicador'!F242*1/40))/(I$302-I$301)*10))),1))</f>
        <v>0</v>
      </c>
      <c r="J239" s="299">
        <f>IF('Datos de Indicador'!F242="No dato","x",IF('Datos de Indicador'!F242="No dato","x",( 'Datos de Indicador'!F242*1/40)/'Datos de Indicador'!AM242))</f>
        <v>0</v>
      </c>
      <c r="K239" s="300">
        <f t="shared" si="47"/>
        <v>0</v>
      </c>
      <c r="L239" s="302">
        <f t="shared" si="48"/>
        <v>0</v>
      </c>
      <c r="M239" s="502">
        <f>IF('Datos de Indicador'!G242="No dato","x",ROUND(IF('Datos de Indicador'!G242=0,0,IF(LOG('Datos de Indicador'!G242)&gt;M$302,10,IF(LOG('Datos de Indicador'!G242)&lt;M$301,0,10-(M$302-LOG('Datos de Indicador'!G242))/(M$302-M$301)*10))),1))</f>
        <v>0</v>
      </c>
      <c r="N239" s="303">
        <f>IF('Datos de Indicador'!G242="No dato","x",IF('Datos de Indicador'!G242="No dato","x", 'Datos de Indicador'!G242/'Datos de Indicador'!AM242))</f>
        <v>0</v>
      </c>
      <c r="O239" s="304">
        <f t="shared" si="49"/>
        <v>0</v>
      </c>
      <c r="P239" s="302">
        <f t="shared" si="50"/>
        <v>0</v>
      </c>
      <c r="Q239" s="301">
        <f t="shared" si="51"/>
        <v>0</v>
      </c>
      <c r="R239" s="503">
        <f>IF('Datos de Indicador'!H242="No dato","x",ROUND(IF('Datos de Indicador'!H242=0,0,IF(LOG('Datos de Indicador'!H242)&gt;R$302,10,IF(LOG('Datos de Indicador'!H242)&lt;R$301,0,10-(R$302-LOG('Datos de Indicador'!H242))/(R$302-R$301)*10))),1))</f>
        <v>8.8000000000000007</v>
      </c>
      <c r="S239" s="299">
        <f>IF('Datos de Indicador'!H242="No dato","x",IF('Datos de Indicador'!H242="No dato","x", 'Datos de Indicador'!H242/'Datos de Indicador'!AM242))</f>
        <v>8.4348442226832812E-2</v>
      </c>
      <c r="T239" s="300">
        <f t="shared" si="52"/>
        <v>8.4</v>
      </c>
      <c r="U239" s="301">
        <f t="shared" si="53"/>
        <v>8.6</v>
      </c>
      <c r="V239" s="501">
        <f>IF('Datos de Indicador'!I242="No dato","x",ROUND(IF('Datos de Indicador'!I242=0,0,IF(LOG('Datos de Indicador'!I242)&gt;V$302,10,IF(LOG('Datos de Indicador'!I242)&lt;V$301,0,10-(V$302-LOG('Datos de Indicador'!I242))/(V$302-V$301)*10))),1))</f>
        <v>0</v>
      </c>
      <c r="W239" s="299">
        <f>IF('Datos de Indicador'!I242="No dato","x",IF('Datos de Indicador'!I242="No dato","x",( 'Datos de Indicador'!I242)/'Datos de Indicador'!AM242))</f>
        <v>0</v>
      </c>
      <c r="X239" s="300">
        <f t="shared" si="54"/>
        <v>0</v>
      </c>
      <c r="Y239" s="301">
        <f t="shared" si="55"/>
        <v>0</v>
      </c>
      <c r="Z239" s="305">
        <f t="shared" si="56"/>
        <v>4.3</v>
      </c>
      <c r="AA239" s="306">
        <f>IF('Datos de Indicador'!J242="No dato","x",ROUND(IF('Datos de Indicador'!J242&gt;AA$302,10,IF('Datos de Indicador'!J242&lt;$AA$301,0,10-(AA$302-'Datos de Indicador'!J242)/(AA$302-AA$301)*10)),1))</f>
        <v>1.6</v>
      </c>
      <c r="AB239" s="306">
        <f>IF('Datos de Indicador'!K242="No dato","x",ROUND(IF('Datos de Indicador'!K242&gt;AB$302,10,IF('Datos de Indicador'!K242&lt;$AB$301,0,10-(AB$302-'Datos de Indicador'!K242)/(AB$302-AB$301)*10)),1))</f>
        <v>0.7</v>
      </c>
      <c r="AC239" s="306">
        <f>IF('Datos de Indicador'!L242="No dato","x",ROUND(IF('Datos de Indicador'!L242&gt;AC$302,10,IF('Datos de Indicador'!L242&lt;$AC$301,0,10-(AC$302-'Datos de Indicador'!L242)/(AC$302-AC$301)*10)),1))</f>
        <v>0</v>
      </c>
      <c r="AD239" s="301">
        <f t="shared" si="57"/>
        <v>0.8</v>
      </c>
      <c r="AE239" s="305">
        <f t="shared" si="44"/>
        <v>0.8</v>
      </c>
      <c r="AF239" s="16"/>
      <c r="AG239" s="16"/>
      <c r="AH239" s="16"/>
    </row>
    <row r="240" spans="1:34" s="3" customFormat="1" x14ac:dyDescent="0.25">
      <c r="A240" s="104" t="s">
        <v>340</v>
      </c>
      <c r="B240" s="101" t="s">
        <v>350</v>
      </c>
      <c r="C240" s="307">
        <v>1511</v>
      </c>
      <c r="D240" s="301">
        <f>IF('Datos de Indicador'!D243="No dato","x",ROUND(IF('Datos de Indicador'!D243=0,0,IF(LOG('Datos de Indicador'!D243)&gt;D$302,10,IF(LOG('Datos de Indicador'!D243)&lt;D$301,0,10-(D$302-LOG('Datos de Indicador'!D243))/(D$302-D$301)*10))),1))</f>
        <v>0</v>
      </c>
      <c r="E240" s="501">
        <f>IF('Datos de Indicador'!E243="No dato","x",ROUND(IF('Datos de Indicador'!E243=0,0,IF(LOG('Datos de Indicador'!E243)&gt;E$302,10,IF(LOG('Datos de Indicador'!E243)&lt;E$301,0,10-(E$302-LOG('Datos de Indicador'!E243))/(E$302-E$301)*10))),1))</f>
        <v>10</v>
      </c>
      <c r="F240" s="299">
        <f>IF('Datos de Indicador'!E243="No dato","x",IF('Datos de Indicador'!E243="No dato","x", ('Datos de Indicador'!E243)/'Datos de Indicador'!AM243))</f>
        <v>0.3946898003347879</v>
      </c>
      <c r="G240" s="300">
        <f t="shared" si="45"/>
        <v>10</v>
      </c>
      <c r="H240" s="301">
        <f t="shared" si="46"/>
        <v>10</v>
      </c>
      <c r="I240" s="501">
        <f>IF('Datos de Indicador'!F243="No dato","x",ROUND(IF('Datos de Indicador'!F243=0,0,IF(LOG('Datos de Indicador'!F243*1/40)&gt;I$302,10,IF(LOG('Datos de Indicador'!F243*1/40)&lt;I$301,0,10-(I$302-LOG('Datos de Indicador'!F243*1/40))/(I$302-I$301)*10))),1))</f>
        <v>0</v>
      </c>
      <c r="J240" s="299">
        <f>IF('Datos de Indicador'!F243="No dato","x",IF('Datos de Indicador'!F243="No dato","x",( 'Datos de Indicador'!F243*1/40)/'Datos de Indicador'!AM243))</f>
        <v>0</v>
      </c>
      <c r="K240" s="300">
        <f t="shared" si="47"/>
        <v>0</v>
      </c>
      <c r="L240" s="302">
        <f t="shared" si="48"/>
        <v>0</v>
      </c>
      <c r="M240" s="502">
        <f>IF('Datos de Indicador'!G243="No dato","x",ROUND(IF('Datos de Indicador'!G243=0,0,IF(LOG('Datos de Indicador'!G243)&gt;M$302,10,IF(LOG('Datos de Indicador'!G243)&lt;M$301,0,10-(M$302-LOG('Datos de Indicador'!G243))/(M$302-M$301)*10))),1))</f>
        <v>0</v>
      </c>
      <c r="N240" s="303">
        <f>IF('Datos de Indicador'!G243="No dato","x",IF('Datos de Indicador'!G243="No dato","x", 'Datos de Indicador'!G243/'Datos de Indicador'!AM243))</f>
        <v>0</v>
      </c>
      <c r="O240" s="304">
        <f t="shared" si="49"/>
        <v>0</v>
      </c>
      <c r="P240" s="302">
        <f t="shared" si="50"/>
        <v>0</v>
      </c>
      <c r="Q240" s="301">
        <f t="shared" si="51"/>
        <v>0</v>
      </c>
      <c r="R240" s="503">
        <f>IF('Datos de Indicador'!H243="No dato","x",ROUND(IF('Datos de Indicador'!H243=0,0,IF(LOG('Datos de Indicador'!H243)&gt;R$302,10,IF(LOG('Datos de Indicador'!H243)&lt;R$301,0,10-(R$302-LOG('Datos de Indicador'!H243))/(R$302-R$301)*10))),1))</f>
        <v>7.8</v>
      </c>
      <c r="S240" s="299">
        <f>IF('Datos de Indicador'!H243="No dato","x",IF('Datos de Indicador'!H243="No dato","x", 'Datos de Indicador'!H243/'Datos de Indicador'!AM243))</f>
        <v>2.0756532191171607E-2</v>
      </c>
      <c r="T240" s="300">
        <f t="shared" si="52"/>
        <v>2.1</v>
      </c>
      <c r="U240" s="301">
        <f t="shared" si="53"/>
        <v>5.6</v>
      </c>
      <c r="V240" s="501">
        <f>IF('Datos de Indicador'!I243="No dato","x",ROUND(IF('Datos de Indicador'!I243=0,0,IF(LOG('Datos de Indicador'!I243)&gt;V$302,10,IF(LOG('Datos de Indicador'!I243)&lt;V$301,0,10-(V$302-LOG('Datos de Indicador'!I243))/(V$302-V$301)*10))),1))</f>
        <v>7.6</v>
      </c>
      <c r="W240" s="299">
        <f>IF('Datos de Indicador'!I243="No dato","x",IF('Datos de Indicador'!I243="No dato","x",( 'Datos de Indicador'!I243)/'Datos de Indicador'!AM243))</f>
        <v>9.549583251451577E-3</v>
      </c>
      <c r="X240" s="300">
        <f t="shared" si="54"/>
        <v>1</v>
      </c>
      <c r="Y240" s="301">
        <f t="shared" si="55"/>
        <v>5.2</v>
      </c>
      <c r="Z240" s="305">
        <f t="shared" si="56"/>
        <v>5.7</v>
      </c>
      <c r="AA240" s="306">
        <f>IF('Datos de Indicador'!J243="No dato","x",ROUND(IF('Datos de Indicador'!J243&gt;AA$302,10,IF('Datos de Indicador'!J243&lt;$AA$301,0,10-(AA$302-'Datos de Indicador'!J243)/(AA$302-AA$301)*10)),1))</f>
        <v>4.5999999999999996</v>
      </c>
      <c r="AB240" s="306">
        <f>IF('Datos de Indicador'!K243="No dato","x",ROUND(IF('Datos de Indicador'!K243&gt;AB$302,10,IF('Datos de Indicador'!K243&lt;$AB$301,0,10-(AB$302-'Datos de Indicador'!K243)/(AB$302-AB$301)*10)),1))</f>
        <v>2</v>
      </c>
      <c r="AC240" s="306">
        <f>IF('Datos de Indicador'!L243="No dato","x",ROUND(IF('Datos de Indicador'!L243&gt;AC$302,10,IF('Datos de Indicador'!L243&lt;$AC$301,0,10-(AC$302-'Datos de Indicador'!L243)/(AC$302-AC$301)*10)),1))</f>
        <v>0.7</v>
      </c>
      <c r="AD240" s="301">
        <f t="shared" si="57"/>
        <v>2.6</v>
      </c>
      <c r="AE240" s="305">
        <f t="shared" si="44"/>
        <v>2.6</v>
      </c>
      <c r="AF240" s="16"/>
      <c r="AG240" s="16"/>
      <c r="AH240" s="16"/>
    </row>
    <row r="241" spans="1:34" s="3" customFormat="1" x14ac:dyDescent="0.25">
      <c r="A241" s="104" t="s">
        <v>340</v>
      </c>
      <c r="B241" s="101" t="s">
        <v>351</v>
      </c>
      <c r="C241" s="307">
        <v>1512</v>
      </c>
      <c r="D241" s="301">
        <f>IF('Datos de Indicador'!D244="No dato","x",ROUND(IF('Datos de Indicador'!D244=0,0,IF(LOG('Datos de Indicador'!D244)&gt;D$302,10,IF(LOG('Datos de Indicador'!D244)&lt;D$301,0,10-(D$302-LOG('Datos de Indicador'!D244))/(D$302-D$301)*10))),1))</f>
        <v>0</v>
      </c>
      <c r="E241" s="501">
        <f>IF('Datos de Indicador'!E244="No dato","x",ROUND(IF('Datos de Indicador'!E244=0,0,IF(LOG('Datos de Indicador'!E244)&gt;E$302,10,IF(LOG('Datos de Indicador'!E244)&lt;E$301,0,10-(E$302-LOG('Datos de Indicador'!E244))/(E$302-E$301)*10))),1))</f>
        <v>4.4000000000000004</v>
      </c>
      <c r="F241" s="299">
        <f>IF('Datos de Indicador'!E244="No dato","x",IF('Datos de Indicador'!E244="No dato","x", ('Datos de Indicador'!E244)/'Datos de Indicador'!AM244))</f>
        <v>4.3922932822070394E-4</v>
      </c>
      <c r="G241" s="300">
        <f t="shared" si="45"/>
        <v>0.9</v>
      </c>
      <c r="H241" s="301">
        <f t="shared" si="46"/>
        <v>2.8</v>
      </c>
      <c r="I241" s="501">
        <f>IF('Datos de Indicador'!F244="No dato","x",ROUND(IF('Datos de Indicador'!F244=0,0,IF(LOG('Datos de Indicador'!F244*1/40)&gt;I$302,10,IF(LOG('Datos de Indicador'!F244*1/40)&lt;I$301,0,10-(I$302-LOG('Datos de Indicador'!F244*1/40))/(I$302-I$301)*10))),1))</f>
        <v>0</v>
      </c>
      <c r="J241" s="299">
        <f>IF('Datos de Indicador'!F244="No dato","x",IF('Datos de Indicador'!F244="No dato","x",( 'Datos de Indicador'!F244*1/40)/'Datos de Indicador'!AM244))</f>
        <v>0</v>
      </c>
      <c r="K241" s="300">
        <f t="shared" si="47"/>
        <v>0</v>
      </c>
      <c r="L241" s="302">
        <f t="shared" si="48"/>
        <v>0</v>
      </c>
      <c r="M241" s="502">
        <f>IF('Datos de Indicador'!G244="No dato","x",ROUND(IF('Datos de Indicador'!G244=0,0,IF(LOG('Datos de Indicador'!G244)&gt;M$302,10,IF(LOG('Datos de Indicador'!G244)&lt;M$301,0,10-(M$302-LOG('Datos de Indicador'!G244))/(M$302-M$301)*10))),1))</f>
        <v>0</v>
      </c>
      <c r="N241" s="303">
        <f>IF('Datos de Indicador'!G244="No dato","x",IF('Datos de Indicador'!G244="No dato","x", 'Datos de Indicador'!G244/'Datos de Indicador'!AM244))</f>
        <v>0</v>
      </c>
      <c r="O241" s="304">
        <f t="shared" si="49"/>
        <v>0</v>
      </c>
      <c r="P241" s="302">
        <f t="shared" si="50"/>
        <v>0</v>
      </c>
      <c r="Q241" s="301">
        <f t="shared" si="51"/>
        <v>0</v>
      </c>
      <c r="R241" s="503">
        <f>IF('Datos de Indicador'!H244="No dato","x",ROUND(IF('Datos de Indicador'!H244=0,0,IF(LOG('Datos de Indicador'!H244)&gt;R$302,10,IF(LOG('Datos de Indicador'!H244)&lt;R$301,0,10-(R$302-LOG('Datos de Indicador'!H244))/(R$302-R$301)*10))),1))</f>
        <v>7.1</v>
      </c>
      <c r="S241" s="299">
        <f>IF('Datos de Indicador'!H244="No dato","x",IF('Datos de Indicador'!H244="No dato","x", 'Datos de Indicador'!H244/'Datos de Indicador'!AM244))</f>
        <v>2.3937998388028365E-2</v>
      </c>
      <c r="T241" s="300">
        <f t="shared" si="52"/>
        <v>2.4</v>
      </c>
      <c r="U241" s="301">
        <f t="shared" si="53"/>
        <v>5.2</v>
      </c>
      <c r="V241" s="501">
        <f>IF('Datos de Indicador'!I244="No dato","x",ROUND(IF('Datos de Indicador'!I244=0,0,IF(LOG('Datos de Indicador'!I244)&gt;V$302,10,IF(LOG('Datos de Indicador'!I244)&lt;V$301,0,10-(V$302-LOG('Datos de Indicador'!I244))/(V$302-V$301)*10))),1))</f>
        <v>0</v>
      </c>
      <c r="W241" s="299">
        <f>IF('Datos de Indicador'!I244="No dato","x",IF('Datos de Indicador'!I244="No dato","x",( 'Datos de Indicador'!I244)/'Datos de Indicador'!AM244))</f>
        <v>0</v>
      </c>
      <c r="X241" s="300">
        <f t="shared" si="54"/>
        <v>0</v>
      </c>
      <c r="Y241" s="301">
        <f t="shared" si="55"/>
        <v>0</v>
      </c>
      <c r="Z241" s="305">
        <f t="shared" si="56"/>
        <v>1.9</v>
      </c>
      <c r="AA241" s="306">
        <f>IF('Datos de Indicador'!J244="No dato","x",ROUND(IF('Datos de Indicador'!J244&gt;AA$302,10,IF('Datos de Indicador'!J244&lt;$AA$301,0,10-(AA$302-'Datos de Indicador'!J244)/(AA$302-AA$301)*10)),1))</f>
        <v>0</v>
      </c>
      <c r="AB241" s="306">
        <f>IF('Datos de Indicador'!K244="No dato","x",ROUND(IF('Datos de Indicador'!K244&gt;AB$302,10,IF('Datos de Indicador'!K244&lt;$AB$301,0,10-(AB$302-'Datos de Indicador'!K244)/(AB$302-AB$301)*10)),1))</f>
        <v>0</v>
      </c>
      <c r="AC241" s="306">
        <f>IF('Datos de Indicador'!L244="No dato","x",ROUND(IF('Datos de Indicador'!L244&gt;AC$302,10,IF('Datos de Indicador'!L244&lt;$AC$301,0,10-(AC$302-'Datos de Indicador'!L244)/(AC$302-AC$301)*10)),1))</f>
        <v>0</v>
      </c>
      <c r="AD241" s="301">
        <f t="shared" si="57"/>
        <v>0</v>
      </c>
      <c r="AE241" s="305">
        <f t="shared" si="44"/>
        <v>0</v>
      </c>
      <c r="AF241" s="16"/>
      <c r="AG241" s="16"/>
      <c r="AH241" s="16"/>
    </row>
    <row r="242" spans="1:34" s="3" customFormat="1" x14ac:dyDescent="0.25">
      <c r="A242" s="104" t="s">
        <v>340</v>
      </c>
      <c r="B242" s="101" t="s">
        <v>67</v>
      </c>
      <c r="C242" s="307">
        <v>1513</v>
      </c>
      <c r="D242" s="301">
        <f>IF('Datos de Indicador'!D245="No dato","x",ROUND(IF('Datos de Indicador'!D245=0,0,IF(LOG('Datos de Indicador'!D245)&gt;D$302,10,IF(LOG('Datos de Indicador'!D245)&lt;D$301,0,10-(D$302-LOG('Datos de Indicador'!D245))/(D$302-D$301)*10))),1))</f>
        <v>0</v>
      </c>
      <c r="E242" s="501">
        <f>IF('Datos de Indicador'!E245="No dato","x",ROUND(IF('Datos de Indicador'!E245=0,0,IF(LOG('Datos de Indicador'!E245)&gt;E$302,10,IF(LOG('Datos de Indicador'!E245)&lt;E$301,0,10-(E$302-LOG('Datos de Indicador'!E245))/(E$302-E$301)*10))),1))</f>
        <v>7</v>
      </c>
      <c r="F242" s="299">
        <f>IF('Datos de Indicador'!E245="No dato","x",IF('Datos de Indicador'!E245="No dato","x", ('Datos de Indicador'!E245)/'Datos de Indicador'!AM245))</f>
        <v>5.5906088173002036E-3</v>
      </c>
      <c r="G242" s="300">
        <f t="shared" si="45"/>
        <v>10</v>
      </c>
      <c r="H242" s="301">
        <f t="shared" si="46"/>
        <v>9</v>
      </c>
      <c r="I242" s="501">
        <f>IF('Datos de Indicador'!F245="No dato","x",ROUND(IF('Datos de Indicador'!F245=0,0,IF(LOG('Datos de Indicador'!F245*1/40)&gt;I$302,10,IF(LOG('Datos de Indicador'!F245*1/40)&lt;I$301,0,10-(I$302-LOG('Datos de Indicador'!F245*1/40))/(I$302-I$301)*10))),1))</f>
        <v>0</v>
      </c>
      <c r="J242" s="299">
        <f>IF('Datos de Indicador'!F245="No dato","x",IF('Datos de Indicador'!F245="No dato","x",( 'Datos de Indicador'!F245*1/40)/'Datos de Indicador'!AM245))</f>
        <v>0</v>
      </c>
      <c r="K242" s="300">
        <f t="shared" si="47"/>
        <v>0</v>
      </c>
      <c r="L242" s="302">
        <f t="shared" si="48"/>
        <v>0</v>
      </c>
      <c r="M242" s="502">
        <f>IF('Datos de Indicador'!G245="No dato","x",ROUND(IF('Datos de Indicador'!G245=0,0,IF(LOG('Datos de Indicador'!G245)&gt;M$302,10,IF(LOG('Datos de Indicador'!G245)&lt;M$301,0,10-(M$302-LOG('Datos de Indicador'!G245))/(M$302-M$301)*10))),1))</f>
        <v>0</v>
      </c>
      <c r="N242" s="303">
        <f>IF('Datos de Indicador'!G245="No dato","x",IF('Datos de Indicador'!G245="No dato","x", 'Datos de Indicador'!G245/'Datos de Indicador'!AM245))</f>
        <v>0</v>
      </c>
      <c r="O242" s="304">
        <f t="shared" si="49"/>
        <v>0</v>
      </c>
      <c r="P242" s="302">
        <f t="shared" si="50"/>
        <v>0</v>
      </c>
      <c r="Q242" s="301">
        <f t="shared" si="51"/>
        <v>0</v>
      </c>
      <c r="R242" s="503">
        <f>IF('Datos de Indicador'!H245="No dato","x",ROUND(IF('Datos de Indicador'!H245=0,0,IF(LOG('Datos de Indicador'!H245)&gt;R$302,10,IF(LOG('Datos de Indicador'!H245)&lt;R$301,0,10-(R$302-LOG('Datos de Indicador'!H245))/(R$302-R$301)*10))),1))</f>
        <v>7.3</v>
      </c>
      <c r="S242" s="299">
        <f>IF('Datos de Indicador'!H245="No dato","x",IF('Datos de Indicador'!H245="No dato","x", 'Datos de Indicador'!H245/'Datos de Indicador'!AM245))</f>
        <v>1.9112081305654186E-2</v>
      </c>
      <c r="T242" s="300">
        <f t="shared" si="52"/>
        <v>1.9</v>
      </c>
      <c r="U242" s="301">
        <f t="shared" si="53"/>
        <v>5.2</v>
      </c>
      <c r="V242" s="501">
        <f>IF('Datos de Indicador'!I245="No dato","x",ROUND(IF('Datos de Indicador'!I245=0,0,IF(LOG('Datos de Indicador'!I245)&gt;V$302,10,IF(LOG('Datos de Indicador'!I245)&lt;V$301,0,10-(V$302-LOG('Datos de Indicador'!I245))/(V$302-V$301)*10))),1))</f>
        <v>0</v>
      </c>
      <c r="W242" s="299">
        <f>IF('Datos de Indicador'!I245="No dato","x",IF('Datos de Indicador'!I245="No dato","x",( 'Datos de Indicador'!I245)/'Datos de Indicador'!AM245))</f>
        <v>0</v>
      </c>
      <c r="X242" s="300">
        <f t="shared" si="54"/>
        <v>0</v>
      </c>
      <c r="Y242" s="301">
        <f t="shared" si="55"/>
        <v>0</v>
      </c>
      <c r="Z242" s="305">
        <f t="shared" si="56"/>
        <v>4.0999999999999996</v>
      </c>
      <c r="AA242" s="306">
        <f>IF('Datos de Indicador'!J245="No dato","x",ROUND(IF('Datos de Indicador'!J245&gt;AA$302,10,IF('Datos de Indicador'!J245&lt;$AA$301,0,10-(AA$302-'Datos de Indicador'!J245)/(AA$302-AA$301)*10)),1))</f>
        <v>5</v>
      </c>
      <c r="AB242" s="306">
        <f>IF('Datos de Indicador'!K245="No dato","x",ROUND(IF('Datos de Indicador'!K245&gt;AB$302,10,IF('Datos de Indicador'!K245&lt;$AB$301,0,10-(AB$302-'Datos de Indicador'!K245)/(AB$302-AB$301)*10)),1))</f>
        <v>1.3</v>
      </c>
      <c r="AC242" s="306">
        <f>IF('Datos de Indicador'!L245="No dato","x",ROUND(IF('Datos de Indicador'!L245&gt;AC$302,10,IF('Datos de Indicador'!L245&lt;$AC$301,0,10-(AC$302-'Datos de Indicador'!L245)/(AC$302-AC$301)*10)),1))</f>
        <v>0</v>
      </c>
      <c r="AD242" s="301">
        <f t="shared" si="57"/>
        <v>2.4</v>
      </c>
      <c r="AE242" s="305">
        <f t="shared" si="44"/>
        <v>2.4</v>
      </c>
      <c r="AF242" s="16"/>
      <c r="AG242" s="16"/>
      <c r="AH242" s="16"/>
    </row>
    <row r="243" spans="1:34" s="3" customFormat="1" x14ac:dyDescent="0.25">
      <c r="A243" s="104" t="s">
        <v>340</v>
      </c>
      <c r="B243" s="101" t="s">
        <v>352</v>
      </c>
      <c r="C243" s="307">
        <v>1514</v>
      </c>
      <c r="D243" s="301">
        <f>IF('Datos de Indicador'!D246="No dato","x",ROUND(IF('Datos de Indicador'!D246=0,0,IF(LOG('Datos de Indicador'!D246)&gt;D$302,10,IF(LOG('Datos de Indicador'!D246)&lt;D$301,0,10-(D$302-LOG('Datos de Indicador'!D246))/(D$302-D$301)*10))),1))</f>
        <v>0</v>
      </c>
      <c r="E243" s="501">
        <f>IF('Datos de Indicador'!E246="No dato","x",ROUND(IF('Datos de Indicador'!E246=0,0,IF(LOG('Datos de Indicador'!E246)&gt;E$302,10,IF(LOG('Datos de Indicador'!E246)&lt;E$301,0,10-(E$302-LOG('Datos de Indicador'!E246))/(E$302-E$301)*10))),1))</f>
        <v>3.8</v>
      </c>
      <c r="F243" s="299">
        <f>IF('Datos de Indicador'!E246="No dato","x",IF('Datos de Indicador'!E246="No dato","x", ('Datos de Indicador'!E246)/'Datos de Indicador'!AM246))</f>
        <v>1.0626281131018859E-4</v>
      </c>
      <c r="G243" s="300">
        <f t="shared" si="45"/>
        <v>0.2</v>
      </c>
      <c r="H243" s="301">
        <f t="shared" si="46"/>
        <v>2.2000000000000002</v>
      </c>
      <c r="I243" s="501">
        <f>IF('Datos de Indicador'!F246="No dato","x",ROUND(IF('Datos de Indicador'!F246=0,0,IF(LOG('Datos de Indicador'!F246*1/40)&gt;I$302,10,IF(LOG('Datos de Indicador'!F246*1/40)&lt;I$301,0,10-(I$302-LOG('Datos de Indicador'!F246*1/40))/(I$302-I$301)*10))),1))</f>
        <v>0</v>
      </c>
      <c r="J243" s="299">
        <f>IF('Datos de Indicador'!F246="No dato","x",IF('Datos de Indicador'!F246="No dato","x",( 'Datos de Indicador'!F246*1/40)/'Datos de Indicador'!AM246))</f>
        <v>0</v>
      </c>
      <c r="K243" s="300">
        <f t="shared" si="47"/>
        <v>0</v>
      </c>
      <c r="L243" s="302">
        <f t="shared" si="48"/>
        <v>0</v>
      </c>
      <c r="M243" s="502">
        <f>IF('Datos de Indicador'!G246="No dato","x",ROUND(IF('Datos de Indicador'!G246=0,0,IF(LOG('Datos de Indicador'!G246)&gt;M$302,10,IF(LOG('Datos de Indicador'!G246)&lt;M$301,0,10-(M$302-LOG('Datos de Indicador'!G246))/(M$302-M$301)*10))),1))</f>
        <v>0</v>
      </c>
      <c r="N243" s="303">
        <f>IF('Datos de Indicador'!G246="No dato","x",IF('Datos de Indicador'!G246="No dato","x", 'Datos de Indicador'!G246/'Datos de Indicador'!AM246))</f>
        <v>0</v>
      </c>
      <c r="O243" s="304">
        <f t="shared" si="49"/>
        <v>0</v>
      </c>
      <c r="P243" s="302">
        <f t="shared" si="50"/>
        <v>0</v>
      </c>
      <c r="Q243" s="301">
        <f t="shared" si="51"/>
        <v>0</v>
      </c>
      <c r="R243" s="503">
        <f>IF('Datos de Indicador'!H246="No dato","x",ROUND(IF('Datos de Indicador'!H246=0,0,IF(LOG('Datos de Indicador'!H246)&gt;R$302,10,IF(LOG('Datos de Indicador'!H246)&lt;R$301,0,10-(R$302-LOG('Datos de Indicador'!H246))/(R$302-R$301)*10))),1))</f>
        <v>9.5</v>
      </c>
      <c r="S243" s="299">
        <f>IF('Datos de Indicador'!H246="No dato","x",IF('Datos de Indicador'!H246="No dato","x", 'Datos de Indicador'!H246/'Datos de Indicador'!AM246))</f>
        <v>0.27787725157614318</v>
      </c>
      <c r="T243" s="300">
        <f t="shared" si="52"/>
        <v>10</v>
      </c>
      <c r="U243" s="301">
        <f t="shared" si="53"/>
        <v>9.8000000000000007</v>
      </c>
      <c r="V243" s="501">
        <f>IF('Datos de Indicador'!I246="No dato","x",ROUND(IF('Datos de Indicador'!I246=0,0,IF(LOG('Datos de Indicador'!I246)&gt;V$302,10,IF(LOG('Datos de Indicador'!I246)&lt;V$301,0,10-(V$302-LOG('Datos de Indicador'!I246))/(V$302-V$301)*10))),1))</f>
        <v>6.4</v>
      </c>
      <c r="W243" s="299">
        <f>IF('Datos de Indicador'!I246="No dato","x",IF('Datos de Indicador'!I246="No dato","x",( 'Datos de Indicador'!I246)/'Datos de Indicador'!AM246))</f>
        <v>3.0816215279954691E-3</v>
      </c>
      <c r="X243" s="300">
        <f t="shared" si="54"/>
        <v>0.3</v>
      </c>
      <c r="Y243" s="301">
        <f t="shared" si="55"/>
        <v>4</v>
      </c>
      <c r="Z243" s="305">
        <f t="shared" si="56"/>
        <v>4.8</v>
      </c>
      <c r="AA243" s="306">
        <f>IF('Datos de Indicador'!J246="No dato","x",ROUND(IF('Datos de Indicador'!J246&gt;AA$302,10,IF('Datos de Indicador'!J246&lt;$AA$301,0,10-(AA$302-'Datos de Indicador'!J246)/(AA$302-AA$301)*10)),1))</f>
        <v>0</v>
      </c>
      <c r="AB243" s="306">
        <f>IF('Datos de Indicador'!K246="No dato","x",ROUND(IF('Datos de Indicador'!K246&gt;AB$302,10,IF('Datos de Indicador'!K246&lt;$AB$301,0,10-(AB$302-'Datos de Indicador'!K246)/(AB$302-AB$301)*10)),1))</f>
        <v>0</v>
      </c>
      <c r="AC243" s="306">
        <f>IF('Datos de Indicador'!L246="No dato","x",ROUND(IF('Datos de Indicador'!L246&gt;AC$302,10,IF('Datos de Indicador'!L246&lt;$AC$301,0,10-(AC$302-'Datos de Indicador'!L246)/(AC$302-AC$301)*10)),1))</f>
        <v>0</v>
      </c>
      <c r="AD243" s="301">
        <f t="shared" si="57"/>
        <v>0</v>
      </c>
      <c r="AE243" s="305">
        <f t="shared" si="44"/>
        <v>0</v>
      </c>
      <c r="AF243" s="16"/>
      <c r="AG243" s="16"/>
      <c r="AH243" s="16"/>
    </row>
    <row r="244" spans="1:34" s="3" customFormat="1" x14ac:dyDescent="0.25">
      <c r="A244" s="104" t="s">
        <v>340</v>
      </c>
      <c r="B244" s="101" t="s">
        <v>353</v>
      </c>
      <c r="C244" s="307">
        <v>1515</v>
      </c>
      <c r="D244" s="301">
        <f>IF('Datos de Indicador'!D247="No dato","x",ROUND(IF('Datos de Indicador'!D247=0,0,IF(LOG('Datos de Indicador'!D247)&gt;D$302,10,IF(LOG('Datos de Indicador'!D247)&lt;D$301,0,10-(D$302-LOG('Datos de Indicador'!D247))/(D$302-D$301)*10))),1))</f>
        <v>0</v>
      </c>
      <c r="E244" s="501">
        <f>IF('Datos de Indicador'!E247="No dato","x",ROUND(IF('Datos de Indicador'!E247=0,0,IF(LOG('Datos de Indicador'!E247)&gt;E$302,10,IF(LOG('Datos de Indicador'!E247)&lt;E$301,0,10-(E$302-LOG('Datos de Indicador'!E247))/(E$302-E$301)*10))),1))</f>
        <v>5.5</v>
      </c>
      <c r="F244" s="299">
        <f>IF('Datos de Indicador'!E247="No dato","x",IF('Datos de Indicador'!E247="No dato","x", ('Datos de Indicador'!E247)/'Datos de Indicador'!AM247))</f>
        <v>6.0773595782659731E-4</v>
      </c>
      <c r="G244" s="300">
        <f t="shared" si="45"/>
        <v>1.2</v>
      </c>
      <c r="H244" s="301">
        <f t="shared" si="46"/>
        <v>3.7</v>
      </c>
      <c r="I244" s="501">
        <f>IF('Datos de Indicador'!F247="No dato","x",ROUND(IF('Datos de Indicador'!F247=0,0,IF(LOG('Datos de Indicador'!F247*1/40)&gt;I$302,10,IF(LOG('Datos de Indicador'!F247*1/40)&lt;I$301,0,10-(I$302-LOG('Datos de Indicador'!F247*1/40))/(I$302-I$301)*10))),1))</f>
        <v>0</v>
      </c>
      <c r="J244" s="299">
        <f>IF('Datos de Indicador'!F247="No dato","x",IF('Datos de Indicador'!F247="No dato","x",( 'Datos de Indicador'!F247*1/40)/'Datos de Indicador'!AM247))</f>
        <v>0</v>
      </c>
      <c r="K244" s="300">
        <f t="shared" si="47"/>
        <v>0</v>
      </c>
      <c r="L244" s="302">
        <f t="shared" si="48"/>
        <v>0</v>
      </c>
      <c r="M244" s="502">
        <f>IF('Datos de Indicador'!G247="No dato","x",ROUND(IF('Datos de Indicador'!G247=0,0,IF(LOG('Datos de Indicador'!G247)&gt;M$302,10,IF(LOG('Datos de Indicador'!G247)&lt;M$301,0,10-(M$302-LOG('Datos de Indicador'!G247))/(M$302-M$301)*10))),1))</f>
        <v>0</v>
      </c>
      <c r="N244" s="303">
        <f>IF('Datos de Indicador'!G247="No dato","x",IF('Datos de Indicador'!G247="No dato","x", 'Datos de Indicador'!G247/'Datos de Indicador'!AM247))</f>
        <v>0</v>
      </c>
      <c r="O244" s="304">
        <f t="shared" si="49"/>
        <v>0</v>
      </c>
      <c r="P244" s="302">
        <f t="shared" si="50"/>
        <v>0</v>
      </c>
      <c r="Q244" s="301">
        <f t="shared" si="51"/>
        <v>0</v>
      </c>
      <c r="R244" s="503">
        <f>IF('Datos de Indicador'!H247="No dato","x",ROUND(IF('Datos de Indicador'!H247=0,0,IF(LOG('Datos de Indicador'!H247)&gt;R$302,10,IF(LOG('Datos de Indicador'!H247)&lt;R$301,0,10-(R$302-LOG('Datos de Indicador'!H247))/(R$302-R$301)*10))),1))</f>
        <v>7.8</v>
      </c>
      <c r="S244" s="299">
        <f>IF('Datos de Indicador'!H247="No dato","x",IF('Datos de Indicador'!H247="No dato","x", 'Datos de Indicador'!H247/'Datos de Indicador'!AM247))</f>
        <v>2.4483077158157205E-2</v>
      </c>
      <c r="T244" s="300">
        <f t="shared" si="52"/>
        <v>2.4</v>
      </c>
      <c r="U244" s="301">
        <f t="shared" si="53"/>
        <v>5.7</v>
      </c>
      <c r="V244" s="501">
        <f>IF('Datos de Indicador'!I247="No dato","x",ROUND(IF('Datos de Indicador'!I247=0,0,IF(LOG('Datos de Indicador'!I247)&gt;V$302,10,IF(LOG('Datos de Indicador'!I247)&lt;V$301,0,10-(V$302-LOG('Datos de Indicador'!I247))/(V$302-V$301)*10))),1))</f>
        <v>0</v>
      </c>
      <c r="W244" s="299">
        <f>IF('Datos de Indicador'!I247="No dato","x",IF('Datos de Indicador'!I247="No dato","x",( 'Datos de Indicador'!I247)/'Datos de Indicador'!AM247))</f>
        <v>0</v>
      </c>
      <c r="X244" s="300">
        <f t="shared" si="54"/>
        <v>0</v>
      </c>
      <c r="Y244" s="301">
        <f t="shared" si="55"/>
        <v>0</v>
      </c>
      <c r="Z244" s="305">
        <f t="shared" si="56"/>
        <v>2.2000000000000002</v>
      </c>
      <c r="AA244" s="306">
        <f>IF('Datos de Indicador'!J247="No dato","x",ROUND(IF('Datos de Indicador'!J247&gt;AA$302,10,IF('Datos de Indicador'!J247&lt;$AA$301,0,10-(AA$302-'Datos de Indicador'!J247)/(AA$302-AA$301)*10)),1))</f>
        <v>0</v>
      </c>
      <c r="AB244" s="306">
        <f>IF('Datos de Indicador'!K247="No dato","x",ROUND(IF('Datos de Indicador'!K247&gt;AB$302,10,IF('Datos de Indicador'!K247&lt;$AB$301,0,10-(AB$302-'Datos de Indicador'!K247)/(AB$302-AB$301)*10)),1))</f>
        <v>0</v>
      </c>
      <c r="AC244" s="306">
        <f>IF('Datos de Indicador'!L247="No dato","x",ROUND(IF('Datos de Indicador'!L247&gt;AC$302,10,IF('Datos de Indicador'!L247&lt;$AC$301,0,10-(AC$302-'Datos de Indicador'!L247)/(AC$302-AC$301)*10)),1))</f>
        <v>0</v>
      </c>
      <c r="AD244" s="301">
        <f t="shared" si="57"/>
        <v>0</v>
      </c>
      <c r="AE244" s="305">
        <f t="shared" si="44"/>
        <v>0</v>
      </c>
      <c r="AF244" s="16"/>
      <c r="AG244" s="16"/>
      <c r="AH244" s="16"/>
    </row>
    <row r="245" spans="1:34" s="3" customFormat="1" x14ac:dyDescent="0.25">
      <c r="A245" s="104" t="s">
        <v>340</v>
      </c>
      <c r="B245" s="101" t="s">
        <v>354</v>
      </c>
      <c r="C245" s="307">
        <v>1516</v>
      </c>
      <c r="D245" s="301">
        <f>IF('Datos de Indicador'!D248="No dato","x",ROUND(IF('Datos de Indicador'!D248=0,0,IF(LOG('Datos de Indicador'!D248)&gt;D$302,10,IF(LOG('Datos de Indicador'!D248)&lt;D$301,0,10-(D$302-LOG('Datos de Indicador'!D248))/(D$302-D$301)*10))),1))</f>
        <v>0</v>
      </c>
      <c r="E245" s="501">
        <f>IF('Datos de Indicador'!E248="No dato","x",ROUND(IF('Datos de Indicador'!E248=0,0,IF(LOG('Datos de Indicador'!E248)&gt;E$302,10,IF(LOG('Datos de Indicador'!E248)&lt;E$301,0,10-(E$302-LOG('Datos de Indicador'!E248))/(E$302-E$301)*10))),1))</f>
        <v>3.8</v>
      </c>
      <c r="F245" s="299">
        <f>IF('Datos de Indicador'!E248="No dato","x",IF('Datos de Indicador'!E248="No dato","x", ('Datos de Indicador'!E248)/'Datos de Indicador'!AM248))</f>
        <v>1.3259943963476811E-4</v>
      </c>
      <c r="G245" s="300">
        <f t="shared" si="45"/>
        <v>0.3</v>
      </c>
      <c r="H245" s="301">
        <f t="shared" si="46"/>
        <v>2.2000000000000002</v>
      </c>
      <c r="I245" s="501">
        <f>IF('Datos de Indicador'!F248="No dato","x",ROUND(IF('Datos de Indicador'!F248=0,0,IF(LOG('Datos de Indicador'!F248*1/40)&gt;I$302,10,IF(LOG('Datos de Indicador'!F248*1/40)&lt;I$301,0,10-(I$302-LOG('Datos de Indicador'!F248*1/40))/(I$302-I$301)*10))),1))</f>
        <v>0</v>
      </c>
      <c r="J245" s="299">
        <f>IF('Datos de Indicador'!F248="No dato","x",IF('Datos de Indicador'!F248="No dato","x",( 'Datos de Indicador'!F248*1/40)/'Datos de Indicador'!AM248))</f>
        <v>0</v>
      </c>
      <c r="K245" s="300">
        <f t="shared" si="47"/>
        <v>0</v>
      </c>
      <c r="L245" s="302">
        <f t="shared" si="48"/>
        <v>0</v>
      </c>
      <c r="M245" s="502">
        <f>IF('Datos de Indicador'!G248="No dato","x",ROUND(IF('Datos de Indicador'!G248=0,0,IF(LOG('Datos de Indicador'!G248)&gt;M$302,10,IF(LOG('Datos de Indicador'!G248)&lt;M$301,0,10-(M$302-LOG('Datos de Indicador'!G248))/(M$302-M$301)*10))),1))</f>
        <v>0</v>
      </c>
      <c r="N245" s="303">
        <f>IF('Datos de Indicador'!G248="No dato","x",IF('Datos de Indicador'!G248="No dato","x", 'Datos de Indicador'!G248/'Datos de Indicador'!AM248))</f>
        <v>0</v>
      </c>
      <c r="O245" s="304">
        <f t="shared" si="49"/>
        <v>0</v>
      </c>
      <c r="P245" s="302">
        <f t="shared" si="50"/>
        <v>0</v>
      </c>
      <c r="Q245" s="301">
        <f t="shared" si="51"/>
        <v>0</v>
      </c>
      <c r="R245" s="503">
        <f>IF('Datos de Indicador'!H248="No dato","x",ROUND(IF('Datos de Indicador'!H248=0,0,IF(LOG('Datos de Indicador'!H248)&gt;R$302,10,IF(LOG('Datos de Indicador'!H248)&lt;R$301,0,10-(R$302-LOG('Datos de Indicador'!H248))/(R$302-R$301)*10))),1))</f>
        <v>7.5</v>
      </c>
      <c r="S245" s="299">
        <f>IF('Datos de Indicador'!H248="No dato","x",IF('Datos de Indicador'!H248="No dato","x", 'Datos de Indicador'!H248/'Datos de Indicador'!AM248))</f>
        <v>2.585689072877978E-2</v>
      </c>
      <c r="T245" s="300">
        <f t="shared" si="52"/>
        <v>2.6</v>
      </c>
      <c r="U245" s="301">
        <f t="shared" si="53"/>
        <v>5.6</v>
      </c>
      <c r="V245" s="501">
        <f>IF('Datos de Indicador'!I248="No dato","x",ROUND(IF('Datos de Indicador'!I248=0,0,IF(LOG('Datos de Indicador'!I248)&gt;V$302,10,IF(LOG('Datos de Indicador'!I248)&lt;V$301,0,10-(V$302-LOG('Datos de Indicador'!I248))/(V$302-V$301)*10))),1))</f>
        <v>7</v>
      </c>
      <c r="W245" s="299">
        <f>IF('Datos de Indicador'!I248="No dato","x",IF('Datos de Indicador'!I248="No dato","x",( 'Datos de Indicador'!I248)/'Datos de Indicador'!AM248))</f>
        <v>8.4863641366251588E-3</v>
      </c>
      <c r="X245" s="300">
        <f t="shared" si="54"/>
        <v>0.8</v>
      </c>
      <c r="Y245" s="301">
        <f t="shared" si="55"/>
        <v>4.5999999999999996</v>
      </c>
      <c r="Z245" s="305">
        <f t="shared" si="56"/>
        <v>2.8</v>
      </c>
      <c r="AA245" s="306">
        <f>IF('Datos de Indicador'!J248="No dato","x",ROUND(IF('Datos de Indicador'!J248&gt;AA$302,10,IF('Datos de Indicador'!J248&lt;$AA$301,0,10-(AA$302-'Datos de Indicador'!J248)/(AA$302-AA$301)*10)),1))</f>
        <v>7.6</v>
      </c>
      <c r="AB245" s="306">
        <f>IF('Datos de Indicador'!K248="No dato","x",ROUND(IF('Datos de Indicador'!K248&gt;AB$302,10,IF('Datos de Indicador'!K248&lt;$AB$301,0,10-(AB$302-'Datos de Indicador'!K248)/(AB$302-AB$301)*10)),1))</f>
        <v>2</v>
      </c>
      <c r="AC245" s="306">
        <f>IF('Datos de Indicador'!L248="No dato","x",ROUND(IF('Datos de Indicador'!L248&gt;AC$302,10,IF('Datos de Indicador'!L248&lt;$AC$301,0,10-(AC$302-'Datos de Indicador'!L248)/(AC$302-AC$301)*10)),1))</f>
        <v>0</v>
      </c>
      <c r="AD245" s="301">
        <f t="shared" si="57"/>
        <v>4</v>
      </c>
      <c r="AE245" s="305">
        <f t="shared" si="44"/>
        <v>4</v>
      </c>
      <c r="AF245" s="16"/>
      <c r="AG245" s="16"/>
      <c r="AH245" s="16"/>
    </row>
    <row r="246" spans="1:34" s="3" customFormat="1" x14ac:dyDescent="0.25">
      <c r="A246" s="104" t="s">
        <v>340</v>
      </c>
      <c r="B246" s="101" t="s">
        <v>355</v>
      </c>
      <c r="C246" s="307">
        <v>1517</v>
      </c>
      <c r="D246" s="301">
        <f>IF('Datos de Indicador'!D249="No dato","x",ROUND(IF('Datos de Indicador'!D249=0,0,IF(LOG('Datos de Indicador'!D249)&gt;D$302,10,IF(LOG('Datos de Indicador'!D249)&lt;D$301,0,10-(D$302-LOG('Datos de Indicador'!D249))/(D$302-D$301)*10))),1))</f>
        <v>0</v>
      </c>
      <c r="E246" s="501">
        <f>IF('Datos de Indicador'!E249="No dato","x",ROUND(IF('Datos de Indicador'!E249=0,0,IF(LOG('Datos de Indicador'!E249)&gt;E$302,10,IF(LOG('Datos de Indicador'!E249)&lt;E$301,0,10-(E$302-LOG('Datos de Indicador'!E249))/(E$302-E$301)*10))),1))</f>
        <v>6.9</v>
      </c>
      <c r="F246" s="299">
        <f>IF('Datos de Indicador'!E249="No dato","x",IF('Datos de Indicador'!E249="No dato","x", ('Datos de Indicador'!E249)/'Datos de Indicador'!AM249))</f>
        <v>1.525119897887357E-3</v>
      </c>
      <c r="G246" s="300">
        <f t="shared" si="45"/>
        <v>3.1</v>
      </c>
      <c r="H246" s="301">
        <f t="shared" si="46"/>
        <v>5.3</v>
      </c>
      <c r="I246" s="501">
        <f>IF('Datos de Indicador'!F249="No dato","x",ROUND(IF('Datos de Indicador'!F249=0,0,IF(LOG('Datos de Indicador'!F249*1/40)&gt;I$302,10,IF(LOG('Datos de Indicador'!F249*1/40)&lt;I$301,0,10-(I$302-LOG('Datos de Indicador'!F249*1/40))/(I$302-I$301)*10))),1))</f>
        <v>0</v>
      </c>
      <c r="J246" s="299">
        <f>IF('Datos de Indicador'!F249="No dato","x",IF('Datos de Indicador'!F249="No dato","x",( 'Datos de Indicador'!F249*1/40)/'Datos de Indicador'!AM249))</f>
        <v>0</v>
      </c>
      <c r="K246" s="300">
        <f t="shared" si="47"/>
        <v>0</v>
      </c>
      <c r="L246" s="302">
        <f t="shared" si="48"/>
        <v>0</v>
      </c>
      <c r="M246" s="502">
        <f>IF('Datos de Indicador'!G249="No dato","x",ROUND(IF('Datos de Indicador'!G249=0,0,IF(LOG('Datos de Indicador'!G249)&gt;M$302,10,IF(LOG('Datos de Indicador'!G249)&lt;M$301,0,10-(M$302-LOG('Datos de Indicador'!G249))/(M$302-M$301)*10))),1))</f>
        <v>0</v>
      </c>
      <c r="N246" s="303">
        <f>IF('Datos de Indicador'!G249="No dato","x",IF('Datos de Indicador'!G249="No dato","x", 'Datos de Indicador'!G249/'Datos de Indicador'!AM249))</f>
        <v>0</v>
      </c>
      <c r="O246" s="304">
        <f t="shared" si="49"/>
        <v>0</v>
      </c>
      <c r="P246" s="302">
        <f t="shared" si="50"/>
        <v>0</v>
      </c>
      <c r="Q246" s="301">
        <f t="shared" si="51"/>
        <v>0</v>
      </c>
      <c r="R246" s="503">
        <f>IF('Datos de Indicador'!H249="No dato","x",ROUND(IF('Datos de Indicador'!H249=0,0,IF(LOG('Datos de Indicador'!H249)&gt;R$302,10,IF(LOG('Datos de Indicador'!H249)&lt;R$301,0,10-(R$302-LOG('Datos de Indicador'!H249))/(R$302-R$301)*10))),1))</f>
        <v>7.2</v>
      </c>
      <c r="S246" s="299">
        <f>IF('Datos de Indicador'!H249="No dato","x",IF('Datos de Indicador'!H249="No dato","x", 'Datos de Indicador'!H249/'Datos de Indicador'!AM249))</f>
        <v>4.8099935241062803E-3</v>
      </c>
      <c r="T246" s="300">
        <f t="shared" si="52"/>
        <v>0.5</v>
      </c>
      <c r="U246" s="301">
        <f t="shared" si="53"/>
        <v>4.7</v>
      </c>
      <c r="V246" s="501">
        <f>IF('Datos de Indicador'!I249="No dato","x",ROUND(IF('Datos de Indicador'!I249=0,0,IF(LOG('Datos de Indicador'!I249)&gt;V$302,10,IF(LOG('Datos de Indicador'!I249)&lt;V$301,0,10-(V$302-LOG('Datos de Indicador'!I249))/(V$302-V$301)*10))),1))</f>
        <v>0</v>
      </c>
      <c r="W246" s="299">
        <f>IF('Datos de Indicador'!I249="No dato","x",IF('Datos de Indicador'!I249="No dato","x",( 'Datos de Indicador'!I249)/'Datos de Indicador'!AM249))</f>
        <v>0</v>
      </c>
      <c r="X246" s="300">
        <f t="shared" si="54"/>
        <v>0</v>
      </c>
      <c r="Y246" s="301">
        <f t="shared" si="55"/>
        <v>0</v>
      </c>
      <c r="Z246" s="305">
        <f t="shared" si="56"/>
        <v>2.4</v>
      </c>
      <c r="AA246" s="306">
        <f>IF('Datos de Indicador'!J249="No dato","x",ROUND(IF('Datos de Indicador'!J249&gt;AA$302,10,IF('Datos de Indicador'!J249&lt;$AA$301,0,10-(AA$302-'Datos de Indicador'!J249)/(AA$302-AA$301)*10)),1))</f>
        <v>0</v>
      </c>
      <c r="AB246" s="306">
        <f>IF('Datos de Indicador'!K249="No dato","x",ROUND(IF('Datos de Indicador'!K249&gt;AB$302,10,IF('Datos de Indicador'!K249&lt;$AB$301,0,10-(AB$302-'Datos de Indicador'!K249)/(AB$302-AB$301)*10)),1))</f>
        <v>0</v>
      </c>
      <c r="AC246" s="306">
        <f>IF('Datos de Indicador'!L249="No dato","x",ROUND(IF('Datos de Indicador'!L249&gt;AC$302,10,IF('Datos de Indicador'!L249&lt;$AC$301,0,10-(AC$302-'Datos de Indicador'!L249)/(AC$302-AC$301)*10)),1))</f>
        <v>0</v>
      </c>
      <c r="AD246" s="301">
        <f t="shared" si="57"/>
        <v>0</v>
      </c>
      <c r="AE246" s="305">
        <f t="shared" si="44"/>
        <v>0</v>
      </c>
      <c r="AF246" s="16"/>
      <c r="AG246" s="16"/>
      <c r="AH246" s="16"/>
    </row>
    <row r="247" spans="1:34" s="3" customFormat="1" x14ac:dyDescent="0.25">
      <c r="A247" s="104" t="s">
        <v>340</v>
      </c>
      <c r="B247" s="101" t="s">
        <v>356</v>
      </c>
      <c r="C247" s="307">
        <v>1518</v>
      </c>
      <c r="D247" s="301">
        <f>IF('Datos de Indicador'!D250="No dato","x",ROUND(IF('Datos de Indicador'!D250=0,0,IF(LOG('Datos de Indicador'!D250)&gt;D$302,10,IF(LOG('Datos de Indicador'!D250)&lt;D$301,0,10-(D$302-LOG('Datos de Indicador'!D250))/(D$302-D$301)*10))),1))</f>
        <v>0</v>
      </c>
      <c r="E247" s="501">
        <f>IF('Datos de Indicador'!E250="No dato","x",ROUND(IF('Datos de Indicador'!E250=0,0,IF(LOG('Datos de Indicador'!E250)&gt;E$302,10,IF(LOG('Datos de Indicador'!E250)&lt;E$301,0,10-(E$302-LOG('Datos de Indicador'!E250))/(E$302-E$301)*10))),1))</f>
        <v>5.2</v>
      </c>
      <c r="F247" s="299">
        <f>IF('Datos de Indicador'!E250="No dato","x",IF('Datos de Indicador'!E250="No dato","x", ('Datos de Indicador'!E250)/'Datos de Indicador'!AM250))</f>
        <v>5.2771729551218658E-4</v>
      </c>
      <c r="G247" s="300">
        <f t="shared" si="45"/>
        <v>1.1000000000000001</v>
      </c>
      <c r="H247" s="301">
        <f t="shared" si="46"/>
        <v>3.4</v>
      </c>
      <c r="I247" s="501">
        <f>IF('Datos de Indicador'!F250="No dato","x",ROUND(IF('Datos de Indicador'!F250=0,0,IF(LOG('Datos de Indicador'!F250*1/40)&gt;I$302,10,IF(LOG('Datos de Indicador'!F250*1/40)&lt;I$301,0,10-(I$302-LOG('Datos de Indicador'!F250*1/40))/(I$302-I$301)*10))),1))</f>
        <v>0</v>
      </c>
      <c r="J247" s="299">
        <f>IF('Datos de Indicador'!F250="No dato","x",IF('Datos de Indicador'!F250="No dato","x",( 'Datos de Indicador'!F250*1/40)/'Datos de Indicador'!AM250))</f>
        <v>0</v>
      </c>
      <c r="K247" s="300">
        <f t="shared" si="47"/>
        <v>0</v>
      </c>
      <c r="L247" s="302">
        <f t="shared" si="48"/>
        <v>0</v>
      </c>
      <c r="M247" s="502">
        <f>IF('Datos de Indicador'!G250="No dato","x",ROUND(IF('Datos de Indicador'!G250=0,0,IF(LOG('Datos de Indicador'!G250)&gt;M$302,10,IF(LOG('Datos de Indicador'!G250)&lt;M$301,0,10-(M$302-LOG('Datos de Indicador'!G250))/(M$302-M$301)*10))),1))</f>
        <v>0</v>
      </c>
      <c r="N247" s="303">
        <f>IF('Datos de Indicador'!G250="No dato","x",IF('Datos de Indicador'!G250="No dato","x", 'Datos de Indicador'!G250/'Datos de Indicador'!AM250))</f>
        <v>0</v>
      </c>
      <c r="O247" s="304">
        <f t="shared" si="49"/>
        <v>0</v>
      </c>
      <c r="P247" s="302">
        <f t="shared" si="50"/>
        <v>0</v>
      </c>
      <c r="Q247" s="301">
        <f t="shared" si="51"/>
        <v>0</v>
      </c>
      <c r="R247" s="503">
        <f>IF('Datos de Indicador'!H250="No dato","x",ROUND(IF('Datos de Indicador'!H250=0,0,IF(LOG('Datos de Indicador'!H250)&gt;R$302,10,IF(LOG('Datos de Indicador'!H250)&lt;R$301,0,10-(R$302-LOG('Datos de Indicador'!H250))/(R$302-R$301)*10))),1))</f>
        <v>7.8</v>
      </c>
      <c r="S247" s="299">
        <f>IF('Datos de Indicador'!H250="No dato","x",IF('Datos de Indicador'!H250="No dato","x", 'Datos de Indicador'!H250/'Datos de Indicador'!AM250))</f>
        <v>3.0924233517014132E-2</v>
      </c>
      <c r="T247" s="300">
        <f t="shared" si="52"/>
        <v>3.1</v>
      </c>
      <c r="U247" s="301">
        <f t="shared" si="53"/>
        <v>6</v>
      </c>
      <c r="V247" s="501">
        <f>IF('Datos de Indicador'!I250="No dato","x",ROUND(IF('Datos de Indicador'!I250=0,0,IF(LOG('Datos de Indicador'!I250)&gt;V$302,10,IF(LOG('Datos de Indicador'!I250)&lt;V$301,0,10-(V$302-LOG('Datos de Indicador'!I250))/(V$302-V$301)*10))),1))</f>
        <v>0</v>
      </c>
      <c r="W247" s="299">
        <f>IF('Datos de Indicador'!I250="No dato","x",IF('Datos de Indicador'!I250="No dato","x",( 'Datos de Indicador'!I250)/'Datos de Indicador'!AM250))</f>
        <v>0</v>
      </c>
      <c r="X247" s="300">
        <f t="shared" si="54"/>
        <v>0</v>
      </c>
      <c r="Y247" s="301">
        <f t="shared" si="55"/>
        <v>0</v>
      </c>
      <c r="Z247" s="305">
        <f t="shared" si="56"/>
        <v>2.2999999999999998</v>
      </c>
      <c r="AA247" s="306">
        <f>IF('Datos de Indicador'!J250="No dato","x",ROUND(IF('Datos de Indicador'!J250&gt;AA$302,10,IF('Datos de Indicador'!J250&lt;$AA$301,0,10-(AA$302-'Datos de Indicador'!J250)/(AA$302-AA$301)*10)),1))</f>
        <v>3.9</v>
      </c>
      <c r="AB247" s="306">
        <f>IF('Datos de Indicador'!K250="No dato","x",ROUND(IF('Datos de Indicador'!K250&gt;AB$302,10,IF('Datos de Indicador'!K250&lt;$AB$301,0,10-(AB$302-'Datos de Indicador'!K250)/(AB$302-AB$301)*10)),1))</f>
        <v>1.3</v>
      </c>
      <c r="AC247" s="306">
        <f>IF('Datos de Indicador'!L250="No dato","x",ROUND(IF('Datos de Indicador'!L250&gt;AC$302,10,IF('Datos de Indicador'!L250&lt;$AC$301,0,10-(AC$302-'Datos de Indicador'!L250)/(AC$302-AC$301)*10)),1))</f>
        <v>0</v>
      </c>
      <c r="AD247" s="301">
        <f t="shared" si="57"/>
        <v>1.9</v>
      </c>
      <c r="AE247" s="305">
        <f t="shared" si="44"/>
        <v>1.9</v>
      </c>
      <c r="AF247" s="16"/>
      <c r="AG247" s="16"/>
      <c r="AH247" s="16"/>
    </row>
    <row r="248" spans="1:34" s="3" customFormat="1" x14ac:dyDescent="0.25">
      <c r="A248" s="104" t="s">
        <v>340</v>
      </c>
      <c r="B248" s="101" t="s">
        <v>357</v>
      </c>
      <c r="C248" s="307">
        <v>1519</v>
      </c>
      <c r="D248" s="301">
        <f>IF('Datos de Indicador'!D251="No dato","x",ROUND(IF('Datos de Indicador'!D251=0,0,IF(LOG('Datos de Indicador'!D251)&gt;D$302,10,IF(LOG('Datos de Indicador'!D251)&lt;D$301,0,10-(D$302-LOG('Datos de Indicador'!D251))/(D$302-D$301)*10))),1))</f>
        <v>0</v>
      </c>
      <c r="E248" s="501">
        <f>IF('Datos de Indicador'!E251="No dato","x",ROUND(IF('Datos de Indicador'!E251=0,0,IF(LOG('Datos de Indicador'!E251)&gt;E$302,10,IF(LOG('Datos de Indicador'!E251)&lt;E$301,0,10-(E$302-LOG('Datos de Indicador'!E251))/(E$302-E$301)*10))),1))</f>
        <v>5.2</v>
      </c>
      <c r="F248" s="299">
        <f>IF('Datos de Indicador'!E251="No dato","x",IF('Datos de Indicador'!E251="No dato","x", ('Datos de Indicador'!E251)/'Datos de Indicador'!AM251))</f>
        <v>2.6020416659727888E-4</v>
      </c>
      <c r="G248" s="300">
        <f t="shared" si="45"/>
        <v>0.5</v>
      </c>
      <c r="H248" s="301">
        <f t="shared" si="46"/>
        <v>3.2</v>
      </c>
      <c r="I248" s="501">
        <f>IF('Datos de Indicador'!F251="No dato","x",ROUND(IF('Datos de Indicador'!F251=0,0,IF(LOG('Datos de Indicador'!F251*1/40)&gt;I$302,10,IF(LOG('Datos de Indicador'!F251*1/40)&lt;I$301,0,10-(I$302-LOG('Datos de Indicador'!F251*1/40))/(I$302-I$301)*10))),1))</f>
        <v>0</v>
      </c>
      <c r="J248" s="299">
        <f>IF('Datos de Indicador'!F251="No dato","x",IF('Datos de Indicador'!F251="No dato","x",( 'Datos de Indicador'!F251*1/40)/'Datos de Indicador'!AM251))</f>
        <v>0</v>
      </c>
      <c r="K248" s="300">
        <f t="shared" si="47"/>
        <v>0</v>
      </c>
      <c r="L248" s="302">
        <f t="shared" si="48"/>
        <v>0</v>
      </c>
      <c r="M248" s="502">
        <f>IF('Datos de Indicador'!G251="No dato","x",ROUND(IF('Datos de Indicador'!G251=0,0,IF(LOG('Datos de Indicador'!G251)&gt;M$302,10,IF(LOG('Datos de Indicador'!G251)&lt;M$301,0,10-(M$302-LOG('Datos de Indicador'!G251))/(M$302-M$301)*10))),1))</f>
        <v>0</v>
      </c>
      <c r="N248" s="303">
        <f>IF('Datos de Indicador'!G251="No dato","x",IF('Datos de Indicador'!G251="No dato","x", 'Datos de Indicador'!G251/'Datos de Indicador'!AM251))</f>
        <v>0</v>
      </c>
      <c r="O248" s="304">
        <f t="shared" si="49"/>
        <v>0</v>
      </c>
      <c r="P248" s="302">
        <f t="shared" si="50"/>
        <v>0</v>
      </c>
      <c r="Q248" s="301">
        <f t="shared" si="51"/>
        <v>0</v>
      </c>
      <c r="R248" s="503">
        <f>IF('Datos de Indicador'!H251="No dato","x",ROUND(IF('Datos de Indicador'!H251=0,0,IF(LOG('Datos de Indicador'!H251)&gt;R$302,10,IF(LOG('Datos de Indicador'!H251)&lt;R$301,0,10-(R$302-LOG('Datos de Indicador'!H251))/(R$302-R$301)*10))),1))</f>
        <v>9.3000000000000007</v>
      </c>
      <c r="S248" s="299">
        <f>IF('Datos de Indicador'!H251="No dato","x",IF('Datos de Indicador'!H251="No dato","x", 'Datos de Indicador'!H251/'Datos de Indicador'!AM251))</f>
        <v>0.1099102399706906</v>
      </c>
      <c r="T248" s="300">
        <f t="shared" si="52"/>
        <v>10</v>
      </c>
      <c r="U248" s="301">
        <f t="shared" si="53"/>
        <v>9.6999999999999993</v>
      </c>
      <c r="V248" s="501">
        <f>IF('Datos de Indicador'!I251="No dato","x",ROUND(IF('Datos de Indicador'!I251=0,0,IF(LOG('Datos de Indicador'!I251)&gt;V$302,10,IF(LOG('Datos de Indicador'!I251)&lt;V$301,0,10-(V$302-LOG('Datos de Indicador'!I251))/(V$302-V$301)*10))),1))</f>
        <v>0</v>
      </c>
      <c r="W248" s="299">
        <f>IF('Datos de Indicador'!I251="No dato","x",IF('Datos de Indicador'!I251="No dato","x",( 'Datos de Indicador'!I251)/'Datos de Indicador'!AM251))</f>
        <v>0</v>
      </c>
      <c r="X248" s="300">
        <f t="shared" si="54"/>
        <v>0</v>
      </c>
      <c r="Y248" s="301">
        <f t="shared" si="55"/>
        <v>0</v>
      </c>
      <c r="Z248" s="305">
        <f t="shared" si="56"/>
        <v>4.2</v>
      </c>
      <c r="AA248" s="306">
        <f>IF('Datos de Indicador'!J251="No dato","x",ROUND(IF('Datos de Indicador'!J251&gt;AA$302,10,IF('Datos de Indicador'!J251&lt;$AA$301,0,10-(AA$302-'Datos de Indicador'!J251)/(AA$302-AA$301)*10)),1))</f>
        <v>8.9</v>
      </c>
      <c r="AB248" s="306">
        <f>IF('Datos de Indicador'!K251="No dato","x",ROUND(IF('Datos de Indicador'!K251&gt;AB$302,10,IF('Datos de Indicador'!K251&lt;$AB$301,0,10-(AB$302-'Datos de Indicador'!K251)/(AB$302-AB$301)*10)),1))</f>
        <v>6</v>
      </c>
      <c r="AC248" s="306">
        <f>IF('Datos de Indicador'!L251="No dato","x",ROUND(IF('Datos de Indicador'!L251&gt;AC$302,10,IF('Datos de Indicador'!L251&lt;$AC$301,0,10-(AC$302-'Datos de Indicador'!L251)/(AC$302-AC$301)*10)),1))</f>
        <v>0</v>
      </c>
      <c r="AD248" s="301">
        <f t="shared" si="57"/>
        <v>6.1</v>
      </c>
      <c r="AE248" s="305">
        <f t="shared" si="44"/>
        <v>6.1</v>
      </c>
      <c r="AF248" s="16"/>
      <c r="AG248" s="16"/>
      <c r="AH248" s="16"/>
    </row>
    <row r="249" spans="1:34" s="3" customFormat="1" x14ac:dyDescent="0.25">
      <c r="A249" s="104" t="s">
        <v>340</v>
      </c>
      <c r="B249" s="101" t="s">
        <v>358</v>
      </c>
      <c r="C249" s="307">
        <v>1520</v>
      </c>
      <c r="D249" s="301">
        <f>IF('Datos de Indicador'!D252="No dato","x",ROUND(IF('Datos de Indicador'!D252=0,0,IF(LOG('Datos de Indicador'!D252)&gt;D$302,10,IF(LOG('Datos de Indicador'!D252)&lt;D$301,0,10-(D$302-LOG('Datos de Indicador'!D252))/(D$302-D$301)*10))),1))</f>
        <v>0</v>
      </c>
      <c r="E249" s="501">
        <f>IF('Datos de Indicador'!E252="No dato","x",ROUND(IF('Datos de Indicador'!E252=0,0,IF(LOG('Datos de Indicador'!E252)&gt;E$302,10,IF(LOG('Datos de Indicador'!E252)&lt;E$301,0,10-(E$302-LOG('Datos de Indicador'!E252))/(E$302-E$301)*10))),1))</f>
        <v>4.8</v>
      </c>
      <c r="F249" s="299">
        <f>IF('Datos de Indicador'!E252="No dato","x",IF('Datos de Indicador'!E252="No dato","x", ('Datos de Indicador'!E252)/'Datos de Indicador'!AM252))</f>
        <v>2.8205031777669135E-4</v>
      </c>
      <c r="G249" s="300">
        <f t="shared" si="45"/>
        <v>0.6</v>
      </c>
      <c r="H249" s="301">
        <f t="shared" si="46"/>
        <v>3</v>
      </c>
      <c r="I249" s="501">
        <f>IF('Datos de Indicador'!F252="No dato","x",ROUND(IF('Datos de Indicador'!F252=0,0,IF(LOG('Datos de Indicador'!F252*1/40)&gt;I$302,10,IF(LOG('Datos de Indicador'!F252*1/40)&lt;I$301,0,10-(I$302-LOG('Datos de Indicador'!F252*1/40))/(I$302-I$301)*10))),1))</f>
        <v>0</v>
      </c>
      <c r="J249" s="299">
        <f>IF('Datos de Indicador'!F252="No dato","x",IF('Datos de Indicador'!F252="No dato","x",( 'Datos de Indicador'!F252*1/40)/'Datos de Indicador'!AM252))</f>
        <v>0</v>
      </c>
      <c r="K249" s="300">
        <f t="shared" si="47"/>
        <v>0</v>
      </c>
      <c r="L249" s="302">
        <f t="shared" si="48"/>
        <v>0</v>
      </c>
      <c r="M249" s="502">
        <f>IF('Datos de Indicador'!G252="No dato","x",ROUND(IF('Datos de Indicador'!G252=0,0,IF(LOG('Datos de Indicador'!G252)&gt;M$302,10,IF(LOG('Datos de Indicador'!G252)&lt;M$301,0,10-(M$302-LOG('Datos de Indicador'!G252))/(M$302-M$301)*10))),1))</f>
        <v>0</v>
      </c>
      <c r="N249" s="303">
        <f>IF('Datos de Indicador'!G252="No dato","x",IF('Datos de Indicador'!G252="No dato","x", 'Datos de Indicador'!G252/'Datos de Indicador'!AM252))</f>
        <v>0</v>
      </c>
      <c r="O249" s="304">
        <f t="shared" si="49"/>
        <v>0</v>
      </c>
      <c r="P249" s="302">
        <f t="shared" si="50"/>
        <v>0</v>
      </c>
      <c r="Q249" s="301">
        <f t="shared" si="51"/>
        <v>0</v>
      </c>
      <c r="R249" s="503">
        <f>IF('Datos de Indicador'!H252="No dato","x",ROUND(IF('Datos de Indicador'!H252=0,0,IF(LOG('Datos de Indicador'!H252)&gt;R$302,10,IF(LOG('Datos de Indicador'!H252)&lt;R$301,0,10-(R$302-LOG('Datos de Indicador'!H252))/(R$302-R$301)*10))),1))</f>
        <v>7.5</v>
      </c>
      <c r="S249" s="299">
        <f>IF('Datos de Indicador'!H252="No dato","x",IF('Datos de Indicador'!H252="No dato","x", 'Datos de Indicador'!H252/'Datos de Indicador'!AM252))</f>
        <v>1.7487119702154864E-2</v>
      </c>
      <c r="T249" s="300">
        <f t="shared" si="52"/>
        <v>1.7</v>
      </c>
      <c r="U249" s="301">
        <f t="shared" si="53"/>
        <v>5.3</v>
      </c>
      <c r="V249" s="501">
        <f>IF('Datos de Indicador'!I252="No dato","x",ROUND(IF('Datos de Indicador'!I252=0,0,IF(LOG('Datos de Indicador'!I252)&gt;V$302,10,IF(LOG('Datos de Indicador'!I252)&lt;V$301,0,10-(V$302-LOG('Datos de Indicador'!I252))/(V$302-V$301)*10))),1))</f>
        <v>0</v>
      </c>
      <c r="W249" s="299">
        <f>IF('Datos de Indicador'!I252="No dato","x",IF('Datos de Indicador'!I252="No dato","x",( 'Datos de Indicador'!I252)/'Datos de Indicador'!AM252))</f>
        <v>0</v>
      </c>
      <c r="X249" s="300">
        <f t="shared" si="54"/>
        <v>0</v>
      </c>
      <c r="Y249" s="301">
        <f t="shared" si="55"/>
        <v>0</v>
      </c>
      <c r="Z249" s="305">
        <f t="shared" si="56"/>
        <v>1.9</v>
      </c>
      <c r="AA249" s="306">
        <f>IF('Datos de Indicador'!J252="No dato","x",ROUND(IF('Datos de Indicador'!J252&gt;AA$302,10,IF('Datos de Indicador'!J252&lt;$AA$301,0,10-(AA$302-'Datos de Indicador'!J252)/(AA$302-AA$301)*10)),1))</f>
        <v>10</v>
      </c>
      <c r="AB249" s="306">
        <f>IF('Datos de Indicador'!K252="No dato","x",ROUND(IF('Datos de Indicador'!K252&gt;AB$302,10,IF('Datos de Indicador'!K252&lt;$AB$301,0,10-(AB$302-'Datos de Indicador'!K252)/(AB$302-AB$301)*10)),1))</f>
        <v>5.3</v>
      </c>
      <c r="AC249" s="306">
        <f>IF('Datos de Indicador'!L252="No dato","x",ROUND(IF('Datos de Indicador'!L252&gt;AC$302,10,IF('Datos de Indicador'!L252&lt;$AC$301,0,10-(AC$302-'Datos de Indicador'!L252)/(AC$302-AC$301)*10)),1))</f>
        <v>0</v>
      </c>
      <c r="AD249" s="301">
        <f t="shared" si="57"/>
        <v>7</v>
      </c>
      <c r="AE249" s="305">
        <f t="shared" si="44"/>
        <v>7</v>
      </c>
      <c r="AF249" s="16"/>
      <c r="AG249" s="16"/>
      <c r="AH249" s="16"/>
    </row>
    <row r="250" spans="1:34" s="3" customFormat="1" x14ac:dyDescent="0.25">
      <c r="A250" s="104" t="s">
        <v>340</v>
      </c>
      <c r="B250" s="101" t="s">
        <v>359</v>
      </c>
      <c r="C250" s="307">
        <v>1521</v>
      </c>
      <c r="D250" s="301">
        <f>IF('Datos de Indicador'!D253="No dato","x",ROUND(IF('Datos de Indicador'!D253=0,0,IF(LOG('Datos de Indicador'!D253)&gt;D$302,10,IF(LOG('Datos de Indicador'!D253)&lt;D$301,0,10-(D$302-LOG('Datos de Indicador'!D253))/(D$302-D$301)*10))),1))</f>
        <v>0</v>
      </c>
      <c r="E250" s="501">
        <f>IF('Datos de Indicador'!E253="No dato","x",ROUND(IF('Datos de Indicador'!E253=0,0,IF(LOG('Datos de Indicador'!E253)&gt;E$302,10,IF(LOG('Datos de Indicador'!E253)&lt;E$301,0,10-(E$302-LOG('Datos de Indicador'!E253))/(E$302-E$301)*10))),1))</f>
        <v>3.8</v>
      </c>
      <c r="F250" s="299">
        <f>IF('Datos de Indicador'!E253="No dato","x",IF('Datos de Indicador'!E253="No dato","x", ('Datos de Indicador'!E253)/'Datos de Indicador'!AM253))</f>
        <v>1.2610912979656074E-4</v>
      </c>
      <c r="G250" s="300">
        <f t="shared" si="45"/>
        <v>0.3</v>
      </c>
      <c r="H250" s="301">
        <f t="shared" si="46"/>
        <v>2.2000000000000002</v>
      </c>
      <c r="I250" s="501">
        <f>IF('Datos de Indicador'!F253="No dato","x",ROUND(IF('Datos de Indicador'!F253=0,0,IF(LOG('Datos de Indicador'!F253*1/40)&gt;I$302,10,IF(LOG('Datos de Indicador'!F253*1/40)&lt;I$301,0,10-(I$302-LOG('Datos de Indicador'!F253*1/40))/(I$302-I$301)*10))),1))</f>
        <v>0</v>
      </c>
      <c r="J250" s="299">
        <f>IF('Datos de Indicador'!F253="No dato","x",IF('Datos de Indicador'!F253="No dato","x",( 'Datos de Indicador'!F253*1/40)/'Datos de Indicador'!AM253))</f>
        <v>0</v>
      </c>
      <c r="K250" s="300">
        <f t="shared" si="47"/>
        <v>0</v>
      </c>
      <c r="L250" s="302">
        <f t="shared" si="48"/>
        <v>0</v>
      </c>
      <c r="M250" s="502">
        <f>IF('Datos de Indicador'!G253="No dato","x",ROUND(IF('Datos de Indicador'!G253=0,0,IF(LOG('Datos de Indicador'!G253)&gt;M$302,10,IF(LOG('Datos de Indicador'!G253)&lt;M$301,0,10-(M$302-LOG('Datos de Indicador'!G253))/(M$302-M$301)*10))),1))</f>
        <v>0</v>
      </c>
      <c r="N250" s="303">
        <f>IF('Datos de Indicador'!G253="No dato","x",IF('Datos de Indicador'!G253="No dato","x", 'Datos de Indicador'!G253/'Datos de Indicador'!AM253))</f>
        <v>0</v>
      </c>
      <c r="O250" s="304">
        <f t="shared" si="49"/>
        <v>0</v>
      </c>
      <c r="P250" s="302">
        <f t="shared" si="50"/>
        <v>0</v>
      </c>
      <c r="Q250" s="301">
        <f t="shared" si="51"/>
        <v>0</v>
      </c>
      <c r="R250" s="503">
        <f>IF('Datos de Indicador'!H253="No dato","x",ROUND(IF('Datos de Indicador'!H253=0,0,IF(LOG('Datos de Indicador'!H253)&gt;R$302,10,IF(LOG('Datos de Indicador'!H253)&lt;R$301,0,10-(R$302-LOG('Datos de Indicador'!H253))/(R$302-R$301)*10))),1))</f>
        <v>7.3</v>
      </c>
      <c r="S250" s="299">
        <f>IF('Datos de Indicador'!H253="No dato","x",IF('Datos de Indicador'!H253="No dato","x", 'Datos de Indicador'!H253/'Datos de Indicador'!AM253))</f>
        <v>1.7150841652332261E-2</v>
      </c>
      <c r="T250" s="300">
        <f t="shared" si="52"/>
        <v>1.7</v>
      </c>
      <c r="U250" s="301">
        <f t="shared" si="53"/>
        <v>5.0999999999999996</v>
      </c>
      <c r="V250" s="501">
        <f>IF('Datos de Indicador'!I253="No dato","x",ROUND(IF('Datos de Indicador'!I253=0,0,IF(LOG('Datos de Indicador'!I253)&gt;V$302,10,IF(LOG('Datos de Indicador'!I253)&lt;V$301,0,10-(V$302-LOG('Datos de Indicador'!I253))/(V$302-V$301)*10))),1))</f>
        <v>0</v>
      </c>
      <c r="W250" s="299">
        <f>IF('Datos de Indicador'!I253="No dato","x",IF('Datos de Indicador'!I253="No dato","x",( 'Datos de Indicador'!I253)/'Datos de Indicador'!AM253))</f>
        <v>0</v>
      </c>
      <c r="X250" s="300">
        <f t="shared" si="54"/>
        <v>0</v>
      </c>
      <c r="Y250" s="301">
        <f t="shared" si="55"/>
        <v>0</v>
      </c>
      <c r="Z250" s="305">
        <f t="shared" si="56"/>
        <v>1.7</v>
      </c>
      <c r="AA250" s="306">
        <f>IF('Datos de Indicador'!J253="No dato","x",ROUND(IF('Datos de Indicador'!J253&gt;AA$302,10,IF('Datos de Indicador'!J253&lt;$AA$301,0,10-(AA$302-'Datos de Indicador'!J253)/(AA$302-AA$301)*10)),1))</f>
        <v>4.9000000000000004</v>
      </c>
      <c r="AB250" s="306">
        <f>IF('Datos de Indicador'!K253="No dato","x",ROUND(IF('Datos de Indicador'!K253&gt;AB$302,10,IF('Datos de Indicador'!K253&lt;$AB$301,0,10-(AB$302-'Datos de Indicador'!K253)/(AB$302-AB$301)*10)),1))</f>
        <v>1.3</v>
      </c>
      <c r="AC250" s="306">
        <f>IF('Datos de Indicador'!L253="No dato","x",ROUND(IF('Datos de Indicador'!L253&gt;AC$302,10,IF('Datos de Indicador'!L253&lt;$AC$301,0,10-(AC$302-'Datos de Indicador'!L253)/(AC$302-AC$301)*10)),1))</f>
        <v>0</v>
      </c>
      <c r="AD250" s="301">
        <f t="shared" si="57"/>
        <v>2.2999999999999998</v>
      </c>
      <c r="AE250" s="305">
        <f t="shared" si="44"/>
        <v>2.2999999999999998</v>
      </c>
      <c r="AF250" s="16"/>
      <c r="AG250" s="16"/>
      <c r="AH250" s="16"/>
    </row>
    <row r="251" spans="1:34" s="3" customFormat="1" x14ac:dyDescent="0.25">
      <c r="A251" s="104" t="s">
        <v>340</v>
      </c>
      <c r="B251" s="101" t="s">
        <v>360</v>
      </c>
      <c r="C251" s="307">
        <v>1522</v>
      </c>
      <c r="D251" s="301">
        <f>IF('Datos de Indicador'!D254="No dato","x",ROUND(IF('Datos de Indicador'!D254=0,0,IF(LOG('Datos de Indicador'!D254)&gt;D$302,10,IF(LOG('Datos de Indicador'!D254)&lt;D$301,0,10-(D$302-LOG('Datos de Indicador'!D254))/(D$302-D$301)*10))),1))</f>
        <v>0</v>
      </c>
      <c r="E251" s="501">
        <f>IF('Datos de Indicador'!E254="No dato","x",ROUND(IF('Datos de Indicador'!E254=0,0,IF(LOG('Datos de Indicador'!E254)&gt;E$302,10,IF(LOG('Datos de Indicador'!E254)&lt;E$301,0,10-(E$302-LOG('Datos de Indicador'!E254))/(E$302-E$301)*10))),1))</f>
        <v>3.8</v>
      </c>
      <c r="F251" s="299">
        <f>IF('Datos de Indicador'!E254="No dato","x",IF('Datos de Indicador'!E254="No dato","x", ('Datos de Indicador'!E254)/'Datos de Indicador'!AM254))</f>
        <v>8.4657159667635991E-5</v>
      </c>
      <c r="G251" s="300">
        <f t="shared" si="45"/>
        <v>0.2</v>
      </c>
      <c r="H251" s="301">
        <f t="shared" si="46"/>
        <v>2.2000000000000002</v>
      </c>
      <c r="I251" s="501">
        <f>IF('Datos de Indicador'!F254="No dato","x",ROUND(IF('Datos de Indicador'!F254=0,0,IF(LOG('Datos de Indicador'!F254*1/40)&gt;I$302,10,IF(LOG('Datos de Indicador'!F254*1/40)&lt;I$301,0,10-(I$302-LOG('Datos de Indicador'!F254*1/40))/(I$302-I$301)*10))),1))</f>
        <v>0</v>
      </c>
      <c r="J251" s="299">
        <f>IF('Datos de Indicador'!F254="No dato","x",IF('Datos de Indicador'!F254="No dato","x",( 'Datos de Indicador'!F254*1/40)/'Datos de Indicador'!AM254))</f>
        <v>0</v>
      </c>
      <c r="K251" s="300">
        <f t="shared" si="47"/>
        <v>0</v>
      </c>
      <c r="L251" s="302">
        <f t="shared" si="48"/>
        <v>0</v>
      </c>
      <c r="M251" s="502">
        <f>IF('Datos de Indicador'!G254="No dato","x",ROUND(IF('Datos de Indicador'!G254=0,0,IF(LOG('Datos de Indicador'!G254)&gt;M$302,10,IF(LOG('Datos de Indicador'!G254)&lt;M$301,0,10-(M$302-LOG('Datos de Indicador'!G254))/(M$302-M$301)*10))),1))</f>
        <v>0</v>
      </c>
      <c r="N251" s="303">
        <f>IF('Datos de Indicador'!G254="No dato","x",IF('Datos de Indicador'!G254="No dato","x", 'Datos de Indicador'!G254/'Datos de Indicador'!AM254))</f>
        <v>0</v>
      </c>
      <c r="O251" s="304">
        <f t="shared" si="49"/>
        <v>0</v>
      </c>
      <c r="P251" s="302">
        <f t="shared" si="50"/>
        <v>0</v>
      </c>
      <c r="Q251" s="301">
        <f t="shared" si="51"/>
        <v>0</v>
      </c>
      <c r="R251" s="503">
        <f>IF('Datos de Indicador'!H254="No dato","x",ROUND(IF('Datos de Indicador'!H254=0,0,IF(LOG('Datos de Indicador'!H254)&gt;R$302,10,IF(LOG('Datos de Indicador'!H254)&lt;R$301,0,10-(R$302-LOG('Datos de Indicador'!H254))/(R$302-R$301)*10))),1))</f>
        <v>8.1</v>
      </c>
      <c r="S251" s="299">
        <f>IF('Datos de Indicador'!H254="No dato","x",IF('Datos de Indicador'!H254="No dato","x", 'Datos de Indicador'!H254/'Datos de Indicador'!AM254))</f>
        <v>3.6233264337748206E-2</v>
      </c>
      <c r="T251" s="300">
        <f t="shared" si="52"/>
        <v>3.6</v>
      </c>
      <c r="U251" s="301">
        <f t="shared" si="53"/>
        <v>6.4</v>
      </c>
      <c r="V251" s="501">
        <f>IF('Datos de Indicador'!I254="No dato","x",ROUND(IF('Datos de Indicador'!I254=0,0,IF(LOG('Datos de Indicador'!I254)&gt;V$302,10,IF(LOG('Datos de Indicador'!I254)&lt;V$301,0,10-(V$302-LOG('Datos de Indicador'!I254))/(V$302-V$301)*10))),1))</f>
        <v>6.4</v>
      </c>
      <c r="W251" s="299">
        <f>IF('Datos de Indicador'!I254="No dato","x",IF('Datos de Indicador'!I254="No dato","x",( 'Datos de Indicador'!I254)/'Datos de Indicador'!AM254))</f>
        <v>2.5397147900290797E-3</v>
      </c>
      <c r="X251" s="300">
        <f t="shared" si="54"/>
        <v>0.3</v>
      </c>
      <c r="Y251" s="301">
        <f t="shared" si="55"/>
        <v>4</v>
      </c>
      <c r="Z251" s="305">
        <f t="shared" si="56"/>
        <v>2.9</v>
      </c>
      <c r="AA251" s="306">
        <f>IF('Datos de Indicador'!J254="No dato","x",ROUND(IF('Datos de Indicador'!J254&gt;AA$302,10,IF('Datos de Indicador'!J254&lt;$AA$301,0,10-(AA$302-'Datos de Indicador'!J254)/(AA$302-AA$301)*10)),1))</f>
        <v>1.6</v>
      </c>
      <c r="AB251" s="306">
        <f>IF('Datos de Indicador'!K254="No dato","x",ROUND(IF('Datos de Indicador'!K254&gt;AB$302,10,IF('Datos de Indicador'!K254&lt;$AB$301,0,10-(AB$302-'Datos de Indicador'!K254)/(AB$302-AB$301)*10)),1))</f>
        <v>0.7</v>
      </c>
      <c r="AC251" s="306">
        <f>IF('Datos de Indicador'!L254="No dato","x",ROUND(IF('Datos de Indicador'!L254&gt;AC$302,10,IF('Datos de Indicador'!L254&lt;$AC$301,0,10-(AC$302-'Datos de Indicador'!L254)/(AC$302-AC$301)*10)),1))</f>
        <v>0</v>
      </c>
      <c r="AD251" s="301">
        <f t="shared" si="57"/>
        <v>0.8</v>
      </c>
      <c r="AE251" s="305">
        <f t="shared" si="44"/>
        <v>0.8</v>
      </c>
      <c r="AF251" s="16"/>
      <c r="AG251" s="16"/>
      <c r="AH251" s="16"/>
    </row>
    <row r="252" spans="1:34" s="3" customFormat="1" x14ac:dyDescent="0.25">
      <c r="A252" s="104" t="s">
        <v>340</v>
      </c>
      <c r="B252" s="101" t="s">
        <v>361</v>
      </c>
      <c r="C252" s="307">
        <v>1523</v>
      </c>
      <c r="D252" s="301">
        <f>IF('Datos de Indicador'!D255="No dato","x",ROUND(IF('Datos de Indicador'!D255=0,0,IF(LOG('Datos de Indicador'!D255)&gt;D$302,10,IF(LOG('Datos de Indicador'!D255)&lt;D$301,0,10-(D$302-LOG('Datos de Indicador'!D255))/(D$302-D$301)*10))),1))</f>
        <v>0</v>
      </c>
      <c r="E252" s="501">
        <f>IF('Datos de Indicador'!E255="No dato","x",ROUND(IF('Datos de Indicador'!E255=0,0,IF(LOG('Datos de Indicador'!E255)&gt;E$302,10,IF(LOG('Datos de Indicador'!E255)&lt;E$301,0,10-(E$302-LOG('Datos de Indicador'!E255))/(E$302-E$301)*10))),1))</f>
        <v>5</v>
      </c>
      <c r="F252" s="299">
        <f>IF('Datos de Indicador'!E255="No dato","x",IF('Datos de Indicador'!E255="No dato","x", ('Datos de Indicador'!E255)/'Datos de Indicador'!AM255))</f>
        <v>1.4999289408664264E-4</v>
      </c>
      <c r="G252" s="300">
        <f t="shared" si="45"/>
        <v>0.3</v>
      </c>
      <c r="H252" s="301">
        <f t="shared" si="46"/>
        <v>3</v>
      </c>
      <c r="I252" s="501">
        <f>IF('Datos de Indicador'!F255="No dato","x",ROUND(IF('Datos de Indicador'!F255=0,0,IF(LOG('Datos de Indicador'!F255*1/40)&gt;I$302,10,IF(LOG('Datos de Indicador'!F255*1/40)&lt;I$301,0,10-(I$302-LOG('Datos de Indicador'!F255*1/40))/(I$302-I$301)*10))),1))</f>
        <v>0</v>
      </c>
      <c r="J252" s="299">
        <f>IF('Datos de Indicador'!F255="No dato","x",IF('Datos de Indicador'!F255="No dato","x",( 'Datos de Indicador'!F255*1/40)/'Datos de Indicador'!AM255))</f>
        <v>0</v>
      </c>
      <c r="K252" s="300">
        <f t="shared" si="47"/>
        <v>0</v>
      </c>
      <c r="L252" s="302">
        <f t="shared" si="48"/>
        <v>0</v>
      </c>
      <c r="M252" s="502">
        <f>IF('Datos de Indicador'!G255="No dato","x",ROUND(IF('Datos de Indicador'!G255=0,0,IF(LOG('Datos de Indicador'!G255)&gt;M$302,10,IF(LOG('Datos de Indicador'!G255)&lt;M$301,0,10-(M$302-LOG('Datos de Indicador'!G255))/(M$302-M$301)*10))),1))</f>
        <v>0</v>
      </c>
      <c r="N252" s="303">
        <f>IF('Datos de Indicador'!G255="No dato","x",IF('Datos de Indicador'!G255="No dato","x", 'Datos de Indicador'!G255/'Datos de Indicador'!AM255))</f>
        <v>0</v>
      </c>
      <c r="O252" s="304">
        <f t="shared" si="49"/>
        <v>0</v>
      </c>
      <c r="P252" s="302">
        <f t="shared" si="50"/>
        <v>0</v>
      </c>
      <c r="Q252" s="301">
        <f t="shared" si="51"/>
        <v>0</v>
      </c>
      <c r="R252" s="503">
        <f>IF('Datos de Indicador'!H255="No dato","x",ROUND(IF('Datos de Indicador'!H255=0,0,IF(LOG('Datos de Indicador'!H255)&gt;R$302,10,IF(LOG('Datos de Indicador'!H255)&lt;R$301,0,10-(R$302-LOG('Datos de Indicador'!H255))/(R$302-R$301)*10))),1))</f>
        <v>9.3000000000000007</v>
      </c>
      <c r="S252" s="299">
        <f>IF('Datos de Indicador'!H255="No dato","x",IF('Datos de Indicador'!H255="No dato","x", 'Datos de Indicador'!H255/'Datos de Indicador'!AM255))</f>
        <v>7.1621606926371859E-2</v>
      </c>
      <c r="T252" s="300">
        <f t="shared" si="52"/>
        <v>7.2</v>
      </c>
      <c r="U252" s="301">
        <f t="shared" si="53"/>
        <v>8.4</v>
      </c>
      <c r="V252" s="501">
        <f>IF('Datos de Indicador'!I255="No dato","x",ROUND(IF('Datos de Indicador'!I255=0,0,IF(LOG('Datos de Indicador'!I255)&gt;V$302,10,IF(LOG('Datos de Indicador'!I255)&lt;V$301,0,10-(V$302-LOG('Datos de Indicador'!I255))/(V$302-V$301)*10))),1))</f>
        <v>0</v>
      </c>
      <c r="W252" s="299">
        <f>IF('Datos de Indicador'!I255="No dato","x",IF('Datos de Indicador'!I255="No dato","x",( 'Datos de Indicador'!I255)/'Datos de Indicador'!AM255))</f>
        <v>0</v>
      </c>
      <c r="X252" s="300">
        <f t="shared" si="54"/>
        <v>0</v>
      </c>
      <c r="Y252" s="301">
        <f t="shared" si="55"/>
        <v>0</v>
      </c>
      <c r="Z252" s="305">
        <f t="shared" si="56"/>
        <v>3.2</v>
      </c>
      <c r="AA252" s="306">
        <f>IF('Datos de Indicador'!J255="No dato","x",ROUND(IF('Datos de Indicador'!J255&gt;AA$302,10,IF('Datos de Indicador'!J255&lt;$AA$301,0,10-(AA$302-'Datos de Indicador'!J255)/(AA$302-AA$301)*10)),1))</f>
        <v>5.0999999999999996</v>
      </c>
      <c r="AB252" s="306">
        <f>IF('Datos de Indicador'!K255="No dato","x",ROUND(IF('Datos de Indicador'!K255&gt;AB$302,10,IF('Datos de Indicador'!K255&lt;$AB$301,0,10-(AB$302-'Datos de Indicador'!K255)/(AB$302-AB$301)*10)),1))</f>
        <v>4.7</v>
      </c>
      <c r="AC252" s="306">
        <f>IF('Datos de Indicador'!L255="No dato","x",ROUND(IF('Datos de Indicador'!L255&gt;AC$302,10,IF('Datos de Indicador'!L255&lt;$AC$301,0,10-(AC$302-'Datos de Indicador'!L255)/(AC$302-AC$301)*10)),1))</f>
        <v>0.7</v>
      </c>
      <c r="AD252" s="301">
        <f t="shared" si="57"/>
        <v>3.7</v>
      </c>
      <c r="AE252" s="305">
        <f t="shared" si="44"/>
        <v>3.7</v>
      </c>
      <c r="AF252" s="16"/>
      <c r="AG252" s="16"/>
      <c r="AH252" s="16"/>
    </row>
    <row r="253" spans="1:34" s="3" customFormat="1" x14ac:dyDescent="0.25">
      <c r="A253" s="104" t="s">
        <v>362</v>
      </c>
      <c r="B253" s="101" t="s">
        <v>363</v>
      </c>
      <c r="C253" s="307">
        <v>1601</v>
      </c>
      <c r="D253" s="301">
        <f>IF('Datos de Indicador'!D256="No dato","x",ROUND(IF('Datos de Indicador'!D256=0,0,IF(LOG('Datos de Indicador'!D256)&gt;D$302,10,IF(LOG('Datos de Indicador'!D256)&lt;D$301,0,10-(D$302-LOG('Datos de Indicador'!D256))/(D$302-D$301)*10))),1))</f>
        <v>8.3000000000000007</v>
      </c>
      <c r="E253" s="501">
        <f>IF('Datos de Indicador'!E256="No dato","x",ROUND(IF('Datos de Indicador'!E256=0,0,IF(LOG('Datos de Indicador'!E256)&gt;E$302,10,IF(LOG('Datos de Indicador'!E256)&lt;E$301,0,10-(E$302-LOG('Datos de Indicador'!E256))/(E$302-E$301)*10))),1))</f>
        <v>6.3</v>
      </c>
      <c r="F253" s="299">
        <f>IF('Datos de Indicador'!E256="No dato","x",IF('Datos de Indicador'!E256="No dato","x", ('Datos de Indicador'!E256)/'Datos de Indicador'!AM256))</f>
        <v>4.312790394553233E-4</v>
      </c>
      <c r="G253" s="300">
        <f t="shared" si="45"/>
        <v>0.9</v>
      </c>
      <c r="H253" s="301">
        <f t="shared" si="46"/>
        <v>4.0999999999999996</v>
      </c>
      <c r="I253" s="501">
        <f>IF('Datos de Indicador'!F256="No dato","x",ROUND(IF('Datos de Indicador'!F256=0,0,IF(LOG('Datos de Indicador'!F256*1/40)&gt;I$302,10,IF(LOG('Datos de Indicador'!F256*1/40)&lt;I$301,0,10-(I$302-LOG('Datos de Indicador'!F256*1/40))/(I$302-I$301)*10))),1))</f>
        <v>0</v>
      </c>
      <c r="J253" s="299">
        <f>IF('Datos de Indicador'!F256="No dato","x",IF('Datos de Indicador'!F256="No dato","x",( 'Datos de Indicador'!F256*1/40)/'Datos de Indicador'!AM256))</f>
        <v>0</v>
      </c>
      <c r="K253" s="300">
        <f t="shared" si="47"/>
        <v>0</v>
      </c>
      <c r="L253" s="302">
        <f t="shared" si="48"/>
        <v>0</v>
      </c>
      <c r="M253" s="502">
        <f>IF('Datos de Indicador'!G256="No dato","x",ROUND(IF('Datos de Indicador'!G256=0,0,IF(LOG('Datos de Indicador'!G256)&gt;M$302,10,IF(LOG('Datos de Indicador'!G256)&lt;M$301,0,10-(M$302-LOG('Datos de Indicador'!G256))/(M$302-M$301)*10))),1))</f>
        <v>0</v>
      </c>
      <c r="N253" s="303">
        <f>IF('Datos de Indicador'!G256="No dato","x",IF('Datos de Indicador'!G256="No dato","x", 'Datos de Indicador'!G256/'Datos de Indicador'!AM256))</f>
        <v>0</v>
      </c>
      <c r="O253" s="304">
        <f t="shared" si="49"/>
        <v>0</v>
      </c>
      <c r="P253" s="302">
        <f t="shared" si="50"/>
        <v>0</v>
      </c>
      <c r="Q253" s="301">
        <f t="shared" si="51"/>
        <v>0</v>
      </c>
      <c r="R253" s="503">
        <f>IF('Datos de Indicador'!H256="No dato","x",ROUND(IF('Datos de Indicador'!H256=0,0,IF(LOG('Datos de Indicador'!H256)&gt;R$302,10,IF(LOG('Datos de Indicador'!H256)&lt;R$301,0,10-(R$302-LOG('Datos de Indicador'!H256))/(R$302-R$301)*10))),1))</f>
        <v>9</v>
      </c>
      <c r="S253" s="299">
        <f>IF('Datos de Indicador'!H256="No dato","x",IF('Datos de Indicador'!H256="No dato","x", 'Datos de Indicador'!H256/'Datos de Indicador'!AM256))</f>
        <v>3.3903324490515696E-2</v>
      </c>
      <c r="T253" s="300">
        <f t="shared" si="52"/>
        <v>3.4</v>
      </c>
      <c r="U253" s="301">
        <f t="shared" si="53"/>
        <v>7.1</v>
      </c>
      <c r="V253" s="501">
        <f>IF('Datos de Indicador'!I256="No dato","x",ROUND(IF('Datos de Indicador'!I256=0,0,IF(LOG('Datos de Indicador'!I256)&gt;V$302,10,IF(LOG('Datos de Indicador'!I256)&lt;V$301,0,10-(V$302-LOG('Datos de Indicador'!I256))/(V$302-V$301)*10))),1))</f>
        <v>0</v>
      </c>
      <c r="W253" s="299">
        <f>IF('Datos de Indicador'!I256="No dato","x",IF('Datos de Indicador'!I256="No dato","x",( 'Datos de Indicador'!I256)/'Datos de Indicador'!AM256))</f>
        <v>0</v>
      </c>
      <c r="X253" s="300">
        <f t="shared" si="54"/>
        <v>0</v>
      </c>
      <c r="Y253" s="301">
        <f t="shared" si="55"/>
        <v>0</v>
      </c>
      <c r="Z253" s="305">
        <f t="shared" si="56"/>
        <v>4.8</v>
      </c>
      <c r="AA253" s="306">
        <f>IF('Datos de Indicador'!J256="No dato","x",ROUND(IF('Datos de Indicador'!J256&gt;AA$302,10,IF('Datos de Indicador'!J256&lt;$AA$301,0,10-(AA$302-'Datos de Indicador'!J256)/(AA$302-AA$301)*10)),1))</f>
        <v>6.2</v>
      </c>
      <c r="AB253" s="306">
        <f>IF('Datos de Indicador'!K256="No dato","x",ROUND(IF('Datos de Indicador'!K256&gt;AB$302,10,IF('Datos de Indicador'!K256&lt;$AB$301,0,10-(AB$302-'Datos de Indicador'!K256)/(AB$302-AB$301)*10)),1))</f>
        <v>9.3000000000000007</v>
      </c>
      <c r="AC253" s="306">
        <f>IF('Datos de Indicador'!L256="No dato","x",ROUND(IF('Datos de Indicador'!L256&gt;AC$302,10,IF('Datos de Indicador'!L256&lt;$AC$301,0,10-(AC$302-'Datos de Indicador'!L256)/(AC$302-AC$301)*10)),1))</f>
        <v>7.3</v>
      </c>
      <c r="AD253" s="301">
        <f t="shared" si="57"/>
        <v>7.9</v>
      </c>
      <c r="AE253" s="305">
        <f t="shared" si="44"/>
        <v>7.9</v>
      </c>
      <c r="AF253" s="16"/>
      <c r="AG253" s="16"/>
      <c r="AH253" s="16"/>
    </row>
    <row r="254" spans="1:34" s="3" customFormat="1" x14ac:dyDescent="0.25">
      <c r="A254" s="104" t="s">
        <v>362</v>
      </c>
      <c r="B254" s="101" t="s">
        <v>364</v>
      </c>
      <c r="C254" s="307">
        <v>1602</v>
      </c>
      <c r="D254" s="301">
        <f>IF('Datos de Indicador'!D257="No dato","x",ROUND(IF('Datos de Indicador'!D257=0,0,IF(LOG('Datos de Indicador'!D257)&gt;D$302,10,IF(LOG('Datos de Indicador'!D257)&lt;D$301,0,10-(D$302-LOG('Datos de Indicador'!D257))/(D$302-D$301)*10))),1))</f>
        <v>7</v>
      </c>
      <c r="E254" s="501">
        <f>IF('Datos de Indicador'!E257="No dato","x",ROUND(IF('Datos de Indicador'!E257=0,0,IF(LOG('Datos de Indicador'!E257)&gt;E$302,10,IF(LOG('Datos de Indicador'!E257)&lt;E$301,0,10-(E$302-LOG('Datos de Indicador'!E257))/(E$302-E$301)*10))),1))</f>
        <v>8.5</v>
      </c>
      <c r="F254" s="299">
        <f>IF('Datos de Indicador'!E257="No dato","x",IF('Datos de Indicador'!E257="No dato","x", ('Datos de Indicador'!E257)/'Datos de Indicador'!AM257))</f>
        <v>2.5982205307229188E-2</v>
      </c>
      <c r="G254" s="300">
        <f t="shared" si="45"/>
        <v>10</v>
      </c>
      <c r="H254" s="301">
        <f t="shared" si="46"/>
        <v>9.4</v>
      </c>
      <c r="I254" s="501">
        <f>IF('Datos de Indicador'!F257="No dato","x",ROUND(IF('Datos de Indicador'!F257=0,0,IF(LOG('Datos de Indicador'!F257*1/40)&gt;I$302,10,IF(LOG('Datos de Indicador'!F257*1/40)&lt;I$301,0,10-(I$302-LOG('Datos de Indicador'!F257*1/40))/(I$302-I$301)*10))),1))</f>
        <v>0</v>
      </c>
      <c r="J254" s="299">
        <f>IF('Datos de Indicador'!F257="No dato","x",IF('Datos de Indicador'!F257="No dato","x",( 'Datos de Indicador'!F257*1/40)/'Datos de Indicador'!AM257))</f>
        <v>0</v>
      </c>
      <c r="K254" s="300">
        <f t="shared" si="47"/>
        <v>0</v>
      </c>
      <c r="L254" s="302">
        <f t="shared" si="48"/>
        <v>0</v>
      </c>
      <c r="M254" s="502">
        <f>IF('Datos de Indicador'!G257="No dato","x",ROUND(IF('Datos de Indicador'!G257=0,0,IF(LOG('Datos de Indicador'!G257)&gt;M$302,10,IF(LOG('Datos de Indicador'!G257)&lt;M$301,0,10-(M$302-LOG('Datos de Indicador'!G257))/(M$302-M$301)*10))),1))</f>
        <v>0</v>
      </c>
      <c r="N254" s="303">
        <f>IF('Datos de Indicador'!G257="No dato","x",IF('Datos de Indicador'!G257="No dato","x", 'Datos de Indicador'!G257/'Datos de Indicador'!AM257))</f>
        <v>0</v>
      </c>
      <c r="O254" s="304">
        <f t="shared" si="49"/>
        <v>0</v>
      </c>
      <c r="P254" s="302">
        <f t="shared" si="50"/>
        <v>0</v>
      </c>
      <c r="Q254" s="301">
        <f t="shared" si="51"/>
        <v>0</v>
      </c>
      <c r="R254" s="503">
        <f>IF('Datos de Indicador'!H257="No dato","x",ROUND(IF('Datos de Indicador'!H257=0,0,IF(LOG('Datos de Indicador'!H257)&gt;R$302,10,IF(LOG('Datos de Indicador'!H257)&lt;R$301,0,10-(R$302-LOG('Datos de Indicador'!H257))/(R$302-R$301)*10))),1))</f>
        <v>8.9</v>
      </c>
      <c r="S254" s="299">
        <f>IF('Datos de Indicador'!H257="No dato","x",IF('Datos de Indicador'!H257="No dato","x", 'Datos de Indicador'!H257/'Datos de Indicador'!AM257))</f>
        <v>0.12273993787135068</v>
      </c>
      <c r="T254" s="300">
        <f t="shared" si="52"/>
        <v>10</v>
      </c>
      <c r="U254" s="301">
        <f t="shared" si="53"/>
        <v>9.5</v>
      </c>
      <c r="V254" s="501">
        <f>IF('Datos de Indicador'!I257="No dato","x",ROUND(IF('Datos de Indicador'!I257=0,0,IF(LOG('Datos de Indicador'!I257)&gt;V$302,10,IF(LOG('Datos de Indicador'!I257)&lt;V$301,0,10-(V$302-LOG('Datos de Indicador'!I257))/(V$302-V$301)*10))),1))</f>
        <v>0</v>
      </c>
      <c r="W254" s="299">
        <f>IF('Datos de Indicador'!I257="No dato","x",IF('Datos de Indicador'!I257="No dato","x",( 'Datos de Indicador'!I257)/'Datos de Indicador'!AM257))</f>
        <v>0</v>
      </c>
      <c r="X254" s="300">
        <f t="shared" si="54"/>
        <v>0</v>
      </c>
      <c r="Y254" s="301">
        <f t="shared" si="55"/>
        <v>0</v>
      </c>
      <c r="Z254" s="305">
        <f t="shared" si="56"/>
        <v>6.9</v>
      </c>
      <c r="AA254" s="306">
        <f>IF('Datos de Indicador'!J257="No dato","x",ROUND(IF('Datos de Indicador'!J257&gt;AA$302,10,IF('Datos de Indicador'!J257&lt;$AA$301,0,10-(AA$302-'Datos de Indicador'!J257)/(AA$302-AA$301)*10)),1))</f>
        <v>7.7</v>
      </c>
      <c r="AB254" s="306">
        <f>IF('Datos de Indicador'!K257="No dato","x",ROUND(IF('Datos de Indicador'!K257&gt;AB$302,10,IF('Datos de Indicador'!K257&lt;$AB$301,0,10-(AB$302-'Datos de Indicador'!K257)/(AB$302-AB$301)*10)),1))</f>
        <v>2.7</v>
      </c>
      <c r="AC254" s="306">
        <f>IF('Datos de Indicador'!L257="No dato","x",ROUND(IF('Datos de Indicador'!L257&gt;AC$302,10,IF('Datos de Indicador'!L257&lt;$AC$301,0,10-(AC$302-'Datos de Indicador'!L257)/(AC$302-AC$301)*10)),1))</f>
        <v>2</v>
      </c>
      <c r="AD254" s="301">
        <f t="shared" si="57"/>
        <v>4.7</v>
      </c>
      <c r="AE254" s="305">
        <f t="shared" si="44"/>
        <v>4.7</v>
      </c>
      <c r="AF254" s="16"/>
      <c r="AG254" s="16"/>
      <c r="AH254" s="16"/>
    </row>
    <row r="255" spans="1:34" s="3" customFormat="1" x14ac:dyDescent="0.25">
      <c r="A255" s="104" t="s">
        <v>362</v>
      </c>
      <c r="B255" s="101" t="s">
        <v>365</v>
      </c>
      <c r="C255" s="307">
        <v>1603</v>
      </c>
      <c r="D255" s="301">
        <f>IF('Datos de Indicador'!D258="No dato","x",ROUND(IF('Datos de Indicador'!D258=0,0,IF(LOG('Datos de Indicador'!D258)&gt;D$302,10,IF(LOG('Datos de Indicador'!D258)&lt;D$301,0,10-(D$302-LOG('Datos de Indicador'!D258))/(D$302-D$301)*10))),1))</f>
        <v>7.5</v>
      </c>
      <c r="E255" s="501">
        <f>IF('Datos de Indicador'!E258="No dato","x",ROUND(IF('Datos de Indicador'!E258=0,0,IF(LOG('Datos de Indicador'!E258)&gt;E$302,10,IF(LOG('Datos de Indicador'!E258)&lt;E$301,0,10-(E$302-LOG('Datos de Indicador'!E258))/(E$302-E$301)*10))),1))</f>
        <v>0</v>
      </c>
      <c r="F255" s="299">
        <f>IF('Datos de Indicador'!E258="No dato","x",IF('Datos de Indicador'!E258="No dato","x", ('Datos de Indicador'!E258)/'Datos de Indicador'!AM258))</f>
        <v>0</v>
      </c>
      <c r="G255" s="300">
        <f t="shared" si="45"/>
        <v>0</v>
      </c>
      <c r="H255" s="301">
        <f t="shared" si="46"/>
        <v>0</v>
      </c>
      <c r="I255" s="501">
        <f>IF('Datos de Indicador'!F258="No dato","x",ROUND(IF('Datos de Indicador'!F258=0,0,IF(LOG('Datos de Indicador'!F258*1/40)&gt;I$302,10,IF(LOG('Datos de Indicador'!F258*1/40)&lt;I$301,0,10-(I$302-LOG('Datos de Indicador'!F258*1/40))/(I$302-I$301)*10))),1))</f>
        <v>0</v>
      </c>
      <c r="J255" s="299">
        <f>IF('Datos de Indicador'!F258="No dato","x",IF('Datos de Indicador'!F258="No dato","x",( 'Datos de Indicador'!F258*1/40)/'Datos de Indicador'!AM258))</f>
        <v>0</v>
      </c>
      <c r="K255" s="300">
        <f t="shared" si="47"/>
        <v>0</v>
      </c>
      <c r="L255" s="302">
        <f t="shared" si="48"/>
        <v>0</v>
      </c>
      <c r="M255" s="502">
        <f>IF('Datos de Indicador'!G258="No dato","x",ROUND(IF('Datos de Indicador'!G258=0,0,IF(LOG('Datos de Indicador'!G258)&gt;M$302,10,IF(LOG('Datos de Indicador'!G258)&lt;M$301,0,10-(M$302-LOG('Datos de Indicador'!G258))/(M$302-M$301)*10))),1))</f>
        <v>0</v>
      </c>
      <c r="N255" s="303">
        <f>IF('Datos de Indicador'!G258="No dato","x",IF('Datos de Indicador'!G258="No dato","x", 'Datos de Indicador'!G258/'Datos de Indicador'!AM258))</f>
        <v>0</v>
      </c>
      <c r="O255" s="304">
        <f t="shared" si="49"/>
        <v>0</v>
      </c>
      <c r="P255" s="302">
        <f t="shared" si="50"/>
        <v>0</v>
      </c>
      <c r="Q255" s="301">
        <f t="shared" si="51"/>
        <v>0</v>
      </c>
      <c r="R255" s="503">
        <f>IF('Datos de Indicador'!H258="No dato","x",ROUND(IF('Datos de Indicador'!H258=0,0,IF(LOG('Datos de Indicador'!H258)&gt;R$302,10,IF(LOG('Datos de Indicador'!H258)&lt;R$301,0,10-(R$302-LOG('Datos de Indicador'!H258))/(R$302-R$301)*10))),1))</f>
        <v>8.6999999999999993</v>
      </c>
      <c r="S255" s="299">
        <f>IF('Datos de Indicador'!H258="No dato","x",IF('Datos de Indicador'!H258="No dato","x", 'Datos de Indicador'!H258/'Datos de Indicador'!AM258))</f>
        <v>4.9354537840934465E-2</v>
      </c>
      <c r="T255" s="300">
        <f t="shared" si="52"/>
        <v>4.9000000000000004</v>
      </c>
      <c r="U255" s="301">
        <f t="shared" si="53"/>
        <v>7.2</v>
      </c>
      <c r="V255" s="501">
        <f>IF('Datos de Indicador'!I258="No dato","x",ROUND(IF('Datos de Indicador'!I258=0,0,IF(LOG('Datos de Indicador'!I258)&gt;V$302,10,IF(LOG('Datos de Indicador'!I258)&lt;V$301,0,10-(V$302-LOG('Datos de Indicador'!I258))/(V$302-V$301)*10))),1))</f>
        <v>0</v>
      </c>
      <c r="W255" s="299">
        <f>IF('Datos de Indicador'!I258="No dato","x",IF('Datos de Indicador'!I258="No dato","x",( 'Datos de Indicador'!I258)/'Datos de Indicador'!AM258))</f>
        <v>0</v>
      </c>
      <c r="X255" s="300">
        <f t="shared" si="54"/>
        <v>0</v>
      </c>
      <c r="Y255" s="301">
        <f t="shared" si="55"/>
        <v>0</v>
      </c>
      <c r="Z255" s="305">
        <f t="shared" si="56"/>
        <v>3.9</v>
      </c>
      <c r="AA255" s="306">
        <f>IF('Datos de Indicador'!J258="No dato","x",ROUND(IF('Datos de Indicador'!J258&gt;AA$302,10,IF('Datos de Indicador'!J258&lt;$AA$301,0,10-(AA$302-'Datos de Indicador'!J258)/(AA$302-AA$301)*10)),1))</f>
        <v>8.4</v>
      </c>
      <c r="AB255" s="306">
        <f>IF('Datos de Indicador'!K258="No dato","x",ROUND(IF('Datos de Indicador'!K258&gt;AB$302,10,IF('Datos de Indicador'!K258&lt;$AB$301,0,10-(AB$302-'Datos de Indicador'!K258)/(AB$302-AB$301)*10)),1))</f>
        <v>5.3</v>
      </c>
      <c r="AC255" s="306">
        <f>IF('Datos de Indicador'!L258="No dato","x",ROUND(IF('Datos de Indicador'!L258&gt;AC$302,10,IF('Datos de Indicador'!L258&lt;$AC$301,0,10-(AC$302-'Datos de Indicador'!L258)/(AC$302-AC$301)*10)),1))</f>
        <v>0</v>
      </c>
      <c r="AD255" s="301">
        <f t="shared" si="57"/>
        <v>5.5</v>
      </c>
      <c r="AE255" s="305">
        <f t="shared" si="44"/>
        <v>5.5</v>
      </c>
      <c r="AF255" s="16"/>
      <c r="AG255" s="16"/>
      <c r="AH255" s="16"/>
    </row>
    <row r="256" spans="1:34" s="3" customFormat="1" x14ac:dyDescent="0.25">
      <c r="A256" s="104" t="s">
        <v>362</v>
      </c>
      <c r="B256" s="101" t="s">
        <v>366</v>
      </c>
      <c r="C256" s="307">
        <v>1604</v>
      </c>
      <c r="D256" s="301">
        <f>IF('Datos de Indicador'!D259="No dato","x",ROUND(IF('Datos de Indicador'!D259=0,0,IF(LOG('Datos de Indicador'!D259)&gt;D$302,10,IF(LOG('Datos de Indicador'!D259)&lt;D$301,0,10-(D$302-LOG('Datos de Indicador'!D259))/(D$302-D$301)*10))),1))</f>
        <v>7.7</v>
      </c>
      <c r="E256" s="501" t="str">
        <f>IF('Datos de Indicador'!E259="No dato","x",ROUND(IF('Datos de Indicador'!E259=0,0,IF(LOG('Datos de Indicador'!E259)&gt;E$302,10,IF(LOG('Datos de Indicador'!E259)&lt;E$301,0,10-(E$302-LOG('Datos de Indicador'!E259))/(E$302-E$301)*10))),1))</f>
        <v>x</v>
      </c>
      <c r="F256" s="299" t="str">
        <f>IF('Datos de Indicador'!E259="No dato","x",IF('Datos de Indicador'!E259="No dato","x", ('Datos de Indicador'!E259)/'Datos de Indicador'!AM259))</f>
        <v>x</v>
      </c>
      <c r="G256" s="300" t="str">
        <f t="shared" si="45"/>
        <v>x</v>
      </c>
      <c r="H256" s="301" t="str">
        <f t="shared" si="46"/>
        <v>x</v>
      </c>
      <c r="I256" s="501">
        <f>IF('Datos de Indicador'!F259="No dato","x",ROUND(IF('Datos de Indicador'!F259=0,0,IF(LOG('Datos de Indicador'!F259*1/40)&gt;I$302,10,IF(LOG('Datos de Indicador'!F259*1/40)&lt;I$301,0,10-(I$302-LOG('Datos de Indicador'!F259*1/40))/(I$302-I$301)*10))),1))</f>
        <v>0</v>
      </c>
      <c r="J256" s="299">
        <f>IF('Datos de Indicador'!F259="No dato","x",IF('Datos de Indicador'!F259="No dato","x",( 'Datos de Indicador'!F259*1/40)/'Datos de Indicador'!AM259))</f>
        <v>0</v>
      </c>
      <c r="K256" s="300">
        <f t="shared" si="47"/>
        <v>0</v>
      </c>
      <c r="L256" s="302">
        <f t="shared" si="48"/>
        <v>0</v>
      </c>
      <c r="M256" s="502">
        <f>IF('Datos de Indicador'!G259="No dato","x",ROUND(IF('Datos de Indicador'!G259=0,0,IF(LOG('Datos de Indicador'!G259)&gt;M$302,10,IF(LOG('Datos de Indicador'!G259)&lt;M$301,0,10-(M$302-LOG('Datos de Indicador'!G259))/(M$302-M$301)*10))),1))</f>
        <v>0</v>
      </c>
      <c r="N256" s="303">
        <f>IF('Datos de Indicador'!G259="No dato","x",IF('Datos de Indicador'!G259="No dato","x", 'Datos de Indicador'!G259/'Datos de Indicador'!AM259))</f>
        <v>0</v>
      </c>
      <c r="O256" s="304">
        <f t="shared" si="49"/>
        <v>0</v>
      </c>
      <c r="P256" s="302">
        <f t="shared" si="50"/>
        <v>0</v>
      </c>
      <c r="Q256" s="301">
        <f t="shared" si="51"/>
        <v>0</v>
      </c>
      <c r="R256" s="503">
        <f>IF('Datos de Indicador'!H259="No dato","x",ROUND(IF('Datos de Indicador'!H259=0,0,IF(LOG('Datos de Indicador'!H259)&gt;R$302,10,IF(LOG('Datos de Indicador'!H259)&lt;R$301,0,10-(R$302-LOG('Datos de Indicador'!H259))/(R$302-R$301)*10))),1))</f>
        <v>8.3000000000000007</v>
      </c>
      <c r="S256" s="299">
        <f>IF('Datos de Indicador'!H259="No dato","x",IF('Datos de Indicador'!H259="No dato","x", 'Datos de Indicador'!H259/'Datos de Indicador'!AM259))</f>
        <v>2.6619944869995214E-2</v>
      </c>
      <c r="T256" s="300">
        <f t="shared" si="52"/>
        <v>2.7</v>
      </c>
      <c r="U256" s="301">
        <f t="shared" si="53"/>
        <v>6.2</v>
      </c>
      <c r="V256" s="501">
        <f>IF('Datos de Indicador'!I259="No dato","x",ROUND(IF('Datos de Indicador'!I259=0,0,IF(LOG('Datos de Indicador'!I259)&gt;V$302,10,IF(LOG('Datos de Indicador'!I259)&lt;V$301,0,10-(V$302-LOG('Datos de Indicador'!I259))/(V$302-V$301)*10))),1))</f>
        <v>0</v>
      </c>
      <c r="W256" s="299">
        <f>IF('Datos de Indicador'!I259="No dato","x",IF('Datos de Indicador'!I259="No dato","x",( 'Datos de Indicador'!I259)/'Datos de Indicador'!AM259))</f>
        <v>0</v>
      </c>
      <c r="X256" s="300">
        <f t="shared" si="54"/>
        <v>0</v>
      </c>
      <c r="Y256" s="301">
        <f t="shared" si="55"/>
        <v>0</v>
      </c>
      <c r="Z256" s="305">
        <f t="shared" si="56"/>
        <v>4.4000000000000004</v>
      </c>
      <c r="AA256" s="306">
        <f>IF('Datos de Indicador'!J259="No dato","x",ROUND(IF('Datos de Indicador'!J259&gt;AA$302,10,IF('Datos de Indicador'!J259&lt;$AA$301,0,10-(AA$302-'Datos de Indicador'!J259)/(AA$302-AA$301)*10)),1))</f>
        <v>6.3</v>
      </c>
      <c r="AB256" s="306">
        <f>IF('Datos de Indicador'!K259="No dato","x",ROUND(IF('Datos de Indicador'!K259&gt;AB$302,10,IF('Datos de Indicador'!K259&lt;$AB$301,0,10-(AB$302-'Datos de Indicador'!K259)/(AB$302-AB$301)*10)),1))</f>
        <v>4.7</v>
      </c>
      <c r="AC256" s="306">
        <f>IF('Datos de Indicador'!L259="No dato","x",ROUND(IF('Datos de Indicador'!L259&gt;AC$302,10,IF('Datos de Indicador'!L259&lt;$AC$301,0,10-(AC$302-'Datos de Indicador'!L259)/(AC$302-AC$301)*10)),1))</f>
        <v>0.7</v>
      </c>
      <c r="AD256" s="301">
        <f t="shared" si="57"/>
        <v>4.3</v>
      </c>
      <c r="AE256" s="305">
        <f t="shared" si="44"/>
        <v>4.3</v>
      </c>
      <c r="AF256" s="16"/>
      <c r="AG256" s="16"/>
      <c r="AH256" s="16"/>
    </row>
    <row r="257" spans="1:34" s="3" customFormat="1" x14ac:dyDescent="0.25">
      <c r="A257" s="104" t="s">
        <v>362</v>
      </c>
      <c r="B257" s="101" t="s">
        <v>367</v>
      </c>
      <c r="C257" s="307">
        <v>1605</v>
      </c>
      <c r="D257" s="301">
        <f>IF('Datos de Indicador'!D260="No dato","x",ROUND(IF('Datos de Indicador'!D260=0,0,IF(LOG('Datos de Indicador'!D260)&gt;D$302,10,IF(LOG('Datos de Indicador'!D260)&lt;D$301,0,10-(D$302-LOG('Datos de Indicador'!D260))/(D$302-D$301)*10))),1))</f>
        <v>6.4</v>
      </c>
      <c r="E257" s="501">
        <f>IF('Datos de Indicador'!E260="No dato","x",ROUND(IF('Datos de Indicador'!E260=0,0,IF(LOG('Datos de Indicador'!E260)&gt;E$302,10,IF(LOG('Datos de Indicador'!E260)&lt;E$301,0,10-(E$302-LOG('Datos de Indicador'!E260))/(E$302-E$301)*10))),1))</f>
        <v>0</v>
      </c>
      <c r="F257" s="299">
        <f>IF('Datos de Indicador'!E260="No dato","x",IF('Datos de Indicador'!E260="No dato","x", ('Datos de Indicador'!E260)/'Datos de Indicador'!AM260))</f>
        <v>0</v>
      </c>
      <c r="G257" s="300">
        <f t="shared" si="45"/>
        <v>0</v>
      </c>
      <c r="H257" s="301">
        <f t="shared" si="46"/>
        <v>0</v>
      </c>
      <c r="I257" s="501">
        <f>IF('Datos de Indicador'!F260="No dato","x",ROUND(IF('Datos de Indicador'!F260=0,0,IF(LOG('Datos de Indicador'!F260*1/40)&gt;I$302,10,IF(LOG('Datos de Indicador'!F260*1/40)&lt;I$301,0,10-(I$302-LOG('Datos de Indicador'!F260*1/40))/(I$302-I$301)*10))),1))</f>
        <v>0</v>
      </c>
      <c r="J257" s="299">
        <f>IF('Datos de Indicador'!F260="No dato","x",IF('Datos de Indicador'!F260="No dato","x",( 'Datos de Indicador'!F260*1/40)/'Datos de Indicador'!AM260))</f>
        <v>0</v>
      </c>
      <c r="K257" s="300">
        <f t="shared" si="47"/>
        <v>0</v>
      </c>
      <c r="L257" s="302">
        <f t="shared" si="48"/>
        <v>0</v>
      </c>
      <c r="M257" s="502">
        <f>IF('Datos de Indicador'!G260="No dato","x",ROUND(IF('Datos de Indicador'!G260=0,0,IF(LOG('Datos de Indicador'!G260)&gt;M$302,10,IF(LOG('Datos de Indicador'!G260)&lt;M$301,0,10-(M$302-LOG('Datos de Indicador'!G260))/(M$302-M$301)*10))),1))</f>
        <v>0</v>
      </c>
      <c r="N257" s="303">
        <f>IF('Datos de Indicador'!G260="No dato","x",IF('Datos de Indicador'!G260="No dato","x", 'Datos de Indicador'!G260/'Datos de Indicador'!AM260))</f>
        <v>0</v>
      </c>
      <c r="O257" s="304">
        <f t="shared" si="49"/>
        <v>0</v>
      </c>
      <c r="P257" s="302">
        <f t="shared" si="50"/>
        <v>0</v>
      </c>
      <c r="Q257" s="301">
        <f t="shared" si="51"/>
        <v>0</v>
      </c>
      <c r="R257" s="503">
        <f>IF('Datos de Indicador'!H260="No dato","x",ROUND(IF('Datos de Indicador'!H260=0,0,IF(LOG('Datos de Indicador'!H260)&gt;R$302,10,IF(LOG('Datos de Indicador'!H260)&lt;R$301,0,10-(R$302-LOG('Datos de Indicador'!H260))/(R$302-R$301)*10))),1))</f>
        <v>6.3</v>
      </c>
      <c r="S257" s="299">
        <f>IF('Datos de Indicador'!H260="No dato","x",IF('Datos de Indicador'!H260="No dato","x", 'Datos de Indicador'!H260/'Datos de Indicador'!AM260))</f>
        <v>7.6793740097649311E-3</v>
      </c>
      <c r="T257" s="300">
        <f t="shared" si="52"/>
        <v>0.8</v>
      </c>
      <c r="U257" s="301">
        <f t="shared" si="53"/>
        <v>4.0999999999999996</v>
      </c>
      <c r="V257" s="501">
        <f>IF('Datos de Indicador'!I260="No dato","x",ROUND(IF('Datos de Indicador'!I260=0,0,IF(LOG('Datos de Indicador'!I260)&gt;V$302,10,IF(LOG('Datos de Indicador'!I260)&lt;V$301,0,10-(V$302-LOG('Datos de Indicador'!I260))/(V$302-V$301)*10))),1))</f>
        <v>0</v>
      </c>
      <c r="W257" s="299">
        <f>IF('Datos de Indicador'!I260="No dato","x",IF('Datos de Indicador'!I260="No dato","x",( 'Datos de Indicador'!I260)/'Datos de Indicador'!AM260))</f>
        <v>0</v>
      </c>
      <c r="X257" s="300">
        <f t="shared" si="54"/>
        <v>0</v>
      </c>
      <c r="Y257" s="301">
        <f t="shared" si="55"/>
        <v>0</v>
      </c>
      <c r="Z257" s="305">
        <f t="shared" si="56"/>
        <v>2.6</v>
      </c>
      <c r="AA257" s="306">
        <f>IF('Datos de Indicador'!J260="No dato","x",ROUND(IF('Datos de Indicador'!J260&gt;AA$302,10,IF('Datos de Indicador'!J260&lt;$AA$301,0,10-(AA$302-'Datos de Indicador'!J260)/(AA$302-AA$301)*10)),1))</f>
        <v>10</v>
      </c>
      <c r="AB257" s="306">
        <f>IF('Datos de Indicador'!K260="No dato","x",ROUND(IF('Datos de Indicador'!K260&gt;AB$302,10,IF('Datos de Indicador'!K260&lt;$AB$301,0,10-(AB$302-'Datos de Indicador'!K260)/(AB$302-AB$301)*10)),1))</f>
        <v>2</v>
      </c>
      <c r="AC257" s="306">
        <f>IF('Datos de Indicador'!L260="No dato","x",ROUND(IF('Datos de Indicador'!L260&gt;AC$302,10,IF('Datos de Indicador'!L260&lt;$AC$301,0,10-(AC$302-'Datos de Indicador'!L260)/(AC$302-AC$301)*10)),1))</f>
        <v>0</v>
      </c>
      <c r="AD257" s="301">
        <f t="shared" si="57"/>
        <v>6.3</v>
      </c>
      <c r="AE257" s="305">
        <f t="shared" si="44"/>
        <v>6.3</v>
      </c>
      <c r="AF257" s="16"/>
      <c r="AG257" s="16"/>
      <c r="AH257" s="16"/>
    </row>
    <row r="258" spans="1:34" s="3" customFormat="1" x14ac:dyDescent="0.25">
      <c r="A258" s="104" t="s">
        <v>362</v>
      </c>
      <c r="B258" s="101" t="s">
        <v>368</v>
      </c>
      <c r="C258" s="307">
        <v>1606</v>
      </c>
      <c r="D258" s="301">
        <f>IF('Datos de Indicador'!D261="No dato","x",ROUND(IF('Datos de Indicador'!D261=0,0,IF(LOG('Datos de Indicador'!D261)&gt;D$302,10,IF(LOG('Datos de Indicador'!D261)&lt;D$301,0,10-(D$302-LOG('Datos de Indicador'!D261))/(D$302-D$301)*10))),1))</f>
        <v>6.9</v>
      </c>
      <c r="E258" s="501">
        <f>IF('Datos de Indicador'!E261="No dato","x",ROUND(IF('Datos de Indicador'!E261=0,0,IF(LOG('Datos de Indicador'!E261)&gt;E$302,10,IF(LOG('Datos de Indicador'!E261)&lt;E$301,0,10-(E$302-LOG('Datos de Indicador'!E261))/(E$302-E$301)*10))),1))</f>
        <v>0</v>
      </c>
      <c r="F258" s="299">
        <f>IF('Datos de Indicador'!E261="No dato","x",IF('Datos de Indicador'!E261="No dato","x", ('Datos de Indicador'!E261)/'Datos de Indicador'!AM261))</f>
        <v>0</v>
      </c>
      <c r="G258" s="300">
        <f t="shared" si="45"/>
        <v>0</v>
      </c>
      <c r="H258" s="301">
        <f t="shared" si="46"/>
        <v>0</v>
      </c>
      <c r="I258" s="501">
        <f>IF('Datos de Indicador'!F261="No dato","x",ROUND(IF('Datos de Indicador'!F261=0,0,IF(LOG('Datos de Indicador'!F261*1/40)&gt;I$302,10,IF(LOG('Datos de Indicador'!F261*1/40)&lt;I$301,0,10-(I$302-LOG('Datos de Indicador'!F261*1/40))/(I$302-I$301)*10))),1))</f>
        <v>0</v>
      </c>
      <c r="J258" s="299">
        <f>IF('Datos de Indicador'!F261="No dato","x",IF('Datos de Indicador'!F261="No dato","x",( 'Datos de Indicador'!F261*1/40)/'Datos de Indicador'!AM261))</f>
        <v>0</v>
      </c>
      <c r="K258" s="300">
        <f t="shared" si="47"/>
        <v>0</v>
      </c>
      <c r="L258" s="302">
        <f t="shared" si="48"/>
        <v>0</v>
      </c>
      <c r="M258" s="502">
        <f>IF('Datos de Indicador'!G261="No dato","x",ROUND(IF('Datos de Indicador'!G261=0,0,IF(LOG('Datos de Indicador'!G261)&gt;M$302,10,IF(LOG('Datos de Indicador'!G261)&lt;M$301,0,10-(M$302-LOG('Datos de Indicador'!G261))/(M$302-M$301)*10))),1))</f>
        <v>0</v>
      </c>
      <c r="N258" s="303">
        <f>IF('Datos de Indicador'!G261="No dato","x",IF('Datos de Indicador'!G261="No dato","x", 'Datos de Indicador'!G261/'Datos de Indicador'!AM261))</f>
        <v>0</v>
      </c>
      <c r="O258" s="304">
        <f t="shared" si="49"/>
        <v>0</v>
      </c>
      <c r="P258" s="302">
        <f t="shared" si="50"/>
        <v>0</v>
      </c>
      <c r="Q258" s="301">
        <f t="shared" si="51"/>
        <v>0</v>
      </c>
      <c r="R258" s="503">
        <f>IF('Datos de Indicador'!H261="No dato","x",ROUND(IF('Datos de Indicador'!H261=0,0,IF(LOG('Datos de Indicador'!H261)&gt;R$302,10,IF(LOG('Datos de Indicador'!H261)&lt;R$301,0,10-(R$302-LOG('Datos de Indicador'!H261))/(R$302-R$301)*10))),1))</f>
        <v>8.6</v>
      </c>
      <c r="S258" s="299">
        <f>IF('Datos de Indicador'!H261="No dato","x",IF('Datos de Indicador'!H261="No dato","x", 'Datos de Indicador'!H261/'Datos de Indicador'!AM261))</f>
        <v>9.0447900674187301E-2</v>
      </c>
      <c r="T258" s="300">
        <f t="shared" si="52"/>
        <v>9</v>
      </c>
      <c r="U258" s="301">
        <f t="shared" si="53"/>
        <v>8.8000000000000007</v>
      </c>
      <c r="V258" s="501">
        <f>IF('Datos de Indicador'!I261="No dato","x",ROUND(IF('Datos de Indicador'!I261=0,0,IF(LOG('Datos de Indicador'!I261)&gt;V$302,10,IF(LOG('Datos de Indicador'!I261)&lt;V$301,0,10-(V$302-LOG('Datos de Indicador'!I261))/(V$302-V$301)*10))),1))</f>
        <v>0</v>
      </c>
      <c r="W258" s="299">
        <f>IF('Datos de Indicador'!I261="No dato","x",IF('Datos de Indicador'!I261="No dato","x",( 'Datos de Indicador'!I261)/'Datos de Indicador'!AM261))</f>
        <v>0</v>
      </c>
      <c r="X258" s="300">
        <f t="shared" si="54"/>
        <v>0</v>
      </c>
      <c r="Y258" s="301">
        <f t="shared" si="55"/>
        <v>0</v>
      </c>
      <c r="Z258" s="305">
        <f t="shared" si="56"/>
        <v>4.4000000000000004</v>
      </c>
      <c r="AA258" s="306">
        <f>IF('Datos de Indicador'!J261="No dato","x",ROUND(IF('Datos de Indicador'!J261&gt;AA$302,10,IF('Datos de Indicador'!J261&lt;$AA$301,0,10-(AA$302-'Datos de Indicador'!J261)/(AA$302-AA$301)*10)),1))</f>
        <v>8.5</v>
      </c>
      <c r="AB258" s="306">
        <f>IF('Datos de Indicador'!K261="No dato","x",ROUND(IF('Datos de Indicador'!K261&gt;AB$302,10,IF('Datos de Indicador'!K261&lt;$AB$301,0,10-(AB$302-'Datos de Indicador'!K261)/(AB$302-AB$301)*10)),1))</f>
        <v>2.7</v>
      </c>
      <c r="AC258" s="306">
        <f>IF('Datos de Indicador'!L261="No dato","x",ROUND(IF('Datos de Indicador'!L261&gt;AC$302,10,IF('Datos de Indicador'!L261&lt;$AC$301,0,10-(AC$302-'Datos de Indicador'!L261)/(AC$302-AC$301)*10)),1))</f>
        <v>0</v>
      </c>
      <c r="AD258" s="301">
        <f t="shared" si="57"/>
        <v>4.9000000000000004</v>
      </c>
      <c r="AE258" s="305">
        <f t="shared" si="44"/>
        <v>4.9000000000000004</v>
      </c>
      <c r="AF258" s="16"/>
      <c r="AG258" s="16"/>
      <c r="AH258" s="16"/>
    </row>
    <row r="259" spans="1:34" s="3" customFormat="1" x14ac:dyDescent="0.25">
      <c r="A259" s="104" t="s">
        <v>362</v>
      </c>
      <c r="B259" s="101" t="s">
        <v>369</v>
      </c>
      <c r="C259" s="307">
        <v>1607</v>
      </c>
      <c r="D259" s="301">
        <f>IF('Datos de Indicador'!D262="No dato","x",ROUND(IF('Datos de Indicador'!D262=0,0,IF(LOG('Datos de Indicador'!D262)&gt;D$302,10,IF(LOG('Datos de Indicador'!D262)&lt;D$301,0,10-(D$302-LOG('Datos de Indicador'!D262))/(D$302-D$301)*10))),1))</f>
        <v>6.5</v>
      </c>
      <c r="E259" s="501">
        <f>IF('Datos de Indicador'!E262="No dato","x",ROUND(IF('Datos de Indicador'!E262=0,0,IF(LOG('Datos de Indicador'!E262)&gt;E$302,10,IF(LOG('Datos de Indicador'!E262)&lt;E$301,0,10-(E$302-LOG('Datos de Indicador'!E262))/(E$302-E$301)*10))),1))</f>
        <v>0</v>
      </c>
      <c r="F259" s="299">
        <f>IF('Datos de Indicador'!E262="No dato","x",IF('Datos de Indicador'!E262="No dato","x", ('Datos de Indicador'!E262)/'Datos de Indicador'!AM262))</f>
        <v>0</v>
      </c>
      <c r="G259" s="300">
        <f t="shared" si="45"/>
        <v>0</v>
      </c>
      <c r="H259" s="301">
        <f t="shared" si="46"/>
        <v>0</v>
      </c>
      <c r="I259" s="501">
        <f>IF('Datos de Indicador'!F262="No dato","x",ROUND(IF('Datos de Indicador'!F262=0,0,IF(LOG('Datos de Indicador'!F262*1/40)&gt;I$302,10,IF(LOG('Datos de Indicador'!F262*1/40)&lt;I$301,0,10-(I$302-LOG('Datos de Indicador'!F262*1/40))/(I$302-I$301)*10))),1))</f>
        <v>0</v>
      </c>
      <c r="J259" s="299">
        <f>IF('Datos de Indicador'!F262="No dato","x",IF('Datos de Indicador'!F262="No dato","x",( 'Datos de Indicador'!F262*1/40)/'Datos de Indicador'!AM262))</f>
        <v>0</v>
      </c>
      <c r="K259" s="300">
        <f t="shared" si="47"/>
        <v>0</v>
      </c>
      <c r="L259" s="302">
        <f t="shared" si="48"/>
        <v>0</v>
      </c>
      <c r="M259" s="502">
        <f>IF('Datos de Indicador'!G262="No dato","x",ROUND(IF('Datos de Indicador'!G262=0,0,IF(LOG('Datos de Indicador'!G262)&gt;M$302,10,IF(LOG('Datos de Indicador'!G262)&lt;M$301,0,10-(M$302-LOG('Datos de Indicador'!G262))/(M$302-M$301)*10))),1))</f>
        <v>0</v>
      </c>
      <c r="N259" s="303">
        <f>IF('Datos de Indicador'!G262="No dato","x",IF('Datos de Indicador'!G262="No dato","x", 'Datos de Indicador'!G262/'Datos de Indicador'!AM262))</f>
        <v>0</v>
      </c>
      <c r="O259" s="304">
        <f t="shared" si="49"/>
        <v>0</v>
      </c>
      <c r="P259" s="302">
        <f t="shared" si="50"/>
        <v>0</v>
      </c>
      <c r="Q259" s="301">
        <f t="shared" si="51"/>
        <v>0</v>
      </c>
      <c r="R259" s="503">
        <f>IF('Datos de Indicador'!H262="No dato","x",ROUND(IF('Datos de Indicador'!H262=0,0,IF(LOG('Datos de Indicador'!H262)&gt;R$302,10,IF(LOG('Datos de Indicador'!H262)&lt;R$301,0,10-(R$302-LOG('Datos de Indicador'!H262))/(R$302-R$301)*10))),1))</f>
        <v>8.9</v>
      </c>
      <c r="S259" s="299">
        <f>IF('Datos de Indicador'!H262="No dato","x",IF('Datos de Indicador'!H262="No dato","x", 'Datos de Indicador'!H262/'Datos de Indicador'!AM262))</f>
        <v>0.20416236011688296</v>
      </c>
      <c r="T259" s="300">
        <f t="shared" si="52"/>
        <v>10</v>
      </c>
      <c r="U259" s="301">
        <f t="shared" si="53"/>
        <v>9.5</v>
      </c>
      <c r="V259" s="501">
        <f>IF('Datos de Indicador'!I262="No dato","x",ROUND(IF('Datos de Indicador'!I262=0,0,IF(LOG('Datos de Indicador'!I262)&gt;V$302,10,IF(LOG('Datos de Indicador'!I262)&lt;V$301,0,10-(V$302-LOG('Datos de Indicador'!I262))/(V$302-V$301)*10))),1))</f>
        <v>0</v>
      </c>
      <c r="W259" s="299">
        <f>IF('Datos de Indicador'!I262="No dato","x",IF('Datos de Indicador'!I262="No dato","x",( 'Datos de Indicador'!I262)/'Datos de Indicador'!AM262))</f>
        <v>0</v>
      </c>
      <c r="X259" s="300">
        <f t="shared" si="54"/>
        <v>0</v>
      </c>
      <c r="Y259" s="301">
        <f t="shared" si="55"/>
        <v>0</v>
      </c>
      <c r="Z259" s="305">
        <f t="shared" si="56"/>
        <v>4.8</v>
      </c>
      <c r="AA259" s="306">
        <f>IF('Datos de Indicador'!J262="No dato","x",ROUND(IF('Datos de Indicador'!J262&gt;AA$302,10,IF('Datos de Indicador'!J262&lt;$AA$301,0,10-(AA$302-'Datos de Indicador'!J262)/(AA$302-AA$301)*10)),1))</f>
        <v>7.2</v>
      </c>
      <c r="AB259" s="306">
        <f>IF('Datos de Indicador'!K262="No dato","x",ROUND(IF('Datos de Indicador'!K262&gt;AB$302,10,IF('Datos de Indicador'!K262&lt;$AB$301,0,10-(AB$302-'Datos de Indicador'!K262)/(AB$302-AB$301)*10)),1))</f>
        <v>1.3</v>
      </c>
      <c r="AC259" s="306">
        <f>IF('Datos de Indicador'!L262="No dato","x",ROUND(IF('Datos de Indicador'!L262&gt;AC$302,10,IF('Datos de Indicador'!L262&lt;$AC$301,0,10-(AC$302-'Datos de Indicador'!L262)/(AC$302-AC$301)*10)),1))</f>
        <v>0</v>
      </c>
      <c r="AD259" s="301">
        <f t="shared" si="57"/>
        <v>3.6</v>
      </c>
      <c r="AE259" s="305">
        <f t="shared" ref="AE259:AE300" si="58">AD259</f>
        <v>3.6</v>
      </c>
      <c r="AF259" s="16"/>
      <c r="AG259" s="16"/>
      <c r="AH259" s="16"/>
    </row>
    <row r="260" spans="1:34" s="3" customFormat="1" x14ac:dyDescent="0.25">
      <c r="A260" s="104" t="s">
        <v>362</v>
      </c>
      <c r="B260" s="101" t="s">
        <v>370</v>
      </c>
      <c r="C260" s="307">
        <v>1608</v>
      </c>
      <c r="D260" s="301">
        <f>IF('Datos de Indicador'!D263="No dato","x",ROUND(IF('Datos de Indicador'!D263=0,0,IF(LOG('Datos de Indicador'!D263)&gt;D$302,10,IF(LOG('Datos de Indicador'!D263)&lt;D$301,0,10-(D$302-LOG('Datos de Indicador'!D263))/(D$302-D$301)*10))),1))</f>
        <v>6.3</v>
      </c>
      <c r="E260" s="501">
        <f>IF('Datos de Indicador'!E263="No dato","x",ROUND(IF('Datos de Indicador'!E263=0,0,IF(LOG('Datos de Indicador'!E263)&gt;E$302,10,IF(LOG('Datos de Indicador'!E263)&lt;E$301,0,10-(E$302-LOG('Datos de Indicador'!E263))/(E$302-E$301)*10))),1))</f>
        <v>0</v>
      </c>
      <c r="F260" s="299">
        <f>IF('Datos de Indicador'!E263="No dato","x",IF('Datos de Indicador'!E263="No dato","x", ('Datos de Indicador'!E263)/'Datos de Indicador'!AM263))</f>
        <v>0</v>
      </c>
      <c r="G260" s="300">
        <f t="shared" ref="G260:G300" si="59">IF(F260="x","x",ROUND(IF(F260&gt;G$302,10,IF(F260&lt;$G$301,0,10-(G$302-F260)/(G$302-G$301)*10)),1))</f>
        <v>0</v>
      </c>
      <c r="H260" s="301">
        <f t="shared" ref="H260:H300" si="60">IF(E260="x",                                              (IF(G260="x","x",ROUND(((10-GEOMEAN(((10-E260)/10*9+1),((10-G260)/10*9+1)))/9*10),1))),ROUND(((10-GEOMEAN(((10-E260)/10*9+1),((10-G260)/10*9+1)))/9*10),1))</f>
        <v>0</v>
      </c>
      <c r="I260" s="501">
        <f>IF('Datos de Indicador'!F263="No dato","x",ROUND(IF('Datos de Indicador'!F263=0,0,IF(LOG('Datos de Indicador'!F263*1/40)&gt;I$302,10,IF(LOG('Datos de Indicador'!F263*1/40)&lt;I$301,0,10-(I$302-LOG('Datos de Indicador'!F263*1/40))/(I$302-I$301)*10))),1))</f>
        <v>0</v>
      </c>
      <c r="J260" s="299">
        <f>IF('Datos de Indicador'!F263="No dato","x",IF('Datos de Indicador'!F263="No dato","x",( 'Datos de Indicador'!F263*1/40)/'Datos de Indicador'!AM263))</f>
        <v>0</v>
      </c>
      <c r="K260" s="300">
        <f t="shared" ref="K260:K300" si="61">IF(J260="x","x",ROUND(IF(J260&gt;K$302,10,IF(J260&lt;$K$301,0,10-(K$302-J260)/(K$302-K$301)*10)),1))</f>
        <v>0</v>
      </c>
      <c r="L260" s="302">
        <f t="shared" ref="L260:L300" si="62">ROUND(IF(I260="x",K260,(10-GEOMEAN(((10-I260)/10*9+1),((10-K260)/10*9+1)))/9*10),1)</f>
        <v>0</v>
      </c>
      <c r="M260" s="502">
        <f>IF('Datos de Indicador'!G263="No dato","x",ROUND(IF('Datos de Indicador'!G263=0,0,IF(LOG('Datos de Indicador'!G263)&gt;M$302,10,IF(LOG('Datos de Indicador'!G263)&lt;M$301,0,10-(M$302-LOG('Datos de Indicador'!G263))/(M$302-M$301)*10))),1))</f>
        <v>0</v>
      </c>
      <c r="N260" s="303">
        <f>IF('Datos de Indicador'!G263="No dato","x",IF('Datos de Indicador'!G263="No dato","x", 'Datos de Indicador'!G263/'Datos de Indicador'!AM263))</f>
        <v>0</v>
      </c>
      <c r="O260" s="304">
        <f t="shared" ref="O260:O300" si="63">IF(N260="x","x",ROUND(IF(N260&gt;O$302,10,IF(N260&lt;$O$301,0,10-(O$302-N260)/(O$302-O$301)*10)),1))</f>
        <v>0</v>
      </c>
      <c r="P260" s="302">
        <f t="shared" ref="P260:P299" si="64">ROUND(IF(M260="x",O260,(10-GEOMEAN(((10-M260)/10*9+1),((10-O260)/10*9+1)))/9*10),1)</f>
        <v>0</v>
      </c>
      <c r="Q260" s="301">
        <f t="shared" ref="Q260:Q300" si="65">ROUND(IF(L260="x",P260,(10-GEOMEAN(((10-L260)/10*9+1),((10-P260)/10*9+1)))/9*10),1)</f>
        <v>0</v>
      </c>
      <c r="R260" s="503">
        <f>IF('Datos de Indicador'!H263="No dato","x",ROUND(IF('Datos de Indicador'!H263=0,0,IF(LOG('Datos de Indicador'!H263)&gt;R$302,10,IF(LOG('Datos de Indicador'!H263)&lt;R$301,0,10-(R$302-LOG('Datos de Indicador'!H263))/(R$302-R$301)*10))),1))</f>
        <v>7.6</v>
      </c>
      <c r="S260" s="299">
        <f>IF('Datos de Indicador'!H263="No dato","x",IF('Datos de Indicador'!H263="No dato","x", 'Datos de Indicador'!H263/'Datos de Indicador'!AM263))</f>
        <v>4.3815710271806287E-2</v>
      </c>
      <c r="T260" s="300">
        <f t="shared" ref="T260:T300" si="66">IF(S260="x","x",ROUND(IF(S260&gt;T$302,10,IF(S260&lt;$T$301,0,10-(T$302-S260)/(T$302-T$301)*10)),1))</f>
        <v>4.4000000000000004</v>
      </c>
      <c r="U260" s="301">
        <f t="shared" ref="U260:U300" si="67">ROUND(IF(T260="x",R260,(10-GEOMEAN(((10-R260)/10*9+1),((10-T260)/10*9+1)))/9*10),1)</f>
        <v>6.3</v>
      </c>
      <c r="V260" s="501">
        <f>IF('Datos de Indicador'!I263="No dato","x",ROUND(IF('Datos de Indicador'!I263=0,0,IF(LOG('Datos de Indicador'!I263)&gt;V$302,10,IF(LOG('Datos de Indicador'!I263)&lt;V$301,0,10-(V$302-LOG('Datos de Indicador'!I263))/(V$302-V$301)*10))),1))</f>
        <v>0</v>
      </c>
      <c r="W260" s="299">
        <f>IF('Datos de Indicador'!I263="No dato","x",IF('Datos de Indicador'!I263="No dato","x",( 'Datos de Indicador'!I263)/'Datos de Indicador'!AM263))</f>
        <v>0</v>
      </c>
      <c r="X260" s="300">
        <f t="shared" ref="X260:X300" si="68">IF(W260="x","x",ROUND(IF(W260&gt;X$302,10,IF(W260&lt;$X$301,0,10-(X$302-W260)/(X$302-X$301)*10)),1))</f>
        <v>0</v>
      </c>
      <c r="Y260" s="301">
        <f t="shared" ref="Y260:Y300" si="69">ROUND(IF(V260="x",X260,(10-GEOMEAN(((10-V260)/10*9+1),((10-X260)/10*9+1)))/9*10),1)</f>
        <v>0</v>
      </c>
      <c r="Z260" s="305">
        <f t="shared" ref="Z260:Z300" si="70" xml:space="preserve">  IF(H260="x",  ROUND(   (10-GEOMEAN(                   ( (10-D260)/10*9+1),  ( (10-Q260)/10*9+1),                ( (10-U260)/10*9+1),   ((10-Y260)/10*9+1)                                               )            )  /9*10,1),            ROUND(                    (10-GEOMEAN(                   ( (10-D260)/10*9+1),  ( (10-H260)/10*9+1),   ( (10-Q260)/10*9+1),                ( (10-U260)/10*9+1),   ((10-Y260)/10*9+1)                                               )            )  /9*10,1))</f>
        <v>3.2</v>
      </c>
      <c r="AA260" s="306">
        <f>IF('Datos de Indicador'!J263="No dato","x",ROUND(IF('Datos de Indicador'!J263&gt;AA$302,10,IF('Datos de Indicador'!J263&lt;$AA$301,0,10-(AA$302-'Datos de Indicador'!J263)/(AA$302-AA$301)*10)),1))</f>
        <v>4</v>
      </c>
      <c r="AB260" s="306">
        <f>IF('Datos de Indicador'!K263="No dato","x",ROUND(IF('Datos de Indicador'!K263&gt;AB$302,10,IF('Datos de Indicador'!K263&lt;$AB$301,0,10-(AB$302-'Datos de Indicador'!K263)/(AB$302-AB$301)*10)),1))</f>
        <v>0.7</v>
      </c>
      <c r="AC260" s="306">
        <f>IF('Datos de Indicador'!L263="No dato","x",ROUND(IF('Datos de Indicador'!L263&gt;AC$302,10,IF('Datos de Indicador'!L263&lt;$AC$301,0,10-(AC$302-'Datos de Indicador'!L263)/(AC$302-AC$301)*10)),1))</f>
        <v>0.7</v>
      </c>
      <c r="AD260" s="301">
        <f t="shared" si="57"/>
        <v>1.9</v>
      </c>
      <c r="AE260" s="305">
        <f t="shared" si="58"/>
        <v>1.9</v>
      </c>
      <c r="AF260" s="16"/>
      <c r="AG260" s="16"/>
      <c r="AH260" s="16"/>
    </row>
    <row r="261" spans="1:34" s="3" customFormat="1" x14ac:dyDescent="0.25">
      <c r="A261" s="104" t="s">
        <v>362</v>
      </c>
      <c r="B261" s="101" t="s">
        <v>371</v>
      </c>
      <c r="C261" s="307">
        <v>1609</v>
      </c>
      <c r="D261" s="301">
        <f>IF('Datos de Indicador'!D264="No dato","x",ROUND(IF('Datos de Indicador'!D264=0,0,IF(LOG('Datos de Indicador'!D264)&gt;D$302,10,IF(LOG('Datos de Indicador'!D264)&lt;D$301,0,10-(D$302-LOG('Datos de Indicador'!D264))/(D$302-D$301)*10))),1))</f>
        <v>6.8</v>
      </c>
      <c r="E261" s="501">
        <f>IF('Datos de Indicador'!E264="No dato","x",ROUND(IF('Datos de Indicador'!E264=0,0,IF(LOG('Datos de Indicador'!E264)&gt;E$302,10,IF(LOG('Datos de Indicador'!E264)&lt;E$301,0,10-(E$302-LOG('Datos de Indicador'!E264))/(E$302-E$301)*10))),1))</f>
        <v>0</v>
      </c>
      <c r="F261" s="299">
        <f>IF('Datos de Indicador'!E264="No dato","x",IF('Datos de Indicador'!E264="No dato","x", ('Datos de Indicador'!E264)/'Datos de Indicador'!AM264))</f>
        <v>0</v>
      </c>
      <c r="G261" s="300">
        <f t="shared" si="59"/>
        <v>0</v>
      </c>
      <c r="H261" s="301">
        <f t="shared" si="60"/>
        <v>0</v>
      </c>
      <c r="I261" s="501">
        <f>IF('Datos de Indicador'!F264="No dato","x",ROUND(IF('Datos de Indicador'!F264=0,0,IF(LOG('Datos de Indicador'!F264*1/40)&gt;I$302,10,IF(LOG('Datos de Indicador'!F264*1/40)&lt;I$301,0,10-(I$302-LOG('Datos de Indicador'!F264*1/40))/(I$302-I$301)*10))),1))</f>
        <v>0</v>
      </c>
      <c r="J261" s="299">
        <f>IF('Datos de Indicador'!F264="No dato","x",IF('Datos de Indicador'!F264="No dato","x",( 'Datos de Indicador'!F264*1/40)/'Datos de Indicador'!AM264))</f>
        <v>0</v>
      </c>
      <c r="K261" s="300">
        <f t="shared" si="61"/>
        <v>0</v>
      </c>
      <c r="L261" s="302">
        <f t="shared" si="62"/>
        <v>0</v>
      </c>
      <c r="M261" s="502">
        <f>IF('Datos de Indicador'!G264="No dato","x",ROUND(IF('Datos de Indicador'!G264=0,0,IF(LOG('Datos de Indicador'!G264)&gt;M$302,10,IF(LOG('Datos de Indicador'!G264)&lt;M$301,0,10-(M$302-LOG('Datos de Indicador'!G264))/(M$302-M$301)*10))),1))</f>
        <v>0</v>
      </c>
      <c r="N261" s="303">
        <f>IF('Datos de Indicador'!G264="No dato","x",IF('Datos de Indicador'!G264="No dato","x", 'Datos de Indicador'!G264/'Datos de Indicador'!AM264))</f>
        <v>0</v>
      </c>
      <c r="O261" s="304">
        <f t="shared" si="63"/>
        <v>0</v>
      </c>
      <c r="P261" s="302">
        <f t="shared" si="64"/>
        <v>0</v>
      </c>
      <c r="Q261" s="301">
        <f t="shared" si="65"/>
        <v>0</v>
      </c>
      <c r="R261" s="503">
        <f>IF('Datos de Indicador'!H264="No dato","x",ROUND(IF('Datos de Indicador'!H264=0,0,IF(LOG('Datos de Indicador'!H264)&gt;R$302,10,IF(LOG('Datos de Indicador'!H264)&lt;R$301,0,10-(R$302-LOG('Datos de Indicador'!H264))/(R$302-R$301)*10))),1))</f>
        <v>8.6</v>
      </c>
      <c r="S261" s="299">
        <f>IF('Datos de Indicador'!H264="No dato","x",IF('Datos de Indicador'!H264="No dato","x", 'Datos de Indicador'!H264/'Datos de Indicador'!AM264))</f>
        <v>9.717262198370262E-2</v>
      </c>
      <c r="T261" s="300">
        <f t="shared" si="66"/>
        <v>9.6999999999999993</v>
      </c>
      <c r="U261" s="301">
        <f t="shared" si="67"/>
        <v>9.1999999999999993</v>
      </c>
      <c r="V261" s="501">
        <f>IF('Datos de Indicador'!I264="No dato","x",ROUND(IF('Datos de Indicador'!I264=0,0,IF(LOG('Datos de Indicador'!I264)&gt;V$302,10,IF(LOG('Datos de Indicador'!I264)&lt;V$301,0,10-(V$302-LOG('Datos de Indicador'!I264))/(V$302-V$301)*10))),1))</f>
        <v>0</v>
      </c>
      <c r="W261" s="299">
        <f>IF('Datos de Indicador'!I264="No dato","x",IF('Datos de Indicador'!I264="No dato","x",( 'Datos de Indicador'!I264)/'Datos de Indicador'!AM264))</f>
        <v>0</v>
      </c>
      <c r="X261" s="300">
        <f t="shared" si="68"/>
        <v>0</v>
      </c>
      <c r="Y261" s="301">
        <f t="shared" si="69"/>
        <v>0</v>
      </c>
      <c r="Z261" s="305">
        <f t="shared" si="70"/>
        <v>4.5999999999999996</v>
      </c>
      <c r="AA261" s="306">
        <f>IF('Datos de Indicador'!J264="No dato","x",ROUND(IF('Datos de Indicador'!J264&gt;AA$302,10,IF('Datos de Indicador'!J264&lt;$AA$301,0,10-(AA$302-'Datos de Indicador'!J264)/(AA$302-AA$301)*10)),1))</f>
        <v>6.9</v>
      </c>
      <c r="AB261" s="306">
        <f>IF('Datos de Indicador'!K264="No dato","x",ROUND(IF('Datos de Indicador'!K264&gt;AB$302,10,IF('Datos de Indicador'!K264&lt;$AB$301,0,10-(AB$302-'Datos de Indicador'!K264)/(AB$302-AB$301)*10)),1))</f>
        <v>2</v>
      </c>
      <c r="AC261" s="306">
        <f>IF('Datos de Indicador'!L264="No dato","x",ROUND(IF('Datos de Indicador'!L264&gt;AC$302,10,IF('Datos de Indicador'!L264&lt;$AC$301,0,10-(AC$302-'Datos de Indicador'!L264)/(AC$302-AC$301)*10)),1))</f>
        <v>0</v>
      </c>
      <c r="AD261" s="301">
        <f t="shared" si="57"/>
        <v>3.6</v>
      </c>
      <c r="AE261" s="305">
        <f t="shared" si="58"/>
        <v>3.6</v>
      </c>
      <c r="AF261" s="16"/>
      <c r="AG261" s="16"/>
      <c r="AH261" s="16"/>
    </row>
    <row r="262" spans="1:34" s="3" customFormat="1" x14ac:dyDescent="0.25">
      <c r="A262" s="104" t="s">
        <v>362</v>
      </c>
      <c r="B262" s="101" t="s">
        <v>372</v>
      </c>
      <c r="C262" s="307">
        <v>1610</v>
      </c>
      <c r="D262" s="301">
        <f>IF('Datos de Indicador'!D265="No dato","x",ROUND(IF('Datos de Indicador'!D265=0,0,IF(LOG('Datos de Indicador'!D265)&gt;D$302,10,IF(LOG('Datos de Indicador'!D265)&lt;D$301,0,10-(D$302-LOG('Datos de Indicador'!D265))/(D$302-D$301)*10))),1))</f>
        <v>6.4</v>
      </c>
      <c r="E262" s="501">
        <f>IF('Datos de Indicador'!E265="No dato","x",ROUND(IF('Datos de Indicador'!E265=0,0,IF(LOG('Datos de Indicador'!E265)&gt;E$302,10,IF(LOG('Datos de Indicador'!E265)&lt;E$301,0,10-(E$302-LOG('Datos de Indicador'!E265))/(E$302-E$301)*10))),1))</f>
        <v>0</v>
      </c>
      <c r="F262" s="299">
        <f>IF('Datos de Indicador'!E265="No dato","x",IF('Datos de Indicador'!E265="No dato","x", ('Datos de Indicador'!E265)/'Datos de Indicador'!AM265))</f>
        <v>0</v>
      </c>
      <c r="G262" s="300">
        <f t="shared" si="59"/>
        <v>0</v>
      </c>
      <c r="H262" s="301">
        <f t="shared" si="60"/>
        <v>0</v>
      </c>
      <c r="I262" s="501">
        <f>IF('Datos de Indicador'!F265="No dato","x",ROUND(IF('Datos de Indicador'!F265=0,0,IF(LOG('Datos de Indicador'!F265*1/40)&gt;I$302,10,IF(LOG('Datos de Indicador'!F265*1/40)&lt;I$301,0,10-(I$302-LOG('Datos de Indicador'!F265*1/40))/(I$302-I$301)*10))),1))</f>
        <v>0</v>
      </c>
      <c r="J262" s="299">
        <f>IF('Datos de Indicador'!F265="No dato","x",IF('Datos de Indicador'!F265="No dato","x",( 'Datos de Indicador'!F265*1/40)/'Datos de Indicador'!AM265))</f>
        <v>0</v>
      </c>
      <c r="K262" s="300">
        <f t="shared" si="61"/>
        <v>0</v>
      </c>
      <c r="L262" s="302">
        <f t="shared" si="62"/>
        <v>0</v>
      </c>
      <c r="M262" s="502">
        <f>IF('Datos de Indicador'!G265="No dato","x",ROUND(IF('Datos de Indicador'!G265=0,0,IF(LOG('Datos de Indicador'!G265)&gt;M$302,10,IF(LOG('Datos de Indicador'!G265)&lt;M$301,0,10-(M$302-LOG('Datos de Indicador'!G265))/(M$302-M$301)*10))),1))</f>
        <v>0</v>
      </c>
      <c r="N262" s="303">
        <f>IF('Datos de Indicador'!G265="No dato","x",IF('Datos de Indicador'!G265="No dato","x", 'Datos de Indicador'!G265/'Datos de Indicador'!AM265))</f>
        <v>0</v>
      </c>
      <c r="O262" s="304">
        <f t="shared" si="63"/>
        <v>0</v>
      </c>
      <c r="P262" s="302">
        <f t="shared" si="64"/>
        <v>0</v>
      </c>
      <c r="Q262" s="301">
        <f t="shared" si="65"/>
        <v>0</v>
      </c>
      <c r="R262" s="503">
        <f>IF('Datos de Indicador'!H265="No dato","x",ROUND(IF('Datos de Indicador'!H265=0,0,IF(LOG('Datos de Indicador'!H265)&gt;R$302,10,IF(LOG('Datos de Indicador'!H265)&lt;R$301,0,10-(R$302-LOG('Datos de Indicador'!H265))/(R$302-R$301)*10))),1))</f>
        <v>7.4</v>
      </c>
      <c r="S262" s="299">
        <f>IF('Datos de Indicador'!H265="No dato","x",IF('Datos de Indicador'!H265="No dato","x", 'Datos de Indicador'!H265/'Datos de Indicador'!AM265))</f>
        <v>3.2557664632936412E-2</v>
      </c>
      <c r="T262" s="300">
        <f t="shared" si="66"/>
        <v>3.3</v>
      </c>
      <c r="U262" s="301">
        <f t="shared" si="67"/>
        <v>5.7</v>
      </c>
      <c r="V262" s="501">
        <f>IF('Datos de Indicador'!I265="No dato","x",ROUND(IF('Datos de Indicador'!I265=0,0,IF(LOG('Datos de Indicador'!I265)&gt;V$302,10,IF(LOG('Datos de Indicador'!I265)&lt;V$301,0,10-(V$302-LOG('Datos de Indicador'!I265))/(V$302-V$301)*10))),1))</f>
        <v>0</v>
      </c>
      <c r="W262" s="299">
        <f>IF('Datos de Indicador'!I265="No dato","x",IF('Datos de Indicador'!I265="No dato","x",( 'Datos de Indicador'!I265)/'Datos de Indicador'!AM265))</f>
        <v>0</v>
      </c>
      <c r="X262" s="300">
        <f t="shared" si="68"/>
        <v>0</v>
      </c>
      <c r="Y262" s="301">
        <f t="shared" si="69"/>
        <v>0</v>
      </c>
      <c r="Z262" s="305">
        <f t="shared" si="70"/>
        <v>3</v>
      </c>
      <c r="AA262" s="306">
        <f>IF('Datos de Indicador'!J265="No dato","x",ROUND(IF('Datos de Indicador'!J265&gt;AA$302,10,IF('Datos de Indicador'!J265&lt;$AA$301,0,10-(AA$302-'Datos de Indicador'!J265)/(AA$302-AA$301)*10)),1))</f>
        <v>3.7</v>
      </c>
      <c r="AB262" s="306">
        <f>IF('Datos de Indicador'!K265="No dato","x",ROUND(IF('Datos de Indicador'!K265&gt;AB$302,10,IF('Datos de Indicador'!K265&lt;$AB$301,0,10-(AB$302-'Datos de Indicador'!K265)/(AB$302-AB$301)*10)),1))</f>
        <v>0.7</v>
      </c>
      <c r="AC262" s="306">
        <f>IF('Datos de Indicador'!L265="No dato","x",ROUND(IF('Datos de Indicador'!L265&gt;AC$302,10,IF('Datos de Indicador'!L265&lt;$AC$301,0,10-(AC$302-'Datos de Indicador'!L265)/(AC$302-AC$301)*10)),1))</f>
        <v>0</v>
      </c>
      <c r="AD262" s="301">
        <f t="shared" si="57"/>
        <v>1.6</v>
      </c>
      <c r="AE262" s="305">
        <f t="shared" si="58"/>
        <v>1.6</v>
      </c>
      <c r="AF262" s="16"/>
      <c r="AG262" s="16"/>
      <c r="AH262" s="16"/>
    </row>
    <row r="263" spans="1:34" s="3" customFormat="1" x14ac:dyDescent="0.25">
      <c r="A263" s="104" t="s">
        <v>362</v>
      </c>
      <c r="B263" s="101" t="s">
        <v>373</v>
      </c>
      <c r="C263" s="307">
        <v>1611</v>
      </c>
      <c r="D263" s="301">
        <f>IF('Datos de Indicador'!D266="No dato","x",ROUND(IF('Datos de Indicador'!D266=0,0,IF(LOG('Datos de Indicador'!D266)&gt;D$302,10,IF(LOG('Datos de Indicador'!D266)&lt;D$301,0,10-(D$302-LOG('Datos de Indicador'!D266))/(D$302-D$301)*10))),1))</f>
        <v>6.9</v>
      </c>
      <c r="E263" s="501" t="str">
        <f>IF('Datos de Indicador'!E266="No dato","x",ROUND(IF('Datos de Indicador'!E266=0,0,IF(LOG('Datos de Indicador'!E266)&gt;E$302,10,IF(LOG('Datos de Indicador'!E266)&lt;E$301,0,10-(E$302-LOG('Datos de Indicador'!E266))/(E$302-E$301)*10))),1))</f>
        <v>x</v>
      </c>
      <c r="F263" s="299" t="str">
        <f>IF('Datos de Indicador'!E266="No dato","x",IF('Datos de Indicador'!E266="No dato","x", ('Datos de Indicador'!E266)/'Datos de Indicador'!AM266))</f>
        <v>x</v>
      </c>
      <c r="G263" s="300" t="str">
        <f t="shared" si="59"/>
        <v>x</v>
      </c>
      <c r="H263" s="301" t="str">
        <f t="shared" si="60"/>
        <v>x</v>
      </c>
      <c r="I263" s="501">
        <f>IF('Datos de Indicador'!F266="No dato","x",ROUND(IF('Datos de Indicador'!F266=0,0,IF(LOG('Datos de Indicador'!F266*1/40)&gt;I$302,10,IF(LOG('Datos de Indicador'!F266*1/40)&lt;I$301,0,10-(I$302-LOG('Datos de Indicador'!F266*1/40))/(I$302-I$301)*10))),1))</f>
        <v>0</v>
      </c>
      <c r="J263" s="299">
        <f>IF('Datos de Indicador'!F266="No dato","x",IF('Datos de Indicador'!F266="No dato","x",( 'Datos de Indicador'!F266*1/40)/'Datos de Indicador'!AM266))</f>
        <v>0</v>
      </c>
      <c r="K263" s="300">
        <f t="shared" si="61"/>
        <v>0</v>
      </c>
      <c r="L263" s="302">
        <f t="shared" si="62"/>
        <v>0</v>
      </c>
      <c r="M263" s="502">
        <f>IF('Datos de Indicador'!G266="No dato","x",ROUND(IF('Datos de Indicador'!G266=0,0,IF(LOG('Datos de Indicador'!G266)&gt;M$302,10,IF(LOG('Datos de Indicador'!G266)&lt;M$301,0,10-(M$302-LOG('Datos de Indicador'!G266))/(M$302-M$301)*10))),1))</f>
        <v>0</v>
      </c>
      <c r="N263" s="303">
        <f>IF('Datos de Indicador'!G266="No dato","x",IF('Datos de Indicador'!G266="No dato","x", 'Datos de Indicador'!G266/'Datos de Indicador'!AM266))</f>
        <v>0</v>
      </c>
      <c r="O263" s="304">
        <f t="shared" si="63"/>
        <v>0</v>
      </c>
      <c r="P263" s="302">
        <f t="shared" si="64"/>
        <v>0</v>
      </c>
      <c r="Q263" s="301">
        <f t="shared" si="65"/>
        <v>0</v>
      </c>
      <c r="R263" s="503">
        <f>IF('Datos de Indicador'!H266="No dato","x",ROUND(IF('Datos de Indicador'!H266=0,0,IF(LOG('Datos de Indicador'!H266)&gt;R$302,10,IF(LOG('Datos de Indicador'!H266)&lt;R$301,0,10-(R$302-LOG('Datos de Indicador'!H266))/(R$302-R$301)*10))),1))</f>
        <v>8.1</v>
      </c>
      <c r="S263" s="299">
        <f>IF('Datos de Indicador'!H266="No dato","x",IF('Datos de Indicador'!H266="No dato","x", 'Datos de Indicador'!H266/'Datos de Indicador'!AM266))</f>
        <v>4.3829675892243028E-2</v>
      </c>
      <c r="T263" s="300">
        <f t="shared" si="66"/>
        <v>4.4000000000000004</v>
      </c>
      <c r="U263" s="301">
        <f t="shared" si="67"/>
        <v>6.6</v>
      </c>
      <c r="V263" s="501">
        <f>IF('Datos de Indicador'!I266="No dato","x",ROUND(IF('Datos de Indicador'!I266=0,0,IF(LOG('Datos de Indicador'!I266)&gt;V$302,10,IF(LOG('Datos de Indicador'!I266)&lt;V$301,0,10-(V$302-LOG('Datos de Indicador'!I266))/(V$302-V$301)*10))),1))</f>
        <v>0</v>
      </c>
      <c r="W263" s="299">
        <f>IF('Datos de Indicador'!I266="No dato","x",IF('Datos de Indicador'!I266="No dato","x",( 'Datos de Indicador'!I266)/'Datos de Indicador'!AM266))</f>
        <v>0</v>
      </c>
      <c r="X263" s="300">
        <f t="shared" si="68"/>
        <v>0</v>
      </c>
      <c r="Y263" s="301">
        <f t="shared" si="69"/>
        <v>0</v>
      </c>
      <c r="Z263" s="305">
        <f t="shared" si="70"/>
        <v>4.2</v>
      </c>
      <c r="AA263" s="306">
        <f>IF('Datos de Indicador'!J266="No dato","x",ROUND(IF('Datos de Indicador'!J266&gt;AA$302,10,IF('Datos de Indicador'!J266&lt;$AA$301,0,10-(AA$302-'Datos de Indicador'!J266)/(AA$302-AA$301)*10)),1))</f>
        <v>8.6999999999999993</v>
      </c>
      <c r="AB263" s="306">
        <f>IF('Datos de Indicador'!K266="No dato","x",ROUND(IF('Datos de Indicador'!K266&gt;AB$302,10,IF('Datos de Indicador'!K266&lt;$AB$301,0,10-(AB$302-'Datos de Indicador'!K266)/(AB$302-AB$301)*10)),1))</f>
        <v>2.7</v>
      </c>
      <c r="AC263" s="306">
        <f>IF('Datos de Indicador'!L266="No dato","x",ROUND(IF('Datos de Indicador'!L266&gt;AC$302,10,IF('Datos de Indicador'!L266&lt;$AC$301,0,10-(AC$302-'Datos de Indicador'!L266)/(AC$302-AC$301)*10)),1))</f>
        <v>0</v>
      </c>
      <c r="AD263" s="301">
        <f t="shared" si="57"/>
        <v>5</v>
      </c>
      <c r="AE263" s="305">
        <f t="shared" si="58"/>
        <v>5</v>
      </c>
      <c r="AF263" s="16"/>
      <c r="AG263" s="16"/>
      <c r="AH263" s="16"/>
    </row>
    <row r="264" spans="1:34" s="3" customFormat="1" x14ac:dyDescent="0.25">
      <c r="A264" s="104" t="s">
        <v>362</v>
      </c>
      <c r="B264" s="101" t="s">
        <v>374</v>
      </c>
      <c r="C264" s="307">
        <v>1612</v>
      </c>
      <c r="D264" s="301">
        <f>IF('Datos de Indicador'!D267="No dato","x",ROUND(IF('Datos de Indicador'!D267=0,0,IF(LOG('Datos de Indicador'!D267)&gt;D$302,10,IF(LOG('Datos de Indicador'!D267)&lt;D$301,0,10-(D$302-LOG('Datos de Indicador'!D267))/(D$302-D$301)*10))),1))</f>
        <v>6.9</v>
      </c>
      <c r="E264" s="501">
        <f>IF('Datos de Indicador'!E267="No dato","x",ROUND(IF('Datos de Indicador'!E267=0,0,IF(LOG('Datos de Indicador'!E267)&gt;E$302,10,IF(LOG('Datos de Indicador'!E267)&lt;E$301,0,10-(E$302-LOG('Datos de Indicador'!E267))/(E$302-E$301)*10))),1))</f>
        <v>0</v>
      </c>
      <c r="F264" s="299">
        <f>IF('Datos de Indicador'!E267="No dato","x",IF('Datos de Indicador'!E267="No dato","x", ('Datos de Indicador'!E267)/'Datos de Indicador'!AM267))</f>
        <v>0</v>
      </c>
      <c r="G264" s="300">
        <f t="shared" si="59"/>
        <v>0</v>
      </c>
      <c r="H264" s="301">
        <f t="shared" si="60"/>
        <v>0</v>
      </c>
      <c r="I264" s="501">
        <f>IF('Datos de Indicador'!F267="No dato","x",ROUND(IF('Datos de Indicador'!F267=0,0,IF(LOG('Datos de Indicador'!F267*1/40)&gt;I$302,10,IF(LOG('Datos de Indicador'!F267*1/40)&lt;I$301,0,10-(I$302-LOG('Datos de Indicador'!F267*1/40))/(I$302-I$301)*10))),1))</f>
        <v>0</v>
      </c>
      <c r="J264" s="299">
        <f>IF('Datos de Indicador'!F267="No dato","x",IF('Datos de Indicador'!F267="No dato","x",( 'Datos de Indicador'!F267*1/40)/'Datos de Indicador'!AM267))</f>
        <v>0</v>
      </c>
      <c r="K264" s="300">
        <f t="shared" si="61"/>
        <v>0</v>
      </c>
      <c r="L264" s="302">
        <f t="shared" si="62"/>
        <v>0</v>
      </c>
      <c r="M264" s="502">
        <f>IF('Datos de Indicador'!G267="No dato","x",ROUND(IF('Datos de Indicador'!G267=0,0,IF(LOG('Datos de Indicador'!G267)&gt;M$302,10,IF(LOG('Datos de Indicador'!G267)&lt;M$301,0,10-(M$302-LOG('Datos de Indicador'!G267))/(M$302-M$301)*10))),1))</f>
        <v>0</v>
      </c>
      <c r="N264" s="303">
        <f>IF('Datos de Indicador'!G267="No dato","x",IF('Datos de Indicador'!G267="No dato","x", 'Datos de Indicador'!G267/'Datos de Indicador'!AM267))</f>
        <v>0</v>
      </c>
      <c r="O264" s="304">
        <f t="shared" si="63"/>
        <v>0</v>
      </c>
      <c r="P264" s="302">
        <f t="shared" si="64"/>
        <v>0</v>
      </c>
      <c r="Q264" s="301">
        <f t="shared" si="65"/>
        <v>0</v>
      </c>
      <c r="R264" s="503">
        <f>IF('Datos de Indicador'!H267="No dato","x",ROUND(IF('Datos de Indicador'!H267=0,0,IF(LOG('Datos de Indicador'!H267)&gt;R$302,10,IF(LOG('Datos de Indicador'!H267)&lt;R$301,0,10-(R$302-LOG('Datos de Indicador'!H267))/(R$302-R$301)*10))),1))</f>
        <v>8.9</v>
      </c>
      <c r="S264" s="299">
        <f>IF('Datos de Indicador'!H267="No dato","x",IF('Datos de Indicador'!H267="No dato","x", 'Datos de Indicador'!H267/'Datos de Indicador'!AM267))</f>
        <v>3.2586309389711625E-2</v>
      </c>
      <c r="T264" s="300">
        <f t="shared" si="66"/>
        <v>3.3</v>
      </c>
      <c r="U264" s="301">
        <f t="shared" si="67"/>
        <v>7</v>
      </c>
      <c r="V264" s="501">
        <f>IF('Datos de Indicador'!I267="No dato","x",ROUND(IF('Datos de Indicador'!I267=0,0,IF(LOG('Datos de Indicador'!I267)&gt;V$302,10,IF(LOG('Datos de Indicador'!I267)&lt;V$301,0,10-(V$302-LOG('Datos de Indicador'!I267))/(V$302-V$301)*10))),1))</f>
        <v>0</v>
      </c>
      <c r="W264" s="299">
        <f>IF('Datos de Indicador'!I267="No dato","x",IF('Datos de Indicador'!I267="No dato","x",( 'Datos de Indicador'!I267)/'Datos de Indicador'!AM267))</f>
        <v>0</v>
      </c>
      <c r="X264" s="300">
        <f t="shared" si="68"/>
        <v>0</v>
      </c>
      <c r="Y264" s="301">
        <f t="shared" si="69"/>
        <v>0</v>
      </c>
      <c r="Z264" s="305">
        <f t="shared" si="70"/>
        <v>3.6</v>
      </c>
      <c r="AA264" s="306">
        <f>IF('Datos de Indicador'!J267="No dato","x",ROUND(IF('Datos de Indicador'!J267&gt;AA$302,10,IF('Datos de Indicador'!J267&lt;$AA$301,0,10-(AA$302-'Datos de Indicador'!J267)/(AA$302-AA$301)*10)),1))</f>
        <v>10</v>
      </c>
      <c r="AB264" s="306">
        <f>IF('Datos de Indicador'!K267="No dato","x",ROUND(IF('Datos de Indicador'!K267&gt;AB$302,10,IF('Datos de Indicador'!K267&lt;$AB$301,0,10-(AB$302-'Datos de Indicador'!K267)/(AB$302-AB$301)*10)),1))</f>
        <v>10</v>
      </c>
      <c r="AC264" s="306">
        <f>IF('Datos de Indicador'!L267="No dato","x",ROUND(IF('Datos de Indicador'!L267&gt;AC$302,10,IF('Datos de Indicador'!L267&lt;$AC$301,0,10-(AC$302-'Datos de Indicador'!L267)/(AC$302-AC$301)*10)),1))</f>
        <v>0.7</v>
      </c>
      <c r="AD264" s="301">
        <f t="shared" si="57"/>
        <v>8.8000000000000007</v>
      </c>
      <c r="AE264" s="305">
        <f t="shared" si="58"/>
        <v>8.8000000000000007</v>
      </c>
      <c r="AF264" s="16"/>
      <c r="AG264" s="16"/>
      <c r="AH264" s="16"/>
    </row>
    <row r="265" spans="1:34" s="3" customFormat="1" x14ac:dyDescent="0.25">
      <c r="A265" s="104" t="s">
        <v>362</v>
      </c>
      <c r="B265" s="101" t="s">
        <v>375</v>
      </c>
      <c r="C265" s="307">
        <v>1613</v>
      </c>
      <c r="D265" s="301">
        <f>IF('Datos de Indicador'!D268="No dato","x",ROUND(IF('Datos de Indicador'!D268=0,0,IF(LOG('Datos de Indicador'!D268)&gt;D$302,10,IF(LOG('Datos de Indicador'!D268)&lt;D$301,0,10-(D$302-LOG('Datos de Indicador'!D268))/(D$302-D$301)*10))),1))</f>
        <v>7.2</v>
      </c>
      <c r="E265" s="501">
        <f>IF('Datos de Indicador'!E268="No dato","x",ROUND(IF('Datos de Indicador'!E268=0,0,IF(LOG('Datos de Indicador'!E268)&gt;E$302,10,IF(LOG('Datos de Indicador'!E268)&lt;E$301,0,10-(E$302-LOG('Datos de Indicador'!E268))/(E$302-E$301)*10))),1))</f>
        <v>0</v>
      </c>
      <c r="F265" s="299">
        <f>IF('Datos de Indicador'!E268="No dato","x",IF('Datos de Indicador'!E268="No dato","x", ('Datos de Indicador'!E268)/'Datos de Indicador'!AM268))</f>
        <v>0</v>
      </c>
      <c r="G265" s="300">
        <f t="shared" si="59"/>
        <v>0</v>
      </c>
      <c r="H265" s="301">
        <f t="shared" si="60"/>
        <v>0</v>
      </c>
      <c r="I265" s="501">
        <f>IF('Datos de Indicador'!F268="No dato","x",ROUND(IF('Datos de Indicador'!F268=0,0,IF(LOG('Datos de Indicador'!F268*1/40)&gt;I$302,10,IF(LOG('Datos de Indicador'!F268*1/40)&lt;I$301,0,10-(I$302-LOG('Datos de Indicador'!F268*1/40))/(I$302-I$301)*10))),1))</f>
        <v>0</v>
      </c>
      <c r="J265" s="299">
        <f>IF('Datos de Indicador'!F268="No dato","x",IF('Datos de Indicador'!F268="No dato","x",( 'Datos de Indicador'!F268*1/40)/'Datos de Indicador'!AM268))</f>
        <v>0</v>
      </c>
      <c r="K265" s="300">
        <f t="shared" si="61"/>
        <v>0</v>
      </c>
      <c r="L265" s="302">
        <f t="shared" si="62"/>
        <v>0</v>
      </c>
      <c r="M265" s="502">
        <f>IF('Datos de Indicador'!G268="No dato","x",ROUND(IF('Datos de Indicador'!G268=0,0,IF(LOG('Datos de Indicador'!G268)&gt;M$302,10,IF(LOG('Datos de Indicador'!G268)&lt;M$301,0,10-(M$302-LOG('Datos de Indicador'!G268))/(M$302-M$301)*10))),1))</f>
        <v>0</v>
      </c>
      <c r="N265" s="303">
        <f>IF('Datos de Indicador'!G268="No dato","x",IF('Datos de Indicador'!G268="No dato","x", 'Datos de Indicador'!G268/'Datos de Indicador'!AM268))</f>
        <v>0</v>
      </c>
      <c r="O265" s="304">
        <f t="shared" si="63"/>
        <v>0</v>
      </c>
      <c r="P265" s="302">
        <f t="shared" si="64"/>
        <v>0</v>
      </c>
      <c r="Q265" s="301">
        <f t="shared" si="65"/>
        <v>0</v>
      </c>
      <c r="R265" s="503">
        <f>IF('Datos de Indicador'!H268="No dato","x",ROUND(IF('Datos de Indicador'!H268=0,0,IF(LOG('Datos de Indicador'!H268)&gt;R$302,10,IF(LOG('Datos de Indicador'!H268)&lt;R$301,0,10-(R$302-LOG('Datos de Indicador'!H268))/(R$302-R$301)*10))),1))</f>
        <v>8.1</v>
      </c>
      <c r="S265" s="299">
        <f>IF('Datos de Indicador'!H268="No dato","x",IF('Datos de Indicador'!H268="No dato","x", 'Datos de Indicador'!H268/'Datos de Indicador'!AM268))</f>
        <v>3.3527721291363458E-2</v>
      </c>
      <c r="T265" s="300">
        <f t="shared" si="66"/>
        <v>3.4</v>
      </c>
      <c r="U265" s="301">
        <f t="shared" si="67"/>
        <v>6.3</v>
      </c>
      <c r="V265" s="501">
        <f>IF('Datos de Indicador'!I268="No dato","x",ROUND(IF('Datos de Indicador'!I268=0,0,IF(LOG('Datos de Indicador'!I268)&gt;V$302,10,IF(LOG('Datos de Indicador'!I268)&lt;V$301,0,10-(V$302-LOG('Datos de Indicador'!I268))/(V$302-V$301)*10))),1))</f>
        <v>0</v>
      </c>
      <c r="W265" s="299">
        <f>IF('Datos de Indicador'!I268="No dato","x",IF('Datos de Indicador'!I268="No dato","x",( 'Datos de Indicador'!I268)/'Datos de Indicador'!AM268))</f>
        <v>0</v>
      </c>
      <c r="X265" s="300">
        <f t="shared" si="68"/>
        <v>0</v>
      </c>
      <c r="Y265" s="301">
        <f t="shared" si="69"/>
        <v>0</v>
      </c>
      <c r="Z265" s="305">
        <f t="shared" si="70"/>
        <v>3.5</v>
      </c>
      <c r="AA265" s="306">
        <f>IF('Datos de Indicador'!J268="No dato","x",ROUND(IF('Datos de Indicador'!J268&gt;AA$302,10,IF('Datos de Indicador'!J268&lt;$AA$301,0,10-(AA$302-'Datos de Indicador'!J268)/(AA$302-AA$301)*10)),1))</f>
        <v>10</v>
      </c>
      <c r="AB265" s="306">
        <f>IF('Datos de Indicador'!K268="No dato","x",ROUND(IF('Datos de Indicador'!K268&gt;AB$302,10,IF('Datos de Indicador'!K268&lt;$AB$301,0,10-(AB$302-'Datos de Indicador'!K268)/(AB$302-AB$301)*10)),1))</f>
        <v>6</v>
      </c>
      <c r="AC265" s="306">
        <f>IF('Datos de Indicador'!L268="No dato","x",ROUND(IF('Datos de Indicador'!L268&gt;AC$302,10,IF('Datos de Indicador'!L268&lt;$AC$301,0,10-(AC$302-'Datos de Indicador'!L268)/(AC$302-AC$301)*10)),1))</f>
        <v>0</v>
      </c>
      <c r="AD265" s="301">
        <f t="shared" si="57"/>
        <v>7.1</v>
      </c>
      <c r="AE265" s="305">
        <f t="shared" si="58"/>
        <v>7.1</v>
      </c>
      <c r="AF265" s="16"/>
      <c r="AG265" s="16"/>
      <c r="AH265" s="16"/>
    </row>
    <row r="266" spans="1:34" s="3" customFormat="1" x14ac:dyDescent="0.25">
      <c r="A266" s="104" t="s">
        <v>362</v>
      </c>
      <c r="B266" s="101" t="s">
        <v>376</v>
      </c>
      <c r="C266" s="307">
        <v>1614</v>
      </c>
      <c r="D266" s="301">
        <f>IF('Datos de Indicador'!D269="No dato","x",ROUND(IF('Datos de Indicador'!D269=0,0,IF(LOG('Datos de Indicador'!D269)&gt;D$302,10,IF(LOG('Datos de Indicador'!D269)&lt;D$301,0,10-(D$302-LOG('Datos de Indicador'!D269))/(D$302-D$301)*10))),1))</f>
        <v>6.8</v>
      </c>
      <c r="E266" s="501" t="str">
        <f>IF('Datos de Indicador'!E269="No dato","x",ROUND(IF('Datos de Indicador'!E269=0,0,IF(LOG('Datos de Indicador'!E269)&gt;E$302,10,IF(LOG('Datos de Indicador'!E269)&lt;E$301,0,10-(E$302-LOG('Datos de Indicador'!E269))/(E$302-E$301)*10))),1))</f>
        <v>x</v>
      </c>
      <c r="F266" s="299" t="str">
        <f>IF('Datos de Indicador'!E269="No dato","x",IF('Datos de Indicador'!E269="No dato","x", ('Datos de Indicador'!E269)/'Datos de Indicador'!AM269))</f>
        <v>x</v>
      </c>
      <c r="G266" s="300" t="str">
        <f t="shared" si="59"/>
        <v>x</v>
      </c>
      <c r="H266" s="301" t="str">
        <f t="shared" si="60"/>
        <v>x</v>
      </c>
      <c r="I266" s="501">
        <f>IF('Datos de Indicador'!F269="No dato","x",ROUND(IF('Datos de Indicador'!F269=0,0,IF(LOG('Datos de Indicador'!F269*1/40)&gt;I$302,10,IF(LOG('Datos de Indicador'!F269*1/40)&lt;I$301,0,10-(I$302-LOG('Datos de Indicador'!F269*1/40))/(I$302-I$301)*10))),1))</f>
        <v>0</v>
      </c>
      <c r="J266" s="299">
        <f>IF('Datos de Indicador'!F269="No dato","x",IF('Datos de Indicador'!F269="No dato","x",( 'Datos de Indicador'!F269*1/40)/'Datos de Indicador'!AM269))</f>
        <v>0</v>
      </c>
      <c r="K266" s="300">
        <f t="shared" si="61"/>
        <v>0</v>
      </c>
      <c r="L266" s="302">
        <f t="shared" si="62"/>
        <v>0</v>
      </c>
      <c r="M266" s="502">
        <f>IF('Datos de Indicador'!G269="No dato","x",ROUND(IF('Datos de Indicador'!G269=0,0,IF(LOG('Datos de Indicador'!G269)&gt;M$302,10,IF(LOG('Datos de Indicador'!G269)&lt;M$301,0,10-(M$302-LOG('Datos de Indicador'!G269))/(M$302-M$301)*10))),1))</f>
        <v>0</v>
      </c>
      <c r="N266" s="303">
        <f>IF('Datos de Indicador'!G269="No dato","x",IF('Datos de Indicador'!G269="No dato","x", 'Datos de Indicador'!G269/'Datos de Indicador'!AM269))</f>
        <v>0</v>
      </c>
      <c r="O266" s="304">
        <f t="shared" si="63"/>
        <v>0</v>
      </c>
      <c r="P266" s="302">
        <f t="shared" si="64"/>
        <v>0</v>
      </c>
      <c r="Q266" s="301">
        <f t="shared" si="65"/>
        <v>0</v>
      </c>
      <c r="R266" s="503">
        <f>IF('Datos de Indicador'!H269="No dato","x",ROUND(IF('Datos de Indicador'!H269=0,0,IF(LOG('Datos de Indicador'!H269)&gt;R$302,10,IF(LOG('Datos de Indicador'!H269)&lt;R$301,0,10-(R$302-LOG('Datos de Indicador'!H269))/(R$302-R$301)*10))),1))</f>
        <v>8.4</v>
      </c>
      <c r="S266" s="299">
        <f>IF('Datos de Indicador'!H269="No dato","x",IF('Datos de Indicador'!H269="No dato","x", 'Datos de Indicador'!H269/'Datos de Indicador'!AM269))</f>
        <v>7.3705819791743954E-2</v>
      </c>
      <c r="T266" s="300">
        <f t="shared" si="66"/>
        <v>7.4</v>
      </c>
      <c r="U266" s="301">
        <f t="shared" si="67"/>
        <v>7.9</v>
      </c>
      <c r="V266" s="501">
        <f>IF('Datos de Indicador'!I269="No dato","x",ROUND(IF('Datos de Indicador'!I269=0,0,IF(LOG('Datos de Indicador'!I269)&gt;V$302,10,IF(LOG('Datos de Indicador'!I269)&lt;V$301,0,10-(V$302-LOG('Datos de Indicador'!I269))/(V$302-V$301)*10))),1))</f>
        <v>0</v>
      </c>
      <c r="W266" s="299">
        <f>IF('Datos de Indicador'!I269="No dato","x",IF('Datos de Indicador'!I269="No dato","x",( 'Datos de Indicador'!I269)/'Datos de Indicador'!AM269))</f>
        <v>0</v>
      </c>
      <c r="X266" s="300">
        <f t="shared" si="68"/>
        <v>0</v>
      </c>
      <c r="Y266" s="301">
        <f t="shared" si="69"/>
        <v>0</v>
      </c>
      <c r="Z266" s="305">
        <f t="shared" si="70"/>
        <v>4.7</v>
      </c>
      <c r="AA266" s="306">
        <f>IF('Datos de Indicador'!J269="No dato","x",ROUND(IF('Datos de Indicador'!J269&gt;AA$302,10,IF('Datos de Indicador'!J269&lt;$AA$301,0,10-(AA$302-'Datos de Indicador'!J269)/(AA$302-AA$301)*10)),1))</f>
        <v>9.8000000000000007</v>
      </c>
      <c r="AB266" s="306">
        <f>IF('Datos de Indicador'!K269="No dato","x",ROUND(IF('Datos de Indicador'!K269&gt;AB$302,10,IF('Datos de Indicador'!K269&lt;$AB$301,0,10-(AB$302-'Datos de Indicador'!K269)/(AB$302-AB$301)*10)),1))</f>
        <v>2.7</v>
      </c>
      <c r="AC266" s="306">
        <f>IF('Datos de Indicador'!L269="No dato","x",ROUND(IF('Datos de Indicador'!L269&gt;AC$302,10,IF('Datos de Indicador'!L269&lt;$AC$301,0,10-(AC$302-'Datos de Indicador'!L269)/(AC$302-AC$301)*10)),1))</f>
        <v>0</v>
      </c>
      <c r="AD266" s="301">
        <f t="shared" si="57"/>
        <v>6.1</v>
      </c>
      <c r="AE266" s="305">
        <f t="shared" si="58"/>
        <v>6.1</v>
      </c>
      <c r="AF266" s="16"/>
      <c r="AG266" s="16"/>
      <c r="AH266" s="16"/>
    </row>
    <row r="267" spans="1:34" s="3" customFormat="1" x14ac:dyDescent="0.25">
      <c r="A267" s="104" t="s">
        <v>362</v>
      </c>
      <c r="B267" s="101" t="s">
        <v>377</v>
      </c>
      <c r="C267" s="307">
        <v>1615</v>
      </c>
      <c r="D267" s="301">
        <f>IF('Datos de Indicador'!D270="No dato","x",ROUND(IF('Datos de Indicador'!D270=0,0,IF(LOG('Datos de Indicador'!D270)&gt;D$302,10,IF(LOG('Datos de Indicador'!D270)&lt;D$301,0,10-(D$302-LOG('Datos de Indicador'!D270))/(D$302-D$301)*10))),1))</f>
        <v>6.2</v>
      </c>
      <c r="E267" s="501" t="str">
        <f>IF('Datos de Indicador'!E270="No dato","x",ROUND(IF('Datos de Indicador'!E270=0,0,IF(LOG('Datos de Indicador'!E270)&gt;E$302,10,IF(LOG('Datos de Indicador'!E270)&lt;E$301,0,10-(E$302-LOG('Datos de Indicador'!E270))/(E$302-E$301)*10))),1))</f>
        <v>x</v>
      </c>
      <c r="F267" s="299" t="str">
        <f>IF('Datos de Indicador'!E270="No dato","x",IF('Datos de Indicador'!E270="No dato","x", ('Datos de Indicador'!E270)/'Datos de Indicador'!AM270))</f>
        <v>x</v>
      </c>
      <c r="G267" s="300" t="str">
        <f t="shared" si="59"/>
        <v>x</v>
      </c>
      <c r="H267" s="301" t="str">
        <f t="shared" si="60"/>
        <v>x</v>
      </c>
      <c r="I267" s="501">
        <f>IF('Datos de Indicador'!F270="No dato","x",ROUND(IF('Datos de Indicador'!F270=0,0,IF(LOG('Datos de Indicador'!F270*1/40)&gt;I$302,10,IF(LOG('Datos de Indicador'!F270*1/40)&lt;I$301,0,10-(I$302-LOG('Datos de Indicador'!F270*1/40))/(I$302-I$301)*10))),1))</f>
        <v>0</v>
      </c>
      <c r="J267" s="299">
        <f>IF('Datos de Indicador'!F270="No dato","x",IF('Datos de Indicador'!F270="No dato","x",( 'Datos de Indicador'!F270*1/40)/'Datos de Indicador'!AM270))</f>
        <v>0</v>
      </c>
      <c r="K267" s="300">
        <f t="shared" si="61"/>
        <v>0</v>
      </c>
      <c r="L267" s="302">
        <f t="shared" si="62"/>
        <v>0</v>
      </c>
      <c r="M267" s="502">
        <f>IF('Datos de Indicador'!G270="No dato","x",ROUND(IF('Datos de Indicador'!G270=0,0,IF(LOG('Datos de Indicador'!G270)&gt;M$302,10,IF(LOG('Datos de Indicador'!G270)&lt;M$301,0,10-(M$302-LOG('Datos de Indicador'!G270))/(M$302-M$301)*10))),1))</f>
        <v>0</v>
      </c>
      <c r="N267" s="303">
        <f>IF('Datos de Indicador'!G270="No dato","x",IF('Datos de Indicador'!G270="No dato","x", 'Datos de Indicador'!G270/'Datos de Indicador'!AM270))</f>
        <v>0</v>
      </c>
      <c r="O267" s="304">
        <f t="shared" si="63"/>
        <v>0</v>
      </c>
      <c r="P267" s="302">
        <f t="shared" si="64"/>
        <v>0</v>
      </c>
      <c r="Q267" s="301">
        <f t="shared" si="65"/>
        <v>0</v>
      </c>
      <c r="R267" s="503">
        <f>IF('Datos de Indicador'!H270="No dato","x",ROUND(IF('Datos de Indicador'!H270=0,0,IF(LOG('Datos de Indicador'!H270)&gt;R$302,10,IF(LOG('Datos de Indicador'!H270)&lt;R$301,0,10-(R$302-LOG('Datos de Indicador'!H270))/(R$302-R$301)*10))),1))</f>
        <v>8.9</v>
      </c>
      <c r="S267" s="299">
        <f>IF('Datos de Indicador'!H270="No dato","x",IF('Datos de Indicador'!H270="No dato","x", 'Datos de Indicador'!H270/'Datos de Indicador'!AM270))</f>
        <v>9.6743119001452799E-2</v>
      </c>
      <c r="T267" s="300">
        <f t="shared" si="66"/>
        <v>9.6999999999999993</v>
      </c>
      <c r="U267" s="301">
        <f t="shared" si="67"/>
        <v>9.3000000000000007</v>
      </c>
      <c r="V267" s="501">
        <f>IF('Datos de Indicador'!I270="No dato","x",ROUND(IF('Datos de Indicador'!I270=0,0,IF(LOG('Datos de Indicador'!I270)&gt;V$302,10,IF(LOG('Datos de Indicador'!I270)&lt;V$301,0,10-(V$302-LOG('Datos de Indicador'!I270))/(V$302-V$301)*10))),1))</f>
        <v>0</v>
      </c>
      <c r="W267" s="299">
        <f>IF('Datos de Indicador'!I270="No dato","x",IF('Datos de Indicador'!I270="No dato","x",( 'Datos de Indicador'!I270)/'Datos de Indicador'!AM270))</f>
        <v>0</v>
      </c>
      <c r="X267" s="300">
        <f t="shared" si="68"/>
        <v>0</v>
      </c>
      <c r="Y267" s="301">
        <f t="shared" si="69"/>
        <v>0</v>
      </c>
      <c r="Z267" s="305">
        <f t="shared" si="70"/>
        <v>5.4</v>
      </c>
      <c r="AA267" s="306">
        <f>IF('Datos de Indicador'!J270="No dato","x",ROUND(IF('Datos de Indicador'!J270&gt;AA$302,10,IF('Datos de Indicador'!J270&lt;$AA$301,0,10-(AA$302-'Datos de Indicador'!J270)/(AA$302-AA$301)*10)),1))</f>
        <v>10</v>
      </c>
      <c r="AB267" s="306">
        <f>IF('Datos de Indicador'!K270="No dato","x",ROUND(IF('Datos de Indicador'!K270&gt;AB$302,10,IF('Datos de Indicador'!K270&lt;$AB$301,0,10-(AB$302-'Datos de Indicador'!K270)/(AB$302-AB$301)*10)),1))</f>
        <v>6.7</v>
      </c>
      <c r="AC267" s="306">
        <f>IF('Datos de Indicador'!L270="No dato","x",ROUND(IF('Datos de Indicador'!L270&gt;AC$302,10,IF('Datos de Indicador'!L270&lt;$AC$301,0,10-(AC$302-'Datos de Indicador'!L270)/(AC$302-AC$301)*10)),1))</f>
        <v>0.7</v>
      </c>
      <c r="AD267" s="301">
        <f t="shared" si="57"/>
        <v>7.4</v>
      </c>
      <c r="AE267" s="305">
        <f t="shared" si="58"/>
        <v>7.4</v>
      </c>
      <c r="AF267" s="16"/>
      <c r="AG267" s="16"/>
      <c r="AH267" s="16"/>
    </row>
    <row r="268" spans="1:34" s="3" customFormat="1" x14ac:dyDescent="0.25">
      <c r="A268" s="104" t="s">
        <v>362</v>
      </c>
      <c r="B268" s="101" t="s">
        <v>378</v>
      </c>
      <c r="C268" s="307">
        <v>1616</v>
      </c>
      <c r="D268" s="301">
        <f>IF('Datos de Indicador'!D271="No dato","x",ROUND(IF('Datos de Indicador'!D271=0,0,IF(LOG('Datos de Indicador'!D271)&gt;D$302,10,IF(LOG('Datos de Indicador'!D271)&lt;D$301,0,10-(D$302-LOG('Datos de Indicador'!D271))/(D$302-D$301)*10))),1))</f>
        <v>6.8</v>
      </c>
      <c r="E268" s="501">
        <f>IF('Datos de Indicador'!E271="No dato","x",ROUND(IF('Datos de Indicador'!E271=0,0,IF(LOG('Datos de Indicador'!E271)&gt;E$302,10,IF(LOG('Datos de Indicador'!E271)&lt;E$301,0,10-(E$302-LOG('Datos de Indicador'!E271))/(E$302-E$301)*10))),1))</f>
        <v>0</v>
      </c>
      <c r="F268" s="299">
        <f>IF('Datos de Indicador'!E271="No dato","x",IF('Datos de Indicador'!E271="No dato","x", ('Datos de Indicador'!E271)/'Datos de Indicador'!AM271))</f>
        <v>0</v>
      </c>
      <c r="G268" s="300">
        <f t="shared" si="59"/>
        <v>0</v>
      </c>
      <c r="H268" s="301">
        <f t="shared" si="60"/>
        <v>0</v>
      </c>
      <c r="I268" s="501">
        <f>IF('Datos de Indicador'!F271="No dato","x",ROUND(IF('Datos de Indicador'!F271=0,0,IF(LOG('Datos de Indicador'!F271*1/40)&gt;I$302,10,IF(LOG('Datos de Indicador'!F271*1/40)&lt;I$301,0,10-(I$302-LOG('Datos de Indicador'!F271*1/40))/(I$302-I$301)*10))),1))</f>
        <v>0</v>
      </c>
      <c r="J268" s="299">
        <f>IF('Datos de Indicador'!F271="No dato","x",IF('Datos de Indicador'!F271="No dato","x",( 'Datos de Indicador'!F271*1/40)/'Datos de Indicador'!AM271))</f>
        <v>0</v>
      </c>
      <c r="K268" s="300">
        <f t="shared" si="61"/>
        <v>0</v>
      </c>
      <c r="L268" s="302">
        <f t="shared" si="62"/>
        <v>0</v>
      </c>
      <c r="M268" s="502">
        <f>IF('Datos de Indicador'!G271="No dato","x",ROUND(IF('Datos de Indicador'!G271=0,0,IF(LOG('Datos de Indicador'!G271)&gt;M$302,10,IF(LOG('Datos de Indicador'!G271)&lt;M$301,0,10-(M$302-LOG('Datos de Indicador'!G271))/(M$302-M$301)*10))),1))</f>
        <v>0</v>
      </c>
      <c r="N268" s="303">
        <f>IF('Datos de Indicador'!G271="No dato","x",IF('Datos de Indicador'!G271="No dato","x", 'Datos de Indicador'!G271/'Datos de Indicador'!AM271))</f>
        <v>0</v>
      </c>
      <c r="O268" s="304">
        <f t="shared" si="63"/>
        <v>0</v>
      </c>
      <c r="P268" s="302">
        <f t="shared" si="64"/>
        <v>0</v>
      </c>
      <c r="Q268" s="301">
        <f t="shared" si="65"/>
        <v>0</v>
      </c>
      <c r="R268" s="503">
        <f>IF('Datos de Indicador'!H271="No dato","x",ROUND(IF('Datos de Indicador'!H271=0,0,IF(LOG('Datos de Indicador'!H271)&gt;R$302,10,IF(LOG('Datos de Indicador'!H271)&lt;R$301,0,10-(R$302-LOG('Datos de Indicador'!H271))/(R$302-R$301)*10))),1))</f>
        <v>9.3000000000000007</v>
      </c>
      <c r="S268" s="299">
        <f>IF('Datos de Indicador'!H271="No dato","x",IF('Datos de Indicador'!H271="No dato","x", 'Datos de Indicador'!H271/'Datos de Indicador'!AM271))</f>
        <v>0.1256852226423944</v>
      </c>
      <c r="T268" s="300">
        <f t="shared" si="66"/>
        <v>10</v>
      </c>
      <c r="U268" s="301">
        <f t="shared" si="67"/>
        <v>9.6999999999999993</v>
      </c>
      <c r="V268" s="501">
        <f>IF('Datos de Indicador'!I271="No dato","x",ROUND(IF('Datos de Indicador'!I271=0,0,IF(LOG('Datos de Indicador'!I271)&gt;V$302,10,IF(LOG('Datos de Indicador'!I271)&lt;V$301,0,10-(V$302-LOG('Datos de Indicador'!I271))/(V$302-V$301)*10))),1))</f>
        <v>0</v>
      </c>
      <c r="W268" s="299">
        <f>IF('Datos de Indicador'!I271="No dato","x",IF('Datos de Indicador'!I271="No dato","x",( 'Datos de Indicador'!I271)/'Datos de Indicador'!AM271))</f>
        <v>0</v>
      </c>
      <c r="X268" s="300">
        <f t="shared" si="68"/>
        <v>0</v>
      </c>
      <c r="Y268" s="301">
        <f t="shared" si="69"/>
        <v>0</v>
      </c>
      <c r="Z268" s="305">
        <f t="shared" si="70"/>
        <v>5</v>
      </c>
      <c r="AA268" s="306">
        <f>IF('Datos de Indicador'!J271="No dato","x",ROUND(IF('Datos de Indicador'!J271&gt;AA$302,10,IF('Datos de Indicador'!J271&lt;$AA$301,0,10-(AA$302-'Datos de Indicador'!J271)/(AA$302-AA$301)*10)),1))</f>
        <v>10</v>
      </c>
      <c r="AB268" s="306">
        <f>IF('Datos de Indicador'!K271="No dato","x",ROUND(IF('Datos de Indicador'!K271&gt;AB$302,10,IF('Datos de Indicador'!K271&lt;$AB$301,0,10-(AB$302-'Datos de Indicador'!K271)/(AB$302-AB$301)*10)),1))</f>
        <v>9.3000000000000007</v>
      </c>
      <c r="AC268" s="306">
        <f>IF('Datos de Indicador'!L271="No dato","x",ROUND(IF('Datos de Indicador'!L271&gt;AC$302,10,IF('Datos de Indicador'!L271&lt;$AC$301,0,10-(AC$302-'Datos de Indicador'!L271)/(AC$302-AC$301)*10)),1))</f>
        <v>1.3</v>
      </c>
      <c r="AD268" s="301">
        <f t="shared" si="57"/>
        <v>8.4</v>
      </c>
      <c r="AE268" s="305">
        <f t="shared" si="58"/>
        <v>8.4</v>
      </c>
      <c r="AF268" s="16"/>
      <c r="AG268" s="16"/>
      <c r="AH268" s="16"/>
    </row>
    <row r="269" spans="1:34" s="3" customFormat="1" x14ac:dyDescent="0.25">
      <c r="A269" s="104" t="s">
        <v>362</v>
      </c>
      <c r="B269" s="101" t="s">
        <v>379</v>
      </c>
      <c r="C269" s="307">
        <v>1617</v>
      </c>
      <c r="D269" s="301">
        <f>IF('Datos de Indicador'!D272="No dato","x",ROUND(IF('Datos de Indicador'!D272=0,0,IF(LOG('Datos de Indicador'!D272)&gt;D$302,10,IF(LOG('Datos de Indicador'!D272)&lt;D$301,0,10-(D$302-LOG('Datos de Indicador'!D272))/(D$302-D$301)*10))),1))</f>
        <v>8</v>
      </c>
      <c r="E269" s="501">
        <f>IF('Datos de Indicador'!E272="No dato","x",ROUND(IF('Datos de Indicador'!E272=0,0,IF(LOG('Datos de Indicador'!E272)&gt;E$302,10,IF(LOG('Datos de Indicador'!E272)&lt;E$301,0,10-(E$302-LOG('Datos de Indicador'!E272))/(E$302-E$301)*10))),1))</f>
        <v>6.5</v>
      </c>
      <c r="F269" s="299">
        <f>IF('Datos de Indicador'!E272="No dato","x",IF('Datos de Indicador'!E272="No dato","x", ('Datos de Indicador'!E272)/'Datos de Indicador'!AM272))</f>
        <v>5.2090495776502602E-4</v>
      </c>
      <c r="G269" s="300">
        <f t="shared" si="59"/>
        <v>1</v>
      </c>
      <c r="H269" s="301">
        <f t="shared" si="60"/>
        <v>4.3</v>
      </c>
      <c r="I269" s="501">
        <f>IF('Datos de Indicador'!F272="No dato","x",ROUND(IF('Datos de Indicador'!F272=0,0,IF(LOG('Datos de Indicador'!F272*1/40)&gt;I$302,10,IF(LOG('Datos de Indicador'!F272*1/40)&lt;I$301,0,10-(I$302-LOG('Datos de Indicador'!F272*1/40))/(I$302-I$301)*10))),1))</f>
        <v>0</v>
      </c>
      <c r="J269" s="299">
        <f>IF('Datos de Indicador'!F272="No dato","x",IF('Datos de Indicador'!F272="No dato","x",( 'Datos de Indicador'!F272*1/40)/'Datos de Indicador'!AM272))</f>
        <v>0</v>
      </c>
      <c r="K269" s="300">
        <f t="shared" si="61"/>
        <v>0</v>
      </c>
      <c r="L269" s="302">
        <f t="shared" si="62"/>
        <v>0</v>
      </c>
      <c r="M269" s="502">
        <f>IF('Datos de Indicador'!G272="No dato","x",ROUND(IF('Datos de Indicador'!G272=0,0,IF(LOG('Datos de Indicador'!G272)&gt;M$302,10,IF(LOG('Datos de Indicador'!G272)&lt;M$301,0,10-(M$302-LOG('Datos de Indicador'!G272))/(M$302-M$301)*10))),1))</f>
        <v>0</v>
      </c>
      <c r="N269" s="303">
        <f>IF('Datos de Indicador'!G272="No dato","x",IF('Datos de Indicador'!G272="No dato","x", 'Datos de Indicador'!G272/'Datos de Indicador'!AM272))</f>
        <v>0</v>
      </c>
      <c r="O269" s="304">
        <f t="shared" si="63"/>
        <v>0</v>
      </c>
      <c r="P269" s="302">
        <f t="shared" si="64"/>
        <v>0</v>
      </c>
      <c r="Q269" s="301">
        <f t="shared" si="65"/>
        <v>0</v>
      </c>
      <c r="R269" s="503">
        <f>IF('Datos de Indicador'!H272="No dato","x",ROUND(IF('Datos de Indicador'!H272=0,0,IF(LOG('Datos de Indicador'!H272)&gt;R$302,10,IF(LOG('Datos de Indicador'!H272)&lt;R$301,0,10-(R$302-LOG('Datos de Indicador'!H272))/(R$302-R$301)*10))),1))</f>
        <v>9.3000000000000007</v>
      </c>
      <c r="S269" s="299">
        <f>IF('Datos de Indicador'!H272="No dato","x",IF('Datos de Indicador'!H272="No dato","x", 'Datos de Indicador'!H272/'Datos de Indicador'!AM272))</f>
        <v>4.2860059924906338E-2</v>
      </c>
      <c r="T269" s="300">
        <f t="shared" si="66"/>
        <v>4.3</v>
      </c>
      <c r="U269" s="301">
        <f t="shared" si="67"/>
        <v>7.6</v>
      </c>
      <c r="V269" s="501">
        <f>IF('Datos de Indicador'!I272="No dato","x",ROUND(IF('Datos de Indicador'!I272=0,0,IF(LOG('Datos de Indicador'!I272)&gt;V$302,10,IF(LOG('Datos de Indicador'!I272)&lt;V$301,0,10-(V$302-LOG('Datos de Indicador'!I272))/(V$302-V$301)*10))),1))</f>
        <v>0</v>
      </c>
      <c r="W269" s="299">
        <f>IF('Datos de Indicador'!I272="No dato","x",IF('Datos de Indicador'!I272="No dato","x",( 'Datos de Indicador'!I272)/'Datos de Indicador'!AM272))</f>
        <v>0</v>
      </c>
      <c r="X269" s="300">
        <f t="shared" si="68"/>
        <v>0</v>
      </c>
      <c r="Y269" s="301">
        <f t="shared" si="69"/>
        <v>0</v>
      </c>
      <c r="Z269" s="305">
        <f t="shared" si="70"/>
        <v>4.9000000000000004</v>
      </c>
      <c r="AA269" s="306">
        <f>IF('Datos de Indicador'!J272="No dato","x",ROUND(IF('Datos de Indicador'!J272&gt;AA$302,10,IF('Datos de Indicador'!J272&lt;$AA$301,0,10-(AA$302-'Datos de Indicador'!J272)/(AA$302-AA$301)*10)),1))</f>
        <v>10</v>
      </c>
      <c r="AB269" s="306">
        <f>IF('Datos de Indicador'!K272="No dato","x",ROUND(IF('Datos de Indicador'!K272&gt;AB$302,10,IF('Datos de Indicador'!K272&lt;$AB$301,0,10-(AB$302-'Datos de Indicador'!K272)/(AB$302-AB$301)*10)),1))</f>
        <v>10</v>
      </c>
      <c r="AC269" s="306">
        <f>IF('Datos de Indicador'!L272="No dato","x",ROUND(IF('Datos de Indicador'!L272&gt;AC$302,10,IF('Datos de Indicador'!L272&lt;$AC$301,0,10-(AC$302-'Datos de Indicador'!L272)/(AC$302-AC$301)*10)),1))</f>
        <v>2</v>
      </c>
      <c r="AD269" s="301">
        <f t="shared" si="57"/>
        <v>8.9</v>
      </c>
      <c r="AE269" s="305">
        <f t="shared" si="58"/>
        <v>8.9</v>
      </c>
      <c r="AF269" s="16"/>
      <c r="AG269" s="16"/>
      <c r="AH269" s="16"/>
    </row>
    <row r="270" spans="1:34" s="3" customFormat="1" x14ac:dyDescent="0.25">
      <c r="A270" s="104" t="s">
        <v>362</v>
      </c>
      <c r="B270" s="101" t="s">
        <v>380</v>
      </c>
      <c r="C270" s="307">
        <v>1618</v>
      </c>
      <c r="D270" s="301">
        <f>IF('Datos de Indicador'!D273="No dato","x",ROUND(IF('Datos de Indicador'!D273=0,0,IF(LOG('Datos de Indicador'!D273)&gt;D$302,10,IF(LOG('Datos de Indicador'!D273)&lt;D$301,0,10-(D$302-LOG('Datos de Indicador'!D273))/(D$302-D$301)*10))),1))</f>
        <v>6.7</v>
      </c>
      <c r="E270" s="501" t="str">
        <f>IF('Datos de Indicador'!E273="No dato","x",ROUND(IF('Datos de Indicador'!E273=0,0,IF(LOG('Datos de Indicador'!E273)&gt;E$302,10,IF(LOG('Datos de Indicador'!E273)&lt;E$301,0,10-(E$302-LOG('Datos de Indicador'!E273))/(E$302-E$301)*10))),1))</f>
        <v>x</v>
      </c>
      <c r="F270" s="299" t="str">
        <f>IF('Datos de Indicador'!E273="No dato","x",IF('Datos de Indicador'!E273="No dato","x", ('Datos de Indicador'!E273)/'Datos de Indicador'!AM273))</f>
        <v>x</v>
      </c>
      <c r="G270" s="300" t="str">
        <f t="shared" si="59"/>
        <v>x</v>
      </c>
      <c r="H270" s="301" t="str">
        <f t="shared" si="60"/>
        <v>x</v>
      </c>
      <c r="I270" s="501">
        <f>IF('Datos de Indicador'!F273="No dato","x",ROUND(IF('Datos de Indicador'!F273=0,0,IF(LOG('Datos de Indicador'!F273*1/40)&gt;I$302,10,IF(LOG('Datos de Indicador'!F273*1/40)&lt;I$301,0,10-(I$302-LOG('Datos de Indicador'!F273*1/40))/(I$302-I$301)*10))),1))</f>
        <v>0</v>
      </c>
      <c r="J270" s="299">
        <f>IF('Datos de Indicador'!F273="No dato","x",IF('Datos de Indicador'!F273="No dato","x",( 'Datos de Indicador'!F273*1/40)/'Datos de Indicador'!AM273))</f>
        <v>0</v>
      </c>
      <c r="K270" s="300">
        <f t="shared" si="61"/>
        <v>0</v>
      </c>
      <c r="L270" s="302">
        <f t="shared" si="62"/>
        <v>0</v>
      </c>
      <c r="M270" s="502">
        <f>IF('Datos de Indicador'!G273="No dato","x",ROUND(IF('Datos de Indicador'!G273=0,0,IF(LOG('Datos de Indicador'!G273)&gt;M$302,10,IF(LOG('Datos de Indicador'!G273)&lt;M$301,0,10-(M$302-LOG('Datos de Indicador'!G273))/(M$302-M$301)*10))),1))</f>
        <v>0</v>
      </c>
      <c r="N270" s="303">
        <f>IF('Datos de Indicador'!G273="No dato","x",IF('Datos de Indicador'!G273="No dato","x", 'Datos de Indicador'!G273/'Datos de Indicador'!AM273))</f>
        <v>0</v>
      </c>
      <c r="O270" s="304">
        <f t="shared" si="63"/>
        <v>0</v>
      </c>
      <c r="P270" s="302">
        <f t="shared" si="64"/>
        <v>0</v>
      </c>
      <c r="Q270" s="301">
        <f t="shared" si="65"/>
        <v>0</v>
      </c>
      <c r="R270" s="503">
        <f>IF('Datos de Indicador'!H273="No dato","x",ROUND(IF('Datos de Indicador'!H273=0,0,IF(LOG('Datos de Indicador'!H273)&gt;R$302,10,IF(LOG('Datos de Indicador'!H273)&lt;R$301,0,10-(R$302-LOG('Datos de Indicador'!H273))/(R$302-R$301)*10))),1))</f>
        <v>8.6</v>
      </c>
      <c r="S270" s="299">
        <f>IF('Datos de Indicador'!H273="No dato","x",IF('Datos de Indicador'!H273="No dato","x", 'Datos de Indicador'!H273/'Datos de Indicador'!AM273))</f>
        <v>0.11514548903974947</v>
      </c>
      <c r="T270" s="300">
        <f t="shared" si="66"/>
        <v>10</v>
      </c>
      <c r="U270" s="301">
        <f t="shared" si="67"/>
        <v>9.4</v>
      </c>
      <c r="V270" s="501">
        <f>IF('Datos de Indicador'!I273="No dato","x",ROUND(IF('Datos de Indicador'!I273=0,0,IF(LOG('Datos de Indicador'!I273)&gt;V$302,10,IF(LOG('Datos de Indicador'!I273)&lt;V$301,0,10-(V$302-LOG('Datos de Indicador'!I273))/(V$302-V$301)*10))),1))</f>
        <v>0</v>
      </c>
      <c r="W270" s="299">
        <f>IF('Datos de Indicador'!I273="No dato","x",IF('Datos de Indicador'!I273="No dato","x",( 'Datos de Indicador'!I273)/'Datos de Indicador'!AM273))</f>
        <v>0</v>
      </c>
      <c r="X270" s="300">
        <f t="shared" si="68"/>
        <v>0</v>
      </c>
      <c r="Y270" s="301">
        <f t="shared" si="69"/>
        <v>0</v>
      </c>
      <c r="Z270" s="305">
        <f t="shared" si="70"/>
        <v>5.6</v>
      </c>
      <c r="AA270" s="306">
        <f>IF('Datos de Indicador'!J273="No dato","x",ROUND(IF('Datos de Indicador'!J273&gt;AA$302,10,IF('Datos de Indicador'!J273&lt;$AA$301,0,10-(AA$302-'Datos de Indicador'!J273)/(AA$302-AA$301)*10)),1))</f>
        <v>0</v>
      </c>
      <c r="AB270" s="306">
        <f>IF('Datos de Indicador'!K273="No dato","x",ROUND(IF('Datos de Indicador'!K273&gt;AB$302,10,IF('Datos de Indicador'!K273&lt;$AB$301,0,10-(AB$302-'Datos de Indicador'!K273)/(AB$302-AB$301)*10)),1))</f>
        <v>0</v>
      </c>
      <c r="AC270" s="306">
        <f>IF('Datos de Indicador'!L273="No dato","x",ROUND(IF('Datos de Indicador'!L273&gt;AC$302,10,IF('Datos de Indicador'!L273&lt;$AC$301,0,10-(AC$302-'Datos de Indicador'!L273)/(AC$302-AC$301)*10)),1))</f>
        <v>0</v>
      </c>
      <c r="AD270" s="301">
        <f t="shared" si="57"/>
        <v>0</v>
      </c>
      <c r="AE270" s="305">
        <f t="shared" si="58"/>
        <v>0</v>
      </c>
      <c r="AF270" s="16"/>
      <c r="AG270" s="16"/>
      <c r="AH270" s="16"/>
    </row>
    <row r="271" spans="1:34" s="3" customFormat="1" x14ac:dyDescent="0.25">
      <c r="A271" s="104" t="s">
        <v>362</v>
      </c>
      <c r="B271" s="101" t="s">
        <v>381</v>
      </c>
      <c r="C271" s="307">
        <v>1619</v>
      </c>
      <c r="D271" s="301">
        <f>IF('Datos de Indicador'!D274="No dato","x",ROUND(IF('Datos de Indicador'!D274=0,0,IF(LOG('Datos de Indicador'!D274)&gt;D$302,10,IF(LOG('Datos de Indicador'!D274)&lt;D$301,0,10-(D$302-LOG('Datos de Indicador'!D274))/(D$302-D$301)*10))),1))</f>
        <v>7.6</v>
      </c>
      <c r="E271" s="501" t="str">
        <f>IF('Datos de Indicador'!E274="No dato","x",ROUND(IF('Datos de Indicador'!E274=0,0,IF(LOG('Datos de Indicador'!E274)&gt;E$302,10,IF(LOG('Datos de Indicador'!E274)&lt;E$301,0,10-(E$302-LOG('Datos de Indicador'!E274))/(E$302-E$301)*10))),1))</f>
        <v>x</v>
      </c>
      <c r="F271" s="299" t="str">
        <f>IF('Datos de Indicador'!E274="No dato","x",IF('Datos de Indicador'!E274="No dato","x", ('Datos de Indicador'!E274)/'Datos de Indicador'!AM274))</f>
        <v>x</v>
      </c>
      <c r="G271" s="300" t="str">
        <f t="shared" si="59"/>
        <v>x</v>
      </c>
      <c r="H271" s="301" t="str">
        <f t="shared" si="60"/>
        <v>x</v>
      </c>
      <c r="I271" s="501">
        <f>IF('Datos de Indicador'!F274="No dato","x",ROUND(IF('Datos de Indicador'!F274=0,0,IF(LOG('Datos de Indicador'!F274*1/40)&gt;I$302,10,IF(LOG('Datos de Indicador'!F274*1/40)&lt;I$301,0,10-(I$302-LOG('Datos de Indicador'!F274*1/40))/(I$302-I$301)*10))),1))</f>
        <v>0</v>
      </c>
      <c r="J271" s="299">
        <f>IF('Datos de Indicador'!F274="No dato","x",IF('Datos de Indicador'!F274="No dato","x",( 'Datos de Indicador'!F274*1/40)/'Datos de Indicador'!AM274))</f>
        <v>0</v>
      </c>
      <c r="K271" s="300">
        <f t="shared" si="61"/>
        <v>0</v>
      </c>
      <c r="L271" s="302">
        <f t="shared" si="62"/>
        <v>0</v>
      </c>
      <c r="M271" s="502">
        <f>IF('Datos de Indicador'!G274="No dato","x",ROUND(IF('Datos de Indicador'!G274=0,0,IF(LOG('Datos de Indicador'!G274)&gt;M$302,10,IF(LOG('Datos de Indicador'!G274)&lt;M$301,0,10-(M$302-LOG('Datos de Indicador'!G274))/(M$302-M$301)*10))),1))</f>
        <v>0</v>
      </c>
      <c r="N271" s="303">
        <f>IF('Datos de Indicador'!G274="No dato","x",IF('Datos de Indicador'!G274="No dato","x", 'Datos de Indicador'!G274/'Datos de Indicador'!AM274))</f>
        <v>0</v>
      </c>
      <c r="O271" s="304">
        <f t="shared" si="63"/>
        <v>0</v>
      </c>
      <c r="P271" s="302">
        <f t="shared" si="64"/>
        <v>0</v>
      </c>
      <c r="Q271" s="301">
        <f t="shared" si="65"/>
        <v>0</v>
      </c>
      <c r="R271" s="503">
        <f>IF('Datos de Indicador'!H274="No dato","x",ROUND(IF('Datos de Indicador'!H274=0,0,IF(LOG('Datos de Indicador'!H274)&gt;R$302,10,IF(LOG('Datos de Indicador'!H274)&lt;R$301,0,10-(R$302-LOG('Datos de Indicador'!H274))/(R$302-R$301)*10))),1))</f>
        <v>9.1</v>
      </c>
      <c r="S271" s="299">
        <f>IF('Datos de Indicador'!H274="No dato","x",IF('Datos de Indicador'!H274="No dato","x", 'Datos de Indicador'!H274/'Datos de Indicador'!AM274))</f>
        <v>7.8387005105532426E-2</v>
      </c>
      <c r="T271" s="300">
        <f t="shared" si="66"/>
        <v>7.8</v>
      </c>
      <c r="U271" s="301">
        <f t="shared" si="67"/>
        <v>8.5</v>
      </c>
      <c r="V271" s="501">
        <f>IF('Datos de Indicador'!I274="No dato","x",ROUND(IF('Datos de Indicador'!I274=0,0,IF(LOG('Datos de Indicador'!I274)&gt;V$302,10,IF(LOG('Datos de Indicador'!I274)&lt;V$301,0,10-(V$302-LOG('Datos de Indicador'!I274))/(V$302-V$301)*10))),1))</f>
        <v>0</v>
      </c>
      <c r="W271" s="299">
        <f>IF('Datos de Indicador'!I274="No dato","x",IF('Datos de Indicador'!I274="No dato","x",( 'Datos de Indicador'!I274)/'Datos de Indicador'!AM274))</f>
        <v>0</v>
      </c>
      <c r="X271" s="300">
        <f t="shared" si="68"/>
        <v>0</v>
      </c>
      <c r="Y271" s="301">
        <f t="shared" si="69"/>
        <v>0</v>
      </c>
      <c r="Z271" s="305">
        <f t="shared" si="70"/>
        <v>5.3</v>
      </c>
      <c r="AA271" s="306">
        <f>IF('Datos de Indicador'!J274="No dato","x",ROUND(IF('Datos de Indicador'!J274&gt;AA$302,10,IF('Datos de Indicador'!J274&lt;$AA$301,0,10-(AA$302-'Datos de Indicador'!J274)/(AA$302-AA$301)*10)),1))</f>
        <v>3.1</v>
      </c>
      <c r="AB271" s="306">
        <f>IF('Datos de Indicador'!K274="No dato","x",ROUND(IF('Datos de Indicador'!K274&gt;AB$302,10,IF('Datos de Indicador'!K274&lt;$AB$301,0,10-(AB$302-'Datos de Indicador'!K274)/(AB$302-AB$301)*10)),1))</f>
        <v>2</v>
      </c>
      <c r="AC271" s="306">
        <f>IF('Datos de Indicador'!L274="No dato","x",ROUND(IF('Datos de Indicador'!L274&gt;AC$302,10,IF('Datos de Indicador'!L274&lt;$AC$301,0,10-(AC$302-'Datos de Indicador'!L274)/(AC$302-AC$301)*10)),1))</f>
        <v>0</v>
      </c>
      <c r="AD271" s="301">
        <f t="shared" si="57"/>
        <v>1.8</v>
      </c>
      <c r="AE271" s="305">
        <f t="shared" si="58"/>
        <v>1.8</v>
      </c>
      <c r="AF271" s="16"/>
      <c r="AG271" s="16"/>
      <c r="AH271" s="16"/>
    </row>
    <row r="272" spans="1:34" s="3" customFormat="1" x14ac:dyDescent="0.25">
      <c r="A272" s="104" t="s">
        <v>362</v>
      </c>
      <c r="B272" s="101" t="s">
        <v>203</v>
      </c>
      <c r="C272" s="307">
        <v>1620</v>
      </c>
      <c r="D272" s="301">
        <f>IF('Datos de Indicador'!D275="No dato","x",ROUND(IF('Datos de Indicador'!D275=0,0,IF(LOG('Datos de Indicador'!D275)&gt;D$302,10,IF(LOG('Datos de Indicador'!D275)&lt;D$301,0,10-(D$302-LOG('Datos de Indicador'!D275))/(D$302-D$301)*10))),1))</f>
        <v>7.9</v>
      </c>
      <c r="E272" s="501" t="str">
        <f>IF('Datos de Indicador'!E275="No dato","x",ROUND(IF('Datos de Indicador'!E275=0,0,IF(LOG('Datos de Indicador'!E275)&gt;E$302,10,IF(LOG('Datos de Indicador'!E275)&lt;E$301,0,10-(E$302-LOG('Datos de Indicador'!E275))/(E$302-E$301)*10))),1))</f>
        <v>x</v>
      </c>
      <c r="F272" s="299" t="str">
        <f>IF('Datos de Indicador'!E275="No dato","x",IF('Datos de Indicador'!E275="No dato","x", ('Datos de Indicador'!E275)/'Datos de Indicador'!AM275))</f>
        <v>x</v>
      </c>
      <c r="G272" s="300" t="str">
        <f t="shared" si="59"/>
        <v>x</v>
      </c>
      <c r="H272" s="301" t="str">
        <f t="shared" si="60"/>
        <v>x</v>
      </c>
      <c r="I272" s="501">
        <f>IF('Datos de Indicador'!F275="No dato","x",ROUND(IF('Datos de Indicador'!F275=0,0,IF(LOG('Datos de Indicador'!F275*1/40)&gt;I$302,10,IF(LOG('Datos de Indicador'!F275*1/40)&lt;I$301,0,10-(I$302-LOG('Datos de Indicador'!F275*1/40))/(I$302-I$301)*10))),1))</f>
        <v>0</v>
      </c>
      <c r="J272" s="299">
        <f>IF('Datos de Indicador'!F275="No dato","x",IF('Datos de Indicador'!F275="No dato","x",( 'Datos de Indicador'!F275*1/40)/'Datos de Indicador'!AM275))</f>
        <v>0</v>
      </c>
      <c r="K272" s="300">
        <f t="shared" si="61"/>
        <v>0</v>
      </c>
      <c r="L272" s="302">
        <f t="shared" si="62"/>
        <v>0</v>
      </c>
      <c r="M272" s="502">
        <f>IF('Datos de Indicador'!G275="No dato","x",ROUND(IF('Datos de Indicador'!G275=0,0,IF(LOG('Datos de Indicador'!G275)&gt;M$302,10,IF(LOG('Datos de Indicador'!G275)&lt;M$301,0,10-(M$302-LOG('Datos de Indicador'!G275))/(M$302-M$301)*10))),1))</f>
        <v>0</v>
      </c>
      <c r="N272" s="303">
        <f>IF('Datos de Indicador'!G275="No dato","x",IF('Datos de Indicador'!G275="No dato","x", 'Datos de Indicador'!G275/'Datos de Indicador'!AM275))</f>
        <v>0</v>
      </c>
      <c r="O272" s="304">
        <f t="shared" si="63"/>
        <v>0</v>
      </c>
      <c r="P272" s="302">
        <f t="shared" si="64"/>
        <v>0</v>
      </c>
      <c r="Q272" s="301">
        <f t="shared" si="65"/>
        <v>0</v>
      </c>
      <c r="R272" s="503">
        <f>IF('Datos de Indicador'!H275="No dato","x",ROUND(IF('Datos de Indicador'!H275=0,0,IF(LOG('Datos de Indicador'!H275)&gt;R$302,10,IF(LOG('Datos de Indicador'!H275)&lt;R$301,0,10-(R$302-LOG('Datos de Indicador'!H275))/(R$302-R$301)*10))),1))</f>
        <v>9.4</v>
      </c>
      <c r="S272" s="299">
        <f>IF('Datos de Indicador'!H275="No dato","x",IF('Datos de Indicador'!H275="No dato","x", 'Datos de Indicador'!H275/'Datos de Indicador'!AM275))</f>
        <v>9.1156591418112901E-2</v>
      </c>
      <c r="T272" s="300">
        <f t="shared" si="66"/>
        <v>9.1</v>
      </c>
      <c r="U272" s="301">
        <f t="shared" si="67"/>
        <v>9.3000000000000007</v>
      </c>
      <c r="V272" s="501">
        <f>IF('Datos de Indicador'!I275="No dato","x",ROUND(IF('Datos de Indicador'!I275=0,0,IF(LOG('Datos de Indicador'!I275)&gt;V$302,10,IF(LOG('Datos de Indicador'!I275)&lt;V$301,0,10-(V$302-LOG('Datos de Indicador'!I275))/(V$302-V$301)*10))),1))</f>
        <v>0</v>
      </c>
      <c r="W272" s="299">
        <f>IF('Datos de Indicador'!I275="No dato","x",IF('Datos de Indicador'!I275="No dato","x",( 'Datos de Indicador'!I275)/'Datos de Indicador'!AM275))</f>
        <v>0</v>
      </c>
      <c r="X272" s="300">
        <f t="shared" si="68"/>
        <v>0</v>
      </c>
      <c r="Y272" s="301">
        <f t="shared" si="69"/>
        <v>0</v>
      </c>
      <c r="Z272" s="305">
        <f t="shared" si="70"/>
        <v>5.9</v>
      </c>
      <c r="AA272" s="306">
        <f>IF('Datos de Indicador'!J275="No dato","x",ROUND(IF('Datos de Indicador'!J275&gt;AA$302,10,IF('Datos de Indicador'!J275&lt;$AA$301,0,10-(AA$302-'Datos de Indicador'!J275)/(AA$302-AA$301)*10)),1))</f>
        <v>6.4</v>
      </c>
      <c r="AB272" s="306">
        <f>IF('Datos de Indicador'!K275="No dato","x",ROUND(IF('Datos de Indicador'!K275&gt;AB$302,10,IF('Datos de Indicador'!K275&lt;$AB$301,0,10-(AB$302-'Datos de Indicador'!K275)/(AB$302-AB$301)*10)),1))</f>
        <v>5.3</v>
      </c>
      <c r="AC272" s="306">
        <f>IF('Datos de Indicador'!L275="No dato","x",ROUND(IF('Datos de Indicador'!L275&gt;AC$302,10,IF('Datos de Indicador'!L275&lt;$AC$301,0,10-(AC$302-'Datos de Indicador'!L275)/(AC$302-AC$301)*10)),1))</f>
        <v>0</v>
      </c>
      <c r="AD272" s="301">
        <f t="shared" si="57"/>
        <v>4.4000000000000004</v>
      </c>
      <c r="AE272" s="305">
        <f t="shared" si="58"/>
        <v>4.4000000000000004</v>
      </c>
      <c r="AF272" s="16"/>
      <c r="AG272" s="16"/>
      <c r="AH272" s="16"/>
    </row>
    <row r="273" spans="1:34" s="3" customFormat="1" x14ac:dyDescent="0.25">
      <c r="A273" s="104" t="s">
        <v>362</v>
      </c>
      <c r="B273" s="101" t="s">
        <v>337</v>
      </c>
      <c r="C273" s="307">
        <v>1621</v>
      </c>
      <c r="D273" s="301">
        <f>IF('Datos de Indicador'!D276="No dato","x",ROUND(IF('Datos de Indicador'!D276=0,0,IF(LOG('Datos de Indicador'!D276)&gt;D$302,10,IF(LOG('Datos de Indicador'!D276)&lt;D$301,0,10-(D$302-LOG('Datos de Indicador'!D276))/(D$302-D$301)*10))),1))</f>
        <v>7.4</v>
      </c>
      <c r="E273" s="501">
        <f>IF('Datos de Indicador'!E276="No dato","x",ROUND(IF('Datos de Indicador'!E276=0,0,IF(LOG('Datos de Indicador'!E276)&gt;E$302,10,IF(LOG('Datos de Indicador'!E276)&lt;E$301,0,10-(E$302-LOG('Datos de Indicador'!E276))/(E$302-E$301)*10))),1))</f>
        <v>4.8</v>
      </c>
      <c r="F273" s="299">
        <f>IF('Datos de Indicador'!E276="No dato","x",IF('Datos de Indicador'!E276="No dato","x", ('Datos de Indicador'!E276)/'Datos de Indicador'!AM276))</f>
        <v>1.9699555512362455E-4</v>
      </c>
      <c r="G273" s="300">
        <f t="shared" si="59"/>
        <v>0.4</v>
      </c>
      <c r="H273" s="301">
        <f t="shared" si="60"/>
        <v>2.9</v>
      </c>
      <c r="I273" s="501">
        <f>IF('Datos de Indicador'!F276="No dato","x",ROUND(IF('Datos de Indicador'!F276=0,0,IF(LOG('Datos de Indicador'!F276*1/40)&gt;I$302,10,IF(LOG('Datos de Indicador'!F276*1/40)&lt;I$301,0,10-(I$302-LOG('Datos de Indicador'!F276*1/40))/(I$302-I$301)*10))),1))</f>
        <v>0</v>
      </c>
      <c r="J273" s="299">
        <f>IF('Datos de Indicador'!F276="No dato","x",IF('Datos de Indicador'!F276="No dato","x",( 'Datos de Indicador'!F276*1/40)/'Datos de Indicador'!AM276))</f>
        <v>0</v>
      </c>
      <c r="K273" s="300">
        <f t="shared" si="61"/>
        <v>0</v>
      </c>
      <c r="L273" s="302">
        <f t="shared" si="62"/>
        <v>0</v>
      </c>
      <c r="M273" s="502">
        <f>IF('Datos de Indicador'!G276="No dato","x",ROUND(IF('Datos de Indicador'!G276=0,0,IF(LOG('Datos de Indicador'!G276)&gt;M$302,10,IF(LOG('Datos de Indicador'!G276)&lt;M$301,0,10-(M$302-LOG('Datos de Indicador'!G276))/(M$302-M$301)*10))),1))</f>
        <v>0</v>
      </c>
      <c r="N273" s="303">
        <f>IF('Datos de Indicador'!G276="No dato","x",IF('Datos de Indicador'!G276="No dato","x", 'Datos de Indicador'!G276/'Datos de Indicador'!AM276))</f>
        <v>0</v>
      </c>
      <c r="O273" s="304">
        <f t="shared" si="63"/>
        <v>0</v>
      </c>
      <c r="P273" s="302">
        <f t="shared" si="64"/>
        <v>0</v>
      </c>
      <c r="Q273" s="301">
        <f t="shared" si="65"/>
        <v>0</v>
      </c>
      <c r="R273" s="503">
        <f>IF('Datos de Indicador'!H276="No dato","x",ROUND(IF('Datos de Indicador'!H276=0,0,IF(LOG('Datos de Indicador'!H276)&gt;R$302,10,IF(LOG('Datos de Indicador'!H276)&lt;R$301,0,10-(R$302-LOG('Datos de Indicador'!H276))/(R$302-R$301)*10))),1))</f>
        <v>8.1</v>
      </c>
      <c r="S273" s="299">
        <f>IF('Datos de Indicador'!H276="No dato","x",IF('Datos de Indicador'!H276="No dato","x", 'Datos de Indicador'!H276/'Datos de Indicador'!AM276))</f>
        <v>2.7579377717307438E-2</v>
      </c>
      <c r="T273" s="300">
        <f t="shared" si="66"/>
        <v>2.8</v>
      </c>
      <c r="U273" s="301">
        <f t="shared" si="67"/>
        <v>6.1</v>
      </c>
      <c r="V273" s="501">
        <f>IF('Datos de Indicador'!I276="No dato","x",ROUND(IF('Datos de Indicador'!I276=0,0,IF(LOG('Datos de Indicador'!I276)&gt;V$302,10,IF(LOG('Datos de Indicador'!I276)&lt;V$301,0,10-(V$302-LOG('Datos de Indicador'!I276))/(V$302-V$301)*10))),1))</f>
        <v>0</v>
      </c>
      <c r="W273" s="299">
        <f>IF('Datos de Indicador'!I276="No dato","x",IF('Datos de Indicador'!I276="No dato","x",( 'Datos de Indicador'!I276)/'Datos de Indicador'!AM276))</f>
        <v>0</v>
      </c>
      <c r="X273" s="300">
        <f t="shared" si="68"/>
        <v>0</v>
      </c>
      <c r="Y273" s="301">
        <f t="shared" si="69"/>
        <v>0</v>
      </c>
      <c r="Z273" s="305">
        <f t="shared" si="70"/>
        <v>3.9</v>
      </c>
      <c r="AA273" s="306">
        <f>IF('Datos de Indicador'!J276="No dato","x",ROUND(IF('Datos de Indicador'!J276&gt;AA$302,10,IF('Datos de Indicador'!J276&lt;$AA$301,0,10-(AA$302-'Datos de Indicador'!J276)/(AA$302-AA$301)*10)),1))</f>
        <v>10</v>
      </c>
      <c r="AB273" s="306">
        <f>IF('Datos de Indicador'!K276="No dato","x",ROUND(IF('Datos de Indicador'!K276&gt;AB$302,10,IF('Datos de Indicador'!K276&lt;$AB$301,0,10-(AB$302-'Datos de Indicador'!K276)/(AB$302-AB$301)*10)),1))</f>
        <v>6</v>
      </c>
      <c r="AC273" s="306">
        <f>IF('Datos de Indicador'!L276="No dato","x",ROUND(IF('Datos de Indicador'!L276&gt;AC$302,10,IF('Datos de Indicador'!L276&lt;$AC$301,0,10-(AC$302-'Datos de Indicador'!L276)/(AC$302-AC$301)*10)),1))</f>
        <v>0</v>
      </c>
      <c r="AD273" s="301">
        <f>IF(AA273="x",                    ROUND(((10-GEOMEAN(((10-AB273)/10*9+1),((10-AC273)/10*9+1) ))/9*10),1),ROUND(((10-GEOMEAN(((10-AA273)/10*9+1),((10-AB273)/10*9+1),((10-AC273)/10*9+1) ))/9*10),1))</f>
        <v>7.1</v>
      </c>
      <c r="AE273" s="305">
        <f t="shared" si="58"/>
        <v>7.1</v>
      </c>
      <c r="AF273" s="16"/>
      <c r="AG273" s="16"/>
      <c r="AH273" s="16"/>
    </row>
    <row r="274" spans="1:34" s="3" customFormat="1" x14ac:dyDescent="0.25">
      <c r="A274" s="104" t="s">
        <v>362</v>
      </c>
      <c r="B274" s="101" t="s">
        <v>224</v>
      </c>
      <c r="C274" s="307">
        <v>1622</v>
      </c>
      <c r="D274" s="301">
        <f>IF('Datos de Indicador'!D277="No dato","x",ROUND(IF('Datos de Indicador'!D277=0,0,IF(LOG('Datos de Indicador'!D277)&gt;D$302,10,IF(LOG('Datos de Indicador'!D277)&lt;D$301,0,10-(D$302-LOG('Datos de Indicador'!D277))/(D$302-D$301)*10))),1))</f>
        <v>7.4</v>
      </c>
      <c r="E274" s="501" t="str">
        <f>IF('Datos de Indicador'!E277="No dato","x",ROUND(IF('Datos de Indicador'!E277=0,0,IF(LOG('Datos de Indicador'!E277)&gt;E$302,10,IF(LOG('Datos de Indicador'!E277)&lt;E$301,0,10-(E$302-LOG('Datos de Indicador'!E277))/(E$302-E$301)*10))),1))</f>
        <v>x</v>
      </c>
      <c r="F274" s="299" t="str">
        <f>IF('Datos de Indicador'!E277="No dato","x",IF('Datos de Indicador'!E277="No dato","x", ('Datos de Indicador'!E277)/'Datos de Indicador'!AM277))</f>
        <v>x</v>
      </c>
      <c r="G274" s="300" t="str">
        <f t="shared" si="59"/>
        <v>x</v>
      </c>
      <c r="H274" s="301" t="str">
        <f t="shared" si="60"/>
        <v>x</v>
      </c>
      <c r="I274" s="501">
        <f>IF('Datos de Indicador'!F277="No dato","x",ROUND(IF('Datos de Indicador'!F277=0,0,IF(LOG('Datos de Indicador'!F277*1/40)&gt;I$302,10,IF(LOG('Datos de Indicador'!F277*1/40)&lt;I$301,0,10-(I$302-LOG('Datos de Indicador'!F277*1/40))/(I$302-I$301)*10))),1))</f>
        <v>0</v>
      </c>
      <c r="J274" s="299">
        <f>IF('Datos de Indicador'!F277="No dato","x",IF('Datos de Indicador'!F277="No dato","x",( 'Datos de Indicador'!F277*1/40)/'Datos de Indicador'!AM277))</f>
        <v>0</v>
      </c>
      <c r="K274" s="300">
        <f t="shared" si="61"/>
        <v>0</v>
      </c>
      <c r="L274" s="302">
        <f t="shared" si="62"/>
        <v>0</v>
      </c>
      <c r="M274" s="502">
        <f>IF('Datos de Indicador'!G277="No dato","x",ROUND(IF('Datos de Indicador'!G277=0,0,IF(LOG('Datos de Indicador'!G277)&gt;M$302,10,IF(LOG('Datos de Indicador'!G277)&lt;M$301,0,10-(M$302-LOG('Datos de Indicador'!G277))/(M$302-M$301)*10))),1))</f>
        <v>0</v>
      </c>
      <c r="N274" s="303">
        <f>IF('Datos de Indicador'!G277="No dato","x",IF('Datos de Indicador'!G277="No dato","x", 'Datos de Indicador'!G277/'Datos de Indicador'!AM277))</f>
        <v>0</v>
      </c>
      <c r="O274" s="304">
        <f t="shared" si="63"/>
        <v>0</v>
      </c>
      <c r="P274" s="302">
        <f t="shared" si="64"/>
        <v>0</v>
      </c>
      <c r="Q274" s="301">
        <f t="shared" si="65"/>
        <v>0</v>
      </c>
      <c r="R274" s="503">
        <f>IF('Datos de Indicador'!H277="No dato","x",ROUND(IF('Datos de Indicador'!H277=0,0,IF(LOG('Datos de Indicador'!H277)&gt;R$302,10,IF(LOG('Datos de Indicador'!H277)&lt;R$301,0,10-(R$302-LOG('Datos de Indicador'!H277))/(R$302-R$301)*10))),1))</f>
        <v>8.8000000000000007</v>
      </c>
      <c r="S274" s="299">
        <f>IF('Datos de Indicador'!H277="No dato","x",IF('Datos de Indicador'!H277="No dato","x", 'Datos de Indicador'!H277/'Datos de Indicador'!AM277))</f>
        <v>7.5722091572228645E-2</v>
      </c>
      <c r="T274" s="300">
        <f t="shared" si="66"/>
        <v>7.6</v>
      </c>
      <c r="U274" s="301">
        <f t="shared" si="67"/>
        <v>8.3000000000000007</v>
      </c>
      <c r="V274" s="501">
        <f>IF('Datos de Indicador'!I277="No dato","x",ROUND(IF('Datos de Indicador'!I277=0,0,IF(LOG('Datos de Indicador'!I277)&gt;V$302,10,IF(LOG('Datos de Indicador'!I277)&lt;V$301,0,10-(V$302-LOG('Datos de Indicador'!I277))/(V$302-V$301)*10))),1))</f>
        <v>0</v>
      </c>
      <c r="W274" s="299">
        <f>IF('Datos de Indicador'!I277="No dato","x",IF('Datos de Indicador'!I277="No dato","x",( 'Datos de Indicador'!I277)/'Datos de Indicador'!AM277))</f>
        <v>0</v>
      </c>
      <c r="X274" s="300">
        <f t="shared" si="68"/>
        <v>0</v>
      </c>
      <c r="Y274" s="301">
        <f t="shared" si="69"/>
        <v>0</v>
      </c>
      <c r="Z274" s="305">
        <f t="shared" si="70"/>
        <v>5.0999999999999996</v>
      </c>
      <c r="AA274" s="306">
        <f>IF('Datos de Indicador'!J277="No dato","x",ROUND(IF('Datos de Indicador'!J277&gt;AA$302,10,IF('Datos de Indicador'!J277&lt;$AA$301,0,10-(AA$302-'Datos de Indicador'!J277)/(AA$302-AA$301)*10)),1))</f>
        <v>2.6</v>
      </c>
      <c r="AB274" s="306">
        <f>IF('Datos de Indicador'!K277="No dato","x",ROUND(IF('Datos de Indicador'!K277&gt;AB$302,10,IF('Datos de Indicador'!K277&lt;$AB$301,0,10-(AB$302-'Datos de Indicador'!K277)/(AB$302-AB$301)*10)),1))</f>
        <v>1.3</v>
      </c>
      <c r="AC274" s="306">
        <f>IF('Datos de Indicador'!L277="No dato","x",ROUND(IF('Datos de Indicador'!L277&gt;AC$302,10,IF('Datos de Indicador'!L277&lt;$AC$301,0,10-(AC$302-'Datos de Indicador'!L277)/(AC$302-AC$301)*10)),1))</f>
        <v>0</v>
      </c>
      <c r="AD274" s="301">
        <f t="shared" ref="AD274:AD292" si="71">IF(AA274="x",                    ROUND(((10-GEOMEAN(((10-AB274)/10*9+1),((10-AC274)/10*9+1) ))/9*10),1),ROUND(((10-GEOMEAN(((10-AA274)/10*9+1),((10-AB274)/10*9+1),((10-AC274)/10*9+1) ))/9*10),1))</f>
        <v>1.4</v>
      </c>
      <c r="AE274" s="305">
        <f t="shared" si="58"/>
        <v>1.4</v>
      </c>
      <c r="AF274" s="16"/>
      <c r="AG274" s="16"/>
      <c r="AH274" s="16"/>
    </row>
    <row r="275" spans="1:34" s="3" customFormat="1" x14ac:dyDescent="0.25">
      <c r="A275" s="104" t="s">
        <v>362</v>
      </c>
      <c r="B275" s="101" t="s">
        <v>382</v>
      </c>
      <c r="C275" s="307">
        <v>1623</v>
      </c>
      <c r="D275" s="301">
        <f>IF('Datos de Indicador'!D278="No dato","x",ROUND(IF('Datos de Indicador'!D278=0,0,IF(LOG('Datos de Indicador'!D278)&gt;D$302,10,IF(LOG('Datos de Indicador'!D278)&lt;D$301,0,10-(D$302-LOG('Datos de Indicador'!D278))/(D$302-D$301)*10))),1))</f>
        <v>6.6</v>
      </c>
      <c r="E275" s="501">
        <f>IF('Datos de Indicador'!E278="No dato","x",ROUND(IF('Datos de Indicador'!E278=0,0,IF(LOG('Datos de Indicador'!E278)&gt;E$302,10,IF(LOG('Datos de Indicador'!E278)&lt;E$301,0,10-(E$302-LOG('Datos de Indicador'!E278))/(E$302-E$301)*10))),1))</f>
        <v>0</v>
      </c>
      <c r="F275" s="299">
        <f>IF('Datos de Indicador'!E278="No dato","x",IF('Datos de Indicador'!E278="No dato","x", ('Datos de Indicador'!E278)/'Datos de Indicador'!AM278))</f>
        <v>0</v>
      </c>
      <c r="G275" s="300">
        <f t="shared" si="59"/>
        <v>0</v>
      </c>
      <c r="H275" s="301">
        <f t="shared" si="60"/>
        <v>0</v>
      </c>
      <c r="I275" s="501">
        <f>IF('Datos de Indicador'!F278="No dato","x",ROUND(IF('Datos de Indicador'!F278=0,0,IF(LOG('Datos de Indicador'!F278*1/40)&gt;I$302,10,IF(LOG('Datos de Indicador'!F278*1/40)&lt;I$301,0,10-(I$302-LOG('Datos de Indicador'!F278*1/40))/(I$302-I$301)*10))),1))</f>
        <v>0</v>
      </c>
      <c r="J275" s="299">
        <f>IF('Datos de Indicador'!F278="No dato","x",IF('Datos de Indicador'!F278="No dato","x",( 'Datos de Indicador'!F278*1/40)/'Datos de Indicador'!AM278))</f>
        <v>0</v>
      </c>
      <c r="K275" s="300">
        <f t="shared" si="61"/>
        <v>0</v>
      </c>
      <c r="L275" s="302">
        <f t="shared" si="62"/>
        <v>0</v>
      </c>
      <c r="M275" s="502">
        <f>IF('Datos de Indicador'!G278="No dato","x",ROUND(IF('Datos de Indicador'!G278=0,0,IF(LOG('Datos de Indicador'!G278)&gt;M$302,10,IF(LOG('Datos de Indicador'!G278)&lt;M$301,0,10-(M$302-LOG('Datos de Indicador'!G278))/(M$302-M$301)*10))),1))</f>
        <v>0</v>
      </c>
      <c r="N275" s="303">
        <f>IF('Datos de Indicador'!G278="No dato","x",IF('Datos de Indicador'!G278="No dato","x", 'Datos de Indicador'!G278/'Datos de Indicador'!AM278))</f>
        <v>0</v>
      </c>
      <c r="O275" s="304">
        <f t="shared" si="63"/>
        <v>0</v>
      </c>
      <c r="P275" s="302">
        <f t="shared" si="64"/>
        <v>0</v>
      </c>
      <c r="Q275" s="301">
        <f t="shared" si="65"/>
        <v>0</v>
      </c>
      <c r="R275" s="503">
        <f>IF('Datos de Indicador'!H278="No dato","x",ROUND(IF('Datos de Indicador'!H278=0,0,IF(LOG('Datos de Indicador'!H278)&gt;R$302,10,IF(LOG('Datos de Indicador'!H278)&lt;R$301,0,10-(R$302-LOG('Datos de Indicador'!H278))/(R$302-R$301)*10))),1))</f>
        <v>7.9</v>
      </c>
      <c r="S275" s="299">
        <f>IF('Datos de Indicador'!H278="No dato","x",IF('Datos de Indicador'!H278="No dato","x", 'Datos de Indicador'!H278/'Datos de Indicador'!AM278))</f>
        <v>2.9901325625436063E-2</v>
      </c>
      <c r="T275" s="300">
        <f t="shared" si="66"/>
        <v>3</v>
      </c>
      <c r="U275" s="301">
        <f t="shared" si="67"/>
        <v>6</v>
      </c>
      <c r="V275" s="501">
        <f>IF('Datos de Indicador'!I278="No dato","x",ROUND(IF('Datos de Indicador'!I278=0,0,IF(LOG('Datos de Indicador'!I278)&gt;V$302,10,IF(LOG('Datos de Indicador'!I278)&lt;V$301,0,10-(V$302-LOG('Datos de Indicador'!I278))/(V$302-V$301)*10))),1))</f>
        <v>0</v>
      </c>
      <c r="W275" s="299">
        <f>IF('Datos de Indicador'!I278="No dato","x",IF('Datos de Indicador'!I278="No dato","x",( 'Datos de Indicador'!I278)/'Datos de Indicador'!AM278))</f>
        <v>0</v>
      </c>
      <c r="X275" s="300">
        <f t="shared" si="68"/>
        <v>0</v>
      </c>
      <c r="Y275" s="301">
        <f t="shared" si="69"/>
        <v>0</v>
      </c>
      <c r="Z275" s="305">
        <f t="shared" si="70"/>
        <v>3.2</v>
      </c>
      <c r="AA275" s="306">
        <f>IF('Datos de Indicador'!J278="No dato","x",ROUND(IF('Datos de Indicador'!J278&gt;AA$302,10,IF('Datos de Indicador'!J278&lt;$AA$301,0,10-(AA$302-'Datos de Indicador'!J278)/(AA$302-AA$301)*10)),1))</f>
        <v>9.1999999999999993</v>
      </c>
      <c r="AB275" s="306">
        <f>IF('Datos de Indicador'!K278="No dato","x",ROUND(IF('Datos de Indicador'!K278&gt;AB$302,10,IF('Datos de Indicador'!K278&lt;$AB$301,0,10-(AB$302-'Datos de Indicador'!K278)/(AB$302-AB$301)*10)),1))</f>
        <v>3.3</v>
      </c>
      <c r="AC275" s="306">
        <f>IF('Datos de Indicador'!L278="No dato","x",ROUND(IF('Datos de Indicador'!L278&gt;AC$302,10,IF('Datos de Indicador'!L278&lt;$AC$301,0,10-(AC$302-'Datos de Indicador'!L278)/(AC$302-AC$301)*10)),1))</f>
        <v>0</v>
      </c>
      <c r="AD275" s="301">
        <f t="shared" si="71"/>
        <v>5.6</v>
      </c>
      <c r="AE275" s="305">
        <f t="shared" si="58"/>
        <v>5.6</v>
      </c>
      <c r="AF275" s="16"/>
      <c r="AG275" s="16"/>
      <c r="AH275" s="16"/>
    </row>
    <row r="276" spans="1:34" s="3" customFormat="1" x14ac:dyDescent="0.25">
      <c r="A276" s="104" t="s">
        <v>362</v>
      </c>
      <c r="B276" s="101" t="s">
        <v>383</v>
      </c>
      <c r="C276" s="307">
        <v>1624</v>
      </c>
      <c r="D276" s="301">
        <f>IF('Datos de Indicador'!D279="No dato","x",ROUND(IF('Datos de Indicador'!D279=0,0,IF(LOG('Datos de Indicador'!D279)&gt;D$302,10,IF(LOG('Datos de Indicador'!D279)&lt;D$301,0,10-(D$302-LOG('Datos de Indicador'!D279))/(D$302-D$301)*10))),1))</f>
        <v>6.1</v>
      </c>
      <c r="E276" s="501" t="str">
        <f>IF('Datos de Indicador'!E279="No dato","x",ROUND(IF('Datos de Indicador'!E279=0,0,IF(LOG('Datos de Indicador'!E279)&gt;E$302,10,IF(LOG('Datos de Indicador'!E279)&lt;E$301,0,10-(E$302-LOG('Datos de Indicador'!E279))/(E$302-E$301)*10))),1))</f>
        <v>x</v>
      </c>
      <c r="F276" s="299" t="str">
        <f>IF('Datos de Indicador'!E279="No dato","x",IF('Datos de Indicador'!E279="No dato","x", ('Datos de Indicador'!E279)/'Datos de Indicador'!AM279))</f>
        <v>x</v>
      </c>
      <c r="G276" s="300" t="str">
        <f t="shared" si="59"/>
        <v>x</v>
      </c>
      <c r="H276" s="301" t="str">
        <f t="shared" si="60"/>
        <v>x</v>
      </c>
      <c r="I276" s="501">
        <f>IF('Datos de Indicador'!F279="No dato","x",ROUND(IF('Datos de Indicador'!F279=0,0,IF(LOG('Datos de Indicador'!F279*1/40)&gt;I$302,10,IF(LOG('Datos de Indicador'!F279*1/40)&lt;I$301,0,10-(I$302-LOG('Datos de Indicador'!F279*1/40))/(I$302-I$301)*10))),1))</f>
        <v>0</v>
      </c>
      <c r="J276" s="299">
        <f>IF('Datos de Indicador'!F279="No dato","x",IF('Datos de Indicador'!F279="No dato","x",( 'Datos de Indicador'!F279*1/40)/'Datos de Indicador'!AM279))</f>
        <v>0</v>
      </c>
      <c r="K276" s="300">
        <f t="shared" si="61"/>
        <v>0</v>
      </c>
      <c r="L276" s="302">
        <f t="shared" si="62"/>
        <v>0</v>
      </c>
      <c r="M276" s="502">
        <f>IF('Datos de Indicador'!G279="No dato","x",ROUND(IF('Datos de Indicador'!G279=0,0,IF(LOG('Datos de Indicador'!G279)&gt;M$302,10,IF(LOG('Datos de Indicador'!G279)&lt;M$301,0,10-(M$302-LOG('Datos de Indicador'!G279))/(M$302-M$301)*10))),1))</f>
        <v>0</v>
      </c>
      <c r="N276" s="303">
        <f>IF('Datos de Indicador'!G279="No dato","x",IF('Datos de Indicador'!G279="No dato","x", 'Datos de Indicador'!G279/'Datos de Indicador'!AM279))</f>
        <v>0</v>
      </c>
      <c r="O276" s="304">
        <f t="shared" si="63"/>
        <v>0</v>
      </c>
      <c r="P276" s="302">
        <f t="shared" si="64"/>
        <v>0</v>
      </c>
      <c r="Q276" s="301">
        <f t="shared" si="65"/>
        <v>0</v>
      </c>
      <c r="R276" s="503">
        <f>IF('Datos de Indicador'!H279="No dato","x",ROUND(IF('Datos de Indicador'!H279=0,0,IF(LOG('Datos de Indicador'!H279)&gt;R$302,10,IF(LOG('Datos de Indicador'!H279)&lt;R$301,0,10-(R$302-LOG('Datos de Indicador'!H279))/(R$302-R$301)*10))),1))</f>
        <v>0</v>
      </c>
      <c r="S276" s="299">
        <f>IF('Datos de Indicador'!H279="No dato","x",IF('Datos de Indicador'!H279="No dato","x", 'Datos de Indicador'!H279/'Datos de Indicador'!AM279))</f>
        <v>0</v>
      </c>
      <c r="T276" s="300">
        <f t="shared" si="66"/>
        <v>0</v>
      </c>
      <c r="U276" s="301">
        <f t="shared" si="67"/>
        <v>0</v>
      </c>
      <c r="V276" s="501">
        <f>IF('Datos de Indicador'!I279="No dato","x",ROUND(IF('Datos de Indicador'!I279=0,0,IF(LOG('Datos de Indicador'!I279)&gt;V$302,10,IF(LOG('Datos de Indicador'!I279)&lt;V$301,0,10-(V$302-LOG('Datos de Indicador'!I279))/(V$302-V$301)*10))),1))</f>
        <v>0</v>
      </c>
      <c r="W276" s="299">
        <f>IF('Datos de Indicador'!I279="No dato","x",IF('Datos de Indicador'!I279="No dato","x",( 'Datos de Indicador'!I279)/'Datos de Indicador'!AM279))</f>
        <v>0</v>
      </c>
      <c r="X276" s="300">
        <f t="shared" si="68"/>
        <v>0</v>
      </c>
      <c r="Y276" s="301">
        <f t="shared" si="69"/>
        <v>0</v>
      </c>
      <c r="Z276" s="305">
        <f t="shared" si="70"/>
        <v>2</v>
      </c>
      <c r="AA276" s="306">
        <f>IF('Datos de Indicador'!J279="No dato","x",ROUND(IF('Datos de Indicador'!J279&gt;AA$302,10,IF('Datos de Indicador'!J279&lt;$AA$301,0,10-(AA$302-'Datos de Indicador'!J279)/(AA$302-AA$301)*10)),1))</f>
        <v>5.6</v>
      </c>
      <c r="AB276" s="306">
        <f>IF('Datos de Indicador'!K279="No dato","x",ROUND(IF('Datos de Indicador'!K279&gt;AB$302,10,IF('Datos de Indicador'!K279&lt;$AB$301,0,10-(AB$302-'Datos de Indicador'!K279)/(AB$302-AB$301)*10)),1))</f>
        <v>0.7</v>
      </c>
      <c r="AC276" s="306">
        <f>IF('Datos de Indicador'!L279="No dato","x",ROUND(IF('Datos de Indicador'!L279&gt;AC$302,10,IF('Datos de Indicador'!L279&lt;$AC$301,0,10-(AC$302-'Datos de Indicador'!L279)/(AC$302-AC$301)*10)),1))</f>
        <v>0</v>
      </c>
      <c r="AD276" s="301">
        <f t="shared" si="71"/>
        <v>2.5</v>
      </c>
      <c r="AE276" s="305">
        <f t="shared" si="58"/>
        <v>2.5</v>
      </c>
      <c r="AF276" s="16"/>
      <c r="AG276" s="16"/>
      <c r="AH276" s="16"/>
    </row>
    <row r="277" spans="1:34" s="3" customFormat="1" x14ac:dyDescent="0.25">
      <c r="A277" s="104" t="s">
        <v>362</v>
      </c>
      <c r="B277" s="101" t="s">
        <v>226</v>
      </c>
      <c r="C277" s="307">
        <v>1625</v>
      </c>
      <c r="D277" s="301">
        <f>IF('Datos de Indicador'!D280="No dato","x",ROUND(IF('Datos de Indicador'!D280=0,0,IF(LOG('Datos de Indicador'!D280)&gt;D$302,10,IF(LOG('Datos de Indicador'!D280)&lt;D$301,0,10-(D$302-LOG('Datos de Indicador'!D280))/(D$302-D$301)*10))),1))</f>
        <v>6.2</v>
      </c>
      <c r="E277" s="501">
        <f>IF('Datos de Indicador'!E280="No dato","x",ROUND(IF('Datos de Indicador'!E280=0,0,IF(LOG('Datos de Indicador'!E280)&gt;E$302,10,IF(LOG('Datos de Indicador'!E280)&lt;E$301,0,10-(E$302-LOG('Datos de Indicador'!E280))/(E$302-E$301)*10))),1))</f>
        <v>0</v>
      </c>
      <c r="F277" s="299">
        <f>IF('Datos de Indicador'!E280="No dato","x",IF('Datos de Indicador'!E280="No dato","x", ('Datos de Indicador'!E280)/'Datos de Indicador'!AM280))</f>
        <v>0</v>
      </c>
      <c r="G277" s="300">
        <f t="shared" si="59"/>
        <v>0</v>
      </c>
      <c r="H277" s="301">
        <f t="shared" si="60"/>
        <v>0</v>
      </c>
      <c r="I277" s="501">
        <f>IF('Datos de Indicador'!F280="No dato","x",ROUND(IF('Datos de Indicador'!F280=0,0,IF(LOG('Datos de Indicador'!F280*1/40)&gt;I$302,10,IF(LOG('Datos de Indicador'!F280*1/40)&lt;I$301,0,10-(I$302-LOG('Datos de Indicador'!F280*1/40))/(I$302-I$301)*10))),1))</f>
        <v>0</v>
      </c>
      <c r="J277" s="299">
        <f>IF('Datos de Indicador'!F280="No dato","x",IF('Datos de Indicador'!F280="No dato","x",( 'Datos de Indicador'!F280*1/40)/'Datos de Indicador'!AM280))</f>
        <v>0</v>
      </c>
      <c r="K277" s="300">
        <f t="shared" si="61"/>
        <v>0</v>
      </c>
      <c r="L277" s="302">
        <f t="shared" si="62"/>
        <v>0</v>
      </c>
      <c r="M277" s="502">
        <f>IF('Datos de Indicador'!G280="No dato","x",ROUND(IF('Datos de Indicador'!G280=0,0,IF(LOG('Datos de Indicador'!G280)&gt;M$302,10,IF(LOG('Datos de Indicador'!G280)&lt;M$301,0,10-(M$302-LOG('Datos de Indicador'!G280))/(M$302-M$301)*10))),1))</f>
        <v>0</v>
      </c>
      <c r="N277" s="303">
        <f>IF('Datos de Indicador'!G280="No dato","x",IF('Datos de Indicador'!G280="No dato","x", 'Datos de Indicador'!G280/'Datos de Indicador'!AM280))</f>
        <v>0</v>
      </c>
      <c r="O277" s="304">
        <f t="shared" si="63"/>
        <v>0</v>
      </c>
      <c r="P277" s="302">
        <f t="shared" si="64"/>
        <v>0</v>
      </c>
      <c r="Q277" s="301">
        <f t="shared" si="65"/>
        <v>0</v>
      </c>
      <c r="R277" s="503">
        <f>IF('Datos de Indicador'!H280="No dato","x",ROUND(IF('Datos de Indicador'!H280=0,0,IF(LOG('Datos de Indicador'!H280)&gt;R$302,10,IF(LOG('Datos de Indicador'!H280)&lt;R$301,0,10-(R$302-LOG('Datos de Indicador'!H280))/(R$302-R$301)*10))),1))</f>
        <v>7.9</v>
      </c>
      <c r="S277" s="299">
        <f>IF('Datos de Indicador'!H280="No dato","x",IF('Datos de Indicador'!H280="No dato","x", 'Datos de Indicador'!H280/'Datos de Indicador'!AM280))</f>
        <v>7.974301116653712E-2</v>
      </c>
      <c r="T277" s="300">
        <f t="shared" si="66"/>
        <v>8</v>
      </c>
      <c r="U277" s="301">
        <f t="shared" si="67"/>
        <v>8</v>
      </c>
      <c r="V277" s="501">
        <f>IF('Datos de Indicador'!I280="No dato","x",ROUND(IF('Datos de Indicador'!I280=0,0,IF(LOG('Datos de Indicador'!I280)&gt;V$302,10,IF(LOG('Datos de Indicador'!I280)&lt;V$301,0,10-(V$302-LOG('Datos de Indicador'!I280))/(V$302-V$301)*10))),1))</f>
        <v>0</v>
      </c>
      <c r="W277" s="299">
        <f>IF('Datos de Indicador'!I280="No dato","x",IF('Datos de Indicador'!I280="No dato","x",( 'Datos de Indicador'!I280)/'Datos de Indicador'!AM280))</f>
        <v>0</v>
      </c>
      <c r="X277" s="300">
        <f t="shared" si="68"/>
        <v>0</v>
      </c>
      <c r="Y277" s="301">
        <f t="shared" si="69"/>
        <v>0</v>
      </c>
      <c r="Z277" s="305">
        <f t="shared" si="70"/>
        <v>3.8</v>
      </c>
      <c r="AA277" s="306">
        <f>IF('Datos de Indicador'!J280="No dato","x",ROUND(IF('Datos de Indicador'!J280&gt;AA$302,10,IF('Datos de Indicador'!J280&lt;$AA$301,0,10-(AA$302-'Datos de Indicador'!J280)/(AA$302-AA$301)*10)),1))</f>
        <v>9.9</v>
      </c>
      <c r="AB277" s="306">
        <f>IF('Datos de Indicador'!K280="No dato","x",ROUND(IF('Datos de Indicador'!K280&gt;AB$302,10,IF('Datos de Indicador'!K280&lt;$AB$301,0,10-(AB$302-'Datos de Indicador'!K280)/(AB$302-AB$301)*10)),1))</f>
        <v>1.3</v>
      </c>
      <c r="AC277" s="306">
        <f>IF('Datos de Indicador'!L280="No dato","x",ROUND(IF('Datos de Indicador'!L280&gt;AC$302,10,IF('Datos de Indicador'!L280&lt;$AC$301,0,10-(AC$302-'Datos de Indicador'!L280)/(AC$302-AC$301)*10)),1))</f>
        <v>1.3</v>
      </c>
      <c r="AD277" s="301">
        <f t="shared" si="71"/>
        <v>6.2</v>
      </c>
      <c r="AE277" s="305">
        <f t="shared" si="58"/>
        <v>6.2</v>
      </c>
      <c r="AF277" s="16"/>
      <c r="AG277" s="16"/>
      <c r="AH277" s="16"/>
    </row>
    <row r="278" spans="1:34" s="3" customFormat="1" x14ac:dyDescent="0.25">
      <c r="A278" s="104" t="s">
        <v>362</v>
      </c>
      <c r="B278" s="101" t="s">
        <v>384</v>
      </c>
      <c r="C278" s="307">
        <v>1626</v>
      </c>
      <c r="D278" s="301">
        <f>IF('Datos de Indicador'!D281="No dato","x",ROUND(IF('Datos de Indicador'!D281=0,0,IF(LOG('Datos de Indicador'!D281)&gt;D$302,10,IF(LOG('Datos de Indicador'!D281)&lt;D$301,0,10-(D$302-LOG('Datos de Indicador'!D281))/(D$302-D$301)*10))),1))</f>
        <v>6.8</v>
      </c>
      <c r="E278" s="501">
        <f>IF('Datos de Indicador'!E281="No dato","x",ROUND(IF('Datos de Indicador'!E281=0,0,IF(LOG('Datos de Indicador'!E281)&gt;E$302,10,IF(LOG('Datos de Indicador'!E281)&lt;E$301,0,10-(E$302-LOG('Datos de Indicador'!E281))/(E$302-E$301)*10))),1))</f>
        <v>0</v>
      </c>
      <c r="F278" s="299">
        <f>IF('Datos de Indicador'!E281="No dato","x",IF('Datos de Indicador'!E281="No dato","x", ('Datos de Indicador'!E281)/'Datos de Indicador'!AM281))</f>
        <v>0</v>
      </c>
      <c r="G278" s="300">
        <f t="shared" si="59"/>
        <v>0</v>
      </c>
      <c r="H278" s="301">
        <f t="shared" si="60"/>
        <v>0</v>
      </c>
      <c r="I278" s="501">
        <f>IF('Datos de Indicador'!F281="No dato","x",ROUND(IF('Datos de Indicador'!F281=0,0,IF(LOG('Datos de Indicador'!F281*1/40)&gt;I$302,10,IF(LOG('Datos de Indicador'!F281*1/40)&lt;I$301,0,10-(I$302-LOG('Datos de Indicador'!F281*1/40))/(I$302-I$301)*10))),1))</f>
        <v>0</v>
      </c>
      <c r="J278" s="299">
        <f>IF('Datos de Indicador'!F281="No dato","x",IF('Datos de Indicador'!F281="No dato","x",( 'Datos de Indicador'!F281*1/40)/'Datos de Indicador'!AM281))</f>
        <v>0</v>
      </c>
      <c r="K278" s="300">
        <f t="shared" si="61"/>
        <v>0</v>
      </c>
      <c r="L278" s="302">
        <f t="shared" si="62"/>
        <v>0</v>
      </c>
      <c r="M278" s="502">
        <f>IF('Datos de Indicador'!G281="No dato","x",ROUND(IF('Datos de Indicador'!G281=0,0,IF(LOG('Datos de Indicador'!G281)&gt;M$302,10,IF(LOG('Datos de Indicador'!G281)&lt;M$301,0,10-(M$302-LOG('Datos de Indicador'!G281))/(M$302-M$301)*10))),1))</f>
        <v>0</v>
      </c>
      <c r="N278" s="303">
        <f>IF('Datos de Indicador'!G281="No dato","x",IF('Datos de Indicador'!G281="No dato","x", 'Datos de Indicador'!G281/'Datos de Indicador'!AM281))</f>
        <v>0</v>
      </c>
      <c r="O278" s="304">
        <f t="shared" si="63"/>
        <v>0</v>
      </c>
      <c r="P278" s="302">
        <f t="shared" si="64"/>
        <v>0</v>
      </c>
      <c r="Q278" s="301">
        <f t="shared" si="65"/>
        <v>0</v>
      </c>
      <c r="R278" s="503">
        <f>IF('Datos de Indicador'!H281="No dato","x",ROUND(IF('Datos de Indicador'!H281=0,0,IF(LOG('Datos de Indicador'!H281)&gt;R$302,10,IF(LOG('Datos de Indicador'!H281)&lt;R$301,0,10-(R$302-LOG('Datos de Indicador'!H281))/(R$302-R$301)*10))),1))</f>
        <v>9</v>
      </c>
      <c r="S278" s="299">
        <f>IF('Datos de Indicador'!H281="No dato","x",IF('Datos de Indicador'!H281="No dato","x", 'Datos de Indicador'!H281/'Datos de Indicador'!AM281))</f>
        <v>6.9973184601612184E-2</v>
      </c>
      <c r="T278" s="300">
        <f t="shared" si="66"/>
        <v>7</v>
      </c>
      <c r="U278" s="301">
        <f t="shared" si="67"/>
        <v>8.1999999999999993</v>
      </c>
      <c r="V278" s="501">
        <f>IF('Datos de Indicador'!I281="No dato","x",ROUND(IF('Datos de Indicador'!I281=0,0,IF(LOG('Datos de Indicador'!I281)&gt;V$302,10,IF(LOG('Datos de Indicador'!I281)&lt;V$301,0,10-(V$302-LOG('Datos de Indicador'!I281))/(V$302-V$301)*10))),1))</f>
        <v>0</v>
      </c>
      <c r="W278" s="299">
        <f>IF('Datos de Indicador'!I281="No dato","x",IF('Datos de Indicador'!I281="No dato","x",( 'Datos de Indicador'!I281)/'Datos de Indicador'!AM281))</f>
        <v>0</v>
      </c>
      <c r="X278" s="300">
        <f t="shared" si="68"/>
        <v>0</v>
      </c>
      <c r="Y278" s="301">
        <f t="shared" si="69"/>
        <v>0</v>
      </c>
      <c r="Z278" s="305">
        <f t="shared" si="70"/>
        <v>4.0999999999999996</v>
      </c>
      <c r="AA278" s="306">
        <f>IF('Datos de Indicador'!J281="No dato","x",ROUND(IF('Datos de Indicador'!J281&gt;AA$302,10,IF('Datos de Indicador'!J281&lt;$AA$301,0,10-(AA$302-'Datos de Indicador'!J281)/(AA$302-AA$301)*10)),1))</f>
        <v>10</v>
      </c>
      <c r="AB278" s="306">
        <f>IF('Datos de Indicador'!K281="No dato","x",ROUND(IF('Datos de Indicador'!K281&gt;AB$302,10,IF('Datos de Indicador'!K281&lt;$AB$301,0,10-(AB$302-'Datos de Indicador'!K281)/(AB$302-AB$301)*10)),1))</f>
        <v>8</v>
      </c>
      <c r="AC278" s="306">
        <f>IF('Datos de Indicador'!L281="No dato","x",ROUND(IF('Datos de Indicador'!L281&gt;AC$302,10,IF('Datos de Indicador'!L281&lt;$AC$301,0,10-(AC$302-'Datos de Indicador'!L281)/(AC$302-AC$301)*10)),1))</f>
        <v>0</v>
      </c>
      <c r="AD278" s="301">
        <f t="shared" si="71"/>
        <v>7.7</v>
      </c>
      <c r="AE278" s="305">
        <f t="shared" si="58"/>
        <v>7.7</v>
      </c>
      <c r="AF278" s="16"/>
      <c r="AG278" s="16"/>
      <c r="AH278" s="16"/>
    </row>
    <row r="279" spans="1:34" s="3" customFormat="1" x14ac:dyDescent="0.25">
      <c r="A279" s="104" t="s">
        <v>362</v>
      </c>
      <c r="B279" s="101" t="s">
        <v>385</v>
      </c>
      <c r="C279" s="307">
        <v>1627</v>
      </c>
      <c r="D279" s="301">
        <f>IF('Datos de Indicador'!D282="No dato","x",ROUND(IF('Datos de Indicador'!D282=0,0,IF(LOG('Datos de Indicador'!D282)&gt;D$302,10,IF(LOG('Datos de Indicador'!D282)&lt;D$301,0,10-(D$302-LOG('Datos de Indicador'!D282))/(D$302-D$301)*10))),1))</f>
        <v>7.3</v>
      </c>
      <c r="E279" s="501">
        <f>IF('Datos de Indicador'!E282="No dato","x",ROUND(IF('Datos de Indicador'!E282=0,0,IF(LOG('Datos de Indicador'!E282)&gt;E$302,10,IF(LOG('Datos de Indicador'!E282)&lt;E$301,0,10-(E$302-LOG('Datos de Indicador'!E282))/(E$302-E$301)*10))),1))</f>
        <v>0</v>
      </c>
      <c r="F279" s="299">
        <f>IF('Datos de Indicador'!E282="No dato","x",IF('Datos de Indicador'!E282="No dato","x", ('Datos de Indicador'!E282)/'Datos de Indicador'!AM282))</f>
        <v>0</v>
      </c>
      <c r="G279" s="300">
        <f t="shared" si="59"/>
        <v>0</v>
      </c>
      <c r="H279" s="301">
        <f t="shared" si="60"/>
        <v>0</v>
      </c>
      <c r="I279" s="501">
        <f>IF('Datos de Indicador'!F282="No dato","x",ROUND(IF('Datos de Indicador'!F282=0,0,IF(LOG('Datos de Indicador'!F282*1/40)&gt;I$302,10,IF(LOG('Datos de Indicador'!F282*1/40)&lt;I$301,0,10-(I$302-LOG('Datos de Indicador'!F282*1/40))/(I$302-I$301)*10))),1))</f>
        <v>0</v>
      </c>
      <c r="J279" s="299">
        <f>IF('Datos de Indicador'!F282="No dato","x",IF('Datos de Indicador'!F282="No dato","x",( 'Datos de Indicador'!F282*1/40)/'Datos de Indicador'!AM282))</f>
        <v>0</v>
      </c>
      <c r="K279" s="300">
        <f t="shared" si="61"/>
        <v>0</v>
      </c>
      <c r="L279" s="302">
        <f t="shared" si="62"/>
        <v>0</v>
      </c>
      <c r="M279" s="502">
        <f>IF('Datos de Indicador'!G282="No dato","x",ROUND(IF('Datos de Indicador'!G282=0,0,IF(LOG('Datos de Indicador'!G282)&gt;M$302,10,IF(LOG('Datos de Indicador'!G282)&lt;M$301,0,10-(M$302-LOG('Datos de Indicador'!G282))/(M$302-M$301)*10))),1))</f>
        <v>0</v>
      </c>
      <c r="N279" s="303">
        <f>IF('Datos de Indicador'!G282="No dato","x",IF('Datos de Indicador'!G282="No dato","x", 'Datos de Indicador'!G282/'Datos de Indicador'!AM282))</f>
        <v>0</v>
      </c>
      <c r="O279" s="304">
        <f t="shared" si="63"/>
        <v>0</v>
      </c>
      <c r="P279" s="302">
        <f t="shared" si="64"/>
        <v>0</v>
      </c>
      <c r="Q279" s="301">
        <f t="shared" si="65"/>
        <v>0</v>
      </c>
      <c r="R279" s="503">
        <f>IF('Datos de Indicador'!H282="No dato","x",ROUND(IF('Datos de Indicador'!H282=0,0,IF(LOG('Datos de Indicador'!H282)&gt;R$302,10,IF(LOG('Datos de Indicador'!H282)&lt;R$301,0,10-(R$302-LOG('Datos de Indicador'!H282))/(R$302-R$301)*10))),1))</f>
        <v>8.4</v>
      </c>
      <c r="S279" s="299">
        <f>IF('Datos de Indicador'!H282="No dato","x",IF('Datos de Indicador'!H282="No dato","x", 'Datos de Indicador'!H282/'Datos de Indicador'!AM282))</f>
        <v>2.43531608651377E-2</v>
      </c>
      <c r="T279" s="300">
        <f t="shared" si="66"/>
        <v>2.4</v>
      </c>
      <c r="U279" s="301">
        <f t="shared" si="67"/>
        <v>6.3</v>
      </c>
      <c r="V279" s="501">
        <f>IF('Datos de Indicador'!I282="No dato","x",ROUND(IF('Datos de Indicador'!I282=0,0,IF(LOG('Datos de Indicador'!I282)&gt;V$302,10,IF(LOG('Datos de Indicador'!I282)&lt;V$301,0,10-(V$302-LOG('Datos de Indicador'!I282))/(V$302-V$301)*10))),1))</f>
        <v>0</v>
      </c>
      <c r="W279" s="299">
        <f>IF('Datos de Indicador'!I282="No dato","x",IF('Datos de Indicador'!I282="No dato","x",( 'Datos de Indicador'!I282)/'Datos de Indicador'!AM282))</f>
        <v>0</v>
      </c>
      <c r="X279" s="300">
        <f t="shared" si="68"/>
        <v>0</v>
      </c>
      <c r="Y279" s="301">
        <f t="shared" si="69"/>
        <v>0</v>
      </c>
      <c r="Z279" s="305">
        <f t="shared" si="70"/>
        <v>3.5</v>
      </c>
      <c r="AA279" s="306">
        <f>IF('Datos de Indicador'!J282="No dato","x",ROUND(IF('Datos de Indicador'!J282&gt;AA$302,10,IF('Datos de Indicador'!J282&lt;$AA$301,0,10-(AA$302-'Datos de Indicador'!J282)/(AA$302-AA$301)*10)),1))</f>
        <v>10</v>
      </c>
      <c r="AB279" s="306">
        <f>IF('Datos de Indicador'!K282="No dato","x",ROUND(IF('Datos de Indicador'!K282&gt;AB$302,10,IF('Datos de Indicador'!K282&lt;$AB$301,0,10-(AB$302-'Datos de Indicador'!K282)/(AB$302-AB$301)*10)),1))</f>
        <v>10</v>
      </c>
      <c r="AC279" s="306">
        <f>IF('Datos de Indicador'!L282="No dato","x",ROUND(IF('Datos de Indicador'!L282&gt;AC$302,10,IF('Datos de Indicador'!L282&lt;$AC$301,0,10-(AC$302-'Datos de Indicador'!L282)/(AC$302-AC$301)*10)),1))</f>
        <v>0</v>
      </c>
      <c r="AD279" s="301">
        <f t="shared" si="71"/>
        <v>8.6999999999999993</v>
      </c>
      <c r="AE279" s="305">
        <f t="shared" si="58"/>
        <v>8.6999999999999993</v>
      </c>
      <c r="AF279" s="16"/>
      <c r="AG279" s="16"/>
      <c r="AH279" s="16"/>
    </row>
    <row r="280" spans="1:34" s="3" customFormat="1" x14ac:dyDescent="0.25">
      <c r="A280" s="104" t="s">
        <v>362</v>
      </c>
      <c r="B280" s="101" t="s">
        <v>386</v>
      </c>
      <c r="C280" s="307">
        <v>1628</v>
      </c>
      <c r="D280" s="301">
        <f>IF('Datos de Indicador'!D283="No dato","x",ROUND(IF('Datos de Indicador'!D283=0,0,IF(LOG('Datos de Indicador'!D283)&gt;D$302,10,IF(LOG('Datos de Indicador'!D283)&lt;D$301,0,10-(D$302-LOG('Datos de Indicador'!D283))/(D$302-D$301)*10))),1))</f>
        <v>6.4</v>
      </c>
      <c r="E280" s="501" t="str">
        <f>IF('Datos de Indicador'!E283="No dato","x",ROUND(IF('Datos de Indicador'!E283=0,0,IF(LOG('Datos de Indicador'!E283)&gt;E$302,10,IF(LOG('Datos de Indicador'!E283)&lt;E$301,0,10-(E$302-LOG('Datos de Indicador'!E283))/(E$302-E$301)*10))),1))</f>
        <v>x</v>
      </c>
      <c r="F280" s="299" t="str">
        <f>IF('Datos de Indicador'!E283="No dato","x",IF('Datos de Indicador'!E283="No dato","x", ('Datos de Indicador'!E283)/'Datos de Indicador'!AM283))</f>
        <v>x</v>
      </c>
      <c r="G280" s="300" t="str">
        <f t="shared" si="59"/>
        <v>x</v>
      </c>
      <c r="H280" s="301" t="str">
        <f t="shared" si="60"/>
        <v>x</v>
      </c>
      <c r="I280" s="501">
        <f>IF('Datos de Indicador'!F283="No dato","x",ROUND(IF('Datos de Indicador'!F283=0,0,IF(LOG('Datos de Indicador'!F283*1/40)&gt;I$302,10,IF(LOG('Datos de Indicador'!F283*1/40)&lt;I$301,0,10-(I$302-LOG('Datos de Indicador'!F283*1/40))/(I$302-I$301)*10))),1))</f>
        <v>0</v>
      </c>
      <c r="J280" s="299">
        <f>IF('Datos de Indicador'!F283="No dato","x",IF('Datos de Indicador'!F283="No dato","x",( 'Datos de Indicador'!F283*1/40)/'Datos de Indicador'!AM283))</f>
        <v>0</v>
      </c>
      <c r="K280" s="300">
        <f t="shared" si="61"/>
        <v>0</v>
      </c>
      <c r="L280" s="302">
        <f t="shared" si="62"/>
        <v>0</v>
      </c>
      <c r="M280" s="502">
        <f>IF('Datos de Indicador'!G283="No dato","x",ROUND(IF('Datos de Indicador'!G283=0,0,IF(LOG('Datos de Indicador'!G283)&gt;M$302,10,IF(LOG('Datos de Indicador'!G283)&lt;M$301,0,10-(M$302-LOG('Datos de Indicador'!G283))/(M$302-M$301)*10))),1))</f>
        <v>0</v>
      </c>
      <c r="N280" s="303">
        <f>IF('Datos de Indicador'!G283="No dato","x",IF('Datos de Indicador'!G283="No dato","x", 'Datos de Indicador'!G283/'Datos de Indicador'!AM283))</f>
        <v>0</v>
      </c>
      <c r="O280" s="304">
        <f t="shared" si="63"/>
        <v>0</v>
      </c>
      <c r="P280" s="302">
        <f t="shared" si="64"/>
        <v>0</v>
      </c>
      <c r="Q280" s="301">
        <f t="shared" si="65"/>
        <v>0</v>
      </c>
      <c r="R280" s="503">
        <f>IF('Datos de Indicador'!H283="No dato","x",ROUND(IF('Datos de Indicador'!H283=0,0,IF(LOG('Datos de Indicador'!H283)&gt;R$302,10,IF(LOG('Datos de Indicador'!H283)&lt;R$301,0,10-(R$302-LOG('Datos de Indicador'!H283))/(R$302-R$301)*10))),1))</f>
        <v>8.6999999999999993</v>
      </c>
      <c r="S280" s="299">
        <f>IF('Datos de Indicador'!H283="No dato","x",IF('Datos de Indicador'!H283="No dato","x", 'Datos de Indicador'!H283/'Datos de Indicador'!AM283))</f>
        <v>6.9326211965275678E-2</v>
      </c>
      <c r="T280" s="300">
        <f t="shared" si="66"/>
        <v>6.9</v>
      </c>
      <c r="U280" s="301">
        <f t="shared" si="67"/>
        <v>7.9</v>
      </c>
      <c r="V280" s="501">
        <f>IF('Datos de Indicador'!I283="No dato","x",ROUND(IF('Datos de Indicador'!I283=0,0,IF(LOG('Datos de Indicador'!I283)&gt;V$302,10,IF(LOG('Datos de Indicador'!I283)&lt;V$301,0,10-(V$302-LOG('Datos de Indicador'!I283))/(V$302-V$301)*10))),1))</f>
        <v>0</v>
      </c>
      <c r="W280" s="299">
        <f>IF('Datos de Indicador'!I283="No dato","x",IF('Datos de Indicador'!I283="No dato","x",( 'Datos de Indicador'!I283)/'Datos de Indicador'!AM283))</f>
        <v>0</v>
      </c>
      <c r="X280" s="300">
        <f t="shared" si="68"/>
        <v>0</v>
      </c>
      <c r="Y280" s="301">
        <f t="shared" si="69"/>
        <v>0</v>
      </c>
      <c r="Z280" s="305">
        <f t="shared" si="70"/>
        <v>4.5</v>
      </c>
      <c r="AA280" s="306">
        <f>IF('Datos de Indicador'!J283="No dato","x",ROUND(IF('Datos de Indicador'!J283&gt;AA$302,10,IF('Datos de Indicador'!J283&lt;$AA$301,0,10-(AA$302-'Datos de Indicador'!J283)/(AA$302-AA$301)*10)),1))</f>
        <v>10</v>
      </c>
      <c r="AB280" s="306">
        <f>IF('Datos de Indicador'!K283="No dato","x",ROUND(IF('Datos de Indicador'!K283&gt;AB$302,10,IF('Datos de Indicador'!K283&lt;$AB$301,0,10-(AB$302-'Datos de Indicador'!K283)/(AB$302-AB$301)*10)),1))</f>
        <v>6</v>
      </c>
      <c r="AC280" s="306">
        <f>IF('Datos de Indicador'!L283="No dato","x",ROUND(IF('Datos de Indicador'!L283&gt;AC$302,10,IF('Datos de Indicador'!L283&lt;$AC$301,0,10-(AC$302-'Datos de Indicador'!L283)/(AC$302-AC$301)*10)),1))</f>
        <v>0</v>
      </c>
      <c r="AD280" s="301">
        <f t="shared" si="71"/>
        <v>7.1</v>
      </c>
      <c r="AE280" s="305">
        <f t="shared" si="58"/>
        <v>7.1</v>
      </c>
      <c r="AF280" s="16"/>
      <c r="AG280" s="16"/>
      <c r="AH280" s="16"/>
    </row>
    <row r="281" spans="1:34" s="3" customFormat="1" x14ac:dyDescent="0.25">
      <c r="A281" s="104" t="s">
        <v>387</v>
      </c>
      <c r="B281" s="101" t="s">
        <v>388</v>
      </c>
      <c r="C281" s="307">
        <v>1701</v>
      </c>
      <c r="D281" s="301">
        <f>IF('Datos de Indicador'!D284="No dato","x",ROUND(IF('Datos de Indicador'!D284=0,0,IF(LOG('Datos de Indicador'!D284)&gt;D$302,10,IF(LOG('Datos de Indicador'!D284)&lt;D$301,0,10-(D$302-LOG('Datos de Indicador'!D284))/(D$302-D$301)*10))),1))</f>
        <v>8.6</v>
      </c>
      <c r="E281" s="501">
        <f>IF('Datos de Indicador'!E284="No dato","x",ROUND(IF('Datos de Indicador'!E284=0,0,IF(LOG('Datos de Indicador'!E284)&gt;E$302,10,IF(LOG('Datos de Indicador'!E284)&lt;E$301,0,10-(E$302-LOG('Datos de Indicador'!E284))/(E$302-E$301)*10))),1))</f>
        <v>7.4</v>
      </c>
      <c r="F281" s="299">
        <f>IF('Datos de Indicador'!E284="No dato","x",IF('Datos de Indicador'!E284="No dato","x", ('Datos de Indicador'!E284)/'Datos de Indicador'!AM284))</f>
        <v>1.2032431063761072E-3</v>
      </c>
      <c r="G281" s="300">
        <f t="shared" si="59"/>
        <v>2.4</v>
      </c>
      <c r="H281" s="301">
        <f t="shared" si="60"/>
        <v>5.4</v>
      </c>
      <c r="I281" s="501">
        <f>IF('Datos de Indicador'!F284="No dato","x",ROUND(IF('Datos de Indicador'!F284=0,0,IF(LOG('Datos de Indicador'!F284*1/40)&gt;I$302,10,IF(LOG('Datos de Indicador'!F284*1/40)&lt;I$301,0,10-(I$302-LOG('Datos de Indicador'!F284*1/40))/(I$302-I$301)*10))),1))</f>
        <v>0</v>
      </c>
      <c r="J281" s="299">
        <f>IF('Datos de Indicador'!F284="No dato","x",IF('Datos de Indicador'!F284="No dato","x",( 'Datos de Indicador'!F284*1/40)/'Datos de Indicador'!AM284))</f>
        <v>0</v>
      </c>
      <c r="K281" s="300">
        <f t="shared" si="61"/>
        <v>0</v>
      </c>
      <c r="L281" s="302">
        <f t="shared" si="62"/>
        <v>0</v>
      </c>
      <c r="M281" s="502">
        <f>IF('Datos de Indicador'!G284="No dato","x",ROUND(IF('Datos de Indicador'!G284=0,0,IF(LOG('Datos de Indicador'!G284)&gt;M$302,10,IF(LOG('Datos de Indicador'!G284)&lt;M$301,0,10-(M$302-LOG('Datos de Indicador'!G284))/(M$302-M$301)*10))),1))</f>
        <v>9.9</v>
      </c>
      <c r="N281" s="303">
        <f>IF('Datos de Indicador'!G284="No dato","x",IF('Datos de Indicador'!G284="No dato","x", 'Datos de Indicador'!G284/'Datos de Indicador'!AM284))</f>
        <v>7.7670214431872206E-2</v>
      </c>
      <c r="O281" s="304">
        <f t="shared" si="63"/>
        <v>10</v>
      </c>
      <c r="P281" s="302">
        <f t="shared" si="64"/>
        <v>10</v>
      </c>
      <c r="Q281" s="301">
        <f t="shared" si="65"/>
        <v>7.6</v>
      </c>
      <c r="R281" s="503">
        <f>IF('Datos de Indicador'!H284="No dato","x",ROUND(IF('Datos de Indicador'!H284=0,0,IF(LOG('Datos de Indicador'!H284)&gt;R$302,10,IF(LOG('Datos de Indicador'!H284)&lt;R$301,0,10-(R$302-LOG('Datos de Indicador'!H284))/(R$302-R$301)*10))),1))</f>
        <v>7.3</v>
      </c>
      <c r="S281" s="299">
        <f>IF('Datos de Indicador'!H284="No dato","x",IF('Datos de Indicador'!H284="No dato","x", 'Datos de Indicador'!H284/'Datos de Indicador'!AM284))</f>
        <v>2.4936777421997588E-3</v>
      </c>
      <c r="T281" s="300">
        <f t="shared" si="66"/>
        <v>0.2</v>
      </c>
      <c r="U281" s="301">
        <f t="shared" si="67"/>
        <v>4.7</v>
      </c>
      <c r="V281" s="501">
        <f>IF('Datos de Indicador'!I284="No dato","x",ROUND(IF('Datos de Indicador'!I284=0,0,IF(LOG('Datos de Indicador'!I284)&gt;V$302,10,IF(LOG('Datos de Indicador'!I284)&lt;V$301,0,10-(V$302-LOG('Datos de Indicador'!I284))/(V$302-V$301)*10))),1))</f>
        <v>9.1999999999999993</v>
      </c>
      <c r="W281" s="299">
        <f>IF('Datos de Indicador'!I284="No dato","x",IF('Datos de Indicador'!I284="No dato","x",( 'Datos de Indicador'!I284)/'Datos de Indicador'!AM284))</f>
        <v>1.6479199065585818E-2</v>
      </c>
      <c r="X281" s="300">
        <f t="shared" si="68"/>
        <v>1.6</v>
      </c>
      <c r="Y281" s="301">
        <f t="shared" si="69"/>
        <v>6.8</v>
      </c>
      <c r="Z281" s="305">
        <f t="shared" si="70"/>
        <v>6.9</v>
      </c>
      <c r="AA281" s="306">
        <f>IF('Datos de Indicador'!J284="No dato","x",ROUND(IF('Datos de Indicador'!J284&gt;AA$302,10,IF('Datos de Indicador'!J284&lt;$AA$301,0,10-(AA$302-'Datos de Indicador'!J284)/(AA$302-AA$301)*10)),1))</f>
        <v>0.7</v>
      </c>
      <c r="AB281" s="306">
        <f>IF('Datos de Indicador'!K284="No dato","x",ROUND(IF('Datos de Indicador'!K284&gt;AB$302,10,IF('Datos de Indicador'!K284&lt;$AB$301,0,10-(AB$302-'Datos de Indicador'!K284)/(AB$302-AB$301)*10)),1))</f>
        <v>1.3</v>
      </c>
      <c r="AC281" s="306">
        <f>IF('Datos de Indicador'!L284="No dato","x",ROUND(IF('Datos de Indicador'!L284&gt;AC$302,10,IF('Datos de Indicador'!L284&lt;$AC$301,0,10-(AC$302-'Datos de Indicador'!L284)/(AC$302-AC$301)*10)),1))</f>
        <v>2</v>
      </c>
      <c r="AD281" s="301">
        <f t="shared" si="71"/>
        <v>1.3</v>
      </c>
      <c r="AE281" s="305">
        <f t="shared" si="58"/>
        <v>1.3</v>
      </c>
      <c r="AF281" s="16"/>
      <c r="AG281" s="16"/>
      <c r="AH281" s="16"/>
    </row>
    <row r="282" spans="1:34" s="3" customFormat="1" x14ac:dyDescent="0.25">
      <c r="A282" s="104" t="s">
        <v>387</v>
      </c>
      <c r="B282" s="101" t="s">
        <v>389</v>
      </c>
      <c r="C282" s="307">
        <v>1702</v>
      </c>
      <c r="D282" s="301">
        <f>IF('Datos de Indicador'!D285="No dato","x",ROUND(IF('Datos de Indicador'!D285=0,0,IF(LOG('Datos de Indicador'!D285)&gt;D$302,10,IF(LOG('Datos de Indicador'!D285)&lt;D$301,0,10-(D$302-LOG('Datos de Indicador'!D285))/(D$302-D$301)*10))),1))</f>
        <v>6.8</v>
      </c>
      <c r="E282" s="501">
        <f>IF('Datos de Indicador'!E285="No dato","x",ROUND(IF('Datos de Indicador'!E285=0,0,IF(LOG('Datos de Indicador'!E285)&gt;E$302,10,IF(LOG('Datos de Indicador'!E285)&lt;E$301,0,10-(E$302-LOG('Datos de Indicador'!E285))/(E$302-E$301)*10))),1))</f>
        <v>10</v>
      </c>
      <c r="F282" s="299">
        <f>IF('Datos de Indicador'!E285="No dato","x",IF('Datos de Indicador'!E285="No dato","x", ('Datos de Indicador'!E285)/'Datos de Indicador'!AM285))</f>
        <v>0.22226790691713746</v>
      </c>
      <c r="G282" s="300">
        <f t="shared" si="59"/>
        <v>10</v>
      </c>
      <c r="H282" s="301">
        <f t="shared" si="60"/>
        <v>10</v>
      </c>
      <c r="I282" s="501">
        <f>IF('Datos de Indicador'!F285="No dato","x",ROUND(IF('Datos de Indicador'!F285=0,0,IF(LOG('Datos de Indicador'!F285*1/40)&gt;I$302,10,IF(LOG('Datos de Indicador'!F285*1/40)&lt;I$301,0,10-(I$302-LOG('Datos de Indicador'!F285*1/40))/(I$302-I$301)*10))),1))</f>
        <v>0</v>
      </c>
      <c r="J282" s="299">
        <f>IF('Datos de Indicador'!F285="No dato","x",IF('Datos de Indicador'!F285="No dato","x",( 'Datos de Indicador'!F285*1/40)/'Datos de Indicador'!AM285))</f>
        <v>0</v>
      </c>
      <c r="K282" s="300">
        <f t="shared" si="61"/>
        <v>0</v>
      </c>
      <c r="L282" s="302">
        <f t="shared" si="62"/>
        <v>0</v>
      </c>
      <c r="M282" s="502">
        <f>IF('Datos de Indicador'!G285="No dato","x",ROUND(IF('Datos de Indicador'!G285=0,0,IF(LOG('Datos de Indicador'!G285)&gt;M$302,10,IF(LOG('Datos de Indicador'!G285)&lt;M$301,0,10-(M$302-LOG('Datos de Indicador'!G285))/(M$302-M$301)*10))),1))</f>
        <v>9.5</v>
      </c>
      <c r="N282" s="303">
        <f>IF('Datos de Indicador'!G285="No dato","x",IF('Datos de Indicador'!G285="No dato","x", 'Datos de Indicador'!G285/'Datos de Indicador'!AM285))</f>
        <v>0.33146619391907045</v>
      </c>
      <c r="O282" s="304">
        <f t="shared" si="63"/>
        <v>10</v>
      </c>
      <c r="P282" s="302">
        <f t="shared" si="64"/>
        <v>9.8000000000000007</v>
      </c>
      <c r="Q282" s="301">
        <f t="shared" si="65"/>
        <v>7.3</v>
      </c>
      <c r="R282" s="503">
        <f>IF('Datos de Indicador'!H285="No dato","x",ROUND(IF('Datos de Indicador'!H285=0,0,IF(LOG('Datos de Indicador'!H285)&gt;R$302,10,IF(LOG('Datos de Indicador'!H285)&lt;R$301,0,10-(R$302-LOG('Datos de Indicador'!H285))/(R$302-R$301)*10))),1))</f>
        <v>0</v>
      </c>
      <c r="S282" s="299">
        <f>IF('Datos de Indicador'!H285="No dato","x",IF('Datos de Indicador'!H285="No dato","x", 'Datos de Indicador'!H285/'Datos de Indicador'!AM285))</f>
        <v>0</v>
      </c>
      <c r="T282" s="300">
        <f t="shared" si="66"/>
        <v>0</v>
      </c>
      <c r="U282" s="301">
        <f t="shared" si="67"/>
        <v>0</v>
      </c>
      <c r="V282" s="501">
        <f>IF('Datos de Indicador'!I285="No dato","x",ROUND(IF('Datos de Indicador'!I285=0,0,IF(LOG('Datos de Indicador'!I285)&gt;V$302,10,IF(LOG('Datos de Indicador'!I285)&lt;V$301,0,10-(V$302-LOG('Datos de Indicador'!I285))/(V$302-V$301)*10))),1))</f>
        <v>0</v>
      </c>
      <c r="W282" s="299">
        <f>IF('Datos de Indicador'!I285="No dato","x",IF('Datos de Indicador'!I285="No dato","x",( 'Datos de Indicador'!I285)/'Datos de Indicador'!AM285))</f>
        <v>0</v>
      </c>
      <c r="X282" s="300">
        <f t="shared" si="68"/>
        <v>0</v>
      </c>
      <c r="Y282" s="301">
        <f t="shared" si="69"/>
        <v>0</v>
      </c>
      <c r="Z282" s="305">
        <f t="shared" si="70"/>
        <v>6.4</v>
      </c>
      <c r="AA282" s="306">
        <f>IF('Datos de Indicador'!J285="No dato","x",ROUND(IF('Datos de Indicador'!J285&gt;AA$302,10,IF('Datos de Indicador'!J285&lt;$AA$301,0,10-(AA$302-'Datos de Indicador'!J285)/(AA$302-AA$301)*10)),1))</f>
        <v>7.9</v>
      </c>
      <c r="AB282" s="306">
        <f>IF('Datos de Indicador'!K285="No dato","x",ROUND(IF('Datos de Indicador'!K285&gt;AB$302,10,IF('Datos de Indicador'!K285&lt;$AB$301,0,10-(AB$302-'Datos de Indicador'!K285)/(AB$302-AB$301)*10)),1))</f>
        <v>2</v>
      </c>
      <c r="AC282" s="306">
        <f>IF('Datos de Indicador'!L285="No dato","x",ROUND(IF('Datos de Indicador'!L285&gt;AC$302,10,IF('Datos de Indicador'!L285&lt;$AC$301,0,10-(AC$302-'Datos de Indicador'!L285)/(AC$302-AC$301)*10)),1))</f>
        <v>0</v>
      </c>
      <c r="AD282" s="301">
        <f t="shared" si="71"/>
        <v>4.2</v>
      </c>
      <c r="AE282" s="305">
        <f t="shared" si="58"/>
        <v>4.2</v>
      </c>
      <c r="AF282" s="16"/>
      <c r="AG282" s="16"/>
      <c r="AH282" s="16"/>
    </row>
    <row r="283" spans="1:34" s="3" customFormat="1" x14ac:dyDescent="0.25">
      <c r="A283" s="104" t="s">
        <v>387</v>
      </c>
      <c r="B283" s="101" t="s">
        <v>390</v>
      </c>
      <c r="C283" s="307">
        <v>1703</v>
      </c>
      <c r="D283" s="301">
        <f>IF('Datos de Indicador'!D286="No dato","x",ROUND(IF('Datos de Indicador'!D286=0,0,IF(LOG('Datos de Indicador'!D286)&gt;D$302,10,IF(LOG('Datos de Indicador'!D286)&lt;D$301,0,10-(D$302-LOG('Datos de Indicador'!D286))/(D$302-D$301)*10))),1))</f>
        <v>7.2</v>
      </c>
      <c r="E283" s="501">
        <f>IF('Datos de Indicador'!E286="No dato","x",ROUND(IF('Datos de Indicador'!E286=0,0,IF(LOG('Datos de Indicador'!E286)&gt;E$302,10,IF(LOG('Datos de Indicador'!E286)&lt;E$301,0,10-(E$302-LOG('Datos de Indicador'!E286))/(E$302-E$301)*10))),1))</f>
        <v>6.8</v>
      </c>
      <c r="F283" s="299">
        <f>IF('Datos de Indicador'!E286="No dato","x",IF('Datos de Indicador'!E286="No dato","x", ('Datos de Indicador'!E286)/'Datos de Indicador'!AM286))</f>
        <v>2.8572174946610851E-3</v>
      </c>
      <c r="G283" s="300">
        <f t="shared" si="59"/>
        <v>5.7</v>
      </c>
      <c r="H283" s="301">
        <f t="shared" si="60"/>
        <v>6.3</v>
      </c>
      <c r="I283" s="501">
        <f>IF('Datos de Indicador'!F286="No dato","x",ROUND(IF('Datos de Indicador'!F286=0,0,IF(LOG('Datos de Indicador'!F286*1/40)&gt;I$302,10,IF(LOG('Datos de Indicador'!F286*1/40)&lt;I$301,0,10-(I$302-LOG('Datos de Indicador'!F286*1/40))/(I$302-I$301)*10))),1))</f>
        <v>0</v>
      </c>
      <c r="J283" s="299">
        <f>IF('Datos de Indicador'!F286="No dato","x",IF('Datos de Indicador'!F286="No dato","x",( 'Datos de Indicador'!F286*1/40)/'Datos de Indicador'!AM286))</f>
        <v>0</v>
      </c>
      <c r="K283" s="300">
        <f t="shared" si="61"/>
        <v>0</v>
      </c>
      <c r="L283" s="302">
        <f t="shared" si="62"/>
        <v>0</v>
      </c>
      <c r="M283" s="502">
        <f>IF('Datos de Indicador'!G286="No dato","x",ROUND(IF('Datos de Indicador'!G286=0,0,IF(LOG('Datos de Indicador'!G286)&gt;M$302,10,IF(LOG('Datos de Indicador'!G286)&lt;M$301,0,10-(M$302-LOG('Datos de Indicador'!G286))/(M$302-M$301)*10))),1))</f>
        <v>10</v>
      </c>
      <c r="N283" s="303">
        <f>IF('Datos de Indicador'!G286="No dato","x",IF('Datos de Indicador'!G286="No dato","x", 'Datos de Indicador'!G286/'Datos de Indicador'!AM286))</f>
        <v>0.98769927051155615</v>
      </c>
      <c r="O283" s="304">
        <f t="shared" si="63"/>
        <v>10</v>
      </c>
      <c r="P283" s="302">
        <f t="shared" si="64"/>
        <v>10</v>
      </c>
      <c r="Q283" s="301">
        <f t="shared" si="65"/>
        <v>7.6</v>
      </c>
      <c r="R283" s="503">
        <f>IF('Datos de Indicador'!H286="No dato","x",ROUND(IF('Datos de Indicador'!H286=0,0,IF(LOG('Datos de Indicador'!H286)&gt;R$302,10,IF(LOG('Datos de Indicador'!H286)&lt;R$301,0,10-(R$302-LOG('Datos de Indicador'!H286))/(R$302-R$301)*10))),1))</f>
        <v>5.9</v>
      </c>
      <c r="S283" s="299">
        <f>IF('Datos de Indicador'!H286="No dato","x",IF('Datos de Indicador'!H286="No dato","x", 'Datos de Indicador'!H286/'Datos de Indicador'!AM286))</f>
        <v>1.8776000679201416E-3</v>
      </c>
      <c r="T283" s="300">
        <f t="shared" si="66"/>
        <v>0.2</v>
      </c>
      <c r="U283" s="301">
        <f t="shared" si="67"/>
        <v>3.6</v>
      </c>
      <c r="V283" s="501">
        <f>IF('Datos de Indicador'!I286="No dato","x",ROUND(IF('Datos de Indicador'!I286=0,0,IF(LOG('Datos de Indicador'!I286)&gt;V$302,10,IF(LOG('Datos de Indicador'!I286)&lt;V$301,0,10-(V$302-LOG('Datos de Indicador'!I286))/(V$302-V$301)*10))),1))</f>
        <v>8.1</v>
      </c>
      <c r="W283" s="299">
        <f>IF('Datos de Indicador'!I286="No dato","x",IF('Datos de Indicador'!I286="No dato","x",( 'Datos de Indicador'!I286)/'Datos de Indicador'!AM286))</f>
        <v>1.869436589363967E-2</v>
      </c>
      <c r="X283" s="300">
        <f t="shared" si="68"/>
        <v>1.9</v>
      </c>
      <c r="Y283" s="301">
        <f t="shared" si="69"/>
        <v>5.8</v>
      </c>
      <c r="Z283" s="305">
        <f t="shared" si="70"/>
        <v>6.3</v>
      </c>
      <c r="AA283" s="306">
        <f>IF('Datos de Indicador'!J286="No dato","x",ROUND(IF('Datos de Indicador'!J286&gt;AA$302,10,IF('Datos de Indicador'!J286&lt;$AA$301,0,10-(AA$302-'Datos de Indicador'!J286)/(AA$302-AA$301)*10)),1))</f>
        <v>4.5</v>
      </c>
      <c r="AB283" s="306">
        <f>IF('Datos de Indicador'!K286="No dato","x",ROUND(IF('Datos de Indicador'!K286&gt;AB$302,10,IF('Datos de Indicador'!K286&lt;$AB$301,0,10-(AB$302-'Datos de Indicador'!K286)/(AB$302-AB$301)*10)),1))</f>
        <v>2</v>
      </c>
      <c r="AC283" s="306">
        <f>IF('Datos de Indicador'!L286="No dato","x",ROUND(IF('Datos de Indicador'!L286&gt;AC$302,10,IF('Datos de Indicador'!L286&lt;$AC$301,0,10-(AC$302-'Datos de Indicador'!L286)/(AC$302-AC$301)*10)),1))</f>
        <v>3.3</v>
      </c>
      <c r="AD283" s="301">
        <f t="shared" si="71"/>
        <v>3.3</v>
      </c>
      <c r="AE283" s="305">
        <f t="shared" si="58"/>
        <v>3.3</v>
      </c>
      <c r="AF283" s="16"/>
      <c r="AG283" s="16"/>
      <c r="AH283" s="16"/>
    </row>
    <row r="284" spans="1:34" s="3" customFormat="1" x14ac:dyDescent="0.25">
      <c r="A284" s="104" t="s">
        <v>387</v>
      </c>
      <c r="B284" s="101" t="s">
        <v>391</v>
      </c>
      <c r="C284" s="307">
        <v>1704</v>
      </c>
      <c r="D284" s="301">
        <f>IF('Datos de Indicador'!D287="No dato","x",ROUND(IF('Datos de Indicador'!D287=0,0,IF(LOG('Datos de Indicador'!D287)&gt;D$302,10,IF(LOG('Datos de Indicador'!D287)&lt;D$301,0,10-(D$302-LOG('Datos de Indicador'!D287))/(D$302-D$301)*10))),1))</f>
        <v>6.7</v>
      </c>
      <c r="E284" s="501">
        <f>IF('Datos de Indicador'!E287="No dato","x",ROUND(IF('Datos de Indicador'!E287=0,0,IF(LOG('Datos de Indicador'!E287)&gt;E$302,10,IF(LOG('Datos de Indicador'!E287)&lt;E$301,0,10-(E$302-LOG('Datos de Indicador'!E287))/(E$302-E$301)*10))),1))</f>
        <v>5</v>
      </c>
      <c r="F284" s="299">
        <f>IF('Datos de Indicador'!E287="No dato","x",IF('Datos de Indicador'!E287="No dato","x", ('Datos de Indicador'!E287)/'Datos de Indicador'!AM287))</f>
        <v>5.5764673079604073E-4</v>
      </c>
      <c r="G284" s="300">
        <f t="shared" si="59"/>
        <v>1.1000000000000001</v>
      </c>
      <c r="H284" s="301">
        <f t="shared" si="60"/>
        <v>3.3</v>
      </c>
      <c r="I284" s="501">
        <f>IF('Datos de Indicador'!F287="No dato","x",ROUND(IF('Datos de Indicador'!F287=0,0,IF(LOG('Datos de Indicador'!F287*1/40)&gt;I$302,10,IF(LOG('Datos de Indicador'!F287*1/40)&lt;I$301,0,10-(I$302-LOG('Datos de Indicador'!F287*1/40))/(I$302-I$301)*10))),1))</f>
        <v>0</v>
      </c>
      <c r="J284" s="299">
        <f>IF('Datos de Indicador'!F287="No dato","x",IF('Datos de Indicador'!F287="No dato","x",( 'Datos de Indicador'!F287*1/40)/'Datos de Indicador'!AM287))</f>
        <v>0</v>
      </c>
      <c r="K284" s="300">
        <f t="shared" si="61"/>
        <v>0</v>
      </c>
      <c r="L284" s="302">
        <f t="shared" si="62"/>
        <v>0</v>
      </c>
      <c r="M284" s="502">
        <f>IF('Datos de Indicador'!G287="No dato","x",ROUND(IF('Datos de Indicador'!G287=0,0,IF(LOG('Datos de Indicador'!G287)&gt;M$302,10,IF(LOG('Datos de Indicador'!G287)&lt;M$301,0,10-(M$302-LOG('Datos de Indicador'!G287))/(M$302-M$301)*10))),1))</f>
        <v>0</v>
      </c>
      <c r="N284" s="303">
        <f>IF('Datos de Indicador'!G287="No dato","x",IF('Datos de Indicador'!G287="No dato","x", 'Datos de Indicador'!G287/'Datos de Indicador'!AM287))</f>
        <v>0</v>
      </c>
      <c r="O284" s="304">
        <f t="shared" si="63"/>
        <v>0</v>
      </c>
      <c r="P284" s="302">
        <f t="shared" si="64"/>
        <v>0</v>
      </c>
      <c r="Q284" s="301">
        <f t="shared" si="65"/>
        <v>0</v>
      </c>
      <c r="R284" s="503">
        <f>IF('Datos de Indicador'!H287="No dato","x",ROUND(IF('Datos de Indicador'!H287=0,0,IF(LOG('Datos de Indicador'!H287)&gt;R$302,10,IF(LOG('Datos de Indicador'!H287)&lt;R$301,0,10-(R$302-LOG('Datos de Indicador'!H287))/(R$302-R$301)*10))),1))</f>
        <v>8.1999999999999993</v>
      </c>
      <c r="S284" s="299">
        <f>IF('Datos de Indicador'!H287="No dato","x",IF('Datos de Indicador'!H287="No dato","x", 'Datos de Indicador'!H287/'Datos de Indicador'!AM287))</f>
        <v>6.6220549282029834E-2</v>
      </c>
      <c r="T284" s="300">
        <f t="shared" si="66"/>
        <v>6.6</v>
      </c>
      <c r="U284" s="301">
        <f t="shared" si="67"/>
        <v>7.5</v>
      </c>
      <c r="V284" s="501">
        <f>IF('Datos de Indicador'!I287="No dato","x",ROUND(IF('Datos de Indicador'!I287=0,0,IF(LOG('Datos de Indicador'!I287)&gt;V$302,10,IF(LOG('Datos de Indicador'!I287)&lt;V$301,0,10-(V$302-LOG('Datos de Indicador'!I287))/(V$302-V$301)*10))),1))</f>
        <v>9</v>
      </c>
      <c r="W284" s="299">
        <f>IF('Datos de Indicador'!I287="No dato","x",IF('Datos de Indicador'!I287="No dato","x",( 'Datos de Indicador'!I287)/'Datos de Indicador'!AM287))</f>
        <v>9.828523630280217E-2</v>
      </c>
      <c r="X284" s="300">
        <f t="shared" si="68"/>
        <v>9.8000000000000007</v>
      </c>
      <c r="Y284" s="301">
        <f t="shared" si="69"/>
        <v>9.4</v>
      </c>
      <c r="Z284" s="305">
        <f t="shared" si="70"/>
        <v>6.4</v>
      </c>
      <c r="AA284" s="306">
        <f>IF('Datos de Indicador'!J287="No dato","x",ROUND(IF('Datos de Indicador'!J287&gt;AA$302,10,IF('Datos de Indicador'!J287&lt;$AA$301,0,10-(AA$302-'Datos de Indicador'!J287)/(AA$302-AA$301)*10)),1))</f>
        <v>5.4</v>
      </c>
      <c r="AB284" s="306">
        <f>IF('Datos de Indicador'!K287="No dato","x",ROUND(IF('Datos de Indicador'!K287&gt;AB$302,10,IF('Datos de Indicador'!K287&lt;$AB$301,0,10-(AB$302-'Datos de Indicador'!K287)/(AB$302-AB$301)*10)),1))</f>
        <v>1.3</v>
      </c>
      <c r="AC284" s="306">
        <f>IF('Datos de Indicador'!L287="No dato","x",ROUND(IF('Datos de Indicador'!L287&gt;AC$302,10,IF('Datos de Indicador'!L287&lt;$AC$301,0,10-(AC$302-'Datos de Indicador'!L287)/(AC$302-AC$301)*10)),1))</f>
        <v>0</v>
      </c>
      <c r="AD284" s="301">
        <f t="shared" si="71"/>
        <v>2.6</v>
      </c>
      <c r="AE284" s="305">
        <f t="shared" si="58"/>
        <v>2.6</v>
      </c>
      <c r="AF284" s="16"/>
      <c r="AG284" s="16"/>
      <c r="AH284" s="16"/>
    </row>
    <row r="285" spans="1:34" s="3" customFormat="1" x14ac:dyDescent="0.25">
      <c r="A285" s="104" t="s">
        <v>387</v>
      </c>
      <c r="B285" s="101" t="s">
        <v>392</v>
      </c>
      <c r="C285" s="307">
        <v>1705</v>
      </c>
      <c r="D285" s="301">
        <f>IF('Datos de Indicador'!D288="No dato","x",ROUND(IF('Datos de Indicador'!D288=0,0,IF(LOG('Datos de Indicador'!D288)&gt;D$302,10,IF(LOG('Datos de Indicador'!D288)&lt;D$301,0,10-(D$302-LOG('Datos de Indicador'!D288))/(D$302-D$301)*10))),1))</f>
        <v>6.2</v>
      </c>
      <c r="E285" s="501">
        <f>IF('Datos de Indicador'!E288="No dato","x",ROUND(IF('Datos de Indicador'!E288=0,0,IF(LOG('Datos de Indicador'!E288)&gt;E$302,10,IF(LOG('Datos de Indicador'!E288)&lt;E$301,0,10-(E$302-LOG('Datos de Indicador'!E288))/(E$302-E$301)*10))),1))</f>
        <v>0</v>
      </c>
      <c r="F285" s="299">
        <f>IF('Datos de Indicador'!E288="No dato","x",IF('Datos de Indicador'!E288="No dato","x", ('Datos de Indicador'!E288)/'Datos de Indicador'!AM288))</f>
        <v>0</v>
      </c>
      <c r="G285" s="300">
        <f t="shared" si="59"/>
        <v>0</v>
      </c>
      <c r="H285" s="301">
        <f t="shared" si="60"/>
        <v>0</v>
      </c>
      <c r="I285" s="501">
        <f>IF('Datos de Indicador'!F288="No dato","x",ROUND(IF('Datos de Indicador'!F288=0,0,IF(LOG('Datos de Indicador'!F288*1/40)&gt;I$302,10,IF(LOG('Datos de Indicador'!F288*1/40)&lt;I$301,0,10-(I$302-LOG('Datos de Indicador'!F288*1/40))/(I$302-I$301)*10))),1))</f>
        <v>0</v>
      </c>
      <c r="J285" s="299">
        <f>IF('Datos de Indicador'!F288="No dato","x",IF('Datos de Indicador'!F288="No dato","x",( 'Datos de Indicador'!F288*1/40)/'Datos de Indicador'!AM288))</f>
        <v>0</v>
      </c>
      <c r="K285" s="300">
        <f t="shared" si="61"/>
        <v>0</v>
      </c>
      <c r="L285" s="302">
        <f t="shared" si="62"/>
        <v>0</v>
      </c>
      <c r="M285" s="502">
        <f>IF('Datos de Indicador'!G288="No dato","x",ROUND(IF('Datos de Indicador'!G288=0,0,IF(LOG('Datos de Indicador'!G288)&gt;M$302,10,IF(LOG('Datos de Indicador'!G288)&lt;M$301,0,10-(M$302-LOG('Datos de Indicador'!G288))/(M$302-M$301)*10))),1))</f>
        <v>0</v>
      </c>
      <c r="N285" s="303">
        <f>IF('Datos de Indicador'!G288="No dato","x",IF('Datos de Indicador'!G288="No dato","x", 'Datos de Indicador'!G288/'Datos de Indicador'!AM288))</f>
        <v>0</v>
      </c>
      <c r="O285" s="304">
        <f t="shared" si="63"/>
        <v>0</v>
      </c>
      <c r="P285" s="302">
        <f t="shared" si="64"/>
        <v>0</v>
      </c>
      <c r="Q285" s="301">
        <f t="shared" si="65"/>
        <v>0</v>
      </c>
      <c r="R285" s="503">
        <f>IF('Datos de Indicador'!H288="No dato","x",ROUND(IF('Datos de Indicador'!H288=0,0,IF(LOG('Datos de Indicador'!H288)&gt;R$302,10,IF(LOG('Datos de Indicador'!H288)&lt;R$301,0,10-(R$302-LOG('Datos de Indicador'!H288))/(R$302-R$301)*10))),1))</f>
        <v>7.6</v>
      </c>
      <c r="S285" s="299">
        <f>IF('Datos de Indicador'!H288="No dato","x",IF('Datos de Indicador'!H288="No dato","x", 'Datos de Indicador'!H288/'Datos de Indicador'!AM288))</f>
        <v>5.6015704766681863E-2</v>
      </c>
      <c r="T285" s="300">
        <f t="shared" si="66"/>
        <v>5.6</v>
      </c>
      <c r="U285" s="301">
        <f t="shared" si="67"/>
        <v>6.7</v>
      </c>
      <c r="V285" s="501">
        <f>IF('Datos de Indicador'!I288="No dato","x",ROUND(IF('Datos de Indicador'!I288=0,0,IF(LOG('Datos de Indicador'!I288)&gt;V$302,10,IF(LOG('Datos de Indicador'!I288)&lt;V$301,0,10-(V$302-LOG('Datos de Indicador'!I288))/(V$302-V$301)*10))),1))</f>
        <v>8.6999999999999993</v>
      </c>
      <c r="W285" s="299">
        <f>IF('Datos de Indicador'!I288="No dato","x",IF('Datos de Indicador'!I288="No dato","x",( 'Datos de Indicador'!I288)/'Datos de Indicador'!AM288))</f>
        <v>0.12781765360397407</v>
      </c>
      <c r="X285" s="300">
        <f t="shared" si="68"/>
        <v>10</v>
      </c>
      <c r="Y285" s="301">
        <f t="shared" si="69"/>
        <v>9.5</v>
      </c>
      <c r="Z285" s="305">
        <f t="shared" si="70"/>
        <v>5.8</v>
      </c>
      <c r="AA285" s="306">
        <f>IF('Datos de Indicador'!J288="No dato","x",ROUND(IF('Datos de Indicador'!J288&gt;AA$302,10,IF('Datos de Indicador'!J288&lt;$AA$301,0,10-(AA$302-'Datos de Indicador'!J288)/(AA$302-AA$301)*10)),1))</f>
        <v>0</v>
      </c>
      <c r="AB285" s="306">
        <f>IF('Datos de Indicador'!K288="No dato","x",ROUND(IF('Datos de Indicador'!K288&gt;AB$302,10,IF('Datos de Indicador'!K288&lt;$AB$301,0,10-(AB$302-'Datos de Indicador'!K288)/(AB$302-AB$301)*10)),1))</f>
        <v>0</v>
      </c>
      <c r="AC285" s="306">
        <f>IF('Datos de Indicador'!L288="No dato","x",ROUND(IF('Datos de Indicador'!L288&gt;AC$302,10,IF('Datos de Indicador'!L288&lt;$AC$301,0,10-(AC$302-'Datos de Indicador'!L288)/(AC$302-AC$301)*10)),1))</f>
        <v>0</v>
      </c>
      <c r="AD285" s="301">
        <f t="shared" si="71"/>
        <v>0</v>
      </c>
      <c r="AE285" s="305">
        <f t="shared" si="58"/>
        <v>0</v>
      </c>
      <c r="AF285" s="16"/>
      <c r="AG285" s="16"/>
      <c r="AH285" s="16"/>
    </row>
    <row r="286" spans="1:34" s="3" customFormat="1" x14ac:dyDescent="0.25">
      <c r="A286" s="104" t="s">
        <v>387</v>
      </c>
      <c r="B286" s="101" t="s">
        <v>393</v>
      </c>
      <c r="C286" s="307">
        <v>1706</v>
      </c>
      <c r="D286" s="301">
        <f>IF('Datos de Indicador'!D289="No dato","x",ROUND(IF('Datos de Indicador'!D289=0,0,IF(LOG('Datos de Indicador'!D289)&gt;D$302,10,IF(LOG('Datos de Indicador'!D289)&lt;D$301,0,10-(D$302-LOG('Datos de Indicador'!D289))/(D$302-D$301)*10))),1))</f>
        <v>7.4</v>
      </c>
      <c r="E286" s="501">
        <f>IF('Datos de Indicador'!E289="No dato","x",ROUND(IF('Datos de Indicador'!E289=0,0,IF(LOG('Datos de Indicador'!E289)&gt;E$302,10,IF(LOG('Datos de Indicador'!E289)&lt;E$301,0,10-(E$302-LOG('Datos de Indicador'!E289))/(E$302-E$301)*10))),1))</f>
        <v>7.4</v>
      </c>
      <c r="F286" s="299">
        <f>IF('Datos de Indicador'!E289="No dato","x",IF('Datos de Indicador'!E289="No dato","x", ('Datos de Indicador'!E289)/'Datos de Indicador'!AM289))</f>
        <v>4.9505192118494508E-3</v>
      </c>
      <c r="G286" s="300">
        <f t="shared" si="59"/>
        <v>9.9</v>
      </c>
      <c r="H286" s="301">
        <f t="shared" si="60"/>
        <v>9</v>
      </c>
      <c r="I286" s="501">
        <f>IF('Datos de Indicador'!F289="No dato","x",ROUND(IF('Datos de Indicador'!F289=0,0,IF(LOG('Datos de Indicador'!F289*1/40)&gt;I$302,10,IF(LOG('Datos de Indicador'!F289*1/40)&lt;I$301,0,10-(I$302-LOG('Datos de Indicador'!F289*1/40))/(I$302-I$301)*10))),1))</f>
        <v>0</v>
      </c>
      <c r="J286" s="299">
        <f>IF('Datos de Indicador'!F289="No dato","x",IF('Datos de Indicador'!F289="No dato","x",( 'Datos de Indicador'!F289*1/40)/'Datos de Indicador'!AM289))</f>
        <v>0</v>
      </c>
      <c r="K286" s="300">
        <f t="shared" si="61"/>
        <v>0</v>
      </c>
      <c r="L286" s="302">
        <f t="shared" si="62"/>
        <v>0</v>
      </c>
      <c r="M286" s="502">
        <f>IF('Datos de Indicador'!G289="No dato","x",ROUND(IF('Datos de Indicador'!G289=0,0,IF(LOG('Datos de Indicador'!G289)&gt;M$302,10,IF(LOG('Datos de Indicador'!G289)&lt;M$301,0,10-(M$302-LOG('Datos de Indicador'!G289))/(M$302-M$301)*10))),1))</f>
        <v>0</v>
      </c>
      <c r="N286" s="303">
        <f>IF('Datos de Indicador'!G289="No dato","x",IF('Datos de Indicador'!G289="No dato","x", 'Datos de Indicador'!G289/'Datos de Indicador'!AM289))</f>
        <v>0</v>
      </c>
      <c r="O286" s="304">
        <f t="shared" si="63"/>
        <v>0</v>
      </c>
      <c r="P286" s="302">
        <f t="shared" si="64"/>
        <v>0</v>
      </c>
      <c r="Q286" s="301">
        <f t="shared" si="65"/>
        <v>0</v>
      </c>
      <c r="R286" s="503">
        <f>IF('Datos de Indicador'!H289="No dato","x",ROUND(IF('Datos de Indicador'!H289=0,0,IF(LOG('Datos de Indicador'!H289)&gt;R$302,10,IF(LOG('Datos de Indicador'!H289)&lt;R$301,0,10-(R$302-LOG('Datos de Indicador'!H289))/(R$302-R$301)*10))),1))</f>
        <v>0</v>
      </c>
      <c r="S286" s="299">
        <f>IF('Datos de Indicador'!H289="No dato","x",IF('Datos de Indicador'!H289="No dato","x", 'Datos de Indicador'!H289/'Datos de Indicador'!AM289))</f>
        <v>0</v>
      </c>
      <c r="T286" s="300">
        <f t="shared" si="66"/>
        <v>0</v>
      </c>
      <c r="U286" s="301">
        <f t="shared" si="67"/>
        <v>0</v>
      </c>
      <c r="V286" s="501">
        <f>IF('Datos de Indicador'!I289="No dato","x",ROUND(IF('Datos de Indicador'!I289=0,0,IF(LOG('Datos de Indicador'!I289)&gt;V$302,10,IF(LOG('Datos de Indicador'!I289)&lt;V$301,0,10-(V$302-LOG('Datos de Indicador'!I289))/(V$302-V$301)*10))),1))</f>
        <v>9.5</v>
      </c>
      <c r="W286" s="299">
        <f>IF('Datos de Indicador'!I289="No dato","x",IF('Datos de Indicador'!I289="No dato","x",( 'Datos de Indicador'!I289)/'Datos de Indicador'!AM289))</f>
        <v>8.9667150794906961E-2</v>
      </c>
      <c r="X286" s="300">
        <f t="shared" si="68"/>
        <v>9</v>
      </c>
      <c r="Y286" s="301">
        <f t="shared" si="69"/>
        <v>9.3000000000000007</v>
      </c>
      <c r="Z286" s="305">
        <f t="shared" si="70"/>
        <v>6.7</v>
      </c>
      <c r="AA286" s="306">
        <f>IF('Datos de Indicador'!J289="No dato","x",ROUND(IF('Datos de Indicador'!J289&gt;AA$302,10,IF('Datos de Indicador'!J289&lt;$AA$301,0,10-(AA$302-'Datos de Indicador'!J289)/(AA$302-AA$301)*10)),1))</f>
        <v>0</v>
      </c>
      <c r="AB286" s="306">
        <f>IF('Datos de Indicador'!K289="No dato","x",ROUND(IF('Datos de Indicador'!K289&gt;AB$302,10,IF('Datos de Indicador'!K289&lt;$AB$301,0,10-(AB$302-'Datos de Indicador'!K289)/(AB$302-AB$301)*10)),1))</f>
        <v>0</v>
      </c>
      <c r="AC286" s="306">
        <f>IF('Datos de Indicador'!L289="No dato","x",ROUND(IF('Datos de Indicador'!L289&gt;AC$302,10,IF('Datos de Indicador'!L289&lt;$AC$301,0,10-(AC$302-'Datos de Indicador'!L289)/(AC$302-AC$301)*10)),1))</f>
        <v>0</v>
      </c>
      <c r="AD286" s="301">
        <f t="shared" si="71"/>
        <v>0</v>
      </c>
      <c r="AE286" s="305">
        <f t="shared" si="58"/>
        <v>0</v>
      </c>
      <c r="AF286" s="16"/>
      <c r="AG286" s="16"/>
      <c r="AH286" s="16"/>
    </row>
    <row r="287" spans="1:34" s="3" customFormat="1" x14ac:dyDescent="0.25">
      <c r="A287" s="104" t="s">
        <v>387</v>
      </c>
      <c r="B287" s="101" t="s">
        <v>394</v>
      </c>
      <c r="C287" s="307">
        <v>1707</v>
      </c>
      <c r="D287" s="301">
        <f>IF('Datos de Indicador'!D290="No dato","x",ROUND(IF('Datos de Indicador'!D290=0,0,IF(LOG('Datos de Indicador'!D290)&gt;D$302,10,IF(LOG('Datos de Indicador'!D290)&lt;D$301,0,10-(D$302-LOG('Datos de Indicador'!D290))/(D$302-D$301)*10))),1))</f>
        <v>7.7</v>
      </c>
      <c r="E287" s="501">
        <f>IF('Datos de Indicador'!E290="No dato","x",ROUND(IF('Datos de Indicador'!E290=0,0,IF(LOG('Datos de Indicador'!E290)&gt;E$302,10,IF(LOG('Datos de Indicador'!E290)&lt;E$301,0,10-(E$302-LOG('Datos de Indicador'!E290))/(E$302-E$301)*10))),1))</f>
        <v>8</v>
      </c>
      <c r="F287" s="299">
        <f>IF('Datos de Indicador'!E290="No dato","x",IF('Datos de Indicador'!E290="No dato","x", ('Datos de Indicador'!E290)/'Datos de Indicador'!AM290))</f>
        <v>6.6846387955426826E-3</v>
      </c>
      <c r="G287" s="300">
        <f t="shared" si="59"/>
        <v>10</v>
      </c>
      <c r="H287" s="301">
        <f t="shared" si="60"/>
        <v>9.3000000000000007</v>
      </c>
      <c r="I287" s="501">
        <f>IF('Datos de Indicador'!F290="No dato","x",ROUND(IF('Datos de Indicador'!F290=0,0,IF(LOG('Datos de Indicador'!F290*1/40)&gt;I$302,10,IF(LOG('Datos de Indicador'!F290*1/40)&lt;I$301,0,10-(I$302-LOG('Datos de Indicador'!F290*1/40))/(I$302-I$301)*10))),1))</f>
        <v>0</v>
      </c>
      <c r="J287" s="299">
        <f>IF('Datos de Indicador'!F290="No dato","x",IF('Datos de Indicador'!F290="No dato","x",( 'Datos de Indicador'!F290*1/40)/'Datos de Indicador'!AM290))</f>
        <v>0</v>
      </c>
      <c r="K287" s="300">
        <f t="shared" si="61"/>
        <v>0</v>
      </c>
      <c r="L287" s="302">
        <f t="shared" si="62"/>
        <v>0</v>
      </c>
      <c r="M287" s="502">
        <f>IF('Datos de Indicador'!G290="No dato","x",ROUND(IF('Datos de Indicador'!G290=0,0,IF(LOG('Datos de Indicador'!G290)&gt;M$302,10,IF(LOG('Datos de Indicador'!G290)&lt;M$301,0,10-(M$302-LOG('Datos de Indicador'!G290))/(M$302-M$301)*10))),1))</f>
        <v>0</v>
      </c>
      <c r="N287" s="303">
        <f>IF('Datos de Indicador'!G290="No dato","x",IF('Datos de Indicador'!G290="No dato","x", 'Datos de Indicador'!G290/'Datos de Indicador'!AM290))</f>
        <v>0</v>
      </c>
      <c r="O287" s="304">
        <f t="shared" si="63"/>
        <v>0</v>
      </c>
      <c r="P287" s="302">
        <f t="shared" si="64"/>
        <v>0</v>
      </c>
      <c r="Q287" s="301">
        <f t="shared" si="65"/>
        <v>0</v>
      </c>
      <c r="R287" s="503">
        <f>IF('Datos de Indicador'!H290="No dato","x",ROUND(IF('Datos de Indicador'!H290=0,0,IF(LOG('Datos de Indicador'!H290)&gt;R$302,10,IF(LOG('Datos de Indicador'!H290)&lt;R$301,0,10-(R$302-LOG('Datos de Indicador'!H290))/(R$302-R$301)*10))),1))</f>
        <v>5.9</v>
      </c>
      <c r="S287" s="299">
        <f>IF('Datos de Indicador'!H290="No dato","x",IF('Datos de Indicador'!H290="No dato","x", 'Datos de Indicador'!H290/'Datos de Indicador'!AM290))</f>
        <v>1.0981906592677263E-3</v>
      </c>
      <c r="T287" s="300">
        <f t="shared" si="66"/>
        <v>0.1</v>
      </c>
      <c r="U287" s="301">
        <f t="shared" si="67"/>
        <v>3.5</v>
      </c>
      <c r="V287" s="501">
        <f>IF('Datos de Indicador'!I290="No dato","x",ROUND(IF('Datos de Indicador'!I290=0,0,IF(LOG('Datos de Indicador'!I290)&gt;V$302,10,IF(LOG('Datos de Indicador'!I290)&lt;V$301,0,10-(V$302-LOG('Datos de Indicador'!I290))/(V$302-V$301)*10))),1))</f>
        <v>9.8000000000000007</v>
      </c>
      <c r="W287" s="299">
        <f>IF('Datos de Indicador'!I290="No dato","x",IF('Datos de Indicador'!I290="No dato","x",( 'Datos de Indicador'!I290)/'Datos de Indicador'!AM290))</f>
        <v>9.4539891536960796E-2</v>
      </c>
      <c r="X287" s="300">
        <f t="shared" si="68"/>
        <v>9.5</v>
      </c>
      <c r="Y287" s="301">
        <f t="shared" si="69"/>
        <v>9.6999999999999993</v>
      </c>
      <c r="Z287" s="305">
        <f t="shared" si="70"/>
        <v>7.4</v>
      </c>
      <c r="AA287" s="306">
        <f>IF('Datos de Indicador'!J290="No dato","x",ROUND(IF('Datos de Indicador'!J290&gt;AA$302,10,IF('Datos de Indicador'!J290&lt;$AA$301,0,10-(AA$302-'Datos de Indicador'!J290)/(AA$302-AA$301)*10)),1))</f>
        <v>0</v>
      </c>
      <c r="AB287" s="306">
        <f>IF('Datos de Indicador'!K290="No dato","x",ROUND(IF('Datos de Indicador'!K290&gt;AB$302,10,IF('Datos de Indicador'!K290&lt;$AB$301,0,10-(AB$302-'Datos de Indicador'!K290)/(AB$302-AB$301)*10)),1))</f>
        <v>0</v>
      </c>
      <c r="AC287" s="306">
        <f>IF('Datos de Indicador'!L290="No dato","x",ROUND(IF('Datos de Indicador'!L290&gt;AC$302,10,IF('Datos de Indicador'!L290&lt;$AC$301,0,10-(AC$302-'Datos de Indicador'!L290)/(AC$302-AC$301)*10)),1))</f>
        <v>0</v>
      </c>
      <c r="AD287" s="301">
        <f t="shared" si="71"/>
        <v>0</v>
      </c>
      <c r="AE287" s="305">
        <f t="shared" si="58"/>
        <v>0</v>
      </c>
      <c r="AF287" s="16"/>
      <c r="AG287" s="16"/>
      <c r="AH287" s="16"/>
    </row>
    <row r="288" spans="1:34" s="3" customFormat="1" x14ac:dyDescent="0.25">
      <c r="A288" s="104" t="s">
        <v>387</v>
      </c>
      <c r="B288" s="101" t="s">
        <v>395</v>
      </c>
      <c r="C288" s="307">
        <v>1708</v>
      </c>
      <c r="D288" s="301">
        <f>IF('Datos de Indicador'!D291="No dato","x",ROUND(IF('Datos de Indicador'!D291=0,0,IF(LOG('Datos de Indicador'!D291)&gt;D$302,10,IF(LOG('Datos de Indicador'!D291)&lt;D$301,0,10-(D$302-LOG('Datos de Indicador'!D291))/(D$302-D$301)*10))),1))</f>
        <v>7</v>
      </c>
      <c r="E288" s="501">
        <f>IF('Datos de Indicador'!E291="No dato","x",ROUND(IF('Datos de Indicador'!E291=0,0,IF(LOG('Datos de Indicador'!E291)&gt;E$302,10,IF(LOG('Datos de Indicador'!E291)&lt;E$301,0,10-(E$302-LOG('Datos de Indicador'!E291))/(E$302-E$301)*10))),1))</f>
        <v>0</v>
      </c>
      <c r="F288" s="299">
        <f>IF('Datos de Indicador'!E291="No dato","x",IF('Datos de Indicador'!E291="No dato","x", ('Datos de Indicador'!E291)/'Datos de Indicador'!AM291))</f>
        <v>0</v>
      </c>
      <c r="G288" s="300">
        <f t="shared" si="59"/>
        <v>0</v>
      </c>
      <c r="H288" s="301">
        <f t="shared" si="60"/>
        <v>0</v>
      </c>
      <c r="I288" s="501">
        <f>IF('Datos de Indicador'!F291="No dato","x",ROUND(IF('Datos de Indicador'!F291=0,0,IF(LOG('Datos de Indicador'!F291*1/40)&gt;I$302,10,IF(LOG('Datos de Indicador'!F291*1/40)&lt;I$301,0,10-(I$302-LOG('Datos de Indicador'!F291*1/40))/(I$302-I$301)*10))),1))</f>
        <v>0</v>
      </c>
      <c r="J288" s="299">
        <f>IF('Datos de Indicador'!F291="No dato","x",IF('Datos de Indicador'!F291="No dato","x",( 'Datos de Indicador'!F291*1/40)/'Datos de Indicador'!AM291))</f>
        <v>0</v>
      </c>
      <c r="K288" s="300">
        <f t="shared" si="61"/>
        <v>0</v>
      </c>
      <c r="L288" s="302">
        <f t="shared" si="62"/>
        <v>0</v>
      </c>
      <c r="M288" s="502">
        <f>IF('Datos de Indicador'!G291="No dato","x",ROUND(IF('Datos de Indicador'!G291=0,0,IF(LOG('Datos de Indicador'!G291)&gt;M$302,10,IF(LOG('Datos de Indicador'!G291)&lt;M$301,0,10-(M$302-LOG('Datos de Indicador'!G291))/(M$302-M$301)*10))),1))</f>
        <v>0</v>
      </c>
      <c r="N288" s="303">
        <f>IF('Datos de Indicador'!G291="No dato","x",IF('Datos de Indicador'!G291="No dato","x", 'Datos de Indicador'!G291/'Datos de Indicador'!AM291))</f>
        <v>0</v>
      </c>
      <c r="O288" s="304">
        <f t="shared" si="63"/>
        <v>0</v>
      </c>
      <c r="P288" s="302">
        <f t="shared" si="64"/>
        <v>0</v>
      </c>
      <c r="Q288" s="301">
        <f t="shared" si="65"/>
        <v>0</v>
      </c>
      <c r="R288" s="503">
        <f>IF('Datos de Indicador'!H291="No dato","x",ROUND(IF('Datos de Indicador'!H291=0,0,IF(LOG('Datos de Indicador'!H291)&gt;R$302,10,IF(LOG('Datos de Indicador'!H291)&lt;R$301,0,10-(R$302-LOG('Datos de Indicador'!H291))/(R$302-R$301)*10))),1))</f>
        <v>5.6</v>
      </c>
      <c r="S288" s="299">
        <f>IF('Datos de Indicador'!H291="No dato","x",IF('Datos de Indicador'!H291="No dato","x", 'Datos de Indicador'!H291/'Datos de Indicador'!AM291))</f>
        <v>1.6422889402104182E-3</v>
      </c>
      <c r="T288" s="300">
        <f t="shared" si="66"/>
        <v>0.2</v>
      </c>
      <c r="U288" s="301">
        <f t="shared" si="67"/>
        <v>3.4</v>
      </c>
      <c r="V288" s="501">
        <f>IF('Datos de Indicador'!I291="No dato","x",ROUND(IF('Datos de Indicador'!I291=0,0,IF(LOG('Datos de Indicador'!I291)&gt;V$302,10,IF(LOG('Datos de Indicador'!I291)&lt;V$301,0,10-(V$302-LOG('Datos de Indicador'!I291))/(V$302-V$301)*10))),1))</f>
        <v>9.3000000000000007</v>
      </c>
      <c r="W288" s="299">
        <f>IF('Datos de Indicador'!I291="No dato","x",IF('Datos de Indicador'!I291="No dato","x",( 'Datos de Indicador'!I291)/'Datos de Indicador'!AM291))</f>
        <v>0.1033615601744932</v>
      </c>
      <c r="X288" s="300">
        <f t="shared" si="68"/>
        <v>10</v>
      </c>
      <c r="Y288" s="301">
        <f t="shared" si="69"/>
        <v>9.6999999999999993</v>
      </c>
      <c r="Z288" s="305">
        <f t="shared" si="70"/>
        <v>5.5</v>
      </c>
      <c r="AA288" s="306">
        <f>IF('Datos de Indicador'!J291="No dato","x",ROUND(IF('Datos de Indicador'!J291&gt;AA$302,10,IF('Datos de Indicador'!J291&lt;$AA$301,0,10-(AA$302-'Datos de Indicador'!J291)/(AA$302-AA$301)*10)),1))</f>
        <v>6.1</v>
      </c>
      <c r="AB288" s="306">
        <f>IF('Datos de Indicador'!K291="No dato","x",ROUND(IF('Datos de Indicador'!K291&gt;AB$302,10,IF('Datos de Indicador'!K291&lt;$AB$301,0,10-(AB$302-'Datos de Indicador'!K291)/(AB$302-AB$301)*10)),1))</f>
        <v>2</v>
      </c>
      <c r="AC288" s="306">
        <f>IF('Datos de Indicador'!L291="No dato","x",ROUND(IF('Datos de Indicador'!L291&gt;AC$302,10,IF('Datos de Indicador'!L291&lt;$AC$301,0,10-(AC$302-'Datos de Indicador'!L291)/(AC$302-AC$301)*10)),1))</f>
        <v>1.3</v>
      </c>
      <c r="AD288" s="301">
        <f t="shared" si="71"/>
        <v>3.5</v>
      </c>
      <c r="AE288" s="305">
        <f t="shared" si="58"/>
        <v>3.5</v>
      </c>
      <c r="AF288" s="16"/>
      <c r="AG288" s="16"/>
      <c r="AH288" s="16"/>
    </row>
    <row r="289" spans="1:34" s="3" customFormat="1" x14ac:dyDescent="0.25">
      <c r="A289" s="104" t="s">
        <v>387</v>
      </c>
      <c r="B289" s="101" t="s">
        <v>396</v>
      </c>
      <c r="C289" s="307">
        <v>1709</v>
      </c>
      <c r="D289" s="301">
        <f>IF('Datos de Indicador'!D292="No dato","x",ROUND(IF('Datos de Indicador'!D292=0,0,IF(LOG('Datos de Indicador'!D292)&gt;D$302,10,IF(LOG('Datos de Indicador'!D292)&lt;D$301,0,10-(D$302-LOG('Datos de Indicador'!D292))/(D$302-D$301)*10))),1))</f>
        <v>8.3000000000000007</v>
      </c>
      <c r="E289" s="501">
        <f>IF('Datos de Indicador'!E292="No dato","x",ROUND(IF('Datos de Indicador'!E292=0,0,IF(LOG('Datos de Indicador'!E292)&gt;E$302,10,IF(LOG('Datos de Indicador'!E292)&lt;E$301,0,10-(E$302-LOG('Datos de Indicador'!E292))/(E$302-E$301)*10))),1))</f>
        <v>8.3000000000000007</v>
      </c>
      <c r="F289" s="299">
        <f>IF('Datos de Indicador'!E292="No dato","x",IF('Datos de Indicador'!E292="No dato","x", ('Datos de Indicador'!E292)/'Datos de Indicador'!AM292))</f>
        <v>5.0124354406790375E-3</v>
      </c>
      <c r="G289" s="300">
        <f t="shared" si="59"/>
        <v>10</v>
      </c>
      <c r="H289" s="301">
        <f t="shared" si="60"/>
        <v>9.3000000000000007</v>
      </c>
      <c r="I289" s="501">
        <f>IF('Datos de Indicador'!F292="No dato","x",ROUND(IF('Datos de Indicador'!F292=0,0,IF(LOG('Datos de Indicador'!F292*1/40)&gt;I$302,10,IF(LOG('Datos de Indicador'!F292*1/40)&lt;I$301,0,10-(I$302-LOG('Datos de Indicador'!F292*1/40))/(I$302-I$301)*10))),1))</f>
        <v>0</v>
      </c>
      <c r="J289" s="299">
        <f>IF('Datos de Indicador'!F292="No dato","x",IF('Datos de Indicador'!F292="No dato","x",( 'Datos de Indicador'!F292*1/40)/'Datos de Indicador'!AM292))</f>
        <v>0</v>
      </c>
      <c r="K289" s="300">
        <f t="shared" si="61"/>
        <v>0</v>
      </c>
      <c r="L289" s="302">
        <f t="shared" si="62"/>
        <v>0</v>
      </c>
      <c r="M289" s="502">
        <f>IF('Datos de Indicador'!G292="No dato","x",ROUND(IF('Datos de Indicador'!G292=0,0,IF(LOG('Datos de Indicador'!G292)&gt;M$302,10,IF(LOG('Datos de Indicador'!G292)&lt;M$301,0,10-(M$302-LOG('Datos de Indicador'!G292))/(M$302-M$301)*10))),1))</f>
        <v>8.1999999999999993</v>
      </c>
      <c r="N289" s="303">
        <f>IF('Datos de Indicador'!G292="No dato","x",IF('Datos de Indicador'!G292="No dato","x", 'Datos de Indicador'!G292/'Datos de Indicador'!AM292))</f>
        <v>1.087238412012023E-2</v>
      </c>
      <c r="O289" s="304">
        <f t="shared" si="63"/>
        <v>2.2000000000000002</v>
      </c>
      <c r="P289" s="302">
        <f t="shared" si="64"/>
        <v>6</v>
      </c>
      <c r="Q289" s="301">
        <f t="shared" si="65"/>
        <v>3.6</v>
      </c>
      <c r="R289" s="503">
        <f>IF('Datos de Indicador'!H292="No dato","x",ROUND(IF('Datos de Indicador'!H292=0,0,IF(LOG('Datos de Indicador'!H292)&gt;R$302,10,IF(LOG('Datos de Indicador'!H292)&lt;R$301,0,10-(R$302-LOG('Datos de Indicador'!H292))/(R$302-R$301)*10))),1))</f>
        <v>0</v>
      </c>
      <c r="S289" s="299">
        <f>IF('Datos de Indicador'!H292="No dato","x",IF('Datos de Indicador'!H292="No dato","x", 'Datos de Indicador'!H292/'Datos de Indicador'!AM292))</f>
        <v>0</v>
      </c>
      <c r="T289" s="300">
        <f t="shared" si="66"/>
        <v>0</v>
      </c>
      <c r="U289" s="301">
        <f t="shared" si="67"/>
        <v>0</v>
      </c>
      <c r="V289" s="501">
        <f>IF('Datos de Indicador'!I292="No dato","x",ROUND(IF('Datos de Indicador'!I292=0,0,IF(LOG('Datos de Indicador'!I292)&gt;V$302,10,IF(LOG('Datos de Indicador'!I292)&lt;V$301,0,10-(V$302-LOG('Datos de Indicador'!I292))/(V$302-V$301)*10))),1))</f>
        <v>0</v>
      </c>
      <c r="W289" s="299">
        <f>IF('Datos de Indicador'!I292="No dato","x",IF('Datos de Indicador'!I292="No dato","x",( 'Datos de Indicador'!I292)/'Datos de Indicador'!AM292))</f>
        <v>0</v>
      </c>
      <c r="X289" s="300">
        <f t="shared" si="68"/>
        <v>0</v>
      </c>
      <c r="Y289" s="301">
        <f t="shared" si="69"/>
        <v>0</v>
      </c>
      <c r="Z289" s="305">
        <f t="shared" si="70"/>
        <v>5.7</v>
      </c>
      <c r="AA289" s="306">
        <f>IF('Datos de Indicador'!J292="No dato","x",ROUND(IF('Datos de Indicador'!J292&gt;AA$302,10,IF('Datos de Indicador'!J292&lt;$AA$301,0,10-(AA$302-'Datos de Indicador'!J292)/(AA$302-AA$301)*10)),1))</f>
        <v>1.3</v>
      </c>
      <c r="AB289" s="306">
        <f>IF('Datos de Indicador'!K292="No dato","x",ROUND(IF('Datos de Indicador'!K292&gt;AB$302,10,IF('Datos de Indicador'!K292&lt;$AB$301,0,10-(AB$302-'Datos de Indicador'!K292)/(AB$302-AB$301)*10)),1))</f>
        <v>2</v>
      </c>
      <c r="AC289" s="306">
        <f>IF('Datos de Indicador'!L292="No dato","x",ROUND(IF('Datos de Indicador'!L292&gt;AC$302,10,IF('Datos de Indicador'!L292&lt;$AC$301,0,10-(AC$302-'Datos de Indicador'!L292)/(AC$302-AC$301)*10)),1))</f>
        <v>0.7</v>
      </c>
      <c r="AD289" s="301">
        <f t="shared" si="71"/>
        <v>1.3</v>
      </c>
      <c r="AE289" s="305">
        <f t="shared" si="58"/>
        <v>1.3</v>
      </c>
      <c r="AF289" s="16"/>
      <c r="AG289" s="16"/>
      <c r="AH289" s="16"/>
    </row>
    <row r="290" spans="1:34" s="3" customFormat="1" x14ac:dyDescent="0.25">
      <c r="A290" s="107" t="s">
        <v>397</v>
      </c>
      <c r="B290" s="101" t="s">
        <v>397</v>
      </c>
      <c r="C290" s="307">
        <v>1801</v>
      </c>
      <c r="D290" s="301">
        <f>IF('Datos de Indicador'!D293="No dato","x",ROUND(IF('Datos de Indicador'!D293=0,0,IF(LOG('Datos de Indicador'!D293)&gt;D$302,10,IF(LOG('Datos de Indicador'!D293)&lt;D$301,0,10-(D$302-LOG('Datos de Indicador'!D293))/(D$302-D$301)*10))),1))</f>
        <v>0</v>
      </c>
      <c r="E290" s="501">
        <f>IF('Datos de Indicador'!E293="No dato","x",ROUND(IF('Datos de Indicador'!E293=0,0,IF(LOG('Datos de Indicador'!E293)&gt;E$302,10,IF(LOG('Datos de Indicador'!E293)&lt;E$301,0,10-(E$302-LOG('Datos de Indicador'!E293))/(E$302-E$301)*10))),1))</f>
        <v>0</v>
      </c>
      <c r="F290" s="299">
        <f>IF('Datos de Indicador'!E293="No dato","x",IF('Datos de Indicador'!E293="No dato","x", ('Datos de Indicador'!E293)/'Datos de Indicador'!AM293))</f>
        <v>0</v>
      </c>
      <c r="G290" s="300">
        <f t="shared" si="59"/>
        <v>0</v>
      </c>
      <c r="H290" s="301">
        <f t="shared" si="60"/>
        <v>0</v>
      </c>
      <c r="I290" s="501">
        <f>IF('Datos de Indicador'!F293="No dato","x",ROUND(IF('Datos de Indicador'!F293=0,0,IF(LOG('Datos de Indicador'!F293*1/40)&gt;I$302,10,IF(LOG('Datos de Indicador'!F293*1/40)&lt;I$301,0,10-(I$302-LOG('Datos de Indicador'!F293*1/40))/(I$302-I$301)*10))),1))</f>
        <v>0</v>
      </c>
      <c r="J290" s="299">
        <f>IF('Datos de Indicador'!F293="No dato","x",IF('Datos de Indicador'!F293="No dato","x",( 'Datos de Indicador'!F293*1/40)/'Datos de Indicador'!AM293))</f>
        <v>0</v>
      </c>
      <c r="K290" s="300">
        <f t="shared" si="61"/>
        <v>0</v>
      </c>
      <c r="L290" s="302">
        <f t="shared" si="62"/>
        <v>0</v>
      </c>
      <c r="M290" s="502">
        <f>IF('Datos de Indicador'!G293="No dato","x",ROUND(IF('Datos de Indicador'!G293=0,0,IF(LOG('Datos de Indicador'!G293)&gt;M$302,10,IF(LOG('Datos de Indicador'!G293)&lt;M$301,0,10-(M$302-LOG('Datos de Indicador'!G293))/(M$302-M$301)*10))),1))</f>
        <v>0</v>
      </c>
      <c r="N290" s="303">
        <f>IF('Datos de Indicador'!G293="No dato","x",IF('Datos de Indicador'!G293="No dato","x", 'Datos de Indicador'!G293/'Datos de Indicador'!AM293))</f>
        <v>0</v>
      </c>
      <c r="O290" s="304">
        <f t="shared" si="63"/>
        <v>0</v>
      </c>
      <c r="P290" s="302">
        <f t="shared" si="64"/>
        <v>0</v>
      </c>
      <c r="Q290" s="301">
        <f t="shared" si="65"/>
        <v>0</v>
      </c>
      <c r="R290" s="503">
        <f>IF('Datos de Indicador'!H293="No dato","x",ROUND(IF('Datos de Indicador'!H293=0,0,IF(LOG('Datos de Indicador'!H293)&gt;R$302,10,IF(LOG('Datos de Indicador'!H293)&lt;R$301,0,10-(R$302-LOG('Datos de Indicador'!H293))/(R$302-R$301)*10))),1))</f>
        <v>10</v>
      </c>
      <c r="S290" s="299">
        <f>IF('Datos de Indicador'!H293="No dato","x",IF('Datos de Indicador'!H293="No dato","x", 'Datos de Indicador'!H293/'Datos de Indicador'!AM293))</f>
        <v>7.691726317161976E-2</v>
      </c>
      <c r="T290" s="300">
        <f t="shared" si="66"/>
        <v>7.7</v>
      </c>
      <c r="U290" s="301">
        <f t="shared" si="67"/>
        <v>9.1999999999999993</v>
      </c>
      <c r="V290" s="501">
        <f>IF('Datos de Indicador'!I293="No dato","x",ROUND(IF('Datos de Indicador'!I293=0,0,IF(LOG('Datos de Indicador'!I293)&gt;V$302,10,IF(LOG('Datos de Indicador'!I293)&lt;V$301,0,10-(V$302-LOG('Datos de Indicador'!I293))/(V$302-V$301)*10))),1))</f>
        <v>7.7</v>
      </c>
      <c r="W290" s="299">
        <f>IF('Datos de Indicador'!I293="No dato","x",IF('Datos de Indicador'!I293="No dato","x",( 'Datos de Indicador'!I293)/'Datos de Indicador'!AM293))</f>
        <v>1.6038853256608381E-3</v>
      </c>
      <c r="X290" s="300">
        <f t="shared" si="68"/>
        <v>0.2</v>
      </c>
      <c r="Y290" s="301">
        <f t="shared" si="69"/>
        <v>5</v>
      </c>
      <c r="Z290" s="305">
        <f t="shared" si="70"/>
        <v>4.2</v>
      </c>
      <c r="AA290" s="306">
        <f>IF('Datos de Indicador'!J293="No dato","x",ROUND(IF('Datos de Indicador'!J293&gt;AA$302,10,IF('Datos de Indicador'!J293&lt;$AA$301,0,10-(AA$302-'Datos de Indicador'!J293)/(AA$302-AA$301)*10)),1))</f>
        <v>0</v>
      </c>
      <c r="AB290" s="306">
        <f>IF('Datos de Indicador'!K293="No dato","x",ROUND(IF('Datos de Indicador'!K293&gt;AB$302,10,IF('Datos de Indicador'!K293&lt;$AB$301,0,10-(AB$302-'Datos de Indicador'!K293)/(AB$302-AB$301)*10)),1))</f>
        <v>0</v>
      </c>
      <c r="AC290" s="306">
        <f>IF('Datos de Indicador'!L293="No dato","x",ROUND(IF('Datos de Indicador'!L293&gt;AC$302,10,IF('Datos de Indicador'!L293&lt;$AC$301,0,10-(AC$302-'Datos de Indicador'!L293)/(AC$302-AC$301)*10)),1))</f>
        <v>0</v>
      </c>
      <c r="AD290" s="301">
        <f t="shared" si="71"/>
        <v>0</v>
      </c>
      <c r="AE290" s="305">
        <f t="shared" si="58"/>
        <v>0</v>
      </c>
      <c r="AF290" s="16"/>
      <c r="AG290" s="16"/>
      <c r="AH290" s="16"/>
    </row>
    <row r="291" spans="1:34" s="3" customFormat="1" x14ac:dyDescent="0.25">
      <c r="A291" s="107" t="s">
        <v>397</v>
      </c>
      <c r="B291" s="101" t="s">
        <v>398</v>
      </c>
      <c r="C291" s="307">
        <v>1802</v>
      </c>
      <c r="D291" s="301">
        <f>IF('Datos de Indicador'!D294="No dato","x",ROUND(IF('Datos de Indicador'!D294=0,0,IF(LOG('Datos de Indicador'!D294)&gt;D$302,10,IF(LOG('Datos de Indicador'!D294)&lt;D$301,0,10-(D$302-LOG('Datos de Indicador'!D294))/(D$302-D$301)*10))),1))</f>
        <v>0</v>
      </c>
      <c r="E291" s="501">
        <f>IF('Datos de Indicador'!E294="No dato","x",ROUND(IF('Datos de Indicador'!E294=0,0,IF(LOG('Datos de Indicador'!E294)&gt;E$302,10,IF(LOG('Datos de Indicador'!E294)&lt;E$301,0,10-(E$302-LOG('Datos de Indicador'!E294))/(E$302-E$301)*10))),1))</f>
        <v>0</v>
      </c>
      <c r="F291" s="299">
        <f>IF('Datos de Indicador'!E294="No dato","x",IF('Datos de Indicador'!E294="No dato","x", ('Datos de Indicador'!E294)/'Datos de Indicador'!AM294))</f>
        <v>0</v>
      </c>
      <c r="G291" s="300">
        <f t="shared" si="59"/>
        <v>0</v>
      </c>
      <c r="H291" s="301">
        <f t="shared" si="60"/>
        <v>0</v>
      </c>
      <c r="I291" s="501">
        <f>IF('Datos de Indicador'!F294="No dato","x",ROUND(IF('Datos de Indicador'!F294=0,0,IF(LOG('Datos de Indicador'!F294*1/40)&gt;I$302,10,IF(LOG('Datos de Indicador'!F294*1/40)&lt;I$301,0,10-(I$302-LOG('Datos de Indicador'!F294*1/40))/(I$302-I$301)*10))),1))</f>
        <v>0</v>
      </c>
      <c r="J291" s="299">
        <f>IF('Datos de Indicador'!F294="No dato","x",IF('Datos de Indicador'!F294="No dato","x",( 'Datos de Indicador'!F294*1/40)/'Datos de Indicador'!AM294))</f>
        <v>0</v>
      </c>
      <c r="K291" s="300">
        <f t="shared" si="61"/>
        <v>0</v>
      </c>
      <c r="L291" s="302">
        <f t="shared" si="62"/>
        <v>0</v>
      </c>
      <c r="M291" s="502">
        <f>IF('Datos de Indicador'!G294="No dato","x",ROUND(IF('Datos de Indicador'!G294=0,0,IF(LOG('Datos de Indicador'!G294)&gt;M$302,10,IF(LOG('Datos de Indicador'!G294)&lt;M$301,0,10-(M$302-LOG('Datos de Indicador'!G294))/(M$302-M$301)*10))),1))</f>
        <v>0</v>
      </c>
      <c r="N291" s="303">
        <f>IF('Datos de Indicador'!G294="No dato","x",IF('Datos de Indicador'!G294="No dato","x", 'Datos de Indicador'!G294/'Datos de Indicador'!AM294))</f>
        <v>0</v>
      </c>
      <c r="O291" s="304">
        <f t="shared" si="63"/>
        <v>0</v>
      </c>
      <c r="P291" s="302">
        <f t="shared" si="64"/>
        <v>0</v>
      </c>
      <c r="Q291" s="301">
        <f t="shared" si="65"/>
        <v>0</v>
      </c>
      <c r="R291" s="503">
        <f>IF('Datos de Indicador'!H294="No dato","x",ROUND(IF('Datos de Indicador'!H294=0,0,IF(LOG('Datos de Indicador'!H294)&gt;R$302,10,IF(LOG('Datos de Indicador'!H294)&lt;R$301,0,10-(R$302-LOG('Datos de Indicador'!H294))/(R$302-R$301)*10))),1))</f>
        <v>6.4</v>
      </c>
      <c r="S291" s="299">
        <f>IF('Datos de Indicador'!H294="No dato","x",IF('Datos de Indicador'!H294="No dato","x", 'Datos de Indicador'!H294/'Datos de Indicador'!AM294))</f>
        <v>7.564843315284178E-3</v>
      </c>
      <c r="T291" s="300">
        <f t="shared" si="66"/>
        <v>0.8</v>
      </c>
      <c r="U291" s="301">
        <f t="shared" si="67"/>
        <v>4.0999999999999996</v>
      </c>
      <c r="V291" s="501">
        <f>IF('Datos de Indicador'!I294="No dato","x",ROUND(IF('Datos de Indicador'!I294=0,0,IF(LOG('Datos de Indicador'!I294)&gt;V$302,10,IF(LOG('Datos de Indicador'!I294)&lt;V$301,0,10-(V$302-LOG('Datos de Indicador'!I294))/(V$302-V$301)*10))),1))</f>
        <v>0</v>
      </c>
      <c r="W291" s="299">
        <f>IF('Datos de Indicador'!I294="No dato","x",IF('Datos de Indicador'!I294="No dato","x",( 'Datos de Indicador'!I294)/'Datos de Indicador'!AM294))</f>
        <v>0</v>
      </c>
      <c r="X291" s="300">
        <f t="shared" si="68"/>
        <v>0</v>
      </c>
      <c r="Y291" s="301">
        <f t="shared" si="69"/>
        <v>0</v>
      </c>
      <c r="Z291" s="305">
        <f t="shared" si="70"/>
        <v>1</v>
      </c>
      <c r="AA291" s="306">
        <f>IF('Datos de Indicador'!J294="No dato","x",ROUND(IF('Datos de Indicador'!J294&gt;AA$302,10,IF('Datos de Indicador'!J294&lt;$AA$301,0,10-(AA$302-'Datos de Indicador'!J294)/(AA$302-AA$301)*10)),1))</f>
        <v>10</v>
      </c>
      <c r="AB291" s="306">
        <f>IF('Datos de Indicador'!K294="No dato","x",ROUND(IF('Datos de Indicador'!K294&gt;AB$302,10,IF('Datos de Indicador'!K294&lt;$AB$301,0,10-(AB$302-'Datos de Indicador'!K294)/(AB$302-AB$301)*10)),1))</f>
        <v>2.7</v>
      </c>
      <c r="AC291" s="306">
        <f>IF('Datos de Indicador'!L294="No dato","x",ROUND(IF('Datos de Indicador'!L294&gt;AC$302,10,IF('Datos de Indicador'!L294&lt;$AC$301,0,10-(AC$302-'Datos de Indicador'!L294)/(AC$302-AC$301)*10)),1))</f>
        <v>0</v>
      </c>
      <c r="AD291" s="301">
        <f t="shared" si="71"/>
        <v>6.4</v>
      </c>
      <c r="AE291" s="305">
        <f t="shared" si="58"/>
        <v>6.4</v>
      </c>
      <c r="AF291" s="16"/>
      <c r="AG291" s="16"/>
      <c r="AH291" s="16"/>
    </row>
    <row r="292" spans="1:34" s="3" customFormat="1" x14ac:dyDescent="0.25">
      <c r="A292" s="107" t="s">
        <v>397</v>
      </c>
      <c r="B292" s="101" t="s">
        <v>399</v>
      </c>
      <c r="C292" s="307">
        <v>1803</v>
      </c>
      <c r="D292" s="301">
        <f>IF('Datos de Indicador'!D295="No dato","x",ROUND(IF('Datos de Indicador'!D295=0,0,IF(LOG('Datos de Indicador'!D295)&gt;D$302,10,IF(LOG('Datos de Indicador'!D295)&lt;D$301,0,10-(D$302-LOG('Datos de Indicador'!D295))/(D$302-D$301)*10))),1))</f>
        <v>7.4</v>
      </c>
      <c r="E292" s="501">
        <f>IF('Datos de Indicador'!E295="No dato","x",ROUND(IF('Datos de Indicador'!E295=0,0,IF(LOG('Datos de Indicador'!E295)&gt;E$302,10,IF(LOG('Datos de Indicador'!E295)&lt;E$301,0,10-(E$302-LOG('Datos de Indicador'!E295))/(E$302-E$301)*10))),1))</f>
        <v>0</v>
      </c>
      <c r="F292" s="299">
        <f>IF('Datos de Indicador'!E295="No dato","x",IF('Datos de Indicador'!E295="No dato","x", ('Datos de Indicador'!E295)/'Datos de Indicador'!AM295))</f>
        <v>0</v>
      </c>
      <c r="G292" s="300">
        <f t="shared" si="59"/>
        <v>0</v>
      </c>
      <c r="H292" s="301">
        <f t="shared" si="60"/>
        <v>0</v>
      </c>
      <c r="I292" s="501">
        <f>IF('Datos de Indicador'!F295="No dato","x",ROUND(IF('Datos de Indicador'!F295=0,0,IF(LOG('Datos de Indicador'!F295*1/40)&gt;I$302,10,IF(LOG('Datos de Indicador'!F295*1/40)&lt;I$301,0,10-(I$302-LOG('Datos de Indicador'!F295*1/40))/(I$302-I$301)*10))),1))</f>
        <v>0</v>
      </c>
      <c r="J292" s="299">
        <f>IF('Datos de Indicador'!F295="No dato","x",IF('Datos de Indicador'!F295="No dato","x",( 'Datos de Indicador'!F295*1/40)/'Datos de Indicador'!AM295))</f>
        <v>0</v>
      </c>
      <c r="K292" s="300">
        <f t="shared" si="61"/>
        <v>0</v>
      </c>
      <c r="L292" s="302">
        <f t="shared" si="62"/>
        <v>0</v>
      </c>
      <c r="M292" s="502">
        <f>IF('Datos de Indicador'!G295="No dato","x",ROUND(IF('Datos de Indicador'!G295=0,0,IF(LOG('Datos de Indicador'!G295)&gt;M$302,10,IF(LOG('Datos de Indicador'!G295)&lt;M$301,0,10-(M$302-LOG('Datos de Indicador'!G295))/(M$302-M$301)*10))),1))</f>
        <v>0</v>
      </c>
      <c r="N292" s="303">
        <f>IF('Datos de Indicador'!G295="No dato","x",IF('Datos de Indicador'!G295="No dato","x", 'Datos de Indicador'!G295/'Datos de Indicador'!AM295))</f>
        <v>0</v>
      </c>
      <c r="O292" s="304">
        <f t="shared" si="63"/>
        <v>0</v>
      </c>
      <c r="P292" s="302">
        <f t="shared" si="64"/>
        <v>0</v>
      </c>
      <c r="Q292" s="301">
        <f t="shared" si="65"/>
        <v>0</v>
      </c>
      <c r="R292" s="503">
        <f>IF('Datos de Indicador'!H295="No dato","x",ROUND(IF('Datos de Indicador'!H295=0,0,IF(LOG('Datos de Indicador'!H295)&gt;R$302,10,IF(LOG('Datos de Indicador'!H295)&lt;R$301,0,10-(R$302-LOG('Datos de Indicador'!H295))/(R$302-R$301)*10))),1))</f>
        <v>9.6999999999999993</v>
      </c>
      <c r="S292" s="299">
        <f>IF('Datos de Indicador'!H295="No dato","x",IF('Datos de Indicador'!H295="No dato","x", 'Datos de Indicador'!H295/'Datos de Indicador'!AM295))</f>
        <v>7.8544724750670647E-2</v>
      </c>
      <c r="T292" s="300">
        <f t="shared" si="66"/>
        <v>7.9</v>
      </c>
      <c r="U292" s="301">
        <f t="shared" si="67"/>
        <v>9</v>
      </c>
      <c r="V292" s="501">
        <f>IF('Datos de Indicador'!I295="No dato","x",ROUND(IF('Datos de Indicador'!I295=0,0,IF(LOG('Datos de Indicador'!I295)&gt;V$302,10,IF(LOG('Datos de Indicador'!I295)&lt;V$301,0,10-(V$302-LOG('Datos de Indicador'!I295))/(V$302-V$301)*10))),1))</f>
        <v>0</v>
      </c>
      <c r="W292" s="299">
        <f>IF('Datos de Indicador'!I295="No dato","x",IF('Datos de Indicador'!I295="No dato","x",( 'Datos de Indicador'!I295)/'Datos de Indicador'!AM295))</f>
        <v>0</v>
      </c>
      <c r="X292" s="300">
        <f t="shared" si="68"/>
        <v>0</v>
      </c>
      <c r="Y292" s="301">
        <f t="shared" si="69"/>
        <v>0</v>
      </c>
      <c r="Z292" s="305">
        <f t="shared" si="70"/>
        <v>4.7</v>
      </c>
      <c r="AA292" s="306">
        <f>IF('Datos de Indicador'!J295="No dato","x",ROUND(IF('Datos de Indicador'!J295&gt;AA$302,10,IF('Datos de Indicador'!J295&lt;$AA$301,0,10-(AA$302-'Datos de Indicador'!J295)/(AA$302-AA$301)*10)),1))</f>
        <v>4.5999999999999996</v>
      </c>
      <c r="AB292" s="306">
        <f>IF('Datos de Indicador'!K295="No dato","x",ROUND(IF('Datos de Indicador'!K295&gt;AB$302,10,IF('Datos de Indicador'!K295&lt;$AB$301,0,10-(AB$302-'Datos de Indicador'!K295)/(AB$302-AB$301)*10)),1))</f>
        <v>7.3</v>
      </c>
      <c r="AC292" s="306">
        <f>IF('Datos de Indicador'!L295="No dato","x",ROUND(IF('Datos de Indicador'!L295&gt;AC$302,10,IF('Datos de Indicador'!L295&lt;$AC$301,0,10-(AC$302-'Datos de Indicador'!L295)/(AC$302-AC$301)*10)),1))</f>
        <v>2.7</v>
      </c>
      <c r="AD292" s="301">
        <f t="shared" si="71"/>
        <v>5.2</v>
      </c>
      <c r="AE292" s="305">
        <f t="shared" si="58"/>
        <v>5.2</v>
      </c>
      <c r="AF292" s="16"/>
      <c r="AG292" s="16"/>
      <c r="AH292" s="16"/>
    </row>
    <row r="293" spans="1:34" s="3" customFormat="1" x14ac:dyDescent="0.25">
      <c r="A293" s="107" t="s">
        <v>397</v>
      </c>
      <c r="B293" s="101" t="s">
        <v>400</v>
      </c>
      <c r="C293" s="307">
        <v>1804</v>
      </c>
      <c r="D293" s="301">
        <f>IF('Datos de Indicador'!D296="No dato","x",ROUND(IF('Datos de Indicador'!D296=0,0,IF(LOG('Datos de Indicador'!D296)&gt;D$302,10,IF(LOG('Datos de Indicador'!D296)&lt;D$301,0,10-(D$302-LOG('Datos de Indicador'!D296))/(D$302-D$301)*10))),1))</f>
        <v>7.7</v>
      </c>
      <c r="E293" s="501">
        <f>IF('Datos de Indicador'!E296="No dato","x",ROUND(IF('Datos de Indicador'!E296=0,0,IF(LOG('Datos de Indicador'!E296)&gt;E$302,10,IF(LOG('Datos de Indicador'!E296)&lt;E$301,0,10-(E$302-LOG('Datos de Indicador'!E296))/(E$302-E$301)*10))),1))</f>
        <v>10</v>
      </c>
      <c r="F293" s="299">
        <f>IF('Datos de Indicador'!E296="No dato","x",IF('Datos de Indicador'!E296="No dato","x", ('Datos de Indicador'!E296)/'Datos de Indicador'!AM296))</f>
        <v>3.8478204019209795E-2</v>
      </c>
      <c r="G293" s="300">
        <f t="shared" si="59"/>
        <v>10</v>
      </c>
      <c r="H293" s="301">
        <f t="shared" si="60"/>
        <v>10</v>
      </c>
      <c r="I293" s="501">
        <f>IF('Datos de Indicador'!F296="No dato","x",ROUND(IF('Datos de Indicador'!F296=0,0,IF(LOG('Datos de Indicador'!F296*1/40)&gt;I$302,10,IF(LOG('Datos de Indicador'!F296*1/40)&lt;I$301,0,10-(I$302-LOG('Datos de Indicador'!F296*1/40))/(I$302-I$301)*10))),1))</f>
        <v>0</v>
      </c>
      <c r="J293" s="299">
        <f>IF('Datos de Indicador'!F296="No dato","x",IF('Datos de Indicador'!F296="No dato","x",( 'Datos de Indicador'!F296*1/40)/'Datos de Indicador'!AM296))</f>
        <v>0</v>
      </c>
      <c r="K293" s="300">
        <f t="shared" si="61"/>
        <v>0</v>
      </c>
      <c r="L293" s="302">
        <f t="shared" si="62"/>
        <v>0</v>
      </c>
      <c r="M293" s="502">
        <f>IF('Datos de Indicador'!G296="No dato","x",ROUND(IF('Datos de Indicador'!G296=0,0,IF(LOG('Datos de Indicador'!G296)&gt;M$302,10,IF(LOG('Datos de Indicador'!G296)&lt;M$301,0,10-(M$302-LOG('Datos de Indicador'!G296))/(M$302-M$301)*10))),1))</f>
        <v>0</v>
      </c>
      <c r="N293" s="303">
        <f>IF('Datos de Indicador'!G296="No dato","x",IF('Datos de Indicador'!G296="No dato","x", 'Datos de Indicador'!G296/'Datos de Indicador'!AM296))</f>
        <v>0</v>
      </c>
      <c r="O293" s="304">
        <f t="shared" si="63"/>
        <v>0</v>
      </c>
      <c r="P293" s="302">
        <f t="shared" si="64"/>
        <v>0</v>
      </c>
      <c r="Q293" s="301">
        <f t="shared" si="65"/>
        <v>0</v>
      </c>
      <c r="R293" s="503">
        <f>IF('Datos de Indicador'!H296="No dato","x",ROUND(IF('Datos de Indicador'!H296=0,0,IF(LOG('Datos de Indicador'!H296)&gt;R$302,10,IF(LOG('Datos de Indicador'!H296)&lt;R$301,0,10-(R$302-LOG('Datos de Indicador'!H296))/(R$302-R$301)*10))),1))</f>
        <v>9</v>
      </c>
      <c r="S293" s="299">
        <f>IF('Datos de Indicador'!H296="No dato","x",IF('Datos de Indicador'!H296="No dato","x", 'Datos de Indicador'!H296/'Datos de Indicador'!AM296))</f>
        <v>7.0819431790322667E-3</v>
      </c>
      <c r="T293" s="300">
        <f t="shared" si="66"/>
        <v>0.7</v>
      </c>
      <c r="U293" s="301">
        <f t="shared" si="67"/>
        <v>6.4</v>
      </c>
      <c r="V293" s="501">
        <f>IF('Datos de Indicador'!I296="No dato","x",ROUND(IF('Datos de Indicador'!I296=0,0,IF(LOG('Datos de Indicador'!I296)&gt;V$302,10,IF(LOG('Datos de Indicador'!I296)&lt;V$301,0,10-(V$302-LOG('Datos de Indicador'!I296))/(V$302-V$301)*10))),1))</f>
        <v>0</v>
      </c>
      <c r="W293" s="299">
        <f>IF('Datos de Indicador'!I296="No dato","x",IF('Datos de Indicador'!I296="No dato","x",( 'Datos de Indicador'!I296)/'Datos de Indicador'!AM296))</f>
        <v>0</v>
      </c>
      <c r="X293" s="300">
        <f t="shared" si="68"/>
        <v>0</v>
      </c>
      <c r="Y293" s="301">
        <f t="shared" si="69"/>
        <v>0</v>
      </c>
      <c r="Z293" s="305">
        <f t="shared" si="70"/>
        <v>6.4</v>
      </c>
      <c r="AA293" s="306">
        <f>IF('Datos de Indicador'!J296="No dato","x",ROUND(IF('Datos de Indicador'!J296&gt;AA$302,10,IF('Datos de Indicador'!J296&lt;$AA$301,0,10-(AA$302-'Datos de Indicador'!J296)/(AA$302-AA$301)*10)),1))</f>
        <v>10</v>
      </c>
      <c r="AB293" s="306">
        <f>IF('Datos de Indicador'!K296="No dato","x",ROUND(IF('Datos de Indicador'!K296&gt;AB$302,10,IF('Datos de Indicador'!K296&lt;$AB$301,0,10-(AB$302-'Datos de Indicador'!K296)/(AB$302-AB$301)*10)),1))</f>
        <v>10</v>
      </c>
      <c r="AC293" s="306">
        <f>IF('Datos de Indicador'!L296="No dato","x",ROUND(IF('Datos de Indicador'!L296&gt;AC$302,10,IF('Datos de Indicador'!L296&lt;$AC$301,0,10-(AC$302-'Datos de Indicador'!L296)/(AC$302-AC$301)*10)),1))</f>
        <v>10</v>
      </c>
      <c r="AD293" s="301">
        <f>IF(AA293="x",                    ROUND(((10-GEOMEAN(((10-AB293)/10*9+1),((10-AC293)/10*9+1) ))/9*10),1),ROUND(((10-GEOMEAN(((10-AA293)/10*9+1),((10-AB293)/10*9+1),((10-AC293)/10*9+1) ))/9*10),1))</f>
        <v>10</v>
      </c>
      <c r="AE293" s="305">
        <f t="shared" si="58"/>
        <v>10</v>
      </c>
      <c r="AF293" s="16"/>
      <c r="AG293" s="16"/>
      <c r="AH293" s="16"/>
    </row>
    <row r="294" spans="1:34" s="3" customFormat="1" x14ac:dyDescent="0.25">
      <c r="A294" s="107" t="s">
        <v>397</v>
      </c>
      <c r="B294" s="101" t="s">
        <v>401</v>
      </c>
      <c r="C294" s="307">
        <v>1805</v>
      </c>
      <c r="D294" s="301">
        <f>IF('Datos de Indicador'!D297="No dato","x",ROUND(IF('Datos de Indicador'!D297=0,0,IF(LOG('Datos de Indicador'!D297)&gt;D$302,10,IF(LOG('Datos de Indicador'!D297)&lt;D$301,0,10-(D$302-LOG('Datos de Indicador'!D297))/(D$302-D$301)*10))),1))</f>
        <v>0</v>
      </c>
      <c r="E294" s="501">
        <f>IF('Datos de Indicador'!E297="No dato","x",ROUND(IF('Datos de Indicador'!E297=0,0,IF(LOG('Datos de Indicador'!E297)&gt;E$302,10,IF(LOG('Datos de Indicador'!E297)&lt;E$301,0,10-(E$302-LOG('Datos de Indicador'!E297))/(E$302-E$301)*10))),1))</f>
        <v>6.9</v>
      </c>
      <c r="F294" s="299">
        <f>IF('Datos de Indicador'!E297="No dato","x",IF('Datos de Indicador'!E297="No dato","x", ('Datos de Indicador'!E297)/'Datos de Indicador'!AM297))</f>
        <v>3.9622212629476005E-3</v>
      </c>
      <c r="G294" s="300">
        <f t="shared" si="59"/>
        <v>7.9</v>
      </c>
      <c r="H294" s="301">
        <f t="shared" si="60"/>
        <v>7.4</v>
      </c>
      <c r="I294" s="501">
        <f>IF('Datos de Indicador'!F297="No dato","x",ROUND(IF('Datos de Indicador'!F297=0,0,IF(LOG('Datos de Indicador'!F297*1/40)&gt;I$302,10,IF(LOG('Datos de Indicador'!F297*1/40)&lt;I$301,0,10-(I$302-LOG('Datos de Indicador'!F297*1/40))/(I$302-I$301)*10))),1))</f>
        <v>0</v>
      </c>
      <c r="J294" s="299">
        <f>IF('Datos de Indicador'!F297="No dato","x",IF('Datos de Indicador'!F297="No dato","x",( 'Datos de Indicador'!F297*1/40)/'Datos de Indicador'!AM297))</f>
        <v>0</v>
      </c>
      <c r="K294" s="300">
        <f t="shared" si="61"/>
        <v>0</v>
      </c>
      <c r="L294" s="302">
        <f t="shared" si="62"/>
        <v>0</v>
      </c>
      <c r="M294" s="502">
        <f>IF('Datos de Indicador'!G297="No dato","x",ROUND(IF('Datos de Indicador'!G297=0,0,IF(LOG('Datos de Indicador'!G297)&gt;M$302,10,IF(LOG('Datos de Indicador'!G297)&lt;M$301,0,10-(M$302-LOG('Datos de Indicador'!G297))/(M$302-M$301)*10))),1))</f>
        <v>0</v>
      </c>
      <c r="N294" s="303">
        <f>IF('Datos de Indicador'!G297="No dato","x",IF('Datos de Indicador'!G297="No dato","x", 'Datos de Indicador'!G297/'Datos de Indicador'!AM297))</f>
        <v>0</v>
      </c>
      <c r="O294" s="304">
        <f t="shared" si="63"/>
        <v>0</v>
      </c>
      <c r="P294" s="302">
        <f t="shared" si="64"/>
        <v>0</v>
      </c>
      <c r="Q294" s="301">
        <f t="shared" si="65"/>
        <v>0</v>
      </c>
      <c r="R294" s="503">
        <f>IF('Datos de Indicador'!H297="No dato","x",ROUND(IF('Datos de Indicador'!H297=0,0,IF(LOG('Datos de Indicador'!H297)&gt;R$302,10,IF(LOG('Datos de Indicador'!H297)&lt;R$301,0,10-(R$302-LOG('Datos de Indicador'!H297))/(R$302-R$301)*10))),1))</f>
        <v>8.4</v>
      </c>
      <c r="S294" s="299">
        <f>IF('Datos de Indicador'!H297="No dato","x",IF('Datos de Indicador'!H297="No dato","x", 'Datos de Indicador'!H297/'Datos de Indicador'!AM297))</f>
        <v>6.3916885110181038E-2</v>
      </c>
      <c r="T294" s="300">
        <f t="shared" si="66"/>
        <v>6.4</v>
      </c>
      <c r="U294" s="301">
        <f t="shared" si="67"/>
        <v>7.5</v>
      </c>
      <c r="V294" s="501">
        <f>IF('Datos de Indicador'!I297="No dato","x",ROUND(IF('Datos de Indicador'!I297=0,0,IF(LOG('Datos de Indicador'!I297)&gt;V$302,10,IF(LOG('Datos de Indicador'!I297)&lt;V$301,0,10-(V$302-LOG('Datos de Indicador'!I297))/(V$302-V$301)*10))),1))</f>
        <v>7.8</v>
      </c>
      <c r="W294" s="299">
        <f>IF('Datos de Indicador'!I297="No dato","x",IF('Datos de Indicador'!I297="No dato","x",( 'Datos de Indicador'!I297)/'Datos de Indicador'!AM297))</f>
        <v>1.7725726702660319E-2</v>
      </c>
      <c r="X294" s="300">
        <f t="shared" si="68"/>
        <v>1.8</v>
      </c>
      <c r="Y294" s="301">
        <f t="shared" si="69"/>
        <v>5.6</v>
      </c>
      <c r="Z294" s="305">
        <f t="shared" si="70"/>
        <v>4.9000000000000004</v>
      </c>
      <c r="AA294" s="306">
        <f>IF('Datos de Indicador'!J297="No dato","x",ROUND(IF('Datos de Indicador'!J297&gt;AA$302,10,IF('Datos de Indicador'!J297&lt;$AA$301,0,10-(AA$302-'Datos de Indicador'!J297)/(AA$302-AA$301)*10)),1))</f>
        <v>2.1</v>
      </c>
      <c r="AB294" s="306">
        <f>IF('Datos de Indicador'!K297="No dato","x",ROUND(IF('Datos de Indicador'!K297&gt;AB$302,10,IF('Datos de Indicador'!K297&lt;$AB$301,0,10-(AB$302-'Datos de Indicador'!K297)/(AB$302-AB$301)*10)),1))</f>
        <v>0.7</v>
      </c>
      <c r="AC294" s="306">
        <f>IF('Datos de Indicador'!L297="No dato","x",ROUND(IF('Datos de Indicador'!L297&gt;AC$302,10,IF('Datos de Indicador'!L297&lt;$AC$301,0,10-(AC$302-'Datos de Indicador'!L297)/(AC$302-AC$301)*10)),1))</f>
        <v>0</v>
      </c>
      <c r="AD294" s="301">
        <f t="shared" ref="AD294:AD300" si="72">IF(AA294="x",                    ROUND(((10-GEOMEAN(((10-AB294)/10*9+1),((10-AC294)/10*9+1) ))/9*10),1),ROUND(((10-GEOMEAN(((10-AA294)/10*9+1),((10-AB294)/10*9+1),((10-AC294)/10*9+1) ))/9*10),1))</f>
        <v>1</v>
      </c>
      <c r="AE294" s="305">
        <f t="shared" si="58"/>
        <v>1</v>
      </c>
      <c r="AF294" s="16"/>
      <c r="AG294" s="16"/>
      <c r="AH294" s="16"/>
    </row>
    <row r="295" spans="1:34" s="3" customFormat="1" x14ac:dyDescent="0.25">
      <c r="A295" s="107" t="s">
        <v>397</v>
      </c>
      <c r="B295" s="101" t="s">
        <v>402</v>
      </c>
      <c r="C295" s="307">
        <v>1806</v>
      </c>
      <c r="D295" s="301">
        <f>IF('Datos de Indicador'!D298="No dato","x",ROUND(IF('Datos de Indicador'!D298=0,0,IF(LOG('Datos de Indicador'!D298)&gt;D$302,10,IF(LOG('Datos de Indicador'!D298)&lt;D$301,0,10-(D$302-LOG('Datos de Indicador'!D298))/(D$302-D$301)*10))),1))</f>
        <v>6.6</v>
      </c>
      <c r="E295" s="501">
        <f>IF('Datos de Indicador'!E298="No dato","x",ROUND(IF('Datos de Indicador'!E298=0,0,IF(LOG('Datos de Indicador'!E298)&gt;E$302,10,IF(LOG('Datos de Indicador'!E298)&lt;E$301,0,10-(E$302-LOG('Datos de Indicador'!E298))/(E$302-E$301)*10))),1))</f>
        <v>0</v>
      </c>
      <c r="F295" s="299">
        <f>IF('Datos de Indicador'!E298="No dato","x",IF('Datos de Indicador'!E298="No dato","x", ('Datos de Indicador'!E298)/'Datos de Indicador'!AM298))</f>
        <v>0</v>
      </c>
      <c r="G295" s="300">
        <f t="shared" si="59"/>
        <v>0</v>
      </c>
      <c r="H295" s="301">
        <f t="shared" si="60"/>
        <v>0</v>
      </c>
      <c r="I295" s="501">
        <f>IF('Datos de Indicador'!F298="No dato","x",ROUND(IF('Datos de Indicador'!F298=0,0,IF(LOG('Datos de Indicador'!F298*1/40)&gt;I$302,10,IF(LOG('Datos de Indicador'!F298*1/40)&lt;I$301,0,10-(I$302-LOG('Datos de Indicador'!F298*1/40))/(I$302-I$301)*10))),1))</f>
        <v>0</v>
      </c>
      <c r="J295" s="299">
        <f>IF('Datos de Indicador'!F298="No dato","x",IF('Datos de Indicador'!F298="No dato","x",( 'Datos de Indicador'!F298*1/40)/'Datos de Indicador'!AM298))</f>
        <v>0</v>
      </c>
      <c r="K295" s="300">
        <f t="shared" si="61"/>
        <v>0</v>
      </c>
      <c r="L295" s="302">
        <f t="shared" si="62"/>
        <v>0</v>
      </c>
      <c r="M295" s="502">
        <f>IF('Datos de Indicador'!G298="No dato","x",ROUND(IF('Datos de Indicador'!G298=0,0,IF(LOG('Datos de Indicador'!G298)&gt;M$302,10,IF(LOG('Datos de Indicador'!G298)&lt;M$301,0,10-(M$302-LOG('Datos de Indicador'!G298))/(M$302-M$301)*10))),1))</f>
        <v>0</v>
      </c>
      <c r="N295" s="303">
        <f>IF('Datos de Indicador'!G298="No dato","x",IF('Datos de Indicador'!G298="No dato","x", 'Datos de Indicador'!G298/'Datos de Indicador'!AM298))</f>
        <v>0</v>
      </c>
      <c r="O295" s="304">
        <f t="shared" si="63"/>
        <v>0</v>
      </c>
      <c r="P295" s="302">
        <f t="shared" si="64"/>
        <v>0</v>
      </c>
      <c r="Q295" s="301">
        <f t="shared" si="65"/>
        <v>0</v>
      </c>
      <c r="R295" s="503">
        <f>IF('Datos de Indicador'!H298="No dato","x",ROUND(IF('Datos de Indicador'!H298=0,0,IF(LOG('Datos de Indicador'!H298)&gt;R$302,10,IF(LOG('Datos de Indicador'!H298)&lt;R$301,0,10-(R$302-LOG('Datos de Indicador'!H298))/(R$302-R$301)*10))),1))</f>
        <v>9.1999999999999993</v>
      </c>
      <c r="S295" s="299">
        <f>IF('Datos de Indicador'!H298="No dato","x",IF('Datos de Indicador'!H298="No dato","x", 'Datos de Indicador'!H298/'Datos de Indicador'!AM298))</f>
        <v>4.3735956599674171E-2</v>
      </c>
      <c r="T295" s="300">
        <f t="shared" si="66"/>
        <v>4.4000000000000004</v>
      </c>
      <c r="U295" s="301">
        <f t="shared" si="67"/>
        <v>7.5</v>
      </c>
      <c r="V295" s="501">
        <f>IF('Datos de Indicador'!I298="No dato","x",ROUND(IF('Datos de Indicador'!I298=0,0,IF(LOG('Datos de Indicador'!I298)&gt;V$302,10,IF(LOG('Datos de Indicador'!I298)&lt;V$301,0,10-(V$302-LOG('Datos de Indicador'!I298))/(V$302-V$301)*10))),1))</f>
        <v>0</v>
      </c>
      <c r="W295" s="299">
        <f>IF('Datos de Indicador'!I298="No dato","x",IF('Datos de Indicador'!I298="No dato","x",( 'Datos de Indicador'!I298)/'Datos de Indicador'!AM298))</f>
        <v>0</v>
      </c>
      <c r="X295" s="300">
        <f t="shared" si="68"/>
        <v>0</v>
      </c>
      <c r="Y295" s="301">
        <f t="shared" si="69"/>
        <v>0</v>
      </c>
      <c r="Z295" s="305">
        <f t="shared" si="70"/>
        <v>3.7</v>
      </c>
      <c r="AA295" s="306">
        <f>IF('Datos de Indicador'!J298="No dato","x",ROUND(IF('Datos de Indicador'!J298&gt;AA$302,10,IF('Datos de Indicador'!J298&lt;$AA$301,0,10-(AA$302-'Datos de Indicador'!J298)/(AA$302-AA$301)*10)),1))</f>
        <v>7.7</v>
      </c>
      <c r="AB295" s="306">
        <f>IF('Datos de Indicador'!K298="No dato","x",ROUND(IF('Datos de Indicador'!K298&gt;AB$302,10,IF('Datos de Indicador'!K298&lt;$AB$301,0,10-(AB$302-'Datos de Indicador'!K298)/(AB$302-AB$301)*10)),1))</f>
        <v>10</v>
      </c>
      <c r="AC295" s="306">
        <f>IF('Datos de Indicador'!L298="No dato","x",ROUND(IF('Datos de Indicador'!L298&gt;AC$302,10,IF('Datos de Indicador'!L298&lt;$AC$301,0,10-(AC$302-'Datos de Indicador'!L298)/(AC$302-AC$301)*10)),1))</f>
        <v>1.3</v>
      </c>
      <c r="AD295" s="301">
        <f t="shared" si="72"/>
        <v>7.8</v>
      </c>
      <c r="AE295" s="305">
        <f t="shared" si="58"/>
        <v>7.8</v>
      </c>
      <c r="AF295" s="16"/>
      <c r="AG295" s="16"/>
      <c r="AH295" s="16"/>
    </row>
    <row r="296" spans="1:34" s="3" customFormat="1" x14ac:dyDescent="0.25">
      <c r="A296" s="107" t="s">
        <v>397</v>
      </c>
      <c r="B296" s="101" t="s">
        <v>403</v>
      </c>
      <c r="C296" s="307">
        <v>1807</v>
      </c>
      <c r="D296" s="301">
        <f>IF('Datos de Indicador'!D299="No dato","x",ROUND(IF('Datos de Indicador'!D299=0,0,IF(LOG('Datos de Indicador'!D299)&gt;D$302,10,IF(LOG('Datos de Indicador'!D299)&lt;D$301,0,10-(D$302-LOG('Datos de Indicador'!D299))/(D$302-D$301)*10))),1))</f>
        <v>0</v>
      </c>
      <c r="E296" s="501">
        <f>IF('Datos de Indicador'!E299="No dato","x",ROUND(IF('Datos de Indicador'!E299=0,0,IF(LOG('Datos de Indicador'!E299)&gt;E$302,10,IF(LOG('Datos de Indicador'!E299)&lt;E$301,0,10-(E$302-LOG('Datos de Indicador'!E299))/(E$302-E$301)*10))),1))</f>
        <v>7.2</v>
      </c>
      <c r="F296" s="299">
        <f>IF('Datos de Indicador'!E299="No dato","x",IF('Datos de Indicador'!E299="No dato","x", ('Datos de Indicador'!E299)/'Datos de Indicador'!AM299))</f>
        <v>5.3532827237808402E-4</v>
      </c>
      <c r="G296" s="300">
        <f t="shared" si="59"/>
        <v>1.1000000000000001</v>
      </c>
      <c r="H296" s="301">
        <f t="shared" si="60"/>
        <v>4.9000000000000004</v>
      </c>
      <c r="I296" s="501">
        <f>IF('Datos de Indicador'!F299="No dato","x",ROUND(IF('Datos de Indicador'!F299=0,0,IF(LOG('Datos de Indicador'!F299*1/40)&gt;I$302,10,IF(LOG('Datos de Indicador'!F299*1/40)&lt;I$301,0,10-(I$302-LOG('Datos de Indicador'!F299*1/40))/(I$302-I$301)*10))),1))</f>
        <v>0</v>
      </c>
      <c r="J296" s="299">
        <f>IF('Datos de Indicador'!F299="No dato","x",IF('Datos de Indicador'!F299="No dato","x",( 'Datos de Indicador'!F299*1/40)/'Datos de Indicador'!AM299))</f>
        <v>0</v>
      </c>
      <c r="K296" s="300">
        <f t="shared" si="61"/>
        <v>0</v>
      </c>
      <c r="L296" s="302">
        <f t="shared" si="62"/>
        <v>0</v>
      </c>
      <c r="M296" s="502">
        <f>IF('Datos de Indicador'!G299="No dato","x",ROUND(IF('Datos de Indicador'!G299=0,0,IF(LOG('Datos de Indicador'!G299)&gt;M$302,10,IF(LOG('Datos de Indicador'!G299)&lt;M$301,0,10-(M$302-LOG('Datos de Indicador'!G299))/(M$302-M$301)*10))),1))</f>
        <v>0</v>
      </c>
      <c r="N296" s="303">
        <f>IF('Datos de Indicador'!G299="No dato","x",IF('Datos de Indicador'!G299="No dato","x", 'Datos de Indicador'!G299/'Datos de Indicador'!AM299))</f>
        <v>0</v>
      </c>
      <c r="O296" s="304">
        <f t="shared" si="63"/>
        <v>0</v>
      </c>
      <c r="P296" s="302">
        <f t="shared" si="64"/>
        <v>0</v>
      </c>
      <c r="Q296" s="301">
        <f t="shared" si="65"/>
        <v>0</v>
      </c>
      <c r="R296" s="503">
        <f>IF('Datos de Indicador'!H299="No dato","x",ROUND(IF('Datos de Indicador'!H299=0,0,IF(LOG('Datos de Indicador'!H299)&gt;R$302,10,IF(LOG('Datos de Indicador'!H299)&lt;R$301,0,10-(R$302-LOG('Datos de Indicador'!H299))/(R$302-R$301)*10))),1))</f>
        <v>9.3000000000000007</v>
      </c>
      <c r="S296" s="299">
        <f>IF('Datos de Indicador'!H299="No dato","x",IF('Datos de Indicador'!H299="No dato","x", 'Datos de Indicador'!H299/'Datos de Indicador'!AM299))</f>
        <v>1.8143804660242919E-2</v>
      </c>
      <c r="T296" s="300">
        <f t="shared" si="66"/>
        <v>1.8</v>
      </c>
      <c r="U296" s="301">
        <f t="shared" si="67"/>
        <v>7</v>
      </c>
      <c r="V296" s="501">
        <f>IF('Datos de Indicador'!I299="No dato","x",ROUND(IF('Datos de Indicador'!I299=0,0,IF(LOG('Datos de Indicador'!I299)&gt;V$302,10,IF(LOG('Datos de Indicador'!I299)&lt;V$301,0,10-(V$302-LOG('Datos de Indicador'!I299))/(V$302-V$301)*10))),1))</f>
        <v>0</v>
      </c>
      <c r="W296" s="299">
        <f>IF('Datos de Indicador'!I299="No dato","x",IF('Datos de Indicador'!I299="No dato","x",( 'Datos de Indicador'!I299)/'Datos de Indicador'!AM299))</f>
        <v>0</v>
      </c>
      <c r="X296" s="300">
        <f t="shared" si="68"/>
        <v>0</v>
      </c>
      <c r="Y296" s="301">
        <f t="shared" si="69"/>
        <v>0</v>
      </c>
      <c r="Z296" s="305">
        <f t="shared" si="70"/>
        <v>3</v>
      </c>
      <c r="AA296" s="306">
        <f>IF('Datos de Indicador'!J299="No dato","x",ROUND(IF('Datos de Indicador'!J299&gt;AA$302,10,IF('Datos de Indicador'!J299&lt;$AA$301,0,10-(AA$302-'Datos de Indicador'!J299)/(AA$302-AA$301)*10)),1))</f>
        <v>10</v>
      </c>
      <c r="AB296" s="306">
        <f>IF('Datos de Indicador'!K299="No dato","x",ROUND(IF('Datos de Indicador'!K299&gt;AB$302,10,IF('Datos de Indicador'!K299&lt;$AB$301,0,10-(AB$302-'Datos de Indicador'!K299)/(AB$302-AB$301)*10)),1))</f>
        <v>10</v>
      </c>
      <c r="AC296" s="306">
        <f>IF('Datos de Indicador'!L299="No dato","x",ROUND(IF('Datos de Indicador'!L299&gt;AC$302,10,IF('Datos de Indicador'!L299&lt;$AC$301,0,10-(AC$302-'Datos de Indicador'!L299)/(AC$302-AC$301)*10)),1))</f>
        <v>10</v>
      </c>
      <c r="AD296" s="301">
        <f t="shared" si="72"/>
        <v>10</v>
      </c>
      <c r="AE296" s="305">
        <f t="shared" si="58"/>
        <v>10</v>
      </c>
      <c r="AF296" s="16"/>
      <c r="AG296" s="16"/>
      <c r="AH296" s="16"/>
    </row>
    <row r="297" spans="1:34" s="3" customFormat="1" x14ac:dyDescent="0.25">
      <c r="A297" s="107" t="s">
        <v>397</v>
      </c>
      <c r="B297" s="101" t="s">
        <v>226</v>
      </c>
      <c r="C297" s="307">
        <v>1808</v>
      </c>
      <c r="D297" s="301">
        <f>IF('Datos de Indicador'!D300="No dato","x",ROUND(IF('Datos de Indicador'!D300=0,0,IF(LOG('Datos de Indicador'!D300)&gt;D$302,10,IF(LOG('Datos de Indicador'!D300)&lt;D$301,0,10-(D$302-LOG('Datos de Indicador'!D300))/(D$302-D$301)*10))),1))</f>
        <v>7.7</v>
      </c>
      <c r="E297" s="501">
        <f>IF('Datos de Indicador'!E300="No dato","x",ROUND(IF('Datos de Indicador'!E300=0,0,IF(LOG('Datos de Indicador'!E300)&gt;E$302,10,IF(LOG('Datos de Indicador'!E300)&lt;E$301,0,10-(E$302-LOG('Datos de Indicador'!E300))/(E$302-E$301)*10))),1))</f>
        <v>6.5</v>
      </c>
      <c r="F297" s="299">
        <f>IF('Datos de Indicador'!E300="No dato","x",IF('Datos de Indicador'!E300="No dato","x", ('Datos de Indicador'!E300)/'Datos de Indicador'!AM300))</f>
        <v>1.1329613936016253E-3</v>
      </c>
      <c r="G297" s="300">
        <f t="shared" si="59"/>
        <v>2.2999999999999998</v>
      </c>
      <c r="H297" s="301">
        <f t="shared" si="60"/>
        <v>4.7</v>
      </c>
      <c r="I297" s="501">
        <f>IF('Datos de Indicador'!F300="No dato","x",ROUND(IF('Datos de Indicador'!F300=0,0,IF(LOG('Datos de Indicador'!F300*1/40)&gt;I$302,10,IF(LOG('Datos de Indicador'!F300*1/40)&lt;I$301,0,10-(I$302-LOG('Datos de Indicador'!F300*1/40))/(I$302-I$301)*10))),1))</f>
        <v>0</v>
      </c>
      <c r="J297" s="299">
        <f>IF('Datos de Indicador'!F300="No dato","x",IF('Datos de Indicador'!F300="No dato","x",( 'Datos de Indicador'!F300*1/40)/'Datos de Indicador'!AM300))</f>
        <v>0</v>
      </c>
      <c r="K297" s="300">
        <f t="shared" si="61"/>
        <v>0</v>
      </c>
      <c r="L297" s="302">
        <f t="shared" si="62"/>
        <v>0</v>
      </c>
      <c r="M297" s="502">
        <f>IF('Datos de Indicador'!G300="No dato","x",ROUND(IF('Datos de Indicador'!G300=0,0,IF(LOG('Datos de Indicador'!G300)&gt;M$302,10,IF(LOG('Datos de Indicador'!G300)&lt;M$301,0,10-(M$302-LOG('Datos de Indicador'!G300))/(M$302-M$301)*10))),1))</f>
        <v>0</v>
      </c>
      <c r="N297" s="303">
        <f>IF('Datos de Indicador'!G300="No dato","x",IF('Datos de Indicador'!G300="No dato","x", 'Datos de Indicador'!G300/'Datos de Indicador'!AM300))</f>
        <v>0</v>
      </c>
      <c r="O297" s="304">
        <f t="shared" si="63"/>
        <v>0</v>
      </c>
      <c r="P297" s="302">
        <f t="shared" si="64"/>
        <v>0</v>
      </c>
      <c r="Q297" s="301">
        <f t="shared" si="65"/>
        <v>0</v>
      </c>
      <c r="R297" s="503">
        <f>IF('Datos de Indicador'!H300="No dato","x",ROUND(IF('Datos de Indicador'!H300=0,0,IF(LOG('Datos de Indicador'!H300)&gt;R$302,10,IF(LOG('Datos de Indicador'!H300)&lt;R$301,0,10-(R$302-LOG('Datos de Indicador'!H300))/(R$302-R$301)*10))),1))</f>
        <v>7.5</v>
      </c>
      <c r="S297" s="299">
        <f>IF('Datos de Indicador'!H300="No dato","x",IF('Datos de Indicador'!H300="No dato","x", 'Datos de Indicador'!H300/'Datos de Indicador'!AM300))</f>
        <v>9.3592462949699477E-3</v>
      </c>
      <c r="T297" s="300">
        <f t="shared" si="66"/>
        <v>0.9</v>
      </c>
      <c r="U297" s="301">
        <f t="shared" si="67"/>
        <v>5</v>
      </c>
      <c r="V297" s="501">
        <f>IF('Datos de Indicador'!I300="No dato","x",ROUND(IF('Datos de Indicador'!I300=0,0,IF(LOG('Datos de Indicador'!I300)&gt;V$302,10,IF(LOG('Datos de Indicador'!I300)&lt;V$301,0,10-(V$302-LOG('Datos de Indicador'!I300))/(V$302-V$301)*10))),1))</f>
        <v>0</v>
      </c>
      <c r="W297" s="299">
        <f>IF('Datos de Indicador'!I300="No dato","x",IF('Datos de Indicador'!I300="No dato","x",( 'Datos de Indicador'!I300)/'Datos de Indicador'!AM300))</f>
        <v>0</v>
      </c>
      <c r="X297" s="300">
        <f t="shared" si="68"/>
        <v>0</v>
      </c>
      <c r="Y297" s="301">
        <f t="shared" si="69"/>
        <v>0</v>
      </c>
      <c r="Z297" s="305">
        <f t="shared" si="70"/>
        <v>4.0999999999999996</v>
      </c>
      <c r="AA297" s="306">
        <f>IF('Datos de Indicador'!J300="No dato","x",ROUND(IF('Datos de Indicador'!J300&gt;AA$302,10,IF('Datos de Indicador'!J300&lt;$AA$301,0,10-(AA$302-'Datos de Indicador'!J300)/(AA$302-AA$301)*10)),1))</f>
        <v>7.7</v>
      </c>
      <c r="AB297" s="306">
        <f>IF('Datos de Indicador'!K300="No dato","x",ROUND(IF('Datos de Indicador'!K300&gt;AB$302,10,IF('Datos de Indicador'!K300&lt;$AB$301,0,10-(AB$302-'Datos de Indicador'!K300)/(AB$302-AB$301)*10)),1))</f>
        <v>5.3</v>
      </c>
      <c r="AC297" s="306">
        <f>IF('Datos de Indicador'!L300="No dato","x",ROUND(IF('Datos de Indicador'!L300&gt;AC$302,10,IF('Datos de Indicador'!L300&lt;$AC$301,0,10-(AC$302-'Datos de Indicador'!L300)/(AC$302-AC$301)*10)),1))</f>
        <v>0</v>
      </c>
      <c r="AD297" s="301">
        <f t="shared" si="72"/>
        <v>5.0999999999999996</v>
      </c>
      <c r="AE297" s="305">
        <f t="shared" si="58"/>
        <v>5.0999999999999996</v>
      </c>
      <c r="AF297" s="16"/>
      <c r="AG297" s="16"/>
      <c r="AH297" s="16"/>
    </row>
    <row r="298" spans="1:34" s="3" customFormat="1" x14ac:dyDescent="0.25">
      <c r="A298" s="107" t="s">
        <v>397</v>
      </c>
      <c r="B298" s="101" t="s">
        <v>404</v>
      </c>
      <c r="C298" s="307">
        <v>1809</v>
      </c>
      <c r="D298" s="301">
        <f>IF('Datos de Indicador'!D301="No dato","x",ROUND(IF('Datos de Indicador'!D301=0,0,IF(LOG('Datos de Indicador'!D301)&gt;D$302,10,IF(LOG('Datos de Indicador'!D301)&lt;D$301,0,10-(D$302-LOG('Datos de Indicador'!D301))/(D$302-D$301)*10))),1))</f>
        <v>0</v>
      </c>
      <c r="E298" s="501">
        <f>IF('Datos de Indicador'!E301="No dato","x",ROUND(IF('Datos de Indicador'!E301=0,0,IF(LOG('Datos de Indicador'!E301)&gt;E$302,10,IF(LOG('Datos de Indicador'!E301)&lt;E$301,0,10-(E$302-LOG('Datos de Indicador'!E301))/(E$302-E$301)*10))),1))</f>
        <v>0</v>
      </c>
      <c r="F298" s="299">
        <f>IF('Datos de Indicador'!E301="No dato","x",IF('Datos de Indicador'!E301="No dato","x", ('Datos de Indicador'!E301)/'Datos de Indicador'!AM301))</f>
        <v>0</v>
      </c>
      <c r="G298" s="300">
        <f t="shared" si="59"/>
        <v>0</v>
      </c>
      <c r="H298" s="301">
        <f t="shared" si="60"/>
        <v>0</v>
      </c>
      <c r="I298" s="501">
        <f>IF('Datos de Indicador'!F301="No dato","x",ROUND(IF('Datos de Indicador'!F301=0,0,IF(LOG('Datos de Indicador'!F301*1/40)&gt;I$302,10,IF(LOG('Datos de Indicador'!F301*1/40)&lt;I$301,0,10-(I$302-LOG('Datos de Indicador'!F301*1/40))/(I$302-I$301)*10))),1))</f>
        <v>0</v>
      </c>
      <c r="J298" s="299">
        <f>IF('Datos de Indicador'!F301="No dato","x",IF('Datos de Indicador'!F301="No dato","x",( 'Datos de Indicador'!F301*1/40)/'Datos de Indicador'!AM301))</f>
        <v>0</v>
      </c>
      <c r="K298" s="300">
        <f t="shared" si="61"/>
        <v>0</v>
      </c>
      <c r="L298" s="302">
        <f t="shared" si="62"/>
        <v>0</v>
      </c>
      <c r="M298" s="502">
        <f>IF('Datos de Indicador'!G301="No dato","x",ROUND(IF('Datos de Indicador'!G301=0,0,IF(LOG('Datos de Indicador'!G301)&gt;M$302,10,IF(LOG('Datos de Indicador'!G301)&lt;M$301,0,10-(M$302-LOG('Datos de Indicador'!G301))/(M$302-M$301)*10))),1))</f>
        <v>0</v>
      </c>
      <c r="N298" s="303">
        <f>IF('Datos de Indicador'!G301="No dato","x",IF('Datos de Indicador'!G301="No dato","x", 'Datos de Indicador'!G301/'Datos de Indicador'!AM301))</f>
        <v>0</v>
      </c>
      <c r="O298" s="304">
        <f t="shared" si="63"/>
        <v>0</v>
      </c>
      <c r="P298" s="302">
        <f t="shared" si="64"/>
        <v>0</v>
      </c>
      <c r="Q298" s="301">
        <f t="shared" si="65"/>
        <v>0</v>
      </c>
      <c r="R298" s="503">
        <f>IF('Datos de Indicador'!H301="No dato","x",ROUND(IF('Datos de Indicador'!H301=0,0,IF(LOG('Datos de Indicador'!H301)&gt;R$302,10,IF(LOG('Datos de Indicador'!H301)&lt;R$301,0,10-(R$302-LOG('Datos de Indicador'!H301))/(R$302-R$301)*10))),1))</f>
        <v>7.6</v>
      </c>
      <c r="S298" s="299">
        <f>IF('Datos de Indicador'!H301="No dato","x",IF('Datos de Indicador'!H301="No dato","x", 'Datos de Indicador'!H301/'Datos de Indicador'!AM301))</f>
        <v>1.1822349494922958E-2</v>
      </c>
      <c r="T298" s="300">
        <f t="shared" si="66"/>
        <v>1.2</v>
      </c>
      <c r="U298" s="301">
        <f t="shared" si="67"/>
        <v>5.2</v>
      </c>
      <c r="V298" s="501">
        <f>IF('Datos de Indicador'!I301="No dato","x",ROUND(IF('Datos de Indicador'!I301=0,0,IF(LOG('Datos de Indicador'!I301)&gt;V$302,10,IF(LOG('Datos de Indicador'!I301)&lt;V$301,0,10-(V$302-LOG('Datos de Indicador'!I301))/(V$302-V$301)*10))),1))</f>
        <v>7</v>
      </c>
      <c r="W298" s="299">
        <f>IF('Datos de Indicador'!I301="No dato","x",IF('Datos de Indicador'!I301="No dato","x",( 'Datos de Indicador'!I301)/'Datos de Indicador'!AM301))</f>
        <v>3.369655170050505E-3</v>
      </c>
      <c r="X298" s="300">
        <f t="shared" si="68"/>
        <v>0.3</v>
      </c>
      <c r="Y298" s="301">
        <f t="shared" si="69"/>
        <v>4.4000000000000004</v>
      </c>
      <c r="Z298" s="305">
        <f t="shared" si="70"/>
        <v>2.2999999999999998</v>
      </c>
      <c r="AA298" s="306">
        <f>IF('Datos de Indicador'!J301="No dato","x",ROUND(IF('Datos de Indicador'!J301&gt;AA$302,10,IF('Datos de Indicador'!J301&lt;$AA$301,0,10-(AA$302-'Datos de Indicador'!J301)/(AA$302-AA$301)*10)),1))</f>
        <v>7.4</v>
      </c>
      <c r="AB298" s="306">
        <f>IF('Datos de Indicador'!K301="No dato","x",ROUND(IF('Datos de Indicador'!K301&gt;AB$302,10,IF('Datos de Indicador'!K301&lt;$AB$301,0,10-(AB$302-'Datos de Indicador'!K301)/(AB$302-AB$301)*10)),1))</f>
        <v>4.7</v>
      </c>
      <c r="AC298" s="306">
        <f>IF('Datos de Indicador'!L301="No dato","x",ROUND(IF('Datos de Indicador'!L301&gt;AC$302,10,IF('Datos de Indicador'!L301&lt;$AC$301,0,10-(AC$302-'Datos de Indicador'!L301)/(AC$302-AC$301)*10)),1))</f>
        <v>0</v>
      </c>
      <c r="AD298" s="301">
        <f t="shared" si="72"/>
        <v>4.7</v>
      </c>
      <c r="AE298" s="305">
        <f t="shared" si="58"/>
        <v>4.7</v>
      </c>
      <c r="AF298" s="16"/>
      <c r="AG298" s="16"/>
      <c r="AH298" s="16"/>
    </row>
    <row r="299" spans="1:34" s="3" customFormat="1" x14ac:dyDescent="0.25">
      <c r="A299" s="107" t="s">
        <v>397</v>
      </c>
      <c r="B299" s="101" t="s">
        <v>405</v>
      </c>
      <c r="C299" s="307">
        <v>1810</v>
      </c>
      <c r="D299" s="301">
        <f>IF('Datos de Indicador'!D302="No dato","x",ROUND(IF('Datos de Indicador'!D302=0,0,IF(LOG('Datos de Indicador'!D302)&gt;D$302,10,IF(LOG('Datos de Indicador'!D302)&lt;D$301,0,10-(D$302-LOG('Datos de Indicador'!D302))/(D$302-D$301)*10))),1))</f>
        <v>5.5</v>
      </c>
      <c r="E299" s="501">
        <f>IF('Datos de Indicador'!E302="No dato","x",ROUND(IF('Datos de Indicador'!E302=0,0,IF(LOG('Datos de Indicador'!E302)&gt;E$302,10,IF(LOG('Datos de Indicador'!E302)&lt;E$301,0,10-(E$302-LOG('Datos de Indicador'!E302))/(E$302-E$301)*10))),1))</f>
        <v>0</v>
      </c>
      <c r="F299" s="299">
        <f>IF('Datos de Indicador'!E302="No dato","x",IF('Datos de Indicador'!E302="No dato","x", ('Datos de Indicador'!E302)/'Datos de Indicador'!AM302))</f>
        <v>0</v>
      </c>
      <c r="G299" s="300">
        <f t="shared" si="59"/>
        <v>0</v>
      </c>
      <c r="H299" s="301">
        <f t="shared" si="60"/>
        <v>0</v>
      </c>
      <c r="I299" s="501">
        <f>IF('Datos de Indicador'!F302="No dato","x",ROUND(IF('Datos de Indicador'!F302=0,0,IF(LOG('Datos de Indicador'!F302*1/40)&gt;I$302,10,IF(LOG('Datos de Indicador'!F302*1/40)&lt;I$301,0,10-(I$302-LOG('Datos de Indicador'!F302*1/40))/(I$302-I$301)*10))),1))</f>
        <v>0</v>
      </c>
      <c r="J299" s="299">
        <f>IF('Datos de Indicador'!F302="No dato","x",IF('Datos de Indicador'!F302="No dato","x",( 'Datos de Indicador'!F302*1/40)/'Datos de Indicador'!AM302))</f>
        <v>0</v>
      </c>
      <c r="K299" s="300">
        <f t="shared" si="61"/>
        <v>0</v>
      </c>
      <c r="L299" s="302">
        <f t="shared" si="62"/>
        <v>0</v>
      </c>
      <c r="M299" s="502">
        <f>IF('Datos de Indicador'!G302="No dato","x",ROUND(IF('Datos de Indicador'!G302=0,0,IF(LOG('Datos de Indicador'!G302)&gt;M$302,10,IF(LOG('Datos de Indicador'!G302)&lt;M$301,0,10-(M$302-LOG('Datos de Indicador'!G302))/(M$302-M$301)*10))),1))</f>
        <v>0</v>
      </c>
      <c r="N299" s="303">
        <f>IF('Datos de Indicador'!G302="No dato","x",IF('Datos de Indicador'!G302="No dato","x", 'Datos de Indicador'!G302/'Datos de Indicador'!AM302))</f>
        <v>0</v>
      </c>
      <c r="O299" s="304">
        <f t="shared" si="63"/>
        <v>0</v>
      </c>
      <c r="P299" s="302">
        <f t="shared" si="64"/>
        <v>0</v>
      </c>
      <c r="Q299" s="301">
        <f t="shared" si="65"/>
        <v>0</v>
      </c>
      <c r="R299" s="503">
        <f>IF('Datos de Indicador'!H302="No dato","x",ROUND(IF('Datos de Indicador'!H302=0,0,IF(LOG('Datos de Indicador'!H302)&gt;R$302,10,IF(LOG('Datos de Indicador'!H302)&lt;R$301,0,10-(R$302-LOG('Datos de Indicador'!H302))/(R$302-R$301)*10))),1))</f>
        <v>9.6999999999999993</v>
      </c>
      <c r="S299" s="299">
        <f>IF('Datos de Indicador'!H302="No dato","x",IF('Datos de Indicador'!H302="No dato","x", 'Datos de Indicador'!H302/'Datos de Indicador'!AM302))</f>
        <v>0.1028190593524913</v>
      </c>
      <c r="T299" s="300">
        <f t="shared" si="66"/>
        <v>10</v>
      </c>
      <c r="U299" s="301">
        <f t="shared" si="67"/>
        <v>9.9</v>
      </c>
      <c r="V299" s="501">
        <f>IF('Datos de Indicador'!I302="No dato","x",ROUND(IF('Datos de Indicador'!I302=0,0,IF(LOG('Datos de Indicador'!I302)&gt;V$302,10,IF(LOG('Datos de Indicador'!I302)&lt;V$301,0,10-(V$302-LOG('Datos de Indicador'!I302))/(V$302-V$301)*10))),1))</f>
        <v>7.1</v>
      </c>
      <c r="W299" s="299">
        <f>IF('Datos de Indicador'!I302="No dato","x",IF('Datos de Indicador'!I302="No dato","x",( 'Datos de Indicador'!I302)/'Datos de Indicador'!AM302))</f>
        <v>2.119980605206006E-3</v>
      </c>
      <c r="X299" s="300">
        <f t="shared" si="68"/>
        <v>0.2</v>
      </c>
      <c r="Y299" s="301">
        <f t="shared" si="69"/>
        <v>4.5</v>
      </c>
      <c r="Z299" s="305">
        <f t="shared" si="70"/>
        <v>5.5</v>
      </c>
      <c r="AA299" s="306">
        <f>IF('Datos de Indicador'!J302="No dato","x",ROUND(IF('Datos de Indicador'!J302&gt;AA$302,10,IF('Datos de Indicador'!J302&lt;$AA$301,0,10-(AA$302-'Datos de Indicador'!J302)/(AA$302-AA$301)*10)),1))</f>
        <v>10</v>
      </c>
      <c r="AB299" s="306">
        <f>IF('Datos de Indicador'!K302="No dato","x",ROUND(IF('Datos de Indicador'!K302&gt;AB$302,10,IF('Datos de Indicador'!K302&lt;$AB$301,0,10-(AB$302-'Datos de Indicador'!K302)/(AB$302-AB$301)*10)),1))</f>
        <v>10</v>
      </c>
      <c r="AC299" s="306">
        <f>IF('Datos de Indicador'!L302="No dato","x",ROUND(IF('Datos de Indicador'!L302&gt;AC$302,10,IF('Datos de Indicador'!L302&lt;$AC$301,0,10-(AC$302-'Datos de Indicador'!L302)/(AC$302-AC$301)*10)),1))</f>
        <v>1.3</v>
      </c>
      <c r="AD299" s="301">
        <f t="shared" si="72"/>
        <v>8.8000000000000007</v>
      </c>
      <c r="AE299" s="305">
        <f t="shared" si="58"/>
        <v>8.8000000000000007</v>
      </c>
      <c r="AF299" s="16"/>
      <c r="AG299" s="16"/>
      <c r="AH299" s="16"/>
    </row>
    <row r="300" spans="1:34" s="3" customFormat="1" x14ac:dyDescent="0.25">
      <c r="A300" s="110" t="s">
        <v>397</v>
      </c>
      <c r="B300" s="238" t="s">
        <v>406</v>
      </c>
      <c r="C300" s="310">
        <v>1811</v>
      </c>
      <c r="D300" s="301">
        <f>IF('Datos de Indicador'!D303="No dato","x",ROUND(IF('Datos de Indicador'!D303=0,0,IF(LOG('Datos de Indicador'!D303)&gt;D$302,10,IF(LOG('Datos de Indicador'!D303)&lt;D$301,0,10-(D$302-LOG('Datos de Indicador'!D303))/(D$302-D$301)*10))),1))</f>
        <v>0</v>
      </c>
      <c r="E300" s="501">
        <f>IF('Datos de Indicador'!E303="No dato","x",ROUND(IF('Datos de Indicador'!E303=0,0,IF(LOG('Datos de Indicador'!E303)&gt;E$302,10,IF(LOG('Datos de Indicador'!E303)&lt;E$301,0,10-(E$302-LOG('Datos de Indicador'!E303))/(E$302-E$301)*10))),1))</f>
        <v>0</v>
      </c>
      <c r="F300" s="299">
        <f>IF('Datos de Indicador'!E303="No dato","x",IF('Datos de Indicador'!E303="No dato","x", ('Datos de Indicador'!E303)/'Datos de Indicador'!AM303))</f>
        <v>0</v>
      </c>
      <c r="G300" s="300">
        <f t="shared" si="59"/>
        <v>0</v>
      </c>
      <c r="H300" s="301">
        <f t="shared" si="60"/>
        <v>0</v>
      </c>
      <c r="I300" s="501">
        <f>IF('Datos de Indicador'!F303="No dato","x",ROUND(IF('Datos de Indicador'!F303=0,0,IF(LOG('Datos de Indicador'!F303*1/40)&gt;I$302,10,IF(LOG('Datos de Indicador'!F303*1/40)&lt;I$301,0,10-(I$302-LOG('Datos de Indicador'!F303*1/40))/(I$302-I$301)*10))),1))</f>
        <v>0</v>
      </c>
      <c r="J300" s="299">
        <f>IF('Datos de Indicador'!F303="No dato","x",IF('Datos de Indicador'!F303="No dato","x",( 'Datos de Indicador'!F303*1/40)/'Datos de Indicador'!AM303))</f>
        <v>0</v>
      </c>
      <c r="K300" s="300">
        <f t="shared" si="61"/>
        <v>0</v>
      </c>
      <c r="L300" s="302">
        <f t="shared" si="62"/>
        <v>0</v>
      </c>
      <c r="M300" s="502">
        <f>IF('Datos de Indicador'!G303="No dato","x",ROUND(IF('Datos de Indicador'!G303=0,0,IF(LOG('Datos de Indicador'!G303)&gt;M$302,10,IF(LOG('Datos de Indicador'!G303)&lt;M$301,0,10-(M$302-LOG('Datos de Indicador'!G303))/(M$302-M$301)*10))),1))</f>
        <v>0</v>
      </c>
      <c r="N300" s="303">
        <f>IF('Datos de Indicador'!G303="No dato","x",IF('Datos de Indicador'!G303="No dato","x", 'Datos de Indicador'!G303/'Datos de Indicador'!AM303))</f>
        <v>0</v>
      </c>
      <c r="O300" s="304">
        <f t="shared" si="63"/>
        <v>0</v>
      </c>
      <c r="P300" s="302">
        <f>ROUND(IF(M300="x",O300,(10-GEOMEAN(((10-M300)/10*9+1),((10-O300)/10*9+1)))/9*10),1)</f>
        <v>0</v>
      </c>
      <c r="Q300" s="301">
        <f t="shared" si="65"/>
        <v>0</v>
      </c>
      <c r="R300" s="503">
        <f>IF('Datos de Indicador'!H303="No dato","x",ROUND(IF('Datos de Indicador'!H303=0,0,IF(LOG('Datos de Indicador'!H303)&gt;R$302,10,IF(LOG('Datos de Indicador'!H303)&lt;R$301,0,10-(R$302-LOG('Datos de Indicador'!H303))/(R$302-R$301)*10))),1))</f>
        <v>9.6999999999999993</v>
      </c>
      <c r="S300" s="299">
        <f>IF('Datos de Indicador'!H303="No dato","x",IF('Datos de Indicador'!H303="No dato","x", 'Datos de Indicador'!H303/'Datos de Indicador'!AM303))</f>
        <v>0.17297995695689153</v>
      </c>
      <c r="T300" s="300">
        <f t="shared" si="66"/>
        <v>10</v>
      </c>
      <c r="U300" s="301">
        <f t="shared" si="67"/>
        <v>9.9</v>
      </c>
      <c r="V300" s="501">
        <f>IF('Datos de Indicador'!I303="No dato","x",ROUND(IF('Datos de Indicador'!I303=0,0,IF(LOG('Datos de Indicador'!I303)&gt;V$302,10,IF(LOG('Datos de Indicador'!I303)&lt;V$301,0,10-(V$302-LOG('Datos de Indicador'!I303))/(V$302-V$301)*10))),1))</f>
        <v>8.6</v>
      </c>
      <c r="W300" s="299">
        <f>IF('Datos de Indicador'!I303="No dato","x",IF('Datos de Indicador'!I303="No dato","x",( 'Datos de Indicador'!I303)/'Datos de Indicador'!AM303))</f>
        <v>2.4385073784770644E-2</v>
      </c>
      <c r="X300" s="300">
        <f t="shared" si="68"/>
        <v>2.4</v>
      </c>
      <c r="Y300" s="301">
        <f t="shared" si="69"/>
        <v>6.4</v>
      </c>
      <c r="Z300" s="305">
        <f t="shared" si="70"/>
        <v>5.0999999999999996</v>
      </c>
      <c r="AA300" s="306">
        <f>IF('Datos de Indicador'!J303="No dato","x",ROUND(IF('Datos de Indicador'!J303&gt;AA$302,10,IF('Datos de Indicador'!J303&lt;$AA$301,0,10-(AA$302-'Datos de Indicador'!J303)/(AA$302-AA$301)*10)),1))</f>
        <v>6.7</v>
      </c>
      <c r="AB300" s="306">
        <f>IF('Datos de Indicador'!K303="No dato","x",ROUND(IF('Datos de Indicador'!K303&gt;AB$302,10,IF('Datos de Indicador'!K303&lt;$AB$301,0,10-(AB$302-'Datos de Indicador'!K303)/(AB$302-AB$301)*10)),1))</f>
        <v>4.7</v>
      </c>
      <c r="AC300" s="306">
        <f>IF('Datos de Indicador'!L303="No dato","x",ROUND(IF('Datos de Indicador'!L303&gt;AC$302,10,IF('Datos de Indicador'!L303&lt;$AC$301,0,10-(AC$302-'Datos de Indicador'!L303)/(AC$302-AC$301)*10)),1))</f>
        <v>3.3</v>
      </c>
      <c r="AD300" s="301">
        <f t="shared" si="72"/>
        <v>5.0999999999999996</v>
      </c>
      <c r="AE300" s="305">
        <f t="shared" si="58"/>
        <v>5.0999999999999996</v>
      </c>
      <c r="AF300" s="16"/>
      <c r="AG300" s="16"/>
      <c r="AH300" s="16"/>
    </row>
    <row r="301" spans="1:34" s="9" customFormat="1" ht="15" customHeight="1" x14ac:dyDescent="0.25">
      <c r="A301" s="311"/>
      <c r="B301" s="311"/>
      <c r="C301" s="312" t="s">
        <v>164</v>
      </c>
      <c r="D301" s="473">
        <v>-2</v>
      </c>
      <c r="E301" s="313">
        <v>-2</v>
      </c>
      <c r="F301" s="314"/>
      <c r="G301" s="313">
        <v>0</v>
      </c>
      <c r="H301" s="315"/>
      <c r="I301" s="313">
        <v>-2</v>
      </c>
      <c r="J301" s="314"/>
      <c r="K301" s="313">
        <v>0</v>
      </c>
      <c r="L301" s="314"/>
      <c r="M301" s="313">
        <v>-2</v>
      </c>
      <c r="N301" s="314"/>
      <c r="O301" s="316">
        <v>0</v>
      </c>
      <c r="P301" s="317"/>
      <c r="Q301" s="318"/>
      <c r="R301" s="316">
        <v>-2</v>
      </c>
      <c r="S301" s="317"/>
      <c r="T301" s="316">
        <v>0</v>
      </c>
      <c r="U301" s="315"/>
      <c r="V301" s="319">
        <v>-2</v>
      </c>
      <c r="W301" s="320"/>
      <c r="X301" s="319">
        <v>0</v>
      </c>
      <c r="Y301" s="311"/>
      <c r="Z301" s="311"/>
      <c r="AA301" s="311">
        <f>'Datos de Indicador'!J304</f>
        <v>0</v>
      </c>
      <c r="AB301" s="311">
        <v>0</v>
      </c>
      <c r="AC301" s="311">
        <v>0</v>
      </c>
      <c r="AD301" s="311"/>
      <c r="AE301" s="311"/>
      <c r="AF301" s="187"/>
      <c r="AG301" s="187"/>
      <c r="AH301" s="187"/>
    </row>
    <row r="302" spans="1:34" s="9" customFormat="1" x14ac:dyDescent="0.25">
      <c r="A302" s="311"/>
      <c r="B302" s="311"/>
      <c r="C302" s="312" t="s">
        <v>165</v>
      </c>
      <c r="D302" s="473">
        <v>2.7</v>
      </c>
      <c r="E302" s="321">
        <v>3.2</v>
      </c>
      <c r="F302" s="322"/>
      <c r="G302" s="323">
        <v>5.0000000000000001E-3</v>
      </c>
      <c r="H302" s="315"/>
      <c r="I302" s="321">
        <v>3.7</v>
      </c>
      <c r="J302" s="322"/>
      <c r="K302" s="323">
        <v>0.01</v>
      </c>
      <c r="L302" s="324"/>
      <c r="M302" s="321">
        <v>3.7</v>
      </c>
      <c r="N302" s="322"/>
      <c r="O302" s="325">
        <v>0.05</v>
      </c>
      <c r="P302" s="326"/>
      <c r="Q302" s="318"/>
      <c r="R302" s="327">
        <v>3.7</v>
      </c>
      <c r="S302" s="328"/>
      <c r="T302" s="329">
        <v>0.1</v>
      </c>
      <c r="U302" s="315"/>
      <c r="V302" s="319">
        <v>3.4</v>
      </c>
      <c r="W302" s="320"/>
      <c r="X302" s="330">
        <v>0.1</v>
      </c>
      <c r="Y302" s="311"/>
      <c r="Z302" s="311"/>
      <c r="AA302" s="331">
        <v>50</v>
      </c>
      <c r="AB302" s="331">
        <v>15</v>
      </c>
      <c r="AC302" s="331">
        <v>15</v>
      </c>
      <c r="AD302" s="311"/>
      <c r="AE302" s="311"/>
      <c r="AF302" s="187"/>
      <c r="AG302" s="187"/>
      <c r="AH302" s="187"/>
    </row>
    <row r="303" spans="1:34" x14ac:dyDescent="0.25">
      <c r="A303" s="188"/>
      <c r="B303" s="188"/>
      <c r="C303" s="188"/>
      <c r="D303" s="189" t="s">
        <v>1054</v>
      </c>
      <c r="E303" s="189"/>
      <c r="F303" s="189"/>
      <c r="G303" s="189"/>
      <c r="H303" s="189"/>
      <c r="I303" s="190"/>
      <c r="J303" s="190"/>
      <c r="K303" s="190"/>
      <c r="L303" s="190"/>
      <c r="M303" s="190"/>
      <c r="N303" s="190"/>
      <c r="O303" s="190"/>
      <c r="P303" s="190"/>
      <c r="Q303" s="190"/>
      <c r="R303" s="197"/>
      <c r="S303" s="197"/>
      <c r="T303" s="190"/>
      <c r="U303" s="189"/>
      <c r="V303" s="189"/>
      <c r="W303" s="189"/>
      <c r="X303" s="189"/>
      <c r="Y303" s="189"/>
      <c r="Z303" s="188"/>
      <c r="AA303" s="188"/>
      <c r="AB303" s="188"/>
      <c r="AC303" s="188"/>
      <c r="AD303" s="188"/>
      <c r="AE303" s="188"/>
      <c r="AF303" s="188"/>
      <c r="AG303" s="188"/>
      <c r="AH303" s="188"/>
    </row>
    <row r="304" spans="1:34" s="41" customFormat="1" x14ac:dyDescent="0.25">
      <c r="A304" s="191"/>
      <c r="B304" s="191"/>
      <c r="C304" s="191"/>
      <c r="D304" s="192"/>
      <c r="E304" s="192"/>
      <c r="F304" s="192"/>
      <c r="G304" s="192"/>
      <c r="H304" s="191"/>
      <c r="I304" s="191"/>
      <c r="J304" s="191"/>
      <c r="K304" s="191"/>
      <c r="L304" s="191"/>
      <c r="M304" s="191"/>
      <c r="N304" s="191"/>
      <c r="O304" s="191"/>
      <c r="P304" s="191"/>
      <c r="Q304" s="193"/>
      <c r="R304" s="193"/>
      <c r="S304" s="193"/>
      <c r="T304" s="193"/>
      <c r="U304" s="191"/>
      <c r="V304" s="191"/>
      <c r="W304" s="191"/>
      <c r="X304" s="191"/>
      <c r="Y304" s="192"/>
      <c r="Z304" s="192"/>
      <c r="AA304" s="191"/>
      <c r="AB304" s="191"/>
      <c r="AC304" s="191"/>
      <c r="AD304" s="191"/>
      <c r="AE304" s="192"/>
      <c r="AF304" s="191"/>
      <c r="AG304" s="191"/>
      <c r="AH304" s="191"/>
    </row>
    <row r="305" spans="1:34" x14ac:dyDescent="0.25">
      <c r="A305" s="188"/>
      <c r="B305" s="188"/>
      <c r="C305" s="188"/>
      <c r="D305" s="189"/>
      <c r="E305" s="215"/>
      <c r="F305" s="189"/>
      <c r="G305" s="189"/>
      <c r="H305" s="189"/>
      <c r="I305" s="189"/>
      <c r="J305" s="189"/>
      <c r="K305" s="189"/>
      <c r="L305" s="189"/>
      <c r="M305" s="189"/>
      <c r="N305" s="189"/>
      <c r="O305" s="189"/>
      <c r="P305" s="189"/>
      <c r="Q305" s="190"/>
      <c r="R305" s="197"/>
      <c r="S305" s="197"/>
      <c r="T305" s="190"/>
      <c r="U305" s="189"/>
      <c r="V305" s="189"/>
      <c r="W305" s="189"/>
      <c r="X305" s="189"/>
      <c r="Y305" s="189"/>
      <c r="Z305" s="188"/>
      <c r="AA305" s="188"/>
      <c r="AB305" s="188"/>
      <c r="AC305" s="188"/>
      <c r="AD305" s="188"/>
      <c r="AE305" s="188"/>
      <c r="AF305" s="188"/>
      <c r="AG305" s="188"/>
      <c r="AH305" s="188"/>
    </row>
    <row r="306" spans="1:34" x14ac:dyDescent="0.25">
      <c r="A306" s="188"/>
      <c r="B306" s="188"/>
      <c r="C306" s="188"/>
      <c r="D306" s="189"/>
      <c r="E306" s="189"/>
      <c r="F306" s="189"/>
      <c r="G306" s="189"/>
      <c r="H306" s="189"/>
      <c r="I306" s="189"/>
      <c r="J306" s="189"/>
      <c r="K306" s="189"/>
      <c r="L306" s="189"/>
      <c r="M306" s="189"/>
      <c r="N306" s="189"/>
      <c r="O306" s="189"/>
      <c r="P306" s="189"/>
      <c r="Q306" s="190"/>
      <c r="R306" s="197"/>
      <c r="S306" s="197"/>
      <c r="T306" s="190"/>
      <c r="U306" s="189"/>
      <c r="V306" s="189"/>
      <c r="W306" s="189"/>
      <c r="X306" s="189"/>
      <c r="Y306" s="189"/>
      <c r="Z306" s="379"/>
      <c r="AA306" s="188"/>
      <c r="AB306" s="188"/>
      <c r="AC306" s="188"/>
      <c r="AD306" s="188"/>
      <c r="AE306" s="188"/>
      <c r="AF306" s="188"/>
      <c r="AG306" s="188"/>
      <c r="AH306" s="188"/>
    </row>
    <row r="307" spans="1:34" x14ac:dyDescent="0.25">
      <c r="A307" s="188"/>
      <c r="B307" s="188"/>
      <c r="C307" s="188"/>
      <c r="D307" s="189"/>
      <c r="E307" s="189"/>
      <c r="F307" s="189"/>
      <c r="G307" s="189"/>
      <c r="H307" s="189"/>
      <c r="I307" s="189"/>
      <c r="J307" s="189"/>
      <c r="K307" s="189"/>
      <c r="L307" s="189"/>
      <c r="M307" s="189"/>
      <c r="N307" s="189"/>
      <c r="O307" s="189"/>
      <c r="P307" s="189"/>
      <c r="Q307" s="190"/>
      <c r="R307" s="197"/>
      <c r="S307" s="197"/>
      <c r="T307" s="190"/>
      <c r="U307" s="189"/>
      <c r="V307" s="189"/>
      <c r="W307" s="189"/>
      <c r="X307" s="189"/>
      <c r="Y307" s="189"/>
      <c r="Z307" s="188"/>
      <c r="AA307" s="188"/>
      <c r="AB307" s="188"/>
      <c r="AC307" s="188"/>
      <c r="AD307" s="188"/>
      <c r="AE307" s="188"/>
      <c r="AF307" s="188"/>
      <c r="AG307" s="188"/>
      <c r="AH307" s="188"/>
    </row>
    <row r="308" spans="1:34" x14ac:dyDescent="0.25">
      <c r="A308" s="188"/>
      <c r="B308" s="188"/>
      <c r="C308" s="188"/>
      <c r="D308" s="189"/>
      <c r="E308" s="189"/>
      <c r="F308" s="189"/>
      <c r="G308" s="189"/>
      <c r="H308" s="189"/>
      <c r="I308" s="189"/>
      <c r="J308" s="189"/>
      <c r="K308" s="189"/>
      <c r="L308" s="189"/>
      <c r="M308" s="189"/>
      <c r="N308" s="189"/>
      <c r="O308" s="189"/>
      <c r="P308" s="189"/>
      <c r="Q308" s="190"/>
      <c r="R308" s="197"/>
      <c r="S308" s="197"/>
      <c r="T308" s="190"/>
      <c r="U308" s="189"/>
      <c r="V308" s="189"/>
      <c r="W308" s="189"/>
      <c r="X308" s="189"/>
      <c r="Y308" s="189"/>
      <c r="Z308" s="188"/>
      <c r="AA308" s="188"/>
      <c r="AB308" s="188"/>
      <c r="AC308" s="188"/>
      <c r="AD308" s="188"/>
      <c r="AE308" s="188"/>
      <c r="AF308" s="188"/>
      <c r="AG308" s="188"/>
      <c r="AH308" s="188"/>
    </row>
    <row r="309" spans="1:34" x14ac:dyDescent="0.25">
      <c r="Q309" s="68"/>
      <c r="R309" s="68"/>
      <c r="S309" s="68"/>
      <c r="T309" s="68"/>
    </row>
    <row r="310" spans="1:34" x14ac:dyDescent="0.25">
      <c r="Q310" s="68"/>
      <c r="R310" s="68"/>
      <c r="S310" s="68"/>
      <c r="T310" s="68"/>
    </row>
    <row r="311" spans="1:34" x14ac:dyDescent="0.25">
      <c r="Q311" s="68"/>
      <c r="R311" s="68"/>
      <c r="S311" s="68"/>
      <c r="T311" s="68"/>
      <c r="X311" s="6">
        <v>2</v>
      </c>
    </row>
    <row r="312" spans="1:34" x14ac:dyDescent="0.25">
      <c r="Q312" s="68"/>
      <c r="R312" s="68"/>
      <c r="S312" s="68"/>
      <c r="T312" s="68"/>
    </row>
    <row r="313" spans="1:34" x14ac:dyDescent="0.25">
      <c r="Q313" s="68"/>
      <c r="R313" s="68"/>
      <c r="S313" s="68"/>
      <c r="T313" s="68"/>
    </row>
    <row r="314" spans="1:34" x14ac:dyDescent="0.25">
      <c r="Q314" s="68"/>
      <c r="R314" s="68"/>
      <c r="S314" s="68"/>
      <c r="T314" s="68"/>
    </row>
    <row r="315" spans="1:34" x14ac:dyDescent="0.25">
      <c r="Q315" s="68"/>
      <c r="R315" s="68"/>
      <c r="S315" s="68"/>
      <c r="T315" s="68"/>
    </row>
    <row r="316" spans="1:34" x14ac:dyDescent="0.25">
      <c r="Q316" s="68"/>
      <c r="R316" s="68"/>
      <c r="S316" s="68"/>
      <c r="T316" s="68"/>
    </row>
    <row r="317" spans="1:34" x14ac:dyDescent="0.25">
      <c r="Q317" s="68"/>
      <c r="R317" s="68"/>
      <c r="S317" s="68"/>
      <c r="T317" s="68"/>
    </row>
    <row r="318" spans="1:34" x14ac:dyDescent="0.25">
      <c r="Q318" s="68"/>
      <c r="R318" s="68"/>
      <c r="S318" s="68"/>
      <c r="T318" s="68"/>
    </row>
    <row r="319" spans="1:34" x14ac:dyDescent="0.25">
      <c r="Q319" s="68"/>
      <c r="R319" s="68"/>
      <c r="S319" s="68"/>
      <c r="T319" s="68"/>
    </row>
    <row r="320" spans="1:34" x14ac:dyDescent="0.25">
      <c r="Q320" s="68"/>
      <c r="R320" s="68"/>
      <c r="S320" s="68"/>
      <c r="T320" s="68"/>
    </row>
    <row r="321" spans="17:20" x14ac:dyDescent="0.25">
      <c r="Q321" s="68"/>
      <c r="R321" s="68"/>
      <c r="S321" s="68"/>
      <c r="T321" s="68"/>
    </row>
    <row r="322" spans="17:20" x14ac:dyDescent="0.25">
      <c r="Q322" s="68"/>
      <c r="R322" s="68"/>
      <c r="S322" s="68"/>
      <c r="T322" s="68"/>
    </row>
    <row r="323" spans="17:20" x14ac:dyDescent="0.25">
      <c r="Q323" s="68"/>
      <c r="R323" s="68"/>
      <c r="S323" s="68"/>
      <c r="T323" s="68"/>
    </row>
    <row r="324" spans="17:20" x14ac:dyDescent="0.25">
      <c r="Q324" s="68"/>
      <c r="R324" s="68"/>
      <c r="S324" s="68"/>
      <c r="T324" s="68"/>
    </row>
    <row r="325" spans="17:20" x14ac:dyDescent="0.25">
      <c r="Q325" s="68"/>
      <c r="R325" s="68"/>
      <c r="S325" s="68"/>
      <c r="T325" s="68"/>
    </row>
    <row r="326" spans="17:20" x14ac:dyDescent="0.25">
      <c r="Q326" s="68"/>
      <c r="R326" s="68"/>
      <c r="S326" s="68"/>
      <c r="T326" s="68"/>
    </row>
    <row r="327" spans="17:20" x14ac:dyDescent="0.25">
      <c r="Q327" s="68"/>
      <c r="R327" s="68"/>
      <c r="S327" s="68"/>
      <c r="T327" s="68"/>
    </row>
    <row r="328" spans="17:20" x14ac:dyDescent="0.25">
      <c r="Q328" s="68"/>
      <c r="R328" s="68"/>
      <c r="S328" s="68"/>
      <c r="T328" s="68"/>
    </row>
    <row r="329" spans="17:20" x14ac:dyDescent="0.25">
      <c r="Q329" s="68"/>
      <c r="R329" s="68"/>
      <c r="S329" s="68"/>
      <c r="T329" s="68"/>
    </row>
    <row r="330" spans="17:20" x14ac:dyDescent="0.25">
      <c r="Q330" s="68"/>
      <c r="R330" s="68"/>
      <c r="S330" s="68"/>
      <c r="T330" s="68"/>
    </row>
    <row r="331" spans="17:20" x14ac:dyDescent="0.25">
      <c r="Q331" s="68"/>
      <c r="R331" s="68"/>
      <c r="S331" s="68"/>
      <c r="T331" s="68"/>
    </row>
    <row r="332" spans="17:20" x14ac:dyDescent="0.25">
      <c r="Q332" s="68"/>
      <c r="R332" s="68"/>
      <c r="S332" s="68"/>
      <c r="T332" s="68"/>
    </row>
    <row r="333" spans="17:20" x14ac:dyDescent="0.25">
      <c r="Q333" s="68"/>
      <c r="R333" s="68"/>
      <c r="S333" s="68"/>
      <c r="T333" s="68"/>
    </row>
    <row r="334" spans="17:20" x14ac:dyDescent="0.25">
      <c r="Q334" s="68"/>
      <c r="R334" s="68"/>
      <c r="S334" s="68"/>
      <c r="T334" s="68"/>
    </row>
    <row r="335" spans="17:20" x14ac:dyDescent="0.25">
      <c r="Q335" s="68"/>
      <c r="R335" s="68"/>
      <c r="S335" s="68"/>
      <c r="T335" s="68"/>
    </row>
    <row r="336" spans="17:20" x14ac:dyDescent="0.25">
      <c r="Q336" s="68"/>
      <c r="R336" s="68"/>
      <c r="S336" s="68"/>
      <c r="T336" s="68"/>
    </row>
    <row r="337" spans="17:20" x14ac:dyDescent="0.25">
      <c r="Q337" s="68"/>
      <c r="R337" s="68"/>
      <c r="S337" s="68"/>
      <c r="T337" s="68"/>
    </row>
    <row r="338" spans="17:20" x14ac:dyDescent="0.25">
      <c r="Q338" s="68"/>
      <c r="R338" s="68"/>
      <c r="S338" s="68"/>
      <c r="T338" s="68"/>
    </row>
    <row r="339" spans="17:20" x14ac:dyDescent="0.25">
      <c r="Q339" s="68"/>
      <c r="R339" s="68"/>
      <c r="S339" s="68"/>
      <c r="T339" s="68"/>
    </row>
    <row r="340" spans="17:20" x14ac:dyDescent="0.25">
      <c r="Q340" s="68"/>
      <c r="R340" s="68"/>
      <c r="S340" s="68"/>
      <c r="T340" s="68"/>
    </row>
    <row r="341" spans="17:20" x14ac:dyDescent="0.25">
      <c r="Q341" s="68"/>
      <c r="R341" s="68"/>
      <c r="S341" s="68"/>
      <c r="T341" s="68"/>
    </row>
    <row r="342" spans="17:20" x14ac:dyDescent="0.25">
      <c r="Q342" s="68"/>
      <c r="R342" s="68"/>
      <c r="S342" s="68"/>
      <c r="T342" s="68"/>
    </row>
    <row r="343" spans="17:20" x14ac:dyDescent="0.25">
      <c r="Q343" s="68"/>
      <c r="R343" s="68"/>
      <c r="S343" s="68"/>
      <c r="T343" s="68"/>
    </row>
    <row r="344" spans="17:20" x14ac:dyDescent="0.25">
      <c r="Q344" s="68"/>
      <c r="R344" s="68"/>
      <c r="S344" s="68"/>
      <c r="T344" s="68"/>
    </row>
    <row r="345" spans="17:20" x14ac:dyDescent="0.25">
      <c r="Q345" s="68"/>
      <c r="R345" s="68"/>
      <c r="S345" s="68"/>
      <c r="T345" s="68"/>
    </row>
    <row r="346" spans="17:20" x14ac:dyDescent="0.25">
      <c r="Q346" s="68"/>
      <c r="R346" s="68"/>
      <c r="S346" s="68"/>
      <c r="T346" s="68"/>
    </row>
    <row r="347" spans="17:20" x14ac:dyDescent="0.25">
      <c r="Q347" s="68"/>
      <c r="R347" s="68"/>
      <c r="S347" s="68"/>
      <c r="T347" s="68"/>
    </row>
    <row r="348" spans="17:20" x14ac:dyDescent="0.25">
      <c r="Q348" s="68"/>
      <c r="R348" s="68"/>
      <c r="S348" s="68"/>
      <c r="T348" s="68"/>
    </row>
    <row r="349" spans="17:20" x14ac:dyDescent="0.25">
      <c r="Q349" s="68"/>
      <c r="R349" s="68"/>
      <c r="S349" s="68"/>
      <c r="T349" s="68"/>
    </row>
    <row r="350" spans="17:20" x14ac:dyDescent="0.25">
      <c r="Q350" s="68"/>
      <c r="R350" s="68"/>
      <c r="S350" s="68"/>
      <c r="T350" s="68"/>
    </row>
    <row r="351" spans="17:20" x14ac:dyDescent="0.25">
      <c r="Q351" s="68"/>
      <c r="R351" s="68"/>
      <c r="S351" s="68"/>
      <c r="T351" s="68"/>
    </row>
    <row r="352" spans="17:20" x14ac:dyDescent="0.25">
      <c r="Q352" s="68"/>
      <c r="R352" s="68"/>
      <c r="S352" s="68"/>
      <c r="T352" s="68"/>
    </row>
    <row r="353" spans="17:20" x14ac:dyDescent="0.25">
      <c r="Q353" s="68"/>
      <c r="R353" s="68"/>
      <c r="S353" s="68"/>
      <c r="T353" s="68"/>
    </row>
    <row r="354" spans="17:20" x14ac:dyDescent="0.25">
      <c r="Q354" s="68"/>
      <c r="R354" s="68"/>
      <c r="S354" s="68"/>
      <c r="T354" s="68"/>
    </row>
    <row r="355" spans="17:20" x14ac:dyDescent="0.25">
      <c r="Q355" s="68"/>
      <c r="R355" s="68"/>
      <c r="S355" s="68"/>
      <c r="T355" s="68"/>
    </row>
    <row r="356" spans="17:20" x14ac:dyDescent="0.25">
      <c r="Q356" s="68"/>
      <c r="R356" s="68"/>
      <c r="S356" s="68"/>
      <c r="T356" s="68"/>
    </row>
    <row r="357" spans="17:20" x14ac:dyDescent="0.25">
      <c r="Q357" s="68"/>
      <c r="R357" s="68"/>
      <c r="S357" s="68"/>
      <c r="T357" s="68"/>
    </row>
    <row r="358" spans="17:20" x14ac:dyDescent="0.25">
      <c r="Q358" s="68"/>
      <c r="R358" s="68"/>
      <c r="S358" s="68"/>
      <c r="T358" s="68"/>
    </row>
    <row r="359" spans="17:20" x14ac:dyDescent="0.25">
      <c r="Q359" s="68"/>
      <c r="R359" s="68"/>
      <c r="S359" s="68"/>
      <c r="T359" s="68"/>
    </row>
    <row r="360" spans="17:20" x14ac:dyDescent="0.25">
      <c r="Q360" s="68"/>
      <c r="R360" s="68"/>
      <c r="S360" s="68"/>
      <c r="T360" s="68"/>
    </row>
    <row r="361" spans="17:20" x14ac:dyDescent="0.25">
      <c r="Q361" s="68"/>
      <c r="R361" s="68"/>
      <c r="S361" s="68"/>
      <c r="T361" s="68"/>
    </row>
    <row r="362" spans="17:20" x14ac:dyDescent="0.25">
      <c r="Q362" s="68"/>
      <c r="R362" s="68"/>
      <c r="S362" s="68"/>
      <c r="T362" s="68"/>
    </row>
    <row r="363" spans="17:20" x14ac:dyDescent="0.25">
      <c r="Q363" s="68"/>
      <c r="R363" s="68"/>
      <c r="S363" s="68"/>
      <c r="T363" s="68"/>
    </row>
    <row r="364" spans="17:20" x14ac:dyDescent="0.25">
      <c r="Q364" s="68"/>
      <c r="R364" s="68"/>
      <c r="S364" s="68"/>
      <c r="T364" s="68"/>
    </row>
    <row r="365" spans="17:20" x14ac:dyDescent="0.25">
      <c r="Q365" s="68"/>
      <c r="R365" s="68"/>
      <c r="S365" s="68"/>
      <c r="T365" s="68"/>
    </row>
    <row r="366" spans="17:20" x14ac:dyDescent="0.25">
      <c r="Q366" s="68"/>
      <c r="R366" s="68"/>
      <c r="S366" s="68"/>
      <c r="T366" s="68"/>
    </row>
    <row r="367" spans="17:20" x14ac:dyDescent="0.25">
      <c r="Q367" s="68"/>
      <c r="R367" s="68"/>
      <c r="S367" s="68"/>
      <c r="T367" s="68"/>
    </row>
    <row r="368" spans="17:20" x14ac:dyDescent="0.25">
      <c r="Q368" s="68"/>
      <c r="R368" s="68"/>
      <c r="S368" s="68"/>
      <c r="T368" s="68"/>
    </row>
    <row r="369" spans="17:20" x14ac:dyDescent="0.25">
      <c r="Q369" s="68"/>
      <c r="R369" s="68"/>
      <c r="S369" s="68"/>
      <c r="T369" s="68"/>
    </row>
    <row r="370" spans="17:20" x14ac:dyDescent="0.25">
      <c r="Q370" s="68"/>
      <c r="R370" s="68"/>
      <c r="S370" s="68"/>
      <c r="T370" s="68"/>
    </row>
    <row r="371" spans="17:20" x14ac:dyDescent="0.25">
      <c r="Q371" s="68"/>
      <c r="R371" s="68"/>
      <c r="S371" s="68"/>
      <c r="T371" s="68"/>
    </row>
    <row r="372" spans="17:20" x14ac:dyDescent="0.25">
      <c r="Q372" s="68"/>
      <c r="R372" s="68"/>
      <c r="S372" s="68"/>
      <c r="T372" s="68"/>
    </row>
    <row r="373" spans="17:20" x14ac:dyDescent="0.25">
      <c r="Q373" s="68"/>
      <c r="R373" s="68"/>
      <c r="S373" s="68"/>
      <c r="T373" s="68"/>
    </row>
    <row r="374" spans="17:20" x14ac:dyDescent="0.25">
      <c r="Q374" s="68"/>
      <c r="R374" s="68"/>
      <c r="S374" s="68"/>
      <c r="T374" s="68"/>
    </row>
    <row r="375" spans="17:20" x14ac:dyDescent="0.25">
      <c r="Q375" s="68"/>
      <c r="R375" s="68"/>
      <c r="S375" s="68"/>
      <c r="T375" s="68"/>
    </row>
    <row r="376" spans="17:20" x14ac:dyDescent="0.25">
      <c r="Q376" s="68"/>
      <c r="R376" s="68"/>
      <c r="S376" s="68"/>
      <c r="T376" s="68"/>
    </row>
    <row r="377" spans="17:20" x14ac:dyDescent="0.25">
      <c r="Q377" s="68"/>
      <c r="R377" s="68"/>
      <c r="S377" s="68"/>
      <c r="T377" s="68"/>
    </row>
    <row r="378" spans="17:20" x14ac:dyDescent="0.25">
      <c r="Q378" s="68"/>
      <c r="R378" s="68"/>
      <c r="S378" s="68"/>
      <c r="T378" s="68"/>
    </row>
    <row r="379" spans="17:20" x14ac:dyDescent="0.25">
      <c r="Q379" s="68"/>
      <c r="R379" s="68"/>
      <c r="S379" s="68"/>
      <c r="T379" s="68"/>
    </row>
    <row r="380" spans="17:20" x14ac:dyDescent="0.25">
      <c r="Q380" s="68"/>
      <c r="R380" s="68"/>
      <c r="S380" s="68"/>
      <c r="T380" s="68"/>
    </row>
    <row r="381" spans="17:20" x14ac:dyDescent="0.25">
      <c r="Q381" s="68"/>
      <c r="R381" s="68"/>
      <c r="S381" s="68"/>
      <c r="T381" s="68"/>
    </row>
    <row r="382" spans="17:20" x14ac:dyDescent="0.25">
      <c r="Q382" s="68"/>
      <c r="R382" s="68"/>
      <c r="S382" s="68"/>
      <c r="T382" s="68"/>
    </row>
    <row r="383" spans="17:20" x14ac:dyDescent="0.25">
      <c r="Q383" s="68"/>
      <c r="R383" s="68"/>
      <c r="S383" s="68"/>
      <c r="T383" s="68"/>
    </row>
    <row r="384" spans="17:20" x14ac:dyDescent="0.25">
      <c r="Q384" s="68"/>
      <c r="R384" s="68"/>
      <c r="S384" s="68"/>
      <c r="T384" s="68"/>
    </row>
    <row r="385" spans="17:20" x14ac:dyDescent="0.25">
      <c r="Q385" s="68"/>
      <c r="R385" s="68"/>
      <c r="S385" s="68"/>
      <c r="T385" s="68"/>
    </row>
    <row r="386" spans="17:20" x14ac:dyDescent="0.25">
      <c r="Q386" s="68"/>
      <c r="R386" s="68"/>
      <c r="S386" s="68"/>
      <c r="T386" s="68"/>
    </row>
    <row r="387" spans="17:20" x14ac:dyDescent="0.25">
      <c r="Q387" s="68"/>
      <c r="R387" s="68"/>
      <c r="S387" s="68"/>
      <c r="T387" s="68"/>
    </row>
    <row r="388" spans="17:20" x14ac:dyDescent="0.25">
      <c r="Q388" s="68"/>
      <c r="R388" s="68"/>
      <c r="S388" s="68"/>
      <c r="T388" s="68"/>
    </row>
    <row r="389" spans="17:20" x14ac:dyDescent="0.25">
      <c r="Q389" s="68"/>
      <c r="R389" s="68"/>
      <c r="S389" s="68"/>
      <c r="T389" s="68"/>
    </row>
    <row r="390" spans="17:20" x14ac:dyDescent="0.25">
      <c r="Q390" s="68"/>
      <c r="R390" s="68"/>
      <c r="S390" s="68"/>
      <c r="T390" s="68"/>
    </row>
    <row r="391" spans="17:20" x14ac:dyDescent="0.25">
      <c r="Q391" s="68"/>
      <c r="R391" s="68"/>
      <c r="S391" s="68"/>
      <c r="T391" s="68"/>
    </row>
    <row r="392" spans="17:20" x14ac:dyDescent="0.25">
      <c r="Q392" s="68"/>
      <c r="R392" s="68"/>
      <c r="S392" s="68"/>
      <c r="T392" s="68"/>
    </row>
    <row r="393" spans="17:20" x14ac:dyDescent="0.25">
      <c r="Q393" s="68"/>
      <c r="R393" s="68"/>
      <c r="S393" s="68"/>
      <c r="T393" s="68"/>
    </row>
    <row r="394" spans="17:20" x14ac:dyDescent="0.25">
      <c r="Q394" s="68"/>
      <c r="R394" s="68"/>
      <c r="S394" s="68"/>
      <c r="T394" s="68"/>
    </row>
    <row r="395" spans="17:20" x14ac:dyDescent="0.25">
      <c r="Q395" s="68"/>
      <c r="R395" s="68"/>
      <c r="S395" s="68"/>
      <c r="T395" s="68"/>
    </row>
    <row r="396" spans="17:20" x14ac:dyDescent="0.25">
      <c r="Q396" s="68"/>
      <c r="R396" s="68"/>
      <c r="S396" s="68"/>
      <c r="T396" s="68"/>
    </row>
    <row r="397" spans="17:20" x14ac:dyDescent="0.25">
      <c r="Q397" s="68"/>
      <c r="R397" s="68"/>
      <c r="S397" s="68"/>
      <c r="T397" s="68"/>
    </row>
    <row r="398" spans="17:20" x14ac:dyDescent="0.25">
      <c r="Q398" s="68"/>
      <c r="R398" s="68"/>
      <c r="S398" s="68"/>
      <c r="T398" s="68"/>
    </row>
    <row r="399" spans="17:20" x14ac:dyDescent="0.25">
      <c r="Q399" s="68"/>
      <c r="R399" s="68"/>
      <c r="S399" s="68"/>
      <c r="T399" s="68"/>
    </row>
    <row r="400" spans="17:20" x14ac:dyDescent="0.25">
      <c r="Q400" s="68"/>
      <c r="R400" s="68"/>
      <c r="S400" s="68"/>
      <c r="T400" s="68"/>
    </row>
    <row r="401" spans="17:20" x14ac:dyDescent="0.25">
      <c r="Q401" s="68"/>
      <c r="R401" s="68"/>
      <c r="S401" s="68"/>
      <c r="T401" s="68"/>
    </row>
    <row r="402" spans="17:20" x14ac:dyDescent="0.25">
      <c r="Q402" s="68"/>
      <c r="R402" s="68"/>
      <c r="S402" s="68"/>
      <c r="T402" s="68"/>
    </row>
    <row r="403" spans="17:20" x14ac:dyDescent="0.25">
      <c r="Q403" s="68"/>
      <c r="R403" s="68"/>
      <c r="S403" s="68"/>
      <c r="T403" s="68"/>
    </row>
    <row r="404" spans="17:20" x14ac:dyDescent="0.25">
      <c r="Q404" s="68"/>
      <c r="R404" s="68"/>
      <c r="S404" s="68"/>
      <c r="T404" s="68"/>
    </row>
    <row r="405" spans="17:20" x14ac:dyDescent="0.25">
      <c r="Q405" s="68"/>
      <c r="R405" s="68"/>
      <c r="S405" s="68"/>
      <c r="T405" s="68"/>
    </row>
    <row r="406" spans="17:20" x14ac:dyDescent="0.25">
      <c r="Q406" s="68"/>
      <c r="R406" s="68"/>
      <c r="S406" s="68"/>
      <c r="T406" s="68"/>
    </row>
    <row r="407" spans="17:20" x14ac:dyDescent="0.25">
      <c r="Q407" s="68"/>
      <c r="R407" s="68"/>
      <c r="S407" s="68"/>
      <c r="T407" s="68"/>
    </row>
    <row r="408" spans="17:20" x14ac:dyDescent="0.25">
      <c r="Q408" s="68"/>
      <c r="R408" s="68"/>
      <c r="S408" s="68"/>
      <c r="T408" s="68"/>
    </row>
    <row r="409" spans="17:20" x14ac:dyDescent="0.25">
      <c r="Q409" s="68"/>
      <c r="R409" s="68"/>
      <c r="S409" s="68"/>
      <c r="T409" s="68"/>
    </row>
    <row r="410" spans="17:20" x14ac:dyDescent="0.25">
      <c r="Q410" s="68"/>
      <c r="R410" s="68"/>
      <c r="S410" s="68"/>
      <c r="T410" s="68"/>
    </row>
    <row r="411" spans="17:20" x14ac:dyDescent="0.25">
      <c r="Q411" s="68"/>
      <c r="R411" s="68"/>
      <c r="S411" s="68"/>
      <c r="T411" s="68"/>
    </row>
    <row r="412" spans="17:20" x14ac:dyDescent="0.25">
      <c r="Q412" s="68"/>
      <c r="R412" s="68"/>
      <c r="S412" s="68"/>
      <c r="T412" s="68"/>
    </row>
    <row r="413" spans="17:20" x14ac:dyDescent="0.25">
      <c r="Q413" s="68"/>
      <c r="R413" s="68"/>
      <c r="S413" s="68"/>
      <c r="T413" s="68"/>
    </row>
    <row r="414" spans="17:20" x14ac:dyDescent="0.25">
      <c r="Q414" s="68"/>
      <c r="R414" s="68"/>
      <c r="S414" s="68"/>
      <c r="T414" s="68"/>
    </row>
    <row r="415" spans="17:20" x14ac:dyDescent="0.25">
      <c r="Q415" s="68"/>
      <c r="R415" s="68"/>
      <c r="S415" s="68"/>
      <c r="T415" s="68"/>
    </row>
    <row r="416" spans="17:20" x14ac:dyDescent="0.25">
      <c r="Q416" s="68"/>
      <c r="R416" s="68"/>
      <c r="S416" s="68"/>
      <c r="T416" s="68"/>
    </row>
    <row r="417" spans="17:20" x14ac:dyDescent="0.25">
      <c r="Q417" s="68"/>
      <c r="R417" s="68"/>
      <c r="S417" s="68"/>
      <c r="T417" s="68"/>
    </row>
    <row r="418" spans="17:20" x14ac:dyDescent="0.25">
      <c r="Q418" s="68"/>
      <c r="R418" s="68"/>
      <c r="S418" s="68"/>
      <c r="T418" s="68"/>
    </row>
    <row r="419" spans="17:20" x14ac:dyDescent="0.25">
      <c r="Q419" s="68"/>
      <c r="R419" s="68"/>
      <c r="S419" s="68"/>
      <c r="T419" s="68"/>
    </row>
    <row r="420" spans="17:20" x14ac:dyDescent="0.25">
      <c r="Q420" s="68"/>
      <c r="R420" s="68"/>
      <c r="S420" s="68"/>
      <c r="T420" s="68"/>
    </row>
    <row r="421" spans="17:20" x14ac:dyDescent="0.25">
      <c r="Q421" s="68"/>
      <c r="R421" s="68"/>
      <c r="S421" s="68"/>
      <c r="T421" s="68"/>
    </row>
    <row r="422" spans="17:20" x14ac:dyDescent="0.25">
      <c r="Q422" s="68"/>
      <c r="R422" s="68"/>
      <c r="S422" s="68"/>
      <c r="T422" s="68"/>
    </row>
    <row r="423" spans="17:20" x14ac:dyDescent="0.25">
      <c r="Q423" s="68"/>
      <c r="R423" s="68"/>
      <c r="S423" s="68"/>
      <c r="T423" s="68"/>
    </row>
    <row r="424" spans="17:20" x14ac:dyDescent="0.25">
      <c r="Q424" s="68"/>
      <c r="R424" s="68"/>
      <c r="S424" s="68"/>
      <c r="T424" s="68"/>
    </row>
    <row r="425" spans="17:20" x14ac:dyDescent="0.25">
      <c r="Q425" s="68"/>
      <c r="R425" s="68"/>
      <c r="S425" s="68"/>
      <c r="T425" s="68"/>
    </row>
    <row r="426" spans="17:20" x14ac:dyDescent="0.25">
      <c r="Q426" s="68"/>
      <c r="R426" s="68"/>
      <c r="S426" s="68"/>
      <c r="T426" s="68"/>
    </row>
    <row r="427" spans="17:20" x14ac:dyDescent="0.25">
      <c r="Q427" s="68"/>
      <c r="R427" s="68"/>
      <c r="S427" s="68"/>
      <c r="T427" s="68"/>
    </row>
    <row r="428" spans="17:20" x14ac:dyDescent="0.25">
      <c r="Q428" s="68"/>
      <c r="R428" s="68"/>
      <c r="S428" s="68"/>
      <c r="T428" s="68"/>
    </row>
    <row r="429" spans="17:20" x14ac:dyDescent="0.25">
      <c r="Q429" s="68"/>
      <c r="R429" s="68"/>
      <c r="S429" s="68"/>
      <c r="T429" s="68"/>
    </row>
    <row r="430" spans="17:20" x14ac:dyDescent="0.25">
      <c r="Q430" s="68"/>
      <c r="R430" s="68"/>
      <c r="S430" s="68"/>
      <c r="T430" s="68"/>
    </row>
    <row r="431" spans="17:20" x14ac:dyDescent="0.25">
      <c r="Q431" s="68"/>
      <c r="R431" s="68"/>
      <c r="S431" s="68"/>
      <c r="T431" s="68"/>
    </row>
    <row r="432" spans="17:20" x14ac:dyDescent="0.25">
      <c r="Q432" s="68"/>
      <c r="R432" s="68"/>
      <c r="S432" s="68"/>
      <c r="T432" s="68"/>
    </row>
    <row r="433" spans="17:20" x14ac:dyDescent="0.25">
      <c r="Q433" s="68"/>
      <c r="R433" s="68"/>
      <c r="S433" s="68"/>
      <c r="T433" s="68"/>
    </row>
    <row r="434" spans="17:20" x14ac:dyDescent="0.25">
      <c r="Q434" s="68"/>
      <c r="R434" s="68"/>
      <c r="S434" s="68"/>
      <c r="T434" s="68"/>
    </row>
    <row r="435" spans="17:20" x14ac:dyDescent="0.25">
      <c r="Q435" s="68"/>
      <c r="R435" s="68"/>
      <c r="S435" s="68"/>
      <c r="T435" s="68"/>
    </row>
    <row r="436" spans="17:20" x14ac:dyDescent="0.25">
      <c r="Q436" s="68"/>
      <c r="R436" s="68"/>
      <c r="S436" s="68"/>
      <c r="T436" s="68"/>
    </row>
    <row r="437" spans="17:20" x14ac:dyDescent="0.25">
      <c r="Q437" s="68"/>
      <c r="R437" s="68"/>
      <c r="S437" s="68"/>
      <c r="T437" s="68"/>
    </row>
    <row r="438" spans="17:20" x14ac:dyDescent="0.25">
      <c r="Q438" s="68"/>
      <c r="R438" s="68"/>
      <c r="S438" s="68"/>
      <c r="T438" s="68"/>
    </row>
    <row r="439" spans="17:20" x14ac:dyDescent="0.25">
      <c r="Q439" s="68"/>
      <c r="R439" s="68"/>
      <c r="S439" s="68"/>
      <c r="T439" s="68"/>
    </row>
    <row r="440" spans="17:20" x14ac:dyDescent="0.25">
      <c r="Q440" s="68"/>
      <c r="R440" s="68"/>
      <c r="S440" s="68"/>
      <c r="T440" s="68"/>
    </row>
    <row r="441" spans="17:20" x14ac:dyDescent="0.25">
      <c r="Q441" s="68"/>
      <c r="R441" s="68"/>
      <c r="S441" s="68"/>
      <c r="T441" s="68"/>
    </row>
    <row r="442" spans="17:20" x14ac:dyDescent="0.25">
      <c r="Q442" s="68"/>
      <c r="R442" s="68"/>
      <c r="S442" s="68"/>
      <c r="T442" s="68"/>
    </row>
    <row r="443" spans="17:20" x14ac:dyDescent="0.25">
      <c r="Q443" s="68"/>
      <c r="R443" s="68"/>
      <c r="S443" s="68"/>
      <c r="T443" s="68"/>
    </row>
    <row r="444" spans="17:20" x14ac:dyDescent="0.25">
      <c r="Q444" s="68"/>
      <c r="R444" s="68"/>
      <c r="S444" s="68"/>
      <c r="T444" s="68"/>
    </row>
    <row r="445" spans="17:20" x14ac:dyDescent="0.25">
      <c r="Q445" s="68"/>
      <c r="R445" s="68"/>
      <c r="S445" s="68"/>
      <c r="T445" s="68"/>
    </row>
    <row r="446" spans="17:20" x14ac:dyDescent="0.25">
      <c r="Q446" s="68"/>
      <c r="R446" s="68"/>
      <c r="S446" s="68"/>
      <c r="T446" s="68"/>
    </row>
    <row r="447" spans="17:20" x14ac:dyDescent="0.25">
      <c r="Q447" s="68"/>
      <c r="R447" s="68"/>
      <c r="S447" s="68"/>
      <c r="T447" s="68"/>
    </row>
    <row r="448" spans="17:20" x14ac:dyDescent="0.25">
      <c r="Q448" s="68"/>
      <c r="R448" s="68"/>
      <c r="S448" s="68"/>
      <c r="T448" s="68"/>
    </row>
    <row r="449" spans="17:20" x14ac:dyDescent="0.25">
      <c r="Q449" s="68"/>
      <c r="R449" s="68"/>
      <c r="S449" s="68"/>
      <c r="T449" s="68"/>
    </row>
    <row r="450" spans="17:20" x14ac:dyDescent="0.25">
      <c r="Q450" s="68"/>
      <c r="R450" s="68"/>
      <c r="S450" s="68"/>
      <c r="T450" s="68"/>
    </row>
    <row r="451" spans="17:20" x14ac:dyDescent="0.25">
      <c r="Q451" s="68"/>
      <c r="R451" s="68"/>
      <c r="S451" s="68"/>
      <c r="T451" s="68"/>
    </row>
    <row r="452" spans="17:20" x14ac:dyDescent="0.25">
      <c r="Q452" s="68"/>
      <c r="R452" s="68"/>
      <c r="S452" s="68"/>
      <c r="T452" s="68"/>
    </row>
    <row r="453" spans="17:20" x14ac:dyDescent="0.25">
      <c r="Q453" s="68"/>
      <c r="R453" s="68"/>
      <c r="S453" s="68"/>
      <c r="T453" s="68"/>
    </row>
    <row r="454" spans="17:20" x14ac:dyDescent="0.25">
      <c r="Q454" s="68"/>
      <c r="R454" s="68"/>
      <c r="S454" s="68"/>
      <c r="T454" s="68"/>
    </row>
    <row r="455" spans="17:20" x14ac:dyDescent="0.25">
      <c r="Q455" s="68"/>
      <c r="R455" s="68"/>
      <c r="S455" s="68"/>
      <c r="T455" s="68"/>
    </row>
    <row r="456" spans="17:20" x14ac:dyDescent="0.25">
      <c r="Q456" s="68"/>
      <c r="R456" s="68"/>
      <c r="S456" s="68"/>
      <c r="T456" s="68"/>
    </row>
    <row r="457" spans="17:20" x14ac:dyDescent="0.25">
      <c r="Q457" s="68"/>
      <c r="R457" s="68"/>
      <c r="S457" s="68"/>
      <c r="T457" s="68"/>
    </row>
    <row r="458" spans="17:20" x14ac:dyDescent="0.25">
      <c r="Q458" s="68"/>
      <c r="R458" s="68"/>
      <c r="S458" s="68"/>
      <c r="T458" s="68"/>
    </row>
    <row r="459" spans="17:20" x14ac:dyDescent="0.25">
      <c r="Q459" s="68"/>
      <c r="R459" s="68"/>
      <c r="S459" s="68"/>
      <c r="T459" s="68"/>
    </row>
    <row r="460" spans="17:20" x14ac:dyDescent="0.25">
      <c r="Q460" s="68"/>
      <c r="R460" s="68"/>
      <c r="S460" s="68"/>
      <c r="T460" s="68"/>
    </row>
    <row r="461" spans="17:20" x14ac:dyDescent="0.25">
      <c r="Q461" s="68"/>
      <c r="R461" s="68"/>
      <c r="S461" s="68"/>
      <c r="T461" s="68"/>
    </row>
    <row r="462" spans="17:20" x14ac:dyDescent="0.25">
      <c r="Q462" s="68"/>
      <c r="R462" s="68"/>
      <c r="S462" s="68"/>
      <c r="T462" s="68"/>
    </row>
    <row r="463" spans="17:20" x14ac:dyDescent="0.25">
      <c r="Q463" s="68"/>
      <c r="R463" s="68"/>
      <c r="S463" s="68"/>
      <c r="T463" s="68"/>
    </row>
    <row r="464" spans="17:20" x14ac:dyDescent="0.25">
      <c r="Q464" s="68"/>
      <c r="R464" s="68"/>
      <c r="S464" s="68"/>
      <c r="T464" s="68"/>
    </row>
    <row r="465" spans="17:20" x14ac:dyDescent="0.25">
      <c r="Q465" s="68"/>
      <c r="R465" s="68"/>
      <c r="S465" s="68"/>
      <c r="T465" s="68"/>
    </row>
    <row r="466" spans="17:20" x14ac:dyDescent="0.25">
      <c r="Q466" s="68"/>
      <c r="R466" s="68"/>
      <c r="S466" s="68"/>
      <c r="T466" s="68"/>
    </row>
    <row r="467" spans="17:20" x14ac:dyDescent="0.25">
      <c r="Q467" s="68"/>
      <c r="R467" s="68"/>
      <c r="S467" s="68"/>
      <c r="T467" s="68"/>
    </row>
    <row r="468" spans="17:20" x14ac:dyDescent="0.25">
      <c r="Q468" s="68"/>
      <c r="R468" s="68"/>
      <c r="S468" s="68"/>
      <c r="T468" s="68"/>
    </row>
    <row r="469" spans="17:20" x14ac:dyDescent="0.25">
      <c r="Q469" s="68"/>
      <c r="R469" s="68"/>
      <c r="S469" s="68"/>
      <c r="T469" s="68"/>
    </row>
    <row r="470" spans="17:20" x14ac:dyDescent="0.25">
      <c r="Q470" s="68"/>
      <c r="R470" s="68"/>
      <c r="S470" s="68"/>
      <c r="T470" s="68"/>
    </row>
    <row r="471" spans="17:20" x14ac:dyDescent="0.25">
      <c r="Q471" s="68"/>
      <c r="R471" s="68"/>
      <c r="S471" s="68"/>
      <c r="T471" s="68"/>
    </row>
    <row r="472" spans="17:20" x14ac:dyDescent="0.25">
      <c r="Q472" s="68"/>
      <c r="R472" s="68"/>
      <c r="S472" s="68"/>
      <c r="T472" s="68"/>
    </row>
    <row r="473" spans="17:20" x14ac:dyDescent="0.25">
      <c r="Q473" s="68"/>
      <c r="R473" s="68"/>
      <c r="S473" s="68"/>
      <c r="T473" s="68"/>
    </row>
    <row r="474" spans="17:20" x14ac:dyDescent="0.25">
      <c r="Q474" s="68"/>
      <c r="R474" s="68"/>
      <c r="S474" s="68"/>
      <c r="T474" s="68"/>
    </row>
    <row r="475" spans="17:20" x14ac:dyDescent="0.25">
      <c r="Q475" s="68"/>
      <c r="R475" s="68"/>
      <c r="S475" s="68"/>
      <c r="T475" s="68"/>
    </row>
    <row r="476" spans="17:20" x14ac:dyDescent="0.25">
      <c r="Q476" s="68"/>
      <c r="R476" s="68"/>
      <c r="S476" s="68"/>
      <c r="T476" s="68"/>
    </row>
    <row r="477" spans="17:20" x14ac:dyDescent="0.25">
      <c r="Q477" s="68"/>
      <c r="R477" s="68"/>
      <c r="S477" s="68"/>
      <c r="T477" s="68"/>
    </row>
    <row r="478" spans="17:20" x14ac:dyDescent="0.25">
      <c r="Q478" s="68"/>
      <c r="R478" s="68"/>
      <c r="S478" s="68"/>
      <c r="T478" s="68"/>
    </row>
    <row r="479" spans="17:20" x14ac:dyDescent="0.25">
      <c r="Q479" s="68"/>
      <c r="R479" s="68"/>
      <c r="S479" s="68"/>
      <c r="T479" s="68"/>
    </row>
    <row r="480" spans="17:20" x14ac:dyDescent="0.25">
      <c r="Q480" s="68"/>
      <c r="R480" s="68"/>
      <c r="S480" s="68"/>
      <c r="T480" s="68"/>
    </row>
    <row r="481" spans="17:20" x14ac:dyDescent="0.25">
      <c r="Q481" s="68"/>
      <c r="R481" s="68"/>
      <c r="S481" s="68"/>
      <c r="T481" s="68"/>
    </row>
    <row r="482" spans="17:20" x14ac:dyDescent="0.25">
      <c r="Q482" s="68"/>
      <c r="R482" s="68"/>
      <c r="S482" s="68"/>
      <c r="T482" s="68"/>
    </row>
    <row r="483" spans="17:20" x14ac:dyDescent="0.25">
      <c r="Q483" s="68"/>
      <c r="R483" s="68"/>
      <c r="S483" s="68"/>
      <c r="T483" s="68"/>
    </row>
    <row r="484" spans="17:20" x14ac:dyDescent="0.25">
      <c r="Q484" s="68"/>
      <c r="R484" s="68"/>
      <c r="S484" s="68"/>
      <c r="T484" s="68"/>
    </row>
    <row r="485" spans="17:20" x14ac:dyDescent="0.25">
      <c r="Q485" s="68"/>
      <c r="R485" s="68"/>
      <c r="S485" s="68"/>
      <c r="T485" s="68"/>
    </row>
    <row r="486" spans="17:20" x14ac:dyDescent="0.25">
      <c r="Q486" s="68"/>
      <c r="R486" s="68"/>
      <c r="S486" s="68"/>
      <c r="T486" s="68"/>
    </row>
    <row r="487" spans="17:20" x14ac:dyDescent="0.25">
      <c r="Q487" s="68"/>
      <c r="R487" s="68"/>
      <c r="S487" s="68"/>
      <c r="T487" s="68"/>
    </row>
    <row r="488" spans="17:20" x14ac:dyDescent="0.25">
      <c r="Q488" s="68"/>
      <c r="R488" s="68"/>
      <c r="S488" s="68"/>
      <c r="T488" s="68"/>
    </row>
    <row r="489" spans="17:20" x14ac:dyDescent="0.25">
      <c r="Q489" s="68"/>
      <c r="R489" s="68"/>
      <c r="S489" s="68"/>
      <c r="T489" s="68"/>
    </row>
    <row r="490" spans="17:20" x14ac:dyDescent="0.25">
      <c r="Q490" s="68"/>
      <c r="R490" s="68"/>
      <c r="S490" s="68"/>
      <c r="T490" s="68"/>
    </row>
    <row r="491" spans="17:20" x14ac:dyDescent="0.25">
      <c r="Q491" s="68"/>
      <c r="R491" s="68"/>
      <c r="S491" s="68"/>
      <c r="T491" s="68"/>
    </row>
    <row r="492" spans="17:20" x14ac:dyDescent="0.25">
      <c r="Q492" s="68"/>
      <c r="R492" s="68"/>
      <c r="S492" s="68"/>
      <c r="T492" s="68"/>
    </row>
    <row r="493" spans="17:20" x14ac:dyDescent="0.25">
      <c r="Q493" s="68"/>
      <c r="R493" s="68"/>
      <c r="S493" s="68"/>
      <c r="T493" s="68"/>
    </row>
    <row r="494" spans="17:20" x14ac:dyDescent="0.25">
      <c r="Q494" s="68"/>
      <c r="R494" s="68"/>
      <c r="S494" s="68"/>
      <c r="T494" s="68"/>
    </row>
    <row r="495" spans="17:20" x14ac:dyDescent="0.25">
      <c r="Q495" s="68"/>
      <c r="R495" s="68"/>
      <c r="S495" s="68"/>
      <c r="T495" s="68"/>
    </row>
    <row r="496" spans="17:20" x14ac:dyDescent="0.25">
      <c r="Q496" s="68"/>
      <c r="R496" s="68"/>
      <c r="S496" s="68"/>
      <c r="T496" s="68"/>
    </row>
    <row r="497" spans="17:20" x14ac:dyDescent="0.25">
      <c r="Q497" s="68"/>
      <c r="R497" s="68"/>
      <c r="S497" s="68"/>
      <c r="T497" s="68"/>
    </row>
    <row r="498" spans="17:20" x14ac:dyDescent="0.25">
      <c r="Q498" s="68"/>
      <c r="R498" s="68"/>
      <c r="S498" s="68"/>
      <c r="T498" s="68"/>
    </row>
    <row r="499" spans="17:20" x14ac:dyDescent="0.25">
      <c r="Q499" s="68"/>
      <c r="R499" s="68"/>
      <c r="S499" s="68"/>
      <c r="T499" s="68"/>
    </row>
    <row r="500" spans="17:20" x14ac:dyDescent="0.25">
      <c r="Q500" s="68"/>
      <c r="R500" s="68"/>
      <c r="S500" s="68"/>
      <c r="T500" s="68"/>
    </row>
    <row r="501" spans="17:20" x14ac:dyDescent="0.25">
      <c r="Q501" s="68"/>
      <c r="R501" s="68"/>
      <c r="S501" s="68"/>
      <c r="T501" s="68"/>
    </row>
    <row r="502" spans="17:20" x14ac:dyDescent="0.25">
      <c r="Q502" s="68"/>
      <c r="R502" s="68"/>
      <c r="S502" s="68"/>
      <c r="T502" s="68"/>
    </row>
    <row r="503" spans="17:20" x14ac:dyDescent="0.25">
      <c r="Q503" s="68"/>
      <c r="R503" s="68"/>
      <c r="S503" s="68"/>
      <c r="T503" s="68"/>
    </row>
    <row r="504" spans="17:20" x14ac:dyDescent="0.25">
      <c r="Q504" s="68"/>
      <c r="R504" s="68"/>
      <c r="S504" s="68"/>
      <c r="T504" s="68"/>
    </row>
    <row r="505" spans="17:20" x14ac:dyDescent="0.25">
      <c r="Q505" s="68"/>
      <c r="R505" s="68"/>
      <c r="S505" s="68"/>
      <c r="T505" s="68"/>
    </row>
    <row r="506" spans="17:20" x14ac:dyDescent="0.25">
      <c r="Q506" s="68"/>
      <c r="R506" s="68"/>
      <c r="S506" s="68"/>
      <c r="T506" s="68"/>
    </row>
    <row r="507" spans="17:20" x14ac:dyDescent="0.25">
      <c r="Q507" s="68"/>
      <c r="R507" s="68"/>
      <c r="S507" s="68"/>
      <c r="T507" s="68"/>
    </row>
    <row r="508" spans="17:20" x14ac:dyDescent="0.25">
      <c r="Q508" s="68"/>
      <c r="R508" s="68"/>
      <c r="S508" s="68"/>
      <c r="T508" s="68"/>
    </row>
    <row r="509" spans="17:20" x14ac:dyDescent="0.25">
      <c r="Q509" s="68"/>
      <c r="R509" s="68"/>
      <c r="S509" s="68"/>
      <c r="T509" s="68"/>
    </row>
    <row r="510" spans="17:20" x14ac:dyDescent="0.25">
      <c r="Q510" s="68"/>
      <c r="R510" s="68"/>
      <c r="S510" s="68"/>
      <c r="T510" s="68"/>
    </row>
    <row r="511" spans="17:20" x14ac:dyDescent="0.25">
      <c r="Q511" s="68"/>
      <c r="R511" s="68"/>
      <c r="S511" s="68"/>
      <c r="T511" s="68"/>
    </row>
    <row r="512" spans="17:20" x14ac:dyDescent="0.25">
      <c r="Q512" s="68"/>
      <c r="R512" s="68"/>
      <c r="S512" s="68"/>
      <c r="T512" s="68"/>
    </row>
    <row r="513" spans="17:20" x14ac:dyDescent="0.25">
      <c r="Q513" s="68"/>
      <c r="R513" s="68"/>
      <c r="S513" s="68"/>
      <c r="T513" s="68"/>
    </row>
    <row r="514" spans="17:20" x14ac:dyDescent="0.25">
      <c r="Q514" s="68"/>
      <c r="R514" s="68"/>
      <c r="S514" s="68"/>
      <c r="T514" s="68"/>
    </row>
    <row r="515" spans="17:20" x14ac:dyDescent="0.25">
      <c r="Q515" s="68"/>
      <c r="R515" s="68"/>
      <c r="S515" s="68"/>
      <c r="T515" s="68"/>
    </row>
    <row r="516" spans="17:20" x14ac:dyDescent="0.25">
      <c r="Q516" s="68"/>
      <c r="R516" s="68"/>
      <c r="S516" s="68"/>
      <c r="T516" s="68"/>
    </row>
    <row r="517" spans="17:20" x14ac:dyDescent="0.25">
      <c r="Q517" s="68"/>
      <c r="R517" s="68"/>
      <c r="S517" s="68"/>
      <c r="T517" s="68"/>
    </row>
    <row r="518" spans="17:20" x14ac:dyDescent="0.25">
      <c r="Q518" s="68"/>
      <c r="R518" s="68"/>
      <c r="S518" s="68"/>
      <c r="T518" s="68"/>
    </row>
    <row r="519" spans="17:20" x14ac:dyDescent="0.25">
      <c r="Q519" s="68"/>
      <c r="R519" s="68"/>
      <c r="S519" s="68"/>
      <c r="T519" s="68"/>
    </row>
    <row r="520" spans="17:20" x14ac:dyDescent="0.25">
      <c r="Q520" s="68"/>
      <c r="R520" s="68"/>
      <c r="S520" s="68"/>
      <c r="T520" s="68"/>
    </row>
    <row r="521" spans="17:20" x14ac:dyDescent="0.25">
      <c r="Q521" s="68"/>
      <c r="R521" s="68"/>
      <c r="S521" s="68"/>
      <c r="T521" s="68"/>
    </row>
    <row r="522" spans="17:20" x14ac:dyDescent="0.25">
      <c r="Q522" s="68"/>
      <c r="R522" s="68"/>
      <c r="S522" s="68"/>
      <c r="T522" s="68"/>
    </row>
    <row r="523" spans="17:20" x14ac:dyDescent="0.25">
      <c r="Q523" s="68"/>
      <c r="R523" s="68"/>
      <c r="S523" s="68"/>
      <c r="T523" s="68"/>
    </row>
    <row r="524" spans="17:20" x14ac:dyDescent="0.25">
      <c r="Q524" s="68"/>
      <c r="R524" s="68"/>
      <c r="S524" s="68"/>
      <c r="T524" s="68"/>
    </row>
    <row r="525" spans="17:20" x14ac:dyDescent="0.25">
      <c r="Q525" s="68"/>
      <c r="R525" s="68"/>
      <c r="S525" s="68"/>
      <c r="T525" s="68"/>
    </row>
    <row r="526" spans="17:20" x14ac:dyDescent="0.25">
      <c r="Q526" s="68"/>
      <c r="R526" s="68"/>
      <c r="S526" s="68"/>
      <c r="T526" s="68"/>
    </row>
    <row r="527" spans="17:20" x14ac:dyDescent="0.25">
      <c r="Q527" s="68"/>
      <c r="R527" s="68"/>
      <c r="S527" s="68"/>
      <c r="T527" s="68"/>
    </row>
    <row r="528" spans="17:20" x14ac:dyDescent="0.25">
      <c r="Q528" s="68"/>
      <c r="R528" s="68"/>
      <c r="S528" s="68"/>
      <c r="T528" s="68"/>
    </row>
    <row r="529" spans="17:20" x14ac:dyDescent="0.25">
      <c r="Q529" s="68"/>
      <c r="R529" s="68"/>
      <c r="S529" s="68"/>
      <c r="T529" s="68"/>
    </row>
    <row r="530" spans="17:20" x14ac:dyDescent="0.25">
      <c r="Q530" s="68"/>
      <c r="R530" s="68"/>
      <c r="S530" s="68"/>
      <c r="T530" s="68"/>
    </row>
    <row r="531" spans="17:20" x14ac:dyDescent="0.25">
      <c r="Q531" s="68"/>
      <c r="R531" s="68"/>
      <c r="S531" s="68"/>
      <c r="T531" s="68"/>
    </row>
    <row r="532" spans="17:20" x14ac:dyDescent="0.25">
      <c r="Q532" s="68"/>
      <c r="R532" s="68"/>
      <c r="S532" s="68"/>
      <c r="T532" s="68"/>
    </row>
    <row r="533" spans="17:20" x14ac:dyDescent="0.25">
      <c r="Q533" s="68"/>
      <c r="R533" s="68"/>
      <c r="S533" s="68"/>
      <c r="T533" s="68"/>
    </row>
    <row r="534" spans="17:20" x14ac:dyDescent="0.25">
      <c r="Q534" s="68"/>
      <c r="R534" s="68"/>
      <c r="S534" s="68"/>
      <c r="T534" s="68"/>
    </row>
    <row r="535" spans="17:20" x14ac:dyDescent="0.25">
      <c r="Q535" s="68"/>
      <c r="R535" s="68"/>
      <c r="S535" s="68"/>
      <c r="T535" s="68"/>
    </row>
    <row r="536" spans="17:20" x14ac:dyDescent="0.25">
      <c r="Q536" s="68"/>
      <c r="R536" s="68"/>
      <c r="S536" s="68"/>
      <c r="T536" s="68"/>
    </row>
    <row r="537" spans="17:20" x14ac:dyDescent="0.25">
      <c r="Q537" s="68"/>
      <c r="R537" s="68"/>
      <c r="S537" s="68"/>
      <c r="T537" s="68"/>
    </row>
    <row r="538" spans="17:20" x14ac:dyDescent="0.25">
      <c r="Q538" s="68"/>
      <c r="R538" s="68"/>
      <c r="S538" s="68"/>
      <c r="T538" s="68"/>
    </row>
    <row r="539" spans="17:20" x14ac:dyDescent="0.25">
      <c r="Q539" s="68"/>
      <c r="R539" s="68"/>
      <c r="S539" s="68"/>
      <c r="T539" s="68"/>
    </row>
    <row r="540" spans="17:20" x14ac:dyDescent="0.25">
      <c r="Q540" s="68"/>
      <c r="R540" s="68"/>
      <c r="S540" s="68"/>
      <c r="T540" s="68"/>
    </row>
    <row r="541" spans="17:20" x14ac:dyDescent="0.25">
      <c r="Q541" s="68"/>
      <c r="R541" s="68"/>
      <c r="S541" s="68"/>
      <c r="T541" s="68"/>
    </row>
    <row r="542" spans="17:20" x14ac:dyDescent="0.25">
      <c r="Q542" s="68"/>
      <c r="R542" s="68"/>
      <c r="S542" s="68"/>
      <c r="T542" s="68"/>
    </row>
    <row r="543" spans="17:20" x14ac:dyDescent="0.25">
      <c r="Q543" s="68"/>
      <c r="R543" s="68"/>
      <c r="S543" s="68"/>
      <c r="T543" s="68"/>
    </row>
    <row r="544" spans="17:20" x14ac:dyDescent="0.25">
      <c r="Q544" s="68"/>
      <c r="R544" s="68"/>
      <c r="S544" s="68"/>
      <c r="T544" s="68"/>
    </row>
    <row r="545" spans="17:20" x14ac:dyDescent="0.25">
      <c r="Q545" s="68"/>
      <c r="R545" s="68"/>
      <c r="S545" s="68"/>
      <c r="T545" s="68"/>
    </row>
    <row r="546" spans="17:20" x14ac:dyDescent="0.25">
      <c r="Q546" s="68"/>
      <c r="R546" s="68"/>
      <c r="S546" s="68"/>
      <c r="T546" s="68"/>
    </row>
    <row r="547" spans="17:20" x14ac:dyDescent="0.25">
      <c r="Q547" s="68"/>
      <c r="R547" s="68"/>
      <c r="S547" s="68"/>
      <c r="T547" s="68"/>
    </row>
    <row r="548" spans="17:20" x14ac:dyDescent="0.25">
      <c r="Q548" s="68"/>
      <c r="R548" s="68"/>
      <c r="S548" s="68"/>
      <c r="T548" s="68"/>
    </row>
    <row r="549" spans="17:20" x14ac:dyDescent="0.25">
      <c r="Q549" s="68"/>
      <c r="R549" s="68"/>
      <c r="S549" s="68"/>
      <c r="T549" s="68"/>
    </row>
    <row r="550" spans="17:20" x14ac:dyDescent="0.25">
      <c r="Q550" s="68"/>
      <c r="R550" s="68"/>
      <c r="S550" s="68"/>
      <c r="T550" s="68"/>
    </row>
    <row r="551" spans="17:20" x14ac:dyDescent="0.25">
      <c r="Q551" s="68"/>
      <c r="R551" s="68"/>
      <c r="S551" s="68"/>
      <c r="T551" s="68"/>
    </row>
    <row r="552" spans="17:20" x14ac:dyDescent="0.25">
      <c r="Q552" s="68"/>
      <c r="R552" s="68"/>
      <c r="S552" s="68"/>
      <c r="T552" s="68"/>
    </row>
    <row r="553" spans="17:20" x14ac:dyDescent="0.25">
      <c r="Q553" s="68"/>
      <c r="R553" s="68"/>
      <c r="S553" s="68"/>
      <c r="T553" s="68"/>
    </row>
    <row r="554" spans="17:20" x14ac:dyDescent="0.25">
      <c r="Q554" s="68"/>
      <c r="R554" s="68"/>
      <c r="S554" s="68"/>
      <c r="T554" s="68"/>
    </row>
    <row r="555" spans="17:20" x14ac:dyDescent="0.25">
      <c r="Q555" s="68"/>
      <c r="R555" s="68"/>
      <c r="S555" s="68"/>
      <c r="T555" s="68"/>
    </row>
    <row r="556" spans="17:20" x14ac:dyDescent="0.25">
      <c r="Q556" s="68"/>
      <c r="R556" s="68"/>
      <c r="S556" s="68"/>
      <c r="T556" s="68"/>
    </row>
    <row r="557" spans="17:20" x14ac:dyDescent="0.25">
      <c r="Q557" s="68"/>
      <c r="R557" s="68"/>
      <c r="S557" s="68"/>
      <c r="T557" s="68"/>
    </row>
    <row r="558" spans="17:20" x14ac:dyDescent="0.25">
      <c r="Q558" s="68"/>
      <c r="R558" s="68"/>
      <c r="S558" s="68"/>
      <c r="T558" s="68"/>
    </row>
    <row r="559" spans="17:20" x14ac:dyDescent="0.25">
      <c r="Q559" s="68"/>
      <c r="R559" s="68"/>
      <c r="S559" s="68"/>
      <c r="T559" s="68"/>
    </row>
    <row r="560" spans="17:20" x14ac:dyDescent="0.25">
      <c r="Q560" s="68"/>
      <c r="R560" s="68"/>
      <c r="S560" s="68"/>
      <c r="T560" s="68"/>
    </row>
    <row r="561" spans="17:20" x14ac:dyDescent="0.25">
      <c r="Q561" s="68"/>
      <c r="R561" s="68"/>
      <c r="S561" s="68"/>
      <c r="T561" s="68"/>
    </row>
    <row r="562" spans="17:20" x14ac:dyDescent="0.25">
      <c r="Q562" s="68"/>
      <c r="R562" s="68"/>
      <c r="S562" s="68"/>
      <c r="T562" s="68"/>
    </row>
    <row r="563" spans="17:20" x14ac:dyDescent="0.25">
      <c r="Q563" s="68"/>
      <c r="R563" s="68"/>
      <c r="S563" s="68"/>
      <c r="T563" s="68"/>
    </row>
    <row r="564" spans="17:20" x14ac:dyDescent="0.25">
      <c r="Q564" s="68"/>
      <c r="R564" s="68"/>
      <c r="S564" s="68"/>
      <c r="T564" s="68"/>
    </row>
    <row r="565" spans="17:20" x14ac:dyDescent="0.25">
      <c r="Q565" s="68"/>
      <c r="R565" s="68"/>
      <c r="S565" s="68"/>
      <c r="T565" s="68"/>
    </row>
    <row r="566" spans="17:20" x14ac:dyDescent="0.25">
      <c r="Q566" s="68"/>
      <c r="R566" s="68"/>
      <c r="S566" s="68"/>
      <c r="T566" s="68"/>
    </row>
    <row r="567" spans="17:20" x14ac:dyDescent="0.25">
      <c r="Q567" s="68"/>
      <c r="R567" s="68"/>
      <c r="S567" s="68"/>
      <c r="T567" s="68"/>
    </row>
    <row r="568" spans="17:20" x14ac:dyDescent="0.25">
      <c r="Q568" s="68"/>
      <c r="R568" s="68"/>
      <c r="S568" s="68"/>
      <c r="T568" s="68"/>
    </row>
    <row r="569" spans="17:20" x14ac:dyDescent="0.25">
      <c r="Q569" s="68"/>
      <c r="R569" s="68"/>
      <c r="S569" s="68"/>
      <c r="T569" s="68"/>
    </row>
    <row r="570" spans="17:20" x14ac:dyDescent="0.25">
      <c r="Q570" s="68"/>
      <c r="R570" s="68"/>
      <c r="S570" s="68"/>
      <c r="T570" s="68"/>
    </row>
    <row r="571" spans="17:20" x14ac:dyDescent="0.25">
      <c r="Q571" s="68"/>
      <c r="R571" s="68"/>
      <c r="S571" s="68"/>
      <c r="T571" s="68"/>
    </row>
    <row r="572" spans="17:20" x14ac:dyDescent="0.25">
      <c r="Q572" s="68"/>
      <c r="R572" s="68"/>
      <c r="S572" s="68"/>
      <c r="T572" s="68"/>
    </row>
    <row r="573" spans="17:20" x14ac:dyDescent="0.25">
      <c r="Q573" s="68"/>
      <c r="R573" s="68"/>
      <c r="S573" s="68"/>
      <c r="T573" s="68"/>
    </row>
    <row r="574" spans="17:20" x14ac:dyDescent="0.25">
      <c r="Q574" s="68"/>
      <c r="R574" s="68"/>
      <c r="S574" s="68"/>
      <c r="T574" s="68"/>
    </row>
    <row r="575" spans="17:20" x14ac:dyDescent="0.25">
      <c r="Q575" s="68"/>
      <c r="R575" s="68"/>
      <c r="S575" s="68"/>
      <c r="T575" s="68"/>
    </row>
    <row r="576" spans="17:20" x14ac:dyDescent="0.25">
      <c r="Q576" s="68"/>
      <c r="R576" s="68"/>
      <c r="S576" s="68"/>
      <c r="T576" s="68"/>
    </row>
    <row r="577" spans="17:20" x14ac:dyDescent="0.25">
      <c r="Q577" s="68"/>
      <c r="R577" s="68"/>
      <c r="S577" s="68"/>
      <c r="T577" s="68"/>
    </row>
    <row r="578" spans="17:20" x14ac:dyDescent="0.25">
      <c r="Q578" s="68"/>
      <c r="R578" s="68"/>
      <c r="S578" s="68"/>
      <c r="T578" s="68"/>
    </row>
    <row r="579" spans="17:20" x14ac:dyDescent="0.25">
      <c r="Q579" s="68"/>
      <c r="R579" s="68"/>
      <c r="S579" s="68"/>
      <c r="T579" s="68"/>
    </row>
    <row r="580" spans="17:20" x14ac:dyDescent="0.25">
      <c r="Q580" s="68"/>
      <c r="R580" s="68"/>
      <c r="S580" s="68"/>
      <c r="T580" s="68"/>
    </row>
    <row r="581" spans="17:20" x14ac:dyDescent="0.25">
      <c r="Q581" s="68"/>
      <c r="R581" s="68"/>
      <c r="S581" s="68"/>
      <c r="T581" s="68"/>
    </row>
    <row r="582" spans="17:20" x14ac:dyDescent="0.25">
      <c r="Q582" s="68"/>
      <c r="R582" s="68"/>
      <c r="S582" s="68"/>
      <c r="T582" s="68"/>
    </row>
    <row r="583" spans="17:20" x14ac:dyDescent="0.25">
      <c r="Q583" s="68"/>
      <c r="R583" s="68"/>
      <c r="S583" s="68"/>
      <c r="T583" s="68"/>
    </row>
    <row r="584" spans="17:20" x14ac:dyDescent="0.25">
      <c r="Q584" s="68"/>
      <c r="R584" s="68"/>
      <c r="S584" s="68"/>
      <c r="T584" s="68"/>
    </row>
    <row r="585" spans="17:20" x14ac:dyDescent="0.25">
      <c r="Q585" s="68"/>
      <c r="R585" s="68"/>
      <c r="S585" s="68"/>
      <c r="T585" s="68"/>
    </row>
    <row r="586" spans="17:20" x14ac:dyDescent="0.25">
      <c r="Q586" s="68"/>
      <c r="R586" s="68"/>
      <c r="S586" s="68"/>
      <c r="T586" s="68"/>
    </row>
    <row r="587" spans="17:20" x14ac:dyDescent="0.25">
      <c r="Q587" s="68"/>
      <c r="R587" s="68"/>
      <c r="S587" s="68"/>
      <c r="T587" s="68"/>
    </row>
    <row r="588" spans="17:20" x14ac:dyDescent="0.25">
      <c r="Q588" s="68"/>
      <c r="R588" s="68"/>
      <c r="S588" s="68"/>
      <c r="T588" s="68"/>
    </row>
    <row r="589" spans="17:20" x14ac:dyDescent="0.25">
      <c r="Q589" s="68"/>
      <c r="R589" s="68"/>
      <c r="S589" s="68"/>
      <c r="T589" s="68"/>
    </row>
    <row r="590" spans="17:20" x14ac:dyDescent="0.25">
      <c r="Q590" s="68"/>
      <c r="R590" s="68"/>
      <c r="S590" s="68"/>
      <c r="T590" s="68"/>
    </row>
    <row r="591" spans="17:20" x14ac:dyDescent="0.25">
      <c r="Q591" s="68"/>
      <c r="R591" s="68"/>
      <c r="S591" s="68"/>
      <c r="T591" s="68"/>
    </row>
    <row r="592" spans="17:20" x14ac:dyDescent="0.25">
      <c r="Q592" s="68"/>
      <c r="R592" s="68"/>
      <c r="S592" s="68"/>
      <c r="T592" s="68"/>
    </row>
    <row r="593" spans="17:20" x14ac:dyDescent="0.25">
      <c r="Q593" s="68"/>
      <c r="R593" s="68"/>
      <c r="S593" s="68"/>
      <c r="T593" s="68"/>
    </row>
    <row r="594" spans="17:20" x14ac:dyDescent="0.25">
      <c r="Q594" s="68"/>
      <c r="R594" s="68"/>
      <c r="S594" s="68"/>
      <c r="T594" s="68"/>
    </row>
    <row r="595" spans="17:20" x14ac:dyDescent="0.25">
      <c r="Q595" s="68"/>
      <c r="R595" s="68"/>
      <c r="S595" s="68"/>
      <c r="T595" s="68"/>
    </row>
    <row r="596" spans="17:20" x14ac:dyDescent="0.25">
      <c r="Q596" s="68"/>
      <c r="R596" s="68"/>
      <c r="S596" s="68"/>
      <c r="T596" s="68"/>
    </row>
    <row r="597" spans="17:20" x14ac:dyDescent="0.25">
      <c r="Q597" s="68"/>
      <c r="R597" s="68"/>
      <c r="S597" s="68"/>
      <c r="T597" s="68"/>
    </row>
    <row r="598" spans="17:20" x14ac:dyDescent="0.25">
      <c r="Q598" s="68"/>
      <c r="R598" s="68"/>
      <c r="S598" s="68"/>
      <c r="T598" s="68"/>
    </row>
    <row r="599" spans="17:20" x14ac:dyDescent="0.25">
      <c r="Q599" s="68"/>
      <c r="R599" s="68"/>
      <c r="S599" s="68"/>
      <c r="T599" s="68"/>
    </row>
    <row r="600" spans="17:20" x14ac:dyDescent="0.25">
      <c r="Q600" s="68"/>
      <c r="R600" s="68"/>
      <c r="S600" s="68"/>
      <c r="T600" s="68"/>
    </row>
    <row r="601" spans="17:20" x14ac:dyDescent="0.25">
      <c r="Q601" s="68"/>
      <c r="R601" s="68"/>
      <c r="S601" s="68"/>
      <c r="T601" s="68"/>
    </row>
    <row r="602" spans="17:20" x14ac:dyDescent="0.25">
      <c r="Q602" s="68"/>
      <c r="R602" s="68"/>
      <c r="S602" s="68"/>
      <c r="T602" s="68"/>
    </row>
    <row r="603" spans="17:20" x14ac:dyDescent="0.25">
      <c r="Q603" s="68"/>
      <c r="R603" s="68"/>
      <c r="S603" s="68"/>
      <c r="T603" s="68"/>
    </row>
    <row r="604" spans="17:20" x14ac:dyDescent="0.25">
      <c r="Q604" s="68"/>
      <c r="R604" s="68"/>
      <c r="S604" s="68"/>
      <c r="T604" s="68"/>
    </row>
    <row r="605" spans="17:20" x14ac:dyDescent="0.25">
      <c r="Q605" s="68"/>
      <c r="R605" s="68"/>
      <c r="S605" s="68"/>
      <c r="T605" s="68"/>
    </row>
    <row r="606" spans="17:20" x14ac:dyDescent="0.25">
      <c r="Q606" s="68"/>
      <c r="R606" s="68"/>
      <c r="S606" s="68"/>
      <c r="T606" s="68"/>
    </row>
    <row r="607" spans="17:20" x14ac:dyDescent="0.25">
      <c r="Q607" s="68"/>
      <c r="R607" s="68"/>
      <c r="S607" s="68"/>
      <c r="T607" s="68"/>
    </row>
    <row r="608" spans="17:20" x14ac:dyDescent="0.25">
      <c r="Q608" s="68"/>
      <c r="R608" s="68"/>
      <c r="S608" s="68"/>
      <c r="T608" s="68"/>
    </row>
    <row r="609" spans="17:20" x14ac:dyDescent="0.25">
      <c r="Q609" s="68"/>
      <c r="R609" s="68"/>
      <c r="S609" s="68"/>
      <c r="T609" s="68"/>
    </row>
    <row r="610" spans="17:20" x14ac:dyDescent="0.25">
      <c r="Q610" s="68"/>
      <c r="R610" s="68"/>
      <c r="S610" s="68"/>
      <c r="T610" s="68"/>
    </row>
    <row r="611" spans="17:20" x14ac:dyDescent="0.25">
      <c r="Q611" s="68"/>
      <c r="R611" s="68"/>
      <c r="S611" s="68"/>
      <c r="T611" s="68"/>
    </row>
    <row r="612" spans="17:20" x14ac:dyDescent="0.25">
      <c r="Q612" s="68"/>
      <c r="R612" s="68"/>
      <c r="S612" s="68"/>
      <c r="T612" s="68"/>
    </row>
    <row r="613" spans="17:20" x14ac:dyDescent="0.25">
      <c r="Q613" s="68"/>
      <c r="R613" s="68"/>
      <c r="S613" s="68"/>
      <c r="T613" s="68"/>
    </row>
    <row r="614" spans="17:20" x14ac:dyDescent="0.25">
      <c r="Q614" s="68"/>
      <c r="R614" s="68"/>
      <c r="S614" s="68"/>
      <c r="T614" s="68"/>
    </row>
    <row r="615" spans="17:20" x14ac:dyDescent="0.25">
      <c r="Q615" s="68"/>
      <c r="R615" s="68"/>
      <c r="S615" s="68"/>
      <c r="T615" s="68"/>
    </row>
    <row r="616" spans="17:20" x14ac:dyDescent="0.25">
      <c r="Q616" s="68"/>
      <c r="R616" s="68"/>
      <c r="S616" s="68"/>
      <c r="T616" s="68"/>
    </row>
    <row r="617" spans="17:20" x14ac:dyDescent="0.25">
      <c r="Q617" s="68"/>
      <c r="R617" s="68"/>
      <c r="S617" s="68"/>
      <c r="T617" s="68"/>
    </row>
    <row r="618" spans="17:20" x14ac:dyDescent="0.25">
      <c r="Q618" s="68"/>
      <c r="R618" s="68"/>
      <c r="S618" s="68"/>
      <c r="T618" s="68"/>
    </row>
    <row r="619" spans="17:20" x14ac:dyDescent="0.25">
      <c r="Q619" s="68"/>
      <c r="R619" s="68"/>
      <c r="S619" s="68"/>
      <c r="T619" s="68"/>
    </row>
    <row r="620" spans="17:20" x14ac:dyDescent="0.25">
      <c r="Q620" s="68"/>
      <c r="R620" s="68"/>
      <c r="S620" s="68"/>
      <c r="T620" s="68"/>
    </row>
    <row r="621" spans="17:20" x14ac:dyDescent="0.25">
      <c r="Q621" s="68"/>
      <c r="R621" s="68"/>
      <c r="S621" s="68"/>
      <c r="T621" s="68"/>
    </row>
    <row r="622" spans="17:20" x14ac:dyDescent="0.25">
      <c r="Q622" s="68"/>
      <c r="R622" s="68"/>
      <c r="S622" s="68"/>
      <c r="T622" s="68"/>
    </row>
    <row r="623" spans="17:20" x14ac:dyDescent="0.25">
      <c r="Q623" s="68"/>
      <c r="R623" s="68"/>
      <c r="S623" s="68"/>
      <c r="T623" s="68"/>
    </row>
    <row r="624" spans="17:20" x14ac:dyDescent="0.25">
      <c r="Q624" s="68"/>
      <c r="R624" s="68"/>
      <c r="S624" s="68"/>
      <c r="T624" s="68"/>
    </row>
    <row r="625" spans="17:20" x14ac:dyDescent="0.25">
      <c r="Q625" s="68"/>
      <c r="R625" s="68"/>
      <c r="S625" s="68"/>
      <c r="T625" s="68"/>
    </row>
    <row r="626" spans="17:20" x14ac:dyDescent="0.25">
      <c r="Q626" s="68"/>
      <c r="R626" s="68"/>
      <c r="S626" s="68"/>
      <c r="T626" s="68"/>
    </row>
    <row r="627" spans="17:20" x14ac:dyDescent="0.25">
      <c r="Q627" s="68"/>
      <c r="R627" s="68"/>
      <c r="S627" s="68"/>
      <c r="T627" s="68"/>
    </row>
    <row r="628" spans="17:20" x14ac:dyDescent="0.25">
      <c r="Q628" s="68"/>
      <c r="R628" s="68"/>
      <c r="S628" s="68"/>
      <c r="T628" s="68"/>
    </row>
    <row r="629" spans="17:20" x14ac:dyDescent="0.25">
      <c r="Q629" s="68"/>
      <c r="R629" s="68"/>
      <c r="S629" s="68"/>
      <c r="T629" s="68"/>
    </row>
    <row r="630" spans="17:20" x14ac:dyDescent="0.25">
      <c r="Q630" s="68"/>
      <c r="R630" s="68"/>
      <c r="S630" s="68"/>
      <c r="T630" s="68"/>
    </row>
    <row r="631" spans="17:20" x14ac:dyDescent="0.25">
      <c r="Q631" s="68"/>
      <c r="R631" s="68"/>
      <c r="S631" s="68"/>
      <c r="T631" s="68"/>
    </row>
    <row r="632" spans="17:20" x14ac:dyDescent="0.25">
      <c r="Q632" s="68"/>
      <c r="R632" s="68"/>
      <c r="S632" s="68"/>
      <c r="T632" s="68"/>
    </row>
    <row r="633" spans="17:20" x14ac:dyDescent="0.25">
      <c r="Q633" s="68"/>
      <c r="R633" s="68"/>
      <c r="S633" s="68"/>
      <c r="T633" s="68"/>
    </row>
    <row r="634" spans="17:20" x14ac:dyDescent="0.25">
      <c r="Q634" s="68"/>
      <c r="R634" s="68"/>
      <c r="S634" s="68"/>
      <c r="T634" s="68"/>
    </row>
    <row r="635" spans="17:20" x14ac:dyDescent="0.25">
      <c r="Q635" s="68"/>
      <c r="R635" s="68"/>
      <c r="S635" s="68"/>
      <c r="T635" s="68"/>
    </row>
    <row r="636" spans="17:20" x14ac:dyDescent="0.25">
      <c r="Q636" s="68"/>
      <c r="R636" s="68"/>
      <c r="S636" s="68"/>
      <c r="T636" s="68"/>
    </row>
    <row r="637" spans="17:20" x14ac:dyDescent="0.25">
      <c r="Q637" s="68"/>
      <c r="R637" s="68"/>
      <c r="S637" s="68"/>
      <c r="T637" s="68"/>
    </row>
    <row r="638" spans="17:20" x14ac:dyDescent="0.25">
      <c r="Q638" s="68"/>
      <c r="R638" s="68"/>
      <c r="S638" s="68"/>
      <c r="T638" s="68"/>
    </row>
    <row r="639" spans="17:20" x14ac:dyDescent="0.25">
      <c r="Q639" s="68"/>
      <c r="R639" s="68"/>
      <c r="S639" s="68"/>
      <c r="T639" s="68"/>
    </row>
    <row r="640" spans="17:20" x14ac:dyDescent="0.25">
      <c r="Q640" s="68"/>
      <c r="R640" s="68"/>
      <c r="S640" s="68"/>
      <c r="T640" s="68"/>
    </row>
    <row r="641" spans="17:20" x14ac:dyDescent="0.25">
      <c r="Q641" s="68"/>
      <c r="R641" s="68"/>
      <c r="S641" s="68"/>
      <c r="T641" s="68"/>
    </row>
    <row r="642" spans="17:20" x14ac:dyDescent="0.25">
      <c r="Q642" s="68"/>
      <c r="R642" s="68"/>
      <c r="S642" s="68"/>
      <c r="T642" s="68"/>
    </row>
    <row r="643" spans="17:20" x14ac:dyDescent="0.25">
      <c r="Q643" s="68"/>
      <c r="R643" s="68"/>
      <c r="S643" s="68"/>
      <c r="T643" s="68"/>
    </row>
    <row r="644" spans="17:20" x14ac:dyDescent="0.25">
      <c r="Q644" s="68"/>
      <c r="R644" s="68"/>
      <c r="S644" s="68"/>
      <c r="T644" s="68"/>
    </row>
    <row r="645" spans="17:20" x14ac:dyDescent="0.25">
      <c r="Q645" s="68"/>
      <c r="R645" s="68"/>
      <c r="S645" s="68"/>
      <c r="T645" s="68"/>
    </row>
    <row r="646" spans="17:20" x14ac:dyDescent="0.25">
      <c r="Q646" s="68"/>
      <c r="R646" s="68"/>
      <c r="S646" s="68"/>
      <c r="T646" s="68"/>
    </row>
    <row r="647" spans="17:20" x14ac:dyDescent="0.25">
      <c r="Q647" s="68"/>
      <c r="R647" s="68"/>
      <c r="S647" s="68"/>
      <c r="T647" s="68"/>
    </row>
    <row r="648" spans="17:20" x14ac:dyDescent="0.25">
      <c r="Q648" s="68"/>
      <c r="R648" s="68"/>
      <c r="S648" s="68"/>
      <c r="T648" s="68"/>
    </row>
    <row r="649" spans="17:20" x14ac:dyDescent="0.25">
      <c r="Q649" s="68"/>
      <c r="R649" s="68"/>
      <c r="S649" s="68"/>
      <c r="T649" s="68"/>
    </row>
    <row r="650" spans="17:20" x14ac:dyDescent="0.25">
      <c r="Q650" s="68"/>
      <c r="R650" s="68"/>
      <c r="S650" s="68"/>
      <c r="T650" s="68"/>
    </row>
    <row r="651" spans="17:20" x14ac:dyDescent="0.25">
      <c r="Q651" s="68"/>
      <c r="R651" s="68"/>
      <c r="S651" s="68"/>
      <c r="T651" s="68"/>
    </row>
    <row r="652" spans="17:20" x14ac:dyDescent="0.25">
      <c r="Q652" s="68"/>
      <c r="R652" s="68"/>
      <c r="S652" s="68"/>
      <c r="T652" s="68"/>
    </row>
    <row r="653" spans="17:20" x14ac:dyDescent="0.25">
      <c r="Q653" s="68"/>
      <c r="R653" s="68"/>
      <c r="S653" s="68"/>
      <c r="T653" s="68"/>
    </row>
    <row r="654" spans="17:20" x14ac:dyDescent="0.25">
      <c r="Q654" s="68"/>
      <c r="R654" s="68"/>
      <c r="S654" s="68"/>
      <c r="T654" s="68"/>
    </row>
    <row r="655" spans="17:20" x14ac:dyDescent="0.25">
      <c r="Q655" s="68"/>
      <c r="R655" s="68"/>
      <c r="S655" s="68"/>
      <c r="T655" s="68"/>
    </row>
    <row r="656" spans="17:20" x14ac:dyDescent="0.25">
      <c r="Q656" s="68"/>
      <c r="R656" s="68"/>
      <c r="S656" s="68"/>
      <c r="T656" s="68"/>
    </row>
    <row r="657" spans="17:20" x14ac:dyDescent="0.25">
      <c r="Q657" s="68"/>
      <c r="R657" s="68"/>
      <c r="S657" s="68"/>
      <c r="T657" s="68"/>
    </row>
    <row r="658" spans="17:20" x14ac:dyDescent="0.25">
      <c r="Q658" s="68"/>
      <c r="R658" s="68"/>
      <c r="S658" s="68"/>
      <c r="T658" s="68"/>
    </row>
    <row r="659" spans="17:20" x14ac:dyDescent="0.25">
      <c r="Q659" s="68"/>
      <c r="R659" s="68"/>
      <c r="S659" s="68"/>
      <c r="T659" s="68"/>
    </row>
    <row r="660" spans="17:20" x14ac:dyDescent="0.25">
      <c r="Q660" s="68"/>
      <c r="R660" s="68"/>
      <c r="S660" s="68"/>
      <c r="T660" s="68"/>
    </row>
    <row r="661" spans="17:20" x14ac:dyDescent="0.25">
      <c r="Q661" s="68"/>
      <c r="R661" s="68"/>
      <c r="S661" s="68"/>
      <c r="T661" s="68"/>
    </row>
    <row r="662" spans="17:20" x14ac:dyDescent="0.25">
      <c r="Q662" s="68"/>
      <c r="R662" s="68"/>
      <c r="S662" s="68"/>
      <c r="T662" s="68"/>
    </row>
    <row r="663" spans="17:20" x14ac:dyDescent="0.25">
      <c r="Q663" s="68"/>
      <c r="R663" s="68"/>
      <c r="S663" s="68"/>
      <c r="T663" s="68"/>
    </row>
    <row r="664" spans="17:20" x14ac:dyDescent="0.25">
      <c r="Q664" s="68"/>
      <c r="R664" s="68"/>
      <c r="S664" s="68"/>
      <c r="T664" s="68"/>
    </row>
    <row r="665" spans="17:20" x14ac:dyDescent="0.25">
      <c r="Q665" s="68"/>
      <c r="R665" s="68"/>
      <c r="S665" s="68"/>
      <c r="T665" s="68"/>
    </row>
    <row r="666" spans="17:20" x14ac:dyDescent="0.25">
      <c r="Q666" s="68"/>
      <c r="R666" s="68"/>
      <c r="S666" s="68"/>
      <c r="T666" s="68"/>
    </row>
    <row r="667" spans="17:20" x14ac:dyDescent="0.25">
      <c r="Q667" s="68"/>
      <c r="R667" s="68"/>
      <c r="S667" s="68"/>
      <c r="T667" s="68"/>
    </row>
    <row r="668" spans="17:20" x14ac:dyDescent="0.25">
      <c r="Q668" s="68"/>
      <c r="R668" s="68"/>
      <c r="S668" s="68"/>
      <c r="T668" s="68"/>
    </row>
    <row r="669" spans="17:20" x14ac:dyDescent="0.25">
      <c r="Q669" s="68"/>
      <c r="R669" s="68"/>
      <c r="S669" s="68"/>
      <c r="T669" s="68"/>
    </row>
    <row r="670" spans="17:20" x14ac:dyDescent="0.25">
      <c r="Q670" s="68"/>
      <c r="R670" s="68"/>
      <c r="S670" s="68"/>
      <c r="T670" s="68"/>
    </row>
    <row r="671" spans="17:20" x14ac:dyDescent="0.25">
      <c r="Q671" s="68"/>
      <c r="R671" s="68"/>
      <c r="S671" s="68"/>
      <c r="T671" s="68"/>
    </row>
    <row r="672" spans="17:20" x14ac:dyDescent="0.25">
      <c r="Q672" s="68"/>
      <c r="R672" s="68"/>
      <c r="S672" s="68"/>
      <c r="T672" s="68"/>
    </row>
    <row r="673" spans="17:20" x14ac:dyDescent="0.25">
      <c r="Q673" s="68"/>
      <c r="R673" s="68"/>
      <c r="S673" s="68"/>
      <c r="T673" s="68"/>
    </row>
    <row r="674" spans="17:20" x14ac:dyDescent="0.25">
      <c r="Q674" s="68"/>
      <c r="R674" s="68"/>
      <c r="S674" s="68"/>
      <c r="T674" s="68"/>
    </row>
    <row r="675" spans="17:20" x14ac:dyDescent="0.25">
      <c r="Q675" s="68"/>
      <c r="R675" s="68"/>
      <c r="S675" s="68"/>
      <c r="T675" s="68"/>
    </row>
    <row r="676" spans="17:20" x14ac:dyDescent="0.25">
      <c r="Q676" s="68"/>
      <c r="R676" s="68"/>
      <c r="S676" s="68"/>
      <c r="T676" s="68"/>
    </row>
    <row r="677" spans="17:20" x14ac:dyDescent="0.25">
      <c r="Q677" s="68"/>
      <c r="R677" s="68"/>
      <c r="S677" s="68"/>
      <c r="T677" s="68"/>
    </row>
    <row r="678" spans="17:20" x14ac:dyDescent="0.25">
      <c r="Q678" s="68"/>
      <c r="R678" s="68"/>
      <c r="S678" s="68"/>
      <c r="T678" s="68"/>
    </row>
    <row r="679" spans="17:20" x14ac:dyDescent="0.25">
      <c r="Q679" s="68"/>
      <c r="R679" s="68"/>
      <c r="S679" s="68"/>
      <c r="T679" s="68"/>
    </row>
    <row r="680" spans="17:20" x14ac:dyDescent="0.25">
      <c r="Q680" s="68"/>
      <c r="R680" s="68"/>
      <c r="S680" s="68"/>
      <c r="T680" s="68"/>
    </row>
    <row r="681" spans="17:20" x14ac:dyDescent="0.25">
      <c r="Q681" s="68"/>
      <c r="R681" s="68"/>
      <c r="S681" s="68"/>
      <c r="T681" s="68"/>
    </row>
    <row r="682" spans="17:20" x14ac:dyDescent="0.25">
      <c r="Q682" s="68"/>
      <c r="R682" s="68"/>
      <c r="S682" s="68"/>
      <c r="T682" s="68"/>
    </row>
    <row r="683" spans="17:20" x14ac:dyDescent="0.25">
      <c r="Q683" s="68"/>
      <c r="R683" s="68"/>
      <c r="S683" s="68"/>
      <c r="T683" s="68"/>
    </row>
    <row r="684" spans="17:20" x14ac:dyDescent="0.25">
      <c r="Q684" s="68"/>
      <c r="R684" s="68"/>
      <c r="S684" s="68"/>
      <c r="T684" s="68"/>
    </row>
    <row r="685" spans="17:20" x14ac:dyDescent="0.25">
      <c r="Q685" s="68"/>
      <c r="R685" s="68"/>
      <c r="S685" s="68"/>
      <c r="T685" s="68"/>
    </row>
    <row r="686" spans="17:20" x14ac:dyDescent="0.25">
      <c r="Q686" s="68"/>
      <c r="R686" s="68"/>
      <c r="S686" s="68"/>
      <c r="T686" s="68"/>
    </row>
    <row r="687" spans="17:20" x14ac:dyDescent="0.25">
      <c r="Q687" s="68"/>
      <c r="R687" s="68"/>
      <c r="S687" s="68"/>
      <c r="T687" s="68"/>
    </row>
    <row r="688" spans="17:20" x14ac:dyDescent="0.25">
      <c r="Q688" s="68"/>
      <c r="R688" s="68"/>
      <c r="S688" s="68"/>
      <c r="T688" s="68"/>
    </row>
    <row r="689" spans="17:20" x14ac:dyDescent="0.25">
      <c r="Q689" s="68"/>
      <c r="R689" s="68"/>
      <c r="S689" s="68"/>
      <c r="T689" s="68"/>
    </row>
    <row r="690" spans="17:20" x14ac:dyDescent="0.25">
      <c r="Q690" s="68"/>
      <c r="R690" s="68"/>
      <c r="S690" s="68"/>
      <c r="T690" s="68"/>
    </row>
    <row r="691" spans="17:20" x14ac:dyDescent="0.25">
      <c r="Q691" s="68"/>
      <c r="R691" s="68"/>
      <c r="S691" s="68"/>
      <c r="T691" s="68"/>
    </row>
    <row r="692" spans="17:20" x14ac:dyDescent="0.25">
      <c r="Q692" s="68"/>
      <c r="R692" s="68"/>
      <c r="S692" s="68"/>
      <c r="T692" s="68"/>
    </row>
    <row r="693" spans="17:20" x14ac:dyDescent="0.25">
      <c r="Q693" s="68"/>
      <c r="R693" s="68"/>
      <c r="S693" s="68"/>
      <c r="T693" s="68"/>
    </row>
    <row r="694" spans="17:20" x14ac:dyDescent="0.25">
      <c r="Q694" s="68"/>
      <c r="R694" s="68"/>
      <c r="S694" s="68"/>
      <c r="T694" s="68"/>
    </row>
    <row r="695" spans="17:20" x14ac:dyDescent="0.25">
      <c r="Q695" s="68"/>
      <c r="R695" s="68"/>
      <c r="S695" s="68"/>
      <c r="T695" s="68"/>
    </row>
  </sheetData>
  <sortState ref="A3:B193">
    <sortCondition ref="A3:A193"/>
  </sortState>
  <mergeCells count="1">
    <mergeCell ref="A1:AE1"/>
  </mergeCells>
  <pageMargins left="0.25" right="0.25" top="0.75" bottom="0.75" header="0.3" footer="0.3"/>
  <pageSetup paperSize="9" scale="52"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B307"/>
  <sheetViews>
    <sheetView showGridLines="0" zoomScale="80" zoomScaleNormal="80" workbookViewId="0">
      <pane xSplit="3" ySplit="2" topLeftCell="D3" activePane="bottomRight" state="frozen"/>
      <selection activeCell="P27" sqref="P27"/>
      <selection pane="topRight" activeCell="P27" sqref="P27"/>
      <selection pane="bottomLeft" activeCell="P27" sqref="P27"/>
      <selection pane="bottomRight" sqref="A1:X1"/>
    </sheetView>
  </sheetViews>
  <sheetFormatPr baseColWidth="10" defaultColWidth="9.140625" defaultRowHeight="15" x14ac:dyDescent="0.25"/>
  <cols>
    <col min="1" max="1" width="17.7109375" style="1" customWidth="1"/>
    <col min="2" max="2" width="25.5703125" style="1" customWidth="1"/>
    <col min="3" max="4" width="9.42578125" style="1" customWidth="1"/>
    <col min="5" max="6" width="7.85546875" style="1" customWidth="1"/>
    <col min="7" max="7" width="7.85546875" style="8" customWidth="1"/>
    <col min="8" max="8" width="7.85546875" style="7" customWidth="1"/>
    <col min="9" max="9" width="10.85546875" style="7" customWidth="1"/>
    <col min="10" max="10" width="7.85546875" style="6" customWidth="1"/>
    <col min="11" max="12" width="7.85546875" style="1" customWidth="1"/>
    <col min="13" max="14" width="7.85546875" style="6" customWidth="1"/>
    <col min="15" max="15" width="9.140625" style="8" customWidth="1"/>
    <col min="16" max="16" width="7.140625" style="8" customWidth="1"/>
    <col min="17" max="17" width="8.42578125" style="8" customWidth="1"/>
    <col min="18" max="20" width="7.85546875" style="8" customWidth="1"/>
    <col min="21" max="23" width="7.85546875" style="6" customWidth="1"/>
    <col min="24" max="24" width="7.85546875" style="10" customWidth="1"/>
    <col min="25" max="16384" width="9.140625" style="1"/>
  </cols>
  <sheetData>
    <row r="1" spans="1:28" s="52" customFormat="1" x14ac:dyDescent="0.25">
      <c r="A1" s="507"/>
      <c r="B1" s="507"/>
      <c r="C1" s="507"/>
      <c r="D1" s="507"/>
      <c r="E1" s="507"/>
      <c r="F1" s="507"/>
      <c r="G1" s="507"/>
      <c r="H1" s="507"/>
      <c r="I1" s="507"/>
      <c r="J1" s="507"/>
      <c r="K1" s="507"/>
      <c r="L1" s="507"/>
      <c r="M1" s="507"/>
      <c r="N1" s="507"/>
      <c r="O1" s="507"/>
      <c r="P1" s="507"/>
      <c r="Q1" s="507"/>
      <c r="R1" s="507"/>
      <c r="S1" s="507"/>
      <c r="T1" s="507"/>
      <c r="U1" s="507"/>
      <c r="V1" s="507"/>
      <c r="W1" s="507"/>
      <c r="X1" s="507"/>
    </row>
    <row r="2" spans="1:28" s="11" customFormat="1" ht="114.75" customHeight="1" thickBot="1" x14ac:dyDescent="0.25">
      <c r="A2" s="285" t="s">
        <v>407</v>
      </c>
      <c r="B2" s="286" t="s">
        <v>41</v>
      </c>
      <c r="C2" s="286" t="s">
        <v>483</v>
      </c>
      <c r="D2" s="332" t="s">
        <v>137</v>
      </c>
      <c r="E2" s="333" t="s">
        <v>138</v>
      </c>
      <c r="F2" s="334" t="s">
        <v>108</v>
      </c>
      <c r="G2" s="332" t="s">
        <v>472</v>
      </c>
      <c r="H2" s="332" t="s">
        <v>139</v>
      </c>
      <c r="I2" s="333" t="s">
        <v>140</v>
      </c>
      <c r="J2" s="334" t="s">
        <v>109</v>
      </c>
      <c r="K2" s="333" t="s">
        <v>417</v>
      </c>
      <c r="L2" s="333" t="s">
        <v>473</v>
      </c>
      <c r="M2" s="334" t="s">
        <v>110</v>
      </c>
      <c r="N2" s="335" t="s">
        <v>136</v>
      </c>
      <c r="O2" s="337" t="s">
        <v>481</v>
      </c>
      <c r="P2" s="336" t="s">
        <v>1039</v>
      </c>
      <c r="Q2" s="336" t="s">
        <v>1038</v>
      </c>
      <c r="R2" s="338" t="s">
        <v>112</v>
      </c>
      <c r="S2" s="332" t="s">
        <v>1053</v>
      </c>
      <c r="T2" s="336" t="s">
        <v>482</v>
      </c>
      <c r="U2" s="332" t="s">
        <v>144</v>
      </c>
      <c r="V2" s="336" t="s">
        <v>142</v>
      </c>
      <c r="W2" s="339" t="s">
        <v>113</v>
      </c>
      <c r="X2" s="340" t="s">
        <v>145</v>
      </c>
    </row>
    <row r="3" spans="1:28" s="3" customFormat="1" x14ac:dyDescent="0.25">
      <c r="A3" s="102" t="s">
        <v>229</v>
      </c>
      <c r="B3" s="237" t="s">
        <v>171</v>
      </c>
      <c r="C3" s="298">
        <v>101</v>
      </c>
      <c r="D3" s="341">
        <f>IF('Datos de Indicador'!M6="No dato","x",ROUND(IF('Datos de Indicador'!M6&gt;D$302,0,IF('Datos de Indicador'!M6&lt;$D$301,10,(D$302-'Datos de Indicador'!M6)/(D$302-D$301)*10)),1))</f>
        <v>3.9</v>
      </c>
      <c r="E3" s="341">
        <f>IF('Datos de Indicador'!N6="No dato","x",ROUND(IF('Datos de Indicador'!N6&gt;E$302,10,IF('Datos de Indicador'!N6&lt;$E$301,0,10-(E$302-'Datos de Indicador'!N6)/(E$302-E$301)*10)),1))</f>
        <v>5.8</v>
      </c>
      <c r="F3" s="342">
        <f>ROUND(IF(E3="x",D3,(10-GEOMEAN(((10-D3)/10*9+1),((10-E3)/10*9+1)))/9*10),1)</f>
        <v>4.9000000000000004</v>
      </c>
      <c r="G3" s="341">
        <f>IF('Datos de Indicador'!O6="No dato","x",ROUND(IF('Datos de Indicador'!O6&gt;G$302,0,IF('Datos de Indicador'!O6&lt;$G$301,10,(G$302-'Datos de Indicador'!O6)/(G$302-G$301)*10)),1))</f>
        <v>1.7</v>
      </c>
      <c r="H3" s="341">
        <f>IF('Datos de Indicador'!P6="No dato","x",ROUND(IF('Datos de Indicador'!P6&gt;H$302,10,IF('Datos de Indicador'!P6&lt;$E$301,0,10-(H$302-'Datos de Indicador'!P6)/(H$302-H$301)*10)),1))</f>
        <v>7</v>
      </c>
      <c r="I3" s="341">
        <f>IF('Datos de Indicador'!Q6="No dato","x",ROUND(IF('Datos de Indicador'!Q6&gt;I$302,10,IF('Datos de Indicador'!Q6&lt;$I$301,0,10-(I$302-'Datos de Indicador'!Q6)/(I$302-I$301)*10)),1))</f>
        <v>7.6</v>
      </c>
      <c r="J3" s="342">
        <f t="shared" ref="J3:J66" si="0">IF(AND(G3="x",H3="x", I3="x"),"x",ROUND(AVERAGE(G3,H3,I3),1))</f>
        <v>5.4</v>
      </c>
      <c r="K3" s="341">
        <f>IF('Datos de Indicador'!R6="No dato","x",ROUND(IF('Datos de Indicador'!R6&gt;K$302,10,IF('Datos de Indicador'!R6&lt;$K$301,0,10-(K$302-'Datos de Indicador'!R6)/(K$302-K$301)*10)),1))</f>
        <v>2.9</v>
      </c>
      <c r="L3" s="341">
        <f>IF('Datos de Indicador'!S6="No dato","x",ROUND(IF('Datos de Indicador'!S6&gt;L$302,10,IF('Datos de Indicador'!S6&lt;$L$301,0,10-(L$302-'Datos de Indicador'!S6)/(L$302-L$301)*10)),1))</f>
        <v>8.1</v>
      </c>
      <c r="M3" s="342">
        <f t="shared" ref="M3:M66" si="1">ROUND(IF(L3="x",K3,(10-GEOMEAN(((10-K3)/10*9+1),((10-L3)/10*9+1)))/9*10),1)</f>
        <v>6.1</v>
      </c>
      <c r="N3" s="343">
        <f>ROUND(AVERAGE(F3,J3,M3),1)</f>
        <v>5.5</v>
      </c>
      <c r="O3" s="344">
        <f>IF('Datos de Indicador'!T6="No dato","x",IF('Datos de Indicador'!AN6="No dato","x", 'Datos de Indicador'!T6/'Datos de Indicador'!AN6))</f>
        <v>1.0778258630068404E-2</v>
      </c>
      <c r="P3" s="341">
        <f t="shared" ref="P3:P66" si="2">IF(O3="x","x",ROUND(IF(O3&gt;P$302,10,IF(O3&lt;$P$301,0,10-(P$302-O3)/(P$302-P$301)*10)),1))</f>
        <v>7.2</v>
      </c>
      <c r="Q3" s="474">
        <f>IF('Datos de Indicador'!T6="No dato","x",ROUND(IF('Datos de Indicador'!T6&gt;Q$302,10,IF('Datos de Indicador'!T6&lt;$Q$301,0,10-(Q$302-'Datos de Indicador'!T6)/(Q$302-Q$301)*10)),1))</f>
        <v>10</v>
      </c>
      <c r="R3" s="342">
        <f>ROUND(IF(P3="x",Q3,(10-GEOMEAN(((10-Q3)/10*9+1),((10-P3)/10*9+1)))/9*10),1)</f>
        <v>9</v>
      </c>
      <c r="S3" s="341">
        <f>IF('Datos de Indicador'!U6="No dato","x",ROUND(IF('Datos de Indicador'!U6&gt;S$302,10,IF('Datos de Indicador'!U6&lt;$S$301,0,10-(S$302-'Datos de Indicador'!U6)/(S$302-S$301)*10)),1))</f>
        <v>2</v>
      </c>
      <c r="T3" s="341">
        <f>IF('Datos de Indicador'!V6="No dato","x",ROUND(IF('Datos de Indicador'!V6&gt;T$302,10,IF('Datos de Indicador'!V6&lt;$T$301,0,10-(T$302-'Datos de Indicador'!V6)/(T$302-T$301)*10)),1))</f>
        <v>5.3</v>
      </c>
      <c r="U3" s="341">
        <f>IF('Datos de Indicador'!W6="No dato","x",ROUND(IF('Datos de Indicador'!W6&gt;U$302,10,IF('Datos de Indicador'!W6&lt;$U$301,0,10-(U$302-'Datos de Indicador'!W6)/(U$302-U$301)*10)),1))</f>
        <v>5.4</v>
      </c>
      <c r="V3" s="341">
        <f>IF('Datos de Indicador'!X6="No dato","x",ROUND(IF('Datos de Indicador'!X6&gt;V$302,10,IF('Datos de Indicador'!X6&lt;$V$301,0,(V$302-'Datos de Indicador'!X6)/(V$302-V$301)*10)),1))</f>
        <v>0</v>
      </c>
      <c r="W3" s="345">
        <f t="shared" ref="W3:W66" si="3">ROUND(AVERAGE(S3,T3,U3,V3),1)</f>
        <v>3.2</v>
      </c>
      <c r="X3" s="346">
        <f t="shared" ref="X3:X66" si="4">ROUND((10-GEOMEAN(((10-R3)/10*9+1),((10-W3)/10*9+1)))/9*10,1)</f>
        <v>7</v>
      </c>
      <c r="Z3" s="413"/>
      <c r="AA3" s="414"/>
      <c r="AB3" s="414"/>
    </row>
    <row r="4" spans="1:28" s="3" customFormat="1" x14ac:dyDescent="0.25">
      <c r="A4" s="104" t="s">
        <v>229</v>
      </c>
      <c r="B4" s="101" t="s">
        <v>172</v>
      </c>
      <c r="C4" s="307">
        <v>102</v>
      </c>
      <c r="D4" s="341">
        <f>IF('Datos de Indicador'!M7="No dato","x",ROUND(IF('Datos de Indicador'!M7&gt;D$302,0,IF('Datos de Indicador'!M7&lt;$D$301,10,(D$302-'Datos de Indicador'!M7)/(D$302-D$301)*10)),1))</f>
        <v>5.3</v>
      </c>
      <c r="E4" s="341">
        <f>IF('Datos de Indicador'!N7="No dato","x",ROUND(IF('Datos de Indicador'!N7&gt;E$302,10,IF('Datos de Indicador'!N7&lt;$E$301,0,10-(E$302-'Datos de Indicador'!N7)/(E$302-E$301)*10)),1))</f>
        <v>5.7</v>
      </c>
      <c r="F4" s="342">
        <f t="shared" ref="F4:F67" si="5">ROUND(IF(E4="x",D4,(10-GEOMEAN(((10-D4)/10*9+1),((10-E4)/10*9+1)))/9*10),1)</f>
        <v>5.5</v>
      </c>
      <c r="G4" s="341">
        <f>IF('Datos de Indicador'!O7="No dato","x",ROUND(IF('Datos de Indicador'!O7&gt;G$302,0,IF('Datos de Indicador'!O7&lt;$G$301,10,(G$302-'Datos de Indicador'!O7)/(G$302-G$301)*10)),1))</f>
        <v>4.8</v>
      </c>
      <c r="H4" s="341">
        <f>IF('Datos de Indicador'!P7="No dato","x",ROUND(IF('Datos de Indicador'!P7&gt;H$302,10,IF('Datos de Indicador'!P7&lt;$E$301,0,10-(H$302-'Datos de Indicador'!P7)/(H$302-H$301)*10)),1))</f>
        <v>6.5</v>
      </c>
      <c r="I4" s="341">
        <f>IF('Datos de Indicador'!Q7="No dato","x",ROUND(IF('Datos de Indicador'!Q7&gt;I$302,10,IF('Datos de Indicador'!Q7&lt;$I$301,0,10-(I$302-'Datos de Indicador'!Q7)/(I$302-I$301)*10)),1))</f>
        <v>7.4</v>
      </c>
      <c r="J4" s="342">
        <f t="shared" si="0"/>
        <v>6.2</v>
      </c>
      <c r="K4" s="341">
        <f>IF('Datos de Indicador'!R7="No dato","x",ROUND(IF('Datos de Indicador'!R7&gt;K$302,10,IF('Datos de Indicador'!R7&lt;$K$301,0,10-(K$302-'Datos de Indicador'!R7)/(K$302-K$301)*10)),1))</f>
        <v>3.5</v>
      </c>
      <c r="L4" s="341">
        <f>IF('Datos de Indicador'!S7="No dato","x",ROUND(IF('Datos de Indicador'!S7&gt;L$302,10,IF('Datos de Indicador'!S7&lt;$L$301,0,10-(L$302-'Datos de Indicador'!S7)/(L$302-L$301)*10)),1))</f>
        <v>8.6</v>
      </c>
      <c r="M4" s="342">
        <f t="shared" si="1"/>
        <v>6.7</v>
      </c>
      <c r="N4" s="343">
        <f t="shared" ref="N4:N67" si="6">ROUND(AVERAGE(F4,J4,M4),1)</f>
        <v>6.1</v>
      </c>
      <c r="O4" s="344">
        <f>IF('Datos de Indicador'!T7="No dato","x",IF('Datos de Indicador'!AN7="No dato","x", 'Datos de Indicador'!T7/'Datos de Indicador'!AN7))</f>
        <v>3.7723053448056629E-3</v>
      </c>
      <c r="P4" s="341">
        <f t="shared" si="2"/>
        <v>2.5</v>
      </c>
      <c r="Q4" s="474">
        <f>IF('Datos de Indicador'!T7="No dato","x",ROUND(IF('Datos de Indicador'!T7&gt;Q$302,10,IF('Datos de Indicador'!T7&lt;$Q$301,0,10-(Q$302-'Datos de Indicador'!T7)/(Q$302-Q$301)*10)),1))</f>
        <v>2.2000000000000002</v>
      </c>
      <c r="R4" s="342">
        <f t="shared" ref="R4:R67" si="7">ROUND(IF(P4="x",Q4,(10-GEOMEAN(((10-Q4)/10*9+1),((10-P4)/10*9+1)))/9*10),1)</f>
        <v>2.4</v>
      </c>
      <c r="S4" s="341">
        <f>IF('Datos de Indicador'!U7="No dato","x",ROUND(IF('Datos de Indicador'!U7&gt;S$302,10,IF('Datos de Indicador'!U7&lt;$S$301,0,10-(S$302-'Datos de Indicador'!U7)/(S$302-S$301)*10)),1))</f>
        <v>4.5999999999999996</v>
      </c>
      <c r="T4" s="341">
        <f>IF('Datos de Indicador'!V7="No dato","x",ROUND(IF('Datos de Indicador'!V7&gt;T$302,10,IF('Datos de Indicador'!V7&lt;$T$301,0,10-(T$302-'Datos de Indicador'!V7)/(T$302-T$301)*10)),1))</f>
        <v>6.8</v>
      </c>
      <c r="U4" s="341">
        <f>IF('Datos de Indicador'!W7="No dato","x",ROUND(IF('Datos de Indicador'!W7&gt;U$302,10,IF('Datos de Indicador'!W7&lt;$U$301,0,10-(U$302-'Datos de Indicador'!W7)/(U$302-U$301)*10)),1))</f>
        <v>0.3</v>
      </c>
      <c r="V4" s="341">
        <f>IF('Datos de Indicador'!X7="No dato","x",ROUND(IF('Datos de Indicador'!X7&gt;V$302,10,IF('Datos de Indicador'!X7&lt;$V$301,0,(V$302-'Datos de Indicador'!X7)/(V$302-V$301)*10)),1))</f>
        <v>0</v>
      </c>
      <c r="W4" s="345">
        <f t="shared" si="3"/>
        <v>2.9</v>
      </c>
      <c r="X4" s="346">
        <f t="shared" si="4"/>
        <v>2.7</v>
      </c>
      <c r="Z4" s="413"/>
      <c r="AA4" s="414"/>
      <c r="AB4" s="414"/>
    </row>
    <row r="5" spans="1:28" s="3" customFormat="1" x14ac:dyDescent="0.25">
      <c r="A5" s="104" t="s">
        <v>229</v>
      </c>
      <c r="B5" s="101" t="s">
        <v>173</v>
      </c>
      <c r="C5" s="307">
        <v>103</v>
      </c>
      <c r="D5" s="341">
        <f>IF('Datos de Indicador'!M8="No dato","x",ROUND(IF('Datos de Indicador'!M8&gt;D$302,0,IF('Datos de Indicador'!M8&lt;$D$301,10,(D$302-'Datos de Indicador'!M8)/(D$302-D$301)*10)),1))</f>
        <v>6.1</v>
      </c>
      <c r="E5" s="341">
        <f>IF('Datos de Indicador'!N8="No dato","x",ROUND(IF('Datos de Indicador'!N8&gt;E$302,10,IF('Datos de Indicador'!N8&lt;$E$301,0,10-(E$302-'Datos de Indicador'!N8)/(E$302-E$301)*10)),1))</f>
        <v>5.7</v>
      </c>
      <c r="F5" s="342">
        <f t="shared" si="5"/>
        <v>5.9</v>
      </c>
      <c r="G5" s="341">
        <f>IF('Datos de Indicador'!O8="No dato","x",ROUND(IF('Datos de Indicador'!O8&gt;G$302,0,IF('Datos de Indicador'!O8&lt;$G$301,10,(G$302-'Datos de Indicador'!O8)/(G$302-G$301)*10)),1))</f>
        <v>7.3</v>
      </c>
      <c r="H5" s="341">
        <f>IF('Datos de Indicador'!P8="No dato","x",ROUND(IF('Datos de Indicador'!P8&gt;H$302,10,IF('Datos de Indicador'!P8&lt;$E$301,0,10-(H$302-'Datos de Indicador'!P8)/(H$302-H$301)*10)),1))</f>
        <v>7.1</v>
      </c>
      <c r="I5" s="341" t="str">
        <f>IF('Datos de Indicador'!Q8="No dato","x",ROUND(IF('Datos de Indicador'!Q8&gt;I$302,10,IF('Datos de Indicador'!Q8&lt;$I$301,0,10-(I$302-'Datos de Indicador'!Q8)/(I$302-I$301)*10)),1))</f>
        <v>x</v>
      </c>
      <c r="J5" s="342">
        <f t="shared" si="0"/>
        <v>7.2</v>
      </c>
      <c r="K5" s="341">
        <f>IF('Datos de Indicador'!R8="No dato","x",ROUND(IF('Datos de Indicador'!R8&gt;K$302,10,IF('Datos de Indicador'!R8&lt;$K$301,0,10-(K$302-'Datos de Indicador'!R8)/(K$302-K$301)*10)),1))</f>
        <v>4.9000000000000004</v>
      </c>
      <c r="L5" s="341">
        <f>IF('Datos de Indicador'!S8="No dato","x",ROUND(IF('Datos de Indicador'!S8&gt;L$302,10,IF('Datos de Indicador'!S8&lt;$L$301,0,10-(L$302-'Datos de Indicador'!S8)/(L$302-L$301)*10)),1))</f>
        <v>8.1999999999999993</v>
      </c>
      <c r="M5" s="342">
        <f t="shared" si="1"/>
        <v>6.9</v>
      </c>
      <c r="N5" s="343">
        <f t="shared" si="6"/>
        <v>6.7</v>
      </c>
      <c r="O5" s="344">
        <f>IF('Datos de Indicador'!T8="No dato","x",IF('Datos de Indicador'!AN8="No dato","x", 'Datos de Indicador'!T8/'Datos de Indicador'!AN8))</f>
        <v>6.1699346405228762E-3</v>
      </c>
      <c r="P5" s="341">
        <f t="shared" si="2"/>
        <v>4.0999999999999996</v>
      </c>
      <c r="Q5" s="474">
        <f>IF('Datos de Indicador'!T8="No dato","x",ROUND(IF('Datos de Indicador'!T8&gt;Q$302,10,IF('Datos de Indicador'!T8&lt;$Q$301,0,10-(Q$302-'Datos de Indicador'!T8)/(Q$302-Q$301)*10)),1))</f>
        <v>2.9</v>
      </c>
      <c r="R5" s="342">
        <f t="shared" si="7"/>
        <v>3.5</v>
      </c>
      <c r="S5" s="341">
        <f>IF('Datos de Indicador'!U8="No dato","x",ROUND(IF('Datos de Indicador'!U8&gt;S$302,10,IF('Datos de Indicador'!U8&lt;$S$301,0,10-(S$302-'Datos de Indicador'!U8)/(S$302-S$301)*10)),1))</f>
        <v>4.3</v>
      </c>
      <c r="T5" s="341">
        <f>IF('Datos de Indicador'!V8="No dato","x",ROUND(IF('Datos de Indicador'!V8&gt;T$302,10,IF('Datos de Indicador'!V8&lt;$T$301,0,10-(T$302-'Datos de Indicador'!V8)/(T$302-T$301)*10)),1))</f>
        <v>8.6999999999999993</v>
      </c>
      <c r="U5" s="341">
        <f>IF('Datos de Indicador'!W8="No dato","x",ROUND(IF('Datos de Indicador'!W8&gt;U$302,10,IF('Datos de Indicador'!W8&lt;$U$301,0,10-(U$302-'Datos de Indicador'!W8)/(U$302-U$301)*10)),1))</f>
        <v>1.3</v>
      </c>
      <c r="V5" s="341">
        <f>IF('Datos de Indicador'!X8="No dato","x",ROUND(IF('Datos de Indicador'!X8&gt;V$302,10,IF('Datos de Indicador'!X8&lt;$V$301,0,(V$302-'Datos de Indicador'!X8)/(V$302-V$301)*10)),1))</f>
        <v>2.5</v>
      </c>
      <c r="W5" s="345">
        <f t="shared" si="3"/>
        <v>4.2</v>
      </c>
      <c r="X5" s="346">
        <f t="shared" si="4"/>
        <v>3.9</v>
      </c>
      <c r="Z5" s="413"/>
      <c r="AA5" s="414"/>
      <c r="AB5" s="414"/>
    </row>
    <row r="6" spans="1:28" s="3" customFormat="1" x14ac:dyDescent="0.25">
      <c r="A6" s="104" t="s">
        <v>229</v>
      </c>
      <c r="B6" s="101" t="s">
        <v>174</v>
      </c>
      <c r="C6" s="307">
        <v>104</v>
      </c>
      <c r="D6" s="341">
        <f>IF('Datos de Indicador'!M9="No dato","x",ROUND(IF('Datos de Indicador'!M9&gt;D$302,0,IF('Datos de Indicador'!M9&lt;$D$301,10,(D$302-'Datos de Indicador'!M9)/(D$302-D$301)*10)),1))</f>
        <v>6.6</v>
      </c>
      <c r="E6" s="341">
        <f>IF('Datos de Indicador'!N9="No dato","x",ROUND(IF('Datos de Indicador'!N9&gt;E$302,10,IF('Datos de Indicador'!N9&lt;$E$301,0,10-(E$302-'Datos de Indicador'!N9)/(E$302-E$301)*10)),1))</f>
        <v>6.5</v>
      </c>
      <c r="F6" s="342">
        <f t="shared" si="5"/>
        <v>6.6</v>
      </c>
      <c r="G6" s="341">
        <f>IF('Datos de Indicador'!O9="No dato","x",ROUND(IF('Datos de Indicador'!O9&gt;G$302,0,IF('Datos de Indicador'!O9&lt;$G$301,10,(G$302-'Datos de Indicador'!O9)/(G$302-G$301)*10)),1))</f>
        <v>7.2</v>
      </c>
      <c r="H6" s="341">
        <f>IF('Datos de Indicador'!P9="No dato","x",ROUND(IF('Datos de Indicador'!P9&gt;H$302,10,IF('Datos de Indicador'!P9&lt;$E$301,0,10-(H$302-'Datos de Indicador'!P9)/(H$302-H$301)*10)),1))</f>
        <v>7.2</v>
      </c>
      <c r="I6" s="341">
        <f>IF('Datos de Indicador'!Q9="No dato","x",ROUND(IF('Datos de Indicador'!Q9&gt;I$302,10,IF('Datos de Indicador'!Q9&lt;$I$301,0,10-(I$302-'Datos de Indicador'!Q9)/(I$302-I$301)*10)),1))</f>
        <v>7.5</v>
      </c>
      <c r="J6" s="342">
        <f t="shared" si="0"/>
        <v>7.3</v>
      </c>
      <c r="K6" s="341">
        <f>IF('Datos de Indicador'!R9="No dato","x",ROUND(IF('Datos de Indicador'!R9&gt;K$302,10,IF('Datos de Indicador'!R9&lt;$K$301,0,10-(K$302-'Datos de Indicador'!R9)/(K$302-K$301)*10)),1))</f>
        <v>5.9</v>
      </c>
      <c r="L6" s="341">
        <f>IF('Datos de Indicador'!S9="No dato","x",ROUND(IF('Datos de Indicador'!S9&gt;L$302,10,IF('Datos de Indicador'!S9&lt;$L$301,0,10-(L$302-'Datos de Indicador'!S9)/(L$302-L$301)*10)),1))</f>
        <v>8.1999999999999993</v>
      </c>
      <c r="M6" s="342">
        <f t="shared" si="1"/>
        <v>7.2</v>
      </c>
      <c r="N6" s="343">
        <f t="shared" si="6"/>
        <v>7</v>
      </c>
      <c r="O6" s="344">
        <f>IF('Datos de Indicador'!T9="No dato","x",IF('Datos de Indicador'!AN9="No dato","x", 'Datos de Indicador'!T9/'Datos de Indicador'!AN9))</f>
        <v>9.3303446343513587E-3</v>
      </c>
      <c r="P6" s="341">
        <f t="shared" si="2"/>
        <v>6.2</v>
      </c>
      <c r="Q6" s="474">
        <f>IF('Datos de Indicador'!T9="No dato","x",ROUND(IF('Datos de Indicador'!T9&gt;Q$302,10,IF('Datos de Indicador'!T9&lt;$Q$301,0,10-(Q$302-'Datos de Indicador'!T9)/(Q$302-Q$301)*10)),1))</f>
        <v>8.3000000000000007</v>
      </c>
      <c r="R6" s="342">
        <f t="shared" si="7"/>
        <v>7.4</v>
      </c>
      <c r="S6" s="341">
        <f>IF('Datos de Indicador'!U9="No dato","x",ROUND(IF('Datos de Indicador'!U9&gt;S$302,10,IF('Datos de Indicador'!U9&lt;$S$301,0,10-(S$302-'Datos de Indicador'!U9)/(S$302-S$301)*10)),1))</f>
        <v>2.5</v>
      </c>
      <c r="T6" s="341">
        <f>IF('Datos de Indicador'!V9="No dato","x",ROUND(IF('Datos de Indicador'!V9&gt;T$302,10,IF('Datos de Indicador'!V9&lt;$T$301,0,10-(T$302-'Datos de Indicador'!V9)/(T$302-T$301)*10)),1))</f>
        <v>9.1999999999999993</v>
      </c>
      <c r="U6" s="341">
        <f>IF('Datos de Indicador'!W9="No dato","x",ROUND(IF('Datos de Indicador'!W9&gt;U$302,10,IF('Datos de Indicador'!W9&lt;$U$301,0,10-(U$302-'Datos de Indicador'!W9)/(U$302-U$301)*10)),1))</f>
        <v>1.2</v>
      </c>
      <c r="V6" s="341">
        <f>IF('Datos de Indicador'!X9="No dato","x",ROUND(IF('Datos de Indicador'!X9&gt;V$302,10,IF('Datos de Indicador'!X9&lt;$V$301,0,(V$302-'Datos de Indicador'!X9)/(V$302-V$301)*10)),1))</f>
        <v>2.5</v>
      </c>
      <c r="W6" s="345">
        <f t="shared" si="3"/>
        <v>3.9</v>
      </c>
      <c r="X6" s="346">
        <f t="shared" si="4"/>
        <v>5.9</v>
      </c>
      <c r="Z6" s="413"/>
      <c r="AA6" s="414"/>
      <c r="AB6" s="414"/>
    </row>
    <row r="7" spans="1:28" s="3" customFormat="1" x14ac:dyDescent="0.25">
      <c r="A7" s="104" t="s">
        <v>229</v>
      </c>
      <c r="B7" s="101" t="s">
        <v>175</v>
      </c>
      <c r="C7" s="307">
        <v>105</v>
      </c>
      <c r="D7" s="341">
        <f>IF('Datos de Indicador'!M10="No dato","x",ROUND(IF('Datos de Indicador'!M10&gt;D$302,0,IF('Datos de Indicador'!M10&lt;$D$301,10,(D$302-'Datos de Indicador'!M10)/(D$302-D$301)*10)),1))</f>
        <v>6.1</v>
      </c>
      <c r="E7" s="341">
        <f>IF('Datos de Indicador'!N10="No dato","x",ROUND(IF('Datos de Indicador'!N10&gt;E$302,10,IF('Datos de Indicador'!N10&lt;$E$301,0,10-(E$302-'Datos de Indicador'!N10)/(E$302-E$301)*10)),1))</f>
        <v>5.9</v>
      </c>
      <c r="F7" s="342">
        <f t="shared" si="5"/>
        <v>6</v>
      </c>
      <c r="G7" s="341">
        <f>IF('Datos de Indicador'!O10="No dato","x",ROUND(IF('Datos de Indicador'!O10&gt;G$302,0,IF('Datos de Indicador'!O10&lt;$G$301,10,(G$302-'Datos de Indicador'!O10)/(G$302-G$301)*10)),1))</f>
        <v>5.8</v>
      </c>
      <c r="H7" s="341">
        <f>IF('Datos de Indicador'!P10="No dato","x",ROUND(IF('Datos de Indicador'!P10&gt;H$302,10,IF('Datos de Indicador'!P10&lt;$E$301,0,10-(H$302-'Datos de Indicador'!P10)/(H$302-H$301)*10)),1))</f>
        <v>7</v>
      </c>
      <c r="I7" s="341">
        <f>IF('Datos de Indicador'!Q10="No dato","x",ROUND(IF('Datos de Indicador'!Q10&gt;I$302,10,IF('Datos de Indicador'!Q10&lt;$I$301,0,10-(I$302-'Datos de Indicador'!Q10)/(I$302-I$301)*10)),1))</f>
        <v>7.4</v>
      </c>
      <c r="J7" s="342">
        <f t="shared" si="0"/>
        <v>6.7</v>
      </c>
      <c r="K7" s="341">
        <f>IF('Datos de Indicador'!R10="No dato","x",ROUND(IF('Datos de Indicador'!R10&gt;K$302,10,IF('Datos de Indicador'!R10&lt;$K$301,0,10-(K$302-'Datos de Indicador'!R10)/(K$302-K$301)*10)),1))</f>
        <v>5.0999999999999996</v>
      </c>
      <c r="L7" s="341">
        <f>IF('Datos de Indicador'!S10="No dato","x",ROUND(IF('Datos de Indicador'!S10&gt;L$302,10,IF('Datos de Indicador'!S10&lt;$L$301,0,10-(L$302-'Datos de Indicador'!S10)/(L$302-L$301)*10)),1))</f>
        <v>8.1</v>
      </c>
      <c r="M7" s="342">
        <f t="shared" si="1"/>
        <v>6.9</v>
      </c>
      <c r="N7" s="343">
        <f t="shared" si="6"/>
        <v>6.5</v>
      </c>
      <c r="O7" s="344">
        <f>IF('Datos de Indicador'!T10="No dato","x",IF('Datos de Indicador'!AN10="No dato","x", 'Datos de Indicador'!T10/'Datos de Indicador'!AN10))</f>
        <v>7.0544433195074956E-3</v>
      </c>
      <c r="P7" s="341">
        <f t="shared" si="2"/>
        <v>4.7</v>
      </c>
      <c r="Q7" s="474">
        <f>IF('Datos de Indicador'!T10="No dato","x",ROUND(IF('Datos de Indicador'!T10&gt;Q$302,10,IF('Datos de Indicador'!T10&lt;$Q$301,0,10-(Q$302-'Datos de Indicador'!T10)/(Q$302-Q$301)*10)),1))</f>
        <v>5.4</v>
      </c>
      <c r="R7" s="342">
        <f t="shared" si="7"/>
        <v>5.0999999999999996</v>
      </c>
      <c r="S7" s="341">
        <f>IF('Datos de Indicador'!U10="No dato","x",ROUND(IF('Datos de Indicador'!U10&gt;S$302,10,IF('Datos de Indicador'!U10&lt;$S$301,0,10-(S$302-'Datos de Indicador'!U10)/(S$302-S$301)*10)),1))</f>
        <v>3.7</v>
      </c>
      <c r="T7" s="341">
        <f>IF('Datos de Indicador'!V10="No dato","x",ROUND(IF('Datos de Indicador'!V10&gt;T$302,10,IF('Datos de Indicador'!V10&lt;$T$301,0,10-(T$302-'Datos de Indicador'!V10)/(T$302-T$301)*10)),1))</f>
        <v>9.1</v>
      </c>
      <c r="U7" s="341">
        <f>IF('Datos de Indicador'!W10="No dato","x",ROUND(IF('Datos de Indicador'!W10&gt;U$302,10,IF('Datos de Indicador'!W10&lt;$U$301,0,10-(U$302-'Datos de Indicador'!W10)/(U$302-U$301)*10)),1))</f>
        <v>2</v>
      </c>
      <c r="V7" s="341">
        <f>IF('Datos de Indicador'!X10="No dato","x",ROUND(IF('Datos de Indicador'!X10&gt;V$302,10,IF('Datos de Indicador'!X10&lt;$V$301,0,(V$302-'Datos de Indicador'!X10)/(V$302-V$301)*10)),1))</f>
        <v>2.5</v>
      </c>
      <c r="W7" s="345">
        <f t="shared" si="3"/>
        <v>4.3</v>
      </c>
      <c r="X7" s="346">
        <f t="shared" si="4"/>
        <v>4.7</v>
      </c>
      <c r="Z7" s="413"/>
      <c r="AA7" s="414"/>
      <c r="AB7" s="414"/>
    </row>
    <row r="8" spans="1:28" s="3" customFormat="1" x14ac:dyDescent="0.25">
      <c r="A8" s="104" t="s">
        <v>229</v>
      </c>
      <c r="B8" s="101" t="s">
        <v>73</v>
      </c>
      <c r="C8" s="307">
        <v>106</v>
      </c>
      <c r="D8" s="341">
        <f>IF('Datos de Indicador'!M11="No dato","x",ROUND(IF('Datos de Indicador'!M11&gt;D$302,0,IF('Datos de Indicador'!M11&lt;$D$301,10,(D$302-'Datos de Indicador'!M11)/(D$302-D$301)*10)),1))</f>
        <v>5.3</v>
      </c>
      <c r="E8" s="341">
        <f>IF('Datos de Indicador'!N11="No dato","x",ROUND(IF('Datos de Indicador'!N11&gt;E$302,10,IF('Datos de Indicador'!N11&lt;$E$301,0,10-(E$302-'Datos de Indicador'!N11)/(E$302-E$301)*10)),1))</f>
        <v>5.5</v>
      </c>
      <c r="F8" s="342">
        <f t="shared" si="5"/>
        <v>5.4</v>
      </c>
      <c r="G8" s="341">
        <f>IF('Datos de Indicador'!O11="No dato","x",ROUND(IF('Datos de Indicador'!O11&gt;G$302,0,IF('Datos de Indicador'!O11&lt;$G$301,10,(G$302-'Datos de Indicador'!O11)/(G$302-G$301)*10)),1))</f>
        <v>5</v>
      </c>
      <c r="H8" s="341">
        <f>IF('Datos de Indicador'!P11="No dato","x",ROUND(IF('Datos de Indicador'!P11&gt;H$302,10,IF('Datos de Indicador'!P11&lt;$E$301,0,10-(H$302-'Datos de Indicador'!P11)/(H$302-H$301)*10)),1))</f>
        <v>6.4</v>
      </c>
      <c r="I8" s="341">
        <f>IF('Datos de Indicador'!Q11="No dato","x",ROUND(IF('Datos de Indicador'!Q11&gt;I$302,10,IF('Datos de Indicador'!Q11&lt;$I$301,0,10-(I$302-'Datos de Indicador'!Q11)/(I$302-I$301)*10)),1))</f>
        <v>7.1</v>
      </c>
      <c r="J8" s="342">
        <f t="shared" si="0"/>
        <v>6.2</v>
      </c>
      <c r="K8" s="341">
        <f>IF('Datos de Indicador'!R11="No dato","x",ROUND(IF('Datos de Indicador'!R11&gt;K$302,10,IF('Datos de Indicador'!R11&lt;$K$301,0,10-(K$302-'Datos de Indicador'!R11)/(K$302-K$301)*10)),1))</f>
        <v>0</v>
      </c>
      <c r="L8" s="341">
        <f>IF('Datos de Indicador'!S11="No dato","x",ROUND(IF('Datos de Indicador'!S11&gt;L$302,10,IF('Datos de Indicador'!S11&lt;$L$301,0,10-(L$302-'Datos de Indicador'!S11)/(L$302-L$301)*10)),1))</f>
        <v>8.4</v>
      </c>
      <c r="M8" s="342">
        <f t="shared" si="1"/>
        <v>5.6</v>
      </c>
      <c r="N8" s="343">
        <f t="shared" si="6"/>
        <v>5.7</v>
      </c>
      <c r="O8" s="344">
        <f>IF('Datos de Indicador'!T11="No dato","x",IF('Datos de Indicador'!AN11="No dato","x", 'Datos de Indicador'!T11/'Datos de Indicador'!AN11))</f>
        <v>5.8912090070039926E-3</v>
      </c>
      <c r="P8" s="341">
        <f t="shared" si="2"/>
        <v>3.9</v>
      </c>
      <c r="Q8" s="474">
        <f>IF('Datos de Indicador'!T11="No dato","x",ROUND(IF('Datos de Indicador'!T11&gt;Q$302,10,IF('Datos de Indicador'!T11&lt;$Q$301,0,10-(Q$302-'Datos de Indicador'!T11)/(Q$302-Q$301)*10)),1))</f>
        <v>2.2000000000000002</v>
      </c>
      <c r="R8" s="342">
        <f t="shared" si="7"/>
        <v>3.1</v>
      </c>
      <c r="S8" s="341">
        <f>IF('Datos de Indicador'!U11="No dato","x",ROUND(IF('Datos de Indicador'!U11&gt;S$302,10,IF('Datos de Indicador'!U11&lt;$S$301,0,10-(S$302-'Datos de Indicador'!U11)/(S$302-S$301)*10)),1))</f>
        <v>3.9</v>
      </c>
      <c r="T8" s="341">
        <f>IF('Datos de Indicador'!V11="No dato","x",ROUND(IF('Datos de Indicador'!V11&gt;T$302,10,IF('Datos de Indicador'!V11&lt;$T$301,0,10-(T$302-'Datos de Indicador'!V11)/(T$302-T$301)*10)),1))</f>
        <v>8.9</v>
      </c>
      <c r="U8" s="341">
        <f>IF('Datos de Indicador'!W11="No dato","x",ROUND(IF('Datos de Indicador'!W11&gt;U$302,10,IF('Datos de Indicador'!W11&lt;$U$301,0,10-(U$302-'Datos de Indicador'!W11)/(U$302-U$301)*10)),1))</f>
        <v>0.9</v>
      </c>
      <c r="V8" s="341">
        <f>IF('Datos de Indicador'!X11="No dato","x",ROUND(IF('Datos de Indicador'!X11&gt;V$302,10,IF('Datos de Indicador'!X11&lt;$V$301,0,(V$302-'Datos de Indicador'!X11)/(V$302-V$301)*10)),1))</f>
        <v>0</v>
      </c>
      <c r="W8" s="345">
        <f t="shared" si="3"/>
        <v>3.4</v>
      </c>
      <c r="X8" s="346">
        <f t="shared" si="4"/>
        <v>3.3</v>
      </c>
      <c r="Z8" s="413"/>
      <c r="AA8" s="414"/>
      <c r="AB8" s="414"/>
    </row>
    <row r="9" spans="1:28" s="3" customFormat="1" x14ac:dyDescent="0.25">
      <c r="A9" s="104" t="s">
        <v>229</v>
      </c>
      <c r="B9" s="101" t="s">
        <v>176</v>
      </c>
      <c r="C9" s="307">
        <v>107</v>
      </c>
      <c r="D9" s="341">
        <f>IF('Datos de Indicador'!M12="No dato","x",ROUND(IF('Datos de Indicador'!M12&gt;D$302,0,IF('Datos de Indicador'!M12&lt;$D$301,10,(D$302-'Datos de Indicador'!M12)/(D$302-D$301)*10)),1))</f>
        <v>5.5</v>
      </c>
      <c r="E9" s="341">
        <f>IF('Datos de Indicador'!N12="No dato","x",ROUND(IF('Datos de Indicador'!N12&gt;E$302,10,IF('Datos de Indicador'!N12&lt;$E$301,0,10-(E$302-'Datos de Indicador'!N12)/(E$302-E$301)*10)),1))</f>
        <v>6.4</v>
      </c>
      <c r="F9" s="342">
        <f t="shared" si="5"/>
        <v>6</v>
      </c>
      <c r="G9" s="341">
        <f>IF('Datos de Indicador'!O12="No dato","x",ROUND(IF('Datos de Indicador'!O12&gt;G$302,0,IF('Datos de Indicador'!O12&lt;$G$301,10,(G$302-'Datos de Indicador'!O12)/(G$302-G$301)*10)),1))</f>
        <v>4.8</v>
      </c>
      <c r="H9" s="341">
        <f>IF('Datos de Indicador'!P12="No dato","x",ROUND(IF('Datos de Indicador'!P12&gt;H$302,10,IF('Datos de Indicador'!P12&lt;$E$301,0,10-(H$302-'Datos de Indicador'!P12)/(H$302-H$301)*10)),1))</f>
        <v>6.9</v>
      </c>
      <c r="I9" s="341">
        <f>IF('Datos de Indicador'!Q12="No dato","x",ROUND(IF('Datos de Indicador'!Q12&gt;I$302,10,IF('Datos de Indicador'!Q12&lt;$I$301,0,10-(I$302-'Datos de Indicador'!Q12)/(I$302-I$301)*10)),1))</f>
        <v>7.4</v>
      </c>
      <c r="J9" s="342">
        <f t="shared" si="0"/>
        <v>6.4</v>
      </c>
      <c r="K9" s="341">
        <f>IF('Datos de Indicador'!R12="No dato","x",ROUND(IF('Datos de Indicador'!R12&gt;K$302,10,IF('Datos de Indicador'!R12&lt;$K$301,0,10-(K$302-'Datos de Indicador'!R12)/(K$302-K$301)*10)),1))</f>
        <v>4.5999999999999996</v>
      </c>
      <c r="L9" s="341">
        <f>IF('Datos de Indicador'!S12="No dato","x",ROUND(IF('Datos de Indicador'!S12&gt;L$302,10,IF('Datos de Indicador'!S12&lt;$L$301,0,10-(L$302-'Datos de Indicador'!S12)/(L$302-L$301)*10)),1))</f>
        <v>8.1</v>
      </c>
      <c r="M9" s="342">
        <f t="shared" si="1"/>
        <v>6.7</v>
      </c>
      <c r="N9" s="343">
        <f t="shared" si="6"/>
        <v>6.4</v>
      </c>
      <c r="O9" s="344">
        <f>IF('Datos de Indicador'!T12="No dato","x",IF('Datos de Indicador'!AN12="No dato","x", 'Datos de Indicador'!T12/'Datos de Indicador'!AN12))</f>
        <v>1.1207153502235469E-2</v>
      </c>
      <c r="P9" s="341">
        <f t="shared" si="2"/>
        <v>7.5</v>
      </c>
      <c r="Q9" s="474">
        <f>IF('Datos de Indicador'!T12="No dato","x",ROUND(IF('Datos de Indicador'!T12&gt;Q$302,10,IF('Datos de Indicador'!T12&lt;$Q$301,0,10-(Q$302-'Datos de Indicador'!T12)/(Q$302-Q$301)*10)),1))</f>
        <v>10</v>
      </c>
      <c r="R9" s="342">
        <f t="shared" si="7"/>
        <v>9.1</v>
      </c>
      <c r="S9" s="341">
        <f>IF('Datos de Indicador'!U12="No dato","x",ROUND(IF('Datos de Indicador'!U12&gt;S$302,10,IF('Datos de Indicador'!U12&lt;$S$301,0,10-(S$302-'Datos de Indicador'!U12)/(S$302-S$301)*10)),1))</f>
        <v>2.9</v>
      </c>
      <c r="T9" s="341">
        <f>IF('Datos de Indicador'!V12="No dato","x",ROUND(IF('Datos de Indicador'!V12&gt;T$302,10,IF('Datos de Indicador'!V12&lt;$T$301,0,10-(T$302-'Datos de Indicador'!V12)/(T$302-T$301)*10)),1))</f>
        <v>7.8</v>
      </c>
      <c r="U9" s="341">
        <f>IF('Datos de Indicador'!W12="No dato","x",ROUND(IF('Datos de Indicador'!W12&gt;U$302,10,IF('Datos de Indicador'!W12&lt;$U$301,0,10-(U$302-'Datos de Indicador'!W12)/(U$302-U$301)*10)),1))</f>
        <v>6</v>
      </c>
      <c r="V9" s="341">
        <f>IF('Datos de Indicador'!X12="No dato","x",ROUND(IF('Datos de Indicador'!X12&gt;V$302,10,IF('Datos de Indicador'!X12&lt;$V$301,0,(V$302-'Datos de Indicador'!X12)/(V$302-V$301)*10)),1))</f>
        <v>0</v>
      </c>
      <c r="W9" s="345">
        <f t="shared" si="3"/>
        <v>4.2</v>
      </c>
      <c r="X9" s="346">
        <f t="shared" si="4"/>
        <v>7.4</v>
      </c>
      <c r="Z9" s="413"/>
      <c r="AA9" s="414"/>
      <c r="AB9" s="414"/>
    </row>
    <row r="10" spans="1:28" s="3" customFormat="1" x14ac:dyDescent="0.25">
      <c r="A10" s="104" t="s">
        <v>229</v>
      </c>
      <c r="B10" s="101" t="s">
        <v>177</v>
      </c>
      <c r="C10" s="307">
        <v>108</v>
      </c>
      <c r="D10" s="341">
        <f>IF('Datos de Indicador'!M13="No dato","x",ROUND(IF('Datos de Indicador'!M13&gt;D$302,0,IF('Datos de Indicador'!M13&lt;$D$301,10,(D$302-'Datos de Indicador'!M13)/(D$302-D$301)*10)),1))</f>
        <v>6.1</v>
      </c>
      <c r="E10" s="341">
        <f>IF('Datos de Indicador'!N13="No dato","x",ROUND(IF('Datos de Indicador'!N13&gt;E$302,10,IF('Datos de Indicador'!N13&lt;$E$301,0,10-(E$302-'Datos de Indicador'!N13)/(E$302-E$301)*10)),1))</f>
        <v>6</v>
      </c>
      <c r="F10" s="342">
        <f t="shared" si="5"/>
        <v>6.1</v>
      </c>
      <c r="G10" s="341">
        <f>IF('Datos de Indicador'!O13="No dato","x",ROUND(IF('Datos de Indicador'!O13&gt;G$302,0,IF('Datos de Indicador'!O13&lt;$G$301,10,(G$302-'Datos de Indicador'!O13)/(G$302-G$301)*10)),1))</f>
        <v>7</v>
      </c>
      <c r="H10" s="341">
        <f>IF('Datos de Indicador'!P13="No dato","x",ROUND(IF('Datos de Indicador'!P13&gt;H$302,10,IF('Datos de Indicador'!P13&lt;$E$301,0,10-(H$302-'Datos de Indicador'!P13)/(H$302-H$301)*10)),1))</f>
        <v>6.7</v>
      </c>
      <c r="I10" s="341">
        <f>IF('Datos de Indicador'!Q13="No dato","x",ROUND(IF('Datos de Indicador'!Q13&gt;I$302,10,IF('Datos de Indicador'!Q13&lt;$I$301,0,10-(I$302-'Datos de Indicador'!Q13)/(I$302-I$301)*10)),1))</f>
        <v>8</v>
      </c>
      <c r="J10" s="342">
        <f t="shared" si="0"/>
        <v>7.2</v>
      </c>
      <c r="K10" s="341">
        <f>IF('Datos de Indicador'!R13="No dato","x",ROUND(IF('Datos de Indicador'!R13&gt;K$302,10,IF('Datos de Indicador'!R13&lt;$K$301,0,10-(K$302-'Datos de Indicador'!R13)/(K$302-K$301)*10)),1))</f>
        <v>4.5</v>
      </c>
      <c r="L10" s="341">
        <f>IF('Datos de Indicador'!S13="No dato","x",ROUND(IF('Datos de Indicador'!S13&gt;L$302,10,IF('Datos de Indicador'!S13&lt;$L$301,0,10-(L$302-'Datos de Indicador'!S13)/(L$302-L$301)*10)),1))</f>
        <v>8.1</v>
      </c>
      <c r="M10" s="342">
        <f t="shared" si="1"/>
        <v>6.6</v>
      </c>
      <c r="N10" s="343">
        <f t="shared" si="6"/>
        <v>6.6</v>
      </c>
      <c r="O10" s="344">
        <f>IF('Datos de Indicador'!T13="No dato","x",IF('Datos de Indicador'!AN13="No dato","x", 'Datos de Indicador'!T13/'Datos de Indicador'!AN13))</f>
        <v>6.284658040665434E-3</v>
      </c>
      <c r="P10" s="341">
        <f t="shared" si="2"/>
        <v>4.2</v>
      </c>
      <c r="Q10" s="474">
        <f>IF('Datos de Indicador'!T13="No dato","x",ROUND(IF('Datos de Indicador'!T13&gt;Q$302,10,IF('Datos de Indicador'!T13&lt;$Q$301,0,10-(Q$302-'Datos de Indicador'!T13)/(Q$302-Q$301)*10)),1))</f>
        <v>3.8</v>
      </c>
      <c r="R10" s="342">
        <f t="shared" si="7"/>
        <v>4</v>
      </c>
      <c r="S10" s="341">
        <f>IF('Datos de Indicador'!U13="No dato","x",ROUND(IF('Datos de Indicador'!U13&gt;S$302,10,IF('Datos de Indicador'!U13&lt;$S$301,0,10-(S$302-'Datos de Indicador'!U13)/(S$302-S$301)*10)),1))</f>
        <v>4</v>
      </c>
      <c r="T10" s="341">
        <f>IF('Datos de Indicador'!V13="No dato","x",ROUND(IF('Datos de Indicador'!V13&gt;T$302,10,IF('Datos de Indicador'!V13&lt;$T$301,0,10-(T$302-'Datos de Indicador'!V13)/(T$302-T$301)*10)),1))</f>
        <v>9.5</v>
      </c>
      <c r="U10" s="341">
        <f>IF('Datos de Indicador'!W13="No dato","x",ROUND(IF('Datos de Indicador'!W13&gt;U$302,10,IF('Datos de Indicador'!W13&lt;$U$301,0,10-(U$302-'Datos de Indicador'!W13)/(U$302-U$301)*10)),1))</f>
        <v>0.4</v>
      </c>
      <c r="V10" s="341">
        <f>IF('Datos de Indicador'!X13="No dato","x",ROUND(IF('Datos de Indicador'!X13&gt;V$302,10,IF('Datos de Indicador'!X13&lt;$V$301,0,(V$302-'Datos de Indicador'!X13)/(V$302-V$301)*10)),1))</f>
        <v>2.5</v>
      </c>
      <c r="W10" s="345">
        <f t="shared" si="3"/>
        <v>4.0999999999999996</v>
      </c>
      <c r="X10" s="346">
        <f t="shared" si="4"/>
        <v>4.0999999999999996</v>
      </c>
      <c r="Z10" s="413"/>
      <c r="AA10" s="414"/>
      <c r="AB10" s="414"/>
    </row>
    <row r="11" spans="1:28" s="3" customFormat="1" x14ac:dyDescent="0.25">
      <c r="A11" s="104" t="s">
        <v>230</v>
      </c>
      <c r="B11" s="101" t="s">
        <v>178</v>
      </c>
      <c r="C11" s="307">
        <v>201</v>
      </c>
      <c r="D11" s="341">
        <f>IF('Datos de Indicador'!M14="No dato","x",ROUND(IF('Datos de Indicador'!M14&gt;D$302,0,IF('Datos de Indicador'!M14&lt;$D$301,10,(D$302-'Datos de Indicador'!M14)/(D$302-D$301)*10)),1))</f>
        <v>5.7</v>
      </c>
      <c r="E11" s="341">
        <f>IF('Datos de Indicador'!N14="No dato","x",ROUND(IF('Datos de Indicador'!N14&gt;E$302,10,IF('Datos de Indicador'!N14&lt;$E$301,0,10-(E$302-'Datos de Indicador'!N14)/(E$302-E$301)*10)),1))</f>
        <v>6.7</v>
      </c>
      <c r="F11" s="342">
        <f t="shared" si="5"/>
        <v>6.2</v>
      </c>
      <c r="G11" s="341">
        <f>IF('Datos de Indicador'!O14="No dato","x",ROUND(IF('Datos de Indicador'!O14&gt;G$302,0,IF('Datos de Indicador'!O14&lt;$G$301,10,(G$302-'Datos de Indicador'!O14)/(G$302-G$301)*10)),1))</f>
        <v>4.8</v>
      </c>
      <c r="H11" s="341">
        <f>IF('Datos de Indicador'!P14="No dato","x",ROUND(IF('Datos de Indicador'!P14&gt;H$302,10,IF('Datos de Indicador'!P14&lt;$E$301,0,10-(H$302-'Datos de Indicador'!P14)/(H$302-H$301)*10)),1))</f>
        <v>8.9</v>
      </c>
      <c r="I11" s="341">
        <f>IF('Datos de Indicador'!Q14="No dato","x",ROUND(IF('Datos de Indicador'!Q14&gt;I$302,10,IF('Datos de Indicador'!Q14&lt;$I$301,0,10-(I$302-'Datos de Indicador'!Q14)/(I$302-I$301)*10)),1))</f>
        <v>8.5</v>
      </c>
      <c r="J11" s="342">
        <f t="shared" si="0"/>
        <v>7.4</v>
      </c>
      <c r="K11" s="341">
        <f>IF('Datos de Indicador'!R14="No dato","x",ROUND(IF('Datos de Indicador'!R14&gt;K$302,10,IF('Datos de Indicador'!R14&lt;$K$301,0,10-(K$302-'Datos de Indicador'!R14)/(K$302-K$301)*10)),1))</f>
        <v>4.8</v>
      </c>
      <c r="L11" s="341">
        <f>IF('Datos de Indicador'!S14="No dato","x",ROUND(IF('Datos de Indicador'!S14&gt;L$302,10,IF('Datos de Indicador'!S14&lt;$L$301,0,10-(L$302-'Datos de Indicador'!S14)/(L$302-L$301)*10)),1))</f>
        <v>8.3000000000000007</v>
      </c>
      <c r="M11" s="342">
        <f t="shared" si="1"/>
        <v>6.9</v>
      </c>
      <c r="N11" s="343">
        <f t="shared" si="6"/>
        <v>6.8</v>
      </c>
      <c r="O11" s="344">
        <f>IF('Datos de Indicador'!T14="No dato","x",IF('Datos de Indicador'!AN14="No dato","x", 'Datos de Indicador'!T14/'Datos de Indicador'!AN14))</f>
        <v>1.4523278111345132E-2</v>
      </c>
      <c r="P11" s="341">
        <f t="shared" si="2"/>
        <v>9.6999999999999993</v>
      </c>
      <c r="Q11" s="474">
        <f>IF('Datos de Indicador'!T14="No dato","x",ROUND(IF('Datos de Indicador'!T14&gt;Q$302,10,IF('Datos de Indicador'!T14&lt;$Q$301,0,10-(Q$302-'Datos de Indicador'!T14)/(Q$302-Q$301)*10)),1))</f>
        <v>10</v>
      </c>
      <c r="R11" s="342">
        <f t="shared" si="7"/>
        <v>9.9</v>
      </c>
      <c r="S11" s="341">
        <f>IF('Datos de Indicador'!U14="No dato","x",ROUND(IF('Datos de Indicador'!U14&gt;S$302,10,IF('Datos de Indicador'!U14&lt;$S$301,0,10-(S$302-'Datos de Indicador'!U14)/(S$302-S$301)*10)),1))</f>
        <v>2.6</v>
      </c>
      <c r="T11" s="341">
        <f>IF('Datos de Indicador'!V14="No dato","x",ROUND(IF('Datos de Indicador'!V14&gt;T$302,10,IF('Datos de Indicador'!V14&lt;$T$301,0,10-(T$302-'Datos de Indicador'!V14)/(T$302-T$301)*10)),1))</f>
        <v>7.8</v>
      </c>
      <c r="U11" s="341">
        <f>IF('Datos de Indicador'!W14="No dato","x",ROUND(IF('Datos de Indicador'!W14&gt;U$302,10,IF('Datos de Indicador'!W14&lt;$U$301,0,10-(U$302-'Datos de Indicador'!W14)/(U$302-U$301)*10)),1))</f>
        <v>3.4</v>
      </c>
      <c r="V11" s="341">
        <f>IF('Datos de Indicador'!X14="No dato","x",ROUND(IF('Datos de Indicador'!X14&gt;V$302,10,IF('Datos de Indicador'!X14&lt;$V$301,0,(V$302-'Datos de Indicador'!X14)/(V$302-V$301)*10)),1))</f>
        <v>0</v>
      </c>
      <c r="W11" s="345">
        <f t="shared" si="3"/>
        <v>3.5</v>
      </c>
      <c r="X11" s="346">
        <f t="shared" si="4"/>
        <v>8.1</v>
      </c>
      <c r="Z11" s="413"/>
      <c r="AA11" s="414"/>
      <c r="AB11" s="414"/>
    </row>
    <row r="12" spans="1:28" s="3" customFormat="1" x14ac:dyDescent="0.25">
      <c r="A12" s="104" t="s">
        <v>230</v>
      </c>
      <c r="B12" s="101" t="s">
        <v>179</v>
      </c>
      <c r="C12" s="307">
        <v>202</v>
      </c>
      <c r="D12" s="341">
        <f>IF('Datos de Indicador'!M15="No dato","x",ROUND(IF('Datos de Indicador'!M15&gt;D$302,0,IF('Datos de Indicador'!M15&lt;$D$301,10,(D$302-'Datos de Indicador'!M15)/(D$302-D$301)*10)),1))</f>
        <v>7</v>
      </c>
      <c r="E12" s="341">
        <f>IF('Datos de Indicador'!N15="No dato","x",ROUND(IF('Datos de Indicador'!N15&gt;E$302,10,IF('Datos de Indicador'!N15&lt;$E$301,0,10-(E$302-'Datos de Indicador'!N15)/(E$302-E$301)*10)),1))</f>
        <v>8.5</v>
      </c>
      <c r="F12" s="342">
        <f t="shared" si="5"/>
        <v>7.8</v>
      </c>
      <c r="G12" s="341">
        <f>IF('Datos de Indicador'!O15="No dato","x",ROUND(IF('Datos de Indicador'!O15&gt;G$302,0,IF('Datos de Indicador'!O15&lt;$G$301,10,(G$302-'Datos de Indicador'!O15)/(G$302-G$301)*10)),1))</f>
        <v>7.7</v>
      </c>
      <c r="H12" s="341">
        <f>IF('Datos de Indicador'!P15="No dato","x",ROUND(IF('Datos de Indicador'!P15&gt;H$302,10,IF('Datos de Indicador'!P15&lt;$E$301,0,10-(H$302-'Datos de Indicador'!P15)/(H$302-H$301)*10)),1))</f>
        <v>8.5</v>
      </c>
      <c r="I12" s="341">
        <f>IF('Datos de Indicador'!Q15="No dato","x",ROUND(IF('Datos de Indicador'!Q15&gt;I$302,10,IF('Datos de Indicador'!Q15&lt;$I$301,0,10-(I$302-'Datos de Indicador'!Q15)/(I$302-I$301)*10)),1))</f>
        <v>9</v>
      </c>
      <c r="J12" s="342">
        <f t="shared" si="0"/>
        <v>8.4</v>
      </c>
      <c r="K12" s="341">
        <f>IF('Datos de Indicador'!R15="No dato","x",ROUND(IF('Datos de Indicador'!R15&gt;K$302,10,IF('Datos de Indicador'!R15&lt;$K$301,0,10-(K$302-'Datos de Indicador'!R15)/(K$302-K$301)*10)),1))</f>
        <v>7.7</v>
      </c>
      <c r="L12" s="341">
        <f>IF('Datos de Indicador'!S15="No dato","x",ROUND(IF('Datos de Indicador'!S15&gt;L$302,10,IF('Datos de Indicador'!S15&lt;$L$301,0,10-(L$302-'Datos de Indicador'!S15)/(L$302-L$301)*10)),1))</f>
        <v>8.3000000000000007</v>
      </c>
      <c r="M12" s="342">
        <f t="shared" si="1"/>
        <v>8</v>
      </c>
      <c r="N12" s="343">
        <f t="shared" si="6"/>
        <v>8.1</v>
      </c>
      <c r="O12" s="344">
        <f>IF('Datos de Indicador'!T15="No dato","x",IF('Datos de Indicador'!AN15="No dato","x", 'Datos de Indicador'!T15/'Datos de Indicador'!AN15))</f>
        <v>9.4176147065471259E-3</v>
      </c>
      <c r="P12" s="341">
        <f t="shared" si="2"/>
        <v>6.3</v>
      </c>
      <c r="Q12" s="474">
        <f>IF('Datos de Indicador'!T15="No dato","x",ROUND(IF('Datos de Indicador'!T15&gt;Q$302,10,IF('Datos de Indicador'!T15&lt;$Q$301,0,10-(Q$302-'Datos de Indicador'!T15)/(Q$302-Q$301)*10)),1))</f>
        <v>3.1</v>
      </c>
      <c r="R12" s="342">
        <f t="shared" si="7"/>
        <v>4.9000000000000004</v>
      </c>
      <c r="S12" s="341">
        <f>IF('Datos de Indicador'!U15="No dato","x",ROUND(IF('Datos de Indicador'!U15&gt;S$302,10,IF('Datos de Indicador'!U15&lt;$S$301,0,10-(S$302-'Datos de Indicador'!U15)/(S$302-S$301)*10)),1))</f>
        <v>2.6</v>
      </c>
      <c r="T12" s="341">
        <f>IF('Datos de Indicador'!V15="No dato","x",ROUND(IF('Datos de Indicador'!V15&gt;T$302,10,IF('Datos de Indicador'!V15&lt;$T$301,0,10-(T$302-'Datos de Indicador'!V15)/(T$302-T$301)*10)),1))</f>
        <v>8.6999999999999993</v>
      </c>
      <c r="U12" s="341">
        <f>IF('Datos de Indicador'!W15="No dato","x",ROUND(IF('Datos de Indicador'!W15&gt;U$302,10,IF('Datos de Indicador'!W15&lt;$U$301,0,10-(U$302-'Datos de Indicador'!W15)/(U$302-U$301)*10)),1))</f>
        <v>5.4</v>
      </c>
      <c r="V12" s="341">
        <f>IF('Datos de Indicador'!X15="No dato","x",ROUND(IF('Datos de Indicador'!X15&gt;V$302,10,IF('Datos de Indicador'!X15&lt;$V$301,0,(V$302-'Datos de Indicador'!X15)/(V$302-V$301)*10)),1))</f>
        <v>5</v>
      </c>
      <c r="W12" s="345">
        <f t="shared" si="3"/>
        <v>5.4</v>
      </c>
      <c r="X12" s="346">
        <f t="shared" si="4"/>
        <v>5.2</v>
      </c>
      <c r="Z12" s="413"/>
      <c r="AA12" s="414"/>
      <c r="AB12" s="414"/>
    </row>
    <row r="13" spans="1:28" s="3" customFormat="1" x14ac:dyDescent="0.25">
      <c r="A13" s="107" t="s">
        <v>230</v>
      </c>
      <c r="B13" s="101" t="s">
        <v>180</v>
      </c>
      <c r="C13" s="307">
        <v>203</v>
      </c>
      <c r="D13" s="341">
        <f>IF('Datos de Indicador'!M16="No dato","x",ROUND(IF('Datos de Indicador'!M16&gt;D$302,0,IF('Datos de Indicador'!M16&lt;$D$301,10,(D$302-'Datos de Indicador'!M16)/(D$302-D$301)*10)),1))</f>
        <v>6.2</v>
      </c>
      <c r="E13" s="341">
        <f>IF('Datos de Indicador'!N16="No dato","x",ROUND(IF('Datos de Indicador'!N16&gt;E$302,10,IF('Datos de Indicador'!N16&lt;$E$301,0,10-(E$302-'Datos de Indicador'!N16)/(E$302-E$301)*10)),1))</f>
        <v>7.2</v>
      </c>
      <c r="F13" s="342">
        <f t="shared" si="5"/>
        <v>6.7</v>
      </c>
      <c r="G13" s="341">
        <f>IF('Datos de Indicador'!O16="No dato","x",ROUND(IF('Datos de Indicador'!O16&gt;G$302,0,IF('Datos de Indicador'!O16&lt;$G$301,10,(G$302-'Datos de Indicador'!O16)/(G$302-G$301)*10)),1))</f>
        <v>4</v>
      </c>
      <c r="H13" s="341">
        <f>IF('Datos de Indicador'!P16="No dato","x",ROUND(IF('Datos de Indicador'!P16&gt;H$302,10,IF('Datos de Indicador'!P16&lt;$E$301,0,10-(H$302-'Datos de Indicador'!P16)/(H$302-H$301)*10)),1))</f>
        <v>8.9</v>
      </c>
      <c r="I13" s="341" t="str">
        <f>IF('Datos de Indicador'!Q16="No dato","x",ROUND(IF('Datos de Indicador'!Q16&gt;I$302,10,IF('Datos de Indicador'!Q16&lt;$I$301,0,10-(I$302-'Datos de Indicador'!Q16)/(I$302-I$301)*10)),1))</f>
        <v>x</v>
      </c>
      <c r="J13" s="342">
        <f t="shared" si="0"/>
        <v>6.5</v>
      </c>
      <c r="K13" s="341">
        <f>IF('Datos de Indicador'!R16="No dato","x",ROUND(IF('Datos de Indicador'!R16&gt;K$302,10,IF('Datos de Indicador'!R16&lt;$K$301,0,10-(K$302-'Datos de Indicador'!R16)/(K$302-K$301)*10)),1))</f>
        <v>7.2</v>
      </c>
      <c r="L13" s="341">
        <f>IF('Datos de Indicador'!S16="No dato","x",ROUND(IF('Datos de Indicador'!S16&gt;L$302,10,IF('Datos de Indicador'!S16&lt;$L$301,0,10-(L$302-'Datos de Indicador'!S16)/(L$302-L$301)*10)),1))</f>
        <v>7.2</v>
      </c>
      <c r="M13" s="342">
        <f t="shared" si="1"/>
        <v>7.2</v>
      </c>
      <c r="N13" s="343">
        <f t="shared" si="6"/>
        <v>6.8</v>
      </c>
      <c r="O13" s="344">
        <f>IF('Datos de Indicador'!T16="No dato","x",IF('Datos de Indicador'!AN16="No dato","x", 'Datos de Indicador'!T16/'Datos de Indicador'!AN16))</f>
        <v>5.1255766273705788E-3</v>
      </c>
      <c r="P13" s="341">
        <f t="shared" si="2"/>
        <v>3.4</v>
      </c>
      <c r="Q13" s="474">
        <f>IF('Datos de Indicador'!T16="No dato","x",ROUND(IF('Datos de Indicador'!T16&gt;Q$302,10,IF('Datos de Indicador'!T16&lt;$Q$301,0,10-(Q$302-'Datos de Indicador'!T16)/(Q$302-Q$301)*10)),1))</f>
        <v>2.7</v>
      </c>
      <c r="R13" s="342">
        <f t="shared" si="7"/>
        <v>3.1</v>
      </c>
      <c r="S13" s="341">
        <f>IF('Datos de Indicador'!U16="No dato","x",ROUND(IF('Datos de Indicador'!U16&gt;S$302,10,IF('Datos de Indicador'!U16&lt;$S$301,0,10-(S$302-'Datos de Indicador'!U16)/(S$302-S$301)*10)),1))</f>
        <v>1.6</v>
      </c>
      <c r="T13" s="341">
        <f>IF('Datos de Indicador'!V16="No dato","x",ROUND(IF('Datos de Indicador'!V16&gt;T$302,10,IF('Datos de Indicador'!V16&lt;$T$301,0,10-(T$302-'Datos de Indicador'!V16)/(T$302-T$301)*10)),1))</f>
        <v>5.6</v>
      </c>
      <c r="U13" s="341">
        <f>IF('Datos de Indicador'!W16="No dato","x",ROUND(IF('Datos de Indicador'!W16&gt;U$302,10,IF('Datos de Indicador'!W16&lt;$U$301,0,10-(U$302-'Datos de Indicador'!W16)/(U$302-U$301)*10)),1))</f>
        <v>5.3</v>
      </c>
      <c r="V13" s="341">
        <f>IF('Datos de Indicador'!X16="No dato","x",ROUND(IF('Datos de Indicador'!X16&gt;V$302,10,IF('Datos de Indicador'!X16&lt;$V$301,0,(V$302-'Datos de Indicador'!X16)/(V$302-V$301)*10)),1))</f>
        <v>2.5</v>
      </c>
      <c r="W13" s="345">
        <f t="shared" si="3"/>
        <v>3.8</v>
      </c>
      <c r="X13" s="346">
        <f t="shared" si="4"/>
        <v>3.5</v>
      </c>
      <c r="Z13" s="413"/>
      <c r="AA13" s="414"/>
      <c r="AB13" s="414"/>
    </row>
    <row r="14" spans="1:28" s="3" customFormat="1" x14ac:dyDescent="0.25">
      <c r="A14" s="107" t="s">
        <v>230</v>
      </c>
      <c r="B14" s="101" t="s">
        <v>181</v>
      </c>
      <c r="C14" s="307">
        <v>204</v>
      </c>
      <c r="D14" s="341">
        <f>IF('Datos de Indicador'!M17="No dato","x",ROUND(IF('Datos de Indicador'!M17&gt;D$302,0,IF('Datos de Indicador'!M17&lt;$D$301,10,(D$302-'Datos de Indicador'!M17)/(D$302-D$301)*10)),1))</f>
        <v>6.8</v>
      </c>
      <c r="E14" s="341">
        <f>IF('Datos de Indicador'!N17="No dato","x",ROUND(IF('Datos de Indicador'!N17&gt;E$302,10,IF('Datos de Indicador'!N17&lt;$E$301,0,10-(E$302-'Datos de Indicador'!N17)/(E$302-E$301)*10)),1))</f>
        <v>9.1</v>
      </c>
      <c r="F14" s="342">
        <f t="shared" si="5"/>
        <v>8.1999999999999993</v>
      </c>
      <c r="G14" s="341">
        <f>IF('Datos de Indicador'!O17="No dato","x",ROUND(IF('Datos de Indicador'!O17&gt;G$302,0,IF('Datos de Indicador'!O17&lt;$G$301,10,(G$302-'Datos de Indicador'!O17)/(G$302-G$301)*10)),1))</f>
        <v>6.5</v>
      </c>
      <c r="H14" s="341">
        <f>IF('Datos de Indicador'!P17="No dato","x",ROUND(IF('Datos de Indicador'!P17&gt;H$302,10,IF('Datos de Indicador'!P17&lt;$E$301,0,10-(H$302-'Datos de Indicador'!P17)/(H$302-H$301)*10)),1))</f>
        <v>8.4</v>
      </c>
      <c r="I14" s="341">
        <f>IF('Datos de Indicador'!Q17="No dato","x",ROUND(IF('Datos de Indicador'!Q17&gt;I$302,10,IF('Datos de Indicador'!Q17&lt;$I$301,0,10-(I$302-'Datos de Indicador'!Q17)/(I$302-I$301)*10)),1))</f>
        <v>10</v>
      </c>
      <c r="J14" s="342">
        <f t="shared" si="0"/>
        <v>8.3000000000000007</v>
      </c>
      <c r="K14" s="341">
        <f>IF('Datos de Indicador'!R17="No dato","x",ROUND(IF('Datos de Indicador'!R17&gt;K$302,10,IF('Datos de Indicador'!R17&lt;$K$301,0,10-(K$302-'Datos de Indicador'!R17)/(K$302-K$301)*10)),1))</f>
        <v>8.1999999999999993</v>
      </c>
      <c r="L14" s="341">
        <f>IF('Datos de Indicador'!S17="No dato","x",ROUND(IF('Datos de Indicador'!S17&gt;L$302,10,IF('Datos de Indicador'!S17&lt;$L$301,0,10-(L$302-'Datos de Indicador'!S17)/(L$302-L$301)*10)),1))</f>
        <v>8.6999999999999993</v>
      </c>
      <c r="M14" s="342">
        <f t="shared" si="1"/>
        <v>8.5</v>
      </c>
      <c r="N14" s="343">
        <f t="shared" si="6"/>
        <v>8.3000000000000007</v>
      </c>
      <c r="O14" s="344">
        <f>IF('Datos de Indicador'!T17="No dato","x",IF('Datos de Indicador'!AN17="No dato","x", 'Datos de Indicador'!T17/'Datos de Indicador'!AN17))</f>
        <v>5.6872037914691941E-3</v>
      </c>
      <c r="P14" s="341">
        <f t="shared" si="2"/>
        <v>3.8</v>
      </c>
      <c r="Q14" s="474">
        <f>IF('Datos de Indicador'!T17="No dato","x",ROUND(IF('Datos de Indicador'!T17&gt;Q$302,10,IF('Datos de Indicador'!T17&lt;$Q$301,0,10-(Q$302-'Datos de Indicador'!T17)/(Q$302-Q$301)*10)),1))</f>
        <v>2.1</v>
      </c>
      <c r="R14" s="342">
        <f t="shared" si="7"/>
        <v>3</v>
      </c>
      <c r="S14" s="341">
        <f>IF('Datos de Indicador'!U17="No dato","x",ROUND(IF('Datos de Indicador'!U17&gt;S$302,10,IF('Datos de Indicador'!U17&lt;$S$301,0,10-(S$302-'Datos de Indicador'!U17)/(S$302-S$301)*10)),1))</f>
        <v>5.4</v>
      </c>
      <c r="T14" s="341">
        <f>IF('Datos de Indicador'!V17="No dato","x",ROUND(IF('Datos de Indicador'!V17&gt;T$302,10,IF('Datos de Indicador'!V17&lt;$T$301,0,10-(T$302-'Datos de Indicador'!V17)/(T$302-T$301)*10)),1))</f>
        <v>6.7</v>
      </c>
      <c r="U14" s="341">
        <f>IF('Datos de Indicador'!W17="No dato","x",ROUND(IF('Datos de Indicador'!W17&gt;U$302,10,IF('Datos de Indicador'!W17&lt;$U$301,0,10-(U$302-'Datos de Indicador'!W17)/(U$302-U$301)*10)),1))</f>
        <v>2.1</v>
      </c>
      <c r="V14" s="341">
        <f>IF('Datos de Indicador'!X17="No dato","x",ROUND(IF('Datos de Indicador'!X17&gt;V$302,10,IF('Datos de Indicador'!X17&lt;$V$301,0,(V$302-'Datos de Indicador'!X17)/(V$302-V$301)*10)),1))</f>
        <v>2.5</v>
      </c>
      <c r="W14" s="345">
        <f t="shared" si="3"/>
        <v>4.2</v>
      </c>
      <c r="X14" s="346">
        <f t="shared" si="4"/>
        <v>3.6</v>
      </c>
      <c r="Z14" s="413"/>
      <c r="AA14" s="414"/>
      <c r="AB14" s="414"/>
    </row>
    <row r="15" spans="1:28" s="3" customFormat="1" x14ac:dyDescent="0.25">
      <c r="A15" s="107" t="s">
        <v>230</v>
      </c>
      <c r="B15" s="101" t="s">
        <v>182</v>
      </c>
      <c r="C15" s="307">
        <v>205</v>
      </c>
      <c r="D15" s="341">
        <f>IF('Datos de Indicador'!M18="No dato","x",ROUND(IF('Datos de Indicador'!M18&gt;D$302,0,IF('Datos de Indicador'!M18&lt;$D$301,10,(D$302-'Datos de Indicador'!M18)/(D$302-D$301)*10)),1))</f>
        <v>5.7</v>
      </c>
      <c r="E15" s="341">
        <f>IF('Datos de Indicador'!N18="No dato","x",ROUND(IF('Datos de Indicador'!N18&gt;E$302,10,IF('Datos de Indicador'!N18&lt;$E$301,0,10-(E$302-'Datos de Indicador'!N18)/(E$302-E$301)*10)),1))</f>
        <v>6.2</v>
      </c>
      <c r="F15" s="342">
        <f t="shared" si="5"/>
        <v>6</v>
      </c>
      <c r="G15" s="341">
        <f>IF('Datos de Indicador'!O18="No dato","x",ROUND(IF('Datos de Indicador'!O18&gt;G$302,0,IF('Datos de Indicador'!O18&lt;$G$301,10,(G$302-'Datos de Indicador'!O18)/(G$302-G$301)*10)),1))</f>
        <v>5.7</v>
      </c>
      <c r="H15" s="341">
        <f>IF('Datos de Indicador'!P18="No dato","x",ROUND(IF('Datos de Indicador'!P18&gt;H$302,10,IF('Datos de Indicador'!P18&lt;$E$301,0,10-(H$302-'Datos de Indicador'!P18)/(H$302-H$301)*10)),1))</f>
        <v>7.8</v>
      </c>
      <c r="I15" s="341">
        <f>IF('Datos de Indicador'!Q18="No dato","x",ROUND(IF('Datos de Indicador'!Q18&gt;I$302,10,IF('Datos de Indicador'!Q18&lt;$I$301,0,10-(I$302-'Datos de Indicador'!Q18)/(I$302-I$301)*10)),1))</f>
        <v>7.9</v>
      </c>
      <c r="J15" s="342">
        <f t="shared" si="0"/>
        <v>7.1</v>
      </c>
      <c r="K15" s="341">
        <f>IF('Datos de Indicador'!R18="No dato","x",ROUND(IF('Datos de Indicador'!R18&gt;K$302,10,IF('Datos de Indicador'!R18&lt;$K$301,0,10-(K$302-'Datos de Indicador'!R18)/(K$302-K$301)*10)),1))</f>
        <v>3.9</v>
      </c>
      <c r="L15" s="341">
        <f>IF('Datos de Indicador'!S18="No dato","x",ROUND(IF('Datos de Indicador'!S18&gt;L$302,10,IF('Datos de Indicador'!S18&lt;$L$301,0,10-(L$302-'Datos de Indicador'!S18)/(L$302-L$301)*10)),1))</f>
        <v>8.3000000000000007</v>
      </c>
      <c r="M15" s="342">
        <f t="shared" si="1"/>
        <v>6.6</v>
      </c>
      <c r="N15" s="343">
        <f t="shared" si="6"/>
        <v>6.6</v>
      </c>
      <c r="O15" s="344">
        <f>IF('Datos de Indicador'!T18="No dato","x",IF('Datos de Indicador'!AN18="No dato","x", 'Datos de Indicador'!T18/'Datos de Indicador'!AN18))</f>
        <v>1.8288151475007269E-2</v>
      </c>
      <c r="P15" s="341">
        <f t="shared" si="2"/>
        <v>10</v>
      </c>
      <c r="Q15" s="474">
        <f>IF('Datos de Indicador'!T18="No dato","x",ROUND(IF('Datos de Indicador'!T18&gt;Q$302,10,IF('Datos de Indicador'!T18&lt;$Q$301,0,10-(Q$302-'Datos de Indicador'!T18)/(Q$302-Q$301)*10)),1))</f>
        <v>10</v>
      </c>
      <c r="R15" s="342">
        <f t="shared" si="7"/>
        <v>10</v>
      </c>
      <c r="S15" s="341">
        <f>IF('Datos de Indicador'!U18="No dato","x",ROUND(IF('Datos de Indicador'!U18&gt;S$302,10,IF('Datos de Indicador'!U18&lt;$S$301,0,10-(S$302-'Datos de Indicador'!U18)/(S$302-S$301)*10)),1))</f>
        <v>6.7</v>
      </c>
      <c r="T15" s="341">
        <f>IF('Datos de Indicador'!V18="No dato","x",ROUND(IF('Datos de Indicador'!V18&gt;T$302,10,IF('Datos de Indicador'!V18&lt;$T$301,0,10-(T$302-'Datos de Indicador'!V18)/(T$302-T$301)*10)),1))</f>
        <v>4.7</v>
      </c>
      <c r="U15" s="341">
        <f>IF('Datos de Indicador'!W18="No dato","x",ROUND(IF('Datos de Indicador'!W18&gt;U$302,10,IF('Datos de Indicador'!W18&lt;$U$301,0,10-(U$302-'Datos de Indicador'!W18)/(U$302-U$301)*10)),1))</f>
        <v>0.6</v>
      </c>
      <c r="V15" s="341">
        <f>IF('Datos de Indicador'!X18="No dato","x",ROUND(IF('Datos de Indicador'!X18&gt;V$302,10,IF('Datos de Indicador'!X18&lt;$V$301,0,(V$302-'Datos de Indicador'!X18)/(V$302-V$301)*10)),1))</f>
        <v>0</v>
      </c>
      <c r="W15" s="345">
        <f t="shared" si="3"/>
        <v>3</v>
      </c>
      <c r="X15" s="346">
        <f t="shared" si="4"/>
        <v>8.1</v>
      </c>
      <c r="Z15" s="413"/>
      <c r="AA15" s="414"/>
      <c r="AB15" s="414"/>
    </row>
    <row r="16" spans="1:28" s="3" customFormat="1" x14ac:dyDescent="0.25">
      <c r="A16" s="107" t="s">
        <v>230</v>
      </c>
      <c r="B16" s="101" t="s">
        <v>183</v>
      </c>
      <c r="C16" s="307">
        <v>206</v>
      </c>
      <c r="D16" s="341">
        <f>IF('Datos de Indicador'!M19="No dato","x",ROUND(IF('Datos de Indicador'!M19&gt;D$302,0,IF('Datos de Indicador'!M19&lt;$D$301,10,(D$302-'Datos de Indicador'!M19)/(D$302-D$301)*10)),1))</f>
        <v>6.4</v>
      </c>
      <c r="E16" s="341">
        <f>IF('Datos de Indicador'!N19="No dato","x",ROUND(IF('Datos de Indicador'!N19&gt;E$302,10,IF('Datos de Indicador'!N19&lt;$E$301,0,10-(E$302-'Datos de Indicador'!N19)/(E$302-E$301)*10)),1))</f>
        <v>6.7</v>
      </c>
      <c r="F16" s="342">
        <f t="shared" si="5"/>
        <v>6.6</v>
      </c>
      <c r="G16" s="341">
        <f>IF('Datos de Indicador'!O19="No dato","x",ROUND(IF('Datos de Indicador'!O19&gt;G$302,0,IF('Datos de Indicador'!O19&lt;$G$301,10,(G$302-'Datos de Indicador'!O19)/(G$302-G$301)*10)),1))</f>
        <v>4.8</v>
      </c>
      <c r="H16" s="341">
        <f>IF('Datos de Indicador'!P19="No dato","x",ROUND(IF('Datos de Indicador'!P19&gt;H$302,10,IF('Datos de Indicador'!P19&lt;$E$301,0,10-(H$302-'Datos de Indicador'!P19)/(H$302-H$301)*10)),1))</f>
        <v>8.6</v>
      </c>
      <c r="I16" s="341" t="str">
        <f>IF('Datos de Indicador'!Q19="No dato","x",ROUND(IF('Datos de Indicador'!Q19&gt;I$302,10,IF('Datos de Indicador'!Q19&lt;$I$301,0,10-(I$302-'Datos de Indicador'!Q19)/(I$302-I$301)*10)),1))</f>
        <v>x</v>
      </c>
      <c r="J16" s="342">
        <f t="shared" si="0"/>
        <v>6.7</v>
      </c>
      <c r="K16" s="341">
        <f>IF('Datos de Indicador'!R19="No dato","x",ROUND(IF('Datos de Indicador'!R19&gt;K$302,10,IF('Datos de Indicador'!R19&lt;$K$301,0,10-(K$302-'Datos de Indicador'!R19)/(K$302-K$301)*10)),1))</f>
        <v>8.3000000000000007</v>
      </c>
      <c r="L16" s="341">
        <f>IF('Datos de Indicador'!S19="No dato","x",ROUND(IF('Datos de Indicador'!S19&gt;L$302,10,IF('Datos de Indicador'!S19&lt;$L$301,0,10-(L$302-'Datos de Indicador'!S19)/(L$302-L$301)*10)),1))</f>
        <v>8.6</v>
      </c>
      <c r="M16" s="342">
        <f t="shared" si="1"/>
        <v>8.5</v>
      </c>
      <c r="N16" s="343">
        <f t="shared" si="6"/>
        <v>7.3</v>
      </c>
      <c r="O16" s="344">
        <f>IF('Datos de Indicador'!T19="No dato","x",IF('Datos de Indicador'!AN19="No dato","x", 'Datos de Indicador'!T19/'Datos de Indicador'!AN19))</f>
        <v>1.3729128014842301E-2</v>
      </c>
      <c r="P16" s="341">
        <f t="shared" si="2"/>
        <v>9.1999999999999993</v>
      </c>
      <c r="Q16" s="474">
        <f>IF('Datos de Indicador'!T19="No dato","x",ROUND(IF('Datos de Indicador'!T19&gt;Q$302,10,IF('Datos de Indicador'!T19&lt;$Q$301,0,10-(Q$302-'Datos de Indicador'!T19)/(Q$302-Q$301)*10)),1))</f>
        <v>1.8</v>
      </c>
      <c r="R16" s="342">
        <f t="shared" si="7"/>
        <v>6.9</v>
      </c>
      <c r="S16" s="341">
        <f>IF('Datos de Indicador'!U19="No dato","x",ROUND(IF('Datos de Indicador'!U19&gt;S$302,10,IF('Datos de Indicador'!U19&lt;$S$301,0,10-(S$302-'Datos de Indicador'!U19)/(S$302-S$301)*10)),1))</f>
        <v>6.7</v>
      </c>
      <c r="T16" s="341">
        <f>IF('Datos de Indicador'!V19="No dato","x",ROUND(IF('Datos de Indicador'!V19&gt;T$302,10,IF('Datos de Indicador'!V19&lt;$T$301,0,10-(T$302-'Datos de Indicador'!V19)/(T$302-T$301)*10)),1))</f>
        <v>7.5</v>
      </c>
      <c r="U16" s="341">
        <f>IF('Datos de Indicador'!W19="No dato","x",ROUND(IF('Datos de Indicador'!W19&gt;U$302,10,IF('Datos de Indicador'!W19&lt;$U$301,0,10-(U$302-'Datos de Indicador'!W19)/(U$302-U$301)*10)),1))</f>
        <v>10</v>
      </c>
      <c r="V16" s="341">
        <f>IF('Datos de Indicador'!X19="No dato","x",ROUND(IF('Datos de Indicador'!X19&gt;V$302,10,IF('Datos de Indicador'!X19&lt;$V$301,0,(V$302-'Datos de Indicador'!X19)/(V$302-V$301)*10)),1))</f>
        <v>2.5</v>
      </c>
      <c r="W16" s="345">
        <f t="shared" si="3"/>
        <v>6.7</v>
      </c>
      <c r="X16" s="346">
        <f t="shared" si="4"/>
        <v>6.8</v>
      </c>
      <c r="Z16" s="413"/>
      <c r="AA16" s="414"/>
      <c r="AB16" s="414"/>
    </row>
    <row r="17" spans="1:28" s="3" customFormat="1" x14ac:dyDescent="0.25">
      <c r="A17" s="107" t="s">
        <v>230</v>
      </c>
      <c r="B17" s="101" t="s">
        <v>184</v>
      </c>
      <c r="C17" s="307">
        <v>207</v>
      </c>
      <c r="D17" s="341">
        <f>IF('Datos de Indicador'!M20="No dato","x",ROUND(IF('Datos de Indicador'!M20&gt;D$302,0,IF('Datos de Indicador'!M20&lt;$D$301,10,(D$302-'Datos de Indicador'!M20)/(D$302-D$301)*10)),1))</f>
        <v>5.9</v>
      </c>
      <c r="E17" s="341">
        <f>IF('Datos de Indicador'!N20="No dato","x",ROUND(IF('Datos de Indicador'!N20&gt;E$302,10,IF('Datos de Indicador'!N20&lt;$E$301,0,10-(E$302-'Datos de Indicador'!N20)/(E$302-E$301)*10)),1))</f>
        <v>9.1</v>
      </c>
      <c r="F17" s="342">
        <f t="shared" si="5"/>
        <v>7.9</v>
      </c>
      <c r="G17" s="341">
        <f>IF('Datos de Indicador'!O20="No dato","x",ROUND(IF('Datos de Indicador'!O20&gt;G$302,0,IF('Datos de Indicador'!O20&lt;$G$301,10,(G$302-'Datos de Indicador'!O20)/(G$302-G$301)*10)),1))</f>
        <v>4.5</v>
      </c>
      <c r="H17" s="341">
        <f>IF('Datos de Indicador'!P20="No dato","x",ROUND(IF('Datos de Indicador'!P20&gt;H$302,10,IF('Datos de Indicador'!P20&lt;$E$301,0,10-(H$302-'Datos de Indicador'!P20)/(H$302-H$301)*10)),1))</f>
        <v>7.2</v>
      </c>
      <c r="I17" s="341">
        <f>IF('Datos de Indicador'!Q20="No dato","x",ROUND(IF('Datos de Indicador'!Q20&gt;I$302,10,IF('Datos de Indicador'!Q20&lt;$I$301,0,10-(I$302-'Datos de Indicador'!Q20)/(I$302-I$301)*10)),1))</f>
        <v>10</v>
      </c>
      <c r="J17" s="342">
        <f t="shared" si="0"/>
        <v>7.2</v>
      </c>
      <c r="K17" s="341">
        <f>IF('Datos de Indicador'!R20="No dato","x",ROUND(IF('Datos de Indicador'!R20&gt;K$302,10,IF('Datos de Indicador'!R20&lt;$K$301,0,10-(K$302-'Datos de Indicador'!R20)/(K$302-K$301)*10)),1))</f>
        <v>6.1</v>
      </c>
      <c r="L17" s="341">
        <f>IF('Datos de Indicador'!S20="No dato","x",ROUND(IF('Datos de Indicador'!S20&gt;L$302,10,IF('Datos de Indicador'!S20&lt;$L$301,0,10-(L$302-'Datos de Indicador'!S20)/(L$302-L$301)*10)),1))</f>
        <v>7.9</v>
      </c>
      <c r="M17" s="342">
        <f t="shared" si="1"/>
        <v>7.1</v>
      </c>
      <c r="N17" s="343">
        <f t="shared" si="6"/>
        <v>7.4</v>
      </c>
      <c r="O17" s="344">
        <f>IF('Datos de Indicador'!T20="No dato","x",IF('Datos de Indicador'!AN20="No dato","x", 'Datos de Indicador'!T20/'Datos de Indicador'!AN20))</f>
        <v>8.6033315028372689E-3</v>
      </c>
      <c r="P17" s="341">
        <f t="shared" si="2"/>
        <v>5.7</v>
      </c>
      <c r="Q17" s="474">
        <f>IF('Datos de Indicador'!T20="No dato","x",ROUND(IF('Datos de Indicador'!T20&gt;Q$302,10,IF('Datos de Indicador'!T20&lt;$Q$301,0,10-(Q$302-'Datos de Indicador'!T20)/(Q$302-Q$301)*10)),1))</f>
        <v>1.2</v>
      </c>
      <c r="R17" s="342">
        <f t="shared" si="7"/>
        <v>3.8</v>
      </c>
      <c r="S17" s="341">
        <f>IF('Datos de Indicador'!U20="No dato","x",ROUND(IF('Datos de Indicador'!U20&gt;S$302,10,IF('Datos de Indicador'!U20&lt;$S$301,0,10-(S$302-'Datos de Indicador'!U20)/(S$302-S$301)*10)),1))</f>
        <v>2.5</v>
      </c>
      <c r="T17" s="341">
        <f>IF('Datos de Indicador'!V20="No dato","x",ROUND(IF('Datos de Indicador'!V20&gt;T$302,10,IF('Datos de Indicador'!V20&lt;$T$301,0,10-(T$302-'Datos de Indicador'!V20)/(T$302-T$301)*10)),1))</f>
        <v>5.6</v>
      </c>
      <c r="U17" s="341">
        <f>IF('Datos de Indicador'!W20="No dato","x",ROUND(IF('Datos de Indicador'!W20&gt;U$302,10,IF('Datos de Indicador'!W20&lt;$U$301,0,10-(U$302-'Datos de Indicador'!W20)/(U$302-U$301)*10)),1))</f>
        <v>1.5</v>
      </c>
      <c r="V17" s="341">
        <f>IF('Datos de Indicador'!X20="No dato","x",ROUND(IF('Datos de Indicador'!X20&gt;V$302,10,IF('Datos de Indicador'!X20&lt;$V$301,0,(V$302-'Datos de Indicador'!X20)/(V$302-V$301)*10)),1))</f>
        <v>0</v>
      </c>
      <c r="W17" s="345">
        <f t="shared" si="3"/>
        <v>2.4</v>
      </c>
      <c r="X17" s="346">
        <f t="shared" si="4"/>
        <v>3.1</v>
      </c>
      <c r="Z17" s="413"/>
      <c r="AA17" s="414"/>
      <c r="AB17" s="414"/>
    </row>
    <row r="18" spans="1:28" s="3" customFormat="1" x14ac:dyDescent="0.25">
      <c r="A18" s="107" t="s">
        <v>230</v>
      </c>
      <c r="B18" s="101" t="s">
        <v>185</v>
      </c>
      <c r="C18" s="307">
        <v>208</v>
      </c>
      <c r="D18" s="341">
        <f>IF('Datos de Indicador'!M21="No dato","x",ROUND(IF('Datos de Indicador'!M21&gt;D$302,0,IF('Datos de Indicador'!M21&lt;$D$301,10,(D$302-'Datos de Indicador'!M21)/(D$302-D$301)*10)),1))</f>
        <v>6.2</v>
      </c>
      <c r="E18" s="341">
        <f>IF('Datos de Indicador'!N21="No dato","x",ROUND(IF('Datos de Indicador'!N21&gt;E$302,10,IF('Datos de Indicador'!N21&lt;$E$301,0,10-(E$302-'Datos de Indicador'!N21)/(E$302-E$301)*10)),1))</f>
        <v>6.3</v>
      </c>
      <c r="F18" s="342">
        <f t="shared" si="5"/>
        <v>6.3</v>
      </c>
      <c r="G18" s="341">
        <f>IF('Datos de Indicador'!O21="No dato","x",ROUND(IF('Datos de Indicador'!O21&gt;G$302,0,IF('Datos de Indicador'!O21&lt;$G$301,10,(G$302-'Datos de Indicador'!O21)/(G$302-G$301)*10)),1))</f>
        <v>6.5</v>
      </c>
      <c r="H18" s="341">
        <f>IF('Datos de Indicador'!P21="No dato","x",ROUND(IF('Datos de Indicador'!P21&gt;H$302,10,IF('Datos de Indicador'!P21&lt;$E$301,0,10-(H$302-'Datos de Indicador'!P21)/(H$302-H$301)*10)),1))</f>
        <v>8.8000000000000007</v>
      </c>
      <c r="I18" s="341">
        <f>IF('Datos de Indicador'!Q21="No dato","x",ROUND(IF('Datos de Indicador'!Q21&gt;I$302,10,IF('Datos de Indicador'!Q21&lt;$I$301,0,10-(I$302-'Datos de Indicador'!Q21)/(I$302-I$301)*10)),1))</f>
        <v>7.3</v>
      </c>
      <c r="J18" s="342">
        <f t="shared" si="0"/>
        <v>7.5</v>
      </c>
      <c r="K18" s="341">
        <f>IF('Datos de Indicador'!R21="No dato","x",ROUND(IF('Datos de Indicador'!R21&gt;K$302,10,IF('Datos de Indicador'!R21&lt;$K$301,0,10-(K$302-'Datos de Indicador'!R21)/(K$302-K$301)*10)),1))</f>
        <v>4.4000000000000004</v>
      </c>
      <c r="L18" s="341">
        <f>IF('Datos de Indicador'!S21="No dato","x",ROUND(IF('Datos de Indicador'!S21&gt;L$302,10,IF('Datos de Indicador'!S21&lt;$L$301,0,10-(L$302-'Datos de Indicador'!S21)/(L$302-L$301)*10)),1))</f>
        <v>8.3000000000000007</v>
      </c>
      <c r="M18" s="342">
        <f t="shared" si="1"/>
        <v>6.8</v>
      </c>
      <c r="N18" s="343">
        <f t="shared" si="6"/>
        <v>6.9</v>
      </c>
      <c r="O18" s="344">
        <f>IF('Datos de Indicador'!T21="No dato","x",IF('Datos de Indicador'!AN21="No dato","x", 'Datos de Indicador'!T21/'Datos de Indicador'!AN21))</f>
        <v>1.7723336474177773E-2</v>
      </c>
      <c r="P18" s="341">
        <f t="shared" si="2"/>
        <v>10</v>
      </c>
      <c r="Q18" s="474">
        <f>IF('Datos de Indicador'!T21="No dato","x",ROUND(IF('Datos de Indicador'!T21&gt;Q$302,10,IF('Datos de Indicador'!T21&lt;$Q$301,0,10-(Q$302-'Datos de Indicador'!T21)/(Q$302-Q$301)*10)),1))</f>
        <v>10</v>
      </c>
      <c r="R18" s="342">
        <f t="shared" si="7"/>
        <v>10</v>
      </c>
      <c r="S18" s="341">
        <f>IF('Datos de Indicador'!U21="No dato","x",ROUND(IF('Datos de Indicador'!U21&gt;S$302,10,IF('Datos de Indicador'!U21&lt;$S$301,0,10-(S$302-'Datos de Indicador'!U21)/(S$302-S$301)*10)),1))</f>
        <v>3.6</v>
      </c>
      <c r="T18" s="341">
        <f>IF('Datos de Indicador'!V21="No dato","x",ROUND(IF('Datos de Indicador'!V21&gt;T$302,10,IF('Datos de Indicador'!V21&lt;$T$301,0,10-(T$302-'Datos de Indicador'!V21)/(T$302-T$301)*10)),1))</f>
        <v>8.3000000000000007</v>
      </c>
      <c r="U18" s="341">
        <f>IF('Datos de Indicador'!W21="No dato","x",ROUND(IF('Datos de Indicador'!W21&gt;U$302,10,IF('Datos de Indicador'!W21&lt;$U$301,0,10-(U$302-'Datos de Indicador'!W21)/(U$302-U$301)*10)),1))</f>
        <v>0.8</v>
      </c>
      <c r="V18" s="341">
        <f>IF('Datos de Indicador'!X21="No dato","x",ROUND(IF('Datos de Indicador'!X21&gt;V$302,10,IF('Datos de Indicador'!X21&lt;$V$301,0,(V$302-'Datos de Indicador'!X21)/(V$302-V$301)*10)),1))</f>
        <v>2.5</v>
      </c>
      <c r="W18" s="345">
        <f t="shared" si="3"/>
        <v>3.8</v>
      </c>
      <c r="X18" s="346">
        <f t="shared" si="4"/>
        <v>8.3000000000000007</v>
      </c>
      <c r="Z18" s="413"/>
      <c r="AA18" s="414"/>
      <c r="AB18" s="414"/>
    </row>
    <row r="19" spans="1:28" s="3" customFormat="1" x14ac:dyDescent="0.25">
      <c r="A19" s="107" t="s">
        <v>230</v>
      </c>
      <c r="B19" s="101" t="s">
        <v>186</v>
      </c>
      <c r="C19" s="307">
        <v>209</v>
      </c>
      <c r="D19" s="341">
        <f>IF('Datos de Indicador'!M22="No dato","x",ROUND(IF('Datos de Indicador'!M22&gt;D$302,0,IF('Datos de Indicador'!M22&lt;$D$301,10,(D$302-'Datos de Indicador'!M22)/(D$302-D$301)*10)),1))</f>
        <v>5.3</v>
      </c>
      <c r="E19" s="341">
        <f>IF('Datos de Indicador'!N22="No dato","x",ROUND(IF('Datos de Indicador'!N22&gt;E$302,10,IF('Datos de Indicador'!N22&lt;$E$301,0,10-(E$302-'Datos de Indicador'!N22)/(E$302-E$301)*10)),1))</f>
        <v>6.2</v>
      </c>
      <c r="F19" s="342">
        <f t="shared" si="5"/>
        <v>5.8</v>
      </c>
      <c r="G19" s="341">
        <f>IF('Datos de Indicador'!O22="No dato","x",ROUND(IF('Datos de Indicador'!O22&gt;G$302,0,IF('Datos de Indicador'!O22&lt;$G$301,10,(G$302-'Datos de Indicador'!O22)/(G$302-G$301)*10)),1))</f>
        <v>4.7</v>
      </c>
      <c r="H19" s="341">
        <f>IF('Datos de Indicador'!P22="No dato","x",ROUND(IF('Datos de Indicador'!P22&gt;H$302,10,IF('Datos de Indicador'!P22&lt;$E$301,0,10-(H$302-'Datos de Indicador'!P22)/(H$302-H$301)*10)),1))</f>
        <v>8.3000000000000007</v>
      </c>
      <c r="I19" s="341">
        <f>IF('Datos de Indicador'!Q22="No dato","x",ROUND(IF('Datos de Indicador'!Q22&gt;I$302,10,IF('Datos de Indicador'!Q22&lt;$I$301,0,10-(I$302-'Datos de Indicador'!Q22)/(I$302-I$301)*10)),1))</f>
        <v>7.5</v>
      </c>
      <c r="J19" s="342">
        <f t="shared" si="0"/>
        <v>6.8</v>
      </c>
      <c r="K19" s="341">
        <f>IF('Datos de Indicador'!R22="No dato","x",ROUND(IF('Datos de Indicador'!R22&gt;K$302,10,IF('Datos de Indicador'!R22&lt;$K$301,0,10-(K$302-'Datos de Indicador'!R22)/(K$302-K$301)*10)),1))</f>
        <v>5.0999999999999996</v>
      </c>
      <c r="L19" s="341">
        <f>IF('Datos de Indicador'!S22="No dato","x",ROUND(IF('Datos de Indicador'!S22&gt;L$302,10,IF('Datos de Indicador'!S22&lt;$L$301,0,10-(L$302-'Datos de Indicador'!S22)/(L$302-L$301)*10)),1))</f>
        <v>8.1</v>
      </c>
      <c r="M19" s="342">
        <f t="shared" si="1"/>
        <v>6.9</v>
      </c>
      <c r="N19" s="343">
        <f t="shared" si="6"/>
        <v>6.5</v>
      </c>
      <c r="O19" s="344">
        <f>IF('Datos de Indicador'!T22="No dato","x",IF('Datos de Indicador'!AN22="No dato","x", 'Datos de Indicador'!T22/'Datos de Indicador'!AN22))</f>
        <v>1.5141137401411374E-2</v>
      </c>
      <c r="P19" s="341">
        <f t="shared" si="2"/>
        <v>10</v>
      </c>
      <c r="Q19" s="474">
        <f>IF('Datos de Indicador'!T22="No dato","x",ROUND(IF('Datos de Indicador'!T22&gt;Q$302,10,IF('Datos de Indicador'!T22&lt;$Q$301,0,10-(Q$302-'Datos de Indicador'!T22)/(Q$302-Q$301)*10)),1))</f>
        <v>10</v>
      </c>
      <c r="R19" s="342">
        <f t="shared" si="7"/>
        <v>10</v>
      </c>
      <c r="S19" s="341">
        <f>IF('Datos de Indicador'!U22="No dato","x",ROUND(IF('Datos de Indicador'!U22&gt;S$302,10,IF('Datos de Indicador'!U22&lt;$S$301,0,10-(S$302-'Datos de Indicador'!U22)/(S$302-S$301)*10)),1))</f>
        <v>2.9</v>
      </c>
      <c r="T19" s="341">
        <f>IF('Datos de Indicador'!V22="No dato","x",ROUND(IF('Datos de Indicador'!V22&gt;T$302,10,IF('Datos de Indicador'!V22&lt;$T$301,0,10-(T$302-'Datos de Indicador'!V22)/(T$302-T$301)*10)),1))</f>
        <v>8.8000000000000007</v>
      </c>
      <c r="U19" s="341">
        <f>IF('Datos de Indicador'!W22="No dato","x",ROUND(IF('Datos de Indicador'!W22&gt;U$302,10,IF('Datos de Indicador'!W22&lt;$U$301,0,10-(U$302-'Datos de Indicador'!W22)/(U$302-U$301)*10)),1))</f>
        <v>10</v>
      </c>
      <c r="V19" s="341">
        <f>IF('Datos de Indicador'!X22="No dato","x",ROUND(IF('Datos de Indicador'!X22&gt;V$302,10,IF('Datos de Indicador'!X22&lt;$V$301,0,(V$302-'Datos de Indicador'!X22)/(V$302-V$301)*10)),1))</f>
        <v>0</v>
      </c>
      <c r="W19" s="345">
        <f t="shared" si="3"/>
        <v>5.4</v>
      </c>
      <c r="X19" s="346">
        <f t="shared" si="4"/>
        <v>8.6</v>
      </c>
      <c r="Z19" s="413"/>
      <c r="AA19" s="414"/>
      <c r="AB19" s="414"/>
    </row>
    <row r="20" spans="1:28" s="3" customFormat="1" x14ac:dyDescent="0.25">
      <c r="A20" s="107" t="s">
        <v>230</v>
      </c>
      <c r="B20" s="101" t="s">
        <v>187</v>
      </c>
      <c r="C20" s="307">
        <v>210</v>
      </c>
      <c r="D20" s="341">
        <f>IF('Datos de Indicador'!M23="No dato","x",ROUND(IF('Datos de Indicador'!M23&gt;D$302,0,IF('Datos de Indicador'!M23&lt;$D$301,10,(D$302-'Datos de Indicador'!M23)/(D$302-D$301)*10)),1))</f>
        <v>6.6</v>
      </c>
      <c r="E20" s="341">
        <f>IF('Datos de Indicador'!N23="No dato","x",ROUND(IF('Datos de Indicador'!N23&gt;E$302,10,IF('Datos de Indicador'!N23&lt;$E$301,0,10-(E$302-'Datos de Indicador'!N23)/(E$302-E$301)*10)),1))</f>
        <v>7.9</v>
      </c>
      <c r="F20" s="342">
        <f t="shared" si="5"/>
        <v>7.3</v>
      </c>
      <c r="G20" s="341">
        <f>IF('Datos de Indicador'!O23="No dato","x",ROUND(IF('Datos de Indicador'!O23&gt;G$302,0,IF('Datos de Indicador'!O23&lt;$G$301,10,(G$302-'Datos de Indicador'!O23)/(G$302-G$301)*10)),1))</f>
        <v>7</v>
      </c>
      <c r="H20" s="341">
        <f>IF('Datos de Indicador'!P23="No dato","x",ROUND(IF('Datos de Indicador'!P23&gt;H$302,10,IF('Datos de Indicador'!P23&lt;$E$301,0,10-(H$302-'Datos de Indicador'!P23)/(H$302-H$301)*10)),1))</f>
        <v>8.4</v>
      </c>
      <c r="I20" s="341">
        <f>IF('Datos de Indicador'!Q23="No dato","x",ROUND(IF('Datos de Indicador'!Q23&gt;I$302,10,IF('Datos de Indicador'!Q23&lt;$I$301,0,10-(I$302-'Datos de Indicador'!Q23)/(I$302-I$301)*10)),1))</f>
        <v>9.8000000000000007</v>
      </c>
      <c r="J20" s="342">
        <f t="shared" si="0"/>
        <v>8.4</v>
      </c>
      <c r="K20" s="341">
        <f>IF('Datos de Indicador'!R23="No dato","x",ROUND(IF('Datos de Indicador'!R23&gt;K$302,10,IF('Datos de Indicador'!R23&lt;$K$301,0,10-(K$302-'Datos de Indicador'!R23)/(K$302-K$301)*10)),1))</f>
        <v>5.4</v>
      </c>
      <c r="L20" s="341">
        <f>IF('Datos de Indicador'!S23="No dato","x",ROUND(IF('Datos de Indicador'!S23&gt;L$302,10,IF('Datos de Indicador'!S23&lt;$L$301,0,10-(L$302-'Datos de Indicador'!S23)/(L$302-L$301)*10)),1))</f>
        <v>8.1</v>
      </c>
      <c r="M20" s="342">
        <f t="shared" si="1"/>
        <v>7</v>
      </c>
      <c r="N20" s="343">
        <f t="shared" si="6"/>
        <v>7.6</v>
      </c>
      <c r="O20" s="344">
        <f>IF('Datos de Indicador'!T23="No dato","x",IF('Datos de Indicador'!AN23="No dato","x", 'Datos de Indicador'!T23/'Datos de Indicador'!AN23))</f>
        <v>1.2101626156014714E-2</v>
      </c>
      <c r="P20" s="341">
        <f t="shared" si="2"/>
        <v>8.1</v>
      </c>
      <c r="Q20" s="474">
        <f>IF('Datos de Indicador'!T23="No dato","x",ROUND(IF('Datos de Indicador'!T23&gt;Q$302,10,IF('Datos de Indicador'!T23&lt;$Q$301,0,10-(Q$302-'Datos de Indicador'!T23)/(Q$302-Q$301)*10)),1))</f>
        <v>8.8000000000000007</v>
      </c>
      <c r="R20" s="342">
        <f t="shared" si="7"/>
        <v>8.5</v>
      </c>
      <c r="S20" s="341">
        <f>IF('Datos de Indicador'!U23="No dato","x",ROUND(IF('Datos de Indicador'!U23&gt;S$302,10,IF('Datos de Indicador'!U23&lt;$S$301,0,10-(S$302-'Datos de Indicador'!U23)/(S$302-S$301)*10)),1))</f>
        <v>3.2</v>
      </c>
      <c r="T20" s="341">
        <f>IF('Datos de Indicador'!V23="No dato","x",ROUND(IF('Datos de Indicador'!V23&gt;T$302,10,IF('Datos de Indicador'!V23&lt;$T$301,0,10-(T$302-'Datos de Indicador'!V23)/(T$302-T$301)*10)),1))</f>
        <v>7.8</v>
      </c>
      <c r="U20" s="341">
        <f>IF('Datos de Indicador'!W23="No dato","x",ROUND(IF('Datos de Indicador'!W23&gt;U$302,10,IF('Datos de Indicador'!W23&lt;$U$301,0,10-(U$302-'Datos de Indicador'!W23)/(U$302-U$301)*10)),1))</f>
        <v>1.6</v>
      </c>
      <c r="V20" s="341">
        <f>IF('Datos de Indicador'!X23="No dato","x",ROUND(IF('Datos de Indicador'!X23&gt;V$302,10,IF('Datos de Indicador'!X23&lt;$V$301,0,(V$302-'Datos de Indicador'!X23)/(V$302-V$301)*10)),1))</f>
        <v>2.5</v>
      </c>
      <c r="W20" s="345">
        <f t="shared" si="3"/>
        <v>3.8</v>
      </c>
      <c r="X20" s="346">
        <f t="shared" si="4"/>
        <v>6.7</v>
      </c>
      <c r="Z20" s="413"/>
      <c r="AA20" s="414"/>
      <c r="AB20" s="414"/>
    </row>
    <row r="21" spans="1:28" s="3" customFormat="1" x14ac:dyDescent="0.25">
      <c r="A21" s="104" t="s">
        <v>188</v>
      </c>
      <c r="B21" s="101" t="s">
        <v>188</v>
      </c>
      <c r="C21" s="307">
        <v>301</v>
      </c>
      <c r="D21" s="341">
        <f>IF('Datos de Indicador'!M24="No dato","x",ROUND(IF('Datos de Indicador'!M24&gt;D$302,0,IF('Datos de Indicador'!M24&lt;$D$301,10,(D$302-'Datos de Indicador'!M24)/(D$302-D$301)*10)),1))</f>
        <v>5.2</v>
      </c>
      <c r="E21" s="341">
        <f>IF('Datos de Indicador'!N24="No dato","x",ROUND(IF('Datos de Indicador'!N24&gt;E$302,10,IF('Datos de Indicador'!N24&lt;$E$301,0,10-(E$302-'Datos de Indicador'!N24)/(E$302-E$301)*10)),1))</f>
        <v>6.8</v>
      </c>
      <c r="F21" s="342">
        <f t="shared" si="5"/>
        <v>6.1</v>
      </c>
      <c r="G21" s="341">
        <f>IF('Datos de Indicador'!O24="No dato","x",ROUND(IF('Datos de Indicador'!O24&gt;G$302,0,IF('Datos de Indicador'!O24&lt;$G$301,10,(G$302-'Datos de Indicador'!O24)/(G$302-G$301)*10)),1))</f>
        <v>2.8</v>
      </c>
      <c r="H21" s="341">
        <f>IF('Datos de Indicador'!P24="No dato","x",ROUND(IF('Datos de Indicador'!P24&gt;H$302,10,IF('Datos de Indicador'!P24&lt;$E$301,0,10-(H$302-'Datos de Indicador'!P24)/(H$302-H$301)*10)),1))</f>
        <v>7.6</v>
      </c>
      <c r="I21" s="341">
        <f>IF('Datos de Indicador'!Q24="No dato","x",ROUND(IF('Datos de Indicador'!Q24&gt;I$302,10,IF('Datos de Indicador'!Q24&lt;$I$301,0,10-(I$302-'Datos de Indicador'!Q24)/(I$302-I$301)*10)),1))</f>
        <v>8.1</v>
      </c>
      <c r="J21" s="342">
        <f t="shared" si="0"/>
        <v>6.2</v>
      </c>
      <c r="K21" s="341">
        <f>IF('Datos de Indicador'!R24="No dato","x",ROUND(IF('Datos de Indicador'!R24&gt;K$302,10,IF('Datos de Indicador'!R24&lt;$K$301,0,10-(K$302-'Datos de Indicador'!R24)/(K$302-K$301)*10)),1))</f>
        <v>4.0999999999999996</v>
      </c>
      <c r="L21" s="341">
        <f>IF('Datos de Indicador'!S24="No dato","x",ROUND(IF('Datos de Indicador'!S24&gt;L$302,10,IF('Datos de Indicador'!S24&lt;$L$301,0,10-(L$302-'Datos de Indicador'!S24)/(L$302-L$301)*10)),1))</f>
        <v>7.7</v>
      </c>
      <c r="M21" s="342">
        <f t="shared" si="1"/>
        <v>6.2</v>
      </c>
      <c r="N21" s="343">
        <f t="shared" si="6"/>
        <v>6.2</v>
      </c>
      <c r="O21" s="344">
        <f>IF('Datos de Indicador'!T24="No dato","x",IF('Datos de Indicador'!AN24="No dato","x", 'Datos de Indicador'!T24/'Datos de Indicador'!AN24))</f>
        <v>6.239259240259574E-3</v>
      </c>
      <c r="P21" s="341">
        <f t="shared" si="2"/>
        <v>4.2</v>
      </c>
      <c r="Q21" s="474">
        <f>IF('Datos de Indicador'!T24="No dato","x",ROUND(IF('Datos de Indicador'!T24&gt;Q$302,10,IF('Datos de Indicador'!T24&lt;$Q$301,0,10-(Q$302-'Datos de Indicador'!T24)/(Q$302-Q$301)*10)),1))</f>
        <v>10</v>
      </c>
      <c r="R21" s="342">
        <f t="shared" si="7"/>
        <v>8.3000000000000007</v>
      </c>
      <c r="S21" s="341">
        <f>IF('Datos de Indicador'!U24="No dato","x",ROUND(IF('Datos de Indicador'!U24&gt;S$302,10,IF('Datos de Indicador'!U24&lt;$S$301,0,10-(S$302-'Datos de Indicador'!U24)/(S$302-S$301)*10)),1))</f>
        <v>3.7</v>
      </c>
      <c r="T21" s="341">
        <f>IF('Datos de Indicador'!V24="No dato","x",ROUND(IF('Datos de Indicador'!V24&gt;T$302,10,IF('Datos de Indicador'!V24&lt;$T$301,0,10-(T$302-'Datos de Indicador'!V24)/(T$302-T$301)*10)),1))</f>
        <v>9.1999999999999993</v>
      </c>
      <c r="U21" s="341">
        <f>IF('Datos de Indicador'!W24="No dato","x",ROUND(IF('Datos de Indicador'!W24&gt;U$302,10,IF('Datos de Indicador'!W24&lt;$U$301,0,10-(U$302-'Datos de Indicador'!W24)/(U$302-U$301)*10)),1))</f>
        <v>8.5</v>
      </c>
      <c r="V21" s="341">
        <f>IF('Datos de Indicador'!X24="No dato","x",ROUND(IF('Datos de Indicador'!X24&gt;V$302,10,IF('Datos de Indicador'!X24&lt;$V$301,0,(V$302-'Datos de Indicador'!X24)/(V$302-V$301)*10)),1))</f>
        <v>0</v>
      </c>
      <c r="W21" s="345">
        <f t="shared" si="3"/>
        <v>5.4</v>
      </c>
      <c r="X21" s="346">
        <f t="shared" si="4"/>
        <v>7.1</v>
      </c>
      <c r="Z21" s="413"/>
      <c r="AA21" s="414"/>
      <c r="AB21" s="414"/>
    </row>
    <row r="22" spans="1:28" s="3" customFormat="1" x14ac:dyDescent="0.25">
      <c r="A22" s="104" t="s">
        <v>188</v>
      </c>
      <c r="B22" s="101" t="s">
        <v>189</v>
      </c>
      <c r="C22" s="307">
        <v>302</v>
      </c>
      <c r="D22" s="341">
        <f>IF('Datos de Indicador'!M25="No dato","x",ROUND(IF('Datos de Indicador'!M25&gt;D$302,0,IF('Datos de Indicador'!M25&lt;$D$301,10,(D$302-'Datos de Indicador'!M25)/(D$302-D$301)*10)),1))</f>
        <v>5.9</v>
      </c>
      <c r="E22" s="341">
        <f>IF('Datos de Indicador'!N25="No dato","x",ROUND(IF('Datos de Indicador'!N25&gt;E$302,10,IF('Datos de Indicador'!N25&lt;$E$301,0,10-(E$302-'Datos de Indicador'!N25)/(E$302-E$301)*10)),1))</f>
        <v>5.9</v>
      </c>
      <c r="F22" s="342">
        <f t="shared" si="5"/>
        <v>5.9</v>
      </c>
      <c r="G22" s="341">
        <f>IF('Datos de Indicador'!O25="No dato","x",ROUND(IF('Datos de Indicador'!O25&gt;G$302,0,IF('Datos de Indicador'!O25&lt;$G$301,10,(G$302-'Datos de Indicador'!O25)/(G$302-G$301)*10)),1))</f>
        <v>5.3</v>
      </c>
      <c r="H22" s="341">
        <f>IF('Datos de Indicador'!P25="No dato","x",ROUND(IF('Datos de Indicador'!P25&gt;H$302,10,IF('Datos de Indicador'!P25&lt;$E$301,0,10-(H$302-'Datos de Indicador'!P25)/(H$302-H$301)*10)),1))</f>
        <v>7</v>
      </c>
      <c r="I22" s="341">
        <f>IF('Datos de Indicador'!Q25="No dato","x",ROUND(IF('Datos de Indicador'!Q25&gt;I$302,10,IF('Datos de Indicador'!Q25&lt;$I$301,0,10-(I$302-'Datos de Indicador'!Q25)/(I$302-I$301)*10)),1))</f>
        <v>7.7</v>
      </c>
      <c r="J22" s="342">
        <f t="shared" si="0"/>
        <v>6.7</v>
      </c>
      <c r="K22" s="341">
        <f>IF('Datos de Indicador'!R25="No dato","x",ROUND(IF('Datos de Indicador'!R25&gt;K$302,10,IF('Datos de Indicador'!R25&lt;$K$301,0,10-(K$302-'Datos de Indicador'!R25)/(K$302-K$301)*10)),1))</f>
        <v>2.8</v>
      </c>
      <c r="L22" s="341">
        <f>IF('Datos de Indicador'!S25="No dato","x",ROUND(IF('Datos de Indicador'!S25&gt;L$302,10,IF('Datos de Indicador'!S25&lt;$L$301,0,10-(L$302-'Datos de Indicador'!S25)/(L$302-L$301)*10)),1))</f>
        <v>8.1</v>
      </c>
      <c r="M22" s="342">
        <f t="shared" si="1"/>
        <v>6.1</v>
      </c>
      <c r="N22" s="343">
        <f t="shared" si="6"/>
        <v>6.2</v>
      </c>
      <c r="O22" s="344">
        <f>IF('Datos de Indicador'!T25="No dato","x",IF('Datos de Indicador'!AN25="No dato","x", 'Datos de Indicador'!T25/'Datos de Indicador'!AN25))</f>
        <v>4.318162190171863E-3</v>
      </c>
      <c r="P22" s="341">
        <f t="shared" si="2"/>
        <v>2.9</v>
      </c>
      <c r="Q22" s="474">
        <f>IF('Datos de Indicador'!T25="No dato","x",ROUND(IF('Datos de Indicador'!T25&gt;Q$302,10,IF('Datos de Indicador'!T25&lt;$Q$301,0,10-(Q$302-'Datos de Indicador'!T25)/(Q$302-Q$301)*10)),1))</f>
        <v>1.2</v>
      </c>
      <c r="R22" s="342">
        <f t="shared" si="7"/>
        <v>2.1</v>
      </c>
      <c r="S22" s="341">
        <f>IF('Datos de Indicador'!U25="No dato","x",ROUND(IF('Datos de Indicador'!U25&gt;S$302,10,IF('Datos de Indicador'!U25&lt;$S$301,0,10-(S$302-'Datos de Indicador'!U25)/(S$302-S$301)*10)),1))</f>
        <v>3.1</v>
      </c>
      <c r="T22" s="341">
        <f>IF('Datos de Indicador'!V25="No dato","x",ROUND(IF('Datos de Indicador'!V25&gt;T$302,10,IF('Datos de Indicador'!V25&lt;$T$301,0,10-(T$302-'Datos de Indicador'!V25)/(T$302-T$301)*10)),1))</f>
        <v>7.1</v>
      </c>
      <c r="U22" s="341">
        <f>IF('Datos de Indicador'!W25="No dato","x",ROUND(IF('Datos de Indicador'!W25&gt;U$302,10,IF('Datos de Indicador'!W25&lt;$U$301,0,10-(U$302-'Datos de Indicador'!W25)/(U$302-U$301)*10)),1))</f>
        <v>0.4</v>
      </c>
      <c r="V22" s="341">
        <f>IF('Datos de Indicador'!X25="No dato","x",ROUND(IF('Datos de Indicador'!X25&gt;V$302,10,IF('Datos de Indicador'!X25&lt;$V$301,0,(V$302-'Datos de Indicador'!X25)/(V$302-V$301)*10)),1))</f>
        <v>0</v>
      </c>
      <c r="W22" s="345">
        <f t="shared" si="3"/>
        <v>2.7</v>
      </c>
      <c r="X22" s="346">
        <f t="shared" si="4"/>
        <v>2.4</v>
      </c>
      <c r="Z22" s="413"/>
      <c r="AA22" s="414"/>
      <c r="AB22" s="414"/>
    </row>
    <row r="23" spans="1:28" s="3" customFormat="1" x14ac:dyDescent="0.25">
      <c r="A23" s="104" t="s">
        <v>188</v>
      </c>
      <c r="B23" s="101" t="s">
        <v>190</v>
      </c>
      <c r="C23" s="307">
        <v>303</v>
      </c>
      <c r="D23" s="341">
        <f>IF('Datos de Indicador'!M26="No dato","x",ROUND(IF('Datos de Indicador'!M26&gt;D$302,0,IF('Datos de Indicador'!M26&lt;$D$301,10,(D$302-'Datos de Indicador'!M26)/(D$302-D$301)*10)),1))</f>
        <v>7.8</v>
      </c>
      <c r="E23" s="341">
        <f>IF('Datos de Indicador'!N26="No dato","x",ROUND(IF('Datos de Indicador'!N26&gt;E$302,10,IF('Datos de Indicador'!N26&lt;$E$301,0,10-(E$302-'Datos de Indicador'!N26)/(E$302-E$301)*10)),1))</f>
        <v>8.1</v>
      </c>
      <c r="F23" s="342">
        <f t="shared" si="5"/>
        <v>8</v>
      </c>
      <c r="G23" s="341">
        <f>IF('Datos de Indicador'!O26="No dato","x",ROUND(IF('Datos de Indicador'!O26&gt;G$302,0,IF('Datos de Indicador'!O26&lt;$G$301,10,(G$302-'Datos de Indicador'!O26)/(G$302-G$301)*10)),1))</f>
        <v>8.3000000000000007</v>
      </c>
      <c r="H23" s="341">
        <f>IF('Datos de Indicador'!P26="No dato","x",ROUND(IF('Datos de Indicador'!P26&gt;H$302,10,IF('Datos de Indicador'!P26&lt;$E$301,0,10-(H$302-'Datos de Indicador'!P26)/(H$302-H$301)*10)),1))</f>
        <v>6</v>
      </c>
      <c r="I23" s="341">
        <f>IF('Datos de Indicador'!Q26="No dato","x",ROUND(IF('Datos de Indicador'!Q26&gt;I$302,10,IF('Datos de Indicador'!Q26&lt;$I$301,0,10-(I$302-'Datos de Indicador'!Q26)/(I$302-I$301)*10)),1))</f>
        <v>10</v>
      </c>
      <c r="J23" s="342">
        <f t="shared" si="0"/>
        <v>8.1</v>
      </c>
      <c r="K23" s="341">
        <f>IF('Datos de Indicador'!R26="No dato","x",ROUND(IF('Datos de Indicador'!R26&gt;K$302,10,IF('Datos de Indicador'!R26&lt;$K$301,0,10-(K$302-'Datos de Indicador'!R26)/(K$302-K$301)*10)),1))</f>
        <v>7.1</v>
      </c>
      <c r="L23" s="341">
        <f>IF('Datos de Indicador'!S26="No dato","x",ROUND(IF('Datos de Indicador'!S26&gt;L$302,10,IF('Datos de Indicador'!S26&lt;$L$301,0,10-(L$302-'Datos de Indicador'!S26)/(L$302-L$301)*10)),1))</f>
        <v>7.8</v>
      </c>
      <c r="M23" s="342">
        <f t="shared" si="1"/>
        <v>7.5</v>
      </c>
      <c r="N23" s="343">
        <f t="shared" si="6"/>
        <v>7.9</v>
      </c>
      <c r="O23" s="344">
        <f>IF('Datos de Indicador'!T26="No dato","x",IF('Datos de Indicador'!AN26="No dato","x", 'Datos de Indicador'!T26/'Datos de Indicador'!AN26))</f>
        <v>5.8982631081565488E-3</v>
      </c>
      <c r="P23" s="341">
        <f t="shared" si="2"/>
        <v>3.9</v>
      </c>
      <c r="Q23" s="474">
        <f>IF('Datos de Indicador'!T26="No dato","x",ROUND(IF('Datos de Indicador'!T26&gt;Q$302,10,IF('Datos de Indicador'!T26&lt;$Q$301,0,10-(Q$302-'Datos de Indicador'!T26)/(Q$302-Q$301)*10)),1))</f>
        <v>4.5</v>
      </c>
      <c r="R23" s="342">
        <f t="shared" si="7"/>
        <v>4.2</v>
      </c>
      <c r="S23" s="341">
        <f>IF('Datos de Indicador'!U26="No dato","x",ROUND(IF('Datos de Indicador'!U26&gt;S$302,10,IF('Datos de Indicador'!U26&lt;$S$301,0,10-(S$302-'Datos de Indicador'!U26)/(S$302-S$301)*10)),1))</f>
        <v>3.3</v>
      </c>
      <c r="T23" s="341">
        <f>IF('Datos de Indicador'!V26="No dato","x",ROUND(IF('Datos de Indicador'!V26&gt;T$302,10,IF('Datos de Indicador'!V26&lt;$T$301,0,10-(T$302-'Datos de Indicador'!V26)/(T$302-T$301)*10)),1))</f>
        <v>10</v>
      </c>
      <c r="U23" s="341">
        <f>IF('Datos de Indicador'!W26="No dato","x",ROUND(IF('Datos de Indicador'!W26&gt;U$302,10,IF('Datos de Indicador'!W26&lt;$U$301,0,10-(U$302-'Datos de Indicador'!W26)/(U$302-U$301)*10)),1))</f>
        <v>1.9</v>
      </c>
      <c r="V23" s="341">
        <f>IF('Datos de Indicador'!X26="No dato","x",ROUND(IF('Datos de Indicador'!X26&gt;V$302,10,IF('Datos de Indicador'!X26&lt;$V$301,0,(V$302-'Datos de Indicador'!X26)/(V$302-V$301)*10)),1))</f>
        <v>7.5</v>
      </c>
      <c r="W23" s="345">
        <f t="shared" si="3"/>
        <v>5.7</v>
      </c>
      <c r="X23" s="346">
        <f t="shared" si="4"/>
        <v>5</v>
      </c>
      <c r="Z23" s="413"/>
      <c r="AA23" s="414"/>
      <c r="AB23" s="414"/>
    </row>
    <row r="24" spans="1:28" s="3" customFormat="1" x14ac:dyDescent="0.25">
      <c r="A24" s="104" t="s">
        <v>188</v>
      </c>
      <c r="B24" s="101" t="s">
        <v>191</v>
      </c>
      <c r="C24" s="307">
        <v>304</v>
      </c>
      <c r="D24" s="341">
        <f>IF('Datos de Indicador'!M27="No dato","x",ROUND(IF('Datos de Indicador'!M27&gt;D$302,0,IF('Datos de Indicador'!M27&lt;$D$301,10,(D$302-'Datos de Indicador'!M27)/(D$302-D$301)*10)),1))</f>
        <v>7.2</v>
      </c>
      <c r="E24" s="341">
        <f>IF('Datos de Indicador'!N27="No dato","x",ROUND(IF('Datos de Indicador'!N27&gt;E$302,10,IF('Datos de Indicador'!N27&lt;$E$301,0,10-(E$302-'Datos de Indicador'!N27)/(E$302-E$301)*10)),1))</f>
        <v>8.3000000000000007</v>
      </c>
      <c r="F24" s="342">
        <f t="shared" si="5"/>
        <v>7.8</v>
      </c>
      <c r="G24" s="341">
        <f>IF('Datos de Indicador'!O27="No dato","x",ROUND(IF('Datos de Indicador'!O27&gt;G$302,0,IF('Datos de Indicador'!O27&lt;$G$301,10,(G$302-'Datos de Indicador'!O27)/(G$302-G$301)*10)),1))</f>
        <v>8.8000000000000007</v>
      </c>
      <c r="H24" s="341">
        <f>IF('Datos de Indicador'!P27="No dato","x",ROUND(IF('Datos de Indicador'!P27&gt;H$302,10,IF('Datos de Indicador'!P27&lt;$E$301,0,10-(H$302-'Datos de Indicador'!P27)/(H$302-H$301)*10)),1))</f>
        <v>7</v>
      </c>
      <c r="I24" s="341">
        <f>IF('Datos de Indicador'!Q27="No dato","x",ROUND(IF('Datos de Indicador'!Q27&gt;I$302,10,IF('Datos de Indicador'!Q27&lt;$I$301,0,10-(I$302-'Datos de Indicador'!Q27)/(I$302-I$301)*10)),1))</f>
        <v>9.6</v>
      </c>
      <c r="J24" s="342">
        <f t="shared" si="0"/>
        <v>8.5</v>
      </c>
      <c r="K24" s="341">
        <f>IF('Datos de Indicador'!R27="No dato","x",ROUND(IF('Datos de Indicador'!R27&gt;K$302,10,IF('Datos de Indicador'!R27&lt;$K$301,0,10-(K$302-'Datos de Indicador'!R27)/(K$302-K$301)*10)),1))</f>
        <v>5.9</v>
      </c>
      <c r="L24" s="341">
        <f>IF('Datos de Indicador'!S27="No dato","x",ROUND(IF('Datos de Indicador'!S27&gt;L$302,10,IF('Datos de Indicador'!S27&lt;$L$301,0,10-(L$302-'Datos de Indicador'!S27)/(L$302-L$301)*10)),1))</f>
        <v>7.7</v>
      </c>
      <c r="M24" s="342">
        <f t="shared" si="1"/>
        <v>6.9</v>
      </c>
      <c r="N24" s="343">
        <f t="shared" si="6"/>
        <v>7.7</v>
      </c>
      <c r="O24" s="344">
        <f>IF('Datos de Indicador'!T27="No dato","x",IF('Datos de Indicador'!AN27="No dato","x", 'Datos de Indicador'!T27/'Datos de Indicador'!AN27))</f>
        <v>8.1836139591759949E-3</v>
      </c>
      <c r="P24" s="341">
        <f t="shared" si="2"/>
        <v>5.5</v>
      </c>
      <c r="Q24" s="474">
        <f>IF('Datos de Indicador'!T27="No dato","x",ROUND(IF('Datos de Indicador'!T27&gt;Q$302,10,IF('Datos de Indicador'!T27&lt;$Q$301,0,10-(Q$302-'Datos de Indicador'!T27)/(Q$302-Q$301)*10)),1))</f>
        <v>4.3</v>
      </c>
      <c r="R24" s="342">
        <f t="shared" si="7"/>
        <v>4.9000000000000004</v>
      </c>
      <c r="S24" s="341">
        <f>IF('Datos de Indicador'!U27="No dato","x",ROUND(IF('Datos de Indicador'!U27&gt;S$302,10,IF('Datos de Indicador'!U27&lt;$S$301,0,10-(S$302-'Datos de Indicador'!U27)/(S$302-S$301)*10)),1))</f>
        <v>4.9000000000000004</v>
      </c>
      <c r="T24" s="341">
        <f>IF('Datos de Indicador'!V27="No dato","x",ROUND(IF('Datos de Indicador'!V27&gt;T$302,10,IF('Datos de Indicador'!V27&lt;$T$301,0,10-(T$302-'Datos de Indicador'!V27)/(T$302-T$301)*10)),1))</f>
        <v>10</v>
      </c>
      <c r="U24" s="341">
        <f>IF('Datos de Indicador'!W27="No dato","x",ROUND(IF('Datos de Indicador'!W27&gt;U$302,10,IF('Datos de Indicador'!W27&lt;$U$301,0,10-(U$302-'Datos de Indicador'!W27)/(U$302-U$301)*10)),1))</f>
        <v>1.7</v>
      </c>
      <c r="V24" s="341">
        <f>IF('Datos de Indicador'!X27="No dato","x",ROUND(IF('Datos de Indicador'!X27&gt;V$302,10,IF('Datos de Indicador'!X27&lt;$V$301,0,(V$302-'Datos de Indicador'!X27)/(V$302-V$301)*10)),1))</f>
        <v>7.5</v>
      </c>
      <c r="W24" s="345">
        <f t="shared" si="3"/>
        <v>6</v>
      </c>
      <c r="X24" s="346">
        <f t="shared" si="4"/>
        <v>5.5</v>
      </c>
      <c r="Z24" s="413"/>
      <c r="AA24" s="414"/>
      <c r="AB24" s="414"/>
    </row>
    <row r="25" spans="1:28" s="3" customFormat="1" x14ac:dyDescent="0.25">
      <c r="A25" s="104" t="s">
        <v>188</v>
      </c>
      <c r="B25" s="101" t="s">
        <v>192</v>
      </c>
      <c r="C25" s="307">
        <v>305</v>
      </c>
      <c r="D25" s="341">
        <f>IF('Datos de Indicador'!M28="No dato","x",ROUND(IF('Datos de Indicador'!M28&gt;D$302,0,IF('Datos de Indicador'!M28&lt;$D$301,10,(D$302-'Datos de Indicador'!M28)/(D$302-D$301)*10)),1))</f>
        <v>6.3</v>
      </c>
      <c r="E25" s="341">
        <f>IF('Datos de Indicador'!N28="No dato","x",ROUND(IF('Datos de Indicador'!N28&gt;E$302,10,IF('Datos de Indicador'!N28&lt;$E$301,0,10-(E$302-'Datos de Indicador'!N28)/(E$302-E$301)*10)),1))</f>
        <v>6.3</v>
      </c>
      <c r="F25" s="342">
        <f t="shared" si="5"/>
        <v>6.3</v>
      </c>
      <c r="G25" s="341">
        <f>IF('Datos de Indicador'!O28="No dato","x",ROUND(IF('Datos de Indicador'!O28&gt;G$302,0,IF('Datos de Indicador'!O28&lt;$G$301,10,(G$302-'Datos de Indicador'!O28)/(G$302-G$301)*10)),1))</f>
        <v>8.5</v>
      </c>
      <c r="H25" s="341">
        <f>IF('Datos de Indicador'!P28="No dato","x",ROUND(IF('Datos de Indicador'!P28&gt;H$302,10,IF('Datos de Indicador'!P28&lt;$E$301,0,10-(H$302-'Datos de Indicador'!P28)/(H$302-H$301)*10)),1))</f>
        <v>5.5</v>
      </c>
      <c r="I25" s="341" t="str">
        <f>IF('Datos de Indicador'!Q28="No dato","x",ROUND(IF('Datos de Indicador'!Q28&gt;I$302,10,IF('Datos de Indicador'!Q28&lt;$I$301,0,10-(I$302-'Datos de Indicador'!Q28)/(I$302-I$301)*10)),1))</f>
        <v>x</v>
      </c>
      <c r="J25" s="342">
        <f t="shared" si="0"/>
        <v>7</v>
      </c>
      <c r="K25" s="341">
        <f>IF('Datos de Indicador'!R28="No dato","x",ROUND(IF('Datos de Indicador'!R28&gt;K$302,10,IF('Datos de Indicador'!R28&lt;$K$301,0,10-(K$302-'Datos de Indicador'!R28)/(K$302-K$301)*10)),1))</f>
        <v>2.9</v>
      </c>
      <c r="L25" s="341">
        <f>IF('Datos de Indicador'!S28="No dato","x",ROUND(IF('Datos de Indicador'!S28&gt;L$302,10,IF('Datos de Indicador'!S28&lt;$L$301,0,10-(L$302-'Datos de Indicador'!S28)/(L$302-L$301)*10)),1))</f>
        <v>8.1</v>
      </c>
      <c r="M25" s="342">
        <f t="shared" si="1"/>
        <v>6.1</v>
      </c>
      <c r="N25" s="343">
        <f t="shared" si="6"/>
        <v>6.5</v>
      </c>
      <c r="O25" s="344">
        <f>IF('Datos de Indicador'!T28="No dato","x",IF('Datos de Indicador'!AN28="No dato","x", 'Datos de Indicador'!T28/'Datos de Indicador'!AN28))</f>
        <v>2.1770682148040637E-3</v>
      </c>
      <c r="P25" s="341">
        <f t="shared" si="2"/>
        <v>1.5</v>
      </c>
      <c r="Q25" s="474">
        <f>IF('Datos de Indicador'!T28="No dato","x",ROUND(IF('Datos de Indicador'!T28&gt;Q$302,10,IF('Datos de Indicador'!T28&lt;$Q$301,0,10-(Q$302-'Datos de Indicador'!T28)/(Q$302-Q$301)*10)),1))</f>
        <v>0.1</v>
      </c>
      <c r="R25" s="342">
        <f t="shared" si="7"/>
        <v>0.8</v>
      </c>
      <c r="S25" s="341">
        <f>IF('Datos de Indicador'!U28="No dato","x",ROUND(IF('Datos de Indicador'!U28&gt;S$302,10,IF('Datos de Indicador'!U28&lt;$S$301,0,10-(S$302-'Datos de Indicador'!U28)/(S$302-S$301)*10)),1))</f>
        <v>2.4</v>
      </c>
      <c r="T25" s="341">
        <f>IF('Datos de Indicador'!V28="No dato","x",ROUND(IF('Datos de Indicador'!V28&gt;T$302,10,IF('Datos de Indicador'!V28&lt;$T$301,0,10-(T$302-'Datos de Indicador'!V28)/(T$302-T$301)*10)),1))</f>
        <v>7.4</v>
      </c>
      <c r="U25" s="341" t="str">
        <f>IF('Datos de Indicador'!W28="No dato","x",ROUND(IF('Datos de Indicador'!W28&gt;U$302,10,IF('Datos de Indicador'!W28&lt;$U$301,0,10-(U$302-'Datos de Indicador'!W28)/(U$302-U$301)*10)),1))</f>
        <v>x</v>
      </c>
      <c r="V25" s="341">
        <f>IF('Datos de Indicador'!X28="No dato","x",ROUND(IF('Datos de Indicador'!X28&gt;V$302,10,IF('Datos de Indicador'!X28&lt;$V$301,0,(V$302-'Datos de Indicador'!X28)/(V$302-V$301)*10)),1))</f>
        <v>2.5</v>
      </c>
      <c r="W25" s="345">
        <f t="shared" si="3"/>
        <v>4.0999999999999996</v>
      </c>
      <c r="X25" s="346">
        <f t="shared" si="4"/>
        <v>2.6</v>
      </c>
      <c r="Z25" s="413"/>
      <c r="AA25" s="414"/>
      <c r="AB25" s="414"/>
    </row>
    <row r="26" spans="1:28" s="3" customFormat="1" x14ac:dyDescent="0.25">
      <c r="A26" s="104" t="s">
        <v>188</v>
      </c>
      <c r="B26" s="101" t="s">
        <v>193</v>
      </c>
      <c r="C26" s="307">
        <v>306</v>
      </c>
      <c r="D26" s="341">
        <f>IF('Datos de Indicador'!M29="No dato","x",ROUND(IF('Datos de Indicador'!M29&gt;D$302,0,IF('Datos de Indicador'!M29&lt;$D$301,10,(D$302-'Datos de Indicador'!M29)/(D$302-D$301)*10)),1))</f>
        <v>6.5</v>
      </c>
      <c r="E26" s="341">
        <f>IF('Datos de Indicador'!N29="No dato","x",ROUND(IF('Datos de Indicador'!N29&gt;E$302,10,IF('Datos de Indicador'!N29&lt;$E$301,0,10-(E$302-'Datos de Indicador'!N29)/(E$302-E$301)*10)),1))</f>
        <v>7.2</v>
      </c>
      <c r="F26" s="342">
        <f t="shared" si="5"/>
        <v>6.9</v>
      </c>
      <c r="G26" s="341">
        <f>IF('Datos de Indicador'!O29="No dato","x",ROUND(IF('Datos de Indicador'!O29&gt;G$302,0,IF('Datos de Indicador'!O29&lt;$G$301,10,(G$302-'Datos de Indicador'!O29)/(G$302-G$301)*10)),1))</f>
        <v>7.2</v>
      </c>
      <c r="H26" s="341">
        <f>IF('Datos de Indicador'!P29="No dato","x",ROUND(IF('Datos de Indicador'!P29&gt;H$302,10,IF('Datos de Indicador'!P29&lt;$E$301,0,10-(H$302-'Datos de Indicador'!P29)/(H$302-H$301)*10)),1))</f>
        <v>6.9</v>
      </c>
      <c r="I26" s="341">
        <f>IF('Datos de Indicador'!Q29="No dato","x",ROUND(IF('Datos de Indicador'!Q29&gt;I$302,10,IF('Datos de Indicador'!Q29&lt;$I$301,0,10-(I$302-'Datos de Indicador'!Q29)/(I$302-I$301)*10)),1))</f>
        <v>7.9</v>
      </c>
      <c r="J26" s="342">
        <f t="shared" si="0"/>
        <v>7.3</v>
      </c>
      <c r="K26" s="341">
        <f>IF('Datos de Indicador'!R29="No dato","x",ROUND(IF('Datos de Indicador'!R29&gt;K$302,10,IF('Datos de Indicador'!R29&lt;$K$301,0,10-(K$302-'Datos de Indicador'!R29)/(K$302-K$301)*10)),1))</f>
        <v>6.2</v>
      </c>
      <c r="L26" s="341">
        <f>IF('Datos de Indicador'!S29="No dato","x",ROUND(IF('Datos de Indicador'!S29&gt;L$302,10,IF('Datos de Indicador'!S29&lt;$L$301,0,10-(L$302-'Datos de Indicador'!S29)/(L$302-L$301)*10)),1))</f>
        <v>8.1999999999999993</v>
      </c>
      <c r="M26" s="342">
        <f t="shared" si="1"/>
        <v>7.3</v>
      </c>
      <c r="N26" s="343">
        <f t="shared" si="6"/>
        <v>7.2</v>
      </c>
      <c r="O26" s="344">
        <f>IF('Datos de Indicador'!T29="No dato","x",IF('Datos de Indicador'!AN29="No dato","x", 'Datos de Indicador'!T29/'Datos de Indicador'!AN29))</f>
        <v>1.2295674815564877E-2</v>
      </c>
      <c r="P26" s="341">
        <f t="shared" si="2"/>
        <v>8.1999999999999993</v>
      </c>
      <c r="Q26" s="474">
        <f>IF('Datos de Indicador'!T29="No dato","x",ROUND(IF('Datos de Indicador'!T29&gt;Q$302,10,IF('Datos de Indicador'!T29&lt;$Q$301,0,10-(Q$302-'Datos de Indicador'!T29)/(Q$302-Q$301)*10)),1))</f>
        <v>8.5</v>
      </c>
      <c r="R26" s="342">
        <f t="shared" si="7"/>
        <v>8.4</v>
      </c>
      <c r="S26" s="341">
        <f>IF('Datos de Indicador'!U29="No dato","x",ROUND(IF('Datos de Indicador'!U29&gt;S$302,10,IF('Datos de Indicador'!U29&lt;$S$301,0,10-(S$302-'Datos de Indicador'!U29)/(S$302-S$301)*10)),1))</f>
        <v>3</v>
      </c>
      <c r="T26" s="341">
        <f>IF('Datos de Indicador'!V29="No dato","x",ROUND(IF('Datos de Indicador'!V29&gt;T$302,10,IF('Datos de Indicador'!V29&lt;$T$301,0,10-(T$302-'Datos de Indicador'!V29)/(T$302-T$301)*10)),1))</f>
        <v>10</v>
      </c>
      <c r="U26" s="341">
        <f>IF('Datos de Indicador'!W29="No dato","x",ROUND(IF('Datos de Indicador'!W29&gt;U$302,10,IF('Datos de Indicador'!W29&lt;$U$301,0,10-(U$302-'Datos de Indicador'!W29)/(U$302-U$301)*10)),1))</f>
        <v>4.0999999999999996</v>
      </c>
      <c r="V26" s="341">
        <f>IF('Datos de Indicador'!X29="No dato","x",ROUND(IF('Datos de Indicador'!X29&gt;V$302,10,IF('Datos de Indicador'!X29&lt;$V$301,0,(V$302-'Datos de Indicador'!X29)/(V$302-V$301)*10)),1))</f>
        <v>5</v>
      </c>
      <c r="W26" s="345">
        <f t="shared" si="3"/>
        <v>5.5</v>
      </c>
      <c r="X26" s="346">
        <f t="shared" si="4"/>
        <v>7.2</v>
      </c>
      <c r="Z26" s="413"/>
      <c r="AA26" s="414"/>
      <c r="AB26" s="414"/>
    </row>
    <row r="27" spans="1:28" s="3" customFormat="1" x14ac:dyDescent="0.25">
      <c r="A27" s="104" t="s">
        <v>188</v>
      </c>
      <c r="B27" s="101" t="s">
        <v>194</v>
      </c>
      <c r="C27" s="307">
        <v>307</v>
      </c>
      <c r="D27" s="341">
        <f>IF('Datos de Indicador'!M30="No dato","x",ROUND(IF('Datos de Indicador'!M30&gt;D$302,0,IF('Datos de Indicador'!M30&lt;$D$301,10,(D$302-'Datos de Indicador'!M30)/(D$302-D$301)*10)),1))</f>
        <v>6.6</v>
      </c>
      <c r="E27" s="341">
        <f>IF('Datos de Indicador'!N30="No dato","x",ROUND(IF('Datos de Indicador'!N30&gt;E$302,10,IF('Datos de Indicador'!N30&lt;$E$301,0,10-(E$302-'Datos de Indicador'!N30)/(E$302-E$301)*10)),1))</f>
        <v>8.1</v>
      </c>
      <c r="F27" s="342">
        <f t="shared" si="5"/>
        <v>7.4</v>
      </c>
      <c r="G27" s="341">
        <f>IF('Datos de Indicador'!O30="No dato","x",ROUND(IF('Datos de Indicador'!O30&gt;G$302,0,IF('Datos de Indicador'!O30&lt;$G$301,10,(G$302-'Datos de Indicador'!O30)/(G$302-G$301)*10)),1))</f>
        <v>8</v>
      </c>
      <c r="H27" s="341">
        <f>IF('Datos de Indicador'!P30="No dato","x",ROUND(IF('Datos de Indicador'!P30&gt;H$302,10,IF('Datos de Indicador'!P30&lt;$E$301,0,10-(H$302-'Datos de Indicador'!P30)/(H$302-H$301)*10)),1))</f>
        <v>6.8</v>
      </c>
      <c r="I27" s="341">
        <f>IF('Datos de Indicador'!Q30="No dato","x",ROUND(IF('Datos de Indicador'!Q30&gt;I$302,10,IF('Datos de Indicador'!Q30&lt;$I$301,0,10-(I$302-'Datos de Indicador'!Q30)/(I$302-I$301)*10)),1))</f>
        <v>9.6999999999999993</v>
      </c>
      <c r="J27" s="342">
        <f t="shared" si="0"/>
        <v>8.1999999999999993</v>
      </c>
      <c r="K27" s="341">
        <f>IF('Datos de Indicador'!R30="No dato","x",ROUND(IF('Datos de Indicador'!R30&gt;K$302,10,IF('Datos de Indicador'!R30&lt;$K$301,0,10-(K$302-'Datos de Indicador'!R30)/(K$302-K$301)*10)),1))</f>
        <v>5</v>
      </c>
      <c r="L27" s="341">
        <f>IF('Datos de Indicador'!S30="No dato","x",ROUND(IF('Datos de Indicador'!S30&gt;L$302,10,IF('Datos de Indicador'!S30&lt;$L$301,0,10-(L$302-'Datos de Indicador'!S30)/(L$302-L$301)*10)),1))</f>
        <v>8.8000000000000007</v>
      </c>
      <c r="M27" s="342">
        <f t="shared" si="1"/>
        <v>7.4</v>
      </c>
      <c r="N27" s="343">
        <f t="shared" si="6"/>
        <v>7.7</v>
      </c>
      <c r="O27" s="344">
        <f>IF('Datos de Indicador'!T30="No dato","x",IF('Datos de Indicador'!AN30="No dato","x", 'Datos de Indicador'!T30/'Datos de Indicador'!AN30))</f>
        <v>5.713489409141583E-3</v>
      </c>
      <c r="P27" s="341">
        <f t="shared" si="2"/>
        <v>3.8</v>
      </c>
      <c r="Q27" s="474">
        <f>IF('Datos de Indicador'!T30="No dato","x",ROUND(IF('Datos de Indicador'!T30&gt;Q$302,10,IF('Datos de Indicador'!T30&lt;$Q$301,0,10-(Q$302-'Datos de Indicador'!T30)/(Q$302-Q$301)*10)),1))</f>
        <v>1</v>
      </c>
      <c r="R27" s="342">
        <f t="shared" si="7"/>
        <v>2.5</v>
      </c>
      <c r="S27" s="341">
        <f>IF('Datos de Indicador'!U30="No dato","x",ROUND(IF('Datos de Indicador'!U30&gt;S$302,10,IF('Datos de Indicador'!U30&lt;$S$301,0,10-(S$302-'Datos de Indicador'!U30)/(S$302-S$301)*10)),1))</f>
        <v>2.7</v>
      </c>
      <c r="T27" s="341">
        <f>IF('Datos de Indicador'!V30="No dato","x",ROUND(IF('Datos de Indicador'!V30&gt;T$302,10,IF('Datos de Indicador'!V30&lt;$T$301,0,10-(T$302-'Datos de Indicador'!V30)/(T$302-T$301)*10)),1))</f>
        <v>10</v>
      </c>
      <c r="U27" s="341">
        <f>IF('Datos de Indicador'!W30="No dato","x",ROUND(IF('Datos de Indicador'!W30&gt;U$302,10,IF('Datos de Indicador'!W30&lt;$U$301,0,10-(U$302-'Datos de Indicador'!W30)/(U$302-U$301)*10)),1))</f>
        <v>0.3</v>
      </c>
      <c r="V27" s="341">
        <f>IF('Datos de Indicador'!X30="No dato","x",ROUND(IF('Datos de Indicador'!X30&gt;V$302,10,IF('Datos de Indicador'!X30&lt;$V$301,0,(V$302-'Datos de Indicador'!X30)/(V$302-V$301)*10)),1))</f>
        <v>0</v>
      </c>
      <c r="W27" s="345">
        <f t="shared" si="3"/>
        <v>3.3</v>
      </c>
      <c r="X27" s="346">
        <f t="shared" si="4"/>
        <v>2.9</v>
      </c>
      <c r="Z27" s="413"/>
      <c r="AA27" s="414"/>
      <c r="AB27" s="414"/>
    </row>
    <row r="28" spans="1:28" s="3" customFormat="1" x14ac:dyDescent="0.25">
      <c r="A28" s="104" t="s">
        <v>188</v>
      </c>
      <c r="B28" s="101" t="s">
        <v>195</v>
      </c>
      <c r="C28" s="307">
        <v>308</v>
      </c>
      <c r="D28" s="341">
        <f>IF('Datos de Indicador'!M31="No dato","x",ROUND(IF('Datos de Indicador'!M31&gt;D$302,0,IF('Datos de Indicador'!M31&lt;$D$301,10,(D$302-'Datos de Indicador'!M31)/(D$302-D$301)*10)),1))</f>
        <v>7.6</v>
      </c>
      <c r="E28" s="341">
        <f>IF('Datos de Indicador'!N31="No dato","x",ROUND(IF('Datos de Indicador'!N31&gt;E$302,10,IF('Datos de Indicador'!N31&lt;$E$301,0,10-(E$302-'Datos de Indicador'!N31)/(E$302-E$301)*10)),1))</f>
        <v>8.5</v>
      </c>
      <c r="F28" s="342">
        <f t="shared" si="5"/>
        <v>8.1</v>
      </c>
      <c r="G28" s="341">
        <f>IF('Datos de Indicador'!O31="No dato","x",ROUND(IF('Datos de Indicador'!O31&gt;G$302,0,IF('Datos de Indicador'!O31&lt;$G$301,10,(G$302-'Datos de Indicador'!O31)/(G$302-G$301)*10)),1))</f>
        <v>9.1999999999999993</v>
      </c>
      <c r="H28" s="341">
        <f>IF('Datos de Indicador'!P31="No dato","x",ROUND(IF('Datos de Indicador'!P31&gt;H$302,10,IF('Datos de Indicador'!P31&lt;$E$301,0,10-(H$302-'Datos de Indicador'!P31)/(H$302-H$301)*10)),1))</f>
        <v>5.5</v>
      </c>
      <c r="I28" s="341" t="str">
        <f>IF('Datos de Indicador'!Q31="No dato","x",ROUND(IF('Datos de Indicador'!Q31&gt;I$302,10,IF('Datos de Indicador'!Q31&lt;$I$301,0,10-(I$302-'Datos de Indicador'!Q31)/(I$302-I$301)*10)),1))</f>
        <v>x</v>
      </c>
      <c r="J28" s="342">
        <f t="shared" si="0"/>
        <v>7.4</v>
      </c>
      <c r="K28" s="341">
        <f>IF('Datos de Indicador'!R31="No dato","x",ROUND(IF('Datos de Indicador'!R31&gt;K$302,10,IF('Datos de Indicador'!R31&lt;$K$301,0,10-(K$302-'Datos de Indicador'!R31)/(K$302-K$301)*10)),1))</f>
        <v>8.1</v>
      </c>
      <c r="L28" s="341">
        <f>IF('Datos de Indicador'!S31="No dato","x",ROUND(IF('Datos de Indicador'!S31&gt;L$302,10,IF('Datos de Indicador'!S31&lt;$L$301,0,10-(L$302-'Datos de Indicador'!S31)/(L$302-L$301)*10)),1))</f>
        <v>8.3000000000000007</v>
      </c>
      <c r="M28" s="342">
        <f t="shared" si="1"/>
        <v>8.1999999999999993</v>
      </c>
      <c r="N28" s="343">
        <f t="shared" si="6"/>
        <v>7.9</v>
      </c>
      <c r="O28" s="344">
        <f>IF('Datos de Indicador'!T31="No dato","x",IF('Datos de Indicador'!AN31="No dato","x", 'Datos de Indicador'!T31/'Datos de Indicador'!AN31))</f>
        <v>6.3911376224968048E-3</v>
      </c>
      <c r="P28" s="341">
        <f t="shared" si="2"/>
        <v>4.3</v>
      </c>
      <c r="Q28" s="474">
        <f>IF('Datos de Indicador'!T31="No dato","x",ROUND(IF('Datos de Indicador'!T31&gt;Q$302,10,IF('Datos de Indicador'!T31&lt;$Q$301,0,10-(Q$302-'Datos de Indicador'!T31)/(Q$302-Q$301)*10)),1))</f>
        <v>0.7</v>
      </c>
      <c r="R28" s="342">
        <f t="shared" si="7"/>
        <v>2.7</v>
      </c>
      <c r="S28" s="341">
        <f>IF('Datos de Indicador'!U31="No dato","x",ROUND(IF('Datos de Indicador'!U31&gt;S$302,10,IF('Datos de Indicador'!U31&lt;$S$301,0,10-(S$302-'Datos de Indicador'!U31)/(S$302-S$301)*10)),1))</f>
        <v>4.5999999999999996</v>
      </c>
      <c r="T28" s="341">
        <f>IF('Datos de Indicador'!V31="No dato","x",ROUND(IF('Datos de Indicador'!V31&gt;T$302,10,IF('Datos de Indicador'!V31&lt;$T$301,0,10-(T$302-'Datos de Indicador'!V31)/(T$302-T$301)*10)),1))</f>
        <v>9.4</v>
      </c>
      <c r="U28" s="341">
        <f>IF('Datos de Indicador'!W31="No dato","x",ROUND(IF('Datos de Indicador'!W31&gt;U$302,10,IF('Datos de Indicador'!W31&lt;$U$301,0,10-(U$302-'Datos de Indicador'!W31)/(U$302-U$301)*10)),1))</f>
        <v>1.9</v>
      </c>
      <c r="V28" s="341">
        <f>IF('Datos de Indicador'!X31="No dato","x",ROUND(IF('Datos de Indicador'!X31&gt;V$302,10,IF('Datos de Indicador'!X31&lt;$V$301,0,(V$302-'Datos de Indicador'!X31)/(V$302-V$301)*10)),1))</f>
        <v>5</v>
      </c>
      <c r="W28" s="345">
        <f t="shared" si="3"/>
        <v>5.2</v>
      </c>
      <c r="X28" s="346">
        <f t="shared" si="4"/>
        <v>4.0999999999999996</v>
      </c>
      <c r="Z28" s="413"/>
      <c r="AA28" s="414"/>
      <c r="AB28" s="414"/>
    </row>
    <row r="29" spans="1:28" s="3" customFormat="1" x14ac:dyDescent="0.25">
      <c r="A29" s="104" t="s">
        <v>188</v>
      </c>
      <c r="B29" s="101" t="s">
        <v>196</v>
      </c>
      <c r="C29" s="307">
        <v>309</v>
      </c>
      <c r="D29" s="341">
        <f>IF('Datos de Indicador'!M32="No dato","x",ROUND(IF('Datos de Indicador'!M32&gt;D$302,0,IF('Datos de Indicador'!M32&lt;$D$301,10,(D$302-'Datos de Indicador'!M32)/(D$302-D$301)*10)),1))</f>
        <v>5.6</v>
      </c>
      <c r="E29" s="341">
        <f>IF('Datos de Indicador'!N32="No dato","x",ROUND(IF('Datos de Indicador'!N32&gt;E$302,10,IF('Datos de Indicador'!N32&lt;$E$301,0,10-(E$302-'Datos de Indicador'!N32)/(E$302-E$301)*10)),1))</f>
        <v>6.1</v>
      </c>
      <c r="F29" s="342">
        <f t="shared" si="5"/>
        <v>5.9</v>
      </c>
      <c r="G29" s="341">
        <f>IF('Datos de Indicador'!O32="No dato","x",ROUND(IF('Datos de Indicador'!O32&gt;G$302,0,IF('Datos de Indicador'!O32&lt;$G$301,10,(G$302-'Datos de Indicador'!O32)/(G$302-G$301)*10)),1))</f>
        <v>3.2</v>
      </c>
      <c r="H29" s="341">
        <f>IF('Datos de Indicador'!P32="No dato","x",ROUND(IF('Datos de Indicador'!P32&gt;H$302,10,IF('Datos de Indicador'!P32&lt;$E$301,0,10-(H$302-'Datos de Indicador'!P32)/(H$302-H$301)*10)),1))</f>
        <v>5.7</v>
      </c>
      <c r="I29" s="341">
        <f>IF('Datos de Indicador'!Q32="No dato","x",ROUND(IF('Datos de Indicador'!Q32&gt;I$302,10,IF('Datos de Indicador'!Q32&lt;$I$301,0,10-(I$302-'Datos de Indicador'!Q32)/(I$302-I$301)*10)),1))</f>
        <v>7.9</v>
      </c>
      <c r="J29" s="342">
        <f t="shared" si="0"/>
        <v>5.6</v>
      </c>
      <c r="K29" s="341">
        <f>IF('Datos de Indicador'!R32="No dato","x",ROUND(IF('Datos de Indicador'!R32&gt;K$302,10,IF('Datos de Indicador'!R32&lt;$K$301,0,10-(K$302-'Datos de Indicador'!R32)/(K$302-K$301)*10)),1))</f>
        <v>1.6</v>
      </c>
      <c r="L29" s="341">
        <f>IF('Datos de Indicador'!S32="No dato","x",ROUND(IF('Datos de Indicador'!S32&gt;L$302,10,IF('Datos de Indicador'!S32&lt;$L$301,0,10-(L$302-'Datos de Indicador'!S32)/(L$302-L$301)*10)),1))</f>
        <v>7.5</v>
      </c>
      <c r="M29" s="342">
        <f t="shared" si="1"/>
        <v>5.3</v>
      </c>
      <c r="N29" s="343">
        <f t="shared" si="6"/>
        <v>5.6</v>
      </c>
      <c r="O29" s="344">
        <f>IF('Datos de Indicador'!T32="No dato","x",IF('Datos de Indicador'!AN32="No dato","x", 'Datos de Indicador'!T32/'Datos de Indicador'!AN32))</f>
        <v>1.7149717029669011E-3</v>
      </c>
      <c r="P29" s="341">
        <f t="shared" si="2"/>
        <v>1.1000000000000001</v>
      </c>
      <c r="Q29" s="474">
        <f>IF('Datos de Indicador'!T32="No dato","x",ROUND(IF('Datos de Indicador'!T32&gt;Q$302,10,IF('Datos de Indicador'!T32&lt;$Q$301,0,10-(Q$302-'Datos de Indicador'!T32)/(Q$302-Q$301)*10)),1))</f>
        <v>0.2</v>
      </c>
      <c r="R29" s="342">
        <f t="shared" si="7"/>
        <v>0.7</v>
      </c>
      <c r="S29" s="341">
        <f>IF('Datos de Indicador'!U32="No dato","x",ROUND(IF('Datos de Indicador'!U32&gt;S$302,10,IF('Datos de Indicador'!U32&lt;$S$301,0,10-(S$302-'Datos de Indicador'!U32)/(S$302-S$301)*10)),1))</f>
        <v>2.9</v>
      </c>
      <c r="T29" s="341">
        <f>IF('Datos de Indicador'!V32="No dato","x",ROUND(IF('Datos de Indicador'!V32&gt;T$302,10,IF('Datos de Indicador'!V32&lt;$T$301,0,10-(T$302-'Datos de Indicador'!V32)/(T$302-T$301)*10)),1))</f>
        <v>6.7</v>
      </c>
      <c r="U29" s="341">
        <f>IF('Datos de Indicador'!W32="No dato","x",ROUND(IF('Datos de Indicador'!W32&gt;U$302,10,IF('Datos de Indicador'!W32&lt;$U$301,0,10-(U$302-'Datos de Indicador'!W32)/(U$302-U$301)*10)),1))</f>
        <v>0.3</v>
      </c>
      <c r="V29" s="341">
        <f>IF('Datos de Indicador'!X32="No dato","x",ROUND(IF('Datos de Indicador'!X32&gt;V$302,10,IF('Datos de Indicador'!X32&lt;$V$301,0,(V$302-'Datos de Indicador'!X32)/(V$302-V$301)*10)),1))</f>
        <v>0</v>
      </c>
      <c r="W29" s="345">
        <f t="shared" si="3"/>
        <v>2.5</v>
      </c>
      <c r="X29" s="346">
        <f t="shared" si="4"/>
        <v>1.6</v>
      </c>
      <c r="Z29" s="413"/>
      <c r="AA29" s="414"/>
      <c r="AB29" s="414"/>
    </row>
    <row r="30" spans="1:28" s="3" customFormat="1" x14ac:dyDescent="0.25">
      <c r="A30" s="104" t="s">
        <v>188</v>
      </c>
      <c r="B30" s="101" t="s">
        <v>197</v>
      </c>
      <c r="C30" s="307">
        <v>310</v>
      </c>
      <c r="D30" s="341">
        <f>IF('Datos de Indicador'!M33="No dato","x",ROUND(IF('Datos de Indicador'!M33&gt;D$302,0,IF('Datos de Indicador'!M33&lt;$D$301,10,(D$302-'Datos de Indicador'!M33)/(D$302-D$301)*10)),1))</f>
        <v>7.7</v>
      </c>
      <c r="E30" s="341">
        <f>IF('Datos de Indicador'!N33="No dato","x",ROUND(IF('Datos de Indicador'!N33&gt;E$302,10,IF('Datos de Indicador'!N33&lt;$E$301,0,10-(E$302-'Datos de Indicador'!N33)/(E$302-E$301)*10)),1))</f>
        <v>8.5</v>
      </c>
      <c r="F30" s="342">
        <f t="shared" si="5"/>
        <v>8.1</v>
      </c>
      <c r="G30" s="341">
        <f>IF('Datos de Indicador'!O33="No dato","x",ROUND(IF('Datos de Indicador'!O33&gt;G$302,0,IF('Datos de Indicador'!O33&lt;$G$301,10,(G$302-'Datos de Indicador'!O33)/(G$302-G$301)*10)),1))</f>
        <v>9</v>
      </c>
      <c r="H30" s="341">
        <f>IF('Datos de Indicador'!P33="No dato","x",ROUND(IF('Datos de Indicador'!P33&gt;H$302,10,IF('Datos de Indicador'!P33&lt;$E$301,0,10-(H$302-'Datos de Indicador'!P33)/(H$302-H$301)*10)),1))</f>
        <v>6</v>
      </c>
      <c r="I30" s="341" t="str">
        <f>IF('Datos de Indicador'!Q33="No dato","x",ROUND(IF('Datos de Indicador'!Q33&gt;I$302,10,IF('Datos de Indicador'!Q33&lt;$I$301,0,10-(I$302-'Datos de Indicador'!Q33)/(I$302-I$301)*10)),1))</f>
        <v>x</v>
      </c>
      <c r="J30" s="342">
        <f t="shared" si="0"/>
        <v>7.5</v>
      </c>
      <c r="K30" s="341">
        <f>IF('Datos de Indicador'!R33="No dato","x",ROUND(IF('Datos de Indicador'!R33&gt;K$302,10,IF('Datos de Indicador'!R33&lt;$K$301,0,10-(K$302-'Datos de Indicador'!R33)/(K$302-K$301)*10)),1))</f>
        <v>7.6</v>
      </c>
      <c r="L30" s="341">
        <f>IF('Datos de Indicador'!S33="No dato","x",ROUND(IF('Datos de Indicador'!S33&gt;L$302,10,IF('Datos de Indicador'!S33&lt;$L$301,0,10-(L$302-'Datos de Indicador'!S33)/(L$302-L$301)*10)),1))</f>
        <v>7.7</v>
      </c>
      <c r="M30" s="342">
        <f t="shared" si="1"/>
        <v>7.7</v>
      </c>
      <c r="N30" s="343">
        <f t="shared" si="6"/>
        <v>7.8</v>
      </c>
      <c r="O30" s="344">
        <f>IF('Datos de Indicador'!T33="No dato","x",IF('Datos de Indicador'!AN33="No dato","x", 'Datos de Indicador'!T33/'Datos de Indicador'!AN33))</f>
        <v>4.4301863733577761E-3</v>
      </c>
      <c r="P30" s="341">
        <f t="shared" si="2"/>
        <v>3</v>
      </c>
      <c r="Q30" s="474">
        <f>IF('Datos de Indicador'!T33="No dato","x",ROUND(IF('Datos de Indicador'!T33&gt;Q$302,10,IF('Datos de Indicador'!T33&lt;$Q$301,0,10-(Q$302-'Datos de Indicador'!T33)/(Q$302-Q$301)*10)),1))</f>
        <v>1.4</v>
      </c>
      <c r="R30" s="342">
        <f t="shared" si="7"/>
        <v>2.2000000000000002</v>
      </c>
      <c r="S30" s="341">
        <f>IF('Datos de Indicador'!U33="No dato","x",ROUND(IF('Datos de Indicador'!U33&gt;S$302,10,IF('Datos de Indicador'!U33&lt;$S$301,0,10-(S$302-'Datos de Indicador'!U33)/(S$302-S$301)*10)),1))</f>
        <v>3</v>
      </c>
      <c r="T30" s="341">
        <f>IF('Datos de Indicador'!V33="No dato","x",ROUND(IF('Datos de Indicador'!V33&gt;T$302,10,IF('Datos de Indicador'!V33&lt;$T$301,0,10-(T$302-'Datos de Indicador'!V33)/(T$302-T$301)*10)),1))</f>
        <v>10</v>
      </c>
      <c r="U30" s="341">
        <f>IF('Datos de Indicador'!W33="No dato","x",ROUND(IF('Datos de Indicador'!W33&gt;U$302,10,IF('Datos de Indicador'!W33&lt;$U$301,0,10-(U$302-'Datos de Indicador'!W33)/(U$302-U$301)*10)),1))</f>
        <v>3</v>
      </c>
      <c r="V30" s="341">
        <f>IF('Datos de Indicador'!X33="No dato","x",ROUND(IF('Datos de Indicador'!X33&gt;V$302,10,IF('Datos de Indicador'!X33&lt;$V$301,0,(V$302-'Datos de Indicador'!X33)/(V$302-V$301)*10)),1))</f>
        <v>7.5</v>
      </c>
      <c r="W30" s="345">
        <f t="shared" si="3"/>
        <v>5.9</v>
      </c>
      <c r="X30" s="346">
        <f t="shared" si="4"/>
        <v>4.3</v>
      </c>
      <c r="Z30" s="413"/>
      <c r="AA30" s="414"/>
      <c r="AB30" s="414"/>
    </row>
    <row r="31" spans="1:28" s="3" customFormat="1" x14ac:dyDescent="0.25">
      <c r="A31" s="104" t="s">
        <v>188</v>
      </c>
      <c r="B31" s="101" t="s">
        <v>198</v>
      </c>
      <c r="C31" s="307">
        <v>311</v>
      </c>
      <c r="D31" s="341">
        <f>IF('Datos de Indicador'!M34="No dato","x",ROUND(IF('Datos de Indicador'!M34&gt;D$302,0,IF('Datos de Indicador'!M34&lt;$D$301,10,(D$302-'Datos de Indicador'!M34)/(D$302-D$301)*10)),1))</f>
        <v>6.4</v>
      </c>
      <c r="E31" s="341">
        <f>IF('Datos de Indicador'!N34="No dato","x",ROUND(IF('Datos de Indicador'!N34&gt;E$302,10,IF('Datos de Indicador'!N34&lt;$E$301,0,10-(E$302-'Datos de Indicador'!N34)/(E$302-E$301)*10)),1))</f>
        <v>8.1</v>
      </c>
      <c r="F31" s="342">
        <f t="shared" si="5"/>
        <v>7.3</v>
      </c>
      <c r="G31" s="341">
        <f>IF('Datos de Indicador'!O34="No dato","x",ROUND(IF('Datos de Indicador'!O34&gt;G$302,0,IF('Datos de Indicador'!O34&lt;$G$301,10,(G$302-'Datos de Indicador'!O34)/(G$302-G$301)*10)),1))</f>
        <v>7.8</v>
      </c>
      <c r="H31" s="341">
        <f>IF('Datos de Indicador'!P34="No dato","x",ROUND(IF('Datos de Indicador'!P34&gt;H$302,10,IF('Datos de Indicador'!P34&lt;$E$301,0,10-(H$302-'Datos de Indicador'!P34)/(H$302-H$301)*10)),1))</f>
        <v>6.8</v>
      </c>
      <c r="I31" s="341">
        <f>IF('Datos de Indicador'!Q34="No dato","x",ROUND(IF('Datos de Indicador'!Q34&gt;I$302,10,IF('Datos de Indicador'!Q34&lt;$I$301,0,10-(I$302-'Datos de Indicador'!Q34)/(I$302-I$301)*10)),1))</f>
        <v>10</v>
      </c>
      <c r="J31" s="342">
        <f t="shared" si="0"/>
        <v>8.1999999999999993</v>
      </c>
      <c r="K31" s="341">
        <f>IF('Datos de Indicador'!R34="No dato","x",ROUND(IF('Datos de Indicador'!R34&gt;K$302,10,IF('Datos de Indicador'!R34&lt;$K$301,0,10-(K$302-'Datos de Indicador'!R34)/(K$302-K$301)*10)),1))</f>
        <v>6.3</v>
      </c>
      <c r="L31" s="341">
        <f>IF('Datos de Indicador'!S34="No dato","x",ROUND(IF('Datos de Indicador'!S34&gt;L$302,10,IF('Datos de Indicador'!S34&lt;$L$301,0,10-(L$302-'Datos de Indicador'!S34)/(L$302-L$301)*10)),1))</f>
        <v>7.9</v>
      </c>
      <c r="M31" s="342">
        <f t="shared" si="1"/>
        <v>7.2</v>
      </c>
      <c r="N31" s="343">
        <f t="shared" si="6"/>
        <v>7.6</v>
      </c>
      <c r="O31" s="344">
        <f>IF('Datos de Indicador'!T34="No dato","x",IF('Datos de Indicador'!AN34="No dato","x", 'Datos de Indicador'!T34/'Datos de Indicador'!AN34))</f>
        <v>4.9088880624767574E-3</v>
      </c>
      <c r="P31" s="341">
        <f t="shared" si="2"/>
        <v>3.3</v>
      </c>
      <c r="Q31" s="474">
        <f>IF('Datos de Indicador'!T34="No dato","x",ROUND(IF('Datos de Indicador'!T34&gt;Q$302,10,IF('Datos de Indicador'!T34&lt;$Q$301,0,10-(Q$302-'Datos de Indicador'!T34)/(Q$302-Q$301)*10)),1))</f>
        <v>1.6</v>
      </c>
      <c r="R31" s="342">
        <f t="shared" si="7"/>
        <v>2.5</v>
      </c>
      <c r="S31" s="341">
        <f>IF('Datos de Indicador'!U34="No dato","x",ROUND(IF('Datos de Indicador'!U34&gt;S$302,10,IF('Datos de Indicador'!U34&lt;$S$301,0,10-(S$302-'Datos de Indicador'!U34)/(S$302-S$301)*10)),1))</f>
        <v>3.8</v>
      </c>
      <c r="T31" s="341">
        <f>IF('Datos de Indicador'!V34="No dato","x",ROUND(IF('Datos de Indicador'!V34&gt;T$302,10,IF('Datos de Indicador'!V34&lt;$T$301,0,10-(T$302-'Datos de Indicador'!V34)/(T$302-T$301)*10)),1))</f>
        <v>8.4</v>
      </c>
      <c r="U31" s="341">
        <f>IF('Datos de Indicador'!W34="No dato","x",ROUND(IF('Datos de Indicador'!W34&gt;U$302,10,IF('Datos de Indicador'!W34&lt;$U$301,0,10-(U$302-'Datos de Indicador'!W34)/(U$302-U$301)*10)),1))</f>
        <v>7.5</v>
      </c>
      <c r="V31" s="341">
        <f>IF('Datos de Indicador'!X34="No dato","x",ROUND(IF('Datos de Indicador'!X34&gt;V$302,10,IF('Datos de Indicador'!X34&lt;$V$301,0,(V$302-'Datos de Indicador'!X34)/(V$302-V$301)*10)),1))</f>
        <v>2.5</v>
      </c>
      <c r="W31" s="345">
        <f t="shared" si="3"/>
        <v>5.6</v>
      </c>
      <c r="X31" s="346">
        <f t="shared" si="4"/>
        <v>4.2</v>
      </c>
      <c r="Z31" s="413"/>
      <c r="AA31" s="414"/>
      <c r="AB31" s="414"/>
    </row>
    <row r="32" spans="1:28" s="3" customFormat="1" x14ac:dyDescent="0.25">
      <c r="A32" s="104" t="s">
        <v>188</v>
      </c>
      <c r="B32" s="101" t="s">
        <v>199</v>
      </c>
      <c r="C32" s="307">
        <v>312</v>
      </c>
      <c r="D32" s="341">
        <f>IF('Datos de Indicador'!M35="No dato","x",ROUND(IF('Datos de Indicador'!M35&gt;D$302,0,IF('Datos de Indicador'!M35&lt;$D$301,10,(D$302-'Datos de Indicador'!M35)/(D$302-D$301)*10)),1))</f>
        <v>7.3</v>
      </c>
      <c r="E32" s="341">
        <f>IF('Datos de Indicador'!N35="No dato","x",ROUND(IF('Datos de Indicador'!N35&gt;E$302,10,IF('Datos de Indicador'!N35&lt;$E$301,0,10-(E$302-'Datos de Indicador'!N35)/(E$302-E$301)*10)),1))</f>
        <v>6.6</v>
      </c>
      <c r="F32" s="342">
        <f t="shared" si="5"/>
        <v>7</v>
      </c>
      <c r="G32" s="341">
        <f>IF('Datos de Indicador'!O35="No dato","x",ROUND(IF('Datos de Indicador'!O35&gt;G$302,0,IF('Datos de Indicador'!O35&lt;$G$301,10,(G$302-'Datos de Indicador'!O35)/(G$302-G$301)*10)),1))</f>
        <v>8.5</v>
      </c>
      <c r="H32" s="341">
        <f>IF('Datos de Indicador'!P35="No dato","x",ROUND(IF('Datos de Indicador'!P35&gt;H$302,10,IF('Datos de Indicador'!P35&lt;$E$301,0,10-(H$302-'Datos de Indicador'!P35)/(H$302-H$301)*10)),1))</f>
        <v>6.1</v>
      </c>
      <c r="I32" s="341" t="str">
        <f>IF('Datos de Indicador'!Q35="No dato","x",ROUND(IF('Datos de Indicador'!Q35&gt;I$302,10,IF('Datos de Indicador'!Q35&lt;$I$301,0,10-(I$302-'Datos de Indicador'!Q35)/(I$302-I$301)*10)),1))</f>
        <v>x</v>
      </c>
      <c r="J32" s="342">
        <f t="shared" si="0"/>
        <v>7.3</v>
      </c>
      <c r="K32" s="341">
        <f>IF('Datos de Indicador'!R35="No dato","x",ROUND(IF('Datos de Indicador'!R35&gt;K$302,10,IF('Datos de Indicador'!R35&lt;$K$301,0,10-(K$302-'Datos de Indicador'!R35)/(K$302-K$301)*10)),1))</f>
        <v>5.7</v>
      </c>
      <c r="L32" s="341">
        <f>IF('Datos de Indicador'!S35="No dato","x",ROUND(IF('Datos de Indicador'!S35&gt;L$302,10,IF('Datos de Indicador'!S35&lt;$L$301,0,10-(L$302-'Datos de Indicador'!S35)/(L$302-L$301)*10)),1))</f>
        <v>8.1</v>
      </c>
      <c r="M32" s="342">
        <f t="shared" si="1"/>
        <v>7.1</v>
      </c>
      <c r="N32" s="343">
        <f t="shared" si="6"/>
        <v>7.1</v>
      </c>
      <c r="O32" s="344">
        <f>IF('Datos de Indicador'!T35="No dato","x",IF('Datos de Indicador'!AN35="No dato","x", 'Datos de Indicador'!T35/'Datos de Indicador'!AN35))</f>
        <v>3.6316230561504797E-3</v>
      </c>
      <c r="P32" s="341">
        <f t="shared" si="2"/>
        <v>2.4</v>
      </c>
      <c r="Q32" s="474">
        <f>IF('Datos de Indicador'!T35="No dato","x",ROUND(IF('Datos de Indicador'!T35&gt;Q$302,10,IF('Datos de Indicador'!T35&lt;$Q$301,0,10-(Q$302-'Datos de Indicador'!T35)/(Q$302-Q$301)*10)),1))</f>
        <v>1</v>
      </c>
      <c r="R32" s="342">
        <f t="shared" si="7"/>
        <v>1.7</v>
      </c>
      <c r="S32" s="341">
        <f>IF('Datos de Indicador'!U35="No dato","x",ROUND(IF('Datos de Indicador'!U35&gt;S$302,10,IF('Datos de Indicador'!U35&lt;$S$301,0,10-(S$302-'Datos de Indicador'!U35)/(S$302-S$301)*10)),1))</f>
        <v>3.9</v>
      </c>
      <c r="T32" s="341">
        <f>IF('Datos de Indicador'!V35="No dato","x",ROUND(IF('Datos de Indicador'!V35&gt;T$302,10,IF('Datos de Indicador'!V35&lt;$T$301,0,10-(T$302-'Datos de Indicador'!V35)/(T$302-T$301)*10)),1))</f>
        <v>10</v>
      </c>
      <c r="U32" s="341">
        <f>IF('Datos de Indicador'!W35="No dato","x",ROUND(IF('Datos de Indicador'!W35&gt;U$302,10,IF('Datos de Indicador'!W35&lt;$U$301,0,10-(U$302-'Datos de Indicador'!W35)/(U$302-U$301)*10)),1))</f>
        <v>0.3</v>
      </c>
      <c r="V32" s="341">
        <f>IF('Datos de Indicador'!X35="No dato","x",ROUND(IF('Datos de Indicador'!X35&gt;V$302,10,IF('Datos de Indicador'!X35&lt;$V$301,0,(V$302-'Datos de Indicador'!X35)/(V$302-V$301)*10)),1))</f>
        <v>5</v>
      </c>
      <c r="W32" s="345">
        <f t="shared" si="3"/>
        <v>4.8</v>
      </c>
      <c r="X32" s="346">
        <f t="shared" si="4"/>
        <v>3.4</v>
      </c>
      <c r="Z32" s="413"/>
      <c r="AA32" s="414"/>
      <c r="AB32" s="414"/>
    </row>
    <row r="33" spans="1:28" s="3" customFormat="1" x14ac:dyDescent="0.25">
      <c r="A33" s="104" t="s">
        <v>188</v>
      </c>
      <c r="B33" s="101" t="s">
        <v>200</v>
      </c>
      <c r="C33" s="307">
        <v>313</v>
      </c>
      <c r="D33" s="341">
        <f>IF('Datos de Indicador'!M36="No dato","x",ROUND(IF('Datos de Indicador'!M36&gt;D$302,0,IF('Datos de Indicador'!M36&lt;$D$301,10,(D$302-'Datos de Indicador'!M36)/(D$302-D$301)*10)),1))</f>
        <v>7.2</v>
      </c>
      <c r="E33" s="341">
        <f>IF('Datos de Indicador'!N36="No dato","x",ROUND(IF('Datos de Indicador'!N36&gt;E$302,10,IF('Datos de Indicador'!N36&lt;$E$301,0,10-(E$302-'Datos de Indicador'!N36)/(E$302-E$301)*10)),1))</f>
        <v>8</v>
      </c>
      <c r="F33" s="342">
        <f t="shared" si="5"/>
        <v>7.6</v>
      </c>
      <c r="G33" s="341">
        <f>IF('Datos de Indicador'!O36="No dato","x",ROUND(IF('Datos de Indicador'!O36&gt;G$302,0,IF('Datos de Indicador'!O36&lt;$G$301,10,(G$302-'Datos de Indicador'!O36)/(G$302-G$301)*10)),1))</f>
        <v>8.1999999999999993</v>
      </c>
      <c r="H33" s="341">
        <f>IF('Datos de Indicador'!P36="No dato","x",ROUND(IF('Datos de Indicador'!P36&gt;H$302,10,IF('Datos de Indicador'!P36&lt;$E$301,0,10-(H$302-'Datos de Indicador'!P36)/(H$302-H$301)*10)),1))</f>
        <v>6.9</v>
      </c>
      <c r="I33" s="341">
        <f>IF('Datos de Indicador'!Q36="No dato","x",ROUND(IF('Datos de Indicador'!Q36&gt;I$302,10,IF('Datos de Indicador'!Q36&lt;$I$301,0,10-(I$302-'Datos de Indicador'!Q36)/(I$302-I$301)*10)),1))</f>
        <v>6.8</v>
      </c>
      <c r="J33" s="342">
        <f t="shared" si="0"/>
        <v>7.3</v>
      </c>
      <c r="K33" s="341">
        <f>IF('Datos de Indicador'!R36="No dato","x",ROUND(IF('Datos de Indicador'!R36&gt;K$302,10,IF('Datos de Indicador'!R36&lt;$K$301,0,10-(K$302-'Datos de Indicador'!R36)/(K$302-K$301)*10)),1))</f>
        <v>5.2</v>
      </c>
      <c r="L33" s="341">
        <f>IF('Datos de Indicador'!S36="No dato","x",ROUND(IF('Datos de Indicador'!S36&gt;L$302,10,IF('Datos de Indicador'!S36&lt;$L$301,0,10-(L$302-'Datos de Indicador'!S36)/(L$302-L$301)*10)),1))</f>
        <v>7.8</v>
      </c>
      <c r="M33" s="342">
        <f t="shared" si="1"/>
        <v>6.7</v>
      </c>
      <c r="N33" s="343">
        <f t="shared" si="6"/>
        <v>7.2</v>
      </c>
      <c r="O33" s="344">
        <f>IF('Datos de Indicador'!T36="No dato","x",IF('Datos de Indicador'!AN36="No dato","x", 'Datos de Indicador'!T36/'Datos de Indicador'!AN36))</f>
        <v>1.1240029006526469E-2</v>
      </c>
      <c r="P33" s="341">
        <f t="shared" si="2"/>
        <v>7.5</v>
      </c>
      <c r="Q33" s="474">
        <f>IF('Datos de Indicador'!T36="No dato","x",ROUND(IF('Datos de Indicador'!T36&gt;Q$302,10,IF('Datos de Indicador'!T36&lt;$Q$301,0,10-(Q$302-'Datos de Indicador'!T36)/(Q$302-Q$301)*10)),1))</f>
        <v>6.2</v>
      </c>
      <c r="R33" s="342">
        <f t="shared" si="7"/>
        <v>6.9</v>
      </c>
      <c r="S33" s="341">
        <f>IF('Datos de Indicador'!U36="No dato","x",ROUND(IF('Datos de Indicador'!U36&gt;S$302,10,IF('Datos de Indicador'!U36&lt;$S$301,0,10-(S$302-'Datos de Indicador'!U36)/(S$302-S$301)*10)),1))</f>
        <v>4.3</v>
      </c>
      <c r="T33" s="341">
        <f>IF('Datos de Indicador'!V36="No dato","x",ROUND(IF('Datos de Indicador'!V36&gt;T$302,10,IF('Datos de Indicador'!V36&lt;$T$301,0,10-(T$302-'Datos de Indicador'!V36)/(T$302-T$301)*10)),1))</f>
        <v>10</v>
      </c>
      <c r="U33" s="341">
        <f>IF('Datos de Indicador'!W36="No dato","x",ROUND(IF('Datos de Indicador'!W36&gt;U$302,10,IF('Datos de Indicador'!W36&lt;$U$301,0,10-(U$302-'Datos de Indicador'!W36)/(U$302-U$301)*10)),1))</f>
        <v>0.6</v>
      </c>
      <c r="V33" s="341">
        <f>IF('Datos de Indicador'!X36="No dato","x",ROUND(IF('Datos de Indicador'!X36&gt;V$302,10,IF('Datos de Indicador'!X36&lt;$V$301,0,(V$302-'Datos de Indicador'!X36)/(V$302-V$301)*10)),1))</f>
        <v>7.5</v>
      </c>
      <c r="W33" s="345">
        <f t="shared" si="3"/>
        <v>5.6</v>
      </c>
      <c r="X33" s="346">
        <f t="shared" si="4"/>
        <v>6.3</v>
      </c>
      <c r="Z33" s="413"/>
      <c r="AA33" s="414"/>
      <c r="AB33" s="414"/>
    </row>
    <row r="34" spans="1:28" s="3" customFormat="1" x14ac:dyDescent="0.25">
      <c r="A34" s="104" t="s">
        <v>188</v>
      </c>
      <c r="B34" s="101" t="s">
        <v>201</v>
      </c>
      <c r="C34" s="307">
        <v>314</v>
      </c>
      <c r="D34" s="341">
        <f>IF('Datos de Indicador'!M37="No dato","x",ROUND(IF('Datos de Indicador'!M37&gt;D$302,0,IF('Datos de Indicador'!M37&lt;$D$301,10,(D$302-'Datos de Indicador'!M37)/(D$302-D$301)*10)),1))</f>
        <v>7.4</v>
      </c>
      <c r="E34" s="341">
        <f>IF('Datos de Indicador'!N37="No dato","x",ROUND(IF('Datos de Indicador'!N37&gt;E$302,10,IF('Datos de Indicador'!N37&lt;$E$301,0,10-(E$302-'Datos de Indicador'!N37)/(E$302-E$301)*10)),1))</f>
        <v>7.9</v>
      </c>
      <c r="F34" s="342">
        <f t="shared" si="5"/>
        <v>7.7</v>
      </c>
      <c r="G34" s="341">
        <f>IF('Datos de Indicador'!O37="No dato","x",ROUND(IF('Datos de Indicador'!O37&gt;G$302,0,IF('Datos de Indicador'!O37&lt;$G$301,10,(G$302-'Datos de Indicador'!O37)/(G$302-G$301)*10)),1))</f>
        <v>8.8000000000000007</v>
      </c>
      <c r="H34" s="341">
        <f>IF('Datos de Indicador'!P37="No dato","x",ROUND(IF('Datos de Indicador'!P37&gt;H$302,10,IF('Datos de Indicador'!P37&lt;$E$301,0,10-(H$302-'Datos de Indicador'!P37)/(H$302-H$301)*10)),1))</f>
        <v>6.3</v>
      </c>
      <c r="I34" s="341">
        <f>IF('Datos de Indicador'!Q37="No dato","x",ROUND(IF('Datos de Indicador'!Q37&gt;I$302,10,IF('Datos de Indicador'!Q37&lt;$I$301,0,10-(I$302-'Datos de Indicador'!Q37)/(I$302-I$301)*10)),1))</f>
        <v>10</v>
      </c>
      <c r="J34" s="342">
        <f t="shared" si="0"/>
        <v>8.4</v>
      </c>
      <c r="K34" s="341">
        <f>IF('Datos de Indicador'!R37="No dato","x",ROUND(IF('Datos de Indicador'!R37&gt;K$302,10,IF('Datos de Indicador'!R37&lt;$K$301,0,10-(K$302-'Datos de Indicador'!R37)/(K$302-K$301)*10)),1))</f>
        <v>7.2</v>
      </c>
      <c r="L34" s="341">
        <f>IF('Datos de Indicador'!S37="No dato","x",ROUND(IF('Datos de Indicador'!S37&gt;L$302,10,IF('Datos de Indicador'!S37&lt;$L$301,0,10-(L$302-'Datos de Indicador'!S37)/(L$302-L$301)*10)),1))</f>
        <v>7.5</v>
      </c>
      <c r="M34" s="342">
        <f t="shared" si="1"/>
        <v>7.4</v>
      </c>
      <c r="N34" s="343">
        <f t="shared" si="6"/>
        <v>7.8</v>
      </c>
      <c r="O34" s="344">
        <f>IF('Datos de Indicador'!T37="No dato","x",IF('Datos de Indicador'!AN37="No dato","x", 'Datos de Indicador'!T37/'Datos de Indicador'!AN37))</f>
        <v>5.3285968028419185E-3</v>
      </c>
      <c r="P34" s="341">
        <f t="shared" si="2"/>
        <v>3.6</v>
      </c>
      <c r="Q34" s="474">
        <f>IF('Datos de Indicador'!T37="No dato","x",ROUND(IF('Datos de Indicador'!T37&gt;Q$302,10,IF('Datos de Indicador'!T37&lt;$Q$301,0,10-(Q$302-'Datos de Indicador'!T37)/(Q$302-Q$301)*10)),1))</f>
        <v>1</v>
      </c>
      <c r="R34" s="342">
        <f t="shared" si="7"/>
        <v>2.4</v>
      </c>
      <c r="S34" s="341">
        <f>IF('Datos de Indicador'!U37="No dato","x",ROUND(IF('Datos de Indicador'!U37&gt;S$302,10,IF('Datos de Indicador'!U37&lt;$S$301,0,10-(S$302-'Datos de Indicador'!U37)/(S$302-S$301)*10)),1))</f>
        <v>4.9000000000000004</v>
      </c>
      <c r="T34" s="341">
        <f>IF('Datos de Indicador'!V37="No dato","x",ROUND(IF('Datos de Indicador'!V37&gt;T$302,10,IF('Datos de Indicador'!V37&lt;$T$301,0,10-(T$302-'Datos de Indicador'!V37)/(T$302-T$301)*10)),1))</f>
        <v>10</v>
      </c>
      <c r="U34" s="341">
        <f>IF('Datos de Indicador'!W37="No dato","x",ROUND(IF('Datos de Indicador'!W37&gt;U$302,10,IF('Datos de Indicador'!W37&lt;$U$301,0,10-(U$302-'Datos de Indicador'!W37)/(U$302-U$301)*10)),1))</f>
        <v>0.9</v>
      </c>
      <c r="V34" s="341">
        <f>IF('Datos de Indicador'!X37="No dato","x",ROUND(IF('Datos de Indicador'!X37&gt;V$302,10,IF('Datos de Indicador'!X37&lt;$V$301,0,(V$302-'Datos de Indicador'!X37)/(V$302-V$301)*10)),1))</f>
        <v>7.5</v>
      </c>
      <c r="W34" s="345">
        <f t="shared" si="3"/>
        <v>5.8</v>
      </c>
      <c r="X34" s="346">
        <f t="shared" si="4"/>
        <v>4.3</v>
      </c>
      <c r="Z34" s="413"/>
      <c r="AA34" s="414"/>
      <c r="AB34" s="414"/>
    </row>
    <row r="35" spans="1:28" s="3" customFormat="1" x14ac:dyDescent="0.25">
      <c r="A35" s="104" t="s">
        <v>188</v>
      </c>
      <c r="B35" s="101" t="s">
        <v>202</v>
      </c>
      <c r="C35" s="307">
        <v>315</v>
      </c>
      <c r="D35" s="341">
        <f>IF('Datos de Indicador'!M38="No dato","x",ROUND(IF('Datos de Indicador'!M38&gt;D$302,0,IF('Datos de Indicador'!M38&lt;$D$301,10,(D$302-'Datos de Indicador'!M38)/(D$302-D$301)*10)),1))</f>
        <v>6.7</v>
      </c>
      <c r="E35" s="341">
        <f>IF('Datos de Indicador'!N38="No dato","x",ROUND(IF('Datos de Indicador'!N38&gt;E$302,10,IF('Datos de Indicador'!N38&lt;$E$301,0,10-(E$302-'Datos de Indicador'!N38)/(E$302-E$301)*10)),1))</f>
        <v>7.9</v>
      </c>
      <c r="F35" s="342">
        <f t="shared" si="5"/>
        <v>7.3</v>
      </c>
      <c r="G35" s="341">
        <f>IF('Datos de Indicador'!O38="No dato","x",ROUND(IF('Datos de Indicador'!O38&gt;G$302,0,IF('Datos de Indicador'!O38&lt;$G$301,10,(G$302-'Datos de Indicador'!O38)/(G$302-G$301)*10)),1))</f>
        <v>8.5</v>
      </c>
      <c r="H35" s="341">
        <f>IF('Datos de Indicador'!P38="No dato","x",ROUND(IF('Datos de Indicador'!P38&gt;H$302,10,IF('Datos de Indicador'!P38&lt;$E$301,0,10-(H$302-'Datos de Indicador'!P38)/(H$302-H$301)*10)),1))</f>
        <v>6.7</v>
      </c>
      <c r="I35" s="341" t="str">
        <f>IF('Datos de Indicador'!Q38="No dato","x",ROUND(IF('Datos de Indicador'!Q38&gt;I$302,10,IF('Datos de Indicador'!Q38&lt;$I$301,0,10-(I$302-'Datos de Indicador'!Q38)/(I$302-I$301)*10)),1))</f>
        <v>x</v>
      </c>
      <c r="J35" s="342">
        <f t="shared" si="0"/>
        <v>7.6</v>
      </c>
      <c r="K35" s="341">
        <f>IF('Datos de Indicador'!R38="No dato","x",ROUND(IF('Datos de Indicador'!R38&gt;K$302,10,IF('Datos de Indicador'!R38&lt;$K$301,0,10-(K$302-'Datos de Indicador'!R38)/(K$302-K$301)*10)),1))</f>
        <v>6.6</v>
      </c>
      <c r="L35" s="341">
        <f>IF('Datos de Indicador'!S38="No dato","x",ROUND(IF('Datos de Indicador'!S38&gt;L$302,10,IF('Datos de Indicador'!S38&lt;$L$301,0,10-(L$302-'Datos de Indicador'!S38)/(L$302-L$301)*10)),1))</f>
        <v>8.3000000000000007</v>
      </c>
      <c r="M35" s="342">
        <f t="shared" si="1"/>
        <v>7.6</v>
      </c>
      <c r="N35" s="343">
        <f t="shared" si="6"/>
        <v>7.5</v>
      </c>
      <c r="O35" s="344">
        <f>IF('Datos de Indicador'!T38="No dato","x",IF('Datos de Indicador'!AN38="No dato","x", 'Datos de Indicador'!T38/'Datos de Indicador'!AN38))</f>
        <v>4.1322314049586778E-3</v>
      </c>
      <c r="P35" s="341">
        <f t="shared" si="2"/>
        <v>2.8</v>
      </c>
      <c r="Q35" s="474">
        <f>IF('Datos de Indicador'!T38="No dato","x",ROUND(IF('Datos de Indicador'!T38&gt;Q$302,10,IF('Datos de Indicador'!T38&lt;$Q$301,0,10-(Q$302-'Datos de Indicador'!T38)/(Q$302-Q$301)*10)),1))</f>
        <v>0.7</v>
      </c>
      <c r="R35" s="342">
        <f t="shared" si="7"/>
        <v>1.8</v>
      </c>
      <c r="S35" s="341">
        <f>IF('Datos de Indicador'!U38="No dato","x",ROUND(IF('Datos de Indicador'!U38&gt;S$302,10,IF('Datos de Indicador'!U38&lt;$S$301,0,10-(S$302-'Datos de Indicador'!U38)/(S$302-S$301)*10)),1))</f>
        <v>5.2</v>
      </c>
      <c r="T35" s="341">
        <f>IF('Datos de Indicador'!V38="No dato","x",ROUND(IF('Datos de Indicador'!V38&gt;T$302,10,IF('Datos de Indicador'!V38&lt;$T$301,0,10-(T$302-'Datos de Indicador'!V38)/(T$302-T$301)*10)),1))</f>
        <v>7.2</v>
      </c>
      <c r="U35" s="341">
        <f>IF('Datos de Indicador'!W38="No dato","x",ROUND(IF('Datos de Indicador'!W38&gt;U$302,10,IF('Datos de Indicador'!W38&lt;$U$301,0,10-(U$302-'Datos de Indicador'!W38)/(U$302-U$301)*10)),1))</f>
        <v>1.8</v>
      </c>
      <c r="V35" s="341">
        <f>IF('Datos de Indicador'!X38="No dato","x",ROUND(IF('Datos de Indicador'!X38&gt;V$302,10,IF('Datos de Indicador'!X38&lt;$V$301,0,(V$302-'Datos de Indicador'!X38)/(V$302-V$301)*10)),1))</f>
        <v>2.5</v>
      </c>
      <c r="W35" s="345">
        <f t="shared" si="3"/>
        <v>4.2</v>
      </c>
      <c r="X35" s="346">
        <f t="shared" si="4"/>
        <v>3.1</v>
      </c>
      <c r="Z35" s="413"/>
      <c r="AA35" s="414"/>
      <c r="AB35" s="414"/>
    </row>
    <row r="36" spans="1:28" s="3" customFormat="1" x14ac:dyDescent="0.25">
      <c r="A36" s="104" t="s">
        <v>188</v>
      </c>
      <c r="B36" s="101" t="s">
        <v>203</v>
      </c>
      <c r="C36" s="307">
        <v>316</v>
      </c>
      <c r="D36" s="341">
        <f>IF('Datos de Indicador'!M39="No dato","x",ROUND(IF('Datos de Indicador'!M39&gt;D$302,0,IF('Datos de Indicador'!M39&lt;$D$301,10,(D$302-'Datos de Indicador'!M39)/(D$302-D$301)*10)),1))</f>
        <v>6.6</v>
      </c>
      <c r="E36" s="341">
        <f>IF('Datos de Indicador'!N39="No dato","x",ROUND(IF('Datos de Indicador'!N39&gt;E$302,10,IF('Datos de Indicador'!N39&lt;$E$301,0,10-(E$302-'Datos de Indicador'!N39)/(E$302-E$301)*10)),1))</f>
        <v>7.3</v>
      </c>
      <c r="F36" s="342">
        <f t="shared" si="5"/>
        <v>7</v>
      </c>
      <c r="G36" s="341">
        <f>IF('Datos de Indicador'!O39="No dato","x",ROUND(IF('Datos de Indicador'!O39&gt;G$302,0,IF('Datos de Indicador'!O39&lt;$G$301,10,(G$302-'Datos de Indicador'!O39)/(G$302-G$301)*10)),1))</f>
        <v>8</v>
      </c>
      <c r="H36" s="341">
        <f>IF('Datos de Indicador'!P39="No dato","x",ROUND(IF('Datos de Indicador'!P39&gt;H$302,10,IF('Datos de Indicador'!P39&lt;$E$301,0,10-(H$302-'Datos de Indicador'!P39)/(H$302-H$301)*10)),1))</f>
        <v>7.7</v>
      </c>
      <c r="I36" s="341">
        <f>IF('Datos de Indicador'!Q39="No dato","x",ROUND(IF('Datos de Indicador'!Q39&gt;I$302,10,IF('Datos de Indicador'!Q39&lt;$I$301,0,10-(I$302-'Datos de Indicador'!Q39)/(I$302-I$301)*10)),1))</f>
        <v>7.8</v>
      </c>
      <c r="J36" s="342">
        <f t="shared" si="0"/>
        <v>7.8</v>
      </c>
      <c r="K36" s="341">
        <f>IF('Datos de Indicador'!R39="No dato","x",ROUND(IF('Datos de Indicador'!R39&gt;K$302,10,IF('Datos de Indicador'!R39&lt;$K$301,0,10-(K$302-'Datos de Indicador'!R39)/(K$302-K$301)*10)),1))</f>
        <v>6.8</v>
      </c>
      <c r="L36" s="341">
        <f>IF('Datos de Indicador'!S39="No dato","x",ROUND(IF('Datos de Indicador'!S39&gt;L$302,10,IF('Datos de Indicador'!S39&lt;$L$301,0,10-(L$302-'Datos de Indicador'!S39)/(L$302-L$301)*10)),1))</f>
        <v>7.9</v>
      </c>
      <c r="M36" s="342">
        <f t="shared" si="1"/>
        <v>7.4</v>
      </c>
      <c r="N36" s="343">
        <f t="shared" si="6"/>
        <v>7.4</v>
      </c>
      <c r="O36" s="344">
        <f>IF('Datos de Indicador'!T39="No dato","x",IF('Datos de Indicador'!AN39="No dato","x", 'Datos de Indicador'!T39/'Datos de Indicador'!AN39))</f>
        <v>5.362857884266067E-3</v>
      </c>
      <c r="P36" s="341">
        <f t="shared" si="2"/>
        <v>3.6</v>
      </c>
      <c r="Q36" s="474">
        <f>IF('Datos de Indicador'!T39="No dato","x",ROUND(IF('Datos de Indicador'!T39&gt;Q$302,10,IF('Datos de Indicador'!T39&lt;$Q$301,0,10-(Q$302-'Datos de Indicador'!T39)/(Q$302-Q$301)*10)),1))</f>
        <v>1.5</v>
      </c>
      <c r="R36" s="342">
        <f t="shared" si="7"/>
        <v>2.6</v>
      </c>
      <c r="S36" s="341">
        <f>IF('Datos de Indicador'!U39="No dato","x",ROUND(IF('Datos de Indicador'!U39&gt;S$302,10,IF('Datos de Indicador'!U39&lt;$S$301,0,10-(S$302-'Datos de Indicador'!U39)/(S$302-S$301)*10)),1))</f>
        <v>1.9</v>
      </c>
      <c r="T36" s="341">
        <f>IF('Datos de Indicador'!V39="No dato","x",ROUND(IF('Datos de Indicador'!V39&gt;T$302,10,IF('Datos de Indicador'!V39&lt;$T$301,0,10-(T$302-'Datos de Indicador'!V39)/(T$302-T$301)*10)),1))</f>
        <v>10</v>
      </c>
      <c r="U36" s="341">
        <f>IF('Datos de Indicador'!W39="No dato","x",ROUND(IF('Datos de Indicador'!W39&gt;U$302,10,IF('Datos de Indicador'!W39&lt;$U$301,0,10-(U$302-'Datos de Indicador'!W39)/(U$302-U$301)*10)),1))</f>
        <v>1.5</v>
      </c>
      <c r="V36" s="341">
        <f>IF('Datos de Indicador'!X39="No dato","x",ROUND(IF('Datos de Indicador'!X39&gt;V$302,10,IF('Datos de Indicador'!X39&lt;$V$301,0,(V$302-'Datos de Indicador'!X39)/(V$302-V$301)*10)),1))</f>
        <v>5</v>
      </c>
      <c r="W36" s="345">
        <f t="shared" si="3"/>
        <v>4.5999999999999996</v>
      </c>
      <c r="X36" s="346">
        <f t="shared" si="4"/>
        <v>3.7</v>
      </c>
      <c r="Z36" s="413"/>
      <c r="AA36" s="414"/>
      <c r="AB36" s="414"/>
    </row>
    <row r="37" spans="1:28" s="3" customFormat="1" x14ac:dyDescent="0.25">
      <c r="A37" s="104" t="s">
        <v>188</v>
      </c>
      <c r="B37" s="101" t="s">
        <v>77</v>
      </c>
      <c r="C37" s="307">
        <v>317</v>
      </c>
      <c r="D37" s="341">
        <f>IF('Datos de Indicador'!M40="No dato","x",ROUND(IF('Datos de Indicador'!M40&gt;D$302,0,IF('Datos de Indicador'!M40&lt;$D$301,10,(D$302-'Datos de Indicador'!M40)/(D$302-D$301)*10)),1))</f>
        <v>6.9</v>
      </c>
      <c r="E37" s="341">
        <f>IF('Datos de Indicador'!N40="No dato","x",ROUND(IF('Datos de Indicador'!N40&gt;E$302,10,IF('Datos de Indicador'!N40&lt;$E$301,0,10-(E$302-'Datos de Indicador'!N40)/(E$302-E$301)*10)),1))</f>
        <v>8.1</v>
      </c>
      <c r="F37" s="342">
        <f t="shared" si="5"/>
        <v>7.6</v>
      </c>
      <c r="G37" s="341">
        <f>IF('Datos de Indicador'!O40="No dato","x",ROUND(IF('Datos de Indicador'!O40&gt;G$302,0,IF('Datos de Indicador'!O40&lt;$G$301,10,(G$302-'Datos de Indicador'!O40)/(G$302-G$301)*10)),1))</f>
        <v>6.7</v>
      </c>
      <c r="H37" s="341">
        <f>IF('Datos de Indicador'!P40="No dato","x",ROUND(IF('Datos de Indicador'!P40&gt;H$302,10,IF('Datos de Indicador'!P40&lt;$E$301,0,10-(H$302-'Datos de Indicador'!P40)/(H$302-H$301)*10)),1))</f>
        <v>6.2</v>
      </c>
      <c r="I37" s="341">
        <f>IF('Datos de Indicador'!Q40="No dato","x",ROUND(IF('Datos de Indicador'!Q40&gt;I$302,10,IF('Datos de Indicador'!Q40&lt;$I$301,0,10-(I$302-'Datos de Indicador'!Q40)/(I$302-I$301)*10)),1))</f>
        <v>8.3000000000000007</v>
      </c>
      <c r="J37" s="342">
        <f t="shared" si="0"/>
        <v>7.1</v>
      </c>
      <c r="K37" s="341">
        <f>IF('Datos de Indicador'!R40="No dato","x",ROUND(IF('Datos de Indicador'!R40&gt;K$302,10,IF('Datos de Indicador'!R40&lt;$K$301,0,10-(K$302-'Datos de Indicador'!R40)/(K$302-K$301)*10)),1))</f>
        <v>4</v>
      </c>
      <c r="L37" s="341">
        <f>IF('Datos de Indicador'!S40="No dato","x",ROUND(IF('Datos de Indicador'!S40&gt;L$302,10,IF('Datos de Indicador'!S40&lt;$L$301,0,10-(L$302-'Datos de Indicador'!S40)/(L$302-L$301)*10)),1))</f>
        <v>8</v>
      </c>
      <c r="M37" s="342">
        <f t="shared" si="1"/>
        <v>6.4</v>
      </c>
      <c r="N37" s="343">
        <f t="shared" si="6"/>
        <v>7</v>
      </c>
      <c r="O37" s="344">
        <f>IF('Datos de Indicador'!T40="No dato","x",IF('Datos de Indicador'!AN40="No dato","x", 'Datos de Indicador'!T40/'Datos de Indicador'!AN40))</f>
        <v>7.7113742770586616E-3</v>
      </c>
      <c r="P37" s="341">
        <f t="shared" si="2"/>
        <v>5.0999999999999996</v>
      </c>
      <c r="Q37" s="474">
        <f>IF('Datos de Indicador'!T40="No dato","x",ROUND(IF('Datos de Indicador'!T40&gt;Q$302,10,IF('Datos de Indicador'!T40&lt;$Q$301,0,10-(Q$302-'Datos de Indicador'!T40)/(Q$302-Q$301)*10)),1))</f>
        <v>0.7</v>
      </c>
      <c r="R37" s="342">
        <f t="shared" si="7"/>
        <v>3.2</v>
      </c>
      <c r="S37" s="341">
        <f>IF('Datos de Indicador'!U40="No dato","x",ROUND(IF('Datos de Indicador'!U40&gt;S$302,10,IF('Datos de Indicador'!U40&lt;$S$301,0,10-(S$302-'Datos de Indicador'!U40)/(S$302-S$301)*10)),1))</f>
        <v>6.4</v>
      </c>
      <c r="T37" s="341">
        <f>IF('Datos de Indicador'!V40="No dato","x",ROUND(IF('Datos de Indicador'!V40&gt;T$302,10,IF('Datos de Indicador'!V40&lt;$T$301,0,10-(T$302-'Datos de Indicador'!V40)/(T$302-T$301)*10)),1))</f>
        <v>7.5</v>
      </c>
      <c r="U37" s="341">
        <f>IF('Datos de Indicador'!W40="No dato","x",ROUND(IF('Datos de Indicador'!W40&gt;U$302,10,IF('Datos de Indicador'!W40&lt;$U$301,0,10-(U$302-'Datos de Indicador'!W40)/(U$302-U$301)*10)),1))</f>
        <v>0.9</v>
      </c>
      <c r="V37" s="341">
        <f>IF('Datos de Indicador'!X40="No dato","x",ROUND(IF('Datos de Indicador'!X40&gt;V$302,10,IF('Datos de Indicador'!X40&lt;$V$301,0,(V$302-'Datos de Indicador'!X40)/(V$302-V$301)*10)),1))</f>
        <v>2.5</v>
      </c>
      <c r="W37" s="345">
        <f t="shared" si="3"/>
        <v>4.3</v>
      </c>
      <c r="X37" s="346">
        <f t="shared" si="4"/>
        <v>3.8</v>
      </c>
      <c r="Z37" s="413"/>
      <c r="AA37" s="414"/>
      <c r="AB37" s="414"/>
    </row>
    <row r="38" spans="1:28" s="3" customFormat="1" x14ac:dyDescent="0.25">
      <c r="A38" s="104" t="s">
        <v>188</v>
      </c>
      <c r="B38" s="101" t="s">
        <v>204</v>
      </c>
      <c r="C38" s="307">
        <v>318</v>
      </c>
      <c r="D38" s="341">
        <f>IF('Datos de Indicador'!M41="No dato","x",ROUND(IF('Datos de Indicador'!M41&gt;D$302,0,IF('Datos de Indicador'!M41&lt;$D$301,10,(D$302-'Datos de Indicador'!M41)/(D$302-D$301)*10)),1))</f>
        <v>5.0999999999999996</v>
      </c>
      <c r="E38" s="341">
        <f>IF('Datos de Indicador'!N41="No dato","x",ROUND(IF('Datos de Indicador'!N41&gt;E$302,10,IF('Datos de Indicador'!N41&lt;$E$301,0,10-(E$302-'Datos de Indicador'!N41)/(E$302-E$301)*10)),1))</f>
        <v>6.4</v>
      </c>
      <c r="F38" s="342">
        <f t="shared" si="5"/>
        <v>5.8</v>
      </c>
      <c r="G38" s="341">
        <f>IF('Datos de Indicador'!O41="No dato","x",ROUND(IF('Datos de Indicador'!O41&gt;G$302,0,IF('Datos de Indicador'!O41&lt;$G$301,10,(G$302-'Datos de Indicador'!O41)/(G$302-G$301)*10)),1))</f>
        <v>3</v>
      </c>
      <c r="H38" s="341">
        <f>IF('Datos de Indicador'!P41="No dato","x",ROUND(IF('Datos de Indicador'!P41&gt;H$302,10,IF('Datos de Indicador'!P41&lt;$E$301,0,10-(H$302-'Datos de Indicador'!P41)/(H$302-H$301)*10)),1))</f>
        <v>7.6</v>
      </c>
      <c r="I38" s="341">
        <f>IF('Datos de Indicador'!Q41="No dato","x",ROUND(IF('Datos de Indicador'!Q41&gt;I$302,10,IF('Datos de Indicador'!Q41&lt;$I$301,0,10-(I$302-'Datos de Indicador'!Q41)/(I$302-I$301)*10)),1))</f>
        <v>7.9</v>
      </c>
      <c r="J38" s="342">
        <f t="shared" si="0"/>
        <v>6.2</v>
      </c>
      <c r="K38" s="341">
        <f>IF('Datos de Indicador'!R41="No dato","x",ROUND(IF('Datos de Indicador'!R41&gt;K$302,10,IF('Datos de Indicador'!R41&lt;$K$301,0,10-(K$302-'Datos de Indicador'!R41)/(K$302-K$301)*10)),1))</f>
        <v>4.3</v>
      </c>
      <c r="L38" s="341">
        <f>IF('Datos de Indicador'!S41="No dato","x",ROUND(IF('Datos de Indicador'!S41&gt;L$302,10,IF('Datos de Indicador'!S41&lt;$L$301,0,10-(L$302-'Datos de Indicador'!S41)/(L$302-L$301)*10)),1))</f>
        <v>7.5</v>
      </c>
      <c r="M38" s="342">
        <f t="shared" si="1"/>
        <v>6.2</v>
      </c>
      <c r="N38" s="343">
        <f t="shared" si="6"/>
        <v>6.1</v>
      </c>
      <c r="O38" s="344">
        <f>IF('Datos de Indicador'!T41="No dato","x",IF('Datos de Indicador'!AN41="No dato","x", 'Datos de Indicador'!T41/'Datos de Indicador'!AN41))</f>
        <v>7.7973863950412574E-3</v>
      </c>
      <c r="P38" s="341">
        <f t="shared" si="2"/>
        <v>5.2</v>
      </c>
      <c r="Q38" s="474">
        <f>IF('Datos de Indicador'!T41="No dato","x",ROUND(IF('Datos de Indicador'!T41&gt;Q$302,10,IF('Datos de Indicador'!T41&lt;$Q$301,0,10-(Q$302-'Datos de Indicador'!T41)/(Q$302-Q$301)*10)),1))</f>
        <v>10</v>
      </c>
      <c r="R38" s="342">
        <f t="shared" si="7"/>
        <v>8.5</v>
      </c>
      <c r="S38" s="341">
        <f>IF('Datos de Indicador'!U41="No dato","x",ROUND(IF('Datos de Indicador'!U41&gt;S$302,10,IF('Datos de Indicador'!U41&lt;$S$301,0,10-(S$302-'Datos de Indicador'!U41)/(S$302-S$301)*10)),1))</f>
        <v>2.2999999999999998</v>
      </c>
      <c r="T38" s="341">
        <f>IF('Datos de Indicador'!V41="No dato","x",ROUND(IF('Datos de Indicador'!V41&gt;T$302,10,IF('Datos de Indicador'!V41&lt;$T$301,0,10-(T$302-'Datos de Indicador'!V41)/(T$302-T$301)*10)),1))</f>
        <v>9.9</v>
      </c>
      <c r="U38" s="341">
        <f>IF('Datos de Indicador'!W41="No dato","x",ROUND(IF('Datos de Indicador'!W41&gt;U$302,10,IF('Datos de Indicador'!W41&lt;$U$301,0,10-(U$302-'Datos de Indicador'!W41)/(U$302-U$301)*10)),1))</f>
        <v>3</v>
      </c>
      <c r="V38" s="341">
        <f>IF('Datos de Indicador'!X41="No dato","x",ROUND(IF('Datos de Indicador'!X41&gt;V$302,10,IF('Datos de Indicador'!X41&lt;$V$301,0,(V$302-'Datos de Indicador'!X41)/(V$302-V$301)*10)),1))</f>
        <v>0</v>
      </c>
      <c r="W38" s="345">
        <f t="shared" si="3"/>
        <v>3.8</v>
      </c>
      <c r="X38" s="346">
        <f t="shared" si="4"/>
        <v>6.7</v>
      </c>
      <c r="Z38" s="413"/>
      <c r="AA38" s="414"/>
      <c r="AB38" s="414"/>
    </row>
    <row r="39" spans="1:28" s="3" customFormat="1" x14ac:dyDescent="0.25">
      <c r="A39" s="104" t="s">
        <v>188</v>
      </c>
      <c r="B39" s="101" t="s">
        <v>205</v>
      </c>
      <c r="C39" s="307">
        <v>319</v>
      </c>
      <c r="D39" s="341">
        <f>IF('Datos de Indicador'!M42="No dato","x",ROUND(IF('Datos de Indicador'!M42&gt;D$302,0,IF('Datos de Indicador'!M42&lt;$D$301,10,(D$302-'Datos de Indicador'!M42)/(D$302-D$301)*10)),1))</f>
        <v>5.6</v>
      </c>
      <c r="E39" s="341">
        <f>IF('Datos de Indicador'!N42="No dato","x",ROUND(IF('Datos de Indicador'!N42&gt;E$302,10,IF('Datos de Indicador'!N42&lt;$E$301,0,10-(E$302-'Datos de Indicador'!N42)/(E$302-E$301)*10)),1))</f>
        <v>6.6</v>
      </c>
      <c r="F39" s="342">
        <f t="shared" si="5"/>
        <v>6.1</v>
      </c>
      <c r="G39" s="341">
        <f>IF('Datos de Indicador'!O42="No dato","x",ROUND(IF('Datos de Indicador'!O42&gt;G$302,0,IF('Datos de Indicador'!O42&lt;$G$301,10,(G$302-'Datos de Indicador'!O42)/(G$302-G$301)*10)),1))</f>
        <v>4.7</v>
      </c>
      <c r="H39" s="341">
        <f>IF('Datos de Indicador'!P42="No dato","x",ROUND(IF('Datos de Indicador'!P42&gt;H$302,10,IF('Datos de Indicador'!P42&lt;$E$301,0,10-(H$302-'Datos de Indicador'!P42)/(H$302-H$301)*10)),1))</f>
        <v>7.1</v>
      </c>
      <c r="I39" s="341">
        <f>IF('Datos de Indicador'!Q42="No dato","x",ROUND(IF('Datos de Indicador'!Q42&gt;I$302,10,IF('Datos de Indicador'!Q42&lt;$I$301,0,10-(I$302-'Datos de Indicador'!Q42)/(I$302-I$301)*10)),1))</f>
        <v>8.5</v>
      </c>
      <c r="J39" s="342">
        <f t="shared" si="0"/>
        <v>6.8</v>
      </c>
      <c r="K39" s="341">
        <f>IF('Datos de Indicador'!R42="No dato","x",ROUND(IF('Datos de Indicador'!R42&gt;K$302,10,IF('Datos de Indicador'!R42&lt;$K$301,0,10-(K$302-'Datos de Indicador'!R42)/(K$302-K$301)*10)),1))</f>
        <v>4.0999999999999996</v>
      </c>
      <c r="L39" s="341">
        <f>IF('Datos de Indicador'!S42="No dato","x",ROUND(IF('Datos de Indicador'!S42&gt;L$302,10,IF('Datos de Indicador'!S42&lt;$L$301,0,10-(L$302-'Datos de Indicador'!S42)/(L$302-L$301)*10)),1))</f>
        <v>7.8</v>
      </c>
      <c r="M39" s="342">
        <f t="shared" si="1"/>
        <v>6.3</v>
      </c>
      <c r="N39" s="343">
        <f t="shared" si="6"/>
        <v>6.4</v>
      </c>
      <c r="O39" s="344">
        <f>IF('Datos de Indicador'!T42="No dato","x",IF('Datos de Indicador'!AN42="No dato","x", 'Datos de Indicador'!T42/'Datos de Indicador'!AN42))</f>
        <v>3.2226877215597808E-3</v>
      </c>
      <c r="P39" s="341">
        <f t="shared" si="2"/>
        <v>2.1</v>
      </c>
      <c r="Q39" s="474">
        <f>IF('Datos de Indicador'!T42="No dato","x",ROUND(IF('Datos de Indicador'!T42&gt;Q$302,10,IF('Datos de Indicador'!T42&lt;$Q$301,0,10-(Q$302-'Datos de Indicador'!T42)/(Q$302-Q$301)*10)),1))</f>
        <v>2</v>
      </c>
      <c r="R39" s="342">
        <f t="shared" si="7"/>
        <v>2.1</v>
      </c>
      <c r="S39" s="341">
        <f>IF('Datos de Indicador'!U42="No dato","x",ROUND(IF('Datos de Indicador'!U42&gt;S$302,10,IF('Datos de Indicador'!U42&lt;$S$301,0,10-(S$302-'Datos de Indicador'!U42)/(S$302-S$301)*10)),1))</f>
        <v>2.9</v>
      </c>
      <c r="T39" s="341">
        <f>IF('Datos de Indicador'!V42="No dato","x",ROUND(IF('Datos de Indicador'!V42&gt;T$302,10,IF('Datos de Indicador'!V42&lt;$T$301,0,10-(T$302-'Datos de Indicador'!V42)/(T$302-T$301)*10)),1))</f>
        <v>7</v>
      </c>
      <c r="U39" s="341">
        <f>IF('Datos de Indicador'!W42="No dato","x",ROUND(IF('Datos de Indicador'!W42&gt;U$302,10,IF('Datos de Indicador'!W42&lt;$U$301,0,10-(U$302-'Datos de Indicador'!W42)/(U$302-U$301)*10)),1))</f>
        <v>0.3</v>
      </c>
      <c r="V39" s="341">
        <f>IF('Datos de Indicador'!X42="No dato","x",ROUND(IF('Datos de Indicador'!X42&gt;V$302,10,IF('Datos de Indicador'!X42&lt;$V$301,0,(V$302-'Datos de Indicador'!X42)/(V$302-V$301)*10)),1))</f>
        <v>0</v>
      </c>
      <c r="W39" s="345">
        <f t="shared" si="3"/>
        <v>2.6</v>
      </c>
      <c r="X39" s="346">
        <f t="shared" si="4"/>
        <v>2.4</v>
      </c>
      <c r="Z39" s="413"/>
      <c r="AA39" s="414"/>
      <c r="AB39" s="414"/>
    </row>
    <row r="40" spans="1:28" s="3" customFormat="1" x14ac:dyDescent="0.25">
      <c r="A40" s="104" t="s">
        <v>188</v>
      </c>
      <c r="B40" s="101" t="s">
        <v>206</v>
      </c>
      <c r="C40" s="307">
        <v>320</v>
      </c>
      <c r="D40" s="341">
        <f>IF('Datos de Indicador'!M43="No dato","x",ROUND(IF('Datos de Indicador'!M43&gt;D$302,0,IF('Datos de Indicador'!M43&lt;$D$301,10,(D$302-'Datos de Indicador'!M43)/(D$302-D$301)*10)),1))</f>
        <v>7.3</v>
      </c>
      <c r="E40" s="341">
        <f>IF('Datos de Indicador'!N43="No dato","x",ROUND(IF('Datos de Indicador'!N43&gt;E$302,10,IF('Datos de Indicador'!N43&lt;$E$301,0,10-(E$302-'Datos de Indicador'!N43)/(E$302-E$301)*10)),1))</f>
        <v>7.8</v>
      </c>
      <c r="F40" s="342">
        <f t="shared" si="5"/>
        <v>7.6</v>
      </c>
      <c r="G40" s="341">
        <f>IF('Datos de Indicador'!O43="No dato","x",ROUND(IF('Datos de Indicador'!O43&gt;G$302,0,IF('Datos de Indicador'!O43&lt;$G$301,10,(G$302-'Datos de Indicador'!O43)/(G$302-G$301)*10)),1))</f>
        <v>7</v>
      </c>
      <c r="H40" s="341">
        <f>IF('Datos de Indicador'!P43="No dato","x",ROUND(IF('Datos de Indicador'!P43&gt;H$302,10,IF('Datos de Indicador'!P43&lt;$E$301,0,10-(H$302-'Datos de Indicador'!P43)/(H$302-H$301)*10)),1))</f>
        <v>6.6</v>
      </c>
      <c r="I40" s="341">
        <f>IF('Datos de Indicador'!Q43="No dato","x",ROUND(IF('Datos de Indicador'!Q43&gt;I$302,10,IF('Datos de Indicador'!Q43&lt;$I$301,0,10-(I$302-'Datos de Indicador'!Q43)/(I$302-I$301)*10)),1))</f>
        <v>10</v>
      </c>
      <c r="J40" s="342">
        <f t="shared" si="0"/>
        <v>7.9</v>
      </c>
      <c r="K40" s="341">
        <f>IF('Datos de Indicador'!R43="No dato","x",ROUND(IF('Datos de Indicador'!R43&gt;K$302,10,IF('Datos de Indicador'!R43&lt;$K$301,0,10-(K$302-'Datos de Indicador'!R43)/(K$302-K$301)*10)),1))</f>
        <v>7.2</v>
      </c>
      <c r="L40" s="341">
        <f>IF('Datos de Indicador'!S43="No dato","x",ROUND(IF('Datos de Indicador'!S43&gt;L$302,10,IF('Datos de Indicador'!S43&lt;$L$301,0,10-(L$302-'Datos de Indicador'!S43)/(L$302-L$301)*10)),1))</f>
        <v>8.1999999999999993</v>
      </c>
      <c r="M40" s="342">
        <f t="shared" si="1"/>
        <v>7.7</v>
      </c>
      <c r="N40" s="343">
        <f t="shared" si="6"/>
        <v>7.7</v>
      </c>
      <c r="O40" s="344">
        <f>IF('Datos de Indicador'!T43="No dato","x",IF('Datos de Indicador'!AN43="No dato","x", 'Datos de Indicador'!T43/'Datos de Indicador'!AN43))</f>
        <v>1.1836680409628941E-2</v>
      </c>
      <c r="P40" s="341">
        <f t="shared" si="2"/>
        <v>7.9</v>
      </c>
      <c r="Q40" s="474">
        <f>IF('Datos de Indicador'!T43="No dato","x",ROUND(IF('Datos de Indicador'!T43&gt;Q$302,10,IF('Datos de Indicador'!T43&lt;$Q$301,0,10-(Q$302-'Datos de Indicador'!T43)/(Q$302-Q$301)*10)),1))</f>
        <v>4.4000000000000004</v>
      </c>
      <c r="R40" s="342">
        <f t="shared" si="7"/>
        <v>6.5</v>
      </c>
      <c r="S40" s="341">
        <f>IF('Datos de Indicador'!U43="No dato","x",ROUND(IF('Datos de Indicador'!U43&gt;S$302,10,IF('Datos de Indicador'!U43&lt;$S$301,0,10-(S$302-'Datos de Indicador'!U43)/(S$302-S$301)*10)),1))</f>
        <v>1.7</v>
      </c>
      <c r="T40" s="341">
        <f>IF('Datos de Indicador'!V43="No dato","x",ROUND(IF('Datos de Indicador'!V43&gt;T$302,10,IF('Datos de Indicador'!V43&lt;$T$301,0,10-(T$302-'Datos de Indicador'!V43)/(T$302-T$301)*10)),1))</f>
        <v>4.5999999999999996</v>
      </c>
      <c r="U40" s="341">
        <f>IF('Datos de Indicador'!W43="No dato","x",ROUND(IF('Datos de Indicador'!W43&gt;U$302,10,IF('Datos de Indicador'!W43&lt;$U$301,0,10-(U$302-'Datos de Indicador'!W43)/(U$302-U$301)*10)),1))</f>
        <v>7.3</v>
      </c>
      <c r="V40" s="341">
        <f>IF('Datos de Indicador'!X43="No dato","x",ROUND(IF('Datos de Indicador'!X43&gt;V$302,10,IF('Datos de Indicador'!X43&lt;$V$301,0,(V$302-'Datos de Indicador'!X43)/(V$302-V$301)*10)),1))</f>
        <v>5</v>
      </c>
      <c r="W40" s="345">
        <f t="shared" si="3"/>
        <v>4.7</v>
      </c>
      <c r="X40" s="346">
        <f t="shared" si="4"/>
        <v>5.7</v>
      </c>
      <c r="Z40" s="413"/>
      <c r="AA40" s="414"/>
      <c r="AB40" s="414"/>
    </row>
    <row r="41" spans="1:28" s="3" customFormat="1" x14ac:dyDescent="0.25">
      <c r="A41" s="104" t="s">
        <v>188</v>
      </c>
      <c r="B41" s="101" t="s">
        <v>207</v>
      </c>
      <c r="C41" s="307">
        <v>321</v>
      </c>
      <c r="D41" s="341">
        <f>IF('Datos de Indicador'!M44="No dato","x",ROUND(IF('Datos de Indicador'!M44&gt;D$302,0,IF('Datos de Indicador'!M44&lt;$D$301,10,(D$302-'Datos de Indicador'!M44)/(D$302-D$301)*10)),1))</f>
        <v>6.2</v>
      </c>
      <c r="E41" s="341">
        <f>IF('Datos de Indicador'!N44="No dato","x",ROUND(IF('Datos de Indicador'!N44&gt;E$302,10,IF('Datos de Indicador'!N44&lt;$E$301,0,10-(E$302-'Datos de Indicador'!N44)/(E$302-E$301)*10)),1))</f>
        <v>6.2</v>
      </c>
      <c r="F41" s="342">
        <f t="shared" si="5"/>
        <v>6.2</v>
      </c>
      <c r="G41" s="341">
        <f>IF('Datos de Indicador'!O44="No dato","x",ROUND(IF('Datos de Indicador'!O44&gt;G$302,0,IF('Datos de Indicador'!O44&lt;$G$301,10,(G$302-'Datos de Indicador'!O44)/(G$302-G$301)*10)),1))</f>
        <v>6.2</v>
      </c>
      <c r="H41" s="341">
        <f>IF('Datos de Indicador'!P44="No dato","x",ROUND(IF('Datos de Indicador'!P44&gt;H$302,10,IF('Datos de Indicador'!P44&lt;$E$301,0,10-(H$302-'Datos de Indicador'!P44)/(H$302-H$301)*10)),1))</f>
        <v>7.1</v>
      </c>
      <c r="I41" s="341">
        <f>IF('Datos de Indicador'!Q44="No dato","x",ROUND(IF('Datos de Indicador'!Q44&gt;I$302,10,IF('Datos de Indicador'!Q44&lt;$I$301,0,10-(I$302-'Datos de Indicador'!Q44)/(I$302-I$301)*10)),1))</f>
        <v>6.4</v>
      </c>
      <c r="J41" s="342">
        <f t="shared" si="0"/>
        <v>6.6</v>
      </c>
      <c r="K41" s="341">
        <f>IF('Datos de Indicador'!R44="No dato","x",ROUND(IF('Datos de Indicador'!R44&gt;K$302,10,IF('Datos de Indicador'!R44&lt;$K$301,0,10-(K$302-'Datos de Indicador'!R44)/(K$302-K$301)*10)),1))</f>
        <v>4.4000000000000004</v>
      </c>
      <c r="L41" s="341">
        <f>IF('Datos de Indicador'!S44="No dato","x",ROUND(IF('Datos de Indicador'!S44&gt;L$302,10,IF('Datos de Indicador'!S44&lt;$L$301,0,10-(L$302-'Datos de Indicador'!S44)/(L$302-L$301)*10)),1))</f>
        <v>7.7</v>
      </c>
      <c r="M41" s="342">
        <f t="shared" si="1"/>
        <v>6.3</v>
      </c>
      <c r="N41" s="343">
        <f t="shared" si="6"/>
        <v>6.4</v>
      </c>
      <c r="O41" s="344">
        <f>IF('Datos de Indicador'!T44="No dato","x",IF('Datos de Indicador'!AN44="No dato","x", 'Datos de Indicador'!T44/'Datos de Indicador'!AN44))</f>
        <v>8.1829121540312882E-3</v>
      </c>
      <c r="P41" s="341">
        <f t="shared" si="2"/>
        <v>5.5</v>
      </c>
      <c r="Q41" s="474">
        <f>IF('Datos de Indicador'!T44="No dato","x",ROUND(IF('Datos de Indicador'!T44&gt;Q$302,10,IF('Datos de Indicador'!T44&lt;$Q$301,0,10-(Q$302-'Datos de Indicador'!T44)/(Q$302-Q$301)*10)),1))</f>
        <v>5.0999999999999996</v>
      </c>
      <c r="R41" s="342">
        <f t="shared" si="7"/>
        <v>5.3</v>
      </c>
      <c r="S41" s="341">
        <f>IF('Datos de Indicador'!U44="No dato","x",ROUND(IF('Datos de Indicador'!U44&gt;S$302,10,IF('Datos de Indicador'!U44&lt;$S$301,0,10-(S$302-'Datos de Indicador'!U44)/(S$302-S$301)*10)),1))</f>
        <v>5.6</v>
      </c>
      <c r="T41" s="341">
        <f>IF('Datos de Indicador'!V44="No dato","x",ROUND(IF('Datos de Indicador'!V44&gt;T$302,10,IF('Datos de Indicador'!V44&lt;$T$301,0,10-(T$302-'Datos de Indicador'!V44)/(T$302-T$301)*10)),1))</f>
        <v>10</v>
      </c>
      <c r="U41" s="341">
        <f>IF('Datos de Indicador'!W44="No dato","x",ROUND(IF('Datos de Indicador'!W44&gt;U$302,10,IF('Datos de Indicador'!W44&lt;$U$301,0,10-(U$302-'Datos de Indicador'!W44)/(U$302-U$301)*10)),1))</f>
        <v>9.3000000000000007</v>
      </c>
      <c r="V41" s="341">
        <f>IF('Datos de Indicador'!X44="No dato","x",ROUND(IF('Datos de Indicador'!X44&gt;V$302,10,IF('Datos de Indicador'!X44&lt;$V$301,0,(V$302-'Datos de Indicador'!X44)/(V$302-V$301)*10)),1))</f>
        <v>5</v>
      </c>
      <c r="W41" s="345">
        <f t="shared" si="3"/>
        <v>7.5</v>
      </c>
      <c r="X41" s="346">
        <f t="shared" si="4"/>
        <v>6.5</v>
      </c>
      <c r="Z41" s="413"/>
      <c r="AA41" s="414"/>
      <c r="AB41" s="414"/>
    </row>
    <row r="42" spans="1:28" s="3" customFormat="1" x14ac:dyDescent="0.25">
      <c r="A42" s="104" t="s">
        <v>231</v>
      </c>
      <c r="B42" s="101" t="s">
        <v>208</v>
      </c>
      <c r="C42" s="307">
        <v>401</v>
      </c>
      <c r="D42" s="341">
        <f>IF('Datos de Indicador'!M45="No dato","x",ROUND(IF('Datos de Indicador'!M45&gt;D$302,0,IF('Datos de Indicador'!M45&lt;$D$301,10,(D$302-'Datos de Indicador'!M45)/(D$302-D$301)*10)),1))</f>
        <v>5</v>
      </c>
      <c r="E42" s="341">
        <f>IF('Datos de Indicador'!N45="No dato","x",ROUND(IF('Datos de Indicador'!N45&gt;E$302,10,IF('Datos de Indicador'!N45&lt;$E$301,0,10-(E$302-'Datos de Indicador'!N45)/(E$302-E$301)*10)),1))</f>
        <v>5.4</v>
      </c>
      <c r="F42" s="342">
        <f t="shared" si="5"/>
        <v>5.2</v>
      </c>
      <c r="G42" s="341">
        <f>IF('Datos de Indicador'!O45="No dato","x",ROUND(IF('Datos de Indicador'!O45&gt;G$302,0,IF('Datos de Indicador'!O45&lt;$G$301,10,(G$302-'Datos de Indicador'!O45)/(G$302-G$301)*10)),1))</f>
        <v>0.5</v>
      </c>
      <c r="H42" s="341">
        <f>IF('Datos de Indicador'!P45="No dato","x",ROUND(IF('Datos de Indicador'!P45&gt;H$302,10,IF('Datos de Indicador'!P45&lt;$E$301,0,10-(H$302-'Datos de Indicador'!P45)/(H$302-H$301)*10)),1))</f>
        <v>8.3000000000000007</v>
      </c>
      <c r="I42" s="341">
        <f>IF('Datos de Indicador'!Q45="No dato","x",ROUND(IF('Datos de Indicador'!Q45&gt;I$302,10,IF('Datos de Indicador'!Q45&lt;$I$301,0,10-(I$302-'Datos de Indicador'!Q45)/(I$302-I$301)*10)),1))</f>
        <v>6.1</v>
      </c>
      <c r="J42" s="342">
        <f t="shared" si="0"/>
        <v>5</v>
      </c>
      <c r="K42" s="341">
        <f>IF('Datos de Indicador'!R45="No dato","x",ROUND(IF('Datos de Indicador'!R45&gt;K$302,10,IF('Datos de Indicador'!R45&lt;$K$301,0,10-(K$302-'Datos de Indicador'!R45)/(K$302-K$301)*10)),1))</f>
        <v>2</v>
      </c>
      <c r="L42" s="341">
        <f>IF('Datos de Indicador'!S45="No dato","x",ROUND(IF('Datos de Indicador'!S45&gt;L$302,10,IF('Datos de Indicador'!S45&lt;$L$301,0,10-(L$302-'Datos de Indicador'!S45)/(L$302-L$301)*10)),1))</f>
        <v>6.7</v>
      </c>
      <c r="M42" s="342">
        <f t="shared" si="1"/>
        <v>4.8</v>
      </c>
      <c r="N42" s="343">
        <f t="shared" si="6"/>
        <v>5</v>
      </c>
      <c r="O42" s="344">
        <f>IF('Datos de Indicador'!T45="No dato","x",IF('Datos de Indicador'!AN45="No dato","x", 'Datos de Indicador'!T45/'Datos de Indicador'!AN45))</f>
        <v>1.4455873560927751E-2</v>
      </c>
      <c r="P42" s="341">
        <f t="shared" si="2"/>
        <v>9.6</v>
      </c>
      <c r="Q42" s="474">
        <f>IF('Datos de Indicador'!T45="No dato","x",ROUND(IF('Datos de Indicador'!T45&gt;Q$302,10,IF('Datos de Indicador'!T45&lt;$Q$301,0,10-(Q$302-'Datos de Indicador'!T45)/(Q$302-Q$301)*10)),1))</f>
        <v>10</v>
      </c>
      <c r="R42" s="342">
        <f t="shared" si="7"/>
        <v>9.8000000000000007</v>
      </c>
      <c r="S42" s="341">
        <f>IF('Datos de Indicador'!U45="No dato","x",ROUND(IF('Datos de Indicador'!U45&gt;S$302,10,IF('Datos de Indicador'!U45&lt;$S$301,0,10-(S$302-'Datos de Indicador'!U45)/(S$302-S$301)*10)),1))</f>
        <v>3.7</v>
      </c>
      <c r="T42" s="341">
        <f>IF('Datos de Indicador'!V45="No dato","x",ROUND(IF('Datos de Indicador'!V45&gt;T$302,10,IF('Datos de Indicador'!V45&lt;$T$301,0,10-(T$302-'Datos de Indicador'!V45)/(T$302-T$301)*10)),1))</f>
        <v>10</v>
      </c>
      <c r="U42" s="341">
        <f>IF('Datos de Indicador'!W45="No dato","x",ROUND(IF('Datos de Indicador'!W45&gt;U$302,10,IF('Datos de Indicador'!W45&lt;$U$301,0,10-(U$302-'Datos de Indicador'!W45)/(U$302-U$301)*10)),1))</f>
        <v>10</v>
      </c>
      <c r="V42" s="341">
        <f>IF('Datos de Indicador'!X45="No dato","x",ROUND(IF('Datos de Indicador'!X45&gt;V$302,10,IF('Datos de Indicador'!X45&lt;$V$301,0,(V$302-'Datos de Indicador'!X45)/(V$302-V$301)*10)),1))</f>
        <v>0</v>
      </c>
      <c r="W42" s="345">
        <f t="shared" si="3"/>
        <v>5.9</v>
      </c>
      <c r="X42" s="346">
        <f t="shared" si="4"/>
        <v>8.5</v>
      </c>
      <c r="Z42" s="413"/>
      <c r="AA42" s="414"/>
      <c r="AB42" s="414"/>
    </row>
    <row r="43" spans="1:28" s="3" customFormat="1" x14ac:dyDescent="0.25">
      <c r="A43" s="104" t="s">
        <v>231</v>
      </c>
      <c r="B43" s="101" t="s">
        <v>209</v>
      </c>
      <c r="C43" s="307">
        <v>402</v>
      </c>
      <c r="D43" s="341">
        <f>IF('Datos de Indicador'!M46="No dato","x",ROUND(IF('Datos de Indicador'!M46&gt;D$302,0,IF('Datos de Indicador'!M46&lt;$D$301,10,(D$302-'Datos de Indicador'!M46)/(D$302-D$301)*10)),1))</f>
        <v>8.6</v>
      </c>
      <c r="E43" s="341">
        <f>IF('Datos de Indicador'!N46="No dato","x",ROUND(IF('Datos de Indicador'!N46&gt;E$302,10,IF('Datos de Indicador'!N46&lt;$E$301,0,10-(E$302-'Datos de Indicador'!N46)/(E$302-E$301)*10)),1))</f>
        <v>9</v>
      </c>
      <c r="F43" s="342">
        <f t="shared" si="5"/>
        <v>8.8000000000000007</v>
      </c>
      <c r="G43" s="341">
        <f>IF('Datos de Indicador'!O46="No dato","x",ROUND(IF('Datos de Indicador'!O46&gt;G$302,0,IF('Datos de Indicador'!O46&lt;$G$301,10,(G$302-'Datos de Indicador'!O46)/(G$302-G$301)*10)),1))</f>
        <v>8.8000000000000007</v>
      </c>
      <c r="H43" s="341">
        <f>IF('Datos de Indicador'!P46="No dato","x",ROUND(IF('Datos de Indicador'!P46&gt;H$302,10,IF('Datos de Indicador'!P46&lt;$E$301,0,10-(H$302-'Datos de Indicador'!P46)/(H$302-H$301)*10)),1))</f>
        <v>7.5</v>
      </c>
      <c r="I43" s="341" t="str">
        <f>IF('Datos de Indicador'!Q46="No dato","x",ROUND(IF('Datos de Indicador'!Q46&gt;I$302,10,IF('Datos de Indicador'!Q46&lt;$I$301,0,10-(I$302-'Datos de Indicador'!Q46)/(I$302-I$301)*10)),1))</f>
        <v>x</v>
      </c>
      <c r="J43" s="342">
        <f t="shared" si="0"/>
        <v>8.1999999999999993</v>
      </c>
      <c r="K43" s="341">
        <f>IF('Datos de Indicador'!R46="No dato","x",ROUND(IF('Datos de Indicador'!R46&gt;K$302,10,IF('Datos de Indicador'!R46&lt;$K$301,0,10-(K$302-'Datos de Indicador'!R46)/(K$302-K$301)*10)),1))</f>
        <v>6.7</v>
      </c>
      <c r="L43" s="341">
        <f>IF('Datos de Indicador'!S46="No dato","x",ROUND(IF('Datos de Indicador'!S46&gt;L$302,10,IF('Datos de Indicador'!S46&lt;$L$301,0,10-(L$302-'Datos de Indicador'!S46)/(L$302-L$301)*10)),1))</f>
        <v>7.7</v>
      </c>
      <c r="M43" s="342">
        <f t="shared" si="1"/>
        <v>7.2</v>
      </c>
      <c r="N43" s="343">
        <f t="shared" si="6"/>
        <v>8.1</v>
      </c>
      <c r="O43" s="344">
        <f>IF('Datos de Indicador'!T46="No dato","x",IF('Datos de Indicador'!AN46="No dato","x", 'Datos de Indicador'!T46/'Datos de Indicador'!AN46))</f>
        <v>6.1120543293718167E-3</v>
      </c>
      <c r="P43" s="341">
        <f t="shared" si="2"/>
        <v>4.0999999999999996</v>
      </c>
      <c r="Q43" s="474">
        <f>IF('Datos de Indicador'!T46="No dato","x",ROUND(IF('Datos de Indicador'!T46&gt;Q$302,10,IF('Datos de Indicador'!T46&lt;$Q$301,0,10-(Q$302-'Datos de Indicador'!T46)/(Q$302-Q$301)*10)),1))</f>
        <v>2.2000000000000002</v>
      </c>
      <c r="R43" s="342">
        <f t="shared" si="7"/>
        <v>3.2</v>
      </c>
      <c r="S43" s="341">
        <f>IF('Datos de Indicador'!U46="No dato","x",ROUND(IF('Datos de Indicador'!U46&gt;S$302,10,IF('Datos de Indicador'!U46&lt;$S$301,0,10-(S$302-'Datos de Indicador'!U46)/(S$302-S$301)*10)),1))</f>
        <v>3.3</v>
      </c>
      <c r="T43" s="341">
        <f>IF('Datos de Indicador'!V46="No dato","x",ROUND(IF('Datos de Indicador'!V46&gt;T$302,10,IF('Datos de Indicador'!V46&lt;$T$301,0,10-(T$302-'Datos de Indicador'!V46)/(T$302-T$301)*10)),1))</f>
        <v>10</v>
      </c>
      <c r="U43" s="341">
        <f>IF('Datos de Indicador'!W46="No dato","x",ROUND(IF('Datos de Indicador'!W46&gt;U$302,10,IF('Datos de Indicador'!W46&lt;$U$301,0,10-(U$302-'Datos de Indicador'!W46)/(U$302-U$301)*10)),1))</f>
        <v>0.8</v>
      </c>
      <c r="V43" s="341">
        <f>IF('Datos de Indicador'!X46="No dato","x",ROUND(IF('Datos de Indicador'!X46&gt;V$302,10,IF('Datos de Indicador'!X46&lt;$V$301,0,(V$302-'Datos de Indicador'!X46)/(V$302-V$301)*10)),1))</f>
        <v>10</v>
      </c>
      <c r="W43" s="345">
        <f t="shared" si="3"/>
        <v>6</v>
      </c>
      <c r="X43" s="346">
        <f t="shared" si="4"/>
        <v>4.8</v>
      </c>
      <c r="Z43" s="413"/>
      <c r="AA43" s="414"/>
      <c r="AB43" s="414"/>
    </row>
    <row r="44" spans="1:28" s="3" customFormat="1" x14ac:dyDescent="0.25">
      <c r="A44" s="104" t="s">
        <v>231</v>
      </c>
      <c r="B44" s="101" t="s">
        <v>210</v>
      </c>
      <c r="C44" s="307">
        <v>403</v>
      </c>
      <c r="D44" s="341">
        <f>IF('Datos de Indicador'!M47="No dato","x",ROUND(IF('Datos de Indicador'!M47&gt;D$302,0,IF('Datos de Indicador'!M47&lt;$D$301,10,(D$302-'Datos de Indicador'!M47)/(D$302-D$301)*10)),1))</f>
        <v>8</v>
      </c>
      <c r="E44" s="341">
        <f>IF('Datos de Indicador'!N47="No dato","x",ROUND(IF('Datos de Indicador'!N47&gt;E$302,10,IF('Datos de Indicador'!N47&lt;$E$301,0,10-(E$302-'Datos de Indicador'!N47)/(E$302-E$301)*10)),1))</f>
        <v>10</v>
      </c>
      <c r="F44" s="342">
        <f t="shared" si="5"/>
        <v>9.3000000000000007</v>
      </c>
      <c r="G44" s="341">
        <f>IF('Datos de Indicador'!O47="No dato","x",ROUND(IF('Datos de Indicador'!O47&gt;G$302,0,IF('Datos de Indicador'!O47&lt;$G$301,10,(G$302-'Datos de Indicador'!O47)/(G$302-G$301)*10)),1))</f>
        <v>7.7</v>
      </c>
      <c r="H44" s="341">
        <f>IF('Datos de Indicador'!P47="No dato","x",ROUND(IF('Datos de Indicador'!P47&gt;H$302,10,IF('Datos de Indicador'!P47&lt;$E$301,0,10-(H$302-'Datos de Indicador'!P47)/(H$302-H$301)*10)),1))</f>
        <v>7.2</v>
      </c>
      <c r="I44" s="341" t="str">
        <f>IF('Datos de Indicador'!Q47="No dato","x",ROUND(IF('Datos de Indicador'!Q47&gt;I$302,10,IF('Datos de Indicador'!Q47&lt;$I$301,0,10-(I$302-'Datos de Indicador'!Q47)/(I$302-I$301)*10)),1))</f>
        <v>x</v>
      </c>
      <c r="J44" s="342">
        <f t="shared" si="0"/>
        <v>7.5</v>
      </c>
      <c r="K44" s="341">
        <f>IF('Datos de Indicador'!R47="No dato","x",ROUND(IF('Datos de Indicador'!R47&gt;K$302,10,IF('Datos de Indicador'!R47&lt;$K$301,0,10-(K$302-'Datos de Indicador'!R47)/(K$302-K$301)*10)),1))</f>
        <v>7.8</v>
      </c>
      <c r="L44" s="341">
        <f>IF('Datos de Indicador'!S47="No dato","x",ROUND(IF('Datos de Indicador'!S47&gt;L$302,10,IF('Datos de Indicador'!S47&lt;$L$301,0,10-(L$302-'Datos de Indicador'!S47)/(L$302-L$301)*10)),1))</f>
        <v>7.4</v>
      </c>
      <c r="M44" s="342">
        <f t="shared" si="1"/>
        <v>7.6</v>
      </c>
      <c r="N44" s="343">
        <f t="shared" si="6"/>
        <v>8.1</v>
      </c>
      <c r="O44" s="344">
        <f>IF('Datos de Indicador'!T47="No dato","x",IF('Datos de Indicador'!AN47="No dato","x", 'Datos de Indicador'!T47/'Datos de Indicador'!AN47))</f>
        <v>5.2941884249789435E-3</v>
      </c>
      <c r="P44" s="341">
        <f t="shared" si="2"/>
        <v>3.5</v>
      </c>
      <c r="Q44" s="474">
        <f>IF('Datos de Indicador'!T47="No dato","x",ROUND(IF('Datos de Indicador'!T47&gt;Q$302,10,IF('Datos de Indicador'!T47&lt;$Q$301,0,10-(Q$302-'Datos de Indicador'!T47)/(Q$302-Q$301)*10)),1))</f>
        <v>1.1000000000000001</v>
      </c>
      <c r="R44" s="342">
        <f t="shared" si="7"/>
        <v>2.4</v>
      </c>
      <c r="S44" s="341">
        <f>IF('Datos de Indicador'!U47="No dato","x",ROUND(IF('Datos de Indicador'!U47&gt;S$302,10,IF('Datos de Indicador'!U47&lt;$S$301,0,10-(S$302-'Datos de Indicador'!U47)/(S$302-S$301)*10)),1))</f>
        <v>5.4</v>
      </c>
      <c r="T44" s="341">
        <f>IF('Datos de Indicador'!V47="No dato","x",ROUND(IF('Datos de Indicador'!V47&gt;T$302,10,IF('Datos de Indicador'!V47&lt;$T$301,0,10-(T$302-'Datos de Indicador'!V47)/(T$302-T$301)*10)),1))</f>
        <v>10</v>
      </c>
      <c r="U44" s="341">
        <f>IF('Datos de Indicador'!W47="No dato","x",ROUND(IF('Datos de Indicador'!W47&gt;U$302,10,IF('Datos de Indicador'!W47&lt;$U$301,0,10-(U$302-'Datos de Indicador'!W47)/(U$302-U$301)*10)),1))</f>
        <v>0.7</v>
      </c>
      <c r="V44" s="341">
        <f>IF('Datos de Indicador'!X47="No dato","x",ROUND(IF('Datos de Indicador'!X47&gt;V$302,10,IF('Datos de Indicador'!X47&lt;$V$301,0,(V$302-'Datos de Indicador'!X47)/(V$302-V$301)*10)),1))</f>
        <v>10</v>
      </c>
      <c r="W44" s="345">
        <f t="shared" si="3"/>
        <v>6.5</v>
      </c>
      <c r="X44" s="346">
        <f t="shared" si="4"/>
        <v>4.8</v>
      </c>
      <c r="Z44" s="413"/>
      <c r="AA44" s="414"/>
      <c r="AB44" s="414"/>
    </row>
    <row r="45" spans="1:28" s="3" customFormat="1" x14ac:dyDescent="0.25">
      <c r="A45" s="104" t="s">
        <v>231</v>
      </c>
      <c r="B45" s="101" t="s">
        <v>211</v>
      </c>
      <c r="C45" s="307">
        <v>404</v>
      </c>
      <c r="D45" s="341">
        <f>IF('Datos de Indicador'!M48="No dato","x",ROUND(IF('Datos de Indicador'!M48&gt;D$302,0,IF('Datos de Indicador'!M48&lt;$D$301,10,(D$302-'Datos de Indicador'!M48)/(D$302-D$301)*10)),1))</f>
        <v>8</v>
      </c>
      <c r="E45" s="341">
        <f>IF('Datos de Indicador'!N48="No dato","x",ROUND(IF('Datos de Indicador'!N48&gt;E$302,10,IF('Datos de Indicador'!N48&lt;$E$301,0,10-(E$302-'Datos de Indicador'!N48)/(E$302-E$301)*10)),1))</f>
        <v>8.4</v>
      </c>
      <c r="F45" s="342">
        <f t="shared" si="5"/>
        <v>8.1999999999999993</v>
      </c>
      <c r="G45" s="341">
        <f>IF('Datos de Indicador'!O48="No dato","x",ROUND(IF('Datos de Indicador'!O48&gt;G$302,0,IF('Datos de Indicador'!O48&lt;$G$301,10,(G$302-'Datos de Indicador'!O48)/(G$302-G$301)*10)),1))</f>
        <v>7.2</v>
      </c>
      <c r="H45" s="341">
        <f>IF('Datos de Indicador'!P48="No dato","x",ROUND(IF('Datos de Indicador'!P48&gt;H$302,10,IF('Datos de Indicador'!P48&lt;$E$301,0,10-(H$302-'Datos de Indicador'!P48)/(H$302-H$301)*10)),1))</f>
        <v>7.8</v>
      </c>
      <c r="I45" s="341">
        <f>IF('Datos de Indicador'!Q48="No dato","x",ROUND(IF('Datos de Indicador'!Q48&gt;I$302,10,IF('Datos de Indicador'!Q48&lt;$I$301,0,10-(I$302-'Datos de Indicador'!Q48)/(I$302-I$301)*10)),1))</f>
        <v>8.5</v>
      </c>
      <c r="J45" s="342">
        <f t="shared" si="0"/>
        <v>7.8</v>
      </c>
      <c r="K45" s="341">
        <f>IF('Datos de Indicador'!R48="No dato","x",ROUND(IF('Datos de Indicador'!R48&gt;K$302,10,IF('Datos de Indicador'!R48&lt;$K$301,0,10-(K$302-'Datos de Indicador'!R48)/(K$302-K$301)*10)),1))</f>
        <v>6.3</v>
      </c>
      <c r="L45" s="341">
        <f>IF('Datos de Indicador'!S48="No dato","x",ROUND(IF('Datos de Indicador'!S48&gt;L$302,10,IF('Datos de Indicador'!S48&lt;$L$301,0,10-(L$302-'Datos de Indicador'!S48)/(L$302-L$301)*10)),1))</f>
        <v>8</v>
      </c>
      <c r="M45" s="342">
        <f t="shared" si="1"/>
        <v>7.2</v>
      </c>
      <c r="N45" s="343">
        <f t="shared" si="6"/>
        <v>7.7</v>
      </c>
      <c r="O45" s="344">
        <f>IF('Datos de Indicador'!T48="No dato","x",IF('Datos de Indicador'!AN48="No dato","x", 'Datos de Indicador'!T48/'Datos de Indicador'!AN48))</f>
        <v>7.9067107585966828E-3</v>
      </c>
      <c r="P45" s="341">
        <f t="shared" si="2"/>
        <v>5.3</v>
      </c>
      <c r="Q45" s="474">
        <f>IF('Datos de Indicador'!T48="No dato","x",ROUND(IF('Datos de Indicador'!T48&gt;Q$302,10,IF('Datos de Indicador'!T48&lt;$Q$301,0,10-(Q$302-'Datos de Indicador'!T48)/(Q$302-Q$301)*10)),1))</f>
        <v>7.9</v>
      </c>
      <c r="R45" s="342">
        <f t="shared" si="7"/>
        <v>6.8</v>
      </c>
      <c r="S45" s="341">
        <f>IF('Datos de Indicador'!U48="No dato","x",ROUND(IF('Datos de Indicador'!U48&gt;S$302,10,IF('Datos de Indicador'!U48&lt;$S$301,0,10-(S$302-'Datos de Indicador'!U48)/(S$302-S$301)*10)),1))</f>
        <v>3.1</v>
      </c>
      <c r="T45" s="341">
        <f>IF('Datos de Indicador'!V48="No dato","x",ROUND(IF('Datos de Indicador'!V48&gt;T$302,10,IF('Datos de Indicador'!V48&lt;$T$301,0,10-(T$302-'Datos de Indicador'!V48)/(T$302-T$301)*10)),1))</f>
        <v>10</v>
      </c>
      <c r="U45" s="341">
        <f>IF('Datos de Indicador'!W48="No dato","x",ROUND(IF('Datos de Indicador'!W48&gt;U$302,10,IF('Datos de Indicador'!W48&lt;$U$301,0,10-(U$302-'Datos de Indicador'!W48)/(U$302-U$301)*10)),1))</f>
        <v>2.7</v>
      </c>
      <c r="V45" s="341">
        <f>IF('Datos de Indicador'!X48="No dato","x",ROUND(IF('Datos de Indicador'!X48&gt;V$302,10,IF('Datos de Indicador'!X48&lt;$V$301,0,(V$302-'Datos de Indicador'!X48)/(V$302-V$301)*10)),1))</f>
        <v>7.5</v>
      </c>
      <c r="W45" s="345">
        <f t="shared" si="3"/>
        <v>5.8</v>
      </c>
      <c r="X45" s="346">
        <f t="shared" si="4"/>
        <v>6.3</v>
      </c>
      <c r="Z45" s="413"/>
      <c r="AA45" s="414"/>
      <c r="AB45" s="414"/>
    </row>
    <row r="46" spans="1:28" s="3" customFormat="1" x14ac:dyDescent="0.25">
      <c r="A46" s="104" t="s">
        <v>231</v>
      </c>
      <c r="B46" s="101" t="s">
        <v>212</v>
      </c>
      <c r="C46" s="307">
        <v>405</v>
      </c>
      <c r="D46" s="341">
        <f>IF('Datos de Indicador'!M49="No dato","x",ROUND(IF('Datos de Indicador'!M49&gt;D$302,0,IF('Datos de Indicador'!M49&lt;$D$301,10,(D$302-'Datos de Indicador'!M49)/(D$302-D$301)*10)),1))</f>
        <v>6.8</v>
      </c>
      <c r="E46" s="341">
        <f>IF('Datos de Indicador'!N49="No dato","x",ROUND(IF('Datos de Indicador'!N49&gt;E$302,10,IF('Datos de Indicador'!N49&lt;$E$301,0,10-(E$302-'Datos de Indicador'!N49)/(E$302-E$301)*10)),1))</f>
        <v>6.2</v>
      </c>
      <c r="F46" s="342">
        <f t="shared" si="5"/>
        <v>6.5</v>
      </c>
      <c r="G46" s="341">
        <f>IF('Datos de Indicador'!O49="No dato","x",ROUND(IF('Datos de Indicador'!O49&gt;G$302,0,IF('Datos de Indicador'!O49&lt;$G$301,10,(G$302-'Datos de Indicador'!O49)/(G$302-G$301)*10)),1))</f>
        <v>7</v>
      </c>
      <c r="H46" s="341">
        <f>IF('Datos de Indicador'!P49="No dato","x",ROUND(IF('Datos de Indicador'!P49&gt;H$302,10,IF('Datos de Indicador'!P49&lt;$E$301,0,10-(H$302-'Datos de Indicador'!P49)/(H$302-H$301)*10)),1))</f>
        <v>7.5</v>
      </c>
      <c r="I46" s="341">
        <f>IF('Datos de Indicador'!Q49="No dato","x",ROUND(IF('Datos de Indicador'!Q49&gt;I$302,10,IF('Datos de Indicador'!Q49&lt;$I$301,0,10-(I$302-'Datos de Indicador'!Q49)/(I$302-I$301)*10)),1))</f>
        <v>7.1</v>
      </c>
      <c r="J46" s="342">
        <f t="shared" si="0"/>
        <v>7.2</v>
      </c>
      <c r="K46" s="341">
        <f>IF('Datos de Indicador'!R49="No dato","x",ROUND(IF('Datos de Indicador'!R49&gt;K$302,10,IF('Datos de Indicador'!R49&lt;$K$301,0,10-(K$302-'Datos de Indicador'!R49)/(K$302-K$301)*10)),1))</f>
        <v>4.5999999999999996</v>
      </c>
      <c r="L46" s="341">
        <f>IF('Datos de Indicador'!S49="No dato","x",ROUND(IF('Datos de Indicador'!S49&gt;L$302,10,IF('Datos de Indicador'!S49&lt;$L$301,0,10-(L$302-'Datos de Indicador'!S49)/(L$302-L$301)*10)),1))</f>
        <v>7.3</v>
      </c>
      <c r="M46" s="342">
        <f t="shared" si="1"/>
        <v>6.1</v>
      </c>
      <c r="N46" s="343">
        <f t="shared" si="6"/>
        <v>6.6</v>
      </c>
      <c r="O46" s="344">
        <f>IF('Datos de Indicador'!T49="No dato","x",IF('Datos de Indicador'!AN49="No dato","x", 'Datos de Indicador'!T49/'Datos de Indicador'!AN49))</f>
        <v>1.06031239311367E-2</v>
      </c>
      <c r="P46" s="341">
        <f t="shared" si="2"/>
        <v>7.1</v>
      </c>
      <c r="Q46" s="474">
        <f>IF('Datos de Indicador'!T49="No dato","x",ROUND(IF('Datos de Indicador'!T49&gt;Q$302,10,IF('Datos de Indicador'!T49&lt;$Q$301,0,10-(Q$302-'Datos de Indicador'!T49)/(Q$302-Q$301)*10)),1))</f>
        <v>4.5999999999999996</v>
      </c>
      <c r="R46" s="342">
        <f t="shared" si="7"/>
        <v>6</v>
      </c>
      <c r="S46" s="341">
        <f>IF('Datos de Indicador'!U49="No dato","x",ROUND(IF('Datos de Indicador'!U49&gt;S$302,10,IF('Datos de Indicador'!U49&lt;$S$301,0,10-(S$302-'Datos de Indicador'!U49)/(S$302-S$301)*10)),1))</f>
        <v>9.1999999999999993</v>
      </c>
      <c r="T46" s="341">
        <f>IF('Datos de Indicador'!V49="No dato","x",ROUND(IF('Datos de Indicador'!V49&gt;T$302,10,IF('Datos de Indicador'!V49&lt;$T$301,0,10-(T$302-'Datos de Indicador'!V49)/(T$302-T$301)*10)),1))</f>
        <v>10</v>
      </c>
      <c r="U46" s="341">
        <f>IF('Datos de Indicador'!W49="No dato","x",ROUND(IF('Datos de Indicador'!W49&gt;U$302,10,IF('Datos de Indicador'!W49&lt;$U$301,0,10-(U$302-'Datos de Indicador'!W49)/(U$302-U$301)*10)),1))</f>
        <v>3.4</v>
      </c>
      <c r="V46" s="341">
        <f>IF('Datos de Indicador'!X49="No dato","x",ROUND(IF('Datos de Indicador'!X49&gt;V$302,10,IF('Datos de Indicador'!X49&lt;$V$301,0,(V$302-'Datos de Indicador'!X49)/(V$302-V$301)*10)),1))</f>
        <v>2.5</v>
      </c>
      <c r="W46" s="345">
        <f t="shared" si="3"/>
        <v>6.3</v>
      </c>
      <c r="X46" s="346">
        <f t="shared" si="4"/>
        <v>6.2</v>
      </c>
      <c r="Z46" s="413"/>
      <c r="AA46" s="414"/>
      <c r="AB46" s="414"/>
    </row>
    <row r="47" spans="1:28" s="3" customFormat="1" x14ac:dyDescent="0.25">
      <c r="A47" s="104" t="s">
        <v>231</v>
      </c>
      <c r="B47" s="101" t="s">
        <v>213</v>
      </c>
      <c r="C47" s="307">
        <v>406</v>
      </c>
      <c r="D47" s="341">
        <f>IF('Datos de Indicador'!M50="No dato","x",ROUND(IF('Datos de Indicador'!M50&gt;D$302,0,IF('Datos de Indicador'!M50&lt;$D$301,10,(D$302-'Datos de Indicador'!M50)/(D$302-D$301)*10)),1))</f>
        <v>7.2</v>
      </c>
      <c r="E47" s="341">
        <f>IF('Datos de Indicador'!N50="No dato","x",ROUND(IF('Datos de Indicador'!N50&gt;E$302,10,IF('Datos de Indicador'!N50&lt;$E$301,0,10-(E$302-'Datos de Indicador'!N50)/(E$302-E$301)*10)),1))</f>
        <v>7.5</v>
      </c>
      <c r="F47" s="342">
        <f t="shared" si="5"/>
        <v>7.4</v>
      </c>
      <c r="G47" s="341">
        <f>IF('Datos de Indicador'!O50="No dato","x",ROUND(IF('Datos de Indicador'!O50&gt;G$302,0,IF('Datos de Indicador'!O50&lt;$G$301,10,(G$302-'Datos de Indicador'!O50)/(G$302-G$301)*10)),1))</f>
        <v>7.3</v>
      </c>
      <c r="H47" s="341">
        <f>IF('Datos de Indicador'!P50="No dato","x",ROUND(IF('Datos de Indicador'!P50&gt;H$302,10,IF('Datos de Indicador'!P50&lt;$E$301,0,10-(H$302-'Datos de Indicador'!P50)/(H$302-H$301)*10)),1))</f>
        <v>8</v>
      </c>
      <c r="I47" s="341">
        <f>IF('Datos de Indicador'!Q50="No dato","x",ROUND(IF('Datos de Indicador'!Q50&gt;I$302,10,IF('Datos de Indicador'!Q50&lt;$I$301,0,10-(I$302-'Datos de Indicador'!Q50)/(I$302-I$301)*10)),1))</f>
        <v>8</v>
      </c>
      <c r="J47" s="342">
        <f t="shared" si="0"/>
        <v>7.8</v>
      </c>
      <c r="K47" s="341">
        <f>IF('Datos de Indicador'!R50="No dato","x",ROUND(IF('Datos de Indicador'!R50&gt;K$302,10,IF('Datos de Indicador'!R50&lt;$K$301,0,10-(K$302-'Datos de Indicador'!R50)/(K$302-K$301)*10)),1))</f>
        <v>3.9</v>
      </c>
      <c r="L47" s="341">
        <f>IF('Datos de Indicador'!S50="No dato","x",ROUND(IF('Datos de Indicador'!S50&gt;L$302,10,IF('Datos de Indicador'!S50&lt;$L$301,0,10-(L$302-'Datos de Indicador'!S50)/(L$302-L$301)*10)),1))</f>
        <v>7.6</v>
      </c>
      <c r="M47" s="342">
        <f t="shared" si="1"/>
        <v>6.1</v>
      </c>
      <c r="N47" s="343">
        <f t="shared" si="6"/>
        <v>7.1</v>
      </c>
      <c r="O47" s="344">
        <f>IF('Datos de Indicador'!T50="No dato","x",IF('Datos de Indicador'!AN50="No dato","x", 'Datos de Indicador'!T50/'Datos de Indicador'!AN50))</f>
        <v>1.1324961858936744E-2</v>
      </c>
      <c r="P47" s="341">
        <f t="shared" si="2"/>
        <v>7.5</v>
      </c>
      <c r="Q47" s="474">
        <f>IF('Datos de Indicador'!T50="No dato","x",ROUND(IF('Datos de Indicador'!T50&gt;Q$302,10,IF('Datos de Indicador'!T50&lt;$Q$301,0,10-(Q$302-'Datos de Indicador'!T50)/(Q$302-Q$301)*10)),1))</f>
        <v>4.8</v>
      </c>
      <c r="R47" s="342">
        <f t="shared" si="7"/>
        <v>6.3</v>
      </c>
      <c r="S47" s="341">
        <f>IF('Datos de Indicador'!U50="No dato","x",ROUND(IF('Datos de Indicador'!U50&gt;S$302,10,IF('Datos de Indicador'!U50&lt;$S$301,0,10-(S$302-'Datos de Indicador'!U50)/(S$302-S$301)*10)),1))</f>
        <v>4.3</v>
      </c>
      <c r="T47" s="341">
        <f>IF('Datos de Indicador'!V50="No dato","x",ROUND(IF('Datos de Indicador'!V50&gt;T$302,10,IF('Datos de Indicador'!V50&lt;$T$301,0,10-(T$302-'Datos de Indicador'!V50)/(T$302-T$301)*10)),1))</f>
        <v>10</v>
      </c>
      <c r="U47" s="341">
        <f>IF('Datos de Indicador'!W50="No dato","x",ROUND(IF('Datos de Indicador'!W50&gt;U$302,10,IF('Datos de Indicador'!W50&lt;$U$301,0,10-(U$302-'Datos de Indicador'!W50)/(U$302-U$301)*10)),1))</f>
        <v>2.2999999999999998</v>
      </c>
      <c r="V47" s="341">
        <f>IF('Datos de Indicador'!X50="No dato","x",ROUND(IF('Datos de Indicador'!X50&gt;V$302,10,IF('Datos de Indicador'!X50&lt;$V$301,0,(V$302-'Datos de Indicador'!X50)/(V$302-V$301)*10)),1))</f>
        <v>5</v>
      </c>
      <c r="W47" s="345">
        <f t="shared" si="3"/>
        <v>5.4</v>
      </c>
      <c r="X47" s="346">
        <f t="shared" si="4"/>
        <v>5.9</v>
      </c>
      <c r="Z47" s="413"/>
      <c r="AA47" s="414"/>
      <c r="AB47" s="414"/>
    </row>
    <row r="48" spans="1:28" s="3" customFormat="1" x14ac:dyDescent="0.25">
      <c r="A48" s="104" t="s">
        <v>231</v>
      </c>
      <c r="B48" s="101" t="s">
        <v>214</v>
      </c>
      <c r="C48" s="307">
        <v>407</v>
      </c>
      <c r="D48" s="341">
        <f>IF('Datos de Indicador'!M51="No dato","x",ROUND(IF('Datos de Indicador'!M51&gt;D$302,0,IF('Datos de Indicador'!M51&lt;$D$301,10,(D$302-'Datos de Indicador'!M51)/(D$302-D$301)*10)),1))</f>
        <v>7.7</v>
      </c>
      <c r="E48" s="341">
        <f>IF('Datos de Indicador'!N51="No dato","x",ROUND(IF('Datos de Indicador'!N51&gt;E$302,10,IF('Datos de Indicador'!N51&lt;$E$301,0,10-(E$302-'Datos de Indicador'!N51)/(E$302-E$301)*10)),1))</f>
        <v>7.6</v>
      </c>
      <c r="F48" s="342">
        <f t="shared" si="5"/>
        <v>7.7</v>
      </c>
      <c r="G48" s="341">
        <f>IF('Datos de Indicador'!O51="No dato","x",ROUND(IF('Datos de Indicador'!O51&gt;G$302,0,IF('Datos de Indicador'!O51&lt;$G$301,10,(G$302-'Datos de Indicador'!O51)/(G$302-G$301)*10)),1))</f>
        <v>7</v>
      </c>
      <c r="H48" s="341">
        <f>IF('Datos de Indicador'!P51="No dato","x",ROUND(IF('Datos de Indicador'!P51&gt;H$302,10,IF('Datos de Indicador'!P51&lt;$E$301,0,10-(H$302-'Datos de Indicador'!P51)/(H$302-H$301)*10)),1))</f>
        <v>7.2</v>
      </c>
      <c r="I48" s="341" t="str">
        <f>IF('Datos de Indicador'!Q51="No dato","x",ROUND(IF('Datos de Indicador'!Q51&gt;I$302,10,IF('Datos de Indicador'!Q51&lt;$I$301,0,10-(I$302-'Datos de Indicador'!Q51)/(I$302-I$301)*10)),1))</f>
        <v>x</v>
      </c>
      <c r="J48" s="342">
        <f t="shared" si="0"/>
        <v>7.1</v>
      </c>
      <c r="K48" s="341">
        <f>IF('Datos de Indicador'!R51="No dato","x",ROUND(IF('Datos de Indicador'!R51&gt;K$302,10,IF('Datos de Indicador'!R51&lt;$K$301,0,10-(K$302-'Datos de Indicador'!R51)/(K$302-K$301)*10)),1))</f>
        <v>6.4</v>
      </c>
      <c r="L48" s="341">
        <f>IF('Datos de Indicador'!S51="No dato","x",ROUND(IF('Datos de Indicador'!S51&gt;L$302,10,IF('Datos de Indicador'!S51&lt;$L$301,0,10-(L$302-'Datos de Indicador'!S51)/(L$302-L$301)*10)),1))</f>
        <v>7.3</v>
      </c>
      <c r="M48" s="342">
        <f t="shared" si="1"/>
        <v>6.9</v>
      </c>
      <c r="N48" s="343">
        <f t="shared" si="6"/>
        <v>7.2</v>
      </c>
      <c r="O48" s="344">
        <f>IF('Datos de Indicador'!T51="No dato","x",IF('Datos de Indicador'!AN51="No dato","x", 'Datos de Indicador'!T51/'Datos de Indicador'!AN51))</f>
        <v>2.8036004131621662E-3</v>
      </c>
      <c r="P48" s="341">
        <f t="shared" si="2"/>
        <v>1.9</v>
      </c>
      <c r="Q48" s="474">
        <f>IF('Datos de Indicador'!T51="No dato","x",ROUND(IF('Datos de Indicador'!T51&gt;Q$302,10,IF('Datos de Indicador'!T51&lt;$Q$301,0,10-(Q$302-'Datos de Indicador'!T51)/(Q$302-Q$301)*10)),1))</f>
        <v>0.5</v>
      </c>
      <c r="R48" s="342">
        <f t="shared" si="7"/>
        <v>1.2</v>
      </c>
      <c r="S48" s="341">
        <f>IF('Datos de Indicador'!U51="No dato","x",ROUND(IF('Datos de Indicador'!U51&gt;S$302,10,IF('Datos de Indicador'!U51&lt;$S$301,0,10-(S$302-'Datos de Indicador'!U51)/(S$302-S$301)*10)),1))</f>
        <v>8</v>
      </c>
      <c r="T48" s="341">
        <f>IF('Datos de Indicador'!V51="No dato","x",ROUND(IF('Datos de Indicador'!V51&gt;T$302,10,IF('Datos de Indicador'!V51&lt;$T$301,0,10-(T$302-'Datos de Indicador'!V51)/(T$302-T$301)*10)),1))</f>
        <v>10</v>
      </c>
      <c r="U48" s="341">
        <f>IF('Datos de Indicador'!W51="No dato","x",ROUND(IF('Datos de Indicador'!W51&gt;U$302,10,IF('Datos de Indicador'!W51&lt;$U$301,0,10-(U$302-'Datos de Indicador'!W51)/(U$302-U$301)*10)),1))</f>
        <v>1.4</v>
      </c>
      <c r="V48" s="341">
        <f>IF('Datos de Indicador'!X51="No dato","x",ROUND(IF('Datos de Indicador'!X51&gt;V$302,10,IF('Datos de Indicador'!X51&lt;$V$301,0,(V$302-'Datos de Indicador'!X51)/(V$302-V$301)*10)),1))</f>
        <v>10</v>
      </c>
      <c r="W48" s="345">
        <f t="shared" si="3"/>
        <v>7.4</v>
      </c>
      <c r="X48" s="346">
        <f t="shared" si="4"/>
        <v>5</v>
      </c>
      <c r="Z48" s="413"/>
      <c r="AA48" s="414"/>
      <c r="AB48" s="414"/>
    </row>
    <row r="49" spans="1:28" s="3" customFormat="1" x14ac:dyDescent="0.25">
      <c r="A49" s="104" t="s">
        <v>231</v>
      </c>
      <c r="B49" s="101" t="s">
        <v>215</v>
      </c>
      <c r="C49" s="307">
        <v>408</v>
      </c>
      <c r="D49" s="341">
        <f>IF('Datos de Indicador'!M52="No dato","x",ROUND(IF('Datos de Indicador'!M52&gt;D$302,0,IF('Datos de Indicador'!M52&lt;$D$301,10,(D$302-'Datos de Indicador'!M52)/(D$302-D$301)*10)),1))</f>
        <v>6</v>
      </c>
      <c r="E49" s="341">
        <f>IF('Datos de Indicador'!N52="No dato","x",ROUND(IF('Datos de Indicador'!N52&gt;E$302,10,IF('Datos de Indicador'!N52&lt;$E$301,0,10-(E$302-'Datos de Indicador'!N52)/(E$302-E$301)*10)),1))</f>
        <v>6.2</v>
      </c>
      <c r="F49" s="342">
        <f t="shared" si="5"/>
        <v>6.1</v>
      </c>
      <c r="G49" s="341">
        <f>IF('Datos de Indicador'!O52="No dato","x",ROUND(IF('Datos de Indicador'!O52&gt;G$302,0,IF('Datos de Indicador'!O52&lt;$G$301,10,(G$302-'Datos de Indicador'!O52)/(G$302-G$301)*10)),1))</f>
        <v>5.3</v>
      </c>
      <c r="H49" s="341">
        <f>IF('Datos de Indicador'!P52="No dato","x",ROUND(IF('Datos de Indicador'!P52&gt;H$302,10,IF('Datos de Indicador'!P52&lt;$E$301,0,10-(H$302-'Datos de Indicador'!P52)/(H$302-H$301)*10)),1))</f>
        <v>8.1999999999999993</v>
      </c>
      <c r="I49" s="341">
        <f>IF('Datos de Indicador'!Q52="No dato","x",ROUND(IF('Datos de Indicador'!Q52&gt;I$302,10,IF('Datos de Indicador'!Q52&lt;$I$301,0,10-(I$302-'Datos de Indicador'!Q52)/(I$302-I$301)*10)),1))</f>
        <v>7.9</v>
      </c>
      <c r="J49" s="342">
        <f t="shared" si="0"/>
        <v>7.1</v>
      </c>
      <c r="K49" s="341">
        <f>IF('Datos de Indicador'!R52="No dato","x",ROUND(IF('Datos de Indicador'!R52&gt;K$302,10,IF('Datos de Indicador'!R52&lt;$K$301,0,10-(K$302-'Datos de Indicador'!R52)/(K$302-K$301)*10)),1))</f>
        <v>4.3</v>
      </c>
      <c r="L49" s="341">
        <f>IF('Datos de Indicador'!S52="No dato","x",ROUND(IF('Datos de Indicador'!S52&gt;L$302,10,IF('Datos de Indicador'!S52&lt;$L$301,0,10-(L$302-'Datos de Indicador'!S52)/(L$302-L$301)*10)),1))</f>
        <v>7.3</v>
      </c>
      <c r="M49" s="342">
        <f t="shared" si="1"/>
        <v>6</v>
      </c>
      <c r="N49" s="343">
        <f t="shared" si="6"/>
        <v>6.4</v>
      </c>
      <c r="O49" s="344">
        <f>IF('Datos de Indicador'!T52="No dato","x",IF('Datos de Indicador'!AN52="No dato","x", 'Datos de Indicador'!T52/'Datos de Indicador'!AN52))</f>
        <v>9.3198168737737078E-3</v>
      </c>
      <c r="P49" s="341">
        <f t="shared" si="2"/>
        <v>6.2</v>
      </c>
      <c r="Q49" s="474">
        <f>IF('Datos de Indicador'!T52="No dato","x",ROUND(IF('Datos de Indicador'!T52&gt;Q$302,10,IF('Datos de Indicador'!T52&lt;$Q$301,0,10-(Q$302-'Datos de Indicador'!T52)/(Q$302-Q$301)*10)),1))</f>
        <v>1.4</v>
      </c>
      <c r="R49" s="342">
        <f t="shared" si="7"/>
        <v>4.2</v>
      </c>
      <c r="S49" s="341">
        <f>IF('Datos de Indicador'!U52="No dato","x",ROUND(IF('Datos de Indicador'!U52&gt;S$302,10,IF('Datos de Indicador'!U52&lt;$S$301,0,10-(S$302-'Datos de Indicador'!U52)/(S$302-S$301)*10)),1))</f>
        <v>1.1000000000000001</v>
      </c>
      <c r="T49" s="341">
        <f>IF('Datos de Indicador'!V52="No dato","x",ROUND(IF('Datos de Indicador'!V52&gt;T$302,10,IF('Datos de Indicador'!V52&lt;$T$301,0,10-(T$302-'Datos de Indicador'!V52)/(T$302-T$301)*10)),1))</f>
        <v>10</v>
      </c>
      <c r="U49" s="341">
        <f>IF('Datos de Indicador'!W52="No dato","x",ROUND(IF('Datos de Indicador'!W52&gt;U$302,10,IF('Datos de Indicador'!W52&lt;$U$301,0,10-(U$302-'Datos de Indicador'!W52)/(U$302-U$301)*10)),1))</f>
        <v>0.7</v>
      </c>
      <c r="V49" s="341">
        <f>IF('Datos de Indicador'!X52="No dato","x",ROUND(IF('Datos de Indicador'!X52&gt;V$302,10,IF('Datos de Indicador'!X52&lt;$V$301,0,(V$302-'Datos de Indicador'!X52)/(V$302-V$301)*10)),1))</f>
        <v>5</v>
      </c>
      <c r="W49" s="345">
        <f t="shared" si="3"/>
        <v>4.2</v>
      </c>
      <c r="X49" s="346">
        <f t="shared" si="4"/>
        <v>4.2</v>
      </c>
      <c r="Z49" s="413"/>
      <c r="AA49" s="414"/>
      <c r="AB49" s="414"/>
    </row>
    <row r="50" spans="1:28" s="3" customFormat="1" x14ac:dyDescent="0.25">
      <c r="A50" s="104" t="s">
        <v>231</v>
      </c>
      <c r="B50" s="101" t="s">
        <v>216</v>
      </c>
      <c r="C50" s="307">
        <v>409</v>
      </c>
      <c r="D50" s="341">
        <f>IF('Datos de Indicador'!M53="No dato","x",ROUND(IF('Datos de Indicador'!M53&gt;D$302,0,IF('Datos de Indicador'!M53&lt;$D$301,10,(D$302-'Datos de Indicador'!M53)/(D$302-D$301)*10)),1))</f>
        <v>8.1999999999999993</v>
      </c>
      <c r="E50" s="341">
        <f>IF('Datos de Indicador'!N53="No dato","x",ROUND(IF('Datos de Indicador'!N53&gt;E$302,10,IF('Datos de Indicador'!N53&lt;$E$301,0,10-(E$302-'Datos de Indicador'!N53)/(E$302-E$301)*10)),1))</f>
        <v>8.1999999999999993</v>
      </c>
      <c r="F50" s="342">
        <f t="shared" si="5"/>
        <v>8.1999999999999993</v>
      </c>
      <c r="G50" s="341">
        <f>IF('Datos de Indicador'!O53="No dato","x",ROUND(IF('Datos de Indicador'!O53&gt;G$302,0,IF('Datos de Indicador'!O53&lt;$G$301,10,(G$302-'Datos de Indicador'!O53)/(G$302-G$301)*10)),1))</f>
        <v>7.5</v>
      </c>
      <c r="H50" s="341">
        <f>IF('Datos de Indicador'!P53="No dato","x",ROUND(IF('Datos de Indicador'!P53&gt;H$302,10,IF('Datos de Indicador'!P53&lt;$E$301,0,10-(H$302-'Datos de Indicador'!P53)/(H$302-H$301)*10)),1))</f>
        <v>7.1</v>
      </c>
      <c r="I50" s="341">
        <f>IF('Datos de Indicador'!Q53="No dato","x",ROUND(IF('Datos de Indicador'!Q53&gt;I$302,10,IF('Datos de Indicador'!Q53&lt;$I$301,0,10-(I$302-'Datos de Indicador'!Q53)/(I$302-I$301)*10)),1))</f>
        <v>7.8</v>
      </c>
      <c r="J50" s="342">
        <f t="shared" si="0"/>
        <v>7.5</v>
      </c>
      <c r="K50" s="341">
        <f>IF('Datos de Indicador'!R53="No dato","x",ROUND(IF('Datos de Indicador'!R53&gt;K$302,10,IF('Datos de Indicador'!R53&lt;$K$301,0,10-(K$302-'Datos de Indicador'!R53)/(K$302-K$301)*10)),1))</f>
        <v>6.9</v>
      </c>
      <c r="L50" s="341">
        <f>IF('Datos de Indicador'!S53="No dato","x",ROUND(IF('Datos de Indicador'!S53&gt;L$302,10,IF('Datos de Indicador'!S53&lt;$L$301,0,10-(L$302-'Datos de Indicador'!S53)/(L$302-L$301)*10)),1))</f>
        <v>8.1</v>
      </c>
      <c r="M50" s="342">
        <f t="shared" si="1"/>
        <v>7.6</v>
      </c>
      <c r="N50" s="343">
        <f t="shared" si="6"/>
        <v>7.8</v>
      </c>
      <c r="O50" s="344">
        <f>IF('Datos de Indicador'!T53="No dato","x",IF('Datos de Indicador'!AN53="No dato","x", 'Datos de Indicador'!T53/'Datos de Indicador'!AN53))</f>
        <v>9.5247593876227991E-3</v>
      </c>
      <c r="P50" s="341">
        <f t="shared" si="2"/>
        <v>6.3</v>
      </c>
      <c r="Q50" s="474">
        <f>IF('Datos de Indicador'!T53="No dato","x",ROUND(IF('Datos de Indicador'!T53&gt;Q$302,10,IF('Datos de Indicador'!T53&lt;$Q$301,0,10-(Q$302-'Datos de Indicador'!T53)/(Q$302-Q$301)*10)),1))</f>
        <v>4.8</v>
      </c>
      <c r="R50" s="342">
        <f t="shared" si="7"/>
        <v>5.6</v>
      </c>
      <c r="S50" s="341">
        <f>IF('Datos de Indicador'!U53="No dato","x",ROUND(IF('Datos de Indicador'!U53&gt;S$302,10,IF('Datos de Indicador'!U53&lt;$S$301,0,10-(S$302-'Datos de Indicador'!U53)/(S$302-S$301)*10)),1))</f>
        <v>5.6</v>
      </c>
      <c r="T50" s="341">
        <f>IF('Datos de Indicador'!V53="No dato","x",ROUND(IF('Datos de Indicador'!V53&gt;T$302,10,IF('Datos de Indicador'!V53&lt;$T$301,0,10-(T$302-'Datos de Indicador'!V53)/(T$302-T$301)*10)),1))</f>
        <v>10</v>
      </c>
      <c r="U50" s="341">
        <f>IF('Datos de Indicador'!W53="No dato","x",ROUND(IF('Datos de Indicador'!W53&gt;U$302,10,IF('Datos de Indicador'!W53&lt;$U$301,0,10-(U$302-'Datos de Indicador'!W53)/(U$302-U$301)*10)),1))</f>
        <v>4.7</v>
      </c>
      <c r="V50" s="341">
        <f>IF('Datos de Indicador'!X53="No dato","x",ROUND(IF('Datos de Indicador'!X53&gt;V$302,10,IF('Datos de Indicador'!X53&lt;$V$301,0,(V$302-'Datos de Indicador'!X53)/(V$302-V$301)*10)),1))</f>
        <v>10</v>
      </c>
      <c r="W50" s="345">
        <f t="shared" si="3"/>
        <v>7.6</v>
      </c>
      <c r="X50" s="346">
        <f t="shared" si="4"/>
        <v>6.7</v>
      </c>
      <c r="Z50" s="413"/>
      <c r="AA50" s="414"/>
      <c r="AB50" s="414"/>
    </row>
    <row r="51" spans="1:28" s="3" customFormat="1" x14ac:dyDescent="0.25">
      <c r="A51" s="104" t="s">
        <v>231</v>
      </c>
      <c r="B51" s="101" t="s">
        <v>217</v>
      </c>
      <c r="C51" s="307">
        <v>410</v>
      </c>
      <c r="D51" s="341">
        <f>IF('Datos de Indicador'!M54="No dato","x",ROUND(IF('Datos de Indicador'!M54&gt;D$302,0,IF('Datos de Indicador'!M54&lt;$D$301,10,(D$302-'Datos de Indicador'!M54)/(D$302-D$301)*10)),1))</f>
        <v>8</v>
      </c>
      <c r="E51" s="341">
        <f>IF('Datos de Indicador'!N54="No dato","x",ROUND(IF('Datos de Indicador'!N54&gt;E$302,10,IF('Datos de Indicador'!N54&lt;$E$301,0,10-(E$302-'Datos de Indicador'!N54)/(E$302-E$301)*10)),1))</f>
        <v>8.1</v>
      </c>
      <c r="F51" s="342">
        <f t="shared" si="5"/>
        <v>8.1</v>
      </c>
      <c r="G51" s="341">
        <f>IF('Datos de Indicador'!O54="No dato","x",ROUND(IF('Datos de Indicador'!O54&gt;G$302,0,IF('Datos de Indicador'!O54&lt;$G$301,10,(G$302-'Datos de Indicador'!O54)/(G$302-G$301)*10)),1))</f>
        <v>7.7</v>
      </c>
      <c r="H51" s="341">
        <f>IF('Datos de Indicador'!P54="No dato","x",ROUND(IF('Datos de Indicador'!P54&gt;H$302,10,IF('Datos de Indicador'!P54&lt;$E$301,0,10-(H$302-'Datos de Indicador'!P54)/(H$302-H$301)*10)),1))</f>
        <v>7.5</v>
      </c>
      <c r="I51" s="341">
        <f>IF('Datos de Indicador'!Q54="No dato","x",ROUND(IF('Datos de Indicador'!Q54&gt;I$302,10,IF('Datos de Indicador'!Q54&lt;$I$301,0,10-(I$302-'Datos de Indicador'!Q54)/(I$302-I$301)*10)),1))</f>
        <v>9.6</v>
      </c>
      <c r="J51" s="342">
        <f t="shared" si="0"/>
        <v>8.3000000000000007</v>
      </c>
      <c r="K51" s="341">
        <f>IF('Datos de Indicador'!R54="No dato","x",ROUND(IF('Datos de Indicador'!R54&gt;K$302,10,IF('Datos de Indicador'!R54&lt;$K$301,0,10-(K$302-'Datos de Indicador'!R54)/(K$302-K$301)*10)),1))</f>
        <v>7.2</v>
      </c>
      <c r="L51" s="341">
        <f>IF('Datos de Indicador'!S54="No dato","x",ROUND(IF('Datos de Indicador'!S54&gt;L$302,10,IF('Datos de Indicador'!S54&lt;$L$301,0,10-(L$302-'Datos de Indicador'!S54)/(L$302-L$301)*10)),1))</f>
        <v>7.7</v>
      </c>
      <c r="M51" s="342">
        <f t="shared" si="1"/>
        <v>7.5</v>
      </c>
      <c r="N51" s="343">
        <f t="shared" si="6"/>
        <v>8</v>
      </c>
      <c r="O51" s="344">
        <f>IF('Datos de Indicador'!T54="No dato","x",IF('Datos de Indicador'!AN54="No dato","x", 'Datos de Indicador'!T54/'Datos de Indicador'!AN54))</f>
        <v>9.7823848424521184E-3</v>
      </c>
      <c r="P51" s="341">
        <f t="shared" si="2"/>
        <v>6.5</v>
      </c>
      <c r="Q51" s="474">
        <f>IF('Datos de Indicador'!T54="No dato","x",ROUND(IF('Datos de Indicador'!T54&gt;Q$302,10,IF('Datos de Indicador'!T54&lt;$Q$301,0,10-(Q$302-'Datos de Indicador'!T54)/(Q$302-Q$301)*10)),1))</f>
        <v>7.1</v>
      </c>
      <c r="R51" s="342">
        <f t="shared" si="7"/>
        <v>6.8</v>
      </c>
      <c r="S51" s="341">
        <f>IF('Datos de Indicador'!U54="No dato","x",ROUND(IF('Datos de Indicador'!U54&gt;S$302,10,IF('Datos de Indicador'!U54&lt;$S$301,0,10-(S$302-'Datos de Indicador'!U54)/(S$302-S$301)*10)),1))</f>
        <v>3.7</v>
      </c>
      <c r="T51" s="341">
        <f>IF('Datos de Indicador'!V54="No dato","x",ROUND(IF('Datos de Indicador'!V54&gt;T$302,10,IF('Datos de Indicador'!V54&lt;$T$301,0,10-(T$302-'Datos de Indicador'!V54)/(T$302-T$301)*10)),1))</f>
        <v>10</v>
      </c>
      <c r="U51" s="341">
        <f>IF('Datos de Indicador'!W54="No dato","x",ROUND(IF('Datos de Indicador'!W54&gt;U$302,10,IF('Datos de Indicador'!W54&lt;$U$301,0,10-(U$302-'Datos de Indicador'!W54)/(U$302-U$301)*10)),1))</f>
        <v>2.6</v>
      </c>
      <c r="V51" s="341">
        <f>IF('Datos de Indicador'!X54="No dato","x",ROUND(IF('Datos de Indicador'!X54&gt;V$302,10,IF('Datos de Indicador'!X54&lt;$V$301,0,(V$302-'Datos de Indicador'!X54)/(V$302-V$301)*10)),1))</f>
        <v>7.5</v>
      </c>
      <c r="W51" s="345">
        <f t="shared" si="3"/>
        <v>6</v>
      </c>
      <c r="X51" s="346">
        <f t="shared" si="4"/>
        <v>6.4</v>
      </c>
      <c r="Z51" s="413"/>
      <c r="AA51" s="414"/>
      <c r="AB51" s="414"/>
    </row>
    <row r="52" spans="1:28" s="3" customFormat="1" x14ac:dyDescent="0.25">
      <c r="A52" s="104" t="s">
        <v>231</v>
      </c>
      <c r="B52" s="101" t="s">
        <v>218</v>
      </c>
      <c r="C52" s="307">
        <v>411</v>
      </c>
      <c r="D52" s="341">
        <f>IF('Datos de Indicador'!M55="No dato","x",ROUND(IF('Datos de Indicador'!M55&gt;D$302,0,IF('Datos de Indicador'!M55&lt;$D$301,10,(D$302-'Datos de Indicador'!M55)/(D$302-D$301)*10)),1))</f>
        <v>7.8</v>
      </c>
      <c r="E52" s="341">
        <f>IF('Datos de Indicador'!N55="No dato","x",ROUND(IF('Datos de Indicador'!N55&gt;E$302,10,IF('Datos de Indicador'!N55&lt;$E$301,0,10-(E$302-'Datos de Indicador'!N55)/(E$302-E$301)*10)),1))</f>
        <v>8.1999999999999993</v>
      </c>
      <c r="F52" s="342">
        <f t="shared" si="5"/>
        <v>8</v>
      </c>
      <c r="G52" s="341">
        <f>IF('Datos de Indicador'!O55="No dato","x",ROUND(IF('Datos de Indicador'!O55&gt;G$302,0,IF('Datos de Indicador'!O55&lt;$G$301,10,(G$302-'Datos de Indicador'!O55)/(G$302-G$301)*10)),1))</f>
        <v>7.7</v>
      </c>
      <c r="H52" s="341">
        <f>IF('Datos de Indicador'!P55="No dato","x",ROUND(IF('Datos de Indicador'!P55&gt;H$302,10,IF('Datos de Indicador'!P55&lt;$E$301,0,10-(H$302-'Datos de Indicador'!P55)/(H$302-H$301)*10)),1))</f>
        <v>7.8</v>
      </c>
      <c r="I52" s="341" t="str">
        <f>IF('Datos de Indicador'!Q55="No dato","x",ROUND(IF('Datos de Indicador'!Q55&gt;I$302,10,IF('Datos de Indicador'!Q55&lt;$I$301,0,10-(I$302-'Datos de Indicador'!Q55)/(I$302-I$301)*10)),1))</f>
        <v>x</v>
      </c>
      <c r="J52" s="342">
        <f t="shared" si="0"/>
        <v>7.8</v>
      </c>
      <c r="K52" s="341">
        <f>IF('Datos de Indicador'!R55="No dato","x",ROUND(IF('Datos de Indicador'!R55&gt;K$302,10,IF('Datos de Indicador'!R55&lt;$K$301,0,10-(K$302-'Datos de Indicador'!R55)/(K$302-K$301)*10)),1))</f>
        <v>6.6</v>
      </c>
      <c r="L52" s="341">
        <f>IF('Datos de Indicador'!S55="No dato","x",ROUND(IF('Datos de Indicador'!S55&gt;L$302,10,IF('Datos de Indicador'!S55&lt;$L$301,0,10-(L$302-'Datos de Indicador'!S55)/(L$302-L$301)*10)),1))</f>
        <v>8.8000000000000007</v>
      </c>
      <c r="M52" s="342">
        <f t="shared" si="1"/>
        <v>7.9</v>
      </c>
      <c r="N52" s="343">
        <f t="shared" si="6"/>
        <v>7.9</v>
      </c>
      <c r="O52" s="344">
        <f>IF('Datos de Indicador'!T55="No dato","x",IF('Datos de Indicador'!AN55="No dato","x", 'Datos de Indicador'!T55/'Datos de Indicador'!AN55))</f>
        <v>8.6647875561123282E-3</v>
      </c>
      <c r="P52" s="341">
        <f t="shared" si="2"/>
        <v>5.8</v>
      </c>
      <c r="Q52" s="474">
        <f>IF('Datos de Indicador'!T55="No dato","x",ROUND(IF('Datos de Indicador'!T55&gt;Q$302,10,IF('Datos de Indicador'!T55&lt;$Q$301,0,10-(Q$302-'Datos de Indicador'!T55)/(Q$302-Q$301)*10)),1))</f>
        <v>2.1</v>
      </c>
      <c r="R52" s="342">
        <f t="shared" si="7"/>
        <v>4.2</v>
      </c>
      <c r="S52" s="341">
        <f>IF('Datos de Indicador'!U55="No dato","x",ROUND(IF('Datos de Indicador'!U55&gt;S$302,10,IF('Datos de Indicador'!U55&lt;$S$301,0,10-(S$302-'Datos de Indicador'!U55)/(S$302-S$301)*10)),1))</f>
        <v>1.8</v>
      </c>
      <c r="T52" s="341">
        <f>IF('Datos de Indicador'!V55="No dato","x",ROUND(IF('Datos de Indicador'!V55&gt;T$302,10,IF('Datos de Indicador'!V55&lt;$T$301,0,10-(T$302-'Datos de Indicador'!V55)/(T$302-T$301)*10)),1))</f>
        <v>10</v>
      </c>
      <c r="U52" s="341">
        <f>IF('Datos de Indicador'!W55="No dato","x",ROUND(IF('Datos de Indicador'!W55&gt;U$302,10,IF('Datos de Indicador'!W55&lt;$U$301,0,10-(U$302-'Datos de Indicador'!W55)/(U$302-U$301)*10)),1))</f>
        <v>0.3</v>
      </c>
      <c r="V52" s="341">
        <f>IF('Datos de Indicador'!X55="No dato","x",ROUND(IF('Datos de Indicador'!X55&gt;V$302,10,IF('Datos de Indicador'!X55&lt;$V$301,0,(V$302-'Datos de Indicador'!X55)/(V$302-V$301)*10)),1))</f>
        <v>7.5</v>
      </c>
      <c r="W52" s="345">
        <f t="shared" si="3"/>
        <v>4.9000000000000004</v>
      </c>
      <c r="X52" s="346">
        <f t="shared" si="4"/>
        <v>4.5999999999999996</v>
      </c>
      <c r="Z52" s="413"/>
      <c r="AA52" s="414"/>
      <c r="AB52" s="414"/>
    </row>
    <row r="53" spans="1:28" s="3" customFormat="1" x14ac:dyDescent="0.25">
      <c r="A53" s="104" t="s">
        <v>231</v>
      </c>
      <c r="B53" s="101" t="s">
        <v>67</v>
      </c>
      <c r="C53" s="307">
        <v>412</v>
      </c>
      <c r="D53" s="341">
        <f>IF('Datos de Indicador'!M56="No dato","x",ROUND(IF('Datos de Indicador'!M56&gt;D$302,0,IF('Datos de Indicador'!M56&lt;$D$301,10,(D$302-'Datos de Indicador'!M56)/(D$302-D$301)*10)),1))</f>
        <v>7.6</v>
      </c>
      <c r="E53" s="341">
        <f>IF('Datos de Indicador'!N56="No dato","x",ROUND(IF('Datos de Indicador'!N56&gt;E$302,10,IF('Datos de Indicador'!N56&lt;$E$301,0,10-(E$302-'Datos de Indicador'!N56)/(E$302-E$301)*10)),1))</f>
        <v>7.7</v>
      </c>
      <c r="F53" s="342">
        <f t="shared" si="5"/>
        <v>7.7</v>
      </c>
      <c r="G53" s="341">
        <f>IF('Datos de Indicador'!O56="No dato","x",ROUND(IF('Datos de Indicador'!O56&gt;G$302,0,IF('Datos de Indicador'!O56&lt;$G$301,10,(G$302-'Datos de Indicador'!O56)/(G$302-G$301)*10)),1))</f>
        <v>8</v>
      </c>
      <c r="H53" s="341">
        <f>IF('Datos de Indicador'!P56="No dato","x",ROUND(IF('Datos de Indicador'!P56&gt;H$302,10,IF('Datos de Indicador'!P56&lt;$E$301,0,10-(H$302-'Datos de Indicador'!P56)/(H$302-H$301)*10)),1))</f>
        <v>8.3000000000000007</v>
      </c>
      <c r="I53" s="341">
        <f>IF('Datos de Indicador'!Q56="No dato","x",ROUND(IF('Datos de Indicador'!Q56&gt;I$302,10,IF('Datos de Indicador'!Q56&lt;$I$301,0,10-(I$302-'Datos de Indicador'!Q56)/(I$302-I$301)*10)),1))</f>
        <v>8.5</v>
      </c>
      <c r="J53" s="342">
        <f t="shared" si="0"/>
        <v>8.3000000000000007</v>
      </c>
      <c r="K53" s="341">
        <f>IF('Datos de Indicador'!R56="No dato","x",ROUND(IF('Datos de Indicador'!R56&gt;K$302,10,IF('Datos de Indicador'!R56&lt;$K$301,0,10-(K$302-'Datos de Indicador'!R56)/(K$302-K$301)*10)),1))</f>
        <v>5</v>
      </c>
      <c r="L53" s="341">
        <f>IF('Datos de Indicador'!S56="No dato","x",ROUND(IF('Datos de Indicador'!S56&gt;L$302,10,IF('Datos de Indicador'!S56&lt;$L$301,0,10-(L$302-'Datos de Indicador'!S56)/(L$302-L$301)*10)),1))</f>
        <v>7.5</v>
      </c>
      <c r="M53" s="342">
        <f t="shared" si="1"/>
        <v>6.4</v>
      </c>
      <c r="N53" s="343">
        <f t="shared" si="6"/>
        <v>7.5</v>
      </c>
      <c r="O53" s="344">
        <f>IF('Datos de Indicador'!T56="No dato","x",IF('Datos de Indicador'!AN56="No dato","x", 'Datos de Indicador'!T56/'Datos de Indicador'!AN56))</f>
        <v>6.0134847840612286E-3</v>
      </c>
      <c r="P53" s="341">
        <f t="shared" si="2"/>
        <v>4</v>
      </c>
      <c r="Q53" s="474">
        <f>IF('Datos de Indicador'!T56="No dato","x",ROUND(IF('Datos de Indicador'!T56&gt;Q$302,10,IF('Datos de Indicador'!T56&lt;$Q$301,0,10-(Q$302-'Datos de Indicador'!T56)/(Q$302-Q$301)*10)),1))</f>
        <v>2.5</v>
      </c>
      <c r="R53" s="342">
        <f t="shared" si="7"/>
        <v>3.3</v>
      </c>
      <c r="S53" s="341">
        <f>IF('Datos de Indicador'!U56="No dato","x",ROUND(IF('Datos de Indicador'!U56&gt;S$302,10,IF('Datos de Indicador'!U56&lt;$S$301,0,10-(S$302-'Datos de Indicador'!U56)/(S$302-S$301)*10)),1))</f>
        <v>4.3</v>
      </c>
      <c r="T53" s="341">
        <f>IF('Datos de Indicador'!V56="No dato","x",ROUND(IF('Datos de Indicador'!V56&gt;T$302,10,IF('Datos de Indicador'!V56&lt;$T$301,0,10-(T$302-'Datos de Indicador'!V56)/(T$302-T$301)*10)),1))</f>
        <v>10</v>
      </c>
      <c r="U53" s="341">
        <f>IF('Datos de Indicador'!W56="No dato","x",ROUND(IF('Datos de Indicador'!W56&gt;U$302,10,IF('Datos de Indicador'!W56&lt;$U$301,0,10-(U$302-'Datos de Indicador'!W56)/(U$302-U$301)*10)),1))</f>
        <v>0.7</v>
      </c>
      <c r="V53" s="341">
        <f>IF('Datos de Indicador'!X56="No dato","x",ROUND(IF('Datos de Indicador'!X56&gt;V$302,10,IF('Datos de Indicador'!X56&lt;$V$301,0,(V$302-'Datos de Indicador'!X56)/(V$302-V$301)*10)),1))</f>
        <v>7.5</v>
      </c>
      <c r="W53" s="345">
        <f t="shared" si="3"/>
        <v>5.6</v>
      </c>
      <c r="X53" s="346">
        <f t="shared" si="4"/>
        <v>4.5999999999999996</v>
      </c>
      <c r="Z53" s="413"/>
      <c r="AA53" s="414"/>
      <c r="AB53" s="414"/>
    </row>
    <row r="54" spans="1:28" s="3" customFormat="1" x14ac:dyDescent="0.25">
      <c r="A54" s="104" t="s">
        <v>231</v>
      </c>
      <c r="B54" s="101" t="s">
        <v>219</v>
      </c>
      <c r="C54" s="307">
        <v>413</v>
      </c>
      <c r="D54" s="341">
        <f>IF('Datos de Indicador'!M57="No dato","x",ROUND(IF('Datos de Indicador'!M57&gt;D$302,0,IF('Datos de Indicador'!M57&lt;$D$301,10,(D$302-'Datos de Indicador'!M57)/(D$302-D$301)*10)),1))</f>
        <v>6.3</v>
      </c>
      <c r="E54" s="341">
        <f>IF('Datos de Indicador'!N57="No dato","x",ROUND(IF('Datos de Indicador'!N57&gt;E$302,10,IF('Datos de Indicador'!N57&lt;$E$301,0,10-(E$302-'Datos de Indicador'!N57)/(E$302-E$301)*10)),1))</f>
        <v>6.1</v>
      </c>
      <c r="F54" s="342">
        <f t="shared" si="5"/>
        <v>6.2</v>
      </c>
      <c r="G54" s="341">
        <f>IF('Datos de Indicador'!O57="No dato","x",ROUND(IF('Datos de Indicador'!O57&gt;G$302,0,IF('Datos de Indicador'!O57&lt;$G$301,10,(G$302-'Datos de Indicador'!O57)/(G$302-G$301)*10)),1))</f>
        <v>2.8</v>
      </c>
      <c r="H54" s="341">
        <f>IF('Datos de Indicador'!P57="No dato","x",ROUND(IF('Datos de Indicador'!P57&gt;H$302,10,IF('Datos de Indicador'!P57&lt;$E$301,0,10-(H$302-'Datos de Indicador'!P57)/(H$302-H$301)*10)),1))</f>
        <v>8.1999999999999993</v>
      </c>
      <c r="I54" s="341">
        <f>IF('Datos de Indicador'!Q57="No dato","x",ROUND(IF('Datos de Indicador'!Q57&gt;I$302,10,IF('Datos de Indicador'!Q57&lt;$I$301,0,10-(I$302-'Datos de Indicador'!Q57)/(I$302-I$301)*10)),1))</f>
        <v>7.2</v>
      </c>
      <c r="J54" s="342">
        <f t="shared" si="0"/>
        <v>6.1</v>
      </c>
      <c r="K54" s="341">
        <f>IF('Datos de Indicador'!R57="No dato","x",ROUND(IF('Datos de Indicador'!R57&gt;K$302,10,IF('Datos de Indicador'!R57&lt;$K$301,0,10-(K$302-'Datos de Indicador'!R57)/(K$302-K$301)*10)),1))</f>
        <v>4.3</v>
      </c>
      <c r="L54" s="341">
        <f>IF('Datos de Indicador'!S57="No dato","x",ROUND(IF('Datos de Indicador'!S57&gt;L$302,10,IF('Datos de Indicador'!S57&lt;$L$301,0,10-(L$302-'Datos de Indicador'!S57)/(L$302-L$301)*10)),1))</f>
        <v>6.9</v>
      </c>
      <c r="M54" s="342">
        <f t="shared" si="1"/>
        <v>5.8</v>
      </c>
      <c r="N54" s="343">
        <f t="shared" si="6"/>
        <v>6</v>
      </c>
      <c r="O54" s="344">
        <f>IF('Datos de Indicador'!T57="No dato","x",IF('Datos de Indicador'!AN57="No dato","x", 'Datos de Indicador'!T57/'Datos de Indicador'!AN57))</f>
        <v>6.3160366283165062E-3</v>
      </c>
      <c r="P54" s="341">
        <f t="shared" si="2"/>
        <v>4.2</v>
      </c>
      <c r="Q54" s="474">
        <f>IF('Datos de Indicador'!T57="No dato","x",ROUND(IF('Datos de Indicador'!T57&gt;Q$302,10,IF('Datos de Indicador'!T57&lt;$Q$301,0,10-(Q$302-'Datos de Indicador'!T57)/(Q$302-Q$301)*10)),1))</f>
        <v>6.7</v>
      </c>
      <c r="R54" s="342">
        <f t="shared" si="7"/>
        <v>5.6</v>
      </c>
      <c r="S54" s="341">
        <f>IF('Datos de Indicador'!U57="No dato","x",ROUND(IF('Datos de Indicador'!U57&gt;S$302,10,IF('Datos de Indicador'!U57&lt;$S$301,0,10-(S$302-'Datos de Indicador'!U57)/(S$302-S$301)*10)),1))</f>
        <v>4.5</v>
      </c>
      <c r="T54" s="341">
        <f>IF('Datos de Indicador'!V57="No dato","x",ROUND(IF('Datos de Indicador'!V57&gt;T$302,10,IF('Datos de Indicador'!V57&lt;$T$301,0,10-(T$302-'Datos de Indicador'!V57)/(T$302-T$301)*10)),1))</f>
        <v>9.5</v>
      </c>
      <c r="U54" s="341">
        <f>IF('Datos de Indicador'!W57="No dato","x",ROUND(IF('Datos de Indicador'!W57&gt;U$302,10,IF('Datos de Indicador'!W57&lt;$U$301,0,10-(U$302-'Datos de Indicador'!W57)/(U$302-U$301)*10)),1))</f>
        <v>3.6</v>
      </c>
      <c r="V54" s="341">
        <f>IF('Datos de Indicador'!X57="No dato","x",ROUND(IF('Datos de Indicador'!X57&gt;V$302,10,IF('Datos de Indicador'!X57&lt;$V$301,0,(V$302-'Datos de Indicador'!X57)/(V$302-V$301)*10)),1))</f>
        <v>0</v>
      </c>
      <c r="W54" s="345">
        <f t="shared" si="3"/>
        <v>4.4000000000000004</v>
      </c>
      <c r="X54" s="346">
        <f t="shared" si="4"/>
        <v>5</v>
      </c>
      <c r="Z54" s="413"/>
      <c r="AA54" s="414"/>
      <c r="AB54" s="414"/>
    </row>
    <row r="55" spans="1:28" s="3" customFormat="1" x14ac:dyDescent="0.25">
      <c r="A55" s="104" t="s">
        <v>231</v>
      </c>
      <c r="B55" s="101" t="s">
        <v>220</v>
      </c>
      <c r="C55" s="307">
        <v>414</v>
      </c>
      <c r="D55" s="341">
        <f>IF('Datos de Indicador'!M58="No dato","x",ROUND(IF('Datos de Indicador'!M58&gt;D$302,0,IF('Datos de Indicador'!M58&lt;$D$301,10,(D$302-'Datos de Indicador'!M58)/(D$302-D$301)*10)),1))</f>
        <v>8.6</v>
      </c>
      <c r="E55" s="341">
        <f>IF('Datos de Indicador'!N58="No dato","x",ROUND(IF('Datos de Indicador'!N58&gt;E$302,10,IF('Datos de Indicador'!N58&lt;$E$301,0,10-(E$302-'Datos de Indicador'!N58)/(E$302-E$301)*10)),1))</f>
        <v>9.1999999999999993</v>
      </c>
      <c r="F55" s="342">
        <f t="shared" si="5"/>
        <v>8.9</v>
      </c>
      <c r="G55" s="341">
        <f>IF('Datos de Indicador'!O58="No dato","x",ROUND(IF('Datos de Indicador'!O58&gt;G$302,0,IF('Datos de Indicador'!O58&lt;$G$301,10,(G$302-'Datos de Indicador'!O58)/(G$302-G$301)*10)),1))</f>
        <v>8.8000000000000007</v>
      </c>
      <c r="H55" s="341">
        <f>IF('Datos de Indicador'!P58="No dato","x",ROUND(IF('Datos de Indicador'!P58&gt;H$302,10,IF('Datos de Indicador'!P58&lt;$E$301,0,10-(H$302-'Datos de Indicador'!P58)/(H$302-H$301)*10)),1))</f>
        <v>8</v>
      </c>
      <c r="I55" s="341">
        <f>IF('Datos de Indicador'!Q58="No dato","x",ROUND(IF('Datos de Indicador'!Q58&gt;I$302,10,IF('Datos de Indicador'!Q58&lt;$I$301,0,10-(I$302-'Datos de Indicador'!Q58)/(I$302-I$301)*10)),1))</f>
        <v>10</v>
      </c>
      <c r="J55" s="342">
        <f t="shared" si="0"/>
        <v>8.9</v>
      </c>
      <c r="K55" s="341">
        <f>IF('Datos de Indicador'!R58="No dato","x",ROUND(IF('Datos de Indicador'!R58&gt;K$302,10,IF('Datos de Indicador'!R58&lt;$K$301,0,10-(K$302-'Datos de Indicador'!R58)/(K$302-K$301)*10)),1))</f>
        <v>6.1</v>
      </c>
      <c r="L55" s="341">
        <f>IF('Datos de Indicador'!S58="No dato","x",ROUND(IF('Datos de Indicador'!S58&gt;L$302,10,IF('Datos de Indicador'!S58&lt;$L$301,0,10-(L$302-'Datos de Indicador'!S58)/(L$302-L$301)*10)),1))</f>
        <v>7.2</v>
      </c>
      <c r="M55" s="342">
        <f t="shared" si="1"/>
        <v>6.7</v>
      </c>
      <c r="N55" s="343">
        <f t="shared" si="6"/>
        <v>8.1999999999999993</v>
      </c>
      <c r="O55" s="344">
        <f>IF('Datos de Indicador'!T58="No dato","x",IF('Datos de Indicador'!AN58="No dato","x", 'Datos de Indicador'!T58/'Datos de Indicador'!AN58))</f>
        <v>7.8657577346617717E-3</v>
      </c>
      <c r="P55" s="341">
        <f t="shared" si="2"/>
        <v>5.2</v>
      </c>
      <c r="Q55" s="474">
        <f>IF('Datos de Indicador'!T58="No dato","x",ROUND(IF('Datos de Indicador'!T58&gt;Q$302,10,IF('Datos de Indicador'!T58&lt;$Q$301,0,10-(Q$302-'Datos de Indicador'!T58)/(Q$302-Q$301)*10)),1))</f>
        <v>1.1000000000000001</v>
      </c>
      <c r="R55" s="342">
        <f t="shared" si="7"/>
        <v>3.4</v>
      </c>
      <c r="S55" s="341">
        <f>IF('Datos de Indicador'!U58="No dato","x",ROUND(IF('Datos de Indicador'!U58&gt;S$302,10,IF('Datos de Indicador'!U58&lt;$S$301,0,10-(S$302-'Datos de Indicador'!U58)/(S$302-S$301)*10)),1))</f>
        <v>4.8</v>
      </c>
      <c r="T55" s="341">
        <f>IF('Datos de Indicador'!V58="No dato","x",ROUND(IF('Datos de Indicador'!V58&gt;T$302,10,IF('Datos de Indicador'!V58&lt;$T$301,0,10-(T$302-'Datos de Indicador'!V58)/(T$302-T$301)*10)),1))</f>
        <v>10</v>
      </c>
      <c r="U55" s="341">
        <f>IF('Datos de Indicador'!W58="No dato","x",ROUND(IF('Datos de Indicador'!W58&gt;U$302,10,IF('Datos de Indicador'!W58&lt;$U$301,0,10-(U$302-'Datos de Indicador'!W58)/(U$302-U$301)*10)),1))</f>
        <v>0.6</v>
      </c>
      <c r="V55" s="341">
        <f>IF('Datos de Indicador'!X58="No dato","x",ROUND(IF('Datos de Indicador'!X58&gt;V$302,10,IF('Datos de Indicador'!X58&lt;$V$301,0,(V$302-'Datos de Indicador'!X58)/(V$302-V$301)*10)),1))</f>
        <v>10</v>
      </c>
      <c r="W55" s="345">
        <f t="shared" si="3"/>
        <v>6.4</v>
      </c>
      <c r="X55" s="346">
        <f t="shared" si="4"/>
        <v>5.0999999999999996</v>
      </c>
      <c r="Z55" s="413"/>
      <c r="AA55" s="414"/>
      <c r="AB55" s="414"/>
    </row>
    <row r="56" spans="1:28" s="3" customFormat="1" x14ac:dyDescent="0.25">
      <c r="A56" s="104" t="s">
        <v>231</v>
      </c>
      <c r="B56" s="101" t="s">
        <v>221</v>
      </c>
      <c r="C56" s="307">
        <v>415</v>
      </c>
      <c r="D56" s="341">
        <f>IF('Datos de Indicador'!M59="No dato","x",ROUND(IF('Datos de Indicador'!M59&gt;D$302,0,IF('Datos de Indicador'!M59&lt;$D$301,10,(D$302-'Datos de Indicador'!M59)/(D$302-D$301)*10)),1))</f>
        <v>8.3000000000000007</v>
      </c>
      <c r="E56" s="341">
        <f>IF('Datos de Indicador'!N59="No dato","x",ROUND(IF('Datos de Indicador'!N59&gt;E$302,10,IF('Datos de Indicador'!N59&lt;$E$301,0,10-(E$302-'Datos de Indicador'!N59)/(E$302-E$301)*10)),1))</f>
        <v>8.1999999999999993</v>
      </c>
      <c r="F56" s="342">
        <f t="shared" si="5"/>
        <v>8.3000000000000007</v>
      </c>
      <c r="G56" s="341">
        <f>IF('Datos de Indicador'!O59="No dato","x",ROUND(IF('Datos de Indicador'!O59&gt;G$302,0,IF('Datos de Indicador'!O59&lt;$G$301,10,(G$302-'Datos de Indicador'!O59)/(G$302-G$301)*10)),1))</f>
        <v>7.7</v>
      </c>
      <c r="H56" s="341">
        <f>IF('Datos de Indicador'!P59="No dato","x",ROUND(IF('Datos de Indicador'!P59&gt;H$302,10,IF('Datos de Indicador'!P59&lt;$E$301,0,10-(H$302-'Datos de Indicador'!P59)/(H$302-H$301)*10)),1))</f>
        <v>7.2</v>
      </c>
      <c r="I56" s="341">
        <f>IF('Datos de Indicador'!Q59="No dato","x",ROUND(IF('Datos de Indicador'!Q59&gt;I$302,10,IF('Datos de Indicador'!Q59&lt;$I$301,0,10-(I$302-'Datos de Indicador'!Q59)/(I$302-I$301)*10)),1))</f>
        <v>9.3000000000000007</v>
      </c>
      <c r="J56" s="342">
        <f t="shared" si="0"/>
        <v>8.1</v>
      </c>
      <c r="K56" s="341">
        <f>IF('Datos de Indicador'!R59="No dato","x",ROUND(IF('Datos de Indicador'!R59&gt;K$302,10,IF('Datos de Indicador'!R59&lt;$K$301,0,10-(K$302-'Datos de Indicador'!R59)/(K$302-K$301)*10)),1))</f>
        <v>6</v>
      </c>
      <c r="L56" s="341">
        <f>IF('Datos de Indicador'!S59="No dato","x",ROUND(IF('Datos de Indicador'!S59&gt;L$302,10,IF('Datos de Indicador'!S59&lt;$L$301,0,10-(L$302-'Datos de Indicador'!S59)/(L$302-L$301)*10)),1))</f>
        <v>7.7</v>
      </c>
      <c r="M56" s="342">
        <f t="shared" si="1"/>
        <v>6.9</v>
      </c>
      <c r="N56" s="343">
        <f t="shared" si="6"/>
        <v>7.8</v>
      </c>
      <c r="O56" s="344">
        <f>IF('Datos de Indicador'!T59="No dato","x",IF('Datos de Indicador'!AN59="No dato","x", 'Datos de Indicador'!T59/'Datos de Indicador'!AN59))</f>
        <v>6.4586645468998408E-3</v>
      </c>
      <c r="P56" s="341">
        <f t="shared" si="2"/>
        <v>4.3</v>
      </c>
      <c r="Q56" s="474">
        <f>IF('Datos de Indicador'!T59="No dato","x",ROUND(IF('Datos de Indicador'!T59&gt;Q$302,10,IF('Datos de Indicador'!T59&lt;$Q$301,0,10-(Q$302-'Datos de Indicador'!T59)/(Q$302-Q$301)*10)),1))</f>
        <v>1.6</v>
      </c>
      <c r="R56" s="342">
        <f t="shared" si="7"/>
        <v>3.1</v>
      </c>
      <c r="S56" s="341">
        <f>IF('Datos de Indicador'!U59="No dato","x",ROUND(IF('Datos de Indicador'!U59&gt;S$302,10,IF('Datos de Indicador'!U59&lt;$S$301,0,10-(S$302-'Datos de Indicador'!U59)/(S$302-S$301)*10)),1))</f>
        <v>4.4000000000000004</v>
      </c>
      <c r="T56" s="341">
        <f>IF('Datos de Indicador'!V59="No dato","x",ROUND(IF('Datos de Indicador'!V59&gt;T$302,10,IF('Datos de Indicador'!V59&lt;$T$301,0,10-(T$302-'Datos de Indicador'!V59)/(T$302-T$301)*10)),1))</f>
        <v>10</v>
      </c>
      <c r="U56" s="341">
        <f>IF('Datos de Indicador'!W59="No dato","x",ROUND(IF('Datos de Indicador'!W59&gt;U$302,10,IF('Datos de Indicador'!W59&lt;$U$301,0,10-(U$302-'Datos de Indicador'!W59)/(U$302-U$301)*10)),1))</f>
        <v>1.1000000000000001</v>
      </c>
      <c r="V56" s="341">
        <f>IF('Datos de Indicador'!X59="No dato","x",ROUND(IF('Datos de Indicador'!X59&gt;V$302,10,IF('Datos de Indicador'!X59&lt;$V$301,0,(V$302-'Datos de Indicador'!X59)/(V$302-V$301)*10)),1))</f>
        <v>10</v>
      </c>
      <c r="W56" s="345">
        <f t="shared" si="3"/>
        <v>6.4</v>
      </c>
      <c r="X56" s="346">
        <f t="shared" si="4"/>
        <v>5</v>
      </c>
      <c r="Z56" s="413"/>
      <c r="AA56" s="414"/>
      <c r="AB56" s="414"/>
    </row>
    <row r="57" spans="1:28" s="3" customFormat="1" x14ac:dyDescent="0.25">
      <c r="A57" s="104" t="s">
        <v>231</v>
      </c>
      <c r="B57" s="101" t="s">
        <v>200</v>
      </c>
      <c r="C57" s="307">
        <v>416</v>
      </c>
      <c r="D57" s="341">
        <f>IF('Datos de Indicador'!M60="No dato","x",ROUND(IF('Datos de Indicador'!M60&gt;D$302,0,IF('Datos de Indicador'!M60&lt;$D$301,10,(D$302-'Datos de Indicador'!M60)/(D$302-D$301)*10)),1))</f>
        <v>7.8</v>
      </c>
      <c r="E57" s="341">
        <f>IF('Datos de Indicador'!N60="No dato","x",ROUND(IF('Datos de Indicador'!N60&gt;E$302,10,IF('Datos de Indicador'!N60&lt;$E$301,0,10-(E$302-'Datos de Indicador'!N60)/(E$302-E$301)*10)),1))</f>
        <v>7.3</v>
      </c>
      <c r="F57" s="342">
        <f t="shared" si="5"/>
        <v>7.6</v>
      </c>
      <c r="G57" s="341">
        <f>IF('Datos de Indicador'!O60="No dato","x",ROUND(IF('Datos de Indicador'!O60&gt;G$302,0,IF('Datos de Indicador'!O60&lt;$G$301,10,(G$302-'Datos de Indicador'!O60)/(G$302-G$301)*10)),1))</f>
        <v>6.7</v>
      </c>
      <c r="H57" s="341">
        <f>IF('Datos de Indicador'!P60="No dato","x",ROUND(IF('Datos de Indicador'!P60&gt;H$302,10,IF('Datos de Indicador'!P60&lt;$E$301,0,10-(H$302-'Datos de Indicador'!P60)/(H$302-H$301)*10)),1))</f>
        <v>7.2</v>
      </c>
      <c r="I57" s="341" t="str">
        <f>IF('Datos de Indicador'!Q60="No dato","x",ROUND(IF('Datos de Indicador'!Q60&gt;I$302,10,IF('Datos de Indicador'!Q60&lt;$I$301,0,10-(I$302-'Datos de Indicador'!Q60)/(I$302-I$301)*10)),1))</f>
        <v>x</v>
      </c>
      <c r="J57" s="342">
        <f t="shared" si="0"/>
        <v>7</v>
      </c>
      <c r="K57" s="341">
        <f>IF('Datos de Indicador'!R60="No dato","x",ROUND(IF('Datos de Indicador'!R60&gt;K$302,10,IF('Datos de Indicador'!R60&lt;$K$301,0,10-(K$302-'Datos de Indicador'!R60)/(K$302-K$301)*10)),1))</f>
        <v>5.7</v>
      </c>
      <c r="L57" s="341">
        <f>IF('Datos de Indicador'!S60="No dato","x",ROUND(IF('Datos de Indicador'!S60&gt;L$302,10,IF('Datos de Indicador'!S60&lt;$L$301,0,10-(L$302-'Datos de Indicador'!S60)/(L$302-L$301)*10)),1))</f>
        <v>7.3</v>
      </c>
      <c r="M57" s="342">
        <f t="shared" si="1"/>
        <v>6.6</v>
      </c>
      <c r="N57" s="343">
        <f t="shared" si="6"/>
        <v>7.1</v>
      </c>
      <c r="O57" s="344">
        <f>IF('Datos de Indicador'!T60="No dato","x",IF('Datos de Indicador'!AN60="No dato","x", 'Datos de Indicador'!T60/'Datos de Indicador'!AN60))</f>
        <v>6.2782028644300571E-3</v>
      </c>
      <c r="P57" s="341">
        <f t="shared" si="2"/>
        <v>4.2</v>
      </c>
      <c r="Q57" s="474">
        <f>IF('Datos de Indicador'!T60="No dato","x",ROUND(IF('Datos de Indicador'!T60&gt;Q$302,10,IF('Datos de Indicador'!T60&lt;$Q$301,0,10-(Q$302-'Datos de Indicador'!T60)/(Q$302-Q$301)*10)),1))</f>
        <v>0.8</v>
      </c>
      <c r="R57" s="342">
        <f t="shared" si="7"/>
        <v>2.7</v>
      </c>
      <c r="S57" s="341">
        <f>IF('Datos de Indicador'!U60="No dato","x",ROUND(IF('Datos de Indicador'!U60&gt;S$302,10,IF('Datos de Indicador'!U60&lt;$S$301,0,10-(S$302-'Datos de Indicador'!U60)/(S$302-S$301)*10)),1))</f>
        <v>7.2</v>
      </c>
      <c r="T57" s="341">
        <f>IF('Datos de Indicador'!V60="No dato","x",ROUND(IF('Datos de Indicador'!V60&gt;T$302,10,IF('Datos de Indicador'!V60&lt;$T$301,0,10-(T$302-'Datos de Indicador'!V60)/(T$302-T$301)*10)),1))</f>
        <v>10</v>
      </c>
      <c r="U57" s="341">
        <f>IF('Datos de Indicador'!W60="No dato","x",ROUND(IF('Datos de Indicador'!W60&gt;U$302,10,IF('Datos de Indicador'!W60&lt;$U$301,0,10-(U$302-'Datos de Indicador'!W60)/(U$302-U$301)*10)),1))</f>
        <v>2.2000000000000002</v>
      </c>
      <c r="V57" s="341">
        <f>IF('Datos de Indicador'!X60="No dato","x",ROUND(IF('Datos de Indicador'!X60&gt;V$302,10,IF('Datos de Indicador'!X60&lt;$V$301,0,(V$302-'Datos de Indicador'!X60)/(V$302-V$301)*10)),1))</f>
        <v>10</v>
      </c>
      <c r="W57" s="345">
        <f t="shared" si="3"/>
        <v>7.4</v>
      </c>
      <c r="X57" s="346">
        <f t="shared" si="4"/>
        <v>5.5</v>
      </c>
      <c r="Z57" s="413"/>
      <c r="AA57" s="414"/>
      <c r="AB57" s="414"/>
    </row>
    <row r="58" spans="1:28" s="3" customFormat="1" x14ac:dyDescent="0.25">
      <c r="A58" s="104" t="s">
        <v>231</v>
      </c>
      <c r="B58" s="101" t="s">
        <v>222</v>
      </c>
      <c r="C58" s="307">
        <v>417</v>
      </c>
      <c r="D58" s="341">
        <f>IF('Datos de Indicador'!M61="No dato","x",ROUND(IF('Datos de Indicador'!M61&gt;D$302,0,IF('Datos de Indicador'!M61&lt;$D$301,10,(D$302-'Datos de Indicador'!M61)/(D$302-D$301)*10)),1))</f>
        <v>6.7</v>
      </c>
      <c r="E58" s="341">
        <f>IF('Datos de Indicador'!N61="No dato","x",ROUND(IF('Datos de Indicador'!N61&gt;E$302,10,IF('Datos de Indicador'!N61&lt;$E$301,0,10-(E$302-'Datos de Indicador'!N61)/(E$302-E$301)*10)),1))</f>
        <v>6.7</v>
      </c>
      <c r="F58" s="342">
        <f t="shared" si="5"/>
        <v>6.7</v>
      </c>
      <c r="G58" s="341">
        <f>IF('Datos de Indicador'!O61="No dato","x",ROUND(IF('Datos de Indicador'!O61&gt;G$302,0,IF('Datos de Indicador'!O61&lt;$G$301,10,(G$302-'Datos de Indicador'!O61)/(G$302-G$301)*10)),1))</f>
        <v>7</v>
      </c>
      <c r="H58" s="341">
        <f>IF('Datos de Indicador'!P61="No dato","x",ROUND(IF('Datos de Indicador'!P61&gt;H$302,10,IF('Datos de Indicador'!P61&lt;$E$301,0,10-(H$302-'Datos de Indicador'!P61)/(H$302-H$301)*10)),1))</f>
        <v>7.5</v>
      </c>
      <c r="I58" s="341">
        <f>IF('Datos de Indicador'!Q61="No dato","x",ROUND(IF('Datos de Indicador'!Q61&gt;I$302,10,IF('Datos de Indicador'!Q61&lt;$I$301,0,10-(I$302-'Datos de Indicador'!Q61)/(I$302-I$301)*10)),1))</f>
        <v>7.3</v>
      </c>
      <c r="J58" s="342">
        <f t="shared" si="0"/>
        <v>7.3</v>
      </c>
      <c r="K58" s="341">
        <f>IF('Datos de Indicador'!R61="No dato","x",ROUND(IF('Datos de Indicador'!R61&gt;K$302,10,IF('Datos de Indicador'!R61&lt;$K$301,0,10-(K$302-'Datos de Indicador'!R61)/(K$302-K$301)*10)),1))</f>
        <v>4.5</v>
      </c>
      <c r="L58" s="341">
        <f>IF('Datos de Indicador'!S61="No dato","x",ROUND(IF('Datos de Indicador'!S61&gt;L$302,10,IF('Datos de Indicador'!S61&lt;$L$301,0,10-(L$302-'Datos de Indicador'!S61)/(L$302-L$301)*10)),1))</f>
        <v>7.9</v>
      </c>
      <c r="M58" s="342">
        <f t="shared" si="1"/>
        <v>6.5</v>
      </c>
      <c r="N58" s="343">
        <f t="shared" si="6"/>
        <v>6.8</v>
      </c>
      <c r="O58" s="344">
        <f>IF('Datos de Indicador'!T61="No dato","x",IF('Datos de Indicador'!AN61="No dato","x", 'Datos de Indicador'!T61/'Datos de Indicador'!AN61))</f>
        <v>3.3557046979865771E-3</v>
      </c>
      <c r="P58" s="341">
        <f t="shared" si="2"/>
        <v>2.2000000000000002</v>
      </c>
      <c r="Q58" s="474">
        <f>IF('Datos de Indicador'!T61="No dato","x",ROUND(IF('Datos de Indicador'!T61&gt;Q$302,10,IF('Datos de Indicador'!T61&lt;$Q$301,0,10-(Q$302-'Datos de Indicador'!T61)/(Q$302-Q$301)*10)),1))</f>
        <v>0.6</v>
      </c>
      <c r="R58" s="342">
        <f t="shared" si="7"/>
        <v>1.4</v>
      </c>
      <c r="S58" s="341">
        <f>IF('Datos de Indicador'!U61="No dato","x",ROUND(IF('Datos de Indicador'!U61&gt;S$302,10,IF('Datos de Indicador'!U61&lt;$S$301,0,10-(S$302-'Datos de Indicador'!U61)/(S$302-S$301)*10)),1))</f>
        <v>6.2</v>
      </c>
      <c r="T58" s="341">
        <f>IF('Datos de Indicador'!V61="No dato","x",ROUND(IF('Datos de Indicador'!V61&gt;T$302,10,IF('Datos de Indicador'!V61&lt;$T$301,0,10-(T$302-'Datos de Indicador'!V61)/(T$302-T$301)*10)),1))</f>
        <v>10</v>
      </c>
      <c r="U58" s="341" t="str">
        <f>IF('Datos de Indicador'!W61="No dato","x",ROUND(IF('Datos de Indicador'!W61&gt;U$302,10,IF('Datos de Indicador'!W61&lt;$U$301,0,10-(U$302-'Datos de Indicador'!W61)/(U$302-U$301)*10)),1))</f>
        <v>x</v>
      </c>
      <c r="V58" s="341">
        <f>IF('Datos de Indicador'!X61="No dato","x",ROUND(IF('Datos de Indicador'!X61&gt;V$302,10,IF('Datos de Indicador'!X61&lt;$V$301,0,(V$302-'Datos de Indicador'!X61)/(V$302-V$301)*10)),1))</f>
        <v>5</v>
      </c>
      <c r="W58" s="345">
        <f t="shared" si="3"/>
        <v>7.1</v>
      </c>
      <c r="X58" s="346">
        <f t="shared" si="4"/>
        <v>4.9000000000000004</v>
      </c>
      <c r="Z58" s="413"/>
      <c r="AA58" s="414"/>
      <c r="AB58" s="414"/>
    </row>
    <row r="59" spans="1:28" s="3" customFormat="1" x14ac:dyDescent="0.25">
      <c r="A59" s="104" t="s">
        <v>231</v>
      </c>
      <c r="B59" s="101" t="s">
        <v>223</v>
      </c>
      <c r="C59" s="307">
        <v>418</v>
      </c>
      <c r="D59" s="341">
        <f>IF('Datos de Indicador'!M62="No dato","x",ROUND(IF('Datos de Indicador'!M62&gt;D$302,0,IF('Datos de Indicador'!M62&lt;$D$301,10,(D$302-'Datos de Indicador'!M62)/(D$302-D$301)*10)),1))</f>
        <v>7.5</v>
      </c>
      <c r="E59" s="341">
        <f>IF('Datos de Indicador'!N62="No dato","x",ROUND(IF('Datos de Indicador'!N62&gt;E$302,10,IF('Datos de Indicador'!N62&lt;$E$301,0,10-(E$302-'Datos de Indicador'!N62)/(E$302-E$301)*10)),1))</f>
        <v>8.3000000000000007</v>
      </c>
      <c r="F59" s="342">
        <f t="shared" si="5"/>
        <v>7.9</v>
      </c>
      <c r="G59" s="341">
        <f>IF('Datos de Indicador'!O62="No dato","x",ROUND(IF('Datos de Indicador'!O62&gt;G$302,0,IF('Datos de Indicador'!O62&lt;$G$301,10,(G$302-'Datos de Indicador'!O62)/(G$302-G$301)*10)),1))</f>
        <v>8</v>
      </c>
      <c r="H59" s="341">
        <f>IF('Datos de Indicador'!P62="No dato","x",ROUND(IF('Datos de Indicador'!P62&gt;H$302,10,IF('Datos de Indicador'!P62&lt;$E$301,0,10-(H$302-'Datos de Indicador'!P62)/(H$302-H$301)*10)),1))</f>
        <v>7.2</v>
      </c>
      <c r="I59" s="341">
        <f>IF('Datos de Indicador'!Q62="No dato","x",ROUND(IF('Datos de Indicador'!Q62&gt;I$302,10,IF('Datos de Indicador'!Q62&lt;$I$301,0,10-(I$302-'Datos de Indicador'!Q62)/(I$302-I$301)*10)),1))</f>
        <v>9.5</v>
      </c>
      <c r="J59" s="342">
        <f t="shared" si="0"/>
        <v>8.1999999999999993</v>
      </c>
      <c r="K59" s="341">
        <f>IF('Datos de Indicador'!R62="No dato","x",ROUND(IF('Datos de Indicador'!R62&gt;K$302,10,IF('Datos de Indicador'!R62&lt;$K$301,0,10-(K$302-'Datos de Indicador'!R62)/(K$302-K$301)*10)),1))</f>
        <v>4.5999999999999996</v>
      </c>
      <c r="L59" s="341">
        <f>IF('Datos de Indicador'!S62="No dato","x",ROUND(IF('Datos de Indicador'!S62&gt;L$302,10,IF('Datos de Indicador'!S62&lt;$L$301,0,10-(L$302-'Datos de Indicador'!S62)/(L$302-L$301)*10)),1))</f>
        <v>7.8</v>
      </c>
      <c r="M59" s="342">
        <f t="shared" si="1"/>
        <v>6.5</v>
      </c>
      <c r="N59" s="343">
        <f t="shared" si="6"/>
        <v>7.5</v>
      </c>
      <c r="O59" s="344">
        <f>IF('Datos de Indicador'!T62="No dato","x",IF('Datos de Indicador'!AN62="No dato","x", 'Datos de Indicador'!T62/'Datos de Indicador'!AN62))</f>
        <v>1.6410256410256409E-3</v>
      </c>
      <c r="P59" s="341">
        <f t="shared" si="2"/>
        <v>1.1000000000000001</v>
      </c>
      <c r="Q59" s="474">
        <f>IF('Datos de Indicador'!T62="No dato","x",ROUND(IF('Datos de Indicador'!T62&gt;Q$302,10,IF('Datos de Indicador'!T62&lt;$Q$301,0,10-(Q$302-'Datos de Indicador'!T62)/(Q$302-Q$301)*10)),1))</f>
        <v>0.4</v>
      </c>
      <c r="R59" s="342">
        <f t="shared" si="7"/>
        <v>0.8</v>
      </c>
      <c r="S59" s="341">
        <f>IF('Datos de Indicador'!U62="No dato","x",ROUND(IF('Datos de Indicador'!U62&gt;S$302,10,IF('Datos de Indicador'!U62&lt;$S$301,0,10-(S$302-'Datos de Indicador'!U62)/(S$302-S$301)*10)),1))</f>
        <v>2.2000000000000002</v>
      </c>
      <c r="T59" s="341">
        <f>IF('Datos de Indicador'!V62="No dato","x",ROUND(IF('Datos de Indicador'!V62&gt;T$302,10,IF('Datos de Indicador'!V62&lt;$T$301,0,10-(T$302-'Datos de Indicador'!V62)/(T$302-T$301)*10)),1))</f>
        <v>10</v>
      </c>
      <c r="U59" s="341">
        <f>IF('Datos de Indicador'!W62="No dato","x",ROUND(IF('Datos de Indicador'!W62&gt;U$302,10,IF('Datos de Indicador'!W62&lt;$U$301,0,10-(U$302-'Datos de Indicador'!W62)/(U$302-U$301)*10)),1))</f>
        <v>2.6</v>
      </c>
      <c r="V59" s="341">
        <f>IF('Datos de Indicador'!X62="No dato","x",ROUND(IF('Datos de Indicador'!X62&gt;V$302,10,IF('Datos de Indicador'!X62&lt;$V$301,0,(V$302-'Datos de Indicador'!X62)/(V$302-V$301)*10)),1))</f>
        <v>7.5</v>
      </c>
      <c r="W59" s="345">
        <f t="shared" si="3"/>
        <v>5.6</v>
      </c>
      <c r="X59" s="346">
        <f t="shared" si="4"/>
        <v>3.6</v>
      </c>
      <c r="Z59" s="413"/>
      <c r="AA59" s="414"/>
      <c r="AB59" s="414"/>
    </row>
    <row r="60" spans="1:28" s="3" customFormat="1" x14ac:dyDescent="0.25">
      <c r="A60" s="104" t="s">
        <v>231</v>
      </c>
      <c r="B60" s="101" t="s">
        <v>224</v>
      </c>
      <c r="C60" s="307">
        <v>419</v>
      </c>
      <c r="D60" s="341">
        <f>IF('Datos de Indicador'!M63="No dato","x",ROUND(IF('Datos de Indicador'!M63&gt;D$302,0,IF('Datos de Indicador'!M63&lt;$D$301,10,(D$302-'Datos de Indicador'!M63)/(D$302-D$301)*10)),1))</f>
        <v>7.1</v>
      </c>
      <c r="E60" s="341">
        <f>IF('Datos de Indicador'!N63="No dato","x",ROUND(IF('Datos de Indicador'!N63&gt;E$302,10,IF('Datos de Indicador'!N63&lt;$E$301,0,10-(E$302-'Datos de Indicador'!N63)/(E$302-E$301)*10)),1))</f>
        <v>7.1</v>
      </c>
      <c r="F60" s="342">
        <f t="shared" si="5"/>
        <v>7.1</v>
      </c>
      <c r="G60" s="341">
        <f>IF('Datos de Indicador'!O63="No dato","x",ROUND(IF('Datos de Indicador'!O63&gt;G$302,0,IF('Datos de Indicador'!O63&lt;$G$301,10,(G$302-'Datos de Indicador'!O63)/(G$302-G$301)*10)),1))</f>
        <v>5.8</v>
      </c>
      <c r="H60" s="341">
        <f>IF('Datos de Indicador'!P63="No dato","x",ROUND(IF('Datos de Indicador'!P63&gt;H$302,10,IF('Datos de Indicador'!P63&lt;$E$301,0,10-(H$302-'Datos de Indicador'!P63)/(H$302-H$301)*10)),1))</f>
        <v>7.5</v>
      </c>
      <c r="I60" s="341">
        <f>IF('Datos de Indicador'!Q63="No dato","x",ROUND(IF('Datos de Indicador'!Q63&gt;I$302,10,IF('Datos de Indicador'!Q63&lt;$I$301,0,10-(I$302-'Datos de Indicador'!Q63)/(I$302-I$301)*10)),1))</f>
        <v>7.3</v>
      </c>
      <c r="J60" s="342">
        <f t="shared" si="0"/>
        <v>6.9</v>
      </c>
      <c r="K60" s="341">
        <f>IF('Datos de Indicador'!R63="No dato","x",ROUND(IF('Datos de Indicador'!R63&gt;K$302,10,IF('Datos de Indicador'!R63&lt;$K$301,0,10-(K$302-'Datos de Indicador'!R63)/(K$302-K$301)*10)),1))</f>
        <v>4.9000000000000004</v>
      </c>
      <c r="L60" s="341">
        <f>IF('Datos de Indicador'!S63="No dato","x",ROUND(IF('Datos de Indicador'!S63&gt;L$302,10,IF('Datos de Indicador'!S63&lt;$L$301,0,10-(L$302-'Datos de Indicador'!S63)/(L$302-L$301)*10)),1))</f>
        <v>7.1</v>
      </c>
      <c r="M60" s="342">
        <f t="shared" si="1"/>
        <v>6.1</v>
      </c>
      <c r="N60" s="343">
        <f t="shared" si="6"/>
        <v>6.7</v>
      </c>
      <c r="O60" s="344">
        <f>IF('Datos de Indicador'!T63="No dato","x",IF('Datos de Indicador'!AN63="No dato","x", 'Datos de Indicador'!T63/'Datos de Indicador'!AN63))</f>
        <v>5.0428643469490669E-3</v>
      </c>
      <c r="P60" s="341">
        <f t="shared" si="2"/>
        <v>3.4</v>
      </c>
      <c r="Q60" s="474">
        <f>IF('Datos de Indicador'!T63="No dato","x",ROUND(IF('Datos de Indicador'!T63&gt;Q$302,10,IF('Datos de Indicador'!T63&lt;$Q$301,0,10-(Q$302-'Datos de Indicador'!T63)/(Q$302-Q$301)*10)),1))</f>
        <v>1</v>
      </c>
      <c r="R60" s="342">
        <f t="shared" si="7"/>
        <v>2.2999999999999998</v>
      </c>
      <c r="S60" s="341">
        <f>IF('Datos de Indicador'!U63="No dato","x",ROUND(IF('Datos de Indicador'!U63&gt;S$302,10,IF('Datos de Indicador'!U63&lt;$S$301,0,10-(S$302-'Datos de Indicador'!U63)/(S$302-S$301)*10)),1))</f>
        <v>4.3</v>
      </c>
      <c r="T60" s="341">
        <f>IF('Datos de Indicador'!V63="No dato","x",ROUND(IF('Datos de Indicador'!V63&gt;T$302,10,IF('Datos de Indicador'!V63&lt;$T$301,0,10-(T$302-'Datos de Indicador'!V63)/(T$302-T$301)*10)),1))</f>
        <v>10</v>
      </c>
      <c r="U60" s="341">
        <f>IF('Datos de Indicador'!W63="No dato","x",ROUND(IF('Datos de Indicador'!W63&gt;U$302,10,IF('Datos de Indicador'!W63&lt;$U$301,0,10-(U$302-'Datos de Indicador'!W63)/(U$302-U$301)*10)),1))</f>
        <v>0.5</v>
      </c>
      <c r="V60" s="341">
        <f>IF('Datos de Indicador'!X63="No dato","x",ROUND(IF('Datos de Indicador'!X63&gt;V$302,10,IF('Datos de Indicador'!X63&lt;$V$301,0,(V$302-'Datos de Indicador'!X63)/(V$302-V$301)*10)),1))</f>
        <v>5</v>
      </c>
      <c r="W60" s="345">
        <f t="shared" si="3"/>
        <v>5</v>
      </c>
      <c r="X60" s="346">
        <f t="shared" si="4"/>
        <v>3.8</v>
      </c>
      <c r="Z60" s="413"/>
      <c r="AA60" s="414"/>
      <c r="AB60" s="414"/>
    </row>
    <row r="61" spans="1:28" s="3" customFormat="1" x14ac:dyDescent="0.25">
      <c r="A61" s="104" t="s">
        <v>231</v>
      </c>
      <c r="B61" s="101" t="s">
        <v>225</v>
      </c>
      <c r="C61" s="307">
        <v>420</v>
      </c>
      <c r="D61" s="341">
        <f>IF('Datos de Indicador'!M64="No dato","x",ROUND(IF('Datos de Indicador'!M64&gt;D$302,0,IF('Datos de Indicador'!M64&lt;$D$301,10,(D$302-'Datos de Indicador'!M64)/(D$302-D$301)*10)),1))</f>
        <v>6.8</v>
      </c>
      <c r="E61" s="341">
        <f>IF('Datos de Indicador'!N64="No dato","x",ROUND(IF('Datos de Indicador'!N64&gt;E$302,10,IF('Datos de Indicador'!N64&lt;$E$301,0,10-(E$302-'Datos de Indicador'!N64)/(E$302-E$301)*10)),1))</f>
        <v>5.5</v>
      </c>
      <c r="F61" s="342">
        <f t="shared" si="5"/>
        <v>6.2</v>
      </c>
      <c r="G61" s="341">
        <f>IF('Datos de Indicador'!O64="No dato","x",ROUND(IF('Datos de Indicador'!O64&gt;G$302,0,IF('Datos de Indicador'!O64&lt;$G$301,10,(G$302-'Datos de Indicador'!O64)/(G$302-G$301)*10)),1))</f>
        <v>7.3</v>
      </c>
      <c r="H61" s="341">
        <f>IF('Datos de Indicador'!P64="No dato","x",ROUND(IF('Datos de Indicador'!P64&gt;H$302,10,IF('Datos de Indicador'!P64&lt;$E$301,0,10-(H$302-'Datos de Indicador'!P64)/(H$302-H$301)*10)),1))</f>
        <v>7.2</v>
      </c>
      <c r="I61" s="341">
        <f>IF('Datos de Indicador'!Q64="No dato","x",ROUND(IF('Datos de Indicador'!Q64&gt;I$302,10,IF('Datos de Indicador'!Q64&lt;$I$301,0,10-(I$302-'Datos de Indicador'!Q64)/(I$302-I$301)*10)),1))</f>
        <v>5.3</v>
      </c>
      <c r="J61" s="342">
        <f t="shared" si="0"/>
        <v>6.6</v>
      </c>
      <c r="K61" s="341">
        <f>IF('Datos de Indicador'!R64="No dato","x",ROUND(IF('Datos de Indicador'!R64&gt;K$302,10,IF('Datos de Indicador'!R64&lt;$K$301,0,10-(K$302-'Datos de Indicador'!R64)/(K$302-K$301)*10)),1))</f>
        <v>3.5</v>
      </c>
      <c r="L61" s="341">
        <f>IF('Datos de Indicador'!S64="No dato","x",ROUND(IF('Datos de Indicador'!S64&gt;L$302,10,IF('Datos de Indicador'!S64&lt;$L$301,0,10-(L$302-'Datos de Indicador'!S64)/(L$302-L$301)*10)),1))</f>
        <v>7.2</v>
      </c>
      <c r="M61" s="342">
        <f t="shared" si="1"/>
        <v>5.7</v>
      </c>
      <c r="N61" s="343">
        <f t="shared" si="6"/>
        <v>6.2</v>
      </c>
      <c r="O61" s="344">
        <f>IF('Datos de Indicador'!T64="No dato","x",IF('Datos de Indicador'!AN64="No dato","x", 'Datos de Indicador'!T64/'Datos de Indicador'!AN64))</f>
        <v>5.3136340072576461E-3</v>
      </c>
      <c r="P61" s="341">
        <f t="shared" si="2"/>
        <v>3.5</v>
      </c>
      <c r="Q61" s="474">
        <f>IF('Datos de Indicador'!T64="No dato","x",ROUND(IF('Datos de Indicador'!T64&gt;Q$302,10,IF('Datos de Indicador'!T64&lt;$Q$301,0,10-(Q$302-'Datos de Indicador'!T64)/(Q$302-Q$301)*10)),1))</f>
        <v>1</v>
      </c>
      <c r="R61" s="342">
        <f t="shared" si="7"/>
        <v>2.2999999999999998</v>
      </c>
      <c r="S61" s="341">
        <f>IF('Datos de Indicador'!U64="No dato","x",ROUND(IF('Datos de Indicador'!U64&gt;S$302,10,IF('Datos de Indicador'!U64&lt;$S$301,0,10-(S$302-'Datos de Indicador'!U64)/(S$302-S$301)*10)),1))</f>
        <v>2.1</v>
      </c>
      <c r="T61" s="341">
        <f>IF('Datos de Indicador'!V64="No dato","x",ROUND(IF('Datos de Indicador'!V64&gt;T$302,10,IF('Datos de Indicador'!V64&lt;$T$301,0,10-(T$302-'Datos de Indicador'!V64)/(T$302-T$301)*10)),1))</f>
        <v>10</v>
      </c>
      <c r="U61" s="341">
        <f>IF('Datos de Indicador'!W64="No dato","x",ROUND(IF('Datos de Indicador'!W64&gt;U$302,10,IF('Datos de Indicador'!W64&lt;$U$301,0,10-(U$302-'Datos de Indicador'!W64)/(U$302-U$301)*10)),1))</f>
        <v>10</v>
      </c>
      <c r="V61" s="341">
        <f>IF('Datos de Indicador'!X64="No dato","x",ROUND(IF('Datos de Indicador'!X64&gt;V$302,10,IF('Datos de Indicador'!X64&lt;$V$301,0,(V$302-'Datos de Indicador'!X64)/(V$302-V$301)*10)),1))</f>
        <v>2.5</v>
      </c>
      <c r="W61" s="345">
        <f t="shared" si="3"/>
        <v>6.2</v>
      </c>
      <c r="X61" s="346">
        <f t="shared" si="4"/>
        <v>4.5</v>
      </c>
      <c r="Z61" s="413"/>
      <c r="AA61" s="414"/>
      <c r="AB61" s="414"/>
    </row>
    <row r="62" spans="1:28" s="3" customFormat="1" x14ac:dyDescent="0.25">
      <c r="A62" s="104" t="s">
        <v>231</v>
      </c>
      <c r="B62" s="101" t="s">
        <v>226</v>
      </c>
      <c r="C62" s="307">
        <v>421</v>
      </c>
      <c r="D62" s="341">
        <f>IF('Datos de Indicador'!M65="No dato","x",ROUND(IF('Datos de Indicador'!M65&gt;D$302,0,IF('Datos de Indicador'!M65&lt;$D$301,10,(D$302-'Datos de Indicador'!M65)/(D$302-D$301)*10)),1))</f>
        <v>8.5</v>
      </c>
      <c r="E62" s="341">
        <f>IF('Datos de Indicador'!N65="No dato","x",ROUND(IF('Datos de Indicador'!N65&gt;E$302,10,IF('Datos de Indicador'!N65&lt;$E$301,0,10-(E$302-'Datos de Indicador'!N65)/(E$302-E$301)*10)),1))</f>
        <v>9</v>
      </c>
      <c r="F62" s="342">
        <f t="shared" si="5"/>
        <v>8.8000000000000007</v>
      </c>
      <c r="G62" s="341">
        <f>IF('Datos de Indicador'!O65="No dato","x",ROUND(IF('Datos de Indicador'!O65&gt;G$302,0,IF('Datos de Indicador'!O65&lt;$G$301,10,(G$302-'Datos de Indicador'!O65)/(G$302-G$301)*10)),1))</f>
        <v>7.5</v>
      </c>
      <c r="H62" s="341">
        <f>IF('Datos de Indicador'!P65="No dato","x",ROUND(IF('Datos de Indicador'!P65&gt;H$302,10,IF('Datos de Indicador'!P65&lt;$E$301,0,10-(H$302-'Datos de Indicador'!P65)/(H$302-H$301)*10)),1))</f>
        <v>7.6</v>
      </c>
      <c r="I62" s="341">
        <f>IF('Datos de Indicador'!Q65="No dato","x",ROUND(IF('Datos de Indicador'!Q65&gt;I$302,10,IF('Datos de Indicador'!Q65&lt;$I$301,0,10-(I$302-'Datos de Indicador'!Q65)/(I$302-I$301)*10)),1))</f>
        <v>7.4</v>
      </c>
      <c r="J62" s="342">
        <f t="shared" si="0"/>
        <v>7.5</v>
      </c>
      <c r="K62" s="341">
        <f>IF('Datos de Indicador'!R65="No dato","x",ROUND(IF('Datos de Indicador'!R65&gt;K$302,10,IF('Datos de Indicador'!R65&lt;$K$301,0,10-(K$302-'Datos de Indicador'!R65)/(K$302-K$301)*10)),1))</f>
        <v>7</v>
      </c>
      <c r="L62" s="341">
        <f>IF('Datos de Indicador'!S65="No dato","x",ROUND(IF('Datos de Indicador'!S65&gt;L$302,10,IF('Datos de Indicador'!S65&lt;$L$301,0,10-(L$302-'Datos de Indicador'!S65)/(L$302-L$301)*10)),1))</f>
        <v>7.6</v>
      </c>
      <c r="M62" s="342">
        <f t="shared" si="1"/>
        <v>7.3</v>
      </c>
      <c r="N62" s="343">
        <f t="shared" si="6"/>
        <v>7.9</v>
      </c>
      <c r="O62" s="344">
        <f>IF('Datos de Indicador'!T65="No dato","x",IF('Datos de Indicador'!AN65="No dato","x", 'Datos de Indicador'!T65/'Datos de Indicador'!AN65))</f>
        <v>6.7584963954685894E-3</v>
      </c>
      <c r="P62" s="341">
        <f t="shared" si="2"/>
        <v>4.5</v>
      </c>
      <c r="Q62" s="474">
        <f>IF('Datos de Indicador'!T65="No dato","x",ROUND(IF('Datos de Indicador'!T65&gt;Q$302,10,IF('Datos de Indicador'!T65&lt;$Q$301,0,10-(Q$302-'Datos de Indicador'!T65)/(Q$302-Q$301)*10)),1))</f>
        <v>5.2</v>
      </c>
      <c r="R62" s="342">
        <f t="shared" si="7"/>
        <v>4.9000000000000004</v>
      </c>
      <c r="S62" s="341">
        <f>IF('Datos de Indicador'!U65="No dato","x",ROUND(IF('Datos de Indicador'!U65&gt;S$302,10,IF('Datos de Indicador'!U65&lt;$S$301,0,10-(S$302-'Datos de Indicador'!U65)/(S$302-S$301)*10)),1))</f>
        <v>5.6</v>
      </c>
      <c r="T62" s="341">
        <f>IF('Datos de Indicador'!V65="No dato","x",ROUND(IF('Datos de Indicador'!V65&gt;T$302,10,IF('Datos de Indicador'!V65&lt;$T$301,0,10-(T$302-'Datos de Indicador'!V65)/(T$302-T$301)*10)),1))</f>
        <v>10</v>
      </c>
      <c r="U62" s="341">
        <f>IF('Datos de Indicador'!W65="No dato","x",ROUND(IF('Datos de Indicador'!W65&gt;U$302,10,IF('Datos de Indicador'!W65&lt;$U$301,0,10-(U$302-'Datos de Indicador'!W65)/(U$302-U$301)*10)),1))</f>
        <v>6.1</v>
      </c>
      <c r="V62" s="341">
        <f>IF('Datos de Indicador'!X65="No dato","x",ROUND(IF('Datos de Indicador'!X65&gt;V$302,10,IF('Datos de Indicador'!X65&lt;$V$301,0,(V$302-'Datos de Indicador'!X65)/(V$302-V$301)*10)),1))</f>
        <v>10</v>
      </c>
      <c r="W62" s="345">
        <f t="shared" si="3"/>
        <v>7.9</v>
      </c>
      <c r="X62" s="346">
        <f t="shared" si="4"/>
        <v>6.6</v>
      </c>
      <c r="Z62" s="413"/>
      <c r="AA62" s="414"/>
      <c r="AB62" s="414"/>
    </row>
    <row r="63" spans="1:28" s="3" customFormat="1" x14ac:dyDescent="0.25">
      <c r="A63" s="104" t="s">
        <v>231</v>
      </c>
      <c r="B63" s="101" t="s">
        <v>227</v>
      </c>
      <c r="C63" s="307">
        <v>422</v>
      </c>
      <c r="D63" s="341">
        <f>IF('Datos de Indicador'!M66="No dato","x",ROUND(IF('Datos de Indicador'!M66&gt;D$302,0,IF('Datos de Indicador'!M66&lt;$D$301,10,(D$302-'Datos de Indicador'!M66)/(D$302-D$301)*10)),1))</f>
        <v>7.3</v>
      </c>
      <c r="E63" s="341">
        <f>IF('Datos de Indicador'!N66="No dato","x",ROUND(IF('Datos de Indicador'!N66&gt;E$302,10,IF('Datos de Indicador'!N66&lt;$E$301,0,10-(E$302-'Datos de Indicador'!N66)/(E$302-E$301)*10)),1))</f>
        <v>8</v>
      </c>
      <c r="F63" s="342">
        <f t="shared" si="5"/>
        <v>7.7</v>
      </c>
      <c r="G63" s="341">
        <f>IF('Datos de Indicador'!O66="No dato","x",ROUND(IF('Datos de Indicador'!O66&gt;G$302,0,IF('Datos de Indicador'!O66&lt;$G$301,10,(G$302-'Datos de Indicador'!O66)/(G$302-G$301)*10)),1))</f>
        <v>6.7</v>
      </c>
      <c r="H63" s="341">
        <f>IF('Datos de Indicador'!P66="No dato","x",ROUND(IF('Datos de Indicador'!P66&gt;H$302,10,IF('Datos de Indicador'!P66&lt;$E$301,0,10-(H$302-'Datos de Indicador'!P66)/(H$302-H$301)*10)),1))</f>
        <v>7.6</v>
      </c>
      <c r="I63" s="341">
        <f>IF('Datos de Indicador'!Q66="No dato","x",ROUND(IF('Datos de Indicador'!Q66&gt;I$302,10,IF('Datos de Indicador'!Q66&lt;$I$301,0,10-(I$302-'Datos de Indicador'!Q66)/(I$302-I$301)*10)),1))</f>
        <v>10</v>
      </c>
      <c r="J63" s="342">
        <f t="shared" si="0"/>
        <v>8.1</v>
      </c>
      <c r="K63" s="341">
        <f>IF('Datos de Indicador'!R66="No dato","x",ROUND(IF('Datos de Indicador'!R66&gt;K$302,10,IF('Datos de Indicador'!R66&lt;$K$301,0,10-(K$302-'Datos de Indicador'!R66)/(K$302-K$301)*10)),1))</f>
        <v>5.4</v>
      </c>
      <c r="L63" s="341">
        <f>IF('Datos de Indicador'!S66="No dato","x",ROUND(IF('Datos de Indicador'!S66&gt;L$302,10,IF('Datos de Indicador'!S66&lt;$L$301,0,10-(L$302-'Datos de Indicador'!S66)/(L$302-L$301)*10)),1))</f>
        <v>7.1</v>
      </c>
      <c r="M63" s="342">
        <f t="shared" si="1"/>
        <v>6.3</v>
      </c>
      <c r="N63" s="343">
        <f t="shared" si="6"/>
        <v>7.4</v>
      </c>
      <c r="O63" s="344">
        <f>IF('Datos de Indicador'!T66="No dato","x",IF('Datos de Indicador'!AN66="No dato","x", 'Datos de Indicador'!T66/'Datos de Indicador'!AN66))</f>
        <v>3.5102499297950014E-3</v>
      </c>
      <c r="P63" s="341">
        <f t="shared" si="2"/>
        <v>2.2999999999999998</v>
      </c>
      <c r="Q63" s="474">
        <f>IF('Datos de Indicador'!T66="No dato","x",ROUND(IF('Datos de Indicador'!T66&gt;Q$302,10,IF('Datos de Indicador'!T66&lt;$Q$301,0,10-(Q$302-'Datos de Indicador'!T66)/(Q$302-Q$301)*10)),1))</f>
        <v>0.6</v>
      </c>
      <c r="R63" s="342">
        <f t="shared" si="7"/>
        <v>1.5</v>
      </c>
      <c r="S63" s="341">
        <f>IF('Datos de Indicador'!U66="No dato","x",ROUND(IF('Datos de Indicador'!U66&gt;S$302,10,IF('Datos de Indicador'!U66&lt;$S$301,0,10-(S$302-'Datos de Indicador'!U66)/(S$302-S$301)*10)),1))</f>
        <v>4.7</v>
      </c>
      <c r="T63" s="341">
        <f>IF('Datos de Indicador'!V66="No dato","x",ROUND(IF('Datos de Indicador'!V66&gt;T$302,10,IF('Datos de Indicador'!V66&lt;$T$301,0,10-(T$302-'Datos de Indicador'!V66)/(T$302-T$301)*10)),1))</f>
        <v>10</v>
      </c>
      <c r="U63" s="341">
        <f>IF('Datos de Indicador'!W66="No dato","x",ROUND(IF('Datos de Indicador'!W66&gt;U$302,10,IF('Datos de Indicador'!W66&lt;$U$301,0,10-(U$302-'Datos de Indicador'!W66)/(U$302-U$301)*10)),1))</f>
        <v>1</v>
      </c>
      <c r="V63" s="341">
        <f>IF('Datos de Indicador'!X66="No dato","x",ROUND(IF('Datos de Indicador'!X66&gt;V$302,10,IF('Datos de Indicador'!X66&lt;$V$301,0,(V$302-'Datos de Indicador'!X66)/(V$302-V$301)*10)),1))</f>
        <v>7.5</v>
      </c>
      <c r="W63" s="345">
        <f t="shared" si="3"/>
        <v>5.8</v>
      </c>
      <c r="X63" s="346">
        <f t="shared" si="4"/>
        <v>4</v>
      </c>
      <c r="Z63" s="413"/>
      <c r="AA63" s="414"/>
      <c r="AB63" s="414"/>
    </row>
    <row r="64" spans="1:28" s="3" customFormat="1" x14ac:dyDescent="0.25">
      <c r="A64" s="104" t="s">
        <v>231</v>
      </c>
      <c r="B64" s="101" t="s">
        <v>228</v>
      </c>
      <c r="C64" s="307">
        <v>423</v>
      </c>
      <c r="D64" s="341">
        <f>IF('Datos de Indicador'!M67="No dato","x",ROUND(IF('Datos de Indicador'!M67&gt;D$302,0,IF('Datos de Indicador'!M67&lt;$D$301,10,(D$302-'Datos de Indicador'!M67)/(D$302-D$301)*10)),1))</f>
        <v>6.9</v>
      </c>
      <c r="E64" s="341">
        <f>IF('Datos de Indicador'!N67="No dato","x",ROUND(IF('Datos de Indicador'!N67&gt;E$302,10,IF('Datos de Indicador'!N67&lt;$E$301,0,10-(E$302-'Datos de Indicador'!N67)/(E$302-E$301)*10)),1))</f>
        <v>9.1999999999999993</v>
      </c>
      <c r="F64" s="342">
        <f t="shared" si="5"/>
        <v>8.3000000000000007</v>
      </c>
      <c r="G64" s="341">
        <f>IF('Datos de Indicador'!O67="No dato","x",ROUND(IF('Datos de Indicador'!O67&gt;G$302,0,IF('Datos de Indicador'!O67&lt;$G$301,10,(G$302-'Datos de Indicador'!O67)/(G$302-G$301)*10)),1))</f>
        <v>8</v>
      </c>
      <c r="H64" s="341">
        <f>IF('Datos de Indicador'!P67="No dato","x",ROUND(IF('Datos de Indicador'!P67&gt;H$302,10,IF('Datos de Indicador'!P67&lt;$E$301,0,10-(H$302-'Datos de Indicador'!P67)/(H$302-H$301)*10)),1))</f>
        <v>7.5</v>
      </c>
      <c r="I64" s="341" t="str">
        <f>IF('Datos de Indicador'!Q67="No dato","x",ROUND(IF('Datos de Indicador'!Q67&gt;I$302,10,IF('Datos de Indicador'!Q67&lt;$I$301,0,10-(I$302-'Datos de Indicador'!Q67)/(I$302-I$301)*10)),1))</f>
        <v>x</v>
      </c>
      <c r="J64" s="342">
        <f t="shared" si="0"/>
        <v>7.8</v>
      </c>
      <c r="K64" s="341">
        <f>IF('Datos de Indicador'!R67="No dato","x",ROUND(IF('Datos de Indicador'!R67&gt;K$302,10,IF('Datos de Indicador'!R67&lt;$K$301,0,10-(K$302-'Datos de Indicador'!R67)/(K$302-K$301)*10)),1))</f>
        <v>5.3</v>
      </c>
      <c r="L64" s="341">
        <f>IF('Datos de Indicador'!S67="No dato","x",ROUND(IF('Datos de Indicador'!S67&gt;L$302,10,IF('Datos de Indicador'!S67&lt;$L$301,0,10-(L$302-'Datos de Indicador'!S67)/(L$302-L$301)*10)),1))</f>
        <v>7.7</v>
      </c>
      <c r="M64" s="342">
        <f t="shared" si="1"/>
        <v>6.7</v>
      </c>
      <c r="N64" s="343">
        <f t="shared" si="6"/>
        <v>7.6</v>
      </c>
      <c r="O64" s="344">
        <f>IF('Datos de Indicador'!T67="No dato","x",IF('Datos de Indicador'!AN67="No dato","x", 'Datos de Indicador'!T67/'Datos de Indicador'!AN67))</f>
        <v>2.9420417769932335E-3</v>
      </c>
      <c r="P64" s="341">
        <f t="shared" si="2"/>
        <v>2</v>
      </c>
      <c r="Q64" s="474">
        <f>IF('Datos de Indicador'!T67="No dato","x",ROUND(IF('Datos de Indicador'!T67&gt;Q$302,10,IF('Datos de Indicador'!T67&lt;$Q$301,0,10-(Q$302-'Datos de Indicador'!T67)/(Q$302-Q$301)*10)),1))</f>
        <v>0.2</v>
      </c>
      <c r="R64" s="342">
        <f t="shared" si="7"/>
        <v>1.1000000000000001</v>
      </c>
      <c r="S64" s="341">
        <f>IF('Datos de Indicador'!U67="No dato","x",ROUND(IF('Datos de Indicador'!U67&gt;S$302,10,IF('Datos de Indicador'!U67&lt;$S$301,0,10-(S$302-'Datos de Indicador'!U67)/(S$302-S$301)*10)),1))</f>
        <v>6</v>
      </c>
      <c r="T64" s="341">
        <f>IF('Datos de Indicador'!V67="No dato","x",ROUND(IF('Datos de Indicador'!V67&gt;T$302,10,IF('Datos de Indicador'!V67&lt;$T$301,0,10-(T$302-'Datos de Indicador'!V67)/(T$302-T$301)*10)),1))</f>
        <v>10</v>
      </c>
      <c r="U64" s="341">
        <f>IF('Datos de Indicador'!W67="No dato","x",ROUND(IF('Datos de Indicador'!W67&gt;U$302,10,IF('Datos de Indicador'!W67&lt;$U$301,0,10-(U$302-'Datos de Indicador'!W67)/(U$302-U$301)*10)),1))</f>
        <v>0.6</v>
      </c>
      <c r="V64" s="341">
        <f>IF('Datos de Indicador'!X67="No dato","x",ROUND(IF('Datos de Indicador'!X67&gt;V$302,10,IF('Datos de Indicador'!X67&lt;$V$301,0,(V$302-'Datos de Indicador'!X67)/(V$302-V$301)*10)),1))</f>
        <v>7.5</v>
      </c>
      <c r="W64" s="345">
        <f t="shared" si="3"/>
        <v>6</v>
      </c>
      <c r="X64" s="346">
        <f t="shared" si="4"/>
        <v>4</v>
      </c>
      <c r="Z64" s="413"/>
      <c r="AA64" s="414"/>
      <c r="AB64" s="414"/>
    </row>
    <row r="65" spans="1:28" s="3" customFormat="1" x14ac:dyDescent="0.25">
      <c r="A65" s="108" t="s">
        <v>43</v>
      </c>
      <c r="B65" s="101" t="s">
        <v>44</v>
      </c>
      <c r="C65" s="307">
        <v>501</v>
      </c>
      <c r="D65" s="341">
        <f>IF('Datos de Indicador'!M68="No dato","x",ROUND(IF('Datos de Indicador'!M68&gt;D$302,0,IF('Datos de Indicador'!M68&lt;$D$301,10,(D$302-'Datos de Indicador'!M68)/(D$302-D$301)*10)),1))</f>
        <v>4</v>
      </c>
      <c r="E65" s="341">
        <f>IF('Datos de Indicador'!N68="No dato","x",ROUND(IF('Datos de Indicador'!N68&gt;E$302,10,IF('Datos de Indicador'!N68&lt;$E$301,0,10-(E$302-'Datos de Indicador'!N68)/(E$302-E$301)*10)),1))</f>
        <v>5</v>
      </c>
      <c r="F65" s="342">
        <f t="shared" si="5"/>
        <v>4.5</v>
      </c>
      <c r="G65" s="341">
        <f>IF('Datos de Indicador'!O68="No dato","x",ROUND(IF('Datos de Indicador'!O68&gt;G$302,0,IF('Datos de Indicador'!O68&lt;$G$301,10,(G$302-'Datos de Indicador'!O68)/(G$302-G$301)*10)),1))</f>
        <v>0.7</v>
      </c>
      <c r="H65" s="341">
        <f>IF('Datos de Indicador'!P68="No dato","x",ROUND(IF('Datos de Indicador'!P68&gt;H$302,10,IF('Datos de Indicador'!P68&lt;$E$301,0,10-(H$302-'Datos de Indicador'!P68)/(H$302-H$301)*10)),1))</f>
        <v>7</v>
      </c>
      <c r="I65" s="341">
        <f>IF('Datos de Indicador'!Q68="No dato","x",ROUND(IF('Datos de Indicador'!Q68&gt;I$302,10,IF('Datos de Indicador'!Q68&lt;$I$301,0,10-(I$302-'Datos de Indicador'!Q68)/(I$302-I$301)*10)),1))</f>
        <v>6.5</v>
      </c>
      <c r="J65" s="342">
        <f t="shared" si="0"/>
        <v>4.7</v>
      </c>
      <c r="K65" s="341">
        <f>IF('Datos de Indicador'!R68="No dato","x",ROUND(IF('Datos de Indicador'!R68&gt;K$302,10,IF('Datos de Indicador'!R68&lt;$K$301,0,10-(K$302-'Datos de Indicador'!R68)/(K$302-K$301)*10)),1))</f>
        <v>1.3</v>
      </c>
      <c r="L65" s="341">
        <f>IF('Datos de Indicador'!S68="No dato","x",ROUND(IF('Datos de Indicador'!S68&gt;L$302,10,IF('Datos de Indicador'!S68&lt;$L$301,0,10-(L$302-'Datos de Indicador'!S68)/(L$302-L$301)*10)),1))</f>
        <v>7.1</v>
      </c>
      <c r="M65" s="342">
        <f t="shared" si="1"/>
        <v>4.8</v>
      </c>
      <c r="N65" s="343">
        <f t="shared" si="6"/>
        <v>4.7</v>
      </c>
      <c r="O65" s="344">
        <f>IF('Datos de Indicador'!T68="No dato","x",IF('Datos de Indicador'!AN68="No dato","x", 'Datos de Indicador'!T68/'Datos de Indicador'!AN68))</f>
        <v>6.4358188528514269E-3</v>
      </c>
      <c r="P65" s="341">
        <f t="shared" si="2"/>
        <v>4.3</v>
      </c>
      <c r="Q65" s="474">
        <f>IF('Datos de Indicador'!T68="No dato","x",ROUND(IF('Datos de Indicador'!T68&gt;Q$302,10,IF('Datos de Indicador'!T68&lt;$Q$301,0,10-(Q$302-'Datos de Indicador'!T68)/(Q$302-Q$301)*10)),1))</f>
        <v>10</v>
      </c>
      <c r="R65" s="342">
        <f t="shared" si="7"/>
        <v>8.4</v>
      </c>
      <c r="S65" s="341">
        <f>IF('Datos de Indicador'!U68="No dato","x",ROUND(IF('Datos de Indicador'!U68&gt;S$302,10,IF('Datos de Indicador'!U68&lt;$S$301,0,10-(S$302-'Datos de Indicador'!U68)/(S$302-S$301)*10)),1))</f>
        <v>1.2</v>
      </c>
      <c r="T65" s="341">
        <f>IF('Datos de Indicador'!V68="No dato","x",ROUND(IF('Datos de Indicador'!V68&gt;T$302,10,IF('Datos de Indicador'!V68&lt;$T$301,0,10-(T$302-'Datos de Indicador'!V68)/(T$302-T$301)*10)),1))</f>
        <v>5.9</v>
      </c>
      <c r="U65" s="341">
        <f>IF('Datos de Indicador'!W68="No dato","x",ROUND(IF('Datos de Indicador'!W68&gt;U$302,10,IF('Datos de Indicador'!W68&lt;$U$301,0,10-(U$302-'Datos de Indicador'!W68)/(U$302-U$301)*10)),1))</f>
        <v>7</v>
      </c>
      <c r="V65" s="341">
        <f>IF('Datos de Indicador'!X68="No dato","x",ROUND(IF('Datos de Indicador'!X68&gt;V$302,10,IF('Datos de Indicador'!X68&lt;$V$301,0,(V$302-'Datos de Indicador'!X68)/(V$302-V$301)*10)),1))</f>
        <v>0</v>
      </c>
      <c r="W65" s="345">
        <f t="shared" si="3"/>
        <v>3.5</v>
      </c>
      <c r="X65" s="346">
        <f t="shared" si="4"/>
        <v>6.6</v>
      </c>
      <c r="Z65" s="413"/>
      <c r="AA65" s="414"/>
      <c r="AB65" s="414"/>
    </row>
    <row r="66" spans="1:28" s="3" customFormat="1" x14ac:dyDescent="0.25">
      <c r="A66" s="108" t="s">
        <v>43</v>
      </c>
      <c r="B66" s="101" t="s">
        <v>45</v>
      </c>
      <c r="C66" s="307">
        <v>502</v>
      </c>
      <c r="D66" s="341">
        <f>IF('Datos de Indicador'!M69="No dato","x",ROUND(IF('Datos de Indicador'!M69&gt;D$302,0,IF('Datos de Indicador'!M69&lt;$D$301,10,(D$302-'Datos de Indicador'!M69)/(D$302-D$301)*10)),1))</f>
        <v>4.7</v>
      </c>
      <c r="E66" s="341">
        <f>IF('Datos de Indicador'!N69="No dato","x",ROUND(IF('Datos de Indicador'!N69&gt;E$302,10,IF('Datos de Indicador'!N69&lt;$E$301,0,10-(E$302-'Datos de Indicador'!N69)/(E$302-E$301)*10)),1))</f>
        <v>5.6</v>
      </c>
      <c r="F66" s="342">
        <f t="shared" si="5"/>
        <v>5.2</v>
      </c>
      <c r="G66" s="341">
        <f>IF('Datos de Indicador'!O69="No dato","x",ROUND(IF('Datos de Indicador'!O69&gt;G$302,0,IF('Datos de Indicador'!O69&lt;$G$301,10,(G$302-'Datos de Indicador'!O69)/(G$302-G$301)*10)),1))</f>
        <v>1.2</v>
      </c>
      <c r="H66" s="341">
        <f>IF('Datos de Indicador'!P69="No dato","x",ROUND(IF('Datos de Indicador'!P69&gt;H$302,10,IF('Datos de Indicador'!P69&lt;$E$301,0,10-(H$302-'Datos de Indicador'!P69)/(H$302-H$301)*10)),1))</f>
        <v>5.9</v>
      </c>
      <c r="I66" s="341">
        <f>IF('Datos de Indicador'!Q69="No dato","x",ROUND(IF('Datos de Indicador'!Q69&gt;I$302,10,IF('Datos de Indicador'!Q69&lt;$I$301,0,10-(I$302-'Datos de Indicador'!Q69)/(I$302-I$301)*10)),1))</f>
        <v>7.3</v>
      </c>
      <c r="J66" s="342">
        <f t="shared" si="0"/>
        <v>4.8</v>
      </c>
      <c r="K66" s="341">
        <f>IF('Datos de Indicador'!R69="No dato","x",ROUND(IF('Datos de Indicador'!R69&gt;K$302,10,IF('Datos de Indicador'!R69&lt;$K$301,0,10-(K$302-'Datos de Indicador'!R69)/(K$302-K$301)*10)),1))</f>
        <v>2.6</v>
      </c>
      <c r="L66" s="341">
        <f>IF('Datos de Indicador'!S69="No dato","x",ROUND(IF('Datos de Indicador'!S69&gt;L$302,10,IF('Datos de Indicador'!S69&lt;$L$301,0,10-(L$302-'Datos de Indicador'!S69)/(L$302-L$301)*10)),1))</f>
        <v>7.2</v>
      </c>
      <c r="M66" s="342">
        <f t="shared" si="1"/>
        <v>5.3</v>
      </c>
      <c r="N66" s="343">
        <f t="shared" si="6"/>
        <v>5.0999999999999996</v>
      </c>
      <c r="O66" s="344">
        <f>IF('Datos de Indicador'!T69="No dato","x",IF('Datos de Indicador'!AN69="No dato","x", 'Datos de Indicador'!T69/'Datos de Indicador'!AN69))</f>
        <v>7.1624327393396119E-3</v>
      </c>
      <c r="P66" s="341">
        <f t="shared" si="2"/>
        <v>4.8</v>
      </c>
      <c r="Q66" s="474">
        <f>IF('Datos de Indicador'!T69="No dato","x",ROUND(IF('Datos de Indicador'!T69&gt;Q$302,10,IF('Datos de Indicador'!T69&lt;$Q$301,0,10-(Q$302-'Datos de Indicador'!T69)/(Q$302-Q$301)*10)),1))</f>
        <v>10</v>
      </c>
      <c r="R66" s="342">
        <f t="shared" si="7"/>
        <v>8.5</v>
      </c>
      <c r="S66" s="341">
        <f>IF('Datos de Indicador'!U69="No dato","x",ROUND(IF('Datos de Indicador'!U69&gt;S$302,10,IF('Datos de Indicador'!U69&lt;$S$301,0,10-(S$302-'Datos de Indicador'!U69)/(S$302-S$301)*10)),1))</f>
        <v>2</v>
      </c>
      <c r="T66" s="341">
        <f>IF('Datos de Indicador'!V69="No dato","x",ROUND(IF('Datos de Indicador'!V69&gt;T$302,10,IF('Datos de Indicador'!V69&lt;$T$301,0,10-(T$302-'Datos de Indicador'!V69)/(T$302-T$301)*10)),1))</f>
        <v>7.7</v>
      </c>
      <c r="U66" s="341">
        <f>IF('Datos de Indicador'!W69="No dato","x",ROUND(IF('Datos de Indicador'!W69&gt;U$302,10,IF('Datos de Indicador'!W69&lt;$U$301,0,10-(U$302-'Datos de Indicador'!W69)/(U$302-U$301)*10)),1))</f>
        <v>0.4</v>
      </c>
      <c r="V66" s="341">
        <f>IF('Datos de Indicador'!X69="No dato","x",ROUND(IF('Datos de Indicador'!X69&gt;V$302,10,IF('Datos de Indicador'!X69&lt;$V$301,0,(V$302-'Datos de Indicador'!X69)/(V$302-V$301)*10)),1))</f>
        <v>0</v>
      </c>
      <c r="W66" s="345">
        <f t="shared" si="3"/>
        <v>2.5</v>
      </c>
      <c r="X66" s="346">
        <f t="shared" si="4"/>
        <v>6.4</v>
      </c>
      <c r="Z66" s="413"/>
      <c r="AA66" s="414"/>
      <c r="AB66" s="414"/>
    </row>
    <row r="67" spans="1:28" s="3" customFormat="1" x14ac:dyDescent="0.25">
      <c r="A67" s="108" t="s">
        <v>43</v>
      </c>
      <c r="B67" s="101" t="s">
        <v>46</v>
      </c>
      <c r="C67" s="307">
        <v>503</v>
      </c>
      <c r="D67" s="341">
        <f>IF('Datos de Indicador'!M70="No dato","x",ROUND(IF('Datos de Indicador'!M70&gt;D$302,0,IF('Datos de Indicador'!M70&lt;$D$301,10,(D$302-'Datos de Indicador'!M70)/(D$302-D$301)*10)),1))</f>
        <v>6.3</v>
      </c>
      <c r="E67" s="341">
        <f>IF('Datos de Indicador'!N70="No dato","x",ROUND(IF('Datos de Indicador'!N70&gt;E$302,10,IF('Datos de Indicador'!N70&lt;$E$301,0,10-(E$302-'Datos de Indicador'!N70)/(E$302-E$301)*10)),1))</f>
        <v>6.5</v>
      </c>
      <c r="F67" s="342">
        <f t="shared" si="5"/>
        <v>6.4</v>
      </c>
      <c r="G67" s="341">
        <f>IF('Datos de Indicador'!O70="No dato","x",ROUND(IF('Datos de Indicador'!O70&gt;G$302,0,IF('Datos de Indicador'!O70&lt;$G$301,10,(G$302-'Datos de Indicador'!O70)/(G$302-G$301)*10)),1))</f>
        <v>5.5</v>
      </c>
      <c r="H67" s="341">
        <f>IF('Datos de Indicador'!P70="No dato","x",ROUND(IF('Datos de Indicador'!P70&gt;H$302,10,IF('Datos de Indicador'!P70&lt;$E$301,0,10-(H$302-'Datos de Indicador'!P70)/(H$302-H$301)*10)),1))</f>
        <v>7.3</v>
      </c>
      <c r="I67" s="341">
        <f>IF('Datos de Indicador'!Q70="No dato","x",ROUND(IF('Datos de Indicador'!Q70&gt;I$302,10,IF('Datos de Indicador'!Q70&lt;$I$301,0,10-(I$302-'Datos de Indicador'!Q70)/(I$302-I$301)*10)),1))</f>
        <v>8.6</v>
      </c>
      <c r="J67" s="342">
        <f t="shared" ref="J67:J130" si="8">IF(AND(G67="x",H67="x", I67="x"),"x",ROUND(AVERAGE(G67,H67,I67),1))</f>
        <v>7.1</v>
      </c>
      <c r="K67" s="341">
        <f>IF('Datos de Indicador'!R70="No dato","x",ROUND(IF('Datos de Indicador'!R70&gt;K$302,10,IF('Datos de Indicador'!R70&lt;$K$301,0,10-(K$302-'Datos de Indicador'!R70)/(K$302-K$301)*10)),1))</f>
        <v>4.8</v>
      </c>
      <c r="L67" s="341">
        <f>IF('Datos de Indicador'!S70="No dato","x",ROUND(IF('Datos de Indicador'!S70&gt;L$302,10,IF('Datos de Indicador'!S70&lt;$L$301,0,10-(L$302-'Datos de Indicador'!S70)/(L$302-L$301)*10)),1))</f>
        <v>8.1999999999999993</v>
      </c>
      <c r="M67" s="342">
        <f t="shared" ref="M67:M130" si="9">ROUND(IF(L67="x",K67,(10-GEOMEAN(((10-K67)/10*9+1),((10-L67)/10*9+1)))/9*10),1)</f>
        <v>6.8</v>
      </c>
      <c r="N67" s="343">
        <f t="shared" si="6"/>
        <v>6.8</v>
      </c>
      <c r="O67" s="344">
        <f>IF('Datos de Indicador'!T70="No dato","x",IF('Datos de Indicador'!AN70="No dato","x", 'Datos de Indicador'!T70/'Datos de Indicador'!AN70))</f>
        <v>1.4764408701928034E-2</v>
      </c>
      <c r="P67" s="341">
        <f t="shared" ref="P67:P130" si="10">IF(O67="x","x",ROUND(IF(O67&gt;P$302,10,IF(O67&lt;$P$301,0,10-(P$302-O67)/(P$302-P$301)*10)),1))</f>
        <v>9.8000000000000007</v>
      </c>
      <c r="Q67" s="474">
        <f>IF('Datos de Indicador'!T70="No dato","x",ROUND(IF('Datos de Indicador'!T70&gt;Q$302,10,IF('Datos de Indicador'!T70&lt;$Q$301,0,10-(Q$302-'Datos de Indicador'!T70)/(Q$302-Q$301)*10)),1))</f>
        <v>10</v>
      </c>
      <c r="R67" s="342">
        <f t="shared" si="7"/>
        <v>9.9</v>
      </c>
      <c r="S67" s="341">
        <f>IF('Datos de Indicador'!U70="No dato","x",ROUND(IF('Datos de Indicador'!U70&gt;S$302,10,IF('Datos de Indicador'!U70&lt;$S$301,0,10-(S$302-'Datos de Indicador'!U70)/(S$302-S$301)*10)),1))</f>
        <v>3.8</v>
      </c>
      <c r="T67" s="341">
        <f>IF('Datos de Indicador'!V70="No dato","x",ROUND(IF('Datos de Indicador'!V70&gt;T$302,10,IF('Datos de Indicador'!V70&lt;$T$301,0,10-(T$302-'Datos de Indicador'!V70)/(T$302-T$301)*10)),1))</f>
        <v>9.1</v>
      </c>
      <c r="U67" s="341">
        <f>IF('Datos de Indicador'!W70="No dato","x",ROUND(IF('Datos de Indicador'!W70&gt;U$302,10,IF('Datos de Indicador'!W70&lt;$U$301,0,10-(U$302-'Datos de Indicador'!W70)/(U$302-U$301)*10)),1))</f>
        <v>2.1</v>
      </c>
      <c r="V67" s="341">
        <f>IF('Datos de Indicador'!X70="No dato","x",ROUND(IF('Datos de Indicador'!X70&gt;V$302,10,IF('Datos de Indicador'!X70&lt;$V$301,0,(V$302-'Datos de Indicador'!X70)/(V$302-V$301)*10)),1))</f>
        <v>0</v>
      </c>
      <c r="W67" s="345">
        <f t="shared" ref="W67:W130" si="11">ROUND(AVERAGE(S67,T67,U67,V67),1)</f>
        <v>3.8</v>
      </c>
      <c r="X67" s="346">
        <f t="shared" ref="X67:X130" si="12">ROUND((10-GEOMEAN(((10-R67)/10*9+1),((10-W67)/10*9+1)))/9*10,1)</f>
        <v>8.1</v>
      </c>
      <c r="Z67" s="413"/>
      <c r="AA67" s="414"/>
      <c r="AB67" s="414"/>
    </row>
    <row r="68" spans="1:28" s="3" customFormat="1" x14ac:dyDescent="0.25">
      <c r="A68" s="108" t="s">
        <v>43</v>
      </c>
      <c r="B68" s="101" t="s">
        <v>47</v>
      </c>
      <c r="C68" s="307">
        <v>504</v>
      </c>
      <c r="D68" s="341">
        <f>IF('Datos de Indicador'!M71="No dato","x",ROUND(IF('Datos de Indicador'!M71&gt;D$302,0,IF('Datos de Indicador'!M71&lt;$D$301,10,(D$302-'Datos de Indicador'!M71)/(D$302-D$301)*10)),1))</f>
        <v>5.3</v>
      </c>
      <c r="E68" s="341">
        <f>IF('Datos de Indicador'!N71="No dato","x",ROUND(IF('Datos de Indicador'!N71&gt;E$302,10,IF('Datos de Indicador'!N71&lt;$E$301,0,10-(E$302-'Datos de Indicador'!N71)/(E$302-E$301)*10)),1))</f>
        <v>6.4</v>
      </c>
      <c r="F68" s="342">
        <f t="shared" ref="F68:F131" si="13">ROUND(IF(E68="x",D68,(10-GEOMEAN(((10-D68)/10*9+1),((10-E68)/10*9+1)))/9*10),1)</f>
        <v>5.9</v>
      </c>
      <c r="G68" s="341">
        <f>IF('Datos de Indicador'!O71="No dato","x",ROUND(IF('Datos de Indicador'!O71&gt;G$302,0,IF('Datos de Indicador'!O71&lt;$G$301,10,(G$302-'Datos de Indicador'!O71)/(G$302-G$301)*10)),1))</f>
        <v>2.2999999999999998</v>
      </c>
      <c r="H68" s="341">
        <f>IF('Datos de Indicador'!P71="No dato","x",ROUND(IF('Datos de Indicador'!P71&gt;H$302,10,IF('Datos de Indicador'!P71&lt;$E$301,0,10-(H$302-'Datos de Indicador'!P71)/(H$302-H$301)*10)),1))</f>
        <v>6</v>
      </c>
      <c r="I68" s="341">
        <f>IF('Datos de Indicador'!Q71="No dato","x",ROUND(IF('Datos de Indicador'!Q71&gt;I$302,10,IF('Datos de Indicador'!Q71&lt;$I$301,0,10-(I$302-'Datos de Indicador'!Q71)/(I$302-I$301)*10)),1))</f>
        <v>8.5</v>
      </c>
      <c r="J68" s="342">
        <f t="shared" si="8"/>
        <v>5.6</v>
      </c>
      <c r="K68" s="341">
        <f>IF('Datos de Indicador'!R71="No dato","x",ROUND(IF('Datos de Indicador'!R71&gt;K$302,10,IF('Datos de Indicador'!R71&lt;$K$301,0,10-(K$302-'Datos de Indicador'!R71)/(K$302-K$301)*10)),1))</f>
        <v>4.0999999999999996</v>
      </c>
      <c r="L68" s="341">
        <f>IF('Datos de Indicador'!S71="No dato","x",ROUND(IF('Datos de Indicador'!S71&gt;L$302,10,IF('Datos de Indicador'!S71&lt;$L$301,0,10-(L$302-'Datos de Indicador'!S71)/(L$302-L$301)*10)),1))</f>
        <v>7.9</v>
      </c>
      <c r="M68" s="342">
        <f t="shared" si="9"/>
        <v>6.4</v>
      </c>
      <c r="N68" s="343">
        <f t="shared" ref="N68:N131" si="14">ROUND(AVERAGE(F68,J68,M68),1)</f>
        <v>6</v>
      </c>
      <c r="O68" s="344">
        <f>IF('Datos de Indicador'!T71="No dato","x",IF('Datos de Indicador'!AN71="No dato","x", 'Datos de Indicador'!T71/'Datos de Indicador'!AN71))</f>
        <v>5.2766470676918441E-3</v>
      </c>
      <c r="P68" s="341">
        <f t="shared" si="10"/>
        <v>3.5</v>
      </c>
      <c r="Q68" s="474">
        <f>IF('Datos de Indicador'!T71="No dato","x",ROUND(IF('Datos de Indicador'!T71&gt;Q$302,10,IF('Datos de Indicador'!T71&lt;$Q$301,0,10-(Q$302-'Datos de Indicador'!T71)/(Q$302-Q$301)*10)),1))</f>
        <v>2.6</v>
      </c>
      <c r="R68" s="342">
        <f t="shared" ref="R68:R131" si="15">ROUND(IF(P68="x",Q68,(10-GEOMEAN(((10-Q68)/10*9+1),((10-P68)/10*9+1)))/9*10),1)</f>
        <v>3.1</v>
      </c>
      <c r="S68" s="341">
        <f>IF('Datos de Indicador'!U71="No dato","x",ROUND(IF('Datos de Indicador'!U71&gt;S$302,10,IF('Datos de Indicador'!U71&lt;$S$301,0,10-(S$302-'Datos de Indicador'!U71)/(S$302-S$301)*10)),1))</f>
        <v>3.8</v>
      </c>
      <c r="T68" s="341">
        <f>IF('Datos de Indicador'!V71="No dato","x",ROUND(IF('Datos de Indicador'!V71&gt;T$302,10,IF('Datos de Indicador'!V71&lt;$T$301,0,10-(T$302-'Datos de Indicador'!V71)/(T$302-T$301)*10)),1))</f>
        <v>7</v>
      </c>
      <c r="U68" s="341">
        <f>IF('Datos de Indicador'!W71="No dato","x",ROUND(IF('Datos de Indicador'!W71&gt;U$302,10,IF('Datos de Indicador'!W71&lt;$U$301,0,10-(U$302-'Datos de Indicador'!W71)/(U$302-U$301)*10)),1))</f>
        <v>0.3</v>
      </c>
      <c r="V68" s="341">
        <f>IF('Datos de Indicador'!X71="No dato","x",ROUND(IF('Datos de Indicador'!X71&gt;V$302,10,IF('Datos de Indicador'!X71&lt;$V$301,0,(V$302-'Datos de Indicador'!X71)/(V$302-V$301)*10)),1))</f>
        <v>0</v>
      </c>
      <c r="W68" s="345">
        <f t="shared" si="11"/>
        <v>2.8</v>
      </c>
      <c r="X68" s="346">
        <f t="shared" si="12"/>
        <v>3</v>
      </c>
      <c r="Z68" s="413"/>
      <c r="AA68" s="414"/>
      <c r="AB68" s="414"/>
    </row>
    <row r="69" spans="1:28" s="3" customFormat="1" x14ac:dyDescent="0.25">
      <c r="A69" s="108" t="s">
        <v>43</v>
      </c>
      <c r="B69" s="101" t="s">
        <v>48</v>
      </c>
      <c r="C69" s="307">
        <v>505</v>
      </c>
      <c r="D69" s="341">
        <f>IF('Datos de Indicador'!M72="No dato","x",ROUND(IF('Datos de Indicador'!M72&gt;D$302,0,IF('Datos de Indicador'!M72&lt;$D$301,10,(D$302-'Datos de Indicador'!M72)/(D$302-D$301)*10)),1))</f>
        <v>5.4</v>
      </c>
      <c r="E69" s="341">
        <f>IF('Datos de Indicador'!N72="No dato","x",ROUND(IF('Datos de Indicador'!N72&gt;E$302,10,IF('Datos de Indicador'!N72&lt;$E$301,0,10-(E$302-'Datos de Indicador'!N72)/(E$302-E$301)*10)),1))</f>
        <v>7.3</v>
      </c>
      <c r="F69" s="342">
        <f t="shared" si="13"/>
        <v>6.4</v>
      </c>
      <c r="G69" s="341">
        <f>IF('Datos de Indicador'!O72="No dato","x",ROUND(IF('Datos de Indicador'!O72&gt;G$302,0,IF('Datos de Indicador'!O72&lt;$G$301,10,(G$302-'Datos de Indicador'!O72)/(G$302-G$301)*10)),1))</f>
        <v>2.7</v>
      </c>
      <c r="H69" s="341">
        <f>IF('Datos de Indicador'!P72="No dato","x",ROUND(IF('Datos de Indicador'!P72&gt;H$302,10,IF('Datos de Indicador'!P72&lt;$E$301,0,10-(H$302-'Datos de Indicador'!P72)/(H$302-H$301)*10)),1))</f>
        <v>6.3</v>
      </c>
      <c r="I69" s="341">
        <f>IF('Datos de Indicador'!Q72="No dato","x",ROUND(IF('Datos de Indicador'!Q72&gt;I$302,10,IF('Datos de Indicador'!Q72&lt;$I$301,0,10-(I$302-'Datos de Indicador'!Q72)/(I$302-I$301)*10)),1))</f>
        <v>9.8000000000000007</v>
      </c>
      <c r="J69" s="342">
        <f t="shared" si="8"/>
        <v>6.3</v>
      </c>
      <c r="K69" s="341">
        <f>IF('Datos de Indicador'!R72="No dato","x",ROUND(IF('Datos de Indicador'!R72&gt;K$302,10,IF('Datos de Indicador'!R72&lt;$K$301,0,10-(K$302-'Datos de Indicador'!R72)/(K$302-K$301)*10)),1))</f>
        <v>4.0999999999999996</v>
      </c>
      <c r="L69" s="341">
        <f>IF('Datos de Indicador'!S72="No dato","x",ROUND(IF('Datos de Indicador'!S72&gt;L$302,10,IF('Datos de Indicador'!S72&lt;$L$301,0,10-(L$302-'Datos de Indicador'!S72)/(L$302-L$301)*10)),1))</f>
        <v>8.1</v>
      </c>
      <c r="M69" s="342">
        <f t="shared" si="9"/>
        <v>6.5</v>
      </c>
      <c r="N69" s="343">
        <f t="shared" si="14"/>
        <v>6.4</v>
      </c>
      <c r="O69" s="344">
        <f>IF('Datos de Indicador'!T72="No dato","x",IF('Datos de Indicador'!AN72="No dato","x", 'Datos de Indicador'!T72/'Datos de Indicador'!AN72))</f>
        <v>9.6239746609274746E-3</v>
      </c>
      <c r="P69" s="341">
        <f t="shared" si="10"/>
        <v>6.4</v>
      </c>
      <c r="Q69" s="474">
        <f>IF('Datos de Indicador'!T72="No dato","x",ROUND(IF('Datos de Indicador'!T72&gt;Q$302,10,IF('Datos de Indicador'!T72&lt;$Q$301,0,10-(Q$302-'Datos de Indicador'!T72)/(Q$302-Q$301)*10)),1))</f>
        <v>5.9</v>
      </c>
      <c r="R69" s="342">
        <f t="shared" si="15"/>
        <v>6.2</v>
      </c>
      <c r="S69" s="341">
        <f>IF('Datos de Indicador'!U72="No dato","x",ROUND(IF('Datos de Indicador'!U72&gt;S$302,10,IF('Datos de Indicador'!U72&lt;$S$301,0,10-(S$302-'Datos de Indicador'!U72)/(S$302-S$301)*10)),1))</f>
        <v>1.7</v>
      </c>
      <c r="T69" s="341">
        <f>IF('Datos de Indicador'!V72="No dato","x",ROUND(IF('Datos de Indicador'!V72&gt;T$302,10,IF('Datos de Indicador'!V72&lt;$T$301,0,10-(T$302-'Datos de Indicador'!V72)/(T$302-T$301)*10)),1))</f>
        <v>7.4</v>
      </c>
      <c r="U69" s="341">
        <f>IF('Datos de Indicador'!W72="No dato","x",ROUND(IF('Datos de Indicador'!W72&gt;U$302,10,IF('Datos de Indicador'!W72&lt;$U$301,0,10-(U$302-'Datos de Indicador'!W72)/(U$302-U$301)*10)),1))</f>
        <v>0.4</v>
      </c>
      <c r="V69" s="341">
        <f>IF('Datos de Indicador'!X72="No dato","x",ROUND(IF('Datos de Indicador'!X72&gt;V$302,10,IF('Datos de Indicador'!X72&lt;$V$301,0,(V$302-'Datos de Indicador'!X72)/(V$302-V$301)*10)),1))</f>
        <v>2.5</v>
      </c>
      <c r="W69" s="345">
        <f t="shared" si="11"/>
        <v>3</v>
      </c>
      <c r="X69" s="346">
        <f t="shared" si="12"/>
        <v>4.8</v>
      </c>
      <c r="Z69" s="413"/>
      <c r="AA69" s="414"/>
      <c r="AB69" s="414"/>
    </row>
    <row r="70" spans="1:28" s="3" customFormat="1" x14ac:dyDescent="0.25">
      <c r="A70" s="108" t="s">
        <v>43</v>
      </c>
      <c r="B70" s="101" t="s">
        <v>49</v>
      </c>
      <c r="C70" s="307">
        <v>506</v>
      </c>
      <c r="D70" s="341">
        <f>IF('Datos de Indicador'!M73="No dato","x",ROUND(IF('Datos de Indicador'!M73&gt;D$302,0,IF('Datos de Indicador'!M73&lt;$D$301,10,(D$302-'Datos de Indicador'!M73)/(D$302-D$301)*10)),1))</f>
        <v>4.9000000000000004</v>
      </c>
      <c r="E70" s="341">
        <f>IF('Datos de Indicador'!N73="No dato","x",ROUND(IF('Datos de Indicador'!N73&gt;E$302,10,IF('Datos de Indicador'!N73&lt;$E$301,0,10-(E$302-'Datos de Indicador'!N73)/(E$302-E$301)*10)),1))</f>
        <v>5.5</v>
      </c>
      <c r="F70" s="342">
        <f t="shared" si="13"/>
        <v>5.2</v>
      </c>
      <c r="G70" s="341">
        <f>IF('Datos de Indicador'!O73="No dato","x",ROUND(IF('Datos de Indicador'!O73&gt;G$302,0,IF('Datos de Indicador'!O73&lt;$G$301,10,(G$302-'Datos de Indicador'!O73)/(G$302-G$301)*10)),1))</f>
        <v>3.3</v>
      </c>
      <c r="H70" s="341">
        <f>IF('Datos de Indicador'!P73="No dato","x",ROUND(IF('Datos de Indicador'!P73&gt;H$302,10,IF('Datos de Indicador'!P73&lt;$E$301,0,10-(H$302-'Datos de Indicador'!P73)/(H$302-H$301)*10)),1))</f>
        <v>6.4</v>
      </c>
      <c r="I70" s="341">
        <f>IF('Datos de Indicador'!Q73="No dato","x",ROUND(IF('Datos de Indicador'!Q73&gt;I$302,10,IF('Datos de Indicador'!Q73&lt;$I$301,0,10-(I$302-'Datos de Indicador'!Q73)/(I$302-I$301)*10)),1))</f>
        <v>6.9</v>
      </c>
      <c r="J70" s="342">
        <f t="shared" si="8"/>
        <v>5.5</v>
      </c>
      <c r="K70" s="341">
        <f>IF('Datos de Indicador'!R73="No dato","x",ROUND(IF('Datos de Indicador'!R73&gt;K$302,10,IF('Datos de Indicador'!R73&lt;$K$301,0,10-(K$302-'Datos de Indicador'!R73)/(K$302-K$301)*10)),1))</f>
        <v>2.9</v>
      </c>
      <c r="L70" s="341">
        <f>IF('Datos de Indicador'!S73="No dato","x",ROUND(IF('Datos de Indicador'!S73&gt;L$302,10,IF('Datos de Indicador'!S73&lt;$L$301,0,10-(L$302-'Datos de Indicador'!S73)/(L$302-L$301)*10)),1))</f>
        <v>8.1</v>
      </c>
      <c r="M70" s="342">
        <f t="shared" si="9"/>
        <v>6.1</v>
      </c>
      <c r="N70" s="343">
        <f t="shared" si="14"/>
        <v>5.6</v>
      </c>
      <c r="O70" s="344">
        <f>IF('Datos de Indicador'!T73="No dato","x",IF('Datos de Indicador'!AN73="No dato","x", 'Datos de Indicador'!T73/'Datos de Indicador'!AN73))</f>
        <v>9.682108027006751E-3</v>
      </c>
      <c r="P70" s="341">
        <f t="shared" si="10"/>
        <v>6.5</v>
      </c>
      <c r="Q70" s="474">
        <f>IF('Datos de Indicador'!T73="No dato","x",ROUND(IF('Datos de Indicador'!T73&gt;Q$302,10,IF('Datos de Indicador'!T73&lt;$Q$301,0,10-(Q$302-'Datos de Indicador'!T73)/(Q$302-Q$301)*10)),1))</f>
        <v>10</v>
      </c>
      <c r="R70" s="342">
        <f t="shared" si="15"/>
        <v>8.8000000000000007</v>
      </c>
      <c r="S70" s="341">
        <f>IF('Datos de Indicador'!U73="No dato","x",ROUND(IF('Datos de Indicador'!U73&gt;S$302,10,IF('Datos de Indicador'!U73&lt;$S$301,0,10-(S$302-'Datos de Indicador'!U73)/(S$302-S$301)*10)),1))</f>
        <v>2.1</v>
      </c>
      <c r="T70" s="341">
        <f>IF('Datos de Indicador'!V73="No dato","x",ROUND(IF('Datos de Indicador'!V73&gt;T$302,10,IF('Datos de Indicador'!V73&lt;$T$301,0,10-(T$302-'Datos de Indicador'!V73)/(T$302-T$301)*10)),1))</f>
        <v>7.5</v>
      </c>
      <c r="U70" s="341">
        <f>IF('Datos de Indicador'!W73="No dato","x",ROUND(IF('Datos de Indicador'!W73&gt;U$302,10,IF('Datos de Indicador'!W73&lt;$U$301,0,10-(U$302-'Datos de Indicador'!W73)/(U$302-U$301)*10)),1))</f>
        <v>3.6</v>
      </c>
      <c r="V70" s="341">
        <f>IF('Datos de Indicador'!X73="No dato","x",ROUND(IF('Datos de Indicador'!X73&gt;V$302,10,IF('Datos de Indicador'!X73&lt;$V$301,0,(V$302-'Datos de Indicador'!X73)/(V$302-V$301)*10)),1))</f>
        <v>0</v>
      </c>
      <c r="W70" s="345">
        <f t="shared" si="11"/>
        <v>3.3</v>
      </c>
      <c r="X70" s="346">
        <f t="shared" si="12"/>
        <v>6.9</v>
      </c>
      <c r="Z70" s="413"/>
      <c r="AA70" s="414"/>
      <c r="AB70" s="414"/>
    </row>
    <row r="71" spans="1:28" s="3" customFormat="1" x14ac:dyDescent="0.25">
      <c r="A71" s="108" t="s">
        <v>43</v>
      </c>
      <c r="B71" s="101" t="s">
        <v>50</v>
      </c>
      <c r="C71" s="307">
        <v>507</v>
      </c>
      <c r="D71" s="341">
        <f>IF('Datos de Indicador'!M74="No dato","x",ROUND(IF('Datos de Indicador'!M74&gt;D$302,0,IF('Datos de Indicador'!M74&lt;$D$301,10,(D$302-'Datos de Indicador'!M74)/(D$302-D$301)*10)),1))</f>
        <v>7</v>
      </c>
      <c r="E71" s="341">
        <f>IF('Datos de Indicador'!N74="No dato","x",ROUND(IF('Datos de Indicador'!N74&gt;E$302,10,IF('Datos de Indicador'!N74&lt;$E$301,0,10-(E$302-'Datos de Indicador'!N74)/(E$302-E$301)*10)),1))</f>
        <v>7.3</v>
      </c>
      <c r="F71" s="342">
        <f t="shared" si="13"/>
        <v>7.2</v>
      </c>
      <c r="G71" s="341">
        <f>IF('Datos de Indicador'!O74="No dato","x",ROUND(IF('Datos de Indicador'!O74&gt;G$302,0,IF('Datos de Indicador'!O74&lt;$G$301,10,(G$302-'Datos de Indicador'!O74)/(G$302-G$301)*10)),1))</f>
        <v>7</v>
      </c>
      <c r="H71" s="341">
        <f>IF('Datos de Indicador'!P74="No dato","x",ROUND(IF('Datos de Indicador'!P74&gt;H$302,10,IF('Datos de Indicador'!P74&lt;$E$301,0,10-(H$302-'Datos de Indicador'!P74)/(H$302-H$301)*10)),1))</f>
        <v>7.4</v>
      </c>
      <c r="I71" s="341">
        <f>IF('Datos de Indicador'!Q74="No dato","x",ROUND(IF('Datos de Indicador'!Q74&gt;I$302,10,IF('Datos de Indicador'!Q74&lt;$I$301,0,10-(I$302-'Datos de Indicador'!Q74)/(I$302-I$301)*10)),1))</f>
        <v>9.3000000000000007</v>
      </c>
      <c r="J71" s="342">
        <f t="shared" si="8"/>
        <v>7.9</v>
      </c>
      <c r="K71" s="341">
        <f>IF('Datos de Indicador'!R74="No dato","x",ROUND(IF('Datos de Indicador'!R74&gt;K$302,10,IF('Datos de Indicador'!R74&lt;$K$301,0,10-(K$302-'Datos de Indicador'!R74)/(K$302-K$301)*10)),1))</f>
        <v>6.3</v>
      </c>
      <c r="L71" s="341">
        <f>IF('Datos de Indicador'!S74="No dato","x",ROUND(IF('Datos de Indicador'!S74&gt;L$302,10,IF('Datos de Indicador'!S74&lt;$L$301,0,10-(L$302-'Datos de Indicador'!S74)/(L$302-L$301)*10)),1))</f>
        <v>7.9</v>
      </c>
      <c r="M71" s="342">
        <f t="shared" si="9"/>
        <v>7.2</v>
      </c>
      <c r="N71" s="343">
        <f t="shared" si="14"/>
        <v>7.4</v>
      </c>
      <c r="O71" s="344">
        <f>IF('Datos de Indicador'!T74="No dato","x",IF('Datos de Indicador'!AN74="No dato","x", 'Datos de Indicador'!T74/'Datos de Indicador'!AN74))</f>
        <v>7.3706781023854199E-3</v>
      </c>
      <c r="P71" s="341">
        <f t="shared" si="10"/>
        <v>4.9000000000000004</v>
      </c>
      <c r="Q71" s="474">
        <f>IF('Datos de Indicador'!T74="No dato","x",ROUND(IF('Datos de Indicador'!T74&gt;Q$302,10,IF('Datos de Indicador'!T74&lt;$Q$301,0,10-(Q$302-'Datos de Indicador'!T74)/(Q$302-Q$301)*10)),1))</f>
        <v>4.0999999999999996</v>
      </c>
      <c r="R71" s="342">
        <f t="shared" si="15"/>
        <v>4.5</v>
      </c>
      <c r="S71" s="341">
        <f>IF('Datos de Indicador'!U74="No dato","x",ROUND(IF('Datos de Indicador'!U74&gt;S$302,10,IF('Datos de Indicador'!U74&lt;$S$301,0,10-(S$302-'Datos de Indicador'!U74)/(S$302-S$301)*10)),1))</f>
        <v>2.6</v>
      </c>
      <c r="T71" s="341">
        <f>IF('Datos de Indicador'!V74="No dato","x",ROUND(IF('Datos de Indicador'!V74&gt;T$302,10,IF('Datos de Indicador'!V74&lt;$T$301,0,10-(T$302-'Datos de Indicador'!V74)/(T$302-T$301)*10)),1))</f>
        <v>10</v>
      </c>
      <c r="U71" s="341">
        <f>IF('Datos de Indicador'!W74="No dato","x",ROUND(IF('Datos de Indicador'!W74&gt;U$302,10,IF('Datos de Indicador'!W74&lt;$U$301,0,10-(U$302-'Datos de Indicador'!W74)/(U$302-U$301)*10)),1))</f>
        <v>1.9</v>
      </c>
      <c r="V71" s="341">
        <f>IF('Datos de Indicador'!X74="No dato","x",ROUND(IF('Datos de Indicador'!X74&gt;V$302,10,IF('Datos de Indicador'!X74&lt;$V$301,0,(V$302-'Datos de Indicador'!X74)/(V$302-V$301)*10)),1))</f>
        <v>7.5</v>
      </c>
      <c r="W71" s="345">
        <f t="shared" si="11"/>
        <v>5.5</v>
      </c>
      <c r="X71" s="346">
        <f t="shared" si="12"/>
        <v>5</v>
      </c>
      <c r="Z71" s="413"/>
      <c r="AA71" s="414"/>
      <c r="AB71" s="414"/>
    </row>
    <row r="72" spans="1:28" s="3" customFormat="1" x14ac:dyDescent="0.25">
      <c r="A72" s="108" t="s">
        <v>43</v>
      </c>
      <c r="B72" s="101" t="s">
        <v>51</v>
      </c>
      <c r="C72" s="307">
        <v>508</v>
      </c>
      <c r="D72" s="341">
        <f>IF('Datos de Indicador'!M75="No dato","x",ROUND(IF('Datos de Indicador'!M75&gt;D$302,0,IF('Datos de Indicador'!M75&lt;$D$301,10,(D$302-'Datos de Indicador'!M75)/(D$302-D$301)*10)),1))</f>
        <v>5.6</v>
      </c>
      <c r="E72" s="341">
        <f>IF('Datos de Indicador'!N75="No dato","x",ROUND(IF('Datos de Indicador'!N75&gt;E$302,10,IF('Datos de Indicador'!N75&lt;$E$301,0,10-(E$302-'Datos de Indicador'!N75)/(E$302-E$301)*10)),1))</f>
        <v>5.7</v>
      </c>
      <c r="F72" s="342">
        <f t="shared" si="13"/>
        <v>5.7</v>
      </c>
      <c r="G72" s="341">
        <f>IF('Datos de Indicador'!O75="No dato","x",ROUND(IF('Datos de Indicador'!O75&gt;G$302,0,IF('Datos de Indicador'!O75&lt;$G$301,10,(G$302-'Datos de Indicador'!O75)/(G$302-G$301)*10)),1))</f>
        <v>5.2</v>
      </c>
      <c r="H72" s="341">
        <f>IF('Datos de Indicador'!P75="No dato","x",ROUND(IF('Datos de Indicador'!P75&gt;H$302,10,IF('Datos de Indicador'!P75&lt;$E$301,0,10-(H$302-'Datos de Indicador'!P75)/(H$302-H$301)*10)),1))</f>
        <v>7.1</v>
      </c>
      <c r="I72" s="341">
        <f>IF('Datos de Indicador'!Q75="No dato","x",ROUND(IF('Datos de Indicador'!Q75&gt;I$302,10,IF('Datos de Indicador'!Q75&lt;$I$301,0,10-(I$302-'Datos de Indicador'!Q75)/(I$302-I$301)*10)),1))</f>
        <v>7.3</v>
      </c>
      <c r="J72" s="342">
        <f t="shared" si="8"/>
        <v>6.5</v>
      </c>
      <c r="K72" s="341">
        <f>IF('Datos de Indicador'!R75="No dato","x",ROUND(IF('Datos de Indicador'!R75&gt;K$302,10,IF('Datos de Indicador'!R75&lt;$K$301,0,10-(K$302-'Datos de Indicador'!R75)/(K$302-K$301)*10)),1))</f>
        <v>4.2</v>
      </c>
      <c r="L72" s="341">
        <f>IF('Datos de Indicador'!S75="No dato","x",ROUND(IF('Datos de Indicador'!S75&gt;L$302,10,IF('Datos de Indicador'!S75&lt;$L$301,0,10-(L$302-'Datos de Indicador'!S75)/(L$302-L$301)*10)),1))</f>
        <v>8.1999999999999993</v>
      </c>
      <c r="M72" s="342">
        <f t="shared" si="9"/>
        <v>6.6</v>
      </c>
      <c r="N72" s="343">
        <f t="shared" si="14"/>
        <v>6.3</v>
      </c>
      <c r="O72" s="344">
        <f>IF('Datos de Indicador'!T75="No dato","x",IF('Datos de Indicador'!AN75="No dato","x", 'Datos de Indicador'!T75/'Datos de Indicador'!AN75))</f>
        <v>5.4552539290816989E-3</v>
      </c>
      <c r="P72" s="341">
        <f t="shared" si="10"/>
        <v>3.6</v>
      </c>
      <c r="Q72" s="474">
        <f>IF('Datos de Indicador'!T75="No dato","x",ROUND(IF('Datos de Indicador'!T75&gt;Q$302,10,IF('Datos de Indicador'!T75&lt;$Q$301,0,10-(Q$302-'Datos de Indicador'!T75)/(Q$302-Q$301)*10)),1))</f>
        <v>3.1</v>
      </c>
      <c r="R72" s="342">
        <f t="shared" si="15"/>
        <v>3.4</v>
      </c>
      <c r="S72" s="341">
        <f>IF('Datos de Indicador'!U75="No dato","x",ROUND(IF('Datos de Indicador'!U75&gt;S$302,10,IF('Datos de Indicador'!U75&lt;$S$301,0,10-(S$302-'Datos de Indicador'!U75)/(S$302-S$301)*10)),1))</f>
        <v>3.4</v>
      </c>
      <c r="T72" s="341">
        <f>IF('Datos de Indicador'!V75="No dato","x",ROUND(IF('Datos de Indicador'!V75&gt;T$302,10,IF('Datos de Indicador'!V75&lt;$T$301,0,10-(T$302-'Datos de Indicador'!V75)/(T$302-T$301)*10)),1))</f>
        <v>7.1</v>
      </c>
      <c r="U72" s="341">
        <f>IF('Datos de Indicador'!W75="No dato","x",ROUND(IF('Datos de Indicador'!W75&gt;U$302,10,IF('Datos de Indicador'!W75&lt;$U$301,0,10-(U$302-'Datos de Indicador'!W75)/(U$302-U$301)*10)),1))</f>
        <v>1.3</v>
      </c>
      <c r="V72" s="341">
        <f>IF('Datos de Indicador'!X75="No dato","x",ROUND(IF('Datos de Indicador'!X75&gt;V$302,10,IF('Datos de Indicador'!X75&lt;$V$301,0,(V$302-'Datos de Indicador'!X75)/(V$302-V$301)*10)),1))</f>
        <v>0</v>
      </c>
      <c r="W72" s="345">
        <f t="shared" si="11"/>
        <v>3</v>
      </c>
      <c r="X72" s="346">
        <f t="shared" si="12"/>
        <v>3.2</v>
      </c>
      <c r="Z72" s="413"/>
      <c r="AA72" s="414"/>
      <c r="AB72" s="414"/>
    </row>
    <row r="73" spans="1:28" s="3" customFormat="1" x14ac:dyDescent="0.25">
      <c r="A73" s="108" t="s">
        <v>43</v>
      </c>
      <c r="B73" s="101" t="s">
        <v>52</v>
      </c>
      <c r="C73" s="307">
        <v>509</v>
      </c>
      <c r="D73" s="341">
        <f>IF('Datos de Indicador'!M76="No dato","x",ROUND(IF('Datos de Indicador'!M76&gt;D$302,0,IF('Datos de Indicador'!M76&lt;$D$301,10,(D$302-'Datos de Indicador'!M76)/(D$302-D$301)*10)),1))</f>
        <v>5.2</v>
      </c>
      <c r="E73" s="341">
        <f>IF('Datos de Indicador'!N76="No dato","x",ROUND(IF('Datos de Indicador'!N76&gt;E$302,10,IF('Datos de Indicador'!N76&lt;$E$301,0,10-(E$302-'Datos de Indicador'!N76)/(E$302-E$301)*10)),1))</f>
        <v>5.8</v>
      </c>
      <c r="F73" s="342">
        <f t="shared" si="13"/>
        <v>5.5</v>
      </c>
      <c r="G73" s="341">
        <f>IF('Datos de Indicador'!O76="No dato","x",ROUND(IF('Datos de Indicador'!O76&gt;G$302,0,IF('Datos de Indicador'!O76&lt;$G$301,10,(G$302-'Datos de Indicador'!O76)/(G$302-G$301)*10)),1))</f>
        <v>2.7</v>
      </c>
      <c r="H73" s="341">
        <f>IF('Datos de Indicador'!P76="No dato","x",ROUND(IF('Datos de Indicador'!P76&gt;H$302,10,IF('Datos de Indicador'!P76&lt;$E$301,0,10-(H$302-'Datos de Indicador'!P76)/(H$302-H$301)*10)),1))</f>
        <v>6.6</v>
      </c>
      <c r="I73" s="341">
        <f>IF('Datos de Indicador'!Q76="No dato","x",ROUND(IF('Datos de Indicador'!Q76&gt;I$302,10,IF('Datos de Indicador'!Q76&lt;$I$301,0,10-(I$302-'Datos de Indicador'!Q76)/(I$302-I$301)*10)),1))</f>
        <v>8.6</v>
      </c>
      <c r="J73" s="342">
        <f t="shared" si="8"/>
        <v>6</v>
      </c>
      <c r="K73" s="341">
        <f>IF('Datos de Indicador'!R76="No dato","x",ROUND(IF('Datos de Indicador'!R76&gt;K$302,10,IF('Datos de Indicador'!R76&lt;$K$301,0,10-(K$302-'Datos de Indicador'!R76)/(K$302-K$301)*10)),1))</f>
        <v>3.1</v>
      </c>
      <c r="L73" s="341">
        <f>IF('Datos de Indicador'!S76="No dato","x",ROUND(IF('Datos de Indicador'!S76&gt;L$302,10,IF('Datos de Indicador'!S76&lt;$L$301,0,10-(L$302-'Datos de Indicador'!S76)/(L$302-L$301)*10)),1))</f>
        <v>8</v>
      </c>
      <c r="M73" s="342">
        <f t="shared" si="9"/>
        <v>6.1</v>
      </c>
      <c r="N73" s="343">
        <f t="shared" si="14"/>
        <v>5.9</v>
      </c>
      <c r="O73" s="344">
        <f>IF('Datos de Indicador'!T76="No dato","x",IF('Datos de Indicador'!AN76="No dato","x", 'Datos de Indicador'!T76/'Datos de Indicador'!AN76))</f>
        <v>3.1394776587981739E-3</v>
      </c>
      <c r="P73" s="341">
        <f t="shared" si="10"/>
        <v>2.1</v>
      </c>
      <c r="Q73" s="474">
        <f>IF('Datos de Indicador'!T76="No dato","x",ROUND(IF('Datos de Indicador'!T76&gt;Q$302,10,IF('Datos de Indicador'!T76&lt;$Q$301,0,10-(Q$302-'Datos de Indicador'!T76)/(Q$302-Q$301)*10)),1))</f>
        <v>4.5999999999999996</v>
      </c>
      <c r="R73" s="342">
        <f t="shared" si="15"/>
        <v>3.5</v>
      </c>
      <c r="S73" s="341">
        <f>IF('Datos de Indicador'!U76="No dato","x",ROUND(IF('Datos de Indicador'!U76&gt;S$302,10,IF('Datos de Indicador'!U76&lt;$S$301,0,10-(S$302-'Datos de Indicador'!U76)/(S$302-S$301)*10)),1))</f>
        <v>2.7</v>
      </c>
      <c r="T73" s="341">
        <f>IF('Datos de Indicador'!V76="No dato","x",ROUND(IF('Datos de Indicador'!V76&gt;T$302,10,IF('Datos de Indicador'!V76&lt;$T$301,0,10-(T$302-'Datos de Indicador'!V76)/(T$302-T$301)*10)),1))</f>
        <v>6.3</v>
      </c>
      <c r="U73" s="341">
        <f>IF('Datos de Indicador'!W76="No dato","x",ROUND(IF('Datos de Indicador'!W76&gt;U$302,10,IF('Datos de Indicador'!W76&lt;$U$301,0,10-(U$302-'Datos de Indicador'!W76)/(U$302-U$301)*10)),1))</f>
        <v>0.3</v>
      </c>
      <c r="V73" s="341">
        <f>IF('Datos de Indicador'!X76="No dato","x",ROUND(IF('Datos de Indicador'!X76&gt;V$302,10,IF('Datos de Indicador'!X76&lt;$V$301,0,(V$302-'Datos de Indicador'!X76)/(V$302-V$301)*10)),1))</f>
        <v>0</v>
      </c>
      <c r="W73" s="345">
        <f t="shared" si="11"/>
        <v>2.2999999999999998</v>
      </c>
      <c r="X73" s="346">
        <f t="shared" si="12"/>
        <v>2.9</v>
      </c>
      <c r="Z73" s="413"/>
      <c r="AA73" s="414"/>
      <c r="AB73" s="414"/>
    </row>
    <row r="74" spans="1:28" s="3" customFormat="1" x14ac:dyDescent="0.25">
      <c r="A74" s="108" t="s">
        <v>43</v>
      </c>
      <c r="B74" s="101" t="s">
        <v>53</v>
      </c>
      <c r="C74" s="307">
        <v>510</v>
      </c>
      <c r="D74" s="341">
        <f>IF('Datos de Indicador'!M77="No dato","x",ROUND(IF('Datos de Indicador'!M77&gt;D$302,0,IF('Datos de Indicador'!M77&lt;$D$301,10,(D$302-'Datos de Indicador'!M77)/(D$302-D$301)*10)),1))</f>
        <v>6.2</v>
      </c>
      <c r="E74" s="341">
        <f>IF('Datos de Indicador'!N77="No dato","x",ROUND(IF('Datos de Indicador'!N77&gt;E$302,10,IF('Datos de Indicador'!N77&lt;$E$301,0,10-(E$302-'Datos de Indicador'!N77)/(E$302-E$301)*10)),1))</f>
        <v>5.5</v>
      </c>
      <c r="F74" s="342">
        <f t="shared" si="13"/>
        <v>5.9</v>
      </c>
      <c r="G74" s="341">
        <f>IF('Datos de Indicador'!O77="No dato","x",ROUND(IF('Datos de Indicador'!O77&gt;G$302,0,IF('Datos de Indicador'!O77&lt;$G$301,10,(G$302-'Datos de Indicador'!O77)/(G$302-G$301)*10)),1))</f>
        <v>5.3</v>
      </c>
      <c r="H74" s="341">
        <f>IF('Datos de Indicador'!P77="No dato","x",ROUND(IF('Datos de Indicador'!P77&gt;H$302,10,IF('Datos de Indicador'!P77&lt;$E$301,0,10-(H$302-'Datos de Indicador'!P77)/(H$302-H$301)*10)),1))</f>
        <v>6.8</v>
      </c>
      <c r="I74" s="341">
        <f>IF('Datos de Indicador'!Q77="No dato","x",ROUND(IF('Datos de Indicador'!Q77&gt;I$302,10,IF('Datos de Indicador'!Q77&lt;$I$301,0,10-(I$302-'Datos de Indicador'!Q77)/(I$302-I$301)*10)),1))</f>
        <v>6.8</v>
      </c>
      <c r="J74" s="342">
        <f t="shared" si="8"/>
        <v>6.3</v>
      </c>
      <c r="K74" s="341">
        <f>IF('Datos de Indicador'!R77="No dato","x",ROUND(IF('Datos de Indicador'!R77&gt;K$302,10,IF('Datos de Indicador'!R77&lt;$K$301,0,10-(K$302-'Datos de Indicador'!R77)/(K$302-K$301)*10)),1))</f>
        <v>4.4000000000000004</v>
      </c>
      <c r="L74" s="341">
        <f>IF('Datos de Indicador'!S77="No dato","x",ROUND(IF('Datos de Indicador'!S77&gt;L$302,10,IF('Datos de Indicador'!S77&lt;$L$301,0,10-(L$302-'Datos de Indicador'!S77)/(L$302-L$301)*10)),1))</f>
        <v>8.1</v>
      </c>
      <c r="M74" s="342">
        <f t="shared" si="9"/>
        <v>6.6</v>
      </c>
      <c r="N74" s="343">
        <f t="shared" si="14"/>
        <v>6.3</v>
      </c>
      <c r="O74" s="344">
        <f>IF('Datos de Indicador'!T77="No dato","x",IF('Datos de Indicador'!AN77="No dato","x", 'Datos de Indicador'!T77/'Datos de Indicador'!AN77))</f>
        <v>7.0908880933133155E-3</v>
      </c>
      <c r="P74" s="341">
        <f t="shared" si="10"/>
        <v>4.7</v>
      </c>
      <c r="Q74" s="474">
        <f>IF('Datos de Indicador'!T77="No dato","x",ROUND(IF('Datos de Indicador'!T77&gt;Q$302,10,IF('Datos de Indicador'!T77&lt;$Q$301,0,10-(Q$302-'Datos de Indicador'!T77)/(Q$302-Q$301)*10)),1))</f>
        <v>10</v>
      </c>
      <c r="R74" s="342">
        <f t="shared" si="15"/>
        <v>8.4</v>
      </c>
      <c r="S74" s="341">
        <f>IF('Datos de Indicador'!U77="No dato","x",ROUND(IF('Datos de Indicador'!U77&gt;S$302,10,IF('Datos de Indicador'!U77&lt;$S$301,0,10-(S$302-'Datos de Indicador'!U77)/(S$302-S$301)*10)),1))</f>
        <v>3.5</v>
      </c>
      <c r="T74" s="341">
        <f>IF('Datos de Indicador'!V77="No dato","x",ROUND(IF('Datos de Indicador'!V77&gt;T$302,10,IF('Datos de Indicador'!V77&lt;$T$301,0,10-(T$302-'Datos de Indicador'!V77)/(T$302-T$301)*10)),1))</f>
        <v>7.1</v>
      </c>
      <c r="U74" s="341">
        <f>IF('Datos de Indicador'!W77="No dato","x",ROUND(IF('Datos de Indicador'!W77&gt;U$302,10,IF('Datos de Indicador'!W77&lt;$U$301,0,10-(U$302-'Datos de Indicador'!W77)/(U$302-U$301)*10)),1))</f>
        <v>0.9</v>
      </c>
      <c r="V74" s="341">
        <f>IF('Datos de Indicador'!X77="No dato","x",ROUND(IF('Datos de Indicador'!X77&gt;V$302,10,IF('Datos de Indicador'!X77&lt;$V$301,0,(V$302-'Datos de Indicador'!X77)/(V$302-V$301)*10)),1))</f>
        <v>2.5</v>
      </c>
      <c r="W74" s="345">
        <f t="shared" si="11"/>
        <v>3.5</v>
      </c>
      <c r="X74" s="346">
        <f t="shared" si="12"/>
        <v>6.6</v>
      </c>
      <c r="Z74" s="413"/>
      <c r="AA74" s="414"/>
      <c r="AB74" s="414"/>
    </row>
    <row r="75" spans="1:28" s="3" customFormat="1" x14ac:dyDescent="0.25">
      <c r="A75" s="108" t="s">
        <v>43</v>
      </c>
      <c r="B75" s="101" t="s">
        <v>54</v>
      </c>
      <c r="C75" s="307">
        <v>511</v>
      </c>
      <c r="D75" s="341">
        <f>IF('Datos de Indicador'!M78="No dato","x",ROUND(IF('Datos de Indicador'!M78&gt;D$302,0,IF('Datos de Indicador'!M78&lt;$D$301,10,(D$302-'Datos de Indicador'!M78)/(D$302-D$301)*10)),1))</f>
        <v>4.8</v>
      </c>
      <c r="E75" s="341">
        <f>IF('Datos de Indicador'!N78="No dato","x",ROUND(IF('Datos de Indicador'!N78&gt;E$302,10,IF('Datos de Indicador'!N78&lt;$E$301,0,10-(E$302-'Datos de Indicador'!N78)/(E$302-E$301)*10)),1))</f>
        <v>5.8</v>
      </c>
      <c r="F75" s="342">
        <f t="shared" si="13"/>
        <v>5.3</v>
      </c>
      <c r="G75" s="341">
        <f>IF('Datos de Indicador'!O78="No dato","x",ROUND(IF('Datos de Indicador'!O78&gt;G$302,0,IF('Datos de Indicador'!O78&lt;$G$301,10,(G$302-'Datos de Indicador'!O78)/(G$302-G$301)*10)),1))</f>
        <v>1.3</v>
      </c>
      <c r="H75" s="341">
        <f>IF('Datos de Indicador'!P78="No dato","x",ROUND(IF('Datos de Indicador'!P78&gt;H$302,10,IF('Datos de Indicador'!P78&lt;$E$301,0,10-(H$302-'Datos de Indicador'!P78)/(H$302-H$301)*10)),1))</f>
        <v>7.3</v>
      </c>
      <c r="I75" s="341">
        <f>IF('Datos de Indicador'!Q78="No dato","x",ROUND(IF('Datos de Indicador'!Q78&gt;I$302,10,IF('Datos de Indicador'!Q78&lt;$I$301,0,10-(I$302-'Datos de Indicador'!Q78)/(I$302-I$301)*10)),1))</f>
        <v>7.6</v>
      </c>
      <c r="J75" s="342">
        <f t="shared" si="8"/>
        <v>5.4</v>
      </c>
      <c r="K75" s="341">
        <f>IF('Datos de Indicador'!R78="No dato","x",ROUND(IF('Datos de Indicador'!R78&gt;K$302,10,IF('Datos de Indicador'!R78&lt;$K$301,0,10-(K$302-'Datos de Indicador'!R78)/(K$302-K$301)*10)),1))</f>
        <v>2.9</v>
      </c>
      <c r="L75" s="341">
        <f>IF('Datos de Indicador'!S78="No dato","x",ROUND(IF('Datos de Indicador'!S78&gt;L$302,10,IF('Datos de Indicador'!S78&lt;$L$301,0,10-(L$302-'Datos de Indicador'!S78)/(L$302-L$301)*10)),1))</f>
        <v>7.5</v>
      </c>
      <c r="M75" s="342">
        <f t="shared" si="9"/>
        <v>5.7</v>
      </c>
      <c r="N75" s="343">
        <f t="shared" si="14"/>
        <v>5.5</v>
      </c>
      <c r="O75" s="344">
        <f>IF('Datos de Indicador'!T78="No dato","x",IF('Datos de Indicador'!AN78="No dato","x", 'Datos de Indicador'!T78/'Datos de Indicador'!AN78))</f>
        <v>6.8436782604929178E-3</v>
      </c>
      <c r="P75" s="341">
        <f t="shared" si="10"/>
        <v>4.5999999999999996</v>
      </c>
      <c r="Q75" s="474">
        <f>IF('Datos de Indicador'!T78="No dato","x",ROUND(IF('Datos de Indicador'!T78&gt;Q$302,10,IF('Datos de Indicador'!T78&lt;$Q$301,0,10-(Q$302-'Datos de Indicador'!T78)/(Q$302-Q$301)*10)),1))</f>
        <v>10</v>
      </c>
      <c r="R75" s="342">
        <f t="shared" si="15"/>
        <v>8.4</v>
      </c>
      <c r="S75" s="341">
        <f>IF('Datos de Indicador'!U78="No dato","x",ROUND(IF('Datos de Indicador'!U78&gt;S$302,10,IF('Datos de Indicador'!U78&lt;$S$301,0,10-(S$302-'Datos de Indicador'!U78)/(S$302-S$301)*10)),1))</f>
        <v>1.3</v>
      </c>
      <c r="T75" s="341">
        <f>IF('Datos de Indicador'!V78="No dato","x",ROUND(IF('Datos de Indicador'!V78&gt;T$302,10,IF('Datos de Indicador'!V78&lt;$T$301,0,10-(T$302-'Datos de Indicador'!V78)/(T$302-T$301)*10)),1))</f>
        <v>7.8</v>
      </c>
      <c r="U75" s="341">
        <f>IF('Datos de Indicador'!W78="No dato","x",ROUND(IF('Datos de Indicador'!W78&gt;U$302,10,IF('Datos de Indicador'!W78&lt;$U$301,0,10-(U$302-'Datos de Indicador'!W78)/(U$302-U$301)*10)),1))</f>
        <v>3.7</v>
      </c>
      <c r="V75" s="341">
        <f>IF('Datos de Indicador'!X78="No dato","x",ROUND(IF('Datos de Indicador'!X78&gt;V$302,10,IF('Datos de Indicador'!X78&lt;$V$301,0,(V$302-'Datos de Indicador'!X78)/(V$302-V$301)*10)),1))</f>
        <v>0</v>
      </c>
      <c r="W75" s="345">
        <f t="shared" si="11"/>
        <v>3.2</v>
      </c>
      <c r="X75" s="346">
        <f t="shared" si="12"/>
        <v>6.5</v>
      </c>
      <c r="Z75" s="413"/>
      <c r="AA75" s="414"/>
      <c r="AB75" s="414"/>
    </row>
    <row r="76" spans="1:28" s="3" customFormat="1" x14ac:dyDescent="0.25">
      <c r="A76" s="108" t="s">
        <v>43</v>
      </c>
      <c r="B76" s="101" t="s">
        <v>55</v>
      </c>
      <c r="C76" s="307">
        <v>512</v>
      </c>
      <c r="D76" s="341">
        <f>IF('Datos de Indicador'!M79="No dato","x",ROUND(IF('Datos de Indicador'!M79&gt;D$302,0,IF('Datos de Indicador'!M79&lt;$D$301,10,(D$302-'Datos de Indicador'!M79)/(D$302-D$301)*10)),1))</f>
        <v>4.2</v>
      </c>
      <c r="E76" s="341">
        <f>IF('Datos de Indicador'!N79="No dato","x",ROUND(IF('Datos de Indicador'!N79&gt;E$302,10,IF('Datos de Indicador'!N79&lt;$E$301,0,10-(E$302-'Datos de Indicador'!N79)/(E$302-E$301)*10)),1))</f>
        <v>5.6</v>
      </c>
      <c r="F76" s="342">
        <f t="shared" si="13"/>
        <v>4.9000000000000004</v>
      </c>
      <c r="G76" s="341">
        <f>IF('Datos de Indicador'!O79="No dato","x",ROUND(IF('Datos de Indicador'!O79&gt;G$302,0,IF('Datos de Indicador'!O79&lt;$G$301,10,(G$302-'Datos de Indicador'!O79)/(G$302-G$301)*10)),1))</f>
        <v>0.8</v>
      </c>
      <c r="H76" s="341">
        <f>IF('Datos de Indicador'!P79="No dato","x",ROUND(IF('Datos de Indicador'!P79&gt;H$302,10,IF('Datos de Indicador'!P79&lt;$E$301,0,10-(H$302-'Datos de Indicador'!P79)/(H$302-H$301)*10)),1))</f>
        <v>6.1</v>
      </c>
      <c r="I76" s="341">
        <f>IF('Datos de Indicador'!Q79="No dato","x",ROUND(IF('Datos de Indicador'!Q79&gt;I$302,10,IF('Datos de Indicador'!Q79&lt;$I$301,0,10-(I$302-'Datos de Indicador'!Q79)/(I$302-I$301)*10)),1))</f>
        <v>7.4</v>
      </c>
      <c r="J76" s="342">
        <f t="shared" si="8"/>
        <v>4.8</v>
      </c>
      <c r="K76" s="341">
        <f>IF('Datos de Indicador'!R79="No dato","x",ROUND(IF('Datos de Indicador'!R79&gt;K$302,10,IF('Datos de Indicador'!R79&lt;$K$301,0,10-(K$302-'Datos de Indicador'!R79)/(K$302-K$301)*10)),1))</f>
        <v>1.9</v>
      </c>
      <c r="L76" s="341">
        <f>IF('Datos de Indicador'!S79="No dato","x",ROUND(IF('Datos de Indicador'!S79&gt;L$302,10,IF('Datos de Indicador'!S79&lt;$L$301,0,10-(L$302-'Datos de Indicador'!S79)/(L$302-L$301)*10)),1))</f>
        <v>8.1</v>
      </c>
      <c r="M76" s="342">
        <f t="shared" si="9"/>
        <v>5.8</v>
      </c>
      <c r="N76" s="343">
        <f t="shared" si="14"/>
        <v>5.2</v>
      </c>
      <c r="O76" s="344">
        <f>IF('Datos de Indicador'!T79="No dato","x",IF('Datos de Indicador'!AN79="No dato","x", 'Datos de Indicador'!T79/'Datos de Indicador'!AN79))</f>
        <v>7.6409408640641472E-3</v>
      </c>
      <c r="P76" s="341">
        <f t="shared" si="10"/>
        <v>5.0999999999999996</v>
      </c>
      <c r="Q76" s="474">
        <f>IF('Datos de Indicador'!T79="No dato","x",ROUND(IF('Datos de Indicador'!T79&gt;Q$302,10,IF('Datos de Indicador'!T79&lt;$Q$301,0,10-(Q$302-'Datos de Indicador'!T79)/(Q$302-Q$301)*10)),1))</f>
        <v>10</v>
      </c>
      <c r="R76" s="342">
        <f t="shared" si="15"/>
        <v>8.5</v>
      </c>
      <c r="S76" s="341">
        <f>IF('Datos de Indicador'!U79="No dato","x",ROUND(IF('Datos de Indicador'!U79&gt;S$302,10,IF('Datos de Indicador'!U79&lt;$S$301,0,10-(S$302-'Datos de Indicador'!U79)/(S$302-S$301)*10)),1))</f>
        <v>2.8</v>
      </c>
      <c r="T76" s="341">
        <f>IF('Datos de Indicador'!V79="No dato","x",ROUND(IF('Datos de Indicador'!V79&gt;T$302,10,IF('Datos de Indicador'!V79&lt;$T$301,0,10-(T$302-'Datos de Indicador'!V79)/(T$302-T$301)*10)),1))</f>
        <v>4.8</v>
      </c>
      <c r="U76" s="341">
        <f>IF('Datos de Indicador'!W79="No dato","x",ROUND(IF('Datos de Indicador'!W79&gt;U$302,10,IF('Datos de Indicador'!W79&lt;$U$301,0,10-(U$302-'Datos de Indicador'!W79)/(U$302-U$301)*10)),1))</f>
        <v>0.3</v>
      </c>
      <c r="V76" s="341">
        <f>IF('Datos de Indicador'!X79="No dato","x",ROUND(IF('Datos de Indicador'!X79&gt;V$302,10,IF('Datos de Indicador'!X79&lt;$V$301,0,(V$302-'Datos de Indicador'!X79)/(V$302-V$301)*10)),1))</f>
        <v>0</v>
      </c>
      <c r="W76" s="345">
        <f t="shared" si="11"/>
        <v>2</v>
      </c>
      <c r="X76" s="346">
        <f t="shared" si="12"/>
        <v>6.2</v>
      </c>
      <c r="Z76" s="413"/>
      <c r="AA76" s="414"/>
      <c r="AB76" s="414"/>
    </row>
    <row r="77" spans="1:28" s="3" customFormat="1" x14ac:dyDescent="0.25">
      <c r="A77" s="104" t="s">
        <v>232</v>
      </c>
      <c r="B77" s="101" t="s">
        <v>232</v>
      </c>
      <c r="C77" s="307">
        <v>601</v>
      </c>
      <c r="D77" s="341">
        <f>IF('Datos de Indicador'!M80="No dato","x",ROUND(IF('Datos de Indicador'!M80&gt;D$302,0,IF('Datos de Indicador'!M80&lt;$D$301,10,(D$302-'Datos de Indicador'!M80)/(D$302-D$301)*10)),1))</f>
        <v>5.0999999999999996</v>
      </c>
      <c r="E77" s="341">
        <f>IF('Datos de Indicador'!N80="No dato","x",ROUND(IF('Datos de Indicador'!N80&gt;E$302,10,IF('Datos de Indicador'!N80&lt;$E$301,0,10-(E$302-'Datos de Indicador'!N80)/(E$302-E$301)*10)),1))</f>
        <v>7.1</v>
      </c>
      <c r="F77" s="342">
        <f t="shared" si="13"/>
        <v>6.2</v>
      </c>
      <c r="G77" s="341">
        <f>IF('Datos de Indicador'!O80="No dato","x",ROUND(IF('Datos de Indicador'!O80&gt;G$302,0,IF('Datos de Indicador'!O80&lt;$G$301,10,(G$302-'Datos de Indicador'!O80)/(G$302-G$301)*10)),1))</f>
        <v>2.8</v>
      </c>
      <c r="H77" s="341">
        <f>IF('Datos de Indicador'!P80="No dato","x",ROUND(IF('Datos de Indicador'!P80&gt;H$302,10,IF('Datos de Indicador'!P80&lt;$E$301,0,10-(H$302-'Datos de Indicador'!P80)/(H$302-H$301)*10)),1))</f>
        <v>9.8000000000000007</v>
      </c>
      <c r="I77" s="341">
        <f>IF('Datos de Indicador'!Q80="No dato","x",ROUND(IF('Datos de Indicador'!Q80&gt;I$302,10,IF('Datos de Indicador'!Q80&lt;$I$301,0,10-(I$302-'Datos de Indicador'!Q80)/(I$302-I$301)*10)),1))</f>
        <v>9.1</v>
      </c>
      <c r="J77" s="342">
        <f t="shared" si="8"/>
        <v>7.2</v>
      </c>
      <c r="K77" s="341">
        <f>IF('Datos de Indicador'!R80="No dato","x",ROUND(IF('Datos de Indicador'!R80&gt;K$302,10,IF('Datos de Indicador'!R80&lt;$K$301,0,10-(K$302-'Datos de Indicador'!R80)/(K$302-K$301)*10)),1))</f>
        <v>2.5</v>
      </c>
      <c r="L77" s="341">
        <f>IF('Datos de Indicador'!S80="No dato","x",ROUND(IF('Datos de Indicador'!S80&gt;L$302,10,IF('Datos de Indicador'!S80&lt;$L$301,0,10-(L$302-'Datos de Indicador'!S80)/(L$302-L$301)*10)),1))</f>
        <v>7.9</v>
      </c>
      <c r="M77" s="342">
        <f t="shared" si="9"/>
        <v>5.9</v>
      </c>
      <c r="N77" s="343">
        <f t="shared" si="14"/>
        <v>6.4</v>
      </c>
      <c r="O77" s="344">
        <f>IF('Datos de Indicador'!T80="No dato","x",IF('Datos de Indicador'!AN80="No dato","x", 'Datos de Indicador'!T80/'Datos de Indicador'!AN80))</f>
        <v>7.6875403001145622E-3</v>
      </c>
      <c r="P77" s="341">
        <f t="shared" si="10"/>
        <v>5.0999999999999996</v>
      </c>
      <c r="Q77" s="474">
        <f>IF('Datos de Indicador'!T80="No dato","x",ROUND(IF('Datos de Indicador'!T80&gt;Q$302,10,IF('Datos de Indicador'!T80&lt;$Q$301,0,10-(Q$302-'Datos de Indicador'!T80)/(Q$302-Q$301)*10)),1))</f>
        <v>10</v>
      </c>
      <c r="R77" s="342">
        <f t="shared" si="15"/>
        <v>8.5</v>
      </c>
      <c r="S77" s="341">
        <f>IF('Datos de Indicador'!U80="No dato","x",ROUND(IF('Datos de Indicador'!U80&gt;S$302,10,IF('Datos de Indicador'!U80&lt;$S$301,0,10-(S$302-'Datos de Indicador'!U80)/(S$302-S$301)*10)),1))</f>
        <v>2.7</v>
      </c>
      <c r="T77" s="341">
        <f>IF('Datos de Indicador'!V80="No dato","x",ROUND(IF('Datos de Indicador'!V80&gt;T$302,10,IF('Datos de Indicador'!V80&lt;$T$301,0,10-(T$302-'Datos de Indicador'!V80)/(T$302-T$301)*10)),1))</f>
        <v>7.3</v>
      </c>
      <c r="U77" s="341">
        <f>IF('Datos de Indicador'!W80="No dato","x",ROUND(IF('Datos de Indicador'!W80&gt;U$302,10,IF('Datos de Indicador'!W80&lt;$U$301,0,10-(U$302-'Datos de Indicador'!W80)/(U$302-U$301)*10)),1))</f>
        <v>7.6</v>
      </c>
      <c r="V77" s="341">
        <f>IF('Datos de Indicador'!X80="No dato","x",ROUND(IF('Datos de Indicador'!X80&gt;V$302,10,IF('Datos de Indicador'!X80&lt;$V$301,0,(V$302-'Datos de Indicador'!X80)/(V$302-V$301)*10)),1))</f>
        <v>0</v>
      </c>
      <c r="W77" s="345">
        <f t="shared" si="11"/>
        <v>4.4000000000000004</v>
      </c>
      <c r="X77" s="346">
        <f t="shared" si="12"/>
        <v>6.9</v>
      </c>
      <c r="Z77" s="413"/>
      <c r="AA77" s="414"/>
      <c r="AB77" s="414"/>
    </row>
    <row r="78" spans="1:28" s="3" customFormat="1" x14ac:dyDescent="0.25">
      <c r="A78" s="104" t="s">
        <v>232</v>
      </c>
      <c r="B78" s="101" t="s">
        <v>233</v>
      </c>
      <c r="C78" s="307">
        <v>602</v>
      </c>
      <c r="D78" s="341">
        <f>IF('Datos de Indicador'!M81="No dato","x",ROUND(IF('Datos de Indicador'!M81&gt;D$302,0,IF('Datos de Indicador'!M81&lt;$D$301,10,(D$302-'Datos de Indicador'!M81)/(D$302-D$301)*10)),1))</f>
        <v>7.6</v>
      </c>
      <c r="E78" s="341">
        <f>IF('Datos de Indicador'!N81="No dato","x",ROUND(IF('Datos de Indicador'!N81&gt;E$302,10,IF('Datos de Indicador'!N81&lt;$E$301,0,10-(E$302-'Datos de Indicador'!N81)/(E$302-E$301)*10)),1))</f>
        <v>8.9</v>
      </c>
      <c r="F78" s="342">
        <f t="shared" si="13"/>
        <v>8.3000000000000007</v>
      </c>
      <c r="G78" s="341">
        <f>IF('Datos de Indicador'!O81="No dato","x",ROUND(IF('Datos de Indicador'!O81&gt;G$302,0,IF('Datos de Indicador'!O81&lt;$G$301,10,(G$302-'Datos de Indicador'!O81)/(G$302-G$301)*10)),1))</f>
        <v>8.8000000000000007</v>
      </c>
      <c r="H78" s="341">
        <f>IF('Datos de Indicador'!P81="No dato","x",ROUND(IF('Datos de Indicador'!P81&gt;H$302,10,IF('Datos de Indicador'!P81&lt;$E$301,0,10-(H$302-'Datos de Indicador'!P81)/(H$302-H$301)*10)),1))</f>
        <v>9.1</v>
      </c>
      <c r="I78" s="341" t="str">
        <f>IF('Datos de Indicador'!Q81="No dato","x",ROUND(IF('Datos de Indicador'!Q81&gt;I$302,10,IF('Datos de Indicador'!Q81&lt;$I$301,0,10-(I$302-'Datos de Indicador'!Q81)/(I$302-I$301)*10)),1))</f>
        <v>x</v>
      </c>
      <c r="J78" s="342">
        <f t="shared" si="8"/>
        <v>9</v>
      </c>
      <c r="K78" s="341">
        <f>IF('Datos de Indicador'!R81="No dato","x",ROUND(IF('Datos de Indicador'!R81&gt;K$302,10,IF('Datos de Indicador'!R81&lt;$K$301,0,10-(K$302-'Datos de Indicador'!R81)/(K$302-K$301)*10)),1))</f>
        <v>4.2</v>
      </c>
      <c r="L78" s="341">
        <f>IF('Datos de Indicador'!S81="No dato","x",ROUND(IF('Datos de Indicador'!S81&gt;L$302,10,IF('Datos de Indicador'!S81&lt;$L$301,0,10-(L$302-'Datos de Indicador'!S81)/(L$302-L$301)*10)),1))</f>
        <v>8.1</v>
      </c>
      <c r="M78" s="342">
        <f t="shared" si="9"/>
        <v>6.5</v>
      </c>
      <c r="N78" s="343">
        <f t="shared" si="14"/>
        <v>7.9</v>
      </c>
      <c r="O78" s="344">
        <f>IF('Datos de Indicador'!T81="No dato","x",IF('Datos de Indicador'!AN81="No dato","x", 'Datos de Indicador'!T81/'Datos de Indicador'!AN81))</f>
        <v>4.5134302069572878E-3</v>
      </c>
      <c r="P78" s="341">
        <f t="shared" si="10"/>
        <v>3</v>
      </c>
      <c r="Q78" s="474">
        <f>IF('Datos de Indicador'!T81="No dato","x",ROUND(IF('Datos de Indicador'!T81&gt;Q$302,10,IF('Datos de Indicador'!T81&lt;$Q$301,0,10-(Q$302-'Datos de Indicador'!T81)/(Q$302-Q$301)*10)),1))</f>
        <v>1</v>
      </c>
      <c r="R78" s="342">
        <f t="shared" si="15"/>
        <v>2.1</v>
      </c>
      <c r="S78" s="341">
        <f>IF('Datos de Indicador'!U81="No dato","x",ROUND(IF('Datos de Indicador'!U81&gt;S$302,10,IF('Datos de Indicador'!U81&lt;$S$301,0,10-(S$302-'Datos de Indicador'!U81)/(S$302-S$301)*10)),1))</f>
        <v>6</v>
      </c>
      <c r="T78" s="341">
        <f>IF('Datos de Indicador'!V81="No dato","x",ROUND(IF('Datos de Indicador'!V81&gt;T$302,10,IF('Datos de Indicador'!V81&lt;$T$301,0,10-(T$302-'Datos de Indicador'!V81)/(T$302-T$301)*10)),1))</f>
        <v>10</v>
      </c>
      <c r="U78" s="341">
        <f>IF('Datos de Indicador'!W81="No dato","x",ROUND(IF('Datos de Indicador'!W81&gt;U$302,10,IF('Datos de Indicador'!W81&lt;$U$301,0,10-(U$302-'Datos de Indicador'!W81)/(U$302-U$301)*10)),1))</f>
        <v>0.4</v>
      </c>
      <c r="V78" s="341">
        <f>IF('Datos de Indicador'!X81="No dato","x",ROUND(IF('Datos de Indicador'!X81&gt;V$302,10,IF('Datos de Indicador'!X81&lt;$V$301,0,(V$302-'Datos de Indicador'!X81)/(V$302-V$301)*10)),1))</f>
        <v>7.5</v>
      </c>
      <c r="W78" s="345">
        <f t="shared" si="11"/>
        <v>6</v>
      </c>
      <c r="X78" s="346">
        <f t="shared" si="12"/>
        <v>4.3</v>
      </c>
      <c r="Z78" s="413"/>
      <c r="AA78" s="414"/>
      <c r="AB78" s="414"/>
    </row>
    <row r="79" spans="1:28" s="3" customFormat="1" x14ac:dyDescent="0.25">
      <c r="A79" s="104" t="s">
        <v>232</v>
      </c>
      <c r="B79" s="101" t="s">
        <v>234</v>
      </c>
      <c r="C79" s="307">
        <v>603</v>
      </c>
      <c r="D79" s="341">
        <f>IF('Datos de Indicador'!M82="No dato","x",ROUND(IF('Datos de Indicador'!M82&gt;D$302,0,IF('Datos de Indicador'!M82&lt;$D$301,10,(D$302-'Datos de Indicador'!M82)/(D$302-D$301)*10)),1))</f>
        <v>7.6</v>
      </c>
      <c r="E79" s="341">
        <f>IF('Datos de Indicador'!N82="No dato","x",ROUND(IF('Datos de Indicador'!N82&gt;E$302,10,IF('Datos de Indicador'!N82&lt;$E$301,0,10-(E$302-'Datos de Indicador'!N82)/(E$302-E$301)*10)),1))</f>
        <v>8</v>
      </c>
      <c r="F79" s="342">
        <f t="shared" si="13"/>
        <v>7.8</v>
      </c>
      <c r="G79" s="341">
        <f>IF('Datos de Indicador'!O82="No dato","x",ROUND(IF('Datos de Indicador'!O82&gt;G$302,0,IF('Datos de Indicador'!O82&lt;$G$301,10,(G$302-'Datos de Indicador'!O82)/(G$302-G$301)*10)),1))</f>
        <v>8.8000000000000007</v>
      </c>
      <c r="H79" s="341">
        <f>IF('Datos de Indicador'!P82="No dato","x",ROUND(IF('Datos de Indicador'!P82&gt;H$302,10,IF('Datos de Indicador'!P82&lt;$E$301,0,10-(H$302-'Datos de Indicador'!P82)/(H$302-H$301)*10)),1))</f>
        <v>9.3000000000000007</v>
      </c>
      <c r="I79" s="341" t="str">
        <f>IF('Datos de Indicador'!Q82="No dato","x",ROUND(IF('Datos de Indicador'!Q82&gt;I$302,10,IF('Datos de Indicador'!Q82&lt;$I$301,0,10-(I$302-'Datos de Indicador'!Q82)/(I$302-I$301)*10)),1))</f>
        <v>x</v>
      </c>
      <c r="J79" s="342">
        <f t="shared" si="8"/>
        <v>9.1</v>
      </c>
      <c r="K79" s="341">
        <f>IF('Datos de Indicador'!R82="No dato","x",ROUND(IF('Datos de Indicador'!R82&gt;K$302,10,IF('Datos de Indicador'!R82&lt;$K$301,0,10-(K$302-'Datos de Indicador'!R82)/(K$302-K$301)*10)),1))</f>
        <v>6</v>
      </c>
      <c r="L79" s="341">
        <f>IF('Datos de Indicador'!S82="No dato","x",ROUND(IF('Datos de Indicador'!S82&gt;L$302,10,IF('Datos de Indicador'!S82&lt;$L$301,0,10-(L$302-'Datos de Indicador'!S82)/(L$302-L$301)*10)),1))</f>
        <v>8.1999999999999993</v>
      </c>
      <c r="M79" s="342">
        <f t="shared" si="9"/>
        <v>7.3</v>
      </c>
      <c r="N79" s="343">
        <f t="shared" si="14"/>
        <v>8.1</v>
      </c>
      <c r="O79" s="344">
        <f>IF('Datos de Indicador'!T82="No dato","x",IF('Datos de Indicador'!AN82="No dato","x", 'Datos de Indicador'!T82/'Datos de Indicador'!AN82))</f>
        <v>3.4948487385780334E-3</v>
      </c>
      <c r="P79" s="341">
        <f t="shared" si="10"/>
        <v>2.2999999999999998</v>
      </c>
      <c r="Q79" s="474">
        <f>IF('Datos de Indicador'!T82="No dato","x",ROUND(IF('Datos de Indicador'!T82&gt;Q$302,10,IF('Datos de Indicador'!T82&lt;$Q$301,0,10-(Q$302-'Datos de Indicador'!T82)/(Q$302-Q$301)*10)),1))</f>
        <v>2.4</v>
      </c>
      <c r="R79" s="342">
        <f t="shared" si="15"/>
        <v>2.4</v>
      </c>
      <c r="S79" s="341">
        <f>IF('Datos de Indicador'!U82="No dato","x",ROUND(IF('Datos de Indicador'!U82&gt;S$302,10,IF('Datos de Indicador'!U82&lt;$S$301,0,10-(S$302-'Datos de Indicador'!U82)/(S$302-S$301)*10)),1))</f>
        <v>2.1</v>
      </c>
      <c r="T79" s="341">
        <f>IF('Datos de Indicador'!V82="No dato","x",ROUND(IF('Datos de Indicador'!V82&gt;T$302,10,IF('Datos de Indicador'!V82&lt;$T$301,0,10-(T$302-'Datos de Indicador'!V82)/(T$302-T$301)*10)),1))</f>
        <v>10</v>
      </c>
      <c r="U79" s="341">
        <f>IF('Datos de Indicador'!W82="No dato","x",ROUND(IF('Datos de Indicador'!W82&gt;U$302,10,IF('Datos de Indicador'!W82&lt;$U$301,0,10-(U$302-'Datos de Indicador'!W82)/(U$302-U$301)*10)),1))</f>
        <v>4.5</v>
      </c>
      <c r="V79" s="341">
        <f>IF('Datos de Indicador'!X82="No dato","x",ROUND(IF('Datos de Indicador'!X82&gt;V$302,10,IF('Datos de Indicador'!X82&lt;$V$301,0,(V$302-'Datos de Indicador'!X82)/(V$302-V$301)*10)),1))</f>
        <v>7.5</v>
      </c>
      <c r="W79" s="345">
        <f t="shared" si="11"/>
        <v>6</v>
      </c>
      <c r="X79" s="346">
        <f t="shared" si="12"/>
        <v>4.4000000000000004</v>
      </c>
      <c r="Z79" s="413"/>
      <c r="AA79" s="414"/>
      <c r="AB79" s="414"/>
    </row>
    <row r="80" spans="1:28" s="3" customFormat="1" x14ac:dyDescent="0.25">
      <c r="A80" s="104" t="s">
        <v>232</v>
      </c>
      <c r="B80" s="101" t="s">
        <v>235</v>
      </c>
      <c r="C80" s="307">
        <v>604</v>
      </c>
      <c r="D80" s="341">
        <f>IF('Datos de Indicador'!M83="No dato","x",ROUND(IF('Datos de Indicador'!M83&gt;D$302,0,IF('Datos de Indicador'!M83&lt;$D$301,10,(D$302-'Datos de Indicador'!M83)/(D$302-D$301)*10)),1))</f>
        <v>7.2</v>
      </c>
      <c r="E80" s="341">
        <f>IF('Datos de Indicador'!N83="No dato","x",ROUND(IF('Datos de Indicador'!N83&gt;E$302,10,IF('Datos de Indicador'!N83&lt;$E$301,0,10-(E$302-'Datos de Indicador'!N83)/(E$302-E$301)*10)),1))</f>
        <v>7.6</v>
      </c>
      <c r="F80" s="342">
        <f t="shared" si="13"/>
        <v>7.4</v>
      </c>
      <c r="G80" s="341">
        <f>IF('Datos de Indicador'!O83="No dato","x",ROUND(IF('Datos de Indicador'!O83&gt;G$302,0,IF('Datos de Indicador'!O83&lt;$G$301,10,(G$302-'Datos de Indicador'!O83)/(G$302-G$301)*10)),1))</f>
        <v>8.1999999999999993</v>
      </c>
      <c r="H80" s="341">
        <f>IF('Datos de Indicador'!P83="No dato","x",ROUND(IF('Datos de Indicador'!P83&gt;H$302,10,IF('Datos de Indicador'!P83&lt;$E$301,0,10-(H$302-'Datos de Indicador'!P83)/(H$302-H$301)*10)),1))</f>
        <v>10</v>
      </c>
      <c r="I80" s="341">
        <f>IF('Datos de Indicador'!Q83="No dato","x",ROUND(IF('Datos de Indicador'!Q83&gt;I$302,10,IF('Datos de Indicador'!Q83&lt;$I$301,0,10-(I$302-'Datos de Indicador'!Q83)/(I$302-I$301)*10)),1))</f>
        <v>10</v>
      </c>
      <c r="J80" s="342">
        <f t="shared" si="8"/>
        <v>9.4</v>
      </c>
      <c r="K80" s="341">
        <f>IF('Datos de Indicador'!R83="No dato","x",ROUND(IF('Datos de Indicador'!R83&gt;K$302,10,IF('Datos de Indicador'!R83&lt;$K$301,0,10-(K$302-'Datos de Indicador'!R83)/(K$302-K$301)*10)),1))</f>
        <v>3.2</v>
      </c>
      <c r="L80" s="341">
        <f>IF('Datos de Indicador'!S83="No dato","x",ROUND(IF('Datos de Indicador'!S83&gt;L$302,10,IF('Datos de Indicador'!S83&lt;$L$301,0,10-(L$302-'Datos de Indicador'!S83)/(L$302-L$301)*10)),1))</f>
        <v>7.3</v>
      </c>
      <c r="M80" s="342">
        <f t="shared" si="9"/>
        <v>5.6</v>
      </c>
      <c r="N80" s="343">
        <f t="shared" si="14"/>
        <v>7.5</v>
      </c>
      <c r="O80" s="344">
        <f>IF('Datos de Indicador'!T83="No dato","x",IF('Datos de Indicador'!AN83="No dato","x", 'Datos de Indicador'!T83/'Datos de Indicador'!AN83))</f>
        <v>1.4168319637291016E-3</v>
      </c>
      <c r="P80" s="341">
        <f t="shared" si="10"/>
        <v>0.9</v>
      </c>
      <c r="Q80" s="474">
        <f>IF('Datos de Indicador'!T83="No dato","x",ROUND(IF('Datos de Indicador'!T83&gt;Q$302,10,IF('Datos de Indicador'!T83&lt;$Q$301,0,10-(Q$302-'Datos de Indicador'!T83)/(Q$302-Q$301)*10)),1))</f>
        <v>0.1</v>
      </c>
      <c r="R80" s="342">
        <f t="shared" si="15"/>
        <v>0.5</v>
      </c>
      <c r="S80" s="341">
        <f>IF('Datos de Indicador'!U83="No dato","x",ROUND(IF('Datos de Indicador'!U83&gt;S$302,10,IF('Datos de Indicador'!U83&lt;$S$301,0,10-(S$302-'Datos de Indicador'!U83)/(S$302-S$301)*10)),1))</f>
        <v>2.7</v>
      </c>
      <c r="T80" s="341">
        <f>IF('Datos de Indicador'!V83="No dato","x",ROUND(IF('Datos de Indicador'!V83&gt;T$302,10,IF('Datos de Indicador'!V83&lt;$T$301,0,10-(T$302-'Datos de Indicador'!V83)/(T$302-T$301)*10)),1))</f>
        <v>7.3</v>
      </c>
      <c r="U80" s="341">
        <f>IF('Datos de Indicador'!W83="No dato","x",ROUND(IF('Datos de Indicador'!W83&gt;U$302,10,IF('Datos de Indicador'!W83&lt;$U$301,0,10-(U$302-'Datos de Indicador'!W83)/(U$302-U$301)*10)),1))</f>
        <v>1.6</v>
      </c>
      <c r="V80" s="341">
        <f>IF('Datos de Indicador'!X83="No dato","x",ROUND(IF('Datos de Indicador'!X83&gt;V$302,10,IF('Datos de Indicador'!X83&lt;$V$301,0,(V$302-'Datos de Indicador'!X83)/(V$302-V$301)*10)),1))</f>
        <v>5</v>
      </c>
      <c r="W80" s="345">
        <f t="shared" si="11"/>
        <v>4.2</v>
      </c>
      <c r="X80" s="346">
        <f t="shared" si="12"/>
        <v>2.5</v>
      </c>
      <c r="Z80" s="413"/>
      <c r="AA80" s="414"/>
      <c r="AB80" s="414"/>
    </row>
    <row r="81" spans="1:28" s="3" customFormat="1" x14ac:dyDescent="0.25">
      <c r="A81" s="104" t="s">
        <v>232</v>
      </c>
      <c r="B81" s="101" t="s">
        <v>236</v>
      </c>
      <c r="C81" s="307">
        <v>605</v>
      </c>
      <c r="D81" s="341">
        <f>IF('Datos de Indicador'!M84="No dato","x",ROUND(IF('Datos de Indicador'!M84&gt;D$302,0,IF('Datos de Indicador'!M84&lt;$D$301,10,(D$302-'Datos de Indicador'!M84)/(D$302-D$301)*10)),1))</f>
        <v>7.3</v>
      </c>
      <c r="E81" s="341">
        <f>IF('Datos de Indicador'!N84="No dato","x",ROUND(IF('Datos de Indicador'!N84&gt;E$302,10,IF('Datos de Indicador'!N84&lt;$E$301,0,10-(E$302-'Datos de Indicador'!N84)/(E$302-E$301)*10)),1))</f>
        <v>7.8</v>
      </c>
      <c r="F81" s="342">
        <f t="shared" si="13"/>
        <v>7.6</v>
      </c>
      <c r="G81" s="341">
        <f>IF('Datos de Indicador'!O84="No dato","x",ROUND(IF('Datos de Indicador'!O84&gt;G$302,0,IF('Datos de Indicador'!O84&lt;$G$301,10,(G$302-'Datos de Indicador'!O84)/(G$302-G$301)*10)),1))</f>
        <v>8.6999999999999993</v>
      </c>
      <c r="H81" s="341">
        <f>IF('Datos de Indicador'!P84="No dato","x",ROUND(IF('Datos de Indicador'!P84&gt;H$302,10,IF('Datos de Indicador'!P84&lt;$E$301,0,10-(H$302-'Datos de Indicador'!P84)/(H$302-H$301)*10)),1))</f>
        <v>9.6999999999999993</v>
      </c>
      <c r="I81" s="341" t="str">
        <f>IF('Datos de Indicador'!Q84="No dato","x",ROUND(IF('Datos de Indicador'!Q84&gt;I$302,10,IF('Datos de Indicador'!Q84&lt;$I$301,0,10-(I$302-'Datos de Indicador'!Q84)/(I$302-I$301)*10)),1))</f>
        <v>x</v>
      </c>
      <c r="J81" s="342">
        <f t="shared" si="8"/>
        <v>9.1999999999999993</v>
      </c>
      <c r="K81" s="341">
        <f>IF('Datos de Indicador'!R84="No dato","x",ROUND(IF('Datos de Indicador'!R84&gt;K$302,10,IF('Datos de Indicador'!R84&lt;$K$301,0,10-(K$302-'Datos de Indicador'!R84)/(K$302-K$301)*10)),1))</f>
        <v>5</v>
      </c>
      <c r="L81" s="341">
        <f>IF('Datos de Indicador'!S84="No dato","x",ROUND(IF('Datos de Indicador'!S84&gt;L$302,10,IF('Datos de Indicador'!S84&lt;$L$301,0,10-(L$302-'Datos de Indicador'!S84)/(L$302-L$301)*10)),1))</f>
        <v>8.1999999999999993</v>
      </c>
      <c r="M81" s="342">
        <f t="shared" si="9"/>
        <v>6.9</v>
      </c>
      <c r="N81" s="343">
        <f t="shared" si="14"/>
        <v>7.9</v>
      </c>
      <c r="O81" s="344">
        <f>IF('Datos de Indicador'!T84="No dato","x",IF('Datos de Indicador'!AN84="No dato","x", 'Datos de Indicador'!T84/'Datos de Indicador'!AN84))</f>
        <v>2.052334530528476E-3</v>
      </c>
      <c r="P81" s="341">
        <f t="shared" si="10"/>
        <v>1.4</v>
      </c>
      <c r="Q81" s="474">
        <f>IF('Datos de Indicador'!T84="No dato","x",ROUND(IF('Datos de Indicador'!T84&gt;Q$302,10,IF('Datos de Indicador'!T84&lt;$Q$301,0,10-(Q$302-'Datos de Indicador'!T84)/(Q$302-Q$301)*10)),1))</f>
        <v>1.3</v>
      </c>
      <c r="R81" s="342">
        <f t="shared" si="15"/>
        <v>1.4</v>
      </c>
      <c r="S81" s="341">
        <f>IF('Datos de Indicador'!U84="No dato","x",ROUND(IF('Datos de Indicador'!U84&gt;S$302,10,IF('Datos de Indicador'!U84&lt;$S$301,0,10-(S$302-'Datos de Indicador'!U84)/(S$302-S$301)*10)),1))</f>
        <v>3.8</v>
      </c>
      <c r="T81" s="341">
        <f>IF('Datos de Indicador'!V84="No dato","x",ROUND(IF('Datos de Indicador'!V84&gt;T$302,10,IF('Datos de Indicador'!V84&lt;$T$301,0,10-(T$302-'Datos de Indicador'!V84)/(T$302-T$301)*10)),1))</f>
        <v>9.6</v>
      </c>
      <c r="U81" s="341">
        <f>IF('Datos de Indicador'!W84="No dato","x",ROUND(IF('Datos de Indicador'!W84&gt;U$302,10,IF('Datos de Indicador'!W84&lt;$U$301,0,10-(U$302-'Datos de Indicador'!W84)/(U$302-U$301)*10)),1))</f>
        <v>2.6</v>
      </c>
      <c r="V81" s="341">
        <f>IF('Datos de Indicador'!X84="No dato","x",ROUND(IF('Datos de Indicador'!X84&gt;V$302,10,IF('Datos de Indicador'!X84&lt;$V$301,0,(V$302-'Datos de Indicador'!X84)/(V$302-V$301)*10)),1))</f>
        <v>7.5</v>
      </c>
      <c r="W81" s="345">
        <f t="shared" si="11"/>
        <v>5.9</v>
      </c>
      <c r="X81" s="346">
        <f t="shared" si="12"/>
        <v>4</v>
      </c>
      <c r="Z81" s="413"/>
      <c r="AA81" s="414"/>
      <c r="AB81" s="414"/>
    </row>
    <row r="82" spans="1:28" s="3" customFormat="1" x14ac:dyDescent="0.25">
      <c r="A82" s="104" t="s">
        <v>232</v>
      </c>
      <c r="B82" s="101" t="s">
        <v>237</v>
      </c>
      <c r="C82" s="307">
        <v>606</v>
      </c>
      <c r="D82" s="341">
        <f>IF('Datos de Indicador'!M85="No dato","x",ROUND(IF('Datos de Indicador'!M85&gt;D$302,0,IF('Datos de Indicador'!M85&lt;$D$301,10,(D$302-'Datos de Indicador'!M85)/(D$302-D$301)*10)),1))</f>
        <v>7</v>
      </c>
      <c r="E82" s="341">
        <f>IF('Datos de Indicador'!N85="No dato","x",ROUND(IF('Datos de Indicador'!N85&gt;E$302,10,IF('Datos de Indicador'!N85&lt;$E$301,0,10-(E$302-'Datos de Indicador'!N85)/(E$302-E$301)*10)),1))</f>
        <v>7.8</v>
      </c>
      <c r="F82" s="342">
        <f t="shared" si="13"/>
        <v>7.4</v>
      </c>
      <c r="G82" s="341">
        <f>IF('Datos de Indicador'!O85="No dato","x",ROUND(IF('Datos de Indicador'!O85&gt;G$302,0,IF('Datos de Indicador'!O85&lt;$G$301,10,(G$302-'Datos de Indicador'!O85)/(G$302-G$301)*10)),1))</f>
        <v>7</v>
      </c>
      <c r="H82" s="341">
        <f>IF('Datos de Indicador'!P85="No dato","x",ROUND(IF('Datos de Indicador'!P85&gt;H$302,10,IF('Datos de Indicador'!P85&lt;$E$301,0,10-(H$302-'Datos de Indicador'!P85)/(H$302-H$301)*10)),1))</f>
        <v>9.1</v>
      </c>
      <c r="I82" s="341">
        <f>IF('Datos de Indicador'!Q85="No dato","x",ROUND(IF('Datos de Indicador'!Q85&gt;I$302,10,IF('Datos de Indicador'!Q85&lt;$I$301,0,10-(I$302-'Datos de Indicador'!Q85)/(I$302-I$301)*10)),1))</f>
        <v>10</v>
      </c>
      <c r="J82" s="342">
        <f t="shared" si="8"/>
        <v>8.6999999999999993</v>
      </c>
      <c r="K82" s="341">
        <f>IF('Datos de Indicador'!R85="No dato","x",ROUND(IF('Datos de Indicador'!R85&gt;K$302,10,IF('Datos de Indicador'!R85&lt;$K$301,0,10-(K$302-'Datos de Indicador'!R85)/(K$302-K$301)*10)),1))</f>
        <v>5.2</v>
      </c>
      <c r="L82" s="341">
        <f>IF('Datos de Indicador'!S85="No dato","x",ROUND(IF('Datos de Indicador'!S85&gt;L$302,10,IF('Datos de Indicador'!S85&lt;$L$301,0,10-(L$302-'Datos de Indicador'!S85)/(L$302-L$301)*10)),1))</f>
        <v>8.4</v>
      </c>
      <c r="M82" s="342">
        <f t="shared" si="9"/>
        <v>7.1</v>
      </c>
      <c r="N82" s="343">
        <f t="shared" si="14"/>
        <v>7.7</v>
      </c>
      <c r="O82" s="344">
        <f>IF('Datos de Indicador'!T85="No dato","x",IF('Datos de Indicador'!AN85="No dato","x", 'Datos de Indicador'!T85/'Datos de Indicador'!AN85))</f>
        <v>5.5092805141995146E-3</v>
      </c>
      <c r="P82" s="341">
        <f t="shared" si="10"/>
        <v>3.7</v>
      </c>
      <c r="Q82" s="474">
        <f>IF('Datos de Indicador'!T85="No dato","x",ROUND(IF('Datos de Indicador'!T85&gt;Q$302,10,IF('Datos de Indicador'!T85&lt;$Q$301,0,10-(Q$302-'Datos de Indicador'!T85)/(Q$302-Q$301)*10)),1))</f>
        <v>6.3</v>
      </c>
      <c r="R82" s="342">
        <f t="shared" si="15"/>
        <v>5.0999999999999996</v>
      </c>
      <c r="S82" s="341">
        <f>IF('Datos de Indicador'!U85="No dato","x",ROUND(IF('Datos de Indicador'!U85&gt;S$302,10,IF('Datos de Indicador'!U85&lt;$S$301,0,10-(S$302-'Datos de Indicador'!U85)/(S$302-S$301)*10)),1))</f>
        <v>2.7</v>
      </c>
      <c r="T82" s="341">
        <f>IF('Datos de Indicador'!V85="No dato","x",ROUND(IF('Datos de Indicador'!V85&gt;T$302,10,IF('Datos de Indicador'!V85&lt;$T$301,0,10-(T$302-'Datos de Indicador'!V85)/(T$302-T$301)*10)),1))</f>
        <v>8.8000000000000007</v>
      </c>
      <c r="U82" s="341">
        <f>IF('Datos de Indicador'!W85="No dato","x",ROUND(IF('Datos de Indicador'!W85&gt;U$302,10,IF('Datos de Indicador'!W85&lt;$U$301,0,10-(U$302-'Datos de Indicador'!W85)/(U$302-U$301)*10)),1))</f>
        <v>1.9</v>
      </c>
      <c r="V82" s="341">
        <f>IF('Datos de Indicador'!X85="No dato","x",ROUND(IF('Datos de Indicador'!X85&gt;V$302,10,IF('Datos de Indicador'!X85&lt;$V$301,0,(V$302-'Datos de Indicador'!X85)/(V$302-V$301)*10)),1))</f>
        <v>5</v>
      </c>
      <c r="W82" s="345">
        <f t="shared" si="11"/>
        <v>4.5999999999999996</v>
      </c>
      <c r="X82" s="346">
        <f t="shared" si="12"/>
        <v>4.9000000000000004</v>
      </c>
      <c r="Z82" s="413"/>
      <c r="AA82" s="414"/>
      <c r="AB82" s="414"/>
    </row>
    <row r="83" spans="1:28" s="3" customFormat="1" x14ac:dyDescent="0.25">
      <c r="A83" s="104" t="s">
        <v>232</v>
      </c>
      <c r="B83" s="101" t="s">
        <v>238</v>
      </c>
      <c r="C83" s="307">
        <v>607</v>
      </c>
      <c r="D83" s="341">
        <f>IF('Datos de Indicador'!M86="No dato","x",ROUND(IF('Datos de Indicador'!M86&gt;D$302,0,IF('Datos de Indicador'!M86&lt;$D$301,10,(D$302-'Datos de Indicador'!M86)/(D$302-D$301)*10)),1))</f>
        <v>6.6</v>
      </c>
      <c r="E83" s="341">
        <f>IF('Datos de Indicador'!N86="No dato","x",ROUND(IF('Datos de Indicador'!N86&gt;E$302,10,IF('Datos de Indicador'!N86&lt;$E$301,0,10-(E$302-'Datos de Indicador'!N86)/(E$302-E$301)*10)),1))</f>
        <v>8.5</v>
      </c>
      <c r="F83" s="342">
        <f t="shared" si="13"/>
        <v>7.7</v>
      </c>
      <c r="G83" s="341">
        <f>IF('Datos de Indicador'!O86="No dato","x",ROUND(IF('Datos de Indicador'!O86&gt;G$302,0,IF('Datos de Indicador'!O86&lt;$G$301,10,(G$302-'Datos de Indicador'!O86)/(G$302-G$301)*10)),1))</f>
        <v>6.3</v>
      </c>
      <c r="H83" s="341">
        <f>IF('Datos de Indicador'!P86="No dato","x",ROUND(IF('Datos de Indicador'!P86&gt;H$302,10,IF('Datos de Indicador'!P86&lt;$E$301,0,10-(H$302-'Datos de Indicador'!P86)/(H$302-H$301)*10)),1))</f>
        <v>9</v>
      </c>
      <c r="I83" s="341">
        <f>IF('Datos de Indicador'!Q86="No dato","x",ROUND(IF('Datos de Indicador'!Q86&gt;I$302,10,IF('Datos de Indicador'!Q86&lt;$I$301,0,10-(I$302-'Datos de Indicador'!Q86)/(I$302-I$301)*10)),1))</f>
        <v>10</v>
      </c>
      <c r="J83" s="342">
        <f t="shared" si="8"/>
        <v>8.4</v>
      </c>
      <c r="K83" s="341">
        <f>IF('Datos de Indicador'!R86="No dato","x",ROUND(IF('Datos de Indicador'!R86&gt;K$302,10,IF('Datos de Indicador'!R86&lt;$K$301,0,10-(K$302-'Datos de Indicador'!R86)/(K$302-K$301)*10)),1))</f>
        <v>4</v>
      </c>
      <c r="L83" s="341">
        <f>IF('Datos de Indicador'!S86="No dato","x",ROUND(IF('Datos de Indicador'!S86&gt;L$302,10,IF('Datos de Indicador'!S86&lt;$L$301,0,10-(L$302-'Datos de Indicador'!S86)/(L$302-L$301)*10)),1))</f>
        <v>8.9</v>
      </c>
      <c r="M83" s="342">
        <f t="shared" si="9"/>
        <v>7.1</v>
      </c>
      <c r="N83" s="343">
        <f t="shared" si="14"/>
        <v>7.7</v>
      </c>
      <c r="O83" s="344">
        <f>IF('Datos de Indicador'!T86="No dato","x",IF('Datos de Indicador'!AN86="No dato","x", 'Datos de Indicador'!T86/'Datos de Indicador'!AN86))</f>
        <v>8.3039058319957192E-3</v>
      </c>
      <c r="P83" s="341">
        <f t="shared" si="10"/>
        <v>5.5</v>
      </c>
      <c r="Q83" s="474">
        <f>IF('Datos de Indicador'!T86="No dato","x",ROUND(IF('Datos de Indicador'!T86&gt;Q$302,10,IF('Datos de Indicador'!T86&lt;$Q$301,0,10-(Q$302-'Datos de Indicador'!T86)/(Q$302-Q$301)*10)),1))</f>
        <v>9.6999999999999993</v>
      </c>
      <c r="R83" s="342">
        <f t="shared" si="15"/>
        <v>8.3000000000000007</v>
      </c>
      <c r="S83" s="341">
        <f>IF('Datos de Indicador'!U86="No dato","x",ROUND(IF('Datos de Indicador'!U86&gt;S$302,10,IF('Datos de Indicador'!U86&lt;$S$301,0,10-(S$302-'Datos de Indicador'!U86)/(S$302-S$301)*10)),1))</f>
        <v>2.4</v>
      </c>
      <c r="T83" s="341">
        <f>IF('Datos de Indicador'!V86="No dato","x",ROUND(IF('Datos de Indicador'!V86&gt;T$302,10,IF('Datos de Indicador'!V86&lt;$T$301,0,10-(T$302-'Datos de Indicador'!V86)/(T$302-T$301)*10)),1))</f>
        <v>7.4</v>
      </c>
      <c r="U83" s="341">
        <f>IF('Datos de Indicador'!W86="No dato","x",ROUND(IF('Datos de Indicador'!W86&gt;U$302,10,IF('Datos de Indicador'!W86&lt;$U$301,0,10-(U$302-'Datos de Indicador'!W86)/(U$302-U$301)*10)),1))</f>
        <v>2.2000000000000002</v>
      </c>
      <c r="V83" s="341">
        <f>IF('Datos de Indicador'!X86="No dato","x",ROUND(IF('Datos de Indicador'!X86&gt;V$302,10,IF('Datos de Indicador'!X86&lt;$V$301,0,(V$302-'Datos de Indicador'!X86)/(V$302-V$301)*10)),1))</f>
        <v>2.5</v>
      </c>
      <c r="W83" s="345">
        <f t="shared" si="11"/>
        <v>3.6</v>
      </c>
      <c r="X83" s="346">
        <f t="shared" si="12"/>
        <v>6.5</v>
      </c>
      <c r="Z83" s="413"/>
      <c r="AA83" s="414"/>
      <c r="AB83" s="414"/>
    </row>
    <row r="84" spans="1:28" s="3" customFormat="1" x14ac:dyDescent="0.25">
      <c r="A84" s="104" t="s">
        <v>232</v>
      </c>
      <c r="B84" s="101" t="s">
        <v>239</v>
      </c>
      <c r="C84" s="307">
        <v>608</v>
      </c>
      <c r="D84" s="341">
        <f>IF('Datos de Indicador'!M87="No dato","x",ROUND(IF('Datos de Indicador'!M87&gt;D$302,0,IF('Datos de Indicador'!M87&lt;$D$301,10,(D$302-'Datos de Indicador'!M87)/(D$302-D$301)*10)),1))</f>
        <v>8.1</v>
      </c>
      <c r="E84" s="341">
        <f>IF('Datos de Indicador'!N87="No dato","x",ROUND(IF('Datos de Indicador'!N87&gt;E$302,10,IF('Datos de Indicador'!N87&lt;$E$301,0,10-(E$302-'Datos de Indicador'!N87)/(E$302-E$301)*10)),1))</f>
        <v>9.1</v>
      </c>
      <c r="F84" s="342">
        <f t="shared" si="13"/>
        <v>8.6999999999999993</v>
      </c>
      <c r="G84" s="341">
        <f>IF('Datos de Indicador'!O87="No dato","x",ROUND(IF('Datos de Indicador'!O87&gt;G$302,0,IF('Datos de Indicador'!O87&lt;$G$301,10,(G$302-'Datos de Indicador'!O87)/(G$302-G$301)*10)),1))</f>
        <v>8.5</v>
      </c>
      <c r="H84" s="341">
        <f>IF('Datos de Indicador'!P87="No dato","x",ROUND(IF('Datos de Indicador'!P87&gt;H$302,10,IF('Datos de Indicador'!P87&lt;$E$301,0,10-(H$302-'Datos de Indicador'!P87)/(H$302-H$301)*10)),1))</f>
        <v>9.1999999999999993</v>
      </c>
      <c r="I84" s="341" t="str">
        <f>IF('Datos de Indicador'!Q87="No dato","x",ROUND(IF('Datos de Indicador'!Q87&gt;I$302,10,IF('Datos de Indicador'!Q87&lt;$I$301,0,10-(I$302-'Datos de Indicador'!Q87)/(I$302-I$301)*10)),1))</f>
        <v>x</v>
      </c>
      <c r="J84" s="342">
        <f t="shared" si="8"/>
        <v>8.9</v>
      </c>
      <c r="K84" s="341">
        <f>IF('Datos de Indicador'!R87="No dato","x",ROUND(IF('Datos de Indicador'!R87&gt;K$302,10,IF('Datos de Indicador'!R87&lt;$K$301,0,10-(K$302-'Datos de Indicador'!R87)/(K$302-K$301)*10)),1))</f>
        <v>5.0999999999999996</v>
      </c>
      <c r="L84" s="341">
        <f>IF('Datos de Indicador'!S87="No dato","x",ROUND(IF('Datos de Indicador'!S87&gt;L$302,10,IF('Datos de Indicador'!S87&lt;$L$301,0,10-(L$302-'Datos de Indicador'!S87)/(L$302-L$301)*10)),1))</f>
        <v>8.1</v>
      </c>
      <c r="M84" s="342">
        <f t="shared" si="9"/>
        <v>6.9</v>
      </c>
      <c r="N84" s="343">
        <f t="shared" si="14"/>
        <v>8.1999999999999993</v>
      </c>
      <c r="O84" s="344">
        <f>IF('Datos de Indicador'!T87="No dato","x",IF('Datos de Indicador'!AN87="No dato","x", 'Datos de Indicador'!T87/'Datos de Indicador'!AN87))</f>
        <v>4.9930097862991808E-3</v>
      </c>
      <c r="P84" s="341">
        <f t="shared" si="10"/>
        <v>3.3</v>
      </c>
      <c r="Q84" s="474">
        <f>IF('Datos de Indicador'!T87="No dato","x",ROUND(IF('Datos de Indicador'!T87&gt;Q$302,10,IF('Datos de Indicador'!T87&lt;$Q$301,0,10-(Q$302-'Datos de Indicador'!T87)/(Q$302-Q$301)*10)),1))</f>
        <v>0.6</v>
      </c>
      <c r="R84" s="342">
        <f t="shared" si="15"/>
        <v>2.1</v>
      </c>
      <c r="S84" s="341">
        <f>IF('Datos de Indicador'!U87="No dato","x",ROUND(IF('Datos de Indicador'!U87&gt;S$302,10,IF('Datos de Indicador'!U87&lt;$S$301,0,10-(S$302-'Datos de Indicador'!U87)/(S$302-S$301)*10)),1))</f>
        <v>10</v>
      </c>
      <c r="T84" s="341">
        <f>IF('Datos de Indicador'!V87="No dato","x",ROUND(IF('Datos de Indicador'!V87&gt;T$302,10,IF('Datos de Indicador'!V87&lt;$T$301,0,10-(T$302-'Datos de Indicador'!V87)/(T$302-T$301)*10)),1))</f>
        <v>9.8000000000000007</v>
      </c>
      <c r="U84" s="341">
        <f>IF('Datos de Indicador'!W87="No dato","x",ROUND(IF('Datos de Indicador'!W87&gt;U$302,10,IF('Datos de Indicador'!W87&lt;$U$301,0,10-(U$302-'Datos de Indicador'!W87)/(U$302-U$301)*10)),1))</f>
        <v>1.6</v>
      </c>
      <c r="V84" s="341">
        <f>IF('Datos de Indicador'!X87="No dato","x",ROUND(IF('Datos de Indicador'!X87&gt;V$302,10,IF('Datos de Indicador'!X87&lt;$V$301,0,(V$302-'Datos de Indicador'!X87)/(V$302-V$301)*10)),1))</f>
        <v>7.5</v>
      </c>
      <c r="W84" s="345">
        <f t="shared" si="11"/>
        <v>7.2</v>
      </c>
      <c r="X84" s="346">
        <f t="shared" si="12"/>
        <v>5.2</v>
      </c>
      <c r="Z84" s="413"/>
      <c r="AA84" s="414"/>
      <c r="AB84" s="414"/>
    </row>
    <row r="85" spans="1:28" s="3" customFormat="1" x14ac:dyDescent="0.25">
      <c r="A85" s="104" t="s">
        <v>232</v>
      </c>
      <c r="B85" s="101" t="s">
        <v>240</v>
      </c>
      <c r="C85" s="307">
        <v>609</v>
      </c>
      <c r="D85" s="341">
        <f>IF('Datos de Indicador'!M88="No dato","x",ROUND(IF('Datos de Indicador'!M88&gt;D$302,0,IF('Datos de Indicador'!M88&lt;$D$301,10,(D$302-'Datos de Indicador'!M88)/(D$302-D$301)*10)),1))</f>
        <v>7.2</v>
      </c>
      <c r="E85" s="341">
        <f>IF('Datos de Indicador'!N88="No dato","x",ROUND(IF('Datos de Indicador'!N88&gt;E$302,10,IF('Datos de Indicador'!N88&lt;$E$301,0,10-(E$302-'Datos de Indicador'!N88)/(E$302-E$301)*10)),1))</f>
        <v>8.5</v>
      </c>
      <c r="F85" s="342">
        <f t="shared" si="13"/>
        <v>7.9</v>
      </c>
      <c r="G85" s="341">
        <f>IF('Datos de Indicador'!O88="No dato","x",ROUND(IF('Datos de Indicador'!O88&gt;G$302,0,IF('Datos de Indicador'!O88&lt;$G$301,10,(G$302-'Datos de Indicador'!O88)/(G$302-G$301)*10)),1))</f>
        <v>7.8</v>
      </c>
      <c r="H85" s="341">
        <f>IF('Datos de Indicador'!P88="No dato","x",ROUND(IF('Datos de Indicador'!P88&gt;H$302,10,IF('Datos de Indicador'!P88&lt;$E$301,0,10-(H$302-'Datos de Indicador'!P88)/(H$302-H$301)*10)),1))</f>
        <v>9.3000000000000007</v>
      </c>
      <c r="I85" s="341">
        <f>IF('Datos de Indicador'!Q88="No dato","x",ROUND(IF('Datos de Indicador'!Q88&gt;I$302,10,IF('Datos de Indicador'!Q88&lt;$I$301,0,10-(I$302-'Datos de Indicador'!Q88)/(I$302-I$301)*10)),1))</f>
        <v>10</v>
      </c>
      <c r="J85" s="342">
        <f t="shared" si="8"/>
        <v>9</v>
      </c>
      <c r="K85" s="341">
        <f>IF('Datos de Indicador'!R88="No dato","x",ROUND(IF('Datos de Indicador'!R88&gt;K$302,10,IF('Datos de Indicador'!R88&lt;$K$301,0,10-(K$302-'Datos de Indicador'!R88)/(K$302-K$301)*10)),1))</f>
        <v>4.5</v>
      </c>
      <c r="L85" s="341">
        <f>IF('Datos de Indicador'!S88="No dato","x",ROUND(IF('Datos de Indicador'!S88&gt;L$302,10,IF('Datos de Indicador'!S88&lt;$L$301,0,10-(L$302-'Datos de Indicador'!S88)/(L$302-L$301)*10)),1))</f>
        <v>8.4</v>
      </c>
      <c r="M85" s="342">
        <f t="shared" si="9"/>
        <v>6.9</v>
      </c>
      <c r="N85" s="343">
        <f t="shared" si="14"/>
        <v>7.9</v>
      </c>
      <c r="O85" s="344">
        <f>IF('Datos de Indicador'!T88="No dato","x",IF('Datos de Indicador'!AN88="No dato","x", 'Datos de Indicador'!T88/'Datos de Indicador'!AN88))</f>
        <v>3.2026889903602231E-3</v>
      </c>
      <c r="P85" s="341">
        <f t="shared" si="10"/>
        <v>2.1</v>
      </c>
      <c r="Q85" s="474">
        <f>IF('Datos de Indicador'!T88="No dato","x",ROUND(IF('Datos de Indicador'!T88&gt;Q$302,10,IF('Datos de Indicador'!T88&lt;$Q$301,0,10-(Q$302-'Datos de Indicador'!T88)/(Q$302-Q$301)*10)),1))</f>
        <v>2.5</v>
      </c>
      <c r="R85" s="342">
        <f t="shared" si="15"/>
        <v>2.2999999999999998</v>
      </c>
      <c r="S85" s="341">
        <f>IF('Datos de Indicador'!U88="No dato","x",ROUND(IF('Datos de Indicador'!U88&gt;S$302,10,IF('Datos de Indicador'!U88&lt;$S$301,0,10-(S$302-'Datos de Indicador'!U88)/(S$302-S$301)*10)),1))</f>
        <v>4.0999999999999996</v>
      </c>
      <c r="T85" s="341">
        <f>IF('Datos de Indicador'!V88="No dato","x",ROUND(IF('Datos de Indicador'!V88&gt;T$302,10,IF('Datos de Indicador'!V88&lt;$T$301,0,10-(T$302-'Datos de Indicador'!V88)/(T$302-T$301)*10)),1))</f>
        <v>8.9</v>
      </c>
      <c r="U85" s="341">
        <f>IF('Datos de Indicador'!W88="No dato","x",ROUND(IF('Datos de Indicador'!W88&gt;U$302,10,IF('Datos de Indicador'!W88&lt;$U$301,0,10-(U$302-'Datos de Indicador'!W88)/(U$302-U$301)*10)),1))</f>
        <v>1.2</v>
      </c>
      <c r="V85" s="341">
        <f>IF('Datos de Indicador'!X88="No dato","x",ROUND(IF('Datos de Indicador'!X88&gt;V$302,10,IF('Datos de Indicador'!X88&lt;$V$301,0,(V$302-'Datos de Indicador'!X88)/(V$302-V$301)*10)),1))</f>
        <v>5</v>
      </c>
      <c r="W85" s="345">
        <f t="shared" si="11"/>
        <v>4.8</v>
      </c>
      <c r="X85" s="346">
        <f t="shared" si="12"/>
        <v>3.7</v>
      </c>
      <c r="Z85" s="413"/>
      <c r="AA85" s="414"/>
      <c r="AB85" s="414"/>
    </row>
    <row r="86" spans="1:28" s="3" customFormat="1" x14ac:dyDescent="0.25">
      <c r="A86" s="104" t="s">
        <v>232</v>
      </c>
      <c r="B86" s="101" t="s">
        <v>241</v>
      </c>
      <c r="C86" s="307">
        <v>610</v>
      </c>
      <c r="D86" s="341">
        <f>IF('Datos de Indicador'!M89="No dato","x",ROUND(IF('Datos de Indicador'!M89&gt;D$302,0,IF('Datos de Indicador'!M89&lt;$D$301,10,(D$302-'Datos de Indicador'!M89)/(D$302-D$301)*10)),1))</f>
        <v>7.3</v>
      </c>
      <c r="E86" s="341">
        <f>IF('Datos de Indicador'!N89="No dato","x",ROUND(IF('Datos de Indicador'!N89&gt;E$302,10,IF('Datos de Indicador'!N89&lt;$E$301,0,10-(E$302-'Datos de Indicador'!N89)/(E$302-E$301)*10)),1))</f>
        <v>8.6</v>
      </c>
      <c r="F86" s="342">
        <f t="shared" si="13"/>
        <v>8</v>
      </c>
      <c r="G86" s="341">
        <f>IF('Datos de Indicador'!O89="No dato","x",ROUND(IF('Datos de Indicador'!O89&gt;G$302,0,IF('Datos de Indicador'!O89&lt;$G$301,10,(G$302-'Datos de Indicador'!O89)/(G$302-G$301)*10)),1))</f>
        <v>7</v>
      </c>
      <c r="H86" s="341">
        <f>IF('Datos de Indicador'!P89="No dato","x",ROUND(IF('Datos de Indicador'!P89&gt;H$302,10,IF('Datos de Indicador'!P89&lt;$E$301,0,10-(H$302-'Datos de Indicador'!P89)/(H$302-H$301)*10)),1))</f>
        <v>10</v>
      </c>
      <c r="I86" s="341">
        <f>IF('Datos de Indicador'!Q89="No dato","x",ROUND(IF('Datos de Indicador'!Q89&gt;I$302,10,IF('Datos de Indicador'!Q89&lt;$I$301,0,10-(I$302-'Datos de Indicador'!Q89)/(I$302-I$301)*10)),1))</f>
        <v>8.1999999999999993</v>
      </c>
      <c r="J86" s="342">
        <f t="shared" si="8"/>
        <v>8.4</v>
      </c>
      <c r="K86" s="341">
        <f>IF('Datos de Indicador'!R89="No dato","x",ROUND(IF('Datos de Indicador'!R89&gt;K$302,10,IF('Datos de Indicador'!R89&lt;$K$301,0,10-(K$302-'Datos de Indicador'!R89)/(K$302-K$301)*10)),1))</f>
        <v>4.9000000000000004</v>
      </c>
      <c r="L86" s="341">
        <f>IF('Datos de Indicador'!S89="No dato","x",ROUND(IF('Datos de Indicador'!S89&gt;L$302,10,IF('Datos de Indicador'!S89&lt;$L$301,0,10-(L$302-'Datos de Indicador'!S89)/(L$302-L$301)*10)),1))</f>
        <v>8.4</v>
      </c>
      <c r="M86" s="342">
        <f t="shared" si="9"/>
        <v>7</v>
      </c>
      <c r="N86" s="343">
        <f t="shared" si="14"/>
        <v>7.8</v>
      </c>
      <c r="O86" s="344">
        <f>IF('Datos de Indicador'!T89="No dato","x",IF('Datos de Indicador'!AN89="No dato","x", 'Datos de Indicador'!T89/'Datos de Indicador'!AN89))</f>
        <v>3.929378835181397E-3</v>
      </c>
      <c r="P86" s="341">
        <f t="shared" si="10"/>
        <v>2.6</v>
      </c>
      <c r="Q86" s="474">
        <f>IF('Datos de Indicador'!T89="No dato","x",ROUND(IF('Datos de Indicador'!T89&gt;Q$302,10,IF('Datos de Indicador'!T89&lt;$Q$301,0,10-(Q$302-'Datos de Indicador'!T89)/(Q$302-Q$301)*10)),1))</f>
        <v>1.8</v>
      </c>
      <c r="R86" s="342">
        <f t="shared" si="15"/>
        <v>2.2000000000000002</v>
      </c>
      <c r="S86" s="341">
        <f>IF('Datos de Indicador'!U89="No dato","x",ROUND(IF('Datos de Indicador'!U89&gt;S$302,10,IF('Datos de Indicador'!U89&lt;$S$301,0,10-(S$302-'Datos de Indicador'!U89)/(S$302-S$301)*10)),1))</f>
        <v>7.1</v>
      </c>
      <c r="T86" s="341">
        <f>IF('Datos de Indicador'!V89="No dato","x",ROUND(IF('Datos de Indicador'!V89&gt;T$302,10,IF('Datos de Indicador'!V89&lt;$T$301,0,10-(T$302-'Datos de Indicador'!V89)/(T$302-T$301)*10)),1))</f>
        <v>8.6</v>
      </c>
      <c r="U86" s="341">
        <f>IF('Datos de Indicador'!W89="No dato","x",ROUND(IF('Datos de Indicador'!W89&gt;U$302,10,IF('Datos de Indicador'!W89&lt;$U$301,0,10-(U$302-'Datos de Indicador'!W89)/(U$302-U$301)*10)),1))</f>
        <v>3</v>
      </c>
      <c r="V86" s="341">
        <f>IF('Datos de Indicador'!X89="No dato","x",ROUND(IF('Datos de Indicador'!X89&gt;V$302,10,IF('Datos de Indicador'!X89&lt;$V$301,0,(V$302-'Datos de Indicador'!X89)/(V$302-V$301)*10)),1))</f>
        <v>5</v>
      </c>
      <c r="W86" s="345">
        <f t="shared" si="11"/>
        <v>5.9</v>
      </c>
      <c r="X86" s="346">
        <f t="shared" si="12"/>
        <v>4.3</v>
      </c>
      <c r="Z86" s="413"/>
      <c r="AA86" s="414"/>
      <c r="AB86" s="414"/>
    </row>
    <row r="87" spans="1:28" s="3" customFormat="1" x14ac:dyDescent="0.25">
      <c r="A87" s="104" t="s">
        <v>232</v>
      </c>
      <c r="B87" s="101" t="s">
        <v>242</v>
      </c>
      <c r="C87" s="307">
        <v>611</v>
      </c>
      <c r="D87" s="341">
        <f>IF('Datos de Indicador'!M90="No dato","x",ROUND(IF('Datos de Indicador'!M90&gt;D$302,0,IF('Datos de Indicador'!M90&lt;$D$301,10,(D$302-'Datos de Indicador'!M90)/(D$302-D$301)*10)),1))</f>
        <v>6.9</v>
      </c>
      <c r="E87" s="341">
        <f>IF('Datos de Indicador'!N90="No dato","x",ROUND(IF('Datos de Indicador'!N90&gt;E$302,10,IF('Datos de Indicador'!N90&lt;$E$301,0,10-(E$302-'Datos de Indicador'!N90)/(E$302-E$301)*10)),1))</f>
        <v>6.9</v>
      </c>
      <c r="F87" s="342">
        <f t="shared" si="13"/>
        <v>6.9</v>
      </c>
      <c r="G87" s="341">
        <f>IF('Datos de Indicador'!O90="No dato","x",ROUND(IF('Datos de Indicador'!O90&gt;G$302,0,IF('Datos de Indicador'!O90&lt;$G$301,10,(G$302-'Datos de Indicador'!O90)/(G$302-G$301)*10)),1))</f>
        <v>7.8</v>
      </c>
      <c r="H87" s="341">
        <f>IF('Datos de Indicador'!P90="No dato","x",ROUND(IF('Datos de Indicador'!P90&gt;H$302,10,IF('Datos de Indicador'!P90&lt;$E$301,0,10-(H$302-'Datos de Indicador'!P90)/(H$302-H$301)*10)),1))</f>
        <v>9.3000000000000007</v>
      </c>
      <c r="I87" s="341">
        <f>IF('Datos de Indicador'!Q90="No dato","x",ROUND(IF('Datos de Indicador'!Q90&gt;I$302,10,IF('Datos de Indicador'!Q90&lt;$I$301,0,10-(I$302-'Datos de Indicador'!Q90)/(I$302-I$301)*10)),1))</f>
        <v>7</v>
      </c>
      <c r="J87" s="342">
        <f t="shared" si="8"/>
        <v>8</v>
      </c>
      <c r="K87" s="341">
        <f>IF('Datos de Indicador'!R90="No dato","x",ROUND(IF('Datos de Indicador'!R90&gt;K$302,10,IF('Datos de Indicador'!R90&lt;$K$301,0,10-(K$302-'Datos de Indicador'!R90)/(K$302-K$301)*10)),1))</f>
        <v>4.5999999999999996</v>
      </c>
      <c r="L87" s="341">
        <f>IF('Datos de Indicador'!S90="No dato","x",ROUND(IF('Datos de Indicador'!S90&gt;L$302,10,IF('Datos de Indicador'!S90&lt;$L$301,0,10-(L$302-'Datos de Indicador'!S90)/(L$302-L$301)*10)),1))</f>
        <v>8.1</v>
      </c>
      <c r="M87" s="342">
        <f t="shared" si="9"/>
        <v>6.7</v>
      </c>
      <c r="N87" s="343">
        <f t="shared" si="14"/>
        <v>7.2</v>
      </c>
      <c r="O87" s="344">
        <f>IF('Datos de Indicador'!T90="No dato","x",IF('Datos de Indicador'!AN90="No dato","x", 'Datos de Indicador'!T90/'Datos de Indicador'!AN90))</f>
        <v>6.784881784881785E-3</v>
      </c>
      <c r="P87" s="341">
        <f t="shared" si="10"/>
        <v>4.5</v>
      </c>
      <c r="Q87" s="474">
        <f>IF('Datos de Indicador'!T90="No dato","x",ROUND(IF('Datos de Indicador'!T90&gt;Q$302,10,IF('Datos de Indicador'!T90&lt;$Q$301,0,10-(Q$302-'Datos de Indicador'!T90)/(Q$302-Q$301)*10)),1))</f>
        <v>4.0999999999999996</v>
      </c>
      <c r="R87" s="342">
        <f t="shared" si="15"/>
        <v>4.3</v>
      </c>
      <c r="S87" s="341">
        <f>IF('Datos de Indicador'!U90="No dato","x",ROUND(IF('Datos de Indicador'!U90&gt;S$302,10,IF('Datos de Indicador'!U90&lt;$S$301,0,10-(S$302-'Datos de Indicador'!U90)/(S$302-S$301)*10)),1))</f>
        <v>7.4</v>
      </c>
      <c r="T87" s="341">
        <f>IF('Datos de Indicador'!V90="No dato","x",ROUND(IF('Datos de Indicador'!V90&gt;T$302,10,IF('Datos de Indicador'!V90&lt;$T$301,0,10-(T$302-'Datos de Indicador'!V90)/(T$302-T$301)*10)),1))</f>
        <v>8.1</v>
      </c>
      <c r="U87" s="341">
        <f>IF('Datos de Indicador'!W90="No dato","x",ROUND(IF('Datos de Indicador'!W90&gt;U$302,10,IF('Datos de Indicador'!W90&lt;$U$301,0,10-(U$302-'Datos de Indicador'!W90)/(U$302-U$301)*10)),1))</f>
        <v>1.3</v>
      </c>
      <c r="V87" s="341">
        <f>IF('Datos de Indicador'!X90="No dato","x",ROUND(IF('Datos de Indicador'!X90&gt;V$302,10,IF('Datos de Indicador'!X90&lt;$V$301,0,(V$302-'Datos de Indicador'!X90)/(V$302-V$301)*10)),1))</f>
        <v>5</v>
      </c>
      <c r="W87" s="345">
        <f t="shared" si="11"/>
        <v>5.5</v>
      </c>
      <c r="X87" s="346">
        <f t="shared" si="12"/>
        <v>4.9000000000000004</v>
      </c>
      <c r="Z87" s="413"/>
      <c r="AA87" s="414"/>
      <c r="AB87" s="414"/>
    </row>
    <row r="88" spans="1:28" s="3" customFormat="1" x14ac:dyDescent="0.25">
      <c r="A88" s="104" t="s">
        <v>232</v>
      </c>
      <c r="B88" s="101" t="s">
        <v>243</v>
      </c>
      <c r="C88" s="307">
        <v>612</v>
      </c>
      <c r="D88" s="341">
        <f>IF('Datos de Indicador'!M91="No dato","x",ROUND(IF('Datos de Indicador'!M91&gt;D$302,0,IF('Datos de Indicador'!M91&lt;$D$301,10,(D$302-'Datos de Indicador'!M91)/(D$302-D$301)*10)),1))</f>
        <v>6.8</v>
      </c>
      <c r="E88" s="341">
        <f>IF('Datos de Indicador'!N91="No dato","x",ROUND(IF('Datos de Indicador'!N91&gt;E$302,10,IF('Datos de Indicador'!N91&lt;$E$301,0,10-(E$302-'Datos de Indicador'!N91)/(E$302-E$301)*10)),1))</f>
        <v>8.4</v>
      </c>
      <c r="F88" s="342">
        <f t="shared" si="13"/>
        <v>7.7</v>
      </c>
      <c r="G88" s="341">
        <f>IF('Datos de Indicador'!O91="No dato","x",ROUND(IF('Datos de Indicador'!O91&gt;G$302,0,IF('Datos de Indicador'!O91&lt;$G$301,10,(G$302-'Datos de Indicador'!O91)/(G$302-G$301)*10)),1))</f>
        <v>7.5</v>
      </c>
      <c r="H88" s="341">
        <f>IF('Datos de Indicador'!P91="No dato","x",ROUND(IF('Datos de Indicador'!P91&gt;H$302,10,IF('Datos de Indicador'!P91&lt;$E$301,0,10-(H$302-'Datos de Indicador'!P91)/(H$302-H$301)*10)),1))</f>
        <v>10</v>
      </c>
      <c r="I88" s="341" t="str">
        <f>IF('Datos de Indicador'!Q91="No dato","x",ROUND(IF('Datos de Indicador'!Q91&gt;I$302,10,IF('Datos de Indicador'!Q91&lt;$I$301,0,10-(I$302-'Datos de Indicador'!Q91)/(I$302-I$301)*10)),1))</f>
        <v>x</v>
      </c>
      <c r="J88" s="342">
        <f t="shared" si="8"/>
        <v>8.8000000000000007</v>
      </c>
      <c r="K88" s="341">
        <f>IF('Datos de Indicador'!R91="No dato","x",ROUND(IF('Datos de Indicador'!R91&gt;K$302,10,IF('Datos de Indicador'!R91&lt;$K$301,0,10-(K$302-'Datos de Indicador'!R91)/(K$302-K$301)*10)),1))</f>
        <v>2.8</v>
      </c>
      <c r="L88" s="341">
        <f>IF('Datos de Indicador'!S91="No dato","x",ROUND(IF('Datos de Indicador'!S91&gt;L$302,10,IF('Datos de Indicador'!S91&lt;$L$301,0,10-(L$302-'Datos de Indicador'!S91)/(L$302-L$301)*10)),1))</f>
        <v>9</v>
      </c>
      <c r="M88" s="342">
        <f t="shared" si="9"/>
        <v>6.9</v>
      </c>
      <c r="N88" s="343">
        <f t="shared" si="14"/>
        <v>7.8</v>
      </c>
      <c r="O88" s="344">
        <f>IF('Datos de Indicador'!T91="No dato","x",IF('Datos de Indicador'!AN91="No dato","x", 'Datos de Indicador'!T91/'Datos de Indicador'!AN91))</f>
        <v>7.1389346512904994E-3</v>
      </c>
      <c r="P88" s="341">
        <f t="shared" si="10"/>
        <v>4.8</v>
      </c>
      <c r="Q88" s="474">
        <f>IF('Datos de Indicador'!T91="No dato","x",ROUND(IF('Datos de Indicador'!T91&gt;Q$302,10,IF('Datos de Indicador'!T91&lt;$Q$301,0,10-(Q$302-'Datos de Indicador'!T91)/(Q$302-Q$301)*10)),1))</f>
        <v>1</v>
      </c>
      <c r="R88" s="342">
        <f t="shared" si="15"/>
        <v>3.1</v>
      </c>
      <c r="S88" s="341">
        <f>IF('Datos de Indicador'!U91="No dato","x",ROUND(IF('Datos de Indicador'!U91&gt;S$302,10,IF('Datos de Indicador'!U91&lt;$S$301,0,10-(S$302-'Datos de Indicador'!U91)/(S$302-S$301)*10)),1))</f>
        <v>4.5</v>
      </c>
      <c r="T88" s="341">
        <f>IF('Datos de Indicador'!V91="No dato","x",ROUND(IF('Datos de Indicador'!V91&gt;T$302,10,IF('Datos de Indicador'!V91&lt;$T$301,0,10-(T$302-'Datos de Indicador'!V91)/(T$302-T$301)*10)),1))</f>
        <v>7.2</v>
      </c>
      <c r="U88" s="341">
        <f>IF('Datos de Indicador'!W91="No dato","x",ROUND(IF('Datos de Indicador'!W91&gt;U$302,10,IF('Datos de Indicador'!W91&lt;$U$301,0,10-(U$302-'Datos de Indicador'!W91)/(U$302-U$301)*10)),1))</f>
        <v>0.3</v>
      </c>
      <c r="V88" s="341">
        <f>IF('Datos de Indicador'!X91="No dato","x",ROUND(IF('Datos de Indicador'!X91&gt;V$302,10,IF('Datos de Indicador'!X91&lt;$V$301,0,(V$302-'Datos de Indicador'!X91)/(V$302-V$301)*10)),1))</f>
        <v>5</v>
      </c>
      <c r="W88" s="345">
        <f t="shared" si="11"/>
        <v>4.3</v>
      </c>
      <c r="X88" s="346">
        <f t="shared" si="12"/>
        <v>3.7</v>
      </c>
      <c r="Z88" s="413"/>
      <c r="AA88" s="414"/>
      <c r="AB88" s="414"/>
    </row>
    <row r="89" spans="1:28" s="3" customFormat="1" x14ac:dyDescent="0.25">
      <c r="A89" s="104" t="s">
        <v>232</v>
      </c>
      <c r="B89" s="101" t="s">
        <v>244</v>
      </c>
      <c r="C89" s="307">
        <v>613</v>
      </c>
      <c r="D89" s="341">
        <f>IF('Datos de Indicador'!M92="No dato","x",ROUND(IF('Datos de Indicador'!M92&gt;D$302,0,IF('Datos de Indicador'!M92&lt;$D$301,10,(D$302-'Datos de Indicador'!M92)/(D$302-D$301)*10)),1))</f>
        <v>7.1</v>
      </c>
      <c r="E89" s="341">
        <f>IF('Datos de Indicador'!N92="No dato","x",ROUND(IF('Datos de Indicador'!N92&gt;E$302,10,IF('Datos de Indicador'!N92&lt;$E$301,0,10-(E$302-'Datos de Indicador'!N92)/(E$302-E$301)*10)),1))</f>
        <v>8.9</v>
      </c>
      <c r="F89" s="342">
        <f t="shared" si="13"/>
        <v>8.1</v>
      </c>
      <c r="G89" s="341">
        <f>IF('Datos de Indicador'!O92="No dato","x",ROUND(IF('Datos de Indicador'!O92&gt;G$302,0,IF('Datos de Indicador'!O92&lt;$G$301,10,(G$302-'Datos de Indicador'!O92)/(G$302-G$301)*10)),1))</f>
        <v>8.5</v>
      </c>
      <c r="H89" s="341">
        <f>IF('Datos de Indicador'!P92="No dato","x",ROUND(IF('Datos de Indicador'!P92&gt;H$302,10,IF('Datos de Indicador'!P92&lt;$E$301,0,10-(H$302-'Datos de Indicador'!P92)/(H$302-H$301)*10)),1))</f>
        <v>10</v>
      </c>
      <c r="I89" s="341" t="str">
        <f>IF('Datos de Indicador'!Q92="No dato","x",ROUND(IF('Datos de Indicador'!Q92&gt;I$302,10,IF('Datos de Indicador'!Q92&lt;$I$301,0,10-(I$302-'Datos de Indicador'!Q92)/(I$302-I$301)*10)),1))</f>
        <v>x</v>
      </c>
      <c r="J89" s="342">
        <f t="shared" si="8"/>
        <v>9.3000000000000007</v>
      </c>
      <c r="K89" s="341">
        <f>IF('Datos de Indicador'!R92="No dato","x",ROUND(IF('Datos de Indicador'!R92&gt;K$302,10,IF('Datos de Indicador'!R92&lt;$K$301,0,10-(K$302-'Datos de Indicador'!R92)/(K$302-K$301)*10)),1))</f>
        <v>5.5</v>
      </c>
      <c r="L89" s="341">
        <f>IF('Datos de Indicador'!S92="No dato","x",ROUND(IF('Datos de Indicador'!S92&gt;L$302,10,IF('Datos de Indicador'!S92&lt;$L$301,0,10-(L$302-'Datos de Indicador'!S92)/(L$302-L$301)*10)),1))</f>
        <v>7.8</v>
      </c>
      <c r="M89" s="342">
        <f t="shared" si="9"/>
        <v>6.8</v>
      </c>
      <c r="N89" s="343">
        <f t="shared" si="14"/>
        <v>8.1</v>
      </c>
      <c r="O89" s="344">
        <f>IF('Datos de Indicador'!T92="No dato","x",IF('Datos de Indicador'!AN92="No dato","x", 'Datos de Indicador'!T92/'Datos de Indicador'!AN92))</f>
        <v>2.3904382470119521E-3</v>
      </c>
      <c r="P89" s="341">
        <f t="shared" si="10"/>
        <v>1.6</v>
      </c>
      <c r="Q89" s="474">
        <f>IF('Datos de Indicador'!T92="No dato","x",ROUND(IF('Datos de Indicador'!T92&gt;Q$302,10,IF('Datos de Indicador'!T92&lt;$Q$301,0,10-(Q$302-'Datos de Indicador'!T92)/(Q$302-Q$301)*10)),1))</f>
        <v>0.2</v>
      </c>
      <c r="R89" s="342">
        <f t="shared" si="15"/>
        <v>0.9</v>
      </c>
      <c r="S89" s="341">
        <f>IF('Datos de Indicador'!U92="No dato","x",ROUND(IF('Datos de Indicador'!U92&gt;S$302,10,IF('Datos de Indicador'!U92&lt;$S$301,0,10-(S$302-'Datos de Indicador'!U92)/(S$302-S$301)*10)),1))</f>
        <v>10</v>
      </c>
      <c r="T89" s="341">
        <f>IF('Datos de Indicador'!V92="No dato","x",ROUND(IF('Datos de Indicador'!V92&gt;T$302,10,IF('Datos de Indicador'!V92&lt;$T$301,0,10-(T$302-'Datos de Indicador'!V92)/(T$302-T$301)*10)),1))</f>
        <v>5</v>
      </c>
      <c r="U89" s="341" t="str">
        <f>IF('Datos de Indicador'!W92="No dato","x",ROUND(IF('Datos de Indicador'!W92&gt;U$302,10,IF('Datos de Indicador'!W92&lt;$U$301,0,10-(U$302-'Datos de Indicador'!W92)/(U$302-U$301)*10)),1))</f>
        <v>x</v>
      </c>
      <c r="V89" s="341">
        <f>IF('Datos de Indicador'!X92="No dato","x",ROUND(IF('Datos de Indicador'!X92&gt;V$302,10,IF('Datos de Indicador'!X92&lt;$V$301,0,(V$302-'Datos de Indicador'!X92)/(V$302-V$301)*10)),1))</f>
        <v>2.5</v>
      </c>
      <c r="W89" s="345">
        <f t="shared" si="11"/>
        <v>5.8</v>
      </c>
      <c r="X89" s="346">
        <f t="shared" si="12"/>
        <v>3.7</v>
      </c>
      <c r="Z89" s="413"/>
      <c r="AA89" s="414"/>
      <c r="AB89" s="414"/>
    </row>
    <row r="90" spans="1:28" s="3" customFormat="1" x14ac:dyDescent="0.25">
      <c r="A90" s="104" t="s">
        <v>232</v>
      </c>
      <c r="B90" s="101" t="s">
        <v>222</v>
      </c>
      <c r="C90" s="307">
        <v>614</v>
      </c>
      <c r="D90" s="341">
        <f>IF('Datos de Indicador'!M93="No dato","x",ROUND(IF('Datos de Indicador'!M93&gt;D$302,0,IF('Datos de Indicador'!M93&lt;$D$301,10,(D$302-'Datos de Indicador'!M93)/(D$302-D$301)*10)),1))</f>
        <v>7.9</v>
      </c>
      <c r="E90" s="341">
        <f>IF('Datos de Indicador'!N93="No dato","x",ROUND(IF('Datos de Indicador'!N93&gt;E$302,10,IF('Datos de Indicador'!N93&lt;$E$301,0,10-(E$302-'Datos de Indicador'!N93)/(E$302-E$301)*10)),1))</f>
        <v>9.1</v>
      </c>
      <c r="F90" s="342">
        <f t="shared" si="13"/>
        <v>8.6</v>
      </c>
      <c r="G90" s="341">
        <f>IF('Datos de Indicador'!O93="No dato","x",ROUND(IF('Datos de Indicador'!O93&gt;G$302,0,IF('Datos de Indicador'!O93&lt;$G$301,10,(G$302-'Datos de Indicador'!O93)/(G$302-G$301)*10)),1))</f>
        <v>8.5</v>
      </c>
      <c r="H90" s="341">
        <f>IF('Datos de Indicador'!P93="No dato","x",ROUND(IF('Datos de Indicador'!P93&gt;H$302,10,IF('Datos de Indicador'!P93&lt;$E$301,0,10-(H$302-'Datos de Indicador'!P93)/(H$302-H$301)*10)),1))</f>
        <v>10</v>
      </c>
      <c r="I90" s="341" t="str">
        <f>IF('Datos de Indicador'!Q93="No dato","x",ROUND(IF('Datos de Indicador'!Q93&gt;I$302,10,IF('Datos de Indicador'!Q93&lt;$I$301,0,10-(I$302-'Datos de Indicador'!Q93)/(I$302-I$301)*10)),1))</f>
        <v>x</v>
      </c>
      <c r="J90" s="342">
        <f t="shared" si="8"/>
        <v>9.3000000000000007</v>
      </c>
      <c r="K90" s="341">
        <f>IF('Datos de Indicador'!R93="No dato","x",ROUND(IF('Datos de Indicador'!R93&gt;K$302,10,IF('Datos de Indicador'!R93&lt;$K$301,0,10-(K$302-'Datos de Indicador'!R93)/(K$302-K$301)*10)),1))</f>
        <v>7.4</v>
      </c>
      <c r="L90" s="341">
        <f>IF('Datos de Indicador'!S93="No dato","x",ROUND(IF('Datos de Indicador'!S93&gt;L$302,10,IF('Datos de Indicador'!S93&lt;$L$301,0,10-(L$302-'Datos de Indicador'!S93)/(L$302-L$301)*10)),1))</f>
        <v>8.1999999999999993</v>
      </c>
      <c r="M90" s="342">
        <f t="shared" si="9"/>
        <v>7.8</v>
      </c>
      <c r="N90" s="343">
        <f t="shared" si="14"/>
        <v>8.6</v>
      </c>
      <c r="O90" s="344">
        <f>IF('Datos de Indicador'!T93="No dato","x",IF('Datos de Indicador'!AN93="No dato","x", 'Datos de Indicador'!T93/'Datos de Indicador'!AN93))</f>
        <v>5.2828527404798591E-3</v>
      </c>
      <c r="P90" s="341">
        <f t="shared" si="10"/>
        <v>3.5</v>
      </c>
      <c r="Q90" s="474">
        <f>IF('Datos de Indicador'!T93="No dato","x",ROUND(IF('Datos de Indicador'!T93&gt;Q$302,10,IF('Datos de Indicador'!T93&lt;$Q$301,0,10-(Q$302-'Datos de Indicador'!T93)/(Q$302-Q$301)*10)),1))</f>
        <v>0.6</v>
      </c>
      <c r="R90" s="342">
        <f t="shared" si="15"/>
        <v>2.2000000000000002</v>
      </c>
      <c r="S90" s="341">
        <f>IF('Datos de Indicador'!U93="No dato","x",ROUND(IF('Datos de Indicador'!U93&gt;S$302,10,IF('Datos de Indicador'!U93&lt;$S$301,0,10-(S$302-'Datos de Indicador'!U93)/(S$302-S$301)*10)),1))</f>
        <v>3.7</v>
      </c>
      <c r="T90" s="341">
        <f>IF('Datos de Indicador'!V93="No dato","x",ROUND(IF('Datos de Indicador'!V93&gt;T$302,10,IF('Datos de Indicador'!V93&lt;$T$301,0,10-(T$302-'Datos de Indicador'!V93)/(T$302-T$301)*10)),1))</f>
        <v>8.1999999999999993</v>
      </c>
      <c r="U90" s="341">
        <f>IF('Datos de Indicador'!W93="No dato","x",ROUND(IF('Datos de Indicador'!W93&gt;U$302,10,IF('Datos de Indicador'!W93&lt;$U$301,0,10-(U$302-'Datos de Indicador'!W93)/(U$302-U$301)*10)),1))</f>
        <v>2.8</v>
      </c>
      <c r="V90" s="341">
        <f>IF('Datos de Indicador'!X93="No dato","x",ROUND(IF('Datos de Indicador'!X93&gt;V$302,10,IF('Datos de Indicador'!X93&lt;$V$301,0,(V$302-'Datos de Indicador'!X93)/(V$302-V$301)*10)),1))</f>
        <v>7.5</v>
      </c>
      <c r="W90" s="345">
        <f t="shared" si="11"/>
        <v>5.6</v>
      </c>
      <c r="X90" s="346">
        <f t="shared" si="12"/>
        <v>4.0999999999999996</v>
      </c>
      <c r="Z90" s="413"/>
      <c r="AA90" s="414"/>
      <c r="AB90" s="414"/>
    </row>
    <row r="91" spans="1:28" s="3" customFormat="1" x14ac:dyDescent="0.25">
      <c r="A91" s="104" t="s">
        <v>232</v>
      </c>
      <c r="B91" s="101" t="s">
        <v>245</v>
      </c>
      <c r="C91" s="307">
        <v>615</v>
      </c>
      <c r="D91" s="341">
        <f>IF('Datos de Indicador'!M94="No dato","x",ROUND(IF('Datos de Indicador'!M94&gt;D$302,0,IF('Datos de Indicador'!M94&lt;$D$301,10,(D$302-'Datos de Indicador'!M94)/(D$302-D$301)*10)),1))</f>
        <v>5.8</v>
      </c>
      <c r="E91" s="341">
        <f>IF('Datos de Indicador'!N94="No dato","x",ROUND(IF('Datos de Indicador'!N94&gt;E$302,10,IF('Datos de Indicador'!N94&lt;$E$301,0,10-(E$302-'Datos de Indicador'!N94)/(E$302-E$301)*10)),1))</f>
        <v>7.5</v>
      </c>
      <c r="F91" s="342">
        <f t="shared" si="13"/>
        <v>6.7</v>
      </c>
      <c r="G91" s="341">
        <f>IF('Datos de Indicador'!O94="No dato","x",ROUND(IF('Datos de Indicador'!O94&gt;G$302,0,IF('Datos de Indicador'!O94&lt;$G$301,10,(G$302-'Datos de Indicador'!O94)/(G$302-G$301)*10)),1))</f>
        <v>6</v>
      </c>
      <c r="H91" s="341">
        <f>IF('Datos de Indicador'!P94="No dato","x",ROUND(IF('Datos de Indicador'!P94&gt;H$302,10,IF('Datos de Indicador'!P94&lt;$E$301,0,10-(H$302-'Datos de Indicador'!P94)/(H$302-H$301)*10)),1))</f>
        <v>10</v>
      </c>
      <c r="I91" s="341">
        <f>IF('Datos de Indicador'!Q94="No dato","x",ROUND(IF('Datos de Indicador'!Q94&gt;I$302,10,IF('Datos de Indicador'!Q94&lt;$I$301,0,10-(I$302-'Datos de Indicador'!Q94)/(I$302-I$301)*10)),1))</f>
        <v>8.3000000000000007</v>
      </c>
      <c r="J91" s="342">
        <f t="shared" si="8"/>
        <v>8.1</v>
      </c>
      <c r="K91" s="341">
        <f>IF('Datos de Indicador'!R94="No dato","x",ROUND(IF('Datos de Indicador'!R94&gt;K$302,10,IF('Datos de Indicador'!R94&lt;$K$301,0,10-(K$302-'Datos de Indicador'!R94)/(K$302-K$301)*10)),1))</f>
        <v>4.3</v>
      </c>
      <c r="L91" s="341">
        <f>IF('Datos de Indicador'!S94="No dato","x",ROUND(IF('Datos de Indicador'!S94&gt;L$302,10,IF('Datos de Indicador'!S94&lt;$L$301,0,10-(L$302-'Datos de Indicador'!S94)/(L$302-L$301)*10)),1))</f>
        <v>8</v>
      </c>
      <c r="M91" s="342">
        <f t="shared" si="9"/>
        <v>6.5</v>
      </c>
      <c r="N91" s="343">
        <f t="shared" si="14"/>
        <v>7.1</v>
      </c>
      <c r="O91" s="344">
        <f>IF('Datos de Indicador'!T94="No dato","x",IF('Datos de Indicador'!AN94="No dato","x", 'Datos de Indicador'!T94/'Datos de Indicador'!AN94))</f>
        <v>3.9143121486015231E-3</v>
      </c>
      <c r="P91" s="341">
        <f t="shared" si="10"/>
        <v>2.6</v>
      </c>
      <c r="Q91" s="474">
        <f>IF('Datos de Indicador'!T94="No dato","x",ROUND(IF('Datos de Indicador'!T94&gt;Q$302,10,IF('Datos de Indicador'!T94&lt;$Q$301,0,10-(Q$302-'Datos de Indicador'!T94)/(Q$302-Q$301)*10)),1))</f>
        <v>2.7</v>
      </c>
      <c r="R91" s="342">
        <f t="shared" si="15"/>
        <v>2.7</v>
      </c>
      <c r="S91" s="341">
        <f>IF('Datos de Indicador'!U94="No dato","x",ROUND(IF('Datos de Indicador'!U94&gt;S$302,10,IF('Datos de Indicador'!U94&lt;$S$301,0,10-(S$302-'Datos de Indicador'!U94)/(S$302-S$301)*10)),1))</f>
        <v>2.2000000000000002</v>
      </c>
      <c r="T91" s="341">
        <f>IF('Datos de Indicador'!V94="No dato","x",ROUND(IF('Datos de Indicador'!V94&gt;T$302,10,IF('Datos de Indicador'!V94&lt;$T$301,0,10-(T$302-'Datos de Indicador'!V94)/(T$302-T$301)*10)),1))</f>
        <v>9.4</v>
      </c>
      <c r="U91" s="341">
        <f>IF('Datos de Indicador'!W94="No dato","x",ROUND(IF('Datos de Indicador'!W94&gt;U$302,10,IF('Datos de Indicador'!W94&lt;$U$301,0,10-(U$302-'Datos de Indicador'!W94)/(U$302-U$301)*10)),1))</f>
        <v>2.8</v>
      </c>
      <c r="V91" s="341">
        <f>IF('Datos de Indicador'!X94="No dato","x",ROUND(IF('Datos de Indicador'!X94&gt;V$302,10,IF('Datos de Indicador'!X94&lt;$V$301,0,(V$302-'Datos de Indicador'!X94)/(V$302-V$301)*10)),1))</f>
        <v>5</v>
      </c>
      <c r="W91" s="345">
        <f t="shared" si="11"/>
        <v>4.9000000000000004</v>
      </c>
      <c r="X91" s="346">
        <f t="shared" si="12"/>
        <v>3.9</v>
      </c>
      <c r="Z91" s="413"/>
      <c r="AA91" s="414"/>
      <c r="AB91" s="414"/>
    </row>
    <row r="92" spans="1:28" s="3" customFormat="1" x14ac:dyDescent="0.25">
      <c r="A92" s="104" t="s">
        <v>232</v>
      </c>
      <c r="B92" s="101" t="s">
        <v>246</v>
      </c>
      <c r="C92" s="307">
        <v>616</v>
      </c>
      <c r="D92" s="341">
        <f>IF('Datos de Indicador'!M95="No dato","x",ROUND(IF('Datos de Indicador'!M95&gt;D$302,0,IF('Datos de Indicador'!M95&lt;$D$301,10,(D$302-'Datos de Indicador'!M95)/(D$302-D$301)*10)),1))</f>
        <v>6.4</v>
      </c>
      <c r="E92" s="341">
        <f>IF('Datos de Indicador'!N95="No dato","x",ROUND(IF('Datos de Indicador'!N95&gt;E$302,10,IF('Datos de Indicador'!N95&lt;$E$301,0,10-(E$302-'Datos de Indicador'!N95)/(E$302-E$301)*10)),1))</f>
        <v>8.5</v>
      </c>
      <c r="F92" s="342">
        <f t="shared" si="13"/>
        <v>7.6</v>
      </c>
      <c r="G92" s="341">
        <f>IF('Datos de Indicador'!O95="No dato","x",ROUND(IF('Datos de Indicador'!O95&gt;G$302,0,IF('Datos de Indicador'!O95&lt;$G$301,10,(G$302-'Datos de Indicador'!O95)/(G$302-G$301)*10)),1))</f>
        <v>5.8</v>
      </c>
      <c r="H92" s="341">
        <f>IF('Datos de Indicador'!P95="No dato","x",ROUND(IF('Datos de Indicador'!P95&gt;H$302,10,IF('Datos de Indicador'!P95&lt;$E$301,0,10-(H$302-'Datos de Indicador'!P95)/(H$302-H$301)*10)),1))</f>
        <v>9.6</v>
      </c>
      <c r="I92" s="341">
        <f>IF('Datos de Indicador'!Q95="No dato","x",ROUND(IF('Datos de Indicador'!Q95&gt;I$302,10,IF('Datos de Indicador'!Q95&lt;$I$301,0,10-(I$302-'Datos de Indicador'!Q95)/(I$302-I$301)*10)),1))</f>
        <v>10</v>
      </c>
      <c r="J92" s="342">
        <f t="shared" si="8"/>
        <v>8.5</v>
      </c>
      <c r="K92" s="341">
        <f>IF('Datos de Indicador'!R95="No dato","x",ROUND(IF('Datos de Indicador'!R95&gt;K$302,10,IF('Datos de Indicador'!R95&lt;$K$301,0,10-(K$302-'Datos de Indicador'!R95)/(K$302-K$301)*10)),1))</f>
        <v>3.4</v>
      </c>
      <c r="L92" s="341">
        <f>IF('Datos de Indicador'!S95="No dato","x",ROUND(IF('Datos de Indicador'!S95&gt;L$302,10,IF('Datos de Indicador'!S95&lt;$L$301,0,10-(L$302-'Datos de Indicador'!S95)/(L$302-L$301)*10)),1))</f>
        <v>8.4</v>
      </c>
      <c r="M92" s="342">
        <f t="shared" si="9"/>
        <v>6.5</v>
      </c>
      <c r="N92" s="343">
        <f t="shared" si="14"/>
        <v>7.5</v>
      </c>
      <c r="O92" s="344">
        <f>IF('Datos de Indicador'!T95="No dato","x",IF('Datos de Indicador'!AN95="No dato","x", 'Datos de Indicador'!T95/'Datos de Indicador'!AN95))</f>
        <v>1.2910239858666848E-3</v>
      </c>
      <c r="P92" s="341">
        <f t="shared" si="10"/>
        <v>0.9</v>
      </c>
      <c r="Q92" s="474">
        <f>IF('Datos de Indicador'!T95="No dato","x",ROUND(IF('Datos de Indicador'!T95&gt;Q$302,10,IF('Datos de Indicador'!T95&lt;$Q$301,0,10-(Q$302-'Datos de Indicador'!T95)/(Q$302-Q$301)*10)),1))</f>
        <v>0.5</v>
      </c>
      <c r="R92" s="342">
        <f t="shared" si="15"/>
        <v>0.7</v>
      </c>
      <c r="S92" s="341">
        <f>IF('Datos de Indicador'!U95="No dato","x",ROUND(IF('Datos de Indicador'!U95&gt;S$302,10,IF('Datos de Indicador'!U95&lt;$S$301,0,10-(S$302-'Datos de Indicador'!U95)/(S$302-S$301)*10)),1))</f>
        <v>2.2999999999999998</v>
      </c>
      <c r="T92" s="341">
        <f>IF('Datos de Indicador'!V95="No dato","x",ROUND(IF('Datos de Indicador'!V95&gt;T$302,10,IF('Datos de Indicador'!V95&lt;$T$301,0,10-(T$302-'Datos de Indicador'!V95)/(T$302-T$301)*10)),1))</f>
        <v>10</v>
      </c>
      <c r="U92" s="341">
        <f>IF('Datos de Indicador'!W95="No dato","x",ROUND(IF('Datos de Indicador'!W95&gt;U$302,10,IF('Datos de Indicador'!W95&lt;$U$301,0,10-(U$302-'Datos de Indicador'!W95)/(U$302-U$301)*10)),1))</f>
        <v>0.7</v>
      </c>
      <c r="V92" s="341">
        <f>IF('Datos de Indicador'!X95="No dato","x",ROUND(IF('Datos de Indicador'!X95&gt;V$302,10,IF('Datos de Indicador'!X95&lt;$V$301,0,(V$302-'Datos de Indicador'!X95)/(V$302-V$301)*10)),1))</f>
        <v>5</v>
      </c>
      <c r="W92" s="345">
        <f t="shared" si="11"/>
        <v>4.5</v>
      </c>
      <c r="X92" s="346">
        <f t="shared" si="12"/>
        <v>2.8</v>
      </c>
      <c r="Z92" s="413"/>
      <c r="AA92" s="414"/>
      <c r="AB92" s="414"/>
    </row>
    <row r="93" spans="1:28" s="3" customFormat="1" x14ac:dyDescent="0.25">
      <c r="A93" s="104" t="s">
        <v>216</v>
      </c>
      <c r="B93" s="101" t="s">
        <v>247</v>
      </c>
      <c r="C93" s="307">
        <v>701</v>
      </c>
      <c r="D93" s="341">
        <f>IF('Datos de Indicador'!M96="No dato","x",ROUND(IF('Datos de Indicador'!M96&gt;D$302,0,IF('Datos de Indicador'!M96&lt;$D$301,10,(D$302-'Datos de Indicador'!M96)/(D$302-D$301)*10)),1))</f>
        <v>6</v>
      </c>
      <c r="E93" s="341">
        <f>IF('Datos de Indicador'!N96="No dato","x",ROUND(IF('Datos de Indicador'!N96&gt;E$302,10,IF('Datos de Indicador'!N96&lt;$E$301,0,10-(E$302-'Datos de Indicador'!N96)/(E$302-E$301)*10)),1))</f>
        <v>6.8</v>
      </c>
      <c r="F93" s="342">
        <f t="shared" si="13"/>
        <v>6.4</v>
      </c>
      <c r="G93" s="341">
        <f>IF('Datos de Indicador'!O96="No dato","x",ROUND(IF('Datos de Indicador'!O96&gt;G$302,0,IF('Datos de Indicador'!O96&lt;$G$301,10,(G$302-'Datos de Indicador'!O96)/(G$302-G$301)*10)),1))</f>
        <v>6.8</v>
      </c>
      <c r="H93" s="341">
        <f>IF('Datos de Indicador'!P96="No dato","x",ROUND(IF('Datos de Indicador'!P96&gt;H$302,10,IF('Datos de Indicador'!P96&lt;$E$301,0,10-(H$302-'Datos de Indicador'!P96)/(H$302-H$301)*10)),1))</f>
        <v>7.8</v>
      </c>
      <c r="I93" s="341">
        <f>IF('Datos de Indicador'!Q96="No dato","x",ROUND(IF('Datos de Indicador'!Q96&gt;I$302,10,IF('Datos de Indicador'!Q96&lt;$I$301,0,10-(I$302-'Datos de Indicador'!Q96)/(I$302-I$301)*10)),1))</f>
        <v>9.1</v>
      </c>
      <c r="J93" s="342">
        <f t="shared" si="8"/>
        <v>7.9</v>
      </c>
      <c r="K93" s="341">
        <f>IF('Datos de Indicador'!R96="No dato","x",ROUND(IF('Datos de Indicador'!R96&gt;K$302,10,IF('Datos de Indicador'!R96&lt;$K$301,0,10-(K$302-'Datos de Indicador'!R96)/(K$302-K$301)*10)),1))</f>
        <v>2.8</v>
      </c>
      <c r="L93" s="341">
        <f>IF('Datos de Indicador'!S96="No dato","x",ROUND(IF('Datos de Indicador'!S96&gt;L$302,10,IF('Datos de Indicador'!S96&lt;$L$301,0,10-(L$302-'Datos de Indicador'!S96)/(L$302-L$301)*10)),1))</f>
        <v>7.7</v>
      </c>
      <c r="M93" s="342">
        <f t="shared" si="9"/>
        <v>5.8</v>
      </c>
      <c r="N93" s="343">
        <f t="shared" si="14"/>
        <v>6.7</v>
      </c>
      <c r="O93" s="344">
        <f>IF('Datos de Indicador'!T96="No dato","x",IF('Datos de Indicador'!AN96="No dato","x", 'Datos de Indicador'!T96/'Datos de Indicador'!AN96))</f>
        <v>1.7363429945238414E-3</v>
      </c>
      <c r="P93" s="341">
        <f t="shared" si="10"/>
        <v>1.2</v>
      </c>
      <c r="Q93" s="474">
        <f>IF('Datos de Indicador'!T96="No dato","x",ROUND(IF('Datos de Indicador'!T96&gt;Q$302,10,IF('Datos de Indicador'!T96&lt;$Q$301,0,10-(Q$302-'Datos de Indicador'!T96)/(Q$302-Q$301)*10)),1))</f>
        <v>0.6</v>
      </c>
      <c r="R93" s="342">
        <f t="shared" si="15"/>
        <v>0.9</v>
      </c>
      <c r="S93" s="341">
        <f>IF('Datos de Indicador'!U96="No dato","x",ROUND(IF('Datos de Indicador'!U96&gt;S$302,10,IF('Datos de Indicador'!U96&lt;$S$301,0,10-(S$302-'Datos de Indicador'!U96)/(S$302-S$301)*10)),1))</f>
        <v>3.5</v>
      </c>
      <c r="T93" s="341">
        <f>IF('Datos de Indicador'!V96="No dato","x",ROUND(IF('Datos de Indicador'!V96&gt;T$302,10,IF('Datos de Indicador'!V96&lt;$T$301,0,10-(T$302-'Datos de Indicador'!V96)/(T$302-T$301)*10)),1))</f>
        <v>7.3</v>
      </c>
      <c r="U93" s="341">
        <f>IF('Datos de Indicador'!W96="No dato","x",ROUND(IF('Datos de Indicador'!W96&gt;U$302,10,IF('Datos de Indicador'!W96&lt;$U$301,0,10-(U$302-'Datos de Indicador'!W96)/(U$302-U$301)*10)),1))</f>
        <v>0.7</v>
      </c>
      <c r="V93" s="341">
        <f>IF('Datos de Indicador'!X96="No dato","x",ROUND(IF('Datos de Indicador'!X96&gt;V$302,10,IF('Datos de Indicador'!X96&lt;$V$301,0,(V$302-'Datos de Indicador'!X96)/(V$302-V$301)*10)),1))</f>
        <v>0</v>
      </c>
      <c r="W93" s="345">
        <f t="shared" si="11"/>
        <v>2.9</v>
      </c>
      <c r="X93" s="346">
        <f t="shared" si="12"/>
        <v>2</v>
      </c>
      <c r="Z93" s="413"/>
      <c r="AA93" s="414"/>
      <c r="AB93" s="414"/>
    </row>
    <row r="94" spans="1:28" s="3" customFormat="1" x14ac:dyDescent="0.25">
      <c r="A94" s="104" t="s">
        <v>216</v>
      </c>
      <c r="B94" s="101" t="s">
        <v>248</v>
      </c>
      <c r="C94" s="307">
        <v>702</v>
      </c>
      <c r="D94" s="341">
        <f>IF('Datos de Indicador'!M97="No dato","x",ROUND(IF('Datos de Indicador'!M97&gt;D$302,0,IF('Datos de Indicador'!M97&lt;$D$301,10,(D$302-'Datos de Indicador'!M97)/(D$302-D$301)*10)),1))</f>
        <v>7</v>
      </c>
      <c r="E94" s="341">
        <f>IF('Datos de Indicador'!N97="No dato","x",ROUND(IF('Datos de Indicador'!N97&gt;E$302,10,IF('Datos de Indicador'!N97&lt;$E$301,0,10-(E$302-'Datos de Indicador'!N97)/(E$302-E$301)*10)),1))</f>
        <v>7.8</v>
      </c>
      <c r="F94" s="342">
        <f t="shared" si="13"/>
        <v>7.4</v>
      </c>
      <c r="G94" s="341">
        <f>IF('Datos de Indicador'!O97="No dato","x",ROUND(IF('Datos de Indicador'!O97&gt;G$302,0,IF('Datos de Indicador'!O97&lt;$G$301,10,(G$302-'Datos de Indicador'!O97)/(G$302-G$301)*10)),1))</f>
        <v>8.1999999999999993</v>
      </c>
      <c r="H94" s="341">
        <f>IF('Datos de Indicador'!P97="No dato","x",ROUND(IF('Datos de Indicador'!P97&gt;H$302,10,IF('Datos de Indicador'!P97&lt;$E$301,0,10-(H$302-'Datos de Indicador'!P97)/(H$302-H$301)*10)),1))</f>
        <v>8.4</v>
      </c>
      <c r="I94" s="341" t="str">
        <f>IF('Datos de Indicador'!Q97="No dato","x",ROUND(IF('Datos de Indicador'!Q97&gt;I$302,10,IF('Datos de Indicador'!Q97&lt;$I$301,0,10-(I$302-'Datos de Indicador'!Q97)/(I$302-I$301)*10)),1))</f>
        <v>x</v>
      </c>
      <c r="J94" s="342">
        <f t="shared" si="8"/>
        <v>8.3000000000000007</v>
      </c>
      <c r="K94" s="341">
        <f>IF('Datos de Indicador'!R97="No dato","x",ROUND(IF('Datos de Indicador'!R97&gt;K$302,10,IF('Datos de Indicador'!R97&lt;$K$301,0,10-(K$302-'Datos de Indicador'!R97)/(K$302-K$301)*10)),1))</f>
        <v>3.5</v>
      </c>
      <c r="L94" s="341">
        <f>IF('Datos de Indicador'!S97="No dato","x",ROUND(IF('Datos de Indicador'!S97&gt;L$302,10,IF('Datos de Indicador'!S97&lt;$L$301,0,10-(L$302-'Datos de Indicador'!S97)/(L$302-L$301)*10)),1))</f>
        <v>8.1999999999999993</v>
      </c>
      <c r="M94" s="342">
        <f t="shared" si="9"/>
        <v>6.4</v>
      </c>
      <c r="N94" s="343">
        <f t="shared" si="14"/>
        <v>7.4</v>
      </c>
      <c r="O94" s="344">
        <f>IF('Datos de Indicador'!T97="No dato","x",IF('Datos de Indicador'!AN97="No dato","x", 'Datos de Indicador'!T97/'Datos de Indicador'!AN97))</f>
        <v>6.4143681847338033E-4</v>
      </c>
      <c r="P94" s="341">
        <f t="shared" si="10"/>
        <v>0.4</v>
      </c>
      <c r="Q94" s="474">
        <f>IF('Datos de Indicador'!T97="No dato","x",ROUND(IF('Datos de Indicador'!T97&gt;Q$302,10,IF('Datos de Indicador'!T97&lt;$Q$301,0,10-(Q$302-'Datos de Indicador'!T97)/(Q$302-Q$301)*10)),1))</f>
        <v>0.1</v>
      </c>
      <c r="R94" s="342">
        <f t="shared" si="15"/>
        <v>0.3</v>
      </c>
      <c r="S94" s="341">
        <f>IF('Datos de Indicador'!U97="No dato","x",ROUND(IF('Datos de Indicador'!U97&gt;S$302,10,IF('Datos de Indicador'!U97&lt;$S$301,0,10-(S$302-'Datos de Indicador'!U97)/(S$302-S$301)*10)),1))</f>
        <v>4</v>
      </c>
      <c r="T94" s="341">
        <f>IF('Datos de Indicador'!V97="No dato","x",ROUND(IF('Datos de Indicador'!V97&gt;T$302,10,IF('Datos de Indicador'!V97&lt;$T$301,0,10-(T$302-'Datos de Indicador'!V97)/(T$302-T$301)*10)),1))</f>
        <v>8.1999999999999993</v>
      </c>
      <c r="U94" s="341">
        <f>IF('Datos de Indicador'!W97="No dato","x",ROUND(IF('Datos de Indicador'!W97&gt;U$302,10,IF('Datos de Indicador'!W97&lt;$U$301,0,10-(U$302-'Datos de Indicador'!W97)/(U$302-U$301)*10)),1))</f>
        <v>1.6</v>
      </c>
      <c r="V94" s="341">
        <f>IF('Datos de Indicador'!X97="No dato","x",ROUND(IF('Datos de Indicador'!X97&gt;V$302,10,IF('Datos de Indicador'!X97&lt;$V$301,0,(V$302-'Datos de Indicador'!X97)/(V$302-V$301)*10)),1))</f>
        <v>5</v>
      </c>
      <c r="W94" s="345">
        <f t="shared" si="11"/>
        <v>4.7</v>
      </c>
      <c r="X94" s="346">
        <f t="shared" si="12"/>
        <v>2.8</v>
      </c>
      <c r="Z94" s="413"/>
      <c r="AA94" s="414"/>
      <c r="AB94" s="414"/>
    </row>
    <row r="95" spans="1:28" s="3" customFormat="1" x14ac:dyDescent="0.25">
      <c r="A95" s="104" t="s">
        <v>216</v>
      </c>
      <c r="B95" s="101" t="s">
        <v>249</v>
      </c>
      <c r="C95" s="307">
        <v>703</v>
      </c>
      <c r="D95" s="341">
        <f>IF('Datos de Indicador'!M98="No dato","x",ROUND(IF('Datos de Indicador'!M98&gt;D$302,0,IF('Datos de Indicador'!M98&lt;$D$301,10,(D$302-'Datos de Indicador'!M98)/(D$302-D$301)*10)),1))</f>
        <v>6.3</v>
      </c>
      <c r="E95" s="341">
        <f>IF('Datos de Indicador'!N98="No dato","x",ROUND(IF('Datos de Indicador'!N98&gt;E$302,10,IF('Datos de Indicador'!N98&lt;$E$301,0,10-(E$302-'Datos de Indicador'!N98)/(E$302-E$301)*10)),1))</f>
        <v>7.1</v>
      </c>
      <c r="F95" s="342">
        <f t="shared" si="13"/>
        <v>6.7</v>
      </c>
      <c r="G95" s="341">
        <f>IF('Datos de Indicador'!O98="No dato","x",ROUND(IF('Datos de Indicador'!O98&gt;G$302,0,IF('Datos de Indicador'!O98&lt;$G$301,10,(G$302-'Datos de Indicador'!O98)/(G$302-G$301)*10)),1))</f>
        <v>5.7</v>
      </c>
      <c r="H95" s="341">
        <f>IF('Datos de Indicador'!P98="No dato","x",ROUND(IF('Datos de Indicador'!P98&gt;H$302,10,IF('Datos de Indicador'!P98&lt;$E$301,0,10-(H$302-'Datos de Indicador'!P98)/(H$302-H$301)*10)),1))</f>
        <v>8.1999999999999993</v>
      </c>
      <c r="I95" s="341">
        <f>IF('Datos de Indicador'!Q98="No dato","x",ROUND(IF('Datos de Indicador'!Q98&gt;I$302,10,IF('Datos de Indicador'!Q98&lt;$I$301,0,10-(I$302-'Datos de Indicador'!Q98)/(I$302-I$301)*10)),1))</f>
        <v>7.5</v>
      </c>
      <c r="J95" s="342">
        <f t="shared" si="8"/>
        <v>7.1</v>
      </c>
      <c r="K95" s="341">
        <f>IF('Datos de Indicador'!R98="No dato","x",ROUND(IF('Datos de Indicador'!R98&gt;K$302,10,IF('Datos de Indicador'!R98&lt;$K$301,0,10-(K$302-'Datos de Indicador'!R98)/(K$302-K$301)*10)),1))</f>
        <v>3.1</v>
      </c>
      <c r="L95" s="341">
        <f>IF('Datos de Indicador'!S98="No dato","x",ROUND(IF('Datos de Indicador'!S98&gt;L$302,10,IF('Datos de Indicador'!S98&lt;$L$301,0,10-(L$302-'Datos de Indicador'!S98)/(L$302-L$301)*10)),1))</f>
        <v>7.6</v>
      </c>
      <c r="M95" s="342">
        <f t="shared" si="9"/>
        <v>5.8</v>
      </c>
      <c r="N95" s="343">
        <f t="shared" si="14"/>
        <v>6.5</v>
      </c>
      <c r="O95" s="344">
        <f>IF('Datos de Indicador'!T98="No dato","x",IF('Datos de Indicador'!AN98="No dato","x", 'Datos de Indicador'!T98/'Datos de Indicador'!AN98))</f>
        <v>3.6922125245261498E-3</v>
      </c>
      <c r="P95" s="341">
        <f t="shared" si="10"/>
        <v>2.5</v>
      </c>
      <c r="Q95" s="474">
        <f>IF('Datos de Indicador'!T98="No dato","x",ROUND(IF('Datos de Indicador'!T98&gt;Q$302,10,IF('Datos de Indicador'!T98&lt;$Q$301,0,10-(Q$302-'Datos de Indicador'!T98)/(Q$302-Q$301)*10)),1))</f>
        <v>10</v>
      </c>
      <c r="R95" s="342">
        <f t="shared" si="15"/>
        <v>8</v>
      </c>
      <c r="S95" s="341">
        <f>IF('Datos de Indicador'!U98="No dato","x",ROUND(IF('Datos de Indicador'!U98&gt;S$302,10,IF('Datos de Indicador'!U98&lt;$S$301,0,10-(S$302-'Datos de Indicador'!U98)/(S$302-S$301)*10)),1))</f>
        <v>2.8</v>
      </c>
      <c r="T95" s="341">
        <f>IF('Datos de Indicador'!V98="No dato","x",ROUND(IF('Datos de Indicador'!V98&gt;T$302,10,IF('Datos de Indicador'!V98&lt;$T$301,0,10-(T$302-'Datos de Indicador'!V98)/(T$302-T$301)*10)),1))</f>
        <v>7.7</v>
      </c>
      <c r="U95" s="341">
        <f>IF('Datos de Indicador'!W98="No dato","x",ROUND(IF('Datos de Indicador'!W98&gt;U$302,10,IF('Datos de Indicador'!W98&lt;$U$301,0,10-(U$302-'Datos de Indicador'!W98)/(U$302-U$301)*10)),1))</f>
        <v>7.1</v>
      </c>
      <c r="V95" s="341">
        <f>IF('Datos de Indicador'!X98="No dato","x",ROUND(IF('Datos de Indicador'!X98&gt;V$302,10,IF('Datos de Indicador'!X98&lt;$V$301,0,(V$302-'Datos de Indicador'!X98)/(V$302-V$301)*10)),1))</f>
        <v>0</v>
      </c>
      <c r="W95" s="345">
        <f t="shared" si="11"/>
        <v>4.4000000000000004</v>
      </c>
      <c r="X95" s="346">
        <f t="shared" si="12"/>
        <v>6.5</v>
      </c>
      <c r="Z95" s="413"/>
      <c r="AA95" s="414"/>
      <c r="AB95" s="414"/>
    </row>
    <row r="96" spans="1:28" s="3" customFormat="1" x14ac:dyDescent="0.25">
      <c r="A96" s="104" t="s">
        <v>216</v>
      </c>
      <c r="B96" s="101" t="s">
        <v>216</v>
      </c>
      <c r="C96" s="307">
        <v>704</v>
      </c>
      <c r="D96" s="341">
        <f>IF('Datos de Indicador'!M99="No dato","x",ROUND(IF('Datos de Indicador'!M99&gt;D$302,0,IF('Datos de Indicador'!M99&lt;$D$301,10,(D$302-'Datos de Indicador'!M99)/(D$302-D$301)*10)),1))</f>
        <v>5.9</v>
      </c>
      <c r="E96" s="341">
        <f>IF('Datos de Indicador'!N99="No dato","x",ROUND(IF('Datos de Indicador'!N99&gt;E$302,10,IF('Datos de Indicador'!N99&lt;$E$301,0,10-(E$302-'Datos de Indicador'!N99)/(E$302-E$301)*10)),1))</f>
        <v>6.5</v>
      </c>
      <c r="F96" s="342">
        <f t="shared" si="13"/>
        <v>6.2</v>
      </c>
      <c r="G96" s="341">
        <f>IF('Datos de Indicador'!O99="No dato","x",ROUND(IF('Datos de Indicador'!O99&gt;G$302,0,IF('Datos de Indicador'!O99&lt;$G$301,10,(G$302-'Datos de Indicador'!O99)/(G$302-G$301)*10)),1))</f>
        <v>4.2</v>
      </c>
      <c r="H96" s="341">
        <f>IF('Datos de Indicador'!P99="No dato","x",ROUND(IF('Datos de Indicador'!P99&gt;H$302,10,IF('Datos de Indicador'!P99&lt;$E$301,0,10-(H$302-'Datos de Indicador'!P99)/(H$302-H$301)*10)),1))</f>
        <v>8</v>
      </c>
      <c r="I96" s="341">
        <f>IF('Datos de Indicador'!Q99="No dato","x",ROUND(IF('Datos de Indicador'!Q99&gt;I$302,10,IF('Datos de Indicador'!Q99&lt;$I$301,0,10-(I$302-'Datos de Indicador'!Q99)/(I$302-I$301)*10)),1))</f>
        <v>7.8</v>
      </c>
      <c r="J96" s="342">
        <f t="shared" si="8"/>
        <v>6.7</v>
      </c>
      <c r="K96" s="341">
        <f>IF('Datos de Indicador'!R99="No dato","x",ROUND(IF('Datos de Indicador'!R99&gt;K$302,10,IF('Datos de Indicador'!R99&lt;$K$301,0,10-(K$302-'Datos de Indicador'!R99)/(K$302-K$301)*10)),1))</f>
        <v>2.8</v>
      </c>
      <c r="L96" s="341">
        <f>IF('Datos de Indicador'!S99="No dato","x",ROUND(IF('Datos de Indicador'!S99&gt;L$302,10,IF('Datos de Indicador'!S99&lt;$L$301,0,10-(L$302-'Datos de Indicador'!S99)/(L$302-L$301)*10)),1))</f>
        <v>7.4</v>
      </c>
      <c r="M96" s="342">
        <f t="shared" si="9"/>
        <v>5.6</v>
      </c>
      <c r="N96" s="343">
        <f t="shared" si="14"/>
        <v>6.2</v>
      </c>
      <c r="O96" s="344">
        <f>IF('Datos de Indicador'!T99="No dato","x",IF('Datos de Indicador'!AN99="No dato","x", 'Datos de Indicador'!T99/'Datos de Indicador'!AN99))</f>
        <v>1.4023401551338797E-3</v>
      </c>
      <c r="P96" s="341">
        <f t="shared" si="10"/>
        <v>0.9</v>
      </c>
      <c r="Q96" s="474">
        <f>IF('Datos de Indicador'!T99="No dato","x",ROUND(IF('Datos de Indicador'!T99&gt;Q$302,10,IF('Datos de Indicador'!T99&lt;$Q$301,0,10-(Q$302-'Datos de Indicador'!T99)/(Q$302-Q$301)*10)),1))</f>
        <v>1.6</v>
      </c>
      <c r="R96" s="342">
        <f t="shared" si="15"/>
        <v>1.3</v>
      </c>
      <c r="S96" s="341">
        <f>IF('Datos de Indicador'!U99="No dato","x",ROUND(IF('Datos de Indicador'!U99&gt;S$302,10,IF('Datos de Indicador'!U99&lt;$S$301,0,10-(S$302-'Datos de Indicador'!U99)/(S$302-S$301)*10)),1))</f>
        <v>3.2</v>
      </c>
      <c r="T96" s="341">
        <f>IF('Datos de Indicador'!V99="No dato","x",ROUND(IF('Datos de Indicador'!V99&gt;T$302,10,IF('Datos de Indicador'!V99&lt;$T$301,0,10-(T$302-'Datos de Indicador'!V99)/(T$302-T$301)*10)),1))</f>
        <v>10</v>
      </c>
      <c r="U96" s="341">
        <f>IF('Datos de Indicador'!W99="No dato","x",ROUND(IF('Datos de Indicador'!W99&gt;U$302,10,IF('Datos de Indicador'!W99&lt;$U$301,0,10-(U$302-'Datos de Indicador'!W99)/(U$302-U$301)*10)),1))</f>
        <v>1.3</v>
      </c>
      <c r="V96" s="341">
        <f>IF('Datos de Indicador'!X99="No dato","x",ROUND(IF('Datos de Indicador'!X99&gt;V$302,10,IF('Datos de Indicador'!X99&lt;$V$301,0,(V$302-'Datos de Indicador'!X99)/(V$302-V$301)*10)),1))</f>
        <v>0</v>
      </c>
      <c r="W96" s="345">
        <f t="shared" si="11"/>
        <v>3.6</v>
      </c>
      <c r="X96" s="346">
        <f t="shared" si="12"/>
        <v>2.5</v>
      </c>
      <c r="Z96" s="413"/>
      <c r="AA96" s="414"/>
      <c r="AB96" s="414"/>
    </row>
    <row r="97" spans="1:28" s="3" customFormat="1" x14ac:dyDescent="0.25">
      <c r="A97" s="104" t="s">
        <v>216</v>
      </c>
      <c r="B97" s="101" t="s">
        <v>250</v>
      </c>
      <c r="C97" s="307">
        <v>705</v>
      </c>
      <c r="D97" s="341">
        <f>IF('Datos de Indicador'!M100="No dato","x",ROUND(IF('Datos de Indicador'!M100&gt;D$302,0,IF('Datos de Indicador'!M100&lt;$D$301,10,(D$302-'Datos de Indicador'!M100)/(D$302-D$301)*10)),1))</f>
        <v>6.1</v>
      </c>
      <c r="E97" s="341">
        <f>IF('Datos de Indicador'!N100="No dato","x",ROUND(IF('Datos de Indicador'!N100&gt;E$302,10,IF('Datos de Indicador'!N100&lt;$E$301,0,10-(E$302-'Datos de Indicador'!N100)/(E$302-E$301)*10)),1))</f>
        <v>6.3</v>
      </c>
      <c r="F97" s="342">
        <f t="shared" si="13"/>
        <v>6.2</v>
      </c>
      <c r="G97" s="341">
        <f>IF('Datos de Indicador'!O100="No dato","x",ROUND(IF('Datos de Indicador'!O100&gt;G$302,0,IF('Datos de Indicador'!O100&lt;$G$301,10,(G$302-'Datos de Indicador'!O100)/(G$302-G$301)*10)),1))</f>
        <v>6.7</v>
      </c>
      <c r="H97" s="341">
        <f>IF('Datos de Indicador'!P100="No dato","x",ROUND(IF('Datos de Indicador'!P100&gt;H$302,10,IF('Datos de Indicador'!P100&lt;$E$301,0,10-(H$302-'Datos de Indicador'!P100)/(H$302-H$301)*10)),1))</f>
        <v>8.1</v>
      </c>
      <c r="I97" s="341">
        <f>IF('Datos de Indicador'!Q100="No dato","x",ROUND(IF('Datos de Indicador'!Q100&gt;I$302,10,IF('Datos de Indicador'!Q100&lt;$I$301,0,10-(I$302-'Datos de Indicador'!Q100)/(I$302-I$301)*10)),1))</f>
        <v>7.9</v>
      </c>
      <c r="J97" s="342">
        <f t="shared" si="8"/>
        <v>7.6</v>
      </c>
      <c r="K97" s="341">
        <f>IF('Datos de Indicador'!R100="No dato","x",ROUND(IF('Datos de Indicador'!R100&gt;K$302,10,IF('Datos de Indicador'!R100&lt;$K$301,0,10-(K$302-'Datos de Indicador'!R100)/(K$302-K$301)*10)),1))</f>
        <v>2.4</v>
      </c>
      <c r="L97" s="341">
        <f>IF('Datos de Indicador'!S100="No dato","x",ROUND(IF('Datos de Indicador'!S100&gt;L$302,10,IF('Datos de Indicador'!S100&lt;$L$301,0,10-(L$302-'Datos de Indicador'!S100)/(L$302-L$301)*10)),1))</f>
        <v>7.1</v>
      </c>
      <c r="M97" s="342">
        <f t="shared" si="9"/>
        <v>5.2</v>
      </c>
      <c r="N97" s="343">
        <f t="shared" si="14"/>
        <v>6.3</v>
      </c>
      <c r="O97" s="344">
        <f>IF('Datos de Indicador'!T100="No dato","x",IF('Datos de Indicador'!AN100="No dato","x", 'Datos de Indicador'!T100/'Datos de Indicador'!AN100))</f>
        <v>5.587216448765225E-4</v>
      </c>
      <c r="P97" s="341">
        <f t="shared" si="10"/>
        <v>0.4</v>
      </c>
      <c r="Q97" s="474">
        <f>IF('Datos de Indicador'!T100="No dato","x",ROUND(IF('Datos de Indicador'!T100&gt;Q$302,10,IF('Datos de Indicador'!T100&lt;$Q$301,0,10-(Q$302-'Datos de Indicador'!T100)/(Q$302-Q$301)*10)),1))</f>
        <v>0.1</v>
      </c>
      <c r="R97" s="342">
        <f t="shared" si="15"/>
        <v>0.3</v>
      </c>
      <c r="S97" s="341">
        <f>IF('Datos de Indicador'!U100="No dato","x",ROUND(IF('Datos de Indicador'!U100&gt;S$302,10,IF('Datos de Indicador'!U100&lt;$S$301,0,10-(S$302-'Datos de Indicador'!U100)/(S$302-S$301)*10)),1))</f>
        <v>5.4</v>
      </c>
      <c r="T97" s="341">
        <f>IF('Datos de Indicador'!V100="No dato","x",ROUND(IF('Datos de Indicador'!V100&gt;T$302,10,IF('Datos de Indicador'!V100&lt;$T$301,0,10-(T$302-'Datos de Indicador'!V100)/(T$302-T$301)*10)),1))</f>
        <v>7.4</v>
      </c>
      <c r="U97" s="341">
        <f>IF('Datos de Indicador'!W100="No dato","x",ROUND(IF('Datos de Indicador'!W100&gt;U$302,10,IF('Datos de Indicador'!W100&lt;$U$301,0,10-(U$302-'Datos de Indicador'!W100)/(U$302-U$301)*10)),1))</f>
        <v>0.8</v>
      </c>
      <c r="V97" s="341">
        <f>IF('Datos de Indicador'!X100="No dato","x",ROUND(IF('Datos de Indicador'!X100&gt;V$302,10,IF('Datos de Indicador'!X100&lt;$V$301,0,(V$302-'Datos de Indicador'!X100)/(V$302-V$301)*10)),1))</f>
        <v>0</v>
      </c>
      <c r="W97" s="345">
        <f t="shared" si="11"/>
        <v>3.4</v>
      </c>
      <c r="X97" s="346">
        <f t="shared" si="12"/>
        <v>2</v>
      </c>
      <c r="Z97" s="413"/>
      <c r="AA97" s="414"/>
      <c r="AB97" s="414"/>
    </row>
    <row r="98" spans="1:28" s="3" customFormat="1" x14ac:dyDescent="0.25">
      <c r="A98" s="104" t="s">
        <v>216</v>
      </c>
      <c r="B98" s="101" t="s">
        <v>251</v>
      </c>
      <c r="C98" s="307">
        <v>706</v>
      </c>
      <c r="D98" s="341">
        <f>IF('Datos de Indicador'!M101="No dato","x",ROUND(IF('Datos de Indicador'!M101&gt;D$302,0,IF('Datos de Indicador'!M101&lt;$D$301,10,(D$302-'Datos de Indicador'!M101)/(D$302-D$301)*10)),1))</f>
        <v>5.4</v>
      </c>
      <c r="E98" s="341">
        <f>IF('Datos de Indicador'!N101="No dato","x",ROUND(IF('Datos de Indicador'!N101&gt;E$302,10,IF('Datos de Indicador'!N101&lt;$E$301,0,10-(E$302-'Datos de Indicador'!N101)/(E$302-E$301)*10)),1))</f>
        <v>7</v>
      </c>
      <c r="F98" s="342">
        <f t="shared" si="13"/>
        <v>6.3</v>
      </c>
      <c r="G98" s="341">
        <f>IF('Datos de Indicador'!O101="No dato","x",ROUND(IF('Datos de Indicador'!O101&gt;G$302,0,IF('Datos de Indicador'!O101&lt;$G$301,10,(G$302-'Datos de Indicador'!O101)/(G$302-G$301)*10)),1))</f>
        <v>4.2</v>
      </c>
      <c r="H98" s="341">
        <f>IF('Datos de Indicador'!P101="No dato","x",ROUND(IF('Datos de Indicador'!P101&gt;H$302,10,IF('Datos de Indicador'!P101&lt;$E$301,0,10-(H$302-'Datos de Indicador'!P101)/(H$302-H$301)*10)),1))</f>
        <v>6.5</v>
      </c>
      <c r="I98" s="341">
        <f>IF('Datos de Indicador'!Q101="No dato","x",ROUND(IF('Datos de Indicador'!Q101&gt;I$302,10,IF('Datos de Indicador'!Q101&lt;$I$301,0,10-(I$302-'Datos de Indicador'!Q101)/(I$302-I$301)*10)),1))</f>
        <v>8.6</v>
      </c>
      <c r="J98" s="342">
        <f t="shared" si="8"/>
        <v>6.4</v>
      </c>
      <c r="K98" s="341">
        <f>IF('Datos de Indicador'!R101="No dato","x",ROUND(IF('Datos de Indicador'!R101&gt;K$302,10,IF('Datos de Indicador'!R101&lt;$K$301,0,10-(K$302-'Datos de Indicador'!R101)/(K$302-K$301)*10)),1))</f>
        <v>1.4</v>
      </c>
      <c r="L98" s="341">
        <f>IF('Datos de Indicador'!S101="No dato","x",ROUND(IF('Datos de Indicador'!S101&gt;L$302,10,IF('Datos de Indicador'!S101&lt;$L$301,0,10-(L$302-'Datos de Indicador'!S101)/(L$302-L$301)*10)),1))</f>
        <v>7.3</v>
      </c>
      <c r="M98" s="342">
        <f t="shared" si="9"/>
        <v>5</v>
      </c>
      <c r="N98" s="343">
        <f t="shared" si="14"/>
        <v>5.9</v>
      </c>
      <c r="O98" s="344">
        <f>IF('Datos de Indicador'!T101="No dato","x",IF('Datos de Indicador'!AN101="No dato","x", 'Datos de Indicador'!T101/'Datos de Indicador'!AN101))</f>
        <v>2.4236548715462916E-3</v>
      </c>
      <c r="P98" s="341">
        <f t="shared" si="10"/>
        <v>1.6</v>
      </c>
      <c r="Q98" s="474">
        <f>IF('Datos de Indicador'!T101="No dato","x",ROUND(IF('Datos de Indicador'!T101&gt;Q$302,10,IF('Datos de Indicador'!T101&lt;$Q$301,0,10-(Q$302-'Datos de Indicador'!T101)/(Q$302-Q$301)*10)),1))</f>
        <v>0.2</v>
      </c>
      <c r="R98" s="342">
        <f t="shared" si="15"/>
        <v>0.9</v>
      </c>
      <c r="S98" s="341">
        <f>IF('Datos de Indicador'!U101="No dato","x",ROUND(IF('Datos de Indicador'!U101&gt;S$302,10,IF('Datos de Indicador'!U101&lt;$S$301,0,10-(S$302-'Datos de Indicador'!U101)/(S$302-S$301)*10)),1))</f>
        <v>6.2</v>
      </c>
      <c r="T98" s="341">
        <f>IF('Datos de Indicador'!V101="No dato","x",ROUND(IF('Datos de Indicador'!V101&gt;T$302,10,IF('Datos de Indicador'!V101&lt;$T$301,0,10-(T$302-'Datos de Indicador'!V101)/(T$302-T$301)*10)),1))</f>
        <v>5</v>
      </c>
      <c r="U98" s="341">
        <f>IF('Datos de Indicador'!W101="No dato","x",ROUND(IF('Datos de Indicador'!W101&gt;U$302,10,IF('Datos de Indicador'!W101&lt;$U$301,0,10-(U$302-'Datos de Indicador'!W101)/(U$302-U$301)*10)),1))</f>
        <v>0.8</v>
      </c>
      <c r="V98" s="341">
        <f>IF('Datos de Indicador'!X101="No dato","x",ROUND(IF('Datos de Indicador'!X101&gt;V$302,10,IF('Datos de Indicador'!X101&lt;$V$301,0,(V$302-'Datos de Indicador'!X101)/(V$302-V$301)*10)),1))</f>
        <v>0</v>
      </c>
      <c r="W98" s="345">
        <f t="shared" si="11"/>
        <v>3</v>
      </c>
      <c r="X98" s="346">
        <f t="shared" si="12"/>
        <v>2</v>
      </c>
      <c r="Z98" s="413"/>
      <c r="AA98" s="414"/>
      <c r="AB98" s="414"/>
    </row>
    <row r="99" spans="1:28" s="3" customFormat="1" x14ac:dyDescent="0.25">
      <c r="A99" s="104" t="s">
        <v>216</v>
      </c>
      <c r="B99" s="101" t="s">
        <v>252</v>
      </c>
      <c r="C99" s="307">
        <v>707</v>
      </c>
      <c r="D99" s="341">
        <f>IF('Datos de Indicador'!M102="No dato","x",ROUND(IF('Datos de Indicador'!M102&gt;D$302,0,IF('Datos de Indicador'!M102&lt;$D$301,10,(D$302-'Datos de Indicador'!M102)/(D$302-D$301)*10)),1))</f>
        <v>8.8000000000000007</v>
      </c>
      <c r="E99" s="341">
        <f>IF('Datos de Indicador'!N102="No dato","x",ROUND(IF('Datos de Indicador'!N102&gt;E$302,10,IF('Datos de Indicador'!N102&lt;$E$301,0,10-(E$302-'Datos de Indicador'!N102)/(E$302-E$301)*10)),1))</f>
        <v>10</v>
      </c>
      <c r="F99" s="342">
        <f t="shared" si="13"/>
        <v>9.5</v>
      </c>
      <c r="G99" s="341">
        <f>IF('Datos de Indicador'!O102="No dato","x",ROUND(IF('Datos de Indicador'!O102&gt;G$302,0,IF('Datos de Indicador'!O102&lt;$G$301,10,(G$302-'Datos de Indicador'!O102)/(G$302-G$301)*10)),1))</f>
        <v>7.3</v>
      </c>
      <c r="H99" s="341">
        <f>IF('Datos de Indicador'!P102="No dato","x",ROUND(IF('Datos de Indicador'!P102&gt;H$302,10,IF('Datos de Indicador'!P102&lt;$E$301,0,10-(H$302-'Datos de Indicador'!P102)/(H$302-H$301)*10)),1))</f>
        <v>8.8000000000000007</v>
      </c>
      <c r="I99" s="341" t="str">
        <f>IF('Datos de Indicador'!Q102="No dato","x",ROUND(IF('Datos de Indicador'!Q102&gt;I$302,10,IF('Datos de Indicador'!Q102&lt;$I$301,0,10-(I$302-'Datos de Indicador'!Q102)/(I$302-I$301)*10)),1))</f>
        <v>x</v>
      </c>
      <c r="J99" s="342">
        <f t="shared" si="8"/>
        <v>8.1</v>
      </c>
      <c r="K99" s="341">
        <f>IF('Datos de Indicador'!R102="No dato","x",ROUND(IF('Datos de Indicador'!R102&gt;K$302,10,IF('Datos de Indicador'!R102&lt;$K$301,0,10-(K$302-'Datos de Indicador'!R102)/(K$302-K$301)*10)),1))</f>
        <v>6.3</v>
      </c>
      <c r="L99" s="341">
        <f>IF('Datos de Indicador'!S102="No dato","x",ROUND(IF('Datos de Indicador'!S102&gt;L$302,10,IF('Datos de Indicador'!S102&lt;$L$301,0,10-(L$302-'Datos de Indicador'!S102)/(L$302-L$301)*10)),1))</f>
        <v>7.6</v>
      </c>
      <c r="M99" s="342">
        <f t="shared" si="9"/>
        <v>7</v>
      </c>
      <c r="N99" s="343">
        <f t="shared" si="14"/>
        <v>8.1999999999999993</v>
      </c>
      <c r="O99" s="344">
        <f>IF('Datos de Indicador'!T102="No dato","x",IF('Datos de Indicador'!AN102="No dato","x", 'Datos de Indicador'!T102/'Datos de Indicador'!AN102))</f>
        <v>8.3271650629163584E-4</v>
      </c>
      <c r="P99" s="341">
        <f t="shared" si="10"/>
        <v>0.6</v>
      </c>
      <c r="Q99" s="474">
        <f>IF('Datos de Indicador'!T102="No dato","x",ROUND(IF('Datos de Indicador'!T102&gt;Q$302,10,IF('Datos de Indicador'!T102&lt;$Q$301,0,10-(Q$302-'Datos de Indicador'!T102)/(Q$302-Q$301)*10)),1))</f>
        <v>0.2</v>
      </c>
      <c r="R99" s="342">
        <f t="shared" si="15"/>
        <v>0.4</v>
      </c>
      <c r="S99" s="341">
        <f>IF('Datos de Indicador'!U102="No dato","x",ROUND(IF('Datos de Indicador'!U102&gt;S$302,10,IF('Datos de Indicador'!U102&lt;$S$301,0,10-(S$302-'Datos de Indicador'!U102)/(S$302-S$301)*10)),1))</f>
        <v>3.5</v>
      </c>
      <c r="T99" s="341">
        <f>IF('Datos de Indicador'!V102="No dato","x",ROUND(IF('Datos de Indicador'!V102&gt;T$302,10,IF('Datos de Indicador'!V102&lt;$T$301,0,10-(T$302-'Datos de Indicador'!V102)/(T$302-T$301)*10)),1))</f>
        <v>10</v>
      </c>
      <c r="U99" s="341">
        <f>IF('Datos de Indicador'!W102="No dato","x",ROUND(IF('Datos de Indicador'!W102&gt;U$302,10,IF('Datos de Indicador'!W102&lt;$U$301,0,10-(U$302-'Datos de Indicador'!W102)/(U$302-U$301)*10)),1))</f>
        <v>2.2999999999999998</v>
      </c>
      <c r="V99" s="341">
        <f>IF('Datos de Indicador'!X102="No dato","x",ROUND(IF('Datos de Indicador'!X102&gt;V$302,10,IF('Datos de Indicador'!X102&lt;$V$301,0,(V$302-'Datos de Indicador'!X102)/(V$302-V$301)*10)),1))</f>
        <v>10</v>
      </c>
      <c r="W99" s="345">
        <f t="shared" si="11"/>
        <v>6.5</v>
      </c>
      <c r="X99" s="346">
        <f t="shared" si="12"/>
        <v>4.0999999999999996</v>
      </c>
      <c r="Z99" s="413"/>
      <c r="AA99" s="414"/>
      <c r="AB99" s="414"/>
    </row>
    <row r="100" spans="1:28" s="3" customFormat="1" x14ac:dyDescent="0.25">
      <c r="A100" s="104" t="s">
        <v>216</v>
      </c>
      <c r="B100" s="101" t="s">
        <v>253</v>
      </c>
      <c r="C100" s="307">
        <v>708</v>
      </c>
      <c r="D100" s="341">
        <f>IF('Datos de Indicador'!M103="No dato","x",ROUND(IF('Datos de Indicador'!M103&gt;D$302,0,IF('Datos de Indicador'!M103&lt;$D$301,10,(D$302-'Datos de Indicador'!M103)/(D$302-D$301)*10)),1))</f>
        <v>6.5</v>
      </c>
      <c r="E100" s="341">
        <f>IF('Datos de Indicador'!N103="No dato","x",ROUND(IF('Datos de Indicador'!N103&gt;E$302,10,IF('Datos de Indicador'!N103&lt;$E$301,0,10-(E$302-'Datos de Indicador'!N103)/(E$302-E$301)*10)),1))</f>
        <v>7.7</v>
      </c>
      <c r="F100" s="342">
        <f t="shared" si="13"/>
        <v>7.1</v>
      </c>
      <c r="G100" s="341">
        <f>IF('Datos de Indicador'!O103="No dato","x",ROUND(IF('Datos de Indicador'!O103&gt;G$302,0,IF('Datos de Indicador'!O103&lt;$G$301,10,(G$302-'Datos de Indicador'!O103)/(G$302-G$301)*10)),1))</f>
        <v>7.2</v>
      </c>
      <c r="H100" s="341">
        <f>IF('Datos de Indicador'!P103="No dato","x",ROUND(IF('Datos de Indicador'!P103&gt;H$302,10,IF('Datos de Indicador'!P103&lt;$E$301,0,10-(H$302-'Datos de Indicador'!P103)/(H$302-H$301)*10)),1))</f>
        <v>8.1999999999999993</v>
      </c>
      <c r="I100" s="341">
        <f>IF('Datos de Indicador'!Q103="No dato","x",ROUND(IF('Datos de Indicador'!Q103&gt;I$302,10,IF('Datos de Indicador'!Q103&lt;$I$301,0,10-(I$302-'Datos de Indicador'!Q103)/(I$302-I$301)*10)),1))</f>
        <v>10</v>
      </c>
      <c r="J100" s="342">
        <f t="shared" si="8"/>
        <v>8.5</v>
      </c>
      <c r="K100" s="341">
        <f>IF('Datos de Indicador'!R103="No dato","x",ROUND(IF('Datos de Indicador'!R103&gt;K$302,10,IF('Datos de Indicador'!R103&lt;$K$301,0,10-(K$302-'Datos de Indicador'!R103)/(K$302-K$301)*10)),1))</f>
        <v>3.6</v>
      </c>
      <c r="L100" s="341">
        <f>IF('Datos de Indicador'!S103="No dato","x",ROUND(IF('Datos de Indicador'!S103&gt;L$302,10,IF('Datos de Indicador'!S103&lt;$L$301,0,10-(L$302-'Datos de Indicador'!S103)/(L$302-L$301)*10)),1))</f>
        <v>8</v>
      </c>
      <c r="M100" s="342">
        <f t="shared" si="9"/>
        <v>6.3</v>
      </c>
      <c r="N100" s="343">
        <f t="shared" si="14"/>
        <v>7.3</v>
      </c>
      <c r="O100" s="344">
        <f>IF('Datos de Indicador'!T103="No dato","x",IF('Datos de Indicador'!AN103="No dato","x", 'Datos de Indicador'!T103/'Datos de Indicador'!AN103))</f>
        <v>6.8736395921640506E-4</v>
      </c>
      <c r="P100" s="341">
        <f t="shared" si="10"/>
        <v>0.5</v>
      </c>
      <c r="Q100" s="474">
        <f>IF('Datos de Indicador'!T103="No dato","x",ROUND(IF('Datos de Indicador'!T103&gt;Q$302,10,IF('Datos de Indicador'!T103&lt;$Q$301,0,10-(Q$302-'Datos de Indicador'!T103)/(Q$302-Q$301)*10)),1))</f>
        <v>0.3</v>
      </c>
      <c r="R100" s="342">
        <f t="shared" si="15"/>
        <v>0.4</v>
      </c>
      <c r="S100" s="341">
        <f>IF('Datos de Indicador'!U103="No dato","x",ROUND(IF('Datos de Indicador'!U103&gt;S$302,10,IF('Datos de Indicador'!U103&lt;$S$301,0,10-(S$302-'Datos de Indicador'!U103)/(S$302-S$301)*10)),1))</f>
        <v>4.5</v>
      </c>
      <c r="T100" s="341">
        <f>IF('Datos de Indicador'!V103="No dato","x",ROUND(IF('Datos de Indicador'!V103&gt;T$302,10,IF('Datos de Indicador'!V103&lt;$T$301,0,10-(T$302-'Datos de Indicador'!V103)/(T$302-T$301)*10)),1))</f>
        <v>7.4</v>
      </c>
      <c r="U100" s="341">
        <f>IF('Datos de Indicador'!W103="No dato","x",ROUND(IF('Datos de Indicador'!W103&gt;U$302,10,IF('Datos de Indicador'!W103&lt;$U$301,0,10-(U$302-'Datos de Indicador'!W103)/(U$302-U$301)*10)),1))</f>
        <v>1</v>
      </c>
      <c r="V100" s="341">
        <f>IF('Datos de Indicador'!X103="No dato","x",ROUND(IF('Datos de Indicador'!X103&gt;V$302,10,IF('Datos de Indicador'!X103&lt;$V$301,0,(V$302-'Datos de Indicador'!X103)/(V$302-V$301)*10)),1))</f>
        <v>2.5</v>
      </c>
      <c r="W100" s="345">
        <f t="shared" si="11"/>
        <v>3.9</v>
      </c>
      <c r="X100" s="346">
        <f t="shared" si="12"/>
        <v>2.2999999999999998</v>
      </c>
      <c r="Z100" s="413"/>
      <c r="AA100" s="414"/>
      <c r="AB100" s="414"/>
    </row>
    <row r="101" spans="1:28" s="3" customFormat="1" x14ac:dyDescent="0.25">
      <c r="A101" s="104" t="s">
        <v>216</v>
      </c>
      <c r="B101" s="101" t="s">
        <v>254</v>
      </c>
      <c r="C101" s="307">
        <v>709</v>
      </c>
      <c r="D101" s="341">
        <f>IF('Datos de Indicador'!M104="No dato","x",ROUND(IF('Datos de Indicador'!M104&gt;D$302,0,IF('Datos de Indicador'!M104&lt;$D$301,10,(D$302-'Datos de Indicador'!M104)/(D$302-D$301)*10)),1))</f>
        <v>7</v>
      </c>
      <c r="E101" s="341">
        <f>IF('Datos de Indicador'!N104="No dato","x",ROUND(IF('Datos de Indicador'!N104&gt;E$302,10,IF('Datos de Indicador'!N104&lt;$E$301,0,10-(E$302-'Datos de Indicador'!N104)/(E$302-E$301)*10)),1))</f>
        <v>7</v>
      </c>
      <c r="F101" s="342">
        <f t="shared" si="13"/>
        <v>7</v>
      </c>
      <c r="G101" s="341">
        <f>IF('Datos de Indicador'!O104="No dato","x",ROUND(IF('Datos de Indicador'!O104&gt;G$302,0,IF('Datos de Indicador'!O104&lt;$G$301,10,(G$302-'Datos de Indicador'!O104)/(G$302-G$301)*10)),1))</f>
        <v>7.3</v>
      </c>
      <c r="H101" s="341">
        <f>IF('Datos de Indicador'!P104="No dato","x",ROUND(IF('Datos de Indicador'!P104&gt;H$302,10,IF('Datos de Indicador'!P104&lt;$E$301,0,10-(H$302-'Datos de Indicador'!P104)/(H$302-H$301)*10)),1))</f>
        <v>8.3000000000000007</v>
      </c>
      <c r="I101" s="341" t="str">
        <f>IF('Datos de Indicador'!Q104="No dato","x",ROUND(IF('Datos de Indicador'!Q104&gt;I$302,10,IF('Datos de Indicador'!Q104&lt;$I$301,0,10-(I$302-'Datos de Indicador'!Q104)/(I$302-I$301)*10)),1))</f>
        <v>x</v>
      </c>
      <c r="J101" s="342">
        <f t="shared" si="8"/>
        <v>7.8</v>
      </c>
      <c r="K101" s="341">
        <f>IF('Datos de Indicador'!R104="No dato","x",ROUND(IF('Datos de Indicador'!R104&gt;K$302,10,IF('Datos de Indicador'!R104&lt;$K$301,0,10-(K$302-'Datos de Indicador'!R104)/(K$302-K$301)*10)),1))</f>
        <v>4.0999999999999996</v>
      </c>
      <c r="L101" s="341">
        <f>IF('Datos de Indicador'!S104="No dato","x",ROUND(IF('Datos de Indicador'!S104&gt;L$302,10,IF('Datos de Indicador'!S104&lt;$L$301,0,10-(L$302-'Datos de Indicador'!S104)/(L$302-L$301)*10)),1))</f>
        <v>7.7</v>
      </c>
      <c r="M101" s="342">
        <f t="shared" si="9"/>
        <v>6.2</v>
      </c>
      <c r="N101" s="343">
        <f t="shared" si="14"/>
        <v>7</v>
      </c>
      <c r="O101" s="344">
        <f>IF('Datos de Indicador'!T104="No dato","x",IF('Datos de Indicador'!AN104="No dato","x", 'Datos de Indicador'!T104/'Datos de Indicador'!AN104))</f>
        <v>2.64331736329093E-3</v>
      </c>
      <c r="P101" s="341">
        <f t="shared" si="10"/>
        <v>1.8</v>
      </c>
      <c r="Q101" s="474">
        <f>IF('Datos de Indicador'!T104="No dato","x",ROUND(IF('Datos de Indicador'!T104&gt;Q$302,10,IF('Datos de Indicador'!T104&lt;$Q$301,0,10-(Q$302-'Datos de Indicador'!T104)/(Q$302-Q$301)*10)),1))</f>
        <v>0.4</v>
      </c>
      <c r="R101" s="342">
        <f t="shared" si="15"/>
        <v>1.1000000000000001</v>
      </c>
      <c r="S101" s="341">
        <f>IF('Datos de Indicador'!U104="No dato","x",ROUND(IF('Datos de Indicador'!U104&gt;S$302,10,IF('Datos de Indicador'!U104&lt;$S$301,0,10-(S$302-'Datos de Indicador'!U104)/(S$302-S$301)*10)),1))</f>
        <v>6</v>
      </c>
      <c r="T101" s="341">
        <f>IF('Datos de Indicador'!V104="No dato","x",ROUND(IF('Datos de Indicador'!V104&gt;T$302,10,IF('Datos de Indicador'!V104&lt;$T$301,0,10-(T$302-'Datos de Indicador'!V104)/(T$302-T$301)*10)),1))</f>
        <v>8.1</v>
      </c>
      <c r="U101" s="341" t="str">
        <f>IF('Datos de Indicador'!W104="No dato","x",ROUND(IF('Datos de Indicador'!W104&gt;U$302,10,IF('Datos de Indicador'!W104&lt;$U$301,0,10-(U$302-'Datos de Indicador'!W104)/(U$302-U$301)*10)),1))</f>
        <v>x</v>
      </c>
      <c r="V101" s="341">
        <f>IF('Datos de Indicador'!X104="No dato","x",ROUND(IF('Datos de Indicador'!X104&gt;V$302,10,IF('Datos de Indicador'!X104&lt;$V$301,0,(V$302-'Datos de Indicador'!X104)/(V$302-V$301)*10)),1))</f>
        <v>2.5</v>
      </c>
      <c r="W101" s="345">
        <f t="shared" si="11"/>
        <v>5.5</v>
      </c>
      <c r="X101" s="346">
        <f t="shared" si="12"/>
        <v>3.6</v>
      </c>
      <c r="Z101" s="413"/>
      <c r="AA101" s="414"/>
      <c r="AB101" s="414"/>
    </row>
    <row r="102" spans="1:28" s="3" customFormat="1" x14ac:dyDescent="0.25">
      <c r="A102" s="104" t="s">
        <v>216</v>
      </c>
      <c r="B102" s="101" t="s">
        <v>48</v>
      </c>
      <c r="C102" s="307">
        <v>710</v>
      </c>
      <c r="D102" s="341">
        <f>IF('Datos de Indicador'!M105="No dato","x",ROUND(IF('Datos de Indicador'!M105&gt;D$302,0,IF('Datos de Indicador'!M105&lt;$D$301,10,(D$302-'Datos de Indicador'!M105)/(D$302-D$301)*10)),1))</f>
        <v>6.9</v>
      </c>
      <c r="E102" s="341">
        <f>IF('Datos de Indicador'!N105="No dato","x",ROUND(IF('Datos de Indicador'!N105&gt;E$302,10,IF('Datos de Indicador'!N105&lt;$E$301,0,10-(E$302-'Datos de Indicador'!N105)/(E$302-E$301)*10)),1))</f>
        <v>5.9</v>
      </c>
      <c r="F102" s="342">
        <f t="shared" si="13"/>
        <v>6.4</v>
      </c>
      <c r="G102" s="341">
        <f>IF('Datos de Indicador'!O105="No dato","x",ROUND(IF('Datos de Indicador'!O105&gt;G$302,0,IF('Datos de Indicador'!O105&lt;$G$301,10,(G$302-'Datos de Indicador'!O105)/(G$302-G$301)*10)),1))</f>
        <v>8.6999999999999993</v>
      </c>
      <c r="H102" s="341">
        <f>IF('Datos de Indicador'!P105="No dato","x",ROUND(IF('Datos de Indicador'!P105&gt;H$302,10,IF('Datos de Indicador'!P105&lt;$E$301,0,10-(H$302-'Datos de Indicador'!P105)/(H$302-H$301)*10)),1))</f>
        <v>7.9</v>
      </c>
      <c r="I102" s="341" t="str">
        <f>IF('Datos de Indicador'!Q105="No dato","x",ROUND(IF('Datos de Indicador'!Q105&gt;I$302,10,IF('Datos de Indicador'!Q105&lt;$I$301,0,10-(I$302-'Datos de Indicador'!Q105)/(I$302-I$301)*10)),1))</f>
        <v>x</v>
      </c>
      <c r="J102" s="342">
        <f t="shared" si="8"/>
        <v>8.3000000000000007</v>
      </c>
      <c r="K102" s="341">
        <f>IF('Datos de Indicador'!R105="No dato","x",ROUND(IF('Datos de Indicador'!R105&gt;K$302,10,IF('Datos de Indicador'!R105&lt;$K$301,0,10-(K$302-'Datos de Indicador'!R105)/(K$302-K$301)*10)),1))</f>
        <v>5.6</v>
      </c>
      <c r="L102" s="341">
        <f>IF('Datos de Indicador'!S105="No dato","x",ROUND(IF('Datos de Indicador'!S105&gt;L$302,10,IF('Datos de Indicador'!S105&lt;$L$301,0,10-(L$302-'Datos de Indicador'!S105)/(L$302-L$301)*10)),1))</f>
        <v>8.4</v>
      </c>
      <c r="M102" s="342">
        <f t="shared" si="9"/>
        <v>7.2</v>
      </c>
      <c r="N102" s="343">
        <f t="shared" si="14"/>
        <v>7.3</v>
      </c>
      <c r="O102" s="344">
        <f>IF('Datos de Indicador'!T105="No dato","x",IF('Datos de Indicador'!AN105="No dato","x", 'Datos de Indicador'!T105/'Datos de Indicador'!AN105))</f>
        <v>3.5141664836371624E-3</v>
      </c>
      <c r="P102" s="341">
        <f t="shared" si="10"/>
        <v>2.2999999999999998</v>
      </c>
      <c r="Q102" s="474">
        <f>IF('Datos de Indicador'!T105="No dato","x",ROUND(IF('Datos de Indicador'!T105&gt;Q$302,10,IF('Datos de Indicador'!T105&lt;$Q$301,0,10-(Q$302-'Datos de Indicador'!T105)/(Q$302-Q$301)*10)),1))</f>
        <v>0.4</v>
      </c>
      <c r="R102" s="342">
        <f t="shared" si="15"/>
        <v>1.4</v>
      </c>
      <c r="S102" s="341">
        <f>IF('Datos de Indicador'!U105="No dato","x",ROUND(IF('Datos de Indicador'!U105&gt;S$302,10,IF('Datos de Indicador'!U105&lt;$S$301,0,10-(S$302-'Datos de Indicador'!U105)/(S$302-S$301)*10)),1))</f>
        <v>4.5999999999999996</v>
      </c>
      <c r="T102" s="341">
        <f>IF('Datos de Indicador'!V105="No dato","x",ROUND(IF('Datos de Indicador'!V105&gt;T$302,10,IF('Datos de Indicador'!V105&lt;$T$301,0,10-(T$302-'Datos de Indicador'!V105)/(T$302-T$301)*10)),1))</f>
        <v>5.3</v>
      </c>
      <c r="U102" s="341" t="str">
        <f>IF('Datos de Indicador'!W105="No dato","x",ROUND(IF('Datos de Indicador'!W105&gt;U$302,10,IF('Datos de Indicador'!W105&lt;$U$301,0,10-(U$302-'Datos de Indicador'!W105)/(U$302-U$301)*10)),1))</f>
        <v>x</v>
      </c>
      <c r="V102" s="341">
        <f>IF('Datos de Indicador'!X105="No dato","x",ROUND(IF('Datos de Indicador'!X105&gt;V$302,10,IF('Datos de Indicador'!X105&lt;$V$301,0,(V$302-'Datos de Indicador'!X105)/(V$302-V$301)*10)),1))</f>
        <v>0</v>
      </c>
      <c r="W102" s="345">
        <f t="shared" si="11"/>
        <v>3.3</v>
      </c>
      <c r="X102" s="346">
        <f t="shared" si="12"/>
        <v>2.4</v>
      </c>
      <c r="Z102" s="413"/>
      <c r="AA102" s="414"/>
      <c r="AB102" s="414"/>
    </row>
    <row r="103" spans="1:28" s="3" customFormat="1" x14ac:dyDescent="0.25">
      <c r="A103" s="104" t="s">
        <v>216</v>
      </c>
      <c r="B103" s="101" t="s">
        <v>243</v>
      </c>
      <c r="C103" s="307">
        <v>711</v>
      </c>
      <c r="D103" s="341">
        <f>IF('Datos de Indicador'!M106="No dato","x",ROUND(IF('Datos de Indicador'!M106&gt;D$302,0,IF('Datos de Indicador'!M106&lt;$D$301,10,(D$302-'Datos de Indicador'!M106)/(D$302-D$301)*10)),1))</f>
        <v>7</v>
      </c>
      <c r="E103" s="341">
        <f>IF('Datos de Indicador'!N106="No dato","x",ROUND(IF('Datos de Indicador'!N106&gt;E$302,10,IF('Datos de Indicador'!N106&lt;$E$301,0,10-(E$302-'Datos de Indicador'!N106)/(E$302-E$301)*10)),1))</f>
        <v>7</v>
      </c>
      <c r="F103" s="342">
        <f t="shared" si="13"/>
        <v>7</v>
      </c>
      <c r="G103" s="341">
        <f>IF('Datos de Indicador'!O106="No dato","x",ROUND(IF('Datos de Indicador'!O106&gt;G$302,0,IF('Datos de Indicador'!O106&lt;$G$301,10,(G$302-'Datos de Indicador'!O106)/(G$302-G$301)*10)),1))</f>
        <v>8.6999999999999993</v>
      </c>
      <c r="H103" s="341">
        <f>IF('Datos de Indicador'!P106="No dato","x",ROUND(IF('Datos de Indicador'!P106&gt;H$302,10,IF('Datos de Indicador'!P106&lt;$E$301,0,10-(H$302-'Datos de Indicador'!P106)/(H$302-H$301)*10)),1))</f>
        <v>8</v>
      </c>
      <c r="I103" s="341" t="str">
        <f>IF('Datos de Indicador'!Q106="No dato","x",ROUND(IF('Datos de Indicador'!Q106&gt;I$302,10,IF('Datos de Indicador'!Q106&lt;$I$301,0,10-(I$302-'Datos de Indicador'!Q106)/(I$302-I$301)*10)),1))</f>
        <v>x</v>
      </c>
      <c r="J103" s="342">
        <f t="shared" si="8"/>
        <v>8.4</v>
      </c>
      <c r="K103" s="341">
        <f>IF('Datos de Indicador'!R106="No dato","x",ROUND(IF('Datos de Indicador'!R106&gt;K$302,10,IF('Datos de Indicador'!R106&lt;$K$301,0,10-(K$302-'Datos de Indicador'!R106)/(K$302-K$301)*10)),1))</f>
        <v>5</v>
      </c>
      <c r="L103" s="341">
        <f>IF('Datos de Indicador'!S106="No dato","x",ROUND(IF('Datos de Indicador'!S106&gt;L$302,10,IF('Datos de Indicador'!S106&lt;$L$301,0,10-(L$302-'Datos de Indicador'!S106)/(L$302-L$301)*10)),1))</f>
        <v>7.3</v>
      </c>
      <c r="M103" s="342">
        <f t="shared" si="9"/>
        <v>6.3</v>
      </c>
      <c r="N103" s="343">
        <f t="shared" si="14"/>
        <v>7.2</v>
      </c>
      <c r="O103" s="344">
        <f>IF('Datos de Indicador'!T106="No dato","x",IF('Datos de Indicador'!AN106="No dato","x", 'Datos de Indicador'!T106/'Datos de Indicador'!AN106))</f>
        <v>1.2218537266538664E-3</v>
      </c>
      <c r="P103" s="341">
        <f t="shared" si="10"/>
        <v>0.8</v>
      </c>
      <c r="Q103" s="474">
        <f>IF('Datos de Indicador'!T106="No dato","x",ROUND(IF('Datos de Indicador'!T106&gt;Q$302,10,IF('Datos de Indicador'!T106&lt;$Q$301,0,10-(Q$302-'Datos de Indicador'!T106)/(Q$302-Q$301)*10)),1))</f>
        <v>0.2</v>
      </c>
      <c r="R103" s="342">
        <f t="shared" si="15"/>
        <v>0.5</v>
      </c>
      <c r="S103" s="341">
        <f>IF('Datos de Indicador'!U106="No dato","x",ROUND(IF('Datos de Indicador'!U106&gt;S$302,10,IF('Datos de Indicador'!U106&lt;$S$301,0,10-(S$302-'Datos de Indicador'!U106)/(S$302-S$301)*10)),1))</f>
        <v>8</v>
      </c>
      <c r="T103" s="341">
        <f>IF('Datos de Indicador'!V106="No dato","x",ROUND(IF('Datos de Indicador'!V106&gt;T$302,10,IF('Datos de Indicador'!V106&lt;$T$301,0,10-(T$302-'Datos de Indicador'!V106)/(T$302-T$301)*10)),1))</f>
        <v>10</v>
      </c>
      <c r="U103" s="341">
        <f>IF('Datos de Indicador'!W106="No dato","x",ROUND(IF('Datos de Indicador'!W106&gt;U$302,10,IF('Datos de Indicador'!W106&lt;$U$301,0,10-(U$302-'Datos de Indicador'!W106)/(U$302-U$301)*10)),1))</f>
        <v>2.9</v>
      </c>
      <c r="V103" s="341">
        <f>IF('Datos de Indicador'!X106="No dato","x",ROUND(IF('Datos de Indicador'!X106&gt;V$302,10,IF('Datos de Indicador'!X106&lt;$V$301,0,(V$302-'Datos de Indicador'!X106)/(V$302-V$301)*10)),1))</f>
        <v>5</v>
      </c>
      <c r="W103" s="345">
        <f t="shared" si="11"/>
        <v>6.5</v>
      </c>
      <c r="X103" s="346">
        <f t="shared" si="12"/>
        <v>4.0999999999999996</v>
      </c>
      <c r="Z103" s="413"/>
      <c r="AA103" s="414"/>
      <c r="AB103" s="414"/>
    </row>
    <row r="104" spans="1:28" s="3" customFormat="1" x14ac:dyDescent="0.25">
      <c r="A104" s="104" t="s">
        <v>216</v>
      </c>
      <c r="B104" s="101" t="s">
        <v>255</v>
      </c>
      <c r="C104" s="307">
        <v>712</v>
      </c>
      <c r="D104" s="341">
        <f>IF('Datos de Indicador'!M107="No dato","x",ROUND(IF('Datos de Indicador'!M107&gt;D$302,0,IF('Datos de Indicador'!M107&lt;$D$301,10,(D$302-'Datos de Indicador'!M107)/(D$302-D$301)*10)),1))</f>
        <v>8.5</v>
      </c>
      <c r="E104" s="341">
        <f>IF('Datos de Indicador'!N107="No dato","x",ROUND(IF('Datos de Indicador'!N107&gt;E$302,10,IF('Datos de Indicador'!N107&lt;$E$301,0,10-(E$302-'Datos de Indicador'!N107)/(E$302-E$301)*10)),1))</f>
        <v>8.4</v>
      </c>
      <c r="F104" s="342">
        <f t="shared" si="13"/>
        <v>8.5</v>
      </c>
      <c r="G104" s="341">
        <f>IF('Datos de Indicador'!O107="No dato","x",ROUND(IF('Datos de Indicador'!O107&gt;G$302,0,IF('Datos de Indicador'!O107&lt;$G$301,10,(G$302-'Datos de Indicador'!O107)/(G$302-G$301)*10)),1))</f>
        <v>9</v>
      </c>
      <c r="H104" s="341">
        <f>IF('Datos de Indicador'!P107="No dato","x",ROUND(IF('Datos de Indicador'!P107&gt;H$302,10,IF('Datos de Indicador'!P107&lt;$E$301,0,10-(H$302-'Datos de Indicador'!P107)/(H$302-H$301)*10)),1))</f>
        <v>8.5</v>
      </c>
      <c r="I104" s="341">
        <f>IF('Datos de Indicador'!Q107="No dato","x",ROUND(IF('Datos de Indicador'!Q107&gt;I$302,10,IF('Datos de Indicador'!Q107&lt;$I$301,0,10-(I$302-'Datos de Indicador'!Q107)/(I$302-I$301)*10)),1))</f>
        <v>10</v>
      </c>
      <c r="J104" s="342">
        <f t="shared" si="8"/>
        <v>9.1999999999999993</v>
      </c>
      <c r="K104" s="341">
        <f>IF('Datos de Indicador'!R107="No dato","x",ROUND(IF('Datos de Indicador'!R107&gt;K$302,10,IF('Datos de Indicador'!R107&lt;$K$301,0,10-(K$302-'Datos de Indicador'!R107)/(K$302-K$301)*10)),1))</f>
        <v>5</v>
      </c>
      <c r="L104" s="341">
        <f>IF('Datos de Indicador'!S107="No dato","x",ROUND(IF('Datos de Indicador'!S107&gt;L$302,10,IF('Datos de Indicador'!S107&lt;$L$301,0,10-(L$302-'Datos de Indicador'!S107)/(L$302-L$301)*10)),1))</f>
        <v>7.3</v>
      </c>
      <c r="M104" s="342">
        <f t="shared" si="9"/>
        <v>6.3</v>
      </c>
      <c r="N104" s="343">
        <f t="shared" si="14"/>
        <v>8</v>
      </c>
      <c r="O104" s="344">
        <f>IF('Datos de Indicador'!T107="No dato","x",IF('Datos de Indicador'!AN107="No dato","x", 'Datos de Indicador'!T107/'Datos de Indicador'!AN107))</f>
        <v>1.5069697350244883E-3</v>
      </c>
      <c r="P104" s="341">
        <f t="shared" si="10"/>
        <v>1</v>
      </c>
      <c r="Q104" s="474">
        <f>IF('Datos de Indicador'!T107="No dato","x",ROUND(IF('Datos de Indicador'!T107&gt;Q$302,10,IF('Datos de Indicador'!T107&lt;$Q$301,0,10-(Q$302-'Datos de Indicador'!T107)/(Q$302-Q$301)*10)),1))</f>
        <v>0.3</v>
      </c>
      <c r="R104" s="342">
        <f t="shared" si="15"/>
        <v>0.7</v>
      </c>
      <c r="S104" s="341">
        <f>IF('Datos de Indicador'!U107="No dato","x",ROUND(IF('Datos de Indicador'!U107&gt;S$302,10,IF('Datos de Indicador'!U107&lt;$S$301,0,10-(S$302-'Datos de Indicador'!U107)/(S$302-S$301)*10)),1))</f>
        <v>8.6999999999999993</v>
      </c>
      <c r="T104" s="341">
        <f>IF('Datos de Indicador'!V107="No dato","x",ROUND(IF('Datos de Indicador'!V107&gt;T$302,10,IF('Datos de Indicador'!V107&lt;$T$301,0,10-(T$302-'Datos de Indicador'!V107)/(T$302-T$301)*10)),1))</f>
        <v>10</v>
      </c>
      <c r="U104" s="341">
        <f>IF('Datos de Indicador'!W107="No dato","x",ROUND(IF('Datos de Indicador'!W107&gt;U$302,10,IF('Datos de Indicador'!W107&lt;$U$301,0,10-(U$302-'Datos de Indicador'!W107)/(U$302-U$301)*10)),1))</f>
        <v>3.3</v>
      </c>
      <c r="V104" s="341">
        <f>IF('Datos de Indicador'!X107="No dato","x",ROUND(IF('Datos de Indicador'!X107&gt;V$302,10,IF('Datos de Indicador'!X107&lt;$V$301,0,(V$302-'Datos de Indicador'!X107)/(V$302-V$301)*10)),1))</f>
        <v>7.5</v>
      </c>
      <c r="W104" s="345">
        <f t="shared" si="11"/>
        <v>7.4</v>
      </c>
      <c r="X104" s="346">
        <f t="shared" si="12"/>
        <v>4.9000000000000004</v>
      </c>
      <c r="Z104" s="413"/>
      <c r="AA104" s="414"/>
      <c r="AB104" s="414"/>
    </row>
    <row r="105" spans="1:28" s="3" customFormat="1" x14ac:dyDescent="0.25">
      <c r="A105" s="104" t="s">
        <v>216</v>
      </c>
      <c r="B105" s="101" t="s">
        <v>256</v>
      </c>
      <c r="C105" s="307">
        <v>713</v>
      </c>
      <c r="D105" s="341">
        <f>IF('Datos de Indicador'!M108="No dato","x",ROUND(IF('Datos de Indicador'!M108&gt;D$302,0,IF('Datos de Indicador'!M108&lt;$D$301,10,(D$302-'Datos de Indicador'!M108)/(D$302-D$301)*10)),1))</f>
        <v>6.1</v>
      </c>
      <c r="E105" s="341">
        <f>IF('Datos de Indicador'!N108="No dato","x",ROUND(IF('Datos de Indicador'!N108&gt;E$302,10,IF('Datos de Indicador'!N108&lt;$E$301,0,10-(E$302-'Datos de Indicador'!N108)/(E$302-E$301)*10)),1))</f>
        <v>5.3</v>
      </c>
      <c r="F105" s="342">
        <f t="shared" si="13"/>
        <v>5.7</v>
      </c>
      <c r="G105" s="341">
        <f>IF('Datos de Indicador'!O108="No dato","x",ROUND(IF('Datos de Indicador'!O108&gt;G$302,0,IF('Datos de Indicador'!O108&lt;$G$301,10,(G$302-'Datos de Indicador'!O108)/(G$302-G$301)*10)),1))</f>
        <v>6</v>
      </c>
      <c r="H105" s="341">
        <f>IF('Datos de Indicador'!P108="No dato","x",ROUND(IF('Datos de Indicador'!P108&gt;H$302,10,IF('Datos de Indicador'!P108&lt;$E$301,0,10-(H$302-'Datos de Indicador'!P108)/(H$302-H$301)*10)),1))</f>
        <v>8</v>
      </c>
      <c r="I105" s="341" t="str">
        <f>IF('Datos de Indicador'!Q108="No dato","x",ROUND(IF('Datos de Indicador'!Q108&gt;I$302,10,IF('Datos de Indicador'!Q108&lt;$I$301,0,10-(I$302-'Datos de Indicador'!Q108)/(I$302-I$301)*10)),1))</f>
        <v>x</v>
      </c>
      <c r="J105" s="342">
        <f t="shared" si="8"/>
        <v>7</v>
      </c>
      <c r="K105" s="341">
        <f>IF('Datos de Indicador'!R108="No dato","x",ROUND(IF('Datos de Indicador'!R108&gt;K$302,10,IF('Datos de Indicador'!R108&lt;$K$301,0,10-(K$302-'Datos de Indicador'!R108)/(K$302-K$301)*10)),1))</f>
        <v>2.4</v>
      </c>
      <c r="L105" s="341">
        <f>IF('Datos de Indicador'!S108="No dato","x",ROUND(IF('Datos de Indicador'!S108&gt;L$302,10,IF('Datos de Indicador'!S108&lt;$L$301,0,10-(L$302-'Datos de Indicador'!S108)/(L$302-L$301)*10)),1))</f>
        <v>7.2</v>
      </c>
      <c r="M105" s="342">
        <f t="shared" si="9"/>
        <v>5.3</v>
      </c>
      <c r="N105" s="343">
        <f t="shared" si="14"/>
        <v>6</v>
      </c>
      <c r="O105" s="344">
        <f>IF('Datos de Indicador'!T108="No dato","x",IF('Datos de Indicador'!AN108="No dato","x", 'Datos de Indicador'!T108/'Datos de Indicador'!AN108))</f>
        <v>1.1428571428571429E-3</v>
      </c>
      <c r="P105" s="341">
        <f t="shared" si="10"/>
        <v>0.8</v>
      </c>
      <c r="Q105" s="474">
        <f>IF('Datos de Indicador'!T108="No dato","x",ROUND(IF('Datos de Indicador'!T108&gt;Q$302,10,IF('Datos de Indicador'!T108&lt;$Q$301,0,10-(Q$302-'Datos de Indicador'!T108)/(Q$302-Q$301)*10)),1))</f>
        <v>0.1</v>
      </c>
      <c r="R105" s="342">
        <f t="shared" si="15"/>
        <v>0.5</v>
      </c>
      <c r="S105" s="341">
        <f>IF('Datos de Indicador'!U108="No dato","x",ROUND(IF('Datos de Indicador'!U108&gt;S$302,10,IF('Datos de Indicador'!U108&lt;$S$301,0,10-(S$302-'Datos de Indicador'!U108)/(S$302-S$301)*10)),1))</f>
        <v>6.7</v>
      </c>
      <c r="T105" s="341">
        <f>IF('Datos de Indicador'!V108="No dato","x",ROUND(IF('Datos de Indicador'!V108&gt;T$302,10,IF('Datos de Indicador'!V108&lt;$T$301,0,10-(T$302-'Datos de Indicador'!V108)/(T$302-T$301)*10)),1))</f>
        <v>4.3</v>
      </c>
      <c r="U105" s="341">
        <f>IF('Datos de Indicador'!W108="No dato","x",ROUND(IF('Datos de Indicador'!W108&gt;U$302,10,IF('Datos de Indicador'!W108&lt;$U$301,0,10-(U$302-'Datos de Indicador'!W108)/(U$302-U$301)*10)),1))</f>
        <v>0.7</v>
      </c>
      <c r="V105" s="341">
        <f>IF('Datos de Indicador'!X108="No dato","x",ROUND(IF('Datos de Indicador'!X108&gt;V$302,10,IF('Datos de Indicador'!X108&lt;$V$301,0,(V$302-'Datos de Indicador'!X108)/(V$302-V$301)*10)),1))</f>
        <v>0</v>
      </c>
      <c r="W105" s="345">
        <f t="shared" si="11"/>
        <v>2.9</v>
      </c>
      <c r="X105" s="346">
        <f t="shared" si="12"/>
        <v>1.8</v>
      </c>
      <c r="Z105" s="413"/>
      <c r="AA105" s="414"/>
      <c r="AB105" s="414"/>
    </row>
    <row r="106" spans="1:28" s="3" customFormat="1" x14ac:dyDescent="0.25">
      <c r="A106" s="104" t="s">
        <v>216</v>
      </c>
      <c r="B106" s="101" t="s">
        <v>257</v>
      </c>
      <c r="C106" s="307">
        <v>714</v>
      </c>
      <c r="D106" s="341">
        <f>IF('Datos de Indicador'!M109="No dato","x",ROUND(IF('Datos de Indicador'!M109&gt;D$302,0,IF('Datos de Indicador'!M109&lt;$D$301,10,(D$302-'Datos de Indicador'!M109)/(D$302-D$301)*10)),1))</f>
        <v>7.1</v>
      </c>
      <c r="E106" s="341">
        <f>IF('Datos de Indicador'!N109="No dato","x",ROUND(IF('Datos de Indicador'!N109&gt;E$302,10,IF('Datos de Indicador'!N109&lt;$E$301,0,10-(E$302-'Datos de Indicador'!N109)/(E$302-E$301)*10)),1))</f>
        <v>9.9</v>
      </c>
      <c r="F106" s="342">
        <f t="shared" si="13"/>
        <v>8.9</v>
      </c>
      <c r="G106" s="341">
        <f>IF('Datos de Indicador'!O109="No dato","x",ROUND(IF('Datos de Indicador'!O109&gt;G$302,0,IF('Datos de Indicador'!O109&lt;$G$301,10,(G$302-'Datos de Indicador'!O109)/(G$302-G$301)*10)),1))</f>
        <v>8</v>
      </c>
      <c r="H106" s="341">
        <f>IF('Datos de Indicador'!P109="No dato","x",ROUND(IF('Datos de Indicador'!P109&gt;H$302,10,IF('Datos de Indicador'!P109&lt;$E$301,0,10-(H$302-'Datos de Indicador'!P109)/(H$302-H$301)*10)),1))</f>
        <v>8.3000000000000007</v>
      </c>
      <c r="I106" s="341" t="str">
        <f>IF('Datos de Indicador'!Q109="No dato","x",ROUND(IF('Datos de Indicador'!Q109&gt;I$302,10,IF('Datos de Indicador'!Q109&lt;$I$301,0,10-(I$302-'Datos de Indicador'!Q109)/(I$302-I$301)*10)),1))</f>
        <v>x</v>
      </c>
      <c r="J106" s="342">
        <f t="shared" si="8"/>
        <v>8.1999999999999993</v>
      </c>
      <c r="K106" s="341">
        <f>IF('Datos de Indicador'!R109="No dato","x",ROUND(IF('Datos de Indicador'!R109&gt;K$302,10,IF('Datos de Indicador'!R109&lt;$K$301,0,10-(K$302-'Datos de Indicador'!R109)/(K$302-K$301)*10)),1))</f>
        <v>4.9000000000000004</v>
      </c>
      <c r="L106" s="341">
        <f>IF('Datos de Indicador'!S109="No dato","x",ROUND(IF('Datos de Indicador'!S109&gt;L$302,10,IF('Datos de Indicador'!S109&lt;$L$301,0,10-(L$302-'Datos de Indicador'!S109)/(L$302-L$301)*10)),1))</f>
        <v>7.7</v>
      </c>
      <c r="M106" s="342">
        <f t="shared" si="9"/>
        <v>6.5</v>
      </c>
      <c r="N106" s="343">
        <f t="shared" si="14"/>
        <v>7.9</v>
      </c>
      <c r="O106" s="344">
        <f>IF('Datos de Indicador'!T109="No dato","x",IF('Datos de Indicador'!AN109="No dato","x", 'Datos de Indicador'!T109/'Datos de Indicador'!AN109))</f>
        <v>8.6612489307100089E-3</v>
      </c>
      <c r="P106" s="341">
        <f t="shared" si="10"/>
        <v>5.8</v>
      </c>
      <c r="Q106" s="474">
        <f>IF('Datos de Indicador'!T109="No dato","x",ROUND(IF('Datos de Indicador'!T109&gt;Q$302,10,IF('Datos de Indicador'!T109&lt;$Q$301,0,10-(Q$302-'Datos de Indicador'!T109)/(Q$302-Q$301)*10)),1))</f>
        <v>2</v>
      </c>
      <c r="R106" s="342">
        <f t="shared" si="15"/>
        <v>4.2</v>
      </c>
      <c r="S106" s="341">
        <f>IF('Datos de Indicador'!U109="No dato","x",ROUND(IF('Datos de Indicador'!U109&gt;S$302,10,IF('Datos de Indicador'!U109&lt;$S$301,0,10-(S$302-'Datos de Indicador'!U109)/(S$302-S$301)*10)),1))</f>
        <v>4.2</v>
      </c>
      <c r="T106" s="341">
        <f>IF('Datos de Indicador'!V109="No dato","x",ROUND(IF('Datos de Indicador'!V109&gt;T$302,10,IF('Datos de Indicador'!V109&lt;$T$301,0,10-(T$302-'Datos de Indicador'!V109)/(T$302-T$301)*10)),1))</f>
        <v>8.3000000000000007</v>
      </c>
      <c r="U106" s="341">
        <f>IF('Datos de Indicador'!W109="No dato","x",ROUND(IF('Datos de Indicador'!W109&gt;U$302,10,IF('Datos de Indicador'!W109&lt;$U$301,0,10-(U$302-'Datos de Indicador'!W109)/(U$302-U$301)*10)),1))</f>
        <v>0.4</v>
      </c>
      <c r="V106" s="341">
        <f>IF('Datos de Indicador'!X109="No dato","x",ROUND(IF('Datos de Indicador'!X109&gt;V$302,10,IF('Datos de Indicador'!X109&lt;$V$301,0,(V$302-'Datos de Indicador'!X109)/(V$302-V$301)*10)),1))</f>
        <v>5</v>
      </c>
      <c r="W106" s="345">
        <f t="shared" si="11"/>
        <v>4.5</v>
      </c>
      <c r="X106" s="346">
        <f t="shared" si="12"/>
        <v>4.4000000000000004</v>
      </c>
      <c r="Z106" s="413"/>
      <c r="AA106" s="414"/>
      <c r="AB106" s="414"/>
    </row>
    <row r="107" spans="1:28" s="3" customFormat="1" x14ac:dyDescent="0.25">
      <c r="A107" s="104" t="s">
        <v>216</v>
      </c>
      <c r="B107" s="101" t="s">
        <v>258</v>
      </c>
      <c r="C107" s="307">
        <v>715</v>
      </c>
      <c r="D107" s="341">
        <f>IF('Datos de Indicador'!M110="No dato","x",ROUND(IF('Datos de Indicador'!M110&gt;D$302,0,IF('Datos de Indicador'!M110&lt;$D$301,10,(D$302-'Datos de Indicador'!M110)/(D$302-D$301)*10)),1))</f>
        <v>8</v>
      </c>
      <c r="E107" s="341">
        <f>IF('Datos de Indicador'!N110="No dato","x",ROUND(IF('Datos de Indicador'!N110&gt;E$302,10,IF('Datos de Indicador'!N110&lt;$E$301,0,10-(E$302-'Datos de Indicador'!N110)/(E$302-E$301)*10)),1))</f>
        <v>9.5</v>
      </c>
      <c r="F107" s="342">
        <f t="shared" si="13"/>
        <v>8.9</v>
      </c>
      <c r="G107" s="341">
        <f>IF('Datos de Indicador'!O110="No dato","x",ROUND(IF('Datos de Indicador'!O110&gt;G$302,0,IF('Datos de Indicador'!O110&lt;$G$301,10,(G$302-'Datos de Indicador'!O110)/(G$302-G$301)*10)),1))</f>
        <v>8.8000000000000007</v>
      </c>
      <c r="H107" s="341">
        <f>IF('Datos de Indicador'!P110="No dato","x",ROUND(IF('Datos de Indicador'!P110&gt;H$302,10,IF('Datos de Indicador'!P110&lt;$E$301,0,10-(H$302-'Datos de Indicador'!P110)/(H$302-H$301)*10)),1))</f>
        <v>7.9</v>
      </c>
      <c r="I107" s="341">
        <f>IF('Datos de Indicador'!Q110="No dato","x",ROUND(IF('Datos de Indicador'!Q110&gt;I$302,10,IF('Datos de Indicador'!Q110&lt;$I$301,0,10-(I$302-'Datos de Indicador'!Q110)/(I$302-I$301)*10)),1))</f>
        <v>9.1999999999999993</v>
      </c>
      <c r="J107" s="342">
        <f t="shared" si="8"/>
        <v>8.6</v>
      </c>
      <c r="K107" s="341">
        <f>IF('Datos de Indicador'!R110="No dato","x",ROUND(IF('Datos de Indicador'!R110&gt;K$302,10,IF('Datos de Indicador'!R110&lt;$K$301,0,10-(K$302-'Datos de Indicador'!R110)/(K$302-K$301)*10)),1))</f>
        <v>5.4</v>
      </c>
      <c r="L107" s="341">
        <f>IF('Datos de Indicador'!S110="No dato","x",ROUND(IF('Datos de Indicador'!S110&gt;L$302,10,IF('Datos de Indicador'!S110&lt;$L$301,0,10-(L$302-'Datos de Indicador'!S110)/(L$302-L$301)*10)),1))</f>
        <v>7.7</v>
      </c>
      <c r="M107" s="342">
        <f t="shared" si="9"/>
        <v>6.7</v>
      </c>
      <c r="N107" s="343">
        <f t="shared" si="14"/>
        <v>8.1</v>
      </c>
      <c r="O107" s="344">
        <f>IF('Datos de Indicador'!T110="No dato","x",IF('Datos de Indicador'!AN110="No dato","x", 'Datos de Indicador'!T110/'Datos de Indicador'!AN110))</f>
        <v>1.1925655911075108E-3</v>
      </c>
      <c r="P107" s="341">
        <f t="shared" si="10"/>
        <v>0.8</v>
      </c>
      <c r="Q107" s="474">
        <f>IF('Datos de Indicador'!T110="No dato","x",ROUND(IF('Datos de Indicador'!T110&gt;Q$302,10,IF('Datos de Indicador'!T110&lt;$Q$301,0,10-(Q$302-'Datos de Indicador'!T110)/(Q$302-Q$301)*10)),1))</f>
        <v>1.3</v>
      </c>
      <c r="R107" s="342">
        <f t="shared" si="15"/>
        <v>1.1000000000000001</v>
      </c>
      <c r="S107" s="341">
        <f>IF('Datos de Indicador'!U110="No dato","x",ROUND(IF('Datos de Indicador'!U110&gt;S$302,10,IF('Datos de Indicador'!U110&lt;$S$301,0,10-(S$302-'Datos de Indicador'!U110)/(S$302-S$301)*10)),1))</f>
        <v>3.8</v>
      </c>
      <c r="T107" s="341">
        <f>IF('Datos de Indicador'!V110="No dato","x",ROUND(IF('Datos de Indicador'!V110&gt;T$302,10,IF('Datos de Indicador'!V110&lt;$T$301,0,10-(T$302-'Datos de Indicador'!V110)/(T$302-T$301)*10)),1))</f>
        <v>10</v>
      </c>
      <c r="U107" s="341">
        <f>IF('Datos de Indicador'!W110="No dato","x",ROUND(IF('Datos de Indicador'!W110&gt;U$302,10,IF('Datos de Indicador'!W110&lt;$U$301,0,10-(U$302-'Datos de Indicador'!W110)/(U$302-U$301)*10)),1))</f>
        <v>1.9</v>
      </c>
      <c r="V107" s="341">
        <f>IF('Datos de Indicador'!X110="No dato","x",ROUND(IF('Datos de Indicador'!X110&gt;V$302,10,IF('Datos de Indicador'!X110&lt;$V$301,0,(V$302-'Datos de Indicador'!X110)/(V$302-V$301)*10)),1))</f>
        <v>5</v>
      </c>
      <c r="W107" s="345">
        <f t="shared" si="11"/>
        <v>5.2</v>
      </c>
      <c r="X107" s="346">
        <f t="shared" si="12"/>
        <v>3.4</v>
      </c>
      <c r="Z107" s="413"/>
      <c r="AA107" s="414"/>
      <c r="AB107" s="414"/>
    </row>
    <row r="108" spans="1:28" s="3" customFormat="1" x14ac:dyDescent="0.25">
      <c r="A108" s="104" t="s">
        <v>216</v>
      </c>
      <c r="B108" s="101" t="s">
        <v>259</v>
      </c>
      <c r="C108" s="307">
        <v>716</v>
      </c>
      <c r="D108" s="341">
        <f>IF('Datos de Indicador'!M111="No dato","x",ROUND(IF('Datos de Indicador'!M111&gt;D$302,0,IF('Datos de Indicador'!M111&lt;$D$301,10,(D$302-'Datos de Indicador'!M111)/(D$302-D$301)*10)),1))</f>
        <v>8.1999999999999993</v>
      </c>
      <c r="E108" s="341">
        <f>IF('Datos de Indicador'!N111="No dato","x",ROUND(IF('Datos de Indicador'!N111&gt;E$302,10,IF('Datos de Indicador'!N111&lt;$E$301,0,10-(E$302-'Datos de Indicador'!N111)/(E$302-E$301)*10)),1))</f>
        <v>10</v>
      </c>
      <c r="F108" s="342">
        <f t="shared" si="13"/>
        <v>9.3000000000000007</v>
      </c>
      <c r="G108" s="341">
        <f>IF('Datos de Indicador'!O111="No dato","x",ROUND(IF('Datos de Indicador'!O111&gt;G$302,0,IF('Datos de Indicador'!O111&lt;$G$301,10,(G$302-'Datos de Indicador'!O111)/(G$302-G$301)*10)),1))</f>
        <v>8.8000000000000007</v>
      </c>
      <c r="H108" s="341">
        <f>IF('Datos de Indicador'!P111="No dato","x",ROUND(IF('Datos de Indicador'!P111&gt;H$302,10,IF('Datos de Indicador'!P111&lt;$E$301,0,10-(H$302-'Datos de Indicador'!P111)/(H$302-H$301)*10)),1))</f>
        <v>8.5</v>
      </c>
      <c r="I108" s="341" t="str">
        <f>IF('Datos de Indicador'!Q111="No dato","x",ROUND(IF('Datos de Indicador'!Q111&gt;I$302,10,IF('Datos de Indicador'!Q111&lt;$I$301,0,10-(I$302-'Datos de Indicador'!Q111)/(I$302-I$301)*10)),1))</f>
        <v>x</v>
      </c>
      <c r="J108" s="342">
        <f t="shared" si="8"/>
        <v>8.6999999999999993</v>
      </c>
      <c r="K108" s="341">
        <f>IF('Datos de Indicador'!R111="No dato","x",ROUND(IF('Datos de Indicador'!R111&gt;K$302,10,IF('Datos de Indicador'!R111&lt;$K$301,0,10-(K$302-'Datos de Indicador'!R111)/(K$302-K$301)*10)),1))</f>
        <v>5.9</v>
      </c>
      <c r="L108" s="341">
        <f>IF('Datos de Indicador'!S111="No dato","x",ROUND(IF('Datos de Indicador'!S111&gt;L$302,10,IF('Datos de Indicador'!S111&lt;$L$301,0,10-(L$302-'Datos de Indicador'!S111)/(L$302-L$301)*10)),1))</f>
        <v>7.7</v>
      </c>
      <c r="M108" s="342">
        <f t="shared" si="9"/>
        <v>6.9</v>
      </c>
      <c r="N108" s="343">
        <f t="shared" si="14"/>
        <v>8.3000000000000007</v>
      </c>
      <c r="O108" s="344">
        <f>IF('Datos de Indicador'!T111="No dato","x",IF('Datos de Indicador'!AN111="No dato","x", 'Datos de Indicador'!T111/'Datos de Indicador'!AN111))</f>
        <v>7.9392083475104914E-4</v>
      </c>
      <c r="P108" s="341">
        <f t="shared" si="10"/>
        <v>0.5</v>
      </c>
      <c r="Q108" s="474">
        <f>IF('Datos de Indicador'!T111="No dato","x",ROUND(IF('Datos de Indicador'!T111&gt;Q$302,10,IF('Datos de Indicador'!T111&lt;$Q$301,0,10-(Q$302-'Datos de Indicador'!T111)/(Q$302-Q$301)*10)),1))</f>
        <v>0.2</v>
      </c>
      <c r="R108" s="342">
        <f t="shared" si="15"/>
        <v>0.4</v>
      </c>
      <c r="S108" s="341">
        <f>IF('Datos de Indicador'!U111="No dato","x",ROUND(IF('Datos de Indicador'!U111&gt;S$302,10,IF('Datos de Indicador'!U111&lt;$S$301,0,10-(S$302-'Datos de Indicador'!U111)/(S$302-S$301)*10)),1))</f>
        <v>10</v>
      </c>
      <c r="T108" s="341">
        <f>IF('Datos de Indicador'!V111="No dato","x",ROUND(IF('Datos de Indicador'!V111&gt;T$302,10,IF('Datos de Indicador'!V111&lt;$T$301,0,10-(T$302-'Datos de Indicador'!V111)/(T$302-T$301)*10)),1))</f>
        <v>10</v>
      </c>
      <c r="U108" s="341">
        <f>IF('Datos de Indicador'!W111="No dato","x",ROUND(IF('Datos de Indicador'!W111&gt;U$302,10,IF('Datos de Indicador'!W111&lt;$U$301,0,10-(U$302-'Datos de Indicador'!W111)/(U$302-U$301)*10)),1))</f>
        <v>3.8</v>
      </c>
      <c r="V108" s="341">
        <f>IF('Datos de Indicador'!X111="No dato","x",ROUND(IF('Datos de Indicador'!X111&gt;V$302,10,IF('Datos de Indicador'!X111&lt;$V$301,0,(V$302-'Datos de Indicador'!X111)/(V$302-V$301)*10)),1))</f>
        <v>7.5</v>
      </c>
      <c r="W108" s="345">
        <f t="shared" si="11"/>
        <v>7.8</v>
      </c>
      <c r="X108" s="346">
        <f t="shared" si="12"/>
        <v>5.2</v>
      </c>
      <c r="Z108" s="413"/>
      <c r="AA108" s="414"/>
      <c r="AB108" s="414"/>
    </row>
    <row r="109" spans="1:28" s="3" customFormat="1" x14ac:dyDescent="0.25">
      <c r="A109" s="104" t="s">
        <v>216</v>
      </c>
      <c r="B109" s="101" t="s">
        <v>260</v>
      </c>
      <c r="C109" s="307">
        <v>717</v>
      </c>
      <c r="D109" s="341">
        <f>IF('Datos de Indicador'!M112="No dato","x",ROUND(IF('Datos de Indicador'!M112&gt;D$302,0,IF('Datos de Indicador'!M112&lt;$D$301,10,(D$302-'Datos de Indicador'!M112)/(D$302-D$301)*10)),1))</f>
        <v>9.5</v>
      </c>
      <c r="E109" s="341">
        <f>IF('Datos de Indicador'!N112="No dato","x",ROUND(IF('Datos de Indicador'!N112&gt;E$302,10,IF('Datos de Indicador'!N112&lt;$E$301,0,10-(E$302-'Datos de Indicador'!N112)/(E$302-E$301)*10)),1))</f>
        <v>9.5</v>
      </c>
      <c r="F109" s="342">
        <f t="shared" si="13"/>
        <v>9.5</v>
      </c>
      <c r="G109" s="341">
        <f>IF('Datos de Indicador'!O112="No dato","x",ROUND(IF('Datos de Indicador'!O112&gt;G$302,0,IF('Datos de Indicador'!O112&lt;$G$301,10,(G$302-'Datos de Indicador'!O112)/(G$302-G$301)*10)),1))</f>
        <v>9.3000000000000007</v>
      </c>
      <c r="H109" s="341">
        <f>IF('Datos de Indicador'!P112="No dato","x",ROUND(IF('Datos de Indicador'!P112&gt;H$302,10,IF('Datos de Indicador'!P112&lt;$E$301,0,10-(H$302-'Datos de Indicador'!P112)/(H$302-H$301)*10)),1))</f>
        <v>8.9</v>
      </c>
      <c r="I109" s="341" t="str">
        <f>IF('Datos de Indicador'!Q112="No dato","x",ROUND(IF('Datos de Indicador'!Q112&gt;I$302,10,IF('Datos de Indicador'!Q112&lt;$I$301,0,10-(I$302-'Datos de Indicador'!Q112)/(I$302-I$301)*10)),1))</f>
        <v>x</v>
      </c>
      <c r="J109" s="342">
        <f t="shared" si="8"/>
        <v>9.1</v>
      </c>
      <c r="K109" s="341">
        <f>IF('Datos de Indicador'!R112="No dato","x",ROUND(IF('Datos de Indicador'!R112&gt;K$302,10,IF('Datos de Indicador'!R112&lt;$K$301,0,10-(K$302-'Datos de Indicador'!R112)/(K$302-K$301)*10)),1))</f>
        <v>6.6</v>
      </c>
      <c r="L109" s="341">
        <f>IF('Datos de Indicador'!S112="No dato","x",ROUND(IF('Datos de Indicador'!S112&gt;L$302,10,IF('Datos de Indicador'!S112&lt;$L$301,0,10-(L$302-'Datos de Indicador'!S112)/(L$302-L$301)*10)),1))</f>
        <v>7.5</v>
      </c>
      <c r="M109" s="342">
        <f t="shared" si="9"/>
        <v>7.1</v>
      </c>
      <c r="N109" s="343">
        <f t="shared" si="14"/>
        <v>8.6</v>
      </c>
      <c r="O109" s="344">
        <f>IF('Datos de Indicador'!T112="No dato","x",IF('Datos de Indicador'!AN112="No dato","x", 'Datos de Indicador'!T112/'Datos de Indicador'!AN112))</f>
        <v>1.9753086419753087E-3</v>
      </c>
      <c r="P109" s="341">
        <f t="shared" si="10"/>
        <v>1.3</v>
      </c>
      <c r="Q109" s="474">
        <f>IF('Datos de Indicador'!T112="No dato","x",ROUND(IF('Datos de Indicador'!T112&gt;Q$302,10,IF('Datos de Indicador'!T112&lt;$Q$301,0,10-(Q$302-'Datos de Indicador'!T112)/(Q$302-Q$301)*10)),1))</f>
        <v>0.2</v>
      </c>
      <c r="R109" s="342">
        <f t="shared" si="15"/>
        <v>0.8</v>
      </c>
      <c r="S109" s="341">
        <f>IF('Datos de Indicador'!U112="No dato","x",ROUND(IF('Datos de Indicador'!U112&gt;S$302,10,IF('Datos de Indicador'!U112&lt;$S$301,0,10-(S$302-'Datos de Indicador'!U112)/(S$302-S$301)*10)),1))</f>
        <v>7.1</v>
      </c>
      <c r="T109" s="341">
        <f>IF('Datos de Indicador'!V112="No dato","x",ROUND(IF('Datos de Indicador'!V112&gt;T$302,10,IF('Datos de Indicador'!V112&lt;$T$301,0,10-(T$302-'Datos de Indicador'!V112)/(T$302-T$301)*10)),1))</f>
        <v>10</v>
      </c>
      <c r="U109" s="341">
        <f>IF('Datos de Indicador'!W112="No dato","x",ROUND(IF('Datos de Indicador'!W112&gt;U$302,10,IF('Datos de Indicador'!W112&lt;$U$301,0,10-(U$302-'Datos de Indicador'!W112)/(U$302-U$301)*10)),1))</f>
        <v>1.1000000000000001</v>
      </c>
      <c r="V109" s="341">
        <f>IF('Datos de Indicador'!X112="No dato","x",ROUND(IF('Datos de Indicador'!X112&gt;V$302,10,IF('Datos de Indicador'!X112&lt;$V$301,0,(V$302-'Datos de Indicador'!X112)/(V$302-V$301)*10)),1))</f>
        <v>10</v>
      </c>
      <c r="W109" s="345">
        <f t="shared" si="11"/>
        <v>7.1</v>
      </c>
      <c r="X109" s="346">
        <f t="shared" si="12"/>
        <v>4.7</v>
      </c>
      <c r="Z109" s="413"/>
      <c r="AA109" s="414"/>
      <c r="AB109" s="414"/>
    </row>
    <row r="110" spans="1:28" s="3" customFormat="1" x14ac:dyDescent="0.25">
      <c r="A110" s="104" t="s">
        <v>216</v>
      </c>
      <c r="B110" s="101" t="s">
        <v>261</v>
      </c>
      <c r="C110" s="307">
        <v>718</v>
      </c>
      <c r="D110" s="341">
        <f>IF('Datos de Indicador'!M113="No dato","x",ROUND(IF('Datos de Indicador'!M113&gt;D$302,0,IF('Datos de Indicador'!M113&lt;$D$301,10,(D$302-'Datos de Indicador'!M113)/(D$302-D$301)*10)),1))</f>
        <v>6.9</v>
      </c>
      <c r="E110" s="341">
        <f>IF('Datos de Indicador'!N113="No dato","x",ROUND(IF('Datos de Indicador'!N113&gt;E$302,10,IF('Datos de Indicador'!N113&lt;$E$301,0,10-(E$302-'Datos de Indicador'!N113)/(E$302-E$301)*10)),1))</f>
        <v>8.9</v>
      </c>
      <c r="F110" s="342">
        <f t="shared" si="13"/>
        <v>8.1</v>
      </c>
      <c r="G110" s="341">
        <f>IF('Datos de Indicador'!O113="No dato","x",ROUND(IF('Datos de Indicador'!O113&gt;G$302,0,IF('Datos de Indicador'!O113&lt;$G$301,10,(G$302-'Datos de Indicador'!O113)/(G$302-G$301)*10)),1))</f>
        <v>7</v>
      </c>
      <c r="H110" s="341">
        <f>IF('Datos de Indicador'!P113="No dato","x",ROUND(IF('Datos de Indicador'!P113&gt;H$302,10,IF('Datos de Indicador'!P113&lt;$E$301,0,10-(H$302-'Datos de Indicador'!P113)/(H$302-H$301)*10)),1))</f>
        <v>8.3000000000000007</v>
      </c>
      <c r="I110" s="341" t="str">
        <f>IF('Datos de Indicador'!Q113="No dato","x",ROUND(IF('Datos de Indicador'!Q113&gt;I$302,10,IF('Datos de Indicador'!Q113&lt;$I$301,0,10-(I$302-'Datos de Indicador'!Q113)/(I$302-I$301)*10)),1))</f>
        <v>x</v>
      </c>
      <c r="J110" s="342">
        <f t="shared" si="8"/>
        <v>7.7</v>
      </c>
      <c r="K110" s="341">
        <f>IF('Datos de Indicador'!R113="No dato","x",ROUND(IF('Datos de Indicador'!R113&gt;K$302,10,IF('Datos de Indicador'!R113&lt;$K$301,0,10-(K$302-'Datos de Indicador'!R113)/(K$302-K$301)*10)),1))</f>
        <v>6.4</v>
      </c>
      <c r="L110" s="341">
        <f>IF('Datos de Indicador'!S113="No dato","x",ROUND(IF('Datos de Indicador'!S113&gt;L$302,10,IF('Datos de Indicador'!S113&lt;$L$301,0,10-(L$302-'Datos de Indicador'!S113)/(L$302-L$301)*10)),1))</f>
        <v>7</v>
      </c>
      <c r="M110" s="342">
        <f t="shared" si="9"/>
        <v>6.7</v>
      </c>
      <c r="N110" s="343">
        <f t="shared" si="14"/>
        <v>7.5</v>
      </c>
      <c r="O110" s="344">
        <f>IF('Datos de Indicador'!T113="No dato","x",IF('Datos de Indicador'!AN113="No dato","x", 'Datos de Indicador'!T113/'Datos de Indicador'!AN113))</f>
        <v>1.4513788098693759E-3</v>
      </c>
      <c r="P110" s="341">
        <f t="shared" si="10"/>
        <v>1</v>
      </c>
      <c r="Q110" s="474">
        <f>IF('Datos de Indicador'!T113="No dato","x",ROUND(IF('Datos de Indicador'!T113&gt;Q$302,10,IF('Datos de Indicador'!T113&lt;$Q$301,0,10-(Q$302-'Datos de Indicador'!T113)/(Q$302-Q$301)*10)),1))</f>
        <v>0</v>
      </c>
      <c r="R110" s="342">
        <f t="shared" si="15"/>
        <v>0.5</v>
      </c>
      <c r="S110" s="341">
        <f>IF('Datos de Indicador'!U113="No dato","x",ROUND(IF('Datos de Indicador'!U113&gt;S$302,10,IF('Datos de Indicador'!U113&lt;$S$301,0,10-(S$302-'Datos de Indicador'!U113)/(S$302-S$301)*10)),1))</f>
        <v>10</v>
      </c>
      <c r="T110" s="341">
        <f>IF('Datos de Indicador'!V113="No dato","x",ROUND(IF('Datos de Indicador'!V113&gt;T$302,10,IF('Datos de Indicador'!V113&lt;$T$301,0,10-(T$302-'Datos de Indicador'!V113)/(T$302-T$301)*10)),1))</f>
        <v>7.4</v>
      </c>
      <c r="U110" s="341" t="str">
        <f>IF('Datos de Indicador'!W113="No dato","x",ROUND(IF('Datos de Indicador'!W113&gt;U$302,10,IF('Datos de Indicador'!W113&lt;$U$301,0,10-(U$302-'Datos de Indicador'!W113)/(U$302-U$301)*10)),1))</f>
        <v>x</v>
      </c>
      <c r="V110" s="341">
        <f>IF('Datos de Indicador'!X113="No dato","x",ROUND(IF('Datos de Indicador'!X113&gt;V$302,10,IF('Datos de Indicador'!X113&lt;$V$301,0,(V$302-'Datos de Indicador'!X113)/(V$302-V$301)*10)),1))</f>
        <v>2.5</v>
      </c>
      <c r="W110" s="345">
        <f t="shared" si="11"/>
        <v>6.6</v>
      </c>
      <c r="X110" s="346">
        <f t="shared" si="12"/>
        <v>4.2</v>
      </c>
      <c r="Z110" s="413"/>
      <c r="AA110" s="414"/>
      <c r="AB110" s="414"/>
    </row>
    <row r="111" spans="1:28" s="3" customFormat="1" x14ac:dyDescent="0.25">
      <c r="A111" s="104" t="s">
        <v>216</v>
      </c>
      <c r="B111" s="101" t="s">
        <v>262</v>
      </c>
      <c r="C111" s="307">
        <v>719</v>
      </c>
      <c r="D111" s="341">
        <f>IF('Datos de Indicador'!M114="No dato","x",ROUND(IF('Datos de Indicador'!M114&gt;D$302,0,IF('Datos de Indicador'!M114&lt;$D$301,10,(D$302-'Datos de Indicador'!M114)/(D$302-D$301)*10)),1))</f>
        <v>7.6</v>
      </c>
      <c r="E111" s="341">
        <f>IF('Datos de Indicador'!N114="No dato","x",ROUND(IF('Datos de Indicador'!N114&gt;E$302,10,IF('Datos de Indicador'!N114&lt;$E$301,0,10-(E$302-'Datos de Indicador'!N114)/(E$302-E$301)*10)),1))</f>
        <v>8.8000000000000007</v>
      </c>
      <c r="F111" s="342">
        <f t="shared" si="13"/>
        <v>8.3000000000000007</v>
      </c>
      <c r="G111" s="341">
        <f>IF('Datos de Indicador'!O114="No dato","x",ROUND(IF('Datos de Indicador'!O114&gt;G$302,0,IF('Datos de Indicador'!O114&lt;$G$301,10,(G$302-'Datos de Indicador'!O114)/(G$302-G$301)*10)),1))</f>
        <v>8.1999999999999993</v>
      </c>
      <c r="H111" s="341">
        <f>IF('Datos de Indicador'!P114="No dato","x",ROUND(IF('Datos de Indicador'!P114&gt;H$302,10,IF('Datos de Indicador'!P114&lt;$E$301,0,10-(H$302-'Datos de Indicador'!P114)/(H$302-H$301)*10)),1))</f>
        <v>8.1</v>
      </c>
      <c r="I111" s="341">
        <f>IF('Datos de Indicador'!Q114="No dato","x",ROUND(IF('Datos de Indicador'!Q114&gt;I$302,10,IF('Datos de Indicador'!Q114&lt;$I$301,0,10-(I$302-'Datos de Indicador'!Q114)/(I$302-I$301)*10)),1))</f>
        <v>8</v>
      </c>
      <c r="J111" s="342">
        <f t="shared" si="8"/>
        <v>8.1</v>
      </c>
      <c r="K111" s="341">
        <f>IF('Datos de Indicador'!R114="No dato","x",ROUND(IF('Datos de Indicador'!R114&gt;K$302,10,IF('Datos de Indicador'!R114&lt;$K$301,0,10-(K$302-'Datos de Indicador'!R114)/(K$302-K$301)*10)),1))</f>
        <v>5.9</v>
      </c>
      <c r="L111" s="341">
        <f>IF('Datos de Indicador'!S114="No dato","x",ROUND(IF('Datos de Indicador'!S114&gt;L$302,10,IF('Datos de Indicador'!S114&lt;$L$301,0,10-(L$302-'Datos de Indicador'!S114)/(L$302-L$301)*10)),1))</f>
        <v>7.2</v>
      </c>
      <c r="M111" s="342">
        <f t="shared" si="9"/>
        <v>6.6</v>
      </c>
      <c r="N111" s="343">
        <f t="shared" si="14"/>
        <v>7.7</v>
      </c>
      <c r="O111" s="344">
        <f>IF('Datos de Indicador'!T114="No dato","x",IF('Datos de Indicador'!AN114="No dato","x", 'Datos de Indicador'!T114/'Datos de Indicador'!AN114))</f>
        <v>2.3378024656822587E-3</v>
      </c>
      <c r="P111" s="341">
        <f t="shared" si="10"/>
        <v>1.6</v>
      </c>
      <c r="Q111" s="474">
        <f>IF('Datos de Indicador'!T114="No dato","x",ROUND(IF('Datos de Indicador'!T114&gt;Q$302,10,IF('Datos de Indicador'!T114&lt;$Q$301,0,10-(Q$302-'Datos de Indicador'!T114)/(Q$302-Q$301)*10)),1))</f>
        <v>2.9</v>
      </c>
      <c r="R111" s="342">
        <f t="shared" si="15"/>
        <v>2.2999999999999998</v>
      </c>
      <c r="S111" s="341">
        <f>IF('Datos de Indicador'!U114="No dato","x",ROUND(IF('Datos de Indicador'!U114&gt;S$302,10,IF('Datos de Indicador'!U114&lt;$S$301,0,10-(S$302-'Datos de Indicador'!U114)/(S$302-S$301)*10)),1))</f>
        <v>2.5</v>
      </c>
      <c r="T111" s="341">
        <f>IF('Datos de Indicador'!V114="No dato","x",ROUND(IF('Datos de Indicador'!V114&gt;T$302,10,IF('Datos de Indicador'!V114&lt;$T$301,0,10-(T$302-'Datos de Indicador'!V114)/(T$302-T$301)*10)),1))</f>
        <v>9.4</v>
      </c>
      <c r="U111" s="341">
        <f>IF('Datos de Indicador'!W114="No dato","x",ROUND(IF('Datos de Indicador'!W114&gt;U$302,10,IF('Datos de Indicador'!W114&lt;$U$301,0,10-(U$302-'Datos de Indicador'!W114)/(U$302-U$301)*10)),1))</f>
        <v>2.7</v>
      </c>
      <c r="V111" s="341">
        <f>IF('Datos de Indicador'!X114="No dato","x",ROUND(IF('Datos de Indicador'!X114&gt;V$302,10,IF('Datos de Indicador'!X114&lt;$V$301,0,(V$302-'Datos de Indicador'!X114)/(V$302-V$301)*10)),1))</f>
        <v>5</v>
      </c>
      <c r="W111" s="345">
        <f t="shared" si="11"/>
        <v>4.9000000000000004</v>
      </c>
      <c r="X111" s="346">
        <f t="shared" si="12"/>
        <v>3.7</v>
      </c>
      <c r="Z111" s="413"/>
      <c r="AA111" s="414"/>
      <c r="AB111" s="414"/>
    </row>
    <row r="112" spans="1:28" s="3" customFormat="1" x14ac:dyDescent="0.25">
      <c r="A112" s="99" t="s">
        <v>86</v>
      </c>
      <c r="B112" s="239" t="s">
        <v>85</v>
      </c>
      <c r="C112" s="308">
        <v>801</v>
      </c>
      <c r="D112" s="341">
        <f>IF('Datos de Indicador'!M115="No dato","x",ROUND(IF('Datos de Indicador'!M115&gt;D$302,0,IF('Datos de Indicador'!M115&lt;$D$301,10,(D$302-'Datos de Indicador'!M115)/(D$302-D$301)*10)),1))</f>
        <v>3.6</v>
      </c>
      <c r="E112" s="341">
        <f>IF('Datos de Indicador'!N115="No dato","x",ROUND(IF('Datos de Indicador'!N115&gt;E$302,10,IF('Datos de Indicador'!N115&lt;$E$301,0,10-(E$302-'Datos de Indicador'!N115)/(E$302-E$301)*10)),1))</f>
        <v>5.4</v>
      </c>
      <c r="F112" s="342">
        <f t="shared" si="13"/>
        <v>4.5999999999999996</v>
      </c>
      <c r="G112" s="341">
        <f>IF('Datos de Indicador'!O115="No dato","x",ROUND(IF('Datos de Indicador'!O115&gt;G$302,0,IF('Datos de Indicador'!O115&lt;$G$301,10,(G$302-'Datos de Indicador'!O115)/(G$302-G$301)*10)),1))</f>
        <v>0</v>
      </c>
      <c r="H112" s="341">
        <f>IF('Datos de Indicador'!P115="No dato","x",ROUND(IF('Datos de Indicador'!P115&gt;H$302,10,IF('Datos de Indicador'!P115&lt;$E$301,0,10-(H$302-'Datos de Indicador'!P115)/(H$302-H$301)*10)),1))</f>
        <v>7.5</v>
      </c>
      <c r="I112" s="341">
        <f>IF('Datos de Indicador'!Q115="No dato","x",ROUND(IF('Datos de Indicador'!Q115&gt;I$302,10,IF('Datos de Indicador'!Q115&lt;$I$301,0,10-(I$302-'Datos de Indicador'!Q115)/(I$302-I$301)*10)),1))</f>
        <v>7</v>
      </c>
      <c r="J112" s="342">
        <f t="shared" si="8"/>
        <v>4.8</v>
      </c>
      <c r="K112" s="341">
        <f>IF('Datos de Indicador'!R115="No dato","x",ROUND(IF('Datos de Indicador'!R115&gt;K$302,10,IF('Datos de Indicador'!R115&lt;$K$301,0,10-(K$302-'Datos de Indicador'!R115)/(K$302-K$301)*10)),1))</f>
        <v>0.6</v>
      </c>
      <c r="L112" s="341">
        <f>IF('Datos de Indicador'!S115="No dato","x",ROUND(IF('Datos de Indicador'!S115&gt;L$302,10,IF('Datos de Indicador'!S115&lt;$L$301,0,10-(L$302-'Datos de Indicador'!S115)/(L$302-L$301)*10)),1))</f>
        <v>7</v>
      </c>
      <c r="M112" s="342">
        <f t="shared" si="9"/>
        <v>4.5</v>
      </c>
      <c r="N112" s="343">
        <f t="shared" si="14"/>
        <v>4.5999999999999996</v>
      </c>
      <c r="O112" s="344">
        <f>IF('Datos de Indicador'!T115="No dato","x",IF('Datos de Indicador'!AN115="No dato","x", 'Datos de Indicador'!T115/'Datos de Indicador'!AN115))</f>
        <v>4.0848435164598578E-3</v>
      </c>
      <c r="P112" s="341">
        <f t="shared" si="10"/>
        <v>2.7</v>
      </c>
      <c r="Q112" s="474">
        <f>IF('Datos de Indicador'!T115="No dato","x",ROUND(IF('Datos de Indicador'!T115&gt;Q$302,10,IF('Datos de Indicador'!T115&lt;$Q$301,0,10-(Q$302-'Datos de Indicador'!T115)/(Q$302-Q$301)*10)),1))</f>
        <v>10</v>
      </c>
      <c r="R112" s="342">
        <f t="shared" si="15"/>
        <v>8.1</v>
      </c>
      <c r="S112" s="341">
        <f>IF('Datos de Indicador'!U115="No dato","x",ROUND(IF('Datos de Indicador'!U115&gt;S$302,10,IF('Datos de Indicador'!U115&lt;$S$301,0,10-(S$302-'Datos de Indicador'!U115)/(S$302-S$301)*10)),1))</f>
        <v>2.8</v>
      </c>
      <c r="T112" s="341">
        <f>IF('Datos de Indicador'!V115="No dato","x",ROUND(IF('Datos de Indicador'!V115&gt;T$302,10,IF('Datos de Indicador'!V115&lt;$T$301,0,10-(T$302-'Datos de Indicador'!V115)/(T$302-T$301)*10)),1))</f>
        <v>4.8</v>
      </c>
      <c r="U112" s="341">
        <f>IF('Datos de Indicador'!W115="No dato","x",ROUND(IF('Datos de Indicador'!W115&gt;U$302,10,IF('Datos de Indicador'!W115&lt;$U$301,0,10-(U$302-'Datos de Indicador'!W115)/(U$302-U$301)*10)),1))</f>
        <v>5</v>
      </c>
      <c r="V112" s="341">
        <f>IF('Datos de Indicador'!X115="No dato","x",ROUND(IF('Datos de Indicador'!X115&gt;V$302,10,IF('Datos de Indicador'!X115&lt;$V$301,0,(V$302-'Datos de Indicador'!X115)/(V$302-V$301)*10)),1))</f>
        <v>0</v>
      </c>
      <c r="W112" s="345">
        <f t="shared" si="11"/>
        <v>3.2</v>
      </c>
      <c r="X112" s="346">
        <f t="shared" si="12"/>
        <v>6.2</v>
      </c>
      <c r="Z112" s="413"/>
      <c r="AA112" s="414"/>
      <c r="AB112" s="414"/>
    </row>
    <row r="113" spans="1:28" s="3" customFormat="1" x14ac:dyDescent="0.25">
      <c r="A113" s="104" t="s">
        <v>86</v>
      </c>
      <c r="B113" s="101" t="s">
        <v>263</v>
      </c>
      <c r="C113" s="307">
        <v>802</v>
      </c>
      <c r="D113" s="341">
        <f>IF('Datos de Indicador'!M116="No dato","x",ROUND(IF('Datos de Indicador'!M116&gt;D$302,0,IF('Datos de Indicador'!M116&lt;$D$301,10,(D$302-'Datos de Indicador'!M116)/(D$302-D$301)*10)),1))</f>
        <v>7.9</v>
      </c>
      <c r="E113" s="341">
        <f>IF('Datos de Indicador'!N116="No dato","x",ROUND(IF('Datos de Indicador'!N116&gt;E$302,10,IF('Datos de Indicador'!N116&lt;$E$301,0,10-(E$302-'Datos de Indicador'!N116)/(E$302-E$301)*10)),1))</f>
        <v>8.3000000000000007</v>
      </c>
      <c r="F113" s="342">
        <f t="shared" si="13"/>
        <v>8.1</v>
      </c>
      <c r="G113" s="341">
        <f>IF('Datos de Indicador'!O116="No dato","x",ROUND(IF('Datos de Indicador'!O116&gt;G$302,0,IF('Datos de Indicador'!O116&lt;$G$301,10,(G$302-'Datos de Indicador'!O116)/(G$302-G$301)*10)),1))</f>
        <v>8.3000000000000007</v>
      </c>
      <c r="H113" s="341">
        <f>IF('Datos de Indicador'!P116="No dato","x",ROUND(IF('Datos de Indicador'!P116&gt;H$302,10,IF('Datos de Indicador'!P116&lt;$E$301,0,10-(H$302-'Datos de Indicador'!P116)/(H$302-H$301)*10)),1))</f>
        <v>7.2</v>
      </c>
      <c r="I113" s="341" t="str">
        <f>IF('Datos de Indicador'!Q116="No dato","x",ROUND(IF('Datos de Indicador'!Q116&gt;I$302,10,IF('Datos de Indicador'!Q116&lt;$I$301,0,10-(I$302-'Datos de Indicador'!Q116)/(I$302-I$301)*10)),1))</f>
        <v>x</v>
      </c>
      <c r="J113" s="342">
        <f t="shared" si="8"/>
        <v>7.8</v>
      </c>
      <c r="K113" s="341">
        <f>IF('Datos de Indicador'!R116="No dato","x",ROUND(IF('Datos de Indicador'!R116&gt;K$302,10,IF('Datos de Indicador'!R116&lt;$K$301,0,10-(K$302-'Datos de Indicador'!R116)/(K$302-K$301)*10)),1))</f>
        <v>7.4</v>
      </c>
      <c r="L113" s="341">
        <f>IF('Datos de Indicador'!S116="No dato","x",ROUND(IF('Datos de Indicador'!S116&gt;L$302,10,IF('Datos de Indicador'!S116&lt;$L$301,0,10-(L$302-'Datos de Indicador'!S116)/(L$302-L$301)*10)),1))</f>
        <v>8.1999999999999993</v>
      </c>
      <c r="M113" s="342">
        <f t="shared" si="9"/>
        <v>7.8</v>
      </c>
      <c r="N113" s="343">
        <f t="shared" si="14"/>
        <v>7.9</v>
      </c>
      <c r="O113" s="344">
        <f>IF('Datos de Indicador'!T116="No dato","x",IF('Datos de Indicador'!AN116="No dato","x", 'Datos de Indicador'!T116/'Datos de Indicador'!AN116))</f>
        <v>4.3118936399568807E-3</v>
      </c>
      <c r="P113" s="341">
        <f t="shared" si="10"/>
        <v>2.9</v>
      </c>
      <c r="Q113" s="474">
        <f>IF('Datos de Indicador'!T116="No dato","x",ROUND(IF('Datos de Indicador'!T116&gt;Q$302,10,IF('Datos de Indicador'!T116&lt;$Q$301,0,10-(Q$302-'Datos de Indicador'!T116)/(Q$302-Q$301)*10)),1))</f>
        <v>0.6</v>
      </c>
      <c r="R113" s="342">
        <f t="shared" si="15"/>
        <v>1.8</v>
      </c>
      <c r="S113" s="341">
        <f>IF('Datos de Indicador'!U116="No dato","x",ROUND(IF('Datos de Indicador'!U116&gt;S$302,10,IF('Datos de Indicador'!U116&lt;$S$301,0,10-(S$302-'Datos de Indicador'!U116)/(S$302-S$301)*10)),1))</f>
        <v>3.2</v>
      </c>
      <c r="T113" s="341">
        <f>IF('Datos de Indicador'!V116="No dato","x",ROUND(IF('Datos de Indicador'!V116&gt;T$302,10,IF('Datos de Indicador'!V116&lt;$T$301,0,10-(T$302-'Datos de Indicador'!V116)/(T$302-T$301)*10)),1))</f>
        <v>10</v>
      </c>
      <c r="U113" s="341">
        <f>IF('Datos de Indicador'!W116="No dato","x",ROUND(IF('Datos de Indicador'!W116&gt;U$302,10,IF('Datos de Indicador'!W116&lt;$U$301,0,10-(U$302-'Datos de Indicador'!W116)/(U$302-U$301)*10)),1))</f>
        <v>0.3</v>
      </c>
      <c r="V113" s="341">
        <f>IF('Datos de Indicador'!X116="No dato","x",ROUND(IF('Datos de Indicador'!X116&gt;V$302,10,IF('Datos de Indicador'!X116&lt;$V$301,0,(V$302-'Datos de Indicador'!X116)/(V$302-V$301)*10)),1))</f>
        <v>5</v>
      </c>
      <c r="W113" s="345">
        <f t="shared" si="11"/>
        <v>4.5999999999999996</v>
      </c>
      <c r="X113" s="346">
        <f t="shared" si="12"/>
        <v>3.3</v>
      </c>
      <c r="Z113" s="413"/>
      <c r="AA113" s="414"/>
      <c r="AB113" s="414"/>
    </row>
    <row r="114" spans="1:28" s="3" customFormat="1" x14ac:dyDescent="0.25">
      <c r="A114" s="104" t="s">
        <v>86</v>
      </c>
      <c r="B114" s="101" t="s">
        <v>264</v>
      </c>
      <c r="C114" s="307">
        <v>803</v>
      </c>
      <c r="D114" s="341">
        <f>IF('Datos de Indicador'!M117="No dato","x",ROUND(IF('Datos de Indicador'!M117&gt;D$302,0,IF('Datos de Indicador'!M117&lt;$D$301,10,(D$302-'Datos de Indicador'!M117)/(D$302-D$301)*10)),1))</f>
        <v>7.2</v>
      </c>
      <c r="E114" s="341">
        <f>IF('Datos de Indicador'!N117="No dato","x",ROUND(IF('Datos de Indicador'!N117&gt;E$302,10,IF('Datos de Indicador'!N117&lt;$E$301,0,10-(E$302-'Datos de Indicador'!N117)/(E$302-E$301)*10)),1))</f>
        <v>7.8</v>
      </c>
      <c r="F114" s="342">
        <f t="shared" si="13"/>
        <v>7.5</v>
      </c>
      <c r="G114" s="341">
        <f>IF('Datos de Indicador'!O117="No dato","x",ROUND(IF('Datos de Indicador'!O117&gt;G$302,0,IF('Datos de Indicador'!O117&lt;$G$301,10,(G$302-'Datos de Indicador'!O117)/(G$302-G$301)*10)),1))</f>
        <v>8</v>
      </c>
      <c r="H114" s="341">
        <f>IF('Datos de Indicador'!P117="No dato","x",ROUND(IF('Datos de Indicador'!P117&gt;H$302,10,IF('Datos de Indicador'!P117&lt;$E$301,0,10-(H$302-'Datos de Indicador'!P117)/(H$302-H$301)*10)),1))</f>
        <v>7.5</v>
      </c>
      <c r="I114" s="341">
        <f>IF('Datos de Indicador'!Q117="No dato","x",ROUND(IF('Datos de Indicador'!Q117&gt;I$302,10,IF('Datos de Indicador'!Q117&lt;$I$301,0,10-(I$302-'Datos de Indicador'!Q117)/(I$302-I$301)*10)),1))</f>
        <v>10</v>
      </c>
      <c r="J114" s="342">
        <f t="shared" si="8"/>
        <v>8.5</v>
      </c>
      <c r="K114" s="341">
        <f>IF('Datos de Indicador'!R117="No dato","x",ROUND(IF('Datos de Indicador'!R117&gt;K$302,10,IF('Datos de Indicador'!R117&lt;$K$301,0,10-(K$302-'Datos de Indicador'!R117)/(K$302-K$301)*10)),1))</f>
        <v>4</v>
      </c>
      <c r="L114" s="341">
        <f>IF('Datos de Indicador'!S117="No dato","x",ROUND(IF('Datos de Indicador'!S117&gt;L$302,10,IF('Datos de Indicador'!S117&lt;$L$301,0,10-(L$302-'Datos de Indicador'!S117)/(L$302-L$301)*10)),1))</f>
        <v>8</v>
      </c>
      <c r="M114" s="342">
        <f t="shared" si="9"/>
        <v>6.4</v>
      </c>
      <c r="N114" s="343">
        <f t="shared" si="14"/>
        <v>7.5</v>
      </c>
      <c r="O114" s="344">
        <f>IF('Datos de Indicador'!T117="No dato","x",IF('Datos de Indicador'!AN117="No dato","x", 'Datos de Indicador'!T117/'Datos de Indicador'!AN117))</f>
        <v>1.374368612709973E-2</v>
      </c>
      <c r="P114" s="341">
        <f t="shared" si="10"/>
        <v>9.1999999999999993</v>
      </c>
      <c r="Q114" s="474">
        <f>IF('Datos de Indicador'!T117="No dato","x",ROUND(IF('Datos de Indicador'!T117&gt;Q$302,10,IF('Datos de Indicador'!T117&lt;$Q$301,0,10-(Q$302-'Datos de Indicador'!T117)/(Q$302-Q$301)*10)),1))</f>
        <v>8.8000000000000007</v>
      </c>
      <c r="R114" s="342">
        <f t="shared" si="15"/>
        <v>9</v>
      </c>
      <c r="S114" s="341">
        <f>IF('Datos de Indicador'!U117="No dato","x",ROUND(IF('Datos de Indicador'!U117&gt;S$302,10,IF('Datos de Indicador'!U117&lt;$S$301,0,10-(S$302-'Datos de Indicador'!U117)/(S$302-S$301)*10)),1))</f>
        <v>3.7</v>
      </c>
      <c r="T114" s="341">
        <f>IF('Datos de Indicador'!V117="No dato","x",ROUND(IF('Datos de Indicador'!V117&gt;T$302,10,IF('Datos de Indicador'!V117&lt;$T$301,0,10-(T$302-'Datos de Indicador'!V117)/(T$302-T$301)*10)),1))</f>
        <v>7.6</v>
      </c>
      <c r="U114" s="341">
        <f>IF('Datos de Indicador'!W117="No dato","x",ROUND(IF('Datos de Indicador'!W117&gt;U$302,10,IF('Datos de Indicador'!W117&lt;$U$301,0,10-(U$302-'Datos de Indicador'!W117)/(U$302-U$301)*10)),1))</f>
        <v>2.2999999999999998</v>
      </c>
      <c r="V114" s="341">
        <f>IF('Datos de Indicador'!X117="No dato","x",ROUND(IF('Datos de Indicador'!X117&gt;V$302,10,IF('Datos de Indicador'!X117&lt;$V$301,0,(V$302-'Datos de Indicador'!X117)/(V$302-V$301)*10)),1))</f>
        <v>2.5</v>
      </c>
      <c r="W114" s="345">
        <f t="shared" si="11"/>
        <v>4</v>
      </c>
      <c r="X114" s="346">
        <f t="shared" si="12"/>
        <v>7.2</v>
      </c>
      <c r="Z114" s="413"/>
      <c r="AA114" s="414"/>
      <c r="AB114" s="414"/>
    </row>
    <row r="115" spans="1:28" s="3" customFormat="1" x14ac:dyDescent="0.25">
      <c r="A115" s="104" t="s">
        <v>86</v>
      </c>
      <c r="B115" s="101" t="s">
        <v>265</v>
      </c>
      <c r="C115" s="307">
        <v>804</v>
      </c>
      <c r="D115" s="341">
        <f>IF('Datos de Indicador'!M118="No dato","x",ROUND(IF('Datos de Indicador'!M118&gt;D$302,0,IF('Datos de Indicador'!M118&lt;$D$301,10,(D$302-'Datos de Indicador'!M118)/(D$302-D$301)*10)),1))</f>
        <v>8.9</v>
      </c>
      <c r="E115" s="341">
        <f>IF('Datos de Indicador'!N118="No dato","x",ROUND(IF('Datos de Indicador'!N118&gt;E$302,10,IF('Datos de Indicador'!N118&lt;$E$301,0,10-(E$302-'Datos de Indicador'!N118)/(E$302-E$301)*10)),1))</f>
        <v>9.8000000000000007</v>
      </c>
      <c r="F115" s="342">
        <f t="shared" si="13"/>
        <v>9.4</v>
      </c>
      <c r="G115" s="341">
        <f>IF('Datos de Indicador'!O118="No dato","x",ROUND(IF('Datos de Indicador'!O118&gt;G$302,0,IF('Datos de Indicador'!O118&lt;$G$301,10,(G$302-'Datos de Indicador'!O118)/(G$302-G$301)*10)),1))</f>
        <v>9.3000000000000007</v>
      </c>
      <c r="H115" s="341">
        <f>IF('Datos de Indicador'!P118="No dato","x",ROUND(IF('Datos de Indicador'!P118&gt;H$302,10,IF('Datos de Indicador'!P118&lt;$E$301,0,10-(H$302-'Datos de Indicador'!P118)/(H$302-H$301)*10)),1))</f>
        <v>6.7</v>
      </c>
      <c r="I115" s="341" t="str">
        <f>IF('Datos de Indicador'!Q118="No dato","x",ROUND(IF('Datos de Indicador'!Q118&gt;I$302,10,IF('Datos de Indicador'!Q118&lt;$I$301,0,10-(I$302-'Datos de Indicador'!Q118)/(I$302-I$301)*10)),1))</f>
        <v>x</v>
      </c>
      <c r="J115" s="342">
        <f t="shared" si="8"/>
        <v>8</v>
      </c>
      <c r="K115" s="341">
        <f>IF('Datos de Indicador'!R118="No dato","x",ROUND(IF('Datos de Indicador'!R118&gt;K$302,10,IF('Datos de Indicador'!R118&lt;$K$301,0,10-(K$302-'Datos de Indicador'!R118)/(K$302-K$301)*10)),1))</f>
        <v>6.2</v>
      </c>
      <c r="L115" s="341">
        <f>IF('Datos de Indicador'!S118="No dato","x",ROUND(IF('Datos de Indicador'!S118&gt;L$302,10,IF('Datos de Indicador'!S118&lt;$L$301,0,10-(L$302-'Datos de Indicador'!S118)/(L$302-L$301)*10)),1))</f>
        <v>8</v>
      </c>
      <c r="M115" s="342">
        <f t="shared" si="9"/>
        <v>7.2</v>
      </c>
      <c r="N115" s="343">
        <f t="shared" si="14"/>
        <v>8.1999999999999993</v>
      </c>
      <c r="O115" s="344">
        <f>IF('Datos de Indicador'!T118="No dato","x",IF('Datos de Indicador'!AN118="No dato","x", 'Datos de Indicador'!T118/'Datos de Indicador'!AN118))</f>
        <v>3.3212996389891695E-3</v>
      </c>
      <c r="P115" s="341">
        <f t="shared" si="10"/>
        <v>2.2000000000000002</v>
      </c>
      <c r="Q115" s="474">
        <f>IF('Datos de Indicador'!T118="No dato","x",ROUND(IF('Datos de Indicador'!T118&gt;Q$302,10,IF('Datos de Indicador'!T118&lt;$Q$301,0,10-(Q$302-'Datos de Indicador'!T118)/(Q$302-Q$301)*10)),1))</f>
        <v>1.7</v>
      </c>
      <c r="R115" s="342">
        <f t="shared" si="15"/>
        <v>2</v>
      </c>
      <c r="S115" s="341">
        <f>IF('Datos de Indicador'!U118="No dato","x",ROUND(IF('Datos de Indicador'!U118&gt;S$302,10,IF('Datos de Indicador'!U118&lt;$S$301,0,10-(S$302-'Datos de Indicador'!U118)/(S$302-S$301)*10)),1))</f>
        <v>3.5</v>
      </c>
      <c r="T115" s="341">
        <f>IF('Datos de Indicador'!V118="No dato","x",ROUND(IF('Datos de Indicador'!V118&gt;T$302,10,IF('Datos de Indicador'!V118&lt;$T$301,0,10-(T$302-'Datos de Indicador'!V118)/(T$302-T$301)*10)),1))</f>
        <v>10</v>
      </c>
      <c r="U115" s="341">
        <f>IF('Datos de Indicador'!W118="No dato","x",ROUND(IF('Datos de Indicador'!W118&gt;U$302,10,IF('Datos de Indicador'!W118&lt;$U$301,0,10-(U$302-'Datos de Indicador'!W118)/(U$302-U$301)*10)),1))</f>
        <v>1.4</v>
      </c>
      <c r="V115" s="341">
        <f>IF('Datos de Indicador'!X118="No dato","x",ROUND(IF('Datos de Indicador'!X118&gt;V$302,10,IF('Datos de Indicador'!X118&lt;$V$301,0,(V$302-'Datos de Indicador'!X118)/(V$302-V$301)*10)),1))</f>
        <v>10</v>
      </c>
      <c r="W115" s="345">
        <f t="shared" si="11"/>
        <v>6.2</v>
      </c>
      <c r="X115" s="346">
        <f t="shared" si="12"/>
        <v>4.4000000000000004</v>
      </c>
      <c r="Z115" s="413"/>
      <c r="AA115" s="414"/>
      <c r="AB115" s="414"/>
    </row>
    <row r="116" spans="1:28" s="3" customFormat="1" x14ac:dyDescent="0.25">
      <c r="A116" s="104" t="s">
        <v>86</v>
      </c>
      <c r="B116" s="101" t="s">
        <v>172</v>
      </c>
      <c r="C116" s="307">
        <v>805</v>
      </c>
      <c r="D116" s="341">
        <f>IF('Datos de Indicador'!M119="No dato","x",ROUND(IF('Datos de Indicador'!M119&gt;D$302,0,IF('Datos de Indicador'!M119&lt;$D$301,10,(D$302-'Datos de Indicador'!M119)/(D$302-D$301)*10)),1))</f>
        <v>7.2</v>
      </c>
      <c r="E116" s="341">
        <f>IF('Datos de Indicador'!N119="No dato","x",ROUND(IF('Datos de Indicador'!N119&gt;E$302,10,IF('Datos de Indicador'!N119&lt;$E$301,0,10-(E$302-'Datos de Indicador'!N119)/(E$302-E$301)*10)),1))</f>
        <v>7.5</v>
      </c>
      <c r="F116" s="342">
        <f t="shared" si="13"/>
        <v>7.4</v>
      </c>
      <c r="G116" s="341">
        <f>IF('Datos de Indicador'!O119="No dato","x",ROUND(IF('Datos de Indicador'!O119&gt;G$302,0,IF('Datos de Indicador'!O119&lt;$G$301,10,(G$302-'Datos de Indicador'!O119)/(G$302-G$301)*10)),1))</f>
        <v>6.3</v>
      </c>
      <c r="H116" s="341">
        <f>IF('Datos de Indicador'!P119="No dato","x",ROUND(IF('Datos de Indicador'!P119&gt;H$302,10,IF('Datos de Indicador'!P119&lt;$E$301,0,10-(H$302-'Datos de Indicador'!P119)/(H$302-H$301)*10)),1))</f>
        <v>7.2</v>
      </c>
      <c r="I116" s="341">
        <f>IF('Datos de Indicador'!Q119="No dato","x",ROUND(IF('Datos de Indicador'!Q119&gt;I$302,10,IF('Datos de Indicador'!Q119&lt;$I$301,0,10-(I$302-'Datos de Indicador'!Q119)/(I$302-I$301)*10)),1))</f>
        <v>9.5</v>
      </c>
      <c r="J116" s="342">
        <f t="shared" si="8"/>
        <v>7.7</v>
      </c>
      <c r="K116" s="341">
        <f>IF('Datos de Indicador'!R119="No dato","x",ROUND(IF('Datos de Indicador'!R119&gt;K$302,10,IF('Datos de Indicador'!R119&lt;$K$301,0,10-(K$302-'Datos de Indicador'!R119)/(K$302-K$301)*10)),1))</f>
        <v>4.4000000000000004</v>
      </c>
      <c r="L116" s="341">
        <f>IF('Datos de Indicador'!S119="No dato","x",ROUND(IF('Datos de Indicador'!S119&gt;L$302,10,IF('Datos de Indicador'!S119&lt;$L$301,0,10-(L$302-'Datos de Indicador'!S119)/(L$302-L$301)*10)),1))</f>
        <v>8.5</v>
      </c>
      <c r="M116" s="342">
        <f t="shared" si="9"/>
        <v>6.9</v>
      </c>
      <c r="N116" s="343">
        <f t="shared" si="14"/>
        <v>7.3</v>
      </c>
      <c r="O116" s="344">
        <f>IF('Datos de Indicador'!T119="No dato","x",IF('Datos de Indicador'!AN119="No dato","x", 'Datos de Indicador'!T119/'Datos de Indicador'!AN119))</f>
        <v>3.4275352704435894E-2</v>
      </c>
      <c r="P116" s="341">
        <f t="shared" si="10"/>
        <v>10</v>
      </c>
      <c r="Q116" s="474">
        <f>IF('Datos de Indicador'!T119="No dato","x",ROUND(IF('Datos de Indicador'!T119&gt;Q$302,10,IF('Datos de Indicador'!T119&lt;$Q$301,0,10-(Q$302-'Datos de Indicador'!T119)/(Q$302-Q$301)*10)),1))</f>
        <v>10</v>
      </c>
      <c r="R116" s="342">
        <f t="shared" si="15"/>
        <v>10</v>
      </c>
      <c r="S116" s="341">
        <f>IF('Datos de Indicador'!U119="No dato","x",ROUND(IF('Datos de Indicador'!U119&gt;S$302,10,IF('Datos de Indicador'!U119&lt;$S$301,0,10-(S$302-'Datos de Indicador'!U119)/(S$302-S$301)*10)),1))</f>
        <v>3</v>
      </c>
      <c r="T116" s="341">
        <f>IF('Datos de Indicador'!V119="No dato","x",ROUND(IF('Datos de Indicador'!V119&gt;T$302,10,IF('Datos de Indicador'!V119&lt;$T$301,0,10-(T$302-'Datos de Indicador'!V119)/(T$302-T$301)*10)),1))</f>
        <v>6.6</v>
      </c>
      <c r="U116" s="341">
        <f>IF('Datos de Indicador'!W119="No dato","x",ROUND(IF('Datos de Indicador'!W119&gt;U$302,10,IF('Datos de Indicador'!W119&lt;$U$301,0,10-(U$302-'Datos de Indicador'!W119)/(U$302-U$301)*10)),1))</f>
        <v>0.4</v>
      </c>
      <c r="V116" s="341">
        <f>IF('Datos de Indicador'!X119="No dato","x",ROUND(IF('Datos de Indicador'!X119&gt;V$302,10,IF('Datos de Indicador'!X119&lt;$V$301,0,(V$302-'Datos de Indicador'!X119)/(V$302-V$301)*10)),1))</f>
        <v>0</v>
      </c>
      <c r="W116" s="345">
        <f t="shared" si="11"/>
        <v>2.5</v>
      </c>
      <c r="X116" s="346">
        <f t="shared" si="12"/>
        <v>8</v>
      </c>
      <c r="Z116" s="413"/>
      <c r="AA116" s="414"/>
      <c r="AB116" s="414"/>
    </row>
    <row r="117" spans="1:28" s="3" customFormat="1" x14ac:dyDescent="0.25">
      <c r="A117" s="104" t="s">
        <v>86</v>
      </c>
      <c r="B117" s="101" t="s">
        <v>266</v>
      </c>
      <c r="C117" s="307">
        <v>806</v>
      </c>
      <c r="D117" s="341">
        <f>IF('Datos de Indicador'!M120="No dato","x",ROUND(IF('Datos de Indicador'!M120&gt;D$302,0,IF('Datos de Indicador'!M120&lt;$D$301,10,(D$302-'Datos de Indicador'!M120)/(D$302-D$301)*10)),1))</f>
        <v>6.3</v>
      </c>
      <c r="E117" s="341">
        <f>IF('Datos de Indicador'!N120="No dato","x",ROUND(IF('Datos de Indicador'!N120&gt;E$302,10,IF('Datos de Indicador'!N120&lt;$E$301,0,10-(E$302-'Datos de Indicador'!N120)/(E$302-E$301)*10)),1))</f>
        <v>7.2</v>
      </c>
      <c r="F117" s="342">
        <f t="shared" si="13"/>
        <v>6.8</v>
      </c>
      <c r="G117" s="341">
        <f>IF('Datos de Indicador'!O120="No dato","x",ROUND(IF('Datos de Indicador'!O120&gt;G$302,0,IF('Datos de Indicador'!O120&lt;$G$301,10,(G$302-'Datos de Indicador'!O120)/(G$302-G$301)*10)),1))</f>
        <v>6.2</v>
      </c>
      <c r="H117" s="341">
        <f>IF('Datos de Indicador'!P120="No dato","x",ROUND(IF('Datos de Indicador'!P120&gt;H$302,10,IF('Datos de Indicador'!P120&lt;$E$301,0,10-(H$302-'Datos de Indicador'!P120)/(H$302-H$301)*10)),1))</f>
        <v>7</v>
      </c>
      <c r="I117" s="341">
        <f>IF('Datos de Indicador'!Q120="No dato","x",ROUND(IF('Datos de Indicador'!Q120&gt;I$302,10,IF('Datos de Indicador'!Q120&lt;$I$301,0,10-(I$302-'Datos de Indicador'!Q120)/(I$302-I$301)*10)),1))</f>
        <v>9.4</v>
      </c>
      <c r="J117" s="342">
        <f t="shared" si="8"/>
        <v>7.5</v>
      </c>
      <c r="K117" s="341">
        <f>IF('Datos de Indicador'!R120="No dato","x",ROUND(IF('Datos de Indicador'!R120&gt;K$302,10,IF('Datos de Indicador'!R120&lt;$K$301,0,10-(K$302-'Datos de Indicador'!R120)/(K$302-K$301)*10)),1))</f>
        <v>4.0999999999999996</v>
      </c>
      <c r="L117" s="341">
        <f>IF('Datos de Indicador'!S120="No dato","x",ROUND(IF('Datos de Indicador'!S120&gt;L$302,10,IF('Datos de Indicador'!S120&lt;$L$301,0,10-(L$302-'Datos de Indicador'!S120)/(L$302-L$301)*10)),1))</f>
        <v>7.8</v>
      </c>
      <c r="M117" s="342">
        <f t="shared" si="9"/>
        <v>6.3</v>
      </c>
      <c r="N117" s="343">
        <f t="shared" si="14"/>
        <v>6.9</v>
      </c>
      <c r="O117" s="344">
        <f>IF('Datos de Indicador'!T120="No dato","x",IF('Datos de Indicador'!AN120="No dato","x", 'Datos de Indicador'!T120/'Datos de Indicador'!AN120))</f>
        <v>7.0656973979210547E-3</v>
      </c>
      <c r="P117" s="341">
        <f t="shared" si="10"/>
        <v>4.7</v>
      </c>
      <c r="Q117" s="474">
        <f>IF('Datos de Indicador'!T120="No dato","x",ROUND(IF('Datos de Indicador'!T120&gt;Q$302,10,IF('Datos de Indicador'!T120&lt;$Q$301,0,10-(Q$302-'Datos de Indicador'!T120)/(Q$302-Q$301)*10)),1))</f>
        <v>5.2</v>
      </c>
      <c r="R117" s="342">
        <f t="shared" si="15"/>
        <v>5</v>
      </c>
      <c r="S117" s="341">
        <f>IF('Datos de Indicador'!U120="No dato","x",ROUND(IF('Datos de Indicador'!U120&gt;S$302,10,IF('Datos de Indicador'!U120&lt;$S$301,0,10-(S$302-'Datos de Indicador'!U120)/(S$302-S$301)*10)),1))</f>
        <v>3.2</v>
      </c>
      <c r="T117" s="341">
        <f>IF('Datos de Indicador'!V120="No dato","x",ROUND(IF('Datos de Indicador'!V120&gt;T$302,10,IF('Datos de Indicador'!V120&lt;$T$301,0,10-(T$302-'Datos de Indicador'!V120)/(T$302-T$301)*10)),1))</f>
        <v>9</v>
      </c>
      <c r="U117" s="341">
        <f>IF('Datos de Indicador'!W120="No dato","x",ROUND(IF('Datos de Indicador'!W120&gt;U$302,10,IF('Datos de Indicador'!W120&lt;$U$301,0,10-(U$302-'Datos de Indicador'!W120)/(U$302-U$301)*10)),1))</f>
        <v>4</v>
      </c>
      <c r="V117" s="341">
        <f>IF('Datos de Indicador'!X120="No dato","x",ROUND(IF('Datos de Indicador'!X120&gt;V$302,10,IF('Datos de Indicador'!X120&lt;$V$301,0,(V$302-'Datos de Indicador'!X120)/(V$302-V$301)*10)),1))</f>
        <v>2.5</v>
      </c>
      <c r="W117" s="345">
        <f t="shared" si="11"/>
        <v>4.7</v>
      </c>
      <c r="X117" s="346">
        <f t="shared" si="12"/>
        <v>4.9000000000000004</v>
      </c>
      <c r="Z117" s="413"/>
      <c r="AA117" s="414"/>
      <c r="AB117" s="414"/>
    </row>
    <row r="118" spans="1:28" s="3" customFormat="1" x14ac:dyDescent="0.25">
      <c r="A118" s="104" t="s">
        <v>86</v>
      </c>
      <c r="B118" s="101" t="s">
        <v>193</v>
      </c>
      <c r="C118" s="307">
        <v>807</v>
      </c>
      <c r="D118" s="341">
        <f>IF('Datos de Indicador'!M121="No dato","x",ROUND(IF('Datos de Indicador'!M121&gt;D$302,0,IF('Datos de Indicador'!M121&lt;$D$301,10,(D$302-'Datos de Indicador'!M121)/(D$302-D$301)*10)),1))</f>
        <v>7.6</v>
      </c>
      <c r="E118" s="341">
        <f>IF('Datos de Indicador'!N121="No dato","x",ROUND(IF('Datos de Indicador'!N121&gt;E$302,10,IF('Datos de Indicador'!N121&lt;$E$301,0,10-(E$302-'Datos de Indicador'!N121)/(E$302-E$301)*10)),1))</f>
        <v>7.3</v>
      </c>
      <c r="F118" s="342">
        <f t="shared" si="13"/>
        <v>7.5</v>
      </c>
      <c r="G118" s="341">
        <f>IF('Datos de Indicador'!O121="No dato","x",ROUND(IF('Datos de Indicador'!O121&gt;G$302,0,IF('Datos de Indicador'!O121&lt;$G$301,10,(G$302-'Datos de Indicador'!O121)/(G$302-G$301)*10)),1))</f>
        <v>8.1999999999999993</v>
      </c>
      <c r="H118" s="341">
        <f>IF('Datos de Indicador'!P121="No dato","x",ROUND(IF('Datos de Indicador'!P121&gt;H$302,10,IF('Datos de Indicador'!P121&lt;$E$301,0,10-(H$302-'Datos de Indicador'!P121)/(H$302-H$301)*10)),1))</f>
        <v>7.1</v>
      </c>
      <c r="I118" s="341" t="str">
        <f>IF('Datos de Indicador'!Q121="No dato","x",ROUND(IF('Datos de Indicador'!Q121&gt;I$302,10,IF('Datos de Indicador'!Q121&lt;$I$301,0,10-(I$302-'Datos de Indicador'!Q121)/(I$302-I$301)*10)),1))</f>
        <v>x</v>
      </c>
      <c r="J118" s="342">
        <f t="shared" si="8"/>
        <v>7.7</v>
      </c>
      <c r="K118" s="341">
        <f>IF('Datos de Indicador'!R121="No dato","x",ROUND(IF('Datos de Indicador'!R121&gt;K$302,10,IF('Datos de Indicador'!R121&lt;$K$301,0,10-(K$302-'Datos de Indicador'!R121)/(K$302-K$301)*10)),1))</f>
        <v>4</v>
      </c>
      <c r="L118" s="341">
        <f>IF('Datos de Indicador'!S121="No dato","x",ROUND(IF('Datos de Indicador'!S121&gt;L$302,10,IF('Datos de Indicador'!S121&lt;$L$301,0,10-(L$302-'Datos de Indicador'!S121)/(L$302-L$301)*10)),1))</f>
        <v>7.3</v>
      </c>
      <c r="M118" s="342">
        <f t="shared" si="9"/>
        <v>5.9</v>
      </c>
      <c r="N118" s="343">
        <f t="shared" si="14"/>
        <v>7</v>
      </c>
      <c r="O118" s="344">
        <f>IF('Datos de Indicador'!T121="No dato","x",IF('Datos de Indicador'!AN121="No dato","x", 'Datos de Indicador'!T121/'Datos de Indicador'!AN121))</f>
        <v>7.668177065179505E-3</v>
      </c>
      <c r="P118" s="341">
        <f t="shared" si="10"/>
        <v>5.0999999999999996</v>
      </c>
      <c r="Q118" s="474">
        <f>IF('Datos de Indicador'!T121="No dato","x",ROUND(IF('Datos de Indicador'!T121&gt;Q$302,10,IF('Datos de Indicador'!T121&lt;$Q$301,0,10-(Q$302-'Datos de Indicador'!T121)/(Q$302-Q$301)*10)),1))</f>
        <v>0.5</v>
      </c>
      <c r="R118" s="342">
        <f t="shared" si="15"/>
        <v>3.1</v>
      </c>
      <c r="S118" s="341">
        <f>IF('Datos de Indicador'!U121="No dato","x",ROUND(IF('Datos de Indicador'!U121&gt;S$302,10,IF('Datos de Indicador'!U121&lt;$S$301,0,10-(S$302-'Datos de Indicador'!U121)/(S$302-S$301)*10)),1))</f>
        <v>5.2</v>
      </c>
      <c r="T118" s="341">
        <f>IF('Datos de Indicador'!V121="No dato","x",ROUND(IF('Datos de Indicador'!V121&gt;T$302,10,IF('Datos de Indicador'!V121&lt;$T$301,0,10-(T$302-'Datos de Indicador'!V121)/(T$302-T$301)*10)),1))</f>
        <v>9.1</v>
      </c>
      <c r="U118" s="341">
        <f>IF('Datos de Indicador'!W121="No dato","x",ROUND(IF('Datos de Indicador'!W121&gt;U$302,10,IF('Datos de Indicador'!W121&lt;$U$301,0,10-(U$302-'Datos de Indicador'!W121)/(U$302-U$301)*10)),1))</f>
        <v>0</v>
      </c>
      <c r="V118" s="341">
        <f>IF('Datos de Indicador'!X121="No dato","x",ROUND(IF('Datos de Indicador'!X121&gt;V$302,10,IF('Datos de Indicador'!X121&lt;$V$301,0,(V$302-'Datos de Indicador'!X121)/(V$302-V$301)*10)),1))</f>
        <v>5</v>
      </c>
      <c r="W118" s="345">
        <f t="shared" si="11"/>
        <v>4.8</v>
      </c>
      <c r="X118" s="346">
        <f t="shared" si="12"/>
        <v>4</v>
      </c>
      <c r="Z118" s="413"/>
      <c r="AA118" s="414"/>
      <c r="AB118" s="414"/>
    </row>
    <row r="119" spans="1:28" s="3" customFormat="1" x14ac:dyDescent="0.25">
      <c r="A119" s="104" t="s">
        <v>86</v>
      </c>
      <c r="B119" s="101" t="s">
        <v>267</v>
      </c>
      <c r="C119" s="307">
        <v>808</v>
      </c>
      <c r="D119" s="341">
        <f>IF('Datos de Indicador'!M122="No dato","x",ROUND(IF('Datos de Indicador'!M122&gt;D$302,0,IF('Datos de Indicador'!M122&lt;$D$301,10,(D$302-'Datos de Indicador'!M122)/(D$302-D$301)*10)),1))</f>
        <v>7.4</v>
      </c>
      <c r="E119" s="341">
        <f>IF('Datos de Indicador'!N122="No dato","x",ROUND(IF('Datos de Indicador'!N122&gt;E$302,10,IF('Datos de Indicador'!N122&lt;$E$301,0,10-(E$302-'Datos de Indicador'!N122)/(E$302-E$301)*10)),1))</f>
        <v>7.3</v>
      </c>
      <c r="F119" s="342">
        <f t="shared" si="13"/>
        <v>7.4</v>
      </c>
      <c r="G119" s="341">
        <f>IF('Datos de Indicador'!O122="No dato","x",ROUND(IF('Datos de Indicador'!O122&gt;G$302,0,IF('Datos de Indicador'!O122&lt;$G$301,10,(G$302-'Datos de Indicador'!O122)/(G$302-G$301)*10)),1))</f>
        <v>8.5</v>
      </c>
      <c r="H119" s="341">
        <f>IF('Datos de Indicador'!P122="No dato","x",ROUND(IF('Datos de Indicador'!P122&gt;H$302,10,IF('Datos de Indicador'!P122&lt;$E$301,0,10-(H$302-'Datos de Indicador'!P122)/(H$302-H$301)*10)),1))</f>
        <v>7.4</v>
      </c>
      <c r="I119" s="341" t="str">
        <f>IF('Datos de Indicador'!Q122="No dato","x",ROUND(IF('Datos de Indicador'!Q122&gt;I$302,10,IF('Datos de Indicador'!Q122&lt;$I$301,0,10-(I$302-'Datos de Indicador'!Q122)/(I$302-I$301)*10)),1))</f>
        <v>x</v>
      </c>
      <c r="J119" s="342">
        <f t="shared" si="8"/>
        <v>8</v>
      </c>
      <c r="K119" s="341">
        <f>IF('Datos de Indicador'!R122="No dato","x",ROUND(IF('Datos de Indicador'!R122&gt;K$302,10,IF('Datos de Indicador'!R122&lt;$K$301,0,10-(K$302-'Datos de Indicador'!R122)/(K$302-K$301)*10)),1))</f>
        <v>5</v>
      </c>
      <c r="L119" s="341">
        <f>IF('Datos de Indicador'!S122="No dato","x",ROUND(IF('Datos de Indicador'!S122&gt;L$302,10,IF('Datos de Indicador'!S122&lt;$L$301,0,10-(L$302-'Datos de Indicador'!S122)/(L$302-L$301)*10)),1))</f>
        <v>7.8</v>
      </c>
      <c r="M119" s="342">
        <f t="shared" si="9"/>
        <v>6.6</v>
      </c>
      <c r="N119" s="343">
        <f t="shared" si="14"/>
        <v>7.3</v>
      </c>
      <c r="O119" s="344">
        <f>IF('Datos de Indicador'!T122="No dato","x",IF('Datos de Indicador'!AN122="No dato","x", 'Datos de Indicador'!T122/'Datos de Indicador'!AN122))</f>
        <v>2.0462773492838028E-3</v>
      </c>
      <c r="P119" s="341">
        <f t="shared" si="10"/>
        <v>1.4</v>
      </c>
      <c r="Q119" s="474">
        <f>IF('Datos de Indicador'!T122="No dato","x",ROUND(IF('Datos de Indicador'!T122&gt;Q$302,10,IF('Datos de Indicador'!T122&lt;$Q$301,0,10-(Q$302-'Datos de Indicador'!T122)/(Q$302-Q$301)*10)),1))</f>
        <v>0.3</v>
      </c>
      <c r="R119" s="342">
        <f t="shared" si="15"/>
        <v>0.9</v>
      </c>
      <c r="S119" s="341">
        <f>IF('Datos de Indicador'!U122="No dato","x",ROUND(IF('Datos de Indicador'!U122&gt;S$302,10,IF('Datos de Indicador'!U122&lt;$S$301,0,10-(S$302-'Datos de Indicador'!U122)/(S$302-S$301)*10)),1))</f>
        <v>2.9</v>
      </c>
      <c r="T119" s="341">
        <f>IF('Datos de Indicador'!V122="No dato","x",ROUND(IF('Datos de Indicador'!V122&gt;T$302,10,IF('Datos de Indicador'!V122&lt;$T$301,0,10-(T$302-'Datos de Indicador'!V122)/(T$302-T$301)*10)),1))</f>
        <v>5.4</v>
      </c>
      <c r="U119" s="341">
        <f>IF('Datos de Indicador'!W122="No dato","x",ROUND(IF('Datos de Indicador'!W122&gt;U$302,10,IF('Datos de Indicador'!W122&lt;$U$301,0,10-(U$302-'Datos de Indicador'!W122)/(U$302-U$301)*10)),1))</f>
        <v>0.3</v>
      </c>
      <c r="V119" s="341">
        <f>IF('Datos de Indicador'!X122="No dato","x",ROUND(IF('Datos de Indicador'!X122&gt;V$302,10,IF('Datos de Indicador'!X122&lt;$V$301,0,(V$302-'Datos de Indicador'!X122)/(V$302-V$301)*10)),1))</f>
        <v>2.5</v>
      </c>
      <c r="W119" s="345">
        <f t="shared" si="11"/>
        <v>2.8</v>
      </c>
      <c r="X119" s="346">
        <f t="shared" si="12"/>
        <v>1.9</v>
      </c>
      <c r="Z119" s="413"/>
      <c r="AA119" s="414"/>
      <c r="AB119" s="414"/>
    </row>
    <row r="120" spans="1:28" s="3" customFormat="1" x14ac:dyDescent="0.25">
      <c r="A120" s="104" t="s">
        <v>86</v>
      </c>
      <c r="B120" s="101" t="s">
        <v>268</v>
      </c>
      <c r="C120" s="307">
        <v>809</v>
      </c>
      <c r="D120" s="341">
        <f>IF('Datos de Indicador'!M123="No dato","x",ROUND(IF('Datos de Indicador'!M123&gt;D$302,0,IF('Datos de Indicador'!M123&lt;$D$301,10,(D$302-'Datos de Indicador'!M123)/(D$302-D$301)*10)),1))</f>
        <v>7.8</v>
      </c>
      <c r="E120" s="341">
        <f>IF('Datos de Indicador'!N123="No dato","x",ROUND(IF('Datos de Indicador'!N123&gt;E$302,10,IF('Datos de Indicador'!N123&lt;$E$301,0,10-(E$302-'Datos de Indicador'!N123)/(E$302-E$301)*10)),1))</f>
        <v>8.8000000000000007</v>
      </c>
      <c r="F120" s="342">
        <f t="shared" si="13"/>
        <v>8.3000000000000007</v>
      </c>
      <c r="G120" s="341">
        <f>IF('Datos de Indicador'!O123="No dato","x",ROUND(IF('Datos de Indicador'!O123&gt;G$302,0,IF('Datos de Indicador'!O123&lt;$G$301,10,(G$302-'Datos de Indicador'!O123)/(G$302-G$301)*10)),1))</f>
        <v>7.7</v>
      </c>
      <c r="H120" s="341">
        <f>IF('Datos de Indicador'!P123="No dato","x",ROUND(IF('Datos de Indicador'!P123&gt;H$302,10,IF('Datos de Indicador'!P123&lt;$E$301,0,10-(H$302-'Datos de Indicador'!P123)/(H$302-H$301)*10)),1))</f>
        <v>6.7</v>
      </c>
      <c r="I120" s="341">
        <f>IF('Datos de Indicador'!Q123="No dato","x",ROUND(IF('Datos de Indicador'!Q123&gt;I$302,10,IF('Datos de Indicador'!Q123&lt;$I$301,0,10-(I$302-'Datos de Indicador'!Q123)/(I$302-I$301)*10)),1))</f>
        <v>10</v>
      </c>
      <c r="J120" s="342">
        <f t="shared" si="8"/>
        <v>8.1</v>
      </c>
      <c r="K120" s="341">
        <f>IF('Datos de Indicador'!R123="No dato","x",ROUND(IF('Datos de Indicador'!R123&gt;K$302,10,IF('Datos de Indicador'!R123&lt;$K$301,0,10-(K$302-'Datos de Indicador'!R123)/(K$302-K$301)*10)),1))</f>
        <v>5.8</v>
      </c>
      <c r="L120" s="341">
        <f>IF('Datos de Indicador'!S123="No dato","x",ROUND(IF('Datos de Indicador'!S123&gt;L$302,10,IF('Datos de Indicador'!S123&lt;$L$301,0,10-(L$302-'Datos de Indicador'!S123)/(L$302-L$301)*10)),1))</f>
        <v>7.7</v>
      </c>
      <c r="M120" s="342">
        <f t="shared" si="9"/>
        <v>6.9</v>
      </c>
      <c r="N120" s="343">
        <f t="shared" si="14"/>
        <v>7.8</v>
      </c>
      <c r="O120" s="344">
        <f>IF('Datos de Indicador'!T123="No dato","x",IF('Datos de Indicador'!AN123="No dato","x", 'Datos de Indicador'!T123/'Datos de Indicador'!AN123))</f>
        <v>2.7771240291833373E-3</v>
      </c>
      <c r="P120" s="341">
        <f t="shared" si="10"/>
        <v>1.9</v>
      </c>
      <c r="Q120" s="474">
        <f>IF('Datos de Indicador'!T123="No dato","x",ROUND(IF('Datos de Indicador'!T123&gt;Q$302,10,IF('Datos de Indicador'!T123&lt;$Q$301,0,10-(Q$302-'Datos de Indicador'!T123)/(Q$302-Q$301)*10)),1))</f>
        <v>1.5</v>
      </c>
      <c r="R120" s="342">
        <f t="shared" si="15"/>
        <v>1.7</v>
      </c>
      <c r="S120" s="341">
        <f>IF('Datos de Indicador'!U123="No dato","x",ROUND(IF('Datos de Indicador'!U123&gt;S$302,10,IF('Datos de Indicador'!U123&lt;$S$301,0,10-(S$302-'Datos de Indicador'!U123)/(S$302-S$301)*10)),1))</f>
        <v>5.0999999999999996</v>
      </c>
      <c r="T120" s="341">
        <f>IF('Datos de Indicador'!V123="No dato","x",ROUND(IF('Datos de Indicador'!V123&gt;T$302,10,IF('Datos de Indicador'!V123&lt;$T$301,0,10-(T$302-'Datos de Indicador'!V123)/(T$302-T$301)*10)),1))</f>
        <v>10</v>
      </c>
      <c r="U120" s="341">
        <f>IF('Datos de Indicador'!W123="No dato","x",ROUND(IF('Datos de Indicador'!W123&gt;U$302,10,IF('Datos de Indicador'!W123&lt;$U$301,0,10-(U$302-'Datos de Indicador'!W123)/(U$302-U$301)*10)),1))</f>
        <v>1.4</v>
      </c>
      <c r="V120" s="341">
        <f>IF('Datos de Indicador'!X123="No dato","x",ROUND(IF('Datos de Indicador'!X123&gt;V$302,10,IF('Datos de Indicador'!X123&lt;$V$301,0,(V$302-'Datos de Indicador'!X123)/(V$302-V$301)*10)),1))</f>
        <v>10</v>
      </c>
      <c r="W120" s="345">
        <f t="shared" si="11"/>
        <v>6.6</v>
      </c>
      <c r="X120" s="346">
        <f t="shared" si="12"/>
        <v>4.5999999999999996</v>
      </c>
      <c r="Z120" s="413"/>
      <c r="AA120" s="414"/>
      <c r="AB120" s="414"/>
    </row>
    <row r="121" spans="1:28" s="3" customFormat="1" x14ac:dyDescent="0.25">
      <c r="A121" s="104" t="s">
        <v>86</v>
      </c>
      <c r="B121" s="101" t="s">
        <v>269</v>
      </c>
      <c r="C121" s="307">
        <v>810</v>
      </c>
      <c r="D121" s="341">
        <f>IF('Datos de Indicador'!M124="No dato","x",ROUND(IF('Datos de Indicador'!M124&gt;D$302,0,IF('Datos de Indicador'!M124&lt;$D$301,10,(D$302-'Datos de Indicador'!M124)/(D$302-D$301)*10)),1))</f>
        <v>7.2</v>
      </c>
      <c r="E121" s="341">
        <f>IF('Datos de Indicador'!N124="No dato","x",ROUND(IF('Datos de Indicador'!N124&gt;E$302,10,IF('Datos de Indicador'!N124&lt;$E$301,0,10-(E$302-'Datos de Indicador'!N124)/(E$302-E$301)*10)),1))</f>
        <v>6.6</v>
      </c>
      <c r="F121" s="342">
        <f t="shared" si="13"/>
        <v>6.9</v>
      </c>
      <c r="G121" s="341">
        <f>IF('Datos de Indicador'!O124="No dato","x",ROUND(IF('Datos de Indicador'!O124&gt;G$302,0,IF('Datos de Indicador'!O124&lt;$G$301,10,(G$302-'Datos de Indicador'!O124)/(G$302-G$301)*10)),1))</f>
        <v>8.3000000000000007</v>
      </c>
      <c r="H121" s="341">
        <f>IF('Datos de Indicador'!P124="No dato","x",ROUND(IF('Datos de Indicador'!P124&gt;H$302,10,IF('Datos de Indicador'!P124&lt;$E$301,0,10-(H$302-'Datos de Indicador'!P124)/(H$302-H$301)*10)),1))</f>
        <v>7.7</v>
      </c>
      <c r="I121" s="341" t="str">
        <f>IF('Datos de Indicador'!Q124="No dato","x",ROUND(IF('Datos de Indicador'!Q124&gt;I$302,10,IF('Datos de Indicador'!Q124&lt;$I$301,0,10-(I$302-'Datos de Indicador'!Q124)/(I$302-I$301)*10)),1))</f>
        <v>x</v>
      </c>
      <c r="J121" s="342">
        <f t="shared" si="8"/>
        <v>8</v>
      </c>
      <c r="K121" s="341">
        <f>IF('Datos de Indicador'!R124="No dato","x",ROUND(IF('Datos de Indicador'!R124&gt;K$302,10,IF('Datos de Indicador'!R124&lt;$K$301,0,10-(K$302-'Datos de Indicador'!R124)/(K$302-K$301)*10)),1))</f>
        <v>3.8</v>
      </c>
      <c r="L121" s="341">
        <f>IF('Datos de Indicador'!S124="No dato","x",ROUND(IF('Datos de Indicador'!S124&gt;L$302,10,IF('Datos de Indicador'!S124&lt;$L$301,0,10-(L$302-'Datos de Indicador'!S124)/(L$302-L$301)*10)),1))</f>
        <v>7.7</v>
      </c>
      <c r="M121" s="342">
        <f t="shared" si="9"/>
        <v>6.1</v>
      </c>
      <c r="N121" s="343">
        <f t="shared" si="14"/>
        <v>7</v>
      </c>
      <c r="O121" s="344">
        <f>IF('Datos de Indicador'!T124="No dato","x",IF('Datos de Indicador'!AN124="No dato","x", 'Datos de Indicador'!T124/'Datos de Indicador'!AN124))</f>
        <v>1.164991990680064E-3</v>
      </c>
      <c r="P121" s="341">
        <f t="shared" si="10"/>
        <v>0.8</v>
      </c>
      <c r="Q121" s="474">
        <f>IF('Datos de Indicador'!T124="No dato","x",ROUND(IF('Datos de Indicador'!T124&gt;Q$302,10,IF('Datos de Indicador'!T124&lt;$Q$301,0,10-(Q$302-'Datos de Indicador'!T124)/(Q$302-Q$301)*10)),1))</f>
        <v>0.2</v>
      </c>
      <c r="R121" s="342">
        <f t="shared" si="15"/>
        <v>0.5</v>
      </c>
      <c r="S121" s="341">
        <f>IF('Datos de Indicador'!U124="No dato","x",ROUND(IF('Datos de Indicador'!U124&gt;S$302,10,IF('Datos de Indicador'!U124&lt;$S$301,0,10-(S$302-'Datos de Indicador'!U124)/(S$302-S$301)*10)),1))</f>
        <v>6.4</v>
      </c>
      <c r="T121" s="341">
        <f>IF('Datos de Indicador'!V124="No dato","x",ROUND(IF('Datos de Indicador'!V124&gt;T$302,10,IF('Datos de Indicador'!V124&lt;$T$301,0,10-(T$302-'Datos de Indicador'!V124)/(T$302-T$301)*10)),1))</f>
        <v>8.8000000000000007</v>
      </c>
      <c r="U121" s="341">
        <f>IF('Datos de Indicador'!W124="No dato","x",ROUND(IF('Datos de Indicador'!W124&gt;U$302,10,IF('Datos de Indicador'!W124&lt;$U$301,0,10-(U$302-'Datos de Indicador'!W124)/(U$302-U$301)*10)),1))</f>
        <v>2.6</v>
      </c>
      <c r="V121" s="341">
        <f>IF('Datos de Indicador'!X124="No dato","x",ROUND(IF('Datos de Indicador'!X124&gt;V$302,10,IF('Datos de Indicador'!X124&lt;$V$301,0,(V$302-'Datos de Indicador'!X124)/(V$302-V$301)*10)),1))</f>
        <v>2.5</v>
      </c>
      <c r="W121" s="345">
        <f t="shared" si="11"/>
        <v>5.0999999999999996</v>
      </c>
      <c r="X121" s="346">
        <f t="shared" si="12"/>
        <v>3.1</v>
      </c>
      <c r="Z121" s="413"/>
      <c r="AA121" s="414"/>
      <c r="AB121" s="414"/>
    </row>
    <row r="122" spans="1:28" s="3" customFormat="1" x14ac:dyDescent="0.25">
      <c r="A122" s="104" t="s">
        <v>86</v>
      </c>
      <c r="B122" s="101" t="s">
        <v>270</v>
      </c>
      <c r="C122" s="307">
        <v>811</v>
      </c>
      <c r="D122" s="341">
        <f>IF('Datos de Indicador'!M125="No dato","x",ROUND(IF('Datos de Indicador'!M125&gt;D$302,0,IF('Datos de Indicador'!M125&lt;$D$301,10,(D$302-'Datos de Indicador'!M125)/(D$302-D$301)*10)),1))</f>
        <v>8.6999999999999993</v>
      </c>
      <c r="E122" s="341">
        <f>IF('Datos de Indicador'!N125="No dato","x",ROUND(IF('Datos de Indicador'!N125&gt;E$302,10,IF('Datos de Indicador'!N125&lt;$E$301,0,10-(E$302-'Datos de Indicador'!N125)/(E$302-E$301)*10)),1))</f>
        <v>9.9</v>
      </c>
      <c r="F122" s="342">
        <f t="shared" si="13"/>
        <v>9.4</v>
      </c>
      <c r="G122" s="341">
        <f>IF('Datos de Indicador'!O125="No dato","x",ROUND(IF('Datos de Indicador'!O125&gt;G$302,0,IF('Datos de Indicador'!O125&lt;$G$301,10,(G$302-'Datos de Indicador'!O125)/(G$302-G$301)*10)),1))</f>
        <v>8.6999999999999993</v>
      </c>
      <c r="H122" s="341">
        <f>IF('Datos de Indicador'!P125="No dato","x",ROUND(IF('Datos de Indicador'!P125&gt;H$302,10,IF('Datos de Indicador'!P125&lt;$E$301,0,10-(H$302-'Datos de Indicador'!P125)/(H$302-H$301)*10)),1))</f>
        <v>6.7</v>
      </c>
      <c r="I122" s="341">
        <f>IF('Datos de Indicador'!Q125="No dato","x",ROUND(IF('Datos de Indicador'!Q125&gt;I$302,10,IF('Datos de Indicador'!Q125&lt;$I$301,0,10-(I$302-'Datos de Indicador'!Q125)/(I$302-I$301)*10)),1))</f>
        <v>9.4</v>
      </c>
      <c r="J122" s="342">
        <f t="shared" si="8"/>
        <v>8.3000000000000007</v>
      </c>
      <c r="K122" s="341">
        <f>IF('Datos de Indicador'!R125="No dato","x",ROUND(IF('Datos de Indicador'!R125&gt;K$302,10,IF('Datos de Indicador'!R125&lt;$K$301,0,10-(K$302-'Datos de Indicador'!R125)/(K$302-K$301)*10)),1))</f>
        <v>8.3000000000000007</v>
      </c>
      <c r="L122" s="341">
        <f>IF('Datos de Indicador'!S125="No dato","x",ROUND(IF('Datos de Indicador'!S125&gt;L$302,10,IF('Datos de Indicador'!S125&lt;$L$301,0,10-(L$302-'Datos de Indicador'!S125)/(L$302-L$301)*10)),1))</f>
        <v>8.1</v>
      </c>
      <c r="M122" s="342">
        <f t="shared" si="9"/>
        <v>8.1999999999999993</v>
      </c>
      <c r="N122" s="343">
        <f t="shared" si="14"/>
        <v>8.6</v>
      </c>
      <c r="O122" s="344">
        <f>IF('Datos de Indicador'!T125="No dato","x",IF('Datos de Indicador'!AN125="No dato","x", 'Datos de Indicador'!T125/'Datos de Indicador'!AN125))</f>
        <v>9.2562343460742668E-3</v>
      </c>
      <c r="P122" s="341">
        <f t="shared" si="10"/>
        <v>6.2</v>
      </c>
      <c r="Q122" s="474">
        <f>IF('Datos de Indicador'!T125="No dato","x",ROUND(IF('Datos de Indicador'!T125&gt;Q$302,10,IF('Datos de Indicador'!T125&lt;$Q$301,0,10-(Q$302-'Datos de Indicador'!T125)/(Q$302-Q$301)*10)),1))</f>
        <v>2.1</v>
      </c>
      <c r="R122" s="342">
        <f t="shared" si="15"/>
        <v>4.5</v>
      </c>
      <c r="S122" s="341">
        <f>IF('Datos de Indicador'!U125="No dato","x",ROUND(IF('Datos de Indicador'!U125&gt;S$302,10,IF('Datos de Indicador'!U125&lt;$S$301,0,10-(S$302-'Datos de Indicador'!U125)/(S$302-S$301)*10)),1))</f>
        <v>3.1</v>
      </c>
      <c r="T122" s="341">
        <f>IF('Datos de Indicador'!V125="No dato","x",ROUND(IF('Datos de Indicador'!V125&gt;T$302,10,IF('Datos de Indicador'!V125&lt;$T$301,0,10-(T$302-'Datos de Indicador'!V125)/(T$302-T$301)*10)),1))</f>
        <v>10</v>
      </c>
      <c r="U122" s="341">
        <f>IF('Datos de Indicador'!W125="No dato","x",ROUND(IF('Datos de Indicador'!W125&gt;U$302,10,IF('Datos de Indicador'!W125&lt;$U$301,0,10-(U$302-'Datos de Indicador'!W125)/(U$302-U$301)*10)),1))</f>
        <v>6.4</v>
      </c>
      <c r="V122" s="341">
        <f>IF('Datos de Indicador'!X125="No dato","x",ROUND(IF('Datos de Indicador'!X125&gt;V$302,10,IF('Datos de Indicador'!X125&lt;$V$301,0,(V$302-'Datos de Indicador'!X125)/(V$302-V$301)*10)),1))</f>
        <v>10</v>
      </c>
      <c r="W122" s="345">
        <f t="shared" si="11"/>
        <v>7.4</v>
      </c>
      <c r="X122" s="346">
        <f t="shared" si="12"/>
        <v>6.2</v>
      </c>
      <c r="Z122" s="413"/>
      <c r="AA122" s="414"/>
      <c r="AB122" s="414"/>
    </row>
    <row r="123" spans="1:28" s="3" customFormat="1" x14ac:dyDescent="0.25">
      <c r="A123" s="104" t="s">
        <v>86</v>
      </c>
      <c r="B123" s="101" t="s">
        <v>271</v>
      </c>
      <c r="C123" s="307">
        <v>812</v>
      </c>
      <c r="D123" s="341">
        <f>IF('Datos de Indicador'!M126="No dato","x",ROUND(IF('Datos de Indicador'!M126&gt;D$302,0,IF('Datos de Indicador'!M126&lt;$D$301,10,(D$302-'Datos de Indicador'!M126)/(D$302-D$301)*10)),1))</f>
        <v>6.5</v>
      </c>
      <c r="E123" s="341">
        <f>IF('Datos de Indicador'!N126="No dato","x",ROUND(IF('Datos de Indicador'!N126&gt;E$302,10,IF('Datos de Indicador'!N126&lt;$E$301,0,10-(E$302-'Datos de Indicador'!N126)/(E$302-E$301)*10)),1))</f>
        <v>6</v>
      </c>
      <c r="F123" s="342">
        <f t="shared" si="13"/>
        <v>6.3</v>
      </c>
      <c r="G123" s="341">
        <f>IF('Datos de Indicador'!O126="No dato","x",ROUND(IF('Datos de Indicador'!O126&gt;G$302,0,IF('Datos de Indicador'!O126&lt;$G$301,10,(G$302-'Datos de Indicador'!O126)/(G$302-G$301)*10)),1))</f>
        <v>8</v>
      </c>
      <c r="H123" s="341">
        <f>IF('Datos de Indicador'!P126="No dato","x",ROUND(IF('Datos de Indicador'!P126&gt;H$302,10,IF('Datos de Indicador'!P126&lt;$E$301,0,10-(H$302-'Datos de Indicador'!P126)/(H$302-H$301)*10)),1))</f>
        <v>7.4</v>
      </c>
      <c r="I123" s="341" t="str">
        <f>IF('Datos de Indicador'!Q126="No dato","x",ROUND(IF('Datos de Indicador'!Q126&gt;I$302,10,IF('Datos de Indicador'!Q126&lt;$I$301,0,10-(I$302-'Datos de Indicador'!Q126)/(I$302-I$301)*10)),1))</f>
        <v>x</v>
      </c>
      <c r="J123" s="342">
        <f t="shared" si="8"/>
        <v>7.7</v>
      </c>
      <c r="K123" s="341">
        <f>IF('Datos de Indicador'!R126="No dato","x",ROUND(IF('Datos de Indicador'!R126&gt;K$302,10,IF('Datos de Indicador'!R126&lt;$K$301,0,10-(K$302-'Datos de Indicador'!R126)/(K$302-K$301)*10)),1))</f>
        <v>5.0999999999999996</v>
      </c>
      <c r="L123" s="341">
        <f>IF('Datos de Indicador'!S126="No dato","x",ROUND(IF('Datos de Indicador'!S126&gt;L$302,10,IF('Datos de Indicador'!S126&lt;$L$301,0,10-(L$302-'Datos de Indicador'!S126)/(L$302-L$301)*10)),1))</f>
        <v>7.6</v>
      </c>
      <c r="M123" s="342">
        <f t="shared" si="9"/>
        <v>6.5</v>
      </c>
      <c r="N123" s="343">
        <f t="shared" si="14"/>
        <v>6.8</v>
      </c>
      <c r="O123" s="344">
        <f>IF('Datos de Indicador'!T126="No dato","x",IF('Datos de Indicador'!AN126="No dato","x", 'Datos de Indicador'!T126/'Datos de Indicador'!AN126))</f>
        <v>2.3796932839767319E-3</v>
      </c>
      <c r="P123" s="341">
        <f t="shared" si="10"/>
        <v>1.6</v>
      </c>
      <c r="Q123" s="474">
        <f>IF('Datos de Indicador'!T126="No dato","x",ROUND(IF('Datos de Indicador'!T126&gt;Q$302,10,IF('Datos de Indicador'!T126&lt;$Q$301,0,10-(Q$302-'Datos de Indicador'!T126)/(Q$302-Q$301)*10)),1))</f>
        <v>0.2</v>
      </c>
      <c r="R123" s="342">
        <f t="shared" si="15"/>
        <v>0.9</v>
      </c>
      <c r="S123" s="341">
        <f>IF('Datos de Indicador'!U126="No dato","x",ROUND(IF('Datos de Indicador'!U126&gt;S$302,10,IF('Datos de Indicador'!U126&lt;$S$301,0,10-(S$302-'Datos de Indicador'!U126)/(S$302-S$301)*10)),1))</f>
        <v>2.1</v>
      </c>
      <c r="T123" s="341">
        <f>IF('Datos de Indicador'!V126="No dato","x",ROUND(IF('Datos de Indicador'!V126&gt;T$302,10,IF('Datos de Indicador'!V126&lt;$T$301,0,10-(T$302-'Datos de Indicador'!V126)/(T$302-T$301)*10)),1))</f>
        <v>8.8000000000000007</v>
      </c>
      <c r="U123" s="341" t="str">
        <f>IF('Datos de Indicador'!W126="No dato","x",ROUND(IF('Datos de Indicador'!W126&gt;U$302,10,IF('Datos de Indicador'!W126&lt;$U$301,0,10-(U$302-'Datos de Indicador'!W126)/(U$302-U$301)*10)),1))</f>
        <v>x</v>
      </c>
      <c r="V123" s="341">
        <f>IF('Datos de Indicador'!X126="No dato","x",ROUND(IF('Datos de Indicador'!X126&gt;V$302,10,IF('Datos de Indicador'!X126&lt;$V$301,0,(V$302-'Datos de Indicador'!X126)/(V$302-V$301)*10)),1))</f>
        <v>2.5</v>
      </c>
      <c r="W123" s="345">
        <f t="shared" si="11"/>
        <v>4.5</v>
      </c>
      <c r="X123" s="346">
        <f t="shared" si="12"/>
        <v>2.9</v>
      </c>
      <c r="Z123" s="413"/>
      <c r="AA123" s="414"/>
      <c r="AB123" s="414"/>
    </row>
    <row r="124" spans="1:28" s="3" customFormat="1" x14ac:dyDescent="0.25">
      <c r="A124" s="104" t="s">
        <v>86</v>
      </c>
      <c r="B124" s="101" t="s">
        <v>272</v>
      </c>
      <c r="C124" s="307">
        <v>813</v>
      </c>
      <c r="D124" s="341">
        <f>IF('Datos de Indicador'!M127="No dato","x",ROUND(IF('Datos de Indicador'!M127&gt;D$302,0,IF('Datos de Indicador'!M127&lt;$D$301,10,(D$302-'Datos de Indicador'!M127)/(D$302-D$301)*10)),1))</f>
        <v>6.7</v>
      </c>
      <c r="E124" s="341">
        <f>IF('Datos de Indicador'!N127="No dato","x",ROUND(IF('Datos de Indicador'!N127&gt;E$302,10,IF('Datos de Indicador'!N127&lt;$E$301,0,10-(E$302-'Datos de Indicador'!N127)/(E$302-E$301)*10)),1))</f>
        <v>9.1999999999999993</v>
      </c>
      <c r="F124" s="342">
        <f t="shared" si="13"/>
        <v>8.1999999999999993</v>
      </c>
      <c r="G124" s="341">
        <f>IF('Datos de Indicador'!O127="No dato","x",ROUND(IF('Datos de Indicador'!O127&gt;G$302,0,IF('Datos de Indicador'!O127&lt;$G$301,10,(G$302-'Datos de Indicador'!O127)/(G$302-G$301)*10)),1))</f>
        <v>5.7</v>
      </c>
      <c r="H124" s="341">
        <f>IF('Datos de Indicador'!P127="No dato","x",ROUND(IF('Datos de Indicador'!P127&gt;H$302,10,IF('Datos de Indicador'!P127&lt;$E$301,0,10-(H$302-'Datos de Indicador'!P127)/(H$302-H$301)*10)),1))</f>
        <v>7.3</v>
      </c>
      <c r="I124" s="341">
        <f>IF('Datos de Indicador'!Q127="No dato","x",ROUND(IF('Datos de Indicador'!Q127&gt;I$302,10,IF('Datos de Indicador'!Q127&lt;$I$301,0,10-(I$302-'Datos de Indicador'!Q127)/(I$302-I$301)*10)),1))</f>
        <v>9.3000000000000007</v>
      </c>
      <c r="J124" s="342">
        <f t="shared" si="8"/>
        <v>7.4</v>
      </c>
      <c r="K124" s="341">
        <f>IF('Datos de Indicador'!R127="No dato","x",ROUND(IF('Datos de Indicador'!R127&gt;K$302,10,IF('Datos de Indicador'!R127&lt;$K$301,0,10-(K$302-'Datos de Indicador'!R127)/(K$302-K$301)*10)),1))</f>
        <v>3.8</v>
      </c>
      <c r="L124" s="341">
        <f>IF('Datos de Indicador'!S127="No dato","x",ROUND(IF('Datos de Indicador'!S127&gt;L$302,10,IF('Datos de Indicador'!S127&lt;$L$301,0,10-(L$302-'Datos de Indicador'!S127)/(L$302-L$301)*10)),1))</f>
        <v>7.4</v>
      </c>
      <c r="M124" s="342">
        <f t="shared" si="9"/>
        <v>5.9</v>
      </c>
      <c r="N124" s="343">
        <f t="shared" si="14"/>
        <v>7.2</v>
      </c>
      <c r="O124" s="344">
        <f>IF('Datos de Indicador'!T127="No dato","x",IF('Datos de Indicador'!AN127="No dato","x", 'Datos de Indicador'!T127/'Datos de Indicador'!AN127))</f>
        <v>8.2781456953642384E-4</v>
      </c>
      <c r="P124" s="341">
        <f t="shared" si="10"/>
        <v>0.6</v>
      </c>
      <c r="Q124" s="474">
        <f>IF('Datos de Indicador'!T127="No dato","x",ROUND(IF('Datos de Indicador'!T127&gt;Q$302,10,IF('Datos de Indicador'!T127&lt;$Q$301,0,10-(Q$302-'Datos de Indicador'!T127)/(Q$302-Q$301)*10)),1))</f>
        <v>0.2</v>
      </c>
      <c r="R124" s="342">
        <f t="shared" si="15"/>
        <v>0.4</v>
      </c>
      <c r="S124" s="341">
        <f>IF('Datos de Indicador'!U127="No dato","x",ROUND(IF('Datos de Indicador'!U127&gt;S$302,10,IF('Datos de Indicador'!U127&lt;$S$301,0,10-(S$302-'Datos de Indicador'!U127)/(S$302-S$301)*10)),1))</f>
        <v>4.7</v>
      </c>
      <c r="T124" s="341">
        <f>IF('Datos de Indicador'!V127="No dato","x",ROUND(IF('Datos de Indicador'!V127&gt;T$302,10,IF('Datos de Indicador'!V127&lt;$T$301,0,10-(T$302-'Datos de Indicador'!V127)/(T$302-T$301)*10)),1))</f>
        <v>10</v>
      </c>
      <c r="U124" s="341">
        <f>IF('Datos de Indicador'!W127="No dato","x",ROUND(IF('Datos de Indicador'!W127&gt;U$302,10,IF('Datos de Indicador'!W127&lt;$U$301,0,10-(U$302-'Datos de Indicador'!W127)/(U$302-U$301)*10)),1))</f>
        <v>0.9</v>
      </c>
      <c r="V124" s="341">
        <f>IF('Datos de Indicador'!X127="No dato","x",ROUND(IF('Datos de Indicador'!X127&gt;V$302,10,IF('Datos de Indicador'!X127&lt;$V$301,0,(V$302-'Datos de Indicador'!X127)/(V$302-V$301)*10)),1))</f>
        <v>2.5</v>
      </c>
      <c r="W124" s="345">
        <f t="shared" si="11"/>
        <v>4.5</v>
      </c>
      <c r="X124" s="346">
        <f t="shared" si="12"/>
        <v>2.7</v>
      </c>
      <c r="Z124" s="413"/>
      <c r="AA124" s="414"/>
      <c r="AB124" s="414"/>
    </row>
    <row r="125" spans="1:28" s="3" customFormat="1" x14ac:dyDescent="0.25">
      <c r="A125" s="104" t="s">
        <v>86</v>
      </c>
      <c r="B125" s="101" t="s">
        <v>273</v>
      </c>
      <c r="C125" s="307">
        <v>814</v>
      </c>
      <c r="D125" s="341">
        <f>IF('Datos de Indicador'!M128="No dato","x",ROUND(IF('Datos de Indicador'!M128&gt;D$302,0,IF('Datos de Indicador'!M128&lt;$D$301,10,(D$302-'Datos de Indicador'!M128)/(D$302-D$301)*10)),1))</f>
        <v>7.4</v>
      </c>
      <c r="E125" s="341">
        <f>IF('Datos de Indicador'!N128="No dato","x",ROUND(IF('Datos de Indicador'!N128&gt;E$302,10,IF('Datos de Indicador'!N128&lt;$E$301,0,10-(E$302-'Datos de Indicador'!N128)/(E$302-E$301)*10)),1))</f>
        <v>8.6999999999999993</v>
      </c>
      <c r="F125" s="342">
        <f t="shared" si="13"/>
        <v>8.1</v>
      </c>
      <c r="G125" s="341">
        <f>IF('Datos de Indicador'!O128="No dato","x",ROUND(IF('Datos de Indicador'!O128&gt;G$302,0,IF('Datos de Indicador'!O128&lt;$G$301,10,(G$302-'Datos de Indicador'!O128)/(G$302-G$301)*10)),1))</f>
        <v>7.7</v>
      </c>
      <c r="H125" s="341">
        <f>IF('Datos de Indicador'!P128="No dato","x",ROUND(IF('Datos de Indicador'!P128&gt;H$302,10,IF('Datos de Indicador'!P128&lt;$E$301,0,10-(H$302-'Datos de Indicador'!P128)/(H$302-H$301)*10)),1))</f>
        <v>7.3</v>
      </c>
      <c r="I125" s="341">
        <f>IF('Datos de Indicador'!Q128="No dato","x",ROUND(IF('Datos de Indicador'!Q128&gt;I$302,10,IF('Datos de Indicador'!Q128&lt;$I$301,0,10-(I$302-'Datos de Indicador'!Q128)/(I$302-I$301)*10)),1))</f>
        <v>9.5</v>
      </c>
      <c r="J125" s="342">
        <f t="shared" si="8"/>
        <v>8.1999999999999993</v>
      </c>
      <c r="K125" s="341">
        <f>IF('Datos de Indicador'!R128="No dato","x",ROUND(IF('Datos de Indicador'!R128&gt;K$302,10,IF('Datos de Indicador'!R128&lt;$K$301,0,10-(K$302-'Datos de Indicador'!R128)/(K$302-K$301)*10)),1))</f>
        <v>6.7</v>
      </c>
      <c r="L125" s="341">
        <f>IF('Datos de Indicador'!S128="No dato","x",ROUND(IF('Datos de Indicador'!S128&gt;L$302,10,IF('Datos de Indicador'!S128&lt;$L$301,0,10-(L$302-'Datos de Indicador'!S128)/(L$302-L$301)*10)),1))</f>
        <v>8.5</v>
      </c>
      <c r="M125" s="342">
        <f t="shared" si="9"/>
        <v>7.7</v>
      </c>
      <c r="N125" s="343">
        <f t="shared" si="14"/>
        <v>8</v>
      </c>
      <c r="O125" s="344">
        <f>IF('Datos de Indicador'!T128="No dato","x",IF('Datos de Indicador'!AN128="No dato","x", 'Datos de Indicador'!T128/'Datos de Indicador'!AN128))</f>
        <v>1.1390470898735936E-2</v>
      </c>
      <c r="P125" s="341">
        <f t="shared" si="10"/>
        <v>7.6</v>
      </c>
      <c r="Q125" s="474">
        <f>IF('Datos de Indicador'!T128="No dato","x",ROUND(IF('Datos de Indicador'!T128&gt;Q$302,10,IF('Datos de Indicador'!T128&lt;$Q$301,0,10-(Q$302-'Datos de Indicador'!T128)/(Q$302-Q$301)*10)),1))</f>
        <v>4.0999999999999996</v>
      </c>
      <c r="R125" s="342">
        <f t="shared" si="15"/>
        <v>6.1</v>
      </c>
      <c r="S125" s="341">
        <f>IF('Datos de Indicador'!U128="No dato","x",ROUND(IF('Datos de Indicador'!U128&gt;S$302,10,IF('Datos de Indicador'!U128&lt;$S$301,0,10-(S$302-'Datos de Indicador'!U128)/(S$302-S$301)*10)),1))</f>
        <v>3.4</v>
      </c>
      <c r="T125" s="341">
        <f>IF('Datos de Indicador'!V128="No dato","x",ROUND(IF('Datos de Indicador'!V128&gt;T$302,10,IF('Datos de Indicador'!V128&lt;$T$301,0,10-(T$302-'Datos de Indicador'!V128)/(T$302-T$301)*10)),1))</f>
        <v>9.3000000000000007</v>
      </c>
      <c r="U125" s="341">
        <f>IF('Datos de Indicador'!W128="No dato","x",ROUND(IF('Datos de Indicador'!W128&gt;U$302,10,IF('Datos de Indicador'!W128&lt;$U$301,0,10-(U$302-'Datos de Indicador'!W128)/(U$302-U$301)*10)),1))</f>
        <v>2.1</v>
      </c>
      <c r="V125" s="341">
        <f>IF('Datos de Indicador'!X128="No dato","x",ROUND(IF('Datos de Indicador'!X128&gt;V$302,10,IF('Datos de Indicador'!X128&lt;$V$301,0,(V$302-'Datos de Indicador'!X128)/(V$302-V$301)*10)),1))</f>
        <v>5</v>
      </c>
      <c r="W125" s="345">
        <f t="shared" si="11"/>
        <v>5</v>
      </c>
      <c r="X125" s="346">
        <f t="shared" si="12"/>
        <v>5.6</v>
      </c>
      <c r="Z125" s="413"/>
      <c r="AA125" s="414"/>
      <c r="AB125" s="414"/>
    </row>
    <row r="126" spans="1:28" s="3" customFormat="1" x14ac:dyDescent="0.25">
      <c r="A126" s="104" t="s">
        <v>86</v>
      </c>
      <c r="B126" s="101" t="s">
        <v>274</v>
      </c>
      <c r="C126" s="307">
        <v>815</v>
      </c>
      <c r="D126" s="341">
        <f>IF('Datos de Indicador'!M129="No dato","x",ROUND(IF('Datos de Indicador'!M129&gt;D$302,0,IF('Datos de Indicador'!M129&lt;$D$301,10,(D$302-'Datos de Indicador'!M129)/(D$302-D$301)*10)),1))</f>
        <v>8.6</v>
      </c>
      <c r="E126" s="341">
        <f>IF('Datos de Indicador'!N129="No dato","x",ROUND(IF('Datos de Indicador'!N129&gt;E$302,10,IF('Datos de Indicador'!N129&lt;$E$301,0,10-(E$302-'Datos de Indicador'!N129)/(E$302-E$301)*10)),1))</f>
        <v>9.5</v>
      </c>
      <c r="F126" s="342">
        <f t="shared" si="13"/>
        <v>9.1</v>
      </c>
      <c r="G126" s="341">
        <f>IF('Datos de Indicador'!O129="No dato","x",ROUND(IF('Datos de Indicador'!O129&gt;G$302,0,IF('Datos de Indicador'!O129&lt;$G$301,10,(G$302-'Datos de Indicador'!O129)/(G$302-G$301)*10)),1))</f>
        <v>8.8000000000000007</v>
      </c>
      <c r="H126" s="341">
        <f>IF('Datos de Indicador'!P129="No dato","x",ROUND(IF('Datos de Indicador'!P129&gt;H$302,10,IF('Datos de Indicador'!P129&lt;$E$301,0,10-(H$302-'Datos de Indicador'!P129)/(H$302-H$301)*10)),1))</f>
        <v>7.4</v>
      </c>
      <c r="I126" s="341" t="str">
        <f>IF('Datos de Indicador'!Q129="No dato","x",ROUND(IF('Datos de Indicador'!Q129&gt;I$302,10,IF('Datos de Indicador'!Q129&lt;$I$301,0,10-(I$302-'Datos de Indicador'!Q129)/(I$302-I$301)*10)),1))</f>
        <v>x</v>
      </c>
      <c r="J126" s="342">
        <f t="shared" si="8"/>
        <v>8.1</v>
      </c>
      <c r="K126" s="341">
        <f>IF('Datos de Indicador'!R129="No dato","x",ROUND(IF('Datos de Indicador'!R129&gt;K$302,10,IF('Datos de Indicador'!R129&lt;$K$301,0,10-(K$302-'Datos de Indicador'!R129)/(K$302-K$301)*10)),1))</f>
        <v>6.5</v>
      </c>
      <c r="L126" s="341">
        <f>IF('Datos de Indicador'!S129="No dato","x",ROUND(IF('Datos de Indicador'!S129&gt;L$302,10,IF('Datos de Indicador'!S129&lt;$L$301,0,10-(L$302-'Datos de Indicador'!S129)/(L$302-L$301)*10)),1))</f>
        <v>8</v>
      </c>
      <c r="M126" s="342">
        <f t="shared" si="9"/>
        <v>7.3</v>
      </c>
      <c r="N126" s="343">
        <f t="shared" si="14"/>
        <v>8.1999999999999993</v>
      </c>
      <c r="O126" s="344">
        <f>IF('Datos de Indicador'!T129="No dato","x",IF('Datos de Indicador'!AN129="No dato","x", 'Datos de Indicador'!T129/'Datos de Indicador'!AN129))</f>
        <v>4.7508150908244064E-3</v>
      </c>
      <c r="P126" s="341">
        <f t="shared" si="10"/>
        <v>3.2</v>
      </c>
      <c r="Q126" s="474">
        <f>IF('Datos de Indicador'!T129="No dato","x",ROUND(IF('Datos de Indicador'!T129&gt;Q$302,10,IF('Datos de Indicador'!T129&lt;$Q$301,0,10-(Q$302-'Datos de Indicador'!T129)/(Q$302-Q$301)*10)),1))</f>
        <v>1.3</v>
      </c>
      <c r="R126" s="342">
        <f t="shared" si="15"/>
        <v>2.2999999999999998</v>
      </c>
      <c r="S126" s="341">
        <f>IF('Datos de Indicador'!U129="No dato","x",ROUND(IF('Datos de Indicador'!U129&gt;S$302,10,IF('Datos de Indicador'!U129&lt;$S$301,0,10-(S$302-'Datos de Indicador'!U129)/(S$302-S$301)*10)),1))</f>
        <v>6.8</v>
      </c>
      <c r="T126" s="341">
        <f>IF('Datos de Indicador'!V129="No dato","x",ROUND(IF('Datos de Indicador'!V129&gt;T$302,10,IF('Datos de Indicador'!V129&lt;$T$301,0,10-(T$302-'Datos de Indicador'!V129)/(T$302-T$301)*10)),1))</f>
        <v>9.3000000000000007</v>
      </c>
      <c r="U126" s="341">
        <f>IF('Datos de Indicador'!W129="No dato","x",ROUND(IF('Datos de Indicador'!W129&gt;U$302,10,IF('Datos de Indicador'!W129&lt;$U$301,0,10-(U$302-'Datos de Indicador'!W129)/(U$302-U$301)*10)),1))</f>
        <v>7.8</v>
      </c>
      <c r="V126" s="341">
        <f>IF('Datos de Indicador'!X129="No dato","x",ROUND(IF('Datos de Indicador'!X129&gt;V$302,10,IF('Datos de Indicador'!X129&lt;$V$301,0,(V$302-'Datos de Indicador'!X129)/(V$302-V$301)*10)),1))</f>
        <v>7.5</v>
      </c>
      <c r="W126" s="345">
        <f t="shared" si="11"/>
        <v>7.9</v>
      </c>
      <c r="X126" s="346">
        <f t="shared" si="12"/>
        <v>5.8</v>
      </c>
      <c r="Z126" s="413"/>
      <c r="AA126" s="414"/>
      <c r="AB126" s="414"/>
    </row>
    <row r="127" spans="1:28" s="3" customFormat="1" x14ac:dyDescent="0.25">
      <c r="A127" s="104" t="s">
        <v>86</v>
      </c>
      <c r="B127" s="101" t="s">
        <v>275</v>
      </c>
      <c r="C127" s="307">
        <v>816</v>
      </c>
      <c r="D127" s="341">
        <f>IF('Datos de Indicador'!M130="No dato","x",ROUND(IF('Datos de Indicador'!M130&gt;D$302,0,IF('Datos de Indicador'!M130&lt;$D$301,10,(D$302-'Datos de Indicador'!M130)/(D$302-D$301)*10)),1))</f>
        <v>6.4</v>
      </c>
      <c r="E127" s="341">
        <f>IF('Datos de Indicador'!N130="No dato","x",ROUND(IF('Datos de Indicador'!N130&gt;E$302,10,IF('Datos de Indicador'!N130&lt;$E$301,0,10-(E$302-'Datos de Indicador'!N130)/(E$302-E$301)*10)),1))</f>
        <v>6.9</v>
      </c>
      <c r="F127" s="342">
        <f t="shared" si="13"/>
        <v>6.7</v>
      </c>
      <c r="G127" s="341">
        <f>IF('Datos de Indicador'!O130="No dato","x",ROUND(IF('Datos de Indicador'!O130&gt;G$302,0,IF('Datos de Indicador'!O130&lt;$G$301,10,(G$302-'Datos de Indicador'!O130)/(G$302-G$301)*10)),1))</f>
        <v>6.3</v>
      </c>
      <c r="H127" s="341">
        <f>IF('Datos de Indicador'!P130="No dato","x",ROUND(IF('Datos de Indicador'!P130&gt;H$302,10,IF('Datos de Indicador'!P130&lt;$E$301,0,10-(H$302-'Datos de Indicador'!P130)/(H$302-H$301)*10)),1))</f>
        <v>7.4</v>
      </c>
      <c r="I127" s="341">
        <f>IF('Datos de Indicador'!Q130="No dato","x",ROUND(IF('Datos de Indicador'!Q130&gt;I$302,10,IF('Datos de Indicador'!Q130&lt;$I$301,0,10-(I$302-'Datos de Indicador'!Q130)/(I$302-I$301)*10)),1))</f>
        <v>8.5</v>
      </c>
      <c r="J127" s="342">
        <f t="shared" si="8"/>
        <v>7.4</v>
      </c>
      <c r="K127" s="341">
        <f>IF('Datos de Indicador'!R130="No dato","x",ROUND(IF('Datos de Indicador'!R130&gt;K$302,10,IF('Datos de Indicador'!R130&lt;$K$301,0,10-(K$302-'Datos de Indicador'!R130)/(K$302-K$301)*10)),1))</f>
        <v>3.4</v>
      </c>
      <c r="L127" s="341">
        <f>IF('Datos de Indicador'!S130="No dato","x",ROUND(IF('Datos de Indicador'!S130&gt;L$302,10,IF('Datos de Indicador'!S130&lt;$L$301,0,10-(L$302-'Datos de Indicador'!S130)/(L$302-L$301)*10)),1))</f>
        <v>7.9</v>
      </c>
      <c r="M127" s="342">
        <f t="shared" si="9"/>
        <v>6.1</v>
      </c>
      <c r="N127" s="343">
        <f t="shared" si="14"/>
        <v>6.7</v>
      </c>
      <c r="O127" s="344">
        <f>IF('Datos de Indicador'!T130="No dato","x",IF('Datos de Indicador'!AN130="No dato","x", 'Datos de Indicador'!T130/'Datos de Indicador'!AN130))</f>
        <v>3.0310095593378411E-3</v>
      </c>
      <c r="P127" s="341">
        <f t="shared" si="10"/>
        <v>2</v>
      </c>
      <c r="Q127" s="474">
        <f>IF('Datos de Indicador'!T130="No dato","x",ROUND(IF('Datos de Indicador'!T130&gt;Q$302,10,IF('Datos de Indicador'!T130&lt;$Q$301,0,10-(Q$302-'Datos de Indicador'!T130)/(Q$302-Q$301)*10)),1))</f>
        <v>1.6</v>
      </c>
      <c r="R127" s="342">
        <f t="shared" si="15"/>
        <v>1.8</v>
      </c>
      <c r="S127" s="341">
        <f>IF('Datos de Indicador'!U130="No dato","x",ROUND(IF('Datos de Indicador'!U130&gt;S$302,10,IF('Datos de Indicador'!U130&lt;$S$301,0,10-(S$302-'Datos de Indicador'!U130)/(S$302-S$301)*10)),1))</f>
        <v>4.9000000000000004</v>
      </c>
      <c r="T127" s="341">
        <f>IF('Datos de Indicador'!V130="No dato","x",ROUND(IF('Datos de Indicador'!V130&gt;T$302,10,IF('Datos de Indicador'!V130&lt;$T$301,0,10-(T$302-'Datos de Indicador'!V130)/(T$302-T$301)*10)),1))</f>
        <v>9.6999999999999993</v>
      </c>
      <c r="U127" s="341">
        <f>IF('Datos de Indicador'!W130="No dato","x",ROUND(IF('Datos de Indicador'!W130&gt;U$302,10,IF('Datos de Indicador'!W130&lt;$U$301,0,10-(U$302-'Datos de Indicador'!W130)/(U$302-U$301)*10)),1))</f>
        <v>0.1</v>
      </c>
      <c r="V127" s="341">
        <f>IF('Datos de Indicador'!X130="No dato","x",ROUND(IF('Datos de Indicador'!X130&gt;V$302,10,IF('Datos de Indicador'!X130&lt;$V$301,0,(V$302-'Datos de Indicador'!X130)/(V$302-V$301)*10)),1))</f>
        <v>2.5</v>
      </c>
      <c r="W127" s="345">
        <f t="shared" si="11"/>
        <v>4.3</v>
      </c>
      <c r="X127" s="346">
        <f t="shared" si="12"/>
        <v>3.1</v>
      </c>
      <c r="Z127" s="413"/>
      <c r="AA127" s="414"/>
      <c r="AB127" s="414"/>
    </row>
    <row r="128" spans="1:28" s="3" customFormat="1" x14ac:dyDescent="0.25">
      <c r="A128" s="104" t="s">
        <v>86</v>
      </c>
      <c r="B128" s="101" t="s">
        <v>276</v>
      </c>
      <c r="C128" s="307">
        <v>817</v>
      </c>
      <c r="D128" s="341">
        <f>IF('Datos de Indicador'!M131="No dato","x",ROUND(IF('Datos de Indicador'!M131&gt;D$302,0,IF('Datos de Indicador'!M131&lt;$D$301,10,(D$302-'Datos de Indicador'!M131)/(D$302-D$301)*10)),1))</f>
        <v>5.5</v>
      </c>
      <c r="E128" s="341">
        <f>IF('Datos de Indicador'!N131="No dato","x",ROUND(IF('Datos de Indicador'!N131&gt;E$302,10,IF('Datos de Indicador'!N131&lt;$E$301,0,10-(E$302-'Datos de Indicador'!N131)/(E$302-E$301)*10)),1))</f>
        <v>6.7</v>
      </c>
      <c r="F128" s="342">
        <f t="shared" si="13"/>
        <v>6.1</v>
      </c>
      <c r="G128" s="341">
        <f>IF('Datos de Indicador'!O131="No dato","x",ROUND(IF('Datos de Indicador'!O131&gt;G$302,0,IF('Datos de Indicador'!O131&lt;$G$301,10,(G$302-'Datos de Indicador'!O131)/(G$302-G$301)*10)),1))</f>
        <v>5.7</v>
      </c>
      <c r="H128" s="341">
        <f>IF('Datos de Indicador'!P131="No dato","x",ROUND(IF('Datos de Indicador'!P131&gt;H$302,10,IF('Datos de Indicador'!P131&lt;$E$301,0,10-(H$302-'Datos de Indicador'!P131)/(H$302-H$301)*10)),1))</f>
        <v>8</v>
      </c>
      <c r="I128" s="341">
        <f>IF('Datos de Indicador'!Q131="No dato","x",ROUND(IF('Datos de Indicador'!Q131&gt;I$302,10,IF('Datos de Indicador'!Q131&lt;$I$301,0,10-(I$302-'Datos de Indicador'!Q131)/(I$302-I$301)*10)),1))</f>
        <v>7.8</v>
      </c>
      <c r="J128" s="342">
        <f t="shared" si="8"/>
        <v>7.2</v>
      </c>
      <c r="K128" s="341">
        <f>IF('Datos de Indicador'!R131="No dato","x",ROUND(IF('Datos de Indicador'!R131&gt;K$302,10,IF('Datos de Indicador'!R131&lt;$K$301,0,10-(K$302-'Datos de Indicador'!R131)/(K$302-K$301)*10)),1))</f>
        <v>1.9</v>
      </c>
      <c r="L128" s="341">
        <f>IF('Datos de Indicador'!S131="No dato","x",ROUND(IF('Datos de Indicador'!S131&gt;L$302,10,IF('Datos de Indicador'!S131&lt;$L$301,0,10-(L$302-'Datos de Indicador'!S131)/(L$302-L$301)*10)),1))</f>
        <v>7.8</v>
      </c>
      <c r="M128" s="342">
        <f t="shared" si="9"/>
        <v>5.6</v>
      </c>
      <c r="N128" s="343">
        <f t="shared" si="14"/>
        <v>6.3</v>
      </c>
      <c r="O128" s="344">
        <f>IF('Datos de Indicador'!T131="No dato","x",IF('Datos de Indicador'!AN131="No dato","x", 'Datos de Indicador'!T131/'Datos de Indicador'!AN131))</f>
        <v>4.5319176485821569E-4</v>
      </c>
      <c r="P128" s="341">
        <f t="shared" si="10"/>
        <v>0.3</v>
      </c>
      <c r="Q128" s="474">
        <f>IF('Datos de Indicador'!T131="No dato","x",ROUND(IF('Datos de Indicador'!T131&gt;Q$302,10,IF('Datos de Indicador'!T131&lt;$Q$301,0,10-(Q$302-'Datos de Indicador'!T131)/(Q$302-Q$301)*10)),1))</f>
        <v>0.2</v>
      </c>
      <c r="R128" s="342">
        <f t="shared" si="15"/>
        <v>0.3</v>
      </c>
      <c r="S128" s="341">
        <f>IF('Datos de Indicador'!U131="No dato","x",ROUND(IF('Datos de Indicador'!U131&gt;S$302,10,IF('Datos de Indicador'!U131&lt;$S$301,0,10-(S$302-'Datos de Indicador'!U131)/(S$302-S$301)*10)),1))</f>
        <v>3.1</v>
      </c>
      <c r="T128" s="341">
        <f>IF('Datos de Indicador'!V131="No dato","x",ROUND(IF('Datos de Indicador'!V131&gt;T$302,10,IF('Datos de Indicador'!V131&lt;$T$301,0,10-(T$302-'Datos de Indicador'!V131)/(T$302-T$301)*10)),1))</f>
        <v>6.8</v>
      </c>
      <c r="U128" s="341">
        <f>IF('Datos de Indicador'!W131="No dato","x",ROUND(IF('Datos de Indicador'!W131&gt;U$302,10,IF('Datos de Indicador'!W131&lt;$U$301,0,10-(U$302-'Datos de Indicador'!W131)/(U$302-U$301)*10)),1))</f>
        <v>0.6</v>
      </c>
      <c r="V128" s="341">
        <f>IF('Datos de Indicador'!X131="No dato","x",ROUND(IF('Datos de Indicador'!X131&gt;V$302,10,IF('Datos de Indicador'!X131&lt;$V$301,0,(V$302-'Datos de Indicador'!X131)/(V$302-V$301)*10)),1))</f>
        <v>0</v>
      </c>
      <c r="W128" s="345">
        <f t="shared" si="11"/>
        <v>2.6</v>
      </c>
      <c r="X128" s="346">
        <f t="shared" si="12"/>
        <v>1.5</v>
      </c>
      <c r="Z128" s="413"/>
      <c r="AA128" s="414"/>
      <c r="AB128" s="414"/>
    </row>
    <row r="129" spans="1:28" s="3" customFormat="1" x14ac:dyDescent="0.25">
      <c r="A129" s="104" t="s">
        <v>86</v>
      </c>
      <c r="B129" s="101" t="s">
        <v>277</v>
      </c>
      <c r="C129" s="307">
        <v>818</v>
      </c>
      <c r="D129" s="341">
        <f>IF('Datos de Indicador'!M132="No dato","x",ROUND(IF('Datos de Indicador'!M132&gt;D$302,0,IF('Datos de Indicador'!M132&lt;$D$301,10,(D$302-'Datos de Indicador'!M132)/(D$302-D$301)*10)),1))</f>
        <v>6.1</v>
      </c>
      <c r="E129" s="341">
        <f>IF('Datos de Indicador'!N132="No dato","x",ROUND(IF('Datos de Indicador'!N132&gt;E$302,10,IF('Datos de Indicador'!N132&lt;$E$301,0,10-(E$302-'Datos de Indicador'!N132)/(E$302-E$301)*10)),1))</f>
        <v>5.4</v>
      </c>
      <c r="F129" s="342">
        <f t="shared" si="13"/>
        <v>5.8</v>
      </c>
      <c r="G129" s="341">
        <f>IF('Datos de Indicador'!O132="No dato","x",ROUND(IF('Datos de Indicador'!O132&gt;G$302,0,IF('Datos de Indicador'!O132&lt;$G$301,10,(G$302-'Datos de Indicador'!O132)/(G$302-G$301)*10)),1))</f>
        <v>2.5</v>
      </c>
      <c r="H129" s="341">
        <f>IF('Datos de Indicador'!P132="No dato","x",ROUND(IF('Datos de Indicador'!P132&gt;H$302,10,IF('Datos de Indicador'!P132&lt;$E$301,0,10-(H$302-'Datos de Indicador'!P132)/(H$302-H$301)*10)),1))</f>
        <v>7.2</v>
      </c>
      <c r="I129" s="341" t="str">
        <f>IF('Datos de Indicador'!Q132="No dato","x",ROUND(IF('Datos de Indicador'!Q132&gt;I$302,10,IF('Datos de Indicador'!Q132&lt;$I$301,0,10-(I$302-'Datos de Indicador'!Q132)/(I$302-I$301)*10)),1))</f>
        <v>x</v>
      </c>
      <c r="J129" s="342">
        <f t="shared" si="8"/>
        <v>4.9000000000000004</v>
      </c>
      <c r="K129" s="341">
        <f>IF('Datos de Indicador'!R132="No dato","x",ROUND(IF('Datos de Indicador'!R132&gt;K$302,10,IF('Datos de Indicador'!R132&lt;$K$301,0,10-(K$302-'Datos de Indicador'!R132)/(K$302-K$301)*10)),1))</f>
        <v>3.2</v>
      </c>
      <c r="L129" s="341">
        <f>IF('Datos de Indicador'!S132="No dato","x",ROUND(IF('Datos de Indicador'!S132&gt;L$302,10,IF('Datos de Indicador'!S132&lt;$L$301,0,10-(L$302-'Datos de Indicador'!S132)/(L$302-L$301)*10)),1))</f>
        <v>6.6</v>
      </c>
      <c r="M129" s="342">
        <f t="shared" si="9"/>
        <v>5.0999999999999996</v>
      </c>
      <c r="N129" s="343">
        <f t="shared" si="14"/>
        <v>5.3</v>
      </c>
      <c r="O129" s="344">
        <f>IF('Datos de Indicador'!T132="No dato","x",IF('Datos de Indicador'!AN132="No dato","x", 'Datos de Indicador'!T132/'Datos de Indicador'!AN132))</f>
        <v>6.7499156260546742E-4</v>
      </c>
      <c r="P129" s="341">
        <f t="shared" si="10"/>
        <v>0.4</v>
      </c>
      <c r="Q129" s="474">
        <f>IF('Datos de Indicador'!T132="No dato","x",ROUND(IF('Datos de Indicador'!T132&gt;Q$302,10,IF('Datos de Indicador'!T132&lt;$Q$301,0,10-(Q$302-'Datos de Indicador'!T132)/(Q$302-Q$301)*10)),1))</f>
        <v>0</v>
      </c>
      <c r="R129" s="342">
        <f t="shared" si="15"/>
        <v>0.2</v>
      </c>
      <c r="S129" s="341">
        <f>IF('Datos de Indicador'!U132="No dato","x",ROUND(IF('Datos de Indicador'!U132&gt;S$302,10,IF('Datos de Indicador'!U132&lt;$S$301,0,10-(S$302-'Datos de Indicador'!U132)/(S$302-S$301)*10)),1))</f>
        <v>4</v>
      </c>
      <c r="T129" s="341">
        <f>IF('Datos de Indicador'!V132="No dato","x",ROUND(IF('Datos de Indicador'!V132&gt;T$302,10,IF('Datos de Indicador'!V132&lt;$T$301,0,10-(T$302-'Datos de Indicador'!V132)/(T$302-T$301)*10)),1))</f>
        <v>7.6</v>
      </c>
      <c r="U129" s="341">
        <f>IF('Datos de Indicador'!W132="No dato","x",ROUND(IF('Datos de Indicador'!W132&gt;U$302,10,IF('Datos de Indicador'!W132&lt;$U$301,0,10-(U$302-'Datos de Indicador'!W132)/(U$302-U$301)*10)),1))</f>
        <v>0.7</v>
      </c>
      <c r="V129" s="341">
        <f>IF('Datos de Indicador'!X132="No dato","x",ROUND(IF('Datos de Indicador'!X132&gt;V$302,10,IF('Datos de Indicador'!X132&lt;$V$301,0,(V$302-'Datos de Indicador'!X132)/(V$302-V$301)*10)),1))</f>
        <v>2.5</v>
      </c>
      <c r="W129" s="345">
        <f t="shared" si="11"/>
        <v>3.7</v>
      </c>
      <c r="X129" s="346">
        <f t="shared" si="12"/>
        <v>2.1</v>
      </c>
      <c r="Z129" s="413"/>
      <c r="AA129" s="414"/>
      <c r="AB129" s="414"/>
    </row>
    <row r="130" spans="1:28" s="3" customFormat="1" x14ac:dyDescent="0.25">
      <c r="A130" s="104" t="s">
        <v>86</v>
      </c>
      <c r="B130" s="101" t="s">
        <v>278</v>
      </c>
      <c r="C130" s="307">
        <v>819</v>
      </c>
      <c r="D130" s="341">
        <f>IF('Datos de Indicador'!M133="No dato","x",ROUND(IF('Datos de Indicador'!M133&gt;D$302,0,IF('Datos de Indicador'!M133&lt;$D$301,10,(D$302-'Datos de Indicador'!M133)/(D$302-D$301)*10)),1))</f>
        <v>6.9</v>
      </c>
      <c r="E130" s="341">
        <f>IF('Datos de Indicador'!N133="No dato","x",ROUND(IF('Datos de Indicador'!N133&gt;E$302,10,IF('Datos de Indicador'!N133&lt;$E$301,0,10-(E$302-'Datos de Indicador'!N133)/(E$302-E$301)*10)),1))</f>
        <v>6.7</v>
      </c>
      <c r="F130" s="342">
        <f t="shared" si="13"/>
        <v>6.8</v>
      </c>
      <c r="G130" s="341">
        <f>IF('Datos de Indicador'!O133="No dato","x",ROUND(IF('Datos de Indicador'!O133&gt;G$302,0,IF('Datos de Indicador'!O133&lt;$G$301,10,(G$302-'Datos de Indicador'!O133)/(G$302-G$301)*10)),1))</f>
        <v>7.2</v>
      </c>
      <c r="H130" s="341">
        <f>IF('Datos de Indicador'!P133="No dato","x",ROUND(IF('Datos de Indicador'!P133&gt;H$302,10,IF('Datos de Indicador'!P133&lt;$E$301,0,10-(H$302-'Datos de Indicador'!P133)/(H$302-H$301)*10)),1))</f>
        <v>7.3</v>
      </c>
      <c r="I130" s="341">
        <f>IF('Datos de Indicador'!Q133="No dato","x",ROUND(IF('Datos de Indicador'!Q133&gt;I$302,10,IF('Datos de Indicador'!Q133&lt;$I$301,0,10-(I$302-'Datos de Indicador'!Q133)/(I$302-I$301)*10)),1))</f>
        <v>9.9</v>
      </c>
      <c r="J130" s="342">
        <f t="shared" si="8"/>
        <v>8.1</v>
      </c>
      <c r="K130" s="341">
        <f>IF('Datos de Indicador'!R133="No dato","x",ROUND(IF('Datos de Indicador'!R133&gt;K$302,10,IF('Datos de Indicador'!R133&lt;$K$301,0,10-(K$302-'Datos de Indicador'!R133)/(K$302-K$301)*10)),1))</f>
        <v>4.0999999999999996</v>
      </c>
      <c r="L130" s="341">
        <f>IF('Datos de Indicador'!S133="No dato","x",ROUND(IF('Datos de Indicador'!S133&gt;L$302,10,IF('Datos de Indicador'!S133&lt;$L$301,0,10-(L$302-'Datos de Indicador'!S133)/(L$302-L$301)*10)),1))</f>
        <v>8.4</v>
      </c>
      <c r="M130" s="342">
        <f t="shared" si="9"/>
        <v>6.8</v>
      </c>
      <c r="N130" s="343">
        <f t="shared" si="14"/>
        <v>7.2</v>
      </c>
      <c r="O130" s="344">
        <f>IF('Datos de Indicador'!T133="No dato","x",IF('Datos de Indicador'!AN133="No dato","x", 'Datos de Indicador'!T133/'Datos de Indicador'!AN133))</f>
        <v>1.914563966356795E-2</v>
      </c>
      <c r="P130" s="341">
        <f t="shared" si="10"/>
        <v>10</v>
      </c>
      <c r="Q130" s="474">
        <f>IF('Datos de Indicador'!T133="No dato","x",ROUND(IF('Datos de Indicador'!T133&gt;Q$302,10,IF('Datos de Indicador'!T133&lt;$Q$301,0,10-(Q$302-'Datos de Indicador'!T133)/(Q$302-Q$301)*10)),1))</f>
        <v>4.3</v>
      </c>
      <c r="R130" s="342">
        <f t="shared" si="15"/>
        <v>8.4</v>
      </c>
      <c r="S130" s="341">
        <f>IF('Datos de Indicador'!U133="No dato","x",ROUND(IF('Datos de Indicador'!U133&gt;S$302,10,IF('Datos de Indicador'!U133&lt;$S$301,0,10-(S$302-'Datos de Indicador'!U133)/(S$302-S$301)*10)),1))</f>
        <v>6.1</v>
      </c>
      <c r="T130" s="341">
        <f>IF('Datos de Indicador'!V133="No dato","x",ROUND(IF('Datos de Indicador'!V133&gt;T$302,10,IF('Datos de Indicador'!V133&lt;$T$301,0,10-(T$302-'Datos de Indicador'!V133)/(T$302-T$301)*10)),1))</f>
        <v>6.6</v>
      </c>
      <c r="U130" s="341">
        <f>IF('Datos de Indicador'!W133="No dato","x",ROUND(IF('Datos de Indicador'!W133&gt;U$302,10,IF('Datos de Indicador'!W133&lt;$U$301,0,10-(U$302-'Datos de Indicador'!W133)/(U$302-U$301)*10)),1))</f>
        <v>1.1000000000000001</v>
      </c>
      <c r="V130" s="341">
        <f>IF('Datos de Indicador'!X133="No dato","x",ROUND(IF('Datos de Indicador'!X133&gt;V$302,10,IF('Datos de Indicador'!X133&lt;$V$301,0,(V$302-'Datos de Indicador'!X133)/(V$302-V$301)*10)),1))</f>
        <v>0</v>
      </c>
      <c r="W130" s="345">
        <f t="shared" si="11"/>
        <v>3.5</v>
      </c>
      <c r="X130" s="346">
        <f t="shared" si="12"/>
        <v>6.6</v>
      </c>
      <c r="Z130" s="413"/>
      <c r="AA130" s="414"/>
      <c r="AB130" s="414"/>
    </row>
    <row r="131" spans="1:28" s="3" customFormat="1" x14ac:dyDescent="0.25">
      <c r="A131" s="104" t="s">
        <v>86</v>
      </c>
      <c r="B131" s="101" t="s">
        <v>279</v>
      </c>
      <c r="C131" s="307">
        <v>820</v>
      </c>
      <c r="D131" s="341">
        <f>IF('Datos de Indicador'!M134="No dato","x",ROUND(IF('Datos de Indicador'!M134&gt;D$302,0,IF('Datos de Indicador'!M134&lt;$D$301,10,(D$302-'Datos de Indicador'!M134)/(D$302-D$301)*10)),1))</f>
        <v>7.2</v>
      </c>
      <c r="E131" s="341">
        <f>IF('Datos de Indicador'!N134="No dato","x",ROUND(IF('Datos de Indicador'!N134&gt;E$302,10,IF('Datos de Indicador'!N134&lt;$E$301,0,10-(E$302-'Datos de Indicador'!N134)/(E$302-E$301)*10)),1))</f>
        <v>7.5</v>
      </c>
      <c r="F131" s="342">
        <f t="shared" si="13"/>
        <v>7.4</v>
      </c>
      <c r="G131" s="341">
        <f>IF('Datos de Indicador'!O134="No dato","x",ROUND(IF('Datos de Indicador'!O134&gt;G$302,0,IF('Datos de Indicador'!O134&lt;$G$301,10,(G$302-'Datos de Indicador'!O134)/(G$302-G$301)*10)),1))</f>
        <v>8</v>
      </c>
      <c r="H131" s="341">
        <f>IF('Datos de Indicador'!P134="No dato","x",ROUND(IF('Datos de Indicador'!P134&gt;H$302,10,IF('Datos de Indicador'!P134&lt;$E$301,0,10-(H$302-'Datos de Indicador'!P134)/(H$302-H$301)*10)),1))</f>
        <v>7.4</v>
      </c>
      <c r="I131" s="341">
        <f>IF('Datos de Indicador'!Q134="No dato","x",ROUND(IF('Datos de Indicador'!Q134&gt;I$302,10,IF('Datos de Indicador'!Q134&lt;$I$301,0,10-(I$302-'Datos de Indicador'!Q134)/(I$302-I$301)*10)),1))</f>
        <v>8.8000000000000007</v>
      </c>
      <c r="J131" s="342">
        <f t="shared" ref="J131:J194" si="16">IF(AND(G131="x",H131="x", I131="x"),"x",ROUND(AVERAGE(G131,H131,I131),1))</f>
        <v>8.1</v>
      </c>
      <c r="K131" s="341">
        <f>IF('Datos de Indicador'!R134="No dato","x",ROUND(IF('Datos de Indicador'!R134&gt;K$302,10,IF('Datos de Indicador'!R134&lt;$K$301,0,10-(K$302-'Datos de Indicador'!R134)/(K$302-K$301)*10)),1))</f>
        <v>5.8</v>
      </c>
      <c r="L131" s="341">
        <f>IF('Datos de Indicador'!S134="No dato","x",ROUND(IF('Datos de Indicador'!S134&gt;L$302,10,IF('Datos de Indicador'!S134&lt;$L$301,0,10-(L$302-'Datos de Indicador'!S134)/(L$302-L$301)*10)),1))</f>
        <v>8</v>
      </c>
      <c r="M131" s="342">
        <f t="shared" ref="M131:M194" si="17">ROUND(IF(L131="x",K131,(10-GEOMEAN(((10-K131)/10*9+1),((10-L131)/10*9+1)))/9*10),1)</f>
        <v>7</v>
      </c>
      <c r="N131" s="343">
        <f t="shared" si="14"/>
        <v>7.5</v>
      </c>
      <c r="O131" s="344">
        <f>IF('Datos de Indicador'!T134="No dato","x",IF('Datos de Indicador'!AN134="No dato","x", 'Datos de Indicador'!T134/'Datos de Indicador'!AN134))</f>
        <v>6.0764416357780881E-4</v>
      </c>
      <c r="P131" s="341">
        <f t="shared" ref="P131:P194" si="18">IF(O131="x","x",ROUND(IF(O131&gt;P$302,10,IF(O131&lt;$P$301,0,10-(P$302-O131)/(P$302-P$301)*10)),1))</f>
        <v>0.4</v>
      </c>
      <c r="Q131" s="474">
        <f>IF('Datos de Indicador'!T134="No dato","x",ROUND(IF('Datos de Indicador'!T134&gt;Q$302,10,IF('Datos de Indicador'!T134&lt;$Q$301,0,10-(Q$302-'Datos de Indicador'!T134)/(Q$302-Q$301)*10)),1))</f>
        <v>0.2</v>
      </c>
      <c r="R131" s="342">
        <f t="shared" si="15"/>
        <v>0.3</v>
      </c>
      <c r="S131" s="341">
        <f>IF('Datos de Indicador'!U134="No dato","x",ROUND(IF('Datos de Indicador'!U134&gt;S$302,10,IF('Datos de Indicador'!U134&lt;$S$301,0,10-(S$302-'Datos de Indicador'!U134)/(S$302-S$301)*10)),1))</f>
        <v>3.6</v>
      </c>
      <c r="T131" s="341">
        <f>IF('Datos de Indicador'!V134="No dato","x",ROUND(IF('Datos de Indicador'!V134&gt;T$302,10,IF('Datos de Indicador'!V134&lt;$T$301,0,10-(T$302-'Datos de Indicador'!V134)/(T$302-T$301)*10)),1))</f>
        <v>6.6</v>
      </c>
      <c r="U131" s="341">
        <f>IF('Datos de Indicador'!W134="No dato","x",ROUND(IF('Datos de Indicador'!W134&gt;U$302,10,IF('Datos de Indicador'!W134&lt;$U$301,0,10-(U$302-'Datos de Indicador'!W134)/(U$302-U$301)*10)),1))</f>
        <v>1.7</v>
      </c>
      <c r="V131" s="341">
        <f>IF('Datos de Indicador'!X134="No dato","x",ROUND(IF('Datos de Indicador'!X134&gt;V$302,10,IF('Datos de Indicador'!X134&lt;$V$301,0,(V$302-'Datos de Indicador'!X134)/(V$302-V$301)*10)),1))</f>
        <v>2.5</v>
      </c>
      <c r="W131" s="345">
        <f t="shared" ref="W131:W194" si="19">ROUND(AVERAGE(S131,T131,U131,V131),1)</f>
        <v>3.6</v>
      </c>
      <c r="X131" s="346">
        <f t="shared" ref="X131:X194" si="20">ROUND((10-GEOMEAN(((10-R131)/10*9+1),((10-W131)/10*9+1)))/9*10,1)</f>
        <v>2.1</v>
      </c>
      <c r="Z131" s="413"/>
      <c r="AA131" s="414"/>
      <c r="AB131" s="414"/>
    </row>
    <row r="132" spans="1:28" s="3" customFormat="1" x14ac:dyDescent="0.25">
      <c r="A132" s="104" t="s">
        <v>86</v>
      </c>
      <c r="B132" s="101" t="s">
        <v>280</v>
      </c>
      <c r="C132" s="307">
        <v>821</v>
      </c>
      <c r="D132" s="341">
        <f>IF('Datos de Indicador'!M135="No dato","x",ROUND(IF('Datos de Indicador'!M135&gt;D$302,0,IF('Datos de Indicador'!M135&lt;$D$301,10,(D$302-'Datos de Indicador'!M135)/(D$302-D$301)*10)),1))</f>
        <v>7.3</v>
      </c>
      <c r="E132" s="341">
        <f>IF('Datos de Indicador'!N135="No dato","x",ROUND(IF('Datos de Indicador'!N135&gt;E$302,10,IF('Datos de Indicador'!N135&lt;$E$301,0,10-(E$302-'Datos de Indicador'!N135)/(E$302-E$301)*10)),1))</f>
        <v>8.4</v>
      </c>
      <c r="F132" s="342">
        <f t="shared" ref="F132:F195" si="21">ROUND(IF(E132="x",D132,(10-GEOMEAN(((10-D132)/10*9+1),((10-E132)/10*9+1)))/9*10),1)</f>
        <v>7.9</v>
      </c>
      <c r="G132" s="341">
        <f>IF('Datos de Indicador'!O135="No dato","x",ROUND(IF('Datos de Indicador'!O135&gt;G$302,0,IF('Datos de Indicador'!O135&lt;$G$301,10,(G$302-'Datos de Indicador'!O135)/(G$302-G$301)*10)),1))</f>
        <v>8.1999999999999993</v>
      </c>
      <c r="H132" s="341">
        <f>IF('Datos de Indicador'!P135="No dato","x",ROUND(IF('Datos de Indicador'!P135&gt;H$302,10,IF('Datos de Indicador'!P135&lt;$E$301,0,10-(H$302-'Datos de Indicador'!P135)/(H$302-H$301)*10)),1))</f>
        <v>6.6</v>
      </c>
      <c r="I132" s="341" t="str">
        <f>IF('Datos de Indicador'!Q135="No dato","x",ROUND(IF('Datos de Indicador'!Q135&gt;I$302,10,IF('Datos de Indicador'!Q135&lt;$I$301,0,10-(I$302-'Datos de Indicador'!Q135)/(I$302-I$301)*10)),1))</f>
        <v>x</v>
      </c>
      <c r="J132" s="342">
        <f t="shared" si="16"/>
        <v>7.4</v>
      </c>
      <c r="K132" s="341">
        <f>IF('Datos de Indicador'!R135="No dato","x",ROUND(IF('Datos de Indicador'!R135&gt;K$302,10,IF('Datos de Indicador'!R135&lt;$K$301,0,10-(K$302-'Datos de Indicador'!R135)/(K$302-K$301)*10)),1))</f>
        <v>7</v>
      </c>
      <c r="L132" s="341">
        <f>IF('Datos de Indicador'!S135="No dato","x",ROUND(IF('Datos de Indicador'!S135&gt;L$302,10,IF('Datos de Indicador'!S135&lt;$L$301,0,10-(L$302-'Datos de Indicador'!S135)/(L$302-L$301)*10)),1))</f>
        <v>8.3000000000000007</v>
      </c>
      <c r="M132" s="342">
        <f t="shared" si="17"/>
        <v>7.7</v>
      </c>
      <c r="N132" s="343">
        <f t="shared" ref="N132:N195" si="22">ROUND(AVERAGE(F132,J132,M132),1)</f>
        <v>7.7</v>
      </c>
      <c r="O132" s="344">
        <f>IF('Datos de Indicador'!T135="No dato","x",IF('Datos de Indicador'!AN135="No dato","x", 'Datos de Indicador'!T135/'Datos de Indicador'!AN135))</f>
        <v>6.6906845084920225E-3</v>
      </c>
      <c r="P132" s="341">
        <f t="shared" si="18"/>
        <v>4.5</v>
      </c>
      <c r="Q132" s="474">
        <f>IF('Datos de Indicador'!T135="No dato","x",ROUND(IF('Datos de Indicador'!T135&gt;Q$302,10,IF('Datos de Indicador'!T135&lt;$Q$301,0,10-(Q$302-'Datos de Indicador'!T135)/(Q$302-Q$301)*10)),1))</f>
        <v>0.3</v>
      </c>
      <c r="R132" s="342">
        <f t="shared" ref="R132:R195" si="23">ROUND(IF(P132="x",Q132,(10-GEOMEAN(((10-Q132)/10*9+1),((10-P132)/10*9+1)))/9*10),1)</f>
        <v>2.7</v>
      </c>
      <c r="S132" s="341">
        <f>IF('Datos de Indicador'!U135="No dato","x",ROUND(IF('Datos de Indicador'!U135&gt;S$302,10,IF('Datos de Indicador'!U135&lt;$S$301,0,10-(S$302-'Datos de Indicador'!U135)/(S$302-S$301)*10)),1))</f>
        <v>3</v>
      </c>
      <c r="T132" s="341">
        <f>IF('Datos de Indicador'!V135="No dato","x",ROUND(IF('Datos de Indicador'!V135&gt;T$302,10,IF('Datos de Indicador'!V135&lt;$T$301,0,10-(T$302-'Datos de Indicador'!V135)/(T$302-T$301)*10)),1))</f>
        <v>8.9</v>
      </c>
      <c r="U132" s="341" t="str">
        <f>IF('Datos de Indicador'!W135="No dato","x",ROUND(IF('Datos de Indicador'!W135&gt;U$302,10,IF('Datos de Indicador'!W135&lt;$U$301,0,10-(U$302-'Datos de Indicador'!W135)/(U$302-U$301)*10)),1))</f>
        <v>x</v>
      </c>
      <c r="V132" s="341">
        <f>IF('Datos de Indicador'!X135="No dato","x",ROUND(IF('Datos de Indicador'!X135&gt;V$302,10,IF('Datos de Indicador'!X135&lt;$V$301,0,(V$302-'Datos de Indicador'!X135)/(V$302-V$301)*10)),1))</f>
        <v>5</v>
      </c>
      <c r="W132" s="345">
        <f t="shared" si="19"/>
        <v>5.6</v>
      </c>
      <c r="X132" s="346">
        <f t="shared" si="20"/>
        <v>4.3</v>
      </c>
      <c r="Z132" s="413"/>
      <c r="AA132" s="414"/>
      <c r="AB132" s="414"/>
    </row>
    <row r="133" spans="1:28" s="3" customFormat="1" x14ac:dyDescent="0.25">
      <c r="A133" s="104" t="s">
        <v>86</v>
      </c>
      <c r="B133" s="101" t="s">
        <v>281</v>
      </c>
      <c r="C133" s="307">
        <v>822</v>
      </c>
      <c r="D133" s="341">
        <f>IF('Datos de Indicador'!M136="No dato","x",ROUND(IF('Datos de Indicador'!M136&gt;D$302,0,IF('Datos de Indicador'!M136&lt;$D$301,10,(D$302-'Datos de Indicador'!M136)/(D$302-D$301)*10)),1))</f>
        <v>5.2</v>
      </c>
      <c r="E133" s="341">
        <f>IF('Datos de Indicador'!N136="No dato","x",ROUND(IF('Datos de Indicador'!N136&gt;E$302,10,IF('Datos de Indicador'!N136&lt;$E$301,0,10-(E$302-'Datos de Indicador'!N136)/(E$302-E$301)*10)),1))</f>
        <v>5.5</v>
      </c>
      <c r="F133" s="342">
        <f t="shared" si="21"/>
        <v>5.4</v>
      </c>
      <c r="G133" s="341">
        <f>IF('Datos de Indicador'!O136="No dato","x",ROUND(IF('Datos de Indicador'!O136&gt;G$302,0,IF('Datos de Indicador'!O136&lt;$G$301,10,(G$302-'Datos de Indicador'!O136)/(G$302-G$301)*10)),1))</f>
        <v>2.2999999999999998</v>
      </c>
      <c r="H133" s="341">
        <f>IF('Datos de Indicador'!P136="No dato","x",ROUND(IF('Datos de Indicador'!P136&gt;H$302,10,IF('Datos de Indicador'!P136&lt;$E$301,0,10-(H$302-'Datos de Indicador'!P136)/(H$302-H$301)*10)),1))</f>
        <v>6.7</v>
      </c>
      <c r="I133" s="341">
        <f>IF('Datos de Indicador'!Q136="No dato","x",ROUND(IF('Datos de Indicador'!Q136&gt;I$302,10,IF('Datos de Indicador'!Q136&lt;$I$301,0,10-(I$302-'Datos de Indicador'!Q136)/(I$302-I$301)*10)),1))</f>
        <v>6.8</v>
      </c>
      <c r="J133" s="342">
        <f t="shared" si="16"/>
        <v>5.3</v>
      </c>
      <c r="K133" s="341">
        <f>IF('Datos de Indicador'!R136="No dato","x",ROUND(IF('Datos de Indicador'!R136&gt;K$302,10,IF('Datos de Indicador'!R136&lt;$K$301,0,10-(K$302-'Datos de Indicador'!R136)/(K$302-K$301)*10)),1))</f>
        <v>1.6</v>
      </c>
      <c r="L133" s="341">
        <f>IF('Datos de Indicador'!S136="No dato","x",ROUND(IF('Datos de Indicador'!S136&gt;L$302,10,IF('Datos de Indicador'!S136&lt;$L$301,0,10-(L$302-'Datos de Indicador'!S136)/(L$302-L$301)*10)),1))</f>
        <v>7.1</v>
      </c>
      <c r="M133" s="342">
        <f t="shared" si="17"/>
        <v>4.9000000000000004</v>
      </c>
      <c r="N133" s="343">
        <f t="shared" si="22"/>
        <v>5.2</v>
      </c>
      <c r="O133" s="344">
        <f>IF('Datos de Indicador'!T136="No dato","x",IF('Datos de Indicador'!AN136="No dato","x", 'Datos de Indicador'!T136/'Datos de Indicador'!AN136))</f>
        <v>5.4018366244523133E-4</v>
      </c>
      <c r="P133" s="341">
        <f t="shared" si="18"/>
        <v>0.4</v>
      </c>
      <c r="Q133" s="474">
        <f>IF('Datos de Indicador'!T136="No dato","x",ROUND(IF('Datos de Indicador'!T136&gt;Q$302,10,IF('Datos de Indicador'!T136&lt;$Q$301,0,10-(Q$302-'Datos de Indicador'!T136)/(Q$302-Q$301)*10)),1))</f>
        <v>0.2</v>
      </c>
      <c r="R133" s="342">
        <f t="shared" si="23"/>
        <v>0.3</v>
      </c>
      <c r="S133" s="341">
        <f>IF('Datos de Indicador'!U136="No dato","x",ROUND(IF('Datos de Indicador'!U136&gt;S$302,10,IF('Datos de Indicador'!U136&lt;$S$301,0,10-(S$302-'Datos de Indicador'!U136)/(S$302-S$301)*10)),1))</f>
        <v>1.7</v>
      </c>
      <c r="T133" s="341">
        <f>IF('Datos de Indicador'!V136="No dato","x",ROUND(IF('Datos de Indicador'!V136&gt;T$302,10,IF('Datos de Indicador'!V136&lt;$T$301,0,10-(T$302-'Datos de Indicador'!V136)/(T$302-T$301)*10)),1))</f>
        <v>8</v>
      </c>
      <c r="U133" s="341">
        <f>IF('Datos de Indicador'!W136="No dato","x",ROUND(IF('Datos de Indicador'!W136&gt;U$302,10,IF('Datos de Indicador'!W136&lt;$U$301,0,10-(U$302-'Datos de Indicador'!W136)/(U$302-U$301)*10)),1))</f>
        <v>0.4</v>
      </c>
      <c r="V133" s="341">
        <f>IF('Datos de Indicador'!X136="No dato","x",ROUND(IF('Datos de Indicador'!X136&gt;V$302,10,IF('Datos de Indicador'!X136&lt;$V$301,0,(V$302-'Datos de Indicador'!X136)/(V$302-V$301)*10)),1))</f>
        <v>0</v>
      </c>
      <c r="W133" s="345">
        <f t="shared" si="19"/>
        <v>2.5</v>
      </c>
      <c r="X133" s="346">
        <f t="shared" si="20"/>
        <v>1.5</v>
      </c>
      <c r="Z133" s="413"/>
      <c r="AA133" s="414"/>
      <c r="AB133" s="414"/>
    </row>
    <row r="134" spans="1:28" s="3" customFormat="1" x14ac:dyDescent="0.25">
      <c r="A134" s="104" t="s">
        <v>86</v>
      </c>
      <c r="B134" s="101" t="s">
        <v>282</v>
      </c>
      <c r="C134" s="307">
        <v>823</v>
      </c>
      <c r="D134" s="341">
        <f>IF('Datos de Indicador'!M137="No dato","x",ROUND(IF('Datos de Indicador'!M137&gt;D$302,0,IF('Datos de Indicador'!M137&lt;$D$301,10,(D$302-'Datos de Indicador'!M137)/(D$302-D$301)*10)),1))</f>
        <v>4.4000000000000004</v>
      </c>
      <c r="E134" s="341">
        <f>IF('Datos de Indicador'!N137="No dato","x",ROUND(IF('Datos de Indicador'!N137&gt;E$302,10,IF('Datos de Indicador'!N137&lt;$E$301,0,10-(E$302-'Datos de Indicador'!N137)/(E$302-E$301)*10)),1))</f>
        <v>4.2</v>
      </c>
      <c r="F134" s="342">
        <f t="shared" si="21"/>
        <v>4.3</v>
      </c>
      <c r="G134" s="341">
        <f>IF('Datos de Indicador'!O137="No dato","x",ROUND(IF('Datos de Indicador'!O137&gt;G$302,0,IF('Datos de Indicador'!O137&lt;$G$301,10,(G$302-'Datos de Indicador'!O137)/(G$302-G$301)*10)),1))</f>
        <v>0.2</v>
      </c>
      <c r="H134" s="341">
        <f>IF('Datos de Indicador'!P137="No dato","x",ROUND(IF('Datos de Indicador'!P137&gt;H$302,10,IF('Datos de Indicador'!P137&lt;$E$301,0,10-(H$302-'Datos de Indicador'!P137)/(H$302-H$301)*10)),1))</f>
        <v>9.1</v>
      </c>
      <c r="I134" s="341">
        <f>IF('Datos de Indicador'!Q137="No dato","x",ROUND(IF('Datos de Indicador'!Q137&gt;I$302,10,IF('Datos de Indicador'!Q137&lt;$I$301,0,10-(I$302-'Datos de Indicador'!Q137)/(I$302-I$301)*10)),1))</f>
        <v>5.2</v>
      </c>
      <c r="J134" s="342">
        <f t="shared" si="16"/>
        <v>4.8</v>
      </c>
      <c r="K134" s="341">
        <f>IF('Datos de Indicador'!R137="No dato","x",ROUND(IF('Datos de Indicador'!R137&gt;K$302,10,IF('Datos de Indicador'!R137&lt;$K$301,0,10-(K$302-'Datos de Indicador'!R137)/(K$302-K$301)*10)),1))</f>
        <v>1.4</v>
      </c>
      <c r="L134" s="341">
        <f>IF('Datos de Indicador'!S137="No dato","x",ROUND(IF('Datos de Indicador'!S137&gt;L$302,10,IF('Datos de Indicador'!S137&lt;$L$301,0,10-(L$302-'Datos de Indicador'!S137)/(L$302-L$301)*10)),1))</f>
        <v>6.2</v>
      </c>
      <c r="M134" s="342">
        <f t="shared" si="17"/>
        <v>4.2</v>
      </c>
      <c r="N134" s="343">
        <f t="shared" si="22"/>
        <v>4.4000000000000004</v>
      </c>
      <c r="O134" s="344">
        <f>IF('Datos de Indicador'!T137="No dato","x",IF('Datos de Indicador'!AN137="No dato","x", 'Datos de Indicador'!T137/'Datos de Indicador'!AN137))</f>
        <v>3.7138824927579294E-4</v>
      </c>
      <c r="P134" s="341">
        <f t="shared" si="18"/>
        <v>0.2</v>
      </c>
      <c r="Q134" s="474">
        <f>IF('Datos de Indicador'!T137="No dato","x",ROUND(IF('Datos de Indicador'!T137&gt;Q$302,10,IF('Datos de Indicador'!T137&lt;$Q$301,0,10-(Q$302-'Datos de Indicador'!T137)/(Q$302-Q$301)*10)),1))</f>
        <v>0.1</v>
      </c>
      <c r="R134" s="342">
        <f t="shared" si="23"/>
        <v>0.2</v>
      </c>
      <c r="S134" s="341">
        <f>IF('Datos de Indicador'!U137="No dato","x",ROUND(IF('Datos de Indicador'!U137&gt;S$302,10,IF('Datos de Indicador'!U137&lt;$S$301,0,10-(S$302-'Datos de Indicador'!U137)/(S$302-S$301)*10)),1))</f>
        <v>2.2000000000000002</v>
      </c>
      <c r="T134" s="341">
        <f>IF('Datos de Indicador'!V137="No dato","x",ROUND(IF('Datos de Indicador'!V137&gt;T$302,10,IF('Datos de Indicador'!V137&lt;$T$301,0,10-(T$302-'Datos de Indicador'!V137)/(T$302-T$301)*10)),1))</f>
        <v>6.1</v>
      </c>
      <c r="U134" s="341">
        <f>IF('Datos de Indicador'!W137="No dato","x",ROUND(IF('Datos de Indicador'!W137&gt;U$302,10,IF('Datos de Indicador'!W137&lt;$U$301,0,10-(U$302-'Datos de Indicador'!W137)/(U$302-U$301)*10)),1))</f>
        <v>0.1</v>
      </c>
      <c r="V134" s="341">
        <f>IF('Datos de Indicador'!X137="No dato","x",ROUND(IF('Datos de Indicador'!X137&gt;V$302,10,IF('Datos de Indicador'!X137&lt;$V$301,0,(V$302-'Datos de Indicador'!X137)/(V$302-V$301)*10)),1))</f>
        <v>0</v>
      </c>
      <c r="W134" s="345">
        <f t="shared" si="19"/>
        <v>2.1</v>
      </c>
      <c r="X134" s="346">
        <f t="shared" si="20"/>
        <v>1.2</v>
      </c>
      <c r="Z134" s="413"/>
      <c r="AA134" s="414"/>
      <c r="AB134" s="414"/>
    </row>
    <row r="135" spans="1:28" s="3" customFormat="1" x14ac:dyDescent="0.25">
      <c r="A135" s="104" t="s">
        <v>86</v>
      </c>
      <c r="B135" s="101" t="s">
        <v>283</v>
      </c>
      <c r="C135" s="307">
        <v>824</v>
      </c>
      <c r="D135" s="341">
        <f>IF('Datos de Indicador'!M138="No dato","x",ROUND(IF('Datos de Indicador'!M138&gt;D$302,0,IF('Datos de Indicador'!M138&lt;$D$301,10,(D$302-'Datos de Indicador'!M138)/(D$302-D$301)*10)),1))</f>
        <v>5.8</v>
      </c>
      <c r="E135" s="341">
        <f>IF('Datos de Indicador'!N138="No dato","x",ROUND(IF('Datos de Indicador'!N138&gt;E$302,10,IF('Datos de Indicador'!N138&lt;$E$301,0,10-(E$302-'Datos de Indicador'!N138)/(E$302-E$301)*10)),1))</f>
        <v>8.6999999999999993</v>
      </c>
      <c r="F135" s="342">
        <f t="shared" si="21"/>
        <v>7.5</v>
      </c>
      <c r="G135" s="341">
        <f>IF('Datos de Indicador'!O138="No dato","x",ROUND(IF('Datos de Indicador'!O138&gt;G$302,0,IF('Datos de Indicador'!O138&lt;$G$301,10,(G$302-'Datos de Indicador'!O138)/(G$302-G$301)*10)),1))</f>
        <v>5.3</v>
      </c>
      <c r="H135" s="341">
        <f>IF('Datos de Indicador'!P138="No dato","x",ROUND(IF('Datos de Indicador'!P138&gt;H$302,10,IF('Datos de Indicador'!P138&lt;$E$301,0,10-(H$302-'Datos de Indicador'!P138)/(H$302-H$301)*10)),1))</f>
        <v>7</v>
      </c>
      <c r="I135" s="341">
        <f>IF('Datos de Indicador'!Q138="No dato","x",ROUND(IF('Datos de Indicador'!Q138&gt;I$302,10,IF('Datos de Indicador'!Q138&lt;$I$301,0,10-(I$302-'Datos de Indicador'!Q138)/(I$302-I$301)*10)),1))</f>
        <v>10</v>
      </c>
      <c r="J135" s="342">
        <f t="shared" si="16"/>
        <v>7.4</v>
      </c>
      <c r="K135" s="341">
        <f>IF('Datos de Indicador'!R138="No dato","x",ROUND(IF('Datos de Indicador'!R138&gt;K$302,10,IF('Datos de Indicador'!R138&lt;$K$301,0,10-(K$302-'Datos de Indicador'!R138)/(K$302-K$301)*10)),1))</f>
        <v>4.0999999999999996</v>
      </c>
      <c r="L135" s="341">
        <f>IF('Datos de Indicador'!S138="No dato","x",ROUND(IF('Datos de Indicador'!S138&gt;L$302,10,IF('Datos de Indicador'!S138&lt;$L$301,0,10-(L$302-'Datos de Indicador'!S138)/(L$302-L$301)*10)),1))</f>
        <v>8</v>
      </c>
      <c r="M135" s="342">
        <f t="shared" si="17"/>
        <v>6.4</v>
      </c>
      <c r="N135" s="343">
        <f t="shared" si="22"/>
        <v>7.1</v>
      </c>
      <c r="O135" s="344">
        <f>IF('Datos de Indicador'!T138="No dato","x",IF('Datos de Indicador'!AN138="No dato","x", 'Datos de Indicador'!T138/'Datos de Indicador'!AN138))</f>
        <v>7.6891277387350146E-3</v>
      </c>
      <c r="P135" s="341">
        <f t="shared" si="18"/>
        <v>5.0999999999999996</v>
      </c>
      <c r="Q135" s="474">
        <f>IF('Datos de Indicador'!T138="No dato","x",ROUND(IF('Datos de Indicador'!T138&gt;Q$302,10,IF('Datos de Indicador'!T138&lt;$Q$301,0,10-(Q$302-'Datos de Indicador'!T138)/(Q$302-Q$301)*10)),1))</f>
        <v>7</v>
      </c>
      <c r="R135" s="342">
        <f t="shared" si="23"/>
        <v>6.1</v>
      </c>
      <c r="S135" s="341">
        <f>IF('Datos de Indicador'!U138="No dato","x",ROUND(IF('Datos de Indicador'!U138&gt;S$302,10,IF('Datos de Indicador'!U138&lt;$S$301,0,10-(S$302-'Datos de Indicador'!U138)/(S$302-S$301)*10)),1))</f>
        <v>3.1</v>
      </c>
      <c r="T135" s="341">
        <f>IF('Datos de Indicador'!V138="No dato","x",ROUND(IF('Datos de Indicador'!V138&gt;T$302,10,IF('Datos de Indicador'!V138&lt;$T$301,0,10-(T$302-'Datos de Indicador'!V138)/(T$302-T$301)*10)),1))</f>
        <v>8.3000000000000007</v>
      </c>
      <c r="U135" s="341">
        <f>IF('Datos de Indicador'!W138="No dato","x",ROUND(IF('Datos de Indicador'!W138&gt;U$302,10,IF('Datos de Indicador'!W138&lt;$U$301,0,10-(U$302-'Datos de Indicador'!W138)/(U$302-U$301)*10)),1))</f>
        <v>0.9</v>
      </c>
      <c r="V135" s="341">
        <f>IF('Datos de Indicador'!X138="No dato","x",ROUND(IF('Datos de Indicador'!X138&gt;V$302,10,IF('Datos de Indicador'!X138&lt;$V$301,0,(V$302-'Datos de Indicador'!X138)/(V$302-V$301)*10)),1))</f>
        <v>2.5</v>
      </c>
      <c r="W135" s="345">
        <f t="shared" si="19"/>
        <v>3.7</v>
      </c>
      <c r="X135" s="346">
        <f t="shared" si="20"/>
        <v>5</v>
      </c>
      <c r="Z135" s="413"/>
      <c r="AA135" s="414"/>
      <c r="AB135" s="414"/>
    </row>
    <row r="136" spans="1:28" s="3" customFormat="1" x14ac:dyDescent="0.25">
      <c r="A136" s="104" t="s">
        <v>86</v>
      </c>
      <c r="B136" s="101" t="s">
        <v>284</v>
      </c>
      <c r="C136" s="307">
        <v>825</v>
      </c>
      <c r="D136" s="341">
        <f>IF('Datos de Indicador'!M139="No dato","x",ROUND(IF('Datos de Indicador'!M139&gt;D$302,0,IF('Datos de Indicador'!M139&lt;$D$301,10,(D$302-'Datos de Indicador'!M139)/(D$302-D$301)*10)),1))</f>
        <v>6.4</v>
      </c>
      <c r="E136" s="341">
        <f>IF('Datos de Indicador'!N139="No dato","x",ROUND(IF('Datos de Indicador'!N139&gt;E$302,10,IF('Datos de Indicador'!N139&lt;$E$301,0,10-(E$302-'Datos de Indicador'!N139)/(E$302-E$301)*10)),1))</f>
        <v>5.3</v>
      </c>
      <c r="F136" s="342">
        <f t="shared" si="21"/>
        <v>5.9</v>
      </c>
      <c r="G136" s="341">
        <f>IF('Datos de Indicador'!O139="No dato","x",ROUND(IF('Datos de Indicador'!O139&gt;G$302,0,IF('Datos de Indicador'!O139&lt;$G$301,10,(G$302-'Datos de Indicador'!O139)/(G$302-G$301)*10)),1))</f>
        <v>4.3</v>
      </c>
      <c r="H136" s="341">
        <f>IF('Datos de Indicador'!P139="No dato","x",ROUND(IF('Datos de Indicador'!P139&gt;H$302,10,IF('Datos de Indicador'!P139&lt;$E$301,0,10-(H$302-'Datos de Indicador'!P139)/(H$302-H$301)*10)),1))</f>
        <v>7.2</v>
      </c>
      <c r="I136" s="341" t="str">
        <f>IF('Datos de Indicador'!Q139="No dato","x",ROUND(IF('Datos de Indicador'!Q139&gt;I$302,10,IF('Datos de Indicador'!Q139&lt;$I$301,0,10-(I$302-'Datos de Indicador'!Q139)/(I$302-I$301)*10)),1))</f>
        <v>x</v>
      </c>
      <c r="J136" s="342">
        <f t="shared" si="16"/>
        <v>5.8</v>
      </c>
      <c r="K136" s="341">
        <f>IF('Datos de Indicador'!R139="No dato","x",ROUND(IF('Datos de Indicador'!R139&gt;K$302,10,IF('Datos de Indicador'!R139&lt;$K$301,0,10-(K$302-'Datos de Indicador'!R139)/(K$302-K$301)*10)),1))</f>
        <v>1.3</v>
      </c>
      <c r="L136" s="341">
        <f>IF('Datos de Indicador'!S139="No dato","x",ROUND(IF('Datos de Indicador'!S139&gt;L$302,10,IF('Datos de Indicador'!S139&lt;$L$301,0,10-(L$302-'Datos de Indicador'!S139)/(L$302-L$301)*10)),1))</f>
        <v>6.5</v>
      </c>
      <c r="M136" s="342">
        <f t="shared" si="17"/>
        <v>4.4000000000000004</v>
      </c>
      <c r="N136" s="343">
        <f t="shared" si="22"/>
        <v>5.4</v>
      </c>
      <c r="O136" s="344">
        <f>IF('Datos de Indicador'!T139="No dato","x",IF('Datos de Indicador'!AN139="No dato","x", 'Datos de Indicador'!T139/'Datos de Indicador'!AN139))</f>
        <v>7.6932940120528277E-4</v>
      </c>
      <c r="P136" s="341">
        <f t="shared" si="18"/>
        <v>0.5</v>
      </c>
      <c r="Q136" s="474">
        <f>IF('Datos de Indicador'!T139="No dato","x",ROUND(IF('Datos de Indicador'!T139&gt;Q$302,10,IF('Datos de Indicador'!T139&lt;$Q$301,0,10-(Q$302-'Datos de Indicador'!T139)/(Q$302-Q$301)*10)),1))</f>
        <v>0.1</v>
      </c>
      <c r="R136" s="342">
        <f t="shared" si="23"/>
        <v>0.3</v>
      </c>
      <c r="S136" s="341">
        <f>IF('Datos de Indicador'!U139="No dato","x",ROUND(IF('Datos de Indicador'!U139&gt;S$302,10,IF('Datos de Indicador'!U139&lt;$S$301,0,10-(S$302-'Datos de Indicador'!U139)/(S$302-S$301)*10)),1))</f>
        <v>3.8</v>
      </c>
      <c r="T136" s="341">
        <f>IF('Datos de Indicador'!V139="No dato","x",ROUND(IF('Datos de Indicador'!V139&gt;T$302,10,IF('Datos de Indicador'!V139&lt;$T$301,0,10-(T$302-'Datos de Indicador'!V139)/(T$302-T$301)*10)),1))</f>
        <v>8.4</v>
      </c>
      <c r="U136" s="341" t="str">
        <f>IF('Datos de Indicador'!W139="No dato","x",ROUND(IF('Datos de Indicador'!W139&gt;U$302,10,IF('Datos de Indicador'!W139&lt;$U$301,0,10-(U$302-'Datos de Indicador'!W139)/(U$302-U$301)*10)),1))</f>
        <v>x</v>
      </c>
      <c r="V136" s="341">
        <f>IF('Datos de Indicador'!X139="No dato","x",ROUND(IF('Datos de Indicador'!X139&gt;V$302,10,IF('Datos de Indicador'!X139&lt;$V$301,0,(V$302-'Datos de Indicador'!X139)/(V$302-V$301)*10)),1))</f>
        <v>0</v>
      </c>
      <c r="W136" s="345">
        <f t="shared" si="19"/>
        <v>4.0999999999999996</v>
      </c>
      <c r="X136" s="346">
        <f t="shared" si="20"/>
        <v>2.4</v>
      </c>
      <c r="Z136" s="413"/>
      <c r="AA136" s="414"/>
      <c r="AB136" s="414"/>
    </row>
    <row r="137" spans="1:28" s="3" customFormat="1" x14ac:dyDescent="0.25">
      <c r="A137" s="104" t="s">
        <v>86</v>
      </c>
      <c r="B137" s="101" t="s">
        <v>285</v>
      </c>
      <c r="C137" s="307">
        <v>826</v>
      </c>
      <c r="D137" s="341">
        <f>IF('Datos de Indicador'!M140="No dato","x",ROUND(IF('Datos de Indicador'!M140&gt;D$302,0,IF('Datos de Indicador'!M140&lt;$D$301,10,(D$302-'Datos de Indicador'!M140)/(D$302-D$301)*10)),1))</f>
        <v>5.2</v>
      </c>
      <c r="E137" s="341">
        <f>IF('Datos de Indicador'!N140="No dato","x",ROUND(IF('Datos de Indicador'!N140&gt;E$302,10,IF('Datos de Indicador'!N140&lt;$E$301,0,10-(E$302-'Datos de Indicador'!N140)/(E$302-E$301)*10)),1))</f>
        <v>4.7</v>
      </c>
      <c r="F137" s="342">
        <f t="shared" si="21"/>
        <v>5</v>
      </c>
      <c r="G137" s="341">
        <f>IF('Datos de Indicador'!O140="No dato","x",ROUND(IF('Datos de Indicador'!O140&gt;G$302,0,IF('Datos de Indicador'!O140&lt;$G$301,10,(G$302-'Datos de Indicador'!O140)/(G$302-G$301)*10)),1))</f>
        <v>2.2000000000000002</v>
      </c>
      <c r="H137" s="341">
        <f>IF('Datos de Indicador'!P140="No dato","x",ROUND(IF('Datos de Indicador'!P140&gt;H$302,10,IF('Datos de Indicador'!P140&lt;$E$301,0,10-(H$302-'Datos de Indicador'!P140)/(H$302-H$301)*10)),1))</f>
        <v>7.8</v>
      </c>
      <c r="I137" s="341">
        <f>IF('Datos de Indicador'!Q140="No dato","x",ROUND(IF('Datos de Indicador'!Q140&gt;I$302,10,IF('Datos de Indicador'!Q140&lt;$I$301,0,10-(I$302-'Datos de Indicador'!Q140)/(I$302-I$301)*10)),1))</f>
        <v>5.6</v>
      </c>
      <c r="J137" s="342">
        <f t="shared" si="16"/>
        <v>5.2</v>
      </c>
      <c r="K137" s="341">
        <f>IF('Datos de Indicador'!R140="No dato","x",ROUND(IF('Datos de Indicador'!R140&gt;K$302,10,IF('Datos de Indicador'!R140&lt;$K$301,0,10-(K$302-'Datos de Indicador'!R140)/(K$302-K$301)*10)),1))</f>
        <v>2.7</v>
      </c>
      <c r="L137" s="341">
        <f>IF('Datos de Indicador'!S140="No dato","x",ROUND(IF('Datos de Indicador'!S140&gt;L$302,10,IF('Datos de Indicador'!S140&lt;$L$301,0,10-(L$302-'Datos de Indicador'!S140)/(L$302-L$301)*10)),1))</f>
        <v>7.2</v>
      </c>
      <c r="M137" s="342">
        <f t="shared" si="17"/>
        <v>5.4</v>
      </c>
      <c r="N137" s="343">
        <f t="shared" si="22"/>
        <v>5.2</v>
      </c>
      <c r="O137" s="344">
        <f>IF('Datos de Indicador'!T140="No dato","x",IF('Datos de Indicador'!AN140="No dato","x", 'Datos de Indicador'!T140/'Datos de Indicador'!AN140))</f>
        <v>1.0601495368820445E-3</v>
      </c>
      <c r="P137" s="341">
        <f t="shared" si="18"/>
        <v>0.7</v>
      </c>
      <c r="Q137" s="474">
        <f>IF('Datos de Indicador'!T140="No dato","x",ROUND(IF('Datos de Indicador'!T140&gt;Q$302,10,IF('Datos de Indicador'!T140&lt;$Q$301,0,10-(Q$302-'Datos de Indicador'!T140)/(Q$302-Q$301)*10)),1))</f>
        <v>0.5</v>
      </c>
      <c r="R137" s="342">
        <f t="shared" si="23"/>
        <v>0.6</v>
      </c>
      <c r="S137" s="341">
        <f>IF('Datos de Indicador'!U140="No dato","x",ROUND(IF('Datos de Indicador'!U140&gt;S$302,10,IF('Datos de Indicador'!U140&lt;$S$301,0,10-(S$302-'Datos de Indicador'!U140)/(S$302-S$301)*10)),1))</f>
        <v>5.2</v>
      </c>
      <c r="T137" s="341">
        <f>IF('Datos de Indicador'!V140="No dato","x",ROUND(IF('Datos de Indicador'!V140&gt;T$302,10,IF('Datos de Indicador'!V140&lt;$T$301,0,10-(T$302-'Datos de Indicador'!V140)/(T$302-T$301)*10)),1))</f>
        <v>7.5</v>
      </c>
      <c r="U137" s="341" t="str">
        <f>IF('Datos de Indicador'!W140="No dato","x",ROUND(IF('Datos de Indicador'!W140&gt;U$302,10,IF('Datos de Indicador'!W140&lt;$U$301,0,10-(U$302-'Datos de Indicador'!W140)/(U$302-U$301)*10)),1))</f>
        <v>x</v>
      </c>
      <c r="V137" s="341">
        <f>IF('Datos de Indicador'!X140="No dato","x",ROUND(IF('Datos de Indicador'!X140&gt;V$302,10,IF('Datos de Indicador'!X140&lt;$V$301,0,(V$302-'Datos de Indicador'!X140)/(V$302-V$301)*10)),1))</f>
        <v>0</v>
      </c>
      <c r="W137" s="345">
        <f t="shared" si="19"/>
        <v>4.2</v>
      </c>
      <c r="X137" s="346">
        <f t="shared" si="20"/>
        <v>2.6</v>
      </c>
      <c r="Z137" s="413"/>
      <c r="AA137" s="414"/>
      <c r="AB137" s="414"/>
    </row>
    <row r="138" spans="1:28" s="3" customFormat="1" x14ac:dyDescent="0.25">
      <c r="A138" s="104" t="s">
        <v>86</v>
      </c>
      <c r="B138" s="101" t="s">
        <v>286</v>
      </c>
      <c r="C138" s="307">
        <v>827</v>
      </c>
      <c r="D138" s="341">
        <f>IF('Datos de Indicador'!M141="No dato","x",ROUND(IF('Datos de Indicador'!M141&gt;D$302,0,IF('Datos de Indicador'!M141&lt;$D$301,10,(D$302-'Datos de Indicador'!M141)/(D$302-D$301)*10)),1))</f>
        <v>6.3</v>
      </c>
      <c r="E138" s="341">
        <f>IF('Datos de Indicador'!N141="No dato","x",ROUND(IF('Datos de Indicador'!N141&gt;E$302,10,IF('Datos de Indicador'!N141&lt;$E$301,0,10-(E$302-'Datos de Indicador'!N141)/(E$302-E$301)*10)),1))</f>
        <v>6.1</v>
      </c>
      <c r="F138" s="342">
        <f t="shared" si="21"/>
        <v>6.2</v>
      </c>
      <c r="G138" s="341">
        <f>IF('Datos de Indicador'!O141="No dato","x",ROUND(IF('Datos de Indicador'!O141&gt;G$302,0,IF('Datos de Indicador'!O141&lt;$G$301,10,(G$302-'Datos de Indicador'!O141)/(G$302-G$301)*10)),1))</f>
        <v>6</v>
      </c>
      <c r="H138" s="341">
        <f>IF('Datos de Indicador'!P141="No dato","x",ROUND(IF('Datos de Indicador'!P141&gt;H$302,10,IF('Datos de Indicador'!P141&lt;$E$301,0,10-(H$302-'Datos de Indicador'!P141)/(H$302-H$301)*10)),1))</f>
        <v>6.8</v>
      </c>
      <c r="I138" s="341">
        <f>IF('Datos de Indicador'!Q141="No dato","x",ROUND(IF('Datos de Indicador'!Q141&gt;I$302,10,IF('Datos de Indicador'!Q141&lt;$I$301,0,10-(I$302-'Datos de Indicador'!Q141)/(I$302-I$301)*10)),1))</f>
        <v>8</v>
      </c>
      <c r="J138" s="342">
        <f t="shared" si="16"/>
        <v>6.9</v>
      </c>
      <c r="K138" s="341">
        <f>IF('Datos de Indicador'!R141="No dato","x",ROUND(IF('Datos de Indicador'!R141&gt;K$302,10,IF('Datos de Indicador'!R141&lt;$K$301,0,10-(K$302-'Datos de Indicador'!R141)/(K$302-K$301)*10)),1))</f>
        <v>3.6</v>
      </c>
      <c r="L138" s="341">
        <f>IF('Datos de Indicador'!S141="No dato","x",ROUND(IF('Datos de Indicador'!S141&gt;L$302,10,IF('Datos de Indicador'!S141&lt;$L$301,0,10-(L$302-'Datos de Indicador'!S141)/(L$302-L$301)*10)),1))</f>
        <v>8.3000000000000007</v>
      </c>
      <c r="M138" s="342">
        <f t="shared" si="17"/>
        <v>6.5</v>
      </c>
      <c r="N138" s="343">
        <f t="shared" si="22"/>
        <v>6.5</v>
      </c>
      <c r="O138" s="344">
        <f>IF('Datos de Indicador'!T141="No dato","x",IF('Datos de Indicador'!AN141="No dato","x", 'Datos de Indicador'!T141/'Datos de Indicador'!AN141))</f>
        <v>4.7218811974690717E-4</v>
      </c>
      <c r="P138" s="341">
        <f t="shared" si="18"/>
        <v>0.3</v>
      </c>
      <c r="Q138" s="474">
        <f>IF('Datos de Indicador'!T141="No dato","x",ROUND(IF('Datos de Indicador'!T141&gt;Q$302,10,IF('Datos de Indicador'!T141&lt;$Q$301,0,10-(Q$302-'Datos de Indicador'!T141)/(Q$302-Q$301)*10)),1))</f>
        <v>0.1</v>
      </c>
      <c r="R138" s="342">
        <f t="shared" si="23"/>
        <v>0.2</v>
      </c>
      <c r="S138" s="341">
        <f>IF('Datos de Indicador'!U141="No dato","x",ROUND(IF('Datos de Indicador'!U141&gt;S$302,10,IF('Datos de Indicador'!U141&lt;$S$301,0,10-(S$302-'Datos de Indicador'!U141)/(S$302-S$301)*10)),1))</f>
        <v>5</v>
      </c>
      <c r="T138" s="341">
        <f>IF('Datos de Indicador'!V141="No dato","x",ROUND(IF('Datos de Indicador'!V141&gt;T$302,10,IF('Datos de Indicador'!V141&lt;$T$301,0,10-(T$302-'Datos de Indicador'!V141)/(T$302-T$301)*10)),1))</f>
        <v>7.9</v>
      </c>
      <c r="U138" s="341">
        <f>IF('Datos de Indicador'!W141="No dato","x",ROUND(IF('Datos de Indicador'!W141&gt;U$302,10,IF('Datos de Indicador'!W141&lt;$U$301,0,10-(U$302-'Datos de Indicador'!W141)/(U$302-U$301)*10)),1))</f>
        <v>0.9</v>
      </c>
      <c r="V138" s="341">
        <f>IF('Datos de Indicador'!X141="No dato","x",ROUND(IF('Datos de Indicador'!X141&gt;V$302,10,IF('Datos de Indicador'!X141&lt;$V$301,0,(V$302-'Datos de Indicador'!X141)/(V$302-V$301)*10)),1))</f>
        <v>0</v>
      </c>
      <c r="W138" s="345">
        <f t="shared" si="19"/>
        <v>3.5</v>
      </c>
      <c r="X138" s="346">
        <f t="shared" si="20"/>
        <v>2</v>
      </c>
      <c r="Z138" s="413"/>
      <c r="AA138" s="414"/>
      <c r="AB138" s="414"/>
    </row>
    <row r="139" spans="1:28" s="3" customFormat="1" x14ac:dyDescent="0.25">
      <c r="A139" s="104" t="s">
        <v>86</v>
      </c>
      <c r="B139" s="101" t="s">
        <v>287</v>
      </c>
      <c r="C139" s="307">
        <v>828</v>
      </c>
      <c r="D139" s="341">
        <f>IF('Datos de Indicador'!M142="No dato","x",ROUND(IF('Datos de Indicador'!M142&gt;D$302,0,IF('Datos de Indicador'!M142&lt;$D$301,10,(D$302-'Datos de Indicador'!M142)/(D$302-D$301)*10)),1))</f>
        <v>7</v>
      </c>
      <c r="E139" s="341">
        <f>IF('Datos de Indicador'!N142="No dato","x",ROUND(IF('Datos de Indicador'!N142&gt;E$302,10,IF('Datos de Indicador'!N142&lt;$E$301,0,10-(E$302-'Datos de Indicador'!N142)/(E$302-E$301)*10)),1))</f>
        <v>8.6</v>
      </c>
      <c r="F139" s="342">
        <f t="shared" si="21"/>
        <v>7.9</v>
      </c>
      <c r="G139" s="341">
        <f>IF('Datos de Indicador'!O142="No dato","x",ROUND(IF('Datos de Indicador'!O142&gt;G$302,0,IF('Datos de Indicador'!O142&lt;$G$301,10,(G$302-'Datos de Indicador'!O142)/(G$302-G$301)*10)),1))</f>
        <v>8.5</v>
      </c>
      <c r="H139" s="341">
        <f>IF('Datos de Indicador'!P142="No dato","x",ROUND(IF('Datos de Indicador'!P142&gt;H$302,10,IF('Datos de Indicador'!P142&lt;$E$301,0,10-(H$302-'Datos de Indicador'!P142)/(H$302-H$301)*10)),1))</f>
        <v>6.9</v>
      </c>
      <c r="I139" s="341">
        <f>IF('Datos de Indicador'!Q142="No dato","x",ROUND(IF('Datos de Indicador'!Q142&gt;I$302,10,IF('Datos de Indicador'!Q142&lt;$I$301,0,10-(I$302-'Datos de Indicador'!Q142)/(I$302-I$301)*10)),1))</f>
        <v>10</v>
      </c>
      <c r="J139" s="342">
        <f t="shared" si="16"/>
        <v>8.5</v>
      </c>
      <c r="K139" s="341">
        <f>IF('Datos de Indicador'!R142="No dato","x",ROUND(IF('Datos de Indicador'!R142&gt;K$302,10,IF('Datos de Indicador'!R142&lt;$K$301,0,10-(K$302-'Datos de Indicador'!R142)/(K$302-K$301)*10)),1))</f>
        <v>4.5</v>
      </c>
      <c r="L139" s="341">
        <f>IF('Datos de Indicador'!S142="No dato","x",ROUND(IF('Datos de Indicador'!S142&gt;L$302,10,IF('Datos de Indicador'!S142&lt;$L$301,0,10-(L$302-'Datos de Indicador'!S142)/(L$302-L$301)*10)),1))</f>
        <v>7.7</v>
      </c>
      <c r="M139" s="342">
        <f t="shared" si="17"/>
        <v>6.4</v>
      </c>
      <c r="N139" s="343">
        <f t="shared" si="22"/>
        <v>7.6</v>
      </c>
      <c r="O139" s="344">
        <f>IF('Datos de Indicador'!T142="No dato","x",IF('Datos de Indicador'!AN142="No dato","x", 'Datos de Indicador'!T142/'Datos de Indicador'!AN142))</f>
        <v>1.4234875444839857E-2</v>
      </c>
      <c r="P139" s="341">
        <f t="shared" si="18"/>
        <v>9.5</v>
      </c>
      <c r="Q139" s="474">
        <f>IF('Datos de Indicador'!T142="No dato","x",ROUND(IF('Datos de Indicador'!T142&gt;Q$302,10,IF('Datos de Indicador'!T142&lt;$Q$301,0,10-(Q$302-'Datos de Indicador'!T142)/(Q$302-Q$301)*10)),1))</f>
        <v>3</v>
      </c>
      <c r="R139" s="342">
        <f t="shared" si="23"/>
        <v>7.5</v>
      </c>
      <c r="S139" s="341">
        <f>IF('Datos de Indicador'!U142="No dato","x",ROUND(IF('Datos de Indicador'!U142&gt;S$302,10,IF('Datos de Indicador'!U142&lt;$S$301,0,10-(S$302-'Datos de Indicador'!U142)/(S$302-S$301)*10)),1))</f>
        <v>2.8</v>
      </c>
      <c r="T139" s="341">
        <f>IF('Datos de Indicador'!V142="No dato","x",ROUND(IF('Datos de Indicador'!V142&gt;T$302,10,IF('Datos de Indicador'!V142&lt;$T$301,0,10-(T$302-'Datos de Indicador'!V142)/(T$302-T$301)*10)),1))</f>
        <v>10</v>
      </c>
      <c r="U139" s="341">
        <f>IF('Datos de Indicador'!W142="No dato","x",ROUND(IF('Datos de Indicador'!W142&gt;U$302,10,IF('Datos de Indicador'!W142&lt;$U$301,0,10-(U$302-'Datos de Indicador'!W142)/(U$302-U$301)*10)),1))</f>
        <v>4.5</v>
      </c>
      <c r="V139" s="341">
        <f>IF('Datos de Indicador'!X142="No dato","x",ROUND(IF('Datos de Indicador'!X142&gt;V$302,10,IF('Datos de Indicador'!X142&lt;$V$301,0,(V$302-'Datos de Indicador'!X142)/(V$302-V$301)*10)),1))</f>
        <v>5</v>
      </c>
      <c r="W139" s="345">
        <f t="shared" si="19"/>
        <v>5.6</v>
      </c>
      <c r="X139" s="346">
        <f t="shared" si="20"/>
        <v>6.7</v>
      </c>
      <c r="Z139" s="413"/>
      <c r="AA139" s="414"/>
      <c r="AB139" s="414"/>
    </row>
    <row r="140" spans="1:28" s="3" customFormat="1" x14ac:dyDescent="0.25">
      <c r="A140" s="104" t="s">
        <v>288</v>
      </c>
      <c r="B140" s="101" t="s">
        <v>289</v>
      </c>
      <c r="C140" s="307">
        <v>901</v>
      </c>
      <c r="D140" s="341">
        <f>IF('Datos de Indicador'!M143="No dato","x",ROUND(IF('Datos de Indicador'!M143&gt;D$302,0,IF('Datos de Indicador'!M143&lt;$D$301,10,(D$302-'Datos de Indicador'!M143)/(D$302-D$301)*10)),1))</f>
        <v>7.4</v>
      </c>
      <c r="E140" s="341">
        <f>IF('Datos de Indicador'!N143="No dato","x",ROUND(IF('Datos de Indicador'!N143&gt;E$302,10,IF('Datos de Indicador'!N143&lt;$E$301,0,10-(E$302-'Datos de Indicador'!N143)/(E$302-E$301)*10)),1))</f>
        <v>10</v>
      </c>
      <c r="F140" s="342">
        <f t="shared" si="21"/>
        <v>9.1</v>
      </c>
      <c r="G140" s="341">
        <f>IF('Datos de Indicador'!O143="No dato","x",ROUND(IF('Datos de Indicador'!O143&gt;G$302,0,IF('Datos de Indicador'!O143&lt;$G$301,10,(G$302-'Datos de Indicador'!O143)/(G$302-G$301)*10)),1))</f>
        <v>0</v>
      </c>
      <c r="H140" s="341">
        <f>IF('Datos de Indicador'!P143="No dato","x",ROUND(IF('Datos de Indicador'!P143&gt;H$302,10,IF('Datos de Indicador'!P143&lt;$E$301,0,10-(H$302-'Datos de Indicador'!P143)/(H$302-H$301)*10)),1))</f>
        <v>9</v>
      </c>
      <c r="I140" s="341">
        <f>IF('Datos de Indicador'!Q143="No dato","x",ROUND(IF('Datos de Indicador'!Q143&gt;I$302,10,IF('Datos de Indicador'!Q143&lt;$I$301,0,10-(I$302-'Datos de Indicador'!Q143)/(I$302-I$301)*10)),1))</f>
        <v>10</v>
      </c>
      <c r="J140" s="342">
        <f t="shared" si="16"/>
        <v>6.3</v>
      </c>
      <c r="K140" s="341">
        <f>IF('Datos de Indicador'!R143="No dato","x",ROUND(IF('Datos de Indicador'!R143&gt;K$302,10,IF('Datos de Indicador'!R143&lt;$K$301,0,10-(K$302-'Datos de Indicador'!R143)/(K$302-K$301)*10)),1))</f>
        <v>5.3</v>
      </c>
      <c r="L140" s="341">
        <f>IF('Datos de Indicador'!S143="No dato","x",ROUND(IF('Datos de Indicador'!S143&gt;L$302,10,IF('Datos de Indicador'!S143&lt;$L$301,0,10-(L$302-'Datos de Indicador'!S143)/(L$302-L$301)*10)),1))</f>
        <v>7.7</v>
      </c>
      <c r="M140" s="342">
        <f t="shared" si="17"/>
        <v>6.7</v>
      </c>
      <c r="N140" s="343">
        <f t="shared" si="22"/>
        <v>7.4</v>
      </c>
      <c r="O140" s="344">
        <f>IF('Datos de Indicador'!T143="No dato","x",IF('Datos de Indicador'!AN143="No dato","x", 'Datos de Indicador'!T143/'Datos de Indicador'!AN143))</f>
        <v>9.2839735406754088E-4</v>
      </c>
      <c r="P140" s="341">
        <f t="shared" si="18"/>
        <v>0.6</v>
      </c>
      <c r="Q140" s="474">
        <f>IF('Datos de Indicador'!T143="No dato","x",ROUND(IF('Datos de Indicador'!T143&gt;Q$302,10,IF('Datos de Indicador'!T143&lt;$Q$301,0,10-(Q$302-'Datos de Indicador'!T143)/(Q$302-Q$301)*10)),1))</f>
        <v>1.2</v>
      </c>
      <c r="R140" s="342">
        <f t="shared" si="23"/>
        <v>0.9</v>
      </c>
      <c r="S140" s="341">
        <f>IF('Datos de Indicador'!U143="No dato","x",ROUND(IF('Datos de Indicador'!U143&gt;S$302,10,IF('Datos de Indicador'!U143&lt;$S$301,0,10-(S$302-'Datos de Indicador'!U143)/(S$302-S$301)*10)),1))</f>
        <v>2.5</v>
      </c>
      <c r="T140" s="341">
        <f>IF('Datos de Indicador'!V143="No dato","x",ROUND(IF('Datos de Indicador'!V143&gt;T$302,10,IF('Datos de Indicador'!V143&lt;$T$301,0,10-(T$302-'Datos de Indicador'!V143)/(T$302-T$301)*10)),1))</f>
        <v>6.5</v>
      </c>
      <c r="U140" s="341">
        <f>IF('Datos de Indicador'!W143="No dato","x",ROUND(IF('Datos de Indicador'!W143&gt;U$302,10,IF('Datos de Indicador'!W143&lt;$U$301,0,10-(U$302-'Datos de Indicador'!W143)/(U$302-U$301)*10)),1))</f>
        <v>1.1000000000000001</v>
      </c>
      <c r="V140" s="341">
        <f>IF('Datos de Indicador'!X143="No dato","x",ROUND(IF('Datos de Indicador'!X143&gt;V$302,10,IF('Datos de Indicador'!X143&lt;$V$301,0,(V$302-'Datos de Indicador'!X143)/(V$302-V$301)*10)),1))</f>
        <v>2.5</v>
      </c>
      <c r="W140" s="345">
        <f t="shared" si="19"/>
        <v>3.2</v>
      </c>
      <c r="X140" s="346">
        <f t="shared" si="20"/>
        <v>2.1</v>
      </c>
      <c r="Z140" s="413"/>
      <c r="AA140" s="414"/>
      <c r="AB140" s="414"/>
    </row>
    <row r="141" spans="1:28" s="3" customFormat="1" x14ac:dyDescent="0.25">
      <c r="A141" s="104" t="s">
        <v>288</v>
      </c>
      <c r="B141" s="101" t="s">
        <v>290</v>
      </c>
      <c r="C141" s="307">
        <v>902</v>
      </c>
      <c r="D141" s="341">
        <f>IF('Datos de Indicador'!M144="No dato","x",ROUND(IF('Datos de Indicador'!M144&gt;D$302,0,IF('Datos de Indicador'!M144&lt;$D$301,10,(D$302-'Datos de Indicador'!M144)/(D$302-D$301)*10)),1))</f>
        <v>7.5</v>
      </c>
      <c r="E141" s="341">
        <f>IF('Datos de Indicador'!N144="No dato","x",ROUND(IF('Datos de Indicador'!N144&gt;E$302,10,IF('Datos de Indicador'!N144&lt;$E$301,0,10-(E$302-'Datos de Indicador'!N144)/(E$302-E$301)*10)),1))</f>
        <v>10</v>
      </c>
      <c r="F141" s="342">
        <f t="shared" si="21"/>
        <v>9.1</v>
      </c>
      <c r="G141" s="341">
        <f>IF('Datos de Indicador'!O144="No dato","x",ROUND(IF('Datos de Indicador'!O144&gt;G$302,0,IF('Datos de Indicador'!O144&lt;$G$301,10,(G$302-'Datos de Indicador'!O144)/(G$302-G$301)*10)),1))</f>
        <v>5.5</v>
      </c>
      <c r="H141" s="341">
        <f>IF('Datos de Indicador'!P144="No dato","x",ROUND(IF('Datos de Indicador'!P144&gt;H$302,10,IF('Datos de Indicador'!P144&lt;$E$301,0,10-(H$302-'Datos de Indicador'!P144)/(H$302-H$301)*10)),1))</f>
        <v>9.3000000000000007</v>
      </c>
      <c r="I141" s="341">
        <f>IF('Datos de Indicador'!Q144="No dato","x",ROUND(IF('Datos de Indicador'!Q144&gt;I$302,10,IF('Datos de Indicador'!Q144&lt;$I$301,0,10-(I$302-'Datos de Indicador'!Q144)/(I$302-I$301)*10)),1))</f>
        <v>10</v>
      </c>
      <c r="J141" s="342">
        <f t="shared" si="16"/>
        <v>8.3000000000000007</v>
      </c>
      <c r="K141" s="341">
        <f>IF('Datos de Indicador'!R144="No dato","x",ROUND(IF('Datos de Indicador'!R144&gt;K$302,10,IF('Datos de Indicador'!R144&lt;$K$301,0,10-(K$302-'Datos de Indicador'!R144)/(K$302-K$301)*10)),1))</f>
        <v>6.8</v>
      </c>
      <c r="L141" s="341">
        <f>IF('Datos de Indicador'!S144="No dato","x",ROUND(IF('Datos de Indicador'!S144&gt;L$302,10,IF('Datos de Indicador'!S144&lt;$L$301,0,10-(L$302-'Datos de Indicador'!S144)/(L$302-L$301)*10)),1))</f>
        <v>10</v>
      </c>
      <c r="M141" s="342">
        <f t="shared" si="17"/>
        <v>8.9</v>
      </c>
      <c r="N141" s="343">
        <f t="shared" si="22"/>
        <v>8.8000000000000007</v>
      </c>
      <c r="O141" s="344">
        <f>IF('Datos de Indicador'!T144="No dato","x",IF('Datos de Indicador'!AN144="No dato","x", 'Datos de Indicador'!T144/'Datos de Indicador'!AN144))</f>
        <v>8.8855979266938166E-4</v>
      </c>
      <c r="P141" s="341">
        <f t="shared" si="18"/>
        <v>0.6</v>
      </c>
      <c r="Q141" s="474">
        <f>IF('Datos de Indicador'!T144="No dato","x",ROUND(IF('Datos de Indicador'!T144&gt;Q$302,10,IF('Datos de Indicador'!T144&lt;$Q$301,0,10-(Q$302-'Datos de Indicador'!T144)/(Q$302-Q$301)*10)),1))</f>
        <v>0.3</v>
      </c>
      <c r="R141" s="342">
        <f t="shared" si="23"/>
        <v>0.5</v>
      </c>
      <c r="S141" s="341">
        <f>IF('Datos de Indicador'!U144="No dato","x",ROUND(IF('Datos de Indicador'!U144&gt;S$302,10,IF('Datos de Indicador'!U144&lt;$S$301,0,10-(S$302-'Datos de Indicador'!U144)/(S$302-S$301)*10)),1))</f>
        <v>5.9</v>
      </c>
      <c r="T141" s="341">
        <f>IF('Datos de Indicador'!V144="No dato","x",ROUND(IF('Datos de Indicador'!V144&gt;T$302,10,IF('Datos de Indicador'!V144&lt;$T$301,0,10-(T$302-'Datos de Indicador'!V144)/(T$302-T$301)*10)),1))</f>
        <v>5.2</v>
      </c>
      <c r="U141" s="341">
        <f>IF('Datos de Indicador'!W144="No dato","x",ROUND(IF('Datos de Indicador'!W144&gt;U$302,10,IF('Datos de Indicador'!W144&lt;$U$301,0,10-(U$302-'Datos de Indicador'!W144)/(U$302-U$301)*10)),1))</f>
        <v>0.3</v>
      </c>
      <c r="V141" s="341">
        <f>IF('Datos de Indicador'!X144="No dato","x",ROUND(IF('Datos de Indicador'!X144&gt;V$302,10,IF('Datos de Indicador'!X144&lt;$V$301,0,(V$302-'Datos de Indicador'!X144)/(V$302-V$301)*10)),1))</f>
        <v>2.5</v>
      </c>
      <c r="W141" s="345">
        <f t="shared" si="19"/>
        <v>3.5</v>
      </c>
      <c r="X141" s="346">
        <f t="shared" si="20"/>
        <v>2.1</v>
      </c>
      <c r="Z141" s="413"/>
      <c r="AA141" s="414"/>
      <c r="AB141" s="414"/>
    </row>
    <row r="142" spans="1:28" s="3" customFormat="1" x14ac:dyDescent="0.25">
      <c r="A142" s="104" t="s">
        <v>288</v>
      </c>
      <c r="B142" s="101" t="s">
        <v>291</v>
      </c>
      <c r="C142" s="307">
        <v>903</v>
      </c>
      <c r="D142" s="341">
        <f>IF('Datos de Indicador'!M145="No dato","x",ROUND(IF('Datos de Indicador'!M145&gt;D$302,0,IF('Datos de Indicador'!M145&lt;$D$301,10,(D$302-'Datos de Indicador'!M145)/(D$302-D$301)*10)),1))</f>
        <v>7.5</v>
      </c>
      <c r="E142" s="341">
        <f>IF('Datos de Indicador'!N145="No dato","x",ROUND(IF('Datos de Indicador'!N145&gt;E$302,10,IF('Datos de Indicador'!N145&lt;$E$301,0,10-(E$302-'Datos de Indicador'!N145)/(E$302-E$301)*10)),1))</f>
        <v>10</v>
      </c>
      <c r="F142" s="342">
        <f t="shared" si="21"/>
        <v>9.1</v>
      </c>
      <c r="G142" s="341">
        <f>IF('Datos de Indicador'!O145="No dato","x",ROUND(IF('Datos de Indicador'!O145&gt;G$302,0,IF('Datos de Indicador'!O145&lt;$G$301,10,(G$302-'Datos de Indicador'!O145)/(G$302-G$301)*10)),1))</f>
        <v>2.5</v>
      </c>
      <c r="H142" s="341">
        <f>IF('Datos de Indicador'!P145="No dato","x",ROUND(IF('Datos de Indicador'!P145&gt;H$302,10,IF('Datos de Indicador'!P145&lt;$E$301,0,10-(H$302-'Datos de Indicador'!P145)/(H$302-H$301)*10)),1))</f>
        <v>7.5</v>
      </c>
      <c r="I142" s="341">
        <f>IF('Datos de Indicador'!Q145="No dato","x",ROUND(IF('Datos de Indicador'!Q145&gt;I$302,10,IF('Datos de Indicador'!Q145&lt;$I$301,0,10-(I$302-'Datos de Indicador'!Q145)/(I$302-I$301)*10)),1))</f>
        <v>10</v>
      </c>
      <c r="J142" s="342">
        <f t="shared" si="16"/>
        <v>6.7</v>
      </c>
      <c r="K142" s="341">
        <f>IF('Datos de Indicador'!R145="No dato","x",ROUND(IF('Datos de Indicador'!R145&gt;K$302,10,IF('Datos de Indicador'!R145&lt;$K$301,0,10-(K$302-'Datos de Indicador'!R145)/(K$302-K$301)*10)),1))</f>
        <v>6.5</v>
      </c>
      <c r="L142" s="341">
        <f>IF('Datos de Indicador'!S145="No dato","x",ROUND(IF('Datos de Indicador'!S145&gt;L$302,10,IF('Datos de Indicador'!S145&lt;$L$301,0,10-(L$302-'Datos de Indicador'!S145)/(L$302-L$301)*10)),1))</f>
        <v>9.5</v>
      </c>
      <c r="M142" s="342">
        <f t="shared" si="17"/>
        <v>8.4</v>
      </c>
      <c r="N142" s="343">
        <f t="shared" si="22"/>
        <v>8.1</v>
      </c>
      <c r="O142" s="344">
        <f>IF('Datos de Indicador'!T145="No dato","x",IF('Datos de Indicador'!AN145="No dato","x", 'Datos de Indicador'!T145/'Datos de Indicador'!AN145))</f>
        <v>7.0265839091228485E-4</v>
      </c>
      <c r="P142" s="341">
        <f t="shared" si="18"/>
        <v>0.5</v>
      </c>
      <c r="Q142" s="474">
        <f>IF('Datos de Indicador'!T145="No dato","x",ROUND(IF('Datos de Indicador'!T145&gt;Q$302,10,IF('Datos de Indicador'!T145&lt;$Q$301,0,10-(Q$302-'Datos de Indicador'!T145)/(Q$302-Q$301)*10)),1))</f>
        <v>0.1</v>
      </c>
      <c r="R142" s="342">
        <f t="shared" si="23"/>
        <v>0.3</v>
      </c>
      <c r="S142" s="341">
        <f>IF('Datos de Indicador'!U145="No dato","x",ROUND(IF('Datos de Indicador'!U145&gt;S$302,10,IF('Datos de Indicador'!U145&lt;$S$301,0,10-(S$302-'Datos de Indicador'!U145)/(S$302-S$301)*10)),1))</f>
        <v>4.8</v>
      </c>
      <c r="T142" s="341">
        <f>IF('Datos de Indicador'!V145="No dato","x",ROUND(IF('Datos de Indicador'!V145&gt;T$302,10,IF('Datos de Indicador'!V145&lt;$T$301,0,10-(T$302-'Datos de Indicador'!V145)/(T$302-T$301)*10)),1))</f>
        <v>8.9</v>
      </c>
      <c r="U142" s="341">
        <f>IF('Datos de Indicador'!W145="No dato","x",ROUND(IF('Datos de Indicador'!W145&gt;U$302,10,IF('Datos de Indicador'!W145&lt;$U$301,0,10-(U$302-'Datos de Indicador'!W145)/(U$302-U$301)*10)),1))</f>
        <v>2.2999999999999998</v>
      </c>
      <c r="V142" s="341">
        <f>IF('Datos de Indicador'!X145="No dato","x",ROUND(IF('Datos de Indicador'!X145&gt;V$302,10,IF('Datos de Indicador'!X145&lt;$V$301,0,(V$302-'Datos de Indicador'!X145)/(V$302-V$301)*10)),1))</f>
        <v>5</v>
      </c>
      <c r="W142" s="345">
        <f t="shared" si="19"/>
        <v>5.3</v>
      </c>
      <c r="X142" s="346">
        <f t="shared" si="20"/>
        <v>3.2</v>
      </c>
      <c r="Z142" s="413"/>
      <c r="AA142" s="414"/>
      <c r="AB142" s="414"/>
    </row>
    <row r="143" spans="1:28" s="3" customFormat="1" x14ac:dyDescent="0.25">
      <c r="A143" s="104" t="s">
        <v>288</v>
      </c>
      <c r="B143" s="101" t="s">
        <v>292</v>
      </c>
      <c r="C143" s="307">
        <v>904</v>
      </c>
      <c r="D143" s="341">
        <f>IF('Datos de Indicador'!M146="No dato","x",ROUND(IF('Datos de Indicador'!M146&gt;D$302,0,IF('Datos de Indicador'!M146&lt;$D$301,10,(D$302-'Datos de Indicador'!M146)/(D$302-D$301)*10)),1))</f>
        <v>6.8</v>
      </c>
      <c r="E143" s="341">
        <f>IF('Datos de Indicador'!N146="No dato","x",ROUND(IF('Datos de Indicador'!N146&gt;E$302,10,IF('Datos de Indicador'!N146&lt;$E$301,0,10-(E$302-'Datos de Indicador'!N146)/(E$302-E$301)*10)),1))</f>
        <v>8.4</v>
      </c>
      <c r="F143" s="342">
        <f t="shared" si="21"/>
        <v>7.7</v>
      </c>
      <c r="G143" s="341">
        <f>IF('Datos de Indicador'!O146="No dato","x",ROUND(IF('Datos de Indicador'!O146&gt;G$302,0,IF('Datos de Indicador'!O146&lt;$G$301,10,(G$302-'Datos de Indicador'!O146)/(G$302-G$301)*10)),1))</f>
        <v>4.3</v>
      </c>
      <c r="H143" s="341">
        <f>IF('Datos de Indicador'!P146="No dato","x",ROUND(IF('Datos de Indicador'!P146&gt;H$302,10,IF('Datos de Indicador'!P146&lt;$E$301,0,10-(H$302-'Datos de Indicador'!P146)/(H$302-H$301)*10)),1))</f>
        <v>8.6</v>
      </c>
      <c r="I143" s="341" t="str">
        <f>IF('Datos de Indicador'!Q146="No dato","x",ROUND(IF('Datos de Indicador'!Q146&gt;I$302,10,IF('Datos de Indicador'!Q146&lt;$I$301,0,10-(I$302-'Datos de Indicador'!Q146)/(I$302-I$301)*10)),1))</f>
        <v>x</v>
      </c>
      <c r="J143" s="342">
        <f t="shared" si="16"/>
        <v>6.5</v>
      </c>
      <c r="K143" s="341">
        <f>IF('Datos de Indicador'!R146="No dato","x",ROUND(IF('Datos de Indicador'!R146&gt;K$302,10,IF('Datos de Indicador'!R146&lt;$K$301,0,10-(K$302-'Datos de Indicador'!R146)/(K$302-K$301)*10)),1))</f>
        <v>6.8</v>
      </c>
      <c r="L143" s="341">
        <f>IF('Datos de Indicador'!S146="No dato","x",ROUND(IF('Datos de Indicador'!S146&gt;L$302,10,IF('Datos de Indicador'!S146&lt;$L$301,0,10-(L$302-'Datos de Indicador'!S146)/(L$302-L$301)*10)),1))</f>
        <v>8.9</v>
      </c>
      <c r="M143" s="342">
        <f t="shared" si="17"/>
        <v>8</v>
      </c>
      <c r="N143" s="343">
        <f t="shared" si="22"/>
        <v>7.4</v>
      </c>
      <c r="O143" s="344">
        <f>IF('Datos de Indicador'!T146="No dato","x",IF('Datos de Indicador'!AN146="No dato","x", 'Datos de Indicador'!T146/'Datos de Indicador'!AN146))</f>
        <v>2.0258687860370888E-3</v>
      </c>
      <c r="P143" s="341">
        <f t="shared" si="18"/>
        <v>1.4</v>
      </c>
      <c r="Q143" s="474">
        <f>IF('Datos de Indicador'!T146="No dato","x",ROUND(IF('Datos de Indicador'!T146&gt;Q$302,10,IF('Datos de Indicador'!T146&lt;$Q$301,0,10-(Q$302-'Datos de Indicador'!T146)/(Q$302-Q$301)*10)),1))</f>
        <v>0.3</v>
      </c>
      <c r="R143" s="342">
        <f t="shared" si="23"/>
        <v>0.9</v>
      </c>
      <c r="S143" s="341">
        <f>IF('Datos de Indicador'!U146="No dato","x",ROUND(IF('Datos de Indicador'!U146&gt;S$302,10,IF('Datos de Indicador'!U146&lt;$S$301,0,10-(S$302-'Datos de Indicador'!U146)/(S$302-S$301)*10)),1))</f>
        <v>2.2999999999999998</v>
      </c>
      <c r="T143" s="341">
        <f>IF('Datos de Indicador'!V146="No dato","x",ROUND(IF('Datos de Indicador'!V146&gt;T$302,10,IF('Datos de Indicador'!V146&lt;$T$301,0,10-(T$302-'Datos de Indicador'!V146)/(T$302-T$301)*10)),1))</f>
        <v>4.5999999999999996</v>
      </c>
      <c r="U143" s="341">
        <f>IF('Datos de Indicador'!W146="No dato","x",ROUND(IF('Datos de Indicador'!W146&gt;U$302,10,IF('Datos de Indicador'!W146&lt;$U$301,0,10-(U$302-'Datos de Indicador'!W146)/(U$302-U$301)*10)),1))</f>
        <v>2.8</v>
      </c>
      <c r="V143" s="341">
        <f>IF('Datos de Indicador'!X146="No dato","x",ROUND(IF('Datos de Indicador'!X146&gt;V$302,10,IF('Datos de Indicador'!X146&lt;$V$301,0,(V$302-'Datos de Indicador'!X146)/(V$302-V$301)*10)),1))</f>
        <v>2.5</v>
      </c>
      <c r="W143" s="345">
        <f t="shared" si="19"/>
        <v>3.1</v>
      </c>
      <c r="X143" s="346">
        <f t="shared" si="20"/>
        <v>2.1</v>
      </c>
      <c r="Z143" s="413"/>
      <c r="AA143" s="414"/>
      <c r="AB143" s="414"/>
    </row>
    <row r="144" spans="1:28" s="3" customFormat="1" x14ac:dyDescent="0.25">
      <c r="A144" s="104" t="s">
        <v>288</v>
      </c>
      <c r="B144" s="101" t="s">
        <v>293</v>
      </c>
      <c r="C144" s="307">
        <v>905</v>
      </c>
      <c r="D144" s="341">
        <f>IF('Datos de Indicador'!M147="No dato","x",ROUND(IF('Datos de Indicador'!M147&gt;D$302,0,IF('Datos de Indicador'!M147&lt;$D$301,10,(D$302-'Datos de Indicador'!M147)/(D$302-D$301)*10)),1))</f>
        <v>8</v>
      </c>
      <c r="E144" s="341">
        <f>IF('Datos de Indicador'!N147="No dato","x",ROUND(IF('Datos de Indicador'!N147&gt;E$302,10,IF('Datos de Indicador'!N147&lt;$E$301,0,10-(E$302-'Datos de Indicador'!N147)/(E$302-E$301)*10)),1))</f>
        <v>9.9</v>
      </c>
      <c r="F144" s="342">
        <f t="shared" si="21"/>
        <v>9.1999999999999993</v>
      </c>
      <c r="G144" s="341">
        <f>IF('Datos de Indicador'!O147="No dato","x",ROUND(IF('Datos de Indicador'!O147&gt;G$302,0,IF('Datos de Indicador'!O147&lt;$G$301,10,(G$302-'Datos de Indicador'!O147)/(G$302-G$301)*10)),1))</f>
        <v>0</v>
      </c>
      <c r="H144" s="341">
        <f>IF('Datos de Indicador'!P147="No dato","x",ROUND(IF('Datos de Indicador'!P147&gt;H$302,10,IF('Datos de Indicador'!P147&lt;$E$301,0,10-(H$302-'Datos de Indicador'!P147)/(H$302-H$301)*10)),1))</f>
        <v>8</v>
      </c>
      <c r="I144" s="341" t="str">
        <f>IF('Datos de Indicador'!Q147="No dato","x",ROUND(IF('Datos de Indicador'!Q147&gt;I$302,10,IF('Datos de Indicador'!Q147&lt;$I$301,0,10-(I$302-'Datos de Indicador'!Q147)/(I$302-I$301)*10)),1))</f>
        <v>x</v>
      </c>
      <c r="J144" s="342">
        <f t="shared" si="16"/>
        <v>4</v>
      </c>
      <c r="K144" s="341">
        <f>IF('Datos de Indicador'!R147="No dato","x",ROUND(IF('Datos de Indicador'!R147&gt;K$302,10,IF('Datos de Indicador'!R147&lt;$K$301,0,10-(K$302-'Datos de Indicador'!R147)/(K$302-K$301)*10)),1))</f>
        <v>5.3</v>
      </c>
      <c r="L144" s="341">
        <f>IF('Datos de Indicador'!S147="No dato","x",ROUND(IF('Datos de Indicador'!S147&gt;L$302,10,IF('Datos de Indicador'!S147&lt;$L$301,0,10-(L$302-'Datos de Indicador'!S147)/(L$302-L$301)*10)),1))</f>
        <v>8.8000000000000007</v>
      </c>
      <c r="M144" s="342">
        <f t="shared" si="17"/>
        <v>7.4</v>
      </c>
      <c r="N144" s="343">
        <f t="shared" si="22"/>
        <v>6.9</v>
      </c>
      <c r="O144" s="344">
        <f>IF('Datos de Indicador'!T147="No dato","x",IF('Datos de Indicador'!AN147="No dato","x", 'Datos de Indicador'!T147/'Datos de Indicador'!AN147))</f>
        <v>9.6637031310398139E-5</v>
      </c>
      <c r="P144" s="341">
        <f t="shared" si="18"/>
        <v>0.1</v>
      </c>
      <c r="Q144" s="474">
        <f>IF('Datos de Indicador'!T147="No dato","x",ROUND(IF('Datos de Indicador'!T147&gt;Q$302,10,IF('Datos de Indicador'!T147&lt;$Q$301,0,10-(Q$302-'Datos de Indicador'!T147)/(Q$302-Q$301)*10)),1))</f>
        <v>0</v>
      </c>
      <c r="R144" s="342">
        <f t="shared" si="23"/>
        <v>0.1</v>
      </c>
      <c r="S144" s="341">
        <f>IF('Datos de Indicador'!U147="No dato","x",ROUND(IF('Datos de Indicador'!U147&gt;S$302,10,IF('Datos de Indicador'!U147&lt;$S$301,0,10-(S$302-'Datos de Indicador'!U147)/(S$302-S$301)*10)),1))</f>
        <v>7.5</v>
      </c>
      <c r="T144" s="341">
        <f>IF('Datos de Indicador'!V147="No dato","x",ROUND(IF('Datos de Indicador'!V147&gt;T$302,10,IF('Datos de Indicador'!V147&lt;$T$301,0,10-(T$302-'Datos de Indicador'!V147)/(T$302-T$301)*10)),1))</f>
        <v>2.2000000000000002</v>
      </c>
      <c r="U144" s="341">
        <f>IF('Datos de Indicador'!W147="No dato","x",ROUND(IF('Datos de Indicador'!W147&gt;U$302,10,IF('Datos de Indicador'!W147&lt;$U$301,0,10-(U$302-'Datos de Indicador'!W147)/(U$302-U$301)*10)),1))</f>
        <v>0.3</v>
      </c>
      <c r="V144" s="341">
        <f>IF('Datos de Indicador'!X147="No dato","x",ROUND(IF('Datos de Indicador'!X147&gt;V$302,10,IF('Datos de Indicador'!X147&lt;$V$301,0,(V$302-'Datos de Indicador'!X147)/(V$302-V$301)*10)),1))</f>
        <v>2.5</v>
      </c>
      <c r="W144" s="345">
        <f t="shared" si="19"/>
        <v>3.1</v>
      </c>
      <c r="X144" s="346">
        <f t="shared" si="20"/>
        <v>1.7</v>
      </c>
      <c r="Z144" s="413"/>
      <c r="AA144" s="414"/>
      <c r="AB144" s="414"/>
    </row>
    <row r="145" spans="1:28" s="3" customFormat="1" x14ac:dyDescent="0.25">
      <c r="A145" s="104" t="s">
        <v>288</v>
      </c>
      <c r="B145" s="101" t="s">
        <v>294</v>
      </c>
      <c r="C145" s="307">
        <v>906</v>
      </c>
      <c r="D145" s="341">
        <f>IF('Datos de Indicador'!M148="No dato","x",ROUND(IF('Datos de Indicador'!M148&gt;D$302,0,IF('Datos de Indicador'!M148&lt;$D$301,10,(D$302-'Datos de Indicador'!M148)/(D$302-D$301)*10)),1))</f>
        <v>7.6</v>
      </c>
      <c r="E145" s="341">
        <f>IF('Datos de Indicador'!N148="No dato","x",ROUND(IF('Datos de Indicador'!N148&gt;E$302,10,IF('Datos de Indicador'!N148&lt;$E$301,0,10-(E$302-'Datos de Indicador'!N148)/(E$302-E$301)*10)),1))</f>
        <v>10</v>
      </c>
      <c r="F145" s="342">
        <f t="shared" si="21"/>
        <v>9.1</v>
      </c>
      <c r="G145" s="341">
        <f>IF('Datos de Indicador'!O148="No dato","x",ROUND(IF('Datos de Indicador'!O148&gt;G$302,0,IF('Datos de Indicador'!O148&lt;$G$301,10,(G$302-'Datos de Indicador'!O148)/(G$302-G$301)*10)),1))</f>
        <v>7.8</v>
      </c>
      <c r="H145" s="341">
        <f>IF('Datos de Indicador'!P148="No dato","x",ROUND(IF('Datos de Indicador'!P148&gt;H$302,10,IF('Datos de Indicador'!P148&lt;$E$301,0,10-(H$302-'Datos de Indicador'!P148)/(H$302-H$301)*10)),1))</f>
        <v>7.7</v>
      </c>
      <c r="I145" s="341">
        <f>IF('Datos de Indicador'!Q148="No dato","x",ROUND(IF('Datos de Indicador'!Q148&gt;I$302,10,IF('Datos de Indicador'!Q148&lt;$I$301,0,10-(I$302-'Datos de Indicador'!Q148)/(I$302-I$301)*10)),1))</f>
        <v>10</v>
      </c>
      <c r="J145" s="342">
        <f t="shared" si="16"/>
        <v>8.5</v>
      </c>
      <c r="K145" s="341">
        <f>IF('Datos de Indicador'!R148="No dato","x",ROUND(IF('Datos de Indicador'!R148&gt;K$302,10,IF('Datos de Indicador'!R148&lt;$K$301,0,10-(K$302-'Datos de Indicador'!R148)/(K$302-K$301)*10)),1))</f>
        <v>6.8</v>
      </c>
      <c r="L145" s="341">
        <f>IF('Datos de Indicador'!S148="No dato","x",ROUND(IF('Datos de Indicador'!S148&gt;L$302,10,IF('Datos de Indicador'!S148&lt;$L$301,0,10-(L$302-'Datos de Indicador'!S148)/(L$302-L$301)*10)),1))</f>
        <v>10</v>
      </c>
      <c r="M145" s="342">
        <f t="shared" si="17"/>
        <v>8.9</v>
      </c>
      <c r="N145" s="343">
        <f t="shared" si="22"/>
        <v>8.8000000000000007</v>
      </c>
      <c r="O145" s="344">
        <f>IF('Datos de Indicador'!T148="No dato","x",IF('Datos de Indicador'!AN148="No dato","x", 'Datos de Indicador'!T148/'Datos de Indicador'!AN148))</f>
        <v>3.4054146092286734E-4</v>
      </c>
      <c r="P145" s="341">
        <f t="shared" si="18"/>
        <v>0.2</v>
      </c>
      <c r="Q145" s="474">
        <f>IF('Datos de Indicador'!T148="No dato","x",ROUND(IF('Datos de Indicador'!T148&gt;Q$302,10,IF('Datos de Indicador'!T148&lt;$Q$301,0,10-(Q$302-'Datos de Indicador'!T148)/(Q$302-Q$301)*10)),1))</f>
        <v>0</v>
      </c>
      <c r="R145" s="342">
        <f t="shared" si="23"/>
        <v>0.1</v>
      </c>
      <c r="S145" s="341">
        <f>IF('Datos de Indicador'!U148="No dato","x",ROUND(IF('Datos de Indicador'!U148&gt;S$302,10,IF('Datos de Indicador'!U148&lt;$S$301,0,10-(S$302-'Datos de Indicador'!U148)/(S$302-S$301)*10)),1))</f>
        <v>1.3</v>
      </c>
      <c r="T145" s="341">
        <f>IF('Datos de Indicador'!V148="No dato","x",ROUND(IF('Datos de Indicador'!V148&gt;T$302,10,IF('Datos de Indicador'!V148&lt;$T$301,0,10-(T$302-'Datos de Indicador'!V148)/(T$302-T$301)*10)),1))</f>
        <v>7</v>
      </c>
      <c r="U145" s="341">
        <f>IF('Datos de Indicador'!W148="No dato","x",ROUND(IF('Datos de Indicador'!W148&gt;U$302,10,IF('Datos de Indicador'!W148&lt;$U$301,0,10-(U$302-'Datos de Indicador'!W148)/(U$302-U$301)*10)),1))</f>
        <v>2.9</v>
      </c>
      <c r="V145" s="341">
        <f>IF('Datos de Indicador'!X148="No dato","x",ROUND(IF('Datos de Indicador'!X148&gt;V$302,10,IF('Datos de Indicador'!X148&lt;$V$301,0,(V$302-'Datos de Indicador'!X148)/(V$302-V$301)*10)),1))</f>
        <v>5</v>
      </c>
      <c r="W145" s="345">
        <f t="shared" si="19"/>
        <v>4.0999999999999996</v>
      </c>
      <c r="X145" s="346">
        <f t="shared" si="20"/>
        <v>2.2999999999999998</v>
      </c>
      <c r="Z145" s="413"/>
      <c r="AA145" s="414"/>
      <c r="AB145" s="414"/>
    </row>
    <row r="146" spans="1:28" s="3" customFormat="1" x14ac:dyDescent="0.25">
      <c r="A146" s="104" t="s">
        <v>295</v>
      </c>
      <c r="B146" s="101" t="s">
        <v>296</v>
      </c>
      <c r="C146" s="307">
        <v>1001</v>
      </c>
      <c r="D146" s="341">
        <f>IF('Datos de Indicador'!M149="No dato","x",ROUND(IF('Datos de Indicador'!M149&gt;D$302,0,IF('Datos de Indicador'!M149&lt;$D$301,10,(D$302-'Datos de Indicador'!M149)/(D$302-D$301)*10)),1))</f>
        <v>4.9000000000000004</v>
      </c>
      <c r="E146" s="341">
        <f>IF('Datos de Indicador'!N149="No dato","x",ROUND(IF('Datos de Indicador'!N149&gt;E$302,10,IF('Datos de Indicador'!N149&lt;$E$301,0,10-(E$302-'Datos de Indicador'!N149)/(E$302-E$301)*10)),1))</f>
        <v>5.4</v>
      </c>
      <c r="F146" s="342">
        <f t="shared" si="21"/>
        <v>5.2</v>
      </c>
      <c r="G146" s="341">
        <f>IF('Datos de Indicador'!O149="No dato","x",ROUND(IF('Datos de Indicador'!O149&gt;G$302,0,IF('Datos de Indicador'!O149&lt;$G$301,10,(G$302-'Datos de Indicador'!O149)/(G$302-G$301)*10)),1))</f>
        <v>0</v>
      </c>
      <c r="H146" s="341">
        <f>IF('Datos de Indicador'!P149="No dato","x",ROUND(IF('Datos de Indicador'!P149&gt;H$302,10,IF('Datos de Indicador'!P149&lt;$E$301,0,10-(H$302-'Datos de Indicador'!P149)/(H$302-H$301)*10)),1))</f>
        <v>8.9</v>
      </c>
      <c r="I146" s="341">
        <f>IF('Datos de Indicador'!Q149="No dato","x",ROUND(IF('Datos de Indicador'!Q149&gt;I$302,10,IF('Datos de Indicador'!Q149&lt;$I$301,0,10-(I$302-'Datos de Indicador'!Q149)/(I$302-I$301)*10)),1))</f>
        <v>5.4</v>
      </c>
      <c r="J146" s="342">
        <f t="shared" si="16"/>
        <v>4.8</v>
      </c>
      <c r="K146" s="341">
        <f>IF('Datos de Indicador'!R149="No dato","x",ROUND(IF('Datos de Indicador'!R149&gt;K$302,10,IF('Datos de Indicador'!R149&lt;$K$301,0,10-(K$302-'Datos de Indicador'!R149)/(K$302-K$301)*10)),1))</f>
        <v>2.2000000000000002</v>
      </c>
      <c r="L146" s="341">
        <f>IF('Datos de Indicador'!S149="No dato","x",ROUND(IF('Datos de Indicador'!S149&gt;L$302,10,IF('Datos de Indicador'!S149&lt;$L$301,0,10-(L$302-'Datos de Indicador'!S149)/(L$302-L$301)*10)),1))</f>
        <v>7</v>
      </c>
      <c r="M146" s="342">
        <f t="shared" si="17"/>
        <v>5.0999999999999996</v>
      </c>
      <c r="N146" s="343">
        <f t="shared" si="22"/>
        <v>5</v>
      </c>
      <c r="O146" s="344">
        <f>IF('Datos de Indicador'!T149="No dato","x",IF('Datos de Indicador'!AN149="No dato","x", 'Datos de Indicador'!T149/'Datos de Indicador'!AN149))</f>
        <v>3.1648012350443844E-2</v>
      </c>
      <c r="P146" s="341">
        <f t="shared" si="18"/>
        <v>10</v>
      </c>
      <c r="Q146" s="474">
        <f>IF('Datos de Indicador'!T149="No dato","x",ROUND(IF('Datos de Indicador'!T149&gt;Q$302,10,IF('Datos de Indicador'!T149&lt;$Q$301,0,10-(Q$302-'Datos de Indicador'!T149)/(Q$302-Q$301)*10)),1))</f>
        <v>10</v>
      </c>
      <c r="R146" s="342">
        <f t="shared" si="23"/>
        <v>10</v>
      </c>
      <c r="S146" s="341">
        <f>IF('Datos de Indicador'!U149="No dato","x",ROUND(IF('Datos de Indicador'!U149&gt;S$302,10,IF('Datos de Indicador'!U149&lt;$S$301,0,10-(S$302-'Datos de Indicador'!U149)/(S$302-S$301)*10)),1))</f>
        <v>3.1</v>
      </c>
      <c r="T146" s="341">
        <f>IF('Datos de Indicador'!V149="No dato","x",ROUND(IF('Datos de Indicador'!V149&gt;T$302,10,IF('Datos de Indicador'!V149&lt;$T$301,0,10-(T$302-'Datos de Indicador'!V149)/(T$302-T$301)*10)),1))</f>
        <v>10</v>
      </c>
      <c r="U146" s="341">
        <f>IF('Datos de Indicador'!W149="No dato","x",ROUND(IF('Datos de Indicador'!W149&gt;U$302,10,IF('Datos de Indicador'!W149&lt;$U$301,0,10-(U$302-'Datos de Indicador'!W149)/(U$302-U$301)*10)),1))</f>
        <v>2.7</v>
      </c>
      <c r="V146" s="341">
        <f>IF('Datos de Indicador'!X149="No dato","x",ROUND(IF('Datos de Indicador'!X149&gt;V$302,10,IF('Datos de Indicador'!X149&lt;$V$301,0,(V$302-'Datos de Indicador'!X149)/(V$302-V$301)*10)),1))</f>
        <v>0</v>
      </c>
      <c r="W146" s="345">
        <f t="shared" si="19"/>
        <v>4</v>
      </c>
      <c r="X146" s="346">
        <f t="shared" si="20"/>
        <v>8.3000000000000007</v>
      </c>
      <c r="Z146" s="413"/>
      <c r="AA146" s="414"/>
      <c r="AB146" s="414"/>
    </row>
    <row r="147" spans="1:28" s="3" customFormat="1" x14ac:dyDescent="0.25">
      <c r="A147" s="104" t="s">
        <v>295</v>
      </c>
      <c r="B147" s="101" t="s">
        <v>297</v>
      </c>
      <c r="C147" s="307">
        <v>1002</v>
      </c>
      <c r="D147" s="341">
        <f>IF('Datos de Indicador'!M150="No dato","x",ROUND(IF('Datos de Indicador'!M150&gt;D$302,0,IF('Datos de Indicador'!M150&lt;$D$301,10,(D$302-'Datos de Indicador'!M150)/(D$302-D$301)*10)),1))</f>
        <v>7.3</v>
      </c>
      <c r="E147" s="341">
        <f>IF('Datos de Indicador'!N150="No dato","x",ROUND(IF('Datos de Indicador'!N150&gt;E$302,10,IF('Datos de Indicador'!N150&lt;$E$301,0,10-(E$302-'Datos de Indicador'!N150)/(E$302-E$301)*10)),1))</f>
        <v>6.1</v>
      </c>
      <c r="F147" s="342">
        <f t="shared" si="21"/>
        <v>6.7</v>
      </c>
      <c r="G147" s="341">
        <f>IF('Datos de Indicador'!O150="No dato","x",ROUND(IF('Datos de Indicador'!O150&gt;G$302,0,IF('Datos de Indicador'!O150&lt;$G$301,10,(G$302-'Datos de Indicador'!O150)/(G$302-G$301)*10)),1))</f>
        <v>8.3000000000000007</v>
      </c>
      <c r="H147" s="341">
        <f>IF('Datos de Indicador'!P150="No dato","x",ROUND(IF('Datos de Indicador'!P150&gt;H$302,10,IF('Datos de Indicador'!P150&lt;$E$301,0,10-(H$302-'Datos de Indicador'!P150)/(H$302-H$301)*10)),1))</f>
        <v>9.6</v>
      </c>
      <c r="I147" s="341" t="str">
        <f>IF('Datos de Indicador'!Q150="No dato","x",ROUND(IF('Datos de Indicador'!Q150&gt;I$302,10,IF('Datos de Indicador'!Q150&lt;$I$301,0,10-(I$302-'Datos de Indicador'!Q150)/(I$302-I$301)*10)),1))</f>
        <v>x</v>
      </c>
      <c r="J147" s="342">
        <f t="shared" si="16"/>
        <v>9</v>
      </c>
      <c r="K147" s="341">
        <f>IF('Datos de Indicador'!R150="No dato","x",ROUND(IF('Datos de Indicador'!R150&gt;K$302,10,IF('Datos de Indicador'!R150&lt;$K$301,0,10-(K$302-'Datos de Indicador'!R150)/(K$302-K$301)*10)),1))</f>
        <v>6.6</v>
      </c>
      <c r="L147" s="341">
        <f>IF('Datos de Indicador'!S150="No dato","x",ROUND(IF('Datos de Indicador'!S150&gt;L$302,10,IF('Datos de Indicador'!S150&lt;$L$301,0,10-(L$302-'Datos de Indicador'!S150)/(L$302-L$301)*10)),1))</f>
        <v>8.1999999999999993</v>
      </c>
      <c r="M147" s="342">
        <f t="shared" si="17"/>
        <v>7.5</v>
      </c>
      <c r="N147" s="343">
        <f t="shared" si="22"/>
        <v>7.7</v>
      </c>
      <c r="O147" s="344">
        <f>IF('Datos de Indicador'!T150="No dato","x",IF('Datos de Indicador'!AN150="No dato","x", 'Datos de Indicador'!T150/'Datos de Indicador'!AN150))</f>
        <v>8.3766608896591564E-3</v>
      </c>
      <c r="P147" s="341">
        <f t="shared" si="18"/>
        <v>5.6</v>
      </c>
      <c r="Q147" s="474">
        <f>IF('Datos de Indicador'!T150="No dato","x",ROUND(IF('Datos de Indicador'!T150&gt;Q$302,10,IF('Datos de Indicador'!T150&lt;$Q$301,0,10-(Q$302-'Datos de Indicador'!T150)/(Q$302-Q$301)*10)),1))</f>
        <v>1.4</v>
      </c>
      <c r="R147" s="342">
        <f t="shared" si="23"/>
        <v>3.8</v>
      </c>
      <c r="S147" s="341">
        <f>IF('Datos de Indicador'!U150="No dato","x",ROUND(IF('Datos de Indicador'!U150&gt;S$302,10,IF('Datos de Indicador'!U150&lt;$S$301,0,10-(S$302-'Datos de Indicador'!U150)/(S$302-S$301)*10)),1))</f>
        <v>5</v>
      </c>
      <c r="T147" s="341">
        <f>IF('Datos de Indicador'!V150="No dato","x",ROUND(IF('Datos de Indicador'!V150&gt;T$302,10,IF('Datos de Indicador'!V150&lt;$T$301,0,10-(T$302-'Datos de Indicador'!V150)/(T$302-T$301)*10)),1))</f>
        <v>9.6999999999999993</v>
      </c>
      <c r="U147" s="341">
        <f>IF('Datos de Indicador'!W150="No dato","x",ROUND(IF('Datos de Indicador'!W150&gt;U$302,10,IF('Datos de Indicador'!W150&lt;$U$301,0,10-(U$302-'Datos de Indicador'!W150)/(U$302-U$301)*10)),1))</f>
        <v>5.3</v>
      </c>
      <c r="V147" s="341">
        <f>IF('Datos de Indicador'!X150="No dato","x",ROUND(IF('Datos de Indicador'!X150&gt;V$302,10,IF('Datos de Indicador'!X150&lt;$V$301,0,(V$302-'Datos de Indicador'!X150)/(V$302-V$301)*10)),1))</f>
        <v>7.5</v>
      </c>
      <c r="W147" s="345">
        <f t="shared" si="19"/>
        <v>6.9</v>
      </c>
      <c r="X147" s="346">
        <f t="shared" si="20"/>
        <v>5.6</v>
      </c>
      <c r="Z147" s="413"/>
      <c r="AA147" s="414"/>
      <c r="AB147" s="414"/>
    </row>
    <row r="148" spans="1:28" s="3" customFormat="1" x14ac:dyDescent="0.25">
      <c r="A148" s="104" t="s">
        <v>295</v>
      </c>
      <c r="B148" s="101" t="s">
        <v>298</v>
      </c>
      <c r="C148" s="307">
        <v>1003</v>
      </c>
      <c r="D148" s="341">
        <f>IF('Datos de Indicador'!M151="No dato","x",ROUND(IF('Datos de Indicador'!M151&gt;D$302,0,IF('Datos de Indicador'!M151&lt;$D$301,10,(D$302-'Datos de Indicador'!M151)/(D$302-D$301)*10)),1))</f>
        <v>7.7</v>
      </c>
      <c r="E148" s="341">
        <f>IF('Datos de Indicador'!N151="No dato","x",ROUND(IF('Datos de Indicador'!N151&gt;E$302,10,IF('Datos de Indicador'!N151&lt;$E$301,0,10-(E$302-'Datos de Indicador'!N151)/(E$302-E$301)*10)),1))</f>
        <v>8.9</v>
      </c>
      <c r="F148" s="342">
        <f t="shared" si="21"/>
        <v>8.4</v>
      </c>
      <c r="G148" s="341">
        <f>IF('Datos de Indicador'!O151="No dato","x",ROUND(IF('Datos de Indicador'!O151&gt;G$302,0,IF('Datos de Indicador'!O151&lt;$G$301,10,(G$302-'Datos de Indicador'!O151)/(G$302-G$301)*10)),1))</f>
        <v>8.8000000000000007</v>
      </c>
      <c r="H148" s="341">
        <f>IF('Datos de Indicador'!P151="No dato","x",ROUND(IF('Datos de Indicador'!P151&gt;H$302,10,IF('Datos de Indicador'!P151&lt;$E$301,0,10-(H$302-'Datos de Indicador'!P151)/(H$302-H$301)*10)),1))</f>
        <v>7.5</v>
      </c>
      <c r="I148" s="341" t="str">
        <f>IF('Datos de Indicador'!Q151="No dato","x",ROUND(IF('Datos de Indicador'!Q151&gt;I$302,10,IF('Datos de Indicador'!Q151&lt;$I$301,0,10-(I$302-'Datos de Indicador'!Q151)/(I$302-I$301)*10)),1))</f>
        <v>x</v>
      </c>
      <c r="J148" s="342">
        <f t="shared" si="16"/>
        <v>8.1999999999999993</v>
      </c>
      <c r="K148" s="341">
        <f>IF('Datos de Indicador'!R151="No dato","x",ROUND(IF('Datos de Indicador'!R151&gt;K$302,10,IF('Datos de Indicador'!R151&lt;$K$301,0,10-(K$302-'Datos de Indicador'!R151)/(K$302-K$301)*10)),1))</f>
        <v>7.7</v>
      </c>
      <c r="L148" s="341">
        <f>IF('Datos de Indicador'!S151="No dato","x",ROUND(IF('Datos de Indicador'!S151&gt;L$302,10,IF('Datos de Indicador'!S151&lt;$L$301,0,10-(L$302-'Datos de Indicador'!S151)/(L$302-L$301)*10)),1))</f>
        <v>8.6</v>
      </c>
      <c r="M148" s="342">
        <f t="shared" si="17"/>
        <v>8.1999999999999993</v>
      </c>
      <c r="N148" s="343">
        <f t="shared" si="22"/>
        <v>8.3000000000000007</v>
      </c>
      <c r="O148" s="344">
        <f>IF('Datos de Indicador'!T151="No dato","x",IF('Datos de Indicador'!AN151="No dato","x", 'Datos de Indicador'!T151/'Datos de Indicador'!AN151))</f>
        <v>1.0906355772846935E-2</v>
      </c>
      <c r="P148" s="341">
        <f t="shared" si="18"/>
        <v>7.3</v>
      </c>
      <c r="Q148" s="474">
        <f>IF('Datos de Indicador'!T151="No dato","x",ROUND(IF('Datos de Indicador'!T151&gt;Q$302,10,IF('Datos de Indicador'!T151&lt;$Q$301,0,10-(Q$302-'Datos de Indicador'!T151)/(Q$302-Q$301)*10)),1))</f>
        <v>5.0999999999999996</v>
      </c>
      <c r="R148" s="342">
        <f t="shared" si="23"/>
        <v>6.3</v>
      </c>
      <c r="S148" s="341">
        <f>IF('Datos de Indicador'!U151="No dato","x",ROUND(IF('Datos de Indicador'!U151&gt;S$302,10,IF('Datos de Indicador'!U151&lt;$S$301,0,10-(S$302-'Datos de Indicador'!U151)/(S$302-S$301)*10)),1))</f>
        <v>4.5999999999999996</v>
      </c>
      <c r="T148" s="341">
        <f>IF('Datos de Indicador'!V151="No dato","x",ROUND(IF('Datos de Indicador'!V151&gt;T$302,10,IF('Datos de Indicador'!V151&lt;$T$301,0,10-(T$302-'Datos de Indicador'!V151)/(T$302-T$301)*10)),1))</f>
        <v>10</v>
      </c>
      <c r="U148" s="341">
        <f>IF('Datos de Indicador'!W151="No dato","x",ROUND(IF('Datos de Indicador'!W151&gt;U$302,10,IF('Datos de Indicador'!W151&lt;$U$301,0,10-(U$302-'Datos de Indicador'!W151)/(U$302-U$301)*10)),1))</f>
        <v>4.5</v>
      </c>
      <c r="V148" s="341">
        <f>IF('Datos de Indicador'!X151="No dato","x",ROUND(IF('Datos de Indicador'!X151&gt;V$302,10,IF('Datos de Indicador'!X151&lt;$V$301,0,(V$302-'Datos de Indicador'!X151)/(V$302-V$301)*10)),1))</f>
        <v>10</v>
      </c>
      <c r="W148" s="345">
        <f t="shared" si="19"/>
        <v>7.3</v>
      </c>
      <c r="X148" s="346">
        <f t="shared" si="20"/>
        <v>6.8</v>
      </c>
      <c r="Z148" s="413"/>
      <c r="AA148" s="414"/>
      <c r="AB148" s="414"/>
    </row>
    <row r="149" spans="1:28" s="3" customFormat="1" x14ac:dyDescent="0.25">
      <c r="A149" s="104" t="s">
        <v>295</v>
      </c>
      <c r="B149" s="101" t="s">
        <v>210</v>
      </c>
      <c r="C149" s="307">
        <v>1004</v>
      </c>
      <c r="D149" s="341">
        <f>IF('Datos de Indicador'!M152="No dato","x",ROUND(IF('Datos de Indicador'!M152&gt;D$302,0,IF('Datos de Indicador'!M152&lt;$D$301,10,(D$302-'Datos de Indicador'!M152)/(D$302-D$301)*10)),1))</f>
        <v>7.6</v>
      </c>
      <c r="E149" s="341">
        <f>IF('Datos de Indicador'!N152="No dato","x",ROUND(IF('Datos de Indicador'!N152&gt;E$302,10,IF('Datos de Indicador'!N152&lt;$E$301,0,10-(E$302-'Datos de Indicador'!N152)/(E$302-E$301)*10)),1))</f>
        <v>7.6</v>
      </c>
      <c r="F149" s="342">
        <f t="shared" si="21"/>
        <v>7.6</v>
      </c>
      <c r="G149" s="341">
        <f>IF('Datos de Indicador'!O152="No dato","x",ROUND(IF('Datos de Indicador'!O152&gt;G$302,0,IF('Datos de Indicador'!O152&lt;$G$301,10,(G$302-'Datos de Indicador'!O152)/(G$302-G$301)*10)),1))</f>
        <v>8.5</v>
      </c>
      <c r="H149" s="341">
        <f>IF('Datos de Indicador'!P152="No dato","x",ROUND(IF('Datos de Indicador'!P152&gt;H$302,10,IF('Datos de Indicador'!P152&lt;$E$301,0,10-(H$302-'Datos de Indicador'!P152)/(H$302-H$301)*10)),1))</f>
        <v>7.1</v>
      </c>
      <c r="I149" s="341">
        <f>IF('Datos de Indicador'!Q152="No dato","x",ROUND(IF('Datos de Indicador'!Q152&gt;I$302,10,IF('Datos de Indicador'!Q152&lt;$I$301,0,10-(I$302-'Datos de Indicador'!Q152)/(I$302-I$301)*10)),1))</f>
        <v>10</v>
      </c>
      <c r="J149" s="342">
        <f t="shared" si="16"/>
        <v>8.5</v>
      </c>
      <c r="K149" s="341">
        <f>IF('Datos de Indicador'!R152="No dato","x",ROUND(IF('Datos de Indicador'!R152&gt;K$302,10,IF('Datos de Indicador'!R152&lt;$K$301,0,10-(K$302-'Datos de Indicador'!R152)/(K$302-K$301)*10)),1))</f>
        <v>6.6</v>
      </c>
      <c r="L149" s="341">
        <f>IF('Datos de Indicador'!S152="No dato","x",ROUND(IF('Datos de Indicador'!S152&gt;L$302,10,IF('Datos de Indicador'!S152&lt;$L$301,0,10-(L$302-'Datos de Indicador'!S152)/(L$302-L$301)*10)),1))</f>
        <v>8.4</v>
      </c>
      <c r="M149" s="342">
        <f t="shared" si="17"/>
        <v>7.6</v>
      </c>
      <c r="N149" s="343">
        <f t="shared" si="22"/>
        <v>7.9</v>
      </c>
      <c r="O149" s="344">
        <f>IF('Datos de Indicador'!T152="No dato","x",IF('Datos de Indicador'!AN152="No dato","x", 'Datos de Indicador'!T152/'Datos de Indicador'!AN152))</f>
        <v>1.2043549474901242E-2</v>
      </c>
      <c r="P149" s="341">
        <f t="shared" si="18"/>
        <v>8</v>
      </c>
      <c r="Q149" s="474">
        <f>IF('Datos de Indicador'!T152="No dato","x",ROUND(IF('Datos de Indicador'!T152&gt;Q$302,10,IF('Datos de Indicador'!T152&lt;$Q$301,0,10-(Q$302-'Datos de Indicador'!T152)/(Q$302-Q$301)*10)),1))</f>
        <v>3.1</v>
      </c>
      <c r="R149" s="342">
        <f t="shared" si="23"/>
        <v>6.1</v>
      </c>
      <c r="S149" s="341">
        <f>IF('Datos de Indicador'!U152="No dato","x",ROUND(IF('Datos de Indicador'!U152&gt;S$302,10,IF('Datos de Indicador'!U152&lt;$S$301,0,10-(S$302-'Datos de Indicador'!U152)/(S$302-S$301)*10)),1))</f>
        <v>5.0999999999999996</v>
      </c>
      <c r="T149" s="341">
        <f>IF('Datos de Indicador'!V152="No dato","x",ROUND(IF('Datos de Indicador'!V152&gt;T$302,10,IF('Datos de Indicador'!V152&lt;$T$301,0,10-(T$302-'Datos de Indicador'!V152)/(T$302-T$301)*10)),1))</f>
        <v>10</v>
      </c>
      <c r="U149" s="341">
        <f>IF('Datos de Indicador'!W152="No dato","x",ROUND(IF('Datos de Indicador'!W152&gt;U$302,10,IF('Datos de Indicador'!W152&lt;$U$301,0,10-(U$302-'Datos de Indicador'!W152)/(U$302-U$301)*10)),1))</f>
        <v>2.7</v>
      </c>
      <c r="V149" s="341">
        <f>IF('Datos de Indicador'!X152="No dato","x",ROUND(IF('Datos de Indicador'!X152&gt;V$302,10,IF('Datos de Indicador'!X152&lt;$V$301,0,(V$302-'Datos de Indicador'!X152)/(V$302-V$301)*10)),1))</f>
        <v>7.5</v>
      </c>
      <c r="W149" s="345">
        <f t="shared" si="19"/>
        <v>6.3</v>
      </c>
      <c r="X149" s="346">
        <f t="shared" si="20"/>
        <v>6.2</v>
      </c>
      <c r="Z149" s="413"/>
      <c r="AA149" s="414"/>
      <c r="AB149" s="414"/>
    </row>
    <row r="150" spans="1:28" s="3" customFormat="1" x14ac:dyDescent="0.25">
      <c r="A150" s="104" t="s">
        <v>295</v>
      </c>
      <c r="B150" s="101" t="s">
        <v>214</v>
      </c>
      <c r="C150" s="307">
        <v>1005</v>
      </c>
      <c r="D150" s="341">
        <f>IF('Datos de Indicador'!M153="No dato","x",ROUND(IF('Datos de Indicador'!M153&gt;D$302,0,IF('Datos de Indicador'!M153&lt;$D$301,10,(D$302-'Datos de Indicador'!M153)/(D$302-D$301)*10)),1))</f>
        <v>8.5</v>
      </c>
      <c r="E150" s="341">
        <f>IF('Datos de Indicador'!N153="No dato","x",ROUND(IF('Datos de Indicador'!N153&gt;E$302,10,IF('Datos de Indicador'!N153&lt;$E$301,0,10-(E$302-'Datos de Indicador'!N153)/(E$302-E$301)*10)),1))</f>
        <v>9.1</v>
      </c>
      <c r="F150" s="342">
        <f t="shared" si="21"/>
        <v>8.8000000000000007</v>
      </c>
      <c r="G150" s="341">
        <f>IF('Datos de Indicador'!O153="No dato","x",ROUND(IF('Datos de Indicador'!O153&gt;G$302,0,IF('Datos de Indicador'!O153&lt;$G$301,10,(G$302-'Datos de Indicador'!O153)/(G$302-G$301)*10)),1))</f>
        <v>9.3000000000000007</v>
      </c>
      <c r="H150" s="341">
        <f>IF('Datos de Indicador'!P153="No dato","x",ROUND(IF('Datos de Indicador'!P153&gt;H$302,10,IF('Datos de Indicador'!P153&lt;$E$301,0,10-(H$302-'Datos de Indicador'!P153)/(H$302-H$301)*10)),1))</f>
        <v>4.5</v>
      </c>
      <c r="I150" s="341" t="str">
        <f>IF('Datos de Indicador'!Q153="No dato","x",ROUND(IF('Datos de Indicador'!Q153&gt;I$302,10,IF('Datos de Indicador'!Q153&lt;$I$301,0,10-(I$302-'Datos de Indicador'!Q153)/(I$302-I$301)*10)),1))</f>
        <v>x</v>
      </c>
      <c r="J150" s="342">
        <f t="shared" si="16"/>
        <v>6.9</v>
      </c>
      <c r="K150" s="341">
        <f>IF('Datos de Indicador'!R153="No dato","x",ROUND(IF('Datos de Indicador'!R153&gt;K$302,10,IF('Datos de Indicador'!R153&lt;$K$301,0,10-(K$302-'Datos de Indicador'!R153)/(K$302-K$301)*10)),1))</f>
        <v>7.1</v>
      </c>
      <c r="L150" s="341">
        <f>IF('Datos de Indicador'!S153="No dato","x",ROUND(IF('Datos de Indicador'!S153&gt;L$302,10,IF('Datos de Indicador'!S153&lt;$L$301,0,10-(L$302-'Datos de Indicador'!S153)/(L$302-L$301)*10)),1))</f>
        <v>7.8</v>
      </c>
      <c r="M150" s="342">
        <f t="shared" si="17"/>
        <v>7.5</v>
      </c>
      <c r="N150" s="343">
        <f t="shared" si="22"/>
        <v>7.7</v>
      </c>
      <c r="O150" s="344">
        <f>IF('Datos de Indicador'!T153="No dato","x",IF('Datos de Indicador'!AN153="No dato","x", 'Datos de Indicador'!T153/'Datos de Indicador'!AN153))</f>
        <v>9.2013249907986754E-4</v>
      </c>
      <c r="P150" s="341">
        <f t="shared" si="18"/>
        <v>0.6</v>
      </c>
      <c r="Q150" s="474">
        <f>IF('Datos de Indicador'!T153="No dato","x",ROUND(IF('Datos de Indicador'!T153&gt;Q$302,10,IF('Datos de Indicador'!T153&lt;$Q$301,0,10-(Q$302-'Datos de Indicador'!T153)/(Q$302-Q$301)*10)),1))</f>
        <v>0.1</v>
      </c>
      <c r="R150" s="342">
        <f t="shared" si="23"/>
        <v>0.4</v>
      </c>
      <c r="S150" s="341">
        <f>IF('Datos de Indicador'!U153="No dato","x",ROUND(IF('Datos de Indicador'!U153&gt;S$302,10,IF('Datos de Indicador'!U153&lt;$S$301,0,10-(S$302-'Datos de Indicador'!U153)/(S$302-S$301)*10)),1))</f>
        <v>2.2000000000000002</v>
      </c>
      <c r="T150" s="341">
        <f>IF('Datos de Indicador'!V153="No dato","x",ROUND(IF('Datos de Indicador'!V153&gt;T$302,10,IF('Datos de Indicador'!V153&lt;$T$301,0,10-(T$302-'Datos de Indicador'!V153)/(T$302-T$301)*10)),1))</f>
        <v>10</v>
      </c>
      <c r="U150" s="341">
        <f>IF('Datos de Indicador'!W153="No dato","x",ROUND(IF('Datos de Indicador'!W153&gt;U$302,10,IF('Datos de Indicador'!W153&lt;$U$301,0,10-(U$302-'Datos de Indicador'!W153)/(U$302-U$301)*10)),1))</f>
        <v>0.9</v>
      </c>
      <c r="V150" s="341">
        <f>IF('Datos de Indicador'!X153="No dato","x",ROUND(IF('Datos de Indicador'!X153&gt;V$302,10,IF('Datos de Indicador'!X153&lt;$V$301,0,(V$302-'Datos de Indicador'!X153)/(V$302-V$301)*10)),1))</f>
        <v>10</v>
      </c>
      <c r="W150" s="345">
        <f t="shared" si="19"/>
        <v>5.8</v>
      </c>
      <c r="X150" s="346">
        <f t="shared" si="20"/>
        <v>3.6</v>
      </c>
      <c r="Z150" s="413"/>
      <c r="AA150" s="414"/>
      <c r="AB150" s="414"/>
    </row>
    <row r="151" spans="1:28" s="3" customFormat="1" x14ac:dyDescent="0.25">
      <c r="A151" s="104" t="s">
        <v>295</v>
      </c>
      <c r="B151" s="101" t="s">
        <v>295</v>
      </c>
      <c r="C151" s="307">
        <v>1006</v>
      </c>
      <c r="D151" s="341">
        <f>IF('Datos de Indicador'!M154="No dato","x",ROUND(IF('Datos de Indicador'!M154&gt;D$302,0,IF('Datos de Indicador'!M154&lt;$D$301,10,(D$302-'Datos de Indicador'!M154)/(D$302-D$301)*10)),1))</f>
        <v>6.6</v>
      </c>
      <c r="E151" s="341">
        <f>IF('Datos de Indicador'!N154="No dato","x",ROUND(IF('Datos de Indicador'!N154&gt;E$302,10,IF('Datos de Indicador'!N154&lt;$E$301,0,10-(E$302-'Datos de Indicador'!N154)/(E$302-E$301)*10)),1))</f>
        <v>7.2</v>
      </c>
      <c r="F151" s="342">
        <f t="shared" si="21"/>
        <v>6.9</v>
      </c>
      <c r="G151" s="341">
        <f>IF('Datos de Indicador'!O154="No dato","x",ROUND(IF('Datos de Indicador'!O154&gt;G$302,0,IF('Datos de Indicador'!O154&lt;$G$301,10,(G$302-'Datos de Indicador'!O154)/(G$302-G$301)*10)),1))</f>
        <v>3</v>
      </c>
      <c r="H151" s="341">
        <f>IF('Datos de Indicador'!P154="No dato","x",ROUND(IF('Datos de Indicador'!P154&gt;H$302,10,IF('Datos de Indicador'!P154&lt;$E$301,0,10-(H$302-'Datos de Indicador'!P154)/(H$302-H$301)*10)),1))</f>
        <v>7.5</v>
      </c>
      <c r="I151" s="341">
        <f>IF('Datos de Indicador'!Q154="No dato","x",ROUND(IF('Datos de Indicador'!Q154&gt;I$302,10,IF('Datos de Indicador'!Q154&lt;$I$301,0,10-(I$302-'Datos de Indicador'!Q154)/(I$302-I$301)*10)),1))</f>
        <v>6.6</v>
      </c>
      <c r="J151" s="342">
        <f t="shared" si="16"/>
        <v>5.7</v>
      </c>
      <c r="K151" s="341">
        <f>IF('Datos de Indicador'!R154="No dato","x",ROUND(IF('Datos de Indicador'!R154&gt;K$302,10,IF('Datos de Indicador'!R154&lt;$K$301,0,10-(K$302-'Datos de Indicador'!R154)/(K$302-K$301)*10)),1))</f>
        <v>7.1</v>
      </c>
      <c r="L151" s="341">
        <f>IF('Datos de Indicador'!S154="No dato","x",ROUND(IF('Datos de Indicador'!S154&gt;L$302,10,IF('Datos de Indicador'!S154&lt;$L$301,0,10-(L$302-'Datos de Indicador'!S154)/(L$302-L$301)*10)),1))</f>
        <v>6.9</v>
      </c>
      <c r="M151" s="342">
        <f t="shared" si="17"/>
        <v>7</v>
      </c>
      <c r="N151" s="343">
        <f t="shared" si="22"/>
        <v>6.5</v>
      </c>
      <c r="O151" s="344">
        <f>IF('Datos de Indicador'!T154="No dato","x",IF('Datos de Indicador'!AN154="No dato","x", 'Datos de Indicador'!T154/'Datos de Indicador'!AN154))</f>
        <v>1.3274923669188902E-3</v>
      </c>
      <c r="P151" s="341">
        <f t="shared" si="18"/>
        <v>0.9</v>
      </c>
      <c r="Q151" s="474">
        <f>IF('Datos de Indicador'!T154="No dato","x",ROUND(IF('Datos de Indicador'!T154&gt;Q$302,10,IF('Datos de Indicador'!T154&lt;$Q$301,0,10-(Q$302-'Datos de Indicador'!T154)/(Q$302-Q$301)*10)),1))</f>
        <v>2</v>
      </c>
      <c r="R151" s="342">
        <f t="shared" si="23"/>
        <v>1.5</v>
      </c>
      <c r="S151" s="341">
        <f>IF('Datos de Indicador'!U154="No dato","x",ROUND(IF('Datos de Indicador'!U154&gt;S$302,10,IF('Datos de Indicador'!U154&lt;$S$301,0,10-(S$302-'Datos de Indicador'!U154)/(S$302-S$301)*10)),1))</f>
        <v>4.5999999999999996</v>
      </c>
      <c r="T151" s="341">
        <f>IF('Datos de Indicador'!V154="No dato","x",ROUND(IF('Datos de Indicador'!V154&gt;T$302,10,IF('Datos de Indicador'!V154&lt;$T$301,0,10-(T$302-'Datos de Indicador'!V154)/(T$302-T$301)*10)),1))</f>
        <v>10</v>
      </c>
      <c r="U151" s="341">
        <f>IF('Datos de Indicador'!W154="No dato","x",ROUND(IF('Datos de Indicador'!W154&gt;U$302,10,IF('Datos de Indicador'!W154&lt;$U$301,0,10-(U$302-'Datos de Indicador'!W154)/(U$302-U$301)*10)),1))</f>
        <v>10</v>
      </c>
      <c r="V151" s="341">
        <f>IF('Datos de Indicador'!X154="No dato","x",ROUND(IF('Datos de Indicador'!X154&gt;V$302,10,IF('Datos de Indicador'!X154&lt;$V$301,0,(V$302-'Datos de Indicador'!X154)/(V$302-V$301)*10)),1))</f>
        <v>10</v>
      </c>
      <c r="W151" s="345">
        <f t="shared" si="19"/>
        <v>8.6999999999999993</v>
      </c>
      <c r="X151" s="346">
        <f t="shared" si="20"/>
        <v>6.3</v>
      </c>
      <c r="Z151" s="413"/>
      <c r="AA151" s="414"/>
      <c r="AB151" s="414"/>
    </row>
    <row r="152" spans="1:28" s="3" customFormat="1" x14ac:dyDescent="0.25">
      <c r="A152" s="104" t="s">
        <v>295</v>
      </c>
      <c r="B152" s="101" t="s">
        <v>299</v>
      </c>
      <c r="C152" s="307">
        <v>1007</v>
      </c>
      <c r="D152" s="341">
        <f>IF('Datos de Indicador'!M155="No dato","x",ROUND(IF('Datos de Indicador'!M155&gt;D$302,0,IF('Datos de Indicador'!M155&lt;$D$301,10,(D$302-'Datos de Indicador'!M155)/(D$302-D$301)*10)),1))</f>
        <v>7</v>
      </c>
      <c r="E152" s="341">
        <f>IF('Datos de Indicador'!N155="No dato","x",ROUND(IF('Datos de Indicador'!N155&gt;E$302,10,IF('Datos de Indicador'!N155&lt;$E$301,0,10-(E$302-'Datos de Indicador'!N155)/(E$302-E$301)*10)),1))</f>
        <v>6.5</v>
      </c>
      <c r="F152" s="342">
        <f t="shared" si="21"/>
        <v>6.8</v>
      </c>
      <c r="G152" s="341">
        <f>IF('Datos de Indicador'!O155="No dato","x",ROUND(IF('Datos de Indicador'!O155&gt;G$302,0,IF('Datos de Indicador'!O155&lt;$G$301,10,(G$302-'Datos de Indicador'!O155)/(G$302-G$301)*10)),1))</f>
        <v>7.2</v>
      </c>
      <c r="H152" s="341">
        <f>IF('Datos de Indicador'!P155="No dato","x",ROUND(IF('Datos de Indicador'!P155&gt;H$302,10,IF('Datos de Indicador'!P155&lt;$E$301,0,10-(H$302-'Datos de Indicador'!P155)/(H$302-H$301)*10)),1))</f>
        <v>7</v>
      </c>
      <c r="I152" s="341">
        <f>IF('Datos de Indicador'!Q155="No dato","x",ROUND(IF('Datos de Indicador'!Q155&gt;I$302,10,IF('Datos de Indicador'!Q155&lt;$I$301,0,10-(I$302-'Datos de Indicador'!Q155)/(I$302-I$301)*10)),1))</f>
        <v>6.3</v>
      </c>
      <c r="J152" s="342">
        <f t="shared" si="16"/>
        <v>6.8</v>
      </c>
      <c r="K152" s="341">
        <f>IF('Datos de Indicador'!R155="No dato","x",ROUND(IF('Datos de Indicador'!R155&gt;K$302,10,IF('Datos de Indicador'!R155&lt;$K$301,0,10-(K$302-'Datos de Indicador'!R155)/(K$302-K$301)*10)),1))</f>
        <v>5.0999999999999996</v>
      </c>
      <c r="L152" s="341">
        <f>IF('Datos de Indicador'!S155="No dato","x",ROUND(IF('Datos de Indicador'!S155&gt;L$302,10,IF('Datos de Indicador'!S155&lt;$L$301,0,10-(L$302-'Datos de Indicador'!S155)/(L$302-L$301)*10)),1))</f>
        <v>7.6</v>
      </c>
      <c r="M152" s="342">
        <f t="shared" si="17"/>
        <v>6.5</v>
      </c>
      <c r="N152" s="343">
        <f t="shared" si="22"/>
        <v>6.7</v>
      </c>
      <c r="O152" s="344">
        <f>IF('Datos de Indicador'!T155="No dato","x",IF('Datos de Indicador'!AN155="No dato","x", 'Datos de Indicador'!T155/'Datos de Indicador'!AN155))</f>
        <v>5.3868918963854619E-3</v>
      </c>
      <c r="P152" s="341">
        <f t="shared" si="18"/>
        <v>3.6</v>
      </c>
      <c r="Q152" s="474">
        <f>IF('Datos de Indicador'!T155="No dato","x",ROUND(IF('Datos de Indicador'!T155&gt;Q$302,10,IF('Datos de Indicador'!T155&lt;$Q$301,0,10-(Q$302-'Datos de Indicador'!T155)/(Q$302-Q$301)*10)),1))</f>
        <v>4</v>
      </c>
      <c r="R152" s="342">
        <f t="shared" si="23"/>
        <v>3.8</v>
      </c>
      <c r="S152" s="341">
        <f>IF('Datos de Indicador'!U155="No dato","x",ROUND(IF('Datos de Indicador'!U155&gt;S$302,10,IF('Datos de Indicador'!U155&lt;$S$301,0,10-(S$302-'Datos de Indicador'!U155)/(S$302-S$301)*10)),1))</f>
        <v>4.3</v>
      </c>
      <c r="T152" s="341">
        <f>IF('Datos de Indicador'!V155="No dato","x",ROUND(IF('Datos de Indicador'!V155&gt;T$302,10,IF('Datos de Indicador'!V155&lt;$T$301,0,10-(T$302-'Datos de Indicador'!V155)/(T$302-T$301)*10)),1))</f>
        <v>10</v>
      </c>
      <c r="U152" s="341">
        <f>IF('Datos de Indicador'!W155="No dato","x",ROUND(IF('Datos de Indicador'!W155&gt;U$302,10,IF('Datos de Indicador'!W155&lt;$U$301,0,10-(U$302-'Datos de Indicador'!W155)/(U$302-U$301)*10)),1))</f>
        <v>3.3</v>
      </c>
      <c r="V152" s="341">
        <f>IF('Datos de Indicador'!X155="No dato","x",ROUND(IF('Datos de Indicador'!X155&gt;V$302,10,IF('Datos de Indicador'!X155&lt;$V$301,0,(V$302-'Datos de Indicador'!X155)/(V$302-V$301)*10)),1))</f>
        <v>5</v>
      </c>
      <c r="W152" s="345">
        <f t="shared" si="19"/>
        <v>5.7</v>
      </c>
      <c r="X152" s="346">
        <f t="shared" si="20"/>
        <v>4.8</v>
      </c>
      <c r="Z152" s="413"/>
      <c r="AA152" s="414"/>
      <c r="AB152" s="414"/>
    </row>
    <row r="153" spans="1:28" s="3" customFormat="1" x14ac:dyDescent="0.25">
      <c r="A153" s="104" t="s">
        <v>295</v>
      </c>
      <c r="B153" s="101" t="s">
        <v>300</v>
      </c>
      <c r="C153" s="307">
        <v>1008</v>
      </c>
      <c r="D153" s="341">
        <f>IF('Datos de Indicador'!M156="No dato","x",ROUND(IF('Datos de Indicador'!M156&gt;D$302,0,IF('Datos de Indicador'!M156&lt;$D$301,10,(D$302-'Datos de Indicador'!M156)/(D$302-D$301)*10)),1))</f>
        <v>7.6</v>
      </c>
      <c r="E153" s="341">
        <f>IF('Datos de Indicador'!N156="No dato","x",ROUND(IF('Datos de Indicador'!N156&gt;E$302,10,IF('Datos de Indicador'!N156&lt;$E$301,0,10-(E$302-'Datos de Indicador'!N156)/(E$302-E$301)*10)),1))</f>
        <v>8.1</v>
      </c>
      <c r="F153" s="342">
        <f t="shared" si="21"/>
        <v>7.9</v>
      </c>
      <c r="G153" s="341">
        <f>IF('Datos de Indicador'!O156="No dato","x",ROUND(IF('Datos de Indicador'!O156&gt;G$302,0,IF('Datos de Indicador'!O156&lt;$G$301,10,(G$302-'Datos de Indicador'!O156)/(G$302-G$301)*10)),1))</f>
        <v>7</v>
      </c>
      <c r="H153" s="341">
        <f>IF('Datos de Indicador'!P156="No dato","x",ROUND(IF('Datos de Indicador'!P156&gt;H$302,10,IF('Datos de Indicador'!P156&lt;$E$301,0,10-(H$302-'Datos de Indicador'!P156)/(H$302-H$301)*10)),1))</f>
        <v>7.4</v>
      </c>
      <c r="I153" s="341" t="str">
        <f>IF('Datos de Indicador'!Q156="No dato","x",ROUND(IF('Datos de Indicador'!Q156&gt;I$302,10,IF('Datos de Indicador'!Q156&lt;$I$301,0,10-(I$302-'Datos de Indicador'!Q156)/(I$302-I$301)*10)),1))</f>
        <v>x</v>
      </c>
      <c r="J153" s="342">
        <f t="shared" si="16"/>
        <v>7.2</v>
      </c>
      <c r="K153" s="341">
        <f>IF('Datos de Indicador'!R156="No dato","x",ROUND(IF('Datos de Indicador'!R156&gt;K$302,10,IF('Datos de Indicador'!R156&lt;$K$301,0,10-(K$302-'Datos de Indicador'!R156)/(K$302-K$301)*10)),1))</f>
        <v>5.0999999999999996</v>
      </c>
      <c r="L153" s="341">
        <f>IF('Datos de Indicador'!S156="No dato","x",ROUND(IF('Datos de Indicador'!S156&gt;L$302,10,IF('Datos de Indicador'!S156&lt;$L$301,0,10-(L$302-'Datos de Indicador'!S156)/(L$302-L$301)*10)),1))</f>
        <v>8.4</v>
      </c>
      <c r="M153" s="342">
        <f t="shared" si="17"/>
        <v>7.1</v>
      </c>
      <c r="N153" s="343">
        <f t="shared" si="22"/>
        <v>7.4</v>
      </c>
      <c r="O153" s="344">
        <f>IF('Datos de Indicador'!T156="No dato","x",IF('Datos de Indicador'!AN156="No dato","x", 'Datos de Indicador'!T156/'Datos de Indicador'!AN156))</f>
        <v>1.0628674807779286E-2</v>
      </c>
      <c r="P153" s="341">
        <f t="shared" si="18"/>
        <v>7.1</v>
      </c>
      <c r="Q153" s="474">
        <f>IF('Datos de Indicador'!T156="No dato","x",ROUND(IF('Datos de Indicador'!T156&gt;Q$302,10,IF('Datos de Indicador'!T156&lt;$Q$301,0,10-(Q$302-'Datos de Indicador'!T156)/(Q$302-Q$301)*10)),1))</f>
        <v>1.2</v>
      </c>
      <c r="R153" s="342">
        <f t="shared" si="23"/>
        <v>4.8</v>
      </c>
      <c r="S153" s="341">
        <f>IF('Datos de Indicador'!U156="No dato","x",ROUND(IF('Datos de Indicador'!U156&gt;S$302,10,IF('Datos de Indicador'!U156&lt;$S$301,0,10-(S$302-'Datos de Indicador'!U156)/(S$302-S$301)*10)),1))</f>
        <v>4.2</v>
      </c>
      <c r="T153" s="341">
        <f>IF('Datos de Indicador'!V156="No dato","x",ROUND(IF('Datos de Indicador'!V156&gt;T$302,10,IF('Datos de Indicador'!V156&lt;$T$301,0,10-(T$302-'Datos de Indicador'!V156)/(T$302-T$301)*10)),1))</f>
        <v>8.6999999999999993</v>
      </c>
      <c r="U153" s="341">
        <f>IF('Datos de Indicador'!W156="No dato","x",ROUND(IF('Datos de Indicador'!W156&gt;U$302,10,IF('Datos de Indicador'!W156&lt;$U$301,0,10-(U$302-'Datos de Indicador'!W156)/(U$302-U$301)*10)),1))</f>
        <v>1.8</v>
      </c>
      <c r="V153" s="341">
        <f>IF('Datos de Indicador'!X156="No dato","x",ROUND(IF('Datos de Indicador'!X156&gt;V$302,10,IF('Datos de Indicador'!X156&lt;$V$301,0,(V$302-'Datos de Indicador'!X156)/(V$302-V$301)*10)),1))</f>
        <v>5</v>
      </c>
      <c r="W153" s="345">
        <f t="shared" si="19"/>
        <v>4.9000000000000004</v>
      </c>
      <c r="X153" s="346">
        <f t="shared" si="20"/>
        <v>4.9000000000000004</v>
      </c>
      <c r="Z153" s="413"/>
      <c r="AA153" s="414"/>
      <c r="AB153" s="414"/>
    </row>
    <row r="154" spans="1:28" s="3" customFormat="1" x14ac:dyDescent="0.25">
      <c r="A154" s="104" t="s">
        <v>295</v>
      </c>
      <c r="B154" s="101" t="s">
        <v>301</v>
      </c>
      <c r="C154" s="307">
        <v>1009</v>
      </c>
      <c r="D154" s="341">
        <f>IF('Datos de Indicador'!M157="No dato","x",ROUND(IF('Datos de Indicador'!M157&gt;D$302,0,IF('Datos de Indicador'!M157&lt;$D$301,10,(D$302-'Datos de Indicador'!M157)/(D$302-D$301)*10)),1))</f>
        <v>8.9</v>
      </c>
      <c r="E154" s="341">
        <f>IF('Datos de Indicador'!N157="No dato","x",ROUND(IF('Datos de Indicador'!N157&gt;E$302,10,IF('Datos de Indicador'!N157&lt;$E$301,0,10-(E$302-'Datos de Indicador'!N157)/(E$302-E$301)*10)),1))</f>
        <v>9</v>
      </c>
      <c r="F154" s="342">
        <f t="shared" si="21"/>
        <v>9</v>
      </c>
      <c r="G154" s="341">
        <f>IF('Datos de Indicador'!O157="No dato","x",ROUND(IF('Datos de Indicador'!O157&gt;G$302,0,IF('Datos de Indicador'!O157&lt;$G$301,10,(G$302-'Datos de Indicador'!O157)/(G$302-G$301)*10)),1))</f>
        <v>8.5</v>
      </c>
      <c r="H154" s="341">
        <f>IF('Datos de Indicador'!P157="No dato","x",ROUND(IF('Datos de Indicador'!P157&gt;H$302,10,IF('Datos de Indicador'!P157&lt;$E$301,0,10-(H$302-'Datos de Indicador'!P157)/(H$302-H$301)*10)),1))</f>
        <v>6.9</v>
      </c>
      <c r="I154" s="341" t="str">
        <f>IF('Datos de Indicador'!Q157="No dato","x",ROUND(IF('Datos de Indicador'!Q157&gt;I$302,10,IF('Datos de Indicador'!Q157&lt;$I$301,0,10-(I$302-'Datos de Indicador'!Q157)/(I$302-I$301)*10)),1))</f>
        <v>x</v>
      </c>
      <c r="J154" s="342">
        <f t="shared" si="16"/>
        <v>7.7</v>
      </c>
      <c r="K154" s="341">
        <f>IF('Datos de Indicador'!R157="No dato","x",ROUND(IF('Datos de Indicador'!R157&gt;K$302,10,IF('Datos de Indicador'!R157&lt;$K$301,0,10-(K$302-'Datos de Indicador'!R157)/(K$302-K$301)*10)),1))</f>
        <v>7</v>
      </c>
      <c r="L154" s="341">
        <f>IF('Datos de Indicador'!S157="No dato","x",ROUND(IF('Datos de Indicador'!S157&gt;L$302,10,IF('Datos de Indicador'!S157&lt;$L$301,0,10-(L$302-'Datos de Indicador'!S157)/(L$302-L$301)*10)),1))</f>
        <v>7.9</v>
      </c>
      <c r="M154" s="342">
        <f t="shared" si="17"/>
        <v>7.5</v>
      </c>
      <c r="N154" s="343">
        <f t="shared" si="22"/>
        <v>8.1</v>
      </c>
      <c r="O154" s="344">
        <f>IF('Datos de Indicador'!T157="No dato","x",IF('Datos de Indicador'!AN157="No dato","x", 'Datos de Indicador'!T157/'Datos de Indicador'!AN157))</f>
        <v>6.8815646504889532E-3</v>
      </c>
      <c r="P154" s="341">
        <f t="shared" si="18"/>
        <v>4.5999999999999996</v>
      </c>
      <c r="Q154" s="474">
        <f>IF('Datos de Indicador'!T157="No dato","x",ROUND(IF('Datos de Indicador'!T157&gt;Q$302,10,IF('Datos de Indicador'!T157&lt;$Q$301,0,10-(Q$302-'Datos de Indicador'!T157)/(Q$302-Q$301)*10)),1))</f>
        <v>2.8</v>
      </c>
      <c r="R154" s="342">
        <f t="shared" si="23"/>
        <v>3.8</v>
      </c>
      <c r="S154" s="341">
        <f>IF('Datos de Indicador'!U157="No dato","x",ROUND(IF('Datos de Indicador'!U157&gt;S$302,10,IF('Datos de Indicador'!U157&lt;$S$301,0,10-(S$302-'Datos de Indicador'!U157)/(S$302-S$301)*10)),1))</f>
        <v>3.5</v>
      </c>
      <c r="T154" s="341">
        <f>IF('Datos de Indicador'!V157="No dato","x",ROUND(IF('Datos de Indicador'!V157&gt;T$302,10,IF('Datos de Indicador'!V157&lt;$T$301,0,10-(T$302-'Datos de Indicador'!V157)/(T$302-T$301)*10)),1))</f>
        <v>10</v>
      </c>
      <c r="U154" s="341">
        <f>IF('Datos de Indicador'!W157="No dato","x",ROUND(IF('Datos de Indicador'!W157&gt;U$302,10,IF('Datos de Indicador'!W157&lt;$U$301,0,10-(U$302-'Datos de Indicador'!W157)/(U$302-U$301)*10)),1))</f>
        <v>0.4</v>
      </c>
      <c r="V154" s="341">
        <f>IF('Datos de Indicador'!X157="No dato","x",ROUND(IF('Datos de Indicador'!X157&gt;V$302,10,IF('Datos de Indicador'!X157&lt;$V$301,0,(V$302-'Datos de Indicador'!X157)/(V$302-V$301)*10)),1))</f>
        <v>10</v>
      </c>
      <c r="W154" s="345">
        <f t="shared" si="19"/>
        <v>6</v>
      </c>
      <c r="X154" s="346">
        <f t="shared" si="20"/>
        <v>5</v>
      </c>
      <c r="Z154" s="413"/>
      <c r="AA154" s="414"/>
      <c r="AB154" s="414"/>
    </row>
    <row r="155" spans="1:28" s="3" customFormat="1" x14ac:dyDescent="0.25">
      <c r="A155" s="104" t="s">
        <v>295</v>
      </c>
      <c r="B155" s="101" t="s">
        <v>221</v>
      </c>
      <c r="C155" s="307">
        <v>1010</v>
      </c>
      <c r="D155" s="341">
        <f>IF('Datos de Indicador'!M158="No dato","x",ROUND(IF('Datos de Indicador'!M158&gt;D$302,0,IF('Datos de Indicador'!M158&lt;$D$301,10,(D$302-'Datos de Indicador'!M158)/(D$302-D$301)*10)),1))</f>
        <v>7.5</v>
      </c>
      <c r="E155" s="341">
        <f>IF('Datos de Indicador'!N158="No dato","x",ROUND(IF('Datos de Indicador'!N158&gt;E$302,10,IF('Datos de Indicador'!N158&lt;$E$301,0,10-(E$302-'Datos de Indicador'!N158)/(E$302-E$301)*10)),1))</f>
        <v>8.8000000000000007</v>
      </c>
      <c r="F155" s="342">
        <f t="shared" si="21"/>
        <v>8.1999999999999993</v>
      </c>
      <c r="G155" s="341">
        <f>IF('Datos de Indicador'!O158="No dato","x",ROUND(IF('Datos de Indicador'!O158&gt;G$302,0,IF('Datos de Indicador'!O158&lt;$G$301,10,(G$302-'Datos de Indicador'!O158)/(G$302-G$301)*10)),1))</f>
        <v>8.5</v>
      </c>
      <c r="H155" s="341">
        <f>IF('Datos de Indicador'!P158="No dato","x",ROUND(IF('Datos de Indicador'!P158&gt;H$302,10,IF('Datos de Indicador'!P158&lt;$E$301,0,10-(H$302-'Datos de Indicador'!P158)/(H$302-H$301)*10)),1))</f>
        <v>9</v>
      </c>
      <c r="I155" s="341" t="str">
        <f>IF('Datos de Indicador'!Q158="No dato","x",ROUND(IF('Datos de Indicador'!Q158&gt;I$302,10,IF('Datos de Indicador'!Q158&lt;$I$301,0,10-(I$302-'Datos de Indicador'!Q158)/(I$302-I$301)*10)),1))</f>
        <v>x</v>
      </c>
      <c r="J155" s="342">
        <f t="shared" si="16"/>
        <v>8.8000000000000007</v>
      </c>
      <c r="K155" s="341">
        <f>IF('Datos de Indicador'!R158="No dato","x",ROUND(IF('Datos de Indicador'!R158&gt;K$302,10,IF('Datos de Indicador'!R158&lt;$K$301,0,10-(K$302-'Datos de Indicador'!R158)/(K$302-K$301)*10)),1))</f>
        <v>7</v>
      </c>
      <c r="L155" s="341">
        <f>IF('Datos de Indicador'!S158="No dato","x",ROUND(IF('Datos de Indicador'!S158&gt;L$302,10,IF('Datos de Indicador'!S158&lt;$L$301,0,10-(L$302-'Datos de Indicador'!S158)/(L$302-L$301)*10)),1))</f>
        <v>8.3000000000000007</v>
      </c>
      <c r="M155" s="342">
        <f t="shared" si="17"/>
        <v>7.7</v>
      </c>
      <c r="N155" s="343">
        <f t="shared" si="22"/>
        <v>8.1999999999999993</v>
      </c>
      <c r="O155" s="344">
        <f>IF('Datos de Indicador'!T158="No dato","x",IF('Datos de Indicador'!AN158="No dato","x", 'Datos de Indicador'!T158/'Datos de Indicador'!AN158))</f>
        <v>1.6921980762379763E-2</v>
      </c>
      <c r="P155" s="341">
        <f t="shared" si="18"/>
        <v>10</v>
      </c>
      <c r="Q155" s="474">
        <f>IF('Datos de Indicador'!T158="No dato","x",ROUND(IF('Datos de Indicador'!T158&gt;Q$302,10,IF('Datos de Indicador'!T158&lt;$Q$301,0,10-(Q$302-'Datos de Indicador'!T158)/(Q$302-Q$301)*10)),1))</f>
        <v>2.4</v>
      </c>
      <c r="R155" s="342">
        <f t="shared" si="23"/>
        <v>8</v>
      </c>
      <c r="S155" s="341">
        <f>IF('Datos de Indicador'!U158="No dato","x",ROUND(IF('Datos de Indicador'!U158&gt;S$302,10,IF('Datos de Indicador'!U158&lt;$S$301,0,10-(S$302-'Datos de Indicador'!U158)/(S$302-S$301)*10)),1))</f>
        <v>7.8</v>
      </c>
      <c r="T155" s="341">
        <f>IF('Datos de Indicador'!V158="No dato","x",ROUND(IF('Datos de Indicador'!V158&gt;T$302,10,IF('Datos de Indicador'!V158&lt;$T$301,0,10-(T$302-'Datos de Indicador'!V158)/(T$302-T$301)*10)),1))</f>
        <v>9.6999999999999993</v>
      </c>
      <c r="U155" s="341">
        <f>IF('Datos de Indicador'!W158="No dato","x",ROUND(IF('Datos de Indicador'!W158&gt;U$302,10,IF('Datos de Indicador'!W158&lt;$U$301,0,10-(U$302-'Datos de Indicador'!W158)/(U$302-U$301)*10)),1))</f>
        <v>0.9</v>
      </c>
      <c r="V155" s="341">
        <f>IF('Datos de Indicador'!X158="No dato","x",ROUND(IF('Datos de Indicador'!X158&gt;V$302,10,IF('Datos de Indicador'!X158&lt;$V$301,0,(V$302-'Datos de Indicador'!X158)/(V$302-V$301)*10)),1))</f>
        <v>7.5</v>
      </c>
      <c r="W155" s="345">
        <f t="shared" si="19"/>
        <v>6.5</v>
      </c>
      <c r="X155" s="346">
        <f t="shared" si="20"/>
        <v>7.3</v>
      </c>
      <c r="Z155" s="413"/>
      <c r="AA155" s="414"/>
      <c r="AB155" s="414"/>
    </row>
    <row r="156" spans="1:28" s="3" customFormat="1" x14ac:dyDescent="0.25">
      <c r="A156" s="104" t="s">
        <v>295</v>
      </c>
      <c r="B156" s="101" t="s">
        <v>244</v>
      </c>
      <c r="C156" s="307">
        <v>1011</v>
      </c>
      <c r="D156" s="341">
        <f>IF('Datos de Indicador'!M159="No dato","x",ROUND(IF('Datos de Indicador'!M159&gt;D$302,0,IF('Datos de Indicador'!M159&lt;$D$301,10,(D$302-'Datos de Indicador'!M159)/(D$302-D$301)*10)),1))</f>
        <v>7.4</v>
      </c>
      <c r="E156" s="341">
        <f>IF('Datos de Indicador'!N159="No dato","x",ROUND(IF('Datos de Indicador'!N159&gt;E$302,10,IF('Datos de Indicador'!N159&lt;$E$301,0,10-(E$302-'Datos de Indicador'!N159)/(E$302-E$301)*10)),1))</f>
        <v>6.8</v>
      </c>
      <c r="F156" s="342">
        <f t="shared" si="21"/>
        <v>7.1</v>
      </c>
      <c r="G156" s="341">
        <f>IF('Datos de Indicador'!O159="No dato","x",ROUND(IF('Datos de Indicador'!O159&gt;G$302,0,IF('Datos de Indicador'!O159&lt;$G$301,10,(G$302-'Datos de Indicador'!O159)/(G$302-G$301)*10)),1))</f>
        <v>9</v>
      </c>
      <c r="H156" s="341">
        <f>IF('Datos de Indicador'!P159="No dato","x",ROUND(IF('Datos de Indicador'!P159&gt;H$302,10,IF('Datos de Indicador'!P159&lt;$E$301,0,10-(H$302-'Datos de Indicador'!P159)/(H$302-H$301)*10)),1))</f>
        <v>5.2</v>
      </c>
      <c r="I156" s="341" t="str">
        <f>IF('Datos de Indicador'!Q159="No dato","x",ROUND(IF('Datos de Indicador'!Q159&gt;I$302,10,IF('Datos de Indicador'!Q159&lt;$I$301,0,10-(I$302-'Datos de Indicador'!Q159)/(I$302-I$301)*10)),1))</f>
        <v>x</v>
      </c>
      <c r="J156" s="342">
        <f t="shared" si="16"/>
        <v>7.1</v>
      </c>
      <c r="K156" s="341">
        <f>IF('Datos de Indicador'!R159="No dato","x",ROUND(IF('Datos de Indicador'!R159&gt;K$302,10,IF('Datos de Indicador'!R159&lt;$K$301,0,10-(K$302-'Datos de Indicador'!R159)/(K$302-K$301)*10)),1))</f>
        <v>6.6</v>
      </c>
      <c r="L156" s="341">
        <f>IF('Datos de Indicador'!S159="No dato","x",ROUND(IF('Datos de Indicador'!S159&gt;L$302,10,IF('Datos de Indicador'!S159&lt;$L$301,0,10-(L$302-'Datos de Indicador'!S159)/(L$302-L$301)*10)),1))</f>
        <v>7.5</v>
      </c>
      <c r="M156" s="342">
        <f t="shared" si="17"/>
        <v>7.1</v>
      </c>
      <c r="N156" s="343">
        <f t="shared" si="22"/>
        <v>7.1</v>
      </c>
      <c r="O156" s="344">
        <f>IF('Datos de Indicador'!T159="No dato","x",IF('Datos de Indicador'!AN159="No dato","x", 'Datos de Indicador'!T159/'Datos de Indicador'!AN159))</f>
        <v>1.7017655817911082E-3</v>
      </c>
      <c r="P156" s="341">
        <f t="shared" si="18"/>
        <v>1.1000000000000001</v>
      </c>
      <c r="Q156" s="474">
        <f>IF('Datos de Indicador'!T159="No dato","x",ROUND(IF('Datos de Indicador'!T159&gt;Q$302,10,IF('Datos de Indicador'!T159&lt;$Q$301,0,10-(Q$302-'Datos de Indicador'!T159)/(Q$302-Q$301)*10)),1))</f>
        <v>0.2</v>
      </c>
      <c r="R156" s="342">
        <f t="shared" si="23"/>
        <v>0.7</v>
      </c>
      <c r="S156" s="341">
        <f>IF('Datos de Indicador'!U159="No dato","x",ROUND(IF('Datos de Indicador'!U159&gt;S$302,10,IF('Datos de Indicador'!U159&lt;$S$301,0,10-(S$302-'Datos de Indicador'!U159)/(S$302-S$301)*10)),1))</f>
        <v>2</v>
      </c>
      <c r="T156" s="341">
        <f>IF('Datos de Indicador'!V159="No dato","x",ROUND(IF('Datos de Indicador'!V159&gt;T$302,10,IF('Datos de Indicador'!V159&lt;$T$301,0,10-(T$302-'Datos de Indicador'!V159)/(T$302-T$301)*10)),1))</f>
        <v>10</v>
      </c>
      <c r="U156" s="341">
        <f>IF('Datos de Indicador'!W159="No dato","x",ROUND(IF('Datos de Indicador'!W159&gt;U$302,10,IF('Datos de Indicador'!W159&lt;$U$301,0,10-(U$302-'Datos de Indicador'!W159)/(U$302-U$301)*10)),1))</f>
        <v>7.8</v>
      </c>
      <c r="V156" s="341">
        <f>IF('Datos de Indicador'!X159="No dato","x",ROUND(IF('Datos de Indicador'!X159&gt;V$302,10,IF('Datos de Indicador'!X159&lt;$V$301,0,(V$302-'Datos de Indicador'!X159)/(V$302-V$301)*10)),1))</f>
        <v>10</v>
      </c>
      <c r="W156" s="345">
        <f t="shared" si="19"/>
        <v>7.5</v>
      </c>
      <c r="X156" s="346">
        <f t="shared" si="20"/>
        <v>5</v>
      </c>
      <c r="Z156" s="413"/>
      <c r="AA156" s="414"/>
      <c r="AB156" s="414"/>
    </row>
    <row r="157" spans="1:28" s="3" customFormat="1" x14ac:dyDescent="0.25">
      <c r="A157" s="104" t="s">
        <v>295</v>
      </c>
      <c r="B157" s="101" t="s">
        <v>302</v>
      </c>
      <c r="C157" s="307">
        <v>1012</v>
      </c>
      <c r="D157" s="341">
        <f>IF('Datos de Indicador'!M160="No dato","x",ROUND(IF('Datos de Indicador'!M160&gt;D$302,0,IF('Datos de Indicador'!M160&lt;$D$301,10,(D$302-'Datos de Indicador'!M160)/(D$302-D$301)*10)),1))</f>
        <v>8</v>
      </c>
      <c r="E157" s="341">
        <f>IF('Datos de Indicador'!N160="No dato","x",ROUND(IF('Datos de Indicador'!N160&gt;E$302,10,IF('Datos de Indicador'!N160&lt;$E$301,0,10-(E$302-'Datos de Indicador'!N160)/(E$302-E$301)*10)),1))</f>
        <v>6.6</v>
      </c>
      <c r="F157" s="342">
        <f t="shared" si="21"/>
        <v>7.4</v>
      </c>
      <c r="G157" s="341">
        <f>IF('Datos de Indicador'!O160="No dato","x",ROUND(IF('Datos de Indicador'!O160&gt;G$302,0,IF('Datos de Indicador'!O160&lt;$G$301,10,(G$302-'Datos de Indicador'!O160)/(G$302-G$301)*10)),1))</f>
        <v>7.7</v>
      </c>
      <c r="H157" s="341">
        <f>IF('Datos de Indicador'!P160="No dato","x",ROUND(IF('Datos de Indicador'!P160&gt;H$302,10,IF('Datos de Indicador'!P160&lt;$E$301,0,10-(H$302-'Datos de Indicador'!P160)/(H$302-H$301)*10)),1))</f>
        <v>5.9</v>
      </c>
      <c r="I157" s="341">
        <f>IF('Datos de Indicador'!Q160="No dato","x",ROUND(IF('Datos de Indicador'!Q160&gt;I$302,10,IF('Datos de Indicador'!Q160&lt;$I$301,0,10-(I$302-'Datos de Indicador'!Q160)/(I$302-I$301)*10)),1))</f>
        <v>5.8</v>
      </c>
      <c r="J157" s="342">
        <f t="shared" si="16"/>
        <v>6.5</v>
      </c>
      <c r="K157" s="341">
        <f>IF('Datos de Indicador'!R160="No dato","x",ROUND(IF('Datos de Indicador'!R160&gt;K$302,10,IF('Datos de Indicador'!R160&lt;$K$301,0,10-(K$302-'Datos de Indicador'!R160)/(K$302-K$301)*10)),1))</f>
        <v>6.5</v>
      </c>
      <c r="L157" s="341">
        <f>IF('Datos de Indicador'!S160="No dato","x",ROUND(IF('Datos de Indicador'!S160&gt;L$302,10,IF('Datos de Indicador'!S160&lt;$L$301,0,10-(L$302-'Datos de Indicador'!S160)/(L$302-L$301)*10)),1))</f>
        <v>7.8</v>
      </c>
      <c r="M157" s="342">
        <f t="shared" si="17"/>
        <v>7.2</v>
      </c>
      <c r="N157" s="343">
        <f t="shared" si="22"/>
        <v>7</v>
      </c>
      <c r="O157" s="344">
        <f>IF('Datos de Indicador'!T160="No dato","x",IF('Datos de Indicador'!AN160="No dato","x", 'Datos de Indicador'!T160/'Datos de Indicador'!AN160))</f>
        <v>7.0731362286037625E-3</v>
      </c>
      <c r="P157" s="341">
        <f t="shared" si="18"/>
        <v>4.7</v>
      </c>
      <c r="Q157" s="474">
        <f>IF('Datos de Indicador'!T160="No dato","x",ROUND(IF('Datos de Indicador'!T160&gt;Q$302,10,IF('Datos de Indicador'!T160&lt;$Q$301,0,10-(Q$302-'Datos de Indicador'!T160)/(Q$302-Q$301)*10)),1))</f>
        <v>2.5</v>
      </c>
      <c r="R157" s="342">
        <f t="shared" si="23"/>
        <v>3.7</v>
      </c>
      <c r="S157" s="341">
        <f>IF('Datos de Indicador'!U160="No dato","x",ROUND(IF('Datos de Indicador'!U160&gt;S$302,10,IF('Datos de Indicador'!U160&lt;$S$301,0,10-(S$302-'Datos de Indicador'!U160)/(S$302-S$301)*10)),1))</f>
        <v>3.7</v>
      </c>
      <c r="T157" s="341">
        <f>IF('Datos de Indicador'!V160="No dato","x",ROUND(IF('Datos de Indicador'!V160&gt;T$302,10,IF('Datos de Indicador'!V160&lt;$T$301,0,10-(T$302-'Datos de Indicador'!V160)/(T$302-T$301)*10)),1))</f>
        <v>10</v>
      </c>
      <c r="U157" s="341">
        <f>IF('Datos de Indicador'!W160="No dato","x",ROUND(IF('Datos de Indicador'!W160&gt;U$302,10,IF('Datos de Indicador'!W160&lt;$U$301,0,10-(U$302-'Datos de Indicador'!W160)/(U$302-U$301)*10)),1))</f>
        <v>0.9</v>
      </c>
      <c r="V157" s="341">
        <f>IF('Datos de Indicador'!X160="No dato","x",ROUND(IF('Datos de Indicador'!X160&gt;V$302,10,IF('Datos de Indicador'!X160&lt;$V$301,0,(V$302-'Datos de Indicador'!X160)/(V$302-V$301)*10)),1))</f>
        <v>10</v>
      </c>
      <c r="W157" s="345">
        <f t="shared" si="19"/>
        <v>6.2</v>
      </c>
      <c r="X157" s="346">
        <f t="shared" si="20"/>
        <v>5.0999999999999996</v>
      </c>
      <c r="Z157" s="413"/>
      <c r="AA157" s="414"/>
      <c r="AB157" s="414"/>
    </row>
    <row r="158" spans="1:28" s="3" customFormat="1" x14ac:dyDescent="0.25">
      <c r="A158" s="104" t="s">
        <v>295</v>
      </c>
      <c r="B158" s="101" t="s">
        <v>303</v>
      </c>
      <c r="C158" s="307">
        <v>1013</v>
      </c>
      <c r="D158" s="341">
        <f>IF('Datos de Indicador'!M161="No dato","x",ROUND(IF('Datos de Indicador'!M161&gt;D$302,0,IF('Datos de Indicador'!M161&lt;$D$301,10,(D$302-'Datos de Indicador'!M161)/(D$302-D$301)*10)),1))</f>
        <v>9.1</v>
      </c>
      <c r="E158" s="341">
        <f>IF('Datos de Indicador'!N161="No dato","x",ROUND(IF('Datos de Indicador'!N161&gt;E$302,10,IF('Datos de Indicador'!N161&lt;$E$301,0,10-(E$302-'Datos de Indicador'!N161)/(E$302-E$301)*10)),1))</f>
        <v>10</v>
      </c>
      <c r="F158" s="342">
        <f t="shared" si="21"/>
        <v>9.6</v>
      </c>
      <c r="G158" s="341">
        <f>IF('Datos de Indicador'!O161="No dato","x",ROUND(IF('Datos de Indicador'!O161&gt;G$302,0,IF('Datos de Indicador'!O161&lt;$G$301,10,(G$302-'Datos de Indicador'!O161)/(G$302-G$301)*10)),1))</f>
        <v>1</v>
      </c>
      <c r="H158" s="341">
        <f>IF('Datos de Indicador'!P161="No dato","x",ROUND(IF('Datos de Indicador'!P161&gt;H$302,10,IF('Datos de Indicador'!P161&lt;$E$301,0,10-(H$302-'Datos de Indicador'!P161)/(H$302-H$301)*10)),1))</f>
        <v>6.2</v>
      </c>
      <c r="I158" s="341" t="str">
        <f>IF('Datos de Indicador'!Q161="No dato","x",ROUND(IF('Datos de Indicador'!Q161&gt;I$302,10,IF('Datos de Indicador'!Q161&lt;$I$301,0,10-(I$302-'Datos de Indicador'!Q161)/(I$302-I$301)*10)),1))</f>
        <v>x</v>
      </c>
      <c r="J158" s="342">
        <f t="shared" si="16"/>
        <v>3.6</v>
      </c>
      <c r="K158" s="341">
        <f>IF('Datos de Indicador'!R161="No dato","x",ROUND(IF('Datos de Indicador'!R161&gt;K$302,10,IF('Datos de Indicador'!R161&lt;$K$301,0,10-(K$302-'Datos de Indicador'!R161)/(K$302-K$301)*10)),1))</f>
        <v>8.4</v>
      </c>
      <c r="L158" s="341">
        <f>IF('Datos de Indicador'!S161="No dato","x",ROUND(IF('Datos de Indicador'!S161&gt;L$302,10,IF('Datos de Indicador'!S161&lt;$L$301,0,10-(L$302-'Datos de Indicador'!S161)/(L$302-L$301)*10)),1))</f>
        <v>5.2</v>
      </c>
      <c r="M158" s="342">
        <f t="shared" si="17"/>
        <v>7.1</v>
      </c>
      <c r="N158" s="343">
        <f t="shared" si="22"/>
        <v>6.8</v>
      </c>
      <c r="O158" s="344">
        <f>IF('Datos de Indicador'!T161="No dato","x",IF('Datos de Indicador'!AN161="No dato","x", 'Datos de Indicador'!T161/'Datos de Indicador'!AN161))</f>
        <v>1.6441959881617889E-3</v>
      </c>
      <c r="P158" s="341">
        <f t="shared" si="18"/>
        <v>1.1000000000000001</v>
      </c>
      <c r="Q158" s="474">
        <f>IF('Datos de Indicador'!T161="No dato","x",ROUND(IF('Datos de Indicador'!T161&gt;Q$302,10,IF('Datos de Indicador'!T161&lt;$Q$301,0,10-(Q$302-'Datos de Indicador'!T161)/(Q$302-Q$301)*10)),1))</f>
        <v>0.4</v>
      </c>
      <c r="R158" s="342">
        <f t="shared" si="23"/>
        <v>0.8</v>
      </c>
      <c r="S158" s="341">
        <f>IF('Datos de Indicador'!U161="No dato","x",ROUND(IF('Datos de Indicador'!U161&gt;S$302,10,IF('Datos de Indicador'!U161&lt;$S$301,0,10-(S$302-'Datos de Indicador'!U161)/(S$302-S$301)*10)),1))</f>
        <v>6.6</v>
      </c>
      <c r="T158" s="341">
        <f>IF('Datos de Indicador'!V161="No dato","x",ROUND(IF('Datos de Indicador'!V161&gt;T$302,10,IF('Datos de Indicador'!V161&lt;$T$301,0,10-(T$302-'Datos de Indicador'!V161)/(T$302-T$301)*10)),1))</f>
        <v>10</v>
      </c>
      <c r="U158" s="341">
        <f>IF('Datos de Indicador'!W161="No dato","x",ROUND(IF('Datos de Indicador'!W161&gt;U$302,10,IF('Datos de Indicador'!W161&lt;$U$301,0,10-(U$302-'Datos de Indicador'!W161)/(U$302-U$301)*10)),1))</f>
        <v>3.2</v>
      </c>
      <c r="V158" s="341">
        <f>IF('Datos de Indicador'!X161="No dato","x",ROUND(IF('Datos de Indicador'!X161&gt;V$302,10,IF('Datos de Indicador'!X161&lt;$V$301,0,(V$302-'Datos de Indicador'!X161)/(V$302-V$301)*10)),1))</f>
        <v>10</v>
      </c>
      <c r="W158" s="345">
        <f t="shared" si="19"/>
        <v>7.5</v>
      </c>
      <c r="X158" s="346">
        <f t="shared" si="20"/>
        <v>5</v>
      </c>
      <c r="Z158" s="413"/>
      <c r="AA158" s="414"/>
      <c r="AB158" s="414"/>
    </row>
    <row r="159" spans="1:28" s="3" customFormat="1" x14ac:dyDescent="0.25">
      <c r="A159" s="104" t="s">
        <v>295</v>
      </c>
      <c r="B159" s="101" t="s">
        <v>280</v>
      </c>
      <c r="C159" s="307">
        <v>1014</v>
      </c>
      <c r="D159" s="341">
        <f>IF('Datos de Indicador'!M162="No dato","x",ROUND(IF('Datos de Indicador'!M162&gt;D$302,0,IF('Datos de Indicador'!M162&lt;$D$301,10,(D$302-'Datos de Indicador'!M162)/(D$302-D$301)*10)),1))</f>
        <v>8.5</v>
      </c>
      <c r="E159" s="341">
        <f>IF('Datos de Indicador'!N162="No dato","x",ROUND(IF('Datos de Indicador'!N162&gt;E$302,10,IF('Datos de Indicador'!N162&lt;$E$301,0,10-(E$302-'Datos de Indicador'!N162)/(E$302-E$301)*10)),1))</f>
        <v>9</v>
      </c>
      <c r="F159" s="342">
        <f t="shared" si="21"/>
        <v>8.8000000000000007</v>
      </c>
      <c r="G159" s="341">
        <f>IF('Datos de Indicador'!O162="No dato","x",ROUND(IF('Datos de Indicador'!O162&gt;G$302,0,IF('Datos de Indicador'!O162&lt;$G$301,10,(G$302-'Datos de Indicador'!O162)/(G$302-G$301)*10)),1))</f>
        <v>8.6999999999999993</v>
      </c>
      <c r="H159" s="341">
        <f>IF('Datos de Indicador'!P162="No dato","x",ROUND(IF('Datos de Indicador'!P162&gt;H$302,10,IF('Datos de Indicador'!P162&lt;$E$301,0,10-(H$302-'Datos de Indicador'!P162)/(H$302-H$301)*10)),1))</f>
        <v>5.3</v>
      </c>
      <c r="I159" s="341" t="str">
        <f>IF('Datos de Indicador'!Q162="No dato","x",ROUND(IF('Datos de Indicador'!Q162&gt;I$302,10,IF('Datos de Indicador'!Q162&lt;$I$301,0,10-(I$302-'Datos de Indicador'!Q162)/(I$302-I$301)*10)),1))</f>
        <v>x</v>
      </c>
      <c r="J159" s="342">
        <f t="shared" si="16"/>
        <v>7</v>
      </c>
      <c r="K159" s="341">
        <f>IF('Datos de Indicador'!R162="No dato","x",ROUND(IF('Datos de Indicador'!R162&gt;K$302,10,IF('Datos de Indicador'!R162&lt;$K$301,0,10-(K$302-'Datos de Indicador'!R162)/(K$302-K$301)*10)),1))</f>
        <v>7.3</v>
      </c>
      <c r="L159" s="341">
        <f>IF('Datos de Indicador'!S162="No dato","x",ROUND(IF('Datos de Indicador'!S162&gt;L$302,10,IF('Datos de Indicador'!S162&lt;$L$301,0,10-(L$302-'Datos de Indicador'!S162)/(L$302-L$301)*10)),1))</f>
        <v>7.8</v>
      </c>
      <c r="M159" s="342">
        <f t="shared" si="17"/>
        <v>7.6</v>
      </c>
      <c r="N159" s="343">
        <f t="shared" si="22"/>
        <v>7.8</v>
      </c>
      <c r="O159" s="344">
        <f>IF('Datos de Indicador'!T162="No dato","x",IF('Datos de Indicador'!AN162="No dato","x", 'Datos de Indicador'!T162/'Datos de Indicador'!AN162))</f>
        <v>1.3739695228578567E-3</v>
      </c>
      <c r="P159" s="341">
        <f t="shared" si="18"/>
        <v>0.9</v>
      </c>
      <c r="Q159" s="474">
        <f>IF('Datos de Indicador'!T162="No dato","x",ROUND(IF('Datos de Indicador'!T162&gt;Q$302,10,IF('Datos de Indicador'!T162&lt;$Q$301,0,10-(Q$302-'Datos de Indicador'!T162)/(Q$302-Q$301)*10)),1))</f>
        <v>0.3</v>
      </c>
      <c r="R159" s="342">
        <f t="shared" si="23"/>
        <v>0.6</v>
      </c>
      <c r="S159" s="341">
        <f>IF('Datos de Indicador'!U162="No dato","x",ROUND(IF('Datos de Indicador'!U162&gt;S$302,10,IF('Datos de Indicador'!U162&lt;$S$301,0,10-(S$302-'Datos de Indicador'!U162)/(S$302-S$301)*10)),1))</f>
        <v>5.2</v>
      </c>
      <c r="T159" s="341">
        <f>IF('Datos de Indicador'!V162="No dato","x",ROUND(IF('Datos de Indicador'!V162&gt;T$302,10,IF('Datos de Indicador'!V162&lt;$T$301,0,10-(T$302-'Datos de Indicador'!V162)/(T$302-T$301)*10)),1))</f>
        <v>10</v>
      </c>
      <c r="U159" s="341">
        <f>IF('Datos de Indicador'!W162="No dato","x",ROUND(IF('Datos de Indicador'!W162&gt;U$302,10,IF('Datos de Indicador'!W162&lt;$U$301,0,10-(U$302-'Datos de Indicador'!W162)/(U$302-U$301)*10)),1))</f>
        <v>10</v>
      </c>
      <c r="V159" s="341">
        <f>IF('Datos de Indicador'!X162="No dato","x",ROUND(IF('Datos de Indicador'!X162&gt;V$302,10,IF('Datos de Indicador'!X162&lt;$V$301,0,(V$302-'Datos de Indicador'!X162)/(V$302-V$301)*10)),1))</f>
        <v>10</v>
      </c>
      <c r="W159" s="345">
        <f t="shared" si="19"/>
        <v>8.8000000000000007</v>
      </c>
      <c r="X159" s="346">
        <f t="shared" si="20"/>
        <v>6.2</v>
      </c>
      <c r="Z159" s="413"/>
      <c r="AA159" s="414"/>
      <c r="AB159" s="414"/>
    </row>
    <row r="160" spans="1:28" s="3" customFormat="1" x14ac:dyDescent="0.25">
      <c r="A160" s="104" t="s">
        <v>295</v>
      </c>
      <c r="B160" s="101" t="s">
        <v>282</v>
      </c>
      <c r="C160" s="307">
        <v>1015</v>
      </c>
      <c r="D160" s="341">
        <f>IF('Datos de Indicador'!M163="No dato","x",ROUND(IF('Datos de Indicador'!M163&gt;D$302,0,IF('Datos de Indicador'!M163&lt;$D$301,10,(D$302-'Datos de Indicador'!M163)/(D$302-D$301)*10)),1))</f>
        <v>8.3000000000000007</v>
      </c>
      <c r="E160" s="341">
        <f>IF('Datos de Indicador'!N163="No dato","x",ROUND(IF('Datos de Indicador'!N163&gt;E$302,10,IF('Datos de Indicador'!N163&lt;$E$301,0,10-(E$302-'Datos de Indicador'!N163)/(E$302-E$301)*10)),1))</f>
        <v>9</v>
      </c>
      <c r="F160" s="342">
        <f t="shared" si="21"/>
        <v>8.6999999999999993</v>
      </c>
      <c r="G160" s="341">
        <f>IF('Datos de Indicador'!O163="No dato","x",ROUND(IF('Datos de Indicador'!O163&gt;G$302,0,IF('Datos de Indicador'!O163&lt;$G$301,10,(G$302-'Datos de Indicador'!O163)/(G$302-G$301)*10)),1))</f>
        <v>7.2</v>
      </c>
      <c r="H160" s="341">
        <f>IF('Datos de Indicador'!P163="No dato","x",ROUND(IF('Datos de Indicador'!P163&gt;H$302,10,IF('Datos de Indicador'!P163&lt;$E$301,0,10-(H$302-'Datos de Indicador'!P163)/(H$302-H$301)*10)),1))</f>
        <v>8.1999999999999993</v>
      </c>
      <c r="I160" s="341" t="str">
        <f>IF('Datos de Indicador'!Q163="No dato","x",ROUND(IF('Datos de Indicador'!Q163&gt;I$302,10,IF('Datos de Indicador'!Q163&lt;$I$301,0,10-(I$302-'Datos de Indicador'!Q163)/(I$302-I$301)*10)),1))</f>
        <v>x</v>
      </c>
      <c r="J160" s="342">
        <f t="shared" si="16"/>
        <v>7.7</v>
      </c>
      <c r="K160" s="341">
        <f>IF('Datos de Indicador'!R163="No dato","x",ROUND(IF('Datos de Indicador'!R163&gt;K$302,10,IF('Datos de Indicador'!R163&lt;$K$301,0,10-(K$302-'Datos de Indicador'!R163)/(K$302-K$301)*10)),1))</f>
        <v>7.1</v>
      </c>
      <c r="L160" s="341">
        <f>IF('Datos de Indicador'!S163="No dato","x",ROUND(IF('Datos de Indicador'!S163&gt;L$302,10,IF('Datos de Indicador'!S163&lt;$L$301,0,10-(L$302-'Datos de Indicador'!S163)/(L$302-L$301)*10)),1))</f>
        <v>8.4</v>
      </c>
      <c r="M160" s="342">
        <f t="shared" si="17"/>
        <v>7.8</v>
      </c>
      <c r="N160" s="343">
        <f t="shared" si="22"/>
        <v>8.1</v>
      </c>
      <c r="O160" s="344">
        <f>IF('Datos de Indicador'!T163="No dato","x",IF('Datos de Indicador'!AN163="No dato","x", 'Datos de Indicador'!T163/'Datos de Indicador'!AN163))</f>
        <v>2.1367521367521368E-2</v>
      </c>
      <c r="P160" s="341">
        <f t="shared" si="18"/>
        <v>10</v>
      </c>
      <c r="Q160" s="474">
        <f>IF('Datos de Indicador'!T163="No dato","x",ROUND(IF('Datos de Indicador'!T163&gt;Q$302,10,IF('Datos de Indicador'!T163&lt;$Q$301,0,10-(Q$302-'Datos de Indicador'!T163)/(Q$302-Q$301)*10)),1))</f>
        <v>2.9</v>
      </c>
      <c r="R160" s="342">
        <f t="shared" si="23"/>
        <v>8.1</v>
      </c>
      <c r="S160" s="341">
        <f>IF('Datos de Indicador'!U163="No dato","x",ROUND(IF('Datos de Indicador'!U163&gt;S$302,10,IF('Datos de Indicador'!U163&lt;$S$301,0,10-(S$302-'Datos de Indicador'!U163)/(S$302-S$301)*10)),1))</f>
        <v>8.6</v>
      </c>
      <c r="T160" s="341">
        <f>IF('Datos de Indicador'!V163="No dato","x",ROUND(IF('Datos de Indicador'!V163&gt;T$302,10,IF('Datos de Indicador'!V163&lt;$T$301,0,10-(T$302-'Datos de Indicador'!V163)/(T$302-T$301)*10)),1))</f>
        <v>10</v>
      </c>
      <c r="U160" s="341">
        <f>IF('Datos de Indicador'!W163="No dato","x",ROUND(IF('Datos de Indicador'!W163&gt;U$302,10,IF('Datos de Indicador'!W163&lt;$U$301,0,10-(U$302-'Datos de Indicador'!W163)/(U$302-U$301)*10)),1))</f>
        <v>10</v>
      </c>
      <c r="V160" s="341">
        <f>IF('Datos de Indicador'!X163="No dato","x",ROUND(IF('Datos de Indicador'!X163&gt;V$302,10,IF('Datos de Indicador'!X163&lt;$V$301,0,(V$302-'Datos de Indicador'!X163)/(V$302-V$301)*10)),1))</f>
        <v>10</v>
      </c>
      <c r="W160" s="345">
        <f t="shared" si="19"/>
        <v>9.6999999999999993</v>
      </c>
      <c r="X160" s="346">
        <f t="shared" si="20"/>
        <v>9</v>
      </c>
      <c r="Z160" s="413"/>
      <c r="AA160" s="414"/>
      <c r="AB160" s="414"/>
    </row>
    <row r="161" spans="1:28" s="3" customFormat="1" x14ac:dyDescent="0.25">
      <c r="A161" s="104" t="s">
        <v>295</v>
      </c>
      <c r="B161" s="101" t="s">
        <v>304</v>
      </c>
      <c r="C161" s="307">
        <v>1016</v>
      </c>
      <c r="D161" s="341">
        <f>IF('Datos de Indicador'!M164="No dato","x",ROUND(IF('Datos de Indicador'!M164&gt;D$302,0,IF('Datos de Indicador'!M164&lt;$D$301,10,(D$302-'Datos de Indicador'!M164)/(D$302-D$301)*10)),1))</f>
        <v>7.7</v>
      </c>
      <c r="E161" s="341">
        <f>IF('Datos de Indicador'!N164="No dato","x",ROUND(IF('Datos de Indicador'!N164&gt;E$302,10,IF('Datos de Indicador'!N164&lt;$E$301,0,10-(E$302-'Datos de Indicador'!N164)/(E$302-E$301)*10)),1))</f>
        <v>8.4</v>
      </c>
      <c r="F161" s="342">
        <f t="shared" si="21"/>
        <v>8.1</v>
      </c>
      <c r="G161" s="341">
        <f>IF('Datos de Indicador'!O164="No dato","x",ROUND(IF('Datos de Indicador'!O164&gt;G$302,0,IF('Datos de Indicador'!O164&lt;$G$301,10,(G$302-'Datos de Indicador'!O164)/(G$302-G$301)*10)),1))</f>
        <v>6.8</v>
      </c>
      <c r="H161" s="341">
        <f>IF('Datos de Indicador'!P164="No dato","x",ROUND(IF('Datos de Indicador'!P164&gt;H$302,10,IF('Datos de Indicador'!P164&lt;$E$301,0,10-(H$302-'Datos de Indicador'!P164)/(H$302-H$301)*10)),1))</f>
        <v>6.8</v>
      </c>
      <c r="I161" s="341">
        <f>IF('Datos de Indicador'!Q164="No dato","x",ROUND(IF('Datos de Indicador'!Q164&gt;I$302,10,IF('Datos de Indicador'!Q164&lt;$I$301,0,10-(I$302-'Datos de Indicador'!Q164)/(I$302-I$301)*10)),1))</f>
        <v>8</v>
      </c>
      <c r="J161" s="342">
        <f t="shared" si="16"/>
        <v>7.2</v>
      </c>
      <c r="K161" s="341">
        <f>IF('Datos de Indicador'!R164="No dato","x",ROUND(IF('Datos de Indicador'!R164&gt;K$302,10,IF('Datos de Indicador'!R164&lt;$K$301,0,10-(K$302-'Datos de Indicador'!R164)/(K$302-K$301)*10)),1))</f>
        <v>6.8</v>
      </c>
      <c r="L161" s="341">
        <f>IF('Datos de Indicador'!S164="No dato","x",ROUND(IF('Datos de Indicador'!S164&gt;L$302,10,IF('Datos de Indicador'!S164&lt;$L$301,0,10-(L$302-'Datos de Indicador'!S164)/(L$302-L$301)*10)),1))</f>
        <v>7.7</v>
      </c>
      <c r="M161" s="342">
        <f t="shared" si="17"/>
        <v>7.3</v>
      </c>
      <c r="N161" s="343">
        <f t="shared" si="22"/>
        <v>7.5</v>
      </c>
      <c r="O161" s="344">
        <f>IF('Datos de Indicador'!T164="No dato","x",IF('Datos de Indicador'!AN164="No dato","x", 'Datos de Indicador'!T164/'Datos de Indicador'!AN164))</f>
        <v>1.2758589264558462E-3</v>
      </c>
      <c r="P161" s="341">
        <f t="shared" si="18"/>
        <v>0.9</v>
      </c>
      <c r="Q161" s="474">
        <f>IF('Datos de Indicador'!T164="No dato","x",ROUND(IF('Datos de Indicador'!T164&gt;Q$302,10,IF('Datos de Indicador'!T164&lt;$Q$301,0,10-(Q$302-'Datos de Indicador'!T164)/(Q$302-Q$301)*10)),1))</f>
        <v>0.7</v>
      </c>
      <c r="R161" s="342">
        <f t="shared" si="23"/>
        <v>0.8</v>
      </c>
      <c r="S161" s="341">
        <f>IF('Datos de Indicador'!U164="No dato","x",ROUND(IF('Datos de Indicador'!U164&gt;S$302,10,IF('Datos de Indicador'!U164&lt;$S$301,0,10-(S$302-'Datos de Indicador'!U164)/(S$302-S$301)*10)),1))</f>
        <v>5</v>
      </c>
      <c r="T161" s="341">
        <f>IF('Datos de Indicador'!V164="No dato","x",ROUND(IF('Datos de Indicador'!V164&gt;T$302,10,IF('Datos de Indicador'!V164&lt;$T$301,0,10-(T$302-'Datos de Indicador'!V164)/(T$302-T$301)*10)),1))</f>
        <v>10</v>
      </c>
      <c r="U161" s="341">
        <f>IF('Datos de Indicador'!W164="No dato","x",ROUND(IF('Datos de Indicador'!W164&gt;U$302,10,IF('Datos de Indicador'!W164&lt;$U$301,0,10-(U$302-'Datos de Indicador'!W164)/(U$302-U$301)*10)),1))</f>
        <v>1</v>
      </c>
      <c r="V161" s="341">
        <f>IF('Datos de Indicador'!X164="No dato","x",ROUND(IF('Datos de Indicador'!X164&gt;V$302,10,IF('Datos de Indicador'!X164&lt;$V$301,0,(V$302-'Datos de Indicador'!X164)/(V$302-V$301)*10)),1))</f>
        <v>10</v>
      </c>
      <c r="W161" s="345">
        <f t="shared" si="19"/>
        <v>6.5</v>
      </c>
      <c r="X161" s="346">
        <f t="shared" si="20"/>
        <v>4.2</v>
      </c>
      <c r="Z161" s="413"/>
      <c r="AA161" s="414"/>
      <c r="AB161" s="414"/>
    </row>
    <row r="162" spans="1:28" s="3" customFormat="1" x14ac:dyDescent="0.25">
      <c r="A162" s="104" t="s">
        <v>295</v>
      </c>
      <c r="B162" s="101" t="s">
        <v>305</v>
      </c>
      <c r="C162" s="307">
        <v>1017</v>
      </c>
      <c r="D162" s="341">
        <f>IF('Datos de Indicador'!M165="No dato","x",ROUND(IF('Datos de Indicador'!M165&gt;D$302,0,IF('Datos de Indicador'!M165&lt;$D$301,10,(D$302-'Datos de Indicador'!M165)/(D$302-D$301)*10)),1))</f>
        <v>9.1</v>
      </c>
      <c r="E162" s="341">
        <f>IF('Datos de Indicador'!N165="No dato","x",ROUND(IF('Datos de Indicador'!N165&gt;E$302,10,IF('Datos de Indicador'!N165&lt;$E$301,0,10-(E$302-'Datos de Indicador'!N165)/(E$302-E$301)*10)),1))</f>
        <v>9.5</v>
      </c>
      <c r="F162" s="342">
        <f t="shared" si="21"/>
        <v>9.3000000000000007</v>
      </c>
      <c r="G162" s="341">
        <f>IF('Datos de Indicador'!O165="No dato","x",ROUND(IF('Datos de Indicador'!O165&gt;G$302,0,IF('Datos de Indicador'!O165&lt;$G$301,10,(G$302-'Datos de Indicador'!O165)/(G$302-G$301)*10)),1))</f>
        <v>7.5</v>
      </c>
      <c r="H162" s="341">
        <f>IF('Datos de Indicador'!P165="No dato","x",ROUND(IF('Datos de Indicador'!P165&gt;H$302,10,IF('Datos de Indicador'!P165&lt;$E$301,0,10-(H$302-'Datos de Indicador'!P165)/(H$302-H$301)*10)),1))</f>
        <v>5.2</v>
      </c>
      <c r="I162" s="341" t="str">
        <f>IF('Datos de Indicador'!Q165="No dato","x",ROUND(IF('Datos de Indicador'!Q165&gt;I$302,10,IF('Datos de Indicador'!Q165&lt;$I$301,0,10-(I$302-'Datos de Indicador'!Q165)/(I$302-I$301)*10)),1))</f>
        <v>x</v>
      </c>
      <c r="J162" s="342">
        <f t="shared" si="16"/>
        <v>6.4</v>
      </c>
      <c r="K162" s="341">
        <f>IF('Datos de Indicador'!R165="No dato","x",ROUND(IF('Datos de Indicador'!R165&gt;K$302,10,IF('Datos de Indicador'!R165&lt;$K$301,0,10-(K$302-'Datos de Indicador'!R165)/(K$302-K$301)*10)),1))</f>
        <v>8.1999999999999993</v>
      </c>
      <c r="L162" s="341">
        <f>IF('Datos de Indicador'!S165="No dato","x",ROUND(IF('Datos de Indicador'!S165&gt;L$302,10,IF('Datos de Indicador'!S165&lt;$L$301,0,10-(L$302-'Datos de Indicador'!S165)/(L$302-L$301)*10)),1))</f>
        <v>7.1</v>
      </c>
      <c r="M162" s="342">
        <f t="shared" si="17"/>
        <v>7.7</v>
      </c>
      <c r="N162" s="343">
        <f t="shared" si="22"/>
        <v>7.8</v>
      </c>
      <c r="O162" s="344">
        <f>IF('Datos de Indicador'!T165="No dato","x",IF('Datos de Indicador'!AN165="No dato","x", 'Datos de Indicador'!T165/'Datos de Indicador'!AN165))</f>
        <v>2.5673940949935817E-4</v>
      </c>
      <c r="P162" s="341">
        <f t="shared" si="18"/>
        <v>0.2</v>
      </c>
      <c r="Q162" s="474">
        <f>IF('Datos de Indicador'!T165="No dato","x",ROUND(IF('Datos de Indicador'!T165&gt;Q$302,10,IF('Datos de Indicador'!T165&lt;$Q$301,0,10-(Q$302-'Datos de Indicador'!T165)/(Q$302-Q$301)*10)),1))</f>
        <v>0.1</v>
      </c>
      <c r="R162" s="342">
        <f t="shared" si="23"/>
        <v>0.2</v>
      </c>
      <c r="S162" s="341">
        <f>IF('Datos de Indicador'!U165="No dato","x",ROUND(IF('Datos de Indicador'!U165&gt;S$302,10,IF('Datos de Indicador'!U165&lt;$S$301,0,10-(S$302-'Datos de Indicador'!U165)/(S$302-S$301)*10)),1))</f>
        <v>9.4</v>
      </c>
      <c r="T162" s="341">
        <f>IF('Datos de Indicador'!V165="No dato","x",ROUND(IF('Datos de Indicador'!V165&gt;T$302,10,IF('Datos de Indicador'!V165&lt;$T$301,0,10-(T$302-'Datos de Indicador'!V165)/(T$302-T$301)*10)),1))</f>
        <v>10</v>
      </c>
      <c r="U162" s="341">
        <f>IF('Datos de Indicador'!W165="No dato","x",ROUND(IF('Datos de Indicador'!W165&gt;U$302,10,IF('Datos de Indicador'!W165&lt;$U$301,0,10-(U$302-'Datos de Indicador'!W165)/(U$302-U$301)*10)),1))</f>
        <v>2.6</v>
      </c>
      <c r="V162" s="341">
        <f>IF('Datos de Indicador'!X165="No dato","x",ROUND(IF('Datos de Indicador'!X165&gt;V$302,10,IF('Datos de Indicador'!X165&lt;$V$301,0,(V$302-'Datos de Indicador'!X165)/(V$302-V$301)*10)),1))</f>
        <v>10</v>
      </c>
      <c r="W162" s="345">
        <f t="shared" si="19"/>
        <v>8</v>
      </c>
      <c r="X162" s="346">
        <f t="shared" si="20"/>
        <v>5.3</v>
      </c>
      <c r="Z162" s="413"/>
      <c r="AA162" s="414"/>
      <c r="AB162" s="414"/>
    </row>
    <row r="163" spans="1:28" s="3" customFormat="1" x14ac:dyDescent="0.25">
      <c r="A163" s="107" t="s">
        <v>306</v>
      </c>
      <c r="B163" s="101" t="s">
        <v>307</v>
      </c>
      <c r="C163" s="307">
        <v>1101</v>
      </c>
      <c r="D163" s="341">
        <f>IF('Datos de Indicador'!M166="No dato","x",ROUND(IF('Datos de Indicador'!M166&gt;D$302,0,IF('Datos de Indicador'!M166&lt;$D$301,10,(D$302-'Datos de Indicador'!M166)/(D$302-D$301)*10)),1))</f>
        <v>4</v>
      </c>
      <c r="E163" s="341">
        <f>IF('Datos de Indicador'!N166="No dato","x",ROUND(IF('Datos de Indicador'!N166&gt;E$302,10,IF('Datos de Indicador'!N166&lt;$E$301,0,10-(E$302-'Datos de Indicador'!N166)/(E$302-E$301)*10)),1))</f>
        <v>4.8</v>
      </c>
      <c r="F163" s="342">
        <f t="shared" si="21"/>
        <v>4.4000000000000004</v>
      </c>
      <c r="G163" s="341">
        <f>IF('Datos de Indicador'!O166="No dato","x",ROUND(IF('Datos de Indicador'!O166&gt;G$302,0,IF('Datos de Indicador'!O166&lt;$G$301,10,(G$302-'Datos de Indicador'!O166)/(G$302-G$301)*10)),1))</f>
        <v>1.2</v>
      </c>
      <c r="H163" s="341">
        <f>IF('Datos de Indicador'!P166="No dato","x",ROUND(IF('Datos de Indicador'!P166&gt;H$302,10,IF('Datos de Indicador'!P166&lt;$E$301,0,10-(H$302-'Datos de Indicador'!P166)/(H$302-H$301)*10)),1))</f>
        <v>7.9</v>
      </c>
      <c r="I163" s="341">
        <f>IF('Datos de Indicador'!Q166="No dato","x",ROUND(IF('Datos de Indicador'!Q166&gt;I$302,10,IF('Datos de Indicador'!Q166&lt;$I$301,0,10-(I$302-'Datos de Indicador'!Q166)/(I$302-I$301)*10)),1))</f>
        <v>6.7</v>
      </c>
      <c r="J163" s="342">
        <f t="shared" si="16"/>
        <v>5.3</v>
      </c>
      <c r="K163" s="341">
        <f>IF('Datos de Indicador'!R166="No dato","x",ROUND(IF('Datos de Indicador'!R166&gt;K$302,10,IF('Datos de Indicador'!R166&lt;$K$301,0,10-(K$302-'Datos de Indicador'!R166)/(K$302-K$301)*10)),1))</f>
        <v>2.8</v>
      </c>
      <c r="L163" s="341">
        <f>IF('Datos de Indicador'!S166="No dato","x",ROUND(IF('Datos de Indicador'!S166&gt;L$302,10,IF('Datos de Indicador'!S166&lt;$L$301,0,10-(L$302-'Datos de Indicador'!S166)/(L$302-L$301)*10)),1))</f>
        <v>7</v>
      </c>
      <c r="M163" s="342">
        <f t="shared" si="17"/>
        <v>5.3</v>
      </c>
      <c r="N163" s="343">
        <f t="shared" si="22"/>
        <v>5</v>
      </c>
      <c r="O163" s="344">
        <f>IF('Datos de Indicador'!T166="No dato","x",IF('Datos de Indicador'!AN166="No dato","x", 'Datos de Indicador'!T166/'Datos de Indicador'!AN166))</f>
        <v>6.8280840179481064E-3</v>
      </c>
      <c r="P163" s="341">
        <f t="shared" si="18"/>
        <v>4.5999999999999996</v>
      </c>
      <c r="Q163" s="474">
        <f>IF('Datos de Indicador'!T166="No dato","x",ROUND(IF('Datos de Indicador'!T166&gt;Q$302,10,IF('Datos de Indicador'!T166&lt;$Q$301,0,10-(Q$302-'Datos de Indicador'!T166)/(Q$302-Q$301)*10)),1))</f>
        <v>7.9</v>
      </c>
      <c r="R163" s="342">
        <f t="shared" si="23"/>
        <v>6.5</v>
      </c>
      <c r="S163" s="341">
        <f>IF('Datos de Indicador'!U166="No dato","x",ROUND(IF('Datos de Indicador'!U166&gt;S$302,10,IF('Datos de Indicador'!U166&lt;$S$301,0,10-(S$302-'Datos de Indicador'!U166)/(S$302-S$301)*10)),1))</f>
        <v>3.4</v>
      </c>
      <c r="T163" s="341">
        <f>IF('Datos de Indicador'!V166="No dato","x",ROUND(IF('Datos de Indicador'!V166&gt;T$302,10,IF('Datos de Indicador'!V166&lt;$T$301,0,10-(T$302-'Datos de Indicador'!V166)/(T$302-T$301)*10)),1))</f>
        <v>3.4</v>
      </c>
      <c r="U163" s="341">
        <f>IF('Datos de Indicador'!W166="No dato","x",ROUND(IF('Datos de Indicador'!W166&gt;U$302,10,IF('Datos de Indicador'!W166&lt;$U$301,0,10-(U$302-'Datos de Indicador'!W166)/(U$302-U$301)*10)),1))</f>
        <v>5.3</v>
      </c>
      <c r="V163" s="341">
        <f>IF('Datos de Indicador'!X166="No dato","x",ROUND(IF('Datos de Indicador'!X166&gt;V$302,10,IF('Datos de Indicador'!X166&lt;$V$301,0,(V$302-'Datos de Indicador'!X166)/(V$302-V$301)*10)),1))</f>
        <v>0</v>
      </c>
      <c r="W163" s="345">
        <f t="shared" si="19"/>
        <v>3</v>
      </c>
      <c r="X163" s="346">
        <f t="shared" si="20"/>
        <v>5</v>
      </c>
      <c r="Z163" s="413"/>
      <c r="AA163" s="414"/>
      <c r="AB163" s="414"/>
    </row>
    <row r="164" spans="1:28" s="3" customFormat="1" x14ac:dyDescent="0.25">
      <c r="A164" s="107" t="s">
        <v>306</v>
      </c>
      <c r="B164" s="101" t="s">
        <v>308</v>
      </c>
      <c r="C164" s="307">
        <v>1102</v>
      </c>
      <c r="D164" s="341">
        <f>IF('Datos de Indicador'!M167="No dato","x",ROUND(IF('Datos de Indicador'!M167&gt;D$302,0,IF('Datos de Indicador'!M167&lt;$D$301,10,(D$302-'Datos de Indicador'!M167)/(D$302-D$301)*10)),1))</f>
        <v>4.2</v>
      </c>
      <c r="E164" s="341">
        <f>IF('Datos de Indicador'!N167="No dato","x",ROUND(IF('Datos de Indicador'!N167&gt;E$302,10,IF('Datos de Indicador'!N167&lt;$E$301,0,10-(E$302-'Datos de Indicador'!N167)/(E$302-E$301)*10)),1))</f>
        <v>4.7</v>
      </c>
      <c r="F164" s="342">
        <f t="shared" si="21"/>
        <v>4.5</v>
      </c>
      <c r="G164" s="341">
        <f>IF('Datos de Indicador'!O167="No dato","x",ROUND(IF('Datos de Indicador'!O167&gt;G$302,0,IF('Datos de Indicador'!O167&lt;$G$301,10,(G$302-'Datos de Indicador'!O167)/(G$302-G$301)*10)),1))</f>
        <v>2.5</v>
      </c>
      <c r="H164" s="341">
        <f>IF('Datos de Indicador'!P167="No dato","x",ROUND(IF('Datos de Indicador'!P167&gt;H$302,10,IF('Datos de Indicador'!P167&lt;$E$301,0,10-(H$302-'Datos de Indicador'!P167)/(H$302-H$301)*10)),1))</f>
        <v>7.3</v>
      </c>
      <c r="I164" s="341">
        <f>IF('Datos de Indicador'!Q167="No dato","x",ROUND(IF('Datos de Indicador'!Q167&gt;I$302,10,IF('Datos de Indicador'!Q167&lt;$I$301,0,10-(I$302-'Datos de Indicador'!Q167)/(I$302-I$301)*10)),1))</f>
        <v>5.4</v>
      </c>
      <c r="J164" s="342">
        <f t="shared" si="16"/>
        <v>5.0999999999999996</v>
      </c>
      <c r="K164" s="341">
        <f>IF('Datos de Indicador'!R167="No dato","x",ROUND(IF('Datos de Indicador'!R167&gt;K$302,10,IF('Datos de Indicador'!R167&lt;$K$301,0,10-(K$302-'Datos de Indicador'!R167)/(K$302-K$301)*10)),1))</f>
        <v>2.7</v>
      </c>
      <c r="L164" s="341">
        <f>IF('Datos de Indicador'!S167="No dato","x",ROUND(IF('Datos de Indicador'!S167&gt;L$302,10,IF('Datos de Indicador'!S167&lt;$L$301,0,10-(L$302-'Datos de Indicador'!S167)/(L$302-L$301)*10)),1))</f>
        <v>7.6</v>
      </c>
      <c r="M164" s="342">
        <f t="shared" si="17"/>
        <v>5.7</v>
      </c>
      <c r="N164" s="343">
        <f t="shared" si="22"/>
        <v>5.0999999999999996</v>
      </c>
      <c r="O164" s="344">
        <f>IF('Datos de Indicador'!T167="No dato","x",IF('Datos de Indicador'!AN167="No dato","x", 'Datos de Indicador'!T167/'Datos de Indicador'!AN167))</f>
        <v>2.8596961572832885E-3</v>
      </c>
      <c r="P164" s="341">
        <f t="shared" si="18"/>
        <v>1.9</v>
      </c>
      <c r="Q164" s="474">
        <f>IF('Datos de Indicador'!T167="No dato","x",ROUND(IF('Datos de Indicador'!T167&gt;Q$302,10,IF('Datos de Indicador'!T167&lt;$Q$301,0,10-(Q$302-'Datos de Indicador'!T167)/(Q$302-Q$301)*10)),1))</f>
        <v>0.4</v>
      </c>
      <c r="R164" s="342">
        <f t="shared" si="23"/>
        <v>1.2</v>
      </c>
      <c r="S164" s="341">
        <f>IF('Datos de Indicador'!U167="No dato","x",ROUND(IF('Datos de Indicador'!U167&gt;S$302,10,IF('Datos de Indicador'!U167&lt;$S$301,0,10-(S$302-'Datos de Indicador'!U167)/(S$302-S$301)*10)),1))</f>
        <v>4.2</v>
      </c>
      <c r="T164" s="341">
        <f>IF('Datos de Indicador'!V167="No dato","x",ROUND(IF('Datos de Indicador'!V167&gt;T$302,10,IF('Datos de Indicador'!V167&lt;$T$301,0,10-(T$302-'Datos de Indicador'!V167)/(T$302-T$301)*10)),1))</f>
        <v>1.4</v>
      </c>
      <c r="U164" s="341">
        <f>IF('Datos de Indicador'!W167="No dato","x",ROUND(IF('Datos de Indicador'!W167&gt;U$302,10,IF('Datos de Indicador'!W167&lt;$U$301,0,10-(U$302-'Datos de Indicador'!W167)/(U$302-U$301)*10)),1))</f>
        <v>1.1000000000000001</v>
      </c>
      <c r="V164" s="341">
        <f>IF('Datos de Indicador'!X167="No dato","x",ROUND(IF('Datos de Indicador'!X167&gt;V$302,10,IF('Datos de Indicador'!X167&lt;$V$301,0,(V$302-'Datos de Indicador'!X167)/(V$302-V$301)*10)),1))</f>
        <v>0</v>
      </c>
      <c r="W164" s="345">
        <f t="shared" si="19"/>
        <v>1.7</v>
      </c>
      <c r="X164" s="346">
        <f t="shared" si="20"/>
        <v>1.5</v>
      </c>
      <c r="Z164" s="413"/>
      <c r="AA164" s="414"/>
      <c r="AB164" s="414"/>
    </row>
    <row r="165" spans="1:28" s="3" customFormat="1" x14ac:dyDescent="0.25">
      <c r="A165" s="107" t="s">
        <v>306</v>
      </c>
      <c r="B165" s="101" t="s">
        <v>309</v>
      </c>
      <c r="C165" s="307">
        <v>1103</v>
      </c>
      <c r="D165" s="341">
        <f>IF('Datos de Indicador'!M168="No dato","x",ROUND(IF('Datos de Indicador'!M168&gt;D$302,0,IF('Datos de Indicador'!M168&lt;$D$301,10,(D$302-'Datos de Indicador'!M168)/(D$302-D$301)*10)),1))</f>
        <v>4.5999999999999996</v>
      </c>
      <c r="E165" s="341">
        <f>IF('Datos de Indicador'!N168="No dato","x",ROUND(IF('Datos de Indicador'!N168&gt;E$302,10,IF('Datos de Indicador'!N168&lt;$E$301,0,10-(E$302-'Datos de Indicador'!N168)/(E$302-E$301)*10)),1))</f>
        <v>5.8</v>
      </c>
      <c r="F165" s="342">
        <f t="shared" si="21"/>
        <v>5.2</v>
      </c>
      <c r="G165" s="341">
        <f>IF('Datos de Indicador'!O168="No dato","x",ROUND(IF('Datos de Indicador'!O168&gt;G$302,0,IF('Datos de Indicador'!O168&lt;$G$301,10,(G$302-'Datos de Indicador'!O168)/(G$302-G$301)*10)),1))</f>
        <v>2.8</v>
      </c>
      <c r="H165" s="341">
        <f>IF('Datos de Indicador'!P168="No dato","x",ROUND(IF('Datos de Indicador'!P168&gt;H$302,10,IF('Datos de Indicador'!P168&lt;$E$301,0,10-(H$302-'Datos de Indicador'!P168)/(H$302-H$301)*10)),1))</f>
        <v>8.3000000000000007</v>
      </c>
      <c r="I165" s="341">
        <f>IF('Datos de Indicador'!Q168="No dato","x",ROUND(IF('Datos de Indicador'!Q168&gt;I$302,10,IF('Datos de Indicador'!Q168&lt;$I$301,0,10-(I$302-'Datos de Indicador'!Q168)/(I$302-I$301)*10)),1))</f>
        <v>8.8000000000000007</v>
      </c>
      <c r="J165" s="342">
        <f t="shared" si="16"/>
        <v>6.6</v>
      </c>
      <c r="K165" s="341">
        <f>IF('Datos de Indicador'!R168="No dato","x",ROUND(IF('Datos de Indicador'!R168&gt;K$302,10,IF('Datos de Indicador'!R168&lt;$K$301,0,10-(K$302-'Datos de Indicador'!R168)/(K$302-K$301)*10)),1))</f>
        <v>3.1</v>
      </c>
      <c r="L165" s="341">
        <f>IF('Datos de Indicador'!S168="No dato","x",ROUND(IF('Datos de Indicador'!S168&gt;L$302,10,IF('Datos de Indicador'!S168&lt;$L$301,0,10-(L$302-'Datos de Indicador'!S168)/(L$302-L$301)*10)),1))</f>
        <v>8.8000000000000007</v>
      </c>
      <c r="M165" s="342">
        <f t="shared" si="17"/>
        <v>6.8</v>
      </c>
      <c r="N165" s="343">
        <f t="shared" si="22"/>
        <v>6.2</v>
      </c>
      <c r="O165" s="344">
        <f>IF('Datos de Indicador'!T168="No dato","x",IF('Datos de Indicador'!AN168="No dato","x", 'Datos de Indicador'!T168/'Datos de Indicador'!AN168))</f>
        <v>2.5645409471704566E-4</v>
      </c>
      <c r="P165" s="341">
        <f t="shared" si="18"/>
        <v>0.2</v>
      </c>
      <c r="Q165" s="474">
        <f>IF('Datos de Indicador'!T168="No dato","x",ROUND(IF('Datos de Indicador'!T168&gt;Q$302,10,IF('Datos de Indicador'!T168&lt;$Q$301,0,10-(Q$302-'Datos de Indicador'!T168)/(Q$302-Q$301)*10)),1))</f>
        <v>0.1</v>
      </c>
      <c r="R165" s="342">
        <f t="shared" si="23"/>
        <v>0.2</v>
      </c>
      <c r="S165" s="341">
        <f>IF('Datos de Indicador'!U168="No dato","x",ROUND(IF('Datos de Indicador'!U168&gt;S$302,10,IF('Datos de Indicador'!U168&lt;$S$301,0,10-(S$302-'Datos de Indicador'!U168)/(S$302-S$301)*10)),1))</f>
        <v>1.8</v>
      </c>
      <c r="T165" s="341">
        <f>IF('Datos de Indicador'!V168="No dato","x",ROUND(IF('Datos de Indicador'!V168&gt;T$302,10,IF('Datos de Indicador'!V168&lt;$T$301,0,10-(T$302-'Datos de Indicador'!V168)/(T$302-T$301)*10)),1))</f>
        <v>3.7</v>
      </c>
      <c r="U165" s="341" t="str">
        <f>IF('Datos de Indicador'!W168="No dato","x",ROUND(IF('Datos de Indicador'!W168&gt;U$302,10,IF('Datos de Indicador'!W168&lt;$U$301,0,10-(U$302-'Datos de Indicador'!W168)/(U$302-U$301)*10)),1))</f>
        <v>x</v>
      </c>
      <c r="V165" s="341">
        <f>IF('Datos de Indicador'!X168="No dato","x",ROUND(IF('Datos de Indicador'!X168&gt;V$302,10,IF('Datos de Indicador'!X168&lt;$V$301,0,(V$302-'Datos de Indicador'!X168)/(V$302-V$301)*10)),1))</f>
        <v>0</v>
      </c>
      <c r="W165" s="345">
        <f t="shared" si="19"/>
        <v>1.8</v>
      </c>
      <c r="X165" s="346">
        <f t="shared" si="20"/>
        <v>1</v>
      </c>
      <c r="Z165" s="413"/>
      <c r="AA165" s="414"/>
      <c r="AB165" s="414"/>
    </row>
    <row r="166" spans="1:28" s="3" customFormat="1" x14ac:dyDescent="0.25">
      <c r="A166" s="107" t="s">
        <v>306</v>
      </c>
      <c r="B166" s="101" t="s">
        <v>310</v>
      </c>
      <c r="C166" s="307">
        <v>1104</v>
      </c>
      <c r="D166" s="341">
        <f>IF('Datos de Indicador'!M169="No dato","x",ROUND(IF('Datos de Indicador'!M169&gt;D$302,0,IF('Datos de Indicador'!M169&lt;$D$301,10,(D$302-'Datos de Indicador'!M169)/(D$302-D$301)*10)),1))</f>
        <v>4.2</v>
      </c>
      <c r="E166" s="341">
        <f>IF('Datos de Indicador'!N169="No dato","x",ROUND(IF('Datos de Indicador'!N169&gt;E$302,10,IF('Datos de Indicador'!N169&lt;$E$301,0,10-(E$302-'Datos de Indicador'!N169)/(E$302-E$301)*10)),1))</f>
        <v>5</v>
      </c>
      <c r="F166" s="342">
        <f t="shared" si="21"/>
        <v>4.5999999999999996</v>
      </c>
      <c r="G166" s="341">
        <f>IF('Datos de Indicador'!O169="No dato","x",ROUND(IF('Datos de Indicador'!O169&gt;G$302,0,IF('Datos de Indicador'!O169&lt;$G$301,10,(G$302-'Datos de Indicador'!O169)/(G$302-G$301)*10)),1))</f>
        <v>0</v>
      </c>
      <c r="H166" s="341">
        <f>IF('Datos de Indicador'!P169="No dato","x",ROUND(IF('Datos de Indicador'!P169&gt;H$302,10,IF('Datos de Indicador'!P169&lt;$E$301,0,10-(H$302-'Datos de Indicador'!P169)/(H$302-H$301)*10)),1))</f>
        <v>7.4</v>
      </c>
      <c r="I166" s="341">
        <f>IF('Datos de Indicador'!Q169="No dato","x",ROUND(IF('Datos de Indicador'!Q169&gt;I$302,10,IF('Datos de Indicador'!Q169&lt;$I$301,0,10-(I$302-'Datos de Indicador'!Q169)/(I$302-I$301)*10)),1))</f>
        <v>6.7</v>
      </c>
      <c r="J166" s="342">
        <f t="shared" si="16"/>
        <v>4.7</v>
      </c>
      <c r="K166" s="341">
        <f>IF('Datos de Indicador'!R169="No dato","x",ROUND(IF('Datos de Indicador'!R169&gt;K$302,10,IF('Datos de Indicador'!R169&lt;$K$301,0,10-(K$302-'Datos de Indicador'!R169)/(K$302-K$301)*10)),1))</f>
        <v>2.2999999999999998</v>
      </c>
      <c r="L166" s="341">
        <f>IF('Datos de Indicador'!S169="No dato","x",ROUND(IF('Datos de Indicador'!S169&gt;L$302,10,IF('Datos de Indicador'!S169&lt;$L$301,0,10-(L$302-'Datos de Indicador'!S169)/(L$302-L$301)*10)),1))</f>
        <v>6.3</v>
      </c>
      <c r="M166" s="342">
        <f t="shared" si="17"/>
        <v>4.5999999999999996</v>
      </c>
      <c r="N166" s="343">
        <f t="shared" si="22"/>
        <v>4.5999999999999996</v>
      </c>
      <c r="O166" s="344">
        <f>IF('Datos de Indicador'!T169="No dato","x",IF('Datos de Indicador'!AN169="No dato","x", 'Datos de Indicador'!T169/'Datos de Indicador'!AN169))</f>
        <v>2.1042787000233811E-3</v>
      </c>
      <c r="P166" s="341">
        <f t="shared" si="18"/>
        <v>1.4</v>
      </c>
      <c r="Q166" s="474">
        <f>IF('Datos de Indicador'!T169="No dato","x",ROUND(IF('Datos de Indicador'!T169&gt;Q$302,10,IF('Datos de Indicador'!T169&lt;$Q$301,0,10-(Q$302-'Datos de Indicador'!T169)/(Q$302-Q$301)*10)),1))</f>
        <v>0.2</v>
      </c>
      <c r="R166" s="342">
        <f t="shared" si="23"/>
        <v>0.8</v>
      </c>
      <c r="S166" s="341">
        <f>IF('Datos de Indicador'!U169="No dato","x",ROUND(IF('Datos de Indicador'!U169&gt;S$302,10,IF('Datos de Indicador'!U169&lt;$S$301,0,10-(S$302-'Datos de Indicador'!U169)/(S$302-S$301)*10)),1))</f>
        <v>2.1</v>
      </c>
      <c r="T166" s="341">
        <f>IF('Datos de Indicador'!V169="No dato","x",ROUND(IF('Datos de Indicador'!V169&gt;T$302,10,IF('Datos de Indicador'!V169&lt;$T$301,0,10-(T$302-'Datos de Indicador'!V169)/(T$302-T$301)*10)),1))</f>
        <v>2.7</v>
      </c>
      <c r="U166" s="341">
        <f>IF('Datos de Indicador'!W169="No dato","x",ROUND(IF('Datos de Indicador'!W169&gt;U$302,10,IF('Datos de Indicador'!W169&lt;$U$301,0,10-(U$302-'Datos de Indicador'!W169)/(U$302-U$301)*10)),1))</f>
        <v>0.5</v>
      </c>
      <c r="V166" s="341">
        <f>IF('Datos de Indicador'!X169="No dato","x",ROUND(IF('Datos de Indicador'!X169&gt;V$302,10,IF('Datos de Indicador'!X169&lt;$V$301,0,(V$302-'Datos de Indicador'!X169)/(V$302-V$301)*10)),1))</f>
        <v>0</v>
      </c>
      <c r="W166" s="345">
        <f t="shared" si="19"/>
        <v>1.3</v>
      </c>
      <c r="X166" s="346">
        <f t="shared" si="20"/>
        <v>1.1000000000000001</v>
      </c>
      <c r="Z166" s="413"/>
      <c r="AA166" s="414"/>
      <c r="AB166" s="414"/>
    </row>
    <row r="167" spans="1:28" s="3" customFormat="1" x14ac:dyDescent="0.25">
      <c r="A167" s="104" t="s">
        <v>311</v>
      </c>
      <c r="B167" s="101" t="s">
        <v>311</v>
      </c>
      <c r="C167" s="307">
        <v>1201</v>
      </c>
      <c r="D167" s="341">
        <f>IF('Datos de Indicador'!M170="No dato","x",ROUND(IF('Datos de Indicador'!M170&gt;D$302,0,IF('Datos de Indicador'!M170&lt;$D$301,10,(D$302-'Datos de Indicador'!M170)/(D$302-D$301)*10)),1))</f>
        <v>5.4</v>
      </c>
      <c r="E167" s="341">
        <f>IF('Datos de Indicador'!N170="No dato","x",ROUND(IF('Datos de Indicador'!N170&gt;E$302,10,IF('Datos de Indicador'!N170&lt;$E$301,0,10-(E$302-'Datos de Indicador'!N170)/(E$302-E$301)*10)),1))</f>
        <v>7.2</v>
      </c>
      <c r="F167" s="342">
        <f t="shared" si="21"/>
        <v>6.4</v>
      </c>
      <c r="G167" s="341">
        <f>IF('Datos de Indicador'!O170="No dato","x",ROUND(IF('Datos de Indicador'!O170&gt;G$302,0,IF('Datos de Indicador'!O170&lt;$G$301,10,(G$302-'Datos de Indicador'!O170)/(G$302-G$301)*10)),1))</f>
        <v>4</v>
      </c>
      <c r="H167" s="341">
        <f>IF('Datos de Indicador'!P170="No dato","x",ROUND(IF('Datos de Indicador'!P170&gt;H$302,10,IF('Datos de Indicador'!P170&lt;$E$301,0,10-(H$302-'Datos de Indicador'!P170)/(H$302-H$301)*10)),1))</f>
        <v>8</v>
      </c>
      <c r="I167" s="341">
        <f>IF('Datos de Indicador'!Q170="No dato","x",ROUND(IF('Datos de Indicador'!Q170&gt;I$302,10,IF('Datos de Indicador'!Q170&lt;$I$301,0,10-(I$302-'Datos de Indicador'!Q170)/(I$302-I$301)*10)),1))</f>
        <v>8.1</v>
      </c>
      <c r="J167" s="342">
        <f t="shared" si="16"/>
        <v>6.7</v>
      </c>
      <c r="K167" s="341">
        <f>IF('Datos de Indicador'!R170="No dato","x",ROUND(IF('Datos de Indicador'!R170&gt;K$302,10,IF('Datos de Indicador'!R170&lt;$K$301,0,10-(K$302-'Datos de Indicador'!R170)/(K$302-K$301)*10)),1))</f>
        <v>2.6</v>
      </c>
      <c r="L167" s="341">
        <f>IF('Datos de Indicador'!S170="No dato","x",ROUND(IF('Datos de Indicador'!S170&gt;L$302,10,IF('Datos de Indicador'!S170&lt;$L$301,0,10-(L$302-'Datos de Indicador'!S170)/(L$302-L$301)*10)),1))</f>
        <v>7.8</v>
      </c>
      <c r="M167" s="342">
        <f t="shared" si="17"/>
        <v>5.8</v>
      </c>
      <c r="N167" s="343">
        <f t="shared" si="22"/>
        <v>6.3</v>
      </c>
      <c r="O167" s="344" t="str">
        <f>IF('Datos de Indicador'!T170="No dato","x",IF('Datos de Indicador'!AN170="No dato","x", 'Datos de Indicador'!T170/'Datos de Indicador'!AN170))</f>
        <v>x</v>
      </c>
      <c r="P167" s="341" t="str">
        <f t="shared" si="18"/>
        <v>x</v>
      </c>
      <c r="Q167" s="474">
        <f>IF('Datos de Indicador'!T170="No dato","x",ROUND(IF('Datos de Indicador'!T170&gt;Q$302,10,IF('Datos de Indicador'!T170&lt;$Q$301,0,10-(Q$302-'Datos de Indicador'!T170)/(Q$302-Q$301)*10)),1))</f>
        <v>3</v>
      </c>
      <c r="R167" s="342">
        <f t="shared" si="23"/>
        <v>3</v>
      </c>
      <c r="S167" s="341">
        <f>IF('Datos de Indicador'!U170="No dato","x",ROUND(IF('Datos de Indicador'!U170&gt;S$302,10,IF('Datos de Indicador'!U170&lt;$S$301,0,10-(S$302-'Datos de Indicador'!U170)/(S$302-S$301)*10)),1))</f>
        <v>3.1</v>
      </c>
      <c r="T167" s="341">
        <f>IF('Datos de Indicador'!V170="No dato","x",ROUND(IF('Datos de Indicador'!V170&gt;T$302,10,IF('Datos de Indicador'!V170&lt;$T$301,0,10-(T$302-'Datos de Indicador'!V170)/(T$302-T$301)*10)),1))</f>
        <v>9.5</v>
      </c>
      <c r="U167" s="341">
        <f>IF('Datos de Indicador'!W170="No dato","x",ROUND(IF('Datos de Indicador'!W170&gt;U$302,10,IF('Datos de Indicador'!W170&lt;$U$301,0,10-(U$302-'Datos de Indicador'!W170)/(U$302-U$301)*10)),1))</f>
        <v>10</v>
      </c>
      <c r="V167" s="341">
        <f>IF('Datos de Indicador'!X170="No dato","x",ROUND(IF('Datos de Indicador'!X170&gt;V$302,10,IF('Datos de Indicador'!X170&lt;$V$301,0,(V$302-'Datos de Indicador'!X170)/(V$302-V$301)*10)),1))</f>
        <v>0</v>
      </c>
      <c r="W167" s="345">
        <f t="shared" si="19"/>
        <v>5.7</v>
      </c>
      <c r="X167" s="346">
        <f t="shared" si="20"/>
        <v>4.5</v>
      </c>
      <c r="Z167" s="413"/>
      <c r="AA167" s="414"/>
      <c r="AB167" s="414"/>
    </row>
    <row r="168" spans="1:28" s="3" customFormat="1" x14ac:dyDescent="0.25">
      <c r="A168" s="104" t="s">
        <v>311</v>
      </c>
      <c r="B168" s="101" t="s">
        <v>312</v>
      </c>
      <c r="C168" s="307">
        <v>1202</v>
      </c>
      <c r="D168" s="341">
        <f>IF('Datos de Indicador'!M171="No dato","x",ROUND(IF('Datos de Indicador'!M171&gt;D$302,0,IF('Datos de Indicador'!M171&lt;$D$301,10,(D$302-'Datos de Indicador'!M171)/(D$302-D$301)*10)),1))</f>
        <v>7.2</v>
      </c>
      <c r="E168" s="341">
        <f>IF('Datos de Indicador'!N171="No dato","x",ROUND(IF('Datos de Indicador'!N171&gt;E$302,10,IF('Datos de Indicador'!N171&lt;$E$301,0,10-(E$302-'Datos de Indicador'!N171)/(E$302-E$301)*10)),1))</f>
        <v>8.5</v>
      </c>
      <c r="F168" s="342">
        <f t="shared" si="21"/>
        <v>7.9</v>
      </c>
      <c r="G168" s="341">
        <f>IF('Datos de Indicador'!O171="No dato","x",ROUND(IF('Datos de Indicador'!O171&gt;G$302,0,IF('Datos de Indicador'!O171&lt;$G$301,10,(G$302-'Datos de Indicador'!O171)/(G$302-G$301)*10)),1))</f>
        <v>8.3000000000000007</v>
      </c>
      <c r="H168" s="341">
        <f>IF('Datos de Indicador'!P171="No dato","x",ROUND(IF('Datos de Indicador'!P171&gt;H$302,10,IF('Datos de Indicador'!P171&lt;$E$301,0,10-(H$302-'Datos de Indicador'!P171)/(H$302-H$301)*10)),1))</f>
        <v>6.8</v>
      </c>
      <c r="I168" s="341" t="str">
        <f>IF('Datos de Indicador'!Q171="No dato","x",ROUND(IF('Datos de Indicador'!Q171&gt;I$302,10,IF('Datos de Indicador'!Q171&lt;$I$301,0,10-(I$302-'Datos de Indicador'!Q171)/(I$302-I$301)*10)),1))</f>
        <v>x</v>
      </c>
      <c r="J168" s="342">
        <f t="shared" si="16"/>
        <v>7.6</v>
      </c>
      <c r="K168" s="341">
        <f>IF('Datos de Indicador'!R171="No dato","x",ROUND(IF('Datos de Indicador'!R171&gt;K$302,10,IF('Datos de Indicador'!R171&lt;$K$301,0,10-(K$302-'Datos de Indicador'!R171)/(K$302-K$301)*10)),1))</f>
        <v>3.9</v>
      </c>
      <c r="L168" s="341">
        <f>IF('Datos de Indicador'!S171="No dato","x",ROUND(IF('Datos de Indicador'!S171&gt;L$302,10,IF('Datos de Indicador'!S171&lt;$L$301,0,10-(L$302-'Datos de Indicador'!S171)/(L$302-L$301)*10)),1))</f>
        <v>7.2</v>
      </c>
      <c r="M168" s="342">
        <f t="shared" si="17"/>
        <v>5.8</v>
      </c>
      <c r="N168" s="343">
        <f t="shared" si="22"/>
        <v>7.1</v>
      </c>
      <c r="O168" s="344">
        <f>IF('Datos de Indicador'!T171="No dato","x",IF('Datos de Indicador'!AN171="No dato","x", 'Datos de Indicador'!T171/'Datos de Indicador'!AN171))</f>
        <v>5.7779612051176224E-3</v>
      </c>
      <c r="P168" s="341">
        <f t="shared" si="18"/>
        <v>3.9</v>
      </c>
      <c r="Q168" s="474">
        <f>IF('Datos de Indicador'!T171="No dato","x",ROUND(IF('Datos de Indicador'!T171&gt;Q$302,10,IF('Datos de Indicador'!T171&lt;$Q$301,0,10-(Q$302-'Datos de Indicador'!T171)/(Q$302-Q$301)*10)),1))</f>
        <v>0.7</v>
      </c>
      <c r="R168" s="342">
        <f t="shared" si="23"/>
        <v>2.4</v>
      </c>
      <c r="S168" s="341">
        <f>IF('Datos de Indicador'!U171="No dato","x",ROUND(IF('Datos de Indicador'!U171&gt;S$302,10,IF('Datos de Indicador'!U171&lt;$S$301,0,10-(S$302-'Datos de Indicador'!U171)/(S$302-S$301)*10)),1))</f>
        <v>3.7</v>
      </c>
      <c r="T168" s="341">
        <f>IF('Datos de Indicador'!V171="No dato","x",ROUND(IF('Datos de Indicador'!V171&gt;T$302,10,IF('Datos de Indicador'!V171&lt;$T$301,0,10-(T$302-'Datos de Indicador'!V171)/(T$302-T$301)*10)),1))</f>
        <v>10</v>
      </c>
      <c r="U168" s="341">
        <f>IF('Datos de Indicador'!W171="No dato","x",ROUND(IF('Datos de Indicador'!W171&gt;U$302,10,IF('Datos de Indicador'!W171&lt;$U$301,0,10-(U$302-'Datos de Indicador'!W171)/(U$302-U$301)*10)),1))</f>
        <v>4.3</v>
      </c>
      <c r="V168" s="341">
        <f>IF('Datos de Indicador'!X171="No dato","x",ROUND(IF('Datos de Indicador'!X171&gt;V$302,10,IF('Datos de Indicador'!X171&lt;$V$301,0,(V$302-'Datos de Indicador'!X171)/(V$302-V$301)*10)),1))</f>
        <v>7.5</v>
      </c>
      <c r="W168" s="345">
        <f t="shared" si="19"/>
        <v>6.4</v>
      </c>
      <c r="X168" s="346">
        <f t="shared" si="20"/>
        <v>4.7</v>
      </c>
      <c r="Z168" s="413"/>
      <c r="AA168" s="414"/>
      <c r="AB168" s="414"/>
    </row>
    <row r="169" spans="1:28" s="3" customFormat="1" x14ac:dyDescent="0.25">
      <c r="A169" s="104" t="s">
        <v>311</v>
      </c>
      <c r="B169" s="101" t="s">
        <v>209</v>
      </c>
      <c r="C169" s="307">
        <v>1203</v>
      </c>
      <c r="D169" s="341">
        <f>IF('Datos de Indicador'!M172="No dato","x",ROUND(IF('Datos de Indicador'!M172&gt;D$302,0,IF('Datos de Indicador'!M172&lt;$D$301,10,(D$302-'Datos de Indicador'!M172)/(D$302-D$301)*10)),1))</f>
        <v>7</v>
      </c>
      <c r="E169" s="341">
        <f>IF('Datos de Indicador'!N172="No dato","x",ROUND(IF('Datos de Indicador'!N172&gt;E$302,10,IF('Datos de Indicador'!N172&lt;$E$301,0,10-(E$302-'Datos de Indicador'!N172)/(E$302-E$301)*10)),1))</f>
        <v>6.7</v>
      </c>
      <c r="F169" s="342">
        <f t="shared" si="21"/>
        <v>6.9</v>
      </c>
      <c r="G169" s="341">
        <f>IF('Datos de Indicador'!O172="No dato","x",ROUND(IF('Datos de Indicador'!O172&gt;G$302,0,IF('Datos de Indicador'!O172&lt;$G$301,10,(G$302-'Datos de Indicador'!O172)/(G$302-G$301)*10)),1))</f>
        <v>7.5</v>
      </c>
      <c r="H169" s="341">
        <f>IF('Datos de Indicador'!P172="No dato","x",ROUND(IF('Datos de Indicador'!P172&gt;H$302,10,IF('Datos de Indicador'!P172&lt;$E$301,0,10-(H$302-'Datos de Indicador'!P172)/(H$302-H$301)*10)),1))</f>
        <v>6.9</v>
      </c>
      <c r="I169" s="341" t="str">
        <f>IF('Datos de Indicador'!Q172="No dato","x",ROUND(IF('Datos de Indicador'!Q172&gt;I$302,10,IF('Datos de Indicador'!Q172&lt;$I$301,0,10-(I$302-'Datos de Indicador'!Q172)/(I$302-I$301)*10)),1))</f>
        <v>x</v>
      </c>
      <c r="J169" s="342">
        <f t="shared" si="16"/>
        <v>7.2</v>
      </c>
      <c r="K169" s="341">
        <f>IF('Datos de Indicador'!R172="No dato","x",ROUND(IF('Datos de Indicador'!R172&gt;K$302,10,IF('Datos de Indicador'!R172&lt;$K$301,0,10-(K$302-'Datos de Indicador'!R172)/(K$302-K$301)*10)),1))</f>
        <v>8.3000000000000007</v>
      </c>
      <c r="L169" s="341">
        <f>IF('Datos de Indicador'!S172="No dato","x",ROUND(IF('Datos de Indicador'!S172&gt;L$302,10,IF('Datos de Indicador'!S172&lt;$L$301,0,10-(L$302-'Datos de Indicador'!S172)/(L$302-L$301)*10)),1))</f>
        <v>7.9</v>
      </c>
      <c r="M169" s="342">
        <f t="shared" si="17"/>
        <v>8.1</v>
      </c>
      <c r="N169" s="343">
        <f t="shared" si="22"/>
        <v>7.4</v>
      </c>
      <c r="O169" s="344">
        <f>IF('Datos de Indicador'!T172="No dato","x",IF('Datos de Indicador'!AN172="No dato","x", 'Datos de Indicador'!T172/'Datos de Indicador'!AN172))</f>
        <v>7.7319587628865982E-3</v>
      </c>
      <c r="P169" s="341">
        <f t="shared" si="18"/>
        <v>5.2</v>
      </c>
      <c r="Q169" s="474">
        <f>IF('Datos de Indicador'!T172="No dato","x",ROUND(IF('Datos de Indicador'!T172&gt;Q$302,10,IF('Datos de Indicador'!T172&lt;$Q$301,0,10-(Q$302-'Datos de Indicador'!T172)/(Q$302-Q$301)*10)),1))</f>
        <v>0.7</v>
      </c>
      <c r="R169" s="342">
        <f t="shared" si="23"/>
        <v>3.3</v>
      </c>
      <c r="S169" s="341">
        <f>IF('Datos de Indicador'!U172="No dato","x",ROUND(IF('Datos de Indicador'!U172&gt;S$302,10,IF('Datos de Indicador'!U172&lt;$S$301,0,10-(S$302-'Datos de Indicador'!U172)/(S$302-S$301)*10)),1))</f>
        <v>5.9</v>
      </c>
      <c r="T169" s="341">
        <f>IF('Datos de Indicador'!V172="No dato","x",ROUND(IF('Datos de Indicador'!V172&gt;T$302,10,IF('Datos de Indicador'!V172&lt;$T$301,0,10-(T$302-'Datos de Indicador'!V172)/(T$302-T$301)*10)),1))</f>
        <v>10</v>
      </c>
      <c r="U169" s="341">
        <f>IF('Datos de Indicador'!W172="No dato","x",ROUND(IF('Datos de Indicador'!W172&gt;U$302,10,IF('Datos de Indicador'!W172&lt;$U$301,0,10-(U$302-'Datos de Indicador'!W172)/(U$302-U$301)*10)),1))</f>
        <v>4.2</v>
      </c>
      <c r="V169" s="341">
        <f>IF('Datos de Indicador'!X172="No dato","x",ROUND(IF('Datos de Indicador'!X172&gt;V$302,10,IF('Datos de Indicador'!X172&lt;$V$301,0,(V$302-'Datos de Indicador'!X172)/(V$302-V$301)*10)),1))</f>
        <v>10</v>
      </c>
      <c r="W169" s="345">
        <f t="shared" si="19"/>
        <v>7.5</v>
      </c>
      <c r="X169" s="346">
        <f t="shared" si="20"/>
        <v>5.8</v>
      </c>
      <c r="Z169" s="413"/>
      <c r="AA169" s="414"/>
      <c r="AB169" s="414"/>
    </row>
    <row r="170" spans="1:28" s="3" customFormat="1" x14ac:dyDescent="0.25">
      <c r="A170" s="104" t="s">
        <v>311</v>
      </c>
      <c r="B170" s="101" t="s">
        <v>313</v>
      </c>
      <c r="C170" s="307">
        <v>1204</v>
      </c>
      <c r="D170" s="341">
        <f>IF('Datos de Indicador'!M173="No dato","x",ROUND(IF('Datos de Indicador'!M173&gt;D$302,0,IF('Datos de Indicador'!M173&lt;$D$301,10,(D$302-'Datos de Indicador'!M173)/(D$302-D$301)*10)),1))</f>
        <v>4.9000000000000004</v>
      </c>
      <c r="E170" s="341">
        <f>IF('Datos de Indicador'!N173="No dato","x",ROUND(IF('Datos de Indicador'!N173&gt;E$302,10,IF('Datos de Indicador'!N173&lt;$E$301,0,10-(E$302-'Datos de Indicador'!N173)/(E$302-E$301)*10)),1))</f>
        <v>6.8</v>
      </c>
      <c r="F170" s="342">
        <f t="shared" si="21"/>
        <v>5.9</v>
      </c>
      <c r="G170" s="341">
        <f>IF('Datos de Indicador'!O173="No dato","x",ROUND(IF('Datos de Indicador'!O173&gt;G$302,0,IF('Datos de Indicador'!O173&lt;$G$301,10,(G$302-'Datos de Indicador'!O173)/(G$302-G$301)*10)),1))</f>
        <v>2.2999999999999998</v>
      </c>
      <c r="H170" s="341">
        <f>IF('Datos de Indicador'!P173="No dato","x",ROUND(IF('Datos de Indicador'!P173&gt;H$302,10,IF('Datos de Indicador'!P173&lt;$E$301,0,10-(H$302-'Datos de Indicador'!P173)/(H$302-H$301)*10)),1))</f>
        <v>7.2</v>
      </c>
      <c r="I170" s="341">
        <f>IF('Datos de Indicador'!Q173="No dato","x",ROUND(IF('Datos de Indicador'!Q173&gt;I$302,10,IF('Datos de Indicador'!Q173&lt;$I$301,0,10-(I$302-'Datos de Indicador'!Q173)/(I$302-I$301)*10)),1))</f>
        <v>8.6999999999999993</v>
      </c>
      <c r="J170" s="342">
        <f t="shared" si="16"/>
        <v>6.1</v>
      </c>
      <c r="K170" s="341">
        <f>IF('Datos de Indicador'!R173="No dato","x",ROUND(IF('Datos de Indicador'!R173&gt;K$302,10,IF('Datos de Indicador'!R173&lt;$K$301,0,10-(K$302-'Datos de Indicador'!R173)/(K$302-K$301)*10)),1))</f>
        <v>3.4</v>
      </c>
      <c r="L170" s="341">
        <f>IF('Datos de Indicador'!S173="No dato","x",ROUND(IF('Datos de Indicador'!S173&gt;L$302,10,IF('Datos de Indicador'!S173&lt;$L$301,0,10-(L$302-'Datos de Indicador'!S173)/(L$302-L$301)*10)),1))</f>
        <v>8</v>
      </c>
      <c r="M170" s="342">
        <f t="shared" si="17"/>
        <v>6.2</v>
      </c>
      <c r="N170" s="343">
        <f t="shared" si="22"/>
        <v>6.1</v>
      </c>
      <c r="O170" s="344">
        <f>IF('Datos de Indicador'!T173="No dato","x",IF('Datos de Indicador'!AN173="No dato","x", 'Datos de Indicador'!T173/'Datos de Indicador'!AN173))</f>
        <v>1.2490632025980515E-3</v>
      </c>
      <c r="P170" s="341">
        <f t="shared" si="18"/>
        <v>0.8</v>
      </c>
      <c r="Q170" s="474">
        <f>IF('Datos de Indicador'!T173="No dato","x",ROUND(IF('Datos de Indicador'!T173&gt;Q$302,10,IF('Datos de Indicador'!T173&lt;$Q$301,0,10-(Q$302-'Datos de Indicador'!T173)/(Q$302-Q$301)*10)),1))</f>
        <v>0.1</v>
      </c>
      <c r="R170" s="342">
        <f t="shared" si="23"/>
        <v>0.5</v>
      </c>
      <c r="S170" s="341">
        <f>IF('Datos de Indicador'!U173="No dato","x",ROUND(IF('Datos de Indicador'!U173&gt;S$302,10,IF('Datos de Indicador'!U173&lt;$S$301,0,10-(S$302-'Datos de Indicador'!U173)/(S$302-S$301)*10)),1))</f>
        <v>5.7</v>
      </c>
      <c r="T170" s="341">
        <f>IF('Datos de Indicador'!V173="No dato","x",ROUND(IF('Datos de Indicador'!V173&gt;T$302,10,IF('Datos de Indicador'!V173&lt;$T$301,0,10-(T$302-'Datos de Indicador'!V173)/(T$302-T$301)*10)),1))</f>
        <v>6.3</v>
      </c>
      <c r="U170" s="341" t="str">
        <f>IF('Datos de Indicador'!W173="No dato","x",ROUND(IF('Datos de Indicador'!W173&gt;U$302,10,IF('Datos de Indicador'!W173&lt;$U$301,0,10-(U$302-'Datos de Indicador'!W173)/(U$302-U$301)*10)),1))</f>
        <v>x</v>
      </c>
      <c r="V170" s="341">
        <f>IF('Datos de Indicador'!X173="No dato","x",ROUND(IF('Datos de Indicador'!X173&gt;V$302,10,IF('Datos de Indicador'!X173&lt;$V$301,0,(V$302-'Datos de Indicador'!X173)/(V$302-V$301)*10)),1))</f>
        <v>0</v>
      </c>
      <c r="W170" s="345">
        <f t="shared" si="19"/>
        <v>4</v>
      </c>
      <c r="X170" s="346">
        <f t="shared" si="20"/>
        <v>2.4</v>
      </c>
      <c r="Z170" s="413"/>
      <c r="AA170" s="414"/>
      <c r="AB170" s="414"/>
    </row>
    <row r="171" spans="1:28" s="3" customFormat="1" x14ac:dyDescent="0.25">
      <c r="A171" s="104" t="s">
        <v>311</v>
      </c>
      <c r="B171" s="101" t="s">
        <v>314</v>
      </c>
      <c r="C171" s="307">
        <v>1205</v>
      </c>
      <c r="D171" s="341">
        <f>IF('Datos de Indicador'!M174="No dato","x",ROUND(IF('Datos de Indicador'!M174&gt;D$302,0,IF('Datos de Indicador'!M174&lt;$D$301,10,(D$302-'Datos de Indicador'!M174)/(D$302-D$301)*10)),1))</f>
        <v>7.4</v>
      </c>
      <c r="E171" s="341">
        <f>IF('Datos de Indicador'!N174="No dato","x",ROUND(IF('Datos de Indicador'!N174&gt;E$302,10,IF('Datos de Indicador'!N174&lt;$E$301,0,10-(E$302-'Datos de Indicador'!N174)/(E$302-E$301)*10)),1))</f>
        <v>8.6</v>
      </c>
      <c r="F171" s="342">
        <f t="shared" si="21"/>
        <v>8.1</v>
      </c>
      <c r="G171" s="341">
        <f>IF('Datos de Indicador'!O174="No dato","x",ROUND(IF('Datos de Indicador'!O174&gt;G$302,0,IF('Datos de Indicador'!O174&lt;$G$301,10,(G$302-'Datos de Indicador'!O174)/(G$302-G$301)*10)),1))</f>
        <v>7.3</v>
      </c>
      <c r="H171" s="341">
        <f>IF('Datos de Indicador'!P174="No dato","x",ROUND(IF('Datos de Indicador'!P174&gt;H$302,10,IF('Datos de Indicador'!P174&lt;$E$301,0,10-(H$302-'Datos de Indicador'!P174)/(H$302-H$301)*10)),1))</f>
        <v>6.7</v>
      </c>
      <c r="I171" s="341" t="str">
        <f>IF('Datos de Indicador'!Q174="No dato","x",ROUND(IF('Datos de Indicador'!Q174&gt;I$302,10,IF('Datos de Indicador'!Q174&lt;$I$301,0,10-(I$302-'Datos de Indicador'!Q174)/(I$302-I$301)*10)),1))</f>
        <v>x</v>
      </c>
      <c r="J171" s="342">
        <f t="shared" si="16"/>
        <v>7</v>
      </c>
      <c r="K171" s="341">
        <f>IF('Datos de Indicador'!R174="No dato","x",ROUND(IF('Datos de Indicador'!R174&gt;K$302,10,IF('Datos de Indicador'!R174&lt;$K$301,0,10-(K$302-'Datos de Indicador'!R174)/(K$302-K$301)*10)),1))</f>
        <v>6.6</v>
      </c>
      <c r="L171" s="341">
        <f>IF('Datos de Indicador'!S174="No dato","x",ROUND(IF('Datos de Indicador'!S174&gt;L$302,10,IF('Datos de Indicador'!S174&lt;$L$301,0,10-(L$302-'Datos de Indicador'!S174)/(L$302-L$301)*10)),1))</f>
        <v>8.1999999999999993</v>
      </c>
      <c r="M171" s="342">
        <f t="shared" si="17"/>
        <v>7.5</v>
      </c>
      <c r="N171" s="343">
        <f t="shared" si="22"/>
        <v>7.5</v>
      </c>
      <c r="O171" s="344">
        <f>IF('Datos de Indicador'!T174="No dato","x",IF('Datos de Indicador'!AN174="No dato","x", 'Datos de Indicador'!T174/'Datos de Indicador'!AN174))</f>
        <v>1.8221574344023323E-3</v>
      </c>
      <c r="P171" s="341">
        <f t="shared" si="18"/>
        <v>1.2</v>
      </c>
      <c r="Q171" s="474">
        <f>IF('Datos de Indicador'!T174="No dato","x",ROUND(IF('Datos de Indicador'!T174&gt;Q$302,10,IF('Datos de Indicador'!T174&lt;$Q$301,0,10-(Q$302-'Datos de Indicador'!T174)/(Q$302-Q$301)*10)),1))</f>
        <v>0.4</v>
      </c>
      <c r="R171" s="342">
        <f t="shared" si="23"/>
        <v>0.8</v>
      </c>
      <c r="S171" s="341">
        <f>IF('Datos de Indicador'!U174="No dato","x",ROUND(IF('Datos de Indicador'!U174&gt;S$302,10,IF('Datos de Indicador'!U174&lt;$S$301,0,10-(S$302-'Datos de Indicador'!U174)/(S$302-S$301)*10)),1))</f>
        <v>3.1</v>
      </c>
      <c r="T171" s="341">
        <f>IF('Datos de Indicador'!V174="No dato","x",ROUND(IF('Datos de Indicador'!V174&gt;T$302,10,IF('Datos de Indicador'!V174&lt;$T$301,0,10-(T$302-'Datos de Indicador'!V174)/(T$302-T$301)*10)),1))</f>
        <v>10</v>
      </c>
      <c r="U171" s="341">
        <f>IF('Datos de Indicador'!W174="No dato","x",ROUND(IF('Datos de Indicador'!W174&gt;U$302,10,IF('Datos de Indicador'!W174&lt;$U$301,0,10-(U$302-'Datos de Indicador'!W174)/(U$302-U$301)*10)),1))</f>
        <v>0.2</v>
      </c>
      <c r="V171" s="341">
        <f>IF('Datos de Indicador'!X174="No dato","x",ROUND(IF('Datos de Indicador'!X174&gt;V$302,10,IF('Datos de Indicador'!X174&lt;$V$301,0,(V$302-'Datos de Indicador'!X174)/(V$302-V$301)*10)),1))</f>
        <v>10</v>
      </c>
      <c r="W171" s="345">
        <f t="shared" si="19"/>
        <v>5.8</v>
      </c>
      <c r="X171" s="346">
        <f t="shared" si="20"/>
        <v>3.7</v>
      </c>
      <c r="Z171" s="413"/>
      <c r="AA171" s="414"/>
      <c r="AB171" s="414"/>
    </row>
    <row r="172" spans="1:28" s="3" customFormat="1" x14ac:dyDescent="0.25">
      <c r="A172" s="104" t="s">
        <v>311</v>
      </c>
      <c r="B172" s="101" t="s">
        <v>315</v>
      </c>
      <c r="C172" s="309">
        <v>1206</v>
      </c>
      <c r="D172" s="341">
        <f>IF('Datos de Indicador'!M175="No dato","x",ROUND(IF('Datos de Indicador'!M175&gt;D$302,0,IF('Datos de Indicador'!M175&lt;$D$301,10,(D$302-'Datos de Indicador'!M175)/(D$302-D$301)*10)),1))</f>
        <v>7</v>
      </c>
      <c r="E172" s="341">
        <f>IF('Datos de Indicador'!N175="No dato","x",ROUND(IF('Datos de Indicador'!N175&gt;E$302,10,IF('Datos de Indicador'!N175&lt;$E$301,0,10-(E$302-'Datos de Indicador'!N175)/(E$302-E$301)*10)),1))</f>
        <v>8.6999999999999993</v>
      </c>
      <c r="F172" s="342">
        <f t="shared" si="21"/>
        <v>8</v>
      </c>
      <c r="G172" s="341">
        <f>IF('Datos de Indicador'!O175="No dato","x",ROUND(IF('Datos de Indicador'!O175&gt;G$302,0,IF('Datos de Indicador'!O175&lt;$G$301,10,(G$302-'Datos de Indicador'!O175)/(G$302-G$301)*10)),1))</f>
        <v>2.2000000000000002</v>
      </c>
      <c r="H172" s="341">
        <f>IF('Datos de Indicador'!P175="No dato","x",ROUND(IF('Datos de Indicador'!P175&gt;H$302,10,IF('Datos de Indicador'!P175&lt;$E$301,0,10-(H$302-'Datos de Indicador'!P175)/(H$302-H$301)*10)),1))</f>
        <v>6.8</v>
      </c>
      <c r="I172" s="341" t="str">
        <f>IF('Datos de Indicador'!Q175="No dato","x",ROUND(IF('Datos de Indicador'!Q175&gt;I$302,10,IF('Datos de Indicador'!Q175&lt;$I$301,0,10-(I$302-'Datos de Indicador'!Q175)/(I$302-I$301)*10)),1))</f>
        <v>x</v>
      </c>
      <c r="J172" s="342">
        <f t="shared" si="16"/>
        <v>4.5</v>
      </c>
      <c r="K172" s="341">
        <f>IF('Datos de Indicador'!R175="No dato","x",ROUND(IF('Datos de Indicador'!R175&gt;K$302,10,IF('Datos de Indicador'!R175&lt;$K$301,0,10-(K$302-'Datos de Indicador'!R175)/(K$302-K$301)*10)),1))</f>
        <v>5.4</v>
      </c>
      <c r="L172" s="341">
        <f>IF('Datos de Indicador'!S175="No dato","x",ROUND(IF('Datos de Indicador'!S175&gt;L$302,10,IF('Datos de Indicador'!S175&lt;$L$301,0,10-(L$302-'Datos de Indicador'!S175)/(L$302-L$301)*10)),1))</f>
        <v>6.5</v>
      </c>
      <c r="M172" s="342">
        <f t="shared" si="17"/>
        <v>6</v>
      </c>
      <c r="N172" s="343">
        <f t="shared" si="22"/>
        <v>6.2</v>
      </c>
      <c r="O172" s="344" t="str">
        <f>IF('Datos de Indicador'!T175="No dato","x",IF('Datos de Indicador'!AN175="No dato","x", 'Datos de Indicador'!T175/'Datos de Indicador'!AN175))</f>
        <v>x</v>
      </c>
      <c r="P172" s="341" t="str">
        <f t="shared" si="18"/>
        <v>x</v>
      </c>
      <c r="Q172" s="474">
        <f>IF('Datos de Indicador'!T175="No dato","x",ROUND(IF('Datos de Indicador'!T175&gt;Q$302,10,IF('Datos de Indicador'!T175&lt;$Q$301,0,10-(Q$302-'Datos de Indicador'!T175)/(Q$302-Q$301)*10)),1))</f>
        <v>0</v>
      </c>
      <c r="R172" s="342">
        <f t="shared" si="23"/>
        <v>0</v>
      </c>
      <c r="S172" s="341">
        <f>IF('Datos de Indicador'!U175="No dato","x",ROUND(IF('Datos de Indicador'!U175&gt;S$302,10,IF('Datos de Indicador'!U175&lt;$S$301,0,10-(S$302-'Datos de Indicador'!U175)/(S$302-S$301)*10)),1))</f>
        <v>3</v>
      </c>
      <c r="T172" s="341">
        <f>IF('Datos de Indicador'!V175="No dato","x",ROUND(IF('Datos de Indicador'!V175&gt;T$302,10,IF('Datos de Indicador'!V175&lt;$T$301,0,10-(T$302-'Datos de Indicador'!V175)/(T$302-T$301)*10)),1))</f>
        <v>10</v>
      </c>
      <c r="U172" s="341">
        <f>IF('Datos de Indicador'!W175="No dato","x",ROUND(IF('Datos de Indicador'!W175&gt;U$302,10,IF('Datos de Indicador'!W175&lt;$U$301,0,10-(U$302-'Datos de Indicador'!W175)/(U$302-U$301)*10)),1))</f>
        <v>0.7</v>
      </c>
      <c r="V172" s="341">
        <f>IF('Datos de Indicador'!X175="No dato","x",ROUND(IF('Datos de Indicador'!X175&gt;V$302,10,IF('Datos de Indicador'!X175&lt;$V$301,0,(V$302-'Datos de Indicador'!X175)/(V$302-V$301)*10)),1))</f>
        <v>10</v>
      </c>
      <c r="W172" s="345">
        <f t="shared" si="19"/>
        <v>5.9</v>
      </c>
      <c r="X172" s="346">
        <f t="shared" si="20"/>
        <v>3.5</v>
      </c>
      <c r="Z172" s="413"/>
      <c r="AA172" s="414"/>
      <c r="AB172" s="414"/>
    </row>
    <row r="173" spans="1:28" s="3" customFormat="1" x14ac:dyDescent="0.25">
      <c r="A173" s="104" t="s">
        <v>311</v>
      </c>
      <c r="B173" s="101" t="s">
        <v>316</v>
      </c>
      <c r="C173" s="307">
        <v>1207</v>
      </c>
      <c r="D173" s="341">
        <f>IF('Datos de Indicador'!M176="No dato","x",ROUND(IF('Datos de Indicador'!M176&gt;D$302,0,IF('Datos de Indicador'!M176&lt;$D$301,10,(D$302-'Datos de Indicador'!M176)/(D$302-D$301)*10)),1))</f>
        <v>7.3</v>
      </c>
      <c r="E173" s="341">
        <f>IF('Datos de Indicador'!N176="No dato","x",ROUND(IF('Datos de Indicador'!N176&gt;E$302,10,IF('Datos de Indicador'!N176&lt;$E$301,0,10-(E$302-'Datos de Indicador'!N176)/(E$302-E$301)*10)),1))</f>
        <v>8.5</v>
      </c>
      <c r="F173" s="342">
        <f t="shared" si="21"/>
        <v>8</v>
      </c>
      <c r="G173" s="341">
        <f>IF('Datos de Indicador'!O176="No dato","x",ROUND(IF('Datos de Indicador'!O176&gt;G$302,0,IF('Datos de Indicador'!O176&lt;$G$301,10,(G$302-'Datos de Indicador'!O176)/(G$302-G$301)*10)),1))</f>
        <v>8.5</v>
      </c>
      <c r="H173" s="341">
        <f>IF('Datos de Indicador'!P176="No dato","x",ROUND(IF('Datos de Indicador'!P176&gt;H$302,10,IF('Datos de Indicador'!P176&lt;$E$301,0,10-(H$302-'Datos de Indicador'!P176)/(H$302-H$301)*10)),1))</f>
        <v>6.3</v>
      </c>
      <c r="I173" s="341" t="str">
        <f>IF('Datos de Indicador'!Q176="No dato","x",ROUND(IF('Datos de Indicador'!Q176&gt;I$302,10,IF('Datos de Indicador'!Q176&lt;$I$301,0,10-(I$302-'Datos de Indicador'!Q176)/(I$302-I$301)*10)),1))</f>
        <v>x</v>
      </c>
      <c r="J173" s="342">
        <f t="shared" si="16"/>
        <v>7.4</v>
      </c>
      <c r="K173" s="341">
        <f>IF('Datos de Indicador'!R176="No dato","x",ROUND(IF('Datos de Indicador'!R176&gt;K$302,10,IF('Datos de Indicador'!R176&lt;$K$301,0,10-(K$302-'Datos de Indicador'!R176)/(K$302-K$301)*10)),1))</f>
        <v>4.4000000000000004</v>
      </c>
      <c r="L173" s="341">
        <f>IF('Datos de Indicador'!S176="No dato","x",ROUND(IF('Datos de Indicador'!S176&gt;L$302,10,IF('Datos de Indicador'!S176&lt;$L$301,0,10-(L$302-'Datos de Indicador'!S176)/(L$302-L$301)*10)),1))</f>
        <v>7.6</v>
      </c>
      <c r="M173" s="342">
        <f t="shared" si="17"/>
        <v>6.3</v>
      </c>
      <c r="N173" s="343">
        <f t="shared" si="22"/>
        <v>7.2</v>
      </c>
      <c r="O173" s="344">
        <f>IF('Datos de Indicador'!T176="No dato","x",IF('Datos de Indicador'!AN176="No dato","x", 'Datos de Indicador'!T176/'Datos de Indicador'!AN176))</f>
        <v>7.2368421052631578E-3</v>
      </c>
      <c r="P173" s="341">
        <f t="shared" si="18"/>
        <v>4.8</v>
      </c>
      <c r="Q173" s="474">
        <f>IF('Datos de Indicador'!T176="No dato","x",ROUND(IF('Datos de Indicador'!T176&gt;Q$302,10,IF('Datos de Indicador'!T176&lt;$Q$301,0,10-(Q$302-'Datos de Indicador'!T176)/(Q$302-Q$301)*10)),1))</f>
        <v>0.5</v>
      </c>
      <c r="R173" s="342">
        <f t="shared" si="23"/>
        <v>2.9</v>
      </c>
      <c r="S173" s="341">
        <f>IF('Datos de Indicador'!U176="No dato","x",ROUND(IF('Datos de Indicador'!U176&gt;S$302,10,IF('Datos de Indicador'!U176&lt;$S$301,0,10-(S$302-'Datos de Indicador'!U176)/(S$302-S$301)*10)),1))</f>
        <v>2.2999999999999998</v>
      </c>
      <c r="T173" s="341">
        <f>IF('Datos de Indicador'!V176="No dato","x",ROUND(IF('Datos de Indicador'!V176&gt;T$302,10,IF('Datos de Indicador'!V176&lt;$T$301,0,10-(T$302-'Datos de Indicador'!V176)/(T$302-T$301)*10)),1))</f>
        <v>10</v>
      </c>
      <c r="U173" s="341" t="str">
        <f>IF('Datos de Indicador'!W176="No dato","x",ROUND(IF('Datos de Indicador'!W176&gt;U$302,10,IF('Datos de Indicador'!W176&lt;$U$301,0,10-(U$302-'Datos de Indicador'!W176)/(U$302-U$301)*10)),1))</f>
        <v>x</v>
      </c>
      <c r="V173" s="341">
        <f>IF('Datos de Indicador'!X176="No dato","x",ROUND(IF('Datos de Indicador'!X176&gt;V$302,10,IF('Datos de Indicador'!X176&lt;$V$301,0,(V$302-'Datos de Indicador'!X176)/(V$302-V$301)*10)),1))</f>
        <v>10</v>
      </c>
      <c r="W173" s="345">
        <f t="shared" si="19"/>
        <v>7.4</v>
      </c>
      <c r="X173" s="346">
        <f t="shared" si="20"/>
        <v>5.6</v>
      </c>
      <c r="Z173" s="413"/>
      <c r="AA173" s="414"/>
      <c r="AB173" s="414"/>
    </row>
    <row r="174" spans="1:28" s="3" customFormat="1" x14ac:dyDescent="0.25">
      <c r="A174" s="104" t="s">
        <v>311</v>
      </c>
      <c r="B174" s="101" t="s">
        <v>317</v>
      </c>
      <c r="C174" s="307">
        <v>1208</v>
      </c>
      <c r="D174" s="341">
        <f>IF('Datos de Indicador'!M177="No dato","x",ROUND(IF('Datos de Indicador'!M177&gt;D$302,0,IF('Datos de Indicador'!M177&lt;$D$301,10,(D$302-'Datos de Indicador'!M177)/(D$302-D$301)*10)),1))</f>
        <v>5.9</v>
      </c>
      <c r="E174" s="341">
        <f>IF('Datos de Indicador'!N177="No dato","x",ROUND(IF('Datos de Indicador'!N177&gt;E$302,10,IF('Datos de Indicador'!N177&lt;$E$301,0,10-(E$302-'Datos de Indicador'!N177)/(E$302-E$301)*10)),1))</f>
        <v>6.1</v>
      </c>
      <c r="F174" s="342">
        <f t="shared" si="21"/>
        <v>6</v>
      </c>
      <c r="G174" s="341">
        <f>IF('Datos de Indicador'!O177="No dato","x",ROUND(IF('Datos de Indicador'!O177&gt;G$302,0,IF('Datos de Indicador'!O177&lt;$G$301,10,(G$302-'Datos de Indicador'!O177)/(G$302-G$301)*10)),1))</f>
        <v>3.5</v>
      </c>
      <c r="H174" s="341">
        <f>IF('Datos de Indicador'!P177="No dato","x",ROUND(IF('Datos de Indicador'!P177&gt;H$302,10,IF('Datos de Indicador'!P177&lt;$E$301,0,10-(H$302-'Datos de Indicador'!P177)/(H$302-H$301)*10)),1))</f>
        <v>8.6</v>
      </c>
      <c r="I174" s="341">
        <f>IF('Datos de Indicador'!Q177="No dato","x",ROUND(IF('Datos de Indicador'!Q177&gt;I$302,10,IF('Datos de Indicador'!Q177&lt;$I$301,0,10-(I$302-'Datos de Indicador'!Q177)/(I$302-I$301)*10)),1))</f>
        <v>5.9</v>
      </c>
      <c r="J174" s="342">
        <f t="shared" si="16"/>
        <v>6</v>
      </c>
      <c r="K174" s="341">
        <f>IF('Datos de Indicador'!R177="No dato","x",ROUND(IF('Datos de Indicador'!R177&gt;K$302,10,IF('Datos de Indicador'!R177&lt;$K$301,0,10-(K$302-'Datos de Indicador'!R177)/(K$302-K$301)*10)),1))</f>
        <v>4</v>
      </c>
      <c r="L174" s="341">
        <f>IF('Datos de Indicador'!S177="No dato","x",ROUND(IF('Datos de Indicador'!S177&gt;L$302,10,IF('Datos de Indicador'!S177&lt;$L$301,0,10-(L$302-'Datos de Indicador'!S177)/(L$302-L$301)*10)),1))</f>
        <v>7</v>
      </c>
      <c r="M174" s="342">
        <f t="shared" si="17"/>
        <v>5.7</v>
      </c>
      <c r="N174" s="343">
        <f t="shared" si="22"/>
        <v>5.9</v>
      </c>
      <c r="O174" s="344">
        <f>IF('Datos de Indicador'!T177="No dato","x",IF('Datos de Indicador'!AN177="No dato","x", 'Datos de Indicador'!T177/'Datos de Indicador'!AN177))</f>
        <v>5.5730396013637558E-3</v>
      </c>
      <c r="P174" s="341">
        <f t="shared" si="18"/>
        <v>3.7</v>
      </c>
      <c r="Q174" s="474">
        <f>IF('Datos de Indicador'!T177="No dato","x",ROUND(IF('Datos de Indicador'!T177&gt;Q$302,10,IF('Datos de Indicador'!T177&lt;$Q$301,0,10-(Q$302-'Datos de Indicador'!T177)/(Q$302-Q$301)*10)),1))</f>
        <v>4.2</v>
      </c>
      <c r="R174" s="342">
        <f t="shared" si="23"/>
        <v>4</v>
      </c>
      <c r="S174" s="341">
        <f>IF('Datos de Indicador'!U177="No dato","x",ROUND(IF('Datos de Indicador'!U177&gt;S$302,10,IF('Datos de Indicador'!U177&lt;$S$301,0,10-(S$302-'Datos de Indicador'!U177)/(S$302-S$301)*10)),1))</f>
        <v>5.0999999999999996</v>
      </c>
      <c r="T174" s="341">
        <f>IF('Datos de Indicador'!V177="No dato","x",ROUND(IF('Datos de Indicador'!V177&gt;T$302,10,IF('Datos de Indicador'!V177&lt;$T$301,0,10-(T$302-'Datos de Indicador'!V177)/(T$302-T$301)*10)),1))</f>
        <v>10</v>
      </c>
      <c r="U174" s="341">
        <f>IF('Datos de Indicador'!W177="No dato","x",ROUND(IF('Datos de Indicador'!W177&gt;U$302,10,IF('Datos de Indicador'!W177&lt;$U$301,0,10-(U$302-'Datos de Indicador'!W177)/(U$302-U$301)*10)),1))</f>
        <v>8.9</v>
      </c>
      <c r="V174" s="341">
        <f>IF('Datos de Indicador'!X177="No dato","x",ROUND(IF('Datos de Indicador'!X177&gt;V$302,10,IF('Datos de Indicador'!X177&lt;$V$301,0,(V$302-'Datos de Indicador'!X177)/(V$302-V$301)*10)),1))</f>
        <v>5</v>
      </c>
      <c r="W174" s="345">
        <f t="shared" si="19"/>
        <v>7.3</v>
      </c>
      <c r="X174" s="346">
        <f t="shared" si="20"/>
        <v>5.9</v>
      </c>
      <c r="Z174" s="413"/>
      <c r="AA174" s="414"/>
      <c r="AB174" s="414"/>
    </row>
    <row r="175" spans="1:28" s="3" customFormat="1" x14ac:dyDescent="0.25">
      <c r="A175" s="104" t="s">
        <v>311</v>
      </c>
      <c r="B175" s="101" t="s">
        <v>318</v>
      </c>
      <c r="C175" s="307">
        <v>1209</v>
      </c>
      <c r="D175" s="341">
        <f>IF('Datos de Indicador'!M178="No dato","x",ROUND(IF('Datos de Indicador'!M178&gt;D$302,0,IF('Datos de Indicador'!M178&lt;$D$301,10,(D$302-'Datos de Indicador'!M178)/(D$302-D$301)*10)),1))</f>
        <v>7.3</v>
      </c>
      <c r="E175" s="341">
        <f>IF('Datos de Indicador'!N178="No dato","x",ROUND(IF('Datos de Indicador'!N178&gt;E$302,10,IF('Datos de Indicador'!N178&lt;$E$301,0,10-(E$302-'Datos de Indicador'!N178)/(E$302-E$301)*10)),1))</f>
        <v>9</v>
      </c>
      <c r="F175" s="342">
        <f t="shared" si="21"/>
        <v>8.3000000000000007</v>
      </c>
      <c r="G175" s="341">
        <f>IF('Datos de Indicador'!O178="No dato","x",ROUND(IF('Datos de Indicador'!O178&gt;G$302,0,IF('Datos de Indicador'!O178&lt;$G$301,10,(G$302-'Datos de Indicador'!O178)/(G$302-G$301)*10)),1))</f>
        <v>7.2</v>
      </c>
      <c r="H175" s="341">
        <f>IF('Datos de Indicador'!P178="No dato","x",ROUND(IF('Datos de Indicador'!P178&gt;H$302,10,IF('Datos de Indicador'!P178&lt;$E$301,0,10-(H$302-'Datos de Indicador'!P178)/(H$302-H$301)*10)),1))</f>
        <v>7.1</v>
      </c>
      <c r="I175" s="341" t="str">
        <f>IF('Datos de Indicador'!Q178="No dato","x",ROUND(IF('Datos de Indicador'!Q178&gt;I$302,10,IF('Datos de Indicador'!Q178&lt;$I$301,0,10-(I$302-'Datos de Indicador'!Q178)/(I$302-I$301)*10)),1))</f>
        <v>x</v>
      </c>
      <c r="J175" s="342">
        <f t="shared" si="16"/>
        <v>7.2</v>
      </c>
      <c r="K175" s="341">
        <f>IF('Datos de Indicador'!R178="No dato","x",ROUND(IF('Datos de Indicador'!R178&gt;K$302,10,IF('Datos de Indicador'!R178&lt;$K$301,0,10-(K$302-'Datos de Indicador'!R178)/(K$302-K$301)*10)),1))</f>
        <v>8.1999999999999993</v>
      </c>
      <c r="L175" s="341">
        <f>IF('Datos de Indicador'!S178="No dato","x",ROUND(IF('Datos de Indicador'!S178&gt;L$302,10,IF('Datos de Indicador'!S178&lt;$L$301,0,10-(L$302-'Datos de Indicador'!S178)/(L$302-L$301)*10)),1))</f>
        <v>7.7</v>
      </c>
      <c r="M175" s="342">
        <f t="shared" si="17"/>
        <v>8</v>
      </c>
      <c r="N175" s="343">
        <f t="shared" si="22"/>
        <v>7.8</v>
      </c>
      <c r="O175" s="344">
        <f>IF('Datos de Indicador'!T178="No dato","x",IF('Datos de Indicador'!AN178="No dato","x", 'Datos de Indicador'!T178/'Datos de Indicador'!AN178))</f>
        <v>5.3380782918149468E-3</v>
      </c>
      <c r="P175" s="341">
        <f t="shared" si="18"/>
        <v>3.6</v>
      </c>
      <c r="Q175" s="474">
        <f>IF('Datos de Indicador'!T178="No dato","x",ROUND(IF('Datos de Indicador'!T178&gt;Q$302,10,IF('Datos de Indicador'!T178&lt;$Q$301,0,10-(Q$302-'Datos de Indicador'!T178)/(Q$302-Q$301)*10)),1))</f>
        <v>0.1</v>
      </c>
      <c r="R175" s="342">
        <f t="shared" si="23"/>
        <v>2</v>
      </c>
      <c r="S175" s="341">
        <f>IF('Datos de Indicador'!U178="No dato","x",ROUND(IF('Datos de Indicador'!U178&gt;S$302,10,IF('Datos de Indicador'!U178&lt;$S$301,0,10-(S$302-'Datos de Indicador'!U178)/(S$302-S$301)*10)),1))</f>
        <v>6.4</v>
      </c>
      <c r="T175" s="341">
        <f>IF('Datos de Indicador'!V178="No dato","x",ROUND(IF('Datos de Indicador'!V178&gt;T$302,10,IF('Datos de Indicador'!V178&lt;$T$301,0,10-(T$302-'Datos de Indicador'!V178)/(T$302-T$301)*10)),1))</f>
        <v>9.5</v>
      </c>
      <c r="U175" s="341">
        <f>IF('Datos de Indicador'!W178="No dato","x",ROUND(IF('Datos de Indicador'!W178&gt;U$302,10,IF('Datos de Indicador'!W178&lt;$U$301,0,10-(U$302-'Datos de Indicador'!W178)/(U$302-U$301)*10)),1))</f>
        <v>6.9</v>
      </c>
      <c r="V175" s="341">
        <f>IF('Datos de Indicador'!X178="No dato","x",ROUND(IF('Datos de Indicador'!X178&gt;V$302,10,IF('Datos de Indicador'!X178&lt;$V$301,0,(V$302-'Datos de Indicador'!X178)/(V$302-V$301)*10)),1))</f>
        <v>7.5</v>
      </c>
      <c r="W175" s="345">
        <f t="shared" si="19"/>
        <v>7.6</v>
      </c>
      <c r="X175" s="346">
        <f t="shared" si="20"/>
        <v>5.5</v>
      </c>
      <c r="Z175" s="413"/>
      <c r="AA175" s="414"/>
      <c r="AB175" s="414"/>
    </row>
    <row r="176" spans="1:28" s="3" customFormat="1" x14ac:dyDescent="0.25">
      <c r="A176" s="104" t="s">
        <v>311</v>
      </c>
      <c r="B176" s="101" t="s">
        <v>319</v>
      </c>
      <c r="C176" s="307">
        <v>1210</v>
      </c>
      <c r="D176" s="341">
        <f>IF('Datos de Indicador'!M179="No dato","x",ROUND(IF('Datos de Indicador'!M179&gt;D$302,0,IF('Datos de Indicador'!M179&lt;$D$301,10,(D$302-'Datos de Indicador'!M179)/(D$302-D$301)*10)),1))</f>
        <v>7.1</v>
      </c>
      <c r="E176" s="341">
        <f>IF('Datos de Indicador'!N179="No dato","x",ROUND(IF('Datos de Indicador'!N179&gt;E$302,10,IF('Datos de Indicador'!N179&lt;$E$301,0,10-(E$302-'Datos de Indicador'!N179)/(E$302-E$301)*10)),1))</f>
        <v>9.5</v>
      </c>
      <c r="F176" s="342">
        <f t="shared" si="21"/>
        <v>8.6</v>
      </c>
      <c r="G176" s="341">
        <f>IF('Datos de Indicador'!O179="No dato","x",ROUND(IF('Datos de Indicador'!O179&gt;G$302,0,IF('Datos de Indicador'!O179&lt;$G$301,10,(G$302-'Datos de Indicador'!O179)/(G$302-G$301)*10)),1))</f>
        <v>6.3</v>
      </c>
      <c r="H176" s="341">
        <f>IF('Datos de Indicador'!P179="No dato","x",ROUND(IF('Datos de Indicador'!P179&gt;H$302,10,IF('Datos de Indicador'!P179&lt;$E$301,0,10-(H$302-'Datos de Indicador'!P179)/(H$302-H$301)*10)),1))</f>
        <v>7.1</v>
      </c>
      <c r="I176" s="341" t="str">
        <f>IF('Datos de Indicador'!Q179="No dato","x",ROUND(IF('Datos de Indicador'!Q179&gt;I$302,10,IF('Datos de Indicador'!Q179&lt;$I$301,0,10-(I$302-'Datos de Indicador'!Q179)/(I$302-I$301)*10)),1))</f>
        <v>x</v>
      </c>
      <c r="J176" s="342">
        <f t="shared" si="16"/>
        <v>6.7</v>
      </c>
      <c r="K176" s="341">
        <f>IF('Datos de Indicador'!R179="No dato","x",ROUND(IF('Datos de Indicador'!R179&gt;K$302,10,IF('Datos de Indicador'!R179&lt;$K$301,0,10-(K$302-'Datos de Indicador'!R179)/(K$302-K$301)*10)),1))</f>
        <v>5.5</v>
      </c>
      <c r="L176" s="341">
        <f>IF('Datos de Indicador'!S179="No dato","x",ROUND(IF('Datos de Indicador'!S179&gt;L$302,10,IF('Datos de Indicador'!S179&lt;$L$301,0,10-(L$302-'Datos de Indicador'!S179)/(L$302-L$301)*10)),1))</f>
        <v>8.1</v>
      </c>
      <c r="M176" s="342">
        <f t="shared" si="17"/>
        <v>7</v>
      </c>
      <c r="N176" s="343">
        <f t="shared" si="22"/>
        <v>7.4</v>
      </c>
      <c r="O176" s="344">
        <f>IF('Datos de Indicador'!T179="No dato","x",IF('Datos de Indicador'!AN179="No dato","x", 'Datos de Indicador'!T179/'Datos de Indicador'!AN179))</f>
        <v>5.2205690420255811E-4</v>
      </c>
      <c r="P176" s="341">
        <f t="shared" si="18"/>
        <v>0.3</v>
      </c>
      <c r="Q176" s="474">
        <f>IF('Datos de Indicador'!T179="No dato","x",ROUND(IF('Datos de Indicador'!T179&gt;Q$302,10,IF('Datos de Indicador'!T179&lt;$Q$301,0,10-(Q$302-'Datos de Indicador'!T179)/(Q$302-Q$301)*10)),1))</f>
        <v>0.1</v>
      </c>
      <c r="R176" s="342">
        <f t="shared" si="23"/>
        <v>0.2</v>
      </c>
      <c r="S176" s="341">
        <f>IF('Datos de Indicador'!U179="No dato","x",ROUND(IF('Datos de Indicador'!U179&gt;S$302,10,IF('Datos de Indicador'!U179&lt;$S$301,0,10-(S$302-'Datos de Indicador'!U179)/(S$302-S$301)*10)),1))</f>
        <v>9.3000000000000007</v>
      </c>
      <c r="T176" s="341">
        <f>IF('Datos de Indicador'!V179="No dato","x",ROUND(IF('Datos de Indicador'!V179&gt;T$302,10,IF('Datos de Indicador'!V179&lt;$T$301,0,10-(T$302-'Datos de Indicador'!V179)/(T$302-T$301)*10)),1))</f>
        <v>10</v>
      </c>
      <c r="U176" s="341">
        <f>IF('Datos de Indicador'!W179="No dato","x",ROUND(IF('Datos de Indicador'!W179&gt;U$302,10,IF('Datos de Indicador'!W179&lt;$U$301,0,10-(U$302-'Datos de Indicador'!W179)/(U$302-U$301)*10)),1))</f>
        <v>0.5</v>
      </c>
      <c r="V176" s="341">
        <f>IF('Datos de Indicador'!X179="No dato","x",ROUND(IF('Datos de Indicador'!X179&gt;V$302,10,IF('Datos de Indicador'!X179&lt;$V$301,0,(V$302-'Datos de Indicador'!X179)/(V$302-V$301)*10)),1))</f>
        <v>10</v>
      </c>
      <c r="W176" s="345">
        <f t="shared" si="19"/>
        <v>7.5</v>
      </c>
      <c r="X176" s="346">
        <f t="shared" si="20"/>
        <v>4.8</v>
      </c>
      <c r="Z176" s="413"/>
      <c r="AA176" s="414"/>
      <c r="AB176" s="414"/>
    </row>
    <row r="177" spans="1:28" s="3" customFormat="1" x14ac:dyDescent="0.25">
      <c r="A177" s="104" t="s">
        <v>311</v>
      </c>
      <c r="B177" s="101" t="s">
        <v>320</v>
      </c>
      <c r="C177" s="307">
        <v>1211</v>
      </c>
      <c r="D177" s="341">
        <f>IF('Datos de Indicador'!M180="No dato","x",ROUND(IF('Datos de Indicador'!M180&gt;D$302,0,IF('Datos de Indicador'!M180&lt;$D$301,10,(D$302-'Datos de Indicador'!M180)/(D$302-D$301)*10)),1))</f>
        <v>6.4</v>
      </c>
      <c r="E177" s="341">
        <f>IF('Datos de Indicador'!N180="No dato","x",ROUND(IF('Datos de Indicador'!N180&gt;E$302,10,IF('Datos de Indicador'!N180&lt;$E$301,0,10-(E$302-'Datos de Indicador'!N180)/(E$302-E$301)*10)),1))</f>
        <v>7.7</v>
      </c>
      <c r="F177" s="342">
        <f t="shared" si="21"/>
        <v>7.1</v>
      </c>
      <c r="G177" s="341">
        <f>IF('Datos de Indicador'!O180="No dato","x",ROUND(IF('Datos de Indicador'!O180&gt;G$302,0,IF('Datos de Indicador'!O180&lt;$G$301,10,(G$302-'Datos de Indicador'!O180)/(G$302-G$301)*10)),1))</f>
        <v>6.2</v>
      </c>
      <c r="H177" s="341">
        <f>IF('Datos de Indicador'!P180="No dato","x",ROUND(IF('Datos de Indicador'!P180&gt;H$302,10,IF('Datos de Indicador'!P180&lt;$E$301,0,10-(H$302-'Datos de Indicador'!P180)/(H$302-H$301)*10)),1))</f>
        <v>6.8</v>
      </c>
      <c r="I177" s="341" t="str">
        <f>IF('Datos de Indicador'!Q180="No dato","x",ROUND(IF('Datos de Indicador'!Q180&gt;I$302,10,IF('Datos de Indicador'!Q180&lt;$I$301,0,10-(I$302-'Datos de Indicador'!Q180)/(I$302-I$301)*10)),1))</f>
        <v>x</v>
      </c>
      <c r="J177" s="342">
        <f t="shared" si="16"/>
        <v>6.5</v>
      </c>
      <c r="K177" s="341">
        <f>IF('Datos de Indicador'!R180="No dato","x",ROUND(IF('Datos de Indicador'!R180&gt;K$302,10,IF('Datos de Indicador'!R180&lt;$K$301,0,10-(K$302-'Datos de Indicador'!R180)/(K$302-K$301)*10)),1))</f>
        <v>5.3</v>
      </c>
      <c r="L177" s="341">
        <f>IF('Datos de Indicador'!S180="No dato","x",ROUND(IF('Datos de Indicador'!S180&gt;L$302,10,IF('Datos de Indicador'!S180&lt;$L$301,0,10-(L$302-'Datos de Indicador'!S180)/(L$302-L$301)*10)),1))</f>
        <v>7.7</v>
      </c>
      <c r="M177" s="342">
        <f t="shared" si="17"/>
        <v>6.7</v>
      </c>
      <c r="N177" s="343">
        <f t="shared" si="22"/>
        <v>6.8</v>
      </c>
      <c r="O177" s="344">
        <f>IF('Datos de Indicador'!T180="No dato","x",IF('Datos de Indicador'!AN180="No dato","x", 'Datos de Indicador'!T180/'Datos de Indicador'!AN180))</f>
        <v>1.2424565140220093E-2</v>
      </c>
      <c r="P177" s="341">
        <f t="shared" si="18"/>
        <v>8.3000000000000007</v>
      </c>
      <c r="Q177" s="474">
        <f>IF('Datos de Indicador'!T180="No dato","x",ROUND(IF('Datos de Indicador'!T180&gt;Q$302,10,IF('Datos de Indicador'!T180&lt;$Q$301,0,10-(Q$302-'Datos de Indicador'!T180)/(Q$302-Q$301)*10)),1))</f>
        <v>0.9</v>
      </c>
      <c r="R177" s="342">
        <f t="shared" si="23"/>
        <v>5.8</v>
      </c>
      <c r="S177" s="341">
        <f>IF('Datos de Indicador'!U180="No dato","x",ROUND(IF('Datos de Indicador'!U180&gt;S$302,10,IF('Datos de Indicador'!U180&lt;$S$301,0,10-(S$302-'Datos de Indicador'!U180)/(S$302-S$301)*10)),1))</f>
        <v>4.5999999999999996</v>
      </c>
      <c r="T177" s="341">
        <f>IF('Datos de Indicador'!V180="No dato","x",ROUND(IF('Datos de Indicador'!V180&gt;T$302,10,IF('Datos de Indicador'!V180&lt;$T$301,0,10-(T$302-'Datos de Indicador'!V180)/(T$302-T$301)*10)),1))</f>
        <v>8.9</v>
      </c>
      <c r="U177" s="341">
        <f>IF('Datos de Indicador'!W180="No dato","x",ROUND(IF('Datos de Indicador'!W180&gt;U$302,10,IF('Datos de Indicador'!W180&lt;$U$301,0,10-(U$302-'Datos de Indicador'!W180)/(U$302-U$301)*10)),1))</f>
        <v>0.7</v>
      </c>
      <c r="V177" s="341">
        <f>IF('Datos de Indicador'!X180="No dato","x",ROUND(IF('Datos de Indicador'!X180&gt;V$302,10,IF('Datos de Indicador'!X180&lt;$V$301,0,(V$302-'Datos de Indicador'!X180)/(V$302-V$301)*10)),1))</f>
        <v>10</v>
      </c>
      <c r="W177" s="345">
        <f t="shared" si="19"/>
        <v>6.1</v>
      </c>
      <c r="X177" s="346">
        <f t="shared" si="20"/>
        <v>6</v>
      </c>
      <c r="Z177" s="413"/>
      <c r="AA177" s="414"/>
      <c r="AB177" s="414"/>
    </row>
    <row r="178" spans="1:28" s="3" customFormat="1" x14ac:dyDescent="0.25">
      <c r="A178" s="104" t="s">
        <v>311</v>
      </c>
      <c r="B178" s="101" t="s">
        <v>222</v>
      </c>
      <c r="C178" s="307">
        <v>1212</v>
      </c>
      <c r="D178" s="341">
        <f>IF('Datos de Indicador'!M181="No dato","x",ROUND(IF('Datos de Indicador'!M181&gt;D$302,0,IF('Datos de Indicador'!M181&lt;$D$301,10,(D$302-'Datos de Indicador'!M181)/(D$302-D$301)*10)),1))</f>
        <v>7.1</v>
      </c>
      <c r="E178" s="341">
        <f>IF('Datos de Indicador'!N181="No dato","x",ROUND(IF('Datos de Indicador'!N181&gt;E$302,10,IF('Datos de Indicador'!N181&lt;$E$301,0,10-(E$302-'Datos de Indicador'!N181)/(E$302-E$301)*10)),1))</f>
        <v>9.5</v>
      </c>
      <c r="F178" s="342">
        <f t="shared" si="21"/>
        <v>8.6</v>
      </c>
      <c r="G178" s="341">
        <f>IF('Datos de Indicador'!O181="No dato","x",ROUND(IF('Datos de Indicador'!O181&gt;G$302,0,IF('Datos de Indicador'!O181&lt;$G$301,10,(G$302-'Datos de Indicador'!O181)/(G$302-G$301)*10)),1))</f>
        <v>7.2</v>
      </c>
      <c r="H178" s="341">
        <f>IF('Datos de Indicador'!P181="No dato","x",ROUND(IF('Datos de Indicador'!P181&gt;H$302,10,IF('Datos de Indicador'!P181&lt;$E$301,0,10-(H$302-'Datos de Indicador'!P181)/(H$302-H$301)*10)),1))</f>
        <v>6.8</v>
      </c>
      <c r="I178" s="341">
        <f>IF('Datos de Indicador'!Q181="No dato","x",ROUND(IF('Datos de Indicador'!Q181&gt;I$302,10,IF('Datos de Indicador'!Q181&lt;$I$301,0,10-(I$302-'Datos de Indicador'!Q181)/(I$302-I$301)*10)),1))</f>
        <v>10</v>
      </c>
      <c r="J178" s="342">
        <f t="shared" si="16"/>
        <v>8</v>
      </c>
      <c r="K178" s="341">
        <f>IF('Datos de Indicador'!R181="No dato","x",ROUND(IF('Datos de Indicador'!R181&gt;K$302,10,IF('Datos de Indicador'!R181&lt;$K$301,0,10-(K$302-'Datos de Indicador'!R181)/(K$302-K$301)*10)),1))</f>
        <v>6.2</v>
      </c>
      <c r="L178" s="341">
        <f>IF('Datos de Indicador'!S181="No dato","x",ROUND(IF('Datos de Indicador'!S181&gt;L$302,10,IF('Datos de Indicador'!S181&lt;$L$301,0,10-(L$302-'Datos de Indicador'!S181)/(L$302-L$301)*10)),1))</f>
        <v>8.5</v>
      </c>
      <c r="M178" s="342">
        <f t="shared" si="17"/>
        <v>7.5</v>
      </c>
      <c r="N178" s="343">
        <f t="shared" si="22"/>
        <v>8</v>
      </c>
      <c r="O178" s="344">
        <f>IF('Datos de Indicador'!T181="No dato","x",IF('Datos de Indicador'!AN181="No dato","x", 'Datos de Indicador'!T181/'Datos de Indicador'!AN181))</f>
        <v>1.5474743008732177E-3</v>
      </c>
      <c r="P178" s="341">
        <f t="shared" si="18"/>
        <v>1</v>
      </c>
      <c r="Q178" s="474">
        <f>IF('Datos de Indicador'!T181="No dato","x",ROUND(IF('Datos de Indicador'!T181&gt;Q$302,10,IF('Datos de Indicador'!T181&lt;$Q$301,0,10-(Q$302-'Datos de Indicador'!T181)/(Q$302-Q$301)*10)),1))</f>
        <v>0.3</v>
      </c>
      <c r="R178" s="342">
        <f t="shared" si="23"/>
        <v>0.7</v>
      </c>
      <c r="S178" s="341">
        <f>IF('Datos de Indicador'!U181="No dato","x",ROUND(IF('Datos de Indicador'!U181&gt;S$302,10,IF('Datos de Indicador'!U181&lt;$S$301,0,10-(S$302-'Datos de Indicador'!U181)/(S$302-S$301)*10)),1))</f>
        <v>2</v>
      </c>
      <c r="T178" s="341">
        <f>IF('Datos de Indicador'!V181="No dato","x",ROUND(IF('Datos de Indicador'!V181&gt;T$302,10,IF('Datos de Indicador'!V181&lt;$T$301,0,10-(T$302-'Datos de Indicador'!V181)/(T$302-T$301)*10)),1))</f>
        <v>10</v>
      </c>
      <c r="U178" s="341">
        <f>IF('Datos de Indicador'!W181="No dato","x",ROUND(IF('Datos de Indicador'!W181&gt;U$302,10,IF('Datos de Indicador'!W181&lt;$U$301,0,10-(U$302-'Datos de Indicador'!W181)/(U$302-U$301)*10)),1))</f>
        <v>0.7</v>
      </c>
      <c r="V178" s="341">
        <f>IF('Datos de Indicador'!X181="No dato","x",ROUND(IF('Datos de Indicador'!X181&gt;V$302,10,IF('Datos de Indicador'!X181&lt;$V$301,0,(V$302-'Datos de Indicador'!X181)/(V$302-V$301)*10)),1))</f>
        <v>10</v>
      </c>
      <c r="W178" s="345">
        <f t="shared" si="19"/>
        <v>5.7</v>
      </c>
      <c r="X178" s="346">
        <f t="shared" si="20"/>
        <v>3.6</v>
      </c>
      <c r="Z178" s="413"/>
      <c r="AA178" s="414"/>
      <c r="AB178" s="414"/>
    </row>
    <row r="179" spans="1:28" s="3" customFormat="1" x14ac:dyDescent="0.25">
      <c r="A179" s="104" t="s">
        <v>311</v>
      </c>
      <c r="B179" s="101" t="s">
        <v>302</v>
      </c>
      <c r="C179" s="307">
        <v>1213</v>
      </c>
      <c r="D179" s="341">
        <f>IF('Datos de Indicador'!M182="No dato","x",ROUND(IF('Datos de Indicador'!M182&gt;D$302,0,IF('Datos de Indicador'!M182&lt;$D$301,10,(D$302-'Datos de Indicador'!M182)/(D$302-D$301)*10)),1))</f>
        <v>6.8</v>
      </c>
      <c r="E179" s="341">
        <f>IF('Datos de Indicador'!N182="No dato","x",ROUND(IF('Datos de Indicador'!N182&gt;E$302,10,IF('Datos de Indicador'!N182&lt;$E$301,0,10-(E$302-'Datos de Indicador'!N182)/(E$302-E$301)*10)),1))</f>
        <v>8.6</v>
      </c>
      <c r="F179" s="342">
        <f t="shared" si="21"/>
        <v>7.8</v>
      </c>
      <c r="G179" s="341">
        <f>IF('Datos de Indicador'!O182="No dato","x",ROUND(IF('Datos de Indicador'!O182&gt;G$302,0,IF('Datos de Indicador'!O182&lt;$G$301,10,(G$302-'Datos de Indicador'!O182)/(G$302-G$301)*10)),1))</f>
        <v>7.8</v>
      </c>
      <c r="H179" s="341">
        <f>IF('Datos de Indicador'!P182="No dato","x",ROUND(IF('Datos de Indicador'!P182&gt;H$302,10,IF('Datos de Indicador'!P182&lt;$E$301,0,10-(H$302-'Datos de Indicador'!P182)/(H$302-H$301)*10)),1))</f>
        <v>7.4</v>
      </c>
      <c r="I179" s="341" t="str">
        <f>IF('Datos de Indicador'!Q182="No dato","x",ROUND(IF('Datos de Indicador'!Q182&gt;I$302,10,IF('Datos de Indicador'!Q182&lt;$I$301,0,10-(I$302-'Datos de Indicador'!Q182)/(I$302-I$301)*10)),1))</f>
        <v>x</v>
      </c>
      <c r="J179" s="342">
        <f t="shared" si="16"/>
        <v>7.6</v>
      </c>
      <c r="K179" s="341">
        <f>IF('Datos de Indicador'!R182="No dato","x",ROUND(IF('Datos de Indicador'!R182&gt;K$302,10,IF('Datos de Indicador'!R182&lt;$K$301,0,10-(K$302-'Datos de Indicador'!R182)/(K$302-K$301)*10)),1))</f>
        <v>7.3</v>
      </c>
      <c r="L179" s="341">
        <f>IF('Datos de Indicador'!S182="No dato","x",ROUND(IF('Datos de Indicador'!S182&gt;L$302,10,IF('Datos de Indicador'!S182&lt;$L$301,0,10-(L$302-'Datos de Indicador'!S182)/(L$302-L$301)*10)),1))</f>
        <v>7.9</v>
      </c>
      <c r="M179" s="342">
        <f t="shared" si="17"/>
        <v>7.6</v>
      </c>
      <c r="N179" s="343">
        <f t="shared" si="22"/>
        <v>7.7</v>
      </c>
      <c r="O179" s="344">
        <f>IF('Datos de Indicador'!T182="No dato","x",IF('Datos de Indicador'!AN182="No dato","x", 'Datos de Indicador'!T182/'Datos de Indicador'!AN182))</f>
        <v>5.9078377313903111E-3</v>
      </c>
      <c r="P179" s="341">
        <f t="shared" si="18"/>
        <v>3.9</v>
      </c>
      <c r="Q179" s="474">
        <f>IF('Datos de Indicador'!T182="No dato","x",ROUND(IF('Datos de Indicador'!T182&gt;Q$302,10,IF('Datos de Indicador'!T182&lt;$Q$301,0,10-(Q$302-'Datos de Indicador'!T182)/(Q$302-Q$301)*10)),1))</f>
        <v>0.4</v>
      </c>
      <c r="R179" s="342">
        <f t="shared" si="23"/>
        <v>2.2999999999999998</v>
      </c>
      <c r="S179" s="341">
        <f>IF('Datos de Indicador'!U182="No dato","x",ROUND(IF('Datos de Indicador'!U182&gt;S$302,10,IF('Datos de Indicador'!U182&lt;$S$301,0,10-(S$302-'Datos de Indicador'!U182)/(S$302-S$301)*10)),1))</f>
        <v>4.2</v>
      </c>
      <c r="T179" s="341">
        <f>IF('Datos de Indicador'!V182="No dato","x",ROUND(IF('Datos de Indicador'!V182&gt;T$302,10,IF('Datos de Indicador'!V182&lt;$T$301,0,10-(T$302-'Datos de Indicador'!V182)/(T$302-T$301)*10)),1))</f>
        <v>6.3</v>
      </c>
      <c r="U179" s="341">
        <f>IF('Datos de Indicador'!W182="No dato","x",ROUND(IF('Datos de Indicador'!W182&gt;U$302,10,IF('Datos de Indicador'!W182&lt;$U$301,0,10-(U$302-'Datos de Indicador'!W182)/(U$302-U$301)*10)),1))</f>
        <v>0.8</v>
      </c>
      <c r="V179" s="341">
        <f>IF('Datos de Indicador'!X182="No dato","x",ROUND(IF('Datos de Indicador'!X182&gt;V$302,10,IF('Datos de Indicador'!X182&lt;$V$301,0,(V$302-'Datos de Indicador'!X182)/(V$302-V$301)*10)),1))</f>
        <v>5</v>
      </c>
      <c r="W179" s="345">
        <f t="shared" si="19"/>
        <v>4.0999999999999996</v>
      </c>
      <c r="X179" s="346">
        <f t="shared" si="20"/>
        <v>3.3</v>
      </c>
      <c r="Z179" s="413"/>
      <c r="AA179" s="414"/>
      <c r="AB179" s="414"/>
    </row>
    <row r="180" spans="1:28" s="3" customFormat="1" x14ac:dyDescent="0.25">
      <c r="A180" s="104" t="s">
        <v>311</v>
      </c>
      <c r="B180" s="101" t="s">
        <v>321</v>
      </c>
      <c r="C180" s="307">
        <v>1214</v>
      </c>
      <c r="D180" s="341">
        <f>IF('Datos de Indicador'!M183="No dato","x",ROUND(IF('Datos de Indicador'!M183&gt;D$302,0,IF('Datos de Indicador'!M183&lt;$D$301,10,(D$302-'Datos de Indicador'!M183)/(D$302-D$301)*10)),1))</f>
        <v>7</v>
      </c>
      <c r="E180" s="341">
        <f>IF('Datos de Indicador'!N183="No dato","x",ROUND(IF('Datos de Indicador'!N183&gt;E$302,10,IF('Datos de Indicador'!N183&lt;$E$301,0,10-(E$302-'Datos de Indicador'!N183)/(E$302-E$301)*10)),1))</f>
        <v>8.8000000000000007</v>
      </c>
      <c r="F180" s="342">
        <f t="shared" si="21"/>
        <v>8</v>
      </c>
      <c r="G180" s="341">
        <f>IF('Datos de Indicador'!O183="No dato","x",ROUND(IF('Datos de Indicador'!O183&gt;G$302,0,IF('Datos de Indicador'!O183&lt;$G$301,10,(G$302-'Datos de Indicador'!O183)/(G$302-G$301)*10)),1))</f>
        <v>8</v>
      </c>
      <c r="H180" s="341">
        <f>IF('Datos de Indicador'!P183="No dato","x",ROUND(IF('Datos de Indicador'!P183&gt;H$302,10,IF('Datos de Indicador'!P183&lt;$E$301,0,10-(H$302-'Datos de Indicador'!P183)/(H$302-H$301)*10)),1))</f>
        <v>7.1</v>
      </c>
      <c r="I180" s="341">
        <f>IF('Datos de Indicador'!Q183="No dato","x",ROUND(IF('Datos de Indicador'!Q183&gt;I$302,10,IF('Datos de Indicador'!Q183&lt;$I$301,0,10-(I$302-'Datos de Indicador'!Q183)/(I$302-I$301)*10)),1))</f>
        <v>10</v>
      </c>
      <c r="J180" s="342">
        <f t="shared" si="16"/>
        <v>8.4</v>
      </c>
      <c r="K180" s="341">
        <f>IF('Datos de Indicador'!R183="No dato","x",ROUND(IF('Datos de Indicador'!R183&gt;K$302,10,IF('Datos de Indicador'!R183&lt;$K$301,0,10-(K$302-'Datos de Indicador'!R183)/(K$302-K$301)*10)),1))</f>
        <v>5.5</v>
      </c>
      <c r="L180" s="341">
        <f>IF('Datos de Indicador'!S183="No dato","x",ROUND(IF('Datos de Indicador'!S183&gt;L$302,10,IF('Datos de Indicador'!S183&lt;$L$301,0,10-(L$302-'Datos de Indicador'!S183)/(L$302-L$301)*10)),1))</f>
        <v>8.1999999999999993</v>
      </c>
      <c r="M180" s="342">
        <f t="shared" si="17"/>
        <v>7.1</v>
      </c>
      <c r="N180" s="343">
        <f t="shared" si="22"/>
        <v>7.8</v>
      </c>
      <c r="O180" s="344">
        <f>IF('Datos de Indicador'!T183="No dato","x",IF('Datos de Indicador'!AN183="No dato","x", 'Datos de Indicador'!T183/'Datos de Indicador'!AN183))</f>
        <v>2.7434842249657062E-3</v>
      </c>
      <c r="P180" s="341">
        <f t="shared" si="18"/>
        <v>1.8</v>
      </c>
      <c r="Q180" s="474">
        <f>IF('Datos de Indicador'!T183="No dato","x",ROUND(IF('Datos de Indicador'!T183&gt;Q$302,10,IF('Datos de Indicador'!T183&lt;$Q$301,0,10-(Q$302-'Datos de Indicador'!T183)/(Q$302-Q$301)*10)),1))</f>
        <v>0.5</v>
      </c>
      <c r="R180" s="342">
        <f t="shared" si="23"/>
        <v>1.2</v>
      </c>
      <c r="S180" s="341">
        <f>IF('Datos de Indicador'!U183="No dato","x",ROUND(IF('Datos de Indicador'!U183&gt;S$302,10,IF('Datos de Indicador'!U183&lt;$S$301,0,10-(S$302-'Datos de Indicador'!U183)/(S$302-S$301)*10)),1))</f>
        <v>1.7</v>
      </c>
      <c r="T180" s="341">
        <f>IF('Datos de Indicador'!V183="No dato","x",ROUND(IF('Datos de Indicador'!V183&gt;T$302,10,IF('Datos de Indicador'!V183&lt;$T$301,0,10-(T$302-'Datos de Indicador'!V183)/(T$302-T$301)*10)),1))</f>
        <v>10</v>
      </c>
      <c r="U180" s="341">
        <f>IF('Datos de Indicador'!W183="No dato","x",ROUND(IF('Datos de Indicador'!W183&gt;U$302,10,IF('Datos de Indicador'!W183&lt;$U$301,0,10-(U$302-'Datos de Indicador'!W183)/(U$302-U$301)*10)),1))</f>
        <v>1.6</v>
      </c>
      <c r="V180" s="341">
        <f>IF('Datos de Indicador'!X183="No dato","x",ROUND(IF('Datos de Indicador'!X183&gt;V$302,10,IF('Datos de Indicador'!X183&lt;$V$301,0,(V$302-'Datos de Indicador'!X183)/(V$302-V$301)*10)),1))</f>
        <v>7.5</v>
      </c>
      <c r="W180" s="345">
        <f t="shared" si="19"/>
        <v>5.2</v>
      </c>
      <c r="X180" s="346">
        <f t="shared" si="20"/>
        <v>3.5</v>
      </c>
      <c r="Z180" s="413"/>
      <c r="AA180" s="414"/>
      <c r="AB180" s="414"/>
    </row>
    <row r="181" spans="1:28" s="3" customFormat="1" x14ac:dyDescent="0.25">
      <c r="A181" s="104" t="s">
        <v>311</v>
      </c>
      <c r="B181" s="101" t="s">
        <v>281</v>
      </c>
      <c r="C181" s="307">
        <v>1215</v>
      </c>
      <c r="D181" s="341">
        <f>IF('Datos de Indicador'!M184="No dato","x",ROUND(IF('Datos de Indicador'!M184&gt;D$302,0,IF('Datos de Indicador'!M184&lt;$D$301,10,(D$302-'Datos de Indicador'!M184)/(D$302-D$301)*10)),1))</f>
        <v>8.1999999999999993</v>
      </c>
      <c r="E181" s="341">
        <f>IF('Datos de Indicador'!N184="No dato","x",ROUND(IF('Datos de Indicador'!N184&gt;E$302,10,IF('Datos de Indicador'!N184&lt;$E$301,0,10-(E$302-'Datos de Indicador'!N184)/(E$302-E$301)*10)),1))</f>
        <v>9.1</v>
      </c>
      <c r="F181" s="342">
        <f t="shared" si="21"/>
        <v>8.6999999999999993</v>
      </c>
      <c r="G181" s="341">
        <f>IF('Datos de Indicador'!O184="No dato","x",ROUND(IF('Datos de Indicador'!O184&gt;G$302,0,IF('Datos de Indicador'!O184&lt;$G$301,10,(G$302-'Datos de Indicador'!O184)/(G$302-G$301)*10)),1))</f>
        <v>8.1999999999999993</v>
      </c>
      <c r="H181" s="341">
        <f>IF('Datos de Indicador'!P184="No dato","x",ROUND(IF('Datos de Indicador'!P184&gt;H$302,10,IF('Datos de Indicador'!P184&lt;$E$301,0,10-(H$302-'Datos de Indicador'!P184)/(H$302-H$301)*10)),1))</f>
        <v>7</v>
      </c>
      <c r="I181" s="341" t="str">
        <f>IF('Datos de Indicador'!Q184="No dato","x",ROUND(IF('Datos de Indicador'!Q184&gt;I$302,10,IF('Datos de Indicador'!Q184&lt;$I$301,0,10-(I$302-'Datos de Indicador'!Q184)/(I$302-I$301)*10)),1))</f>
        <v>x</v>
      </c>
      <c r="J181" s="342">
        <f t="shared" si="16"/>
        <v>7.6</v>
      </c>
      <c r="K181" s="341">
        <f>IF('Datos de Indicador'!R184="No dato","x",ROUND(IF('Datos de Indicador'!R184&gt;K$302,10,IF('Datos de Indicador'!R184&lt;$K$301,0,10-(K$302-'Datos de Indicador'!R184)/(K$302-K$301)*10)),1))</f>
        <v>8.1</v>
      </c>
      <c r="L181" s="341">
        <f>IF('Datos de Indicador'!S184="No dato","x",ROUND(IF('Datos de Indicador'!S184&gt;L$302,10,IF('Datos de Indicador'!S184&lt;$L$301,0,10-(L$302-'Datos de Indicador'!S184)/(L$302-L$301)*10)),1))</f>
        <v>8.1</v>
      </c>
      <c r="M181" s="342">
        <f t="shared" si="17"/>
        <v>8.1</v>
      </c>
      <c r="N181" s="343">
        <f t="shared" si="22"/>
        <v>8.1</v>
      </c>
      <c r="O181" s="344">
        <f>IF('Datos de Indicador'!T184="No dato","x",IF('Datos de Indicador'!AN184="No dato","x", 'Datos de Indicador'!T184/'Datos de Indicador'!AN184))</f>
        <v>4.6326397919375815E-3</v>
      </c>
      <c r="P181" s="341">
        <f t="shared" si="18"/>
        <v>3.1</v>
      </c>
      <c r="Q181" s="474">
        <f>IF('Datos de Indicador'!T184="No dato","x",ROUND(IF('Datos de Indicador'!T184&gt;Q$302,10,IF('Datos de Indicador'!T184&lt;$Q$301,0,10-(Q$302-'Datos de Indicador'!T184)/(Q$302-Q$301)*10)),1))</f>
        <v>1.4</v>
      </c>
      <c r="R181" s="342">
        <f t="shared" si="23"/>
        <v>2.2999999999999998</v>
      </c>
      <c r="S181" s="341">
        <f>IF('Datos de Indicador'!U184="No dato","x",ROUND(IF('Datos de Indicador'!U184&gt;S$302,10,IF('Datos de Indicador'!U184&lt;$S$301,0,10-(S$302-'Datos de Indicador'!U184)/(S$302-S$301)*10)),1))</f>
        <v>8</v>
      </c>
      <c r="T181" s="341">
        <f>IF('Datos de Indicador'!V184="No dato","x",ROUND(IF('Datos de Indicador'!V184&gt;T$302,10,IF('Datos de Indicador'!V184&lt;$T$301,0,10-(T$302-'Datos de Indicador'!V184)/(T$302-T$301)*10)),1))</f>
        <v>10</v>
      </c>
      <c r="U181" s="341">
        <f>IF('Datos de Indicador'!W184="No dato","x",ROUND(IF('Datos de Indicador'!W184&gt;U$302,10,IF('Datos de Indicador'!W184&lt;$U$301,0,10-(U$302-'Datos de Indicador'!W184)/(U$302-U$301)*10)),1))</f>
        <v>2.7</v>
      </c>
      <c r="V181" s="341">
        <f>IF('Datos de Indicador'!X184="No dato","x",ROUND(IF('Datos de Indicador'!X184&gt;V$302,10,IF('Datos de Indicador'!X184&lt;$V$301,0,(V$302-'Datos de Indicador'!X184)/(V$302-V$301)*10)),1))</f>
        <v>10</v>
      </c>
      <c r="W181" s="345">
        <f t="shared" si="19"/>
        <v>7.7</v>
      </c>
      <c r="X181" s="346">
        <f t="shared" si="20"/>
        <v>5.6</v>
      </c>
      <c r="Z181" s="413"/>
      <c r="AA181" s="414"/>
      <c r="AB181" s="414"/>
    </row>
    <row r="182" spans="1:28" s="3" customFormat="1" x14ac:dyDescent="0.25">
      <c r="A182" s="104" t="s">
        <v>311</v>
      </c>
      <c r="B182" s="101" t="s">
        <v>322</v>
      </c>
      <c r="C182" s="307">
        <v>1216</v>
      </c>
      <c r="D182" s="341">
        <f>IF('Datos de Indicador'!M185="No dato","x",ROUND(IF('Datos de Indicador'!M185&gt;D$302,0,IF('Datos de Indicador'!M185&lt;$D$301,10,(D$302-'Datos de Indicador'!M185)/(D$302-D$301)*10)),1))</f>
        <v>7.8</v>
      </c>
      <c r="E182" s="341">
        <f>IF('Datos de Indicador'!N185="No dato","x",ROUND(IF('Datos de Indicador'!N185&gt;E$302,10,IF('Datos de Indicador'!N185&lt;$E$301,0,10-(E$302-'Datos de Indicador'!N185)/(E$302-E$301)*10)),1))</f>
        <v>8.6999999999999993</v>
      </c>
      <c r="F182" s="342">
        <f t="shared" si="21"/>
        <v>8.3000000000000007</v>
      </c>
      <c r="G182" s="341">
        <f>IF('Datos de Indicador'!O185="No dato","x",ROUND(IF('Datos de Indicador'!O185&gt;G$302,0,IF('Datos de Indicador'!O185&lt;$G$301,10,(G$302-'Datos de Indicador'!O185)/(G$302-G$301)*10)),1))</f>
        <v>9</v>
      </c>
      <c r="H182" s="341">
        <f>IF('Datos de Indicador'!P185="No dato","x",ROUND(IF('Datos de Indicador'!P185&gt;H$302,10,IF('Datos de Indicador'!P185&lt;$E$301,0,10-(H$302-'Datos de Indicador'!P185)/(H$302-H$301)*10)),1))</f>
        <v>6.6</v>
      </c>
      <c r="I182" s="341" t="str">
        <f>IF('Datos de Indicador'!Q185="No dato","x",ROUND(IF('Datos de Indicador'!Q185&gt;I$302,10,IF('Datos de Indicador'!Q185&lt;$I$301,0,10-(I$302-'Datos de Indicador'!Q185)/(I$302-I$301)*10)),1))</f>
        <v>x</v>
      </c>
      <c r="J182" s="342">
        <f t="shared" si="16"/>
        <v>7.8</v>
      </c>
      <c r="K182" s="341">
        <f>IF('Datos de Indicador'!R185="No dato","x",ROUND(IF('Datos de Indicador'!R185&gt;K$302,10,IF('Datos de Indicador'!R185&lt;$K$301,0,10-(K$302-'Datos de Indicador'!R185)/(K$302-K$301)*10)),1))</f>
        <v>7.8</v>
      </c>
      <c r="L182" s="341">
        <f>IF('Datos de Indicador'!S185="No dato","x",ROUND(IF('Datos de Indicador'!S185&gt;L$302,10,IF('Datos de Indicador'!S185&lt;$L$301,0,10-(L$302-'Datos de Indicador'!S185)/(L$302-L$301)*10)),1))</f>
        <v>8.5</v>
      </c>
      <c r="M182" s="342">
        <f t="shared" si="17"/>
        <v>8.1999999999999993</v>
      </c>
      <c r="N182" s="343">
        <f t="shared" si="22"/>
        <v>8.1</v>
      </c>
      <c r="O182" s="344">
        <f>IF('Datos de Indicador'!T185="No dato","x",IF('Datos de Indicador'!AN185="No dato","x", 'Datos de Indicador'!T185/'Datos de Indicador'!AN185))</f>
        <v>9.2994420334779914E-4</v>
      </c>
      <c r="P182" s="341">
        <f t="shared" si="18"/>
        <v>0.6</v>
      </c>
      <c r="Q182" s="474">
        <f>IF('Datos de Indicador'!T185="No dato","x",ROUND(IF('Datos de Indicador'!T185&gt;Q$302,10,IF('Datos de Indicador'!T185&lt;$Q$301,0,10-(Q$302-'Datos de Indicador'!T185)/(Q$302-Q$301)*10)),1))</f>
        <v>0.3</v>
      </c>
      <c r="R182" s="342">
        <f t="shared" si="23"/>
        <v>0.5</v>
      </c>
      <c r="S182" s="341">
        <f>IF('Datos de Indicador'!U185="No dato","x",ROUND(IF('Datos de Indicador'!U185&gt;S$302,10,IF('Datos de Indicador'!U185&lt;$S$301,0,10-(S$302-'Datos de Indicador'!U185)/(S$302-S$301)*10)),1))</f>
        <v>3.8</v>
      </c>
      <c r="T182" s="341">
        <f>IF('Datos de Indicador'!V185="No dato","x",ROUND(IF('Datos de Indicador'!V185&gt;T$302,10,IF('Datos de Indicador'!V185&lt;$T$301,0,10-(T$302-'Datos de Indicador'!V185)/(T$302-T$301)*10)),1))</f>
        <v>10</v>
      </c>
      <c r="U182" s="341">
        <f>IF('Datos de Indicador'!W185="No dato","x",ROUND(IF('Datos de Indicador'!W185&gt;U$302,10,IF('Datos de Indicador'!W185&lt;$U$301,0,10-(U$302-'Datos de Indicador'!W185)/(U$302-U$301)*10)),1))</f>
        <v>6</v>
      </c>
      <c r="V182" s="341">
        <f>IF('Datos de Indicador'!X185="No dato","x",ROUND(IF('Datos de Indicador'!X185&gt;V$302,10,IF('Datos de Indicador'!X185&lt;$V$301,0,(V$302-'Datos de Indicador'!X185)/(V$302-V$301)*10)),1))</f>
        <v>10</v>
      </c>
      <c r="W182" s="345">
        <f t="shared" si="19"/>
        <v>7.5</v>
      </c>
      <c r="X182" s="346">
        <f t="shared" si="20"/>
        <v>4.9000000000000004</v>
      </c>
      <c r="Z182" s="413"/>
      <c r="AA182" s="414"/>
      <c r="AB182" s="414"/>
    </row>
    <row r="183" spans="1:28" s="3" customFormat="1" x14ac:dyDescent="0.25">
      <c r="A183" s="104" t="s">
        <v>311</v>
      </c>
      <c r="B183" s="101" t="s">
        <v>323</v>
      </c>
      <c r="C183" s="307">
        <v>1217</v>
      </c>
      <c r="D183" s="341">
        <f>IF('Datos de Indicador'!M186="No dato","x",ROUND(IF('Datos de Indicador'!M186&gt;D$302,0,IF('Datos de Indicador'!M186&lt;$D$301,10,(D$302-'Datos de Indicador'!M186)/(D$302-D$301)*10)),1))</f>
        <v>7.2</v>
      </c>
      <c r="E183" s="341">
        <f>IF('Datos de Indicador'!N186="No dato","x",ROUND(IF('Datos de Indicador'!N186&gt;E$302,10,IF('Datos de Indicador'!N186&lt;$E$301,0,10-(E$302-'Datos de Indicador'!N186)/(E$302-E$301)*10)),1))</f>
        <v>8.1999999999999993</v>
      </c>
      <c r="F183" s="342">
        <f t="shared" si="21"/>
        <v>7.7</v>
      </c>
      <c r="G183" s="341">
        <f>IF('Datos de Indicador'!O186="No dato","x",ROUND(IF('Datos de Indicador'!O186&gt;G$302,0,IF('Datos de Indicador'!O186&lt;$G$301,10,(G$302-'Datos de Indicador'!O186)/(G$302-G$301)*10)),1))</f>
        <v>7.5</v>
      </c>
      <c r="H183" s="341">
        <f>IF('Datos de Indicador'!P186="No dato","x",ROUND(IF('Datos de Indicador'!P186&gt;H$302,10,IF('Datos de Indicador'!P186&lt;$E$301,0,10-(H$302-'Datos de Indicador'!P186)/(H$302-H$301)*10)),1))</f>
        <v>6.8</v>
      </c>
      <c r="I183" s="341">
        <f>IF('Datos de Indicador'!Q186="No dato","x",ROUND(IF('Datos de Indicador'!Q186&gt;I$302,10,IF('Datos de Indicador'!Q186&lt;$I$301,0,10-(I$302-'Datos de Indicador'!Q186)/(I$302-I$301)*10)),1))</f>
        <v>10</v>
      </c>
      <c r="J183" s="342">
        <f t="shared" si="16"/>
        <v>8.1</v>
      </c>
      <c r="K183" s="341">
        <f>IF('Datos de Indicador'!R186="No dato","x",ROUND(IF('Datos de Indicador'!R186&gt;K$302,10,IF('Datos de Indicador'!R186&lt;$K$301,0,10-(K$302-'Datos de Indicador'!R186)/(K$302-K$301)*10)),1))</f>
        <v>6.6</v>
      </c>
      <c r="L183" s="341">
        <f>IF('Datos de Indicador'!S186="No dato","x",ROUND(IF('Datos de Indicador'!S186&gt;L$302,10,IF('Datos de Indicador'!S186&lt;$L$301,0,10-(L$302-'Datos de Indicador'!S186)/(L$302-L$301)*10)),1))</f>
        <v>8.1</v>
      </c>
      <c r="M183" s="342">
        <f t="shared" si="17"/>
        <v>7.4</v>
      </c>
      <c r="N183" s="343">
        <f t="shared" si="22"/>
        <v>7.7</v>
      </c>
      <c r="O183" s="344">
        <f>IF('Datos de Indicador'!T186="No dato","x",IF('Datos de Indicador'!AN186="No dato","x", 'Datos de Indicador'!T186/'Datos de Indicador'!AN186))</f>
        <v>1.5111111111111111E-3</v>
      </c>
      <c r="P183" s="341">
        <f t="shared" si="18"/>
        <v>1</v>
      </c>
      <c r="Q183" s="474">
        <f>IF('Datos de Indicador'!T186="No dato","x",ROUND(IF('Datos de Indicador'!T186&gt;Q$302,10,IF('Datos de Indicador'!T186&lt;$Q$301,0,10-(Q$302-'Datos de Indicador'!T186)/(Q$302-Q$301)*10)),1))</f>
        <v>0.4</v>
      </c>
      <c r="R183" s="342">
        <f t="shared" si="23"/>
        <v>0.7</v>
      </c>
      <c r="S183" s="341">
        <f>IF('Datos de Indicador'!U186="No dato","x",ROUND(IF('Datos de Indicador'!U186&gt;S$302,10,IF('Datos de Indicador'!U186&lt;$S$301,0,10-(S$302-'Datos de Indicador'!U186)/(S$302-S$301)*10)),1))</f>
        <v>3.1</v>
      </c>
      <c r="T183" s="341">
        <f>IF('Datos de Indicador'!V186="No dato","x",ROUND(IF('Datos de Indicador'!V186&gt;T$302,10,IF('Datos de Indicador'!V186&lt;$T$301,0,10-(T$302-'Datos de Indicador'!V186)/(T$302-T$301)*10)),1))</f>
        <v>10</v>
      </c>
      <c r="U183" s="341">
        <f>IF('Datos de Indicador'!W186="No dato","x",ROUND(IF('Datos de Indicador'!W186&gt;U$302,10,IF('Datos de Indicador'!W186&lt;$U$301,0,10-(U$302-'Datos de Indicador'!W186)/(U$302-U$301)*10)),1))</f>
        <v>0.8</v>
      </c>
      <c r="V183" s="341">
        <f>IF('Datos de Indicador'!X186="No dato","x",ROUND(IF('Datos de Indicador'!X186&gt;V$302,10,IF('Datos de Indicador'!X186&lt;$V$301,0,(V$302-'Datos de Indicador'!X186)/(V$302-V$301)*10)),1))</f>
        <v>10</v>
      </c>
      <c r="W183" s="345">
        <f t="shared" si="19"/>
        <v>6</v>
      </c>
      <c r="X183" s="346">
        <f t="shared" si="20"/>
        <v>3.8</v>
      </c>
      <c r="Z183" s="413"/>
      <c r="AA183" s="414"/>
      <c r="AB183" s="414"/>
    </row>
    <row r="184" spans="1:28" s="3" customFormat="1" x14ac:dyDescent="0.25">
      <c r="A184" s="104" t="s">
        <v>311</v>
      </c>
      <c r="B184" s="101" t="s">
        <v>324</v>
      </c>
      <c r="C184" s="307">
        <v>1218</v>
      </c>
      <c r="D184" s="341">
        <f>IF('Datos de Indicador'!M187="No dato","x",ROUND(IF('Datos de Indicador'!M187&gt;D$302,0,IF('Datos de Indicador'!M187&lt;$D$301,10,(D$302-'Datos de Indicador'!M187)/(D$302-D$301)*10)),1))</f>
        <v>7.8</v>
      </c>
      <c r="E184" s="341">
        <f>IF('Datos de Indicador'!N187="No dato","x",ROUND(IF('Datos de Indicador'!N187&gt;E$302,10,IF('Datos de Indicador'!N187&lt;$E$301,0,10-(E$302-'Datos de Indicador'!N187)/(E$302-E$301)*10)),1))</f>
        <v>7.8</v>
      </c>
      <c r="F184" s="342">
        <f t="shared" si="21"/>
        <v>7.8</v>
      </c>
      <c r="G184" s="341">
        <f>IF('Datos de Indicador'!O187="No dato","x",ROUND(IF('Datos de Indicador'!O187&gt;G$302,0,IF('Datos de Indicador'!O187&lt;$G$301,10,(G$302-'Datos de Indicador'!O187)/(G$302-G$301)*10)),1))</f>
        <v>8.3000000000000007</v>
      </c>
      <c r="H184" s="341">
        <f>IF('Datos de Indicador'!P187="No dato","x",ROUND(IF('Datos de Indicador'!P187&gt;H$302,10,IF('Datos de Indicador'!P187&lt;$E$301,0,10-(H$302-'Datos de Indicador'!P187)/(H$302-H$301)*10)),1))</f>
        <v>6.9</v>
      </c>
      <c r="I184" s="341">
        <f>IF('Datos de Indicador'!Q187="No dato","x",ROUND(IF('Datos de Indicador'!Q187&gt;I$302,10,IF('Datos de Indicador'!Q187&lt;$I$301,0,10-(I$302-'Datos de Indicador'!Q187)/(I$302-I$301)*10)),1))</f>
        <v>7.5</v>
      </c>
      <c r="J184" s="342">
        <f t="shared" si="16"/>
        <v>7.6</v>
      </c>
      <c r="K184" s="341">
        <f>IF('Datos de Indicador'!R187="No dato","x",ROUND(IF('Datos de Indicador'!R187&gt;K$302,10,IF('Datos de Indicador'!R187&lt;$K$301,0,10-(K$302-'Datos de Indicador'!R187)/(K$302-K$301)*10)),1))</f>
        <v>5.8</v>
      </c>
      <c r="L184" s="341">
        <f>IF('Datos de Indicador'!S187="No dato","x",ROUND(IF('Datos de Indicador'!S187&gt;L$302,10,IF('Datos de Indicador'!S187&lt;$L$301,0,10-(L$302-'Datos de Indicador'!S187)/(L$302-L$301)*10)),1))</f>
        <v>7.8</v>
      </c>
      <c r="M184" s="342">
        <f t="shared" si="17"/>
        <v>6.9</v>
      </c>
      <c r="N184" s="343">
        <f t="shared" si="22"/>
        <v>7.4</v>
      </c>
      <c r="O184" s="344">
        <f>IF('Datos de Indicador'!T187="No dato","x",IF('Datos de Indicador'!AN187="No dato","x", 'Datos de Indicador'!T187/'Datos de Indicador'!AN187))</f>
        <v>2.6218567512811346E-3</v>
      </c>
      <c r="P184" s="341">
        <f t="shared" si="18"/>
        <v>1.7</v>
      </c>
      <c r="Q184" s="474">
        <f>IF('Datos de Indicador'!T187="No dato","x",ROUND(IF('Datos de Indicador'!T187&gt;Q$302,10,IF('Datos de Indicador'!T187&lt;$Q$301,0,10-(Q$302-'Datos de Indicador'!T187)/(Q$302-Q$301)*10)),1))</f>
        <v>1.1000000000000001</v>
      </c>
      <c r="R184" s="342">
        <f t="shared" si="23"/>
        <v>1.4</v>
      </c>
      <c r="S184" s="341">
        <f>IF('Datos de Indicador'!U187="No dato","x",ROUND(IF('Datos de Indicador'!U187&gt;S$302,10,IF('Datos de Indicador'!U187&lt;$S$301,0,10-(S$302-'Datos de Indicador'!U187)/(S$302-S$301)*10)),1))</f>
        <v>2</v>
      </c>
      <c r="T184" s="341">
        <f>IF('Datos de Indicador'!V187="No dato","x",ROUND(IF('Datos de Indicador'!V187&gt;T$302,10,IF('Datos de Indicador'!V187&lt;$T$301,0,10-(T$302-'Datos de Indicador'!V187)/(T$302-T$301)*10)),1))</f>
        <v>10</v>
      </c>
      <c r="U184" s="341">
        <f>IF('Datos de Indicador'!W187="No dato","x",ROUND(IF('Datos de Indicador'!W187&gt;U$302,10,IF('Datos de Indicador'!W187&lt;$U$301,0,10-(U$302-'Datos de Indicador'!W187)/(U$302-U$301)*10)),1))</f>
        <v>4</v>
      </c>
      <c r="V184" s="341">
        <f>IF('Datos de Indicador'!X187="No dato","x",ROUND(IF('Datos de Indicador'!X187&gt;V$302,10,IF('Datos de Indicador'!X187&lt;$V$301,0,(V$302-'Datos de Indicador'!X187)/(V$302-V$301)*10)),1))</f>
        <v>10</v>
      </c>
      <c r="W184" s="345">
        <f t="shared" si="19"/>
        <v>6.5</v>
      </c>
      <c r="X184" s="346">
        <f t="shared" si="20"/>
        <v>4.4000000000000004</v>
      </c>
      <c r="Z184" s="413"/>
      <c r="AA184" s="414"/>
      <c r="AB184" s="414"/>
    </row>
    <row r="185" spans="1:28" s="3" customFormat="1" x14ac:dyDescent="0.25">
      <c r="A185" s="104" t="s">
        <v>311</v>
      </c>
      <c r="B185" s="101" t="s">
        <v>325</v>
      </c>
      <c r="C185" s="307">
        <v>1219</v>
      </c>
      <c r="D185" s="341">
        <f>IF('Datos de Indicador'!M188="No dato","x",ROUND(IF('Datos de Indicador'!M188&gt;D$302,0,IF('Datos de Indicador'!M188&lt;$D$301,10,(D$302-'Datos de Indicador'!M188)/(D$302-D$301)*10)),1))</f>
        <v>8.1999999999999993</v>
      </c>
      <c r="E185" s="341">
        <f>IF('Datos de Indicador'!N188="No dato","x",ROUND(IF('Datos de Indicador'!N188&gt;E$302,10,IF('Datos de Indicador'!N188&lt;$E$301,0,10-(E$302-'Datos de Indicador'!N188)/(E$302-E$301)*10)),1))</f>
        <v>9.5</v>
      </c>
      <c r="F185" s="342">
        <f t="shared" si="21"/>
        <v>8.9</v>
      </c>
      <c r="G185" s="341">
        <f>IF('Datos de Indicador'!O188="No dato","x",ROUND(IF('Datos de Indicador'!O188&gt;G$302,0,IF('Datos de Indicador'!O188&lt;$G$301,10,(G$302-'Datos de Indicador'!O188)/(G$302-G$301)*10)),1))</f>
        <v>7.8</v>
      </c>
      <c r="H185" s="341">
        <f>IF('Datos de Indicador'!P188="No dato","x",ROUND(IF('Datos de Indicador'!P188&gt;H$302,10,IF('Datos de Indicador'!P188&lt;$E$301,0,10-(H$302-'Datos de Indicador'!P188)/(H$302-H$301)*10)),1))</f>
        <v>6.9</v>
      </c>
      <c r="I185" s="341" t="str">
        <f>IF('Datos de Indicador'!Q188="No dato","x",ROUND(IF('Datos de Indicador'!Q188&gt;I$302,10,IF('Datos de Indicador'!Q188&lt;$I$301,0,10-(I$302-'Datos de Indicador'!Q188)/(I$302-I$301)*10)),1))</f>
        <v>x</v>
      </c>
      <c r="J185" s="342">
        <f t="shared" si="16"/>
        <v>7.4</v>
      </c>
      <c r="K185" s="341">
        <f>IF('Datos de Indicador'!R188="No dato","x",ROUND(IF('Datos de Indicador'!R188&gt;K$302,10,IF('Datos de Indicador'!R188&lt;$K$301,0,10-(K$302-'Datos de Indicador'!R188)/(K$302-K$301)*10)),1))</f>
        <v>7.5</v>
      </c>
      <c r="L185" s="341">
        <f>IF('Datos de Indicador'!S188="No dato","x",ROUND(IF('Datos de Indicador'!S188&gt;L$302,10,IF('Datos de Indicador'!S188&lt;$L$301,0,10-(L$302-'Datos de Indicador'!S188)/(L$302-L$301)*10)),1))</f>
        <v>8.6</v>
      </c>
      <c r="M185" s="342">
        <f t="shared" si="17"/>
        <v>8.1</v>
      </c>
      <c r="N185" s="343">
        <f t="shared" si="22"/>
        <v>8.1</v>
      </c>
      <c r="O185" s="344">
        <f>IF('Datos de Indicador'!T188="No dato","x",IF('Datos de Indicador'!AN188="No dato","x", 'Datos de Indicador'!T188/'Datos de Indicador'!AN188))</f>
        <v>1.0688328345446773E-3</v>
      </c>
      <c r="P185" s="341">
        <f t="shared" si="18"/>
        <v>0.7</v>
      </c>
      <c r="Q185" s="474">
        <f>IF('Datos de Indicador'!T188="No dato","x",ROUND(IF('Datos de Indicador'!T188&gt;Q$302,10,IF('Datos de Indicador'!T188&lt;$Q$301,0,10-(Q$302-'Datos de Indicador'!T188)/(Q$302-Q$301)*10)),1))</f>
        <v>0.2</v>
      </c>
      <c r="R185" s="342">
        <f t="shared" si="23"/>
        <v>0.5</v>
      </c>
      <c r="S185" s="341">
        <f>IF('Datos de Indicador'!U188="No dato","x",ROUND(IF('Datos de Indicador'!U188&gt;S$302,10,IF('Datos de Indicador'!U188&lt;$S$301,0,10-(S$302-'Datos de Indicador'!U188)/(S$302-S$301)*10)),1))</f>
        <v>3.1</v>
      </c>
      <c r="T185" s="341">
        <f>IF('Datos de Indicador'!V188="No dato","x",ROUND(IF('Datos de Indicador'!V188&gt;T$302,10,IF('Datos de Indicador'!V188&lt;$T$301,0,10-(T$302-'Datos de Indicador'!V188)/(T$302-T$301)*10)),1))</f>
        <v>10</v>
      </c>
      <c r="U185" s="341">
        <f>IF('Datos de Indicador'!W188="No dato","x",ROUND(IF('Datos de Indicador'!W188&gt;U$302,10,IF('Datos de Indicador'!W188&lt;$U$301,0,10-(U$302-'Datos de Indicador'!W188)/(U$302-U$301)*10)),1))</f>
        <v>4.3</v>
      </c>
      <c r="V185" s="341">
        <f>IF('Datos de Indicador'!X188="No dato","x",ROUND(IF('Datos de Indicador'!X188&gt;V$302,10,IF('Datos de Indicador'!X188&lt;$V$301,0,(V$302-'Datos de Indicador'!X188)/(V$302-V$301)*10)),1))</f>
        <v>10</v>
      </c>
      <c r="W185" s="345">
        <f t="shared" si="19"/>
        <v>6.9</v>
      </c>
      <c r="X185" s="346">
        <f t="shared" si="20"/>
        <v>4.4000000000000004</v>
      </c>
      <c r="Z185" s="413"/>
      <c r="AA185" s="414"/>
      <c r="AB185" s="414"/>
    </row>
    <row r="186" spans="1:28" s="3" customFormat="1" x14ac:dyDescent="0.25">
      <c r="A186" s="99" t="s">
        <v>56</v>
      </c>
      <c r="B186" s="101" t="s">
        <v>57</v>
      </c>
      <c r="C186" s="307">
        <v>1301</v>
      </c>
      <c r="D186" s="341">
        <f>IF('Datos de Indicador'!M189="No dato","x",ROUND(IF('Datos de Indicador'!M189&gt;D$302,0,IF('Datos de Indicador'!M189&lt;$D$301,10,(D$302-'Datos de Indicador'!M189)/(D$302-D$301)*10)),1))</f>
        <v>7</v>
      </c>
      <c r="E186" s="341">
        <f>IF('Datos de Indicador'!N189="No dato","x",ROUND(IF('Datos de Indicador'!N189&gt;E$302,10,IF('Datos de Indicador'!N189&lt;$E$301,0,10-(E$302-'Datos de Indicador'!N189)/(E$302-E$301)*10)),1))</f>
        <v>7.7</v>
      </c>
      <c r="F186" s="342">
        <f t="shared" si="21"/>
        <v>7.4</v>
      </c>
      <c r="G186" s="341">
        <f>IF('Datos de Indicador'!O189="No dato","x",ROUND(IF('Datos de Indicador'!O189&gt;G$302,0,IF('Datos de Indicador'!O189&lt;$G$301,10,(G$302-'Datos de Indicador'!O189)/(G$302-G$301)*10)),1))</f>
        <v>5</v>
      </c>
      <c r="H186" s="341">
        <f>IF('Datos de Indicador'!P189="No dato","x",ROUND(IF('Datos de Indicador'!P189&gt;H$302,10,IF('Datos de Indicador'!P189&lt;$E$301,0,10-(H$302-'Datos de Indicador'!P189)/(H$302-H$301)*10)),1))</f>
        <v>7.6</v>
      </c>
      <c r="I186" s="341">
        <f>IF('Datos de Indicador'!Q189="No dato","x",ROUND(IF('Datos de Indicador'!Q189&gt;I$302,10,IF('Datos de Indicador'!Q189&lt;$I$301,0,10-(I$302-'Datos de Indicador'!Q189)/(I$302-I$301)*10)),1))</f>
        <v>6.3</v>
      </c>
      <c r="J186" s="342">
        <f t="shared" si="16"/>
        <v>6.3</v>
      </c>
      <c r="K186" s="341">
        <f>IF('Datos de Indicador'!R189="No dato","x",ROUND(IF('Datos de Indicador'!R189&gt;K$302,10,IF('Datos de Indicador'!R189&lt;$K$301,0,10-(K$302-'Datos de Indicador'!R189)/(K$302-K$301)*10)),1))</f>
        <v>5.2</v>
      </c>
      <c r="L186" s="341">
        <f>IF('Datos de Indicador'!S189="No dato","x",ROUND(IF('Datos de Indicador'!S189&gt;L$302,10,IF('Datos de Indicador'!S189&lt;$L$301,0,10-(L$302-'Datos de Indicador'!S189)/(L$302-L$301)*10)),1))</f>
        <v>7.7</v>
      </c>
      <c r="M186" s="342">
        <f t="shared" si="17"/>
        <v>6.6</v>
      </c>
      <c r="N186" s="343">
        <f t="shared" si="22"/>
        <v>6.8</v>
      </c>
      <c r="O186" s="344">
        <f>IF('Datos de Indicador'!T189="No dato","x",IF('Datos de Indicador'!AN189="No dato","x", 'Datos de Indicador'!T189/'Datos de Indicador'!AN189))</f>
        <v>5.5195119589425776E-3</v>
      </c>
      <c r="P186" s="341">
        <f t="shared" si="18"/>
        <v>3.7</v>
      </c>
      <c r="Q186" s="474">
        <f>IF('Datos de Indicador'!T189="No dato","x",ROUND(IF('Datos de Indicador'!T189&gt;Q$302,10,IF('Datos de Indicador'!T189&lt;$Q$301,0,10-(Q$302-'Datos de Indicador'!T189)/(Q$302-Q$301)*10)),1))</f>
        <v>7.1</v>
      </c>
      <c r="R186" s="342">
        <f t="shared" si="23"/>
        <v>5.7</v>
      </c>
      <c r="S186" s="341">
        <f>IF('Datos de Indicador'!U189="No dato","x",ROUND(IF('Datos de Indicador'!U189&gt;S$302,10,IF('Datos de Indicador'!U189&lt;$S$301,0,10-(S$302-'Datos de Indicador'!U189)/(S$302-S$301)*10)),1))</f>
        <v>4.4000000000000004</v>
      </c>
      <c r="T186" s="341">
        <f>IF('Datos de Indicador'!V189="No dato","x",ROUND(IF('Datos de Indicador'!V189&gt;T$302,10,IF('Datos de Indicador'!V189&lt;$T$301,0,10-(T$302-'Datos de Indicador'!V189)/(T$302-T$301)*10)),1))</f>
        <v>10</v>
      </c>
      <c r="U186" s="341">
        <f>IF('Datos de Indicador'!W189="No dato","x",ROUND(IF('Datos de Indicador'!W189&gt;U$302,10,IF('Datos de Indicador'!W189&lt;$U$301,0,10-(U$302-'Datos de Indicador'!W189)/(U$302-U$301)*10)),1))</f>
        <v>10</v>
      </c>
      <c r="V186" s="341">
        <f>IF('Datos de Indicador'!X189="No dato","x",ROUND(IF('Datos de Indicador'!X189&gt;V$302,10,IF('Datos de Indicador'!X189&lt;$V$301,0,(V$302-'Datos de Indicador'!X189)/(V$302-V$301)*10)),1))</f>
        <v>7.5</v>
      </c>
      <c r="W186" s="345">
        <f t="shared" si="19"/>
        <v>8</v>
      </c>
      <c r="X186" s="346">
        <f t="shared" si="20"/>
        <v>7</v>
      </c>
      <c r="Z186" s="413"/>
      <c r="AA186" s="414"/>
      <c r="AB186" s="414"/>
    </row>
    <row r="187" spans="1:28" s="3" customFormat="1" x14ac:dyDescent="0.25">
      <c r="A187" s="99" t="s">
        <v>56</v>
      </c>
      <c r="B187" s="101" t="s">
        <v>58</v>
      </c>
      <c r="C187" s="307">
        <v>1302</v>
      </c>
      <c r="D187" s="341">
        <f>IF('Datos de Indicador'!M190="No dato","x",ROUND(IF('Datos de Indicador'!M190&gt;D$302,0,IF('Datos de Indicador'!M190&lt;$D$301,10,(D$302-'Datos de Indicador'!M190)/(D$302-D$301)*10)),1))</f>
        <v>7.7</v>
      </c>
      <c r="E187" s="341">
        <f>IF('Datos de Indicador'!N190="No dato","x",ROUND(IF('Datos de Indicador'!N190&gt;E$302,10,IF('Datos de Indicador'!N190&lt;$E$301,0,10-(E$302-'Datos de Indicador'!N190)/(E$302-E$301)*10)),1))</f>
        <v>8.9</v>
      </c>
      <c r="F187" s="342">
        <f t="shared" si="21"/>
        <v>8.4</v>
      </c>
      <c r="G187" s="341">
        <f>IF('Datos de Indicador'!O190="No dato","x",ROUND(IF('Datos de Indicador'!O190&gt;G$302,0,IF('Datos de Indicador'!O190&lt;$G$301,10,(G$302-'Datos de Indicador'!O190)/(G$302-G$301)*10)),1))</f>
        <v>8.5</v>
      </c>
      <c r="H187" s="341">
        <f>IF('Datos de Indicador'!P190="No dato","x",ROUND(IF('Datos de Indicador'!P190&gt;H$302,10,IF('Datos de Indicador'!P190&lt;$E$301,0,10-(H$302-'Datos de Indicador'!P190)/(H$302-H$301)*10)),1))</f>
        <v>4.9000000000000004</v>
      </c>
      <c r="I187" s="341" t="str">
        <f>IF('Datos de Indicador'!Q190="No dato","x",ROUND(IF('Datos de Indicador'!Q190&gt;I$302,10,IF('Datos de Indicador'!Q190&lt;$I$301,0,10-(I$302-'Datos de Indicador'!Q190)/(I$302-I$301)*10)),1))</f>
        <v>x</v>
      </c>
      <c r="J187" s="342">
        <f t="shared" si="16"/>
        <v>6.7</v>
      </c>
      <c r="K187" s="341">
        <f>IF('Datos de Indicador'!R190="No dato","x",ROUND(IF('Datos de Indicador'!R190&gt;K$302,10,IF('Datos de Indicador'!R190&lt;$K$301,0,10-(K$302-'Datos de Indicador'!R190)/(K$302-K$301)*10)),1))</f>
        <v>6.2</v>
      </c>
      <c r="L187" s="341">
        <f>IF('Datos de Indicador'!S190="No dato","x",ROUND(IF('Datos de Indicador'!S190&gt;L$302,10,IF('Datos de Indicador'!S190&lt;$L$301,0,10-(L$302-'Datos de Indicador'!S190)/(L$302-L$301)*10)),1))</f>
        <v>9.8000000000000007</v>
      </c>
      <c r="M187" s="342">
        <f t="shared" si="17"/>
        <v>8.6</v>
      </c>
      <c r="N187" s="343">
        <f t="shared" si="22"/>
        <v>7.9</v>
      </c>
      <c r="O187" s="344">
        <f>IF('Datos de Indicador'!T190="No dato","x",IF('Datos de Indicador'!AN190="No dato","x", 'Datos de Indicador'!T190/'Datos de Indicador'!AN190))</f>
        <v>3.7448174401497926E-3</v>
      </c>
      <c r="P187" s="341">
        <f t="shared" si="18"/>
        <v>2.5</v>
      </c>
      <c r="Q187" s="474">
        <f>IF('Datos de Indicador'!T190="No dato","x",ROUND(IF('Datos de Indicador'!T190&gt;Q$302,10,IF('Datos de Indicador'!T190&lt;$Q$301,0,10-(Q$302-'Datos de Indicador'!T190)/(Q$302-Q$301)*10)),1))</f>
        <v>0.7</v>
      </c>
      <c r="R187" s="342">
        <f t="shared" si="23"/>
        <v>1.6</v>
      </c>
      <c r="S187" s="341">
        <f>IF('Datos de Indicador'!U190="No dato","x",ROUND(IF('Datos de Indicador'!U190&gt;S$302,10,IF('Datos de Indicador'!U190&lt;$S$301,0,10-(S$302-'Datos de Indicador'!U190)/(S$302-S$301)*10)),1))</f>
        <v>2.5</v>
      </c>
      <c r="T187" s="341">
        <f>IF('Datos de Indicador'!V190="No dato","x",ROUND(IF('Datos de Indicador'!V190&gt;T$302,10,IF('Datos de Indicador'!V190&lt;$T$301,0,10-(T$302-'Datos de Indicador'!V190)/(T$302-T$301)*10)),1))</f>
        <v>10</v>
      </c>
      <c r="U187" s="341">
        <f>IF('Datos de Indicador'!W190="No dato","x",ROUND(IF('Datos de Indicador'!W190&gt;U$302,10,IF('Datos de Indicador'!W190&lt;$U$301,0,10-(U$302-'Datos de Indicador'!W190)/(U$302-U$301)*10)),1))</f>
        <v>0.5</v>
      </c>
      <c r="V187" s="341">
        <f>IF('Datos de Indicador'!X190="No dato","x",ROUND(IF('Datos de Indicador'!X190&gt;V$302,10,IF('Datos de Indicador'!X190&lt;$V$301,0,(V$302-'Datos de Indicador'!X190)/(V$302-V$301)*10)),1))</f>
        <v>10</v>
      </c>
      <c r="W187" s="345">
        <f t="shared" si="19"/>
        <v>5.8</v>
      </c>
      <c r="X187" s="346">
        <f t="shared" si="20"/>
        <v>4</v>
      </c>
      <c r="Z187" s="413"/>
      <c r="AA187" s="414"/>
      <c r="AB187" s="414"/>
    </row>
    <row r="188" spans="1:28" s="3" customFormat="1" x14ac:dyDescent="0.25">
      <c r="A188" s="99" t="s">
        <v>56</v>
      </c>
      <c r="B188" s="101" t="s">
        <v>59</v>
      </c>
      <c r="C188" s="307">
        <v>1303</v>
      </c>
      <c r="D188" s="341">
        <f>IF('Datos de Indicador'!M191="No dato","x",ROUND(IF('Datos de Indicador'!M191&gt;D$302,0,IF('Datos de Indicador'!M191&lt;$D$301,10,(D$302-'Datos de Indicador'!M191)/(D$302-D$301)*10)),1))</f>
        <v>7.8</v>
      </c>
      <c r="E188" s="341">
        <f>IF('Datos de Indicador'!N191="No dato","x",ROUND(IF('Datos de Indicador'!N191&gt;E$302,10,IF('Datos de Indicador'!N191&lt;$E$301,0,10-(E$302-'Datos de Indicador'!N191)/(E$302-E$301)*10)),1))</f>
        <v>9.6999999999999993</v>
      </c>
      <c r="F188" s="342">
        <f t="shared" si="21"/>
        <v>8.9</v>
      </c>
      <c r="G188" s="341">
        <f>IF('Datos de Indicador'!O191="No dato","x",ROUND(IF('Datos de Indicador'!O191&gt;G$302,0,IF('Datos de Indicador'!O191&lt;$G$301,10,(G$302-'Datos de Indicador'!O191)/(G$302-G$301)*10)),1))</f>
        <v>7.8</v>
      </c>
      <c r="H188" s="341">
        <f>IF('Datos de Indicador'!P191="No dato","x",ROUND(IF('Datos de Indicador'!P191&gt;H$302,10,IF('Datos de Indicador'!P191&lt;$E$301,0,10-(H$302-'Datos de Indicador'!P191)/(H$302-H$301)*10)),1))</f>
        <v>8.4</v>
      </c>
      <c r="I188" s="341" t="str">
        <f>IF('Datos de Indicador'!Q191="No dato","x",ROUND(IF('Datos de Indicador'!Q191&gt;I$302,10,IF('Datos de Indicador'!Q191&lt;$I$301,0,10-(I$302-'Datos de Indicador'!Q191)/(I$302-I$301)*10)),1))</f>
        <v>x</v>
      </c>
      <c r="J188" s="342">
        <f t="shared" si="16"/>
        <v>8.1</v>
      </c>
      <c r="K188" s="341">
        <f>IF('Datos de Indicador'!R191="No dato","x",ROUND(IF('Datos de Indicador'!R191&gt;K$302,10,IF('Datos de Indicador'!R191&lt;$K$301,0,10-(K$302-'Datos de Indicador'!R191)/(K$302-K$301)*10)),1))</f>
        <v>6.8</v>
      </c>
      <c r="L188" s="341">
        <f>IF('Datos de Indicador'!S191="No dato","x",ROUND(IF('Datos de Indicador'!S191&gt;L$302,10,IF('Datos de Indicador'!S191&lt;$L$301,0,10-(L$302-'Datos de Indicador'!S191)/(L$302-L$301)*10)),1))</f>
        <v>8.1</v>
      </c>
      <c r="M188" s="342">
        <f t="shared" si="17"/>
        <v>7.5</v>
      </c>
      <c r="N188" s="343">
        <f t="shared" si="22"/>
        <v>8.1999999999999993</v>
      </c>
      <c r="O188" s="344" t="str">
        <f>IF('Datos de Indicador'!T191="No dato","x",IF('Datos de Indicador'!AN191="No dato","x", 'Datos de Indicador'!T191/'Datos de Indicador'!AN191))</f>
        <v>x</v>
      </c>
      <c r="P188" s="341" t="str">
        <f t="shared" si="18"/>
        <v>x</v>
      </c>
      <c r="Q188" s="474">
        <f>IF('Datos de Indicador'!T191="No dato","x",ROUND(IF('Datos de Indicador'!T191&gt;Q$302,10,IF('Datos de Indicador'!T191&lt;$Q$301,0,10-(Q$302-'Datos de Indicador'!T191)/(Q$302-Q$301)*10)),1))</f>
        <v>2</v>
      </c>
      <c r="R188" s="342">
        <f t="shared" si="23"/>
        <v>2</v>
      </c>
      <c r="S188" s="341">
        <f>IF('Datos de Indicador'!U191="No dato","x",ROUND(IF('Datos de Indicador'!U191&gt;S$302,10,IF('Datos de Indicador'!U191&lt;$S$301,0,10-(S$302-'Datos de Indicador'!U191)/(S$302-S$301)*10)),1))</f>
        <v>8.1999999999999993</v>
      </c>
      <c r="T188" s="341">
        <f>IF('Datos de Indicador'!V191="No dato","x",ROUND(IF('Datos de Indicador'!V191&gt;T$302,10,IF('Datos de Indicador'!V191&lt;$T$301,0,10-(T$302-'Datos de Indicador'!V191)/(T$302-T$301)*10)),1))</f>
        <v>10</v>
      </c>
      <c r="U188" s="341">
        <f>IF('Datos de Indicador'!W191="No dato","x",ROUND(IF('Datos de Indicador'!W191&gt;U$302,10,IF('Datos de Indicador'!W191&lt;$U$301,0,10-(U$302-'Datos de Indicador'!W191)/(U$302-U$301)*10)),1))</f>
        <v>8.9</v>
      </c>
      <c r="V188" s="341">
        <f>IF('Datos de Indicador'!X191="No dato","x",ROUND(IF('Datos de Indicador'!X191&gt;V$302,10,IF('Datos de Indicador'!X191&lt;$V$301,0,(V$302-'Datos de Indicador'!X191)/(V$302-V$301)*10)),1))</f>
        <v>10</v>
      </c>
      <c r="W188" s="345">
        <f t="shared" si="19"/>
        <v>9.3000000000000007</v>
      </c>
      <c r="X188" s="346">
        <f t="shared" si="20"/>
        <v>7</v>
      </c>
      <c r="Z188" s="413"/>
      <c r="AA188" s="414"/>
      <c r="AB188" s="414"/>
    </row>
    <row r="189" spans="1:28" s="3" customFormat="1" x14ac:dyDescent="0.25">
      <c r="A189" s="99" t="s">
        <v>56</v>
      </c>
      <c r="B189" s="101" t="s">
        <v>60</v>
      </c>
      <c r="C189" s="307">
        <v>1304</v>
      </c>
      <c r="D189" s="341">
        <f>IF('Datos de Indicador'!M192="No dato","x",ROUND(IF('Datos de Indicador'!M192&gt;D$302,0,IF('Datos de Indicador'!M192&lt;$D$301,10,(D$302-'Datos de Indicador'!M192)/(D$302-D$301)*10)),1))</f>
        <v>9.1</v>
      </c>
      <c r="E189" s="341">
        <f>IF('Datos de Indicador'!N192="No dato","x",ROUND(IF('Datos de Indicador'!N192&gt;E$302,10,IF('Datos de Indicador'!N192&lt;$E$301,0,10-(E$302-'Datos de Indicador'!N192)/(E$302-E$301)*10)),1))</f>
        <v>7.2</v>
      </c>
      <c r="F189" s="342">
        <f t="shared" si="21"/>
        <v>8.3000000000000007</v>
      </c>
      <c r="G189" s="341">
        <f>IF('Datos de Indicador'!O192="No dato","x",ROUND(IF('Datos de Indicador'!O192&gt;G$302,0,IF('Datos de Indicador'!O192&lt;$G$301,10,(G$302-'Datos de Indicador'!O192)/(G$302-G$301)*10)),1))</f>
        <v>9.1999999999999993</v>
      </c>
      <c r="H189" s="341">
        <f>IF('Datos de Indicador'!P192="No dato","x",ROUND(IF('Datos de Indicador'!P192&gt;H$302,10,IF('Datos de Indicador'!P192&lt;$E$301,0,10-(H$302-'Datos de Indicador'!P192)/(H$302-H$301)*10)),1))</f>
        <v>4.7</v>
      </c>
      <c r="I189" s="341" t="str">
        <f>IF('Datos de Indicador'!Q192="No dato","x",ROUND(IF('Datos de Indicador'!Q192&gt;I$302,10,IF('Datos de Indicador'!Q192&lt;$I$301,0,10-(I$302-'Datos de Indicador'!Q192)/(I$302-I$301)*10)),1))</f>
        <v>x</v>
      </c>
      <c r="J189" s="342">
        <f t="shared" si="16"/>
        <v>7</v>
      </c>
      <c r="K189" s="341">
        <f>IF('Datos de Indicador'!R192="No dato","x",ROUND(IF('Datos de Indicador'!R192&gt;K$302,10,IF('Datos de Indicador'!R192&lt;$K$301,0,10-(K$302-'Datos de Indicador'!R192)/(K$302-K$301)*10)),1))</f>
        <v>4.2</v>
      </c>
      <c r="L189" s="341">
        <f>IF('Datos de Indicador'!S192="No dato","x",ROUND(IF('Datos de Indicador'!S192&gt;L$302,10,IF('Datos de Indicador'!S192&lt;$L$301,0,10-(L$302-'Datos de Indicador'!S192)/(L$302-L$301)*10)),1))</f>
        <v>7.9</v>
      </c>
      <c r="M189" s="342">
        <f t="shared" si="17"/>
        <v>6.4</v>
      </c>
      <c r="N189" s="343">
        <f t="shared" si="22"/>
        <v>7.2</v>
      </c>
      <c r="O189" s="344">
        <f>IF('Datos de Indicador'!T192="No dato","x",IF('Datos de Indicador'!AN192="No dato","x", 'Datos de Indicador'!T192/'Datos de Indicador'!AN192))</f>
        <v>8.5097330071269017E-3</v>
      </c>
      <c r="P189" s="341">
        <f t="shared" si="18"/>
        <v>5.7</v>
      </c>
      <c r="Q189" s="474">
        <f>IF('Datos de Indicador'!T192="No dato","x",ROUND(IF('Datos de Indicador'!T192&gt;Q$302,10,IF('Datos de Indicador'!T192&lt;$Q$301,0,10-(Q$302-'Datos de Indicador'!T192)/(Q$302-Q$301)*10)),1))</f>
        <v>2</v>
      </c>
      <c r="R189" s="342">
        <f t="shared" si="23"/>
        <v>4.0999999999999996</v>
      </c>
      <c r="S189" s="341">
        <f>IF('Datos de Indicador'!U192="No dato","x",ROUND(IF('Datos de Indicador'!U192&gt;S$302,10,IF('Datos de Indicador'!U192&lt;$S$301,0,10-(S$302-'Datos de Indicador'!U192)/(S$302-S$301)*10)),1))</f>
        <v>2.6</v>
      </c>
      <c r="T189" s="341">
        <f>IF('Datos de Indicador'!V192="No dato","x",ROUND(IF('Datos de Indicador'!V192&gt;T$302,10,IF('Datos de Indicador'!V192&lt;$T$301,0,10-(T$302-'Datos de Indicador'!V192)/(T$302-T$301)*10)),1))</f>
        <v>10</v>
      </c>
      <c r="U189" s="341">
        <f>IF('Datos de Indicador'!W192="No dato","x",ROUND(IF('Datos de Indicador'!W192&gt;U$302,10,IF('Datos de Indicador'!W192&lt;$U$301,0,10-(U$302-'Datos de Indicador'!W192)/(U$302-U$301)*10)),1))</f>
        <v>0.7</v>
      </c>
      <c r="V189" s="341">
        <f>IF('Datos de Indicador'!X192="No dato","x",ROUND(IF('Datos de Indicador'!X192&gt;V$302,10,IF('Datos de Indicador'!X192&lt;$V$301,0,(V$302-'Datos de Indicador'!X192)/(V$302-V$301)*10)),1))</f>
        <v>10</v>
      </c>
      <c r="W189" s="345">
        <f t="shared" si="19"/>
        <v>5.8</v>
      </c>
      <c r="X189" s="346">
        <f t="shared" si="20"/>
        <v>5</v>
      </c>
      <c r="Z189" s="413"/>
      <c r="AA189" s="414"/>
      <c r="AB189" s="414"/>
    </row>
    <row r="190" spans="1:28" s="3" customFormat="1" x14ac:dyDescent="0.25">
      <c r="A190" s="99" t="s">
        <v>56</v>
      </c>
      <c r="B190" s="101" t="s">
        <v>61</v>
      </c>
      <c r="C190" s="307">
        <v>1305</v>
      </c>
      <c r="D190" s="341">
        <f>IF('Datos de Indicador'!M193="No dato","x",ROUND(IF('Datos de Indicador'!M193&gt;D$302,0,IF('Datos de Indicador'!M193&lt;$D$301,10,(D$302-'Datos de Indicador'!M193)/(D$302-D$301)*10)),1))</f>
        <v>8</v>
      </c>
      <c r="E190" s="341">
        <f>IF('Datos de Indicador'!N193="No dato","x",ROUND(IF('Datos de Indicador'!N193&gt;E$302,10,IF('Datos de Indicador'!N193&lt;$E$301,0,10-(E$302-'Datos de Indicador'!N193)/(E$302-E$301)*10)),1))</f>
        <v>9.6</v>
      </c>
      <c r="F190" s="342">
        <f t="shared" si="21"/>
        <v>8.9</v>
      </c>
      <c r="G190" s="341">
        <f>IF('Datos de Indicador'!O193="No dato","x",ROUND(IF('Datos de Indicador'!O193&gt;G$302,0,IF('Datos de Indicador'!O193&lt;$G$301,10,(G$302-'Datos de Indicador'!O193)/(G$302-G$301)*10)),1))</f>
        <v>6.5</v>
      </c>
      <c r="H190" s="341">
        <f>IF('Datos de Indicador'!P193="No dato","x",ROUND(IF('Datos de Indicador'!P193&gt;H$302,10,IF('Datos de Indicador'!P193&lt;$E$301,0,10-(H$302-'Datos de Indicador'!P193)/(H$302-H$301)*10)),1))</f>
        <v>5.3</v>
      </c>
      <c r="I190" s="341">
        <f>IF('Datos de Indicador'!Q193="No dato","x",ROUND(IF('Datos de Indicador'!Q193&gt;I$302,10,IF('Datos de Indicador'!Q193&lt;$I$301,0,10-(I$302-'Datos de Indicador'!Q193)/(I$302-I$301)*10)),1))</f>
        <v>10</v>
      </c>
      <c r="J190" s="342">
        <f t="shared" si="16"/>
        <v>7.3</v>
      </c>
      <c r="K190" s="341">
        <f>IF('Datos de Indicador'!R193="No dato","x",ROUND(IF('Datos de Indicador'!R193&gt;K$302,10,IF('Datos de Indicador'!R193&lt;$K$301,0,10-(K$302-'Datos de Indicador'!R193)/(K$302-K$301)*10)),1))</f>
        <v>6.8</v>
      </c>
      <c r="L190" s="341">
        <f>IF('Datos de Indicador'!S193="No dato","x",ROUND(IF('Datos de Indicador'!S193&gt;L$302,10,IF('Datos de Indicador'!S193&lt;$L$301,0,10-(L$302-'Datos de Indicador'!S193)/(L$302-L$301)*10)),1))</f>
        <v>7.9</v>
      </c>
      <c r="M190" s="342">
        <f t="shared" si="17"/>
        <v>7.4</v>
      </c>
      <c r="N190" s="343">
        <f t="shared" si="22"/>
        <v>7.9</v>
      </c>
      <c r="O190" s="344">
        <f>IF('Datos de Indicador'!T193="No dato","x",IF('Datos de Indicador'!AN193="No dato","x", 'Datos de Indicador'!T193/'Datos de Indicador'!AN193))</f>
        <v>4.1079441319598056E-3</v>
      </c>
      <c r="P190" s="341">
        <f t="shared" si="18"/>
        <v>2.7</v>
      </c>
      <c r="Q190" s="474">
        <f>IF('Datos de Indicador'!T193="No dato","x",ROUND(IF('Datos de Indicador'!T193&gt;Q$302,10,IF('Datos de Indicador'!T193&lt;$Q$301,0,10-(Q$302-'Datos de Indicador'!T193)/(Q$302-Q$301)*10)),1))</f>
        <v>1.6</v>
      </c>
      <c r="R190" s="342">
        <f t="shared" si="23"/>
        <v>2.2000000000000002</v>
      </c>
      <c r="S190" s="341">
        <f>IF('Datos de Indicador'!U193="No dato","x",ROUND(IF('Datos de Indicador'!U193&gt;S$302,10,IF('Datos de Indicador'!U193&lt;$S$301,0,10-(S$302-'Datos de Indicador'!U193)/(S$302-S$301)*10)),1))</f>
        <v>6.5</v>
      </c>
      <c r="T190" s="341">
        <f>IF('Datos de Indicador'!V193="No dato","x",ROUND(IF('Datos de Indicador'!V193&gt;T$302,10,IF('Datos de Indicador'!V193&lt;$T$301,0,10-(T$302-'Datos de Indicador'!V193)/(T$302-T$301)*10)),1))</f>
        <v>10</v>
      </c>
      <c r="U190" s="341">
        <f>IF('Datos de Indicador'!W193="No dato","x",ROUND(IF('Datos de Indicador'!W193&gt;U$302,10,IF('Datos de Indicador'!W193&lt;$U$301,0,10-(U$302-'Datos de Indicador'!W193)/(U$302-U$301)*10)),1))</f>
        <v>6.1</v>
      </c>
      <c r="V190" s="341">
        <f>IF('Datos de Indicador'!X193="No dato","x",ROUND(IF('Datos de Indicador'!X193&gt;V$302,10,IF('Datos de Indicador'!X193&lt;$V$301,0,(V$302-'Datos de Indicador'!X193)/(V$302-V$301)*10)),1))</f>
        <v>10</v>
      </c>
      <c r="W190" s="345">
        <f t="shared" si="19"/>
        <v>8.1999999999999993</v>
      </c>
      <c r="X190" s="346">
        <f t="shared" si="20"/>
        <v>6</v>
      </c>
      <c r="Z190" s="413"/>
      <c r="AA190" s="414"/>
      <c r="AB190" s="414"/>
    </row>
    <row r="191" spans="1:28" s="3" customFormat="1" x14ac:dyDescent="0.25">
      <c r="A191" s="99" t="s">
        <v>56</v>
      </c>
      <c r="B191" s="101" t="s">
        <v>62</v>
      </c>
      <c r="C191" s="307">
        <v>1306</v>
      </c>
      <c r="D191" s="341">
        <f>IF('Datos de Indicador'!M194="No dato","x",ROUND(IF('Datos de Indicador'!M194&gt;D$302,0,IF('Datos de Indicador'!M194&lt;$D$301,10,(D$302-'Datos de Indicador'!M194)/(D$302-D$301)*10)),1))</f>
        <v>8.9</v>
      </c>
      <c r="E191" s="341">
        <f>IF('Datos de Indicador'!N194="No dato","x",ROUND(IF('Datos de Indicador'!N194&gt;E$302,10,IF('Datos de Indicador'!N194&lt;$E$301,0,10-(E$302-'Datos de Indicador'!N194)/(E$302-E$301)*10)),1))</f>
        <v>10</v>
      </c>
      <c r="F191" s="342">
        <f t="shared" si="21"/>
        <v>9.5</v>
      </c>
      <c r="G191" s="341">
        <f>IF('Datos de Indicador'!O194="No dato","x",ROUND(IF('Datos de Indicador'!O194&gt;G$302,0,IF('Datos de Indicador'!O194&lt;$G$301,10,(G$302-'Datos de Indicador'!O194)/(G$302-G$301)*10)),1))</f>
        <v>8.6999999999999993</v>
      </c>
      <c r="H191" s="341">
        <f>IF('Datos de Indicador'!P194="No dato","x",ROUND(IF('Datos de Indicador'!P194&gt;H$302,10,IF('Datos de Indicador'!P194&lt;$E$301,0,10-(H$302-'Datos de Indicador'!P194)/(H$302-H$301)*10)),1))</f>
        <v>5.5</v>
      </c>
      <c r="I191" s="341" t="str">
        <f>IF('Datos de Indicador'!Q194="No dato","x",ROUND(IF('Datos de Indicador'!Q194&gt;I$302,10,IF('Datos de Indicador'!Q194&lt;$I$301,0,10-(I$302-'Datos de Indicador'!Q194)/(I$302-I$301)*10)),1))</f>
        <v>x</v>
      </c>
      <c r="J191" s="342">
        <f t="shared" si="16"/>
        <v>7.1</v>
      </c>
      <c r="K191" s="341">
        <f>IF('Datos de Indicador'!R194="No dato","x",ROUND(IF('Datos de Indicador'!R194&gt;K$302,10,IF('Datos de Indicador'!R194&lt;$K$301,0,10-(K$302-'Datos de Indicador'!R194)/(K$302-K$301)*10)),1))</f>
        <v>6.7</v>
      </c>
      <c r="L191" s="341">
        <f>IF('Datos de Indicador'!S194="No dato","x",ROUND(IF('Datos de Indicador'!S194&gt;L$302,10,IF('Datos de Indicador'!S194&lt;$L$301,0,10-(L$302-'Datos de Indicador'!S194)/(L$302-L$301)*10)),1))</f>
        <v>8.5</v>
      </c>
      <c r="M191" s="342">
        <f t="shared" si="17"/>
        <v>7.7</v>
      </c>
      <c r="N191" s="343">
        <f t="shared" si="22"/>
        <v>8.1</v>
      </c>
      <c r="O191" s="344">
        <f>IF('Datos de Indicador'!T194="No dato","x",IF('Datos de Indicador'!AN194="No dato","x", 'Datos de Indicador'!T194/'Datos de Indicador'!AN194))</f>
        <v>6.582884500299222E-3</v>
      </c>
      <c r="P191" s="341">
        <f t="shared" si="18"/>
        <v>4.4000000000000004</v>
      </c>
      <c r="Q191" s="474">
        <f>IF('Datos de Indicador'!T194="No dato","x",ROUND(IF('Datos de Indicador'!T194&gt;Q$302,10,IF('Datos de Indicador'!T194&lt;$Q$301,0,10-(Q$302-'Datos de Indicador'!T194)/(Q$302-Q$301)*10)),1))</f>
        <v>1.9</v>
      </c>
      <c r="R191" s="342">
        <f t="shared" si="23"/>
        <v>3.2</v>
      </c>
      <c r="S191" s="341">
        <f>IF('Datos de Indicador'!U194="No dato","x",ROUND(IF('Datos de Indicador'!U194&gt;S$302,10,IF('Datos de Indicador'!U194&lt;$S$301,0,10-(S$302-'Datos de Indicador'!U194)/(S$302-S$301)*10)),1))</f>
        <v>4.5</v>
      </c>
      <c r="T191" s="341">
        <f>IF('Datos de Indicador'!V194="No dato","x",ROUND(IF('Datos de Indicador'!V194&gt;T$302,10,IF('Datos de Indicador'!V194&lt;$T$301,0,10-(T$302-'Datos de Indicador'!V194)/(T$302-T$301)*10)),1))</f>
        <v>10</v>
      </c>
      <c r="U191" s="341">
        <f>IF('Datos de Indicador'!W194="No dato","x",ROUND(IF('Datos de Indicador'!W194&gt;U$302,10,IF('Datos de Indicador'!W194&lt;$U$301,0,10-(U$302-'Datos de Indicador'!W194)/(U$302-U$301)*10)),1))</f>
        <v>5.4</v>
      </c>
      <c r="V191" s="341">
        <f>IF('Datos de Indicador'!X194="No dato","x",ROUND(IF('Datos de Indicador'!X194&gt;V$302,10,IF('Datos de Indicador'!X194&lt;$V$301,0,(V$302-'Datos de Indicador'!X194)/(V$302-V$301)*10)),1))</f>
        <v>10</v>
      </c>
      <c r="W191" s="345">
        <f t="shared" si="19"/>
        <v>7.5</v>
      </c>
      <c r="X191" s="346">
        <f t="shared" si="20"/>
        <v>5.8</v>
      </c>
      <c r="Z191" s="413"/>
      <c r="AA191" s="414"/>
      <c r="AB191" s="414"/>
    </row>
    <row r="192" spans="1:28" s="3" customFormat="1" x14ac:dyDescent="0.25">
      <c r="A192" s="99" t="s">
        <v>56</v>
      </c>
      <c r="B192" s="101" t="s">
        <v>63</v>
      </c>
      <c r="C192" s="307">
        <v>1307</v>
      </c>
      <c r="D192" s="341">
        <f>IF('Datos de Indicador'!M195="No dato","x",ROUND(IF('Datos de Indicador'!M195&gt;D$302,0,IF('Datos de Indicador'!M195&lt;$D$301,10,(D$302-'Datos de Indicador'!M195)/(D$302-D$301)*10)),1))</f>
        <v>7.9</v>
      </c>
      <c r="E192" s="341">
        <f>IF('Datos de Indicador'!N195="No dato","x",ROUND(IF('Datos de Indicador'!N195&gt;E$302,10,IF('Datos de Indicador'!N195&lt;$E$301,0,10-(E$302-'Datos de Indicador'!N195)/(E$302-E$301)*10)),1))</f>
        <v>9.5</v>
      </c>
      <c r="F192" s="342">
        <f t="shared" si="21"/>
        <v>8.8000000000000007</v>
      </c>
      <c r="G192" s="341">
        <f>IF('Datos de Indicador'!O195="No dato","x",ROUND(IF('Datos de Indicador'!O195&gt;G$302,0,IF('Datos de Indicador'!O195&lt;$G$301,10,(G$302-'Datos de Indicador'!O195)/(G$302-G$301)*10)),1))</f>
        <v>8.1999999999999993</v>
      </c>
      <c r="H192" s="341">
        <f>IF('Datos de Indicador'!P195="No dato","x",ROUND(IF('Datos de Indicador'!P195&gt;H$302,10,IF('Datos de Indicador'!P195&lt;$E$301,0,10-(H$302-'Datos de Indicador'!P195)/(H$302-H$301)*10)),1))</f>
        <v>5.6</v>
      </c>
      <c r="I192" s="341" t="str">
        <f>IF('Datos de Indicador'!Q195="No dato","x",ROUND(IF('Datos de Indicador'!Q195&gt;I$302,10,IF('Datos de Indicador'!Q195&lt;$I$301,0,10-(I$302-'Datos de Indicador'!Q195)/(I$302-I$301)*10)),1))</f>
        <v>x</v>
      </c>
      <c r="J192" s="342">
        <f t="shared" si="16"/>
        <v>6.9</v>
      </c>
      <c r="K192" s="341">
        <f>IF('Datos de Indicador'!R195="No dato","x",ROUND(IF('Datos de Indicador'!R195&gt;K$302,10,IF('Datos de Indicador'!R195&lt;$K$301,0,10-(K$302-'Datos de Indicador'!R195)/(K$302-K$301)*10)),1))</f>
        <v>5.0999999999999996</v>
      </c>
      <c r="L192" s="341">
        <f>IF('Datos de Indicador'!S195="No dato","x",ROUND(IF('Datos de Indicador'!S195&gt;L$302,10,IF('Datos de Indicador'!S195&lt;$L$301,0,10-(L$302-'Datos de Indicador'!S195)/(L$302-L$301)*10)),1))</f>
        <v>7.7</v>
      </c>
      <c r="M192" s="342">
        <f t="shared" si="17"/>
        <v>6.6</v>
      </c>
      <c r="N192" s="343">
        <f t="shared" si="22"/>
        <v>7.4</v>
      </c>
      <c r="O192" s="344">
        <f>IF('Datos de Indicador'!T195="No dato","x",IF('Datos de Indicador'!AN195="No dato","x", 'Datos de Indicador'!T195/'Datos de Indicador'!AN195))</f>
        <v>1.7954995919319108E-2</v>
      </c>
      <c r="P192" s="341">
        <f t="shared" si="18"/>
        <v>10</v>
      </c>
      <c r="Q192" s="474">
        <f>IF('Datos de Indicador'!T195="No dato","x",ROUND(IF('Datos de Indicador'!T195&gt;Q$302,10,IF('Datos de Indicador'!T195&lt;$Q$301,0,10-(Q$302-'Datos de Indicador'!T195)/(Q$302-Q$301)*10)),1))</f>
        <v>3.8</v>
      </c>
      <c r="R192" s="342">
        <f t="shared" si="23"/>
        <v>8.3000000000000007</v>
      </c>
      <c r="S192" s="341">
        <f>IF('Datos de Indicador'!U195="No dato","x",ROUND(IF('Datos de Indicador'!U195&gt;S$302,10,IF('Datos de Indicador'!U195&lt;$S$301,0,10-(S$302-'Datos de Indicador'!U195)/(S$302-S$301)*10)),1))</f>
        <v>7.7</v>
      </c>
      <c r="T192" s="341">
        <f>IF('Datos de Indicador'!V195="No dato","x",ROUND(IF('Datos de Indicador'!V195&gt;T$302,10,IF('Datos de Indicador'!V195&lt;$T$301,0,10-(T$302-'Datos de Indicador'!V195)/(T$302-T$301)*10)),1))</f>
        <v>10</v>
      </c>
      <c r="U192" s="341">
        <f>IF('Datos de Indicador'!W195="No dato","x",ROUND(IF('Datos de Indicador'!W195&gt;U$302,10,IF('Datos de Indicador'!W195&lt;$U$301,0,10-(U$302-'Datos de Indicador'!W195)/(U$302-U$301)*10)),1))</f>
        <v>0.4</v>
      </c>
      <c r="V192" s="341">
        <f>IF('Datos de Indicador'!X195="No dato","x",ROUND(IF('Datos de Indicador'!X195&gt;V$302,10,IF('Datos de Indicador'!X195&lt;$V$301,0,(V$302-'Datos de Indicador'!X195)/(V$302-V$301)*10)),1))</f>
        <v>7.5</v>
      </c>
      <c r="W192" s="345">
        <f t="shared" si="19"/>
        <v>6.4</v>
      </c>
      <c r="X192" s="346">
        <f t="shared" si="20"/>
        <v>7.5</v>
      </c>
      <c r="Z192" s="413"/>
      <c r="AA192" s="414"/>
      <c r="AB192" s="414"/>
    </row>
    <row r="193" spans="1:28" s="3" customFormat="1" x14ac:dyDescent="0.25">
      <c r="A193" s="99" t="s">
        <v>56</v>
      </c>
      <c r="B193" s="101" t="s">
        <v>64</v>
      </c>
      <c r="C193" s="307">
        <v>1308</v>
      </c>
      <c r="D193" s="341">
        <f>IF('Datos de Indicador'!M196="No dato","x",ROUND(IF('Datos de Indicador'!M196&gt;D$302,0,IF('Datos de Indicador'!M196&lt;$D$301,10,(D$302-'Datos de Indicador'!M196)/(D$302-D$301)*10)),1))</f>
        <v>7.1</v>
      </c>
      <c r="E193" s="341">
        <f>IF('Datos de Indicador'!N196="No dato","x",ROUND(IF('Datos de Indicador'!N196&gt;E$302,10,IF('Datos de Indicador'!N196&lt;$E$301,0,10-(E$302-'Datos de Indicador'!N196)/(E$302-E$301)*10)),1))</f>
        <v>9.6</v>
      </c>
      <c r="F193" s="342">
        <f t="shared" si="21"/>
        <v>8.6</v>
      </c>
      <c r="G193" s="341">
        <f>IF('Datos de Indicador'!O196="No dato","x",ROUND(IF('Datos de Indicador'!O196&gt;G$302,0,IF('Datos de Indicador'!O196&lt;$G$301,10,(G$302-'Datos de Indicador'!O196)/(G$302-G$301)*10)),1))</f>
        <v>8.1999999999999993</v>
      </c>
      <c r="H193" s="341">
        <f>IF('Datos de Indicador'!P196="No dato","x",ROUND(IF('Datos de Indicador'!P196&gt;H$302,10,IF('Datos de Indicador'!P196&lt;$E$301,0,10-(H$302-'Datos de Indicador'!P196)/(H$302-H$301)*10)),1))</f>
        <v>5</v>
      </c>
      <c r="I193" s="341" t="str">
        <f>IF('Datos de Indicador'!Q196="No dato","x",ROUND(IF('Datos de Indicador'!Q196&gt;I$302,10,IF('Datos de Indicador'!Q196&lt;$I$301,0,10-(I$302-'Datos de Indicador'!Q196)/(I$302-I$301)*10)),1))</f>
        <v>x</v>
      </c>
      <c r="J193" s="342">
        <f t="shared" si="16"/>
        <v>6.6</v>
      </c>
      <c r="K193" s="341">
        <f>IF('Datos de Indicador'!R196="No dato","x",ROUND(IF('Datos de Indicador'!R196&gt;K$302,10,IF('Datos de Indicador'!R196&lt;$K$301,0,10-(K$302-'Datos de Indicador'!R196)/(K$302-K$301)*10)),1))</f>
        <v>9.3000000000000007</v>
      </c>
      <c r="L193" s="341">
        <f>IF('Datos de Indicador'!S196="No dato","x",ROUND(IF('Datos de Indicador'!S196&gt;L$302,10,IF('Datos de Indicador'!S196&lt;$L$301,0,10-(L$302-'Datos de Indicador'!S196)/(L$302-L$301)*10)),1))</f>
        <v>7.7</v>
      </c>
      <c r="M193" s="342">
        <f t="shared" si="17"/>
        <v>8.6</v>
      </c>
      <c r="N193" s="343">
        <f t="shared" si="22"/>
        <v>7.9</v>
      </c>
      <c r="O193" s="344">
        <f>IF('Datos de Indicador'!T196="No dato","x",IF('Datos de Indicador'!AN196="No dato","x", 'Datos de Indicador'!T196/'Datos de Indicador'!AN196))</f>
        <v>2.9280535415504741E-3</v>
      </c>
      <c r="P193" s="341">
        <f t="shared" si="18"/>
        <v>2</v>
      </c>
      <c r="Q193" s="474">
        <f>IF('Datos de Indicador'!T196="No dato","x",ROUND(IF('Datos de Indicador'!T196&gt;Q$302,10,IF('Datos de Indicador'!T196&lt;$Q$301,0,10-(Q$302-'Datos de Indicador'!T196)/(Q$302-Q$301)*10)),1))</f>
        <v>0.5</v>
      </c>
      <c r="R193" s="342">
        <f t="shared" si="23"/>
        <v>1.3</v>
      </c>
      <c r="S193" s="341">
        <f>IF('Datos de Indicador'!U196="No dato","x",ROUND(IF('Datos de Indicador'!U196&gt;S$302,10,IF('Datos de Indicador'!U196&lt;$S$301,0,10-(S$302-'Datos de Indicador'!U196)/(S$302-S$301)*10)),1))</f>
        <v>5.5</v>
      </c>
      <c r="T193" s="341">
        <f>IF('Datos de Indicador'!V196="No dato","x",ROUND(IF('Datos de Indicador'!V196&gt;T$302,10,IF('Datos de Indicador'!V196&lt;$T$301,0,10-(T$302-'Datos de Indicador'!V196)/(T$302-T$301)*10)),1))</f>
        <v>10</v>
      </c>
      <c r="U193" s="341">
        <f>IF('Datos de Indicador'!W196="No dato","x",ROUND(IF('Datos de Indicador'!W196&gt;U$302,10,IF('Datos de Indicador'!W196&lt;$U$301,0,10-(U$302-'Datos de Indicador'!W196)/(U$302-U$301)*10)),1))</f>
        <v>0.9</v>
      </c>
      <c r="V193" s="341">
        <f>IF('Datos de Indicador'!X196="No dato","x",ROUND(IF('Datos de Indicador'!X196&gt;V$302,10,IF('Datos de Indicador'!X196&lt;$V$301,0,(V$302-'Datos de Indicador'!X196)/(V$302-V$301)*10)),1))</f>
        <v>10</v>
      </c>
      <c r="W193" s="345">
        <f t="shared" si="19"/>
        <v>6.6</v>
      </c>
      <c r="X193" s="346">
        <f t="shared" si="20"/>
        <v>4.5</v>
      </c>
      <c r="Z193" s="413"/>
      <c r="AA193" s="414"/>
      <c r="AB193" s="414"/>
    </row>
    <row r="194" spans="1:28" s="3" customFormat="1" x14ac:dyDescent="0.25">
      <c r="A194" s="99" t="s">
        <v>56</v>
      </c>
      <c r="B194" s="101" t="s">
        <v>65</v>
      </c>
      <c r="C194" s="307">
        <v>1309</v>
      </c>
      <c r="D194" s="341">
        <f>IF('Datos de Indicador'!M197="No dato","x",ROUND(IF('Datos de Indicador'!M197&gt;D$302,0,IF('Datos de Indicador'!M197&lt;$D$301,10,(D$302-'Datos de Indicador'!M197)/(D$302-D$301)*10)),1))</f>
        <v>8.4</v>
      </c>
      <c r="E194" s="341">
        <f>IF('Datos de Indicador'!N197="No dato","x",ROUND(IF('Datos de Indicador'!N197&gt;E$302,10,IF('Datos de Indicador'!N197&lt;$E$301,0,10-(E$302-'Datos de Indicador'!N197)/(E$302-E$301)*10)),1))</f>
        <v>10</v>
      </c>
      <c r="F194" s="342">
        <f t="shared" si="21"/>
        <v>9.4</v>
      </c>
      <c r="G194" s="341">
        <f>IF('Datos de Indicador'!O197="No dato","x",ROUND(IF('Datos de Indicador'!O197&gt;G$302,0,IF('Datos de Indicador'!O197&lt;$G$301,10,(G$302-'Datos de Indicador'!O197)/(G$302-G$301)*10)),1))</f>
        <v>8.6999999999999993</v>
      </c>
      <c r="H194" s="341">
        <f>IF('Datos de Indicador'!P197="No dato","x",ROUND(IF('Datos de Indicador'!P197&gt;H$302,10,IF('Datos de Indicador'!P197&lt;$E$301,0,10-(H$302-'Datos de Indicador'!P197)/(H$302-H$301)*10)),1))</f>
        <v>4.8</v>
      </c>
      <c r="I194" s="341" t="str">
        <f>IF('Datos de Indicador'!Q197="No dato","x",ROUND(IF('Datos de Indicador'!Q197&gt;I$302,10,IF('Datos de Indicador'!Q197&lt;$I$301,0,10-(I$302-'Datos de Indicador'!Q197)/(I$302-I$301)*10)),1))</f>
        <v>x</v>
      </c>
      <c r="J194" s="342">
        <f t="shared" si="16"/>
        <v>6.8</v>
      </c>
      <c r="K194" s="341">
        <f>IF('Datos de Indicador'!R197="No dato","x",ROUND(IF('Datos de Indicador'!R197&gt;K$302,10,IF('Datos de Indicador'!R197&lt;$K$301,0,10-(K$302-'Datos de Indicador'!R197)/(K$302-K$301)*10)),1))</f>
        <v>8</v>
      </c>
      <c r="L194" s="341">
        <f>IF('Datos de Indicador'!S197="No dato","x",ROUND(IF('Datos de Indicador'!S197&gt;L$302,10,IF('Datos de Indicador'!S197&lt;$L$301,0,10-(L$302-'Datos de Indicador'!S197)/(L$302-L$301)*10)),1))</f>
        <v>7.7</v>
      </c>
      <c r="M194" s="342">
        <f t="shared" si="17"/>
        <v>7.9</v>
      </c>
      <c r="N194" s="343">
        <f t="shared" si="22"/>
        <v>8</v>
      </c>
      <c r="O194" s="344">
        <f>IF('Datos de Indicador'!T197="No dato","x",IF('Datos de Indicador'!AN197="No dato","x", 'Datos de Indicador'!T197/'Datos de Indicador'!AN197))</f>
        <v>1.7085938636033154E-3</v>
      </c>
      <c r="P194" s="341">
        <f t="shared" si="18"/>
        <v>1.1000000000000001</v>
      </c>
      <c r="Q194" s="474">
        <f>IF('Datos de Indicador'!T197="No dato","x",ROUND(IF('Datos de Indicador'!T197&gt;Q$302,10,IF('Datos de Indicador'!T197&lt;$Q$301,0,10-(Q$302-'Datos de Indicador'!T197)/(Q$302-Q$301)*10)),1))</f>
        <v>1.2</v>
      </c>
      <c r="R194" s="342">
        <f t="shared" si="23"/>
        <v>1.2</v>
      </c>
      <c r="S194" s="341">
        <f>IF('Datos de Indicador'!U197="No dato","x",ROUND(IF('Datos de Indicador'!U197&gt;S$302,10,IF('Datos de Indicador'!U197&lt;$S$301,0,10-(S$302-'Datos de Indicador'!U197)/(S$302-S$301)*10)),1))</f>
        <v>5.4</v>
      </c>
      <c r="T194" s="341">
        <f>IF('Datos de Indicador'!V197="No dato","x",ROUND(IF('Datos de Indicador'!V197&gt;T$302,10,IF('Datos de Indicador'!V197&lt;$T$301,0,10-(T$302-'Datos de Indicador'!V197)/(T$302-T$301)*10)),1))</f>
        <v>10</v>
      </c>
      <c r="U194" s="341">
        <f>IF('Datos de Indicador'!W197="No dato","x",ROUND(IF('Datos de Indicador'!W197&gt;U$302,10,IF('Datos de Indicador'!W197&lt;$U$301,0,10-(U$302-'Datos de Indicador'!W197)/(U$302-U$301)*10)),1))</f>
        <v>1.8</v>
      </c>
      <c r="V194" s="341">
        <f>IF('Datos de Indicador'!X197="No dato","x",ROUND(IF('Datos de Indicador'!X197&gt;V$302,10,IF('Datos de Indicador'!X197&lt;$V$301,0,(V$302-'Datos de Indicador'!X197)/(V$302-V$301)*10)),1))</f>
        <v>10</v>
      </c>
      <c r="W194" s="345">
        <f t="shared" si="19"/>
        <v>6.8</v>
      </c>
      <c r="X194" s="346">
        <f t="shared" si="20"/>
        <v>4.5999999999999996</v>
      </c>
      <c r="Z194" s="413"/>
      <c r="AA194" s="414"/>
      <c r="AB194" s="414"/>
    </row>
    <row r="195" spans="1:28" s="3" customFormat="1" x14ac:dyDescent="0.25">
      <c r="A195" s="99" t="s">
        <v>56</v>
      </c>
      <c r="B195" s="101" t="s">
        <v>66</v>
      </c>
      <c r="C195" s="307">
        <v>1310</v>
      </c>
      <c r="D195" s="341">
        <f>IF('Datos de Indicador'!M198="No dato","x",ROUND(IF('Datos de Indicador'!M198&gt;D$302,0,IF('Datos de Indicador'!M198&lt;$D$301,10,(D$302-'Datos de Indicador'!M198)/(D$302-D$301)*10)),1))</f>
        <v>6.7</v>
      </c>
      <c r="E195" s="341">
        <f>IF('Datos de Indicador'!N198="No dato","x",ROUND(IF('Datos de Indicador'!N198&gt;E$302,10,IF('Datos de Indicador'!N198&lt;$E$301,0,10-(E$302-'Datos de Indicador'!N198)/(E$302-E$301)*10)),1))</f>
        <v>9</v>
      </c>
      <c r="F195" s="342">
        <f t="shared" si="21"/>
        <v>8.1</v>
      </c>
      <c r="G195" s="341">
        <f>IF('Datos de Indicador'!O198="No dato","x",ROUND(IF('Datos de Indicador'!O198&gt;G$302,0,IF('Datos de Indicador'!O198&lt;$G$301,10,(G$302-'Datos de Indicador'!O198)/(G$302-G$301)*10)),1))</f>
        <v>7.7</v>
      </c>
      <c r="H195" s="341">
        <f>IF('Datos de Indicador'!P198="No dato","x",ROUND(IF('Datos de Indicador'!P198&gt;H$302,10,IF('Datos de Indicador'!P198&lt;$E$301,0,10-(H$302-'Datos de Indicador'!P198)/(H$302-H$301)*10)),1))</f>
        <v>5.3</v>
      </c>
      <c r="I195" s="341" t="str">
        <f>IF('Datos de Indicador'!Q198="No dato","x",ROUND(IF('Datos de Indicador'!Q198&gt;I$302,10,IF('Datos de Indicador'!Q198&lt;$I$301,0,10-(I$302-'Datos de Indicador'!Q198)/(I$302-I$301)*10)),1))</f>
        <v>x</v>
      </c>
      <c r="J195" s="342">
        <f t="shared" ref="J195:J258" si="24">IF(AND(G195="x",H195="x", I195="x"),"x",ROUND(AVERAGE(G195,H195,I195),1))</f>
        <v>6.5</v>
      </c>
      <c r="K195" s="341">
        <f>IF('Datos de Indicador'!R198="No dato","x",ROUND(IF('Datos de Indicador'!R198&gt;K$302,10,IF('Datos de Indicador'!R198&lt;$K$301,0,10-(K$302-'Datos de Indicador'!R198)/(K$302-K$301)*10)),1))</f>
        <v>4.9000000000000004</v>
      </c>
      <c r="L195" s="341">
        <f>IF('Datos de Indicador'!S198="No dato","x",ROUND(IF('Datos de Indicador'!S198&gt;L$302,10,IF('Datos de Indicador'!S198&lt;$L$301,0,10-(L$302-'Datos de Indicador'!S198)/(L$302-L$301)*10)),1))</f>
        <v>7.8</v>
      </c>
      <c r="M195" s="342">
        <f t="shared" ref="M195:M258" si="25">ROUND(IF(L195="x",K195,(10-GEOMEAN(((10-K195)/10*9+1),((10-L195)/10*9+1)))/9*10),1)</f>
        <v>6.6</v>
      </c>
      <c r="N195" s="343">
        <f t="shared" si="22"/>
        <v>7.1</v>
      </c>
      <c r="O195" s="344">
        <f>IF('Datos de Indicador'!T198="No dato","x",IF('Datos de Indicador'!AN198="No dato","x", 'Datos de Indicador'!T198/'Datos de Indicador'!AN198))</f>
        <v>1.8990504747626188E-3</v>
      </c>
      <c r="P195" s="341">
        <f t="shared" ref="P195:P258" si="26">IF(O195="x","x",ROUND(IF(O195&gt;P$302,10,IF(O195&lt;$P$301,0,10-(P$302-O195)/(P$302-P$301)*10)),1))</f>
        <v>1.3</v>
      </c>
      <c r="Q195" s="474">
        <f>IF('Datos de Indicador'!T198="No dato","x",ROUND(IF('Datos de Indicador'!T198&gt;Q$302,10,IF('Datos de Indicador'!T198&lt;$Q$301,0,10-(Q$302-'Datos de Indicador'!T198)/(Q$302-Q$301)*10)),1))</f>
        <v>0.5</v>
      </c>
      <c r="R195" s="342">
        <f t="shared" si="23"/>
        <v>0.9</v>
      </c>
      <c r="S195" s="341">
        <f>IF('Datos de Indicador'!U198="No dato","x",ROUND(IF('Datos de Indicador'!U198&gt;S$302,10,IF('Datos de Indicador'!U198&lt;$S$301,0,10-(S$302-'Datos de Indicador'!U198)/(S$302-S$301)*10)),1))</f>
        <v>6.3</v>
      </c>
      <c r="T195" s="341">
        <f>IF('Datos de Indicador'!V198="No dato","x",ROUND(IF('Datos de Indicador'!V198&gt;T$302,10,IF('Datos de Indicador'!V198&lt;$T$301,0,10-(T$302-'Datos de Indicador'!V198)/(T$302-T$301)*10)),1))</f>
        <v>10</v>
      </c>
      <c r="U195" s="341">
        <f>IF('Datos de Indicador'!W198="No dato","x",ROUND(IF('Datos de Indicador'!W198&gt;U$302,10,IF('Datos de Indicador'!W198&lt;$U$301,0,10-(U$302-'Datos de Indicador'!W198)/(U$302-U$301)*10)),1))</f>
        <v>0.2</v>
      </c>
      <c r="V195" s="341">
        <f>IF('Datos de Indicador'!X198="No dato","x",ROUND(IF('Datos de Indicador'!X198&gt;V$302,10,IF('Datos de Indicador'!X198&lt;$V$301,0,(V$302-'Datos de Indicador'!X198)/(V$302-V$301)*10)),1))</f>
        <v>10</v>
      </c>
      <c r="W195" s="345">
        <f t="shared" ref="W195:W258" si="27">ROUND(AVERAGE(S195,T195,U195,V195),1)</f>
        <v>6.6</v>
      </c>
      <c r="X195" s="346">
        <f t="shared" ref="X195:X258" si="28">ROUND((10-GEOMEAN(((10-R195)/10*9+1),((10-W195)/10*9+1)))/9*10,1)</f>
        <v>4.3</v>
      </c>
      <c r="Z195" s="413"/>
      <c r="AA195" s="414"/>
      <c r="AB195" s="414"/>
    </row>
    <row r="196" spans="1:28" s="3" customFormat="1" x14ac:dyDescent="0.25">
      <c r="A196" s="99" t="s">
        <v>56</v>
      </c>
      <c r="B196" s="101" t="s">
        <v>67</v>
      </c>
      <c r="C196" s="307">
        <v>1311</v>
      </c>
      <c r="D196" s="341">
        <f>IF('Datos de Indicador'!M199="No dato","x",ROUND(IF('Datos de Indicador'!M199&gt;D$302,0,IF('Datos de Indicador'!M199&lt;$D$301,10,(D$302-'Datos de Indicador'!M199)/(D$302-D$301)*10)),1))</f>
        <v>8.5</v>
      </c>
      <c r="E196" s="341">
        <f>IF('Datos de Indicador'!N199="No dato","x",ROUND(IF('Datos de Indicador'!N199&gt;E$302,10,IF('Datos de Indicador'!N199&lt;$E$301,0,10-(E$302-'Datos de Indicador'!N199)/(E$302-E$301)*10)),1))</f>
        <v>10</v>
      </c>
      <c r="F196" s="342">
        <f t="shared" ref="F196:F259" si="29">ROUND(IF(E196="x",D196,(10-GEOMEAN(((10-D196)/10*9+1),((10-E196)/10*9+1)))/9*10),1)</f>
        <v>9.4</v>
      </c>
      <c r="G196" s="341">
        <f>IF('Datos de Indicador'!O199="No dato","x",ROUND(IF('Datos de Indicador'!O199&gt;G$302,0,IF('Datos de Indicador'!O199&lt;$G$301,10,(G$302-'Datos de Indicador'!O199)/(G$302-G$301)*10)),1))</f>
        <v>8.5</v>
      </c>
      <c r="H196" s="341">
        <f>IF('Datos de Indicador'!P199="No dato","x",ROUND(IF('Datos de Indicador'!P199&gt;H$302,10,IF('Datos de Indicador'!P199&lt;$E$301,0,10-(H$302-'Datos de Indicador'!P199)/(H$302-H$301)*10)),1))</f>
        <v>5.6</v>
      </c>
      <c r="I196" s="341">
        <f>IF('Datos de Indicador'!Q199="No dato","x",ROUND(IF('Datos de Indicador'!Q199&gt;I$302,10,IF('Datos de Indicador'!Q199&lt;$I$301,0,10-(I$302-'Datos de Indicador'!Q199)/(I$302-I$301)*10)),1))</f>
        <v>10</v>
      </c>
      <c r="J196" s="342">
        <f t="shared" si="24"/>
        <v>8</v>
      </c>
      <c r="K196" s="341">
        <f>IF('Datos de Indicador'!R199="No dato","x",ROUND(IF('Datos de Indicador'!R199&gt;K$302,10,IF('Datos de Indicador'!R199&lt;$K$301,0,10-(K$302-'Datos de Indicador'!R199)/(K$302-K$301)*10)),1))</f>
        <v>5.0999999999999996</v>
      </c>
      <c r="L196" s="341">
        <f>IF('Datos de Indicador'!S199="No dato","x",ROUND(IF('Datos de Indicador'!S199&gt;L$302,10,IF('Datos de Indicador'!S199&lt;$L$301,0,10-(L$302-'Datos de Indicador'!S199)/(L$302-L$301)*10)),1))</f>
        <v>8</v>
      </c>
      <c r="M196" s="342">
        <f t="shared" si="25"/>
        <v>6.8</v>
      </c>
      <c r="N196" s="343">
        <f t="shared" ref="N196:N259" si="30">ROUND(AVERAGE(F196,J196,M196),1)</f>
        <v>8.1</v>
      </c>
      <c r="O196" s="344">
        <f>IF('Datos de Indicador'!T199="No dato","x",IF('Datos de Indicador'!AN199="No dato","x", 'Datos de Indicador'!T199/'Datos de Indicador'!AN199))</f>
        <v>4.085270742033722E-3</v>
      </c>
      <c r="P196" s="341">
        <f t="shared" si="26"/>
        <v>2.7</v>
      </c>
      <c r="Q196" s="474">
        <f>IF('Datos de Indicador'!T199="No dato","x",ROUND(IF('Datos de Indicador'!T199&gt;Q$302,10,IF('Datos de Indicador'!T199&lt;$Q$301,0,10-(Q$302-'Datos de Indicador'!T199)/(Q$302-Q$301)*10)),1))</f>
        <v>1.4</v>
      </c>
      <c r="R196" s="342">
        <f t="shared" ref="R196:R259" si="31">ROUND(IF(P196="x",Q196,(10-GEOMEAN(((10-Q196)/10*9+1),((10-P196)/10*9+1)))/9*10),1)</f>
        <v>2.1</v>
      </c>
      <c r="S196" s="341">
        <f>IF('Datos de Indicador'!U199="No dato","x",ROUND(IF('Datos de Indicador'!U199&gt;S$302,10,IF('Datos de Indicador'!U199&lt;$S$301,0,10-(S$302-'Datos de Indicador'!U199)/(S$302-S$301)*10)),1))</f>
        <v>6.5</v>
      </c>
      <c r="T196" s="341">
        <f>IF('Datos de Indicador'!V199="No dato","x",ROUND(IF('Datos de Indicador'!V199&gt;T$302,10,IF('Datos de Indicador'!V199&lt;$T$301,0,10-(T$302-'Datos de Indicador'!V199)/(T$302-T$301)*10)),1))</f>
        <v>10</v>
      </c>
      <c r="U196" s="341">
        <f>IF('Datos de Indicador'!W199="No dato","x",ROUND(IF('Datos de Indicador'!W199&gt;U$302,10,IF('Datos de Indicador'!W199&lt;$U$301,0,10-(U$302-'Datos de Indicador'!W199)/(U$302-U$301)*10)),1))</f>
        <v>0.7</v>
      </c>
      <c r="V196" s="341">
        <f>IF('Datos de Indicador'!X199="No dato","x",ROUND(IF('Datos de Indicador'!X199&gt;V$302,10,IF('Datos de Indicador'!X199&lt;$V$301,0,(V$302-'Datos de Indicador'!X199)/(V$302-V$301)*10)),1))</f>
        <v>10</v>
      </c>
      <c r="W196" s="345">
        <f t="shared" si="27"/>
        <v>6.8</v>
      </c>
      <c r="X196" s="346">
        <f t="shared" si="28"/>
        <v>4.9000000000000004</v>
      </c>
      <c r="Z196" s="413"/>
      <c r="AA196" s="414"/>
      <c r="AB196" s="414"/>
    </row>
    <row r="197" spans="1:28" s="3" customFormat="1" x14ac:dyDescent="0.25">
      <c r="A197" s="99" t="s">
        <v>56</v>
      </c>
      <c r="B197" s="101" t="s">
        <v>68</v>
      </c>
      <c r="C197" s="307">
        <v>1312</v>
      </c>
      <c r="D197" s="341">
        <f>IF('Datos de Indicador'!M200="No dato","x",ROUND(IF('Datos de Indicador'!M200&gt;D$302,0,IF('Datos de Indicador'!M200&lt;$D$301,10,(D$302-'Datos de Indicador'!M200)/(D$302-D$301)*10)),1))</f>
        <v>8.4</v>
      </c>
      <c r="E197" s="341">
        <f>IF('Datos de Indicador'!N200="No dato","x",ROUND(IF('Datos de Indicador'!N200&gt;E$302,10,IF('Datos de Indicador'!N200&lt;$E$301,0,10-(E$302-'Datos de Indicador'!N200)/(E$302-E$301)*10)),1))</f>
        <v>7.9</v>
      </c>
      <c r="F197" s="342">
        <f t="shared" si="29"/>
        <v>8.1999999999999993</v>
      </c>
      <c r="G197" s="341">
        <f>IF('Datos de Indicador'!O200="No dato","x",ROUND(IF('Datos de Indicador'!O200&gt;G$302,0,IF('Datos de Indicador'!O200&lt;$G$301,10,(G$302-'Datos de Indicador'!O200)/(G$302-G$301)*10)),1))</f>
        <v>7.3</v>
      </c>
      <c r="H197" s="341">
        <f>IF('Datos de Indicador'!P200="No dato","x",ROUND(IF('Datos de Indicador'!P200&gt;H$302,10,IF('Datos de Indicador'!P200&lt;$E$301,0,10-(H$302-'Datos de Indicador'!P200)/(H$302-H$301)*10)),1))</f>
        <v>5.5</v>
      </c>
      <c r="I197" s="341" t="str">
        <f>IF('Datos de Indicador'!Q200="No dato","x",ROUND(IF('Datos de Indicador'!Q200&gt;I$302,10,IF('Datos de Indicador'!Q200&lt;$I$301,0,10-(I$302-'Datos de Indicador'!Q200)/(I$302-I$301)*10)),1))</f>
        <v>x</v>
      </c>
      <c r="J197" s="342">
        <f t="shared" si="24"/>
        <v>6.4</v>
      </c>
      <c r="K197" s="341">
        <f>IF('Datos de Indicador'!R200="No dato","x",ROUND(IF('Datos de Indicador'!R200&gt;K$302,10,IF('Datos de Indicador'!R200&lt;$K$301,0,10-(K$302-'Datos de Indicador'!R200)/(K$302-K$301)*10)),1))</f>
        <v>4.0999999999999996</v>
      </c>
      <c r="L197" s="341">
        <f>IF('Datos de Indicador'!S200="No dato","x",ROUND(IF('Datos de Indicador'!S200&gt;L$302,10,IF('Datos de Indicador'!S200&lt;$L$301,0,10-(L$302-'Datos de Indicador'!S200)/(L$302-L$301)*10)),1))</f>
        <v>8.4</v>
      </c>
      <c r="M197" s="342">
        <f t="shared" si="25"/>
        <v>6.8</v>
      </c>
      <c r="N197" s="343">
        <f t="shared" si="30"/>
        <v>7.1</v>
      </c>
      <c r="O197" s="344">
        <f>IF('Datos de Indicador'!T200="No dato","x",IF('Datos de Indicador'!AN200="No dato","x", 'Datos de Indicador'!T200/'Datos de Indicador'!AN200))</f>
        <v>2.0114079855899129E-2</v>
      </c>
      <c r="P197" s="341">
        <f t="shared" si="26"/>
        <v>10</v>
      </c>
      <c r="Q197" s="474">
        <f>IF('Datos de Indicador'!T200="No dato","x",ROUND(IF('Datos de Indicador'!T200&gt;Q$302,10,IF('Datos de Indicador'!T200&lt;$Q$301,0,10-(Q$302-'Datos de Indicador'!T200)/(Q$302-Q$301)*10)),1))</f>
        <v>3.3</v>
      </c>
      <c r="R197" s="342">
        <f t="shared" si="31"/>
        <v>8.1999999999999993</v>
      </c>
      <c r="S197" s="341">
        <f>IF('Datos de Indicador'!U200="No dato","x",ROUND(IF('Datos de Indicador'!U200&gt;S$302,10,IF('Datos de Indicador'!U200&lt;$S$301,0,10-(S$302-'Datos de Indicador'!U200)/(S$302-S$301)*10)),1))</f>
        <v>4.2</v>
      </c>
      <c r="T197" s="341">
        <f>IF('Datos de Indicador'!V200="No dato","x",ROUND(IF('Datos de Indicador'!V200&gt;T$302,10,IF('Datos de Indicador'!V200&lt;$T$301,0,10-(T$302-'Datos de Indicador'!V200)/(T$302-T$301)*10)),1))</f>
        <v>8.6</v>
      </c>
      <c r="U197" s="341">
        <f>IF('Datos de Indicador'!W200="No dato","x",ROUND(IF('Datos de Indicador'!W200&gt;U$302,10,IF('Datos de Indicador'!W200&lt;$U$301,0,10-(U$302-'Datos de Indicador'!W200)/(U$302-U$301)*10)),1))</f>
        <v>8.4</v>
      </c>
      <c r="V197" s="341">
        <f>IF('Datos de Indicador'!X200="No dato","x",ROUND(IF('Datos de Indicador'!X200&gt;V$302,10,IF('Datos de Indicador'!X200&lt;$V$301,0,(V$302-'Datos de Indicador'!X200)/(V$302-V$301)*10)),1))</f>
        <v>7.5</v>
      </c>
      <c r="W197" s="345">
        <f t="shared" si="27"/>
        <v>7.2</v>
      </c>
      <c r="X197" s="346">
        <f t="shared" si="28"/>
        <v>7.7</v>
      </c>
      <c r="Z197" s="413"/>
      <c r="AA197" s="414"/>
      <c r="AB197" s="414"/>
    </row>
    <row r="198" spans="1:28" s="3" customFormat="1" x14ac:dyDescent="0.25">
      <c r="A198" s="99" t="s">
        <v>56</v>
      </c>
      <c r="B198" s="101" t="s">
        <v>69</v>
      </c>
      <c r="C198" s="307">
        <v>1313</v>
      </c>
      <c r="D198" s="341">
        <f>IF('Datos de Indicador'!M201="No dato","x",ROUND(IF('Datos de Indicador'!M201&gt;D$302,0,IF('Datos de Indicador'!M201&lt;$D$301,10,(D$302-'Datos de Indicador'!M201)/(D$302-D$301)*10)),1))</f>
        <v>7.9</v>
      </c>
      <c r="E198" s="341">
        <f>IF('Datos de Indicador'!N201="No dato","x",ROUND(IF('Datos de Indicador'!N201&gt;E$302,10,IF('Datos de Indicador'!N201&lt;$E$301,0,10-(E$302-'Datos de Indicador'!N201)/(E$302-E$301)*10)),1))</f>
        <v>8.6</v>
      </c>
      <c r="F198" s="342">
        <f t="shared" si="29"/>
        <v>8.3000000000000007</v>
      </c>
      <c r="G198" s="341">
        <f>IF('Datos de Indicador'!O201="No dato","x",ROUND(IF('Datos de Indicador'!O201&gt;G$302,0,IF('Datos de Indicador'!O201&lt;$G$301,10,(G$302-'Datos de Indicador'!O201)/(G$302-G$301)*10)),1))</f>
        <v>8.1999999999999993</v>
      </c>
      <c r="H198" s="341">
        <f>IF('Datos de Indicador'!P201="No dato","x",ROUND(IF('Datos de Indicador'!P201&gt;H$302,10,IF('Datos de Indicador'!P201&lt;$E$301,0,10-(H$302-'Datos de Indicador'!P201)/(H$302-H$301)*10)),1))</f>
        <v>6.5</v>
      </c>
      <c r="I198" s="341">
        <f>IF('Datos de Indicador'!Q201="No dato","x",ROUND(IF('Datos de Indicador'!Q201&gt;I$302,10,IF('Datos de Indicador'!Q201&lt;$I$301,0,10-(I$302-'Datos de Indicador'!Q201)/(I$302-I$301)*10)),1))</f>
        <v>10</v>
      </c>
      <c r="J198" s="342">
        <f t="shared" si="24"/>
        <v>8.1999999999999993</v>
      </c>
      <c r="K198" s="341">
        <f>IF('Datos de Indicador'!R201="No dato","x",ROUND(IF('Datos de Indicador'!R201&gt;K$302,10,IF('Datos de Indicador'!R201&lt;$K$301,0,10-(K$302-'Datos de Indicador'!R201)/(K$302-K$301)*10)),1))</f>
        <v>6.5</v>
      </c>
      <c r="L198" s="341">
        <f>IF('Datos de Indicador'!S201="No dato","x",ROUND(IF('Datos de Indicador'!S201&gt;L$302,10,IF('Datos de Indicador'!S201&lt;$L$301,0,10-(L$302-'Datos de Indicador'!S201)/(L$302-L$301)*10)),1))</f>
        <v>8.1999999999999993</v>
      </c>
      <c r="M198" s="342">
        <f t="shared" si="25"/>
        <v>7.4</v>
      </c>
      <c r="N198" s="343">
        <f t="shared" si="30"/>
        <v>8</v>
      </c>
      <c r="O198" s="344">
        <f>IF('Datos de Indicador'!T201="No dato","x",IF('Datos de Indicador'!AN201="No dato","x", 'Datos de Indicador'!T201/'Datos de Indicador'!AN201))</f>
        <v>8.1675120301729735E-3</v>
      </c>
      <c r="P198" s="341">
        <f t="shared" si="26"/>
        <v>5.4</v>
      </c>
      <c r="Q198" s="474">
        <f>IF('Datos de Indicador'!T201="No dato","x",ROUND(IF('Datos de Indicador'!T201&gt;Q$302,10,IF('Datos de Indicador'!T201&lt;$Q$301,0,10-(Q$302-'Datos de Indicador'!T201)/(Q$302-Q$301)*10)),1))</f>
        <v>7.8</v>
      </c>
      <c r="R198" s="342">
        <f t="shared" si="31"/>
        <v>6.8</v>
      </c>
      <c r="S198" s="341">
        <f>IF('Datos de Indicador'!U201="No dato","x",ROUND(IF('Datos de Indicador'!U201&gt;S$302,10,IF('Datos de Indicador'!U201&lt;$S$301,0,10-(S$302-'Datos de Indicador'!U201)/(S$302-S$301)*10)),1))</f>
        <v>3.2</v>
      </c>
      <c r="T198" s="341">
        <f>IF('Datos de Indicador'!V201="No dato","x",ROUND(IF('Datos de Indicador'!V201&gt;T$302,10,IF('Datos de Indicador'!V201&lt;$T$301,0,10-(T$302-'Datos de Indicador'!V201)/(T$302-T$301)*10)),1))</f>
        <v>10</v>
      </c>
      <c r="U198" s="341">
        <f>IF('Datos de Indicador'!W201="No dato","x",ROUND(IF('Datos de Indicador'!W201&gt;U$302,10,IF('Datos de Indicador'!W201&lt;$U$301,0,10-(U$302-'Datos de Indicador'!W201)/(U$302-U$301)*10)),1))</f>
        <v>3.6</v>
      </c>
      <c r="V198" s="341">
        <f>IF('Datos de Indicador'!X201="No dato","x",ROUND(IF('Datos de Indicador'!X201&gt;V$302,10,IF('Datos de Indicador'!X201&lt;$V$301,0,(V$302-'Datos de Indicador'!X201)/(V$302-V$301)*10)),1))</f>
        <v>10</v>
      </c>
      <c r="W198" s="345">
        <f t="shared" si="27"/>
        <v>6.7</v>
      </c>
      <c r="X198" s="346">
        <f t="shared" si="28"/>
        <v>6.8</v>
      </c>
      <c r="Z198" s="413"/>
      <c r="AA198" s="414"/>
      <c r="AB198" s="414"/>
    </row>
    <row r="199" spans="1:28" s="3" customFormat="1" x14ac:dyDescent="0.25">
      <c r="A199" s="99" t="s">
        <v>56</v>
      </c>
      <c r="B199" s="101" t="s">
        <v>70</v>
      </c>
      <c r="C199" s="307">
        <v>1314</v>
      </c>
      <c r="D199" s="341">
        <f>IF('Datos de Indicador'!M202="No dato","x",ROUND(IF('Datos de Indicador'!M202&gt;D$302,0,IF('Datos de Indicador'!M202&lt;$D$301,10,(D$302-'Datos de Indicador'!M202)/(D$302-D$301)*10)),1))</f>
        <v>8</v>
      </c>
      <c r="E199" s="341">
        <f>IF('Datos de Indicador'!N202="No dato","x",ROUND(IF('Datos de Indicador'!N202&gt;E$302,10,IF('Datos de Indicador'!N202&lt;$E$301,0,10-(E$302-'Datos de Indicador'!N202)/(E$302-E$301)*10)),1))</f>
        <v>7.7</v>
      </c>
      <c r="F199" s="342">
        <f t="shared" si="29"/>
        <v>7.9</v>
      </c>
      <c r="G199" s="341">
        <f>IF('Datos de Indicador'!O202="No dato","x",ROUND(IF('Datos de Indicador'!O202&gt;G$302,0,IF('Datos de Indicador'!O202&lt;$G$301,10,(G$302-'Datos de Indicador'!O202)/(G$302-G$301)*10)),1))</f>
        <v>8.3000000000000007</v>
      </c>
      <c r="H199" s="341">
        <f>IF('Datos de Indicador'!P202="No dato","x",ROUND(IF('Datos de Indicador'!P202&gt;H$302,10,IF('Datos de Indicador'!P202&lt;$E$301,0,10-(H$302-'Datos de Indicador'!P202)/(H$302-H$301)*10)),1))</f>
        <v>4.9000000000000004</v>
      </c>
      <c r="I199" s="341" t="str">
        <f>IF('Datos de Indicador'!Q202="No dato","x",ROUND(IF('Datos de Indicador'!Q202&gt;I$302,10,IF('Datos de Indicador'!Q202&lt;$I$301,0,10-(I$302-'Datos de Indicador'!Q202)/(I$302-I$301)*10)),1))</f>
        <v>x</v>
      </c>
      <c r="J199" s="342">
        <f t="shared" si="24"/>
        <v>6.6</v>
      </c>
      <c r="K199" s="341">
        <f>IF('Datos de Indicador'!R202="No dato","x",ROUND(IF('Datos de Indicador'!R202&gt;K$302,10,IF('Datos de Indicador'!R202&lt;$K$301,0,10-(K$302-'Datos de Indicador'!R202)/(K$302-K$301)*10)),1))</f>
        <v>4.8</v>
      </c>
      <c r="L199" s="341">
        <f>IF('Datos de Indicador'!S202="No dato","x",ROUND(IF('Datos de Indicador'!S202&gt;L$302,10,IF('Datos de Indicador'!S202&lt;$L$301,0,10-(L$302-'Datos de Indicador'!S202)/(L$302-L$301)*10)),1))</f>
        <v>8.1999999999999993</v>
      </c>
      <c r="M199" s="342">
        <f t="shared" si="25"/>
        <v>6.8</v>
      </c>
      <c r="N199" s="343">
        <f t="shared" si="30"/>
        <v>7.1</v>
      </c>
      <c r="O199" s="344">
        <f>IF('Datos de Indicador'!T202="No dato","x",IF('Datos de Indicador'!AN202="No dato","x", 'Datos de Indicador'!T202/'Datos de Indicador'!AN202))</f>
        <v>1.9824804057169201E-2</v>
      </c>
      <c r="P199" s="341">
        <f t="shared" si="26"/>
        <v>10</v>
      </c>
      <c r="Q199" s="474">
        <f>IF('Datos de Indicador'!T202="No dato","x",ROUND(IF('Datos de Indicador'!T202&gt;Q$302,10,IF('Datos de Indicador'!T202&lt;$Q$301,0,10-(Q$302-'Datos de Indicador'!T202)/(Q$302-Q$301)*10)),1))</f>
        <v>2.1</v>
      </c>
      <c r="R199" s="342">
        <f t="shared" si="31"/>
        <v>7.9</v>
      </c>
      <c r="S199" s="341">
        <f>IF('Datos de Indicador'!U202="No dato","x",ROUND(IF('Datos de Indicador'!U202&gt;S$302,10,IF('Datos de Indicador'!U202&lt;$S$301,0,10-(S$302-'Datos de Indicador'!U202)/(S$302-S$301)*10)),1))</f>
        <v>4.8</v>
      </c>
      <c r="T199" s="341">
        <f>IF('Datos de Indicador'!V202="No dato","x",ROUND(IF('Datos de Indicador'!V202&gt;T$302,10,IF('Datos de Indicador'!V202&lt;$T$301,0,10-(T$302-'Datos de Indicador'!V202)/(T$302-T$301)*10)),1))</f>
        <v>10</v>
      </c>
      <c r="U199" s="341">
        <f>IF('Datos de Indicador'!W202="No dato","x",ROUND(IF('Datos de Indicador'!W202&gt;U$302,10,IF('Datos de Indicador'!W202&lt;$U$301,0,10-(U$302-'Datos de Indicador'!W202)/(U$302-U$301)*10)),1))</f>
        <v>4.4000000000000004</v>
      </c>
      <c r="V199" s="341">
        <f>IF('Datos de Indicador'!X202="No dato","x",ROUND(IF('Datos de Indicador'!X202&gt;V$302,10,IF('Datos de Indicador'!X202&lt;$V$301,0,(V$302-'Datos de Indicador'!X202)/(V$302-V$301)*10)),1))</f>
        <v>7.5</v>
      </c>
      <c r="W199" s="345">
        <f t="shared" si="27"/>
        <v>6.7</v>
      </c>
      <c r="X199" s="346">
        <f t="shared" si="28"/>
        <v>7.3</v>
      </c>
      <c r="Z199" s="413"/>
      <c r="AA199" s="414"/>
      <c r="AB199" s="414"/>
    </row>
    <row r="200" spans="1:28" s="3" customFormat="1" x14ac:dyDescent="0.25">
      <c r="A200" s="99" t="s">
        <v>56</v>
      </c>
      <c r="B200" s="101" t="s">
        <v>71</v>
      </c>
      <c r="C200" s="307">
        <v>1315</v>
      </c>
      <c r="D200" s="341">
        <f>IF('Datos de Indicador'!M203="No dato","x",ROUND(IF('Datos de Indicador'!M203&gt;D$302,0,IF('Datos de Indicador'!M203&lt;$D$301,10,(D$302-'Datos de Indicador'!M203)/(D$302-D$301)*10)),1))</f>
        <v>8.6999999999999993</v>
      </c>
      <c r="E200" s="341">
        <f>IF('Datos de Indicador'!N203="No dato","x",ROUND(IF('Datos de Indicador'!N203&gt;E$302,10,IF('Datos de Indicador'!N203&lt;$E$301,0,10-(E$302-'Datos de Indicador'!N203)/(E$302-E$301)*10)),1))</f>
        <v>10</v>
      </c>
      <c r="F200" s="342">
        <f t="shared" si="29"/>
        <v>9.5</v>
      </c>
      <c r="G200" s="341">
        <f>IF('Datos de Indicador'!O203="No dato","x",ROUND(IF('Datos de Indicador'!O203&gt;G$302,0,IF('Datos de Indicador'!O203&lt;$G$301,10,(G$302-'Datos de Indicador'!O203)/(G$302-G$301)*10)),1))</f>
        <v>9</v>
      </c>
      <c r="H200" s="341">
        <f>IF('Datos de Indicador'!P203="No dato","x",ROUND(IF('Datos de Indicador'!P203&gt;H$302,10,IF('Datos de Indicador'!P203&lt;$E$301,0,10-(H$302-'Datos de Indicador'!P203)/(H$302-H$301)*10)),1))</f>
        <v>5.0999999999999996</v>
      </c>
      <c r="I200" s="341" t="str">
        <f>IF('Datos de Indicador'!Q203="No dato","x",ROUND(IF('Datos de Indicador'!Q203&gt;I$302,10,IF('Datos de Indicador'!Q203&lt;$I$301,0,10-(I$302-'Datos de Indicador'!Q203)/(I$302-I$301)*10)),1))</f>
        <v>x</v>
      </c>
      <c r="J200" s="342">
        <f t="shared" si="24"/>
        <v>7.1</v>
      </c>
      <c r="K200" s="341">
        <f>IF('Datos de Indicador'!R203="No dato","x",ROUND(IF('Datos de Indicador'!R203&gt;K$302,10,IF('Datos de Indicador'!R203&lt;$K$301,0,10-(K$302-'Datos de Indicador'!R203)/(K$302-K$301)*10)),1))</f>
        <v>10</v>
      </c>
      <c r="L200" s="341">
        <f>IF('Datos de Indicador'!S203="No dato","x",ROUND(IF('Datos de Indicador'!S203&gt;L$302,10,IF('Datos de Indicador'!S203&lt;$L$301,0,10-(L$302-'Datos de Indicador'!S203)/(L$302-L$301)*10)),1))</f>
        <v>8.4</v>
      </c>
      <c r="M200" s="342">
        <f t="shared" si="25"/>
        <v>9.4</v>
      </c>
      <c r="N200" s="343">
        <f t="shared" si="30"/>
        <v>8.6999999999999993</v>
      </c>
      <c r="O200" s="344">
        <f>IF('Datos de Indicador'!T203="No dato","x",IF('Datos de Indicador'!AN203="No dato","x", 'Datos de Indicador'!T203/'Datos de Indicador'!AN203))</f>
        <v>5.4522577939326161E-3</v>
      </c>
      <c r="P200" s="341">
        <f t="shared" si="26"/>
        <v>3.6</v>
      </c>
      <c r="Q200" s="474">
        <f>IF('Datos de Indicador'!T203="No dato","x",ROUND(IF('Datos de Indicador'!T203&gt;Q$302,10,IF('Datos de Indicador'!T203&lt;$Q$301,0,10-(Q$302-'Datos de Indicador'!T203)/(Q$302-Q$301)*10)),1))</f>
        <v>1.9</v>
      </c>
      <c r="R200" s="342">
        <f t="shared" si="31"/>
        <v>2.8</v>
      </c>
      <c r="S200" s="341">
        <f>IF('Datos de Indicador'!U203="No dato","x",ROUND(IF('Datos de Indicador'!U203&gt;S$302,10,IF('Datos de Indicador'!U203&lt;$S$301,0,10-(S$302-'Datos de Indicador'!U203)/(S$302-S$301)*10)),1))</f>
        <v>4.5</v>
      </c>
      <c r="T200" s="341">
        <f>IF('Datos de Indicador'!V203="No dato","x",ROUND(IF('Datos de Indicador'!V203&gt;T$302,10,IF('Datos de Indicador'!V203&lt;$T$301,0,10-(T$302-'Datos de Indicador'!V203)/(T$302-T$301)*10)),1))</f>
        <v>10</v>
      </c>
      <c r="U200" s="341">
        <f>IF('Datos de Indicador'!W203="No dato","x",ROUND(IF('Datos de Indicador'!W203&gt;U$302,10,IF('Datos de Indicador'!W203&lt;$U$301,0,10-(U$302-'Datos de Indicador'!W203)/(U$302-U$301)*10)),1))</f>
        <v>5.0999999999999996</v>
      </c>
      <c r="V200" s="341">
        <f>IF('Datos de Indicador'!X203="No dato","x",ROUND(IF('Datos de Indicador'!X203&gt;V$302,10,IF('Datos de Indicador'!X203&lt;$V$301,0,(V$302-'Datos de Indicador'!X203)/(V$302-V$301)*10)),1))</f>
        <v>10</v>
      </c>
      <c r="W200" s="345">
        <f t="shared" si="27"/>
        <v>7.4</v>
      </c>
      <c r="X200" s="346">
        <f t="shared" si="28"/>
        <v>5.6</v>
      </c>
      <c r="Z200" s="413"/>
      <c r="AA200" s="414"/>
      <c r="AB200" s="414"/>
    </row>
    <row r="201" spans="1:28" s="3" customFormat="1" x14ac:dyDescent="0.25">
      <c r="A201" s="99" t="s">
        <v>56</v>
      </c>
      <c r="B201" s="101" t="s">
        <v>72</v>
      </c>
      <c r="C201" s="307">
        <v>1316</v>
      </c>
      <c r="D201" s="341">
        <f>IF('Datos de Indicador'!M204="No dato","x",ROUND(IF('Datos de Indicador'!M204&gt;D$302,0,IF('Datos de Indicador'!M204&lt;$D$301,10,(D$302-'Datos de Indicador'!M204)/(D$302-D$301)*10)),1))</f>
        <v>10</v>
      </c>
      <c r="E201" s="341">
        <f>IF('Datos de Indicador'!N204="No dato","x",ROUND(IF('Datos de Indicador'!N204&gt;E$302,10,IF('Datos de Indicador'!N204&lt;$E$301,0,10-(E$302-'Datos de Indicador'!N204)/(E$302-E$301)*10)),1))</f>
        <v>10</v>
      </c>
      <c r="F201" s="342">
        <f t="shared" si="29"/>
        <v>10</v>
      </c>
      <c r="G201" s="341">
        <f>IF('Datos de Indicador'!O204="No dato","x",ROUND(IF('Datos de Indicador'!O204&gt;G$302,0,IF('Datos de Indicador'!O204&lt;$G$301,10,(G$302-'Datos de Indicador'!O204)/(G$302-G$301)*10)),1))</f>
        <v>9.1999999999999993</v>
      </c>
      <c r="H201" s="341">
        <f>IF('Datos de Indicador'!P204="No dato","x",ROUND(IF('Datos de Indicador'!P204&gt;H$302,10,IF('Datos de Indicador'!P204&lt;$E$301,0,10-(H$302-'Datos de Indicador'!P204)/(H$302-H$301)*10)),1))</f>
        <v>4.7</v>
      </c>
      <c r="I201" s="341" t="str">
        <f>IF('Datos de Indicador'!Q204="No dato","x",ROUND(IF('Datos de Indicador'!Q204&gt;I$302,10,IF('Datos de Indicador'!Q204&lt;$I$301,0,10-(I$302-'Datos de Indicador'!Q204)/(I$302-I$301)*10)),1))</f>
        <v>x</v>
      </c>
      <c r="J201" s="342">
        <f t="shared" si="24"/>
        <v>7</v>
      </c>
      <c r="K201" s="341">
        <f>IF('Datos de Indicador'!R204="No dato","x",ROUND(IF('Datos de Indicador'!R204&gt;K$302,10,IF('Datos de Indicador'!R204&lt;$K$301,0,10-(K$302-'Datos de Indicador'!R204)/(K$302-K$301)*10)),1))</f>
        <v>7.5</v>
      </c>
      <c r="L201" s="341">
        <f>IF('Datos de Indicador'!S204="No dato","x",ROUND(IF('Datos de Indicador'!S204&gt;L$302,10,IF('Datos de Indicador'!S204&lt;$L$301,0,10-(L$302-'Datos de Indicador'!S204)/(L$302-L$301)*10)),1))</f>
        <v>7.6</v>
      </c>
      <c r="M201" s="342">
        <f t="shared" si="25"/>
        <v>7.6</v>
      </c>
      <c r="N201" s="343">
        <f t="shared" si="30"/>
        <v>8.1999999999999993</v>
      </c>
      <c r="O201" s="344">
        <f>IF('Datos de Indicador'!T204="No dato","x",IF('Datos de Indicador'!AN204="No dato","x", 'Datos de Indicador'!T204/'Datos de Indicador'!AN204))</f>
        <v>3.9834866372130077E-3</v>
      </c>
      <c r="P201" s="341">
        <f t="shared" si="26"/>
        <v>2.7</v>
      </c>
      <c r="Q201" s="474">
        <f>IF('Datos de Indicador'!T204="No dato","x",ROUND(IF('Datos de Indicador'!T204&gt;Q$302,10,IF('Datos de Indicador'!T204&lt;$Q$301,0,10-(Q$302-'Datos de Indicador'!T204)/(Q$302-Q$301)*10)),1))</f>
        <v>1.4</v>
      </c>
      <c r="R201" s="342">
        <f t="shared" si="31"/>
        <v>2.1</v>
      </c>
      <c r="S201" s="341">
        <f>IF('Datos de Indicador'!U204="No dato","x",ROUND(IF('Datos de Indicador'!U204&gt;S$302,10,IF('Datos de Indicador'!U204&lt;$S$301,0,10-(S$302-'Datos de Indicador'!U204)/(S$302-S$301)*10)),1))</f>
        <v>3</v>
      </c>
      <c r="T201" s="341">
        <f>IF('Datos de Indicador'!V204="No dato","x",ROUND(IF('Datos de Indicador'!V204&gt;T$302,10,IF('Datos de Indicador'!V204&lt;$T$301,0,10-(T$302-'Datos de Indicador'!V204)/(T$302-T$301)*10)),1))</f>
        <v>10</v>
      </c>
      <c r="U201" s="341">
        <f>IF('Datos de Indicador'!W204="No dato","x",ROUND(IF('Datos de Indicador'!W204&gt;U$302,10,IF('Datos de Indicador'!W204&lt;$U$301,0,10-(U$302-'Datos de Indicador'!W204)/(U$302-U$301)*10)),1))</f>
        <v>1.1000000000000001</v>
      </c>
      <c r="V201" s="341">
        <f>IF('Datos de Indicador'!X204="No dato","x",ROUND(IF('Datos de Indicador'!X204&gt;V$302,10,IF('Datos de Indicador'!X204&lt;$V$301,0,(V$302-'Datos de Indicador'!X204)/(V$302-V$301)*10)),1))</f>
        <v>10</v>
      </c>
      <c r="W201" s="345">
        <f t="shared" si="27"/>
        <v>6</v>
      </c>
      <c r="X201" s="346">
        <f t="shared" si="28"/>
        <v>4.3</v>
      </c>
      <c r="Z201" s="413"/>
      <c r="AA201" s="414"/>
      <c r="AB201" s="414"/>
    </row>
    <row r="202" spans="1:28" s="3" customFormat="1" x14ac:dyDescent="0.25">
      <c r="A202" s="99" t="s">
        <v>56</v>
      </c>
      <c r="B202" s="101" t="s">
        <v>73</v>
      </c>
      <c r="C202" s="307">
        <v>1317</v>
      </c>
      <c r="D202" s="341">
        <f>IF('Datos de Indicador'!M205="No dato","x",ROUND(IF('Datos de Indicador'!M205&gt;D$302,0,IF('Datos de Indicador'!M205&lt;$D$301,10,(D$302-'Datos de Indicador'!M205)/(D$302-D$301)*10)),1))</f>
        <v>7.7</v>
      </c>
      <c r="E202" s="341">
        <f>IF('Datos de Indicador'!N205="No dato","x",ROUND(IF('Datos de Indicador'!N205&gt;E$302,10,IF('Datos de Indicador'!N205&lt;$E$301,0,10-(E$302-'Datos de Indicador'!N205)/(E$302-E$301)*10)),1))</f>
        <v>10</v>
      </c>
      <c r="F202" s="342">
        <f t="shared" si="29"/>
        <v>9.1999999999999993</v>
      </c>
      <c r="G202" s="341">
        <f>IF('Datos de Indicador'!O205="No dato","x",ROUND(IF('Datos de Indicador'!O205&gt;G$302,0,IF('Datos de Indicador'!O205&lt;$G$301,10,(G$302-'Datos de Indicador'!O205)/(G$302-G$301)*10)),1))</f>
        <v>8.8000000000000007</v>
      </c>
      <c r="H202" s="341">
        <f>IF('Datos de Indicador'!P205="No dato","x",ROUND(IF('Datos de Indicador'!P205&gt;H$302,10,IF('Datos de Indicador'!P205&lt;$E$301,0,10-(H$302-'Datos de Indicador'!P205)/(H$302-H$301)*10)),1))</f>
        <v>5.2</v>
      </c>
      <c r="I202" s="341" t="str">
        <f>IF('Datos de Indicador'!Q205="No dato","x",ROUND(IF('Datos de Indicador'!Q205&gt;I$302,10,IF('Datos de Indicador'!Q205&lt;$I$301,0,10-(I$302-'Datos de Indicador'!Q205)/(I$302-I$301)*10)),1))</f>
        <v>x</v>
      </c>
      <c r="J202" s="342">
        <f t="shared" si="24"/>
        <v>7</v>
      </c>
      <c r="K202" s="341">
        <f>IF('Datos de Indicador'!R205="No dato","x",ROUND(IF('Datos de Indicador'!R205&gt;K$302,10,IF('Datos de Indicador'!R205&lt;$K$301,0,10-(K$302-'Datos de Indicador'!R205)/(K$302-K$301)*10)),1))</f>
        <v>6.7</v>
      </c>
      <c r="L202" s="341">
        <f>IF('Datos de Indicador'!S205="No dato","x",ROUND(IF('Datos de Indicador'!S205&gt;L$302,10,IF('Datos de Indicador'!S205&lt;$L$301,0,10-(L$302-'Datos de Indicador'!S205)/(L$302-L$301)*10)),1))</f>
        <v>9.1999999999999993</v>
      </c>
      <c r="M202" s="342">
        <f t="shared" si="25"/>
        <v>8.1999999999999993</v>
      </c>
      <c r="N202" s="343">
        <f t="shared" si="30"/>
        <v>8.1</v>
      </c>
      <c r="O202" s="344">
        <f>IF('Datos de Indicador'!T205="No dato","x",IF('Datos de Indicador'!AN205="No dato","x", 'Datos de Indicador'!T205/'Datos de Indicador'!AN205))</f>
        <v>7.4959261271048344E-3</v>
      </c>
      <c r="P202" s="341">
        <f t="shared" si="26"/>
        <v>5</v>
      </c>
      <c r="Q202" s="474">
        <f>IF('Datos de Indicador'!T205="No dato","x",ROUND(IF('Datos de Indicador'!T205&gt;Q$302,10,IF('Datos de Indicador'!T205&lt;$Q$301,0,10-(Q$302-'Datos de Indicador'!T205)/(Q$302-Q$301)*10)),1))</f>
        <v>1.7</v>
      </c>
      <c r="R202" s="342">
        <f t="shared" si="31"/>
        <v>3.5</v>
      </c>
      <c r="S202" s="341">
        <f>IF('Datos de Indicador'!U205="No dato","x",ROUND(IF('Datos de Indicador'!U205&gt;S$302,10,IF('Datos de Indicador'!U205&lt;$S$301,0,10-(S$302-'Datos de Indicador'!U205)/(S$302-S$301)*10)),1))</f>
        <v>6.9</v>
      </c>
      <c r="T202" s="341">
        <f>IF('Datos de Indicador'!V205="No dato","x",ROUND(IF('Datos de Indicador'!V205&gt;T$302,10,IF('Datos de Indicador'!V205&lt;$T$301,0,10-(T$302-'Datos de Indicador'!V205)/(T$302-T$301)*10)),1))</f>
        <v>10</v>
      </c>
      <c r="U202" s="341">
        <f>IF('Datos de Indicador'!W205="No dato","x",ROUND(IF('Datos de Indicador'!W205&gt;U$302,10,IF('Datos de Indicador'!W205&lt;$U$301,0,10-(U$302-'Datos de Indicador'!W205)/(U$302-U$301)*10)),1))</f>
        <v>1.3</v>
      </c>
      <c r="V202" s="341">
        <f>IF('Datos de Indicador'!X205="No dato","x",ROUND(IF('Datos de Indicador'!X205&gt;V$302,10,IF('Datos de Indicador'!X205&lt;$V$301,0,(V$302-'Datos de Indicador'!X205)/(V$302-V$301)*10)),1))</f>
        <v>10</v>
      </c>
      <c r="W202" s="345">
        <f t="shared" si="27"/>
        <v>7.1</v>
      </c>
      <c r="X202" s="346">
        <f t="shared" si="28"/>
        <v>5.6</v>
      </c>
      <c r="Z202" s="413"/>
      <c r="AA202" s="414"/>
      <c r="AB202" s="414"/>
    </row>
    <row r="203" spans="1:28" s="3" customFormat="1" x14ac:dyDescent="0.25">
      <c r="A203" s="99" t="s">
        <v>56</v>
      </c>
      <c r="B203" s="101" t="s">
        <v>74</v>
      </c>
      <c r="C203" s="307">
        <v>1318</v>
      </c>
      <c r="D203" s="341">
        <f>IF('Datos de Indicador'!M206="No dato","x",ROUND(IF('Datos de Indicador'!M206&gt;D$302,0,IF('Datos de Indicador'!M206&lt;$D$301,10,(D$302-'Datos de Indicador'!M206)/(D$302-D$301)*10)),1))</f>
        <v>8</v>
      </c>
      <c r="E203" s="341">
        <f>IF('Datos de Indicador'!N206="No dato","x",ROUND(IF('Datos de Indicador'!N206&gt;E$302,10,IF('Datos de Indicador'!N206&lt;$E$301,0,10-(E$302-'Datos de Indicador'!N206)/(E$302-E$301)*10)),1))</f>
        <v>6.7</v>
      </c>
      <c r="F203" s="342">
        <f t="shared" si="29"/>
        <v>7.4</v>
      </c>
      <c r="G203" s="341">
        <f>IF('Datos de Indicador'!O206="No dato","x",ROUND(IF('Datos de Indicador'!O206&gt;G$302,0,IF('Datos de Indicador'!O206&lt;$G$301,10,(G$302-'Datos de Indicador'!O206)/(G$302-G$301)*10)),1))</f>
        <v>8.3000000000000007</v>
      </c>
      <c r="H203" s="341">
        <f>IF('Datos de Indicador'!P206="No dato","x",ROUND(IF('Datos de Indicador'!P206&gt;H$302,10,IF('Datos de Indicador'!P206&lt;$E$301,0,10-(H$302-'Datos de Indicador'!P206)/(H$302-H$301)*10)),1))</f>
        <v>5.4</v>
      </c>
      <c r="I203" s="341" t="str">
        <f>IF('Datos de Indicador'!Q206="No dato","x",ROUND(IF('Datos de Indicador'!Q206&gt;I$302,10,IF('Datos de Indicador'!Q206&lt;$I$301,0,10-(I$302-'Datos de Indicador'!Q206)/(I$302-I$301)*10)),1))</f>
        <v>x</v>
      </c>
      <c r="J203" s="342">
        <f t="shared" si="24"/>
        <v>6.9</v>
      </c>
      <c r="K203" s="341">
        <f>IF('Datos de Indicador'!R206="No dato","x",ROUND(IF('Datos de Indicador'!R206&gt;K$302,10,IF('Datos de Indicador'!R206&lt;$K$301,0,10-(K$302-'Datos de Indicador'!R206)/(K$302-K$301)*10)),1))</f>
        <v>4.2</v>
      </c>
      <c r="L203" s="341">
        <f>IF('Datos de Indicador'!S206="No dato","x",ROUND(IF('Datos de Indicador'!S206&gt;L$302,10,IF('Datos de Indicador'!S206&lt;$L$301,0,10-(L$302-'Datos de Indicador'!S206)/(L$302-L$301)*10)),1))</f>
        <v>7.7</v>
      </c>
      <c r="M203" s="342">
        <f t="shared" si="25"/>
        <v>6.3</v>
      </c>
      <c r="N203" s="343">
        <f t="shared" si="30"/>
        <v>6.9</v>
      </c>
      <c r="O203" s="344">
        <f>IF('Datos de Indicador'!T206="No dato","x",IF('Datos de Indicador'!AN206="No dato","x", 'Datos de Indicador'!T206/'Datos de Indicador'!AN206))</f>
        <v>1.3367991088005942E-2</v>
      </c>
      <c r="P203" s="341">
        <f t="shared" si="26"/>
        <v>8.9</v>
      </c>
      <c r="Q203" s="474">
        <f>IF('Datos de Indicador'!T206="No dato","x",ROUND(IF('Datos de Indicador'!T206&gt;Q$302,10,IF('Datos de Indicador'!T206&lt;$Q$301,0,10-(Q$302-'Datos de Indicador'!T206)/(Q$302-Q$301)*10)),1))</f>
        <v>0.9</v>
      </c>
      <c r="R203" s="342">
        <f t="shared" si="31"/>
        <v>6.4</v>
      </c>
      <c r="S203" s="341">
        <f>IF('Datos de Indicador'!U206="No dato","x",ROUND(IF('Datos de Indicador'!U206&gt;S$302,10,IF('Datos de Indicador'!U206&lt;$S$301,0,10-(S$302-'Datos de Indicador'!U206)/(S$302-S$301)*10)),1))</f>
        <v>4.4000000000000004</v>
      </c>
      <c r="T203" s="341">
        <f>IF('Datos de Indicador'!V206="No dato","x",ROUND(IF('Datos de Indicador'!V206&gt;T$302,10,IF('Datos de Indicador'!V206&lt;$T$301,0,10-(T$302-'Datos de Indicador'!V206)/(T$302-T$301)*10)),1))</f>
        <v>10</v>
      </c>
      <c r="U203" s="341">
        <f>IF('Datos de Indicador'!W206="No dato","x",ROUND(IF('Datos de Indicador'!W206&gt;U$302,10,IF('Datos de Indicador'!W206&lt;$U$301,0,10-(U$302-'Datos de Indicador'!W206)/(U$302-U$301)*10)),1))</f>
        <v>0.5</v>
      </c>
      <c r="V203" s="341">
        <f>IF('Datos de Indicador'!X206="No dato","x",ROUND(IF('Datos de Indicador'!X206&gt;V$302,10,IF('Datos de Indicador'!X206&lt;$V$301,0,(V$302-'Datos de Indicador'!X206)/(V$302-V$301)*10)),1))</f>
        <v>7.5</v>
      </c>
      <c r="W203" s="345">
        <f t="shared" si="27"/>
        <v>5.6</v>
      </c>
      <c r="X203" s="346">
        <f t="shared" si="28"/>
        <v>6</v>
      </c>
      <c r="Z203" s="413"/>
      <c r="AA203" s="414"/>
      <c r="AB203" s="414"/>
    </row>
    <row r="204" spans="1:28" s="3" customFormat="1" x14ac:dyDescent="0.25">
      <c r="A204" s="99" t="s">
        <v>56</v>
      </c>
      <c r="B204" s="101" t="s">
        <v>75</v>
      </c>
      <c r="C204" s="307">
        <v>1319</v>
      </c>
      <c r="D204" s="341">
        <f>IF('Datos de Indicador'!M207="No dato","x",ROUND(IF('Datos de Indicador'!M207&gt;D$302,0,IF('Datos de Indicador'!M207&lt;$D$301,10,(D$302-'Datos de Indicador'!M207)/(D$302-D$301)*10)),1))</f>
        <v>8.4</v>
      </c>
      <c r="E204" s="341">
        <f>IF('Datos de Indicador'!N207="No dato","x",ROUND(IF('Datos de Indicador'!N207&gt;E$302,10,IF('Datos de Indicador'!N207&lt;$E$301,0,10-(E$302-'Datos de Indicador'!N207)/(E$302-E$301)*10)),1))</f>
        <v>9.3000000000000007</v>
      </c>
      <c r="F204" s="342">
        <f t="shared" si="29"/>
        <v>8.9</v>
      </c>
      <c r="G204" s="341">
        <f>IF('Datos de Indicador'!O207="No dato","x",ROUND(IF('Datos de Indicador'!O207&gt;G$302,0,IF('Datos de Indicador'!O207&lt;$G$301,10,(G$302-'Datos de Indicador'!O207)/(G$302-G$301)*10)),1))</f>
        <v>9.5</v>
      </c>
      <c r="H204" s="341">
        <f>IF('Datos de Indicador'!P207="No dato","x",ROUND(IF('Datos de Indicador'!P207&gt;H$302,10,IF('Datos de Indicador'!P207&lt;$E$301,0,10-(H$302-'Datos de Indicador'!P207)/(H$302-H$301)*10)),1))</f>
        <v>4.5999999999999996</v>
      </c>
      <c r="I204" s="341" t="str">
        <f>IF('Datos de Indicador'!Q207="No dato","x",ROUND(IF('Datos de Indicador'!Q207&gt;I$302,10,IF('Datos de Indicador'!Q207&lt;$I$301,0,10-(I$302-'Datos de Indicador'!Q207)/(I$302-I$301)*10)),1))</f>
        <v>x</v>
      </c>
      <c r="J204" s="342">
        <f t="shared" si="24"/>
        <v>7.1</v>
      </c>
      <c r="K204" s="341">
        <f>IF('Datos de Indicador'!R207="No dato","x",ROUND(IF('Datos de Indicador'!R207&gt;K$302,10,IF('Datos de Indicador'!R207&lt;$K$301,0,10-(K$302-'Datos de Indicador'!R207)/(K$302-K$301)*10)),1))</f>
        <v>8.1</v>
      </c>
      <c r="L204" s="341">
        <f>IF('Datos de Indicador'!S207="No dato","x",ROUND(IF('Datos de Indicador'!S207&gt;L$302,10,IF('Datos de Indicador'!S207&lt;$L$301,0,10-(L$302-'Datos de Indicador'!S207)/(L$302-L$301)*10)),1))</f>
        <v>7.8</v>
      </c>
      <c r="M204" s="342">
        <f t="shared" si="25"/>
        <v>8</v>
      </c>
      <c r="N204" s="343">
        <f t="shared" si="30"/>
        <v>8</v>
      </c>
      <c r="O204" s="344">
        <f>IF('Datos de Indicador'!T207="No dato","x",IF('Datos de Indicador'!AN207="No dato","x", 'Datos de Indicador'!T207/'Datos de Indicador'!AN207))</f>
        <v>9.42507068803016E-4</v>
      </c>
      <c r="P204" s="341">
        <f t="shared" si="26"/>
        <v>0.6</v>
      </c>
      <c r="Q204" s="474">
        <f>IF('Datos de Indicador'!T207="No dato","x",ROUND(IF('Datos de Indicador'!T207&gt;Q$302,10,IF('Datos de Indicador'!T207&lt;$Q$301,0,10-(Q$302-'Datos de Indicador'!T207)/(Q$302-Q$301)*10)),1))</f>
        <v>0.3</v>
      </c>
      <c r="R204" s="342">
        <f t="shared" si="31"/>
        <v>0.5</v>
      </c>
      <c r="S204" s="341">
        <f>IF('Datos de Indicador'!U207="No dato","x",ROUND(IF('Datos de Indicador'!U207&gt;S$302,10,IF('Datos de Indicador'!U207&lt;$S$301,0,10-(S$302-'Datos de Indicador'!U207)/(S$302-S$301)*10)),1))</f>
        <v>1.8</v>
      </c>
      <c r="T204" s="341">
        <f>IF('Datos de Indicador'!V207="No dato","x",ROUND(IF('Datos de Indicador'!V207&gt;T$302,10,IF('Datos de Indicador'!V207&lt;$T$301,0,10-(T$302-'Datos de Indicador'!V207)/(T$302-T$301)*10)),1))</f>
        <v>10</v>
      </c>
      <c r="U204" s="341">
        <f>IF('Datos de Indicador'!W207="No dato","x",ROUND(IF('Datos de Indicador'!W207&gt;U$302,10,IF('Datos de Indicador'!W207&lt;$U$301,0,10-(U$302-'Datos de Indicador'!W207)/(U$302-U$301)*10)),1))</f>
        <v>7.3</v>
      </c>
      <c r="V204" s="341">
        <f>IF('Datos de Indicador'!X207="No dato","x",ROUND(IF('Datos de Indicador'!X207&gt;V$302,10,IF('Datos de Indicador'!X207&lt;$V$301,0,(V$302-'Datos de Indicador'!X207)/(V$302-V$301)*10)),1))</f>
        <v>10</v>
      </c>
      <c r="W204" s="345">
        <f t="shared" si="27"/>
        <v>7.3</v>
      </c>
      <c r="X204" s="346">
        <f t="shared" si="28"/>
        <v>4.8</v>
      </c>
      <c r="Z204" s="413"/>
      <c r="AA204" s="414"/>
      <c r="AB204" s="414"/>
    </row>
    <row r="205" spans="1:28" s="3" customFormat="1" x14ac:dyDescent="0.25">
      <c r="A205" s="99" t="s">
        <v>56</v>
      </c>
      <c r="B205" s="101" t="s">
        <v>76</v>
      </c>
      <c r="C205" s="307">
        <v>1320</v>
      </c>
      <c r="D205" s="341">
        <f>IF('Datos de Indicador'!M208="No dato","x",ROUND(IF('Datos de Indicador'!M208&gt;D$302,0,IF('Datos de Indicador'!M208&lt;$D$301,10,(D$302-'Datos de Indicador'!M208)/(D$302-D$301)*10)),1))</f>
        <v>7.8</v>
      </c>
      <c r="E205" s="341">
        <f>IF('Datos de Indicador'!N208="No dato","x",ROUND(IF('Datos de Indicador'!N208&gt;E$302,10,IF('Datos de Indicador'!N208&lt;$E$301,0,10-(E$302-'Datos de Indicador'!N208)/(E$302-E$301)*10)),1))</f>
        <v>9.3000000000000007</v>
      </c>
      <c r="F205" s="342">
        <f t="shared" si="29"/>
        <v>8.6999999999999993</v>
      </c>
      <c r="G205" s="341">
        <f>IF('Datos de Indicador'!O208="No dato","x",ROUND(IF('Datos de Indicador'!O208&gt;G$302,0,IF('Datos de Indicador'!O208&lt;$G$301,10,(G$302-'Datos de Indicador'!O208)/(G$302-G$301)*10)),1))</f>
        <v>9</v>
      </c>
      <c r="H205" s="341">
        <f>IF('Datos de Indicador'!P208="No dato","x",ROUND(IF('Datos de Indicador'!P208&gt;H$302,10,IF('Datos de Indicador'!P208&lt;$E$301,0,10-(H$302-'Datos de Indicador'!P208)/(H$302-H$301)*10)),1))</f>
        <v>5.3</v>
      </c>
      <c r="I205" s="341">
        <f>IF('Datos de Indicador'!Q208="No dato","x",ROUND(IF('Datos de Indicador'!Q208&gt;I$302,10,IF('Datos de Indicador'!Q208&lt;$I$301,0,10-(I$302-'Datos de Indicador'!Q208)/(I$302-I$301)*10)),1))</f>
        <v>10</v>
      </c>
      <c r="J205" s="342">
        <f t="shared" si="24"/>
        <v>8.1</v>
      </c>
      <c r="K205" s="341">
        <f>IF('Datos de Indicador'!R208="No dato","x",ROUND(IF('Datos de Indicador'!R208&gt;K$302,10,IF('Datos de Indicador'!R208&lt;$K$301,0,10-(K$302-'Datos de Indicador'!R208)/(K$302-K$301)*10)),1))</f>
        <v>6.2</v>
      </c>
      <c r="L205" s="341">
        <f>IF('Datos de Indicador'!S208="No dato","x",ROUND(IF('Datos de Indicador'!S208&gt;L$302,10,IF('Datos de Indicador'!S208&lt;$L$301,0,10-(L$302-'Datos de Indicador'!S208)/(L$302-L$301)*10)),1))</f>
        <v>7.7</v>
      </c>
      <c r="M205" s="342">
        <f t="shared" si="25"/>
        <v>7</v>
      </c>
      <c r="N205" s="343">
        <f t="shared" si="30"/>
        <v>7.9</v>
      </c>
      <c r="O205" s="344">
        <f>IF('Datos de Indicador'!T208="No dato","x",IF('Datos de Indicador'!AN208="No dato","x", 'Datos de Indicador'!T208/'Datos de Indicador'!AN208))</f>
        <v>6.0266896254842876E-3</v>
      </c>
      <c r="P205" s="341">
        <f t="shared" si="26"/>
        <v>4</v>
      </c>
      <c r="Q205" s="474">
        <f>IF('Datos de Indicador'!T208="No dato","x",ROUND(IF('Datos de Indicador'!T208&gt;Q$302,10,IF('Datos de Indicador'!T208&lt;$Q$301,0,10-(Q$302-'Datos de Indicador'!T208)/(Q$302-Q$301)*10)),1))</f>
        <v>2.1</v>
      </c>
      <c r="R205" s="342">
        <f t="shared" si="31"/>
        <v>3.1</v>
      </c>
      <c r="S205" s="341">
        <f>IF('Datos de Indicador'!U208="No dato","x",ROUND(IF('Datos de Indicador'!U208&gt;S$302,10,IF('Datos de Indicador'!U208&lt;$S$301,0,10-(S$302-'Datos de Indicador'!U208)/(S$302-S$301)*10)),1))</f>
        <v>7.8</v>
      </c>
      <c r="T205" s="341">
        <f>IF('Datos de Indicador'!V208="No dato","x",ROUND(IF('Datos de Indicador'!V208&gt;T$302,10,IF('Datos de Indicador'!V208&lt;$T$301,0,10-(T$302-'Datos de Indicador'!V208)/(T$302-T$301)*10)),1))</f>
        <v>10</v>
      </c>
      <c r="U205" s="341">
        <f>IF('Datos de Indicador'!W208="No dato","x",ROUND(IF('Datos de Indicador'!W208&gt;U$302,10,IF('Datos de Indicador'!W208&lt;$U$301,0,10-(U$302-'Datos de Indicador'!W208)/(U$302-U$301)*10)),1))</f>
        <v>1.2</v>
      </c>
      <c r="V205" s="341">
        <f>IF('Datos de Indicador'!X208="No dato","x",ROUND(IF('Datos de Indicador'!X208&gt;V$302,10,IF('Datos de Indicador'!X208&lt;$V$301,0,(V$302-'Datos de Indicador'!X208)/(V$302-V$301)*10)),1))</f>
        <v>10</v>
      </c>
      <c r="W205" s="345">
        <f t="shared" si="27"/>
        <v>7.3</v>
      </c>
      <c r="X205" s="346">
        <f t="shared" si="28"/>
        <v>5.6</v>
      </c>
      <c r="Z205" s="413"/>
      <c r="AA205" s="414"/>
      <c r="AB205" s="414"/>
    </row>
    <row r="206" spans="1:28" s="3" customFormat="1" x14ac:dyDescent="0.25">
      <c r="A206" s="99" t="s">
        <v>56</v>
      </c>
      <c r="B206" s="101" t="s">
        <v>77</v>
      </c>
      <c r="C206" s="307">
        <v>1321</v>
      </c>
      <c r="D206" s="341">
        <f>IF('Datos de Indicador'!M209="No dato","x",ROUND(IF('Datos de Indicador'!M209&gt;D$302,0,IF('Datos de Indicador'!M209&lt;$D$301,10,(D$302-'Datos de Indicador'!M209)/(D$302-D$301)*10)),1))</f>
        <v>9</v>
      </c>
      <c r="E206" s="341">
        <f>IF('Datos de Indicador'!N209="No dato","x",ROUND(IF('Datos de Indicador'!N209&gt;E$302,10,IF('Datos de Indicador'!N209&lt;$E$301,0,10-(E$302-'Datos de Indicador'!N209)/(E$302-E$301)*10)),1))</f>
        <v>9.6999999999999993</v>
      </c>
      <c r="F206" s="342">
        <f t="shared" si="29"/>
        <v>9.4</v>
      </c>
      <c r="G206" s="341">
        <f>IF('Datos de Indicador'!O209="No dato","x",ROUND(IF('Datos de Indicador'!O209&gt;G$302,0,IF('Datos de Indicador'!O209&lt;$G$301,10,(G$302-'Datos de Indicador'!O209)/(G$302-G$301)*10)),1))</f>
        <v>9.3000000000000007</v>
      </c>
      <c r="H206" s="341">
        <f>IF('Datos de Indicador'!P209="No dato","x",ROUND(IF('Datos de Indicador'!P209&gt;H$302,10,IF('Datos de Indicador'!P209&lt;$E$301,0,10-(H$302-'Datos de Indicador'!P209)/(H$302-H$301)*10)),1))</f>
        <v>4.7</v>
      </c>
      <c r="I206" s="341" t="str">
        <f>IF('Datos de Indicador'!Q209="No dato","x",ROUND(IF('Datos de Indicador'!Q209&gt;I$302,10,IF('Datos de Indicador'!Q209&lt;$I$301,0,10-(I$302-'Datos de Indicador'!Q209)/(I$302-I$301)*10)),1))</f>
        <v>x</v>
      </c>
      <c r="J206" s="342">
        <f t="shared" si="24"/>
        <v>7</v>
      </c>
      <c r="K206" s="341">
        <f>IF('Datos de Indicador'!R209="No dato","x",ROUND(IF('Datos de Indicador'!R209&gt;K$302,10,IF('Datos de Indicador'!R209&lt;$K$301,0,10-(K$302-'Datos de Indicador'!R209)/(K$302-K$301)*10)),1))</f>
        <v>8.1999999999999993</v>
      </c>
      <c r="L206" s="341">
        <f>IF('Datos de Indicador'!S209="No dato","x",ROUND(IF('Datos de Indicador'!S209&gt;L$302,10,IF('Datos de Indicador'!S209&lt;$L$301,0,10-(L$302-'Datos de Indicador'!S209)/(L$302-L$301)*10)),1))</f>
        <v>7.4</v>
      </c>
      <c r="M206" s="342">
        <f t="shared" si="25"/>
        <v>7.8</v>
      </c>
      <c r="N206" s="343">
        <f t="shared" si="30"/>
        <v>8.1</v>
      </c>
      <c r="O206" s="344">
        <f>IF('Datos de Indicador'!T209="No dato","x",IF('Datos de Indicador'!AN209="No dato","x", 'Datos de Indicador'!T209/'Datos de Indicador'!AN209))</f>
        <v>3.2523263167404462E-3</v>
      </c>
      <c r="P206" s="341">
        <f t="shared" si="26"/>
        <v>2.2000000000000002</v>
      </c>
      <c r="Q206" s="474">
        <f>IF('Datos de Indicador'!T209="No dato","x",ROUND(IF('Datos de Indicador'!T209&gt;Q$302,10,IF('Datos de Indicador'!T209&lt;$Q$301,0,10-(Q$302-'Datos de Indicador'!T209)/(Q$302-Q$301)*10)),1))</f>
        <v>0.9</v>
      </c>
      <c r="R206" s="342">
        <f t="shared" si="31"/>
        <v>1.6</v>
      </c>
      <c r="S206" s="341">
        <f>IF('Datos de Indicador'!U209="No dato","x",ROUND(IF('Datos de Indicador'!U209&gt;S$302,10,IF('Datos de Indicador'!U209&lt;$S$301,0,10-(S$302-'Datos de Indicador'!U209)/(S$302-S$301)*10)),1))</f>
        <v>1.9</v>
      </c>
      <c r="T206" s="341">
        <f>IF('Datos de Indicador'!V209="No dato","x",ROUND(IF('Datos de Indicador'!V209&gt;T$302,10,IF('Datos de Indicador'!V209&lt;$T$301,0,10-(T$302-'Datos de Indicador'!V209)/(T$302-T$301)*10)),1))</f>
        <v>10</v>
      </c>
      <c r="U206" s="341">
        <f>IF('Datos de Indicador'!W209="No dato","x",ROUND(IF('Datos de Indicador'!W209&gt;U$302,10,IF('Datos de Indicador'!W209&lt;$U$301,0,10-(U$302-'Datos de Indicador'!W209)/(U$302-U$301)*10)),1))</f>
        <v>2.1</v>
      </c>
      <c r="V206" s="341">
        <f>IF('Datos de Indicador'!X209="No dato","x",ROUND(IF('Datos de Indicador'!X209&gt;V$302,10,IF('Datos de Indicador'!X209&lt;$V$301,0,(V$302-'Datos de Indicador'!X209)/(V$302-V$301)*10)),1))</f>
        <v>10</v>
      </c>
      <c r="W206" s="345">
        <f t="shared" si="27"/>
        <v>6</v>
      </c>
      <c r="X206" s="346">
        <f t="shared" si="28"/>
        <v>4.0999999999999996</v>
      </c>
      <c r="Z206" s="413"/>
      <c r="AA206" s="414"/>
      <c r="AB206" s="414"/>
    </row>
    <row r="207" spans="1:28" s="3" customFormat="1" x14ac:dyDescent="0.25">
      <c r="A207" s="99" t="s">
        <v>56</v>
      </c>
      <c r="B207" s="101" t="s">
        <v>78</v>
      </c>
      <c r="C207" s="307">
        <v>1322</v>
      </c>
      <c r="D207" s="341">
        <f>IF('Datos de Indicador'!M210="No dato","x",ROUND(IF('Datos de Indicador'!M210&gt;D$302,0,IF('Datos de Indicador'!M210&lt;$D$301,10,(D$302-'Datos de Indicador'!M210)/(D$302-D$301)*10)),1))</f>
        <v>9.4</v>
      </c>
      <c r="E207" s="341">
        <f>IF('Datos de Indicador'!N210="No dato","x",ROUND(IF('Datos de Indicador'!N210&gt;E$302,10,IF('Datos de Indicador'!N210&lt;$E$301,0,10-(E$302-'Datos de Indicador'!N210)/(E$302-E$301)*10)),1))</f>
        <v>9.8000000000000007</v>
      </c>
      <c r="F207" s="342">
        <f t="shared" si="29"/>
        <v>9.6</v>
      </c>
      <c r="G207" s="341">
        <f>IF('Datos de Indicador'!O210="No dato","x",ROUND(IF('Datos de Indicador'!O210&gt;G$302,0,IF('Datos de Indicador'!O210&lt;$G$301,10,(G$302-'Datos de Indicador'!O210)/(G$302-G$301)*10)),1))</f>
        <v>8.8000000000000007</v>
      </c>
      <c r="H207" s="341">
        <f>IF('Datos de Indicador'!P210="No dato","x",ROUND(IF('Datos de Indicador'!P210&gt;H$302,10,IF('Datos de Indicador'!P210&lt;$E$301,0,10-(H$302-'Datos de Indicador'!P210)/(H$302-H$301)*10)),1))</f>
        <v>4.5</v>
      </c>
      <c r="I207" s="341" t="str">
        <f>IF('Datos de Indicador'!Q210="No dato","x",ROUND(IF('Datos de Indicador'!Q210&gt;I$302,10,IF('Datos de Indicador'!Q210&lt;$I$301,0,10-(I$302-'Datos de Indicador'!Q210)/(I$302-I$301)*10)),1))</f>
        <v>x</v>
      </c>
      <c r="J207" s="342">
        <f t="shared" si="24"/>
        <v>6.7</v>
      </c>
      <c r="K207" s="341">
        <f>IF('Datos de Indicador'!R210="No dato","x",ROUND(IF('Datos de Indicador'!R210&gt;K$302,10,IF('Datos de Indicador'!R210&lt;$K$301,0,10-(K$302-'Datos de Indicador'!R210)/(K$302-K$301)*10)),1))</f>
        <v>9.4</v>
      </c>
      <c r="L207" s="341">
        <f>IF('Datos de Indicador'!S210="No dato","x",ROUND(IF('Datos de Indicador'!S210&gt;L$302,10,IF('Datos de Indicador'!S210&lt;$L$301,0,10-(L$302-'Datos de Indicador'!S210)/(L$302-L$301)*10)),1))</f>
        <v>7.6</v>
      </c>
      <c r="M207" s="342">
        <f t="shared" si="25"/>
        <v>8.6999999999999993</v>
      </c>
      <c r="N207" s="343">
        <f t="shared" si="30"/>
        <v>8.3000000000000007</v>
      </c>
      <c r="O207" s="344">
        <f>IF('Datos de Indicador'!T210="No dato","x",IF('Datos de Indicador'!AN210="No dato","x", 'Datos de Indicador'!T210/'Datos de Indicador'!AN210))</f>
        <v>8.2667401488013229E-4</v>
      </c>
      <c r="P207" s="341">
        <f t="shared" si="26"/>
        <v>0.6</v>
      </c>
      <c r="Q207" s="474">
        <f>IF('Datos de Indicador'!T210="No dato","x",ROUND(IF('Datos de Indicador'!T210&gt;Q$302,10,IF('Datos de Indicador'!T210&lt;$Q$301,0,10-(Q$302-'Datos de Indicador'!T210)/(Q$302-Q$301)*10)),1))</f>
        <v>0.1</v>
      </c>
      <c r="R207" s="342">
        <f t="shared" si="31"/>
        <v>0.4</v>
      </c>
      <c r="S207" s="341">
        <f>IF('Datos de Indicador'!U210="No dato","x",ROUND(IF('Datos de Indicador'!U210&gt;S$302,10,IF('Datos de Indicador'!U210&lt;$S$301,0,10-(S$302-'Datos de Indicador'!U210)/(S$302-S$301)*10)),1))</f>
        <v>7.7</v>
      </c>
      <c r="T207" s="341">
        <f>IF('Datos de Indicador'!V210="No dato","x",ROUND(IF('Datos de Indicador'!V210&gt;T$302,10,IF('Datos de Indicador'!V210&lt;$T$301,0,10-(T$302-'Datos de Indicador'!V210)/(T$302-T$301)*10)),1))</f>
        <v>10</v>
      </c>
      <c r="U207" s="341">
        <f>IF('Datos de Indicador'!W210="No dato","x",ROUND(IF('Datos de Indicador'!W210&gt;U$302,10,IF('Datos de Indicador'!W210&lt;$U$301,0,10-(U$302-'Datos de Indicador'!W210)/(U$302-U$301)*10)),1))</f>
        <v>2.7</v>
      </c>
      <c r="V207" s="341">
        <f>IF('Datos de Indicador'!X210="No dato","x",ROUND(IF('Datos de Indicador'!X210&gt;V$302,10,IF('Datos de Indicador'!X210&lt;$V$301,0,(V$302-'Datos de Indicador'!X210)/(V$302-V$301)*10)),1))</f>
        <v>10</v>
      </c>
      <c r="W207" s="345">
        <f t="shared" si="27"/>
        <v>7.6</v>
      </c>
      <c r="X207" s="346">
        <f t="shared" si="28"/>
        <v>5</v>
      </c>
      <c r="Z207" s="413"/>
      <c r="AA207" s="414"/>
      <c r="AB207" s="414"/>
    </row>
    <row r="208" spans="1:28" s="3" customFormat="1" x14ac:dyDescent="0.25">
      <c r="A208" s="99" t="s">
        <v>56</v>
      </c>
      <c r="B208" s="101" t="s">
        <v>79</v>
      </c>
      <c r="C208" s="307">
        <v>1323</v>
      </c>
      <c r="D208" s="341">
        <f>IF('Datos de Indicador'!M211="No dato","x",ROUND(IF('Datos de Indicador'!M211&gt;D$302,0,IF('Datos de Indicador'!M211&lt;$D$301,10,(D$302-'Datos de Indicador'!M211)/(D$302-D$301)*10)),1))</f>
        <v>8</v>
      </c>
      <c r="E208" s="341">
        <f>IF('Datos de Indicador'!N211="No dato","x",ROUND(IF('Datos de Indicador'!N211&gt;E$302,10,IF('Datos de Indicador'!N211&lt;$E$301,0,10-(E$302-'Datos de Indicador'!N211)/(E$302-E$301)*10)),1))</f>
        <v>8.6</v>
      </c>
      <c r="F208" s="342">
        <f t="shared" si="29"/>
        <v>8.3000000000000007</v>
      </c>
      <c r="G208" s="341">
        <f>IF('Datos de Indicador'!O211="No dato","x",ROUND(IF('Datos de Indicador'!O211&gt;G$302,0,IF('Datos de Indicador'!O211&lt;$G$301,10,(G$302-'Datos de Indicador'!O211)/(G$302-G$301)*10)),1))</f>
        <v>8.6999999999999993</v>
      </c>
      <c r="H208" s="341">
        <f>IF('Datos de Indicador'!P211="No dato","x",ROUND(IF('Datos de Indicador'!P211&gt;H$302,10,IF('Datos de Indicador'!P211&lt;$E$301,0,10-(H$302-'Datos de Indicador'!P211)/(H$302-H$301)*10)),1))</f>
        <v>5</v>
      </c>
      <c r="I208" s="341" t="str">
        <f>IF('Datos de Indicador'!Q211="No dato","x",ROUND(IF('Datos de Indicador'!Q211&gt;I$302,10,IF('Datos de Indicador'!Q211&lt;$I$301,0,10-(I$302-'Datos de Indicador'!Q211)/(I$302-I$301)*10)),1))</f>
        <v>x</v>
      </c>
      <c r="J208" s="342">
        <f t="shared" si="24"/>
        <v>6.9</v>
      </c>
      <c r="K208" s="341">
        <f>IF('Datos de Indicador'!R211="No dato","x",ROUND(IF('Datos de Indicador'!R211&gt;K$302,10,IF('Datos de Indicador'!R211&lt;$K$301,0,10-(K$302-'Datos de Indicador'!R211)/(K$302-K$301)*10)),1))</f>
        <v>5.2</v>
      </c>
      <c r="L208" s="341">
        <f>IF('Datos de Indicador'!S211="No dato","x",ROUND(IF('Datos de Indicador'!S211&gt;L$302,10,IF('Datos de Indicador'!S211&lt;$L$301,0,10-(L$302-'Datos de Indicador'!S211)/(L$302-L$301)*10)),1))</f>
        <v>8</v>
      </c>
      <c r="M208" s="342">
        <f t="shared" si="25"/>
        <v>6.8</v>
      </c>
      <c r="N208" s="343">
        <f t="shared" si="30"/>
        <v>7.3</v>
      </c>
      <c r="O208" s="344">
        <f>IF('Datos de Indicador'!T211="No dato","x",IF('Datos de Indicador'!AN211="No dato","x", 'Datos de Indicador'!T211/'Datos de Indicador'!AN211))</f>
        <v>7.7007700770077006E-3</v>
      </c>
      <c r="P208" s="341">
        <f t="shared" si="26"/>
        <v>5.0999999999999996</v>
      </c>
      <c r="Q208" s="474">
        <f>IF('Datos de Indicador'!T211="No dato","x",ROUND(IF('Datos de Indicador'!T211&gt;Q$302,10,IF('Datos de Indicador'!T211&lt;$Q$301,0,10-(Q$302-'Datos de Indicador'!T211)/(Q$302-Q$301)*10)),1))</f>
        <v>2.1</v>
      </c>
      <c r="R208" s="342">
        <f t="shared" si="31"/>
        <v>3.8</v>
      </c>
      <c r="S208" s="341">
        <f>IF('Datos de Indicador'!U211="No dato","x",ROUND(IF('Datos de Indicador'!U211&gt;S$302,10,IF('Datos de Indicador'!U211&lt;$S$301,0,10-(S$302-'Datos de Indicador'!U211)/(S$302-S$301)*10)),1))</f>
        <v>10</v>
      </c>
      <c r="T208" s="341">
        <f>IF('Datos de Indicador'!V211="No dato","x",ROUND(IF('Datos de Indicador'!V211&gt;T$302,10,IF('Datos de Indicador'!V211&lt;$T$301,0,10-(T$302-'Datos de Indicador'!V211)/(T$302-T$301)*10)),1))</f>
        <v>10</v>
      </c>
      <c r="U208" s="341">
        <f>IF('Datos de Indicador'!W211="No dato","x",ROUND(IF('Datos de Indicador'!W211&gt;U$302,10,IF('Datos de Indicador'!W211&lt;$U$301,0,10-(U$302-'Datos de Indicador'!W211)/(U$302-U$301)*10)),1))</f>
        <v>0.5</v>
      </c>
      <c r="V208" s="341">
        <f>IF('Datos de Indicador'!X211="No dato","x",ROUND(IF('Datos de Indicador'!X211&gt;V$302,10,IF('Datos de Indicador'!X211&lt;$V$301,0,(V$302-'Datos de Indicador'!X211)/(V$302-V$301)*10)),1))</f>
        <v>10</v>
      </c>
      <c r="W208" s="345">
        <f t="shared" si="27"/>
        <v>7.6</v>
      </c>
      <c r="X208" s="346">
        <f t="shared" si="28"/>
        <v>6</v>
      </c>
      <c r="Z208" s="413"/>
      <c r="AA208" s="414"/>
      <c r="AB208" s="414"/>
    </row>
    <row r="209" spans="1:28" s="3" customFormat="1" x14ac:dyDescent="0.25">
      <c r="A209" s="99" t="s">
        <v>56</v>
      </c>
      <c r="B209" s="101" t="s">
        <v>80</v>
      </c>
      <c r="C209" s="307">
        <v>1324</v>
      </c>
      <c r="D209" s="341">
        <f>IF('Datos de Indicador'!M212="No dato","x",ROUND(IF('Datos de Indicador'!M212&gt;D$302,0,IF('Datos de Indicador'!M212&lt;$D$301,10,(D$302-'Datos de Indicador'!M212)/(D$302-D$301)*10)),1))</f>
        <v>7.4</v>
      </c>
      <c r="E209" s="341">
        <f>IF('Datos de Indicador'!N212="No dato","x",ROUND(IF('Datos de Indicador'!N212&gt;E$302,10,IF('Datos de Indicador'!N212&lt;$E$301,0,10-(E$302-'Datos de Indicador'!N212)/(E$302-E$301)*10)),1))</f>
        <v>5.8</v>
      </c>
      <c r="F209" s="342">
        <f t="shared" si="29"/>
        <v>6.7</v>
      </c>
      <c r="G209" s="341">
        <f>IF('Datos de Indicador'!O212="No dato","x",ROUND(IF('Datos de Indicador'!O212&gt;G$302,0,IF('Datos de Indicador'!O212&lt;$G$301,10,(G$302-'Datos de Indicador'!O212)/(G$302-G$301)*10)),1))</f>
        <v>7.2</v>
      </c>
      <c r="H209" s="341">
        <f>IF('Datos de Indicador'!P212="No dato","x",ROUND(IF('Datos de Indicador'!P212&gt;H$302,10,IF('Datos de Indicador'!P212&lt;$E$301,0,10-(H$302-'Datos de Indicador'!P212)/(H$302-H$301)*10)),1))</f>
        <v>5.6</v>
      </c>
      <c r="I209" s="341" t="str">
        <f>IF('Datos de Indicador'!Q212="No dato","x",ROUND(IF('Datos de Indicador'!Q212&gt;I$302,10,IF('Datos de Indicador'!Q212&lt;$I$301,0,10-(I$302-'Datos de Indicador'!Q212)/(I$302-I$301)*10)),1))</f>
        <v>x</v>
      </c>
      <c r="J209" s="342">
        <f t="shared" si="24"/>
        <v>6.4</v>
      </c>
      <c r="K209" s="341">
        <f>IF('Datos de Indicador'!R212="No dato","x",ROUND(IF('Datos de Indicador'!R212&gt;K$302,10,IF('Datos de Indicador'!R212&lt;$K$301,0,10-(K$302-'Datos de Indicador'!R212)/(K$302-K$301)*10)),1))</f>
        <v>6.2</v>
      </c>
      <c r="L209" s="341">
        <f>IF('Datos de Indicador'!S212="No dato","x",ROUND(IF('Datos de Indicador'!S212&gt;L$302,10,IF('Datos de Indicador'!S212&lt;$L$301,0,10-(L$302-'Datos de Indicador'!S212)/(L$302-L$301)*10)),1))</f>
        <v>7.3</v>
      </c>
      <c r="M209" s="342">
        <f t="shared" si="25"/>
        <v>6.8</v>
      </c>
      <c r="N209" s="343">
        <f t="shared" si="30"/>
        <v>6.6</v>
      </c>
      <c r="O209" s="344">
        <f>IF('Datos de Indicador'!T212="No dato","x",IF('Datos de Indicador'!AN212="No dato","x", 'Datos de Indicador'!T212/'Datos de Indicador'!AN212))</f>
        <v>6.3810391978122152E-3</v>
      </c>
      <c r="P209" s="341">
        <f t="shared" si="26"/>
        <v>4.3</v>
      </c>
      <c r="Q209" s="474">
        <f>IF('Datos de Indicador'!T212="No dato","x",ROUND(IF('Datos de Indicador'!T212&gt;Q$302,10,IF('Datos de Indicador'!T212&lt;$Q$301,0,10-(Q$302-'Datos de Indicador'!T212)/(Q$302-Q$301)*10)),1))</f>
        <v>0.5</v>
      </c>
      <c r="R209" s="342">
        <f t="shared" si="31"/>
        <v>2.6</v>
      </c>
      <c r="S209" s="341">
        <f>IF('Datos de Indicador'!U212="No dato","x",ROUND(IF('Datos de Indicador'!U212&gt;S$302,10,IF('Datos de Indicador'!U212&lt;$S$301,0,10-(S$302-'Datos de Indicador'!U212)/(S$302-S$301)*10)),1))</f>
        <v>10</v>
      </c>
      <c r="T209" s="341">
        <f>IF('Datos de Indicador'!V212="No dato","x",ROUND(IF('Datos de Indicador'!V212&gt;T$302,10,IF('Datos de Indicador'!V212&lt;$T$301,0,10-(T$302-'Datos de Indicador'!V212)/(T$302-T$301)*10)),1))</f>
        <v>10</v>
      </c>
      <c r="U209" s="341">
        <f>IF('Datos de Indicador'!W212="No dato","x",ROUND(IF('Datos de Indicador'!W212&gt;U$302,10,IF('Datos de Indicador'!W212&lt;$U$301,0,10-(U$302-'Datos de Indicador'!W212)/(U$302-U$301)*10)),1))</f>
        <v>10</v>
      </c>
      <c r="V209" s="341">
        <f>IF('Datos de Indicador'!X212="No dato","x",ROUND(IF('Datos de Indicador'!X212&gt;V$302,10,IF('Datos de Indicador'!X212&lt;$V$301,0,(V$302-'Datos de Indicador'!X212)/(V$302-V$301)*10)),1))</f>
        <v>7.5</v>
      </c>
      <c r="W209" s="345">
        <f t="shared" si="27"/>
        <v>9.4</v>
      </c>
      <c r="X209" s="346">
        <f t="shared" si="28"/>
        <v>7.3</v>
      </c>
      <c r="Z209" s="413"/>
      <c r="AA209" s="414"/>
      <c r="AB209" s="414"/>
    </row>
    <row r="210" spans="1:28" s="3" customFormat="1" x14ac:dyDescent="0.25">
      <c r="A210" s="99" t="s">
        <v>56</v>
      </c>
      <c r="B210" s="101" t="s">
        <v>81</v>
      </c>
      <c r="C210" s="307">
        <v>1325</v>
      </c>
      <c r="D210" s="341">
        <f>IF('Datos de Indicador'!M213="No dato","x",ROUND(IF('Datos de Indicador'!M213&gt;D$302,0,IF('Datos de Indicador'!M213&lt;$D$301,10,(D$302-'Datos de Indicador'!M213)/(D$302-D$301)*10)),1))</f>
        <v>7.7</v>
      </c>
      <c r="E210" s="341">
        <f>IF('Datos de Indicador'!N213="No dato","x",ROUND(IF('Datos de Indicador'!N213&gt;E$302,10,IF('Datos de Indicador'!N213&lt;$E$301,0,10-(E$302-'Datos de Indicador'!N213)/(E$302-E$301)*10)),1))</f>
        <v>7.3</v>
      </c>
      <c r="F210" s="342">
        <f t="shared" si="29"/>
        <v>7.5</v>
      </c>
      <c r="G210" s="341">
        <f>IF('Datos de Indicador'!O213="No dato","x",ROUND(IF('Datos de Indicador'!O213&gt;G$302,0,IF('Datos de Indicador'!O213&lt;$G$301,10,(G$302-'Datos de Indicador'!O213)/(G$302-G$301)*10)),1))</f>
        <v>8.8000000000000007</v>
      </c>
      <c r="H210" s="341">
        <f>IF('Datos de Indicador'!P213="No dato","x",ROUND(IF('Datos de Indicador'!P213&gt;H$302,10,IF('Datos de Indicador'!P213&lt;$E$301,0,10-(H$302-'Datos de Indicador'!P213)/(H$302-H$301)*10)),1))</f>
        <v>5.6</v>
      </c>
      <c r="I210" s="341" t="str">
        <f>IF('Datos de Indicador'!Q213="No dato","x",ROUND(IF('Datos de Indicador'!Q213&gt;I$302,10,IF('Datos de Indicador'!Q213&lt;$I$301,0,10-(I$302-'Datos de Indicador'!Q213)/(I$302-I$301)*10)),1))</f>
        <v>x</v>
      </c>
      <c r="J210" s="342">
        <f t="shared" si="24"/>
        <v>7.2</v>
      </c>
      <c r="K210" s="341">
        <f>IF('Datos de Indicador'!R213="No dato","x",ROUND(IF('Datos de Indicador'!R213&gt;K$302,10,IF('Datos de Indicador'!R213&lt;$K$301,0,10-(K$302-'Datos de Indicador'!R213)/(K$302-K$301)*10)),1))</f>
        <v>6.7</v>
      </c>
      <c r="L210" s="341">
        <f>IF('Datos de Indicador'!S213="No dato","x",ROUND(IF('Datos de Indicador'!S213&gt;L$302,10,IF('Datos de Indicador'!S213&lt;$L$301,0,10-(L$302-'Datos de Indicador'!S213)/(L$302-L$301)*10)),1))</f>
        <v>7.9</v>
      </c>
      <c r="M210" s="342">
        <f t="shared" si="25"/>
        <v>7.3</v>
      </c>
      <c r="N210" s="343">
        <f t="shared" si="30"/>
        <v>7.3</v>
      </c>
      <c r="O210" s="344">
        <f>IF('Datos de Indicador'!T213="No dato","x",IF('Datos de Indicador'!AN213="No dato","x", 'Datos de Indicador'!T213/'Datos de Indicador'!AN213))</f>
        <v>4.7155460906601766E-3</v>
      </c>
      <c r="P210" s="341">
        <f t="shared" si="26"/>
        <v>3.1</v>
      </c>
      <c r="Q210" s="474">
        <f>IF('Datos de Indicador'!T213="No dato","x",ROUND(IF('Datos de Indicador'!T213&gt;Q$302,10,IF('Datos de Indicador'!T213&lt;$Q$301,0,10-(Q$302-'Datos de Indicador'!T213)/(Q$302-Q$301)*10)),1))</f>
        <v>0.8</v>
      </c>
      <c r="R210" s="342">
        <f t="shared" si="31"/>
        <v>2</v>
      </c>
      <c r="S210" s="341">
        <f>IF('Datos de Indicador'!U213="No dato","x",ROUND(IF('Datos de Indicador'!U213&gt;S$302,10,IF('Datos de Indicador'!U213&lt;$S$301,0,10-(S$302-'Datos de Indicador'!U213)/(S$302-S$301)*10)),1))</f>
        <v>6.8</v>
      </c>
      <c r="T210" s="341">
        <f>IF('Datos de Indicador'!V213="No dato","x",ROUND(IF('Datos de Indicador'!V213&gt;T$302,10,IF('Datos de Indicador'!V213&lt;$T$301,0,10-(T$302-'Datos de Indicador'!V213)/(T$302-T$301)*10)),1))</f>
        <v>10</v>
      </c>
      <c r="U210" s="341">
        <f>IF('Datos de Indicador'!W213="No dato","x",ROUND(IF('Datos de Indicador'!W213&gt;U$302,10,IF('Datos de Indicador'!W213&lt;$U$301,0,10-(U$302-'Datos de Indicador'!W213)/(U$302-U$301)*10)),1))</f>
        <v>2.8</v>
      </c>
      <c r="V210" s="341">
        <f>IF('Datos de Indicador'!X213="No dato","x",ROUND(IF('Datos de Indicador'!X213&gt;V$302,10,IF('Datos de Indicador'!X213&lt;$V$301,0,(V$302-'Datos de Indicador'!X213)/(V$302-V$301)*10)),1))</f>
        <v>7.5</v>
      </c>
      <c r="W210" s="345">
        <f t="shared" si="27"/>
        <v>6.8</v>
      </c>
      <c r="X210" s="346">
        <f t="shared" si="28"/>
        <v>4.8</v>
      </c>
      <c r="Z210" s="413"/>
      <c r="AA210" s="414"/>
      <c r="AB210" s="414"/>
    </row>
    <row r="211" spans="1:28" s="3" customFormat="1" x14ac:dyDescent="0.25">
      <c r="A211" s="99" t="s">
        <v>56</v>
      </c>
      <c r="B211" s="101" t="s">
        <v>82</v>
      </c>
      <c r="C211" s="307">
        <v>1326</v>
      </c>
      <c r="D211" s="341">
        <f>IF('Datos de Indicador'!M214="No dato","x",ROUND(IF('Datos de Indicador'!M214&gt;D$302,0,IF('Datos de Indicador'!M214&lt;$D$301,10,(D$302-'Datos de Indicador'!M214)/(D$302-D$301)*10)),1))</f>
        <v>7.2</v>
      </c>
      <c r="E211" s="341">
        <f>IF('Datos de Indicador'!N214="No dato","x",ROUND(IF('Datos de Indicador'!N214&gt;E$302,10,IF('Datos de Indicador'!N214&lt;$E$301,0,10-(E$302-'Datos de Indicador'!N214)/(E$302-E$301)*10)),1))</f>
        <v>10</v>
      </c>
      <c r="F211" s="342">
        <f t="shared" si="29"/>
        <v>9</v>
      </c>
      <c r="G211" s="341">
        <f>IF('Datos de Indicador'!O214="No dato","x",ROUND(IF('Datos de Indicador'!O214&gt;G$302,0,IF('Datos de Indicador'!O214&lt;$G$301,10,(G$302-'Datos de Indicador'!O214)/(G$302-G$301)*10)),1))</f>
        <v>7.5</v>
      </c>
      <c r="H211" s="341">
        <f>IF('Datos de Indicador'!P214="No dato","x",ROUND(IF('Datos de Indicador'!P214&gt;H$302,10,IF('Datos de Indicador'!P214&lt;$E$301,0,10-(H$302-'Datos de Indicador'!P214)/(H$302-H$301)*10)),1))</f>
        <v>4.9000000000000004</v>
      </c>
      <c r="I211" s="341" t="str">
        <f>IF('Datos de Indicador'!Q214="No dato","x",ROUND(IF('Datos de Indicador'!Q214&gt;I$302,10,IF('Datos de Indicador'!Q214&lt;$I$301,0,10-(I$302-'Datos de Indicador'!Q214)/(I$302-I$301)*10)),1))</f>
        <v>x</v>
      </c>
      <c r="J211" s="342">
        <f t="shared" si="24"/>
        <v>6.2</v>
      </c>
      <c r="K211" s="341">
        <f>IF('Datos de Indicador'!R214="No dato","x",ROUND(IF('Datos de Indicador'!R214&gt;K$302,10,IF('Datos de Indicador'!R214&lt;$K$301,0,10-(K$302-'Datos de Indicador'!R214)/(K$302-K$301)*10)),1))</f>
        <v>3.7</v>
      </c>
      <c r="L211" s="341">
        <f>IF('Datos de Indicador'!S214="No dato","x",ROUND(IF('Datos de Indicador'!S214&gt;L$302,10,IF('Datos de Indicador'!S214&lt;$L$301,0,10-(L$302-'Datos de Indicador'!S214)/(L$302-L$301)*10)),1))</f>
        <v>7.5</v>
      </c>
      <c r="M211" s="342">
        <f t="shared" si="25"/>
        <v>5.9</v>
      </c>
      <c r="N211" s="343">
        <f t="shared" si="30"/>
        <v>7</v>
      </c>
      <c r="O211" s="344">
        <f>IF('Datos de Indicador'!T214="No dato","x",IF('Datos de Indicador'!AN214="No dato","x", 'Datos de Indicador'!T214/'Datos de Indicador'!AN214))</f>
        <v>1.5103338632750398E-2</v>
      </c>
      <c r="P211" s="341">
        <f t="shared" si="26"/>
        <v>10</v>
      </c>
      <c r="Q211" s="474">
        <f>IF('Datos de Indicador'!T214="No dato","x",ROUND(IF('Datos de Indicador'!T214&gt;Q$302,10,IF('Datos de Indicador'!T214&lt;$Q$301,0,10-(Q$302-'Datos de Indicador'!T214)/(Q$302-Q$301)*10)),1))</f>
        <v>1.4</v>
      </c>
      <c r="R211" s="342">
        <f t="shared" si="31"/>
        <v>7.8</v>
      </c>
      <c r="S211" s="341">
        <f>IF('Datos de Indicador'!U214="No dato","x",ROUND(IF('Datos de Indicador'!U214&gt;S$302,10,IF('Datos de Indicador'!U214&lt;$S$301,0,10-(S$302-'Datos de Indicador'!U214)/(S$302-S$301)*10)),1))</f>
        <v>6.2</v>
      </c>
      <c r="T211" s="341">
        <f>IF('Datos de Indicador'!V214="No dato","x",ROUND(IF('Datos de Indicador'!V214&gt;T$302,10,IF('Datos de Indicador'!V214&lt;$T$301,0,10-(T$302-'Datos de Indicador'!V214)/(T$302-T$301)*10)),1))</f>
        <v>10</v>
      </c>
      <c r="U211" s="341">
        <f>IF('Datos de Indicador'!W214="No dato","x",ROUND(IF('Datos de Indicador'!W214&gt;U$302,10,IF('Datos de Indicador'!W214&lt;$U$301,0,10-(U$302-'Datos de Indicador'!W214)/(U$302-U$301)*10)),1))</f>
        <v>10</v>
      </c>
      <c r="V211" s="341">
        <f>IF('Datos de Indicador'!X214="No dato","x",ROUND(IF('Datos de Indicador'!X214&gt;V$302,10,IF('Datos de Indicador'!X214&lt;$V$301,0,(V$302-'Datos de Indicador'!X214)/(V$302-V$301)*10)),1))</f>
        <v>7.5</v>
      </c>
      <c r="W211" s="345">
        <f t="shared" si="27"/>
        <v>8.4</v>
      </c>
      <c r="X211" s="346">
        <f t="shared" si="28"/>
        <v>8.1</v>
      </c>
      <c r="Z211" s="413"/>
      <c r="AA211" s="414"/>
      <c r="AB211" s="414"/>
    </row>
    <row r="212" spans="1:28" s="3" customFormat="1" x14ac:dyDescent="0.25">
      <c r="A212" s="99" t="s">
        <v>56</v>
      </c>
      <c r="B212" s="101" t="s">
        <v>83</v>
      </c>
      <c r="C212" s="307">
        <v>1327</v>
      </c>
      <c r="D212" s="341">
        <f>IF('Datos de Indicador'!M215="No dato","x",ROUND(IF('Datos de Indicador'!M215&gt;D$302,0,IF('Datos de Indicador'!M215&lt;$D$301,10,(D$302-'Datos de Indicador'!M215)/(D$302-D$301)*10)),1))</f>
        <v>7.7</v>
      </c>
      <c r="E212" s="341">
        <f>IF('Datos de Indicador'!N215="No dato","x",ROUND(IF('Datos de Indicador'!N215&gt;E$302,10,IF('Datos de Indicador'!N215&lt;$E$301,0,10-(E$302-'Datos de Indicador'!N215)/(E$302-E$301)*10)),1))</f>
        <v>10</v>
      </c>
      <c r="F212" s="342">
        <f t="shared" si="29"/>
        <v>9.1999999999999993</v>
      </c>
      <c r="G212" s="341">
        <f>IF('Datos de Indicador'!O215="No dato","x",ROUND(IF('Datos de Indicador'!O215&gt;G$302,0,IF('Datos de Indicador'!O215&lt;$G$301,10,(G$302-'Datos de Indicador'!O215)/(G$302-G$301)*10)),1))</f>
        <v>8.3000000000000007</v>
      </c>
      <c r="H212" s="341">
        <f>IF('Datos de Indicador'!P215="No dato","x",ROUND(IF('Datos de Indicador'!P215&gt;H$302,10,IF('Datos de Indicador'!P215&lt;$E$301,0,10-(H$302-'Datos de Indicador'!P215)/(H$302-H$301)*10)),1))</f>
        <v>5</v>
      </c>
      <c r="I212" s="341" t="str">
        <f>IF('Datos de Indicador'!Q215="No dato","x",ROUND(IF('Datos de Indicador'!Q215&gt;I$302,10,IF('Datos de Indicador'!Q215&lt;$I$301,0,10-(I$302-'Datos de Indicador'!Q215)/(I$302-I$301)*10)),1))</f>
        <v>x</v>
      </c>
      <c r="J212" s="342">
        <f t="shared" si="24"/>
        <v>6.7</v>
      </c>
      <c r="K212" s="341">
        <f>IF('Datos de Indicador'!R215="No dato","x",ROUND(IF('Datos de Indicador'!R215&gt;K$302,10,IF('Datos de Indicador'!R215&lt;$K$301,0,10-(K$302-'Datos de Indicador'!R215)/(K$302-K$301)*10)),1))</f>
        <v>6.5</v>
      </c>
      <c r="L212" s="341">
        <f>IF('Datos de Indicador'!S215="No dato","x",ROUND(IF('Datos de Indicador'!S215&gt;L$302,10,IF('Datos de Indicador'!S215&lt;$L$301,0,10-(L$302-'Datos de Indicador'!S215)/(L$302-L$301)*10)),1))</f>
        <v>8.5</v>
      </c>
      <c r="M212" s="342">
        <f t="shared" si="25"/>
        <v>7.6</v>
      </c>
      <c r="N212" s="343">
        <f t="shared" si="30"/>
        <v>7.8</v>
      </c>
      <c r="O212" s="344">
        <f>IF('Datos de Indicador'!T215="No dato","x",IF('Datos de Indicador'!AN215="No dato","x", 'Datos de Indicador'!T215/'Datos de Indicador'!AN215))</f>
        <v>1.3910355486862442E-2</v>
      </c>
      <c r="P212" s="341">
        <f t="shared" si="26"/>
        <v>9.3000000000000007</v>
      </c>
      <c r="Q212" s="474">
        <f>IF('Datos de Indicador'!T215="No dato","x",ROUND(IF('Datos de Indicador'!T215&gt;Q$302,10,IF('Datos de Indicador'!T215&lt;$Q$301,0,10-(Q$302-'Datos de Indicador'!T215)/(Q$302-Q$301)*10)),1))</f>
        <v>0.9</v>
      </c>
      <c r="R212" s="342">
        <f t="shared" si="31"/>
        <v>6.8</v>
      </c>
      <c r="S212" s="341">
        <f>IF('Datos de Indicador'!U215="No dato","x",ROUND(IF('Datos de Indicador'!U215&gt;S$302,10,IF('Datos de Indicador'!U215&lt;$S$301,0,10-(S$302-'Datos de Indicador'!U215)/(S$302-S$301)*10)),1))</f>
        <v>7.7</v>
      </c>
      <c r="T212" s="341">
        <f>IF('Datos de Indicador'!V215="No dato","x",ROUND(IF('Datos de Indicador'!V215&gt;T$302,10,IF('Datos de Indicador'!V215&lt;$T$301,0,10-(T$302-'Datos de Indicador'!V215)/(T$302-T$301)*10)),1))</f>
        <v>10</v>
      </c>
      <c r="U212" s="341">
        <f>IF('Datos de Indicador'!W215="No dato","x",ROUND(IF('Datos de Indicador'!W215&gt;U$302,10,IF('Datos de Indicador'!W215&lt;$U$301,0,10-(U$302-'Datos de Indicador'!W215)/(U$302-U$301)*10)),1))</f>
        <v>3.6</v>
      </c>
      <c r="V212" s="341">
        <f>IF('Datos de Indicador'!X215="No dato","x",ROUND(IF('Datos de Indicador'!X215&gt;V$302,10,IF('Datos de Indicador'!X215&lt;$V$301,0,(V$302-'Datos de Indicador'!X215)/(V$302-V$301)*10)),1))</f>
        <v>10</v>
      </c>
      <c r="W212" s="345">
        <f t="shared" si="27"/>
        <v>7.8</v>
      </c>
      <c r="X212" s="346">
        <f t="shared" si="28"/>
        <v>7.3</v>
      </c>
      <c r="Z212" s="413"/>
      <c r="AA212" s="414"/>
      <c r="AB212" s="414"/>
    </row>
    <row r="213" spans="1:28" s="3" customFormat="1" x14ac:dyDescent="0.25">
      <c r="A213" s="99" t="s">
        <v>56</v>
      </c>
      <c r="B213" s="101" t="s">
        <v>84</v>
      </c>
      <c r="C213" s="307">
        <v>1328</v>
      </c>
      <c r="D213" s="341">
        <f>IF('Datos de Indicador'!M216="No dato","x",ROUND(IF('Datos de Indicador'!M216&gt;D$302,0,IF('Datos de Indicador'!M216&lt;$D$301,10,(D$302-'Datos de Indicador'!M216)/(D$302-D$301)*10)),1))</f>
        <v>7.5</v>
      </c>
      <c r="E213" s="341">
        <f>IF('Datos de Indicador'!N216="No dato","x",ROUND(IF('Datos de Indicador'!N216&gt;E$302,10,IF('Datos de Indicador'!N216&lt;$E$301,0,10-(E$302-'Datos de Indicador'!N216)/(E$302-E$301)*10)),1))</f>
        <v>8.8000000000000007</v>
      </c>
      <c r="F213" s="342">
        <f t="shared" si="29"/>
        <v>8.1999999999999993</v>
      </c>
      <c r="G213" s="341">
        <f>IF('Datos de Indicador'!O216="No dato","x",ROUND(IF('Datos de Indicador'!O216&gt;G$302,0,IF('Datos de Indicador'!O216&lt;$G$301,10,(G$302-'Datos de Indicador'!O216)/(G$302-G$301)*10)),1))</f>
        <v>9.5</v>
      </c>
      <c r="H213" s="341">
        <f>IF('Datos de Indicador'!P216="No dato","x",ROUND(IF('Datos de Indicador'!P216&gt;H$302,10,IF('Datos de Indicador'!P216&lt;$E$301,0,10-(H$302-'Datos de Indicador'!P216)/(H$302-H$301)*10)),1))</f>
        <v>5.2</v>
      </c>
      <c r="I213" s="341" t="str">
        <f>IF('Datos de Indicador'!Q216="No dato","x",ROUND(IF('Datos de Indicador'!Q216&gt;I$302,10,IF('Datos de Indicador'!Q216&lt;$I$301,0,10-(I$302-'Datos de Indicador'!Q216)/(I$302-I$301)*10)),1))</f>
        <v>x</v>
      </c>
      <c r="J213" s="342">
        <f t="shared" si="24"/>
        <v>7.4</v>
      </c>
      <c r="K213" s="341">
        <f>IF('Datos de Indicador'!R216="No dato","x",ROUND(IF('Datos de Indicador'!R216&gt;K$302,10,IF('Datos de Indicador'!R216&lt;$K$301,0,10-(K$302-'Datos de Indicador'!R216)/(K$302-K$301)*10)),1))</f>
        <v>7.5</v>
      </c>
      <c r="L213" s="341">
        <f>IF('Datos de Indicador'!S216="No dato","x",ROUND(IF('Datos de Indicador'!S216&gt;L$302,10,IF('Datos de Indicador'!S216&lt;$L$301,0,10-(L$302-'Datos de Indicador'!S216)/(L$302-L$301)*10)),1))</f>
        <v>7.8</v>
      </c>
      <c r="M213" s="342">
        <f t="shared" si="25"/>
        <v>7.7</v>
      </c>
      <c r="N213" s="343">
        <f t="shared" si="30"/>
        <v>7.8</v>
      </c>
      <c r="O213" s="344">
        <f>IF('Datos de Indicador'!T216="No dato","x",IF('Datos de Indicador'!AN216="No dato","x", 'Datos de Indicador'!T216/'Datos de Indicador'!AN216))</f>
        <v>6.7272115708039018E-4</v>
      </c>
      <c r="P213" s="341">
        <f t="shared" si="26"/>
        <v>0.4</v>
      </c>
      <c r="Q213" s="474">
        <f>IF('Datos de Indicador'!T216="No dato","x",ROUND(IF('Datos de Indicador'!T216&gt;Q$302,10,IF('Datos de Indicador'!T216&lt;$Q$301,0,10-(Q$302-'Datos de Indicador'!T216)/(Q$302-Q$301)*10)),1))</f>
        <v>0.1</v>
      </c>
      <c r="R213" s="342">
        <f t="shared" si="31"/>
        <v>0.3</v>
      </c>
      <c r="S213" s="341">
        <f>IF('Datos de Indicador'!U216="No dato","x",ROUND(IF('Datos de Indicador'!U216&gt;S$302,10,IF('Datos de Indicador'!U216&lt;$S$301,0,10-(S$302-'Datos de Indicador'!U216)/(S$302-S$301)*10)),1))</f>
        <v>2.2999999999999998</v>
      </c>
      <c r="T213" s="341">
        <f>IF('Datos de Indicador'!V216="No dato","x",ROUND(IF('Datos de Indicador'!V216&gt;T$302,10,IF('Datos de Indicador'!V216&lt;$T$301,0,10-(T$302-'Datos de Indicador'!V216)/(T$302-T$301)*10)),1))</f>
        <v>10</v>
      </c>
      <c r="U213" s="341">
        <f>IF('Datos de Indicador'!W216="No dato","x",ROUND(IF('Datos de Indicador'!W216&gt;U$302,10,IF('Datos de Indicador'!W216&lt;$U$301,0,10-(U$302-'Datos de Indicador'!W216)/(U$302-U$301)*10)),1))</f>
        <v>0.3</v>
      </c>
      <c r="V213" s="341">
        <f>IF('Datos de Indicador'!X216="No dato","x",ROUND(IF('Datos de Indicador'!X216&gt;V$302,10,IF('Datos de Indicador'!X216&lt;$V$301,0,(V$302-'Datos de Indicador'!X216)/(V$302-V$301)*10)),1))</f>
        <v>10</v>
      </c>
      <c r="W213" s="345">
        <f t="shared" si="27"/>
        <v>5.7</v>
      </c>
      <c r="X213" s="346">
        <f t="shared" si="28"/>
        <v>3.5</v>
      </c>
      <c r="Z213" s="413"/>
      <c r="AA213" s="414"/>
      <c r="AB213" s="414"/>
    </row>
    <row r="214" spans="1:28" s="3" customFormat="1" x14ac:dyDescent="0.25">
      <c r="A214" s="104" t="s">
        <v>326</v>
      </c>
      <c r="B214" s="101" t="s">
        <v>326</v>
      </c>
      <c r="C214" s="307">
        <v>1401</v>
      </c>
      <c r="D214" s="341">
        <f>IF('Datos de Indicador'!M217="No dato","x",ROUND(IF('Datos de Indicador'!M217&gt;D$302,0,IF('Datos de Indicador'!M217&lt;$D$301,10,(D$302-'Datos de Indicador'!M217)/(D$302-D$301)*10)),1))</f>
        <v>5.5</v>
      </c>
      <c r="E214" s="341">
        <f>IF('Datos de Indicador'!N217="No dato","x",ROUND(IF('Datos de Indicador'!N217&gt;E$302,10,IF('Datos de Indicador'!N217&lt;$E$301,0,10-(E$302-'Datos de Indicador'!N217)/(E$302-E$301)*10)),1))</f>
        <v>5.3</v>
      </c>
      <c r="F214" s="342">
        <f t="shared" si="29"/>
        <v>5.4</v>
      </c>
      <c r="G214" s="341">
        <f>IF('Datos de Indicador'!O217="No dato","x",ROUND(IF('Datos de Indicador'!O217&gt;G$302,0,IF('Datos de Indicador'!O217&lt;$G$301,10,(G$302-'Datos de Indicador'!O217)/(G$302-G$301)*10)),1))</f>
        <v>2.8</v>
      </c>
      <c r="H214" s="341">
        <f>IF('Datos de Indicador'!P217="No dato","x",ROUND(IF('Datos de Indicador'!P217&gt;H$302,10,IF('Datos de Indicador'!P217&lt;$E$301,0,10-(H$302-'Datos de Indicador'!P217)/(H$302-H$301)*10)),1))</f>
        <v>7.6</v>
      </c>
      <c r="I214" s="341">
        <f>IF('Datos de Indicador'!Q217="No dato","x",ROUND(IF('Datos de Indicador'!Q217&gt;I$302,10,IF('Datos de Indicador'!Q217&lt;$I$301,0,10-(I$302-'Datos de Indicador'!Q217)/(I$302-I$301)*10)),1))</f>
        <v>5.5</v>
      </c>
      <c r="J214" s="342">
        <f t="shared" si="24"/>
        <v>5.3</v>
      </c>
      <c r="K214" s="341">
        <f>IF('Datos de Indicador'!R217="No dato","x",ROUND(IF('Datos de Indicador'!R217&gt;K$302,10,IF('Datos de Indicador'!R217&lt;$K$301,0,10-(K$302-'Datos de Indicador'!R217)/(K$302-K$301)*10)),1))</f>
        <v>2.5</v>
      </c>
      <c r="L214" s="341">
        <f>IF('Datos de Indicador'!S217="No dato","x",ROUND(IF('Datos de Indicador'!S217&gt;L$302,10,IF('Datos de Indicador'!S217&lt;$L$301,0,10-(L$302-'Datos de Indicador'!S217)/(L$302-L$301)*10)),1))</f>
        <v>7.1</v>
      </c>
      <c r="M214" s="342">
        <f t="shared" si="25"/>
        <v>5.2</v>
      </c>
      <c r="N214" s="343">
        <f t="shared" si="30"/>
        <v>5.3</v>
      </c>
      <c r="O214" s="344">
        <f>IF('Datos de Indicador'!T217="No dato","x",IF('Datos de Indicador'!AN217="No dato","x", 'Datos de Indicador'!T217/'Datos de Indicador'!AN217))</f>
        <v>1.4915560668940297E-2</v>
      </c>
      <c r="P214" s="341">
        <f t="shared" si="26"/>
        <v>9.9</v>
      </c>
      <c r="Q214" s="474">
        <f>IF('Datos de Indicador'!T217="No dato","x",ROUND(IF('Datos de Indicador'!T217&gt;Q$302,10,IF('Datos de Indicador'!T217&lt;$Q$301,0,10-(Q$302-'Datos de Indicador'!T217)/(Q$302-Q$301)*10)),1))</f>
        <v>9.1</v>
      </c>
      <c r="R214" s="342">
        <f t="shared" si="31"/>
        <v>9.6</v>
      </c>
      <c r="S214" s="341">
        <f>IF('Datos de Indicador'!U217="No dato","x",ROUND(IF('Datos de Indicador'!U217&gt;S$302,10,IF('Datos de Indicador'!U217&lt;$S$301,0,10-(S$302-'Datos de Indicador'!U217)/(S$302-S$301)*10)),1))</f>
        <v>4.2</v>
      </c>
      <c r="T214" s="341">
        <f>IF('Datos de Indicador'!V217="No dato","x",ROUND(IF('Datos de Indicador'!V217&gt;T$302,10,IF('Datos de Indicador'!V217&lt;$T$301,0,10-(T$302-'Datos de Indicador'!V217)/(T$302-T$301)*10)),1))</f>
        <v>7.2</v>
      </c>
      <c r="U214" s="341">
        <f>IF('Datos de Indicador'!W217="No dato","x",ROUND(IF('Datos de Indicador'!W217&gt;U$302,10,IF('Datos de Indicador'!W217&lt;$U$301,0,10-(U$302-'Datos de Indicador'!W217)/(U$302-U$301)*10)),1))</f>
        <v>0.9</v>
      </c>
      <c r="V214" s="341">
        <f>IF('Datos de Indicador'!X217="No dato","x",ROUND(IF('Datos de Indicador'!X217&gt;V$302,10,IF('Datos de Indicador'!X217&lt;$V$301,0,(V$302-'Datos de Indicador'!X217)/(V$302-V$301)*10)),1))</f>
        <v>0</v>
      </c>
      <c r="W214" s="345">
        <f t="shared" si="27"/>
        <v>3.1</v>
      </c>
      <c r="X214" s="346">
        <f t="shared" si="28"/>
        <v>7.6</v>
      </c>
      <c r="Z214" s="413"/>
      <c r="AA214" s="414"/>
      <c r="AB214" s="414"/>
    </row>
    <row r="215" spans="1:28" s="3" customFormat="1" x14ac:dyDescent="0.25">
      <c r="A215" s="104" t="s">
        <v>326</v>
      </c>
      <c r="B215" s="101" t="s">
        <v>327</v>
      </c>
      <c r="C215" s="307">
        <v>1402</v>
      </c>
      <c r="D215" s="341">
        <f>IF('Datos de Indicador'!M218="No dato","x",ROUND(IF('Datos de Indicador'!M218&gt;D$302,0,IF('Datos de Indicador'!M218&lt;$D$301,10,(D$302-'Datos de Indicador'!M218)/(D$302-D$301)*10)),1))</f>
        <v>8.3000000000000007</v>
      </c>
      <c r="E215" s="341">
        <f>IF('Datos de Indicador'!N218="No dato","x",ROUND(IF('Datos de Indicador'!N218&gt;E$302,10,IF('Datos de Indicador'!N218&lt;$E$301,0,10-(E$302-'Datos de Indicador'!N218)/(E$302-E$301)*10)),1))</f>
        <v>8.9</v>
      </c>
      <c r="F215" s="342">
        <f t="shared" si="29"/>
        <v>8.6</v>
      </c>
      <c r="G215" s="341">
        <f>IF('Datos de Indicador'!O218="No dato","x",ROUND(IF('Datos de Indicador'!O218&gt;G$302,0,IF('Datos de Indicador'!O218&lt;$G$301,10,(G$302-'Datos de Indicador'!O218)/(G$302-G$301)*10)),1))</f>
        <v>8.8000000000000007</v>
      </c>
      <c r="H215" s="341">
        <f>IF('Datos de Indicador'!P218="No dato","x",ROUND(IF('Datos de Indicador'!P218&gt;H$302,10,IF('Datos de Indicador'!P218&lt;$E$301,0,10-(H$302-'Datos de Indicador'!P218)/(H$302-H$301)*10)),1))</f>
        <v>7.2</v>
      </c>
      <c r="I215" s="341">
        <f>IF('Datos de Indicador'!Q218="No dato","x",ROUND(IF('Datos de Indicador'!Q218&gt;I$302,10,IF('Datos de Indicador'!Q218&lt;$I$301,0,10-(I$302-'Datos de Indicador'!Q218)/(I$302-I$301)*10)),1))</f>
        <v>10</v>
      </c>
      <c r="J215" s="342">
        <f t="shared" si="24"/>
        <v>8.6999999999999993</v>
      </c>
      <c r="K215" s="341">
        <f>IF('Datos de Indicador'!R218="No dato","x",ROUND(IF('Datos de Indicador'!R218&gt;K$302,10,IF('Datos de Indicador'!R218&lt;$K$301,0,10-(K$302-'Datos de Indicador'!R218)/(K$302-K$301)*10)),1))</f>
        <v>6.6</v>
      </c>
      <c r="L215" s="341">
        <f>IF('Datos de Indicador'!S218="No dato","x",ROUND(IF('Datos de Indicador'!S218&gt;L$302,10,IF('Datos de Indicador'!S218&lt;$L$301,0,10-(L$302-'Datos de Indicador'!S218)/(L$302-L$301)*10)),1))</f>
        <v>7.9</v>
      </c>
      <c r="M215" s="342">
        <f t="shared" si="25"/>
        <v>7.3</v>
      </c>
      <c r="N215" s="343">
        <f t="shared" si="30"/>
        <v>8.1999999999999993</v>
      </c>
      <c r="O215" s="344">
        <f>IF('Datos de Indicador'!T218="No dato","x",IF('Datos de Indicador'!AN218="No dato","x", 'Datos de Indicador'!T218/'Datos de Indicador'!AN218))</f>
        <v>2.3961661341853034E-3</v>
      </c>
      <c r="P215" s="341">
        <f t="shared" si="26"/>
        <v>1.6</v>
      </c>
      <c r="Q215" s="474">
        <f>IF('Datos de Indicador'!T218="No dato","x",ROUND(IF('Datos de Indicador'!T218&gt;Q$302,10,IF('Datos de Indicador'!T218&lt;$Q$301,0,10-(Q$302-'Datos de Indicador'!T218)/(Q$302-Q$301)*10)),1))</f>
        <v>1</v>
      </c>
      <c r="R215" s="342">
        <f t="shared" si="31"/>
        <v>1.3</v>
      </c>
      <c r="S215" s="341">
        <f>IF('Datos de Indicador'!U218="No dato","x",ROUND(IF('Datos de Indicador'!U218&gt;S$302,10,IF('Datos de Indicador'!U218&lt;$S$301,0,10-(S$302-'Datos de Indicador'!U218)/(S$302-S$301)*10)),1))</f>
        <v>7.2</v>
      </c>
      <c r="T215" s="341">
        <f>IF('Datos de Indicador'!V218="No dato","x",ROUND(IF('Datos de Indicador'!V218&gt;T$302,10,IF('Datos de Indicador'!V218&lt;$T$301,0,10-(T$302-'Datos de Indicador'!V218)/(T$302-T$301)*10)),1))</f>
        <v>10</v>
      </c>
      <c r="U215" s="341">
        <f>IF('Datos de Indicador'!W218="No dato","x",ROUND(IF('Datos de Indicador'!W218&gt;U$302,10,IF('Datos de Indicador'!W218&lt;$U$301,0,10-(U$302-'Datos de Indicador'!W218)/(U$302-U$301)*10)),1))</f>
        <v>2.2999999999999998</v>
      </c>
      <c r="V215" s="341">
        <f>IF('Datos de Indicador'!X218="No dato","x",ROUND(IF('Datos de Indicador'!X218&gt;V$302,10,IF('Datos de Indicador'!X218&lt;$V$301,0,(V$302-'Datos de Indicador'!X218)/(V$302-V$301)*10)),1))</f>
        <v>10</v>
      </c>
      <c r="W215" s="345">
        <f t="shared" si="27"/>
        <v>7.4</v>
      </c>
      <c r="X215" s="346">
        <f t="shared" si="28"/>
        <v>5.0999999999999996</v>
      </c>
      <c r="Z215" s="413"/>
      <c r="AA215" s="414"/>
      <c r="AB215" s="414"/>
    </row>
    <row r="216" spans="1:28" s="3" customFormat="1" x14ac:dyDescent="0.25">
      <c r="A216" s="104" t="s">
        <v>326</v>
      </c>
      <c r="B216" s="101" t="s">
        <v>210</v>
      </c>
      <c r="C216" s="307">
        <v>1403</v>
      </c>
      <c r="D216" s="341">
        <f>IF('Datos de Indicador'!M219="No dato","x",ROUND(IF('Datos de Indicador'!M219&gt;D$302,0,IF('Datos de Indicador'!M219&lt;$D$301,10,(D$302-'Datos de Indicador'!M219)/(D$302-D$301)*10)),1))</f>
        <v>7.2</v>
      </c>
      <c r="E216" s="341">
        <f>IF('Datos de Indicador'!N219="No dato","x",ROUND(IF('Datos de Indicador'!N219&gt;E$302,10,IF('Datos de Indicador'!N219&lt;$E$301,0,10-(E$302-'Datos de Indicador'!N219)/(E$302-E$301)*10)),1))</f>
        <v>7.3</v>
      </c>
      <c r="F216" s="342">
        <f t="shared" si="29"/>
        <v>7.3</v>
      </c>
      <c r="G216" s="341">
        <f>IF('Datos de Indicador'!O219="No dato","x",ROUND(IF('Datos de Indicador'!O219&gt;G$302,0,IF('Datos de Indicador'!O219&lt;$G$301,10,(G$302-'Datos de Indicador'!O219)/(G$302-G$301)*10)),1))</f>
        <v>7.3</v>
      </c>
      <c r="H216" s="341">
        <f>IF('Datos de Indicador'!P219="No dato","x",ROUND(IF('Datos de Indicador'!P219&gt;H$302,10,IF('Datos de Indicador'!P219&lt;$E$301,0,10-(H$302-'Datos de Indicador'!P219)/(H$302-H$301)*10)),1))</f>
        <v>7.1</v>
      </c>
      <c r="I216" s="341" t="str">
        <f>IF('Datos de Indicador'!Q219="No dato","x",ROUND(IF('Datos de Indicador'!Q219&gt;I$302,10,IF('Datos de Indicador'!Q219&lt;$I$301,0,10-(I$302-'Datos de Indicador'!Q219)/(I$302-I$301)*10)),1))</f>
        <v>x</v>
      </c>
      <c r="J216" s="342">
        <f t="shared" si="24"/>
        <v>7.2</v>
      </c>
      <c r="K216" s="341">
        <f>IF('Datos de Indicador'!R219="No dato","x",ROUND(IF('Datos de Indicador'!R219&gt;K$302,10,IF('Datos de Indicador'!R219&lt;$K$301,0,10-(K$302-'Datos de Indicador'!R219)/(K$302-K$301)*10)),1))</f>
        <v>3.7</v>
      </c>
      <c r="L216" s="341">
        <f>IF('Datos de Indicador'!S219="No dato","x",ROUND(IF('Datos de Indicador'!S219&gt;L$302,10,IF('Datos de Indicador'!S219&lt;$L$301,0,10-(L$302-'Datos de Indicador'!S219)/(L$302-L$301)*10)),1))</f>
        <v>7.1</v>
      </c>
      <c r="M216" s="342">
        <f t="shared" si="25"/>
        <v>5.7</v>
      </c>
      <c r="N216" s="343">
        <f t="shared" si="30"/>
        <v>6.7</v>
      </c>
      <c r="O216" s="344">
        <f>IF('Datos de Indicador'!T219="No dato","x",IF('Datos de Indicador'!AN219="No dato","x", 'Datos de Indicador'!T219/'Datos de Indicador'!AN219))</f>
        <v>5.8008982035928141E-3</v>
      </c>
      <c r="P216" s="341">
        <f t="shared" si="26"/>
        <v>3.9</v>
      </c>
      <c r="Q216" s="474">
        <f>IF('Datos de Indicador'!T219="No dato","x",ROUND(IF('Datos de Indicador'!T219&gt;Q$302,10,IF('Datos de Indicador'!T219&lt;$Q$301,0,10-(Q$302-'Datos de Indicador'!T219)/(Q$302-Q$301)*10)),1))</f>
        <v>0.8</v>
      </c>
      <c r="R216" s="342">
        <f t="shared" si="31"/>
        <v>2.5</v>
      </c>
      <c r="S216" s="341">
        <f>IF('Datos de Indicador'!U219="No dato","x",ROUND(IF('Datos de Indicador'!U219&gt;S$302,10,IF('Datos de Indicador'!U219&lt;$S$301,0,10-(S$302-'Datos de Indicador'!U219)/(S$302-S$301)*10)),1))</f>
        <v>4.3</v>
      </c>
      <c r="T216" s="341">
        <f>IF('Datos de Indicador'!V219="No dato","x",ROUND(IF('Datos de Indicador'!V219&gt;T$302,10,IF('Datos de Indicador'!V219&lt;$T$301,0,10-(T$302-'Datos de Indicador'!V219)/(T$302-T$301)*10)),1))</f>
        <v>9.3000000000000007</v>
      </c>
      <c r="U216" s="341">
        <f>IF('Datos de Indicador'!W219="No dato","x",ROUND(IF('Datos de Indicador'!W219&gt;U$302,10,IF('Datos de Indicador'!W219&lt;$U$301,0,10-(U$302-'Datos de Indicador'!W219)/(U$302-U$301)*10)),1))</f>
        <v>1</v>
      </c>
      <c r="V216" s="341">
        <f>IF('Datos de Indicador'!X219="No dato","x",ROUND(IF('Datos de Indicador'!X219&gt;V$302,10,IF('Datos de Indicador'!X219&lt;$V$301,0,(V$302-'Datos de Indicador'!X219)/(V$302-V$301)*10)),1))</f>
        <v>5</v>
      </c>
      <c r="W216" s="345">
        <f t="shared" si="27"/>
        <v>4.9000000000000004</v>
      </c>
      <c r="X216" s="346">
        <f t="shared" si="28"/>
        <v>3.8</v>
      </c>
      <c r="Z216" s="413"/>
      <c r="AA216" s="414"/>
      <c r="AB216" s="414"/>
    </row>
    <row r="217" spans="1:28" s="3" customFormat="1" x14ac:dyDescent="0.25">
      <c r="A217" s="104" t="s">
        <v>326</v>
      </c>
      <c r="B217" s="101" t="s">
        <v>328</v>
      </c>
      <c r="C217" s="307">
        <v>1404</v>
      </c>
      <c r="D217" s="341">
        <f>IF('Datos de Indicador'!M220="No dato","x",ROUND(IF('Datos de Indicador'!M220&gt;D$302,0,IF('Datos de Indicador'!M220&lt;$D$301,10,(D$302-'Datos de Indicador'!M220)/(D$302-D$301)*10)),1))</f>
        <v>10</v>
      </c>
      <c r="E217" s="341">
        <f>IF('Datos de Indicador'!N220="No dato","x",ROUND(IF('Datos de Indicador'!N220&gt;E$302,10,IF('Datos de Indicador'!N220&lt;$E$301,0,10-(E$302-'Datos de Indicador'!N220)/(E$302-E$301)*10)),1))</f>
        <v>8</v>
      </c>
      <c r="F217" s="342">
        <f t="shared" si="29"/>
        <v>9.3000000000000007</v>
      </c>
      <c r="G217" s="341">
        <f>IF('Datos de Indicador'!O220="No dato","x",ROUND(IF('Datos de Indicador'!O220&gt;G$302,0,IF('Datos de Indicador'!O220&lt;$G$301,10,(G$302-'Datos de Indicador'!O220)/(G$302-G$301)*10)),1))</f>
        <v>9.3000000000000007</v>
      </c>
      <c r="H217" s="341">
        <f>IF('Datos de Indicador'!P220="No dato","x",ROUND(IF('Datos de Indicador'!P220&gt;H$302,10,IF('Datos de Indicador'!P220&lt;$E$301,0,10-(H$302-'Datos de Indicador'!P220)/(H$302-H$301)*10)),1))</f>
        <v>7</v>
      </c>
      <c r="I217" s="341" t="str">
        <f>IF('Datos de Indicador'!Q220="No dato","x",ROUND(IF('Datos de Indicador'!Q220&gt;I$302,10,IF('Datos de Indicador'!Q220&lt;$I$301,0,10-(I$302-'Datos de Indicador'!Q220)/(I$302-I$301)*10)),1))</f>
        <v>x</v>
      </c>
      <c r="J217" s="342">
        <f t="shared" si="24"/>
        <v>8.1999999999999993</v>
      </c>
      <c r="K217" s="341">
        <f>IF('Datos de Indicador'!R220="No dato","x",ROUND(IF('Datos de Indicador'!R220&gt;K$302,10,IF('Datos de Indicador'!R220&lt;$K$301,0,10-(K$302-'Datos de Indicador'!R220)/(K$302-K$301)*10)),1))</f>
        <v>6.7</v>
      </c>
      <c r="L217" s="341">
        <f>IF('Datos de Indicador'!S220="No dato","x",ROUND(IF('Datos de Indicador'!S220&gt;L$302,10,IF('Datos de Indicador'!S220&lt;$L$301,0,10-(L$302-'Datos de Indicador'!S220)/(L$302-L$301)*10)),1))</f>
        <v>7.8</v>
      </c>
      <c r="M217" s="342">
        <f t="shared" si="25"/>
        <v>7.3</v>
      </c>
      <c r="N217" s="343">
        <f t="shared" si="30"/>
        <v>8.3000000000000007</v>
      </c>
      <c r="O217" s="344">
        <f>IF('Datos de Indicador'!T220="No dato","x",IF('Datos de Indicador'!AN220="No dato","x", 'Datos de Indicador'!T220/'Datos de Indicador'!AN220))</f>
        <v>3.6231884057971015E-3</v>
      </c>
      <c r="P217" s="341">
        <f t="shared" si="26"/>
        <v>2.4</v>
      </c>
      <c r="Q217" s="474">
        <f>IF('Datos de Indicador'!T220="No dato","x",ROUND(IF('Datos de Indicador'!T220&gt;Q$302,10,IF('Datos de Indicador'!T220&lt;$Q$301,0,10-(Q$302-'Datos de Indicador'!T220)/(Q$302-Q$301)*10)),1))</f>
        <v>0.4</v>
      </c>
      <c r="R217" s="342">
        <f t="shared" si="31"/>
        <v>1.5</v>
      </c>
      <c r="S217" s="341">
        <f>IF('Datos de Indicador'!U220="No dato","x",ROUND(IF('Datos de Indicador'!U220&gt;S$302,10,IF('Datos de Indicador'!U220&lt;$S$301,0,10-(S$302-'Datos de Indicador'!U220)/(S$302-S$301)*10)),1))</f>
        <v>2.7</v>
      </c>
      <c r="T217" s="341">
        <f>IF('Datos de Indicador'!V220="No dato","x",ROUND(IF('Datos de Indicador'!V220&gt;T$302,10,IF('Datos de Indicador'!V220&lt;$T$301,0,10-(T$302-'Datos de Indicador'!V220)/(T$302-T$301)*10)),1))</f>
        <v>10</v>
      </c>
      <c r="U217" s="341">
        <f>IF('Datos de Indicador'!W220="No dato","x",ROUND(IF('Datos de Indicador'!W220&gt;U$302,10,IF('Datos de Indicador'!W220&lt;$U$301,0,10-(U$302-'Datos de Indicador'!W220)/(U$302-U$301)*10)),1))</f>
        <v>2.5</v>
      </c>
      <c r="V217" s="341">
        <f>IF('Datos de Indicador'!X220="No dato","x",ROUND(IF('Datos de Indicador'!X220&gt;V$302,10,IF('Datos de Indicador'!X220&lt;$V$301,0,(V$302-'Datos de Indicador'!X220)/(V$302-V$301)*10)),1))</f>
        <v>10</v>
      </c>
      <c r="W217" s="345">
        <f t="shared" si="27"/>
        <v>6.3</v>
      </c>
      <c r="X217" s="346">
        <f t="shared" si="28"/>
        <v>4.3</v>
      </c>
      <c r="Z217" s="413"/>
      <c r="AA217" s="414"/>
      <c r="AB217" s="414"/>
    </row>
    <row r="218" spans="1:28" s="3" customFormat="1" x14ac:dyDescent="0.25">
      <c r="A218" s="104" t="s">
        <v>326</v>
      </c>
      <c r="B218" s="101" t="s">
        <v>329</v>
      </c>
      <c r="C218" s="307">
        <v>1405</v>
      </c>
      <c r="D218" s="341">
        <f>IF('Datos de Indicador'!M221="No dato","x",ROUND(IF('Datos de Indicador'!M221&gt;D$302,0,IF('Datos de Indicador'!M221&lt;$D$301,10,(D$302-'Datos de Indicador'!M221)/(D$302-D$301)*10)),1))</f>
        <v>8.8000000000000007</v>
      </c>
      <c r="E218" s="341">
        <f>IF('Datos de Indicador'!N221="No dato","x",ROUND(IF('Datos de Indicador'!N221&gt;E$302,10,IF('Datos de Indicador'!N221&lt;$E$301,0,10-(E$302-'Datos de Indicador'!N221)/(E$302-E$301)*10)),1))</f>
        <v>8.6999999999999993</v>
      </c>
      <c r="F218" s="342">
        <f t="shared" si="29"/>
        <v>8.8000000000000007</v>
      </c>
      <c r="G218" s="341">
        <f>IF('Datos de Indicador'!O221="No dato","x",ROUND(IF('Datos de Indicador'!O221&gt;G$302,0,IF('Datos de Indicador'!O221&lt;$G$301,10,(G$302-'Datos de Indicador'!O221)/(G$302-G$301)*10)),1))</f>
        <v>8.3000000000000007</v>
      </c>
      <c r="H218" s="341">
        <f>IF('Datos de Indicador'!P221="No dato","x",ROUND(IF('Datos de Indicador'!P221&gt;H$302,10,IF('Datos de Indicador'!P221&lt;$E$301,0,10-(H$302-'Datos de Indicador'!P221)/(H$302-H$301)*10)),1))</f>
        <v>6.8</v>
      </c>
      <c r="I218" s="341" t="str">
        <f>IF('Datos de Indicador'!Q221="No dato","x",ROUND(IF('Datos de Indicador'!Q221&gt;I$302,10,IF('Datos de Indicador'!Q221&lt;$I$301,0,10-(I$302-'Datos de Indicador'!Q221)/(I$302-I$301)*10)),1))</f>
        <v>x</v>
      </c>
      <c r="J218" s="342">
        <f t="shared" si="24"/>
        <v>7.6</v>
      </c>
      <c r="K218" s="341">
        <f>IF('Datos de Indicador'!R221="No dato","x",ROUND(IF('Datos de Indicador'!R221&gt;K$302,10,IF('Datos de Indicador'!R221&lt;$K$301,0,10-(K$302-'Datos de Indicador'!R221)/(K$302-K$301)*10)),1))</f>
        <v>7.5</v>
      </c>
      <c r="L218" s="341">
        <f>IF('Datos de Indicador'!S221="No dato","x",ROUND(IF('Datos de Indicador'!S221&gt;L$302,10,IF('Datos de Indicador'!S221&lt;$L$301,0,10-(L$302-'Datos de Indicador'!S221)/(L$302-L$301)*10)),1))</f>
        <v>7.3</v>
      </c>
      <c r="M218" s="342">
        <f t="shared" si="25"/>
        <v>7.4</v>
      </c>
      <c r="N218" s="343">
        <f t="shared" si="30"/>
        <v>7.9</v>
      </c>
      <c r="O218" s="344">
        <f>IF('Datos de Indicador'!T221="No dato","x",IF('Datos de Indicador'!AN221="No dato","x", 'Datos de Indicador'!T221/'Datos de Indicador'!AN221))</f>
        <v>7.2802912116484656E-3</v>
      </c>
      <c r="P218" s="341">
        <f t="shared" si="26"/>
        <v>4.9000000000000004</v>
      </c>
      <c r="Q218" s="474">
        <f>IF('Datos de Indicador'!T221="No dato","x",ROUND(IF('Datos de Indicador'!T221&gt;Q$302,10,IF('Datos de Indicador'!T221&lt;$Q$301,0,10-(Q$302-'Datos de Indicador'!T221)/(Q$302-Q$301)*10)),1))</f>
        <v>1</v>
      </c>
      <c r="R218" s="342">
        <f t="shared" si="31"/>
        <v>3.2</v>
      </c>
      <c r="S218" s="341">
        <f>IF('Datos de Indicador'!U221="No dato","x",ROUND(IF('Datos de Indicador'!U221&gt;S$302,10,IF('Datos de Indicador'!U221&lt;$S$301,0,10-(S$302-'Datos de Indicador'!U221)/(S$302-S$301)*10)),1))</f>
        <v>1.8</v>
      </c>
      <c r="T218" s="341">
        <f>IF('Datos de Indicador'!V221="No dato","x",ROUND(IF('Datos de Indicador'!V221&gt;T$302,10,IF('Datos de Indicador'!V221&lt;$T$301,0,10-(T$302-'Datos de Indicador'!V221)/(T$302-T$301)*10)),1))</f>
        <v>10</v>
      </c>
      <c r="U218" s="341">
        <f>IF('Datos de Indicador'!W221="No dato","x",ROUND(IF('Datos de Indicador'!W221&gt;U$302,10,IF('Datos de Indicador'!W221&lt;$U$301,0,10-(U$302-'Datos de Indicador'!W221)/(U$302-U$301)*10)),1))</f>
        <v>0.4</v>
      </c>
      <c r="V218" s="341">
        <f>IF('Datos de Indicador'!X221="No dato","x",ROUND(IF('Datos de Indicador'!X221&gt;V$302,10,IF('Datos de Indicador'!X221&lt;$V$301,0,(V$302-'Datos de Indicador'!X221)/(V$302-V$301)*10)),1))</f>
        <v>10</v>
      </c>
      <c r="W218" s="345">
        <f t="shared" si="27"/>
        <v>5.6</v>
      </c>
      <c r="X218" s="346">
        <f t="shared" si="28"/>
        <v>4.5</v>
      </c>
      <c r="Z218" s="413"/>
      <c r="AA218" s="414"/>
      <c r="AB218" s="414"/>
    </row>
    <row r="219" spans="1:28" s="3" customFormat="1" x14ac:dyDescent="0.25">
      <c r="A219" s="104" t="s">
        <v>326</v>
      </c>
      <c r="B219" s="101" t="s">
        <v>330</v>
      </c>
      <c r="C219" s="307">
        <v>1406</v>
      </c>
      <c r="D219" s="341">
        <f>IF('Datos de Indicador'!M222="No dato","x",ROUND(IF('Datos de Indicador'!M222&gt;D$302,0,IF('Datos de Indicador'!M222&lt;$D$301,10,(D$302-'Datos de Indicador'!M222)/(D$302-D$301)*10)),1))</f>
        <v>6.6</v>
      </c>
      <c r="E219" s="341">
        <f>IF('Datos de Indicador'!N222="No dato","x",ROUND(IF('Datos de Indicador'!N222&gt;E$302,10,IF('Datos de Indicador'!N222&lt;$E$301,0,10-(E$302-'Datos de Indicador'!N222)/(E$302-E$301)*10)),1))</f>
        <v>6.3</v>
      </c>
      <c r="F219" s="342">
        <f t="shared" si="29"/>
        <v>6.5</v>
      </c>
      <c r="G219" s="341">
        <f>IF('Datos de Indicador'!O222="No dato","x",ROUND(IF('Datos de Indicador'!O222&gt;G$302,0,IF('Datos de Indicador'!O222&lt;$G$301,10,(G$302-'Datos de Indicador'!O222)/(G$302-G$301)*10)),1))</f>
        <v>7.5</v>
      </c>
      <c r="H219" s="341">
        <f>IF('Datos de Indicador'!P222="No dato","x",ROUND(IF('Datos de Indicador'!P222&gt;H$302,10,IF('Datos de Indicador'!P222&lt;$E$301,0,10-(H$302-'Datos de Indicador'!P222)/(H$302-H$301)*10)),1))</f>
        <v>8.8000000000000007</v>
      </c>
      <c r="I219" s="341">
        <f>IF('Datos de Indicador'!Q222="No dato","x",ROUND(IF('Datos de Indicador'!Q222&gt;I$302,10,IF('Datos de Indicador'!Q222&lt;$I$301,0,10-(I$302-'Datos de Indicador'!Q222)/(I$302-I$301)*10)),1))</f>
        <v>7.5</v>
      </c>
      <c r="J219" s="342">
        <f t="shared" si="24"/>
        <v>7.9</v>
      </c>
      <c r="K219" s="341">
        <f>IF('Datos de Indicador'!R222="No dato","x",ROUND(IF('Datos de Indicador'!R222&gt;K$302,10,IF('Datos de Indicador'!R222&lt;$K$301,0,10-(K$302-'Datos de Indicador'!R222)/(K$302-K$301)*10)),1))</f>
        <v>3.2</v>
      </c>
      <c r="L219" s="341">
        <f>IF('Datos de Indicador'!S222="No dato","x",ROUND(IF('Datos de Indicador'!S222&gt;L$302,10,IF('Datos de Indicador'!S222&lt;$L$301,0,10-(L$302-'Datos de Indicador'!S222)/(L$302-L$301)*10)),1))</f>
        <v>6.8</v>
      </c>
      <c r="M219" s="342">
        <f t="shared" si="25"/>
        <v>5.3</v>
      </c>
      <c r="N219" s="343">
        <f t="shared" si="30"/>
        <v>6.6</v>
      </c>
      <c r="O219" s="344">
        <f>IF('Datos de Indicador'!T222="No dato","x",IF('Datos de Indicador'!AN222="No dato","x", 'Datos de Indicador'!T222/'Datos de Indicador'!AN222))</f>
        <v>1.0321100917431193E-2</v>
      </c>
      <c r="P219" s="341">
        <f t="shared" si="26"/>
        <v>6.9</v>
      </c>
      <c r="Q219" s="474">
        <f>IF('Datos de Indicador'!T222="No dato","x",ROUND(IF('Datos de Indicador'!T222&gt;Q$302,10,IF('Datos de Indicador'!T222&lt;$Q$301,0,10-(Q$302-'Datos de Indicador'!T222)/(Q$302-Q$301)*10)),1))</f>
        <v>1.3</v>
      </c>
      <c r="R219" s="342">
        <f t="shared" si="31"/>
        <v>4.7</v>
      </c>
      <c r="S219" s="341">
        <f>IF('Datos de Indicador'!U222="No dato","x",ROUND(IF('Datos de Indicador'!U222&gt;S$302,10,IF('Datos de Indicador'!U222&lt;$S$301,0,10-(S$302-'Datos de Indicador'!U222)/(S$302-S$301)*10)),1))</f>
        <v>6.7</v>
      </c>
      <c r="T219" s="341">
        <f>IF('Datos de Indicador'!V222="No dato","x",ROUND(IF('Datos de Indicador'!V222&gt;T$302,10,IF('Datos de Indicador'!V222&lt;$T$301,0,10-(T$302-'Datos de Indicador'!V222)/(T$302-T$301)*10)),1))</f>
        <v>10</v>
      </c>
      <c r="U219" s="341">
        <f>IF('Datos de Indicador'!W222="No dato","x",ROUND(IF('Datos de Indicador'!W222&gt;U$302,10,IF('Datos de Indicador'!W222&lt;$U$301,0,10-(U$302-'Datos de Indicador'!W222)/(U$302-U$301)*10)),1))</f>
        <v>4.3</v>
      </c>
      <c r="V219" s="341">
        <f>IF('Datos de Indicador'!X222="No dato","x",ROUND(IF('Datos de Indicador'!X222&gt;V$302,10,IF('Datos de Indicador'!X222&lt;$V$301,0,(V$302-'Datos de Indicador'!X222)/(V$302-V$301)*10)),1))</f>
        <v>7.5</v>
      </c>
      <c r="W219" s="345">
        <f t="shared" si="27"/>
        <v>7.1</v>
      </c>
      <c r="X219" s="346">
        <f t="shared" si="28"/>
        <v>6</v>
      </c>
      <c r="Z219" s="413"/>
      <c r="AA219" s="414"/>
      <c r="AB219" s="414"/>
    </row>
    <row r="220" spans="1:28" s="3" customFormat="1" x14ac:dyDescent="0.25">
      <c r="A220" s="104" t="s">
        <v>326</v>
      </c>
      <c r="B220" s="101" t="s">
        <v>331</v>
      </c>
      <c r="C220" s="307">
        <v>1407</v>
      </c>
      <c r="D220" s="341">
        <f>IF('Datos de Indicador'!M223="No dato","x",ROUND(IF('Datos de Indicador'!M223&gt;D$302,0,IF('Datos de Indicador'!M223&lt;$D$301,10,(D$302-'Datos de Indicador'!M223)/(D$302-D$301)*10)),1))</f>
        <v>7.1</v>
      </c>
      <c r="E220" s="341">
        <f>IF('Datos de Indicador'!N223="No dato","x",ROUND(IF('Datos de Indicador'!N223&gt;E$302,10,IF('Datos de Indicador'!N223&lt;$E$301,0,10-(E$302-'Datos de Indicador'!N223)/(E$302-E$301)*10)),1))</f>
        <v>5.9</v>
      </c>
      <c r="F220" s="342">
        <f t="shared" si="29"/>
        <v>6.5</v>
      </c>
      <c r="G220" s="341">
        <f>IF('Datos de Indicador'!O223="No dato","x",ROUND(IF('Datos de Indicador'!O223&gt;G$302,0,IF('Datos de Indicador'!O223&lt;$G$301,10,(G$302-'Datos de Indicador'!O223)/(G$302-G$301)*10)),1))</f>
        <v>7.2</v>
      </c>
      <c r="H220" s="341">
        <f>IF('Datos de Indicador'!P223="No dato","x",ROUND(IF('Datos de Indicador'!P223&gt;H$302,10,IF('Datos de Indicador'!P223&lt;$E$301,0,10-(H$302-'Datos de Indicador'!P223)/(H$302-H$301)*10)),1))</f>
        <v>7.4</v>
      </c>
      <c r="I220" s="341">
        <f>IF('Datos de Indicador'!Q223="No dato","x",ROUND(IF('Datos de Indicador'!Q223&gt;I$302,10,IF('Datos de Indicador'!Q223&lt;$I$301,0,10-(I$302-'Datos de Indicador'!Q223)/(I$302-I$301)*10)),1))</f>
        <v>6</v>
      </c>
      <c r="J220" s="342">
        <f t="shared" si="24"/>
        <v>6.9</v>
      </c>
      <c r="K220" s="341">
        <f>IF('Datos de Indicador'!R223="No dato","x",ROUND(IF('Datos de Indicador'!R223&gt;K$302,10,IF('Datos de Indicador'!R223&lt;$K$301,0,10-(K$302-'Datos de Indicador'!R223)/(K$302-K$301)*10)),1))</f>
        <v>3.6</v>
      </c>
      <c r="L220" s="341">
        <f>IF('Datos de Indicador'!S223="No dato","x",ROUND(IF('Datos de Indicador'!S223&gt;L$302,10,IF('Datos de Indicador'!S223&lt;$L$301,0,10-(L$302-'Datos de Indicador'!S223)/(L$302-L$301)*10)),1))</f>
        <v>7</v>
      </c>
      <c r="M220" s="342">
        <f t="shared" si="25"/>
        <v>5.6</v>
      </c>
      <c r="N220" s="343">
        <f t="shared" si="30"/>
        <v>6.3</v>
      </c>
      <c r="O220" s="344">
        <f>IF('Datos de Indicador'!T223="No dato","x",IF('Datos de Indicador'!AN223="No dato","x", 'Datos de Indicador'!T223/'Datos de Indicador'!AN223))</f>
        <v>8.2900519376747899E-3</v>
      </c>
      <c r="P220" s="341">
        <f t="shared" si="26"/>
        <v>5.5</v>
      </c>
      <c r="Q220" s="474">
        <f>IF('Datos de Indicador'!T223="No dato","x",ROUND(IF('Datos de Indicador'!T223&gt;Q$302,10,IF('Datos de Indicador'!T223&lt;$Q$301,0,10-(Q$302-'Datos de Indicador'!T223)/(Q$302-Q$301)*10)),1))</f>
        <v>2.1</v>
      </c>
      <c r="R220" s="342">
        <f t="shared" si="31"/>
        <v>4</v>
      </c>
      <c r="S220" s="341">
        <f>IF('Datos de Indicador'!U223="No dato","x",ROUND(IF('Datos de Indicador'!U223&gt;S$302,10,IF('Datos de Indicador'!U223&lt;$S$301,0,10-(S$302-'Datos de Indicador'!U223)/(S$302-S$301)*10)),1))</f>
        <v>2.5</v>
      </c>
      <c r="T220" s="341">
        <f>IF('Datos de Indicador'!V223="No dato","x",ROUND(IF('Datos de Indicador'!V223&gt;T$302,10,IF('Datos de Indicador'!V223&lt;$T$301,0,10-(T$302-'Datos de Indicador'!V223)/(T$302-T$301)*10)),1))</f>
        <v>7.7</v>
      </c>
      <c r="U220" s="341">
        <f>IF('Datos de Indicador'!W223="No dato","x",ROUND(IF('Datos de Indicador'!W223&gt;U$302,10,IF('Datos de Indicador'!W223&lt;$U$301,0,10-(U$302-'Datos de Indicador'!W223)/(U$302-U$301)*10)),1))</f>
        <v>0.4</v>
      </c>
      <c r="V220" s="341">
        <f>IF('Datos de Indicador'!X223="No dato","x",ROUND(IF('Datos de Indicador'!X223&gt;V$302,10,IF('Datos de Indicador'!X223&lt;$V$301,0,(V$302-'Datos de Indicador'!X223)/(V$302-V$301)*10)),1))</f>
        <v>2.5</v>
      </c>
      <c r="W220" s="345">
        <f t="shared" si="27"/>
        <v>3.3</v>
      </c>
      <c r="X220" s="346">
        <f t="shared" si="28"/>
        <v>3.7</v>
      </c>
      <c r="Z220" s="413"/>
      <c r="AA220" s="414"/>
      <c r="AB220" s="414"/>
    </row>
    <row r="221" spans="1:28" s="3" customFormat="1" x14ac:dyDescent="0.25">
      <c r="A221" s="104" t="s">
        <v>326</v>
      </c>
      <c r="B221" s="101" t="s">
        <v>332</v>
      </c>
      <c r="C221" s="307">
        <v>1408</v>
      </c>
      <c r="D221" s="341">
        <f>IF('Datos de Indicador'!M224="No dato","x",ROUND(IF('Datos de Indicador'!M224&gt;D$302,0,IF('Datos de Indicador'!M224&lt;$D$301,10,(D$302-'Datos de Indicador'!M224)/(D$302-D$301)*10)),1))</f>
        <v>7.2</v>
      </c>
      <c r="E221" s="341">
        <f>IF('Datos de Indicador'!N224="No dato","x",ROUND(IF('Datos de Indicador'!N224&gt;E$302,10,IF('Datos de Indicador'!N224&lt;$E$301,0,10-(E$302-'Datos de Indicador'!N224)/(E$302-E$301)*10)),1))</f>
        <v>8.1</v>
      </c>
      <c r="F221" s="342">
        <f t="shared" si="29"/>
        <v>7.7</v>
      </c>
      <c r="G221" s="341">
        <f>IF('Datos de Indicador'!O224="No dato","x",ROUND(IF('Datos de Indicador'!O224&gt;G$302,0,IF('Datos de Indicador'!O224&lt;$G$301,10,(G$302-'Datos de Indicador'!O224)/(G$302-G$301)*10)),1))</f>
        <v>7.8</v>
      </c>
      <c r="H221" s="341">
        <f>IF('Datos de Indicador'!P224="No dato","x",ROUND(IF('Datos de Indicador'!P224&gt;H$302,10,IF('Datos de Indicador'!P224&lt;$E$301,0,10-(H$302-'Datos de Indicador'!P224)/(H$302-H$301)*10)),1))</f>
        <v>7.4</v>
      </c>
      <c r="I221" s="341">
        <f>IF('Datos de Indicador'!Q224="No dato","x",ROUND(IF('Datos de Indicador'!Q224&gt;I$302,10,IF('Datos de Indicador'!Q224&lt;$I$301,0,10-(I$302-'Datos de Indicador'!Q224)/(I$302-I$301)*10)),1))</f>
        <v>9.1999999999999993</v>
      </c>
      <c r="J221" s="342">
        <f t="shared" si="24"/>
        <v>8.1</v>
      </c>
      <c r="K221" s="341">
        <f>IF('Datos de Indicador'!R224="No dato","x",ROUND(IF('Datos de Indicador'!R224&gt;K$302,10,IF('Datos de Indicador'!R224&lt;$K$301,0,10-(K$302-'Datos de Indicador'!R224)/(K$302-K$301)*10)),1))</f>
        <v>5.6</v>
      </c>
      <c r="L221" s="341">
        <f>IF('Datos de Indicador'!S224="No dato","x",ROUND(IF('Datos de Indicador'!S224&gt;L$302,10,IF('Datos de Indicador'!S224&lt;$L$301,0,10-(L$302-'Datos de Indicador'!S224)/(L$302-L$301)*10)),1))</f>
        <v>7.1</v>
      </c>
      <c r="M221" s="342">
        <f t="shared" si="25"/>
        <v>6.4</v>
      </c>
      <c r="N221" s="343">
        <f t="shared" si="30"/>
        <v>7.4</v>
      </c>
      <c r="O221" s="344">
        <f>IF('Datos de Indicador'!T224="No dato","x",IF('Datos de Indicador'!AN224="No dato","x", 'Datos de Indicador'!T224/'Datos de Indicador'!AN224))</f>
        <v>6.5757027782344241E-3</v>
      </c>
      <c r="P221" s="341">
        <f t="shared" si="26"/>
        <v>4.4000000000000004</v>
      </c>
      <c r="Q221" s="474">
        <f>IF('Datos de Indicador'!T224="No dato","x",ROUND(IF('Datos de Indicador'!T224&gt;Q$302,10,IF('Datos de Indicador'!T224&lt;$Q$301,0,10-(Q$302-'Datos de Indicador'!T224)/(Q$302-Q$301)*10)),1))</f>
        <v>1</v>
      </c>
      <c r="R221" s="342">
        <f t="shared" si="31"/>
        <v>2.9</v>
      </c>
      <c r="S221" s="341">
        <f>IF('Datos de Indicador'!U224="No dato","x",ROUND(IF('Datos de Indicador'!U224&gt;S$302,10,IF('Datos de Indicador'!U224&lt;$S$301,0,10-(S$302-'Datos de Indicador'!U224)/(S$302-S$301)*10)),1))</f>
        <v>3</v>
      </c>
      <c r="T221" s="341">
        <f>IF('Datos de Indicador'!V224="No dato","x",ROUND(IF('Datos de Indicador'!V224&gt;T$302,10,IF('Datos de Indicador'!V224&lt;$T$301,0,10-(T$302-'Datos de Indicador'!V224)/(T$302-T$301)*10)),1))</f>
        <v>10</v>
      </c>
      <c r="U221" s="341" t="str">
        <f>IF('Datos de Indicador'!W224="No dato","x",ROUND(IF('Datos de Indicador'!W224&gt;U$302,10,IF('Datos de Indicador'!W224&lt;$U$301,0,10-(U$302-'Datos de Indicador'!W224)/(U$302-U$301)*10)),1))</f>
        <v>x</v>
      </c>
      <c r="V221" s="341">
        <f>IF('Datos de Indicador'!X224="No dato","x",ROUND(IF('Datos de Indicador'!X224&gt;V$302,10,IF('Datos de Indicador'!X224&lt;$V$301,0,(V$302-'Datos de Indicador'!X224)/(V$302-V$301)*10)),1))</f>
        <v>7.5</v>
      </c>
      <c r="W221" s="345">
        <f t="shared" si="27"/>
        <v>6.8</v>
      </c>
      <c r="X221" s="346">
        <f t="shared" si="28"/>
        <v>5.2</v>
      </c>
      <c r="Z221" s="413"/>
      <c r="AA221" s="414"/>
      <c r="AB221" s="414"/>
    </row>
    <row r="222" spans="1:28" s="3" customFormat="1" x14ac:dyDescent="0.25">
      <c r="A222" s="104" t="s">
        <v>326</v>
      </c>
      <c r="B222" s="101" t="s">
        <v>333</v>
      </c>
      <c r="C222" s="307">
        <v>1409</v>
      </c>
      <c r="D222" s="341">
        <f>IF('Datos de Indicador'!M225="No dato","x",ROUND(IF('Datos de Indicador'!M225&gt;D$302,0,IF('Datos de Indicador'!M225&lt;$D$301,10,(D$302-'Datos de Indicador'!M225)/(D$302-D$301)*10)),1))</f>
        <v>7.8</v>
      </c>
      <c r="E222" s="341">
        <f>IF('Datos de Indicador'!N225="No dato","x",ROUND(IF('Datos de Indicador'!N225&gt;E$302,10,IF('Datos de Indicador'!N225&lt;$E$301,0,10-(E$302-'Datos de Indicador'!N225)/(E$302-E$301)*10)),1))</f>
        <v>6.7</v>
      </c>
      <c r="F222" s="342">
        <f t="shared" si="29"/>
        <v>7.3</v>
      </c>
      <c r="G222" s="341">
        <f>IF('Datos de Indicador'!O225="No dato","x",ROUND(IF('Datos de Indicador'!O225&gt;G$302,0,IF('Datos de Indicador'!O225&lt;$G$301,10,(G$302-'Datos de Indicador'!O225)/(G$302-G$301)*10)),1))</f>
        <v>8.1999999999999993</v>
      </c>
      <c r="H222" s="341">
        <f>IF('Datos de Indicador'!P225="No dato","x",ROUND(IF('Datos de Indicador'!P225&gt;H$302,10,IF('Datos de Indicador'!P225&lt;$E$301,0,10-(H$302-'Datos de Indicador'!P225)/(H$302-H$301)*10)),1))</f>
        <v>6.9</v>
      </c>
      <c r="I222" s="341" t="str">
        <f>IF('Datos de Indicador'!Q225="No dato","x",ROUND(IF('Datos de Indicador'!Q225&gt;I$302,10,IF('Datos de Indicador'!Q225&lt;$I$301,0,10-(I$302-'Datos de Indicador'!Q225)/(I$302-I$301)*10)),1))</f>
        <v>x</v>
      </c>
      <c r="J222" s="342">
        <f t="shared" si="24"/>
        <v>7.6</v>
      </c>
      <c r="K222" s="341">
        <f>IF('Datos de Indicador'!R225="No dato","x",ROUND(IF('Datos de Indicador'!R225&gt;K$302,10,IF('Datos de Indicador'!R225&lt;$K$301,0,10-(K$302-'Datos de Indicador'!R225)/(K$302-K$301)*10)),1))</f>
        <v>4.2</v>
      </c>
      <c r="L222" s="341">
        <f>IF('Datos de Indicador'!S225="No dato","x",ROUND(IF('Datos de Indicador'!S225&gt;L$302,10,IF('Datos de Indicador'!S225&lt;$L$301,0,10-(L$302-'Datos de Indicador'!S225)/(L$302-L$301)*10)),1))</f>
        <v>7.2</v>
      </c>
      <c r="M222" s="342">
        <f t="shared" si="25"/>
        <v>5.9</v>
      </c>
      <c r="N222" s="343">
        <f t="shared" si="30"/>
        <v>6.9</v>
      </c>
      <c r="O222" s="344">
        <f>IF('Datos de Indicador'!T225="No dato","x",IF('Datos de Indicador'!AN225="No dato","x", 'Datos de Indicador'!T225/'Datos de Indicador'!AN225))</f>
        <v>7.1399703623871748E-3</v>
      </c>
      <c r="P222" s="341">
        <f t="shared" si="26"/>
        <v>4.8</v>
      </c>
      <c r="Q222" s="474">
        <f>IF('Datos de Indicador'!T225="No dato","x",ROUND(IF('Datos de Indicador'!T225&gt;Q$302,10,IF('Datos de Indicador'!T225&lt;$Q$301,0,10-(Q$302-'Datos de Indicador'!T225)/(Q$302-Q$301)*10)),1))</f>
        <v>1.3</v>
      </c>
      <c r="R222" s="342">
        <f t="shared" si="31"/>
        <v>3.2</v>
      </c>
      <c r="S222" s="341">
        <f>IF('Datos de Indicador'!U225="No dato","x",ROUND(IF('Datos de Indicador'!U225&gt;S$302,10,IF('Datos de Indicador'!U225&lt;$S$301,0,10-(S$302-'Datos de Indicador'!U225)/(S$302-S$301)*10)),1))</f>
        <v>6.5</v>
      </c>
      <c r="T222" s="341">
        <f>IF('Datos de Indicador'!V225="No dato","x",ROUND(IF('Datos de Indicador'!V225&gt;T$302,10,IF('Datos de Indicador'!V225&lt;$T$301,0,10-(T$302-'Datos de Indicador'!V225)/(T$302-T$301)*10)),1))</f>
        <v>10</v>
      </c>
      <c r="U222" s="341">
        <f>IF('Datos de Indicador'!W225="No dato","x",ROUND(IF('Datos de Indicador'!W225&gt;U$302,10,IF('Datos de Indicador'!W225&lt;$U$301,0,10-(U$302-'Datos de Indicador'!W225)/(U$302-U$301)*10)),1))</f>
        <v>1.8</v>
      </c>
      <c r="V222" s="341">
        <f>IF('Datos de Indicador'!X225="No dato","x",ROUND(IF('Datos de Indicador'!X225&gt;V$302,10,IF('Datos de Indicador'!X225&lt;$V$301,0,(V$302-'Datos de Indicador'!X225)/(V$302-V$301)*10)),1))</f>
        <v>10</v>
      </c>
      <c r="W222" s="345">
        <f t="shared" si="27"/>
        <v>7.1</v>
      </c>
      <c r="X222" s="346">
        <f t="shared" si="28"/>
        <v>5.5</v>
      </c>
      <c r="Z222" s="413"/>
      <c r="AA222" s="414"/>
      <c r="AB222" s="414"/>
    </row>
    <row r="223" spans="1:28" s="3" customFormat="1" x14ac:dyDescent="0.25">
      <c r="A223" s="104" t="s">
        <v>326</v>
      </c>
      <c r="B223" s="101" t="s">
        <v>334</v>
      </c>
      <c r="C223" s="307">
        <v>1410</v>
      </c>
      <c r="D223" s="341">
        <f>IF('Datos de Indicador'!M226="No dato","x",ROUND(IF('Datos de Indicador'!M226&gt;D$302,0,IF('Datos de Indicador'!M226&lt;$D$301,10,(D$302-'Datos de Indicador'!M226)/(D$302-D$301)*10)),1))</f>
        <v>7.8</v>
      </c>
      <c r="E223" s="341">
        <f>IF('Datos de Indicador'!N226="No dato","x",ROUND(IF('Datos de Indicador'!N226&gt;E$302,10,IF('Datos de Indicador'!N226&lt;$E$301,0,10-(E$302-'Datos de Indicador'!N226)/(E$302-E$301)*10)),1))</f>
        <v>7.3</v>
      </c>
      <c r="F223" s="342">
        <f t="shared" si="29"/>
        <v>7.6</v>
      </c>
      <c r="G223" s="341">
        <f>IF('Datos de Indicador'!O226="No dato","x",ROUND(IF('Datos de Indicador'!O226&gt;G$302,0,IF('Datos de Indicador'!O226&lt;$G$301,10,(G$302-'Datos de Indicador'!O226)/(G$302-G$301)*10)),1))</f>
        <v>8.6999999999999993</v>
      </c>
      <c r="H223" s="341">
        <f>IF('Datos de Indicador'!P226="No dato","x",ROUND(IF('Datos de Indicador'!P226&gt;H$302,10,IF('Datos de Indicador'!P226&lt;$E$301,0,10-(H$302-'Datos de Indicador'!P226)/(H$302-H$301)*10)),1))</f>
        <v>7.3</v>
      </c>
      <c r="I223" s="341">
        <f>IF('Datos de Indicador'!Q226="No dato","x",ROUND(IF('Datos de Indicador'!Q226&gt;I$302,10,IF('Datos de Indicador'!Q226&lt;$I$301,0,10-(I$302-'Datos de Indicador'!Q226)/(I$302-I$301)*10)),1))</f>
        <v>9.3000000000000007</v>
      </c>
      <c r="J223" s="342">
        <f t="shared" si="24"/>
        <v>8.4</v>
      </c>
      <c r="K223" s="341">
        <f>IF('Datos de Indicador'!R226="No dato","x",ROUND(IF('Datos de Indicador'!R226&gt;K$302,10,IF('Datos de Indicador'!R226&lt;$K$301,0,10-(K$302-'Datos de Indicador'!R226)/(K$302-K$301)*10)),1))</f>
        <v>3.9</v>
      </c>
      <c r="L223" s="341">
        <f>IF('Datos de Indicador'!S226="No dato","x",ROUND(IF('Datos de Indicador'!S226&gt;L$302,10,IF('Datos de Indicador'!S226&lt;$L$301,0,10-(L$302-'Datos de Indicador'!S226)/(L$302-L$301)*10)),1))</f>
        <v>7.1</v>
      </c>
      <c r="M223" s="342">
        <f t="shared" si="25"/>
        <v>5.7</v>
      </c>
      <c r="N223" s="343">
        <f t="shared" si="30"/>
        <v>7.2</v>
      </c>
      <c r="O223" s="344">
        <f>IF('Datos de Indicador'!T226="No dato","x",IF('Datos de Indicador'!AN226="No dato","x", 'Datos de Indicador'!T226/'Datos de Indicador'!AN226))</f>
        <v>1.108616334549537E-2</v>
      </c>
      <c r="P223" s="341">
        <f t="shared" si="26"/>
        <v>7.4</v>
      </c>
      <c r="Q223" s="474">
        <f>IF('Datos de Indicador'!T226="No dato","x",ROUND(IF('Datos de Indicador'!T226&gt;Q$302,10,IF('Datos de Indicador'!T226&lt;$Q$301,0,10-(Q$302-'Datos de Indicador'!T226)/(Q$302-Q$301)*10)),1))</f>
        <v>2</v>
      </c>
      <c r="R223" s="342">
        <f t="shared" si="31"/>
        <v>5.3</v>
      </c>
      <c r="S223" s="341">
        <f>IF('Datos de Indicador'!U226="No dato","x",ROUND(IF('Datos de Indicador'!U226&gt;S$302,10,IF('Datos de Indicador'!U226&lt;$S$301,0,10-(S$302-'Datos de Indicador'!U226)/(S$302-S$301)*10)),1))</f>
        <v>3.3</v>
      </c>
      <c r="T223" s="341">
        <f>IF('Datos de Indicador'!V226="No dato","x",ROUND(IF('Datos de Indicador'!V226&gt;T$302,10,IF('Datos de Indicador'!V226&lt;$T$301,0,10-(T$302-'Datos de Indicador'!V226)/(T$302-T$301)*10)),1))</f>
        <v>10</v>
      </c>
      <c r="U223" s="341">
        <f>IF('Datos de Indicador'!W226="No dato","x",ROUND(IF('Datos de Indicador'!W226&gt;U$302,10,IF('Datos de Indicador'!W226&lt;$U$301,0,10-(U$302-'Datos de Indicador'!W226)/(U$302-U$301)*10)),1))</f>
        <v>2.5</v>
      </c>
      <c r="V223" s="341">
        <f>IF('Datos de Indicador'!X226="No dato","x",ROUND(IF('Datos de Indicador'!X226&gt;V$302,10,IF('Datos de Indicador'!X226&lt;$V$301,0,(V$302-'Datos de Indicador'!X226)/(V$302-V$301)*10)),1))</f>
        <v>7.5</v>
      </c>
      <c r="W223" s="345">
        <f t="shared" si="27"/>
        <v>5.8</v>
      </c>
      <c r="X223" s="346">
        <f t="shared" si="28"/>
        <v>5.6</v>
      </c>
      <c r="Z223" s="413"/>
      <c r="AA223" s="414"/>
      <c r="AB223" s="414"/>
    </row>
    <row r="224" spans="1:28" s="3" customFormat="1" x14ac:dyDescent="0.25">
      <c r="A224" s="104" t="s">
        <v>326</v>
      </c>
      <c r="B224" s="101" t="s">
        <v>335</v>
      </c>
      <c r="C224" s="307">
        <v>1411</v>
      </c>
      <c r="D224" s="341">
        <f>IF('Datos de Indicador'!M227="No dato","x",ROUND(IF('Datos de Indicador'!M227&gt;D$302,0,IF('Datos de Indicador'!M227&lt;$D$301,10,(D$302-'Datos de Indicador'!M227)/(D$302-D$301)*10)),1))</f>
        <v>7.4</v>
      </c>
      <c r="E224" s="341">
        <f>IF('Datos de Indicador'!N227="No dato","x",ROUND(IF('Datos de Indicador'!N227&gt;E$302,10,IF('Datos de Indicador'!N227&lt;$E$301,0,10-(E$302-'Datos de Indicador'!N227)/(E$302-E$301)*10)),1))</f>
        <v>6.8</v>
      </c>
      <c r="F224" s="342">
        <f t="shared" si="29"/>
        <v>7.1</v>
      </c>
      <c r="G224" s="341">
        <f>IF('Datos de Indicador'!O227="No dato","x",ROUND(IF('Datos de Indicador'!O227&gt;G$302,0,IF('Datos de Indicador'!O227&lt;$G$301,10,(G$302-'Datos de Indicador'!O227)/(G$302-G$301)*10)),1))</f>
        <v>7.5</v>
      </c>
      <c r="H224" s="341">
        <f>IF('Datos de Indicador'!P227="No dato","x",ROUND(IF('Datos de Indicador'!P227&gt;H$302,10,IF('Datos de Indicador'!P227&lt;$E$301,0,10-(H$302-'Datos de Indicador'!P227)/(H$302-H$301)*10)),1))</f>
        <v>6.9</v>
      </c>
      <c r="I224" s="341">
        <f>IF('Datos de Indicador'!Q227="No dato","x",ROUND(IF('Datos de Indicador'!Q227&gt;I$302,10,IF('Datos de Indicador'!Q227&lt;$I$301,0,10-(I$302-'Datos de Indicador'!Q227)/(I$302-I$301)*10)),1))</f>
        <v>8.1999999999999993</v>
      </c>
      <c r="J224" s="342">
        <f t="shared" si="24"/>
        <v>7.5</v>
      </c>
      <c r="K224" s="341">
        <f>IF('Datos de Indicador'!R227="No dato","x",ROUND(IF('Datos de Indicador'!R227&gt;K$302,10,IF('Datos de Indicador'!R227&lt;$K$301,0,10-(K$302-'Datos de Indicador'!R227)/(K$302-K$301)*10)),1))</f>
        <v>4.2</v>
      </c>
      <c r="L224" s="341">
        <f>IF('Datos de Indicador'!S227="No dato","x",ROUND(IF('Datos de Indicador'!S227&gt;L$302,10,IF('Datos de Indicador'!S227&lt;$L$301,0,10-(L$302-'Datos de Indicador'!S227)/(L$302-L$301)*10)),1))</f>
        <v>7.2</v>
      </c>
      <c r="M224" s="342">
        <f t="shared" si="25"/>
        <v>5.9</v>
      </c>
      <c r="N224" s="343">
        <f t="shared" si="30"/>
        <v>6.8</v>
      </c>
      <c r="O224" s="344">
        <f>IF('Datos de Indicador'!T227="No dato","x",IF('Datos de Indicador'!AN227="No dato","x", 'Datos de Indicador'!T227/'Datos de Indicador'!AN227))</f>
        <v>3.6195455459481197E-3</v>
      </c>
      <c r="P224" s="341">
        <f t="shared" si="26"/>
        <v>2.4</v>
      </c>
      <c r="Q224" s="474">
        <f>IF('Datos de Indicador'!T227="No dato","x",ROUND(IF('Datos de Indicador'!T227&gt;Q$302,10,IF('Datos de Indicador'!T227&lt;$Q$301,0,10-(Q$302-'Datos de Indicador'!T227)/(Q$302-Q$301)*10)),1))</f>
        <v>0.9</v>
      </c>
      <c r="R224" s="342">
        <f t="shared" si="31"/>
        <v>1.7</v>
      </c>
      <c r="S224" s="341">
        <f>IF('Datos de Indicador'!U227="No dato","x",ROUND(IF('Datos de Indicador'!U227&gt;S$302,10,IF('Datos de Indicador'!U227&lt;$S$301,0,10-(S$302-'Datos de Indicador'!U227)/(S$302-S$301)*10)),1))</f>
        <v>4.9000000000000004</v>
      </c>
      <c r="T224" s="341">
        <f>IF('Datos de Indicador'!V227="No dato","x",ROUND(IF('Datos de Indicador'!V227&gt;T$302,10,IF('Datos de Indicador'!V227&lt;$T$301,0,10-(T$302-'Datos de Indicador'!V227)/(T$302-T$301)*10)),1))</f>
        <v>10</v>
      </c>
      <c r="U224" s="341">
        <f>IF('Datos de Indicador'!W227="No dato","x",ROUND(IF('Datos de Indicador'!W227&gt;U$302,10,IF('Datos de Indicador'!W227&lt;$U$301,0,10-(U$302-'Datos de Indicador'!W227)/(U$302-U$301)*10)),1))</f>
        <v>0.6</v>
      </c>
      <c r="V224" s="341">
        <f>IF('Datos de Indicador'!X227="No dato","x",ROUND(IF('Datos de Indicador'!X227&gt;V$302,10,IF('Datos de Indicador'!X227&lt;$V$301,0,(V$302-'Datos de Indicador'!X227)/(V$302-V$301)*10)),1))</f>
        <v>5</v>
      </c>
      <c r="W224" s="345">
        <f t="shared" si="27"/>
        <v>5.0999999999999996</v>
      </c>
      <c r="X224" s="346">
        <f t="shared" si="28"/>
        <v>3.6</v>
      </c>
      <c r="Z224" s="413"/>
      <c r="AA224" s="414"/>
      <c r="AB224" s="414"/>
    </row>
    <row r="225" spans="1:28" s="3" customFormat="1" x14ac:dyDescent="0.25">
      <c r="A225" s="104" t="s">
        <v>326</v>
      </c>
      <c r="B225" s="101" t="s">
        <v>336</v>
      </c>
      <c r="C225" s="307">
        <v>1412</v>
      </c>
      <c r="D225" s="341">
        <f>IF('Datos de Indicador'!M228="No dato","x",ROUND(IF('Datos de Indicador'!M228&gt;D$302,0,IF('Datos de Indicador'!M228&lt;$D$301,10,(D$302-'Datos de Indicador'!M228)/(D$302-D$301)*10)),1))</f>
        <v>8.1999999999999993</v>
      </c>
      <c r="E225" s="341">
        <f>IF('Datos de Indicador'!N228="No dato","x",ROUND(IF('Datos de Indicador'!N228&gt;E$302,10,IF('Datos de Indicador'!N228&lt;$E$301,0,10-(E$302-'Datos de Indicador'!N228)/(E$302-E$301)*10)),1))</f>
        <v>8.6</v>
      </c>
      <c r="F225" s="342">
        <f t="shared" si="29"/>
        <v>8.4</v>
      </c>
      <c r="G225" s="341">
        <f>IF('Datos de Indicador'!O228="No dato","x",ROUND(IF('Datos de Indicador'!O228&gt;G$302,0,IF('Datos de Indicador'!O228&lt;$G$301,10,(G$302-'Datos de Indicador'!O228)/(G$302-G$301)*10)),1))</f>
        <v>8.5</v>
      </c>
      <c r="H225" s="341">
        <f>IF('Datos de Indicador'!P228="No dato","x",ROUND(IF('Datos de Indicador'!P228&gt;H$302,10,IF('Datos de Indicador'!P228&lt;$E$301,0,10-(H$302-'Datos de Indicador'!P228)/(H$302-H$301)*10)),1))</f>
        <v>7.8</v>
      </c>
      <c r="I225" s="341" t="str">
        <f>IF('Datos de Indicador'!Q228="No dato","x",ROUND(IF('Datos de Indicador'!Q228&gt;I$302,10,IF('Datos de Indicador'!Q228&lt;$I$301,0,10-(I$302-'Datos de Indicador'!Q228)/(I$302-I$301)*10)),1))</f>
        <v>x</v>
      </c>
      <c r="J225" s="342">
        <f t="shared" si="24"/>
        <v>8.1999999999999993</v>
      </c>
      <c r="K225" s="341">
        <f>IF('Datos de Indicador'!R228="No dato","x",ROUND(IF('Datos de Indicador'!R228&gt;K$302,10,IF('Datos de Indicador'!R228&lt;$K$301,0,10-(K$302-'Datos de Indicador'!R228)/(K$302-K$301)*10)),1))</f>
        <v>3.5</v>
      </c>
      <c r="L225" s="341">
        <f>IF('Datos de Indicador'!S228="No dato","x",ROUND(IF('Datos de Indicador'!S228&gt;L$302,10,IF('Datos de Indicador'!S228&lt;$L$301,0,10-(L$302-'Datos de Indicador'!S228)/(L$302-L$301)*10)),1))</f>
        <v>7.2</v>
      </c>
      <c r="M225" s="342">
        <f t="shared" si="25"/>
        <v>5.7</v>
      </c>
      <c r="N225" s="343">
        <f t="shared" si="30"/>
        <v>7.4</v>
      </c>
      <c r="O225" s="344">
        <f>IF('Datos de Indicador'!T228="No dato","x",IF('Datos de Indicador'!AN228="No dato","x", 'Datos de Indicador'!T228/'Datos de Indicador'!AN228))</f>
        <v>4.5644731837200456E-3</v>
      </c>
      <c r="P225" s="341">
        <f t="shared" si="26"/>
        <v>3</v>
      </c>
      <c r="Q225" s="474">
        <f>IF('Datos de Indicador'!T228="No dato","x",ROUND(IF('Datos de Indicador'!T228&gt;Q$302,10,IF('Datos de Indicador'!T228&lt;$Q$301,0,10-(Q$302-'Datos de Indicador'!T228)/(Q$302-Q$301)*10)),1))</f>
        <v>0.6</v>
      </c>
      <c r="R225" s="342">
        <f t="shared" si="31"/>
        <v>1.9</v>
      </c>
      <c r="S225" s="341">
        <f>IF('Datos de Indicador'!U228="No dato","x",ROUND(IF('Datos de Indicador'!U228&gt;S$302,10,IF('Datos de Indicador'!U228&lt;$S$301,0,10-(S$302-'Datos de Indicador'!U228)/(S$302-S$301)*10)),1))</f>
        <v>2.7</v>
      </c>
      <c r="T225" s="341">
        <f>IF('Datos de Indicador'!V228="No dato","x",ROUND(IF('Datos de Indicador'!V228&gt;T$302,10,IF('Datos de Indicador'!V228&lt;$T$301,0,10-(T$302-'Datos de Indicador'!V228)/(T$302-T$301)*10)),1))</f>
        <v>10</v>
      </c>
      <c r="U225" s="341">
        <f>IF('Datos de Indicador'!W228="No dato","x",ROUND(IF('Datos de Indicador'!W228&gt;U$302,10,IF('Datos de Indicador'!W228&lt;$U$301,0,10-(U$302-'Datos de Indicador'!W228)/(U$302-U$301)*10)),1))</f>
        <v>5.2</v>
      </c>
      <c r="V225" s="341">
        <f>IF('Datos de Indicador'!X228="No dato","x",ROUND(IF('Datos de Indicador'!X228&gt;V$302,10,IF('Datos de Indicador'!X228&lt;$V$301,0,(V$302-'Datos de Indicador'!X228)/(V$302-V$301)*10)),1))</f>
        <v>7.5</v>
      </c>
      <c r="W225" s="345">
        <f t="shared" si="27"/>
        <v>6.4</v>
      </c>
      <c r="X225" s="346">
        <f t="shared" si="28"/>
        <v>4.5</v>
      </c>
      <c r="Z225" s="413"/>
      <c r="AA225" s="414"/>
      <c r="AB225" s="414"/>
    </row>
    <row r="226" spans="1:28" s="3" customFormat="1" x14ac:dyDescent="0.25">
      <c r="A226" s="104" t="s">
        <v>326</v>
      </c>
      <c r="B226" s="101" t="s">
        <v>337</v>
      </c>
      <c r="C226" s="307">
        <v>1413</v>
      </c>
      <c r="D226" s="341">
        <f>IF('Datos de Indicador'!M229="No dato","x",ROUND(IF('Datos de Indicador'!M229&gt;D$302,0,IF('Datos de Indicador'!M229&lt;$D$301,10,(D$302-'Datos de Indicador'!M229)/(D$302-D$301)*10)),1))</f>
        <v>6.4</v>
      </c>
      <c r="E226" s="341">
        <f>IF('Datos de Indicador'!N229="No dato","x",ROUND(IF('Datos de Indicador'!N229&gt;E$302,10,IF('Datos de Indicador'!N229&lt;$E$301,0,10-(E$302-'Datos de Indicador'!N229)/(E$302-E$301)*10)),1))</f>
        <v>5.7</v>
      </c>
      <c r="F226" s="342">
        <f t="shared" si="29"/>
        <v>6.1</v>
      </c>
      <c r="G226" s="341">
        <f>IF('Datos de Indicador'!O229="No dato","x",ROUND(IF('Datos de Indicador'!O229&gt;G$302,0,IF('Datos de Indicador'!O229&lt;$G$301,10,(G$302-'Datos de Indicador'!O229)/(G$302-G$301)*10)),1))</f>
        <v>4</v>
      </c>
      <c r="H226" s="341">
        <f>IF('Datos de Indicador'!P229="No dato","x",ROUND(IF('Datos de Indicador'!P229&gt;H$302,10,IF('Datos de Indicador'!P229&lt;$E$301,0,10-(H$302-'Datos de Indicador'!P229)/(H$302-H$301)*10)),1))</f>
        <v>6.8</v>
      </c>
      <c r="I226" s="341">
        <f>IF('Datos de Indicador'!Q229="No dato","x",ROUND(IF('Datos de Indicador'!Q229&gt;I$302,10,IF('Datos de Indicador'!Q229&lt;$I$301,0,10-(I$302-'Datos de Indicador'!Q229)/(I$302-I$301)*10)),1))</f>
        <v>5.5</v>
      </c>
      <c r="J226" s="342">
        <f t="shared" si="24"/>
        <v>5.4</v>
      </c>
      <c r="K226" s="341">
        <f>IF('Datos de Indicador'!R229="No dato","x",ROUND(IF('Datos de Indicador'!R229&gt;K$302,10,IF('Datos de Indicador'!R229&lt;$K$301,0,10-(K$302-'Datos de Indicador'!R229)/(K$302-K$301)*10)),1))</f>
        <v>3.2</v>
      </c>
      <c r="L226" s="341">
        <f>IF('Datos de Indicador'!S229="No dato","x",ROUND(IF('Datos de Indicador'!S229&gt;L$302,10,IF('Datos de Indicador'!S229&lt;$L$301,0,10-(L$302-'Datos de Indicador'!S229)/(L$302-L$301)*10)),1))</f>
        <v>6.7</v>
      </c>
      <c r="M226" s="342">
        <f t="shared" si="25"/>
        <v>5.2</v>
      </c>
      <c r="N226" s="343">
        <f t="shared" si="30"/>
        <v>5.6</v>
      </c>
      <c r="O226" s="344">
        <f>IF('Datos de Indicador'!T229="No dato","x",IF('Datos de Indicador'!AN229="No dato","x", 'Datos de Indicador'!T229/'Datos de Indicador'!AN229))</f>
        <v>1.4192139737991267E-2</v>
      </c>
      <c r="P226" s="341">
        <f t="shared" si="26"/>
        <v>9.5</v>
      </c>
      <c r="Q226" s="474">
        <f>IF('Datos de Indicador'!T229="No dato","x",ROUND(IF('Datos de Indicador'!T229&gt;Q$302,10,IF('Datos de Indicador'!T229&lt;$Q$301,0,10-(Q$302-'Datos de Indicador'!T229)/(Q$302-Q$301)*10)),1))</f>
        <v>7.5</v>
      </c>
      <c r="R226" s="342">
        <f t="shared" si="31"/>
        <v>8.6999999999999993</v>
      </c>
      <c r="S226" s="341">
        <f>IF('Datos de Indicador'!U229="No dato","x",ROUND(IF('Datos de Indicador'!U229&gt;S$302,10,IF('Datos de Indicador'!U229&lt;$S$301,0,10-(S$302-'Datos de Indicador'!U229)/(S$302-S$301)*10)),1))</f>
        <v>5.9</v>
      </c>
      <c r="T226" s="341">
        <f>IF('Datos de Indicador'!V229="No dato","x",ROUND(IF('Datos de Indicador'!V229&gt;T$302,10,IF('Datos de Indicador'!V229&lt;$T$301,0,10-(T$302-'Datos de Indicador'!V229)/(T$302-T$301)*10)),1))</f>
        <v>10</v>
      </c>
      <c r="U226" s="341">
        <f>IF('Datos de Indicador'!W229="No dato","x",ROUND(IF('Datos de Indicador'!W229&gt;U$302,10,IF('Datos de Indicador'!W229&lt;$U$301,0,10-(U$302-'Datos de Indicador'!W229)/(U$302-U$301)*10)),1))</f>
        <v>10</v>
      </c>
      <c r="V226" s="341">
        <f>IF('Datos de Indicador'!X229="No dato","x",ROUND(IF('Datos de Indicador'!X229&gt;V$302,10,IF('Datos de Indicador'!X229&lt;$V$301,0,(V$302-'Datos de Indicador'!X229)/(V$302-V$301)*10)),1))</f>
        <v>2.5</v>
      </c>
      <c r="W226" s="345">
        <f t="shared" si="27"/>
        <v>7.1</v>
      </c>
      <c r="X226" s="346">
        <f t="shared" si="28"/>
        <v>8</v>
      </c>
      <c r="Z226" s="413"/>
      <c r="AA226" s="414"/>
      <c r="AB226" s="414"/>
    </row>
    <row r="227" spans="1:28" s="3" customFormat="1" x14ac:dyDescent="0.25">
      <c r="A227" s="104" t="s">
        <v>326</v>
      </c>
      <c r="B227" s="101" t="s">
        <v>183</v>
      </c>
      <c r="C227" s="307">
        <v>1414</v>
      </c>
      <c r="D227" s="341">
        <f>IF('Datos de Indicador'!M230="No dato","x",ROUND(IF('Datos de Indicador'!M230&gt;D$302,0,IF('Datos de Indicador'!M230&lt;$D$301,10,(D$302-'Datos de Indicador'!M230)/(D$302-D$301)*10)),1))</f>
        <v>7</v>
      </c>
      <c r="E227" s="341">
        <f>IF('Datos de Indicador'!N230="No dato","x",ROUND(IF('Datos de Indicador'!N230&gt;E$302,10,IF('Datos de Indicador'!N230&lt;$E$301,0,10-(E$302-'Datos de Indicador'!N230)/(E$302-E$301)*10)),1))</f>
        <v>6.1</v>
      </c>
      <c r="F227" s="342">
        <f t="shared" si="29"/>
        <v>6.6</v>
      </c>
      <c r="G227" s="341">
        <f>IF('Datos de Indicador'!O230="No dato","x",ROUND(IF('Datos de Indicador'!O230&gt;G$302,0,IF('Datos de Indicador'!O230&lt;$G$301,10,(G$302-'Datos de Indicador'!O230)/(G$302-G$301)*10)),1))</f>
        <v>7.2</v>
      </c>
      <c r="H227" s="341">
        <f>IF('Datos de Indicador'!P230="No dato","x",ROUND(IF('Datos de Indicador'!P230&gt;H$302,10,IF('Datos de Indicador'!P230&lt;$E$301,0,10-(H$302-'Datos de Indicador'!P230)/(H$302-H$301)*10)),1))</f>
        <v>7.5</v>
      </c>
      <c r="I227" s="341" t="str">
        <f>IF('Datos de Indicador'!Q230="No dato","x",ROUND(IF('Datos de Indicador'!Q230&gt;I$302,10,IF('Datos de Indicador'!Q230&lt;$I$301,0,10-(I$302-'Datos de Indicador'!Q230)/(I$302-I$301)*10)),1))</f>
        <v>x</v>
      </c>
      <c r="J227" s="342">
        <f t="shared" si="24"/>
        <v>7.4</v>
      </c>
      <c r="K227" s="341">
        <f>IF('Datos de Indicador'!R230="No dato","x",ROUND(IF('Datos de Indicador'!R230&gt;K$302,10,IF('Datos de Indicador'!R230&lt;$K$301,0,10-(K$302-'Datos de Indicador'!R230)/(K$302-K$301)*10)),1))</f>
        <v>4.2</v>
      </c>
      <c r="L227" s="341">
        <f>IF('Datos de Indicador'!S230="No dato","x",ROUND(IF('Datos de Indicador'!S230&gt;L$302,10,IF('Datos de Indicador'!S230&lt;$L$301,0,10-(L$302-'Datos de Indicador'!S230)/(L$302-L$301)*10)),1))</f>
        <v>7.2</v>
      </c>
      <c r="M227" s="342">
        <f t="shared" si="25"/>
        <v>5.9</v>
      </c>
      <c r="N227" s="343">
        <f t="shared" si="30"/>
        <v>6.6</v>
      </c>
      <c r="O227" s="344">
        <f>IF('Datos de Indicador'!T230="No dato","x",IF('Datos de Indicador'!AN230="No dato","x", 'Datos de Indicador'!T230/'Datos de Indicador'!AN230))</f>
        <v>1.0805500982318271E-2</v>
      </c>
      <c r="P227" s="341">
        <f t="shared" si="26"/>
        <v>7.2</v>
      </c>
      <c r="Q227" s="474">
        <f>IF('Datos de Indicador'!T230="No dato","x",ROUND(IF('Datos de Indicador'!T230&gt;Q$302,10,IF('Datos de Indicador'!T230&lt;$Q$301,0,10-(Q$302-'Datos de Indicador'!T230)/(Q$302-Q$301)*10)),1))</f>
        <v>1.4</v>
      </c>
      <c r="R227" s="342">
        <f t="shared" si="31"/>
        <v>4.9000000000000004</v>
      </c>
      <c r="S227" s="341">
        <f>IF('Datos de Indicador'!U230="No dato","x",ROUND(IF('Datos de Indicador'!U230&gt;S$302,10,IF('Datos de Indicador'!U230&lt;$S$301,0,10-(S$302-'Datos de Indicador'!U230)/(S$302-S$301)*10)),1))</f>
        <v>3.2</v>
      </c>
      <c r="T227" s="341">
        <f>IF('Datos de Indicador'!V230="No dato","x",ROUND(IF('Datos de Indicador'!V230&gt;T$302,10,IF('Datos de Indicador'!V230&lt;$T$301,0,10-(T$302-'Datos de Indicador'!V230)/(T$302-T$301)*10)),1))</f>
        <v>7.1</v>
      </c>
      <c r="U227" s="341">
        <f>IF('Datos de Indicador'!W230="No dato","x",ROUND(IF('Datos de Indicador'!W230&gt;U$302,10,IF('Datos de Indicador'!W230&lt;$U$301,0,10-(U$302-'Datos de Indicador'!W230)/(U$302-U$301)*10)),1))</f>
        <v>2.9</v>
      </c>
      <c r="V227" s="341">
        <f>IF('Datos de Indicador'!X230="No dato","x",ROUND(IF('Datos de Indicador'!X230&gt;V$302,10,IF('Datos de Indicador'!X230&lt;$V$301,0,(V$302-'Datos de Indicador'!X230)/(V$302-V$301)*10)),1))</f>
        <v>2.5</v>
      </c>
      <c r="W227" s="345">
        <f t="shared" si="27"/>
        <v>3.9</v>
      </c>
      <c r="X227" s="346">
        <f t="shared" si="28"/>
        <v>4.4000000000000004</v>
      </c>
      <c r="Z227" s="413"/>
      <c r="AA227" s="414"/>
      <c r="AB227" s="414"/>
    </row>
    <row r="228" spans="1:28" s="3" customFormat="1" x14ac:dyDescent="0.25">
      <c r="A228" s="104" t="s">
        <v>326</v>
      </c>
      <c r="B228" s="101" t="s">
        <v>338</v>
      </c>
      <c r="C228" s="307">
        <v>1415</v>
      </c>
      <c r="D228" s="341">
        <f>IF('Datos de Indicador'!M231="No dato","x",ROUND(IF('Datos de Indicador'!M231&gt;D$302,0,IF('Datos de Indicador'!M231&lt;$D$301,10,(D$302-'Datos de Indicador'!M231)/(D$302-D$301)*10)),1))</f>
        <v>7</v>
      </c>
      <c r="E228" s="341">
        <f>IF('Datos de Indicador'!N231="No dato","x",ROUND(IF('Datos de Indicador'!N231&gt;E$302,10,IF('Datos de Indicador'!N231&lt;$E$301,0,10-(E$302-'Datos de Indicador'!N231)/(E$302-E$301)*10)),1))</f>
        <v>7</v>
      </c>
      <c r="F228" s="342">
        <f t="shared" si="29"/>
        <v>7</v>
      </c>
      <c r="G228" s="341">
        <f>IF('Datos de Indicador'!O231="No dato","x",ROUND(IF('Datos de Indicador'!O231&gt;G$302,0,IF('Datos de Indicador'!O231&lt;$G$301,10,(G$302-'Datos de Indicador'!O231)/(G$302-G$301)*10)),1))</f>
        <v>8.6999999999999993</v>
      </c>
      <c r="H228" s="341">
        <f>IF('Datos de Indicador'!P231="No dato","x",ROUND(IF('Datos de Indicador'!P231&gt;H$302,10,IF('Datos de Indicador'!P231&lt;$E$301,0,10-(H$302-'Datos de Indicador'!P231)/(H$302-H$301)*10)),1))</f>
        <v>6.6</v>
      </c>
      <c r="I228" s="341">
        <f>IF('Datos de Indicador'!Q231="No dato","x",ROUND(IF('Datos de Indicador'!Q231&gt;I$302,10,IF('Datos de Indicador'!Q231&lt;$I$301,0,10-(I$302-'Datos de Indicador'!Q231)/(I$302-I$301)*10)),1))</f>
        <v>10</v>
      </c>
      <c r="J228" s="342">
        <f t="shared" si="24"/>
        <v>8.4</v>
      </c>
      <c r="K228" s="341">
        <f>IF('Datos de Indicador'!R231="No dato","x",ROUND(IF('Datos de Indicador'!R231&gt;K$302,10,IF('Datos de Indicador'!R231&lt;$K$301,0,10-(K$302-'Datos de Indicador'!R231)/(K$302-K$301)*10)),1))</f>
        <v>3.1</v>
      </c>
      <c r="L228" s="341">
        <f>IF('Datos de Indicador'!S231="No dato","x",ROUND(IF('Datos de Indicador'!S231&gt;L$302,10,IF('Datos de Indicador'!S231&lt;$L$301,0,10-(L$302-'Datos de Indicador'!S231)/(L$302-L$301)*10)),1))</f>
        <v>7.5</v>
      </c>
      <c r="M228" s="342">
        <f t="shared" si="25"/>
        <v>5.7</v>
      </c>
      <c r="N228" s="343">
        <f t="shared" si="30"/>
        <v>7</v>
      </c>
      <c r="O228" s="344">
        <f>IF('Datos de Indicador'!T231="No dato","x",IF('Datos de Indicador'!AN231="No dato","x", 'Datos de Indicador'!T231/'Datos de Indicador'!AN231))</f>
        <v>7.557744565217391E-3</v>
      </c>
      <c r="P228" s="341">
        <f t="shared" si="26"/>
        <v>5</v>
      </c>
      <c r="Q228" s="474">
        <f>IF('Datos de Indicador'!T231="No dato","x",ROUND(IF('Datos de Indicador'!T231&gt;Q$302,10,IF('Datos de Indicador'!T231&lt;$Q$301,0,10-(Q$302-'Datos de Indicador'!T231)/(Q$302-Q$301)*10)),1))</f>
        <v>2.2000000000000002</v>
      </c>
      <c r="R228" s="342">
        <f t="shared" si="31"/>
        <v>3.7</v>
      </c>
      <c r="S228" s="341">
        <f>IF('Datos de Indicador'!U231="No dato","x",ROUND(IF('Datos de Indicador'!U231&gt;S$302,10,IF('Datos de Indicador'!U231&lt;$S$301,0,10-(S$302-'Datos de Indicador'!U231)/(S$302-S$301)*10)),1))</f>
        <v>4</v>
      </c>
      <c r="T228" s="341">
        <f>IF('Datos de Indicador'!V231="No dato","x",ROUND(IF('Datos de Indicador'!V231&gt;T$302,10,IF('Datos de Indicador'!V231&lt;$T$301,0,10-(T$302-'Datos de Indicador'!V231)/(T$302-T$301)*10)),1))</f>
        <v>9.1999999999999993</v>
      </c>
      <c r="U228" s="341">
        <f>IF('Datos de Indicador'!W231="No dato","x",ROUND(IF('Datos de Indicador'!W231&gt;U$302,10,IF('Datos de Indicador'!W231&lt;$U$301,0,10-(U$302-'Datos de Indicador'!W231)/(U$302-U$301)*10)),1))</f>
        <v>0.5</v>
      </c>
      <c r="V228" s="341">
        <f>IF('Datos de Indicador'!X231="No dato","x",ROUND(IF('Datos de Indicador'!X231&gt;V$302,10,IF('Datos de Indicador'!X231&lt;$V$301,0,(V$302-'Datos de Indicador'!X231)/(V$302-V$301)*10)),1))</f>
        <v>5</v>
      </c>
      <c r="W228" s="345">
        <f t="shared" si="27"/>
        <v>4.7</v>
      </c>
      <c r="X228" s="346">
        <f t="shared" si="28"/>
        <v>4.2</v>
      </c>
      <c r="Z228" s="413"/>
      <c r="AA228" s="414"/>
      <c r="AB228" s="414"/>
    </row>
    <row r="229" spans="1:28" s="3" customFormat="1" x14ac:dyDescent="0.25">
      <c r="A229" s="104" t="s">
        <v>326</v>
      </c>
      <c r="B229" s="101" t="s">
        <v>339</v>
      </c>
      <c r="C229" s="307">
        <v>1416</v>
      </c>
      <c r="D229" s="341">
        <f>IF('Datos de Indicador'!M232="No dato","x",ROUND(IF('Datos de Indicador'!M232&gt;D$302,0,IF('Datos de Indicador'!M232&lt;$D$301,10,(D$302-'Datos de Indicador'!M232)/(D$302-D$301)*10)),1))</f>
        <v>6.4</v>
      </c>
      <c r="E229" s="341">
        <f>IF('Datos de Indicador'!N232="No dato","x",ROUND(IF('Datos de Indicador'!N232&gt;E$302,10,IF('Datos de Indicador'!N232&lt;$E$301,0,10-(E$302-'Datos de Indicador'!N232)/(E$302-E$301)*10)),1))</f>
        <v>6.3</v>
      </c>
      <c r="F229" s="342">
        <f t="shared" si="29"/>
        <v>6.4</v>
      </c>
      <c r="G229" s="341">
        <f>IF('Datos de Indicador'!O232="No dato","x",ROUND(IF('Datos de Indicador'!O232&gt;G$302,0,IF('Datos de Indicador'!O232&lt;$G$301,10,(G$302-'Datos de Indicador'!O232)/(G$302-G$301)*10)),1))</f>
        <v>5</v>
      </c>
      <c r="H229" s="341">
        <f>IF('Datos de Indicador'!P232="No dato","x",ROUND(IF('Datos de Indicador'!P232&gt;H$302,10,IF('Datos de Indicador'!P232&lt;$E$301,0,10-(H$302-'Datos de Indicador'!P232)/(H$302-H$301)*10)),1))</f>
        <v>7.7</v>
      </c>
      <c r="I229" s="341">
        <f>IF('Datos de Indicador'!Q232="No dato","x",ROUND(IF('Datos de Indicador'!Q232&gt;I$302,10,IF('Datos de Indicador'!Q232&lt;$I$301,0,10-(I$302-'Datos de Indicador'!Q232)/(I$302-I$301)*10)),1))</f>
        <v>6.5</v>
      </c>
      <c r="J229" s="342">
        <f t="shared" si="24"/>
        <v>6.4</v>
      </c>
      <c r="K229" s="341">
        <f>IF('Datos de Indicador'!R232="No dato","x",ROUND(IF('Datos de Indicador'!R232&gt;K$302,10,IF('Datos de Indicador'!R232&lt;$K$301,0,10-(K$302-'Datos de Indicador'!R232)/(K$302-K$301)*10)),1))</f>
        <v>3.4</v>
      </c>
      <c r="L229" s="341">
        <f>IF('Datos de Indicador'!S232="No dato","x",ROUND(IF('Datos de Indicador'!S232&gt;L$302,10,IF('Datos de Indicador'!S232&lt;$L$301,0,10-(L$302-'Datos de Indicador'!S232)/(L$302-L$301)*10)),1))</f>
        <v>7</v>
      </c>
      <c r="M229" s="342">
        <f t="shared" si="25"/>
        <v>5.5</v>
      </c>
      <c r="N229" s="343">
        <f t="shared" si="30"/>
        <v>6.1</v>
      </c>
      <c r="O229" s="344">
        <f>IF('Datos de Indicador'!T232="No dato","x",IF('Datos de Indicador'!AN232="No dato","x", 'Datos de Indicador'!T232/'Datos de Indicador'!AN232))</f>
        <v>5.6557464518194427E-3</v>
      </c>
      <c r="P229" s="341">
        <f t="shared" si="26"/>
        <v>3.8</v>
      </c>
      <c r="Q229" s="474">
        <f>IF('Datos de Indicador'!T232="No dato","x",ROUND(IF('Datos de Indicador'!T232&gt;Q$302,10,IF('Datos de Indicador'!T232&lt;$Q$301,0,10-(Q$302-'Datos de Indicador'!T232)/(Q$302-Q$301)*10)),1))</f>
        <v>1.3</v>
      </c>
      <c r="R229" s="342">
        <f t="shared" si="31"/>
        <v>2.6</v>
      </c>
      <c r="S229" s="341">
        <f>IF('Datos de Indicador'!U232="No dato","x",ROUND(IF('Datos de Indicador'!U232&gt;S$302,10,IF('Datos de Indicador'!U232&lt;$S$301,0,10-(S$302-'Datos de Indicador'!U232)/(S$302-S$301)*10)),1))</f>
        <v>3.9</v>
      </c>
      <c r="T229" s="341">
        <f>IF('Datos de Indicador'!V232="No dato","x",ROUND(IF('Datos de Indicador'!V232&gt;T$302,10,IF('Datos de Indicador'!V232&lt;$T$301,0,10-(T$302-'Datos de Indicador'!V232)/(T$302-T$301)*10)),1))</f>
        <v>8.5</v>
      </c>
      <c r="U229" s="341">
        <f>IF('Datos de Indicador'!W232="No dato","x",ROUND(IF('Datos de Indicador'!W232&gt;U$302,10,IF('Datos de Indicador'!W232&lt;$U$301,0,10-(U$302-'Datos de Indicador'!W232)/(U$302-U$301)*10)),1))</f>
        <v>2</v>
      </c>
      <c r="V229" s="341">
        <f>IF('Datos de Indicador'!X232="No dato","x",ROUND(IF('Datos de Indicador'!X232&gt;V$302,10,IF('Datos de Indicador'!X232&lt;$V$301,0,(V$302-'Datos de Indicador'!X232)/(V$302-V$301)*10)),1))</f>
        <v>2.5</v>
      </c>
      <c r="W229" s="345">
        <f t="shared" si="27"/>
        <v>4.2</v>
      </c>
      <c r="X229" s="346">
        <f t="shared" si="28"/>
        <v>3.4</v>
      </c>
      <c r="Z229" s="413"/>
      <c r="AA229" s="414"/>
      <c r="AB229" s="414"/>
    </row>
    <row r="230" spans="1:28" s="3" customFormat="1" x14ac:dyDescent="0.25">
      <c r="A230" s="104" t="s">
        <v>340</v>
      </c>
      <c r="B230" s="101" t="s">
        <v>341</v>
      </c>
      <c r="C230" s="307">
        <v>1501</v>
      </c>
      <c r="D230" s="341">
        <f>IF('Datos de Indicador'!M233="No dato","x",ROUND(IF('Datos de Indicador'!M233&gt;D$302,0,IF('Datos de Indicador'!M233&lt;$D$301,10,(D$302-'Datos de Indicador'!M233)/(D$302-D$301)*10)),1))</f>
        <v>5.6</v>
      </c>
      <c r="E230" s="341">
        <f>IF('Datos de Indicador'!N233="No dato","x",ROUND(IF('Datos de Indicador'!N233&gt;E$302,10,IF('Datos de Indicador'!N233&lt;$E$301,0,10-(E$302-'Datos de Indicador'!N233)/(E$302-E$301)*10)),1))</f>
        <v>7</v>
      </c>
      <c r="F230" s="342">
        <f t="shared" si="29"/>
        <v>6.4</v>
      </c>
      <c r="G230" s="341">
        <f>IF('Datos de Indicador'!O233="No dato","x",ROUND(IF('Datos de Indicador'!O233&gt;G$302,0,IF('Datos de Indicador'!O233&lt;$G$301,10,(G$302-'Datos de Indicador'!O233)/(G$302-G$301)*10)),1))</f>
        <v>4.3</v>
      </c>
      <c r="H230" s="341">
        <f>IF('Datos de Indicador'!P233="No dato","x",ROUND(IF('Datos de Indicador'!P233&gt;H$302,10,IF('Datos de Indicador'!P233&lt;$E$301,0,10-(H$302-'Datos de Indicador'!P233)/(H$302-H$301)*10)),1))</f>
        <v>7.4</v>
      </c>
      <c r="I230" s="341">
        <f>IF('Datos de Indicador'!Q233="No dato","x",ROUND(IF('Datos de Indicador'!Q233&gt;I$302,10,IF('Datos de Indicador'!Q233&lt;$I$301,0,10-(I$302-'Datos de Indicador'!Q233)/(I$302-I$301)*10)),1))</f>
        <v>7.9</v>
      </c>
      <c r="J230" s="342">
        <f t="shared" si="24"/>
        <v>6.5</v>
      </c>
      <c r="K230" s="341">
        <f>IF('Datos de Indicador'!R233="No dato","x",ROUND(IF('Datos de Indicador'!R233&gt;K$302,10,IF('Datos de Indicador'!R233&lt;$K$301,0,10-(K$302-'Datos de Indicador'!R233)/(K$302-K$301)*10)),1))</f>
        <v>3.5</v>
      </c>
      <c r="L230" s="341">
        <f>IF('Datos de Indicador'!S233="No dato","x",ROUND(IF('Datos de Indicador'!S233&gt;L$302,10,IF('Datos de Indicador'!S233&lt;$L$301,0,10-(L$302-'Datos de Indicador'!S233)/(L$302-L$301)*10)),1))</f>
        <v>7.7</v>
      </c>
      <c r="M230" s="342">
        <f t="shared" si="25"/>
        <v>6</v>
      </c>
      <c r="N230" s="343">
        <f t="shared" si="30"/>
        <v>6.3</v>
      </c>
      <c r="O230" s="344">
        <f>IF('Datos de Indicador'!T233="No dato","x",IF('Datos de Indicador'!AN233="No dato","x", 'Datos de Indicador'!T233/'Datos de Indicador'!AN233))</f>
        <v>1.139760272938619E-2</v>
      </c>
      <c r="P230" s="341">
        <f t="shared" si="26"/>
        <v>7.6</v>
      </c>
      <c r="Q230" s="474">
        <f>IF('Datos de Indicador'!T233="No dato","x",ROUND(IF('Datos de Indicador'!T233&gt;Q$302,10,IF('Datos de Indicador'!T233&lt;$Q$301,0,10-(Q$302-'Datos de Indicador'!T233)/(Q$302-Q$301)*10)),1))</f>
        <v>10</v>
      </c>
      <c r="R230" s="342">
        <f t="shared" si="31"/>
        <v>9.1</v>
      </c>
      <c r="S230" s="341">
        <f>IF('Datos de Indicador'!U233="No dato","x",ROUND(IF('Datos de Indicador'!U233&gt;S$302,10,IF('Datos de Indicador'!U233&lt;$S$301,0,10-(S$302-'Datos de Indicador'!U233)/(S$302-S$301)*10)),1))</f>
        <v>1.9</v>
      </c>
      <c r="T230" s="341">
        <f>IF('Datos de Indicador'!V233="No dato","x",ROUND(IF('Datos de Indicador'!V233&gt;T$302,10,IF('Datos de Indicador'!V233&lt;$T$301,0,10-(T$302-'Datos de Indicador'!V233)/(T$302-T$301)*10)),1))</f>
        <v>5.8</v>
      </c>
      <c r="U230" s="341">
        <f>IF('Datos de Indicador'!W233="No dato","x",ROUND(IF('Datos de Indicador'!W233&gt;U$302,10,IF('Datos de Indicador'!W233&lt;$U$301,0,10-(U$302-'Datos de Indicador'!W233)/(U$302-U$301)*10)),1))</f>
        <v>10</v>
      </c>
      <c r="V230" s="341">
        <f>IF('Datos de Indicador'!X233="No dato","x",ROUND(IF('Datos de Indicador'!X233&gt;V$302,10,IF('Datos de Indicador'!X233&lt;$V$301,0,(V$302-'Datos de Indicador'!X233)/(V$302-V$301)*10)),1))</f>
        <v>0</v>
      </c>
      <c r="W230" s="345">
        <f t="shared" si="27"/>
        <v>4.4000000000000004</v>
      </c>
      <c r="X230" s="346">
        <f t="shared" si="28"/>
        <v>7.4</v>
      </c>
      <c r="Z230" s="413"/>
      <c r="AA230" s="414"/>
      <c r="AB230" s="414"/>
    </row>
    <row r="231" spans="1:28" s="3" customFormat="1" x14ac:dyDescent="0.25">
      <c r="A231" s="104" t="s">
        <v>340</v>
      </c>
      <c r="B231" s="101" t="s">
        <v>342</v>
      </c>
      <c r="C231" s="307">
        <v>1502</v>
      </c>
      <c r="D231" s="341">
        <f>IF('Datos de Indicador'!M234="No dato","x",ROUND(IF('Datos de Indicador'!M234&gt;D$302,0,IF('Datos de Indicador'!M234&lt;$D$301,10,(D$302-'Datos de Indicador'!M234)/(D$302-D$301)*10)),1))</f>
        <v>5.9</v>
      </c>
      <c r="E231" s="341">
        <f>IF('Datos de Indicador'!N234="No dato","x",ROUND(IF('Datos de Indicador'!N234&gt;E$302,10,IF('Datos de Indicador'!N234&lt;$E$301,0,10-(E$302-'Datos de Indicador'!N234)/(E$302-E$301)*10)),1))</f>
        <v>8.3000000000000007</v>
      </c>
      <c r="F231" s="342">
        <f t="shared" si="29"/>
        <v>7.3</v>
      </c>
      <c r="G231" s="341">
        <f>IF('Datos de Indicador'!O234="No dato","x",ROUND(IF('Datos de Indicador'!O234&gt;G$302,0,IF('Datos de Indicador'!O234&lt;$G$301,10,(G$302-'Datos de Indicador'!O234)/(G$302-G$301)*10)),1))</f>
        <v>7</v>
      </c>
      <c r="H231" s="341">
        <f>IF('Datos de Indicador'!P234="No dato","x",ROUND(IF('Datos de Indicador'!P234&gt;H$302,10,IF('Datos de Indicador'!P234&lt;$E$301,0,10-(H$302-'Datos de Indicador'!P234)/(H$302-H$301)*10)),1))</f>
        <v>6.7</v>
      </c>
      <c r="I231" s="341">
        <f>IF('Datos de Indicador'!Q234="No dato","x",ROUND(IF('Datos de Indicador'!Q234&gt;I$302,10,IF('Datos de Indicador'!Q234&lt;$I$301,0,10-(I$302-'Datos de Indicador'!Q234)/(I$302-I$301)*10)),1))</f>
        <v>9.6999999999999993</v>
      </c>
      <c r="J231" s="342">
        <f t="shared" si="24"/>
        <v>7.8</v>
      </c>
      <c r="K231" s="341">
        <f>IF('Datos de Indicador'!R234="No dato","x",ROUND(IF('Datos de Indicador'!R234&gt;K$302,10,IF('Datos de Indicador'!R234&lt;$K$301,0,10-(K$302-'Datos de Indicador'!R234)/(K$302-K$301)*10)),1))</f>
        <v>5.3</v>
      </c>
      <c r="L231" s="341">
        <f>IF('Datos de Indicador'!S234="No dato","x",ROUND(IF('Datos de Indicador'!S234&gt;L$302,10,IF('Datos de Indicador'!S234&lt;$L$301,0,10-(L$302-'Datos de Indicador'!S234)/(L$302-L$301)*10)),1))</f>
        <v>7.7</v>
      </c>
      <c r="M231" s="342">
        <f t="shared" si="25"/>
        <v>6.7</v>
      </c>
      <c r="N231" s="343">
        <f t="shared" si="30"/>
        <v>7.3</v>
      </c>
      <c r="O231" s="344">
        <f>IF('Datos de Indicador'!T234="No dato","x",IF('Datos de Indicador'!AN234="No dato","x", 'Datos de Indicador'!T234/'Datos de Indicador'!AN234))</f>
        <v>1.0148945167504581E-2</v>
      </c>
      <c r="P231" s="341">
        <f t="shared" si="26"/>
        <v>6.8</v>
      </c>
      <c r="Q231" s="474">
        <f>IF('Datos de Indicador'!T234="No dato","x",ROUND(IF('Datos de Indicador'!T234&gt;Q$302,10,IF('Datos de Indicador'!T234&lt;$Q$301,0,10-(Q$302-'Datos de Indicador'!T234)/(Q$302-Q$301)*10)),1))</f>
        <v>5.4</v>
      </c>
      <c r="R231" s="342">
        <f t="shared" si="31"/>
        <v>6.1</v>
      </c>
      <c r="S231" s="341">
        <f>IF('Datos de Indicador'!U234="No dato","x",ROUND(IF('Datos de Indicador'!U234&gt;S$302,10,IF('Datos de Indicador'!U234&lt;$S$301,0,10-(S$302-'Datos de Indicador'!U234)/(S$302-S$301)*10)),1))</f>
        <v>3.3</v>
      </c>
      <c r="T231" s="341">
        <f>IF('Datos de Indicador'!V234="No dato","x",ROUND(IF('Datos de Indicador'!V234&gt;T$302,10,IF('Datos de Indicador'!V234&lt;$T$301,0,10-(T$302-'Datos de Indicador'!V234)/(T$302-T$301)*10)),1))</f>
        <v>10</v>
      </c>
      <c r="U231" s="341">
        <f>IF('Datos de Indicador'!W234="No dato","x",ROUND(IF('Datos de Indicador'!W234&gt;U$302,10,IF('Datos de Indicador'!W234&lt;$U$301,0,10-(U$302-'Datos de Indicador'!W234)/(U$302-U$301)*10)),1))</f>
        <v>2.7</v>
      </c>
      <c r="V231" s="341">
        <f>IF('Datos de Indicador'!X234="No dato","x",ROUND(IF('Datos de Indicador'!X234&gt;V$302,10,IF('Datos de Indicador'!X234&lt;$V$301,0,(V$302-'Datos de Indicador'!X234)/(V$302-V$301)*10)),1))</f>
        <v>2.5</v>
      </c>
      <c r="W231" s="345">
        <f t="shared" si="27"/>
        <v>4.5999999999999996</v>
      </c>
      <c r="X231" s="346">
        <f t="shared" si="28"/>
        <v>5.4</v>
      </c>
      <c r="Z231" s="413"/>
      <c r="AA231" s="414"/>
      <c r="AB231" s="414"/>
    </row>
    <row r="232" spans="1:28" s="3" customFormat="1" x14ac:dyDescent="0.25">
      <c r="A232" s="104" t="s">
        <v>340</v>
      </c>
      <c r="B232" s="101" t="s">
        <v>343</v>
      </c>
      <c r="C232" s="307">
        <v>1503</v>
      </c>
      <c r="D232" s="341">
        <f>IF('Datos de Indicador'!M235="No dato","x",ROUND(IF('Datos de Indicador'!M235&gt;D$302,0,IF('Datos de Indicador'!M235&lt;$D$301,10,(D$302-'Datos de Indicador'!M235)/(D$302-D$301)*10)),1))</f>
        <v>6.1</v>
      </c>
      <c r="E232" s="341">
        <f>IF('Datos de Indicador'!N235="No dato","x",ROUND(IF('Datos de Indicador'!N235&gt;E$302,10,IF('Datos de Indicador'!N235&lt;$E$301,0,10-(E$302-'Datos de Indicador'!N235)/(E$302-E$301)*10)),1))</f>
        <v>8</v>
      </c>
      <c r="F232" s="342">
        <f t="shared" si="29"/>
        <v>7.2</v>
      </c>
      <c r="G232" s="341">
        <f>IF('Datos de Indicador'!O235="No dato","x",ROUND(IF('Datos de Indicador'!O235&gt;G$302,0,IF('Datos de Indicador'!O235&lt;$G$301,10,(G$302-'Datos de Indicador'!O235)/(G$302-G$301)*10)),1))</f>
        <v>6</v>
      </c>
      <c r="H232" s="341">
        <f>IF('Datos de Indicador'!P235="No dato","x",ROUND(IF('Datos de Indicador'!P235&gt;H$302,10,IF('Datos de Indicador'!P235&lt;$E$301,0,10-(H$302-'Datos de Indicador'!P235)/(H$302-H$301)*10)),1))</f>
        <v>7</v>
      </c>
      <c r="I232" s="341">
        <f>IF('Datos de Indicador'!Q235="No dato","x",ROUND(IF('Datos de Indicador'!Q235&gt;I$302,10,IF('Datos de Indicador'!Q235&lt;$I$301,0,10-(I$302-'Datos de Indicador'!Q235)/(I$302-I$301)*10)),1))</f>
        <v>9.4</v>
      </c>
      <c r="J232" s="342">
        <f t="shared" si="24"/>
        <v>7.5</v>
      </c>
      <c r="K232" s="341">
        <f>IF('Datos de Indicador'!R235="No dato","x",ROUND(IF('Datos de Indicador'!R235&gt;K$302,10,IF('Datos de Indicador'!R235&lt;$K$301,0,10-(K$302-'Datos de Indicador'!R235)/(K$302-K$301)*10)),1))</f>
        <v>5.2</v>
      </c>
      <c r="L232" s="341">
        <f>IF('Datos de Indicador'!S235="No dato","x",ROUND(IF('Datos de Indicador'!S235&gt;L$302,10,IF('Datos de Indicador'!S235&lt;$L$301,0,10-(L$302-'Datos de Indicador'!S235)/(L$302-L$301)*10)),1))</f>
        <v>8.1</v>
      </c>
      <c r="M232" s="342">
        <f t="shared" si="25"/>
        <v>6.9</v>
      </c>
      <c r="N232" s="343">
        <f t="shared" si="30"/>
        <v>7.2</v>
      </c>
      <c r="O232" s="344">
        <f>IF('Datos de Indicador'!T235="No dato","x",IF('Datos de Indicador'!AN235="No dato","x", 'Datos de Indicador'!T235/'Datos de Indicador'!AN235))</f>
        <v>1.3322739347827831E-2</v>
      </c>
      <c r="P232" s="341">
        <f t="shared" si="26"/>
        <v>8.9</v>
      </c>
      <c r="Q232" s="474">
        <f>IF('Datos de Indicador'!T235="No dato","x",ROUND(IF('Datos de Indicador'!T235&gt;Q$302,10,IF('Datos de Indicador'!T235&lt;$Q$301,0,10-(Q$302-'Datos de Indicador'!T235)/(Q$302-Q$301)*10)),1))</f>
        <v>10</v>
      </c>
      <c r="R232" s="342">
        <f t="shared" si="31"/>
        <v>9.5</v>
      </c>
      <c r="S232" s="341">
        <f>IF('Datos de Indicador'!U235="No dato","x",ROUND(IF('Datos de Indicador'!U235&gt;S$302,10,IF('Datos de Indicador'!U235&lt;$S$301,0,10-(S$302-'Datos de Indicador'!U235)/(S$302-S$301)*10)),1))</f>
        <v>2.8</v>
      </c>
      <c r="T232" s="341">
        <f>IF('Datos de Indicador'!V235="No dato","x",ROUND(IF('Datos de Indicador'!V235&gt;T$302,10,IF('Datos de Indicador'!V235&lt;$T$301,0,10-(T$302-'Datos de Indicador'!V235)/(T$302-T$301)*10)),1))</f>
        <v>7</v>
      </c>
      <c r="U232" s="341">
        <f>IF('Datos de Indicador'!W235="No dato","x",ROUND(IF('Datos de Indicador'!W235&gt;U$302,10,IF('Datos de Indicador'!W235&lt;$U$301,0,10-(U$302-'Datos de Indicador'!W235)/(U$302-U$301)*10)),1))</f>
        <v>1.6</v>
      </c>
      <c r="V232" s="341">
        <f>IF('Datos de Indicador'!X235="No dato","x",ROUND(IF('Datos de Indicador'!X235&gt;V$302,10,IF('Datos de Indicador'!X235&lt;$V$301,0,(V$302-'Datos de Indicador'!X235)/(V$302-V$301)*10)),1))</f>
        <v>0</v>
      </c>
      <c r="W232" s="345">
        <f t="shared" si="27"/>
        <v>2.9</v>
      </c>
      <c r="X232" s="346">
        <f t="shared" si="28"/>
        <v>7.5</v>
      </c>
      <c r="Z232" s="413"/>
      <c r="AA232" s="414"/>
      <c r="AB232" s="414"/>
    </row>
    <row r="233" spans="1:28" s="3" customFormat="1" x14ac:dyDescent="0.25">
      <c r="A233" s="104" t="s">
        <v>340</v>
      </c>
      <c r="B233" s="101" t="s">
        <v>344</v>
      </c>
      <c r="C233" s="307">
        <v>1504</v>
      </c>
      <c r="D233" s="341">
        <f>IF('Datos de Indicador'!M236="No dato","x",ROUND(IF('Datos de Indicador'!M236&gt;D$302,0,IF('Datos de Indicador'!M236&lt;$D$301,10,(D$302-'Datos de Indicador'!M236)/(D$302-D$301)*10)),1))</f>
        <v>7.2</v>
      </c>
      <c r="E233" s="341">
        <f>IF('Datos de Indicador'!N236="No dato","x",ROUND(IF('Datos de Indicador'!N236&gt;E$302,10,IF('Datos de Indicador'!N236&lt;$E$301,0,10-(E$302-'Datos de Indicador'!N236)/(E$302-E$301)*10)),1))</f>
        <v>7.9</v>
      </c>
      <c r="F233" s="342">
        <f t="shared" si="29"/>
        <v>7.6</v>
      </c>
      <c r="G233" s="341">
        <f>IF('Datos de Indicador'!O236="No dato","x",ROUND(IF('Datos de Indicador'!O236&gt;G$302,0,IF('Datos de Indicador'!O236&lt;$G$301,10,(G$302-'Datos de Indicador'!O236)/(G$302-G$301)*10)),1))</f>
        <v>8.3000000000000007</v>
      </c>
      <c r="H233" s="341">
        <f>IF('Datos de Indicador'!P236="No dato","x",ROUND(IF('Datos de Indicador'!P236&gt;H$302,10,IF('Datos de Indicador'!P236&lt;$E$301,0,10-(H$302-'Datos de Indicador'!P236)/(H$302-H$301)*10)),1))</f>
        <v>6.9</v>
      </c>
      <c r="I233" s="341">
        <f>IF('Datos de Indicador'!Q236="No dato","x",ROUND(IF('Datos de Indicador'!Q236&gt;I$302,10,IF('Datos de Indicador'!Q236&lt;$I$301,0,10-(I$302-'Datos de Indicador'!Q236)/(I$302-I$301)*10)),1))</f>
        <v>10</v>
      </c>
      <c r="J233" s="342">
        <f t="shared" si="24"/>
        <v>8.4</v>
      </c>
      <c r="K233" s="341">
        <f>IF('Datos de Indicador'!R236="No dato","x",ROUND(IF('Datos de Indicador'!R236&gt;K$302,10,IF('Datos de Indicador'!R236&lt;$K$301,0,10-(K$302-'Datos de Indicador'!R236)/(K$302-K$301)*10)),1))</f>
        <v>4.8</v>
      </c>
      <c r="L233" s="341">
        <f>IF('Datos de Indicador'!S236="No dato","x",ROUND(IF('Datos de Indicador'!S236&gt;L$302,10,IF('Datos de Indicador'!S236&lt;$L$301,0,10-(L$302-'Datos de Indicador'!S236)/(L$302-L$301)*10)),1))</f>
        <v>8.1999999999999993</v>
      </c>
      <c r="M233" s="342">
        <f t="shared" si="25"/>
        <v>6.8</v>
      </c>
      <c r="N233" s="343">
        <f t="shared" si="30"/>
        <v>7.6</v>
      </c>
      <c r="O233" s="344">
        <f>IF('Datos de Indicador'!T236="No dato","x",IF('Datos de Indicador'!AN236="No dato","x", 'Datos de Indicador'!T236/'Datos de Indicador'!AN236))</f>
        <v>7.7215490615348062E-3</v>
      </c>
      <c r="P233" s="341">
        <f t="shared" si="26"/>
        <v>5.0999999999999996</v>
      </c>
      <c r="Q233" s="474">
        <f>IF('Datos de Indicador'!T236="No dato","x",ROUND(IF('Datos de Indicador'!T236&gt;Q$302,10,IF('Datos de Indicador'!T236&lt;$Q$301,0,10-(Q$302-'Datos de Indicador'!T236)/(Q$302-Q$301)*10)),1))</f>
        <v>1.6</v>
      </c>
      <c r="R233" s="342">
        <f t="shared" si="31"/>
        <v>3.5</v>
      </c>
      <c r="S233" s="341">
        <f>IF('Datos de Indicador'!U236="No dato","x",ROUND(IF('Datos de Indicador'!U236&gt;S$302,10,IF('Datos de Indicador'!U236&lt;$S$301,0,10-(S$302-'Datos de Indicador'!U236)/(S$302-S$301)*10)),1))</f>
        <v>1.1000000000000001</v>
      </c>
      <c r="T233" s="341">
        <f>IF('Datos de Indicador'!V236="No dato","x",ROUND(IF('Datos de Indicador'!V236&gt;T$302,10,IF('Datos de Indicador'!V236&lt;$T$301,0,10-(T$302-'Datos de Indicador'!V236)/(T$302-T$301)*10)),1))</f>
        <v>10</v>
      </c>
      <c r="U233" s="341">
        <f>IF('Datos de Indicador'!W236="No dato","x",ROUND(IF('Datos de Indicador'!W236&gt;U$302,10,IF('Datos de Indicador'!W236&lt;$U$301,0,10-(U$302-'Datos de Indicador'!W236)/(U$302-U$301)*10)),1))</f>
        <v>0.2</v>
      </c>
      <c r="V233" s="341">
        <f>IF('Datos de Indicador'!X236="No dato","x",ROUND(IF('Datos de Indicador'!X236&gt;V$302,10,IF('Datos de Indicador'!X236&lt;$V$301,0,(V$302-'Datos de Indicador'!X236)/(V$302-V$301)*10)),1))</f>
        <v>5</v>
      </c>
      <c r="W233" s="345">
        <f t="shared" si="27"/>
        <v>4.0999999999999996</v>
      </c>
      <c r="X233" s="346">
        <f t="shared" si="28"/>
        <v>3.8</v>
      </c>
      <c r="Z233" s="413"/>
      <c r="AA233" s="414"/>
      <c r="AB233" s="414"/>
    </row>
    <row r="234" spans="1:28" s="3" customFormat="1" x14ac:dyDescent="0.25">
      <c r="A234" s="104" t="s">
        <v>340</v>
      </c>
      <c r="B234" s="101" t="s">
        <v>345</v>
      </c>
      <c r="C234" s="307">
        <v>1505</v>
      </c>
      <c r="D234" s="341">
        <f>IF('Datos de Indicador'!M237="No dato","x",ROUND(IF('Datos de Indicador'!M237&gt;D$302,0,IF('Datos de Indicador'!M237&lt;$D$301,10,(D$302-'Datos de Indicador'!M237)/(D$302-D$301)*10)),1))</f>
        <v>7.3</v>
      </c>
      <c r="E234" s="341">
        <f>IF('Datos de Indicador'!N237="No dato","x",ROUND(IF('Datos de Indicador'!N237&gt;E$302,10,IF('Datos de Indicador'!N237&lt;$E$301,0,10-(E$302-'Datos de Indicador'!N237)/(E$302-E$301)*10)),1))</f>
        <v>9.3000000000000007</v>
      </c>
      <c r="F234" s="342">
        <f t="shared" si="29"/>
        <v>8.5</v>
      </c>
      <c r="G234" s="341">
        <f>IF('Datos de Indicador'!O237="No dato","x",ROUND(IF('Datos de Indicador'!O237&gt;G$302,0,IF('Datos de Indicador'!O237&lt;$G$301,10,(G$302-'Datos de Indicador'!O237)/(G$302-G$301)*10)),1))</f>
        <v>8.1999999999999993</v>
      </c>
      <c r="H234" s="341">
        <f>IF('Datos de Indicador'!P237="No dato","x",ROUND(IF('Datos de Indicador'!P237&gt;H$302,10,IF('Datos de Indicador'!P237&lt;$E$301,0,10-(H$302-'Datos de Indicador'!P237)/(H$302-H$301)*10)),1))</f>
        <v>7</v>
      </c>
      <c r="I234" s="341">
        <f>IF('Datos de Indicador'!Q237="No dato","x",ROUND(IF('Datos de Indicador'!Q237&gt;I$302,10,IF('Datos de Indicador'!Q237&lt;$I$301,0,10-(I$302-'Datos de Indicador'!Q237)/(I$302-I$301)*10)),1))</f>
        <v>10</v>
      </c>
      <c r="J234" s="342">
        <f t="shared" si="24"/>
        <v>8.4</v>
      </c>
      <c r="K234" s="341">
        <f>IF('Datos de Indicador'!R237="No dato","x",ROUND(IF('Datos de Indicador'!R237&gt;K$302,10,IF('Datos de Indicador'!R237&lt;$K$301,0,10-(K$302-'Datos de Indicador'!R237)/(K$302-K$301)*10)),1))</f>
        <v>7.3</v>
      </c>
      <c r="L234" s="341">
        <f>IF('Datos de Indicador'!S237="No dato","x",ROUND(IF('Datos de Indicador'!S237&gt;L$302,10,IF('Datos de Indicador'!S237&lt;$L$301,0,10-(L$302-'Datos de Indicador'!S237)/(L$302-L$301)*10)),1))</f>
        <v>7.9</v>
      </c>
      <c r="M234" s="342">
        <f t="shared" si="25"/>
        <v>7.6</v>
      </c>
      <c r="N234" s="343">
        <f t="shared" si="30"/>
        <v>8.1999999999999993</v>
      </c>
      <c r="O234" s="344">
        <f>IF('Datos de Indicador'!T237="No dato","x",IF('Datos de Indicador'!AN237="No dato","x", 'Datos de Indicador'!T237/'Datos de Indicador'!AN237))</f>
        <v>1.0734206771306265E-2</v>
      </c>
      <c r="P234" s="341">
        <f t="shared" si="26"/>
        <v>7.2</v>
      </c>
      <c r="Q234" s="474">
        <f>IF('Datos de Indicador'!T237="No dato","x",ROUND(IF('Datos de Indicador'!T237&gt;Q$302,10,IF('Datos de Indicador'!T237&lt;$Q$301,0,10-(Q$302-'Datos de Indicador'!T237)/(Q$302-Q$301)*10)),1))</f>
        <v>8.3000000000000007</v>
      </c>
      <c r="R234" s="342">
        <f t="shared" si="31"/>
        <v>7.8</v>
      </c>
      <c r="S234" s="341">
        <f>IF('Datos de Indicador'!U237="No dato","x",ROUND(IF('Datos de Indicador'!U237&gt;S$302,10,IF('Datos de Indicador'!U237&lt;$S$301,0,10-(S$302-'Datos de Indicador'!U237)/(S$302-S$301)*10)),1))</f>
        <v>2.2000000000000002</v>
      </c>
      <c r="T234" s="341">
        <f>IF('Datos de Indicador'!V237="No dato","x",ROUND(IF('Datos de Indicador'!V237&gt;T$302,10,IF('Datos de Indicador'!V237&lt;$T$301,0,10-(T$302-'Datos de Indicador'!V237)/(T$302-T$301)*10)),1))</f>
        <v>10</v>
      </c>
      <c r="U234" s="341">
        <f>IF('Datos de Indicador'!W237="No dato","x",ROUND(IF('Datos de Indicador'!W237&gt;U$302,10,IF('Datos de Indicador'!W237&lt;$U$301,0,10-(U$302-'Datos de Indicador'!W237)/(U$302-U$301)*10)),1))</f>
        <v>3.6</v>
      </c>
      <c r="V234" s="341">
        <f>IF('Datos de Indicador'!X237="No dato","x",ROUND(IF('Datos de Indicador'!X237&gt;V$302,10,IF('Datos de Indicador'!X237&lt;$V$301,0,(V$302-'Datos de Indicador'!X237)/(V$302-V$301)*10)),1))</f>
        <v>5</v>
      </c>
      <c r="W234" s="345">
        <f t="shared" si="27"/>
        <v>5.2</v>
      </c>
      <c r="X234" s="346">
        <f t="shared" si="28"/>
        <v>6.7</v>
      </c>
      <c r="Z234" s="413"/>
      <c r="AA234" s="414"/>
      <c r="AB234" s="414"/>
    </row>
    <row r="235" spans="1:28" s="3" customFormat="1" x14ac:dyDescent="0.25">
      <c r="A235" s="104" t="s">
        <v>340</v>
      </c>
      <c r="B235" s="101" t="s">
        <v>190</v>
      </c>
      <c r="C235" s="307">
        <v>1506</v>
      </c>
      <c r="D235" s="341">
        <f>IF('Datos de Indicador'!M238="No dato","x",ROUND(IF('Datos de Indicador'!M238&gt;D$302,0,IF('Datos de Indicador'!M238&lt;$D$301,10,(D$302-'Datos de Indicador'!M238)/(D$302-D$301)*10)),1))</f>
        <v>7.7</v>
      </c>
      <c r="E235" s="341">
        <f>IF('Datos de Indicador'!N238="No dato","x",ROUND(IF('Datos de Indicador'!N238&gt;E$302,10,IF('Datos de Indicador'!N238&lt;$E$301,0,10-(E$302-'Datos de Indicador'!N238)/(E$302-E$301)*10)),1))</f>
        <v>8.6999999999999993</v>
      </c>
      <c r="F235" s="342">
        <f t="shared" si="29"/>
        <v>8.1999999999999993</v>
      </c>
      <c r="G235" s="341">
        <f>IF('Datos de Indicador'!O238="No dato","x",ROUND(IF('Datos de Indicador'!O238&gt;G$302,0,IF('Datos de Indicador'!O238&lt;$G$301,10,(G$302-'Datos de Indicador'!O238)/(G$302-G$301)*10)),1))</f>
        <v>8.3000000000000007</v>
      </c>
      <c r="H235" s="341">
        <f>IF('Datos de Indicador'!P238="No dato","x",ROUND(IF('Datos de Indicador'!P238&gt;H$302,10,IF('Datos de Indicador'!P238&lt;$E$301,0,10-(H$302-'Datos de Indicador'!P238)/(H$302-H$301)*10)),1))</f>
        <v>6.5</v>
      </c>
      <c r="I235" s="341" t="str">
        <f>IF('Datos de Indicador'!Q238="No dato","x",ROUND(IF('Datos de Indicador'!Q238&gt;I$302,10,IF('Datos de Indicador'!Q238&lt;$I$301,0,10-(I$302-'Datos de Indicador'!Q238)/(I$302-I$301)*10)),1))</f>
        <v>x</v>
      </c>
      <c r="J235" s="342">
        <f t="shared" si="24"/>
        <v>7.4</v>
      </c>
      <c r="K235" s="341">
        <f>IF('Datos de Indicador'!R238="No dato","x",ROUND(IF('Datos de Indicador'!R238&gt;K$302,10,IF('Datos de Indicador'!R238&lt;$K$301,0,10-(K$302-'Datos de Indicador'!R238)/(K$302-K$301)*10)),1))</f>
        <v>7.1</v>
      </c>
      <c r="L235" s="341">
        <f>IF('Datos de Indicador'!S238="No dato","x",ROUND(IF('Datos de Indicador'!S238&gt;L$302,10,IF('Datos de Indicador'!S238&lt;$L$301,0,10-(L$302-'Datos de Indicador'!S238)/(L$302-L$301)*10)),1))</f>
        <v>9.5</v>
      </c>
      <c r="M235" s="342">
        <f t="shared" si="25"/>
        <v>8.6</v>
      </c>
      <c r="N235" s="343">
        <f t="shared" si="30"/>
        <v>8.1</v>
      </c>
      <c r="O235" s="344">
        <f>IF('Datos de Indicador'!T238="No dato","x",IF('Datos de Indicador'!AN238="No dato","x", 'Datos de Indicador'!T238/'Datos de Indicador'!AN238))</f>
        <v>1.0509107893507707E-2</v>
      </c>
      <c r="P235" s="341">
        <f t="shared" si="26"/>
        <v>7</v>
      </c>
      <c r="Q235" s="474">
        <f>IF('Datos de Indicador'!T238="No dato","x",ROUND(IF('Datos de Indicador'!T238&gt;Q$302,10,IF('Datos de Indicador'!T238&lt;$Q$301,0,10-(Q$302-'Datos de Indicador'!T238)/(Q$302-Q$301)*10)),1))</f>
        <v>1.1000000000000001</v>
      </c>
      <c r="R235" s="342">
        <f t="shared" si="31"/>
        <v>4.7</v>
      </c>
      <c r="S235" s="341">
        <f>IF('Datos de Indicador'!U238="No dato","x",ROUND(IF('Datos de Indicador'!U238&gt;S$302,10,IF('Datos de Indicador'!U238&lt;$S$301,0,10-(S$302-'Datos de Indicador'!U238)/(S$302-S$301)*10)),1))</f>
        <v>2.9</v>
      </c>
      <c r="T235" s="341">
        <f>IF('Datos de Indicador'!V238="No dato","x",ROUND(IF('Datos de Indicador'!V238&gt;T$302,10,IF('Datos de Indicador'!V238&lt;$T$301,0,10-(T$302-'Datos de Indicador'!V238)/(T$302-T$301)*10)),1))</f>
        <v>10</v>
      </c>
      <c r="U235" s="341">
        <f>IF('Datos de Indicador'!W238="No dato","x",ROUND(IF('Datos de Indicador'!W238&gt;U$302,10,IF('Datos de Indicador'!W238&lt;$U$301,0,10-(U$302-'Datos de Indicador'!W238)/(U$302-U$301)*10)),1))</f>
        <v>0.5</v>
      </c>
      <c r="V235" s="341">
        <f>IF('Datos de Indicador'!X238="No dato","x",ROUND(IF('Datos de Indicador'!X238&gt;V$302,10,IF('Datos de Indicador'!X238&lt;$V$301,0,(V$302-'Datos de Indicador'!X238)/(V$302-V$301)*10)),1))</f>
        <v>7.5</v>
      </c>
      <c r="W235" s="345">
        <f t="shared" si="27"/>
        <v>5.2</v>
      </c>
      <c r="X235" s="346">
        <f t="shared" si="28"/>
        <v>5</v>
      </c>
      <c r="Z235" s="413"/>
      <c r="AA235" s="414"/>
      <c r="AB235" s="414"/>
    </row>
    <row r="236" spans="1:28" s="3" customFormat="1" x14ac:dyDescent="0.25">
      <c r="A236" s="104" t="s">
        <v>340</v>
      </c>
      <c r="B236" s="101" t="s">
        <v>346</v>
      </c>
      <c r="C236" s="307">
        <v>1507</v>
      </c>
      <c r="D236" s="341">
        <f>IF('Datos de Indicador'!M239="No dato","x",ROUND(IF('Datos de Indicador'!M239&gt;D$302,0,IF('Datos de Indicador'!M239&lt;$D$301,10,(D$302-'Datos de Indicador'!M239)/(D$302-D$301)*10)),1))</f>
        <v>8.5</v>
      </c>
      <c r="E236" s="341">
        <f>IF('Datos de Indicador'!N239="No dato","x",ROUND(IF('Datos de Indicador'!N239&gt;E$302,10,IF('Datos de Indicador'!N239&lt;$E$301,0,10-(E$302-'Datos de Indicador'!N239)/(E$302-E$301)*10)),1))</f>
        <v>9</v>
      </c>
      <c r="F236" s="342">
        <f t="shared" si="29"/>
        <v>8.8000000000000007</v>
      </c>
      <c r="G236" s="341">
        <f>IF('Datos de Indicador'!O239="No dato","x",ROUND(IF('Datos de Indicador'!O239&gt;G$302,0,IF('Datos de Indicador'!O239&lt;$G$301,10,(G$302-'Datos de Indicador'!O239)/(G$302-G$301)*10)),1))</f>
        <v>7.7</v>
      </c>
      <c r="H236" s="341">
        <f>IF('Datos de Indicador'!P239="No dato","x",ROUND(IF('Datos de Indicador'!P239&gt;H$302,10,IF('Datos de Indicador'!P239&lt;$E$301,0,10-(H$302-'Datos de Indicador'!P239)/(H$302-H$301)*10)),1))</f>
        <v>6.2</v>
      </c>
      <c r="I236" s="341" t="str">
        <f>IF('Datos de Indicador'!Q239="No dato","x",ROUND(IF('Datos de Indicador'!Q239&gt;I$302,10,IF('Datos de Indicador'!Q239&lt;$I$301,0,10-(I$302-'Datos de Indicador'!Q239)/(I$302-I$301)*10)),1))</f>
        <v>x</v>
      </c>
      <c r="J236" s="342">
        <f t="shared" si="24"/>
        <v>7</v>
      </c>
      <c r="K236" s="341">
        <f>IF('Datos de Indicador'!R239="No dato","x",ROUND(IF('Datos de Indicador'!R239&gt;K$302,10,IF('Datos de Indicador'!R239&lt;$K$301,0,10-(K$302-'Datos de Indicador'!R239)/(K$302-K$301)*10)),1))</f>
        <v>7.9</v>
      </c>
      <c r="L236" s="341">
        <f>IF('Datos de Indicador'!S239="No dato","x",ROUND(IF('Datos de Indicador'!S239&gt;L$302,10,IF('Datos de Indicador'!S239&lt;$L$301,0,10-(L$302-'Datos de Indicador'!S239)/(L$302-L$301)*10)),1))</f>
        <v>7.7</v>
      </c>
      <c r="M236" s="342">
        <f t="shared" si="25"/>
        <v>7.8</v>
      </c>
      <c r="N236" s="343">
        <f t="shared" si="30"/>
        <v>7.9</v>
      </c>
      <c r="O236" s="344">
        <f>IF('Datos de Indicador'!T239="No dato","x",IF('Datos de Indicador'!AN239="No dato","x", 'Datos de Indicador'!T239/'Datos de Indicador'!AN239))</f>
        <v>3.2330489447687473E-3</v>
      </c>
      <c r="P236" s="341">
        <f t="shared" si="26"/>
        <v>2.2000000000000002</v>
      </c>
      <c r="Q236" s="474">
        <f>IF('Datos de Indicador'!T239="No dato","x",ROUND(IF('Datos de Indicador'!T239&gt;Q$302,10,IF('Datos de Indicador'!T239&lt;$Q$301,0,10-(Q$302-'Datos de Indicador'!T239)/(Q$302-Q$301)*10)),1))</f>
        <v>0.9</v>
      </c>
      <c r="R236" s="342">
        <f t="shared" si="31"/>
        <v>1.6</v>
      </c>
      <c r="S236" s="341">
        <f>IF('Datos de Indicador'!U239="No dato","x",ROUND(IF('Datos de Indicador'!U239&gt;S$302,10,IF('Datos de Indicador'!U239&lt;$S$301,0,10-(S$302-'Datos de Indicador'!U239)/(S$302-S$301)*10)),1))</f>
        <v>2</v>
      </c>
      <c r="T236" s="341">
        <f>IF('Datos de Indicador'!V239="No dato","x",ROUND(IF('Datos de Indicador'!V239&gt;T$302,10,IF('Datos de Indicador'!V239&lt;$T$301,0,10-(T$302-'Datos de Indicador'!V239)/(T$302-T$301)*10)),1))</f>
        <v>10</v>
      </c>
      <c r="U236" s="341">
        <f>IF('Datos de Indicador'!W239="No dato","x",ROUND(IF('Datos de Indicador'!W239&gt;U$302,10,IF('Datos de Indicador'!W239&lt;$U$301,0,10-(U$302-'Datos de Indicador'!W239)/(U$302-U$301)*10)),1))</f>
        <v>5.6</v>
      </c>
      <c r="V236" s="341">
        <f>IF('Datos de Indicador'!X239="No dato","x",ROUND(IF('Datos de Indicador'!X239&gt;V$302,10,IF('Datos de Indicador'!X239&lt;$V$301,0,(V$302-'Datos de Indicador'!X239)/(V$302-V$301)*10)),1))</f>
        <v>7.5</v>
      </c>
      <c r="W236" s="345">
        <f t="shared" si="27"/>
        <v>6.3</v>
      </c>
      <c r="X236" s="346">
        <f t="shared" si="28"/>
        <v>4.3</v>
      </c>
      <c r="Z236" s="413"/>
      <c r="AA236" s="414"/>
      <c r="AB236" s="414"/>
    </row>
    <row r="237" spans="1:28" s="3" customFormat="1" x14ac:dyDescent="0.25">
      <c r="A237" s="104" t="s">
        <v>340</v>
      </c>
      <c r="B237" s="101" t="s">
        <v>347</v>
      </c>
      <c r="C237" s="307">
        <v>1508</v>
      </c>
      <c r="D237" s="341">
        <f>IF('Datos de Indicador'!M240="No dato","x",ROUND(IF('Datos de Indicador'!M240&gt;D$302,0,IF('Datos de Indicador'!M240&lt;$D$301,10,(D$302-'Datos de Indicador'!M240)/(D$302-D$301)*10)),1))</f>
        <v>7.1</v>
      </c>
      <c r="E237" s="341">
        <f>IF('Datos de Indicador'!N240="No dato","x",ROUND(IF('Datos de Indicador'!N240&gt;E$302,10,IF('Datos de Indicador'!N240&lt;$E$301,0,10-(E$302-'Datos de Indicador'!N240)/(E$302-E$301)*10)),1))</f>
        <v>9.3000000000000007</v>
      </c>
      <c r="F237" s="342">
        <f t="shared" si="29"/>
        <v>8.4</v>
      </c>
      <c r="G237" s="341">
        <f>IF('Datos de Indicador'!O240="No dato","x",ROUND(IF('Datos de Indicador'!O240&gt;G$302,0,IF('Datos de Indicador'!O240&lt;$G$301,10,(G$302-'Datos de Indicador'!O240)/(G$302-G$301)*10)),1))</f>
        <v>7.8</v>
      </c>
      <c r="H237" s="341">
        <f>IF('Datos de Indicador'!P240="No dato","x",ROUND(IF('Datos de Indicador'!P240&gt;H$302,10,IF('Datos de Indicador'!P240&lt;$E$301,0,10-(H$302-'Datos de Indicador'!P240)/(H$302-H$301)*10)),1))</f>
        <v>6.7</v>
      </c>
      <c r="I237" s="341">
        <f>IF('Datos de Indicador'!Q240="No dato","x",ROUND(IF('Datos de Indicador'!Q240&gt;I$302,10,IF('Datos de Indicador'!Q240&lt;$I$301,0,10-(I$302-'Datos de Indicador'!Q240)/(I$302-I$301)*10)),1))</f>
        <v>10</v>
      </c>
      <c r="J237" s="342">
        <f t="shared" si="24"/>
        <v>8.1999999999999993</v>
      </c>
      <c r="K237" s="341">
        <f>IF('Datos de Indicador'!R240="No dato","x",ROUND(IF('Datos de Indicador'!R240&gt;K$302,10,IF('Datos de Indicador'!R240&lt;$K$301,0,10-(K$302-'Datos de Indicador'!R240)/(K$302-K$301)*10)),1))</f>
        <v>6.9</v>
      </c>
      <c r="L237" s="341">
        <f>IF('Datos de Indicador'!S240="No dato","x",ROUND(IF('Datos de Indicador'!S240&gt;L$302,10,IF('Datos de Indicador'!S240&lt;$L$301,0,10-(L$302-'Datos de Indicador'!S240)/(L$302-L$301)*10)),1))</f>
        <v>8.3000000000000007</v>
      </c>
      <c r="M237" s="342">
        <f t="shared" si="25"/>
        <v>7.7</v>
      </c>
      <c r="N237" s="343">
        <f t="shared" si="30"/>
        <v>8.1</v>
      </c>
      <c r="O237" s="344">
        <f>IF('Datos de Indicador'!T240="No dato","x",IF('Datos de Indicador'!AN240="No dato","x", 'Datos de Indicador'!T240/'Datos de Indicador'!AN240))</f>
        <v>6.5626108549130899E-3</v>
      </c>
      <c r="P237" s="341">
        <f t="shared" si="26"/>
        <v>4.4000000000000004</v>
      </c>
      <c r="Q237" s="474">
        <f>IF('Datos de Indicador'!T240="No dato","x",ROUND(IF('Datos de Indicador'!T240&gt;Q$302,10,IF('Datos de Indicador'!T240&lt;$Q$301,0,10-(Q$302-'Datos de Indicador'!T240)/(Q$302-Q$301)*10)),1))</f>
        <v>3.7</v>
      </c>
      <c r="R237" s="342">
        <f t="shared" si="31"/>
        <v>4.0999999999999996</v>
      </c>
      <c r="S237" s="341">
        <f>IF('Datos de Indicador'!U240="No dato","x",ROUND(IF('Datos de Indicador'!U240&gt;S$302,10,IF('Datos de Indicador'!U240&lt;$S$301,0,10-(S$302-'Datos de Indicador'!U240)/(S$302-S$301)*10)),1))</f>
        <v>3.8</v>
      </c>
      <c r="T237" s="341">
        <f>IF('Datos de Indicador'!V240="No dato","x",ROUND(IF('Datos de Indicador'!V240&gt;T$302,10,IF('Datos de Indicador'!V240&lt;$T$301,0,10-(T$302-'Datos de Indicador'!V240)/(T$302-T$301)*10)),1))</f>
        <v>6.1</v>
      </c>
      <c r="U237" s="341">
        <f>IF('Datos de Indicador'!W240="No dato","x",ROUND(IF('Datos de Indicador'!W240&gt;U$302,10,IF('Datos de Indicador'!W240&lt;$U$301,0,10-(U$302-'Datos de Indicador'!W240)/(U$302-U$301)*10)),1))</f>
        <v>3.6</v>
      </c>
      <c r="V237" s="341">
        <f>IF('Datos de Indicador'!X240="No dato","x",ROUND(IF('Datos de Indicador'!X240&gt;V$302,10,IF('Datos de Indicador'!X240&lt;$V$301,0,(V$302-'Datos de Indicador'!X240)/(V$302-V$301)*10)),1))</f>
        <v>2.5</v>
      </c>
      <c r="W237" s="345">
        <f t="shared" si="27"/>
        <v>4</v>
      </c>
      <c r="X237" s="346">
        <f t="shared" si="28"/>
        <v>4.0999999999999996</v>
      </c>
      <c r="Z237" s="413"/>
      <c r="AA237" s="414"/>
      <c r="AB237" s="414"/>
    </row>
    <row r="238" spans="1:28" s="3" customFormat="1" x14ac:dyDescent="0.25">
      <c r="A238" s="104" t="s">
        <v>340</v>
      </c>
      <c r="B238" s="101" t="s">
        <v>348</v>
      </c>
      <c r="C238" s="307">
        <v>1509</v>
      </c>
      <c r="D238" s="341">
        <f>IF('Datos de Indicador'!M241="No dato","x",ROUND(IF('Datos de Indicador'!M241&gt;D$302,0,IF('Datos de Indicador'!M241&lt;$D$301,10,(D$302-'Datos de Indicador'!M241)/(D$302-D$301)*10)),1))</f>
        <v>7.2</v>
      </c>
      <c r="E238" s="341">
        <f>IF('Datos de Indicador'!N241="No dato","x",ROUND(IF('Datos de Indicador'!N241&gt;E$302,10,IF('Datos de Indicador'!N241&lt;$E$301,0,10-(E$302-'Datos de Indicador'!N241)/(E$302-E$301)*10)),1))</f>
        <v>7</v>
      </c>
      <c r="F238" s="342">
        <f t="shared" si="29"/>
        <v>7.1</v>
      </c>
      <c r="G238" s="341">
        <f>IF('Datos de Indicador'!O241="No dato","x",ROUND(IF('Datos de Indicador'!O241&gt;G$302,0,IF('Datos de Indicador'!O241&lt;$G$301,10,(G$302-'Datos de Indicador'!O241)/(G$302-G$301)*10)),1))</f>
        <v>8.6999999999999993</v>
      </c>
      <c r="H238" s="341">
        <f>IF('Datos de Indicador'!P241="No dato","x",ROUND(IF('Datos de Indicador'!P241&gt;H$302,10,IF('Datos de Indicador'!P241&lt;$E$301,0,10-(H$302-'Datos de Indicador'!P241)/(H$302-H$301)*10)),1))</f>
        <v>6.5</v>
      </c>
      <c r="I238" s="341">
        <f>IF('Datos de Indicador'!Q241="No dato","x",ROUND(IF('Datos de Indicador'!Q241&gt;I$302,10,IF('Datos de Indicador'!Q241&lt;$I$301,0,10-(I$302-'Datos de Indicador'!Q241)/(I$302-I$301)*10)),1))</f>
        <v>9.3000000000000007</v>
      </c>
      <c r="J238" s="342">
        <f t="shared" si="24"/>
        <v>8.1999999999999993</v>
      </c>
      <c r="K238" s="341">
        <f>IF('Datos de Indicador'!R241="No dato","x",ROUND(IF('Datos de Indicador'!R241&gt;K$302,10,IF('Datos de Indicador'!R241&lt;$K$301,0,10-(K$302-'Datos de Indicador'!R241)/(K$302-K$301)*10)),1))</f>
        <v>5.0999999999999996</v>
      </c>
      <c r="L238" s="341">
        <f>IF('Datos de Indicador'!S241="No dato","x",ROUND(IF('Datos de Indicador'!S241&gt;L$302,10,IF('Datos de Indicador'!S241&lt;$L$301,0,10-(L$302-'Datos de Indicador'!S241)/(L$302-L$301)*10)),1))</f>
        <v>8.1999999999999993</v>
      </c>
      <c r="M238" s="342">
        <f t="shared" si="25"/>
        <v>6.9</v>
      </c>
      <c r="N238" s="343">
        <f t="shared" si="30"/>
        <v>7.4</v>
      </c>
      <c r="O238" s="344">
        <f>IF('Datos de Indicador'!T241="No dato","x",IF('Datos de Indicador'!AN241="No dato","x", 'Datos de Indicador'!T241/'Datos de Indicador'!AN241))</f>
        <v>1.1904761904761904E-2</v>
      </c>
      <c r="P238" s="341">
        <f t="shared" si="26"/>
        <v>7.9</v>
      </c>
      <c r="Q238" s="474">
        <f>IF('Datos de Indicador'!T241="No dato","x",ROUND(IF('Datos de Indicador'!T241&gt;Q$302,10,IF('Datos de Indicador'!T241&lt;$Q$301,0,10-(Q$302-'Datos de Indicador'!T241)/(Q$302-Q$301)*10)),1))</f>
        <v>2.2999999999999998</v>
      </c>
      <c r="R238" s="342">
        <f t="shared" si="31"/>
        <v>5.8</v>
      </c>
      <c r="S238" s="341">
        <f>IF('Datos de Indicador'!U241="No dato","x",ROUND(IF('Datos de Indicador'!U241&gt;S$302,10,IF('Datos de Indicador'!U241&lt;$S$301,0,10-(S$302-'Datos de Indicador'!U241)/(S$302-S$301)*10)),1))</f>
        <v>2.8</v>
      </c>
      <c r="T238" s="341">
        <f>IF('Datos de Indicador'!V241="No dato","x",ROUND(IF('Datos de Indicador'!V241&gt;T$302,10,IF('Datos de Indicador'!V241&lt;$T$301,0,10-(T$302-'Datos de Indicador'!V241)/(T$302-T$301)*10)),1))</f>
        <v>6.3</v>
      </c>
      <c r="U238" s="341" t="str">
        <f>IF('Datos de Indicador'!W241="No dato","x",ROUND(IF('Datos de Indicador'!W241&gt;U$302,10,IF('Datos de Indicador'!W241&lt;$U$301,0,10-(U$302-'Datos de Indicador'!W241)/(U$302-U$301)*10)),1))</f>
        <v>x</v>
      </c>
      <c r="V238" s="341">
        <f>IF('Datos de Indicador'!X241="No dato","x",ROUND(IF('Datos de Indicador'!X241&gt;V$302,10,IF('Datos de Indicador'!X241&lt;$V$301,0,(V$302-'Datos de Indicador'!X241)/(V$302-V$301)*10)),1))</f>
        <v>2.5</v>
      </c>
      <c r="W238" s="345">
        <f t="shared" si="27"/>
        <v>3.9</v>
      </c>
      <c r="X238" s="346">
        <f t="shared" si="28"/>
        <v>4.9000000000000004</v>
      </c>
      <c r="Z238" s="413"/>
      <c r="AA238" s="414"/>
      <c r="AB238" s="414"/>
    </row>
    <row r="239" spans="1:28" s="3" customFormat="1" x14ac:dyDescent="0.25">
      <c r="A239" s="104" t="s">
        <v>340</v>
      </c>
      <c r="B239" s="101" t="s">
        <v>349</v>
      </c>
      <c r="C239" s="307">
        <v>1510</v>
      </c>
      <c r="D239" s="341">
        <f>IF('Datos de Indicador'!M242="No dato","x",ROUND(IF('Datos de Indicador'!M242&gt;D$302,0,IF('Datos de Indicador'!M242&lt;$D$301,10,(D$302-'Datos de Indicador'!M242)/(D$302-D$301)*10)),1))</f>
        <v>9.1</v>
      </c>
      <c r="E239" s="341">
        <f>IF('Datos de Indicador'!N242="No dato","x",ROUND(IF('Datos de Indicador'!N242&gt;E$302,10,IF('Datos de Indicador'!N242&lt;$E$301,0,10-(E$302-'Datos de Indicador'!N242)/(E$302-E$301)*10)),1))</f>
        <v>10</v>
      </c>
      <c r="F239" s="342">
        <f t="shared" si="29"/>
        <v>9.6</v>
      </c>
      <c r="G239" s="341">
        <f>IF('Datos de Indicador'!O242="No dato","x",ROUND(IF('Datos de Indicador'!O242&gt;G$302,0,IF('Datos de Indicador'!O242&lt;$G$301,10,(G$302-'Datos de Indicador'!O242)/(G$302-G$301)*10)),1))</f>
        <v>8.3000000000000007</v>
      </c>
      <c r="H239" s="341">
        <f>IF('Datos de Indicador'!P242="No dato","x",ROUND(IF('Datos de Indicador'!P242&gt;H$302,10,IF('Datos de Indicador'!P242&lt;$E$301,0,10-(H$302-'Datos de Indicador'!P242)/(H$302-H$301)*10)),1))</f>
        <v>6.9</v>
      </c>
      <c r="I239" s="341" t="str">
        <f>IF('Datos de Indicador'!Q242="No dato","x",ROUND(IF('Datos de Indicador'!Q242&gt;I$302,10,IF('Datos de Indicador'!Q242&lt;$I$301,0,10-(I$302-'Datos de Indicador'!Q242)/(I$302-I$301)*10)),1))</f>
        <v>x</v>
      </c>
      <c r="J239" s="342">
        <f t="shared" si="24"/>
        <v>7.6</v>
      </c>
      <c r="K239" s="341">
        <f>IF('Datos de Indicador'!R242="No dato","x",ROUND(IF('Datos de Indicador'!R242&gt;K$302,10,IF('Datos de Indicador'!R242&lt;$K$301,0,10-(K$302-'Datos de Indicador'!R242)/(K$302-K$301)*10)),1))</f>
        <v>7.6</v>
      </c>
      <c r="L239" s="341">
        <f>IF('Datos de Indicador'!S242="No dato","x",ROUND(IF('Datos de Indicador'!S242&gt;L$302,10,IF('Datos de Indicador'!S242&lt;$L$301,0,10-(L$302-'Datos de Indicador'!S242)/(L$302-L$301)*10)),1))</f>
        <v>8.3000000000000007</v>
      </c>
      <c r="M239" s="342">
        <f t="shared" si="25"/>
        <v>8</v>
      </c>
      <c r="N239" s="343">
        <f t="shared" si="30"/>
        <v>8.4</v>
      </c>
      <c r="O239" s="344">
        <f>IF('Datos de Indicador'!T242="No dato","x",IF('Datos de Indicador'!AN242="No dato","x", 'Datos de Indicador'!T242/'Datos de Indicador'!AN242))</f>
        <v>1.3893429225237005E-3</v>
      </c>
      <c r="P239" s="341">
        <f t="shared" si="26"/>
        <v>0.9</v>
      </c>
      <c r="Q239" s="474">
        <f>IF('Datos de Indicador'!T242="No dato","x",ROUND(IF('Datos de Indicador'!T242&gt;Q$302,10,IF('Datos de Indicador'!T242&lt;$Q$301,0,10-(Q$302-'Datos de Indicador'!T242)/(Q$302-Q$301)*10)),1))</f>
        <v>0.4</v>
      </c>
      <c r="R239" s="342">
        <f t="shared" si="31"/>
        <v>0.7</v>
      </c>
      <c r="S239" s="341">
        <f>IF('Datos de Indicador'!U242="No dato","x",ROUND(IF('Datos de Indicador'!U242&gt;S$302,10,IF('Datos de Indicador'!U242&lt;$S$301,0,10-(S$302-'Datos de Indicador'!U242)/(S$302-S$301)*10)),1))</f>
        <v>5</v>
      </c>
      <c r="T239" s="341">
        <f>IF('Datos de Indicador'!V242="No dato","x",ROUND(IF('Datos de Indicador'!V242&gt;T$302,10,IF('Datos de Indicador'!V242&lt;$T$301,0,10-(T$302-'Datos de Indicador'!V242)/(T$302-T$301)*10)),1))</f>
        <v>10</v>
      </c>
      <c r="U239" s="341">
        <f>IF('Datos de Indicador'!W242="No dato","x",ROUND(IF('Datos de Indicador'!W242&gt;U$302,10,IF('Datos de Indicador'!W242&lt;$U$301,0,10-(U$302-'Datos de Indicador'!W242)/(U$302-U$301)*10)),1))</f>
        <v>4.5999999999999996</v>
      </c>
      <c r="V239" s="341">
        <f>IF('Datos de Indicador'!X242="No dato","x",ROUND(IF('Datos de Indicador'!X242&gt;V$302,10,IF('Datos de Indicador'!X242&lt;$V$301,0,(V$302-'Datos de Indicador'!X242)/(V$302-V$301)*10)),1))</f>
        <v>10</v>
      </c>
      <c r="W239" s="345">
        <f t="shared" si="27"/>
        <v>7.4</v>
      </c>
      <c r="X239" s="346">
        <f t="shared" si="28"/>
        <v>4.9000000000000004</v>
      </c>
      <c r="Z239" s="413"/>
      <c r="AA239" s="414"/>
      <c r="AB239" s="414"/>
    </row>
    <row r="240" spans="1:28" s="3" customFormat="1" x14ac:dyDescent="0.25">
      <c r="A240" s="104" t="s">
        <v>340</v>
      </c>
      <c r="B240" s="101" t="s">
        <v>350</v>
      </c>
      <c r="C240" s="307">
        <v>1511</v>
      </c>
      <c r="D240" s="341">
        <f>IF('Datos de Indicador'!M243="No dato","x",ROUND(IF('Datos de Indicador'!M243&gt;D$302,0,IF('Datos de Indicador'!M243&lt;$D$301,10,(D$302-'Datos de Indicador'!M243)/(D$302-D$301)*10)),1))</f>
        <v>7.3</v>
      </c>
      <c r="E240" s="341">
        <f>IF('Datos de Indicador'!N243="No dato","x",ROUND(IF('Datos de Indicador'!N243&gt;E$302,10,IF('Datos de Indicador'!N243&lt;$E$301,0,10-(E$302-'Datos de Indicador'!N243)/(E$302-E$301)*10)),1))</f>
        <v>8.3000000000000007</v>
      </c>
      <c r="F240" s="342">
        <f t="shared" si="29"/>
        <v>7.8</v>
      </c>
      <c r="G240" s="341">
        <f>IF('Datos de Indicador'!O243="No dato","x",ROUND(IF('Datos de Indicador'!O243&gt;G$302,0,IF('Datos de Indicador'!O243&lt;$G$301,10,(G$302-'Datos de Indicador'!O243)/(G$302-G$301)*10)),1))</f>
        <v>8.3000000000000007</v>
      </c>
      <c r="H240" s="341">
        <f>IF('Datos de Indicador'!P243="No dato","x",ROUND(IF('Datos de Indicador'!P243&gt;H$302,10,IF('Datos de Indicador'!P243&lt;$E$301,0,10-(H$302-'Datos de Indicador'!P243)/(H$302-H$301)*10)),1))</f>
        <v>7.4</v>
      </c>
      <c r="I240" s="341" t="str">
        <f>IF('Datos de Indicador'!Q243="No dato","x",ROUND(IF('Datos de Indicador'!Q243&gt;I$302,10,IF('Datos de Indicador'!Q243&lt;$I$301,0,10-(I$302-'Datos de Indicador'!Q243)/(I$302-I$301)*10)),1))</f>
        <v>x</v>
      </c>
      <c r="J240" s="342">
        <f t="shared" si="24"/>
        <v>7.9</v>
      </c>
      <c r="K240" s="341">
        <f>IF('Datos de Indicador'!R243="No dato","x",ROUND(IF('Datos de Indicador'!R243&gt;K$302,10,IF('Datos de Indicador'!R243&lt;$K$301,0,10-(K$302-'Datos de Indicador'!R243)/(K$302-K$301)*10)),1))</f>
        <v>6.8</v>
      </c>
      <c r="L240" s="341">
        <f>IF('Datos de Indicador'!S243="No dato","x",ROUND(IF('Datos de Indicador'!S243&gt;L$302,10,IF('Datos de Indicador'!S243&lt;$L$301,0,10-(L$302-'Datos de Indicador'!S243)/(L$302-L$301)*10)),1))</f>
        <v>8.4</v>
      </c>
      <c r="M240" s="342">
        <f t="shared" si="25"/>
        <v>7.7</v>
      </c>
      <c r="N240" s="343">
        <f t="shared" si="30"/>
        <v>7.8</v>
      </c>
      <c r="O240" s="344">
        <f>IF('Datos de Indicador'!T243="No dato","x",IF('Datos de Indicador'!AN243="No dato","x", 'Datos de Indicador'!T243/'Datos de Indicador'!AN243))</f>
        <v>7.9066554079987722E-3</v>
      </c>
      <c r="P240" s="341">
        <f t="shared" si="26"/>
        <v>5.3</v>
      </c>
      <c r="Q240" s="474">
        <f>IF('Datos de Indicador'!T243="No dato","x",ROUND(IF('Datos de Indicador'!T243&gt;Q$302,10,IF('Datos de Indicador'!T243&lt;$Q$301,0,10-(Q$302-'Datos de Indicador'!T243)/(Q$302-Q$301)*10)),1))</f>
        <v>2.6</v>
      </c>
      <c r="R240" s="342">
        <f t="shared" si="31"/>
        <v>4.0999999999999996</v>
      </c>
      <c r="S240" s="341">
        <f>IF('Datos de Indicador'!U243="No dato","x",ROUND(IF('Datos de Indicador'!U243&gt;S$302,10,IF('Datos de Indicador'!U243&lt;$S$301,0,10-(S$302-'Datos de Indicador'!U243)/(S$302-S$301)*10)),1))</f>
        <v>4.2</v>
      </c>
      <c r="T240" s="341">
        <f>IF('Datos de Indicador'!V243="No dato","x",ROUND(IF('Datos de Indicador'!V243&gt;T$302,10,IF('Datos de Indicador'!V243&lt;$T$301,0,10-(T$302-'Datos de Indicador'!V243)/(T$302-T$301)*10)),1))</f>
        <v>10</v>
      </c>
      <c r="U240" s="341">
        <f>IF('Datos de Indicador'!W243="No dato","x",ROUND(IF('Datos de Indicador'!W243&gt;U$302,10,IF('Datos de Indicador'!W243&lt;$U$301,0,10-(U$302-'Datos de Indicador'!W243)/(U$302-U$301)*10)),1))</f>
        <v>3.1</v>
      </c>
      <c r="V240" s="341">
        <f>IF('Datos de Indicador'!X243="No dato","x",ROUND(IF('Datos de Indicador'!X243&gt;V$302,10,IF('Datos de Indicador'!X243&lt;$V$301,0,(V$302-'Datos de Indicador'!X243)/(V$302-V$301)*10)),1))</f>
        <v>10</v>
      </c>
      <c r="W240" s="345">
        <f t="shared" si="27"/>
        <v>6.8</v>
      </c>
      <c r="X240" s="346">
        <f t="shared" si="28"/>
        <v>5.6</v>
      </c>
      <c r="Z240" s="413"/>
      <c r="AA240" s="414"/>
      <c r="AB240" s="414"/>
    </row>
    <row r="241" spans="1:28" s="3" customFormat="1" x14ac:dyDescent="0.25">
      <c r="A241" s="104" t="s">
        <v>340</v>
      </c>
      <c r="B241" s="101" t="s">
        <v>351</v>
      </c>
      <c r="C241" s="307">
        <v>1512</v>
      </c>
      <c r="D241" s="341">
        <f>IF('Datos de Indicador'!M244="No dato","x",ROUND(IF('Datos de Indicador'!M244&gt;D$302,0,IF('Datos de Indicador'!M244&lt;$D$301,10,(D$302-'Datos de Indicador'!M244)/(D$302-D$301)*10)),1))</f>
        <v>7.6</v>
      </c>
      <c r="E241" s="341">
        <f>IF('Datos de Indicador'!N244="No dato","x",ROUND(IF('Datos de Indicador'!N244&gt;E$302,10,IF('Datos de Indicador'!N244&lt;$E$301,0,10-(E$302-'Datos de Indicador'!N244)/(E$302-E$301)*10)),1))</f>
        <v>8.6</v>
      </c>
      <c r="F241" s="342">
        <f t="shared" si="29"/>
        <v>8.1</v>
      </c>
      <c r="G241" s="341">
        <f>IF('Datos de Indicador'!O244="No dato","x",ROUND(IF('Datos de Indicador'!O244&gt;G$302,0,IF('Datos de Indicador'!O244&lt;$G$301,10,(G$302-'Datos de Indicador'!O244)/(G$302-G$301)*10)),1))</f>
        <v>6.8</v>
      </c>
      <c r="H241" s="341">
        <f>IF('Datos de Indicador'!P244="No dato","x",ROUND(IF('Datos de Indicador'!P244&gt;H$302,10,IF('Datos de Indicador'!P244&lt;$E$301,0,10-(H$302-'Datos de Indicador'!P244)/(H$302-H$301)*10)),1))</f>
        <v>7.3</v>
      </c>
      <c r="I241" s="341" t="str">
        <f>IF('Datos de Indicador'!Q244="No dato","x",ROUND(IF('Datos de Indicador'!Q244&gt;I$302,10,IF('Datos de Indicador'!Q244&lt;$I$301,0,10-(I$302-'Datos de Indicador'!Q244)/(I$302-I$301)*10)),1))</f>
        <v>x</v>
      </c>
      <c r="J241" s="342">
        <f t="shared" si="24"/>
        <v>7.1</v>
      </c>
      <c r="K241" s="341">
        <f>IF('Datos de Indicador'!R244="No dato","x",ROUND(IF('Datos de Indicador'!R244&gt;K$302,10,IF('Datos de Indicador'!R244&lt;$K$301,0,10-(K$302-'Datos de Indicador'!R244)/(K$302-K$301)*10)),1))</f>
        <v>8</v>
      </c>
      <c r="L241" s="341">
        <f>IF('Datos de Indicador'!S244="No dato","x",ROUND(IF('Datos de Indicador'!S244&gt;L$302,10,IF('Datos de Indicador'!S244&lt;$L$301,0,10-(L$302-'Datos de Indicador'!S244)/(L$302-L$301)*10)),1))</f>
        <v>9</v>
      </c>
      <c r="M241" s="342">
        <f t="shared" si="25"/>
        <v>8.5</v>
      </c>
      <c r="N241" s="343">
        <f t="shared" si="30"/>
        <v>7.9</v>
      </c>
      <c r="O241" s="344">
        <f>IF('Datos de Indicador'!T244="No dato","x",IF('Datos de Indicador'!AN244="No dato","x", 'Datos de Indicador'!T244/'Datos de Indicador'!AN244))</f>
        <v>3.4392069593364352E-3</v>
      </c>
      <c r="P241" s="341">
        <f t="shared" si="26"/>
        <v>2.2999999999999998</v>
      </c>
      <c r="Q241" s="474">
        <f>IF('Datos de Indicador'!T244="No dato","x",ROUND(IF('Datos de Indicador'!T244&gt;Q$302,10,IF('Datos de Indicador'!T244&lt;$Q$301,0,10-(Q$302-'Datos de Indicador'!T244)/(Q$302-Q$301)*10)),1))</f>
        <v>0.4</v>
      </c>
      <c r="R241" s="342">
        <f t="shared" si="31"/>
        <v>1.4</v>
      </c>
      <c r="S241" s="341">
        <f>IF('Datos de Indicador'!U244="No dato","x",ROUND(IF('Datos de Indicador'!U244&gt;S$302,10,IF('Datos de Indicador'!U244&lt;$S$301,0,10-(S$302-'Datos de Indicador'!U244)/(S$302-S$301)*10)),1))</f>
        <v>1.9</v>
      </c>
      <c r="T241" s="341">
        <f>IF('Datos de Indicador'!V244="No dato","x",ROUND(IF('Datos de Indicador'!V244&gt;T$302,10,IF('Datos de Indicador'!V244&lt;$T$301,0,10-(T$302-'Datos de Indicador'!V244)/(T$302-T$301)*10)),1))</f>
        <v>10</v>
      </c>
      <c r="U241" s="341">
        <f>IF('Datos de Indicador'!W244="No dato","x",ROUND(IF('Datos de Indicador'!W244&gt;U$302,10,IF('Datos de Indicador'!W244&lt;$U$301,0,10-(U$302-'Datos de Indicador'!W244)/(U$302-U$301)*10)),1))</f>
        <v>5.2</v>
      </c>
      <c r="V241" s="341">
        <f>IF('Datos de Indicador'!X244="No dato","x",ROUND(IF('Datos de Indicador'!X244&gt;V$302,10,IF('Datos de Indicador'!X244&lt;$V$301,0,(V$302-'Datos de Indicador'!X244)/(V$302-V$301)*10)),1))</f>
        <v>7.5</v>
      </c>
      <c r="W241" s="345">
        <f t="shared" si="27"/>
        <v>6.2</v>
      </c>
      <c r="X241" s="346">
        <f t="shared" si="28"/>
        <v>4.2</v>
      </c>
      <c r="Z241" s="413"/>
      <c r="AA241" s="414"/>
      <c r="AB241" s="414"/>
    </row>
    <row r="242" spans="1:28" s="3" customFormat="1" x14ac:dyDescent="0.25">
      <c r="A242" s="104" t="s">
        <v>340</v>
      </c>
      <c r="B242" s="101" t="s">
        <v>67</v>
      </c>
      <c r="C242" s="307">
        <v>1513</v>
      </c>
      <c r="D242" s="341">
        <f>IF('Datos de Indicador'!M245="No dato","x",ROUND(IF('Datos de Indicador'!M245&gt;D$302,0,IF('Datos de Indicador'!M245&lt;$D$301,10,(D$302-'Datos de Indicador'!M245)/(D$302-D$301)*10)),1))</f>
        <v>6.2</v>
      </c>
      <c r="E242" s="341">
        <f>IF('Datos de Indicador'!N245="No dato","x",ROUND(IF('Datos de Indicador'!N245&gt;E$302,10,IF('Datos de Indicador'!N245&lt;$E$301,0,10-(E$302-'Datos de Indicador'!N245)/(E$302-E$301)*10)),1))</f>
        <v>7.5</v>
      </c>
      <c r="F242" s="342">
        <f t="shared" si="29"/>
        <v>6.9</v>
      </c>
      <c r="G242" s="341">
        <f>IF('Datos de Indicador'!O245="No dato","x",ROUND(IF('Datos de Indicador'!O245&gt;G$302,0,IF('Datos de Indicador'!O245&lt;$G$301,10,(G$302-'Datos de Indicador'!O245)/(G$302-G$301)*10)),1))</f>
        <v>7.5</v>
      </c>
      <c r="H242" s="341">
        <f>IF('Datos de Indicador'!P245="No dato","x",ROUND(IF('Datos de Indicador'!P245&gt;H$302,10,IF('Datos de Indicador'!P245&lt;$E$301,0,10-(H$302-'Datos de Indicador'!P245)/(H$302-H$301)*10)),1))</f>
        <v>6.9</v>
      </c>
      <c r="I242" s="341">
        <f>IF('Datos de Indicador'!Q245="No dato","x",ROUND(IF('Datos de Indicador'!Q245&gt;I$302,10,IF('Datos de Indicador'!Q245&lt;$I$301,0,10-(I$302-'Datos de Indicador'!Q245)/(I$302-I$301)*10)),1))</f>
        <v>9.6</v>
      </c>
      <c r="J242" s="342">
        <f t="shared" si="24"/>
        <v>8</v>
      </c>
      <c r="K242" s="341">
        <f>IF('Datos de Indicador'!R245="No dato","x",ROUND(IF('Datos de Indicador'!R245&gt;K$302,10,IF('Datos de Indicador'!R245&lt;$K$301,0,10-(K$302-'Datos de Indicador'!R245)/(K$302-K$301)*10)),1))</f>
        <v>6.8</v>
      </c>
      <c r="L242" s="341">
        <f>IF('Datos de Indicador'!S245="No dato","x",ROUND(IF('Datos de Indicador'!S245&gt;L$302,10,IF('Datos de Indicador'!S245&lt;$L$301,0,10-(L$302-'Datos de Indicador'!S245)/(L$302-L$301)*10)),1))</f>
        <v>8.4</v>
      </c>
      <c r="M242" s="342">
        <f t="shared" si="25"/>
        <v>7.7</v>
      </c>
      <c r="N242" s="343">
        <f t="shared" si="30"/>
        <v>7.5</v>
      </c>
      <c r="O242" s="344">
        <f>IF('Datos de Indicador'!T245="No dato","x",IF('Datos de Indicador'!AN245="No dato","x", 'Datos de Indicador'!T245/'Datos de Indicador'!AN245))</f>
        <v>1.2957604730154736E-2</v>
      </c>
      <c r="P242" s="341">
        <f t="shared" si="26"/>
        <v>8.6</v>
      </c>
      <c r="Q242" s="474">
        <f>IF('Datos de Indicador'!T245="No dato","x",ROUND(IF('Datos de Indicador'!T245&gt;Q$302,10,IF('Datos de Indicador'!T245&lt;$Q$301,0,10-(Q$302-'Datos de Indicador'!T245)/(Q$302-Q$301)*10)),1))</f>
        <v>2.6</v>
      </c>
      <c r="R242" s="342">
        <f t="shared" si="31"/>
        <v>6.5</v>
      </c>
      <c r="S242" s="341">
        <f>IF('Datos de Indicador'!U245="No dato","x",ROUND(IF('Datos de Indicador'!U245&gt;S$302,10,IF('Datos de Indicador'!U245&lt;$S$301,0,10-(S$302-'Datos de Indicador'!U245)/(S$302-S$301)*10)),1))</f>
        <v>2.1</v>
      </c>
      <c r="T242" s="341">
        <f>IF('Datos de Indicador'!V245="No dato","x",ROUND(IF('Datos de Indicador'!V245&gt;T$302,10,IF('Datos de Indicador'!V245&lt;$T$301,0,10-(T$302-'Datos de Indicador'!V245)/(T$302-T$301)*10)),1))</f>
        <v>7.1</v>
      </c>
      <c r="U242" s="341">
        <f>IF('Datos de Indicador'!W245="No dato","x",ROUND(IF('Datos de Indicador'!W245&gt;U$302,10,IF('Datos de Indicador'!W245&lt;$U$301,0,10-(U$302-'Datos de Indicador'!W245)/(U$302-U$301)*10)),1))</f>
        <v>1.6</v>
      </c>
      <c r="V242" s="341">
        <f>IF('Datos de Indicador'!X245="No dato","x",ROUND(IF('Datos de Indicador'!X245&gt;V$302,10,IF('Datos de Indicador'!X245&lt;$V$301,0,(V$302-'Datos de Indicador'!X245)/(V$302-V$301)*10)),1))</f>
        <v>2.5</v>
      </c>
      <c r="W242" s="345">
        <f t="shared" si="27"/>
        <v>3.3</v>
      </c>
      <c r="X242" s="346">
        <f t="shared" si="28"/>
        <v>5.0999999999999996</v>
      </c>
      <c r="Z242" s="413"/>
      <c r="AA242" s="414"/>
      <c r="AB242" s="414"/>
    </row>
    <row r="243" spans="1:28" s="3" customFormat="1" x14ac:dyDescent="0.25">
      <c r="A243" s="104" t="s">
        <v>340</v>
      </c>
      <c r="B243" s="101" t="s">
        <v>352</v>
      </c>
      <c r="C243" s="307">
        <v>1514</v>
      </c>
      <c r="D243" s="341">
        <f>IF('Datos de Indicador'!M246="No dato","x",ROUND(IF('Datos de Indicador'!M246&gt;D$302,0,IF('Datos de Indicador'!M246&lt;$D$301,10,(D$302-'Datos de Indicador'!M246)/(D$302-D$301)*10)),1))</f>
        <v>8.5</v>
      </c>
      <c r="E243" s="341">
        <f>IF('Datos de Indicador'!N246="No dato","x",ROUND(IF('Datos de Indicador'!N246&gt;E$302,10,IF('Datos de Indicador'!N246&lt;$E$301,0,10-(E$302-'Datos de Indicador'!N246)/(E$302-E$301)*10)),1))</f>
        <v>9.1999999999999993</v>
      </c>
      <c r="F243" s="342">
        <f t="shared" si="29"/>
        <v>8.9</v>
      </c>
      <c r="G243" s="341">
        <f>IF('Datos de Indicador'!O246="No dato","x",ROUND(IF('Datos de Indicador'!O246&gt;G$302,0,IF('Datos de Indicador'!O246&lt;$G$301,10,(G$302-'Datos de Indicador'!O246)/(G$302-G$301)*10)),1))</f>
        <v>8.3000000000000007</v>
      </c>
      <c r="H243" s="341">
        <f>IF('Datos de Indicador'!P246="No dato","x",ROUND(IF('Datos de Indicador'!P246&gt;H$302,10,IF('Datos de Indicador'!P246&lt;$E$301,0,10-(H$302-'Datos de Indicador'!P246)/(H$302-H$301)*10)),1))</f>
        <v>6.6</v>
      </c>
      <c r="I243" s="341">
        <f>IF('Datos de Indicador'!Q246="No dato","x",ROUND(IF('Datos de Indicador'!Q246&gt;I$302,10,IF('Datos de Indicador'!Q246&lt;$I$301,0,10-(I$302-'Datos de Indicador'!Q246)/(I$302-I$301)*10)),1))</f>
        <v>10</v>
      </c>
      <c r="J243" s="342">
        <f t="shared" si="24"/>
        <v>8.3000000000000007</v>
      </c>
      <c r="K243" s="341">
        <f>IF('Datos de Indicador'!R246="No dato","x",ROUND(IF('Datos de Indicador'!R246&gt;K$302,10,IF('Datos de Indicador'!R246&lt;$K$301,0,10-(K$302-'Datos de Indicador'!R246)/(K$302-K$301)*10)),1))</f>
        <v>9</v>
      </c>
      <c r="L243" s="341">
        <f>IF('Datos de Indicador'!S246="No dato","x",ROUND(IF('Datos de Indicador'!S246&gt;L$302,10,IF('Datos de Indicador'!S246&lt;$L$301,0,10-(L$302-'Datos de Indicador'!S246)/(L$302-L$301)*10)),1))</f>
        <v>7.7</v>
      </c>
      <c r="M243" s="342">
        <f t="shared" si="25"/>
        <v>8.4</v>
      </c>
      <c r="N243" s="343">
        <f t="shared" si="30"/>
        <v>8.5</v>
      </c>
      <c r="O243" s="344">
        <f>IF('Datos de Indicador'!T246="No dato","x",IF('Datos de Indicador'!AN246="No dato","x", 'Datos de Indicador'!T246/'Datos de Indicador'!AN246))</f>
        <v>6.7503427908448474E-3</v>
      </c>
      <c r="P243" s="341">
        <f t="shared" si="26"/>
        <v>4.5</v>
      </c>
      <c r="Q243" s="474">
        <f>IF('Datos de Indicador'!T246="No dato","x",ROUND(IF('Datos de Indicador'!T246&gt;Q$302,10,IF('Datos de Indicador'!T246&lt;$Q$301,0,10-(Q$302-'Datos de Indicador'!T246)/(Q$302-Q$301)*10)),1))</f>
        <v>1.6</v>
      </c>
      <c r="R243" s="342">
        <f t="shared" si="31"/>
        <v>3.2</v>
      </c>
      <c r="S243" s="341">
        <f>IF('Datos de Indicador'!U246="No dato","x",ROUND(IF('Datos de Indicador'!U246&gt;S$302,10,IF('Datos de Indicador'!U246&lt;$S$301,0,10-(S$302-'Datos de Indicador'!U246)/(S$302-S$301)*10)),1))</f>
        <v>4.5999999999999996</v>
      </c>
      <c r="T243" s="341">
        <f>IF('Datos de Indicador'!V246="No dato","x",ROUND(IF('Datos de Indicador'!V246&gt;T$302,10,IF('Datos de Indicador'!V246&lt;$T$301,0,10-(T$302-'Datos de Indicador'!V246)/(T$302-T$301)*10)),1))</f>
        <v>10</v>
      </c>
      <c r="U243" s="341">
        <f>IF('Datos de Indicador'!W246="No dato","x",ROUND(IF('Datos de Indicador'!W246&gt;U$302,10,IF('Datos de Indicador'!W246&lt;$U$301,0,10-(U$302-'Datos de Indicador'!W246)/(U$302-U$301)*10)),1))</f>
        <v>3.4</v>
      </c>
      <c r="V243" s="341">
        <f>IF('Datos de Indicador'!X246="No dato","x",ROUND(IF('Datos de Indicador'!X246&gt;V$302,10,IF('Datos de Indicador'!X246&lt;$V$301,0,(V$302-'Datos de Indicador'!X246)/(V$302-V$301)*10)),1))</f>
        <v>7.5</v>
      </c>
      <c r="W243" s="345">
        <f t="shared" si="27"/>
        <v>6.4</v>
      </c>
      <c r="X243" s="346">
        <f t="shared" si="28"/>
        <v>5</v>
      </c>
      <c r="Z243" s="413"/>
      <c r="AA243" s="414"/>
      <c r="AB243" s="414"/>
    </row>
    <row r="244" spans="1:28" s="3" customFormat="1" x14ac:dyDescent="0.25">
      <c r="A244" s="104" t="s">
        <v>340</v>
      </c>
      <c r="B244" s="101" t="s">
        <v>353</v>
      </c>
      <c r="C244" s="307">
        <v>1515</v>
      </c>
      <c r="D244" s="341">
        <f>IF('Datos de Indicador'!M247="No dato","x",ROUND(IF('Datos de Indicador'!M247&gt;D$302,0,IF('Datos de Indicador'!M247&lt;$D$301,10,(D$302-'Datos de Indicador'!M247)/(D$302-D$301)*10)),1))</f>
        <v>6.8</v>
      </c>
      <c r="E244" s="341">
        <f>IF('Datos de Indicador'!N247="No dato","x",ROUND(IF('Datos de Indicador'!N247&gt;E$302,10,IF('Datos de Indicador'!N247&lt;$E$301,0,10-(E$302-'Datos de Indicador'!N247)/(E$302-E$301)*10)),1))</f>
        <v>6.3</v>
      </c>
      <c r="F244" s="342">
        <f t="shared" si="29"/>
        <v>6.6</v>
      </c>
      <c r="G244" s="341">
        <f>IF('Datos de Indicador'!O247="No dato","x",ROUND(IF('Datos de Indicador'!O247&gt;G$302,0,IF('Datos de Indicador'!O247&lt;$G$301,10,(G$302-'Datos de Indicador'!O247)/(G$302-G$301)*10)),1))</f>
        <v>8</v>
      </c>
      <c r="H244" s="341">
        <f>IF('Datos de Indicador'!P247="No dato","x",ROUND(IF('Datos de Indicador'!P247&gt;H$302,10,IF('Datos de Indicador'!P247&lt;$E$301,0,10-(H$302-'Datos de Indicador'!P247)/(H$302-H$301)*10)),1))</f>
        <v>6.8</v>
      </c>
      <c r="I244" s="341" t="str">
        <f>IF('Datos de Indicador'!Q247="No dato","x",ROUND(IF('Datos de Indicador'!Q247&gt;I$302,10,IF('Datos de Indicador'!Q247&lt;$I$301,0,10-(I$302-'Datos de Indicador'!Q247)/(I$302-I$301)*10)),1))</f>
        <v>x</v>
      </c>
      <c r="J244" s="342">
        <f t="shared" si="24"/>
        <v>7.4</v>
      </c>
      <c r="K244" s="341">
        <f>IF('Datos de Indicador'!R247="No dato","x",ROUND(IF('Datos de Indicador'!R247&gt;K$302,10,IF('Datos de Indicador'!R247&lt;$K$301,0,10-(K$302-'Datos de Indicador'!R247)/(K$302-K$301)*10)),1))</f>
        <v>5.3</v>
      </c>
      <c r="L244" s="341">
        <f>IF('Datos de Indicador'!S247="No dato","x",ROUND(IF('Datos de Indicador'!S247&gt;L$302,10,IF('Datos de Indicador'!S247&lt;$L$301,0,10-(L$302-'Datos de Indicador'!S247)/(L$302-L$301)*10)),1))</f>
        <v>8</v>
      </c>
      <c r="M244" s="342">
        <f t="shared" si="25"/>
        <v>6.9</v>
      </c>
      <c r="N244" s="343">
        <f t="shared" si="30"/>
        <v>7</v>
      </c>
      <c r="O244" s="344">
        <f>IF('Datos de Indicador'!T247="No dato","x",IF('Datos de Indicador'!AN247="No dato","x", 'Datos de Indicador'!T247/'Datos de Indicador'!AN247))</f>
        <v>1.1370436864153202E-2</v>
      </c>
      <c r="P244" s="341">
        <f t="shared" si="26"/>
        <v>7.6</v>
      </c>
      <c r="Q244" s="474">
        <f>IF('Datos de Indicador'!T247="No dato","x",ROUND(IF('Datos de Indicador'!T247&gt;Q$302,10,IF('Datos de Indicador'!T247&lt;$Q$301,0,10-(Q$302-'Datos de Indicador'!T247)/(Q$302-Q$301)*10)),1))</f>
        <v>3.3</v>
      </c>
      <c r="R244" s="342">
        <f t="shared" si="31"/>
        <v>5.9</v>
      </c>
      <c r="S244" s="341">
        <f>IF('Datos de Indicador'!U247="No dato","x",ROUND(IF('Datos de Indicador'!U247&gt;S$302,10,IF('Datos de Indicador'!U247&lt;$S$301,0,10-(S$302-'Datos de Indicador'!U247)/(S$302-S$301)*10)),1))</f>
        <v>3.3</v>
      </c>
      <c r="T244" s="341">
        <f>IF('Datos de Indicador'!V247="No dato","x",ROUND(IF('Datos de Indicador'!V247&gt;T$302,10,IF('Datos de Indicador'!V247&lt;$T$301,0,10-(T$302-'Datos de Indicador'!V247)/(T$302-T$301)*10)),1))</f>
        <v>7.5</v>
      </c>
      <c r="U244" s="341">
        <f>IF('Datos de Indicador'!W247="No dato","x",ROUND(IF('Datos de Indicador'!W247&gt;U$302,10,IF('Datos de Indicador'!W247&lt;$U$301,0,10-(U$302-'Datos de Indicador'!W247)/(U$302-U$301)*10)),1))</f>
        <v>1.3</v>
      </c>
      <c r="V244" s="341">
        <f>IF('Datos de Indicador'!X247="No dato","x",ROUND(IF('Datos de Indicador'!X247&gt;V$302,10,IF('Datos de Indicador'!X247&lt;$V$301,0,(V$302-'Datos de Indicador'!X247)/(V$302-V$301)*10)),1))</f>
        <v>5</v>
      </c>
      <c r="W244" s="345">
        <f t="shared" si="27"/>
        <v>4.3</v>
      </c>
      <c r="X244" s="346">
        <f t="shared" si="28"/>
        <v>5.2</v>
      </c>
      <c r="Z244" s="413"/>
      <c r="AA244" s="414"/>
      <c r="AB244" s="414"/>
    </row>
    <row r="245" spans="1:28" s="3" customFormat="1" x14ac:dyDescent="0.25">
      <c r="A245" s="104" t="s">
        <v>340</v>
      </c>
      <c r="B245" s="101" t="s">
        <v>354</v>
      </c>
      <c r="C245" s="307">
        <v>1516</v>
      </c>
      <c r="D245" s="341">
        <f>IF('Datos de Indicador'!M248="No dato","x",ROUND(IF('Datos de Indicador'!M248&gt;D$302,0,IF('Datos de Indicador'!M248&lt;$D$301,10,(D$302-'Datos de Indicador'!M248)/(D$302-D$301)*10)),1))</f>
        <v>6.1</v>
      </c>
      <c r="E245" s="341">
        <f>IF('Datos de Indicador'!N248="No dato","x",ROUND(IF('Datos de Indicador'!N248&gt;E$302,10,IF('Datos de Indicador'!N248&lt;$E$301,0,10-(E$302-'Datos de Indicador'!N248)/(E$302-E$301)*10)),1))</f>
        <v>6.6</v>
      </c>
      <c r="F245" s="342">
        <f t="shared" si="29"/>
        <v>6.4</v>
      </c>
      <c r="G245" s="341">
        <f>IF('Datos de Indicador'!O248="No dato","x",ROUND(IF('Datos de Indicador'!O248&gt;G$302,0,IF('Datos de Indicador'!O248&lt;$G$301,10,(G$302-'Datos de Indicador'!O248)/(G$302-G$301)*10)),1))</f>
        <v>7</v>
      </c>
      <c r="H245" s="341">
        <f>IF('Datos de Indicador'!P248="No dato","x",ROUND(IF('Datos de Indicador'!P248&gt;H$302,10,IF('Datos de Indicador'!P248&lt;$E$301,0,10-(H$302-'Datos de Indicador'!P248)/(H$302-H$301)*10)),1))</f>
        <v>6.5</v>
      </c>
      <c r="I245" s="341">
        <f>IF('Datos de Indicador'!Q248="No dato","x",ROUND(IF('Datos de Indicador'!Q248&gt;I$302,10,IF('Datos de Indicador'!Q248&lt;$I$301,0,10-(I$302-'Datos de Indicador'!Q248)/(I$302-I$301)*10)),1))</f>
        <v>8.5</v>
      </c>
      <c r="J245" s="342">
        <f t="shared" si="24"/>
        <v>7.3</v>
      </c>
      <c r="K245" s="341">
        <f>IF('Datos de Indicador'!R248="No dato","x",ROUND(IF('Datos de Indicador'!R248&gt;K$302,10,IF('Datos de Indicador'!R248&lt;$K$301,0,10-(K$302-'Datos de Indicador'!R248)/(K$302-K$301)*10)),1))</f>
        <v>4.9000000000000004</v>
      </c>
      <c r="L245" s="341">
        <f>IF('Datos de Indicador'!S248="No dato","x",ROUND(IF('Datos de Indicador'!S248&gt;L$302,10,IF('Datos de Indicador'!S248&lt;$L$301,0,10-(L$302-'Datos de Indicador'!S248)/(L$302-L$301)*10)),1))</f>
        <v>8.6999999999999993</v>
      </c>
      <c r="M245" s="342">
        <f t="shared" si="25"/>
        <v>7.2</v>
      </c>
      <c r="N245" s="343">
        <f t="shared" si="30"/>
        <v>7</v>
      </c>
      <c r="O245" s="344">
        <f>IF('Datos de Indicador'!T248="No dato","x",IF('Datos de Indicador'!AN248="No dato","x", 'Datos de Indicador'!T248/'Datos de Indicador'!AN248))</f>
        <v>1.1056826947801491E-2</v>
      </c>
      <c r="P245" s="341">
        <f t="shared" si="26"/>
        <v>7.4</v>
      </c>
      <c r="Q245" s="474">
        <f>IF('Datos de Indicador'!T248="No dato","x",ROUND(IF('Datos de Indicador'!T248&gt;Q$302,10,IF('Datos de Indicador'!T248&lt;$Q$301,0,10-(Q$302-'Datos de Indicador'!T248)/(Q$302-Q$301)*10)),1))</f>
        <v>2.1</v>
      </c>
      <c r="R245" s="342">
        <f t="shared" si="31"/>
        <v>5.3</v>
      </c>
      <c r="S245" s="341">
        <f>IF('Datos de Indicador'!U248="No dato","x",ROUND(IF('Datos de Indicador'!U248&gt;S$302,10,IF('Datos de Indicador'!U248&lt;$S$301,0,10-(S$302-'Datos de Indicador'!U248)/(S$302-S$301)*10)),1))</f>
        <v>3</v>
      </c>
      <c r="T245" s="341">
        <f>IF('Datos de Indicador'!V248="No dato","x",ROUND(IF('Datos de Indicador'!V248&gt;T$302,10,IF('Datos de Indicador'!V248&lt;$T$301,0,10-(T$302-'Datos de Indicador'!V248)/(T$302-T$301)*10)),1))</f>
        <v>10</v>
      </c>
      <c r="U245" s="341">
        <f>IF('Datos de Indicador'!W248="No dato","x",ROUND(IF('Datos de Indicador'!W248&gt;U$302,10,IF('Datos de Indicador'!W248&lt;$U$301,0,10-(U$302-'Datos de Indicador'!W248)/(U$302-U$301)*10)),1))</f>
        <v>9.3000000000000007</v>
      </c>
      <c r="V245" s="341">
        <f>IF('Datos de Indicador'!X248="No dato","x",ROUND(IF('Datos de Indicador'!X248&gt;V$302,10,IF('Datos de Indicador'!X248&lt;$V$301,0,(V$302-'Datos de Indicador'!X248)/(V$302-V$301)*10)),1))</f>
        <v>5</v>
      </c>
      <c r="W245" s="345">
        <f t="shared" si="27"/>
        <v>6.8</v>
      </c>
      <c r="X245" s="346">
        <f t="shared" si="28"/>
        <v>6.1</v>
      </c>
      <c r="Z245" s="413"/>
      <c r="AA245" s="414"/>
      <c r="AB245" s="414"/>
    </row>
    <row r="246" spans="1:28" s="3" customFormat="1" x14ac:dyDescent="0.25">
      <c r="A246" s="104" t="s">
        <v>340</v>
      </c>
      <c r="B246" s="101" t="s">
        <v>355</v>
      </c>
      <c r="C246" s="307">
        <v>1517</v>
      </c>
      <c r="D246" s="341">
        <f>IF('Datos de Indicador'!M249="No dato","x",ROUND(IF('Datos de Indicador'!M249&gt;D$302,0,IF('Datos de Indicador'!M249&lt;$D$301,10,(D$302-'Datos de Indicador'!M249)/(D$302-D$301)*10)),1))</f>
        <v>6.6</v>
      </c>
      <c r="E246" s="341">
        <f>IF('Datos de Indicador'!N249="No dato","x",ROUND(IF('Datos de Indicador'!N249&gt;E$302,10,IF('Datos de Indicador'!N249&lt;$E$301,0,10-(E$302-'Datos de Indicador'!N249)/(E$302-E$301)*10)),1))</f>
        <v>7</v>
      </c>
      <c r="F246" s="342">
        <f t="shared" si="29"/>
        <v>6.8</v>
      </c>
      <c r="G246" s="341">
        <f>IF('Datos de Indicador'!O249="No dato","x",ROUND(IF('Datos de Indicador'!O249&gt;G$302,0,IF('Datos de Indicador'!O249&lt;$G$301,10,(G$302-'Datos de Indicador'!O249)/(G$302-G$301)*10)),1))</f>
        <v>5.8</v>
      </c>
      <c r="H246" s="341">
        <f>IF('Datos de Indicador'!P249="No dato","x",ROUND(IF('Datos de Indicador'!P249&gt;H$302,10,IF('Datos de Indicador'!P249&lt;$E$301,0,10-(H$302-'Datos de Indicador'!P249)/(H$302-H$301)*10)),1))</f>
        <v>7.2</v>
      </c>
      <c r="I246" s="341">
        <f>IF('Datos de Indicador'!Q249="No dato","x",ROUND(IF('Datos de Indicador'!Q249&gt;I$302,10,IF('Datos de Indicador'!Q249&lt;$I$301,0,10-(I$302-'Datos de Indicador'!Q249)/(I$302-I$301)*10)),1))</f>
        <v>7.9</v>
      </c>
      <c r="J246" s="342">
        <f t="shared" si="24"/>
        <v>7</v>
      </c>
      <c r="K246" s="341">
        <f>IF('Datos de Indicador'!R249="No dato","x",ROUND(IF('Datos de Indicador'!R249&gt;K$302,10,IF('Datos de Indicador'!R249&lt;$K$301,0,10-(K$302-'Datos de Indicador'!R249)/(K$302-K$301)*10)),1))</f>
        <v>6</v>
      </c>
      <c r="L246" s="341">
        <f>IF('Datos de Indicador'!S249="No dato","x",ROUND(IF('Datos de Indicador'!S249&gt;L$302,10,IF('Datos de Indicador'!S249&lt;$L$301,0,10-(L$302-'Datos de Indicador'!S249)/(L$302-L$301)*10)),1))</f>
        <v>7.6</v>
      </c>
      <c r="M246" s="342">
        <f t="shared" si="25"/>
        <v>6.9</v>
      </c>
      <c r="N246" s="343">
        <f t="shared" si="30"/>
        <v>6.9</v>
      </c>
      <c r="O246" s="344">
        <f>IF('Datos de Indicador'!T249="No dato","x",IF('Datos de Indicador'!AN249="No dato","x", 'Datos de Indicador'!T249/'Datos de Indicador'!AN249))</f>
        <v>9.3372648132547045E-3</v>
      </c>
      <c r="P246" s="341">
        <f t="shared" si="26"/>
        <v>6.2</v>
      </c>
      <c r="Q246" s="474">
        <f>IF('Datos de Indicador'!T249="No dato","x",ROUND(IF('Datos de Indicador'!T249&gt;Q$302,10,IF('Datos de Indicador'!T249&lt;$Q$301,0,10-(Q$302-'Datos de Indicador'!T249)/(Q$302-Q$301)*10)),1))</f>
        <v>6.6</v>
      </c>
      <c r="R246" s="342">
        <f t="shared" si="31"/>
        <v>6.4</v>
      </c>
      <c r="S246" s="341">
        <f>IF('Datos de Indicador'!U249="No dato","x",ROUND(IF('Datos de Indicador'!U249&gt;S$302,10,IF('Datos de Indicador'!U249&lt;$S$301,0,10-(S$302-'Datos de Indicador'!U249)/(S$302-S$301)*10)),1))</f>
        <v>5</v>
      </c>
      <c r="T246" s="341">
        <f>IF('Datos de Indicador'!V249="No dato","x",ROUND(IF('Datos de Indicador'!V249&gt;T$302,10,IF('Datos de Indicador'!V249&lt;$T$301,0,10-(T$302-'Datos de Indicador'!V249)/(T$302-T$301)*10)),1))</f>
        <v>8.1999999999999993</v>
      </c>
      <c r="U246" s="341">
        <f>IF('Datos de Indicador'!W249="No dato","x",ROUND(IF('Datos de Indicador'!W249&gt;U$302,10,IF('Datos de Indicador'!W249&lt;$U$301,0,10-(U$302-'Datos de Indicador'!W249)/(U$302-U$301)*10)),1))</f>
        <v>5.0999999999999996</v>
      </c>
      <c r="V246" s="341">
        <f>IF('Datos de Indicador'!X249="No dato","x",ROUND(IF('Datos de Indicador'!X249&gt;V$302,10,IF('Datos de Indicador'!X249&lt;$V$301,0,(V$302-'Datos de Indicador'!X249)/(V$302-V$301)*10)),1))</f>
        <v>2.5</v>
      </c>
      <c r="W246" s="345">
        <f t="shared" si="27"/>
        <v>5.2</v>
      </c>
      <c r="X246" s="346">
        <f t="shared" si="28"/>
        <v>5.8</v>
      </c>
      <c r="Z246" s="413"/>
      <c r="AA246" s="414"/>
      <c r="AB246" s="414"/>
    </row>
    <row r="247" spans="1:28" s="3" customFormat="1" x14ac:dyDescent="0.25">
      <c r="A247" s="104" t="s">
        <v>340</v>
      </c>
      <c r="B247" s="101" t="s">
        <v>356</v>
      </c>
      <c r="C247" s="307">
        <v>1518</v>
      </c>
      <c r="D247" s="341">
        <f>IF('Datos de Indicador'!M250="No dato","x",ROUND(IF('Datos de Indicador'!M250&gt;D$302,0,IF('Datos de Indicador'!M250&lt;$D$301,10,(D$302-'Datos de Indicador'!M250)/(D$302-D$301)*10)),1))</f>
        <v>6.4</v>
      </c>
      <c r="E247" s="341">
        <f>IF('Datos de Indicador'!N250="No dato","x",ROUND(IF('Datos de Indicador'!N250&gt;E$302,10,IF('Datos de Indicador'!N250&lt;$E$301,0,10-(E$302-'Datos de Indicador'!N250)/(E$302-E$301)*10)),1))</f>
        <v>8.1</v>
      </c>
      <c r="F247" s="342">
        <f t="shared" si="29"/>
        <v>7.3</v>
      </c>
      <c r="G247" s="341">
        <f>IF('Datos de Indicador'!O250="No dato","x",ROUND(IF('Datos de Indicador'!O250&gt;G$302,0,IF('Datos de Indicador'!O250&lt;$G$301,10,(G$302-'Datos de Indicador'!O250)/(G$302-G$301)*10)),1))</f>
        <v>7.5</v>
      </c>
      <c r="H247" s="341">
        <f>IF('Datos de Indicador'!P250="No dato","x",ROUND(IF('Datos de Indicador'!P250&gt;H$302,10,IF('Datos de Indicador'!P250&lt;$E$301,0,10-(H$302-'Datos de Indicador'!P250)/(H$302-H$301)*10)),1))</f>
        <v>6.8</v>
      </c>
      <c r="I247" s="341">
        <f>IF('Datos de Indicador'!Q250="No dato","x",ROUND(IF('Datos de Indicador'!Q250&gt;I$302,10,IF('Datos de Indicador'!Q250&lt;$I$301,0,10-(I$302-'Datos de Indicador'!Q250)/(I$302-I$301)*10)),1))</f>
        <v>10</v>
      </c>
      <c r="J247" s="342">
        <f t="shared" si="24"/>
        <v>8.1</v>
      </c>
      <c r="K247" s="341">
        <f>IF('Datos de Indicador'!R250="No dato","x",ROUND(IF('Datos de Indicador'!R250&gt;K$302,10,IF('Datos de Indicador'!R250&lt;$K$301,0,10-(K$302-'Datos de Indicador'!R250)/(K$302-K$301)*10)),1))</f>
        <v>4.4000000000000004</v>
      </c>
      <c r="L247" s="341">
        <f>IF('Datos de Indicador'!S250="No dato","x",ROUND(IF('Datos de Indicador'!S250&gt;L$302,10,IF('Datos de Indicador'!S250&lt;$L$301,0,10-(L$302-'Datos de Indicador'!S250)/(L$302-L$301)*10)),1))</f>
        <v>8.1999999999999993</v>
      </c>
      <c r="M247" s="342">
        <f t="shared" si="25"/>
        <v>6.7</v>
      </c>
      <c r="N247" s="343">
        <f t="shared" si="30"/>
        <v>7.4</v>
      </c>
      <c r="O247" s="344">
        <f>IF('Datos de Indicador'!T250="No dato","x",IF('Datos de Indicador'!AN250="No dato","x", 'Datos de Indicador'!T250/'Datos de Indicador'!AN250))</f>
        <v>6.3391442155309036E-3</v>
      </c>
      <c r="P247" s="341">
        <f t="shared" si="26"/>
        <v>4.2</v>
      </c>
      <c r="Q247" s="474">
        <f>IF('Datos de Indicador'!T250="No dato","x",ROUND(IF('Datos de Indicador'!T250&gt;Q$302,10,IF('Datos de Indicador'!T250&lt;$Q$301,0,10-(Q$302-'Datos de Indicador'!T250)/(Q$302-Q$301)*10)),1))</f>
        <v>1.6</v>
      </c>
      <c r="R247" s="342">
        <f t="shared" si="31"/>
        <v>3</v>
      </c>
      <c r="S247" s="341">
        <f>IF('Datos de Indicador'!U250="No dato","x",ROUND(IF('Datos de Indicador'!U250&gt;S$302,10,IF('Datos de Indicador'!U250&lt;$S$301,0,10-(S$302-'Datos de Indicador'!U250)/(S$302-S$301)*10)),1))</f>
        <v>1.7</v>
      </c>
      <c r="T247" s="341" t="str">
        <f>IF('Datos de Indicador'!V250="No dato","x",ROUND(IF('Datos de Indicador'!V250&gt;T$302,10,IF('Datos de Indicador'!V250&lt;$T$301,0,10-(T$302-'Datos de Indicador'!V250)/(T$302-T$301)*10)),1))</f>
        <v>x</v>
      </c>
      <c r="U247" s="341">
        <f>IF('Datos de Indicador'!W250="No dato","x",ROUND(IF('Datos de Indicador'!W250&gt;U$302,10,IF('Datos de Indicador'!W250&lt;$U$301,0,10-(U$302-'Datos de Indicador'!W250)/(U$302-U$301)*10)),1))</f>
        <v>0.7</v>
      </c>
      <c r="V247" s="341">
        <f>IF('Datos de Indicador'!X250="No dato","x",ROUND(IF('Datos de Indicador'!X250&gt;V$302,10,IF('Datos de Indicador'!X250&lt;$V$301,0,(V$302-'Datos de Indicador'!X250)/(V$302-V$301)*10)),1))</f>
        <v>2.5</v>
      </c>
      <c r="W247" s="345">
        <f t="shared" si="27"/>
        <v>1.6</v>
      </c>
      <c r="X247" s="346">
        <f t="shared" si="28"/>
        <v>2.2999999999999998</v>
      </c>
      <c r="Z247" s="413"/>
      <c r="AA247" s="414"/>
      <c r="AB247" s="414"/>
    </row>
    <row r="248" spans="1:28" s="3" customFormat="1" x14ac:dyDescent="0.25">
      <c r="A248" s="104" t="s">
        <v>340</v>
      </c>
      <c r="B248" s="101" t="s">
        <v>357</v>
      </c>
      <c r="C248" s="307">
        <v>1519</v>
      </c>
      <c r="D248" s="341">
        <f>IF('Datos de Indicador'!M251="No dato","x",ROUND(IF('Datos de Indicador'!M251&gt;D$302,0,IF('Datos de Indicador'!M251&lt;$D$301,10,(D$302-'Datos de Indicador'!M251)/(D$302-D$301)*10)),1))</f>
        <v>6.4</v>
      </c>
      <c r="E248" s="341">
        <f>IF('Datos de Indicador'!N251="No dato","x",ROUND(IF('Datos de Indicador'!N251&gt;E$302,10,IF('Datos de Indicador'!N251&lt;$E$301,0,10-(E$302-'Datos de Indicador'!N251)/(E$302-E$301)*10)),1))</f>
        <v>8</v>
      </c>
      <c r="F248" s="342">
        <f t="shared" si="29"/>
        <v>7.3</v>
      </c>
      <c r="G248" s="341">
        <f>IF('Datos de Indicador'!O251="No dato","x",ROUND(IF('Datos de Indicador'!O251&gt;G$302,0,IF('Datos de Indicador'!O251&lt;$G$301,10,(G$302-'Datos de Indicador'!O251)/(G$302-G$301)*10)),1))</f>
        <v>7.8</v>
      </c>
      <c r="H248" s="341">
        <f>IF('Datos de Indicador'!P251="No dato","x",ROUND(IF('Datos de Indicador'!P251&gt;H$302,10,IF('Datos de Indicador'!P251&lt;$E$301,0,10-(H$302-'Datos de Indicador'!P251)/(H$302-H$301)*10)),1))</f>
        <v>6.7</v>
      </c>
      <c r="I248" s="341">
        <f>IF('Datos de Indicador'!Q251="No dato","x",ROUND(IF('Datos de Indicador'!Q251&gt;I$302,10,IF('Datos de Indicador'!Q251&lt;$I$301,0,10-(I$302-'Datos de Indicador'!Q251)/(I$302-I$301)*10)),1))</f>
        <v>10</v>
      </c>
      <c r="J248" s="342">
        <f t="shared" si="24"/>
        <v>8.1999999999999993</v>
      </c>
      <c r="K248" s="341">
        <f>IF('Datos de Indicador'!R251="No dato","x",ROUND(IF('Datos de Indicador'!R251&gt;K$302,10,IF('Datos de Indicador'!R251&lt;$K$301,0,10-(K$302-'Datos de Indicador'!R251)/(K$302-K$301)*10)),1))</f>
        <v>4.7</v>
      </c>
      <c r="L248" s="341">
        <f>IF('Datos de Indicador'!S251="No dato","x",ROUND(IF('Datos de Indicador'!S251&gt;L$302,10,IF('Datos de Indicador'!S251&lt;$L$301,0,10-(L$302-'Datos de Indicador'!S251)/(L$302-L$301)*10)),1))</f>
        <v>8.3000000000000007</v>
      </c>
      <c r="M248" s="342">
        <f t="shared" si="25"/>
        <v>6.9</v>
      </c>
      <c r="N248" s="343">
        <f t="shared" si="30"/>
        <v>7.5</v>
      </c>
      <c r="O248" s="344">
        <f>IF('Datos de Indicador'!T251="No dato","x",IF('Datos de Indicador'!AN251="No dato","x", 'Datos de Indicador'!T251/'Datos de Indicador'!AN251))</f>
        <v>7.4233836585243518E-3</v>
      </c>
      <c r="P248" s="341">
        <f t="shared" si="26"/>
        <v>4.9000000000000004</v>
      </c>
      <c r="Q248" s="474">
        <f>IF('Datos de Indicador'!T251="No dato","x",ROUND(IF('Datos de Indicador'!T251&gt;Q$302,10,IF('Datos de Indicador'!T251&lt;$Q$301,0,10-(Q$302-'Datos de Indicador'!T251)/(Q$302-Q$301)*10)),1))</f>
        <v>3.7</v>
      </c>
      <c r="R248" s="342">
        <f t="shared" si="31"/>
        <v>4.3</v>
      </c>
      <c r="S248" s="341">
        <f>IF('Datos de Indicador'!U251="No dato","x",ROUND(IF('Datos de Indicador'!U251&gt;S$302,10,IF('Datos de Indicador'!U251&lt;$S$301,0,10-(S$302-'Datos de Indicador'!U251)/(S$302-S$301)*10)),1))</f>
        <v>1.8</v>
      </c>
      <c r="T248" s="341">
        <f>IF('Datos de Indicador'!V251="No dato","x",ROUND(IF('Datos de Indicador'!V251&gt;T$302,10,IF('Datos de Indicador'!V251&lt;$T$301,0,10-(T$302-'Datos de Indicador'!V251)/(T$302-T$301)*10)),1))</f>
        <v>6.1</v>
      </c>
      <c r="U248" s="341">
        <f>IF('Datos de Indicador'!W251="No dato","x",ROUND(IF('Datos de Indicador'!W251&gt;U$302,10,IF('Datos de Indicador'!W251&lt;$U$301,0,10-(U$302-'Datos de Indicador'!W251)/(U$302-U$301)*10)),1))</f>
        <v>0.3</v>
      </c>
      <c r="V248" s="341">
        <f>IF('Datos de Indicador'!X251="No dato","x",ROUND(IF('Datos de Indicador'!X251&gt;V$302,10,IF('Datos de Indicador'!X251&lt;$V$301,0,(V$302-'Datos de Indicador'!X251)/(V$302-V$301)*10)),1))</f>
        <v>2.5</v>
      </c>
      <c r="W248" s="345">
        <f t="shared" si="27"/>
        <v>2.7</v>
      </c>
      <c r="X248" s="346">
        <f t="shared" si="28"/>
        <v>3.5</v>
      </c>
      <c r="Z248" s="413"/>
      <c r="AA248" s="414"/>
      <c r="AB248" s="414"/>
    </row>
    <row r="249" spans="1:28" s="3" customFormat="1" x14ac:dyDescent="0.25">
      <c r="A249" s="104" t="s">
        <v>340</v>
      </c>
      <c r="B249" s="101" t="s">
        <v>358</v>
      </c>
      <c r="C249" s="307">
        <v>1520</v>
      </c>
      <c r="D249" s="341">
        <f>IF('Datos de Indicador'!M252="No dato","x",ROUND(IF('Datos de Indicador'!M252&gt;D$302,0,IF('Datos de Indicador'!M252&lt;$D$301,10,(D$302-'Datos de Indicador'!M252)/(D$302-D$301)*10)),1))</f>
        <v>6</v>
      </c>
      <c r="E249" s="341">
        <f>IF('Datos de Indicador'!N252="No dato","x",ROUND(IF('Datos de Indicador'!N252&gt;E$302,10,IF('Datos de Indicador'!N252&lt;$E$301,0,10-(E$302-'Datos de Indicador'!N252)/(E$302-E$301)*10)),1))</f>
        <v>7.6</v>
      </c>
      <c r="F249" s="342">
        <f t="shared" si="29"/>
        <v>6.9</v>
      </c>
      <c r="G249" s="341">
        <f>IF('Datos de Indicador'!O252="No dato","x",ROUND(IF('Datos de Indicador'!O252&gt;G$302,0,IF('Datos de Indicador'!O252&lt;$G$301,10,(G$302-'Datos de Indicador'!O252)/(G$302-G$301)*10)),1))</f>
        <v>5.3</v>
      </c>
      <c r="H249" s="341">
        <f>IF('Datos de Indicador'!P252="No dato","x",ROUND(IF('Datos de Indicador'!P252&gt;H$302,10,IF('Datos de Indicador'!P252&lt;$E$301,0,10-(H$302-'Datos de Indicador'!P252)/(H$302-H$301)*10)),1))</f>
        <v>7.4</v>
      </c>
      <c r="I249" s="341">
        <f>IF('Datos de Indicador'!Q252="No dato","x",ROUND(IF('Datos de Indicador'!Q252&gt;I$302,10,IF('Datos de Indicador'!Q252&lt;$I$301,0,10-(I$302-'Datos de Indicador'!Q252)/(I$302-I$301)*10)),1))</f>
        <v>10</v>
      </c>
      <c r="J249" s="342">
        <f t="shared" si="24"/>
        <v>7.6</v>
      </c>
      <c r="K249" s="341">
        <f>IF('Datos de Indicador'!R252="No dato","x",ROUND(IF('Datos de Indicador'!R252&gt;K$302,10,IF('Datos de Indicador'!R252&lt;$K$301,0,10-(K$302-'Datos de Indicador'!R252)/(K$302-K$301)*10)),1))</f>
        <v>3.9</v>
      </c>
      <c r="L249" s="341">
        <f>IF('Datos de Indicador'!S252="No dato","x",ROUND(IF('Datos de Indicador'!S252&gt;L$302,10,IF('Datos de Indicador'!S252&lt;$L$301,0,10-(L$302-'Datos de Indicador'!S252)/(L$302-L$301)*10)),1))</f>
        <v>8.4</v>
      </c>
      <c r="M249" s="342">
        <f t="shared" si="25"/>
        <v>6.7</v>
      </c>
      <c r="N249" s="343">
        <f t="shared" si="30"/>
        <v>7.1</v>
      </c>
      <c r="O249" s="344">
        <f>IF('Datos de Indicador'!T252="No dato","x",IF('Datos de Indicador'!AN252="No dato","x", 'Datos de Indicador'!T252/'Datos de Indicador'!AN252))</f>
        <v>8.5928116049154585E-3</v>
      </c>
      <c r="P249" s="341">
        <f t="shared" si="26"/>
        <v>5.7</v>
      </c>
      <c r="Q249" s="474">
        <f>IF('Datos de Indicador'!T252="No dato","x",ROUND(IF('Datos de Indicador'!T252&gt;Q$302,10,IF('Datos de Indicador'!T252&lt;$Q$301,0,10-(Q$302-'Datos de Indicador'!T252)/(Q$302-Q$301)*10)),1))</f>
        <v>2.2999999999999998</v>
      </c>
      <c r="R249" s="342">
        <f t="shared" si="31"/>
        <v>4.2</v>
      </c>
      <c r="S249" s="341">
        <f>IF('Datos de Indicador'!U252="No dato","x",ROUND(IF('Datos de Indicador'!U252&gt;S$302,10,IF('Datos de Indicador'!U252&lt;$S$301,0,10-(S$302-'Datos de Indicador'!U252)/(S$302-S$301)*10)),1))</f>
        <v>3.3</v>
      </c>
      <c r="T249" s="341">
        <f>IF('Datos de Indicador'!V252="No dato","x",ROUND(IF('Datos de Indicador'!V252&gt;T$302,10,IF('Datos de Indicador'!V252&lt;$T$301,0,10-(T$302-'Datos de Indicador'!V252)/(T$302-T$301)*10)),1))</f>
        <v>5.9</v>
      </c>
      <c r="U249" s="341">
        <f>IF('Datos de Indicador'!W252="No dato","x",ROUND(IF('Datos de Indicador'!W252&gt;U$302,10,IF('Datos de Indicador'!W252&lt;$U$301,0,10-(U$302-'Datos de Indicador'!W252)/(U$302-U$301)*10)),1))</f>
        <v>0.5</v>
      </c>
      <c r="V249" s="341">
        <f>IF('Datos de Indicador'!X252="No dato","x",ROUND(IF('Datos de Indicador'!X252&gt;V$302,10,IF('Datos de Indicador'!X252&lt;$V$301,0,(V$302-'Datos de Indicador'!X252)/(V$302-V$301)*10)),1))</f>
        <v>2.5</v>
      </c>
      <c r="W249" s="345">
        <f t="shared" si="27"/>
        <v>3.1</v>
      </c>
      <c r="X249" s="346">
        <f t="shared" si="28"/>
        <v>3.7</v>
      </c>
      <c r="Z249" s="413"/>
      <c r="AA249" s="414"/>
      <c r="AB249" s="414"/>
    </row>
    <row r="250" spans="1:28" s="3" customFormat="1" x14ac:dyDescent="0.25">
      <c r="A250" s="104" t="s">
        <v>340</v>
      </c>
      <c r="B250" s="101" t="s">
        <v>359</v>
      </c>
      <c r="C250" s="307">
        <v>1521</v>
      </c>
      <c r="D250" s="341">
        <f>IF('Datos de Indicador'!M253="No dato","x",ROUND(IF('Datos de Indicador'!M253&gt;D$302,0,IF('Datos de Indicador'!M253&lt;$D$301,10,(D$302-'Datos de Indicador'!M253)/(D$302-D$301)*10)),1))</f>
        <v>6.5</v>
      </c>
      <c r="E250" s="341">
        <f>IF('Datos de Indicador'!N253="No dato","x",ROUND(IF('Datos de Indicador'!N253&gt;E$302,10,IF('Datos de Indicador'!N253&lt;$E$301,0,10-(E$302-'Datos de Indicador'!N253)/(E$302-E$301)*10)),1))</f>
        <v>6.6</v>
      </c>
      <c r="F250" s="342">
        <f t="shared" si="29"/>
        <v>6.6</v>
      </c>
      <c r="G250" s="341">
        <f>IF('Datos de Indicador'!O253="No dato","x",ROUND(IF('Datos de Indicador'!O253&gt;G$302,0,IF('Datos de Indicador'!O253&lt;$G$301,10,(G$302-'Datos de Indicador'!O253)/(G$302-G$301)*10)),1))</f>
        <v>7.3</v>
      </c>
      <c r="H250" s="341">
        <f>IF('Datos de Indicador'!P253="No dato","x",ROUND(IF('Datos de Indicador'!P253&gt;H$302,10,IF('Datos de Indicador'!P253&lt;$E$301,0,10-(H$302-'Datos de Indicador'!P253)/(H$302-H$301)*10)),1))</f>
        <v>6.8</v>
      </c>
      <c r="I250" s="341" t="str">
        <f>IF('Datos de Indicador'!Q253="No dato","x",ROUND(IF('Datos de Indicador'!Q253&gt;I$302,10,IF('Datos de Indicador'!Q253&lt;$I$301,0,10-(I$302-'Datos de Indicador'!Q253)/(I$302-I$301)*10)),1))</f>
        <v>x</v>
      </c>
      <c r="J250" s="342">
        <f t="shared" si="24"/>
        <v>7.1</v>
      </c>
      <c r="K250" s="341">
        <f>IF('Datos de Indicador'!R253="No dato","x",ROUND(IF('Datos de Indicador'!R253&gt;K$302,10,IF('Datos de Indicador'!R253&lt;$K$301,0,10-(K$302-'Datos de Indicador'!R253)/(K$302-K$301)*10)),1))</f>
        <v>5.0999999999999996</v>
      </c>
      <c r="L250" s="341">
        <f>IF('Datos de Indicador'!S253="No dato","x",ROUND(IF('Datos de Indicador'!S253&gt;L$302,10,IF('Datos de Indicador'!S253&lt;$L$301,0,10-(L$302-'Datos de Indicador'!S253)/(L$302-L$301)*10)),1))</f>
        <v>9.1</v>
      </c>
      <c r="M250" s="342">
        <f t="shared" si="25"/>
        <v>7.6</v>
      </c>
      <c r="N250" s="343">
        <f t="shared" si="30"/>
        <v>7.1</v>
      </c>
      <c r="O250" s="344">
        <f>IF('Datos de Indicador'!T253="No dato","x",IF('Datos de Indicador'!AN253="No dato","x", 'Datos de Indicador'!T253/'Datos de Indicador'!AN253))</f>
        <v>1.6075182391492519E-2</v>
      </c>
      <c r="P250" s="341">
        <f t="shared" si="26"/>
        <v>10</v>
      </c>
      <c r="Q250" s="474">
        <f>IF('Datos de Indicador'!T253="No dato","x",ROUND(IF('Datos de Indicador'!T253&gt;Q$302,10,IF('Datos de Indicador'!T253&lt;$Q$301,0,10-(Q$302-'Datos de Indicador'!T253)/(Q$302-Q$301)*10)),1))</f>
        <v>3.2</v>
      </c>
      <c r="R250" s="342">
        <f t="shared" si="31"/>
        <v>8.1</v>
      </c>
      <c r="S250" s="341">
        <f>IF('Datos de Indicador'!U253="No dato","x",ROUND(IF('Datos de Indicador'!U253&gt;S$302,10,IF('Datos de Indicador'!U253&lt;$S$301,0,10-(S$302-'Datos de Indicador'!U253)/(S$302-S$301)*10)),1))</f>
        <v>2.6</v>
      </c>
      <c r="T250" s="341">
        <f>IF('Datos de Indicador'!V253="No dato","x",ROUND(IF('Datos de Indicador'!V253&gt;T$302,10,IF('Datos de Indicador'!V253&lt;$T$301,0,10-(T$302-'Datos de Indicador'!V253)/(T$302-T$301)*10)),1))</f>
        <v>7.7</v>
      </c>
      <c r="U250" s="341">
        <f>IF('Datos de Indicador'!W253="No dato","x",ROUND(IF('Datos de Indicador'!W253&gt;U$302,10,IF('Datos de Indicador'!W253&lt;$U$301,0,10-(U$302-'Datos de Indicador'!W253)/(U$302-U$301)*10)),1))</f>
        <v>0.2</v>
      </c>
      <c r="V250" s="341">
        <f>IF('Datos de Indicador'!X253="No dato","x",ROUND(IF('Datos de Indicador'!X253&gt;V$302,10,IF('Datos de Indicador'!X253&lt;$V$301,0,(V$302-'Datos de Indicador'!X253)/(V$302-V$301)*10)),1))</f>
        <v>2.5</v>
      </c>
      <c r="W250" s="345">
        <f t="shared" si="27"/>
        <v>3.3</v>
      </c>
      <c r="X250" s="346">
        <f t="shared" si="28"/>
        <v>6.3</v>
      </c>
      <c r="Z250" s="413"/>
      <c r="AA250" s="414"/>
      <c r="AB250" s="414"/>
    </row>
    <row r="251" spans="1:28" s="3" customFormat="1" x14ac:dyDescent="0.25">
      <c r="A251" s="104" t="s">
        <v>340</v>
      </c>
      <c r="B251" s="101" t="s">
        <v>360</v>
      </c>
      <c r="C251" s="307">
        <v>1522</v>
      </c>
      <c r="D251" s="341">
        <f>IF('Datos de Indicador'!M254="No dato","x",ROUND(IF('Datos de Indicador'!M254&gt;D$302,0,IF('Datos de Indicador'!M254&lt;$D$301,10,(D$302-'Datos de Indicador'!M254)/(D$302-D$301)*10)),1))</f>
        <v>8.8000000000000007</v>
      </c>
      <c r="E251" s="341">
        <f>IF('Datos de Indicador'!N254="No dato","x",ROUND(IF('Datos de Indicador'!N254&gt;E$302,10,IF('Datos de Indicador'!N254&lt;$E$301,0,10-(E$302-'Datos de Indicador'!N254)/(E$302-E$301)*10)),1))</f>
        <v>9.8000000000000007</v>
      </c>
      <c r="F251" s="342">
        <f t="shared" si="29"/>
        <v>9.4</v>
      </c>
      <c r="G251" s="341">
        <f>IF('Datos de Indicador'!O254="No dato","x",ROUND(IF('Datos de Indicador'!O254&gt;G$302,0,IF('Datos de Indicador'!O254&lt;$G$301,10,(G$302-'Datos de Indicador'!O254)/(G$302-G$301)*10)),1))</f>
        <v>9.1999999999999993</v>
      </c>
      <c r="H251" s="341">
        <f>IF('Datos de Indicador'!P254="No dato","x",ROUND(IF('Datos de Indicador'!P254&gt;H$302,10,IF('Datos de Indicador'!P254&lt;$E$301,0,10-(H$302-'Datos de Indicador'!P254)/(H$302-H$301)*10)),1))</f>
        <v>6.6</v>
      </c>
      <c r="I251" s="341" t="str">
        <f>IF('Datos de Indicador'!Q254="No dato","x",ROUND(IF('Datos de Indicador'!Q254&gt;I$302,10,IF('Datos de Indicador'!Q254&lt;$I$301,0,10-(I$302-'Datos de Indicador'!Q254)/(I$302-I$301)*10)),1))</f>
        <v>x</v>
      </c>
      <c r="J251" s="342">
        <f t="shared" si="24"/>
        <v>7.9</v>
      </c>
      <c r="K251" s="341">
        <f>IF('Datos de Indicador'!R254="No dato","x",ROUND(IF('Datos de Indicador'!R254&gt;K$302,10,IF('Datos de Indicador'!R254&lt;$K$301,0,10-(K$302-'Datos de Indicador'!R254)/(K$302-K$301)*10)),1))</f>
        <v>8.6</v>
      </c>
      <c r="L251" s="341">
        <f>IF('Datos de Indicador'!S254="No dato","x",ROUND(IF('Datos de Indicador'!S254&gt;L$302,10,IF('Datos de Indicador'!S254&lt;$L$301,0,10-(L$302-'Datos de Indicador'!S254)/(L$302-L$301)*10)),1))</f>
        <v>8.5</v>
      </c>
      <c r="M251" s="342">
        <f t="shared" si="25"/>
        <v>8.6</v>
      </c>
      <c r="N251" s="343">
        <f t="shared" si="30"/>
        <v>8.6</v>
      </c>
      <c r="O251" s="344">
        <f>IF('Datos de Indicador'!T254="No dato","x",IF('Datos de Indicador'!AN254="No dato","x", 'Datos de Indicador'!T254/'Datos de Indicador'!AN254))</f>
        <v>1.1151515151515152E-2</v>
      </c>
      <c r="P251" s="341">
        <f t="shared" si="26"/>
        <v>7.4</v>
      </c>
      <c r="Q251" s="474">
        <f>IF('Datos de Indicador'!T254="No dato","x",ROUND(IF('Datos de Indicador'!T254&gt;Q$302,10,IF('Datos de Indicador'!T254&lt;$Q$301,0,10-(Q$302-'Datos de Indicador'!T254)/(Q$302-Q$301)*10)),1))</f>
        <v>3.4</v>
      </c>
      <c r="R251" s="342">
        <f t="shared" si="31"/>
        <v>5.8</v>
      </c>
      <c r="S251" s="341">
        <f>IF('Datos de Indicador'!U254="No dato","x",ROUND(IF('Datos de Indicador'!U254&gt;S$302,10,IF('Datos de Indicador'!U254&lt;$S$301,0,10-(S$302-'Datos de Indicador'!U254)/(S$302-S$301)*10)),1))</f>
        <v>6.2</v>
      </c>
      <c r="T251" s="341">
        <f>IF('Datos de Indicador'!V254="No dato","x",ROUND(IF('Datos de Indicador'!V254&gt;T$302,10,IF('Datos de Indicador'!V254&lt;$T$301,0,10-(T$302-'Datos de Indicador'!V254)/(T$302-T$301)*10)),1))</f>
        <v>8.3000000000000007</v>
      </c>
      <c r="U251" s="341">
        <f>IF('Datos de Indicador'!W254="No dato","x",ROUND(IF('Datos de Indicador'!W254&gt;U$302,10,IF('Datos de Indicador'!W254&lt;$U$301,0,10-(U$302-'Datos de Indicador'!W254)/(U$302-U$301)*10)),1))</f>
        <v>2</v>
      </c>
      <c r="V251" s="341">
        <f>IF('Datos de Indicador'!X254="No dato","x",ROUND(IF('Datos de Indicador'!X254&gt;V$302,10,IF('Datos de Indicador'!X254&lt;$V$301,0,(V$302-'Datos de Indicador'!X254)/(V$302-V$301)*10)),1))</f>
        <v>7.5</v>
      </c>
      <c r="W251" s="345">
        <f t="shared" si="27"/>
        <v>6</v>
      </c>
      <c r="X251" s="346">
        <f t="shared" si="28"/>
        <v>5.9</v>
      </c>
      <c r="Z251" s="413"/>
      <c r="AA251" s="414"/>
      <c r="AB251" s="414"/>
    </row>
    <row r="252" spans="1:28" s="3" customFormat="1" x14ac:dyDescent="0.25">
      <c r="A252" s="104" t="s">
        <v>340</v>
      </c>
      <c r="B252" s="101" t="s">
        <v>361</v>
      </c>
      <c r="C252" s="307">
        <v>1523</v>
      </c>
      <c r="D252" s="341">
        <f>IF('Datos de Indicador'!M255="No dato","x",ROUND(IF('Datos de Indicador'!M255&gt;D$302,0,IF('Datos de Indicador'!M255&lt;$D$301,10,(D$302-'Datos de Indicador'!M255)/(D$302-D$301)*10)),1))</f>
        <v>6.9</v>
      </c>
      <c r="E252" s="341">
        <f>IF('Datos de Indicador'!N255="No dato","x",ROUND(IF('Datos de Indicador'!N255&gt;E$302,10,IF('Datos de Indicador'!N255&lt;$E$301,0,10-(E$302-'Datos de Indicador'!N255)/(E$302-E$301)*10)),1))</f>
        <v>9</v>
      </c>
      <c r="F252" s="342">
        <f t="shared" si="29"/>
        <v>8.1</v>
      </c>
      <c r="G252" s="341">
        <f>IF('Datos de Indicador'!O255="No dato","x",ROUND(IF('Datos de Indicador'!O255&gt;G$302,0,IF('Datos de Indicador'!O255&lt;$G$301,10,(G$302-'Datos de Indicador'!O255)/(G$302-G$301)*10)),1))</f>
        <v>7.8</v>
      </c>
      <c r="H252" s="341">
        <f>IF('Datos de Indicador'!P255="No dato","x",ROUND(IF('Datos de Indicador'!P255&gt;H$302,10,IF('Datos de Indicador'!P255&lt;$E$301,0,10-(H$302-'Datos de Indicador'!P255)/(H$302-H$301)*10)),1))</f>
        <v>6.8</v>
      </c>
      <c r="I252" s="341">
        <f>IF('Datos de Indicador'!Q255="No dato","x",ROUND(IF('Datos de Indicador'!Q255&gt;I$302,10,IF('Datos de Indicador'!Q255&lt;$I$301,0,10-(I$302-'Datos de Indicador'!Q255)/(I$302-I$301)*10)),1))</f>
        <v>10</v>
      </c>
      <c r="J252" s="342">
        <f t="shared" si="24"/>
        <v>8.1999999999999993</v>
      </c>
      <c r="K252" s="341">
        <f>IF('Datos de Indicador'!R255="No dato","x",ROUND(IF('Datos de Indicador'!R255&gt;K$302,10,IF('Datos de Indicador'!R255&lt;$K$301,0,10-(K$302-'Datos de Indicador'!R255)/(K$302-K$301)*10)),1))</f>
        <v>6.7</v>
      </c>
      <c r="L252" s="341">
        <f>IF('Datos de Indicador'!S255="No dato","x",ROUND(IF('Datos de Indicador'!S255&gt;L$302,10,IF('Datos de Indicador'!S255&lt;$L$301,0,10-(L$302-'Datos de Indicador'!S255)/(L$302-L$301)*10)),1))</f>
        <v>8.4</v>
      </c>
      <c r="M252" s="342">
        <f t="shared" si="25"/>
        <v>7.7</v>
      </c>
      <c r="N252" s="343">
        <f t="shared" si="30"/>
        <v>8</v>
      </c>
      <c r="O252" s="344">
        <f>IF('Datos de Indicador'!T255="No dato","x",IF('Datos de Indicador'!AN255="No dato","x", 'Datos de Indicador'!T255/'Datos de Indicador'!AN255))</f>
        <v>5.7959391973171001E-3</v>
      </c>
      <c r="P252" s="341">
        <f t="shared" si="26"/>
        <v>3.9</v>
      </c>
      <c r="Q252" s="474">
        <f>IF('Datos de Indicador'!T255="No dato","x",ROUND(IF('Datos de Indicador'!T255&gt;Q$302,10,IF('Datos de Indicador'!T255&lt;$Q$301,0,10-(Q$302-'Datos de Indicador'!T255)/(Q$302-Q$301)*10)),1))</f>
        <v>4</v>
      </c>
      <c r="R252" s="342">
        <f t="shared" si="31"/>
        <v>4</v>
      </c>
      <c r="S252" s="341">
        <f>IF('Datos de Indicador'!U255="No dato","x",ROUND(IF('Datos de Indicador'!U255&gt;S$302,10,IF('Datos de Indicador'!U255&lt;$S$301,0,10-(S$302-'Datos de Indicador'!U255)/(S$302-S$301)*10)),1))</f>
        <v>2.6</v>
      </c>
      <c r="T252" s="341">
        <f>IF('Datos de Indicador'!V255="No dato","x",ROUND(IF('Datos de Indicador'!V255&gt;T$302,10,IF('Datos de Indicador'!V255&lt;$T$301,0,10-(T$302-'Datos de Indicador'!V255)/(T$302-T$301)*10)),1))</f>
        <v>8.6999999999999993</v>
      </c>
      <c r="U252" s="341">
        <f>IF('Datos de Indicador'!W255="No dato","x",ROUND(IF('Datos de Indicador'!W255&gt;U$302,10,IF('Datos de Indicador'!W255&lt;$U$301,0,10-(U$302-'Datos de Indicador'!W255)/(U$302-U$301)*10)),1))</f>
        <v>5.4</v>
      </c>
      <c r="V252" s="341">
        <f>IF('Datos de Indicador'!X255="No dato","x",ROUND(IF('Datos de Indicador'!X255&gt;V$302,10,IF('Datos de Indicador'!X255&lt;$V$301,0,(V$302-'Datos de Indicador'!X255)/(V$302-V$301)*10)),1))</f>
        <v>5</v>
      </c>
      <c r="W252" s="345">
        <f t="shared" si="27"/>
        <v>5.4</v>
      </c>
      <c r="X252" s="346">
        <f t="shared" si="28"/>
        <v>4.7</v>
      </c>
      <c r="Z252" s="413"/>
      <c r="AA252" s="414"/>
      <c r="AB252" s="414"/>
    </row>
    <row r="253" spans="1:28" s="3" customFormat="1" x14ac:dyDescent="0.25">
      <c r="A253" s="104" t="s">
        <v>362</v>
      </c>
      <c r="B253" s="101" t="s">
        <v>363</v>
      </c>
      <c r="C253" s="307">
        <v>1601</v>
      </c>
      <c r="D253" s="341">
        <f>IF('Datos de Indicador'!M256="No dato","x",ROUND(IF('Datos de Indicador'!M256&gt;D$302,0,IF('Datos de Indicador'!M256&lt;$D$301,10,(D$302-'Datos de Indicador'!M256)/(D$302-D$301)*10)),1))</f>
        <v>5.8</v>
      </c>
      <c r="E253" s="341">
        <f>IF('Datos de Indicador'!N256="No dato","x",ROUND(IF('Datos de Indicador'!N256&gt;E$302,10,IF('Datos de Indicador'!N256&lt;$E$301,0,10-(E$302-'Datos de Indicador'!N256)/(E$302-E$301)*10)),1))</f>
        <v>5.6</v>
      </c>
      <c r="F253" s="342">
        <f t="shared" si="29"/>
        <v>5.7</v>
      </c>
      <c r="G253" s="341">
        <f>IF('Datos de Indicador'!O256="No dato","x",ROUND(IF('Datos de Indicador'!O256&gt;G$302,0,IF('Datos de Indicador'!O256&lt;$G$301,10,(G$302-'Datos de Indicador'!O256)/(G$302-G$301)*10)),1))</f>
        <v>4.3</v>
      </c>
      <c r="H253" s="341">
        <f>IF('Datos de Indicador'!P256="No dato","x",ROUND(IF('Datos de Indicador'!P256&gt;H$302,10,IF('Datos de Indicador'!P256&lt;$E$301,0,10-(H$302-'Datos de Indicador'!P256)/(H$302-H$301)*10)),1))</f>
        <v>8.4</v>
      </c>
      <c r="I253" s="341">
        <f>IF('Datos de Indicador'!Q256="No dato","x",ROUND(IF('Datos de Indicador'!Q256&gt;I$302,10,IF('Datos de Indicador'!Q256&lt;$I$301,0,10-(I$302-'Datos de Indicador'!Q256)/(I$302-I$301)*10)),1))</f>
        <v>6.6</v>
      </c>
      <c r="J253" s="342">
        <f t="shared" si="24"/>
        <v>6.4</v>
      </c>
      <c r="K253" s="341">
        <f>IF('Datos de Indicador'!R256="No dato","x",ROUND(IF('Datos de Indicador'!R256&gt;K$302,10,IF('Datos de Indicador'!R256&lt;$K$301,0,10-(K$302-'Datos de Indicador'!R256)/(K$302-K$301)*10)),1))</f>
        <v>2.7</v>
      </c>
      <c r="L253" s="341">
        <f>IF('Datos de Indicador'!S256="No dato","x",ROUND(IF('Datos de Indicador'!S256&gt;L$302,10,IF('Datos de Indicador'!S256&lt;$L$301,0,10-(L$302-'Datos de Indicador'!S256)/(L$302-L$301)*10)),1))</f>
        <v>7.6</v>
      </c>
      <c r="M253" s="342">
        <f t="shared" si="25"/>
        <v>5.7</v>
      </c>
      <c r="N253" s="343">
        <f t="shared" si="30"/>
        <v>5.9</v>
      </c>
      <c r="O253" s="344">
        <f>IF('Datos de Indicador'!T256="No dato","x",IF('Datos de Indicador'!AN256="No dato","x", 'Datos de Indicador'!T256/'Datos de Indicador'!AN256))</f>
        <v>9.2797972024806479E-3</v>
      </c>
      <c r="P253" s="341">
        <f t="shared" si="26"/>
        <v>6.2</v>
      </c>
      <c r="Q253" s="474">
        <f>IF('Datos de Indicador'!T256="No dato","x",ROUND(IF('Datos de Indicador'!T256&gt;Q$302,10,IF('Datos de Indicador'!T256&lt;$Q$301,0,10-(Q$302-'Datos de Indicador'!T256)/(Q$302-Q$301)*10)),1))</f>
        <v>10</v>
      </c>
      <c r="R253" s="342">
        <f t="shared" si="31"/>
        <v>8.8000000000000007</v>
      </c>
      <c r="S253" s="341">
        <f>IF('Datos de Indicador'!U256="No dato","x",ROUND(IF('Datos de Indicador'!U256&gt;S$302,10,IF('Datos de Indicador'!U256&lt;$S$301,0,10-(S$302-'Datos de Indicador'!U256)/(S$302-S$301)*10)),1))</f>
        <v>6.5</v>
      </c>
      <c r="T253" s="341">
        <f>IF('Datos de Indicador'!V256="No dato","x",ROUND(IF('Datos de Indicador'!V256&gt;T$302,10,IF('Datos de Indicador'!V256&lt;$T$301,0,10-(T$302-'Datos de Indicador'!V256)/(T$302-T$301)*10)),1))</f>
        <v>8.8000000000000007</v>
      </c>
      <c r="U253" s="341">
        <f>IF('Datos de Indicador'!W256="No dato","x",ROUND(IF('Datos de Indicador'!W256&gt;U$302,10,IF('Datos de Indicador'!W256&lt;$U$301,0,10-(U$302-'Datos de Indicador'!W256)/(U$302-U$301)*10)),1))</f>
        <v>10</v>
      </c>
      <c r="V253" s="341">
        <f>IF('Datos de Indicador'!X256="No dato","x",ROUND(IF('Datos de Indicador'!X256&gt;V$302,10,IF('Datos de Indicador'!X256&lt;$V$301,0,(V$302-'Datos de Indicador'!X256)/(V$302-V$301)*10)),1))</f>
        <v>0</v>
      </c>
      <c r="W253" s="345">
        <f t="shared" si="27"/>
        <v>6.3</v>
      </c>
      <c r="X253" s="346">
        <f t="shared" si="28"/>
        <v>7.8</v>
      </c>
      <c r="Z253" s="413"/>
      <c r="AA253" s="414"/>
      <c r="AB253" s="414"/>
    </row>
    <row r="254" spans="1:28" s="3" customFormat="1" x14ac:dyDescent="0.25">
      <c r="A254" s="104" t="s">
        <v>362</v>
      </c>
      <c r="B254" s="101" t="s">
        <v>364</v>
      </c>
      <c r="C254" s="307">
        <v>1602</v>
      </c>
      <c r="D254" s="341">
        <f>IF('Datos de Indicador'!M257="No dato","x",ROUND(IF('Datos de Indicador'!M257&gt;D$302,0,IF('Datos de Indicador'!M257&lt;$D$301,10,(D$302-'Datos de Indicador'!M257)/(D$302-D$301)*10)),1))</f>
        <v>7.1</v>
      </c>
      <c r="E254" s="341">
        <f>IF('Datos de Indicador'!N257="No dato","x",ROUND(IF('Datos de Indicador'!N257&gt;E$302,10,IF('Datos de Indicador'!N257&lt;$E$301,0,10-(E$302-'Datos de Indicador'!N257)/(E$302-E$301)*10)),1))</f>
        <v>7.1</v>
      </c>
      <c r="F254" s="342">
        <f t="shared" si="29"/>
        <v>7.1</v>
      </c>
      <c r="G254" s="341">
        <f>IF('Datos de Indicador'!O257="No dato","x",ROUND(IF('Datos de Indicador'!O257&gt;G$302,0,IF('Datos de Indicador'!O257&lt;$G$301,10,(G$302-'Datos de Indicador'!O257)/(G$302-G$301)*10)),1))</f>
        <v>8.5</v>
      </c>
      <c r="H254" s="341">
        <f>IF('Datos de Indicador'!P257="No dato","x",ROUND(IF('Datos de Indicador'!P257&gt;H$302,10,IF('Datos de Indicador'!P257&lt;$E$301,0,10-(H$302-'Datos de Indicador'!P257)/(H$302-H$301)*10)),1))</f>
        <v>6.8</v>
      </c>
      <c r="I254" s="341">
        <f>IF('Datos de Indicador'!Q257="No dato","x",ROUND(IF('Datos de Indicador'!Q257&gt;I$302,10,IF('Datos de Indicador'!Q257&lt;$I$301,0,10-(I$302-'Datos de Indicador'!Q257)/(I$302-I$301)*10)),1))</f>
        <v>8.5</v>
      </c>
      <c r="J254" s="342">
        <f t="shared" si="24"/>
        <v>7.9</v>
      </c>
      <c r="K254" s="341">
        <f>IF('Datos de Indicador'!R257="No dato","x",ROUND(IF('Datos de Indicador'!R257&gt;K$302,10,IF('Datos de Indicador'!R257&lt;$K$301,0,10-(K$302-'Datos de Indicador'!R257)/(K$302-K$301)*10)),1))</f>
        <v>4.5</v>
      </c>
      <c r="L254" s="341">
        <f>IF('Datos de Indicador'!S257="No dato","x",ROUND(IF('Datos de Indicador'!S257&gt;L$302,10,IF('Datos de Indicador'!S257&lt;$L$301,0,10-(L$302-'Datos de Indicador'!S257)/(L$302-L$301)*10)),1))</f>
        <v>8.1</v>
      </c>
      <c r="M254" s="342">
        <f t="shared" si="25"/>
        <v>6.6</v>
      </c>
      <c r="N254" s="343">
        <f t="shared" si="30"/>
        <v>7.2</v>
      </c>
      <c r="O254" s="344">
        <f>IF('Datos de Indicador'!T257="No dato","x",IF('Datos de Indicador'!AN257="No dato","x", 'Datos de Indicador'!T257/'Datos de Indicador'!AN257))</f>
        <v>4.3052837573385521E-3</v>
      </c>
      <c r="P254" s="341">
        <f t="shared" si="26"/>
        <v>2.9</v>
      </c>
      <c r="Q254" s="474">
        <f>IF('Datos de Indicador'!T257="No dato","x",ROUND(IF('Datos de Indicador'!T257&gt;Q$302,10,IF('Datos de Indicador'!T257&lt;$Q$301,0,10-(Q$302-'Datos de Indicador'!T257)/(Q$302-Q$301)*10)),1))</f>
        <v>1.1000000000000001</v>
      </c>
      <c r="R254" s="342">
        <f t="shared" si="31"/>
        <v>2</v>
      </c>
      <c r="S254" s="341">
        <f>IF('Datos de Indicador'!U257="No dato","x",ROUND(IF('Datos de Indicador'!U257&gt;S$302,10,IF('Datos de Indicador'!U257&lt;$S$301,0,10-(S$302-'Datos de Indicador'!U257)/(S$302-S$301)*10)),1))</f>
        <v>3.4</v>
      </c>
      <c r="T254" s="341">
        <f>IF('Datos de Indicador'!V257="No dato","x",ROUND(IF('Datos de Indicador'!V257&gt;T$302,10,IF('Datos de Indicador'!V257&lt;$T$301,0,10-(T$302-'Datos de Indicador'!V257)/(T$302-T$301)*10)),1))</f>
        <v>10</v>
      </c>
      <c r="U254" s="341">
        <f>IF('Datos de Indicador'!W257="No dato","x",ROUND(IF('Datos de Indicador'!W257&gt;U$302,10,IF('Datos de Indicador'!W257&lt;$U$301,0,10-(U$302-'Datos de Indicador'!W257)/(U$302-U$301)*10)),1))</f>
        <v>0.4</v>
      </c>
      <c r="V254" s="341">
        <f>IF('Datos de Indicador'!X257="No dato","x",ROUND(IF('Datos de Indicador'!X257&gt;V$302,10,IF('Datos de Indicador'!X257&lt;$V$301,0,(V$302-'Datos de Indicador'!X257)/(V$302-V$301)*10)),1))</f>
        <v>7.5</v>
      </c>
      <c r="W254" s="345">
        <f t="shared" si="27"/>
        <v>5.3</v>
      </c>
      <c r="X254" s="346">
        <f t="shared" si="28"/>
        <v>3.8</v>
      </c>
      <c r="Z254" s="413"/>
      <c r="AA254" s="414"/>
      <c r="AB254" s="414"/>
    </row>
    <row r="255" spans="1:28" s="3" customFormat="1" x14ac:dyDescent="0.25">
      <c r="A255" s="104" t="s">
        <v>362</v>
      </c>
      <c r="B255" s="101" t="s">
        <v>365</v>
      </c>
      <c r="C255" s="307">
        <v>1603</v>
      </c>
      <c r="D255" s="341">
        <f>IF('Datos de Indicador'!M258="No dato","x",ROUND(IF('Datos de Indicador'!M258&gt;D$302,0,IF('Datos de Indicador'!M258&lt;$D$301,10,(D$302-'Datos de Indicador'!M258)/(D$302-D$301)*10)),1))</f>
        <v>7.8</v>
      </c>
      <c r="E255" s="341">
        <f>IF('Datos de Indicador'!N258="No dato","x",ROUND(IF('Datos de Indicador'!N258&gt;E$302,10,IF('Datos de Indicador'!N258&lt;$E$301,0,10-(E$302-'Datos de Indicador'!N258)/(E$302-E$301)*10)),1))</f>
        <v>8.4</v>
      </c>
      <c r="F255" s="342">
        <f t="shared" si="29"/>
        <v>8.1</v>
      </c>
      <c r="G255" s="341">
        <f>IF('Datos de Indicador'!O258="No dato","x",ROUND(IF('Datos de Indicador'!O258&gt;G$302,0,IF('Datos de Indicador'!O258&lt;$G$301,10,(G$302-'Datos de Indicador'!O258)/(G$302-G$301)*10)),1))</f>
        <v>8.5</v>
      </c>
      <c r="H255" s="341">
        <f>IF('Datos de Indicador'!P258="No dato","x",ROUND(IF('Datos de Indicador'!P258&gt;H$302,10,IF('Datos de Indicador'!P258&lt;$E$301,0,10-(H$302-'Datos de Indicador'!P258)/(H$302-H$301)*10)),1))</f>
        <v>7.2</v>
      </c>
      <c r="I255" s="341">
        <f>IF('Datos de Indicador'!Q258="No dato","x",ROUND(IF('Datos de Indicador'!Q258&gt;I$302,10,IF('Datos de Indicador'!Q258&lt;$I$301,0,10-(I$302-'Datos de Indicador'!Q258)/(I$302-I$301)*10)),1))</f>
        <v>7.7</v>
      </c>
      <c r="J255" s="342">
        <f t="shared" si="24"/>
        <v>7.8</v>
      </c>
      <c r="K255" s="341">
        <f>IF('Datos de Indicador'!R258="No dato","x",ROUND(IF('Datos de Indicador'!R258&gt;K$302,10,IF('Datos de Indicador'!R258&lt;$K$301,0,10-(K$302-'Datos de Indicador'!R258)/(K$302-K$301)*10)),1))</f>
        <v>5.4</v>
      </c>
      <c r="L255" s="341">
        <f>IF('Datos de Indicador'!S258="No dato","x",ROUND(IF('Datos de Indicador'!S258&gt;L$302,10,IF('Datos de Indicador'!S258&lt;$L$301,0,10-(L$302-'Datos de Indicador'!S258)/(L$302-L$301)*10)),1))</f>
        <v>7.6</v>
      </c>
      <c r="M255" s="342">
        <f t="shared" si="25"/>
        <v>6.6</v>
      </c>
      <c r="N255" s="343">
        <f t="shared" si="30"/>
        <v>7.5</v>
      </c>
      <c r="O255" s="344">
        <f>IF('Datos de Indicador'!T258="No dato","x",IF('Datos de Indicador'!AN258="No dato","x", 'Datos de Indicador'!T258/'Datos de Indicador'!AN258))</f>
        <v>7.0925767918088734E-3</v>
      </c>
      <c r="P255" s="341">
        <f t="shared" si="26"/>
        <v>4.7</v>
      </c>
      <c r="Q255" s="474">
        <f>IF('Datos de Indicador'!T258="No dato","x",ROUND(IF('Datos de Indicador'!T258&gt;Q$302,10,IF('Datos de Indicador'!T258&lt;$Q$301,0,10-(Q$302-'Datos de Indicador'!T258)/(Q$302-Q$301)*10)),1))</f>
        <v>3.3</v>
      </c>
      <c r="R255" s="342">
        <f t="shared" si="31"/>
        <v>4</v>
      </c>
      <c r="S255" s="341">
        <f>IF('Datos de Indicador'!U258="No dato","x",ROUND(IF('Datos de Indicador'!U258&gt;S$302,10,IF('Datos de Indicador'!U258&lt;$S$301,0,10-(S$302-'Datos de Indicador'!U258)/(S$302-S$301)*10)),1))</f>
        <v>5</v>
      </c>
      <c r="T255" s="341">
        <f>IF('Datos de Indicador'!V258="No dato","x",ROUND(IF('Datos de Indicador'!V258&gt;T$302,10,IF('Datos de Indicador'!V258&lt;$T$301,0,10-(T$302-'Datos de Indicador'!V258)/(T$302-T$301)*10)),1))</f>
        <v>10</v>
      </c>
      <c r="U255" s="341">
        <f>IF('Datos de Indicador'!W258="No dato","x",ROUND(IF('Datos de Indicador'!W258&gt;U$302,10,IF('Datos de Indicador'!W258&lt;$U$301,0,10-(U$302-'Datos de Indicador'!W258)/(U$302-U$301)*10)),1))</f>
        <v>0.7</v>
      </c>
      <c r="V255" s="341">
        <f>IF('Datos de Indicador'!X258="No dato","x",ROUND(IF('Datos de Indicador'!X258&gt;V$302,10,IF('Datos de Indicador'!X258&lt;$V$301,0,(V$302-'Datos de Indicador'!X258)/(V$302-V$301)*10)),1))</f>
        <v>10</v>
      </c>
      <c r="W255" s="345">
        <f t="shared" si="27"/>
        <v>6.4</v>
      </c>
      <c r="X255" s="346">
        <f t="shared" si="28"/>
        <v>5.3</v>
      </c>
      <c r="Z255" s="413"/>
      <c r="AA255" s="414"/>
      <c r="AB255" s="414"/>
    </row>
    <row r="256" spans="1:28" s="3" customFormat="1" x14ac:dyDescent="0.25">
      <c r="A256" s="104" t="s">
        <v>362</v>
      </c>
      <c r="B256" s="101" t="s">
        <v>366</v>
      </c>
      <c r="C256" s="307">
        <v>1604</v>
      </c>
      <c r="D256" s="341">
        <f>IF('Datos de Indicador'!M259="No dato","x",ROUND(IF('Datos de Indicador'!M259&gt;D$302,0,IF('Datos de Indicador'!M259&lt;$D$301,10,(D$302-'Datos de Indicador'!M259)/(D$302-D$301)*10)),1))</f>
        <v>7.2</v>
      </c>
      <c r="E256" s="341">
        <f>IF('Datos de Indicador'!N259="No dato","x",ROUND(IF('Datos de Indicador'!N259&gt;E$302,10,IF('Datos de Indicador'!N259&lt;$E$301,0,10-(E$302-'Datos de Indicador'!N259)/(E$302-E$301)*10)),1))</f>
        <v>7.4</v>
      </c>
      <c r="F256" s="342">
        <f t="shared" si="29"/>
        <v>7.3</v>
      </c>
      <c r="G256" s="341">
        <f>IF('Datos de Indicador'!O259="No dato","x",ROUND(IF('Datos de Indicador'!O259&gt;G$302,0,IF('Datos de Indicador'!O259&lt;$G$301,10,(G$302-'Datos de Indicador'!O259)/(G$302-G$301)*10)),1))</f>
        <v>6.5</v>
      </c>
      <c r="H256" s="341">
        <f>IF('Datos de Indicador'!P259="No dato","x",ROUND(IF('Datos de Indicador'!P259&gt;H$302,10,IF('Datos de Indicador'!P259&lt;$E$301,0,10-(H$302-'Datos de Indicador'!P259)/(H$302-H$301)*10)),1))</f>
        <v>7.2</v>
      </c>
      <c r="I256" s="341">
        <f>IF('Datos de Indicador'!Q259="No dato","x",ROUND(IF('Datos de Indicador'!Q259&gt;I$302,10,IF('Datos de Indicador'!Q259&lt;$I$301,0,10-(I$302-'Datos de Indicador'!Q259)/(I$302-I$301)*10)),1))</f>
        <v>9.6999999999999993</v>
      </c>
      <c r="J256" s="342">
        <f t="shared" si="24"/>
        <v>7.8</v>
      </c>
      <c r="K256" s="341">
        <f>IF('Datos de Indicador'!R259="No dato","x",ROUND(IF('Datos de Indicador'!R259&gt;K$302,10,IF('Datos de Indicador'!R259&lt;$K$301,0,10-(K$302-'Datos de Indicador'!R259)/(K$302-K$301)*10)),1))</f>
        <v>4.2</v>
      </c>
      <c r="L256" s="341">
        <f>IF('Datos de Indicador'!S259="No dato","x",ROUND(IF('Datos de Indicador'!S259&gt;L$302,10,IF('Datos de Indicador'!S259&lt;$L$301,0,10-(L$302-'Datos de Indicador'!S259)/(L$302-L$301)*10)),1))</f>
        <v>8</v>
      </c>
      <c r="M256" s="342">
        <f t="shared" si="25"/>
        <v>6.5</v>
      </c>
      <c r="N256" s="343">
        <f t="shared" si="30"/>
        <v>7.2</v>
      </c>
      <c r="O256" s="344">
        <f>IF('Datos de Indicador'!T259="No dato","x",IF('Datos de Indicador'!AN259="No dato","x", 'Datos de Indicador'!T259/'Datos de Indicador'!AN259))</f>
        <v>1.1893237449868621E-2</v>
      </c>
      <c r="P256" s="341">
        <f t="shared" si="26"/>
        <v>7.9</v>
      </c>
      <c r="Q256" s="474">
        <f>IF('Datos de Indicador'!T259="No dato","x",ROUND(IF('Datos de Indicador'!T259&gt;Q$302,10,IF('Datos de Indicador'!T259&lt;$Q$301,0,10-(Q$302-'Datos de Indicador'!T259)/(Q$302-Q$301)*10)),1))</f>
        <v>6.4</v>
      </c>
      <c r="R256" s="342">
        <f t="shared" si="31"/>
        <v>7.2</v>
      </c>
      <c r="S256" s="341">
        <f>IF('Datos de Indicador'!U259="No dato","x",ROUND(IF('Datos de Indicador'!U259&gt;S$302,10,IF('Datos de Indicador'!U259&lt;$S$301,0,10-(S$302-'Datos de Indicador'!U259)/(S$302-S$301)*10)),1))</f>
        <v>2.2999999999999998</v>
      </c>
      <c r="T256" s="341">
        <f>IF('Datos de Indicador'!V259="No dato","x",ROUND(IF('Datos de Indicador'!V259&gt;T$302,10,IF('Datos de Indicador'!V259&lt;$T$301,0,10-(T$302-'Datos de Indicador'!V259)/(T$302-T$301)*10)),1))</f>
        <v>10</v>
      </c>
      <c r="U256" s="341">
        <f>IF('Datos de Indicador'!W259="No dato","x",ROUND(IF('Datos de Indicador'!W259&gt;U$302,10,IF('Datos de Indicador'!W259&lt;$U$301,0,10-(U$302-'Datos de Indicador'!W259)/(U$302-U$301)*10)),1))</f>
        <v>1.5</v>
      </c>
      <c r="V256" s="341">
        <f>IF('Datos de Indicador'!X259="No dato","x",ROUND(IF('Datos de Indicador'!X259&gt;V$302,10,IF('Datos de Indicador'!X259&lt;$V$301,0,(V$302-'Datos de Indicador'!X259)/(V$302-V$301)*10)),1))</f>
        <v>5</v>
      </c>
      <c r="W256" s="345">
        <f t="shared" si="27"/>
        <v>4.7</v>
      </c>
      <c r="X256" s="346">
        <f t="shared" si="28"/>
        <v>6.1</v>
      </c>
      <c r="Z256" s="413"/>
      <c r="AA256" s="414"/>
      <c r="AB256" s="414"/>
    </row>
    <row r="257" spans="1:28" s="3" customFormat="1" x14ac:dyDescent="0.25">
      <c r="A257" s="104" t="s">
        <v>362</v>
      </c>
      <c r="B257" s="101" t="s">
        <v>367</v>
      </c>
      <c r="C257" s="307">
        <v>1605</v>
      </c>
      <c r="D257" s="341">
        <f>IF('Datos de Indicador'!M260="No dato","x",ROUND(IF('Datos de Indicador'!M260&gt;D$302,0,IF('Datos de Indicador'!M260&lt;$D$301,10,(D$302-'Datos de Indicador'!M260)/(D$302-D$301)*10)),1))</f>
        <v>7.3</v>
      </c>
      <c r="E257" s="341">
        <f>IF('Datos de Indicador'!N260="No dato","x",ROUND(IF('Datos de Indicador'!N260&gt;E$302,10,IF('Datos de Indicador'!N260&lt;$E$301,0,10-(E$302-'Datos de Indicador'!N260)/(E$302-E$301)*10)),1))</f>
        <v>5.9</v>
      </c>
      <c r="F257" s="342">
        <f t="shared" si="29"/>
        <v>6.7</v>
      </c>
      <c r="G257" s="341">
        <f>IF('Datos de Indicador'!O260="No dato","x",ROUND(IF('Datos de Indicador'!O260&gt;G$302,0,IF('Datos de Indicador'!O260&lt;$G$301,10,(G$302-'Datos de Indicador'!O260)/(G$302-G$301)*10)),1))</f>
        <v>4.5</v>
      </c>
      <c r="H257" s="341">
        <f>IF('Datos de Indicador'!P260="No dato","x",ROUND(IF('Datos de Indicador'!P260&gt;H$302,10,IF('Datos de Indicador'!P260&lt;$E$301,0,10-(H$302-'Datos de Indicador'!P260)/(H$302-H$301)*10)),1))</f>
        <v>7.1</v>
      </c>
      <c r="I257" s="341" t="str">
        <f>IF('Datos de Indicador'!Q260="No dato","x",ROUND(IF('Datos de Indicador'!Q260&gt;I$302,10,IF('Datos de Indicador'!Q260&lt;$I$301,0,10-(I$302-'Datos de Indicador'!Q260)/(I$302-I$301)*10)),1))</f>
        <v>x</v>
      </c>
      <c r="J257" s="342">
        <f t="shared" si="24"/>
        <v>5.8</v>
      </c>
      <c r="K257" s="341">
        <f>IF('Datos de Indicador'!R260="No dato","x",ROUND(IF('Datos de Indicador'!R260&gt;K$302,10,IF('Datos de Indicador'!R260&lt;$K$301,0,10-(K$302-'Datos de Indicador'!R260)/(K$302-K$301)*10)),1))</f>
        <v>4.2</v>
      </c>
      <c r="L257" s="341">
        <f>IF('Datos de Indicador'!S260="No dato","x",ROUND(IF('Datos de Indicador'!S260&gt;L$302,10,IF('Datos de Indicador'!S260&lt;$L$301,0,10-(L$302-'Datos de Indicador'!S260)/(L$302-L$301)*10)),1))</f>
        <v>6.5</v>
      </c>
      <c r="M257" s="342">
        <f t="shared" si="25"/>
        <v>5.5</v>
      </c>
      <c r="N257" s="343">
        <f t="shared" si="30"/>
        <v>6</v>
      </c>
      <c r="O257" s="344">
        <f>IF('Datos de Indicador'!T260="No dato","x",IF('Datos de Indicador'!AN260="No dato","x", 'Datos de Indicador'!T260/'Datos de Indicador'!AN260))</f>
        <v>2.0956372642408076E-3</v>
      </c>
      <c r="P257" s="341">
        <f t="shared" si="26"/>
        <v>1.4</v>
      </c>
      <c r="Q257" s="474">
        <f>IF('Datos de Indicador'!T260="No dato","x",ROUND(IF('Datos de Indicador'!T260&gt;Q$302,10,IF('Datos de Indicador'!T260&lt;$Q$301,0,10-(Q$302-'Datos de Indicador'!T260)/(Q$302-Q$301)*10)),1))</f>
        <v>0.3</v>
      </c>
      <c r="R257" s="342">
        <f t="shared" si="31"/>
        <v>0.9</v>
      </c>
      <c r="S257" s="341">
        <f>IF('Datos de Indicador'!U260="No dato","x",ROUND(IF('Datos de Indicador'!U260&gt;S$302,10,IF('Datos de Indicador'!U260&lt;$S$301,0,10-(S$302-'Datos de Indicador'!U260)/(S$302-S$301)*10)),1))</f>
        <v>5.8</v>
      </c>
      <c r="T257" s="341">
        <f>IF('Datos de Indicador'!V260="No dato","x",ROUND(IF('Datos de Indicador'!V260&gt;T$302,10,IF('Datos de Indicador'!V260&lt;$T$301,0,10-(T$302-'Datos de Indicador'!V260)/(T$302-T$301)*10)),1))</f>
        <v>10</v>
      </c>
      <c r="U257" s="341">
        <f>IF('Datos de Indicador'!W260="No dato","x",ROUND(IF('Datos de Indicador'!W260&gt;U$302,10,IF('Datos de Indicador'!W260&lt;$U$301,0,10-(U$302-'Datos de Indicador'!W260)/(U$302-U$301)*10)),1))</f>
        <v>0.4</v>
      </c>
      <c r="V257" s="341">
        <f>IF('Datos de Indicador'!X260="No dato","x",ROUND(IF('Datos de Indicador'!X260&gt;V$302,10,IF('Datos de Indicador'!X260&lt;$V$301,0,(V$302-'Datos de Indicador'!X260)/(V$302-V$301)*10)),1))</f>
        <v>7.5</v>
      </c>
      <c r="W257" s="345">
        <f t="shared" si="27"/>
        <v>5.9</v>
      </c>
      <c r="X257" s="346">
        <f t="shared" si="28"/>
        <v>3.8</v>
      </c>
      <c r="Z257" s="413"/>
      <c r="AA257" s="414"/>
      <c r="AB257" s="414"/>
    </row>
    <row r="258" spans="1:28" s="3" customFormat="1" x14ac:dyDescent="0.25">
      <c r="A258" s="104" t="s">
        <v>362</v>
      </c>
      <c r="B258" s="101" t="s">
        <v>368</v>
      </c>
      <c r="C258" s="307">
        <v>1606</v>
      </c>
      <c r="D258" s="341">
        <f>IF('Datos de Indicador'!M261="No dato","x",ROUND(IF('Datos de Indicador'!M261&gt;D$302,0,IF('Datos de Indicador'!M261&lt;$D$301,10,(D$302-'Datos de Indicador'!M261)/(D$302-D$301)*10)),1))</f>
        <v>7.7</v>
      </c>
      <c r="E258" s="341">
        <f>IF('Datos de Indicador'!N261="No dato","x",ROUND(IF('Datos de Indicador'!N261&gt;E$302,10,IF('Datos de Indicador'!N261&lt;$E$301,0,10-(E$302-'Datos de Indicador'!N261)/(E$302-E$301)*10)),1))</f>
        <v>8.5</v>
      </c>
      <c r="F258" s="342">
        <f t="shared" si="29"/>
        <v>8.1</v>
      </c>
      <c r="G258" s="341">
        <f>IF('Datos de Indicador'!O261="No dato","x",ROUND(IF('Datos de Indicador'!O261&gt;G$302,0,IF('Datos de Indicador'!O261&lt;$G$301,10,(G$302-'Datos de Indicador'!O261)/(G$302-G$301)*10)),1))</f>
        <v>8.6999999999999993</v>
      </c>
      <c r="H258" s="341">
        <f>IF('Datos de Indicador'!P261="No dato","x",ROUND(IF('Datos de Indicador'!P261&gt;H$302,10,IF('Datos de Indicador'!P261&lt;$E$301,0,10-(H$302-'Datos de Indicador'!P261)/(H$302-H$301)*10)),1))</f>
        <v>7.6</v>
      </c>
      <c r="I258" s="341" t="str">
        <f>IF('Datos de Indicador'!Q261="No dato","x",ROUND(IF('Datos de Indicador'!Q261&gt;I$302,10,IF('Datos de Indicador'!Q261&lt;$I$301,0,10-(I$302-'Datos de Indicador'!Q261)/(I$302-I$301)*10)),1))</f>
        <v>x</v>
      </c>
      <c r="J258" s="342">
        <f t="shared" si="24"/>
        <v>8.1999999999999993</v>
      </c>
      <c r="K258" s="341">
        <f>IF('Datos de Indicador'!R261="No dato","x",ROUND(IF('Datos de Indicador'!R261&gt;K$302,10,IF('Datos de Indicador'!R261&lt;$K$301,0,10-(K$302-'Datos de Indicador'!R261)/(K$302-K$301)*10)),1))</f>
        <v>6.2</v>
      </c>
      <c r="L258" s="341">
        <f>IF('Datos de Indicador'!S261="No dato","x",ROUND(IF('Datos de Indicador'!S261&gt;L$302,10,IF('Datos de Indicador'!S261&lt;$L$301,0,10-(L$302-'Datos de Indicador'!S261)/(L$302-L$301)*10)),1))</f>
        <v>8.1</v>
      </c>
      <c r="M258" s="342">
        <f t="shared" si="25"/>
        <v>7.3</v>
      </c>
      <c r="N258" s="343">
        <f t="shared" si="30"/>
        <v>7.9</v>
      </c>
      <c r="O258" s="344">
        <f>IF('Datos de Indicador'!T261="No dato","x",IF('Datos de Indicador'!AN261="No dato","x", 'Datos de Indicador'!T261/'Datos de Indicador'!AN261))</f>
        <v>3.1172739976351714E-3</v>
      </c>
      <c r="P258" s="341">
        <f t="shared" si="26"/>
        <v>2.1</v>
      </c>
      <c r="Q258" s="474">
        <f>IF('Datos de Indicador'!T261="No dato","x",ROUND(IF('Datos de Indicador'!T261&gt;Q$302,10,IF('Datos de Indicador'!T261&lt;$Q$301,0,10-(Q$302-'Datos de Indicador'!T261)/(Q$302-Q$301)*10)),1))</f>
        <v>0.7</v>
      </c>
      <c r="R258" s="342">
        <f t="shared" si="31"/>
        <v>1.4</v>
      </c>
      <c r="S258" s="341">
        <f>IF('Datos de Indicador'!U261="No dato","x",ROUND(IF('Datos de Indicador'!U261&gt;S$302,10,IF('Datos de Indicador'!U261&lt;$S$301,0,10-(S$302-'Datos de Indicador'!U261)/(S$302-S$301)*10)),1))</f>
        <v>4.2</v>
      </c>
      <c r="T258" s="341">
        <f>IF('Datos de Indicador'!V261="No dato","x",ROUND(IF('Datos de Indicador'!V261&gt;T$302,10,IF('Datos de Indicador'!V261&lt;$T$301,0,10-(T$302-'Datos de Indicador'!V261)/(T$302-T$301)*10)),1))</f>
        <v>10</v>
      </c>
      <c r="U258" s="341">
        <f>IF('Datos de Indicador'!W261="No dato","x",ROUND(IF('Datos de Indicador'!W261&gt;U$302,10,IF('Datos de Indicador'!W261&lt;$U$301,0,10-(U$302-'Datos de Indicador'!W261)/(U$302-U$301)*10)),1))</f>
        <v>1.4</v>
      </c>
      <c r="V258" s="341">
        <f>IF('Datos de Indicador'!X261="No dato","x",ROUND(IF('Datos de Indicador'!X261&gt;V$302,10,IF('Datos de Indicador'!X261&lt;$V$301,0,(V$302-'Datos de Indicador'!X261)/(V$302-V$301)*10)),1))</f>
        <v>7.5</v>
      </c>
      <c r="W258" s="345">
        <f t="shared" si="27"/>
        <v>5.8</v>
      </c>
      <c r="X258" s="346">
        <f t="shared" si="28"/>
        <v>3.9</v>
      </c>
      <c r="Z258" s="413"/>
      <c r="AA258" s="414"/>
      <c r="AB258" s="414"/>
    </row>
    <row r="259" spans="1:28" s="3" customFormat="1" x14ac:dyDescent="0.25">
      <c r="A259" s="104" t="s">
        <v>362</v>
      </c>
      <c r="B259" s="101" t="s">
        <v>369</v>
      </c>
      <c r="C259" s="307">
        <v>1607</v>
      </c>
      <c r="D259" s="341">
        <f>IF('Datos de Indicador'!M262="No dato","x",ROUND(IF('Datos de Indicador'!M262&gt;D$302,0,IF('Datos de Indicador'!M262&lt;$D$301,10,(D$302-'Datos de Indicador'!M262)/(D$302-D$301)*10)),1))</f>
        <v>7.4</v>
      </c>
      <c r="E259" s="341">
        <f>IF('Datos de Indicador'!N262="No dato","x",ROUND(IF('Datos de Indicador'!N262&gt;E$302,10,IF('Datos de Indicador'!N262&lt;$E$301,0,10-(E$302-'Datos de Indicador'!N262)/(E$302-E$301)*10)),1))</f>
        <v>7</v>
      </c>
      <c r="F259" s="342">
        <f t="shared" si="29"/>
        <v>7.2</v>
      </c>
      <c r="G259" s="341">
        <f>IF('Datos de Indicador'!O262="No dato","x",ROUND(IF('Datos de Indicador'!O262&gt;G$302,0,IF('Datos de Indicador'!O262&lt;$G$301,10,(G$302-'Datos de Indicador'!O262)/(G$302-G$301)*10)),1))</f>
        <v>8.5</v>
      </c>
      <c r="H259" s="341">
        <f>IF('Datos de Indicador'!P262="No dato","x",ROUND(IF('Datos de Indicador'!P262&gt;H$302,10,IF('Datos de Indicador'!P262&lt;$E$301,0,10-(H$302-'Datos de Indicador'!P262)/(H$302-H$301)*10)),1))</f>
        <v>6.3</v>
      </c>
      <c r="I259" s="341" t="str">
        <f>IF('Datos de Indicador'!Q262="No dato","x",ROUND(IF('Datos de Indicador'!Q262&gt;I$302,10,IF('Datos de Indicador'!Q262&lt;$I$301,0,10-(I$302-'Datos de Indicador'!Q262)/(I$302-I$301)*10)),1))</f>
        <v>x</v>
      </c>
      <c r="J259" s="342">
        <f t="shared" ref="J259:J300" si="32">IF(AND(G259="x",H259="x", I259="x"),"x",ROUND(AVERAGE(G259,H259,I259),1))</f>
        <v>7.4</v>
      </c>
      <c r="K259" s="341">
        <f>IF('Datos de Indicador'!R262="No dato","x",ROUND(IF('Datos de Indicador'!R262&gt;K$302,10,IF('Datos de Indicador'!R262&lt;$K$301,0,10-(K$302-'Datos de Indicador'!R262)/(K$302-K$301)*10)),1))</f>
        <v>4.5</v>
      </c>
      <c r="L259" s="341">
        <f>IF('Datos de Indicador'!S262="No dato","x",ROUND(IF('Datos de Indicador'!S262&gt;L$302,10,IF('Datos de Indicador'!S262&lt;$L$301,0,10-(L$302-'Datos de Indicador'!S262)/(L$302-L$301)*10)),1))</f>
        <v>7.8</v>
      </c>
      <c r="M259" s="342">
        <f t="shared" ref="M259:M300" si="33">ROUND(IF(L259="x",K259,(10-GEOMEAN(((10-K259)/10*9+1),((10-L259)/10*9+1)))/9*10),1)</f>
        <v>6.4</v>
      </c>
      <c r="N259" s="343">
        <f t="shared" si="30"/>
        <v>7</v>
      </c>
      <c r="O259" s="344">
        <f>IF('Datos de Indicador'!T262="No dato","x",IF('Datos de Indicador'!AN262="No dato","x", 'Datos de Indicador'!T262/'Datos de Indicador'!AN262))</f>
        <v>9.7932535364526653E-3</v>
      </c>
      <c r="P259" s="341">
        <f t="shared" ref="P259:P300" si="34">IF(O259="x","x",ROUND(IF(O259&gt;P$302,10,IF(O259&lt;$P$301,0,10-(P$302-O259)/(P$302-P$301)*10)),1))</f>
        <v>6.5</v>
      </c>
      <c r="Q259" s="474">
        <f>IF('Datos de Indicador'!T262="No dato","x",ROUND(IF('Datos de Indicador'!T262&gt;Q$302,10,IF('Datos de Indicador'!T262&lt;$Q$301,0,10-(Q$302-'Datos de Indicador'!T262)/(Q$302-Q$301)*10)),1))</f>
        <v>1.3</v>
      </c>
      <c r="R259" s="342">
        <f t="shared" si="31"/>
        <v>4.4000000000000004</v>
      </c>
      <c r="S259" s="341">
        <f>IF('Datos de Indicador'!U262="No dato","x",ROUND(IF('Datos de Indicador'!U262&gt;S$302,10,IF('Datos de Indicador'!U262&lt;$S$301,0,10-(S$302-'Datos de Indicador'!U262)/(S$302-S$301)*10)),1))</f>
        <v>8.5</v>
      </c>
      <c r="T259" s="341">
        <f>IF('Datos de Indicador'!V262="No dato","x",ROUND(IF('Datos de Indicador'!V262&gt;T$302,10,IF('Datos de Indicador'!V262&lt;$T$301,0,10-(T$302-'Datos de Indicador'!V262)/(T$302-T$301)*10)),1))</f>
        <v>10</v>
      </c>
      <c r="U259" s="341">
        <f>IF('Datos de Indicador'!W262="No dato","x",ROUND(IF('Datos de Indicador'!W262&gt;U$302,10,IF('Datos de Indicador'!W262&lt;$U$301,0,10-(U$302-'Datos de Indicador'!W262)/(U$302-U$301)*10)),1))</f>
        <v>0.4</v>
      </c>
      <c r="V259" s="341">
        <f>IF('Datos de Indicador'!X262="No dato","x",ROUND(IF('Datos de Indicador'!X262&gt;V$302,10,IF('Datos de Indicador'!X262&lt;$V$301,0,(V$302-'Datos de Indicador'!X262)/(V$302-V$301)*10)),1))</f>
        <v>7.5</v>
      </c>
      <c r="W259" s="345">
        <f t="shared" ref="W259:W300" si="35">ROUND(AVERAGE(S259,T259,U259,V259),1)</f>
        <v>6.6</v>
      </c>
      <c r="X259" s="346">
        <f t="shared" ref="X259:X300" si="36">ROUND((10-GEOMEAN(((10-R259)/10*9+1),((10-W259)/10*9+1)))/9*10,1)</f>
        <v>5.6</v>
      </c>
      <c r="Z259" s="413"/>
      <c r="AA259" s="414"/>
      <c r="AB259" s="414"/>
    </row>
    <row r="260" spans="1:28" s="3" customFormat="1" x14ac:dyDescent="0.25">
      <c r="A260" s="104" t="s">
        <v>362</v>
      </c>
      <c r="B260" s="101" t="s">
        <v>370</v>
      </c>
      <c r="C260" s="307">
        <v>1608</v>
      </c>
      <c r="D260" s="341">
        <f>IF('Datos de Indicador'!M263="No dato","x",ROUND(IF('Datos de Indicador'!M263&gt;D$302,0,IF('Datos de Indicador'!M263&lt;$D$301,10,(D$302-'Datos de Indicador'!M263)/(D$302-D$301)*10)),1))</f>
        <v>7.7</v>
      </c>
      <c r="E260" s="341">
        <f>IF('Datos de Indicador'!N263="No dato","x",ROUND(IF('Datos de Indicador'!N263&gt;E$302,10,IF('Datos de Indicador'!N263&lt;$E$301,0,10-(E$302-'Datos de Indicador'!N263)/(E$302-E$301)*10)),1))</f>
        <v>7.8</v>
      </c>
      <c r="F260" s="342">
        <f t="shared" ref="F260:F300" si="37">ROUND(IF(E260="x",D260,(10-GEOMEAN(((10-D260)/10*9+1),((10-E260)/10*9+1)))/9*10),1)</f>
        <v>7.8</v>
      </c>
      <c r="G260" s="341">
        <f>IF('Datos de Indicador'!O263="No dato","x",ROUND(IF('Datos de Indicador'!O263&gt;G$302,0,IF('Datos de Indicador'!O263&lt;$G$301,10,(G$302-'Datos de Indicador'!O263)/(G$302-G$301)*10)),1))</f>
        <v>8</v>
      </c>
      <c r="H260" s="341">
        <f>IF('Datos de Indicador'!P263="No dato","x",ROUND(IF('Datos de Indicador'!P263&gt;H$302,10,IF('Datos de Indicador'!P263&lt;$E$301,0,10-(H$302-'Datos de Indicador'!P263)/(H$302-H$301)*10)),1))</f>
        <v>6.7</v>
      </c>
      <c r="I260" s="341" t="str">
        <f>IF('Datos de Indicador'!Q263="No dato","x",ROUND(IF('Datos de Indicador'!Q263&gt;I$302,10,IF('Datos de Indicador'!Q263&lt;$I$301,0,10-(I$302-'Datos de Indicador'!Q263)/(I$302-I$301)*10)),1))</f>
        <v>x</v>
      </c>
      <c r="J260" s="342">
        <f t="shared" si="32"/>
        <v>7.4</v>
      </c>
      <c r="K260" s="341">
        <f>IF('Datos de Indicador'!R263="No dato","x",ROUND(IF('Datos de Indicador'!R263&gt;K$302,10,IF('Datos de Indicador'!R263&lt;$K$301,0,10-(K$302-'Datos de Indicador'!R263)/(K$302-K$301)*10)),1))</f>
        <v>6.8</v>
      </c>
      <c r="L260" s="341">
        <f>IF('Datos de Indicador'!S263="No dato","x",ROUND(IF('Datos de Indicador'!S263&gt;L$302,10,IF('Datos de Indicador'!S263&lt;$L$301,0,10-(L$302-'Datos de Indicador'!S263)/(L$302-L$301)*10)),1))</f>
        <v>8.6</v>
      </c>
      <c r="M260" s="342">
        <f t="shared" si="33"/>
        <v>7.8</v>
      </c>
      <c r="N260" s="343">
        <f t="shared" ref="N260:N300" si="38">ROUND(AVERAGE(F260,J260,M260),1)</f>
        <v>7.7</v>
      </c>
      <c r="O260" s="344">
        <f>IF('Datos de Indicador'!T263="No dato","x",IF('Datos de Indicador'!AN263="No dato","x", 'Datos de Indicador'!T263/'Datos de Indicador'!AN263))</f>
        <v>5.5259926320098242E-3</v>
      </c>
      <c r="P260" s="341">
        <f t="shared" si="34"/>
        <v>3.7</v>
      </c>
      <c r="Q260" s="474">
        <f>IF('Datos de Indicador'!T263="No dato","x",ROUND(IF('Datos de Indicador'!T263&gt;Q$302,10,IF('Datos de Indicador'!T263&lt;$Q$301,0,10-(Q$302-'Datos de Indicador'!T263)/(Q$302-Q$301)*10)),1))</f>
        <v>0.7</v>
      </c>
      <c r="R260" s="342">
        <f t="shared" ref="R260:R300" si="39">ROUND(IF(P260="x",Q260,(10-GEOMEAN(((10-Q260)/10*9+1),((10-P260)/10*9+1)))/9*10),1)</f>
        <v>2.2999999999999998</v>
      </c>
      <c r="S260" s="341">
        <f>IF('Datos de Indicador'!U263="No dato","x",ROUND(IF('Datos de Indicador'!U263&gt;S$302,10,IF('Datos de Indicador'!U263&lt;$S$301,0,10-(S$302-'Datos de Indicador'!U263)/(S$302-S$301)*10)),1))</f>
        <v>5.4</v>
      </c>
      <c r="T260" s="341">
        <f>IF('Datos de Indicador'!V263="No dato","x",ROUND(IF('Datos de Indicador'!V263&gt;T$302,10,IF('Datos de Indicador'!V263&lt;$T$301,0,10-(T$302-'Datos de Indicador'!V263)/(T$302-T$301)*10)),1))</f>
        <v>10</v>
      </c>
      <c r="U260" s="341" t="str">
        <f>IF('Datos de Indicador'!W263="No dato","x",ROUND(IF('Datos de Indicador'!W263&gt;U$302,10,IF('Datos de Indicador'!W263&lt;$U$301,0,10-(U$302-'Datos de Indicador'!W263)/(U$302-U$301)*10)),1))</f>
        <v>x</v>
      </c>
      <c r="V260" s="341">
        <f>IF('Datos de Indicador'!X263="No dato","x",ROUND(IF('Datos de Indicador'!X263&gt;V$302,10,IF('Datos de Indicador'!X263&lt;$V$301,0,(V$302-'Datos de Indicador'!X263)/(V$302-V$301)*10)),1))</f>
        <v>7.5</v>
      </c>
      <c r="W260" s="345">
        <f t="shared" si="35"/>
        <v>7.6</v>
      </c>
      <c r="X260" s="346">
        <f t="shared" si="36"/>
        <v>5.5</v>
      </c>
      <c r="Z260" s="413"/>
      <c r="AA260" s="414"/>
      <c r="AB260" s="414"/>
    </row>
    <row r="261" spans="1:28" s="3" customFormat="1" x14ac:dyDescent="0.25">
      <c r="A261" s="104" t="s">
        <v>362</v>
      </c>
      <c r="B261" s="101" t="s">
        <v>371</v>
      </c>
      <c r="C261" s="307">
        <v>1609</v>
      </c>
      <c r="D261" s="341">
        <f>IF('Datos de Indicador'!M264="No dato","x",ROUND(IF('Datos de Indicador'!M264&gt;D$302,0,IF('Datos de Indicador'!M264&lt;$D$301,10,(D$302-'Datos de Indicador'!M264)/(D$302-D$301)*10)),1))</f>
        <v>7.2</v>
      </c>
      <c r="E261" s="341">
        <f>IF('Datos de Indicador'!N264="No dato","x",ROUND(IF('Datos de Indicador'!N264&gt;E$302,10,IF('Datos de Indicador'!N264&lt;$E$301,0,10-(E$302-'Datos de Indicador'!N264)/(E$302-E$301)*10)),1))</f>
        <v>6.1</v>
      </c>
      <c r="F261" s="342">
        <f t="shared" si="37"/>
        <v>6.7</v>
      </c>
      <c r="G261" s="341">
        <f>IF('Datos de Indicador'!O264="No dato","x",ROUND(IF('Datos de Indicador'!O264&gt;G$302,0,IF('Datos de Indicador'!O264&lt;$G$301,10,(G$302-'Datos de Indicador'!O264)/(G$302-G$301)*10)),1))</f>
        <v>7</v>
      </c>
      <c r="H261" s="341">
        <f>IF('Datos de Indicador'!P264="No dato","x",ROUND(IF('Datos de Indicador'!P264&gt;H$302,10,IF('Datos de Indicador'!P264&lt;$E$301,0,10-(H$302-'Datos de Indicador'!P264)/(H$302-H$301)*10)),1))</f>
        <v>6.4</v>
      </c>
      <c r="I261" s="341">
        <f>IF('Datos de Indicador'!Q264="No dato","x",ROUND(IF('Datos de Indicador'!Q264&gt;I$302,10,IF('Datos de Indicador'!Q264&lt;$I$301,0,10-(I$302-'Datos de Indicador'!Q264)/(I$302-I$301)*10)),1))</f>
        <v>6.9</v>
      </c>
      <c r="J261" s="342">
        <f t="shared" si="32"/>
        <v>6.8</v>
      </c>
      <c r="K261" s="341">
        <f>IF('Datos de Indicador'!R264="No dato","x",ROUND(IF('Datos de Indicador'!R264&gt;K$302,10,IF('Datos de Indicador'!R264&lt;$K$301,0,10-(K$302-'Datos de Indicador'!R264)/(K$302-K$301)*10)),1))</f>
        <v>4.5</v>
      </c>
      <c r="L261" s="341">
        <f>IF('Datos de Indicador'!S264="No dato","x",ROUND(IF('Datos de Indicador'!S264&gt;L$302,10,IF('Datos de Indicador'!S264&lt;$L$301,0,10-(L$302-'Datos de Indicador'!S264)/(L$302-L$301)*10)),1))</f>
        <v>7.1</v>
      </c>
      <c r="M261" s="342">
        <f t="shared" si="33"/>
        <v>6</v>
      </c>
      <c r="N261" s="343">
        <f t="shared" si="38"/>
        <v>6.5</v>
      </c>
      <c r="O261" s="344">
        <f>IF('Datos de Indicador'!T264="No dato","x",IF('Datos de Indicador'!AN264="No dato","x", 'Datos de Indicador'!T264/'Datos de Indicador'!AN264))</f>
        <v>2.2144522144522147E-3</v>
      </c>
      <c r="P261" s="341">
        <f t="shared" si="34"/>
        <v>1.5</v>
      </c>
      <c r="Q261" s="474">
        <f>IF('Datos de Indicador'!T264="No dato","x",ROUND(IF('Datos de Indicador'!T264&gt;Q$302,10,IF('Datos de Indicador'!T264&lt;$Q$301,0,10-(Q$302-'Datos de Indicador'!T264)/(Q$302-Q$301)*10)),1))</f>
        <v>0.5</v>
      </c>
      <c r="R261" s="342">
        <f t="shared" si="39"/>
        <v>1</v>
      </c>
      <c r="S261" s="341">
        <f>IF('Datos de Indicador'!U264="No dato","x",ROUND(IF('Datos de Indicador'!U264&gt;S$302,10,IF('Datos de Indicador'!U264&lt;$S$301,0,10-(S$302-'Datos de Indicador'!U264)/(S$302-S$301)*10)),1))</f>
        <v>4.7</v>
      </c>
      <c r="T261" s="341">
        <f>IF('Datos de Indicador'!V264="No dato","x",ROUND(IF('Datos de Indicador'!V264&gt;T$302,10,IF('Datos de Indicador'!V264&lt;$T$301,0,10-(T$302-'Datos de Indicador'!V264)/(T$302-T$301)*10)),1))</f>
        <v>10</v>
      </c>
      <c r="U261" s="341">
        <f>IF('Datos de Indicador'!W264="No dato","x",ROUND(IF('Datos de Indicador'!W264&gt;U$302,10,IF('Datos de Indicador'!W264&lt;$U$301,0,10-(U$302-'Datos de Indicador'!W264)/(U$302-U$301)*10)),1))</f>
        <v>0.2</v>
      </c>
      <c r="V261" s="341">
        <f>IF('Datos de Indicador'!X264="No dato","x",ROUND(IF('Datos de Indicador'!X264&gt;V$302,10,IF('Datos de Indicador'!X264&lt;$V$301,0,(V$302-'Datos de Indicador'!X264)/(V$302-V$301)*10)),1))</f>
        <v>5</v>
      </c>
      <c r="W261" s="345">
        <f t="shared" si="35"/>
        <v>5</v>
      </c>
      <c r="X261" s="346">
        <f t="shared" si="36"/>
        <v>3.3</v>
      </c>
      <c r="Z261" s="413"/>
      <c r="AA261" s="414"/>
      <c r="AB261" s="414"/>
    </row>
    <row r="262" spans="1:28" s="3" customFormat="1" x14ac:dyDescent="0.25">
      <c r="A262" s="104" t="s">
        <v>362</v>
      </c>
      <c r="B262" s="101" t="s">
        <v>372</v>
      </c>
      <c r="C262" s="307">
        <v>1610</v>
      </c>
      <c r="D262" s="341">
        <f>IF('Datos de Indicador'!M265="No dato","x",ROUND(IF('Datos de Indicador'!M265&gt;D$302,0,IF('Datos de Indicador'!M265&lt;$D$301,10,(D$302-'Datos de Indicador'!M265)/(D$302-D$301)*10)),1))</f>
        <v>7.2</v>
      </c>
      <c r="E262" s="341">
        <f>IF('Datos de Indicador'!N265="No dato","x",ROUND(IF('Datos de Indicador'!N265&gt;E$302,10,IF('Datos de Indicador'!N265&lt;$E$301,0,10-(E$302-'Datos de Indicador'!N265)/(E$302-E$301)*10)),1))</f>
        <v>6.2</v>
      </c>
      <c r="F262" s="342">
        <f t="shared" si="37"/>
        <v>6.7</v>
      </c>
      <c r="G262" s="341">
        <f>IF('Datos de Indicador'!O265="No dato","x",ROUND(IF('Datos de Indicador'!O265&gt;G$302,0,IF('Datos de Indicador'!O265&lt;$G$301,10,(G$302-'Datos de Indicador'!O265)/(G$302-G$301)*10)),1))</f>
        <v>8</v>
      </c>
      <c r="H262" s="341">
        <f>IF('Datos de Indicador'!P265="No dato","x",ROUND(IF('Datos de Indicador'!P265&gt;H$302,10,IF('Datos de Indicador'!P265&lt;$E$301,0,10-(H$302-'Datos de Indicador'!P265)/(H$302-H$301)*10)),1))</f>
        <v>7</v>
      </c>
      <c r="I262" s="341" t="str">
        <f>IF('Datos de Indicador'!Q265="No dato","x",ROUND(IF('Datos de Indicador'!Q265&gt;I$302,10,IF('Datos de Indicador'!Q265&lt;$I$301,0,10-(I$302-'Datos de Indicador'!Q265)/(I$302-I$301)*10)),1))</f>
        <v>x</v>
      </c>
      <c r="J262" s="342">
        <f t="shared" si="32"/>
        <v>7.5</v>
      </c>
      <c r="K262" s="341">
        <f>IF('Datos de Indicador'!R265="No dato","x",ROUND(IF('Datos de Indicador'!R265&gt;K$302,10,IF('Datos de Indicador'!R265&lt;$K$301,0,10-(K$302-'Datos de Indicador'!R265)/(K$302-K$301)*10)),1))</f>
        <v>4.0999999999999996</v>
      </c>
      <c r="L262" s="341">
        <f>IF('Datos de Indicador'!S265="No dato","x",ROUND(IF('Datos de Indicador'!S265&gt;L$302,10,IF('Datos de Indicador'!S265&lt;$L$301,0,10-(L$302-'Datos de Indicador'!S265)/(L$302-L$301)*10)),1))</f>
        <v>7.6</v>
      </c>
      <c r="M262" s="342">
        <f t="shared" si="33"/>
        <v>6.1</v>
      </c>
      <c r="N262" s="343">
        <f t="shared" si="38"/>
        <v>6.8</v>
      </c>
      <c r="O262" s="344">
        <f>IF('Datos de Indicador'!T265="No dato","x",IF('Datos de Indicador'!AN265="No dato","x", 'Datos de Indicador'!T265/'Datos de Indicador'!AN265))</f>
        <v>5.4094385375862714E-3</v>
      </c>
      <c r="P262" s="341">
        <f t="shared" si="34"/>
        <v>3.6</v>
      </c>
      <c r="Q262" s="474">
        <f>IF('Datos de Indicador'!T265="No dato","x",ROUND(IF('Datos de Indicador'!T265&gt;Q$302,10,IF('Datos de Indicador'!T265&lt;$Q$301,0,10-(Q$302-'Datos de Indicador'!T265)/(Q$302-Q$301)*10)),1))</f>
        <v>0.7</v>
      </c>
      <c r="R262" s="342">
        <f t="shared" si="39"/>
        <v>2.2999999999999998</v>
      </c>
      <c r="S262" s="341">
        <f>IF('Datos de Indicador'!U265="No dato","x",ROUND(IF('Datos de Indicador'!U265&gt;S$302,10,IF('Datos de Indicador'!U265&lt;$S$301,0,10-(S$302-'Datos de Indicador'!U265)/(S$302-S$301)*10)),1))</f>
        <v>8</v>
      </c>
      <c r="T262" s="341">
        <f>IF('Datos de Indicador'!V265="No dato","x",ROUND(IF('Datos de Indicador'!V265&gt;T$302,10,IF('Datos de Indicador'!V265&lt;$T$301,0,10-(T$302-'Datos de Indicador'!V265)/(T$302-T$301)*10)),1))</f>
        <v>10</v>
      </c>
      <c r="U262" s="341">
        <f>IF('Datos de Indicador'!W265="No dato","x",ROUND(IF('Datos de Indicador'!W265&gt;U$302,10,IF('Datos de Indicador'!W265&lt;$U$301,0,10-(U$302-'Datos de Indicador'!W265)/(U$302-U$301)*10)),1))</f>
        <v>0.9</v>
      </c>
      <c r="V262" s="341">
        <f>IF('Datos de Indicador'!X265="No dato","x",ROUND(IF('Datos de Indicador'!X265&gt;V$302,10,IF('Datos de Indicador'!X265&lt;$V$301,0,(V$302-'Datos de Indicador'!X265)/(V$302-V$301)*10)),1))</f>
        <v>5</v>
      </c>
      <c r="W262" s="345">
        <f t="shared" si="35"/>
        <v>6</v>
      </c>
      <c r="X262" s="346">
        <f t="shared" si="36"/>
        <v>4.4000000000000004</v>
      </c>
      <c r="Z262" s="413"/>
      <c r="AA262" s="414"/>
      <c r="AB262" s="414"/>
    </row>
    <row r="263" spans="1:28" s="3" customFormat="1" x14ac:dyDescent="0.25">
      <c r="A263" s="104" t="s">
        <v>362</v>
      </c>
      <c r="B263" s="101" t="s">
        <v>373</v>
      </c>
      <c r="C263" s="307">
        <v>1611</v>
      </c>
      <c r="D263" s="341">
        <f>IF('Datos de Indicador'!M266="No dato","x",ROUND(IF('Datos de Indicador'!M266&gt;D$302,0,IF('Datos de Indicador'!M266&lt;$D$301,10,(D$302-'Datos de Indicador'!M266)/(D$302-D$301)*10)),1))</f>
        <v>7.2</v>
      </c>
      <c r="E263" s="341">
        <f>IF('Datos de Indicador'!N266="No dato","x",ROUND(IF('Datos de Indicador'!N266&gt;E$302,10,IF('Datos de Indicador'!N266&lt;$E$301,0,10-(E$302-'Datos de Indicador'!N266)/(E$302-E$301)*10)),1))</f>
        <v>6.5</v>
      </c>
      <c r="F263" s="342">
        <f t="shared" si="37"/>
        <v>6.9</v>
      </c>
      <c r="G263" s="341">
        <f>IF('Datos de Indicador'!O266="No dato","x",ROUND(IF('Datos de Indicador'!O266&gt;G$302,0,IF('Datos de Indicador'!O266&lt;$G$301,10,(G$302-'Datos de Indicador'!O266)/(G$302-G$301)*10)),1))</f>
        <v>7.5</v>
      </c>
      <c r="H263" s="341">
        <f>IF('Datos de Indicador'!P266="No dato","x",ROUND(IF('Datos de Indicador'!P266&gt;H$302,10,IF('Datos de Indicador'!P266&lt;$E$301,0,10-(H$302-'Datos de Indicador'!P266)/(H$302-H$301)*10)),1))</f>
        <v>7</v>
      </c>
      <c r="I263" s="341">
        <f>IF('Datos de Indicador'!Q266="No dato","x",ROUND(IF('Datos de Indicador'!Q266&gt;I$302,10,IF('Datos de Indicador'!Q266&lt;$I$301,0,10-(I$302-'Datos de Indicador'!Q266)/(I$302-I$301)*10)),1))</f>
        <v>8.1</v>
      </c>
      <c r="J263" s="342">
        <f t="shared" si="32"/>
        <v>7.5</v>
      </c>
      <c r="K263" s="341">
        <f>IF('Datos de Indicador'!R266="No dato","x",ROUND(IF('Datos de Indicador'!R266&gt;K$302,10,IF('Datos de Indicador'!R266&lt;$K$301,0,10-(K$302-'Datos de Indicador'!R266)/(K$302-K$301)*10)),1))</f>
        <v>4.3</v>
      </c>
      <c r="L263" s="341">
        <f>IF('Datos de Indicador'!S266="No dato","x",ROUND(IF('Datos de Indicador'!S266&gt;L$302,10,IF('Datos de Indicador'!S266&lt;$L$301,0,10-(L$302-'Datos de Indicador'!S266)/(L$302-L$301)*10)),1))</f>
        <v>7.6</v>
      </c>
      <c r="M263" s="342">
        <f t="shared" si="33"/>
        <v>6.2</v>
      </c>
      <c r="N263" s="343">
        <f t="shared" si="38"/>
        <v>6.9</v>
      </c>
      <c r="O263" s="344">
        <f>IF('Datos de Indicador'!T266="No dato","x",IF('Datos de Indicador'!AN266="No dato","x", 'Datos de Indicador'!T266/'Datos de Indicador'!AN266))</f>
        <v>9.8500601948123007E-4</v>
      </c>
      <c r="P263" s="341">
        <f t="shared" si="34"/>
        <v>0.7</v>
      </c>
      <c r="Q263" s="474">
        <f>IF('Datos de Indicador'!T266="No dato","x",ROUND(IF('Datos de Indicador'!T266&gt;Q$302,10,IF('Datos de Indicador'!T266&lt;$Q$301,0,10-(Q$302-'Datos de Indicador'!T266)/(Q$302-Q$301)*10)),1))</f>
        <v>0.2</v>
      </c>
      <c r="R263" s="342">
        <f t="shared" si="39"/>
        <v>0.5</v>
      </c>
      <c r="S263" s="341">
        <f>IF('Datos de Indicador'!U266="No dato","x",ROUND(IF('Datos de Indicador'!U266&gt;S$302,10,IF('Datos de Indicador'!U266&lt;$S$301,0,10-(S$302-'Datos de Indicador'!U266)/(S$302-S$301)*10)),1))</f>
        <v>4</v>
      </c>
      <c r="T263" s="341">
        <f>IF('Datos de Indicador'!V266="No dato","x",ROUND(IF('Datos de Indicador'!V266&gt;T$302,10,IF('Datos de Indicador'!V266&lt;$T$301,0,10-(T$302-'Datos de Indicador'!V266)/(T$302-T$301)*10)),1))</f>
        <v>10</v>
      </c>
      <c r="U263" s="341" t="str">
        <f>IF('Datos de Indicador'!W266="No dato","x",ROUND(IF('Datos de Indicador'!W266&gt;U$302,10,IF('Datos de Indicador'!W266&lt;$U$301,0,10-(U$302-'Datos de Indicador'!W266)/(U$302-U$301)*10)),1))</f>
        <v>x</v>
      </c>
      <c r="V263" s="341">
        <f>IF('Datos de Indicador'!X266="No dato","x",ROUND(IF('Datos de Indicador'!X266&gt;V$302,10,IF('Datos de Indicador'!X266&lt;$V$301,0,(V$302-'Datos de Indicador'!X266)/(V$302-V$301)*10)),1))</f>
        <v>5</v>
      </c>
      <c r="W263" s="345">
        <f t="shared" si="35"/>
        <v>6.3</v>
      </c>
      <c r="X263" s="346">
        <f t="shared" si="36"/>
        <v>4</v>
      </c>
      <c r="Z263" s="413"/>
      <c r="AA263" s="414"/>
      <c r="AB263" s="414"/>
    </row>
    <row r="264" spans="1:28" s="3" customFormat="1" x14ac:dyDescent="0.25">
      <c r="A264" s="104" t="s">
        <v>362</v>
      </c>
      <c r="B264" s="101" t="s">
        <v>374</v>
      </c>
      <c r="C264" s="307">
        <v>1612</v>
      </c>
      <c r="D264" s="341">
        <f>IF('Datos de Indicador'!M267="No dato","x",ROUND(IF('Datos de Indicador'!M267&gt;D$302,0,IF('Datos de Indicador'!M267&lt;$D$301,10,(D$302-'Datos de Indicador'!M267)/(D$302-D$301)*10)),1))</f>
        <v>6.9</v>
      </c>
      <c r="E264" s="341">
        <f>IF('Datos de Indicador'!N267="No dato","x",ROUND(IF('Datos de Indicador'!N267&gt;E$302,10,IF('Datos de Indicador'!N267&lt;$E$301,0,10-(E$302-'Datos de Indicador'!N267)/(E$302-E$301)*10)),1))</f>
        <v>7.2</v>
      </c>
      <c r="F264" s="342">
        <f t="shared" si="37"/>
        <v>7.1</v>
      </c>
      <c r="G264" s="341">
        <f>IF('Datos de Indicador'!O267="No dato","x",ROUND(IF('Datos de Indicador'!O267&gt;G$302,0,IF('Datos de Indicador'!O267&lt;$G$301,10,(G$302-'Datos de Indicador'!O267)/(G$302-G$301)*10)),1))</f>
        <v>6.3</v>
      </c>
      <c r="H264" s="341">
        <f>IF('Datos de Indicador'!P267="No dato","x",ROUND(IF('Datos de Indicador'!P267&gt;H$302,10,IF('Datos de Indicador'!P267&lt;$E$301,0,10-(H$302-'Datos de Indicador'!P267)/(H$302-H$301)*10)),1))</f>
        <v>7.5</v>
      </c>
      <c r="I264" s="341">
        <f>IF('Datos de Indicador'!Q267="No dato","x",ROUND(IF('Datos de Indicador'!Q267&gt;I$302,10,IF('Datos de Indicador'!Q267&lt;$I$301,0,10-(I$302-'Datos de Indicador'!Q267)/(I$302-I$301)*10)),1))</f>
        <v>9.6</v>
      </c>
      <c r="J264" s="342">
        <f t="shared" si="32"/>
        <v>7.8</v>
      </c>
      <c r="K264" s="341">
        <f>IF('Datos de Indicador'!R267="No dato","x",ROUND(IF('Datos de Indicador'!R267&gt;K$302,10,IF('Datos de Indicador'!R267&lt;$K$301,0,10-(K$302-'Datos de Indicador'!R267)/(K$302-K$301)*10)),1))</f>
        <v>4.3</v>
      </c>
      <c r="L264" s="341">
        <f>IF('Datos de Indicador'!S267="No dato","x",ROUND(IF('Datos de Indicador'!S267&gt;L$302,10,IF('Datos de Indicador'!S267&lt;$L$301,0,10-(L$302-'Datos de Indicador'!S267)/(L$302-L$301)*10)),1))</f>
        <v>8.3000000000000007</v>
      </c>
      <c r="M264" s="342">
        <f t="shared" si="33"/>
        <v>6.7</v>
      </c>
      <c r="N264" s="343">
        <f t="shared" si="38"/>
        <v>7.2</v>
      </c>
      <c r="O264" s="344">
        <f>IF('Datos de Indicador'!T267="No dato","x",IF('Datos de Indicador'!AN267="No dato","x", 'Datos de Indicador'!T267/'Datos de Indicador'!AN267))</f>
        <v>8.3199290032725051E-4</v>
      </c>
      <c r="P264" s="341">
        <f t="shared" si="34"/>
        <v>0.6</v>
      </c>
      <c r="Q264" s="474">
        <f>IF('Datos de Indicador'!T267="No dato","x",ROUND(IF('Datos de Indicador'!T267&gt;Q$302,10,IF('Datos de Indicador'!T267&lt;$Q$301,0,10-(Q$302-'Datos de Indicador'!T267)/(Q$302-Q$301)*10)),1))</f>
        <v>0.7</v>
      </c>
      <c r="R264" s="342">
        <f t="shared" si="39"/>
        <v>0.7</v>
      </c>
      <c r="S264" s="341">
        <f>IF('Datos de Indicador'!U267="No dato","x",ROUND(IF('Datos de Indicador'!U267&gt;S$302,10,IF('Datos de Indicador'!U267&lt;$S$301,0,10-(S$302-'Datos de Indicador'!U267)/(S$302-S$301)*10)),1))</f>
        <v>3.3</v>
      </c>
      <c r="T264" s="341">
        <f>IF('Datos de Indicador'!V267="No dato","x",ROUND(IF('Datos de Indicador'!V267&gt;T$302,10,IF('Datos de Indicador'!V267&lt;$T$301,0,10-(T$302-'Datos de Indicador'!V267)/(T$302-T$301)*10)),1))</f>
        <v>10</v>
      </c>
      <c r="U264" s="341" t="str">
        <f>IF('Datos de Indicador'!W267="No dato","x",ROUND(IF('Datos de Indicador'!W267&gt;U$302,10,IF('Datos de Indicador'!W267&lt;$U$301,0,10-(U$302-'Datos de Indicador'!W267)/(U$302-U$301)*10)),1))</f>
        <v>x</v>
      </c>
      <c r="V264" s="341">
        <f>IF('Datos de Indicador'!X267="No dato","x",ROUND(IF('Datos de Indicador'!X267&gt;V$302,10,IF('Datos de Indicador'!X267&lt;$V$301,0,(V$302-'Datos de Indicador'!X267)/(V$302-V$301)*10)),1))</f>
        <v>7.5</v>
      </c>
      <c r="W264" s="345">
        <f t="shared" si="35"/>
        <v>6.9</v>
      </c>
      <c r="X264" s="346">
        <f t="shared" si="36"/>
        <v>4.5</v>
      </c>
      <c r="Z264" s="413"/>
      <c r="AA264" s="414"/>
      <c r="AB264" s="414"/>
    </row>
    <row r="265" spans="1:28" s="3" customFormat="1" x14ac:dyDescent="0.25">
      <c r="A265" s="104" t="s">
        <v>362</v>
      </c>
      <c r="B265" s="101" t="s">
        <v>375</v>
      </c>
      <c r="C265" s="307">
        <v>1613</v>
      </c>
      <c r="D265" s="341">
        <f>IF('Datos de Indicador'!M268="No dato","x",ROUND(IF('Datos de Indicador'!M268&gt;D$302,0,IF('Datos de Indicador'!M268&lt;$D$301,10,(D$302-'Datos de Indicador'!M268)/(D$302-D$301)*10)),1))</f>
        <v>8.1</v>
      </c>
      <c r="E265" s="341">
        <f>IF('Datos de Indicador'!N268="No dato","x",ROUND(IF('Datos de Indicador'!N268&gt;E$302,10,IF('Datos de Indicador'!N268&lt;$E$301,0,10-(E$302-'Datos de Indicador'!N268)/(E$302-E$301)*10)),1))</f>
        <v>7.6</v>
      </c>
      <c r="F265" s="342">
        <f t="shared" si="37"/>
        <v>7.9</v>
      </c>
      <c r="G265" s="341">
        <f>IF('Datos de Indicador'!O268="No dato","x",ROUND(IF('Datos de Indicador'!O268&gt;G$302,0,IF('Datos de Indicador'!O268&lt;$G$301,10,(G$302-'Datos de Indicador'!O268)/(G$302-G$301)*10)),1))</f>
        <v>7.7</v>
      </c>
      <c r="H265" s="341">
        <f>IF('Datos de Indicador'!P268="No dato","x",ROUND(IF('Datos de Indicador'!P268&gt;H$302,10,IF('Datos de Indicador'!P268&lt;$E$301,0,10-(H$302-'Datos de Indicador'!P268)/(H$302-H$301)*10)),1))</f>
        <v>6.9</v>
      </c>
      <c r="I265" s="341">
        <f>IF('Datos de Indicador'!Q268="No dato","x",ROUND(IF('Datos de Indicador'!Q268&gt;I$302,10,IF('Datos de Indicador'!Q268&lt;$I$301,0,10-(I$302-'Datos de Indicador'!Q268)/(I$302-I$301)*10)),1))</f>
        <v>8.5</v>
      </c>
      <c r="J265" s="342">
        <f t="shared" si="32"/>
        <v>7.7</v>
      </c>
      <c r="K265" s="341">
        <f>IF('Datos de Indicador'!R268="No dato","x",ROUND(IF('Datos de Indicador'!R268&gt;K$302,10,IF('Datos de Indicador'!R268&lt;$K$301,0,10-(K$302-'Datos de Indicador'!R268)/(K$302-K$301)*10)),1))</f>
        <v>4.5</v>
      </c>
      <c r="L265" s="341">
        <f>IF('Datos de Indicador'!S268="No dato","x",ROUND(IF('Datos de Indicador'!S268&gt;L$302,10,IF('Datos de Indicador'!S268&lt;$L$301,0,10-(L$302-'Datos de Indicador'!S268)/(L$302-L$301)*10)),1))</f>
        <v>7.3</v>
      </c>
      <c r="M265" s="342">
        <f t="shared" si="33"/>
        <v>6.1</v>
      </c>
      <c r="N265" s="343">
        <f t="shared" si="38"/>
        <v>7.2</v>
      </c>
      <c r="O265" s="344">
        <f>IF('Datos de Indicador'!T268="No dato","x",IF('Datos de Indicador'!AN268="No dato","x", 'Datos de Indicador'!T268/'Datos de Indicador'!AN268))</f>
        <v>2.6432071985217322E-2</v>
      </c>
      <c r="P265" s="341">
        <f t="shared" si="34"/>
        <v>10</v>
      </c>
      <c r="Q265" s="474">
        <f>IF('Datos de Indicador'!T268="No dato","x",ROUND(IF('Datos de Indicador'!T268&gt;Q$302,10,IF('Datos de Indicador'!T268&lt;$Q$301,0,10-(Q$302-'Datos de Indicador'!T268)/(Q$302-Q$301)*10)),1))</f>
        <v>8.1999999999999993</v>
      </c>
      <c r="R265" s="342">
        <f t="shared" si="39"/>
        <v>9.3000000000000007</v>
      </c>
      <c r="S265" s="341">
        <f>IF('Datos de Indicador'!U268="No dato","x",ROUND(IF('Datos de Indicador'!U268&gt;S$302,10,IF('Datos de Indicador'!U268&lt;$S$301,0,10-(S$302-'Datos de Indicador'!U268)/(S$302-S$301)*10)),1))</f>
        <v>4.0999999999999996</v>
      </c>
      <c r="T265" s="341">
        <f>IF('Datos de Indicador'!V268="No dato","x",ROUND(IF('Datos de Indicador'!V268&gt;T$302,10,IF('Datos de Indicador'!V268&lt;$T$301,0,10-(T$302-'Datos de Indicador'!V268)/(T$302-T$301)*10)),1))</f>
        <v>10</v>
      </c>
      <c r="U265" s="341">
        <f>IF('Datos de Indicador'!W268="No dato","x",ROUND(IF('Datos de Indicador'!W268&gt;U$302,10,IF('Datos de Indicador'!W268&lt;$U$301,0,10-(U$302-'Datos de Indicador'!W268)/(U$302-U$301)*10)),1))</f>
        <v>1.4</v>
      </c>
      <c r="V265" s="341">
        <f>IF('Datos de Indicador'!X268="No dato","x",ROUND(IF('Datos de Indicador'!X268&gt;V$302,10,IF('Datos de Indicador'!X268&lt;$V$301,0,(V$302-'Datos de Indicador'!X268)/(V$302-V$301)*10)),1))</f>
        <v>10</v>
      </c>
      <c r="W265" s="345">
        <f t="shared" si="35"/>
        <v>6.4</v>
      </c>
      <c r="X265" s="346">
        <f t="shared" si="36"/>
        <v>8.1999999999999993</v>
      </c>
      <c r="Z265" s="413"/>
      <c r="AA265" s="414"/>
      <c r="AB265" s="414"/>
    </row>
    <row r="266" spans="1:28" s="3" customFormat="1" x14ac:dyDescent="0.25">
      <c r="A266" s="104" t="s">
        <v>362</v>
      </c>
      <c r="B266" s="101" t="s">
        <v>376</v>
      </c>
      <c r="C266" s="307">
        <v>1614</v>
      </c>
      <c r="D266" s="341">
        <f>IF('Datos de Indicador'!M269="No dato","x",ROUND(IF('Datos de Indicador'!M269&gt;D$302,0,IF('Datos de Indicador'!M269&lt;$D$301,10,(D$302-'Datos de Indicador'!M269)/(D$302-D$301)*10)),1))</f>
        <v>7.7</v>
      </c>
      <c r="E266" s="341">
        <f>IF('Datos de Indicador'!N269="No dato","x",ROUND(IF('Datos de Indicador'!N269&gt;E$302,10,IF('Datos de Indicador'!N269&lt;$E$301,0,10-(E$302-'Datos de Indicador'!N269)/(E$302-E$301)*10)),1))</f>
        <v>7.1</v>
      </c>
      <c r="F266" s="342">
        <f t="shared" si="37"/>
        <v>7.4</v>
      </c>
      <c r="G266" s="341">
        <f>IF('Datos de Indicador'!O269="No dato","x",ROUND(IF('Datos de Indicador'!O269&gt;G$302,0,IF('Datos de Indicador'!O269&lt;$G$301,10,(G$302-'Datos de Indicador'!O269)/(G$302-G$301)*10)),1))</f>
        <v>9</v>
      </c>
      <c r="H266" s="341">
        <f>IF('Datos de Indicador'!P269="No dato","x",ROUND(IF('Datos de Indicador'!P269&gt;H$302,10,IF('Datos de Indicador'!P269&lt;$E$301,0,10-(H$302-'Datos de Indicador'!P269)/(H$302-H$301)*10)),1))</f>
        <v>6.7</v>
      </c>
      <c r="I266" s="341">
        <f>IF('Datos de Indicador'!Q269="No dato","x",ROUND(IF('Datos de Indicador'!Q269&gt;I$302,10,IF('Datos de Indicador'!Q269&lt;$I$301,0,10-(I$302-'Datos de Indicador'!Q269)/(I$302-I$301)*10)),1))</f>
        <v>10</v>
      </c>
      <c r="J266" s="342">
        <f t="shared" si="32"/>
        <v>8.6</v>
      </c>
      <c r="K266" s="341">
        <f>IF('Datos de Indicador'!R269="No dato","x",ROUND(IF('Datos de Indicador'!R269&gt;K$302,10,IF('Datos de Indicador'!R269&lt;$K$301,0,10-(K$302-'Datos de Indicador'!R269)/(K$302-K$301)*10)),1))</f>
        <v>5.7</v>
      </c>
      <c r="L266" s="341">
        <f>IF('Datos de Indicador'!S269="No dato","x",ROUND(IF('Datos de Indicador'!S269&gt;L$302,10,IF('Datos de Indicador'!S269&lt;$L$301,0,10-(L$302-'Datos de Indicador'!S269)/(L$302-L$301)*10)),1))</f>
        <v>8</v>
      </c>
      <c r="M266" s="342">
        <f t="shared" si="33"/>
        <v>7</v>
      </c>
      <c r="N266" s="343">
        <f t="shared" si="38"/>
        <v>7.7</v>
      </c>
      <c r="O266" s="344">
        <f>IF('Datos de Indicador'!T269="No dato","x",IF('Datos de Indicador'!AN269="No dato","x", 'Datos de Indicador'!T269/'Datos de Indicador'!AN269))</f>
        <v>1.2368356600538819E-2</v>
      </c>
      <c r="P266" s="341">
        <f t="shared" si="34"/>
        <v>8.1999999999999993</v>
      </c>
      <c r="Q266" s="474">
        <f>IF('Datos de Indicador'!T269="No dato","x",ROUND(IF('Datos de Indicador'!T269&gt;Q$302,10,IF('Datos de Indicador'!T269&lt;$Q$301,0,10-(Q$302-'Datos de Indicador'!T269)/(Q$302-Q$301)*10)),1))</f>
        <v>2.5</v>
      </c>
      <c r="R266" s="342">
        <f t="shared" si="39"/>
        <v>6.1</v>
      </c>
      <c r="S266" s="341">
        <f>IF('Datos de Indicador'!U269="No dato","x",ROUND(IF('Datos de Indicador'!U269&gt;S$302,10,IF('Datos de Indicador'!U269&lt;$S$301,0,10-(S$302-'Datos de Indicador'!U269)/(S$302-S$301)*10)),1))</f>
        <v>6.6</v>
      </c>
      <c r="T266" s="341">
        <f>IF('Datos de Indicador'!V269="No dato","x",ROUND(IF('Datos de Indicador'!V269&gt;T$302,10,IF('Datos de Indicador'!V269&lt;$T$301,0,10-(T$302-'Datos de Indicador'!V269)/(T$302-T$301)*10)),1))</f>
        <v>10</v>
      </c>
      <c r="U266" s="341">
        <f>IF('Datos de Indicador'!W269="No dato","x",ROUND(IF('Datos de Indicador'!W269&gt;U$302,10,IF('Datos de Indicador'!W269&lt;$U$301,0,10-(U$302-'Datos de Indicador'!W269)/(U$302-U$301)*10)),1))</f>
        <v>1.2</v>
      </c>
      <c r="V266" s="341">
        <f>IF('Datos de Indicador'!X269="No dato","x",ROUND(IF('Datos de Indicador'!X269&gt;V$302,10,IF('Datos de Indicador'!X269&lt;$V$301,0,(V$302-'Datos de Indicador'!X269)/(V$302-V$301)*10)),1))</f>
        <v>5</v>
      </c>
      <c r="W266" s="345">
        <f t="shared" si="35"/>
        <v>5.7</v>
      </c>
      <c r="X266" s="346">
        <f t="shared" si="36"/>
        <v>5.9</v>
      </c>
      <c r="Z266" s="413"/>
      <c r="AA266" s="414"/>
      <c r="AB266" s="414"/>
    </row>
    <row r="267" spans="1:28" s="3" customFormat="1" x14ac:dyDescent="0.25">
      <c r="A267" s="104" t="s">
        <v>362</v>
      </c>
      <c r="B267" s="101" t="s">
        <v>377</v>
      </c>
      <c r="C267" s="307">
        <v>1615</v>
      </c>
      <c r="D267" s="341">
        <f>IF('Datos de Indicador'!M270="No dato","x",ROUND(IF('Datos de Indicador'!M270&gt;D$302,0,IF('Datos de Indicador'!M270&lt;$D$301,10,(D$302-'Datos de Indicador'!M270)/(D$302-D$301)*10)),1))</f>
        <v>7.1</v>
      </c>
      <c r="E267" s="341">
        <f>IF('Datos de Indicador'!N270="No dato","x",ROUND(IF('Datos de Indicador'!N270&gt;E$302,10,IF('Datos de Indicador'!N270&lt;$E$301,0,10-(E$302-'Datos de Indicador'!N270)/(E$302-E$301)*10)),1))</f>
        <v>6.9</v>
      </c>
      <c r="F267" s="342">
        <f t="shared" si="37"/>
        <v>7</v>
      </c>
      <c r="G267" s="341">
        <f>IF('Datos de Indicador'!O270="No dato","x",ROUND(IF('Datos de Indicador'!O270&gt;G$302,0,IF('Datos de Indicador'!O270&lt;$G$301,10,(G$302-'Datos de Indicador'!O270)/(G$302-G$301)*10)),1))</f>
        <v>7.2</v>
      </c>
      <c r="H267" s="341">
        <f>IF('Datos de Indicador'!P270="No dato","x",ROUND(IF('Datos de Indicador'!P270&gt;H$302,10,IF('Datos de Indicador'!P270&lt;$E$301,0,10-(H$302-'Datos de Indicador'!P270)/(H$302-H$301)*10)),1))</f>
        <v>7.2</v>
      </c>
      <c r="I267" s="341">
        <f>IF('Datos de Indicador'!Q270="No dato","x",ROUND(IF('Datos de Indicador'!Q270&gt;I$302,10,IF('Datos de Indicador'!Q270&lt;$I$301,0,10-(I$302-'Datos de Indicador'!Q270)/(I$302-I$301)*10)),1))</f>
        <v>10</v>
      </c>
      <c r="J267" s="342">
        <f t="shared" si="32"/>
        <v>8.1</v>
      </c>
      <c r="K267" s="341">
        <f>IF('Datos de Indicador'!R270="No dato","x",ROUND(IF('Datos de Indicador'!R270&gt;K$302,10,IF('Datos de Indicador'!R270&lt;$K$301,0,10-(K$302-'Datos de Indicador'!R270)/(K$302-K$301)*10)),1))</f>
        <v>4.3</v>
      </c>
      <c r="L267" s="341">
        <f>IF('Datos de Indicador'!S270="No dato","x",ROUND(IF('Datos de Indicador'!S270&gt;L$302,10,IF('Datos de Indicador'!S270&lt;$L$301,0,10-(L$302-'Datos de Indicador'!S270)/(L$302-L$301)*10)),1))</f>
        <v>8.3000000000000007</v>
      </c>
      <c r="M267" s="342">
        <f t="shared" si="33"/>
        <v>6.7</v>
      </c>
      <c r="N267" s="343">
        <f t="shared" si="38"/>
        <v>7.3</v>
      </c>
      <c r="O267" s="344">
        <f>IF('Datos de Indicador'!T270="No dato","x",IF('Datos de Indicador'!AN270="No dato","x", 'Datos de Indicador'!T270/'Datos de Indicador'!AN270))</f>
        <v>1.7598592112630989E-3</v>
      </c>
      <c r="P267" s="341">
        <f t="shared" si="34"/>
        <v>1.2</v>
      </c>
      <c r="Q267" s="474">
        <f>IF('Datos de Indicador'!T270="No dato","x",ROUND(IF('Datos de Indicador'!T270&gt;Q$302,10,IF('Datos de Indicador'!T270&lt;$Q$301,0,10-(Q$302-'Datos de Indicador'!T270)/(Q$302-Q$301)*10)),1))</f>
        <v>0.5</v>
      </c>
      <c r="R267" s="342">
        <f t="shared" si="39"/>
        <v>0.9</v>
      </c>
      <c r="S267" s="341">
        <f>IF('Datos de Indicador'!U270="No dato","x",ROUND(IF('Datos de Indicador'!U270&gt;S$302,10,IF('Datos de Indicador'!U270&lt;$S$301,0,10-(S$302-'Datos de Indicador'!U270)/(S$302-S$301)*10)),1))</f>
        <v>4.5999999999999996</v>
      </c>
      <c r="T267" s="341">
        <f>IF('Datos de Indicador'!V270="No dato","x",ROUND(IF('Datos de Indicador'!V270&gt;T$302,10,IF('Datos de Indicador'!V270&lt;$T$301,0,10-(T$302-'Datos de Indicador'!V270)/(T$302-T$301)*10)),1))</f>
        <v>10</v>
      </c>
      <c r="U267" s="341" t="str">
        <f>IF('Datos de Indicador'!W270="No dato","x",ROUND(IF('Datos de Indicador'!W270&gt;U$302,10,IF('Datos de Indicador'!W270&lt;$U$301,0,10-(U$302-'Datos de Indicador'!W270)/(U$302-U$301)*10)),1))</f>
        <v>x</v>
      </c>
      <c r="V267" s="341">
        <f>IF('Datos de Indicador'!X270="No dato","x",ROUND(IF('Datos de Indicador'!X270&gt;V$302,10,IF('Datos de Indicador'!X270&lt;$V$301,0,(V$302-'Datos de Indicador'!X270)/(V$302-V$301)*10)),1))</f>
        <v>5</v>
      </c>
      <c r="W267" s="345">
        <f t="shared" si="35"/>
        <v>6.5</v>
      </c>
      <c r="X267" s="346">
        <f t="shared" si="36"/>
        <v>4.2</v>
      </c>
      <c r="Z267" s="413"/>
      <c r="AA267" s="414"/>
      <c r="AB267" s="414"/>
    </row>
    <row r="268" spans="1:28" s="3" customFormat="1" x14ac:dyDescent="0.25">
      <c r="A268" s="104" t="s">
        <v>362</v>
      </c>
      <c r="B268" s="101" t="s">
        <v>378</v>
      </c>
      <c r="C268" s="307">
        <v>1616</v>
      </c>
      <c r="D268" s="341">
        <f>IF('Datos de Indicador'!M271="No dato","x",ROUND(IF('Datos de Indicador'!M271&gt;D$302,0,IF('Datos de Indicador'!M271&lt;$D$301,10,(D$302-'Datos de Indicador'!M271)/(D$302-D$301)*10)),1))</f>
        <v>8.8000000000000007</v>
      </c>
      <c r="E268" s="341">
        <f>IF('Datos de Indicador'!N271="No dato","x",ROUND(IF('Datos de Indicador'!N271&gt;E$302,10,IF('Datos de Indicador'!N271&lt;$E$301,0,10-(E$302-'Datos de Indicador'!N271)/(E$302-E$301)*10)),1))</f>
        <v>9.1999999999999993</v>
      </c>
      <c r="F268" s="342">
        <f t="shared" si="37"/>
        <v>9</v>
      </c>
      <c r="G268" s="341">
        <f>IF('Datos de Indicador'!O271="No dato","x",ROUND(IF('Datos de Indicador'!O271&gt;G$302,0,IF('Datos de Indicador'!O271&lt;$G$301,10,(G$302-'Datos de Indicador'!O271)/(G$302-G$301)*10)),1))</f>
        <v>9</v>
      </c>
      <c r="H268" s="341">
        <f>IF('Datos de Indicador'!P271="No dato","x",ROUND(IF('Datos de Indicador'!P271&gt;H$302,10,IF('Datos de Indicador'!P271&lt;$E$301,0,10-(H$302-'Datos de Indicador'!P271)/(H$302-H$301)*10)),1))</f>
        <v>6.5</v>
      </c>
      <c r="I268" s="341">
        <f>IF('Datos de Indicador'!Q271="No dato","x",ROUND(IF('Datos de Indicador'!Q271&gt;I$302,10,IF('Datos de Indicador'!Q271&lt;$I$301,0,10-(I$302-'Datos de Indicador'!Q271)/(I$302-I$301)*10)),1))</f>
        <v>10</v>
      </c>
      <c r="J268" s="342">
        <f t="shared" si="32"/>
        <v>8.5</v>
      </c>
      <c r="K268" s="341">
        <f>IF('Datos de Indicador'!R271="No dato","x",ROUND(IF('Datos de Indicador'!R271&gt;K$302,10,IF('Datos de Indicador'!R271&lt;$K$301,0,10-(K$302-'Datos de Indicador'!R271)/(K$302-K$301)*10)),1))</f>
        <v>8</v>
      </c>
      <c r="L268" s="341">
        <f>IF('Datos de Indicador'!S271="No dato","x",ROUND(IF('Datos de Indicador'!S271&gt;L$302,10,IF('Datos de Indicador'!S271&lt;$L$301,0,10-(L$302-'Datos de Indicador'!S271)/(L$302-L$301)*10)),1))</f>
        <v>8</v>
      </c>
      <c r="M268" s="342">
        <f t="shared" si="33"/>
        <v>8</v>
      </c>
      <c r="N268" s="343">
        <f t="shared" si="38"/>
        <v>8.5</v>
      </c>
      <c r="O268" s="344">
        <f>IF('Datos de Indicador'!T271="No dato","x",IF('Datos de Indicador'!AN271="No dato","x", 'Datos de Indicador'!T271/'Datos de Indicador'!AN271))</f>
        <v>3.2328219596778934E-3</v>
      </c>
      <c r="P268" s="341">
        <f t="shared" si="34"/>
        <v>2.2000000000000002</v>
      </c>
      <c r="Q268" s="474">
        <f>IF('Datos de Indicador'!T271="No dato","x",ROUND(IF('Datos de Indicador'!T271&gt;Q$302,10,IF('Datos de Indicador'!T271&lt;$Q$301,0,10-(Q$302-'Datos de Indicador'!T271)/(Q$302-Q$301)*10)),1))</f>
        <v>1.4</v>
      </c>
      <c r="R268" s="342">
        <f t="shared" si="39"/>
        <v>1.8</v>
      </c>
      <c r="S268" s="341">
        <f>IF('Datos de Indicador'!U271="No dato","x",ROUND(IF('Datos de Indicador'!U271&gt;S$302,10,IF('Datos de Indicador'!U271&lt;$S$301,0,10-(S$302-'Datos de Indicador'!U271)/(S$302-S$301)*10)),1))</f>
        <v>4.9000000000000004</v>
      </c>
      <c r="T268" s="341">
        <f>IF('Datos de Indicador'!V271="No dato","x",ROUND(IF('Datos de Indicador'!V271&gt;T$302,10,IF('Datos de Indicador'!V271&lt;$T$301,0,10-(T$302-'Datos de Indicador'!V271)/(T$302-T$301)*10)),1))</f>
        <v>10</v>
      </c>
      <c r="U268" s="341">
        <f>IF('Datos de Indicador'!W271="No dato","x",ROUND(IF('Datos de Indicador'!W271&gt;U$302,10,IF('Datos de Indicador'!W271&lt;$U$301,0,10-(U$302-'Datos de Indicador'!W271)/(U$302-U$301)*10)),1))</f>
        <v>0.6</v>
      </c>
      <c r="V268" s="341">
        <f>IF('Datos de Indicador'!X271="No dato","x",ROUND(IF('Datos de Indicador'!X271&gt;V$302,10,IF('Datos de Indicador'!X271&lt;$V$301,0,(V$302-'Datos de Indicador'!X271)/(V$302-V$301)*10)),1))</f>
        <v>10</v>
      </c>
      <c r="W268" s="345">
        <f t="shared" si="35"/>
        <v>6.4</v>
      </c>
      <c r="X268" s="346">
        <f t="shared" si="36"/>
        <v>4.5</v>
      </c>
      <c r="Z268" s="413"/>
      <c r="AA268" s="414"/>
      <c r="AB268" s="414"/>
    </row>
    <row r="269" spans="1:28" s="3" customFormat="1" x14ac:dyDescent="0.25">
      <c r="A269" s="104" t="s">
        <v>362</v>
      </c>
      <c r="B269" s="101" t="s">
        <v>379</v>
      </c>
      <c r="C269" s="307">
        <v>1617</v>
      </c>
      <c r="D269" s="341">
        <f>IF('Datos de Indicador'!M272="No dato","x",ROUND(IF('Datos de Indicador'!M272&gt;D$302,0,IF('Datos de Indicador'!M272&lt;$D$301,10,(D$302-'Datos de Indicador'!M272)/(D$302-D$301)*10)),1))</f>
        <v>6.9</v>
      </c>
      <c r="E269" s="341">
        <f>IF('Datos de Indicador'!N272="No dato","x",ROUND(IF('Datos de Indicador'!N272&gt;E$302,10,IF('Datos de Indicador'!N272&lt;$E$301,0,10-(E$302-'Datos de Indicador'!N272)/(E$302-E$301)*10)),1))</f>
        <v>6.3</v>
      </c>
      <c r="F269" s="342">
        <f t="shared" si="37"/>
        <v>6.6</v>
      </c>
      <c r="G269" s="341">
        <f>IF('Datos de Indicador'!O272="No dato","x",ROUND(IF('Datos de Indicador'!O272&gt;G$302,0,IF('Datos de Indicador'!O272&lt;$G$301,10,(G$302-'Datos de Indicador'!O272)/(G$302-G$301)*10)),1))</f>
        <v>6.2</v>
      </c>
      <c r="H269" s="341">
        <f>IF('Datos de Indicador'!P272="No dato","x",ROUND(IF('Datos de Indicador'!P272&gt;H$302,10,IF('Datos de Indicador'!P272&lt;$E$301,0,10-(H$302-'Datos de Indicador'!P272)/(H$302-H$301)*10)),1))</f>
        <v>7.5</v>
      </c>
      <c r="I269" s="341">
        <f>IF('Datos de Indicador'!Q272="No dato","x",ROUND(IF('Datos de Indicador'!Q272&gt;I$302,10,IF('Datos de Indicador'!Q272&lt;$I$301,0,10-(I$302-'Datos de Indicador'!Q272)/(I$302-I$301)*10)),1))</f>
        <v>7.4</v>
      </c>
      <c r="J269" s="342">
        <f t="shared" si="32"/>
        <v>7</v>
      </c>
      <c r="K269" s="341">
        <f>IF('Datos de Indicador'!R272="No dato","x",ROUND(IF('Datos de Indicador'!R272&gt;K$302,10,IF('Datos de Indicador'!R272&lt;$K$301,0,10-(K$302-'Datos de Indicador'!R272)/(K$302-K$301)*10)),1))</f>
        <v>4.7</v>
      </c>
      <c r="L269" s="341">
        <f>IF('Datos de Indicador'!S272="No dato","x",ROUND(IF('Datos de Indicador'!S272&gt;L$302,10,IF('Datos de Indicador'!S272&lt;$L$301,0,10-(L$302-'Datos de Indicador'!S272)/(L$302-L$301)*10)),1))</f>
        <v>7.6</v>
      </c>
      <c r="M269" s="342">
        <f t="shared" si="33"/>
        <v>6.4</v>
      </c>
      <c r="N269" s="343">
        <f t="shared" si="38"/>
        <v>6.7</v>
      </c>
      <c r="O269" s="344">
        <f>IF('Datos de Indicador'!T272="No dato","x",IF('Datos de Indicador'!AN272="No dato","x", 'Datos de Indicador'!T272/'Datos de Indicador'!AN272))</f>
        <v>2.4771197337569019E-3</v>
      </c>
      <c r="P269" s="341">
        <f t="shared" si="34"/>
        <v>1.7</v>
      </c>
      <c r="Q269" s="474">
        <f>IF('Datos de Indicador'!T272="No dato","x",ROUND(IF('Datos de Indicador'!T272&gt;Q$302,10,IF('Datos de Indicador'!T272&lt;$Q$301,0,10-(Q$302-'Datos de Indicador'!T272)/(Q$302-Q$301)*10)),1))</f>
        <v>3.3</v>
      </c>
      <c r="R269" s="342">
        <f t="shared" si="39"/>
        <v>2.5</v>
      </c>
      <c r="S269" s="341">
        <f>IF('Datos de Indicador'!U272="No dato","x",ROUND(IF('Datos de Indicador'!U272&gt;S$302,10,IF('Datos de Indicador'!U272&lt;$S$301,0,10-(S$302-'Datos de Indicador'!U272)/(S$302-S$301)*10)),1))</f>
        <v>3.3</v>
      </c>
      <c r="T269" s="341">
        <f>IF('Datos de Indicador'!V272="No dato","x",ROUND(IF('Datos de Indicador'!V272&gt;T$302,10,IF('Datos de Indicador'!V272&lt;$T$301,0,10-(T$302-'Datos de Indicador'!V272)/(T$302-T$301)*10)),1))</f>
        <v>10</v>
      </c>
      <c r="U269" s="341">
        <f>IF('Datos de Indicador'!W272="No dato","x",ROUND(IF('Datos de Indicador'!W272&gt;U$302,10,IF('Datos de Indicador'!W272&lt;$U$301,0,10-(U$302-'Datos de Indicador'!W272)/(U$302-U$301)*10)),1))</f>
        <v>0.7</v>
      </c>
      <c r="V269" s="341">
        <f>IF('Datos de Indicador'!X272="No dato","x",ROUND(IF('Datos de Indicador'!X272&gt;V$302,10,IF('Datos de Indicador'!X272&lt;$V$301,0,(V$302-'Datos de Indicador'!X272)/(V$302-V$301)*10)),1))</f>
        <v>2.5</v>
      </c>
      <c r="W269" s="345">
        <f t="shared" si="35"/>
        <v>4.0999999999999996</v>
      </c>
      <c r="X269" s="346">
        <f t="shared" si="36"/>
        <v>3.3</v>
      </c>
      <c r="Z269" s="413"/>
      <c r="AA269" s="414"/>
      <c r="AB269" s="414"/>
    </row>
    <row r="270" spans="1:28" s="3" customFormat="1" x14ac:dyDescent="0.25">
      <c r="A270" s="104" t="s">
        <v>362</v>
      </c>
      <c r="B270" s="101" t="s">
        <v>380</v>
      </c>
      <c r="C270" s="307">
        <v>1618</v>
      </c>
      <c r="D270" s="341">
        <f>IF('Datos de Indicador'!M273="No dato","x",ROUND(IF('Datos de Indicador'!M273&gt;D$302,0,IF('Datos de Indicador'!M273&lt;$D$301,10,(D$302-'Datos de Indicador'!M273)/(D$302-D$301)*10)),1))</f>
        <v>6.8</v>
      </c>
      <c r="E270" s="341">
        <f>IF('Datos de Indicador'!N273="No dato","x",ROUND(IF('Datos de Indicador'!N273&gt;E$302,10,IF('Datos de Indicador'!N273&lt;$E$301,0,10-(E$302-'Datos de Indicador'!N273)/(E$302-E$301)*10)),1))</f>
        <v>7.7</v>
      </c>
      <c r="F270" s="342">
        <f t="shared" si="37"/>
        <v>7.3</v>
      </c>
      <c r="G270" s="341">
        <f>IF('Datos de Indicador'!O273="No dato","x",ROUND(IF('Datos de Indicador'!O273&gt;G$302,0,IF('Datos de Indicador'!O273&lt;$G$301,10,(G$302-'Datos de Indicador'!O273)/(G$302-G$301)*10)),1))</f>
        <v>7</v>
      </c>
      <c r="H270" s="341">
        <f>IF('Datos de Indicador'!P273="No dato","x",ROUND(IF('Datos de Indicador'!P273&gt;H$302,10,IF('Datos de Indicador'!P273&lt;$E$301,0,10-(H$302-'Datos de Indicador'!P273)/(H$302-H$301)*10)),1))</f>
        <v>6.9</v>
      </c>
      <c r="I270" s="341" t="str">
        <f>IF('Datos de Indicador'!Q273="No dato","x",ROUND(IF('Datos de Indicador'!Q273&gt;I$302,10,IF('Datos de Indicador'!Q273&lt;$I$301,0,10-(I$302-'Datos de Indicador'!Q273)/(I$302-I$301)*10)),1))</f>
        <v>x</v>
      </c>
      <c r="J270" s="342">
        <f t="shared" si="32"/>
        <v>7</v>
      </c>
      <c r="K270" s="341">
        <f>IF('Datos de Indicador'!R273="No dato","x",ROUND(IF('Datos de Indicador'!R273&gt;K$302,10,IF('Datos de Indicador'!R273&lt;$K$301,0,10-(K$302-'Datos de Indicador'!R273)/(K$302-K$301)*10)),1))</f>
        <v>6.7</v>
      </c>
      <c r="L270" s="341">
        <f>IF('Datos de Indicador'!S273="No dato","x",ROUND(IF('Datos de Indicador'!S273&gt;L$302,10,IF('Datos de Indicador'!S273&lt;$L$301,0,10-(L$302-'Datos de Indicador'!S273)/(L$302-L$301)*10)),1))</f>
        <v>7.4</v>
      </c>
      <c r="M270" s="342">
        <f t="shared" si="33"/>
        <v>7.1</v>
      </c>
      <c r="N270" s="343">
        <f t="shared" si="38"/>
        <v>7.1</v>
      </c>
      <c r="O270" s="344">
        <f>IF('Datos de Indicador'!T273="No dato","x",IF('Datos de Indicador'!AN273="No dato","x", 'Datos de Indicador'!T273/'Datos de Indicador'!AN273))</f>
        <v>3.4672759037763741E-2</v>
      </c>
      <c r="P270" s="341">
        <f t="shared" si="34"/>
        <v>10</v>
      </c>
      <c r="Q270" s="474">
        <f>IF('Datos de Indicador'!T273="No dato","x",ROUND(IF('Datos de Indicador'!T273&gt;Q$302,10,IF('Datos de Indicador'!T273&lt;$Q$301,0,10-(Q$302-'Datos de Indicador'!T273)/(Q$302-Q$301)*10)),1))</f>
        <v>6.4</v>
      </c>
      <c r="R270" s="342">
        <f t="shared" si="39"/>
        <v>8.8000000000000007</v>
      </c>
      <c r="S270" s="341">
        <f>IF('Datos de Indicador'!U273="No dato","x",ROUND(IF('Datos de Indicador'!U273&gt;S$302,10,IF('Datos de Indicador'!U273&lt;$S$301,0,10-(S$302-'Datos de Indicador'!U273)/(S$302-S$301)*10)),1))</f>
        <v>6.7</v>
      </c>
      <c r="T270" s="341">
        <f>IF('Datos de Indicador'!V273="No dato","x",ROUND(IF('Datos de Indicador'!V273&gt;T$302,10,IF('Datos de Indicador'!V273&lt;$T$301,0,10-(T$302-'Datos de Indicador'!V273)/(T$302-T$301)*10)),1))</f>
        <v>10</v>
      </c>
      <c r="U270" s="341">
        <f>IF('Datos de Indicador'!W273="No dato","x",ROUND(IF('Datos de Indicador'!W273&gt;U$302,10,IF('Datos de Indicador'!W273&lt;$U$301,0,10-(U$302-'Datos de Indicador'!W273)/(U$302-U$301)*10)),1))</f>
        <v>5.8</v>
      </c>
      <c r="V270" s="341">
        <f>IF('Datos de Indicador'!X273="No dato","x",ROUND(IF('Datos de Indicador'!X273&gt;V$302,10,IF('Datos de Indicador'!X273&lt;$V$301,0,(V$302-'Datos de Indicador'!X273)/(V$302-V$301)*10)),1))</f>
        <v>7.5</v>
      </c>
      <c r="W270" s="345">
        <f t="shared" si="35"/>
        <v>7.5</v>
      </c>
      <c r="X270" s="346">
        <f t="shared" si="36"/>
        <v>8.1999999999999993</v>
      </c>
      <c r="Z270" s="413"/>
      <c r="AA270" s="414"/>
      <c r="AB270" s="414"/>
    </row>
    <row r="271" spans="1:28" s="3" customFormat="1" x14ac:dyDescent="0.25">
      <c r="A271" s="104" t="s">
        <v>362</v>
      </c>
      <c r="B271" s="101" t="s">
        <v>381</v>
      </c>
      <c r="C271" s="307">
        <v>1619</v>
      </c>
      <c r="D271" s="341">
        <f>IF('Datos de Indicador'!M274="No dato","x",ROUND(IF('Datos de Indicador'!M274&gt;D$302,0,IF('Datos de Indicador'!M274&lt;$D$301,10,(D$302-'Datos de Indicador'!M274)/(D$302-D$301)*10)),1))</f>
        <v>7.1</v>
      </c>
      <c r="E271" s="341">
        <f>IF('Datos de Indicador'!N274="No dato","x",ROUND(IF('Datos de Indicador'!N274&gt;E$302,10,IF('Datos de Indicador'!N274&lt;$E$301,0,10-(E$302-'Datos de Indicador'!N274)/(E$302-E$301)*10)),1))</f>
        <v>5.9</v>
      </c>
      <c r="F271" s="342">
        <f t="shared" si="37"/>
        <v>6.5</v>
      </c>
      <c r="G271" s="341">
        <f>IF('Datos de Indicador'!O274="No dato","x",ROUND(IF('Datos de Indicador'!O274&gt;G$302,0,IF('Datos de Indicador'!O274&lt;$G$301,10,(G$302-'Datos de Indicador'!O274)/(G$302-G$301)*10)),1))</f>
        <v>7.3</v>
      </c>
      <c r="H271" s="341">
        <f>IF('Datos de Indicador'!P274="No dato","x",ROUND(IF('Datos de Indicador'!P274&gt;H$302,10,IF('Datos de Indicador'!P274&lt;$E$301,0,10-(H$302-'Datos de Indicador'!P274)/(H$302-H$301)*10)),1))</f>
        <v>6.3</v>
      </c>
      <c r="I271" s="341">
        <f>IF('Datos de Indicador'!Q274="No dato","x",ROUND(IF('Datos de Indicador'!Q274&gt;I$302,10,IF('Datos de Indicador'!Q274&lt;$I$301,0,10-(I$302-'Datos de Indicador'!Q274)/(I$302-I$301)*10)),1))</f>
        <v>7.2</v>
      </c>
      <c r="J271" s="342">
        <f t="shared" si="32"/>
        <v>6.9</v>
      </c>
      <c r="K271" s="341">
        <f>IF('Datos de Indicador'!R274="No dato","x",ROUND(IF('Datos de Indicador'!R274&gt;K$302,10,IF('Datos de Indicador'!R274&lt;$K$301,0,10-(K$302-'Datos de Indicador'!R274)/(K$302-K$301)*10)),1))</f>
        <v>3.5</v>
      </c>
      <c r="L271" s="341">
        <f>IF('Datos de Indicador'!S274="No dato","x",ROUND(IF('Datos de Indicador'!S274&gt;L$302,10,IF('Datos de Indicador'!S274&lt;$L$301,0,10-(L$302-'Datos de Indicador'!S274)/(L$302-L$301)*10)),1))</f>
        <v>7.7</v>
      </c>
      <c r="M271" s="342">
        <f t="shared" si="33"/>
        <v>6</v>
      </c>
      <c r="N271" s="343">
        <f t="shared" si="38"/>
        <v>6.5</v>
      </c>
      <c r="O271" s="344">
        <f>IF('Datos de Indicador'!T274="No dato","x",IF('Datos de Indicador'!AN274="No dato","x", 'Datos de Indicador'!T274/'Datos de Indicador'!AN274))</f>
        <v>1.1419080244991177E-3</v>
      </c>
      <c r="P271" s="341">
        <f t="shared" si="34"/>
        <v>0.8</v>
      </c>
      <c r="Q271" s="474">
        <f>IF('Datos de Indicador'!T274="No dato","x",ROUND(IF('Datos de Indicador'!T274&gt;Q$302,10,IF('Datos de Indicador'!T274&lt;$Q$301,0,10-(Q$302-'Datos de Indicador'!T274)/(Q$302-Q$301)*10)),1))</f>
        <v>0.5</v>
      </c>
      <c r="R271" s="342">
        <f t="shared" si="39"/>
        <v>0.7</v>
      </c>
      <c r="S271" s="341">
        <f>IF('Datos de Indicador'!U274="No dato","x",ROUND(IF('Datos de Indicador'!U274&gt;S$302,10,IF('Datos de Indicador'!U274&lt;$S$301,0,10-(S$302-'Datos de Indicador'!U274)/(S$302-S$301)*10)),1))</f>
        <v>8.1999999999999993</v>
      </c>
      <c r="T271" s="341">
        <f>IF('Datos de Indicador'!V274="No dato","x",ROUND(IF('Datos de Indicador'!V274&gt;T$302,10,IF('Datos de Indicador'!V274&lt;$T$301,0,10-(T$302-'Datos de Indicador'!V274)/(T$302-T$301)*10)),1))</f>
        <v>10</v>
      </c>
      <c r="U271" s="341">
        <f>IF('Datos de Indicador'!W274="No dato","x",ROUND(IF('Datos de Indicador'!W274&gt;U$302,10,IF('Datos de Indicador'!W274&lt;$U$301,0,10-(U$302-'Datos de Indicador'!W274)/(U$302-U$301)*10)),1))</f>
        <v>0.9</v>
      </c>
      <c r="V271" s="341">
        <f>IF('Datos de Indicador'!X274="No dato","x",ROUND(IF('Datos de Indicador'!X274&gt;V$302,10,IF('Datos de Indicador'!X274&lt;$V$301,0,(V$302-'Datos de Indicador'!X274)/(V$302-V$301)*10)),1))</f>
        <v>5</v>
      </c>
      <c r="W271" s="345">
        <f t="shared" si="35"/>
        <v>6</v>
      </c>
      <c r="X271" s="346">
        <f t="shared" si="36"/>
        <v>3.8</v>
      </c>
      <c r="Z271" s="413"/>
      <c r="AA271" s="414"/>
      <c r="AB271" s="414"/>
    </row>
    <row r="272" spans="1:28" s="3" customFormat="1" x14ac:dyDescent="0.25">
      <c r="A272" s="104" t="s">
        <v>362</v>
      </c>
      <c r="B272" s="101" t="s">
        <v>203</v>
      </c>
      <c r="C272" s="307">
        <v>1620</v>
      </c>
      <c r="D272" s="341">
        <f>IF('Datos de Indicador'!M275="No dato","x",ROUND(IF('Datos de Indicador'!M275&gt;D$302,0,IF('Datos de Indicador'!M275&lt;$D$301,10,(D$302-'Datos de Indicador'!M275)/(D$302-D$301)*10)),1))</f>
        <v>8.1999999999999993</v>
      </c>
      <c r="E272" s="341">
        <f>IF('Datos de Indicador'!N275="No dato","x",ROUND(IF('Datos de Indicador'!N275&gt;E$302,10,IF('Datos de Indicador'!N275&lt;$E$301,0,10-(E$302-'Datos de Indicador'!N275)/(E$302-E$301)*10)),1))</f>
        <v>7.8</v>
      </c>
      <c r="F272" s="342">
        <f t="shared" si="37"/>
        <v>8</v>
      </c>
      <c r="G272" s="341">
        <f>IF('Datos de Indicador'!O275="No dato","x",ROUND(IF('Datos de Indicador'!O275&gt;G$302,0,IF('Datos de Indicador'!O275&lt;$G$301,10,(G$302-'Datos de Indicador'!O275)/(G$302-G$301)*10)),1))</f>
        <v>8.1999999999999993</v>
      </c>
      <c r="H272" s="341">
        <f>IF('Datos de Indicador'!P275="No dato","x",ROUND(IF('Datos de Indicador'!P275&gt;H$302,10,IF('Datos de Indicador'!P275&lt;$E$301,0,10-(H$302-'Datos de Indicador'!P275)/(H$302-H$301)*10)),1))</f>
        <v>6.9</v>
      </c>
      <c r="I272" s="341">
        <f>IF('Datos de Indicador'!Q275="No dato","x",ROUND(IF('Datos de Indicador'!Q275&gt;I$302,10,IF('Datos de Indicador'!Q275&lt;$I$301,0,10-(I$302-'Datos de Indicador'!Q275)/(I$302-I$301)*10)),1))</f>
        <v>7.7</v>
      </c>
      <c r="J272" s="342">
        <f t="shared" si="32"/>
        <v>7.6</v>
      </c>
      <c r="K272" s="341">
        <f>IF('Datos de Indicador'!R275="No dato","x",ROUND(IF('Datos de Indicador'!R275&gt;K$302,10,IF('Datos de Indicador'!R275&lt;$K$301,0,10-(K$302-'Datos de Indicador'!R275)/(K$302-K$301)*10)),1))</f>
        <v>5.2</v>
      </c>
      <c r="L272" s="341">
        <f>IF('Datos de Indicador'!S275="No dato","x",ROUND(IF('Datos de Indicador'!S275&gt;L$302,10,IF('Datos de Indicador'!S275&lt;$L$301,0,10-(L$302-'Datos de Indicador'!S275)/(L$302-L$301)*10)),1))</f>
        <v>7.8</v>
      </c>
      <c r="M272" s="342">
        <f t="shared" si="33"/>
        <v>6.7</v>
      </c>
      <c r="N272" s="343">
        <f t="shared" si="38"/>
        <v>7.4</v>
      </c>
      <c r="O272" s="344">
        <f>IF('Datos de Indicador'!T275="No dato","x",IF('Datos de Indicador'!AN275="No dato","x", 'Datos de Indicador'!T275/'Datos de Indicador'!AN275))</f>
        <v>4.7537250828905845E-3</v>
      </c>
      <c r="P272" s="341">
        <f t="shared" si="34"/>
        <v>3.2</v>
      </c>
      <c r="Q272" s="474">
        <f>IF('Datos de Indicador'!T275="No dato","x",ROUND(IF('Datos de Indicador'!T275&gt;Q$302,10,IF('Datos de Indicador'!T275&lt;$Q$301,0,10-(Q$302-'Datos de Indicador'!T275)/(Q$302-Q$301)*10)),1))</f>
        <v>3</v>
      </c>
      <c r="R272" s="342">
        <f t="shared" si="39"/>
        <v>3.1</v>
      </c>
      <c r="S272" s="341">
        <f>IF('Datos de Indicador'!U275="No dato","x",ROUND(IF('Datos de Indicador'!U275&gt;S$302,10,IF('Datos de Indicador'!U275&lt;$S$301,0,10-(S$302-'Datos de Indicador'!U275)/(S$302-S$301)*10)),1))</f>
        <v>3.3</v>
      </c>
      <c r="T272" s="341">
        <f>IF('Datos de Indicador'!V275="No dato","x",ROUND(IF('Datos de Indicador'!V275&gt;T$302,10,IF('Datos de Indicador'!V275&lt;$T$301,0,10-(T$302-'Datos de Indicador'!V275)/(T$302-T$301)*10)),1))</f>
        <v>10</v>
      </c>
      <c r="U272" s="341">
        <f>IF('Datos de Indicador'!W275="No dato","x",ROUND(IF('Datos de Indicador'!W275&gt;U$302,10,IF('Datos de Indicador'!W275&lt;$U$301,0,10-(U$302-'Datos de Indicador'!W275)/(U$302-U$301)*10)),1))</f>
        <v>4.5</v>
      </c>
      <c r="V272" s="341">
        <f>IF('Datos de Indicador'!X275="No dato","x",ROUND(IF('Datos de Indicador'!X275&gt;V$302,10,IF('Datos de Indicador'!X275&lt;$V$301,0,(V$302-'Datos de Indicador'!X275)/(V$302-V$301)*10)),1))</f>
        <v>10</v>
      </c>
      <c r="W272" s="345">
        <f t="shared" si="35"/>
        <v>7</v>
      </c>
      <c r="X272" s="346">
        <f t="shared" si="36"/>
        <v>5.4</v>
      </c>
      <c r="Z272" s="413"/>
      <c r="AA272" s="414"/>
      <c r="AB272" s="414"/>
    </row>
    <row r="273" spans="1:28" s="3" customFormat="1" x14ac:dyDescent="0.25">
      <c r="A273" s="104" t="s">
        <v>362</v>
      </c>
      <c r="B273" s="101" t="s">
        <v>337</v>
      </c>
      <c r="C273" s="307">
        <v>1621</v>
      </c>
      <c r="D273" s="341">
        <f>IF('Datos de Indicador'!M276="No dato","x",ROUND(IF('Datos de Indicador'!M276&gt;D$302,0,IF('Datos de Indicador'!M276&lt;$D$301,10,(D$302-'Datos de Indicador'!M276)/(D$302-D$301)*10)),1))</f>
        <v>7.1</v>
      </c>
      <c r="E273" s="341">
        <f>IF('Datos de Indicador'!N276="No dato","x",ROUND(IF('Datos de Indicador'!N276&gt;E$302,10,IF('Datos de Indicador'!N276&lt;$E$301,0,10-(E$302-'Datos de Indicador'!N276)/(E$302-E$301)*10)),1))</f>
        <v>6.9</v>
      </c>
      <c r="F273" s="342">
        <f t="shared" si="37"/>
        <v>7</v>
      </c>
      <c r="G273" s="341">
        <f>IF('Datos de Indicador'!O276="No dato","x",ROUND(IF('Datos de Indicador'!O276&gt;G$302,0,IF('Datos de Indicador'!O276&lt;$G$301,10,(G$302-'Datos de Indicador'!O276)/(G$302-G$301)*10)),1))</f>
        <v>6.8</v>
      </c>
      <c r="H273" s="341">
        <f>IF('Datos de Indicador'!P276="No dato","x",ROUND(IF('Datos de Indicador'!P276&gt;H$302,10,IF('Datos de Indicador'!P276&lt;$E$301,0,10-(H$302-'Datos de Indicador'!P276)/(H$302-H$301)*10)),1))</f>
        <v>7.4</v>
      </c>
      <c r="I273" s="341">
        <f>IF('Datos de Indicador'!Q276="No dato","x",ROUND(IF('Datos de Indicador'!Q276&gt;I$302,10,IF('Datos de Indicador'!Q276&lt;$I$301,0,10-(I$302-'Datos de Indicador'!Q276)/(I$302-I$301)*10)),1))</f>
        <v>7.9</v>
      </c>
      <c r="J273" s="342">
        <f t="shared" si="32"/>
        <v>7.4</v>
      </c>
      <c r="K273" s="341">
        <f>IF('Datos de Indicador'!R276="No dato","x",ROUND(IF('Datos de Indicador'!R276&gt;K$302,10,IF('Datos de Indicador'!R276&lt;$K$301,0,10-(K$302-'Datos de Indicador'!R276)/(K$302-K$301)*10)),1))</f>
        <v>4.7</v>
      </c>
      <c r="L273" s="341">
        <f>IF('Datos de Indicador'!S276="No dato","x",ROUND(IF('Datos de Indicador'!S276&gt;L$302,10,IF('Datos de Indicador'!S276&lt;$L$301,0,10-(L$302-'Datos de Indicador'!S276)/(L$302-L$301)*10)),1))</f>
        <v>8.1</v>
      </c>
      <c r="M273" s="342">
        <f t="shared" si="33"/>
        <v>6.7</v>
      </c>
      <c r="N273" s="343">
        <f t="shared" si="38"/>
        <v>7</v>
      </c>
      <c r="O273" s="344">
        <f>IF('Datos de Indicador'!T276="No dato","x",IF('Datos de Indicador'!AN276="No dato","x", 'Datos de Indicador'!T276/'Datos de Indicador'!AN276))</f>
        <v>5.5382264943662869E-3</v>
      </c>
      <c r="P273" s="341">
        <f t="shared" si="34"/>
        <v>3.7</v>
      </c>
      <c r="Q273" s="474">
        <f>IF('Datos de Indicador'!T276="No dato","x",ROUND(IF('Datos de Indicador'!T276&gt;Q$302,10,IF('Datos de Indicador'!T276&lt;$Q$301,0,10-(Q$302-'Datos de Indicador'!T276)/(Q$302-Q$301)*10)),1))</f>
        <v>2.2000000000000002</v>
      </c>
      <c r="R273" s="342">
        <f t="shared" si="39"/>
        <v>3</v>
      </c>
      <c r="S273" s="341">
        <f>IF('Datos de Indicador'!U276="No dato","x",ROUND(IF('Datos de Indicador'!U276&gt;S$302,10,IF('Datos de Indicador'!U276&lt;$S$301,0,10-(S$302-'Datos de Indicador'!U276)/(S$302-S$301)*10)),1))</f>
        <v>3.1</v>
      </c>
      <c r="T273" s="341">
        <f>IF('Datos de Indicador'!V276="No dato","x",ROUND(IF('Datos de Indicador'!V276&gt;T$302,10,IF('Datos de Indicador'!V276&lt;$T$301,0,10-(T$302-'Datos de Indicador'!V276)/(T$302-T$301)*10)),1))</f>
        <v>10</v>
      </c>
      <c r="U273" s="341">
        <f>IF('Datos de Indicador'!W276="No dato","x",ROUND(IF('Datos de Indicador'!W276&gt;U$302,10,IF('Datos de Indicador'!W276&lt;$U$301,0,10-(U$302-'Datos de Indicador'!W276)/(U$302-U$301)*10)),1))</f>
        <v>10</v>
      </c>
      <c r="V273" s="341">
        <f>IF('Datos de Indicador'!X276="No dato","x",ROUND(IF('Datos de Indicador'!X276&gt;V$302,10,IF('Datos de Indicador'!X276&lt;$V$301,0,(V$302-'Datos de Indicador'!X276)/(V$302-V$301)*10)),1))</f>
        <v>5</v>
      </c>
      <c r="W273" s="345">
        <f t="shared" si="35"/>
        <v>7</v>
      </c>
      <c r="X273" s="346">
        <f t="shared" si="36"/>
        <v>5.3</v>
      </c>
      <c r="Z273" s="413"/>
      <c r="AA273" s="414"/>
      <c r="AB273" s="414"/>
    </row>
    <row r="274" spans="1:28" s="3" customFormat="1" x14ac:dyDescent="0.25">
      <c r="A274" s="104" t="s">
        <v>362</v>
      </c>
      <c r="B274" s="101" t="s">
        <v>224</v>
      </c>
      <c r="C274" s="307">
        <v>1622</v>
      </c>
      <c r="D274" s="341">
        <f>IF('Datos de Indicador'!M277="No dato","x",ROUND(IF('Datos de Indicador'!M277&gt;D$302,0,IF('Datos de Indicador'!M277&lt;$D$301,10,(D$302-'Datos de Indicador'!M277)/(D$302-D$301)*10)),1))</f>
        <v>7.1</v>
      </c>
      <c r="E274" s="341">
        <f>IF('Datos de Indicador'!N277="No dato","x",ROUND(IF('Datos de Indicador'!N277&gt;E$302,10,IF('Datos de Indicador'!N277&lt;$E$301,0,10-(E$302-'Datos de Indicador'!N277)/(E$302-E$301)*10)),1))</f>
        <v>7.2</v>
      </c>
      <c r="F274" s="342">
        <f t="shared" si="37"/>
        <v>7.2</v>
      </c>
      <c r="G274" s="341">
        <f>IF('Datos de Indicador'!O277="No dato","x",ROUND(IF('Datos de Indicador'!O277&gt;G$302,0,IF('Datos de Indicador'!O277&lt;$G$301,10,(G$302-'Datos de Indicador'!O277)/(G$302-G$301)*10)),1))</f>
        <v>7.3</v>
      </c>
      <c r="H274" s="341">
        <f>IF('Datos de Indicador'!P277="No dato","x",ROUND(IF('Datos de Indicador'!P277&gt;H$302,10,IF('Datos de Indicador'!P277&lt;$E$301,0,10-(H$302-'Datos de Indicador'!P277)/(H$302-H$301)*10)),1))</f>
        <v>7.3</v>
      </c>
      <c r="I274" s="341">
        <f>IF('Datos de Indicador'!Q277="No dato","x",ROUND(IF('Datos de Indicador'!Q277&gt;I$302,10,IF('Datos de Indicador'!Q277&lt;$I$301,0,10-(I$302-'Datos de Indicador'!Q277)/(I$302-I$301)*10)),1))</f>
        <v>9.4</v>
      </c>
      <c r="J274" s="342">
        <f t="shared" si="32"/>
        <v>8</v>
      </c>
      <c r="K274" s="341">
        <f>IF('Datos de Indicador'!R277="No dato","x",ROUND(IF('Datos de Indicador'!R277&gt;K$302,10,IF('Datos de Indicador'!R277&lt;$K$301,0,10-(K$302-'Datos de Indicador'!R277)/(K$302-K$301)*10)),1))</f>
        <v>4.5999999999999996</v>
      </c>
      <c r="L274" s="341">
        <f>IF('Datos de Indicador'!S277="No dato","x",ROUND(IF('Datos de Indicador'!S277&gt;L$302,10,IF('Datos de Indicador'!S277&lt;$L$301,0,10-(L$302-'Datos de Indicador'!S277)/(L$302-L$301)*10)),1))</f>
        <v>8</v>
      </c>
      <c r="M274" s="342">
        <f t="shared" si="33"/>
        <v>6.6</v>
      </c>
      <c r="N274" s="343">
        <f t="shared" si="38"/>
        <v>7.3</v>
      </c>
      <c r="O274" s="344">
        <f>IF('Datos de Indicador'!T277="No dato","x",IF('Datos de Indicador'!AN277="No dato","x", 'Datos de Indicador'!T277/'Datos de Indicador'!AN277))</f>
        <v>4.4997353096876656E-3</v>
      </c>
      <c r="P274" s="341">
        <f t="shared" si="34"/>
        <v>3</v>
      </c>
      <c r="Q274" s="474">
        <f>IF('Datos de Indicador'!T277="No dato","x",ROUND(IF('Datos de Indicador'!T277&gt;Q$302,10,IF('Datos de Indicador'!T277&lt;$Q$301,0,10-(Q$302-'Datos de Indicador'!T277)/(Q$302-Q$301)*10)),1))</f>
        <v>1.7</v>
      </c>
      <c r="R274" s="342">
        <f t="shared" si="39"/>
        <v>2.4</v>
      </c>
      <c r="S274" s="341">
        <f>IF('Datos de Indicador'!U277="No dato","x",ROUND(IF('Datos de Indicador'!U277&gt;S$302,10,IF('Datos de Indicador'!U277&lt;$S$301,0,10-(S$302-'Datos de Indicador'!U277)/(S$302-S$301)*10)),1))</f>
        <v>7</v>
      </c>
      <c r="T274" s="341">
        <f>IF('Datos de Indicador'!V277="No dato","x",ROUND(IF('Datos de Indicador'!V277&gt;T$302,10,IF('Datos de Indicador'!V277&lt;$T$301,0,10-(T$302-'Datos de Indicador'!V277)/(T$302-T$301)*10)),1))</f>
        <v>10</v>
      </c>
      <c r="U274" s="341">
        <f>IF('Datos de Indicador'!W277="No dato","x",ROUND(IF('Datos de Indicador'!W277&gt;U$302,10,IF('Datos de Indicador'!W277&lt;$U$301,0,10-(U$302-'Datos de Indicador'!W277)/(U$302-U$301)*10)),1))</f>
        <v>0.5</v>
      </c>
      <c r="V274" s="341">
        <f>IF('Datos de Indicador'!X277="No dato","x",ROUND(IF('Datos de Indicador'!X277&gt;V$302,10,IF('Datos de Indicador'!X277&lt;$V$301,0,(V$302-'Datos de Indicador'!X277)/(V$302-V$301)*10)),1))</f>
        <v>7.5</v>
      </c>
      <c r="W274" s="345">
        <f t="shared" si="35"/>
        <v>6.3</v>
      </c>
      <c r="X274" s="346">
        <f t="shared" si="36"/>
        <v>4.5999999999999996</v>
      </c>
      <c r="Z274" s="413"/>
      <c r="AA274" s="414"/>
      <c r="AB274" s="414"/>
    </row>
    <row r="275" spans="1:28" s="3" customFormat="1" x14ac:dyDescent="0.25">
      <c r="A275" s="104" t="s">
        <v>362</v>
      </c>
      <c r="B275" s="101" t="s">
        <v>382</v>
      </c>
      <c r="C275" s="307">
        <v>1623</v>
      </c>
      <c r="D275" s="341">
        <f>IF('Datos de Indicador'!M278="No dato","x",ROUND(IF('Datos de Indicador'!M278&gt;D$302,0,IF('Datos de Indicador'!M278&lt;$D$301,10,(D$302-'Datos de Indicador'!M278)/(D$302-D$301)*10)),1))</f>
        <v>6.8</v>
      </c>
      <c r="E275" s="341">
        <f>IF('Datos de Indicador'!N278="No dato","x",ROUND(IF('Datos de Indicador'!N278&gt;E$302,10,IF('Datos de Indicador'!N278&lt;$E$301,0,10-(E$302-'Datos de Indicador'!N278)/(E$302-E$301)*10)),1))</f>
        <v>6.2</v>
      </c>
      <c r="F275" s="342">
        <f t="shared" si="37"/>
        <v>6.5</v>
      </c>
      <c r="G275" s="341">
        <f>IF('Datos de Indicador'!O278="No dato","x",ROUND(IF('Datos de Indicador'!O278&gt;G$302,0,IF('Datos de Indicador'!O278&lt;$G$301,10,(G$302-'Datos de Indicador'!O278)/(G$302-G$301)*10)),1))</f>
        <v>7.7</v>
      </c>
      <c r="H275" s="341">
        <f>IF('Datos de Indicador'!P278="No dato","x",ROUND(IF('Datos de Indicador'!P278&gt;H$302,10,IF('Datos de Indicador'!P278&lt;$E$301,0,10-(H$302-'Datos de Indicador'!P278)/(H$302-H$301)*10)),1))</f>
        <v>7.5</v>
      </c>
      <c r="I275" s="341">
        <f>IF('Datos de Indicador'!Q278="No dato","x",ROUND(IF('Datos de Indicador'!Q278&gt;I$302,10,IF('Datos de Indicador'!Q278&lt;$I$301,0,10-(I$302-'Datos de Indicador'!Q278)/(I$302-I$301)*10)),1))</f>
        <v>9.4</v>
      </c>
      <c r="J275" s="342">
        <f t="shared" si="32"/>
        <v>8.1999999999999993</v>
      </c>
      <c r="K275" s="341">
        <f>IF('Datos de Indicador'!R278="No dato","x",ROUND(IF('Datos de Indicador'!R278&gt;K$302,10,IF('Datos de Indicador'!R278&lt;$K$301,0,10-(K$302-'Datos de Indicador'!R278)/(K$302-K$301)*10)),1))</f>
        <v>5.2</v>
      </c>
      <c r="L275" s="341">
        <f>IF('Datos de Indicador'!S278="No dato","x",ROUND(IF('Datos de Indicador'!S278&gt;L$302,10,IF('Datos de Indicador'!S278&lt;$L$301,0,10-(L$302-'Datos de Indicador'!S278)/(L$302-L$301)*10)),1))</f>
        <v>8</v>
      </c>
      <c r="M275" s="342">
        <f t="shared" si="33"/>
        <v>6.8</v>
      </c>
      <c r="N275" s="343">
        <f t="shared" si="38"/>
        <v>7.2</v>
      </c>
      <c r="O275" s="344">
        <f>IF('Datos de Indicador'!T278="No dato","x",IF('Datos de Indicador'!AN278="No dato","x", 'Datos de Indicador'!T278/'Datos de Indicador'!AN278))</f>
        <v>3.3364226135310471E-3</v>
      </c>
      <c r="P275" s="341">
        <f t="shared" si="34"/>
        <v>2.2000000000000002</v>
      </c>
      <c r="Q275" s="474">
        <f>IF('Datos de Indicador'!T278="No dato","x",ROUND(IF('Datos de Indicador'!T278&gt;Q$302,10,IF('Datos de Indicador'!T278&lt;$Q$301,0,10-(Q$302-'Datos de Indicador'!T278)/(Q$302-Q$301)*10)),1))</f>
        <v>0.9</v>
      </c>
      <c r="R275" s="342">
        <f t="shared" si="39"/>
        <v>1.6</v>
      </c>
      <c r="S275" s="341">
        <f>IF('Datos de Indicador'!U278="No dato","x",ROUND(IF('Datos de Indicador'!U278&gt;S$302,10,IF('Datos de Indicador'!U278&lt;$S$301,0,10-(S$302-'Datos de Indicador'!U278)/(S$302-S$301)*10)),1))</f>
        <v>5.4</v>
      </c>
      <c r="T275" s="341">
        <f>IF('Datos de Indicador'!V278="No dato","x",ROUND(IF('Datos de Indicador'!V278&gt;T$302,10,IF('Datos de Indicador'!V278&lt;$T$301,0,10-(T$302-'Datos de Indicador'!V278)/(T$302-T$301)*10)),1))</f>
        <v>10</v>
      </c>
      <c r="U275" s="341">
        <f>IF('Datos de Indicador'!W278="No dato","x",ROUND(IF('Datos de Indicador'!W278&gt;U$302,10,IF('Datos de Indicador'!W278&lt;$U$301,0,10-(U$302-'Datos de Indicador'!W278)/(U$302-U$301)*10)),1))</f>
        <v>0.5</v>
      </c>
      <c r="V275" s="341">
        <f>IF('Datos de Indicador'!X278="No dato","x",ROUND(IF('Datos de Indicador'!X278&gt;V$302,10,IF('Datos de Indicador'!X278&lt;$V$301,0,(V$302-'Datos de Indicador'!X278)/(V$302-V$301)*10)),1))</f>
        <v>5</v>
      </c>
      <c r="W275" s="345">
        <f t="shared" si="35"/>
        <v>5.2</v>
      </c>
      <c r="X275" s="346">
        <f t="shared" si="36"/>
        <v>3.6</v>
      </c>
      <c r="Z275" s="413"/>
      <c r="AA275" s="414"/>
      <c r="AB275" s="414"/>
    </row>
    <row r="276" spans="1:28" s="3" customFormat="1" x14ac:dyDescent="0.25">
      <c r="A276" s="104" t="s">
        <v>362</v>
      </c>
      <c r="B276" s="101" t="s">
        <v>383</v>
      </c>
      <c r="C276" s="307">
        <v>1624</v>
      </c>
      <c r="D276" s="341">
        <f>IF('Datos de Indicador'!M279="No dato","x",ROUND(IF('Datos de Indicador'!M279&gt;D$302,0,IF('Datos de Indicador'!M279&lt;$D$301,10,(D$302-'Datos de Indicador'!M279)/(D$302-D$301)*10)),1))</f>
        <v>7.2</v>
      </c>
      <c r="E276" s="341">
        <f>IF('Datos de Indicador'!N279="No dato","x",ROUND(IF('Datos de Indicador'!N279&gt;E$302,10,IF('Datos de Indicador'!N279&lt;$E$301,0,10-(E$302-'Datos de Indicador'!N279)/(E$302-E$301)*10)),1))</f>
        <v>6.5</v>
      </c>
      <c r="F276" s="342">
        <f t="shared" si="37"/>
        <v>6.9</v>
      </c>
      <c r="G276" s="341">
        <f>IF('Datos de Indicador'!O279="No dato","x",ROUND(IF('Datos de Indicador'!O279&gt;G$302,0,IF('Datos de Indicador'!O279&lt;$G$301,10,(G$302-'Datos de Indicador'!O279)/(G$302-G$301)*10)),1))</f>
        <v>5</v>
      </c>
      <c r="H276" s="341">
        <f>IF('Datos de Indicador'!P279="No dato","x",ROUND(IF('Datos de Indicador'!P279&gt;H$302,10,IF('Datos de Indicador'!P279&lt;$E$301,0,10-(H$302-'Datos de Indicador'!P279)/(H$302-H$301)*10)),1))</f>
        <v>6.6</v>
      </c>
      <c r="I276" s="341">
        <f>IF('Datos de Indicador'!Q279="No dato","x",ROUND(IF('Datos de Indicador'!Q279&gt;I$302,10,IF('Datos de Indicador'!Q279&lt;$I$301,0,10-(I$302-'Datos de Indicador'!Q279)/(I$302-I$301)*10)),1))</f>
        <v>8.6</v>
      </c>
      <c r="J276" s="342">
        <f t="shared" si="32"/>
        <v>6.7</v>
      </c>
      <c r="K276" s="341">
        <f>IF('Datos de Indicador'!R279="No dato","x",ROUND(IF('Datos de Indicador'!R279&gt;K$302,10,IF('Datos de Indicador'!R279&lt;$K$301,0,10-(K$302-'Datos de Indicador'!R279)/(K$302-K$301)*10)),1))</f>
        <v>2.7</v>
      </c>
      <c r="L276" s="341">
        <f>IF('Datos de Indicador'!S279="No dato","x",ROUND(IF('Datos de Indicador'!S279&gt;L$302,10,IF('Datos de Indicador'!S279&lt;$L$301,0,10-(L$302-'Datos de Indicador'!S279)/(L$302-L$301)*10)),1))</f>
        <v>7.9</v>
      </c>
      <c r="M276" s="342">
        <f t="shared" si="33"/>
        <v>5.9</v>
      </c>
      <c r="N276" s="343">
        <f t="shared" si="38"/>
        <v>6.5</v>
      </c>
      <c r="O276" s="344">
        <f>IF('Datos de Indicador'!T279="No dato","x",IF('Datos de Indicador'!AN279="No dato","x", 'Datos de Indicador'!T279/'Datos de Indicador'!AN279))</f>
        <v>5.8365758754863814E-3</v>
      </c>
      <c r="P276" s="341">
        <f t="shared" si="34"/>
        <v>3.9</v>
      </c>
      <c r="Q276" s="474">
        <f>IF('Datos de Indicador'!T279="No dato","x",ROUND(IF('Datos de Indicador'!T279&gt;Q$302,10,IF('Datos de Indicador'!T279&lt;$Q$301,0,10-(Q$302-'Datos de Indicador'!T279)/(Q$302-Q$301)*10)),1))</f>
        <v>0.5</v>
      </c>
      <c r="R276" s="342">
        <f t="shared" si="39"/>
        <v>2.4</v>
      </c>
      <c r="S276" s="341">
        <f>IF('Datos de Indicador'!U279="No dato","x",ROUND(IF('Datos de Indicador'!U279&gt;S$302,10,IF('Datos de Indicador'!U279&lt;$S$301,0,10-(S$302-'Datos de Indicador'!U279)/(S$302-S$301)*10)),1))</f>
        <v>8.3000000000000007</v>
      </c>
      <c r="T276" s="341">
        <f>IF('Datos de Indicador'!V279="No dato","x",ROUND(IF('Datos de Indicador'!V279&gt;T$302,10,IF('Datos de Indicador'!V279&lt;$T$301,0,10-(T$302-'Datos de Indicador'!V279)/(T$302-T$301)*10)),1))</f>
        <v>10</v>
      </c>
      <c r="U276" s="341">
        <f>IF('Datos de Indicador'!W279="No dato","x",ROUND(IF('Datos de Indicador'!W279&gt;U$302,10,IF('Datos de Indicador'!W279&lt;$U$301,0,10-(U$302-'Datos de Indicador'!W279)/(U$302-U$301)*10)),1))</f>
        <v>0.5</v>
      </c>
      <c r="V276" s="341">
        <f>IF('Datos de Indicador'!X279="No dato","x",ROUND(IF('Datos de Indicador'!X279&gt;V$302,10,IF('Datos de Indicador'!X279&lt;$V$301,0,(V$302-'Datos de Indicador'!X279)/(V$302-V$301)*10)),1))</f>
        <v>7.5</v>
      </c>
      <c r="W276" s="345">
        <f t="shared" si="35"/>
        <v>6.6</v>
      </c>
      <c r="X276" s="346">
        <f t="shared" si="36"/>
        <v>4.8</v>
      </c>
      <c r="Z276" s="413"/>
      <c r="AA276" s="414"/>
      <c r="AB276" s="414"/>
    </row>
    <row r="277" spans="1:28" s="3" customFormat="1" x14ac:dyDescent="0.25">
      <c r="A277" s="104" t="s">
        <v>362</v>
      </c>
      <c r="B277" s="101" t="s">
        <v>226</v>
      </c>
      <c r="C277" s="307">
        <v>1625</v>
      </c>
      <c r="D277" s="341">
        <f>IF('Datos de Indicador'!M280="No dato","x",ROUND(IF('Datos de Indicador'!M280&gt;D$302,0,IF('Datos de Indicador'!M280&lt;$D$301,10,(D$302-'Datos de Indicador'!M280)/(D$302-D$301)*10)),1))</f>
        <v>7.2</v>
      </c>
      <c r="E277" s="341">
        <f>IF('Datos de Indicador'!N280="No dato","x",ROUND(IF('Datos de Indicador'!N280&gt;E$302,10,IF('Datos de Indicador'!N280&lt;$E$301,0,10-(E$302-'Datos de Indicador'!N280)/(E$302-E$301)*10)),1))</f>
        <v>8.4</v>
      </c>
      <c r="F277" s="342">
        <f t="shared" si="37"/>
        <v>7.9</v>
      </c>
      <c r="G277" s="341">
        <f>IF('Datos de Indicador'!O280="No dato","x",ROUND(IF('Datos de Indicador'!O280&gt;G$302,0,IF('Datos de Indicador'!O280&lt;$G$301,10,(G$302-'Datos de Indicador'!O280)/(G$302-G$301)*10)),1))</f>
        <v>7.8</v>
      </c>
      <c r="H277" s="341">
        <f>IF('Datos de Indicador'!P280="No dato","x",ROUND(IF('Datos de Indicador'!P280&gt;H$302,10,IF('Datos de Indicador'!P280&lt;$E$301,0,10-(H$302-'Datos de Indicador'!P280)/(H$302-H$301)*10)),1))</f>
        <v>6.9</v>
      </c>
      <c r="I277" s="341">
        <f>IF('Datos de Indicador'!Q280="No dato","x",ROUND(IF('Datos de Indicador'!Q280&gt;I$302,10,IF('Datos de Indicador'!Q280&lt;$I$301,0,10-(I$302-'Datos de Indicador'!Q280)/(I$302-I$301)*10)),1))</f>
        <v>10</v>
      </c>
      <c r="J277" s="342">
        <f t="shared" si="32"/>
        <v>8.1999999999999993</v>
      </c>
      <c r="K277" s="341">
        <f>IF('Datos de Indicador'!R280="No dato","x",ROUND(IF('Datos de Indicador'!R280&gt;K$302,10,IF('Datos de Indicador'!R280&lt;$K$301,0,10-(K$302-'Datos de Indicador'!R280)/(K$302-K$301)*10)),1))</f>
        <v>7.1</v>
      </c>
      <c r="L277" s="341">
        <f>IF('Datos de Indicador'!S280="No dato","x",ROUND(IF('Datos de Indicador'!S280&gt;L$302,10,IF('Datos de Indicador'!S280&lt;$L$301,0,10-(L$302-'Datos de Indicador'!S280)/(L$302-L$301)*10)),1))</f>
        <v>7.5</v>
      </c>
      <c r="M277" s="342">
        <f t="shared" si="33"/>
        <v>7.3</v>
      </c>
      <c r="N277" s="343">
        <f t="shared" si="38"/>
        <v>7.8</v>
      </c>
      <c r="O277" s="344">
        <f>IF('Datos de Indicador'!T280="No dato","x",IF('Datos de Indicador'!AN280="No dato","x", 'Datos de Indicador'!T280/'Datos de Indicador'!AN280))</f>
        <v>5.4726368159203984E-3</v>
      </c>
      <c r="P277" s="341">
        <f t="shared" si="34"/>
        <v>3.6</v>
      </c>
      <c r="Q277" s="474">
        <f>IF('Datos de Indicador'!T280="No dato","x",ROUND(IF('Datos de Indicador'!T280&gt;Q$302,10,IF('Datos de Indicador'!T280&lt;$Q$301,0,10-(Q$302-'Datos de Indicador'!T280)/(Q$302-Q$301)*10)),1))</f>
        <v>0.5</v>
      </c>
      <c r="R277" s="342">
        <f t="shared" si="39"/>
        <v>2.2000000000000002</v>
      </c>
      <c r="S277" s="341">
        <f>IF('Datos de Indicador'!U280="No dato","x",ROUND(IF('Datos de Indicador'!U280&gt;S$302,10,IF('Datos de Indicador'!U280&lt;$S$301,0,10-(S$302-'Datos de Indicador'!U280)/(S$302-S$301)*10)),1))</f>
        <v>2.5</v>
      </c>
      <c r="T277" s="341">
        <f>IF('Datos de Indicador'!V280="No dato","x",ROUND(IF('Datos de Indicador'!V280&gt;T$302,10,IF('Datos de Indicador'!V280&lt;$T$301,0,10-(T$302-'Datos de Indicador'!V280)/(T$302-T$301)*10)),1))</f>
        <v>10</v>
      </c>
      <c r="U277" s="341" t="str">
        <f>IF('Datos de Indicador'!W280="No dato","x",ROUND(IF('Datos de Indicador'!W280&gt;U$302,10,IF('Datos de Indicador'!W280&lt;$U$301,0,10-(U$302-'Datos de Indicador'!W280)/(U$302-U$301)*10)),1))</f>
        <v>x</v>
      </c>
      <c r="V277" s="341">
        <f>IF('Datos de Indicador'!X280="No dato","x",ROUND(IF('Datos de Indicador'!X280&gt;V$302,10,IF('Datos de Indicador'!X280&lt;$V$301,0,(V$302-'Datos de Indicador'!X280)/(V$302-V$301)*10)),1))</f>
        <v>5</v>
      </c>
      <c r="W277" s="345">
        <f t="shared" si="35"/>
        <v>5.8</v>
      </c>
      <c r="X277" s="346">
        <f t="shared" si="36"/>
        <v>4.2</v>
      </c>
      <c r="Z277" s="413"/>
      <c r="AA277" s="414"/>
      <c r="AB277" s="414"/>
    </row>
    <row r="278" spans="1:28" s="3" customFormat="1" x14ac:dyDescent="0.25">
      <c r="A278" s="104" t="s">
        <v>362</v>
      </c>
      <c r="B278" s="101" t="s">
        <v>384</v>
      </c>
      <c r="C278" s="307">
        <v>1626</v>
      </c>
      <c r="D278" s="341">
        <f>IF('Datos de Indicador'!M281="No dato","x",ROUND(IF('Datos de Indicador'!M281&gt;D$302,0,IF('Datos de Indicador'!M281&lt;$D$301,10,(D$302-'Datos de Indicador'!M281)/(D$302-D$301)*10)),1))</f>
        <v>6.8</v>
      </c>
      <c r="E278" s="341">
        <f>IF('Datos de Indicador'!N281="No dato","x",ROUND(IF('Datos de Indicador'!N281&gt;E$302,10,IF('Datos de Indicador'!N281&lt;$E$301,0,10-(E$302-'Datos de Indicador'!N281)/(E$302-E$301)*10)),1))</f>
        <v>6</v>
      </c>
      <c r="F278" s="342">
        <f t="shared" si="37"/>
        <v>6.4</v>
      </c>
      <c r="G278" s="341">
        <f>IF('Datos de Indicador'!O281="No dato","x",ROUND(IF('Datos de Indicador'!O281&gt;G$302,0,IF('Datos de Indicador'!O281&lt;$G$301,10,(G$302-'Datos de Indicador'!O281)/(G$302-G$301)*10)),1))</f>
        <v>7</v>
      </c>
      <c r="H278" s="341">
        <f>IF('Datos de Indicador'!P281="No dato","x",ROUND(IF('Datos de Indicador'!P281&gt;H$302,10,IF('Datos de Indicador'!P281&lt;$E$301,0,10-(H$302-'Datos de Indicador'!P281)/(H$302-H$301)*10)),1))</f>
        <v>7.3</v>
      </c>
      <c r="I278" s="341">
        <f>IF('Datos de Indicador'!Q281="No dato","x",ROUND(IF('Datos de Indicador'!Q281&gt;I$302,10,IF('Datos de Indicador'!Q281&lt;$I$301,0,10-(I$302-'Datos de Indicador'!Q281)/(I$302-I$301)*10)),1))</f>
        <v>6.5</v>
      </c>
      <c r="J278" s="342">
        <f t="shared" si="32"/>
        <v>6.9</v>
      </c>
      <c r="K278" s="341">
        <f>IF('Datos de Indicador'!R281="No dato","x",ROUND(IF('Datos de Indicador'!R281&gt;K$302,10,IF('Datos de Indicador'!R281&lt;$K$301,0,10-(K$302-'Datos de Indicador'!R281)/(K$302-K$301)*10)),1))</f>
        <v>3.7</v>
      </c>
      <c r="L278" s="341">
        <f>IF('Datos de Indicador'!S281="No dato","x",ROUND(IF('Datos de Indicador'!S281&gt;L$302,10,IF('Datos de Indicador'!S281&lt;$L$301,0,10-(L$302-'Datos de Indicador'!S281)/(L$302-L$301)*10)),1))</f>
        <v>7.5</v>
      </c>
      <c r="M278" s="342">
        <f t="shared" si="33"/>
        <v>5.9</v>
      </c>
      <c r="N278" s="343">
        <f t="shared" si="38"/>
        <v>6.4</v>
      </c>
      <c r="O278" s="344">
        <f>IF('Datos de Indicador'!T281="No dato","x",IF('Datos de Indicador'!AN281="No dato","x", 'Datos de Indicador'!T281/'Datos de Indicador'!AN281))</f>
        <v>2.2915213709275681E-3</v>
      </c>
      <c r="P278" s="341">
        <f t="shared" si="34"/>
        <v>1.5</v>
      </c>
      <c r="Q278" s="474">
        <f>IF('Datos de Indicador'!T281="No dato","x",ROUND(IF('Datos de Indicador'!T281&gt;Q$302,10,IF('Datos de Indicador'!T281&lt;$Q$301,0,10-(Q$302-'Datos de Indicador'!T281)/(Q$302-Q$301)*10)),1))</f>
        <v>1.1000000000000001</v>
      </c>
      <c r="R278" s="342">
        <f t="shared" si="39"/>
        <v>1.3</v>
      </c>
      <c r="S278" s="341">
        <f>IF('Datos de Indicador'!U281="No dato","x",ROUND(IF('Datos de Indicador'!U281&gt;S$302,10,IF('Datos de Indicador'!U281&lt;$S$301,0,10-(S$302-'Datos de Indicador'!U281)/(S$302-S$301)*10)),1))</f>
        <v>7.5</v>
      </c>
      <c r="T278" s="341">
        <f>IF('Datos de Indicador'!V281="No dato","x",ROUND(IF('Datos de Indicador'!V281&gt;T$302,10,IF('Datos de Indicador'!V281&lt;$T$301,0,10-(T$302-'Datos de Indicador'!V281)/(T$302-T$301)*10)),1))</f>
        <v>10</v>
      </c>
      <c r="U278" s="341">
        <f>IF('Datos de Indicador'!W281="No dato","x",ROUND(IF('Datos de Indicador'!W281&gt;U$302,10,IF('Datos de Indicador'!W281&lt;$U$301,0,10-(U$302-'Datos de Indicador'!W281)/(U$302-U$301)*10)),1))</f>
        <v>0.7</v>
      </c>
      <c r="V278" s="341">
        <f>IF('Datos de Indicador'!X281="No dato","x",ROUND(IF('Datos de Indicador'!X281&gt;V$302,10,IF('Datos de Indicador'!X281&lt;$V$301,0,(V$302-'Datos de Indicador'!X281)/(V$302-V$301)*10)),1))</f>
        <v>5</v>
      </c>
      <c r="W278" s="345">
        <f t="shared" si="35"/>
        <v>5.8</v>
      </c>
      <c r="X278" s="346">
        <f t="shared" si="36"/>
        <v>3.9</v>
      </c>
      <c r="Z278" s="413"/>
      <c r="AA278" s="414"/>
      <c r="AB278" s="414"/>
    </row>
    <row r="279" spans="1:28" s="3" customFormat="1" x14ac:dyDescent="0.25">
      <c r="A279" s="104" t="s">
        <v>362</v>
      </c>
      <c r="B279" s="101" t="s">
        <v>385</v>
      </c>
      <c r="C279" s="307">
        <v>1627</v>
      </c>
      <c r="D279" s="341">
        <f>IF('Datos de Indicador'!M282="No dato","x",ROUND(IF('Datos de Indicador'!M282&gt;D$302,0,IF('Datos de Indicador'!M282&lt;$D$301,10,(D$302-'Datos de Indicador'!M282)/(D$302-D$301)*10)),1))</f>
        <v>6</v>
      </c>
      <c r="E279" s="341">
        <f>IF('Datos de Indicador'!N282="No dato","x",ROUND(IF('Datos de Indicador'!N282&gt;E$302,10,IF('Datos de Indicador'!N282&lt;$E$301,0,10-(E$302-'Datos de Indicador'!N282)/(E$302-E$301)*10)),1))</f>
        <v>5.6</v>
      </c>
      <c r="F279" s="342">
        <f t="shared" si="37"/>
        <v>5.8</v>
      </c>
      <c r="G279" s="341">
        <f>IF('Datos de Indicador'!O282="No dato","x",ROUND(IF('Datos de Indicador'!O282&gt;G$302,0,IF('Datos de Indicador'!O282&lt;$G$301,10,(G$302-'Datos de Indicador'!O282)/(G$302-G$301)*10)),1))</f>
        <v>6.2</v>
      </c>
      <c r="H279" s="341">
        <f>IF('Datos de Indicador'!P282="No dato","x",ROUND(IF('Datos de Indicador'!P282&gt;H$302,10,IF('Datos de Indicador'!P282&lt;$E$301,0,10-(H$302-'Datos de Indicador'!P282)/(H$302-H$301)*10)),1))</f>
        <v>9</v>
      </c>
      <c r="I279" s="341">
        <f>IF('Datos de Indicador'!Q282="No dato","x",ROUND(IF('Datos de Indicador'!Q282&gt;I$302,10,IF('Datos de Indicador'!Q282&lt;$I$301,0,10-(I$302-'Datos de Indicador'!Q282)/(I$302-I$301)*10)),1))</f>
        <v>6.6</v>
      </c>
      <c r="J279" s="342">
        <f t="shared" si="32"/>
        <v>7.3</v>
      </c>
      <c r="K279" s="341">
        <f>IF('Datos de Indicador'!R282="No dato","x",ROUND(IF('Datos de Indicador'!R282&gt;K$302,10,IF('Datos de Indicador'!R282&lt;$K$301,0,10-(K$302-'Datos de Indicador'!R282)/(K$302-K$301)*10)),1))</f>
        <v>4.7</v>
      </c>
      <c r="L279" s="341">
        <f>IF('Datos de Indicador'!S282="No dato","x",ROUND(IF('Datos de Indicador'!S282&gt;L$302,10,IF('Datos de Indicador'!S282&lt;$L$301,0,10-(L$302-'Datos de Indicador'!S282)/(L$302-L$301)*10)),1))</f>
        <v>8.1999999999999993</v>
      </c>
      <c r="M279" s="342">
        <f t="shared" si="33"/>
        <v>6.8</v>
      </c>
      <c r="N279" s="343">
        <f t="shared" si="38"/>
        <v>6.6</v>
      </c>
      <c r="O279" s="344">
        <f>IF('Datos de Indicador'!T282="No dato","x",IF('Datos de Indicador'!AN282="No dato","x", 'Datos de Indicador'!T282/'Datos de Indicador'!AN282))</f>
        <v>5.3486770128449287E-3</v>
      </c>
      <c r="P279" s="341">
        <f t="shared" si="34"/>
        <v>3.6</v>
      </c>
      <c r="Q279" s="474">
        <f>IF('Datos de Indicador'!T282="No dato","x",ROUND(IF('Datos de Indicador'!T282&gt;Q$302,10,IF('Datos de Indicador'!T282&lt;$Q$301,0,10-(Q$302-'Datos de Indicador'!T282)/(Q$302-Q$301)*10)),1))</f>
        <v>3.3</v>
      </c>
      <c r="R279" s="342">
        <f t="shared" si="39"/>
        <v>3.5</v>
      </c>
      <c r="S279" s="341">
        <f>IF('Datos de Indicador'!U282="No dato","x",ROUND(IF('Datos de Indicador'!U282&gt;S$302,10,IF('Datos de Indicador'!U282&lt;$S$301,0,10-(S$302-'Datos de Indicador'!U282)/(S$302-S$301)*10)),1))</f>
        <v>1.6</v>
      </c>
      <c r="T279" s="341">
        <f>IF('Datos de Indicador'!V282="No dato","x",ROUND(IF('Datos de Indicador'!V282&gt;T$302,10,IF('Datos de Indicador'!V282&lt;$T$301,0,10-(T$302-'Datos de Indicador'!V282)/(T$302-T$301)*10)),1))</f>
        <v>10</v>
      </c>
      <c r="U279" s="341">
        <f>IF('Datos de Indicador'!W282="No dato","x",ROUND(IF('Datos de Indicador'!W282&gt;U$302,10,IF('Datos de Indicador'!W282&lt;$U$301,0,10-(U$302-'Datos de Indicador'!W282)/(U$302-U$301)*10)),1))</f>
        <v>2</v>
      </c>
      <c r="V279" s="341">
        <f>IF('Datos de Indicador'!X282="No dato","x",ROUND(IF('Datos de Indicador'!X282&gt;V$302,10,IF('Datos de Indicador'!X282&lt;$V$301,0,(V$302-'Datos de Indicador'!X282)/(V$302-V$301)*10)),1))</f>
        <v>2.5</v>
      </c>
      <c r="W279" s="345">
        <f t="shared" si="35"/>
        <v>4</v>
      </c>
      <c r="X279" s="346">
        <f t="shared" si="36"/>
        <v>3.8</v>
      </c>
      <c r="Z279" s="413"/>
      <c r="AA279" s="414"/>
      <c r="AB279" s="414"/>
    </row>
    <row r="280" spans="1:28" s="3" customFormat="1" x14ac:dyDescent="0.25">
      <c r="A280" s="104" t="s">
        <v>362</v>
      </c>
      <c r="B280" s="101" t="s">
        <v>386</v>
      </c>
      <c r="C280" s="307">
        <v>1628</v>
      </c>
      <c r="D280" s="341">
        <f>IF('Datos de Indicador'!M283="No dato","x",ROUND(IF('Datos de Indicador'!M283&gt;D$302,0,IF('Datos de Indicador'!M283&lt;$D$301,10,(D$302-'Datos de Indicador'!M283)/(D$302-D$301)*10)),1))</f>
        <v>8.1</v>
      </c>
      <c r="E280" s="341">
        <f>IF('Datos de Indicador'!N283="No dato","x",ROUND(IF('Datos de Indicador'!N283&gt;E$302,10,IF('Datos de Indicador'!N283&lt;$E$301,0,10-(E$302-'Datos de Indicador'!N283)/(E$302-E$301)*10)),1))</f>
        <v>8.6</v>
      </c>
      <c r="F280" s="342">
        <f t="shared" si="37"/>
        <v>8.4</v>
      </c>
      <c r="G280" s="341">
        <f>IF('Datos de Indicador'!O283="No dato","x",ROUND(IF('Datos de Indicador'!O283&gt;G$302,0,IF('Datos de Indicador'!O283&lt;$G$301,10,(G$302-'Datos de Indicador'!O283)/(G$302-G$301)*10)),1))</f>
        <v>8.5</v>
      </c>
      <c r="H280" s="341">
        <f>IF('Datos de Indicador'!P283="No dato","x",ROUND(IF('Datos de Indicador'!P283&gt;H$302,10,IF('Datos de Indicador'!P283&lt;$E$301,0,10-(H$302-'Datos de Indicador'!P283)/(H$302-H$301)*10)),1))</f>
        <v>7.5</v>
      </c>
      <c r="I280" s="341">
        <f>IF('Datos de Indicador'!Q283="No dato","x",ROUND(IF('Datos de Indicador'!Q283&gt;I$302,10,IF('Datos de Indicador'!Q283&lt;$I$301,0,10-(I$302-'Datos de Indicador'!Q283)/(I$302-I$301)*10)),1))</f>
        <v>10</v>
      </c>
      <c r="J280" s="342">
        <f t="shared" si="32"/>
        <v>8.6999999999999993</v>
      </c>
      <c r="K280" s="341">
        <f>IF('Datos de Indicador'!R283="No dato","x",ROUND(IF('Datos de Indicador'!R283&gt;K$302,10,IF('Datos de Indicador'!R283&lt;$K$301,0,10-(K$302-'Datos de Indicador'!R283)/(K$302-K$301)*10)),1))</f>
        <v>7.5</v>
      </c>
      <c r="L280" s="341">
        <f>IF('Datos de Indicador'!S283="No dato","x",ROUND(IF('Datos de Indicador'!S283&gt;L$302,10,IF('Datos de Indicador'!S283&lt;$L$301,0,10-(L$302-'Datos de Indicador'!S283)/(L$302-L$301)*10)),1))</f>
        <v>8.1</v>
      </c>
      <c r="M280" s="342">
        <f t="shared" si="33"/>
        <v>7.8</v>
      </c>
      <c r="N280" s="343">
        <f t="shared" si="38"/>
        <v>8.3000000000000007</v>
      </c>
      <c r="O280" s="344">
        <f>IF('Datos de Indicador'!T283="No dato","x",IF('Datos de Indicador'!AN283="No dato","x", 'Datos de Indicador'!T283/'Datos de Indicador'!AN283))</f>
        <v>7.3070482569645304E-3</v>
      </c>
      <c r="P280" s="341">
        <f t="shared" si="34"/>
        <v>4.9000000000000004</v>
      </c>
      <c r="Q280" s="474">
        <f>IF('Datos de Indicador'!T283="No dato","x",ROUND(IF('Datos de Indicador'!T283&gt;Q$302,10,IF('Datos de Indicador'!T283&lt;$Q$301,0,10-(Q$302-'Datos de Indicador'!T283)/(Q$302-Q$301)*10)),1))</f>
        <v>2.4</v>
      </c>
      <c r="R280" s="342">
        <f t="shared" si="39"/>
        <v>3.8</v>
      </c>
      <c r="S280" s="341">
        <f>IF('Datos de Indicador'!U283="No dato","x",ROUND(IF('Datos de Indicador'!U283&gt;S$302,10,IF('Datos de Indicador'!U283&lt;$S$301,0,10-(S$302-'Datos de Indicador'!U283)/(S$302-S$301)*10)),1))</f>
        <v>2.5</v>
      </c>
      <c r="T280" s="341">
        <f>IF('Datos de Indicador'!V283="No dato","x",ROUND(IF('Datos de Indicador'!V283&gt;T$302,10,IF('Datos de Indicador'!V283&lt;$T$301,0,10-(T$302-'Datos de Indicador'!V283)/(T$302-T$301)*10)),1))</f>
        <v>10</v>
      </c>
      <c r="U280" s="341">
        <f>IF('Datos de Indicador'!W283="No dato","x",ROUND(IF('Datos de Indicador'!W283&gt;U$302,10,IF('Datos de Indicador'!W283&lt;$U$301,0,10-(U$302-'Datos de Indicador'!W283)/(U$302-U$301)*10)),1))</f>
        <v>4</v>
      </c>
      <c r="V280" s="341">
        <f>IF('Datos de Indicador'!X283="No dato","x",ROUND(IF('Datos de Indicador'!X283&gt;V$302,10,IF('Datos de Indicador'!X283&lt;$V$301,0,(V$302-'Datos de Indicador'!X283)/(V$302-V$301)*10)),1))</f>
        <v>7.5</v>
      </c>
      <c r="W280" s="345">
        <f t="shared" si="35"/>
        <v>6</v>
      </c>
      <c r="X280" s="346">
        <f t="shared" si="36"/>
        <v>5</v>
      </c>
      <c r="Z280" s="413"/>
      <c r="AA280" s="414"/>
      <c r="AB280" s="414"/>
    </row>
    <row r="281" spans="1:28" s="3" customFormat="1" x14ac:dyDescent="0.25">
      <c r="A281" s="104" t="s">
        <v>387</v>
      </c>
      <c r="B281" s="101" t="s">
        <v>388</v>
      </c>
      <c r="C281" s="307">
        <v>1701</v>
      </c>
      <c r="D281" s="341">
        <f>IF('Datos de Indicador'!M284="No dato","x",ROUND(IF('Datos de Indicador'!M284&gt;D$302,0,IF('Datos de Indicador'!M284&lt;$D$301,10,(D$302-'Datos de Indicador'!M284)/(D$302-D$301)*10)),1))</f>
        <v>6.1</v>
      </c>
      <c r="E281" s="341">
        <f>IF('Datos de Indicador'!N284="No dato","x",ROUND(IF('Datos de Indicador'!N284&gt;E$302,10,IF('Datos de Indicador'!N284&lt;$E$301,0,10-(E$302-'Datos de Indicador'!N284)/(E$302-E$301)*10)),1))</f>
        <v>8.6</v>
      </c>
      <c r="F281" s="342">
        <f t="shared" si="37"/>
        <v>7.6</v>
      </c>
      <c r="G281" s="341">
        <f>IF('Datos de Indicador'!O284="No dato","x",ROUND(IF('Datos de Indicador'!O284&gt;G$302,0,IF('Datos de Indicador'!O284&lt;$G$301,10,(G$302-'Datos de Indicador'!O284)/(G$302-G$301)*10)),1))</f>
        <v>5.3</v>
      </c>
      <c r="H281" s="341">
        <f>IF('Datos de Indicador'!P284="No dato","x",ROUND(IF('Datos de Indicador'!P284&gt;H$302,10,IF('Datos de Indicador'!P284&lt;$E$301,0,10-(H$302-'Datos de Indicador'!P284)/(H$302-H$301)*10)),1))</f>
        <v>8.6</v>
      </c>
      <c r="I281" s="341">
        <f>IF('Datos de Indicador'!Q284="No dato","x",ROUND(IF('Datos de Indicador'!Q284&gt;I$302,10,IF('Datos de Indicador'!Q284&lt;$I$301,0,10-(I$302-'Datos de Indicador'!Q284)/(I$302-I$301)*10)),1))</f>
        <v>10</v>
      </c>
      <c r="J281" s="342">
        <f t="shared" si="32"/>
        <v>8</v>
      </c>
      <c r="K281" s="341">
        <f>IF('Datos de Indicador'!R284="No dato","x",ROUND(IF('Datos de Indicador'!R284&gt;K$302,10,IF('Datos de Indicador'!R284&lt;$K$301,0,10-(K$302-'Datos de Indicador'!R284)/(K$302-K$301)*10)),1))</f>
        <v>4.5999999999999996</v>
      </c>
      <c r="L281" s="341">
        <f>IF('Datos de Indicador'!S284="No dato","x",ROUND(IF('Datos de Indicador'!S284&gt;L$302,10,IF('Datos de Indicador'!S284&lt;$L$301,0,10-(L$302-'Datos de Indicador'!S284)/(L$302-L$301)*10)),1))</f>
        <v>8.1999999999999993</v>
      </c>
      <c r="M281" s="342">
        <f t="shared" si="33"/>
        <v>6.8</v>
      </c>
      <c r="N281" s="343">
        <f t="shared" si="38"/>
        <v>7.5</v>
      </c>
      <c r="O281" s="344">
        <f>IF('Datos de Indicador'!T284="No dato","x",IF('Datos de Indicador'!AN284="No dato","x", 'Datos de Indicador'!T284/'Datos de Indicador'!AN284))</f>
        <v>1.1080939771634818E-2</v>
      </c>
      <c r="P281" s="341">
        <f t="shared" si="34"/>
        <v>7.4</v>
      </c>
      <c r="Q281" s="474">
        <f>IF('Datos de Indicador'!T284="No dato","x",ROUND(IF('Datos de Indicador'!T284&gt;Q$302,10,IF('Datos de Indicador'!T284&lt;$Q$301,0,10-(Q$302-'Datos de Indicador'!T284)/(Q$302-Q$301)*10)),1))</f>
        <v>10</v>
      </c>
      <c r="R281" s="342">
        <f t="shared" si="39"/>
        <v>9.1</v>
      </c>
      <c r="S281" s="341">
        <f>IF('Datos de Indicador'!U284="No dato","x",ROUND(IF('Datos de Indicador'!U284&gt;S$302,10,IF('Datos de Indicador'!U284&lt;$S$301,0,10-(S$302-'Datos de Indicador'!U284)/(S$302-S$301)*10)),1))</f>
        <v>3.3</v>
      </c>
      <c r="T281" s="341">
        <f>IF('Datos de Indicador'!V284="No dato","x",ROUND(IF('Datos de Indicador'!V284&gt;T$302,10,IF('Datos de Indicador'!V284&lt;$T$301,0,10-(T$302-'Datos de Indicador'!V284)/(T$302-T$301)*10)),1))</f>
        <v>7.2</v>
      </c>
      <c r="U281" s="341">
        <f>IF('Datos de Indicador'!W284="No dato","x",ROUND(IF('Datos de Indicador'!W284&gt;U$302,10,IF('Datos de Indicador'!W284&lt;$U$301,0,10-(U$302-'Datos de Indicador'!W284)/(U$302-U$301)*10)),1))</f>
        <v>1.1000000000000001</v>
      </c>
      <c r="V281" s="341">
        <f>IF('Datos de Indicador'!X284="No dato","x",ROUND(IF('Datos de Indicador'!X284&gt;V$302,10,IF('Datos de Indicador'!X284&lt;$V$301,0,(V$302-'Datos de Indicador'!X284)/(V$302-V$301)*10)),1))</f>
        <v>2.5</v>
      </c>
      <c r="W281" s="345">
        <f t="shared" si="35"/>
        <v>3.5</v>
      </c>
      <c r="X281" s="346">
        <f t="shared" si="36"/>
        <v>7.2</v>
      </c>
      <c r="Z281" s="413"/>
      <c r="AA281" s="414"/>
      <c r="AB281" s="414"/>
    </row>
    <row r="282" spans="1:28" s="3" customFormat="1" x14ac:dyDescent="0.25">
      <c r="A282" s="104" t="s">
        <v>387</v>
      </c>
      <c r="B282" s="101" t="s">
        <v>389</v>
      </c>
      <c r="C282" s="307">
        <v>1702</v>
      </c>
      <c r="D282" s="341">
        <f>IF('Datos de Indicador'!M285="No dato","x",ROUND(IF('Datos de Indicador'!M285&gt;D$302,0,IF('Datos de Indicador'!M285&lt;$D$301,10,(D$302-'Datos de Indicador'!M285)/(D$302-D$301)*10)),1))</f>
        <v>6.8</v>
      </c>
      <c r="E282" s="341">
        <f>IF('Datos de Indicador'!N285="No dato","x",ROUND(IF('Datos de Indicador'!N285&gt;E$302,10,IF('Datos de Indicador'!N285&lt;$E$301,0,10-(E$302-'Datos de Indicador'!N285)/(E$302-E$301)*10)),1))</f>
        <v>8</v>
      </c>
      <c r="F282" s="342">
        <f t="shared" si="37"/>
        <v>7.4</v>
      </c>
      <c r="G282" s="341">
        <f>IF('Datos de Indicador'!O285="No dato","x",ROUND(IF('Datos de Indicador'!O285&gt;G$302,0,IF('Datos de Indicador'!O285&lt;$G$301,10,(G$302-'Datos de Indicador'!O285)/(G$302-G$301)*10)),1))</f>
        <v>6.3</v>
      </c>
      <c r="H282" s="341">
        <f>IF('Datos de Indicador'!P285="No dato","x",ROUND(IF('Datos de Indicador'!P285&gt;H$302,10,IF('Datos de Indicador'!P285&lt;$E$301,0,10-(H$302-'Datos de Indicador'!P285)/(H$302-H$301)*10)),1))</f>
        <v>7.3</v>
      </c>
      <c r="I282" s="341" t="str">
        <f>IF('Datos de Indicador'!Q285="No dato","x",ROUND(IF('Datos de Indicador'!Q285&gt;I$302,10,IF('Datos de Indicador'!Q285&lt;$I$301,0,10-(I$302-'Datos de Indicador'!Q285)/(I$302-I$301)*10)),1))</f>
        <v>x</v>
      </c>
      <c r="J282" s="342">
        <f t="shared" si="32"/>
        <v>6.8</v>
      </c>
      <c r="K282" s="341">
        <f>IF('Datos de Indicador'!R285="No dato","x",ROUND(IF('Datos de Indicador'!R285&gt;K$302,10,IF('Datos de Indicador'!R285&lt;$K$301,0,10-(K$302-'Datos de Indicador'!R285)/(K$302-K$301)*10)),1))</f>
        <v>4.8</v>
      </c>
      <c r="L282" s="341">
        <f>IF('Datos de Indicador'!S285="No dato","x",ROUND(IF('Datos de Indicador'!S285&gt;L$302,10,IF('Datos de Indicador'!S285&lt;$L$301,0,10-(L$302-'Datos de Indicador'!S285)/(L$302-L$301)*10)),1))</f>
        <v>8.8000000000000007</v>
      </c>
      <c r="M282" s="342">
        <f t="shared" si="33"/>
        <v>7.3</v>
      </c>
      <c r="N282" s="343">
        <f t="shared" si="38"/>
        <v>7.2</v>
      </c>
      <c r="O282" s="344">
        <f>IF('Datos de Indicador'!T285="No dato","x",IF('Datos de Indicador'!AN285="No dato","x", 'Datos de Indicador'!T285/'Datos de Indicador'!AN285))</f>
        <v>1.193001060445387E-2</v>
      </c>
      <c r="P282" s="341">
        <f t="shared" si="34"/>
        <v>8</v>
      </c>
      <c r="Q282" s="474">
        <f>IF('Datos de Indicador'!T285="No dato","x",ROUND(IF('Datos de Indicador'!T285&gt;Q$302,10,IF('Datos de Indicador'!T285&lt;$Q$301,0,10-(Q$302-'Datos de Indicador'!T285)/(Q$302-Q$301)*10)),1))</f>
        <v>2.2000000000000002</v>
      </c>
      <c r="R282" s="342">
        <f t="shared" si="39"/>
        <v>5.8</v>
      </c>
      <c r="S282" s="341">
        <f>IF('Datos de Indicador'!U285="No dato","x",ROUND(IF('Datos de Indicador'!U285&gt;S$302,10,IF('Datos de Indicador'!U285&lt;$S$301,0,10-(S$302-'Datos de Indicador'!U285)/(S$302-S$301)*10)),1))</f>
        <v>6</v>
      </c>
      <c r="T282" s="341">
        <f>IF('Datos de Indicador'!V285="No dato","x",ROUND(IF('Datos de Indicador'!V285&gt;T$302,10,IF('Datos de Indicador'!V285&lt;$T$301,0,10-(T$302-'Datos de Indicador'!V285)/(T$302-T$301)*10)),1))</f>
        <v>5.4</v>
      </c>
      <c r="U282" s="341">
        <f>IF('Datos de Indicador'!W285="No dato","x",ROUND(IF('Datos de Indicador'!W285&gt;U$302,10,IF('Datos de Indicador'!W285&lt;$U$301,0,10-(U$302-'Datos de Indicador'!W285)/(U$302-U$301)*10)),1))</f>
        <v>0.7</v>
      </c>
      <c r="V282" s="341">
        <f>IF('Datos de Indicador'!X285="No dato","x",ROUND(IF('Datos de Indicador'!X285&gt;V$302,10,IF('Datos de Indicador'!X285&lt;$V$301,0,(V$302-'Datos de Indicador'!X285)/(V$302-V$301)*10)),1))</f>
        <v>0</v>
      </c>
      <c r="W282" s="345">
        <f t="shared" si="35"/>
        <v>3</v>
      </c>
      <c r="X282" s="346">
        <f t="shared" si="36"/>
        <v>4.5</v>
      </c>
      <c r="Z282" s="413"/>
      <c r="AA282" s="414"/>
      <c r="AB282" s="414"/>
    </row>
    <row r="283" spans="1:28" s="3" customFormat="1" x14ac:dyDescent="0.25">
      <c r="A283" s="104" t="s">
        <v>387</v>
      </c>
      <c r="B283" s="101" t="s">
        <v>390</v>
      </c>
      <c r="C283" s="307">
        <v>1703</v>
      </c>
      <c r="D283" s="341">
        <f>IF('Datos de Indicador'!M286="No dato","x",ROUND(IF('Datos de Indicador'!M286&gt;D$302,0,IF('Datos de Indicador'!M286&lt;$D$301,10,(D$302-'Datos de Indicador'!M286)/(D$302-D$301)*10)),1))</f>
        <v>6</v>
      </c>
      <c r="E283" s="341">
        <f>IF('Datos de Indicador'!N286="No dato","x",ROUND(IF('Datos de Indicador'!N286&gt;E$302,10,IF('Datos de Indicador'!N286&lt;$E$301,0,10-(E$302-'Datos de Indicador'!N286)/(E$302-E$301)*10)),1))</f>
        <v>8.3000000000000007</v>
      </c>
      <c r="F283" s="342">
        <f t="shared" si="37"/>
        <v>7.3</v>
      </c>
      <c r="G283" s="341">
        <f>IF('Datos de Indicador'!O286="No dato","x",ROUND(IF('Datos de Indicador'!O286&gt;G$302,0,IF('Datos de Indicador'!O286&lt;$G$301,10,(G$302-'Datos de Indicador'!O286)/(G$302-G$301)*10)),1))</f>
        <v>6.3</v>
      </c>
      <c r="H283" s="341">
        <f>IF('Datos de Indicador'!P286="No dato","x",ROUND(IF('Datos de Indicador'!P286&gt;H$302,10,IF('Datos de Indicador'!P286&lt;$E$301,0,10-(H$302-'Datos de Indicador'!P286)/(H$302-H$301)*10)),1))</f>
        <v>8</v>
      </c>
      <c r="I283" s="341">
        <f>IF('Datos de Indicador'!Q286="No dato","x",ROUND(IF('Datos de Indicador'!Q286&gt;I$302,10,IF('Datos de Indicador'!Q286&lt;$I$301,0,10-(I$302-'Datos de Indicador'!Q286)/(I$302-I$301)*10)),1))</f>
        <v>10</v>
      </c>
      <c r="J283" s="342">
        <f t="shared" si="32"/>
        <v>8.1</v>
      </c>
      <c r="K283" s="341">
        <f>IF('Datos de Indicador'!R286="No dato","x",ROUND(IF('Datos de Indicador'!R286&gt;K$302,10,IF('Datos de Indicador'!R286&lt;$K$301,0,10-(K$302-'Datos de Indicador'!R286)/(K$302-K$301)*10)),1))</f>
        <v>4.5</v>
      </c>
      <c r="L283" s="341">
        <f>IF('Datos de Indicador'!S286="No dato","x",ROUND(IF('Datos de Indicador'!S286&gt;L$302,10,IF('Datos de Indicador'!S286&lt;$L$301,0,10-(L$302-'Datos de Indicador'!S286)/(L$302-L$301)*10)),1))</f>
        <v>8</v>
      </c>
      <c r="M283" s="342">
        <f t="shared" si="33"/>
        <v>6.6</v>
      </c>
      <c r="N283" s="343">
        <f t="shared" si="38"/>
        <v>7.3</v>
      </c>
      <c r="O283" s="344">
        <f>IF('Datos de Indicador'!T286="No dato","x",IF('Datos de Indicador'!AN286="No dato","x", 'Datos de Indicador'!T286/'Datos de Indicador'!AN286))</f>
        <v>8.0645161290322578E-3</v>
      </c>
      <c r="P283" s="341">
        <f t="shared" si="34"/>
        <v>5.4</v>
      </c>
      <c r="Q283" s="474">
        <f>IF('Datos de Indicador'!T286="No dato","x",ROUND(IF('Datos de Indicador'!T286&gt;Q$302,10,IF('Datos de Indicador'!T286&lt;$Q$301,0,10-(Q$302-'Datos de Indicador'!T286)/(Q$302-Q$301)*10)),1))</f>
        <v>2.6</v>
      </c>
      <c r="R283" s="342">
        <f t="shared" si="39"/>
        <v>4.0999999999999996</v>
      </c>
      <c r="S283" s="341">
        <f>IF('Datos de Indicador'!U286="No dato","x",ROUND(IF('Datos de Indicador'!U286&gt;S$302,10,IF('Datos de Indicador'!U286&lt;$S$301,0,10-(S$302-'Datos de Indicador'!U286)/(S$302-S$301)*10)),1))</f>
        <v>2.4</v>
      </c>
      <c r="T283" s="341">
        <f>IF('Datos de Indicador'!V286="No dato","x",ROUND(IF('Datos de Indicador'!V286&gt;T$302,10,IF('Datos de Indicador'!V286&lt;$T$301,0,10-(T$302-'Datos de Indicador'!V286)/(T$302-T$301)*10)),1))</f>
        <v>9.3000000000000007</v>
      </c>
      <c r="U283" s="341">
        <f>IF('Datos de Indicador'!W286="No dato","x",ROUND(IF('Datos de Indicador'!W286&gt;U$302,10,IF('Datos de Indicador'!W286&lt;$U$301,0,10-(U$302-'Datos de Indicador'!W286)/(U$302-U$301)*10)),1))</f>
        <v>3.8</v>
      </c>
      <c r="V283" s="341">
        <f>IF('Datos de Indicador'!X286="No dato","x",ROUND(IF('Datos de Indicador'!X286&gt;V$302,10,IF('Datos de Indicador'!X286&lt;$V$301,0,(V$302-'Datos de Indicador'!X286)/(V$302-V$301)*10)),1))</f>
        <v>2.5</v>
      </c>
      <c r="W283" s="345">
        <f t="shared" si="35"/>
        <v>4.5</v>
      </c>
      <c r="X283" s="346">
        <f t="shared" si="36"/>
        <v>4.3</v>
      </c>
      <c r="Z283" s="413"/>
      <c r="AA283" s="414"/>
      <c r="AB283" s="414"/>
    </row>
    <row r="284" spans="1:28" s="3" customFormat="1" x14ac:dyDescent="0.25">
      <c r="A284" s="104" t="s">
        <v>387</v>
      </c>
      <c r="B284" s="101" t="s">
        <v>391</v>
      </c>
      <c r="C284" s="307">
        <v>1704</v>
      </c>
      <c r="D284" s="341">
        <f>IF('Datos de Indicador'!M287="No dato","x",ROUND(IF('Datos de Indicador'!M287&gt;D$302,0,IF('Datos de Indicador'!M287&lt;$D$301,10,(D$302-'Datos de Indicador'!M287)/(D$302-D$301)*10)),1))</f>
        <v>6.5</v>
      </c>
      <c r="E284" s="341">
        <f>IF('Datos de Indicador'!N287="No dato","x",ROUND(IF('Datos de Indicador'!N287&gt;E$302,10,IF('Datos de Indicador'!N287&lt;$E$301,0,10-(E$302-'Datos de Indicador'!N287)/(E$302-E$301)*10)),1))</f>
        <v>9</v>
      </c>
      <c r="F284" s="342">
        <f t="shared" si="37"/>
        <v>8</v>
      </c>
      <c r="G284" s="341">
        <f>IF('Datos de Indicador'!O287="No dato","x",ROUND(IF('Datos de Indicador'!O287&gt;G$302,0,IF('Datos de Indicador'!O287&lt;$G$301,10,(G$302-'Datos de Indicador'!O287)/(G$302-G$301)*10)),1))</f>
        <v>8.5</v>
      </c>
      <c r="H284" s="341">
        <f>IF('Datos de Indicador'!P287="No dato","x",ROUND(IF('Datos de Indicador'!P287&gt;H$302,10,IF('Datos de Indicador'!P287&lt;$E$301,0,10-(H$302-'Datos de Indicador'!P287)/(H$302-H$301)*10)),1))</f>
        <v>8.5</v>
      </c>
      <c r="I284" s="341" t="str">
        <f>IF('Datos de Indicador'!Q287="No dato","x",ROUND(IF('Datos de Indicador'!Q287&gt;I$302,10,IF('Datos de Indicador'!Q287&lt;$I$301,0,10-(I$302-'Datos de Indicador'!Q287)/(I$302-I$301)*10)),1))</f>
        <v>x</v>
      </c>
      <c r="J284" s="342">
        <f t="shared" si="32"/>
        <v>8.5</v>
      </c>
      <c r="K284" s="341">
        <f>IF('Datos de Indicador'!R287="No dato","x",ROUND(IF('Datos de Indicador'!R287&gt;K$302,10,IF('Datos de Indicador'!R287&lt;$K$301,0,10-(K$302-'Datos de Indicador'!R287)/(K$302-K$301)*10)),1))</f>
        <v>5.8</v>
      </c>
      <c r="L284" s="341">
        <f>IF('Datos de Indicador'!S287="No dato","x",ROUND(IF('Datos de Indicador'!S287&gt;L$302,10,IF('Datos de Indicador'!S287&lt;$L$301,0,10-(L$302-'Datos de Indicador'!S287)/(L$302-L$301)*10)),1))</f>
        <v>8.3000000000000007</v>
      </c>
      <c r="M284" s="342">
        <f t="shared" si="33"/>
        <v>7.2</v>
      </c>
      <c r="N284" s="343">
        <f t="shared" si="38"/>
        <v>7.9</v>
      </c>
      <c r="O284" s="344">
        <f>IF('Datos de Indicador'!T287="No dato","x",IF('Datos de Indicador'!AN287="No dato","x", 'Datos de Indicador'!T287/'Datos de Indicador'!AN287))</f>
        <v>8.8028169014084511E-3</v>
      </c>
      <c r="P284" s="341">
        <f t="shared" si="34"/>
        <v>5.9</v>
      </c>
      <c r="Q284" s="474">
        <f>IF('Datos de Indicador'!T287="No dato","x",ROUND(IF('Datos de Indicador'!T287&gt;Q$302,10,IF('Datos de Indicador'!T287&lt;$Q$301,0,10-(Q$302-'Datos de Indicador'!T287)/(Q$302-Q$301)*10)),1))</f>
        <v>1.6</v>
      </c>
      <c r="R284" s="342">
        <f t="shared" si="39"/>
        <v>4.0999999999999996</v>
      </c>
      <c r="S284" s="341">
        <f>IF('Datos de Indicador'!U287="No dato","x",ROUND(IF('Datos de Indicador'!U287&gt;S$302,10,IF('Datos de Indicador'!U287&lt;$S$301,0,10-(S$302-'Datos de Indicador'!U287)/(S$302-S$301)*10)),1))</f>
        <v>3.1</v>
      </c>
      <c r="T284" s="341">
        <f>IF('Datos de Indicador'!V287="No dato","x",ROUND(IF('Datos de Indicador'!V287&gt;T$302,10,IF('Datos de Indicador'!V287&lt;$T$301,0,10-(T$302-'Datos de Indicador'!V287)/(T$302-T$301)*10)),1))</f>
        <v>5.8</v>
      </c>
      <c r="U284" s="341">
        <f>IF('Datos de Indicador'!W287="No dato","x",ROUND(IF('Datos de Indicador'!W287&gt;U$302,10,IF('Datos de Indicador'!W287&lt;$U$301,0,10-(U$302-'Datos de Indicador'!W287)/(U$302-U$301)*10)),1))</f>
        <v>5.3</v>
      </c>
      <c r="V284" s="341">
        <f>IF('Datos de Indicador'!X287="No dato","x",ROUND(IF('Datos de Indicador'!X287&gt;V$302,10,IF('Datos de Indicador'!X287&lt;$V$301,0,(V$302-'Datos de Indicador'!X287)/(V$302-V$301)*10)),1))</f>
        <v>2.5</v>
      </c>
      <c r="W284" s="345">
        <f t="shared" si="35"/>
        <v>4.2</v>
      </c>
      <c r="X284" s="346">
        <f t="shared" si="36"/>
        <v>4.2</v>
      </c>
      <c r="Z284" s="413"/>
      <c r="AA284" s="414"/>
      <c r="AB284" s="414"/>
    </row>
    <row r="285" spans="1:28" s="3" customFormat="1" x14ac:dyDescent="0.25">
      <c r="A285" s="104" t="s">
        <v>387</v>
      </c>
      <c r="B285" s="101" t="s">
        <v>392</v>
      </c>
      <c r="C285" s="307">
        <v>1705</v>
      </c>
      <c r="D285" s="341">
        <f>IF('Datos de Indicador'!M288="No dato","x",ROUND(IF('Datos de Indicador'!M288&gt;D$302,0,IF('Datos de Indicador'!M288&lt;$D$301,10,(D$302-'Datos de Indicador'!M288)/(D$302-D$301)*10)),1))</f>
        <v>6.4</v>
      </c>
      <c r="E285" s="341">
        <f>IF('Datos de Indicador'!N288="No dato","x",ROUND(IF('Datos de Indicador'!N288&gt;E$302,10,IF('Datos de Indicador'!N288&lt;$E$301,0,10-(E$302-'Datos de Indicador'!N288)/(E$302-E$301)*10)),1))</f>
        <v>8.3000000000000007</v>
      </c>
      <c r="F285" s="342">
        <f t="shared" si="37"/>
        <v>7.5</v>
      </c>
      <c r="G285" s="341">
        <f>IF('Datos de Indicador'!O288="No dato","x",ROUND(IF('Datos de Indicador'!O288&gt;G$302,0,IF('Datos de Indicador'!O288&lt;$G$301,10,(G$302-'Datos de Indicador'!O288)/(G$302-G$301)*10)),1))</f>
        <v>8.6999999999999993</v>
      </c>
      <c r="H285" s="341">
        <f>IF('Datos de Indicador'!P288="No dato","x",ROUND(IF('Datos de Indicador'!P288&gt;H$302,10,IF('Datos de Indicador'!P288&lt;$E$301,0,10-(H$302-'Datos de Indicador'!P288)/(H$302-H$301)*10)),1))</f>
        <v>8</v>
      </c>
      <c r="I285" s="341" t="str">
        <f>IF('Datos de Indicador'!Q288="No dato","x",ROUND(IF('Datos de Indicador'!Q288&gt;I$302,10,IF('Datos de Indicador'!Q288&lt;$I$301,0,10-(I$302-'Datos de Indicador'!Q288)/(I$302-I$301)*10)),1))</f>
        <v>x</v>
      </c>
      <c r="J285" s="342">
        <f t="shared" si="32"/>
        <v>8.4</v>
      </c>
      <c r="K285" s="341">
        <f>IF('Datos de Indicador'!R288="No dato","x",ROUND(IF('Datos de Indicador'!R288&gt;K$302,10,IF('Datos de Indicador'!R288&lt;$K$301,0,10-(K$302-'Datos de Indicador'!R288)/(K$302-K$301)*10)),1))</f>
        <v>5</v>
      </c>
      <c r="L285" s="341">
        <f>IF('Datos de Indicador'!S288="No dato","x",ROUND(IF('Datos de Indicador'!S288&gt;L$302,10,IF('Datos de Indicador'!S288&lt;$L$301,0,10-(L$302-'Datos de Indicador'!S288)/(L$302-L$301)*10)),1))</f>
        <v>7.8</v>
      </c>
      <c r="M285" s="342">
        <f t="shared" si="33"/>
        <v>6.6</v>
      </c>
      <c r="N285" s="343">
        <f t="shared" si="38"/>
        <v>7.5</v>
      </c>
      <c r="O285" s="344">
        <f>IF('Datos de Indicador'!T288="No dato","x",IF('Datos de Indicador'!AN288="No dato","x", 'Datos de Indicador'!T288/'Datos de Indicador'!AN288))</f>
        <v>1.3819095477386936E-2</v>
      </c>
      <c r="P285" s="341">
        <f t="shared" si="34"/>
        <v>9.1999999999999993</v>
      </c>
      <c r="Q285" s="474">
        <f>IF('Datos de Indicador'!T288="No dato","x",ROUND(IF('Datos de Indicador'!T288&gt;Q$302,10,IF('Datos de Indicador'!T288&lt;$Q$301,0,10-(Q$302-'Datos de Indicador'!T288)/(Q$302-Q$301)*10)),1))</f>
        <v>1.4</v>
      </c>
      <c r="R285" s="342">
        <f t="shared" si="39"/>
        <v>6.8</v>
      </c>
      <c r="S285" s="341">
        <f>IF('Datos de Indicador'!U288="No dato","x",ROUND(IF('Datos de Indicador'!U288&gt;S$302,10,IF('Datos de Indicador'!U288&lt;$S$301,0,10-(S$302-'Datos de Indicador'!U288)/(S$302-S$301)*10)),1))</f>
        <v>5.3</v>
      </c>
      <c r="T285" s="341">
        <f>IF('Datos de Indicador'!V288="No dato","x",ROUND(IF('Datos de Indicador'!V288&gt;T$302,10,IF('Datos de Indicador'!V288&lt;$T$301,0,10-(T$302-'Datos de Indicador'!V288)/(T$302-T$301)*10)),1))</f>
        <v>5.3</v>
      </c>
      <c r="U285" s="341">
        <f>IF('Datos de Indicador'!W288="No dato","x",ROUND(IF('Datos de Indicador'!W288&gt;U$302,10,IF('Datos de Indicador'!W288&lt;$U$301,0,10-(U$302-'Datos de Indicador'!W288)/(U$302-U$301)*10)),1))</f>
        <v>2.7</v>
      </c>
      <c r="V285" s="341">
        <f>IF('Datos de Indicador'!X288="No dato","x",ROUND(IF('Datos de Indicador'!X288&gt;V$302,10,IF('Datos de Indicador'!X288&lt;$V$301,0,(V$302-'Datos de Indicador'!X288)/(V$302-V$301)*10)),1))</f>
        <v>2.5</v>
      </c>
      <c r="W285" s="345">
        <f t="shared" si="35"/>
        <v>4</v>
      </c>
      <c r="X285" s="346">
        <f t="shared" si="36"/>
        <v>5.6</v>
      </c>
      <c r="Z285" s="413"/>
      <c r="AA285" s="414"/>
      <c r="AB285" s="414"/>
    </row>
    <row r="286" spans="1:28" s="3" customFormat="1" x14ac:dyDescent="0.25">
      <c r="A286" s="104" t="s">
        <v>387</v>
      </c>
      <c r="B286" s="101" t="s">
        <v>393</v>
      </c>
      <c r="C286" s="307">
        <v>1706</v>
      </c>
      <c r="D286" s="341">
        <f>IF('Datos de Indicador'!M289="No dato","x",ROUND(IF('Datos de Indicador'!M289&gt;D$302,0,IF('Datos de Indicador'!M289&lt;$D$301,10,(D$302-'Datos de Indicador'!M289)/(D$302-D$301)*10)),1))</f>
        <v>6.2</v>
      </c>
      <c r="E286" s="341">
        <f>IF('Datos de Indicador'!N289="No dato","x",ROUND(IF('Datos de Indicador'!N289&gt;E$302,10,IF('Datos de Indicador'!N289&lt;$E$301,0,10-(E$302-'Datos de Indicador'!N289)/(E$302-E$301)*10)),1))</f>
        <v>8.1999999999999993</v>
      </c>
      <c r="F286" s="342">
        <f t="shared" si="37"/>
        <v>7.3</v>
      </c>
      <c r="G286" s="341">
        <f>IF('Datos de Indicador'!O289="No dato","x",ROUND(IF('Datos de Indicador'!O289&gt;G$302,0,IF('Datos de Indicador'!O289&lt;$G$301,10,(G$302-'Datos de Indicador'!O289)/(G$302-G$301)*10)),1))</f>
        <v>6.5</v>
      </c>
      <c r="H286" s="341">
        <f>IF('Datos de Indicador'!P289="No dato","x",ROUND(IF('Datos de Indicador'!P289&gt;H$302,10,IF('Datos de Indicador'!P289&lt;$E$301,0,10-(H$302-'Datos de Indicador'!P289)/(H$302-H$301)*10)),1))</f>
        <v>8.5</v>
      </c>
      <c r="I286" s="341">
        <f>IF('Datos de Indicador'!Q289="No dato","x",ROUND(IF('Datos de Indicador'!Q289&gt;I$302,10,IF('Datos de Indicador'!Q289&lt;$I$301,0,10-(I$302-'Datos de Indicador'!Q289)/(I$302-I$301)*10)),1))</f>
        <v>7.2</v>
      </c>
      <c r="J286" s="342">
        <f t="shared" si="32"/>
        <v>7.4</v>
      </c>
      <c r="K286" s="341">
        <f>IF('Datos de Indicador'!R289="No dato","x",ROUND(IF('Datos de Indicador'!R289&gt;K$302,10,IF('Datos de Indicador'!R289&lt;$K$301,0,10-(K$302-'Datos de Indicador'!R289)/(K$302-K$301)*10)),1))</f>
        <v>3.6</v>
      </c>
      <c r="L286" s="341">
        <f>IF('Datos de Indicador'!S289="No dato","x",ROUND(IF('Datos de Indicador'!S289&gt;L$302,10,IF('Datos de Indicador'!S289&lt;$L$301,0,10-(L$302-'Datos de Indicador'!S289)/(L$302-L$301)*10)),1))</f>
        <v>8.3000000000000007</v>
      </c>
      <c r="M286" s="342">
        <f t="shared" si="33"/>
        <v>6.5</v>
      </c>
      <c r="N286" s="343">
        <f t="shared" si="38"/>
        <v>7.1</v>
      </c>
      <c r="O286" s="344">
        <f>IF('Datos de Indicador'!T289="No dato","x",IF('Datos de Indicador'!AN289="No dato","x", 'Datos de Indicador'!T289/'Datos de Indicador'!AN289))</f>
        <v>7.8249428709923144E-3</v>
      </c>
      <c r="P286" s="341">
        <f t="shared" si="34"/>
        <v>5.2</v>
      </c>
      <c r="Q286" s="474">
        <f>IF('Datos de Indicador'!T289="No dato","x",ROUND(IF('Datos de Indicador'!T289&gt;Q$302,10,IF('Datos de Indicador'!T289&lt;$Q$301,0,10-(Q$302-'Datos de Indicador'!T289)/(Q$302-Q$301)*10)),1))</f>
        <v>2.8</v>
      </c>
      <c r="R286" s="342">
        <f t="shared" si="39"/>
        <v>4.0999999999999996</v>
      </c>
      <c r="S286" s="341">
        <f>IF('Datos de Indicador'!U289="No dato","x",ROUND(IF('Datos de Indicador'!U289&gt;S$302,10,IF('Datos de Indicador'!U289&lt;$S$301,0,10-(S$302-'Datos de Indicador'!U289)/(S$302-S$301)*10)),1))</f>
        <v>9.9</v>
      </c>
      <c r="T286" s="341">
        <f>IF('Datos de Indicador'!V289="No dato","x",ROUND(IF('Datos de Indicador'!V289&gt;T$302,10,IF('Datos de Indicador'!V289&lt;$T$301,0,10-(T$302-'Datos de Indicador'!V289)/(T$302-T$301)*10)),1))</f>
        <v>6.7</v>
      </c>
      <c r="U286" s="341">
        <f>IF('Datos de Indicador'!W289="No dato","x",ROUND(IF('Datos de Indicador'!W289&gt;U$302,10,IF('Datos de Indicador'!W289&lt;$U$301,0,10-(U$302-'Datos de Indicador'!W289)/(U$302-U$301)*10)),1))</f>
        <v>1</v>
      </c>
      <c r="V286" s="341">
        <f>IF('Datos de Indicador'!X289="No dato","x",ROUND(IF('Datos de Indicador'!X289&gt;V$302,10,IF('Datos de Indicador'!X289&lt;$V$301,0,(V$302-'Datos de Indicador'!X289)/(V$302-V$301)*10)),1))</f>
        <v>2.5</v>
      </c>
      <c r="W286" s="345">
        <f t="shared" si="35"/>
        <v>5</v>
      </c>
      <c r="X286" s="346">
        <f t="shared" si="36"/>
        <v>4.5999999999999996</v>
      </c>
      <c r="Z286" s="413"/>
      <c r="AA286" s="414"/>
      <c r="AB286" s="414"/>
    </row>
    <row r="287" spans="1:28" s="3" customFormat="1" x14ac:dyDescent="0.25">
      <c r="A287" s="104" t="s">
        <v>387</v>
      </c>
      <c r="B287" s="101" t="s">
        <v>394</v>
      </c>
      <c r="C287" s="307">
        <v>1707</v>
      </c>
      <c r="D287" s="341">
        <f>IF('Datos de Indicador'!M290="No dato","x",ROUND(IF('Datos de Indicador'!M290&gt;D$302,0,IF('Datos de Indicador'!M290&lt;$D$301,10,(D$302-'Datos de Indicador'!M290)/(D$302-D$301)*10)),1))</f>
        <v>6.7</v>
      </c>
      <c r="E287" s="341">
        <f>IF('Datos de Indicador'!N290="No dato","x",ROUND(IF('Datos de Indicador'!N290&gt;E$302,10,IF('Datos de Indicador'!N290&lt;$E$301,0,10-(E$302-'Datos de Indicador'!N290)/(E$302-E$301)*10)),1))</f>
        <v>9.1</v>
      </c>
      <c r="F287" s="342">
        <f t="shared" si="37"/>
        <v>8.1</v>
      </c>
      <c r="G287" s="341">
        <f>IF('Datos de Indicador'!O290="No dato","x",ROUND(IF('Datos de Indicador'!O290&gt;G$302,0,IF('Datos de Indicador'!O290&lt;$G$301,10,(G$302-'Datos de Indicador'!O290)/(G$302-G$301)*10)),1))</f>
        <v>7.5</v>
      </c>
      <c r="H287" s="341">
        <f>IF('Datos de Indicador'!P290="No dato","x",ROUND(IF('Datos de Indicador'!P290&gt;H$302,10,IF('Datos de Indicador'!P290&lt;$E$301,0,10-(H$302-'Datos de Indicador'!P290)/(H$302-H$301)*10)),1))</f>
        <v>9</v>
      </c>
      <c r="I287" s="341">
        <f>IF('Datos de Indicador'!Q290="No dato","x",ROUND(IF('Datos de Indicador'!Q290&gt;I$302,10,IF('Datos de Indicador'!Q290&lt;$I$301,0,10-(I$302-'Datos de Indicador'!Q290)/(I$302-I$301)*10)),1))</f>
        <v>10</v>
      </c>
      <c r="J287" s="342">
        <f t="shared" si="32"/>
        <v>8.8000000000000007</v>
      </c>
      <c r="K287" s="341">
        <f>IF('Datos de Indicador'!R290="No dato","x",ROUND(IF('Datos de Indicador'!R290&gt;K$302,10,IF('Datos de Indicador'!R290&lt;$K$301,0,10-(K$302-'Datos de Indicador'!R290)/(K$302-K$301)*10)),1))</f>
        <v>5.2</v>
      </c>
      <c r="L287" s="341">
        <f>IF('Datos de Indicador'!S290="No dato","x",ROUND(IF('Datos de Indicador'!S290&gt;L$302,10,IF('Datos de Indicador'!S290&lt;$L$301,0,10-(L$302-'Datos de Indicador'!S290)/(L$302-L$301)*10)),1))</f>
        <v>8.1999999999999993</v>
      </c>
      <c r="M287" s="342">
        <f t="shared" si="33"/>
        <v>7</v>
      </c>
      <c r="N287" s="343">
        <f t="shared" si="38"/>
        <v>8</v>
      </c>
      <c r="O287" s="344">
        <f>IF('Datos de Indicador'!T290="No dato","x",IF('Datos de Indicador'!AN290="No dato","x", 'Datos de Indicador'!T290/'Datos de Indicador'!AN290))</f>
        <v>8.8836662749706228E-3</v>
      </c>
      <c r="P287" s="341">
        <f t="shared" si="34"/>
        <v>5.9</v>
      </c>
      <c r="Q287" s="474">
        <f>IF('Datos de Indicador'!T290="No dato","x",ROUND(IF('Datos de Indicador'!T290&gt;Q$302,10,IF('Datos de Indicador'!T290&lt;$Q$301,0,10-(Q$302-'Datos de Indicador'!T290)/(Q$302-Q$301)*10)),1))</f>
        <v>4.7</v>
      </c>
      <c r="R287" s="342">
        <f t="shared" si="39"/>
        <v>5.3</v>
      </c>
      <c r="S287" s="341">
        <f>IF('Datos de Indicador'!U290="No dato","x",ROUND(IF('Datos de Indicador'!U290&gt;S$302,10,IF('Datos de Indicador'!U290&lt;$S$301,0,10-(S$302-'Datos de Indicador'!U290)/(S$302-S$301)*10)),1))</f>
        <v>3.3</v>
      </c>
      <c r="T287" s="341">
        <f>IF('Datos de Indicador'!V290="No dato","x",ROUND(IF('Datos de Indicador'!V290&gt;T$302,10,IF('Datos de Indicador'!V290&lt;$T$301,0,10-(T$302-'Datos de Indicador'!V290)/(T$302-T$301)*10)),1))</f>
        <v>10</v>
      </c>
      <c r="U287" s="341">
        <f>IF('Datos de Indicador'!W290="No dato","x",ROUND(IF('Datos de Indicador'!W290&gt;U$302,10,IF('Datos de Indicador'!W290&lt;$U$301,0,10-(U$302-'Datos de Indicador'!W290)/(U$302-U$301)*10)),1))</f>
        <v>2.9</v>
      </c>
      <c r="V287" s="341">
        <f>IF('Datos de Indicador'!X290="No dato","x",ROUND(IF('Datos de Indicador'!X290&gt;V$302,10,IF('Datos de Indicador'!X290&lt;$V$301,0,(V$302-'Datos de Indicador'!X290)/(V$302-V$301)*10)),1))</f>
        <v>5</v>
      </c>
      <c r="W287" s="345">
        <f t="shared" si="35"/>
        <v>5.3</v>
      </c>
      <c r="X287" s="346">
        <f t="shared" si="36"/>
        <v>5.3</v>
      </c>
      <c r="Z287" s="413"/>
      <c r="AA287" s="414"/>
      <c r="AB287" s="414"/>
    </row>
    <row r="288" spans="1:28" s="3" customFormat="1" x14ac:dyDescent="0.25">
      <c r="A288" s="104" t="s">
        <v>387</v>
      </c>
      <c r="B288" s="101" t="s">
        <v>395</v>
      </c>
      <c r="C288" s="307">
        <v>1708</v>
      </c>
      <c r="D288" s="341">
        <f>IF('Datos de Indicador'!M291="No dato","x",ROUND(IF('Datos de Indicador'!M291&gt;D$302,0,IF('Datos de Indicador'!M291&lt;$D$301,10,(D$302-'Datos de Indicador'!M291)/(D$302-D$301)*10)),1))</f>
        <v>7.8</v>
      </c>
      <c r="E288" s="341">
        <f>IF('Datos de Indicador'!N291="No dato","x",ROUND(IF('Datos de Indicador'!N291&gt;E$302,10,IF('Datos de Indicador'!N291&lt;$E$301,0,10-(E$302-'Datos de Indicador'!N291)/(E$302-E$301)*10)),1))</f>
        <v>10</v>
      </c>
      <c r="F288" s="342">
        <f t="shared" si="37"/>
        <v>9.1999999999999993</v>
      </c>
      <c r="G288" s="341">
        <f>IF('Datos de Indicador'!O291="No dato","x",ROUND(IF('Datos de Indicador'!O291&gt;G$302,0,IF('Datos de Indicador'!O291&lt;$G$301,10,(G$302-'Datos de Indicador'!O291)/(G$302-G$301)*10)),1))</f>
        <v>9</v>
      </c>
      <c r="H288" s="341">
        <f>IF('Datos de Indicador'!P291="No dato","x",ROUND(IF('Datos de Indicador'!P291&gt;H$302,10,IF('Datos de Indicador'!P291&lt;$E$301,0,10-(H$302-'Datos de Indicador'!P291)/(H$302-H$301)*10)),1))</f>
        <v>8.3000000000000007</v>
      </c>
      <c r="I288" s="341">
        <f>IF('Datos de Indicador'!Q291="No dato","x",ROUND(IF('Datos de Indicador'!Q291&gt;I$302,10,IF('Datos de Indicador'!Q291&lt;$I$301,0,10-(I$302-'Datos de Indicador'!Q291)/(I$302-I$301)*10)),1))</f>
        <v>10</v>
      </c>
      <c r="J288" s="342">
        <f t="shared" si="32"/>
        <v>9.1</v>
      </c>
      <c r="K288" s="341">
        <f>IF('Datos de Indicador'!R291="No dato","x",ROUND(IF('Datos de Indicador'!R291&gt;K$302,10,IF('Datos de Indicador'!R291&lt;$K$301,0,10-(K$302-'Datos de Indicador'!R291)/(K$302-K$301)*10)),1))</f>
        <v>5.6</v>
      </c>
      <c r="L288" s="341">
        <f>IF('Datos de Indicador'!S291="No dato","x",ROUND(IF('Datos de Indicador'!S291&gt;L$302,10,IF('Datos de Indicador'!S291&lt;$L$301,0,10-(L$302-'Datos de Indicador'!S291)/(L$302-L$301)*10)),1))</f>
        <v>8.1</v>
      </c>
      <c r="M288" s="342">
        <f t="shared" si="33"/>
        <v>7</v>
      </c>
      <c r="N288" s="343">
        <f t="shared" si="38"/>
        <v>8.4</v>
      </c>
      <c r="O288" s="344">
        <f>IF('Datos de Indicador'!T291="No dato","x",IF('Datos de Indicador'!AN291="No dato","x", 'Datos de Indicador'!T291/'Datos de Indicador'!AN291))</f>
        <v>5.7815194238766609E-3</v>
      </c>
      <c r="P288" s="341">
        <f t="shared" si="34"/>
        <v>3.9</v>
      </c>
      <c r="Q288" s="474">
        <f>IF('Datos de Indicador'!T291="No dato","x",ROUND(IF('Datos de Indicador'!T291&gt;Q$302,10,IF('Datos de Indicador'!T291&lt;$Q$301,0,10-(Q$302-'Datos de Indicador'!T291)/(Q$302-Q$301)*10)),1))</f>
        <v>1.4</v>
      </c>
      <c r="R288" s="342">
        <f t="shared" si="39"/>
        <v>2.7</v>
      </c>
      <c r="S288" s="341">
        <f>IF('Datos de Indicador'!U291="No dato","x",ROUND(IF('Datos de Indicador'!U291&gt;S$302,10,IF('Datos de Indicador'!U291&lt;$S$301,0,10-(S$302-'Datos de Indicador'!U291)/(S$302-S$301)*10)),1))</f>
        <v>2.8</v>
      </c>
      <c r="T288" s="341">
        <f>IF('Datos de Indicador'!V291="No dato","x",ROUND(IF('Datos de Indicador'!V291&gt;T$302,10,IF('Datos de Indicador'!V291&lt;$T$301,0,10-(T$302-'Datos de Indicador'!V291)/(T$302-T$301)*10)),1))</f>
        <v>9.5</v>
      </c>
      <c r="U288" s="341">
        <f>IF('Datos de Indicador'!W291="No dato","x",ROUND(IF('Datos de Indicador'!W291&gt;U$302,10,IF('Datos de Indicador'!W291&lt;$U$301,0,10-(U$302-'Datos de Indicador'!W291)/(U$302-U$301)*10)),1))</f>
        <v>3.4</v>
      </c>
      <c r="V288" s="341">
        <f>IF('Datos de Indicador'!X291="No dato","x",ROUND(IF('Datos de Indicador'!X291&gt;V$302,10,IF('Datos de Indicador'!X291&lt;$V$301,0,(V$302-'Datos de Indicador'!X291)/(V$302-V$301)*10)),1))</f>
        <v>7.5</v>
      </c>
      <c r="W288" s="345">
        <f t="shared" si="35"/>
        <v>5.8</v>
      </c>
      <c r="X288" s="346">
        <f t="shared" si="36"/>
        <v>4.4000000000000004</v>
      </c>
      <c r="Z288" s="413"/>
      <c r="AA288" s="414"/>
      <c r="AB288" s="414"/>
    </row>
    <row r="289" spans="1:28" s="3" customFormat="1" x14ac:dyDescent="0.25">
      <c r="A289" s="104" t="s">
        <v>387</v>
      </c>
      <c r="B289" s="101" t="s">
        <v>396</v>
      </c>
      <c r="C289" s="307">
        <v>1709</v>
      </c>
      <c r="D289" s="341">
        <f>IF('Datos de Indicador'!M292="No dato","x",ROUND(IF('Datos de Indicador'!M292&gt;D$302,0,IF('Datos de Indicador'!M292&lt;$D$301,10,(D$302-'Datos de Indicador'!M292)/(D$302-D$301)*10)),1))</f>
        <v>5.2</v>
      </c>
      <c r="E289" s="341">
        <f>IF('Datos de Indicador'!N292="No dato","x",ROUND(IF('Datos de Indicador'!N292&gt;E$302,10,IF('Datos de Indicador'!N292&lt;$E$301,0,10-(E$302-'Datos de Indicador'!N292)/(E$302-E$301)*10)),1))</f>
        <v>7.5</v>
      </c>
      <c r="F289" s="342">
        <f t="shared" si="37"/>
        <v>6.5</v>
      </c>
      <c r="G289" s="341">
        <f>IF('Datos de Indicador'!O292="No dato","x",ROUND(IF('Datos de Indicador'!O292&gt;G$302,0,IF('Datos de Indicador'!O292&lt;$G$301,10,(G$302-'Datos de Indicador'!O292)/(G$302-G$301)*10)),1))</f>
        <v>2.8</v>
      </c>
      <c r="H289" s="341">
        <f>IF('Datos de Indicador'!P292="No dato","x",ROUND(IF('Datos de Indicador'!P292&gt;H$302,10,IF('Datos de Indicador'!P292&lt;$E$301,0,10-(H$302-'Datos de Indicador'!P292)/(H$302-H$301)*10)),1))</f>
        <v>8.4</v>
      </c>
      <c r="I289" s="341">
        <f>IF('Datos de Indicador'!Q292="No dato","x",ROUND(IF('Datos de Indicador'!Q292&gt;I$302,10,IF('Datos de Indicador'!Q292&lt;$I$301,0,10-(I$302-'Datos de Indicador'!Q292)/(I$302-I$301)*10)),1))</f>
        <v>9.9</v>
      </c>
      <c r="J289" s="342">
        <f t="shared" si="32"/>
        <v>7</v>
      </c>
      <c r="K289" s="341">
        <f>IF('Datos de Indicador'!R292="No dato","x",ROUND(IF('Datos de Indicador'!R292&gt;K$302,10,IF('Datos de Indicador'!R292&lt;$K$301,0,10-(K$302-'Datos de Indicador'!R292)/(K$302-K$301)*10)),1))</f>
        <v>3.4</v>
      </c>
      <c r="L289" s="341">
        <f>IF('Datos de Indicador'!S292="No dato","x",ROUND(IF('Datos de Indicador'!S292&gt;L$302,10,IF('Datos de Indicador'!S292&lt;$L$301,0,10-(L$302-'Datos de Indicador'!S292)/(L$302-L$301)*10)),1))</f>
        <v>7.9</v>
      </c>
      <c r="M289" s="342">
        <f t="shared" si="33"/>
        <v>6.1</v>
      </c>
      <c r="N289" s="343">
        <f t="shared" si="38"/>
        <v>6.5</v>
      </c>
      <c r="O289" s="344">
        <f>IF('Datos de Indicador'!T292="No dato","x",IF('Datos de Indicador'!AN292="No dato","x", 'Datos de Indicador'!T292/'Datos de Indicador'!AN292))</f>
        <v>7.845009891534211E-3</v>
      </c>
      <c r="P289" s="341">
        <f t="shared" si="34"/>
        <v>5.2</v>
      </c>
      <c r="Q289" s="474">
        <f>IF('Datos de Indicador'!T292="No dato","x",ROUND(IF('Datos de Indicador'!T292&gt;Q$302,10,IF('Datos de Indicador'!T292&lt;$Q$301,0,10-(Q$302-'Datos de Indicador'!T292)/(Q$302-Q$301)*10)),1))</f>
        <v>8.6</v>
      </c>
      <c r="R289" s="342">
        <f t="shared" si="39"/>
        <v>7.3</v>
      </c>
      <c r="S289" s="341">
        <f>IF('Datos de Indicador'!U292="No dato","x",ROUND(IF('Datos de Indicador'!U292&gt;S$302,10,IF('Datos de Indicador'!U292&lt;$S$301,0,10-(S$302-'Datos de Indicador'!U292)/(S$302-S$301)*10)),1))</f>
        <v>1.7</v>
      </c>
      <c r="T289" s="341">
        <f>IF('Datos de Indicador'!V292="No dato","x",ROUND(IF('Datos de Indicador'!V292&gt;T$302,10,IF('Datos de Indicador'!V292&lt;$T$301,0,10-(T$302-'Datos de Indicador'!V292)/(T$302-T$301)*10)),1))</f>
        <v>7</v>
      </c>
      <c r="U289" s="341">
        <f>IF('Datos de Indicador'!W292="No dato","x",ROUND(IF('Datos de Indicador'!W292&gt;U$302,10,IF('Datos de Indicador'!W292&lt;$U$301,0,10-(U$302-'Datos de Indicador'!W292)/(U$302-U$301)*10)),1))</f>
        <v>9.6</v>
      </c>
      <c r="V289" s="341">
        <f>IF('Datos de Indicador'!X292="No dato","x",ROUND(IF('Datos de Indicador'!X292&gt;V$302,10,IF('Datos de Indicador'!X292&lt;$V$301,0,(V$302-'Datos de Indicador'!X292)/(V$302-V$301)*10)),1))</f>
        <v>0</v>
      </c>
      <c r="W289" s="345">
        <f t="shared" si="35"/>
        <v>4.5999999999999996</v>
      </c>
      <c r="X289" s="346">
        <f t="shared" si="36"/>
        <v>6.1</v>
      </c>
      <c r="Z289" s="413"/>
      <c r="AA289" s="414"/>
      <c r="AB289" s="414"/>
    </row>
    <row r="290" spans="1:28" s="3" customFormat="1" x14ac:dyDescent="0.25">
      <c r="A290" s="107" t="s">
        <v>397</v>
      </c>
      <c r="B290" s="101" t="s">
        <v>397</v>
      </c>
      <c r="C290" s="307">
        <v>1801</v>
      </c>
      <c r="D290" s="341">
        <f>IF('Datos de Indicador'!M293="No dato","x",ROUND(IF('Datos de Indicador'!M293&gt;D$302,0,IF('Datos de Indicador'!M293&lt;$D$301,10,(D$302-'Datos de Indicador'!M293)/(D$302-D$301)*10)),1))</f>
        <v>6.8</v>
      </c>
      <c r="E290" s="341">
        <f>IF('Datos de Indicador'!N293="No dato","x",ROUND(IF('Datos de Indicador'!N293&gt;E$302,10,IF('Datos de Indicador'!N293&lt;$E$301,0,10-(E$302-'Datos de Indicador'!N293)/(E$302-E$301)*10)),1))</f>
        <v>8</v>
      </c>
      <c r="F290" s="342">
        <f t="shared" si="37"/>
        <v>7.4</v>
      </c>
      <c r="G290" s="341">
        <f>IF('Datos de Indicador'!O293="No dato","x",ROUND(IF('Datos de Indicador'!O293&gt;G$302,0,IF('Datos de Indicador'!O293&lt;$G$301,10,(G$302-'Datos de Indicador'!O293)/(G$302-G$301)*10)),1))</f>
        <v>7.2</v>
      </c>
      <c r="H290" s="341">
        <f>IF('Datos de Indicador'!P293="No dato","x",ROUND(IF('Datos de Indicador'!P293&gt;H$302,10,IF('Datos de Indicador'!P293&lt;$E$301,0,10-(H$302-'Datos de Indicador'!P293)/(H$302-H$301)*10)),1))</f>
        <v>7.2</v>
      </c>
      <c r="I290" s="341">
        <f>IF('Datos de Indicador'!Q293="No dato","x",ROUND(IF('Datos de Indicador'!Q293&gt;I$302,10,IF('Datos de Indicador'!Q293&lt;$I$301,0,10-(I$302-'Datos de Indicador'!Q293)/(I$302-I$301)*10)),1))</f>
        <v>8.3000000000000007</v>
      </c>
      <c r="J290" s="342">
        <f t="shared" si="32"/>
        <v>7.6</v>
      </c>
      <c r="K290" s="341">
        <f>IF('Datos de Indicador'!R293="No dato","x",ROUND(IF('Datos de Indicador'!R293&gt;K$302,10,IF('Datos de Indicador'!R293&lt;$K$301,0,10-(K$302-'Datos de Indicador'!R293)/(K$302-K$301)*10)),1))</f>
        <v>6.5</v>
      </c>
      <c r="L290" s="341">
        <f>IF('Datos de Indicador'!S293="No dato","x",ROUND(IF('Datos de Indicador'!S293&gt;L$302,10,IF('Datos de Indicador'!S293&lt;$L$301,0,10-(L$302-'Datos de Indicador'!S293)/(L$302-L$301)*10)),1))</f>
        <v>8.1999999999999993</v>
      </c>
      <c r="M290" s="342">
        <f t="shared" si="33"/>
        <v>7.4</v>
      </c>
      <c r="N290" s="343">
        <f t="shared" si="38"/>
        <v>7.5</v>
      </c>
      <c r="O290" s="344">
        <f>IF('Datos de Indicador'!T293="No dato","x",IF('Datos de Indicador'!AN293="No dato","x", 'Datos de Indicador'!T293/'Datos de Indicador'!AN293))</f>
        <v>8.4140772307658776E-3</v>
      </c>
      <c r="P290" s="341">
        <f t="shared" si="34"/>
        <v>5.6</v>
      </c>
      <c r="Q290" s="474">
        <f>IF('Datos de Indicador'!T293="No dato","x",ROUND(IF('Datos de Indicador'!T293&gt;Q$302,10,IF('Datos de Indicador'!T293&lt;$Q$301,0,10-(Q$302-'Datos de Indicador'!T293)/(Q$302-Q$301)*10)),1))</f>
        <v>10</v>
      </c>
      <c r="R290" s="342">
        <f t="shared" si="39"/>
        <v>8.6</v>
      </c>
      <c r="S290" s="341">
        <f>IF('Datos de Indicador'!U293="No dato","x",ROUND(IF('Datos de Indicador'!U293&gt;S$302,10,IF('Datos de Indicador'!U293&lt;$S$301,0,10-(S$302-'Datos de Indicador'!U293)/(S$302-S$301)*10)),1))</f>
        <v>5.0999999999999996</v>
      </c>
      <c r="T290" s="341">
        <f>IF('Datos de Indicador'!V293="No dato","x",ROUND(IF('Datos de Indicador'!V293&gt;T$302,10,IF('Datos de Indicador'!V293&lt;$T$301,0,10-(T$302-'Datos de Indicador'!V293)/(T$302-T$301)*10)),1))</f>
        <v>9</v>
      </c>
      <c r="U290" s="341">
        <f>IF('Datos de Indicador'!W293="No dato","x",ROUND(IF('Datos de Indicador'!W293&gt;U$302,10,IF('Datos de Indicador'!W293&lt;$U$301,0,10-(U$302-'Datos de Indicador'!W293)/(U$302-U$301)*10)),1))</f>
        <v>7.6</v>
      </c>
      <c r="V290" s="341">
        <f>IF('Datos de Indicador'!X293="No dato","x",ROUND(IF('Datos de Indicador'!X293&gt;V$302,10,IF('Datos de Indicador'!X293&lt;$V$301,0,(V$302-'Datos de Indicador'!X293)/(V$302-V$301)*10)),1))</f>
        <v>5</v>
      </c>
      <c r="W290" s="345">
        <f t="shared" si="35"/>
        <v>6.7</v>
      </c>
      <c r="X290" s="346">
        <f t="shared" si="36"/>
        <v>7.8</v>
      </c>
      <c r="Z290" s="413"/>
      <c r="AA290" s="414"/>
      <c r="AB290" s="414"/>
    </row>
    <row r="291" spans="1:28" s="3" customFormat="1" x14ac:dyDescent="0.25">
      <c r="A291" s="107" t="s">
        <v>397</v>
      </c>
      <c r="B291" s="101" t="s">
        <v>398</v>
      </c>
      <c r="C291" s="307">
        <v>1802</v>
      </c>
      <c r="D291" s="341">
        <f>IF('Datos de Indicador'!M294="No dato","x",ROUND(IF('Datos de Indicador'!M294&gt;D$302,0,IF('Datos de Indicador'!M294&lt;$D$301,10,(D$302-'Datos de Indicador'!M294)/(D$302-D$301)*10)),1))</f>
        <v>5.9</v>
      </c>
      <c r="E291" s="341">
        <f>IF('Datos de Indicador'!N294="No dato","x",ROUND(IF('Datos de Indicador'!N294&gt;E$302,10,IF('Datos de Indicador'!N294&lt;$E$301,0,10-(E$302-'Datos de Indicador'!N294)/(E$302-E$301)*10)),1))</f>
        <v>7.5</v>
      </c>
      <c r="F291" s="342">
        <f t="shared" si="37"/>
        <v>6.8</v>
      </c>
      <c r="G291" s="341">
        <f>IF('Datos de Indicador'!O294="No dato","x",ROUND(IF('Datos de Indicador'!O294&gt;G$302,0,IF('Datos de Indicador'!O294&lt;$G$301,10,(G$302-'Datos de Indicador'!O294)/(G$302-G$301)*10)),1))</f>
        <v>5.8</v>
      </c>
      <c r="H291" s="341">
        <f>IF('Datos de Indicador'!P294="No dato","x",ROUND(IF('Datos de Indicador'!P294&gt;H$302,10,IF('Datos de Indicador'!P294&lt;$E$301,0,10-(H$302-'Datos de Indicador'!P294)/(H$302-H$301)*10)),1))</f>
        <v>7.2</v>
      </c>
      <c r="I291" s="341">
        <f>IF('Datos de Indicador'!Q294="No dato","x",ROUND(IF('Datos de Indicador'!Q294&gt;I$302,10,IF('Datos de Indicador'!Q294&lt;$I$301,0,10-(I$302-'Datos de Indicador'!Q294)/(I$302-I$301)*10)),1))</f>
        <v>10</v>
      </c>
      <c r="J291" s="342">
        <f t="shared" si="32"/>
        <v>7.7</v>
      </c>
      <c r="K291" s="341">
        <f>IF('Datos de Indicador'!R294="No dato","x",ROUND(IF('Datos de Indicador'!R294&gt;K$302,10,IF('Datos de Indicador'!R294&lt;$K$301,0,10-(K$302-'Datos de Indicador'!R294)/(K$302-K$301)*10)),1))</f>
        <v>4.5</v>
      </c>
      <c r="L291" s="341">
        <f>IF('Datos de Indicador'!S294="No dato","x",ROUND(IF('Datos de Indicador'!S294&gt;L$302,10,IF('Datos de Indicador'!S294&lt;$L$301,0,10-(L$302-'Datos de Indicador'!S294)/(L$302-L$301)*10)),1))</f>
        <v>9.1</v>
      </c>
      <c r="M291" s="342">
        <f t="shared" si="33"/>
        <v>7.5</v>
      </c>
      <c r="N291" s="343">
        <f t="shared" si="38"/>
        <v>7.3</v>
      </c>
      <c r="O291" s="344">
        <f>IF('Datos de Indicador'!T294="No dato","x",IF('Datos de Indicador'!AN294="No dato","x", 'Datos de Indicador'!T294/'Datos de Indicador'!AN294))</f>
        <v>3.6770850743774027E-3</v>
      </c>
      <c r="P291" s="341">
        <f t="shared" si="34"/>
        <v>2.5</v>
      </c>
      <c r="Q291" s="474">
        <f>IF('Datos de Indicador'!T294="No dato","x",ROUND(IF('Datos de Indicador'!T294&gt;Q$302,10,IF('Datos de Indicador'!T294&lt;$Q$301,0,10-(Q$302-'Datos de Indicador'!T294)/(Q$302-Q$301)*10)),1))</f>
        <v>0.5</v>
      </c>
      <c r="R291" s="342">
        <f t="shared" si="39"/>
        <v>1.6</v>
      </c>
      <c r="S291" s="341">
        <f>IF('Datos de Indicador'!U294="No dato","x",ROUND(IF('Datos de Indicador'!U294&gt;S$302,10,IF('Datos de Indicador'!U294&lt;$S$301,0,10-(S$302-'Datos de Indicador'!U294)/(S$302-S$301)*10)),1))</f>
        <v>9.8000000000000007</v>
      </c>
      <c r="T291" s="341">
        <f>IF('Datos de Indicador'!V294="No dato","x",ROUND(IF('Datos de Indicador'!V294&gt;T$302,10,IF('Datos de Indicador'!V294&lt;$T$301,0,10-(T$302-'Datos de Indicador'!V294)/(T$302-T$301)*10)),1))</f>
        <v>8.1</v>
      </c>
      <c r="U291" s="341">
        <f>IF('Datos de Indicador'!W294="No dato","x",ROUND(IF('Datos de Indicador'!W294&gt;U$302,10,IF('Datos de Indicador'!W294&lt;$U$301,0,10-(U$302-'Datos de Indicador'!W294)/(U$302-U$301)*10)),1))</f>
        <v>0.5</v>
      </c>
      <c r="V291" s="341">
        <f>IF('Datos de Indicador'!X294="No dato","x",ROUND(IF('Datos de Indicador'!X294&gt;V$302,10,IF('Datos de Indicador'!X294&lt;$V$301,0,(V$302-'Datos de Indicador'!X294)/(V$302-V$301)*10)),1))</f>
        <v>5</v>
      </c>
      <c r="W291" s="345">
        <f t="shared" si="35"/>
        <v>5.9</v>
      </c>
      <c r="X291" s="346">
        <f t="shared" si="36"/>
        <v>4.0999999999999996</v>
      </c>
      <c r="Z291" s="413"/>
      <c r="AA291" s="414"/>
      <c r="AB291" s="414"/>
    </row>
    <row r="292" spans="1:28" s="3" customFormat="1" x14ac:dyDescent="0.25">
      <c r="A292" s="107" t="s">
        <v>397</v>
      </c>
      <c r="B292" s="101" t="s">
        <v>399</v>
      </c>
      <c r="C292" s="307">
        <v>1803</v>
      </c>
      <c r="D292" s="341">
        <f>IF('Datos de Indicador'!M295="No dato","x",ROUND(IF('Datos de Indicador'!M295&gt;D$302,0,IF('Datos de Indicador'!M295&lt;$D$301,10,(D$302-'Datos de Indicador'!M295)/(D$302-D$301)*10)),1))</f>
        <v>6.6</v>
      </c>
      <c r="E292" s="341">
        <f>IF('Datos de Indicador'!N295="No dato","x",ROUND(IF('Datos de Indicador'!N295&gt;E$302,10,IF('Datos de Indicador'!N295&lt;$E$301,0,10-(E$302-'Datos de Indicador'!N295)/(E$302-E$301)*10)),1))</f>
        <v>7.2</v>
      </c>
      <c r="F292" s="342">
        <f t="shared" si="37"/>
        <v>6.9</v>
      </c>
      <c r="G292" s="341">
        <f>IF('Datos de Indicador'!O295="No dato","x",ROUND(IF('Datos de Indicador'!O295&gt;G$302,0,IF('Datos de Indicador'!O295&lt;$G$301,10,(G$302-'Datos de Indicador'!O295)/(G$302-G$301)*10)),1))</f>
        <v>6.8</v>
      </c>
      <c r="H292" s="341">
        <f>IF('Datos de Indicador'!P295="No dato","x",ROUND(IF('Datos de Indicador'!P295&gt;H$302,10,IF('Datos de Indicador'!P295&lt;$E$301,0,10-(H$302-'Datos de Indicador'!P295)/(H$302-H$301)*10)),1))</f>
        <v>7</v>
      </c>
      <c r="I292" s="341">
        <f>IF('Datos de Indicador'!Q295="No dato","x",ROUND(IF('Datos de Indicador'!Q295&gt;I$302,10,IF('Datos de Indicador'!Q295&lt;$I$301,0,10-(I$302-'Datos de Indicador'!Q295)/(I$302-I$301)*10)),1))</f>
        <v>8.9</v>
      </c>
      <c r="J292" s="342">
        <f t="shared" si="32"/>
        <v>7.6</v>
      </c>
      <c r="K292" s="341">
        <f>IF('Datos de Indicador'!R295="No dato","x",ROUND(IF('Datos de Indicador'!R295&gt;K$302,10,IF('Datos de Indicador'!R295&lt;$K$301,0,10-(K$302-'Datos de Indicador'!R295)/(K$302-K$301)*10)),1))</f>
        <v>5.4</v>
      </c>
      <c r="L292" s="341">
        <f>IF('Datos de Indicador'!S295="No dato","x",ROUND(IF('Datos de Indicador'!S295&gt;L$302,10,IF('Datos de Indicador'!S295&lt;$L$301,0,10-(L$302-'Datos de Indicador'!S295)/(L$302-L$301)*10)),1))</f>
        <v>8.1999999999999993</v>
      </c>
      <c r="M292" s="342">
        <f t="shared" si="33"/>
        <v>7</v>
      </c>
      <c r="N292" s="343">
        <f t="shared" si="38"/>
        <v>7.2</v>
      </c>
      <c r="O292" s="344">
        <f>IF('Datos de Indicador'!T295="No dato","x",IF('Datos de Indicador'!AN295="No dato","x", 'Datos de Indicador'!T295/'Datos de Indicador'!AN295))</f>
        <v>8.024796195652174E-3</v>
      </c>
      <c r="P292" s="341">
        <f t="shared" si="34"/>
        <v>5.3</v>
      </c>
      <c r="Q292" s="474">
        <f>IF('Datos de Indicador'!T295="No dato","x",ROUND(IF('Datos de Indicador'!T295&gt;Q$302,10,IF('Datos de Indicador'!T295&lt;$Q$301,0,10-(Q$302-'Datos de Indicador'!T295)/(Q$302-Q$301)*10)),1))</f>
        <v>9.4</v>
      </c>
      <c r="R292" s="342">
        <f t="shared" si="39"/>
        <v>8</v>
      </c>
      <c r="S292" s="341">
        <f>IF('Datos de Indicador'!U295="No dato","x",ROUND(IF('Datos de Indicador'!U295&gt;S$302,10,IF('Datos de Indicador'!U295&lt;$S$301,0,10-(S$302-'Datos de Indicador'!U295)/(S$302-S$301)*10)),1))</f>
        <v>2.8</v>
      </c>
      <c r="T292" s="341">
        <f>IF('Datos de Indicador'!V295="No dato","x",ROUND(IF('Datos de Indicador'!V295&gt;T$302,10,IF('Datos de Indicador'!V295&lt;$T$301,0,10-(T$302-'Datos de Indicador'!V295)/(T$302-T$301)*10)),1))</f>
        <v>9.1</v>
      </c>
      <c r="U292" s="341">
        <f>IF('Datos de Indicador'!W295="No dato","x",ROUND(IF('Datos de Indicador'!W295&gt;U$302,10,IF('Datos de Indicador'!W295&lt;$U$301,0,10-(U$302-'Datos de Indicador'!W295)/(U$302-U$301)*10)),1))</f>
        <v>1.5</v>
      </c>
      <c r="V292" s="341">
        <f>IF('Datos de Indicador'!X295="No dato","x",ROUND(IF('Datos de Indicador'!X295&gt;V$302,10,IF('Datos de Indicador'!X295&lt;$V$301,0,(V$302-'Datos de Indicador'!X295)/(V$302-V$301)*10)),1))</f>
        <v>5</v>
      </c>
      <c r="W292" s="345">
        <f t="shared" si="35"/>
        <v>4.5999999999999996</v>
      </c>
      <c r="X292" s="346">
        <f t="shared" si="36"/>
        <v>6.6</v>
      </c>
      <c r="Z292" s="413"/>
      <c r="AA292" s="414"/>
      <c r="AB292" s="414"/>
    </row>
    <row r="293" spans="1:28" s="3" customFormat="1" x14ac:dyDescent="0.25">
      <c r="A293" s="107" t="s">
        <v>397</v>
      </c>
      <c r="B293" s="101" t="s">
        <v>400</v>
      </c>
      <c r="C293" s="307">
        <v>1804</v>
      </c>
      <c r="D293" s="341">
        <f>IF('Datos de Indicador'!M296="No dato","x",ROUND(IF('Datos de Indicador'!M296&gt;D$302,0,IF('Datos de Indicador'!M296&lt;$D$301,10,(D$302-'Datos de Indicador'!M296)/(D$302-D$301)*10)),1))</f>
        <v>4.9000000000000004</v>
      </c>
      <c r="E293" s="341">
        <f>IF('Datos de Indicador'!N296="No dato","x",ROUND(IF('Datos de Indicador'!N296&gt;E$302,10,IF('Datos de Indicador'!N296&lt;$E$301,0,10-(E$302-'Datos de Indicador'!N296)/(E$302-E$301)*10)),1))</f>
        <v>5.4</v>
      </c>
      <c r="F293" s="342">
        <f t="shared" si="37"/>
        <v>5.2</v>
      </c>
      <c r="G293" s="341">
        <f>IF('Datos de Indicador'!O296="No dato","x",ROUND(IF('Datos de Indicador'!O296&gt;G$302,0,IF('Datos de Indicador'!O296&lt;$G$301,10,(G$302-'Datos de Indicador'!O296)/(G$302-G$301)*10)),1))</f>
        <v>2.8</v>
      </c>
      <c r="H293" s="341">
        <f>IF('Datos de Indicador'!P296="No dato","x",ROUND(IF('Datos de Indicador'!P296&gt;H$302,10,IF('Datos de Indicador'!P296&lt;$E$301,0,10-(H$302-'Datos de Indicador'!P296)/(H$302-H$301)*10)),1))</f>
        <v>6.3</v>
      </c>
      <c r="I293" s="341">
        <f>IF('Datos de Indicador'!Q296="No dato","x",ROUND(IF('Datos de Indicador'!Q296&gt;I$302,10,IF('Datos de Indicador'!Q296&lt;$I$301,0,10-(I$302-'Datos de Indicador'!Q296)/(I$302-I$301)*10)),1))</f>
        <v>7</v>
      </c>
      <c r="J293" s="342">
        <f t="shared" si="32"/>
        <v>5.4</v>
      </c>
      <c r="K293" s="341">
        <f>IF('Datos de Indicador'!R296="No dato","x",ROUND(IF('Datos de Indicador'!R296&gt;K$302,10,IF('Datos de Indicador'!R296&lt;$K$301,0,10-(K$302-'Datos de Indicador'!R296)/(K$302-K$301)*10)),1))</f>
        <v>2.6</v>
      </c>
      <c r="L293" s="341">
        <f>IF('Datos de Indicador'!S296="No dato","x",ROUND(IF('Datos de Indicador'!S296&gt;L$302,10,IF('Datos de Indicador'!S296&lt;$L$301,0,10-(L$302-'Datos de Indicador'!S296)/(L$302-L$301)*10)),1))</f>
        <v>8</v>
      </c>
      <c r="M293" s="342">
        <f t="shared" si="33"/>
        <v>6</v>
      </c>
      <c r="N293" s="343">
        <f t="shared" si="38"/>
        <v>5.5</v>
      </c>
      <c r="O293" s="344">
        <f>IF('Datos de Indicador'!T296="No dato","x",IF('Datos de Indicador'!AN296="No dato","x", 'Datos de Indicador'!T296/'Datos de Indicador'!AN296))</f>
        <v>1.0854122861851452E-2</v>
      </c>
      <c r="P293" s="341">
        <f t="shared" si="34"/>
        <v>7.2</v>
      </c>
      <c r="Q293" s="474">
        <f>IF('Datos de Indicador'!T296="No dato","x",ROUND(IF('Datos de Indicador'!T296&gt;Q$302,10,IF('Datos de Indicador'!T296&lt;$Q$301,0,10-(Q$302-'Datos de Indicador'!T296)/(Q$302-Q$301)*10)),1))</f>
        <v>10</v>
      </c>
      <c r="R293" s="342">
        <f t="shared" si="39"/>
        <v>9</v>
      </c>
      <c r="S293" s="341">
        <f>IF('Datos de Indicador'!U296="No dato","x",ROUND(IF('Datos de Indicador'!U296&gt;S$302,10,IF('Datos de Indicador'!U296&lt;$S$301,0,10-(S$302-'Datos de Indicador'!U296)/(S$302-S$301)*10)),1))</f>
        <v>2.8</v>
      </c>
      <c r="T293" s="341">
        <f>IF('Datos de Indicador'!V296="No dato","x",ROUND(IF('Datos de Indicador'!V296&gt;T$302,10,IF('Datos de Indicador'!V296&lt;$T$301,0,10-(T$302-'Datos de Indicador'!V296)/(T$302-T$301)*10)),1))</f>
        <v>6.9</v>
      </c>
      <c r="U293" s="341">
        <f>IF('Datos de Indicador'!W296="No dato","x",ROUND(IF('Datos de Indicador'!W296&gt;U$302,10,IF('Datos de Indicador'!W296&lt;$U$301,0,10-(U$302-'Datos de Indicador'!W296)/(U$302-U$301)*10)),1))</f>
        <v>5.5</v>
      </c>
      <c r="V293" s="341">
        <f>IF('Datos de Indicador'!X296="No dato","x",ROUND(IF('Datos de Indicador'!X296&gt;V$302,10,IF('Datos de Indicador'!X296&lt;$V$301,0,(V$302-'Datos de Indicador'!X296)/(V$302-V$301)*10)),1))</f>
        <v>0</v>
      </c>
      <c r="W293" s="345">
        <f t="shared" si="35"/>
        <v>3.8</v>
      </c>
      <c r="X293" s="346">
        <f t="shared" si="36"/>
        <v>7.2</v>
      </c>
      <c r="Z293" s="413"/>
      <c r="AA293" s="414"/>
      <c r="AB293" s="414"/>
    </row>
    <row r="294" spans="1:28" s="3" customFormat="1" x14ac:dyDescent="0.25">
      <c r="A294" s="107" t="s">
        <v>397</v>
      </c>
      <c r="B294" s="101" t="s">
        <v>401</v>
      </c>
      <c r="C294" s="307">
        <v>1805</v>
      </c>
      <c r="D294" s="341">
        <f>IF('Datos de Indicador'!M297="No dato","x",ROUND(IF('Datos de Indicador'!M297&gt;D$302,0,IF('Datos de Indicador'!M297&lt;$D$301,10,(D$302-'Datos de Indicador'!M297)/(D$302-D$301)*10)),1))</f>
        <v>7.1</v>
      </c>
      <c r="E294" s="341">
        <f>IF('Datos de Indicador'!N297="No dato","x",ROUND(IF('Datos de Indicador'!N297&gt;E$302,10,IF('Datos de Indicador'!N297&lt;$E$301,0,10-(E$302-'Datos de Indicador'!N297)/(E$302-E$301)*10)),1))</f>
        <v>8.8000000000000007</v>
      </c>
      <c r="F294" s="342">
        <f t="shared" si="37"/>
        <v>8.1</v>
      </c>
      <c r="G294" s="341">
        <f>IF('Datos de Indicador'!O297="No dato","x",ROUND(IF('Datos de Indicador'!O297&gt;G$302,0,IF('Datos de Indicador'!O297&lt;$G$301,10,(G$302-'Datos de Indicador'!O297)/(G$302-G$301)*10)),1))</f>
        <v>8</v>
      </c>
      <c r="H294" s="341">
        <f>IF('Datos de Indicador'!P297="No dato","x",ROUND(IF('Datos de Indicador'!P297&gt;H$302,10,IF('Datos de Indicador'!P297&lt;$E$301,0,10-(H$302-'Datos de Indicador'!P297)/(H$302-H$301)*10)),1))</f>
        <v>8.1999999999999993</v>
      </c>
      <c r="I294" s="341">
        <f>IF('Datos de Indicador'!Q297="No dato","x",ROUND(IF('Datos de Indicador'!Q297&gt;I$302,10,IF('Datos de Indicador'!Q297&lt;$I$301,0,10-(I$302-'Datos de Indicador'!Q297)/(I$302-I$301)*10)),1))</f>
        <v>10</v>
      </c>
      <c r="J294" s="342">
        <f t="shared" si="32"/>
        <v>8.6999999999999993</v>
      </c>
      <c r="K294" s="341">
        <f>IF('Datos de Indicador'!R297="No dato","x",ROUND(IF('Datos de Indicador'!R297&gt;K$302,10,IF('Datos de Indicador'!R297&lt;$K$301,0,10-(K$302-'Datos de Indicador'!R297)/(K$302-K$301)*10)),1))</f>
        <v>7.4</v>
      </c>
      <c r="L294" s="341">
        <f>IF('Datos de Indicador'!S297="No dato","x",ROUND(IF('Datos de Indicador'!S297&gt;L$302,10,IF('Datos de Indicador'!S297&lt;$L$301,0,10-(L$302-'Datos de Indicador'!S297)/(L$302-L$301)*10)),1))</f>
        <v>8.6</v>
      </c>
      <c r="M294" s="342">
        <f t="shared" si="33"/>
        <v>8.1</v>
      </c>
      <c r="N294" s="343">
        <f t="shared" si="38"/>
        <v>8.3000000000000007</v>
      </c>
      <c r="O294" s="344">
        <f>IF('Datos de Indicador'!T297="No dato","x",IF('Datos de Indicador'!AN297="No dato","x", 'Datos de Indicador'!T297/'Datos de Indicador'!AN297))</f>
        <v>3.3033963043253844E-3</v>
      </c>
      <c r="P294" s="341">
        <f t="shared" si="34"/>
        <v>2.2000000000000002</v>
      </c>
      <c r="Q294" s="474">
        <f>IF('Datos de Indicador'!T297="No dato","x",ROUND(IF('Datos de Indicador'!T297&gt;Q$302,10,IF('Datos de Indicador'!T297&lt;$Q$301,0,10-(Q$302-'Datos de Indicador'!T297)/(Q$302-Q$301)*10)),1))</f>
        <v>0.8</v>
      </c>
      <c r="R294" s="342">
        <f t="shared" si="39"/>
        <v>1.5</v>
      </c>
      <c r="S294" s="341">
        <f>IF('Datos de Indicador'!U297="No dato","x",ROUND(IF('Datos de Indicador'!U297&gt;S$302,10,IF('Datos de Indicador'!U297&lt;$S$301,0,10-(S$302-'Datos de Indicador'!U297)/(S$302-S$301)*10)),1))</f>
        <v>4.3</v>
      </c>
      <c r="T294" s="341">
        <f>IF('Datos de Indicador'!V297="No dato","x",ROUND(IF('Datos de Indicador'!V297&gt;T$302,10,IF('Datos de Indicador'!V297&lt;$T$301,0,10-(T$302-'Datos de Indicador'!V297)/(T$302-T$301)*10)),1))</f>
        <v>10</v>
      </c>
      <c r="U294" s="341">
        <f>IF('Datos de Indicador'!W297="No dato","x",ROUND(IF('Datos de Indicador'!W297&gt;U$302,10,IF('Datos de Indicador'!W297&lt;$U$301,0,10-(U$302-'Datos de Indicador'!W297)/(U$302-U$301)*10)),1))</f>
        <v>2.1</v>
      </c>
      <c r="V294" s="341">
        <f>IF('Datos de Indicador'!X297="No dato","x",ROUND(IF('Datos de Indicador'!X297&gt;V$302,10,IF('Datos de Indicador'!X297&lt;$V$301,0,(V$302-'Datos de Indicador'!X297)/(V$302-V$301)*10)),1))</f>
        <v>7.5</v>
      </c>
      <c r="W294" s="345">
        <f t="shared" si="35"/>
        <v>6</v>
      </c>
      <c r="X294" s="346">
        <f t="shared" si="36"/>
        <v>4.0999999999999996</v>
      </c>
      <c r="Z294" s="413"/>
      <c r="AA294" s="414"/>
      <c r="AB294" s="414"/>
    </row>
    <row r="295" spans="1:28" s="3" customFormat="1" x14ac:dyDescent="0.25">
      <c r="A295" s="107" t="s">
        <v>397</v>
      </c>
      <c r="B295" s="101" t="s">
        <v>402</v>
      </c>
      <c r="C295" s="307">
        <v>1806</v>
      </c>
      <c r="D295" s="341">
        <f>IF('Datos de Indicador'!M298="No dato","x",ROUND(IF('Datos de Indicador'!M298&gt;D$302,0,IF('Datos de Indicador'!M298&lt;$D$301,10,(D$302-'Datos de Indicador'!M298)/(D$302-D$301)*10)),1))</f>
        <v>6.9</v>
      </c>
      <c r="E295" s="341">
        <f>IF('Datos de Indicador'!N298="No dato","x",ROUND(IF('Datos de Indicador'!N298&gt;E$302,10,IF('Datos de Indicador'!N298&lt;$E$301,0,10-(E$302-'Datos de Indicador'!N298)/(E$302-E$301)*10)),1))</f>
        <v>8.1999999999999993</v>
      </c>
      <c r="F295" s="342">
        <f t="shared" si="37"/>
        <v>7.6</v>
      </c>
      <c r="G295" s="341">
        <f>IF('Datos de Indicador'!O298="No dato","x",ROUND(IF('Datos de Indicador'!O298&gt;G$302,0,IF('Datos de Indicador'!O298&lt;$G$301,10,(G$302-'Datos de Indicador'!O298)/(G$302-G$301)*10)),1))</f>
        <v>7</v>
      </c>
      <c r="H295" s="341">
        <f>IF('Datos de Indicador'!P298="No dato","x",ROUND(IF('Datos de Indicador'!P298&gt;H$302,10,IF('Datos de Indicador'!P298&lt;$E$301,0,10-(H$302-'Datos de Indicador'!P298)/(H$302-H$301)*10)),1))</f>
        <v>7</v>
      </c>
      <c r="I295" s="341">
        <f>IF('Datos de Indicador'!Q298="No dato","x",ROUND(IF('Datos de Indicador'!Q298&gt;I$302,10,IF('Datos de Indicador'!Q298&lt;$I$301,0,10-(I$302-'Datos de Indicador'!Q298)/(I$302-I$301)*10)),1))</f>
        <v>9.9</v>
      </c>
      <c r="J295" s="342">
        <f t="shared" si="32"/>
        <v>8</v>
      </c>
      <c r="K295" s="341">
        <f>IF('Datos de Indicador'!R298="No dato","x",ROUND(IF('Datos de Indicador'!R298&gt;K$302,10,IF('Datos de Indicador'!R298&lt;$K$301,0,10-(K$302-'Datos de Indicador'!R298)/(K$302-K$301)*10)),1))</f>
        <v>6.4</v>
      </c>
      <c r="L295" s="341">
        <f>IF('Datos de Indicador'!S298="No dato","x",ROUND(IF('Datos de Indicador'!S298&gt;L$302,10,IF('Datos de Indicador'!S298&lt;$L$301,0,10-(L$302-'Datos de Indicador'!S298)/(L$302-L$301)*10)),1))</f>
        <v>8.1</v>
      </c>
      <c r="M295" s="342">
        <f t="shared" si="33"/>
        <v>7.3</v>
      </c>
      <c r="N295" s="343">
        <f t="shared" si="38"/>
        <v>7.6</v>
      </c>
      <c r="O295" s="344">
        <f>IF('Datos de Indicador'!T298="No dato","x",IF('Datos de Indicador'!AN298="No dato","x", 'Datos de Indicador'!T298/'Datos de Indicador'!AN298))</f>
        <v>1.4966522252855455E-2</v>
      </c>
      <c r="P295" s="341">
        <f t="shared" si="34"/>
        <v>10</v>
      </c>
      <c r="Q295" s="474">
        <f>IF('Datos de Indicador'!T298="No dato","x",ROUND(IF('Datos de Indicador'!T298&gt;Q$302,10,IF('Datos de Indicador'!T298&lt;$Q$301,0,10-(Q$302-'Datos de Indicador'!T298)/(Q$302-Q$301)*10)),1))</f>
        <v>10</v>
      </c>
      <c r="R295" s="342">
        <f t="shared" si="39"/>
        <v>10</v>
      </c>
      <c r="S295" s="341">
        <f>IF('Datos de Indicador'!U298="No dato","x",ROUND(IF('Datos de Indicador'!U298&gt;S$302,10,IF('Datos de Indicador'!U298&lt;$S$301,0,10-(S$302-'Datos de Indicador'!U298)/(S$302-S$301)*10)),1))</f>
        <v>5.8</v>
      </c>
      <c r="T295" s="341">
        <f>IF('Datos de Indicador'!V298="No dato","x",ROUND(IF('Datos de Indicador'!V298&gt;T$302,10,IF('Datos de Indicador'!V298&lt;$T$301,0,10-(T$302-'Datos de Indicador'!V298)/(T$302-T$301)*10)),1))</f>
        <v>10</v>
      </c>
      <c r="U295" s="341">
        <f>IF('Datos de Indicador'!W298="No dato","x",ROUND(IF('Datos de Indicador'!W298&gt;U$302,10,IF('Datos de Indicador'!W298&lt;$U$301,0,10-(U$302-'Datos de Indicador'!W298)/(U$302-U$301)*10)),1))</f>
        <v>4.8</v>
      </c>
      <c r="V295" s="341">
        <f>IF('Datos de Indicador'!X298="No dato","x",ROUND(IF('Datos de Indicador'!X298&gt;V$302,10,IF('Datos de Indicador'!X298&lt;$V$301,0,(V$302-'Datos de Indicador'!X298)/(V$302-V$301)*10)),1))</f>
        <v>5</v>
      </c>
      <c r="W295" s="345">
        <f t="shared" si="35"/>
        <v>6.4</v>
      </c>
      <c r="X295" s="346">
        <f t="shared" si="36"/>
        <v>8.8000000000000007</v>
      </c>
      <c r="Z295" s="413"/>
      <c r="AA295" s="414"/>
      <c r="AB295" s="414"/>
    </row>
    <row r="296" spans="1:28" s="3" customFormat="1" x14ac:dyDescent="0.25">
      <c r="A296" s="107" t="s">
        <v>397</v>
      </c>
      <c r="B296" s="101" t="s">
        <v>403</v>
      </c>
      <c r="C296" s="307">
        <v>1807</v>
      </c>
      <c r="D296" s="341">
        <f>IF('Datos de Indicador'!M299="No dato","x",ROUND(IF('Datos de Indicador'!M299&gt;D$302,0,IF('Datos de Indicador'!M299&lt;$D$301,10,(D$302-'Datos de Indicador'!M299)/(D$302-D$301)*10)),1))</f>
        <v>5.6</v>
      </c>
      <c r="E296" s="341">
        <f>IF('Datos de Indicador'!N299="No dato","x",ROUND(IF('Datos de Indicador'!N299&gt;E$302,10,IF('Datos de Indicador'!N299&lt;$E$301,0,10-(E$302-'Datos de Indicador'!N299)/(E$302-E$301)*10)),1))</f>
        <v>6.7</v>
      </c>
      <c r="F296" s="342">
        <f t="shared" si="37"/>
        <v>6.2</v>
      </c>
      <c r="G296" s="341">
        <f>IF('Datos de Indicador'!O299="No dato","x",ROUND(IF('Datos de Indicador'!O299&gt;G$302,0,IF('Datos de Indicador'!O299&lt;$G$301,10,(G$302-'Datos de Indicador'!O299)/(G$302-G$301)*10)),1))</f>
        <v>5</v>
      </c>
      <c r="H296" s="341">
        <f>IF('Datos de Indicador'!P299="No dato","x",ROUND(IF('Datos de Indicador'!P299&gt;H$302,10,IF('Datos de Indicador'!P299&lt;$E$301,0,10-(H$302-'Datos de Indicador'!P299)/(H$302-H$301)*10)),1))</f>
        <v>7.1</v>
      </c>
      <c r="I296" s="341">
        <f>IF('Datos de Indicador'!Q299="No dato","x",ROUND(IF('Datos de Indicador'!Q299&gt;I$302,10,IF('Datos de Indicador'!Q299&lt;$I$301,0,10-(I$302-'Datos de Indicador'!Q299)/(I$302-I$301)*10)),1))</f>
        <v>8.6999999999999993</v>
      </c>
      <c r="J296" s="342">
        <f t="shared" si="32"/>
        <v>6.9</v>
      </c>
      <c r="K296" s="341">
        <f>IF('Datos de Indicador'!R299="No dato","x",ROUND(IF('Datos de Indicador'!R299&gt;K$302,10,IF('Datos de Indicador'!R299&lt;$K$301,0,10-(K$302-'Datos de Indicador'!R299)/(K$302-K$301)*10)),1))</f>
        <v>4.4000000000000004</v>
      </c>
      <c r="L296" s="341">
        <f>IF('Datos de Indicador'!S299="No dato","x",ROUND(IF('Datos de Indicador'!S299&gt;L$302,10,IF('Datos de Indicador'!S299&lt;$L$301,0,10-(L$302-'Datos de Indicador'!S299)/(L$302-L$301)*10)),1))</f>
        <v>8.4</v>
      </c>
      <c r="M296" s="342">
        <f t="shared" si="33"/>
        <v>6.8</v>
      </c>
      <c r="N296" s="343">
        <f t="shared" si="38"/>
        <v>6.6</v>
      </c>
      <c r="O296" s="344">
        <f>IF('Datos de Indicador'!T299="No dato","x",IF('Datos de Indicador'!AN299="No dato","x", 'Datos de Indicador'!T299/'Datos de Indicador'!AN299))</f>
        <v>8.6021894835969833E-3</v>
      </c>
      <c r="P296" s="341">
        <f t="shared" si="34"/>
        <v>5.7</v>
      </c>
      <c r="Q296" s="474">
        <f>IF('Datos de Indicador'!T299="No dato","x",ROUND(IF('Datos de Indicador'!T299&gt;Q$302,10,IF('Datos de Indicador'!T299&lt;$Q$301,0,10-(Q$302-'Datos de Indicador'!T299)/(Q$302-Q$301)*10)),1))</f>
        <v>10</v>
      </c>
      <c r="R296" s="342">
        <f t="shared" si="39"/>
        <v>8.6999999999999993</v>
      </c>
      <c r="S296" s="341">
        <f>IF('Datos de Indicador'!U299="No dato","x",ROUND(IF('Datos de Indicador'!U299&gt;S$302,10,IF('Datos de Indicador'!U299&lt;$S$301,0,10-(S$302-'Datos de Indicador'!U299)/(S$302-S$301)*10)),1))</f>
        <v>3.4</v>
      </c>
      <c r="T296" s="341">
        <f>IF('Datos de Indicador'!V299="No dato","x",ROUND(IF('Datos de Indicador'!V299&gt;T$302,10,IF('Datos de Indicador'!V299&lt;$T$301,0,10-(T$302-'Datos de Indicador'!V299)/(T$302-T$301)*10)),1))</f>
        <v>7.5</v>
      </c>
      <c r="U296" s="341">
        <f>IF('Datos de Indicador'!W299="No dato","x",ROUND(IF('Datos de Indicador'!W299&gt;U$302,10,IF('Datos de Indicador'!W299&lt;$U$301,0,10-(U$302-'Datos de Indicador'!W299)/(U$302-U$301)*10)),1))</f>
        <v>6</v>
      </c>
      <c r="V296" s="341">
        <f>IF('Datos de Indicador'!X299="No dato","x",ROUND(IF('Datos de Indicador'!X299&gt;V$302,10,IF('Datos de Indicador'!X299&lt;$V$301,0,(V$302-'Datos de Indicador'!X299)/(V$302-V$301)*10)),1))</f>
        <v>0</v>
      </c>
      <c r="W296" s="345">
        <f t="shared" si="35"/>
        <v>4.2</v>
      </c>
      <c r="X296" s="346">
        <f t="shared" si="36"/>
        <v>7</v>
      </c>
      <c r="Z296" s="413"/>
      <c r="AA296" s="414"/>
      <c r="AB296" s="414"/>
    </row>
    <row r="297" spans="1:28" s="3" customFormat="1" x14ac:dyDescent="0.25">
      <c r="A297" s="107" t="s">
        <v>397</v>
      </c>
      <c r="B297" s="101" t="s">
        <v>226</v>
      </c>
      <c r="C297" s="307">
        <v>1808</v>
      </c>
      <c r="D297" s="341">
        <f>IF('Datos de Indicador'!M300="No dato","x",ROUND(IF('Datos de Indicador'!M300&gt;D$302,0,IF('Datos de Indicador'!M300&lt;$D$301,10,(D$302-'Datos de Indicador'!M300)/(D$302-D$301)*10)),1))</f>
        <v>5.4</v>
      </c>
      <c r="E297" s="341">
        <f>IF('Datos de Indicador'!N300="No dato","x",ROUND(IF('Datos de Indicador'!N300&gt;E$302,10,IF('Datos de Indicador'!N300&lt;$E$301,0,10-(E$302-'Datos de Indicador'!N300)/(E$302-E$301)*10)),1))</f>
        <v>6.7</v>
      </c>
      <c r="F297" s="342">
        <f t="shared" si="37"/>
        <v>6.1</v>
      </c>
      <c r="G297" s="341">
        <f>IF('Datos de Indicador'!O300="No dato","x",ROUND(IF('Datos de Indicador'!O300&gt;G$302,0,IF('Datos de Indicador'!O300&lt;$G$301,10,(G$302-'Datos de Indicador'!O300)/(G$302-G$301)*10)),1))</f>
        <v>4.5</v>
      </c>
      <c r="H297" s="341">
        <f>IF('Datos de Indicador'!P300="No dato","x",ROUND(IF('Datos de Indicador'!P300&gt;H$302,10,IF('Datos de Indicador'!P300&lt;$E$301,0,10-(H$302-'Datos de Indicador'!P300)/(H$302-H$301)*10)),1))</f>
        <v>6</v>
      </c>
      <c r="I297" s="341">
        <f>IF('Datos de Indicador'!Q300="No dato","x",ROUND(IF('Datos de Indicador'!Q300&gt;I$302,10,IF('Datos de Indicador'!Q300&lt;$I$301,0,10-(I$302-'Datos de Indicador'!Q300)/(I$302-I$301)*10)),1))</f>
        <v>9.1999999999999993</v>
      </c>
      <c r="J297" s="342">
        <f t="shared" si="32"/>
        <v>6.6</v>
      </c>
      <c r="K297" s="341">
        <f>IF('Datos de Indicador'!R300="No dato","x",ROUND(IF('Datos de Indicador'!R300&gt;K$302,10,IF('Datos de Indicador'!R300&lt;$K$301,0,10-(K$302-'Datos de Indicador'!R300)/(K$302-K$301)*10)),1))</f>
        <v>4</v>
      </c>
      <c r="L297" s="341">
        <f>IF('Datos de Indicador'!S300="No dato","x",ROUND(IF('Datos de Indicador'!S300&gt;L$302,10,IF('Datos de Indicador'!S300&lt;$L$301,0,10-(L$302-'Datos de Indicador'!S300)/(L$302-L$301)*10)),1))</f>
        <v>8.1</v>
      </c>
      <c r="M297" s="342">
        <f t="shared" si="33"/>
        <v>6.5</v>
      </c>
      <c r="N297" s="343">
        <f t="shared" si="38"/>
        <v>6.4</v>
      </c>
      <c r="O297" s="344">
        <f>IF('Datos de Indicador'!T300="No dato","x",IF('Datos de Indicador'!AN300="No dato","x", 'Datos de Indicador'!T300/'Datos de Indicador'!AN300))</f>
        <v>1.9845485272815065E-2</v>
      </c>
      <c r="P297" s="341">
        <f t="shared" si="34"/>
        <v>10</v>
      </c>
      <c r="Q297" s="474">
        <f>IF('Datos de Indicador'!T300="No dato","x",ROUND(IF('Datos de Indicador'!T300&gt;Q$302,10,IF('Datos de Indicador'!T300&lt;$Q$301,0,10-(Q$302-'Datos de Indicador'!T300)/(Q$302-Q$301)*10)),1))</f>
        <v>10</v>
      </c>
      <c r="R297" s="342">
        <f t="shared" si="39"/>
        <v>10</v>
      </c>
      <c r="S297" s="341">
        <f>IF('Datos de Indicador'!U300="No dato","x",ROUND(IF('Datos de Indicador'!U300&gt;S$302,10,IF('Datos de Indicador'!U300&lt;$S$301,0,10-(S$302-'Datos de Indicador'!U300)/(S$302-S$301)*10)),1))</f>
        <v>7.8</v>
      </c>
      <c r="T297" s="341">
        <f>IF('Datos de Indicador'!V300="No dato","x",ROUND(IF('Datos de Indicador'!V300&gt;T$302,10,IF('Datos de Indicador'!V300&lt;$T$301,0,10-(T$302-'Datos de Indicador'!V300)/(T$302-T$301)*10)),1))</f>
        <v>7.5</v>
      </c>
      <c r="U297" s="341">
        <f>IF('Datos de Indicador'!W300="No dato","x",ROUND(IF('Datos de Indicador'!W300&gt;U$302,10,IF('Datos de Indicador'!W300&lt;$U$301,0,10-(U$302-'Datos de Indicador'!W300)/(U$302-U$301)*10)),1))</f>
        <v>2.4</v>
      </c>
      <c r="V297" s="341">
        <f>IF('Datos de Indicador'!X300="No dato","x",ROUND(IF('Datos de Indicador'!X300&gt;V$302,10,IF('Datos de Indicador'!X300&lt;$V$301,0,(V$302-'Datos de Indicador'!X300)/(V$302-V$301)*10)),1))</f>
        <v>0</v>
      </c>
      <c r="W297" s="345">
        <f t="shared" si="35"/>
        <v>4.4000000000000004</v>
      </c>
      <c r="X297" s="346">
        <f t="shared" si="36"/>
        <v>8.4</v>
      </c>
      <c r="Z297" s="413"/>
      <c r="AA297" s="414"/>
      <c r="AB297" s="414"/>
    </row>
    <row r="298" spans="1:28" s="3" customFormat="1" x14ac:dyDescent="0.25">
      <c r="A298" s="107" t="s">
        <v>397</v>
      </c>
      <c r="B298" s="101" t="s">
        <v>404</v>
      </c>
      <c r="C298" s="307">
        <v>1809</v>
      </c>
      <c r="D298" s="341">
        <f>IF('Datos de Indicador'!M301="No dato","x",ROUND(IF('Datos de Indicador'!M301&gt;D$302,0,IF('Datos de Indicador'!M301&lt;$D$301,10,(D$302-'Datos de Indicador'!M301)/(D$302-D$301)*10)),1))</f>
        <v>7.1</v>
      </c>
      <c r="E298" s="341">
        <f>IF('Datos de Indicador'!N301="No dato","x",ROUND(IF('Datos de Indicador'!N301&gt;E$302,10,IF('Datos de Indicador'!N301&lt;$E$301,0,10-(E$302-'Datos de Indicador'!N301)/(E$302-E$301)*10)),1))</f>
        <v>8.4</v>
      </c>
      <c r="F298" s="342">
        <f t="shared" si="37"/>
        <v>7.8</v>
      </c>
      <c r="G298" s="341">
        <f>IF('Datos de Indicador'!O301="No dato","x",ROUND(IF('Datos de Indicador'!O301&gt;G$302,0,IF('Datos de Indicador'!O301&lt;$G$301,10,(G$302-'Datos de Indicador'!O301)/(G$302-G$301)*10)),1))</f>
        <v>8</v>
      </c>
      <c r="H298" s="341">
        <f>IF('Datos de Indicador'!P301="No dato","x",ROUND(IF('Datos de Indicador'!P301&gt;H$302,10,IF('Datos de Indicador'!P301&lt;$E$301,0,10-(H$302-'Datos de Indicador'!P301)/(H$302-H$301)*10)),1))</f>
        <v>7</v>
      </c>
      <c r="I298" s="341">
        <f>IF('Datos de Indicador'!Q301="No dato","x",ROUND(IF('Datos de Indicador'!Q301&gt;I$302,10,IF('Datos de Indicador'!Q301&lt;$I$301,0,10-(I$302-'Datos de Indicador'!Q301)/(I$302-I$301)*10)),1))</f>
        <v>10</v>
      </c>
      <c r="J298" s="342">
        <f t="shared" si="32"/>
        <v>8.3000000000000007</v>
      </c>
      <c r="K298" s="341">
        <f>IF('Datos de Indicador'!R301="No dato","x",ROUND(IF('Datos de Indicador'!R301&gt;K$302,10,IF('Datos de Indicador'!R301&lt;$K$301,0,10-(K$302-'Datos de Indicador'!R301)/(K$302-K$301)*10)),1))</f>
        <v>7.1</v>
      </c>
      <c r="L298" s="341">
        <f>IF('Datos de Indicador'!S301="No dato","x",ROUND(IF('Datos de Indicador'!S301&gt;L$302,10,IF('Datos de Indicador'!S301&lt;$L$301,0,10-(L$302-'Datos de Indicador'!S301)/(L$302-L$301)*10)),1))</f>
        <v>8.8000000000000007</v>
      </c>
      <c r="M298" s="342">
        <f t="shared" si="33"/>
        <v>8.1</v>
      </c>
      <c r="N298" s="343">
        <f t="shared" si="38"/>
        <v>8.1</v>
      </c>
      <c r="O298" s="344">
        <f>IF('Datos de Indicador'!T301="No dato","x",IF('Datos de Indicador'!AN301="No dato","x", 'Datos de Indicador'!T301/'Datos de Indicador'!AN301))</f>
        <v>1.1772965383161419E-2</v>
      </c>
      <c r="P298" s="341">
        <f t="shared" si="34"/>
        <v>7.8</v>
      </c>
      <c r="Q298" s="474">
        <f>IF('Datos de Indicador'!T301="No dato","x",ROUND(IF('Datos de Indicador'!T301&gt;Q$302,10,IF('Datos de Indicador'!T301&lt;$Q$301,0,10-(Q$302-'Datos de Indicador'!T301)/(Q$302-Q$301)*10)),1))</f>
        <v>5.4</v>
      </c>
      <c r="R298" s="342">
        <f t="shared" si="39"/>
        <v>6.8</v>
      </c>
      <c r="S298" s="341">
        <f>IF('Datos de Indicador'!U301="No dato","x",ROUND(IF('Datos de Indicador'!U301&gt;S$302,10,IF('Datos de Indicador'!U301&lt;$S$301,0,10-(S$302-'Datos de Indicador'!U301)/(S$302-S$301)*10)),1))</f>
        <v>7</v>
      </c>
      <c r="T298" s="341">
        <f>IF('Datos de Indicador'!V301="No dato","x",ROUND(IF('Datos de Indicador'!V301&gt;T$302,10,IF('Datos de Indicador'!V301&lt;$T$301,0,10-(T$302-'Datos de Indicador'!V301)/(T$302-T$301)*10)),1))</f>
        <v>9.1</v>
      </c>
      <c r="U298" s="341">
        <f>IF('Datos de Indicador'!W301="No dato","x",ROUND(IF('Datos de Indicador'!W301&gt;U$302,10,IF('Datos de Indicador'!W301&lt;$U$301,0,10-(U$302-'Datos de Indicador'!W301)/(U$302-U$301)*10)),1))</f>
        <v>2.8</v>
      </c>
      <c r="V298" s="341">
        <f>IF('Datos de Indicador'!X301="No dato","x",ROUND(IF('Datos de Indicador'!X301&gt;V$302,10,IF('Datos de Indicador'!X301&lt;$V$301,0,(V$302-'Datos de Indicador'!X301)/(V$302-V$301)*10)),1))</f>
        <v>5</v>
      </c>
      <c r="W298" s="345">
        <f t="shared" si="35"/>
        <v>6</v>
      </c>
      <c r="X298" s="346">
        <f t="shared" si="36"/>
        <v>6.4</v>
      </c>
      <c r="Z298" s="413"/>
      <c r="AA298" s="414"/>
      <c r="AB298" s="414"/>
    </row>
    <row r="299" spans="1:28" s="3" customFormat="1" x14ac:dyDescent="0.25">
      <c r="A299" s="107" t="s">
        <v>397</v>
      </c>
      <c r="B299" s="101" t="s">
        <v>405</v>
      </c>
      <c r="C299" s="307">
        <v>1810</v>
      </c>
      <c r="D299" s="341">
        <f>IF('Datos de Indicador'!M302="No dato","x",ROUND(IF('Datos de Indicador'!M302&gt;D$302,0,IF('Datos de Indicador'!M302&lt;$D$301,10,(D$302-'Datos de Indicador'!M302)/(D$302-D$301)*10)),1))</f>
        <v>7.2</v>
      </c>
      <c r="E299" s="341">
        <f>IF('Datos de Indicador'!N302="No dato","x",ROUND(IF('Datos de Indicador'!N302&gt;E$302,10,IF('Datos de Indicador'!N302&lt;$E$301,0,10-(E$302-'Datos de Indicador'!N302)/(E$302-E$301)*10)),1))</f>
        <v>8.3000000000000007</v>
      </c>
      <c r="F299" s="342">
        <f t="shared" si="37"/>
        <v>7.8</v>
      </c>
      <c r="G299" s="341">
        <f>IF('Datos de Indicador'!O302="No dato","x",ROUND(IF('Datos de Indicador'!O302&gt;G$302,0,IF('Datos de Indicador'!O302&lt;$G$301,10,(G$302-'Datos de Indicador'!O302)/(G$302-G$301)*10)),1))</f>
        <v>8.3000000000000007</v>
      </c>
      <c r="H299" s="341">
        <f>IF('Datos de Indicador'!P302="No dato","x",ROUND(IF('Datos de Indicador'!P302&gt;H$302,10,IF('Datos de Indicador'!P302&lt;$E$301,0,10-(H$302-'Datos de Indicador'!P302)/(H$302-H$301)*10)),1))</f>
        <v>7.1</v>
      </c>
      <c r="I299" s="341">
        <f>IF('Datos de Indicador'!Q302="No dato","x",ROUND(IF('Datos de Indicador'!Q302&gt;I$302,10,IF('Datos de Indicador'!Q302&lt;$I$301,0,10-(I$302-'Datos de Indicador'!Q302)/(I$302-I$301)*10)),1))</f>
        <v>8</v>
      </c>
      <c r="J299" s="342">
        <f t="shared" si="32"/>
        <v>7.8</v>
      </c>
      <c r="K299" s="341">
        <f>IF('Datos de Indicador'!R302="No dato","x",ROUND(IF('Datos de Indicador'!R302&gt;K$302,10,IF('Datos de Indicador'!R302&lt;$K$301,0,10-(K$302-'Datos de Indicador'!R302)/(K$302-K$301)*10)),1))</f>
        <v>7.3</v>
      </c>
      <c r="L299" s="341">
        <f>IF('Datos de Indicador'!S302="No dato","x",ROUND(IF('Datos de Indicador'!S302&gt;L$302,10,IF('Datos de Indicador'!S302&lt;$L$301,0,10-(L$302-'Datos de Indicador'!S302)/(L$302-L$301)*10)),1))</f>
        <v>7.9</v>
      </c>
      <c r="M299" s="342">
        <f t="shared" si="33"/>
        <v>7.6</v>
      </c>
      <c r="N299" s="343">
        <f t="shared" si="38"/>
        <v>7.7</v>
      </c>
      <c r="O299" s="344">
        <f>IF('Datos de Indicador'!T302="No dato","x",IF('Datos de Indicador'!AN302="No dato","x", 'Datos de Indicador'!T302/'Datos de Indicador'!AN302))</f>
        <v>5.5670339761248848E-3</v>
      </c>
      <c r="P299" s="341">
        <f t="shared" si="34"/>
        <v>3.7</v>
      </c>
      <c r="Q299" s="474">
        <f>IF('Datos de Indicador'!T302="No dato","x",ROUND(IF('Datos de Indicador'!T302&gt;Q$302,10,IF('Datos de Indicador'!T302&lt;$Q$301,0,10-(Q$302-'Datos de Indicador'!T302)/(Q$302-Q$301)*10)),1))</f>
        <v>4.8</v>
      </c>
      <c r="R299" s="342">
        <f t="shared" si="39"/>
        <v>4.3</v>
      </c>
      <c r="S299" s="341">
        <f>IF('Datos de Indicador'!U302="No dato","x",ROUND(IF('Datos de Indicador'!U302&gt;S$302,10,IF('Datos de Indicador'!U302&lt;$S$301,0,10-(S$302-'Datos de Indicador'!U302)/(S$302-S$301)*10)),1))</f>
        <v>5</v>
      </c>
      <c r="T299" s="341">
        <f>IF('Datos de Indicador'!V302="No dato","x",ROUND(IF('Datos de Indicador'!V302&gt;T$302,10,IF('Datos de Indicador'!V302&lt;$T$301,0,10-(T$302-'Datos de Indicador'!V302)/(T$302-T$301)*10)),1))</f>
        <v>10</v>
      </c>
      <c r="U299" s="341">
        <f>IF('Datos de Indicador'!W302="No dato","x",ROUND(IF('Datos de Indicador'!W302&gt;U$302,10,IF('Datos de Indicador'!W302&lt;$U$301,0,10-(U$302-'Datos de Indicador'!W302)/(U$302-U$301)*10)),1))</f>
        <v>2.1</v>
      </c>
      <c r="V299" s="341">
        <f>IF('Datos de Indicador'!X302="No dato","x",ROUND(IF('Datos de Indicador'!X302&gt;V$302,10,IF('Datos de Indicador'!X302&lt;$V$301,0,(V$302-'Datos de Indicador'!X302)/(V$302-V$301)*10)),1))</f>
        <v>7.5</v>
      </c>
      <c r="W299" s="345">
        <f t="shared" si="35"/>
        <v>6.2</v>
      </c>
      <c r="X299" s="346">
        <f t="shared" si="36"/>
        <v>5.3</v>
      </c>
      <c r="Z299" s="413"/>
      <c r="AA299" s="414"/>
      <c r="AB299" s="414"/>
    </row>
    <row r="300" spans="1:28" s="3" customFormat="1" x14ac:dyDescent="0.25">
      <c r="A300" s="110" t="s">
        <v>397</v>
      </c>
      <c r="B300" s="238" t="s">
        <v>406</v>
      </c>
      <c r="C300" s="310">
        <v>1811</v>
      </c>
      <c r="D300" s="341">
        <f>IF('Datos de Indicador'!M303="No dato","x",ROUND(IF('Datos de Indicador'!M303&gt;D$302,0,IF('Datos de Indicador'!M303&lt;$D$301,10,(D$302-'Datos de Indicador'!M303)/(D$302-D$301)*10)),1))</f>
        <v>7.2</v>
      </c>
      <c r="E300" s="341">
        <f>IF('Datos de Indicador'!N303="No dato","x",ROUND(IF('Datos de Indicador'!N303&gt;E$302,10,IF('Datos de Indicador'!N303&lt;$E$301,0,10-(E$302-'Datos de Indicador'!N303)/(E$302-E$301)*10)),1))</f>
        <v>9.6</v>
      </c>
      <c r="F300" s="342">
        <f t="shared" si="37"/>
        <v>8.6999999999999993</v>
      </c>
      <c r="G300" s="341">
        <f>IF('Datos de Indicador'!O303="No dato","x",ROUND(IF('Datos de Indicador'!O303&gt;G$302,0,IF('Datos de Indicador'!O303&lt;$G$301,10,(G$302-'Datos de Indicador'!O303)/(G$302-G$301)*10)),1))</f>
        <v>7.3</v>
      </c>
      <c r="H300" s="341">
        <f>IF('Datos de Indicador'!P303="No dato","x",ROUND(IF('Datos de Indicador'!P303&gt;H$302,10,IF('Datos de Indicador'!P303&lt;$E$301,0,10-(H$302-'Datos de Indicador'!P303)/(H$302-H$301)*10)),1))</f>
        <v>7.6</v>
      </c>
      <c r="I300" s="341">
        <f>IF('Datos de Indicador'!Q303="No dato","x",ROUND(IF('Datos de Indicador'!Q303&gt;I$302,10,IF('Datos de Indicador'!Q303&lt;$I$301,0,10-(I$302-'Datos de Indicador'!Q303)/(I$302-I$301)*10)),1))</f>
        <v>10</v>
      </c>
      <c r="J300" s="342">
        <f t="shared" si="32"/>
        <v>8.3000000000000007</v>
      </c>
      <c r="K300" s="341">
        <f>IF('Datos de Indicador'!R303="No dato","x",ROUND(IF('Datos de Indicador'!R303&gt;K$302,10,IF('Datos de Indicador'!R303&lt;$K$301,0,10-(K$302-'Datos de Indicador'!R303)/(K$302-K$301)*10)),1))</f>
        <v>7.2</v>
      </c>
      <c r="L300" s="341">
        <f>IF('Datos de Indicador'!S303="No dato","x",ROUND(IF('Datos de Indicador'!S303&gt;L$302,10,IF('Datos de Indicador'!S303&lt;$L$301,0,10-(L$302-'Datos de Indicador'!S303)/(L$302-L$301)*10)),1))</f>
        <v>8</v>
      </c>
      <c r="M300" s="342">
        <f t="shared" si="33"/>
        <v>7.6</v>
      </c>
      <c r="N300" s="343">
        <f t="shared" si="38"/>
        <v>8.1999999999999993</v>
      </c>
      <c r="O300" s="344">
        <f>IF('Datos de Indicador'!T303="No dato","x",IF('Datos de Indicador'!AN303="No dato","x", 'Datos de Indicador'!T303/'Datos de Indicador'!AN303))</f>
        <v>3.8778715884547417E-3</v>
      </c>
      <c r="P300" s="341">
        <f t="shared" si="34"/>
        <v>2.6</v>
      </c>
      <c r="Q300" s="474">
        <f>IF('Datos de Indicador'!T303="No dato","x",ROUND(IF('Datos de Indicador'!T303&gt;Q$302,10,IF('Datos de Indicador'!T303&lt;$Q$301,0,10-(Q$302-'Datos de Indicador'!T303)/(Q$302-Q$301)*10)),1))</f>
        <v>2</v>
      </c>
      <c r="R300" s="342">
        <f t="shared" si="39"/>
        <v>2.2999999999999998</v>
      </c>
      <c r="S300" s="341">
        <f>IF('Datos de Indicador'!U303="No dato","x",ROUND(IF('Datos de Indicador'!U303&gt;S$302,10,IF('Datos de Indicador'!U303&lt;$S$301,0,10-(S$302-'Datos de Indicador'!U303)/(S$302-S$301)*10)),1))</f>
        <v>4.5</v>
      </c>
      <c r="T300" s="341">
        <f>IF('Datos de Indicador'!V303="No dato","x",ROUND(IF('Datos de Indicador'!V303&gt;T$302,10,IF('Datos de Indicador'!V303&lt;$T$301,0,10-(T$302-'Datos de Indicador'!V303)/(T$302-T$301)*10)),1))</f>
        <v>10</v>
      </c>
      <c r="U300" s="341">
        <f>IF('Datos de Indicador'!W303="No dato","x",ROUND(IF('Datos de Indicador'!W303&gt;U$302,10,IF('Datos de Indicador'!W303&lt;$U$301,0,10-(U$302-'Datos de Indicador'!W303)/(U$302-U$301)*10)),1))</f>
        <v>3.1</v>
      </c>
      <c r="V300" s="341">
        <f>IF('Datos de Indicador'!X303="No dato","x",ROUND(IF('Datos de Indicador'!X303&gt;V$302,10,IF('Datos de Indicador'!X303&lt;$V$301,0,(V$302-'Datos de Indicador'!X303)/(V$302-V$301)*10)),1))</f>
        <v>7.5</v>
      </c>
      <c r="W300" s="345">
        <f t="shared" si="35"/>
        <v>6.3</v>
      </c>
      <c r="X300" s="346">
        <f t="shared" si="36"/>
        <v>4.5999999999999996</v>
      </c>
      <c r="Z300" s="413"/>
      <c r="AA300" s="414"/>
      <c r="AB300" s="414"/>
    </row>
    <row r="301" spans="1:28" s="3" customFormat="1" x14ac:dyDescent="0.25">
      <c r="A301" s="347"/>
      <c r="B301" s="347"/>
      <c r="C301" s="348" t="s">
        <v>3</v>
      </c>
      <c r="D301" s="349">
        <v>0.5</v>
      </c>
      <c r="E301" s="349">
        <v>0</v>
      </c>
      <c r="F301" s="350"/>
      <c r="G301" s="349">
        <v>0</v>
      </c>
      <c r="H301" s="349">
        <v>0.2</v>
      </c>
      <c r="I301" s="349">
        <v>0</v>
      </c>
      <c r="J301" s="350"/>
      <c r="K301" s="349">
        <v>50</v>
      </c>
      <c r="L301" s="349">
        <v>15</v>
      </c>
      <c r="M301" s="350"/>
      <c r="N301" s="350"/>
      <c r="O301" s="350"/>
      <c r="P301" s="349">
        <v>0</v>
      </c>
      <c r="Q301" s="349">
        <v>1</v>
      </c>
      <c r="R301" s="350"/>
      <c r="S301" s="349">
        <v>0</v>
      </c>
      <c r="T301" s="349">
        <v>0</v>
      </c>
      <c r="U301" s="349">
        <f>'Datos de Indicador'!W304</f>
        <v>0</v>
      </c>
      <c r="V301" s="349">
        <f>'Datos de Indicador'!X304</f>
        <v>1</v>
      </c>
      <c r="W301" s="350"/>
      <c r="X301" s="350"/>
    </row>
    <row r="302" spans="1:28" s="3" customFormat="1" x14ac:dyDescent="0.25">
      <c r="A302" s="347"/>
      <c r="B302" s="347"/>
      <c r="C302" s="348" t="s">
        <v>4</v>
      </c>
      <c r="D302" s="349">
        <v>0.95</v>
      </c>
      <c r="E302" s="349">
        <v>80</v>
      </c>
      <c r="F302" s="350"/>
      <c r="G302" s="349">
        <v>0.6</v>
      </c>
      <c r="H302" s="349">
        <v>0.6</v>
      </c>
      <c r="I302" s="349">
        <v>60</v>
      </c>
      <c r="J302" s="350"/>
      <c r="K302" s="349">
        <v>100</v>
      </c>
      <c r="L302" s="349">
        <v>80</v>
      </c>
      <c r="M302" s="350"/>
      <c r="N302" s="350"/>
      <c r="O302" s="350"/>
      <c r="P302" s="351">
        <v>1.4999999999999999E-2</v>
      </c>
      <c r="Q302" s="475">
        <v>400</v>
      </c>
      <c r="R302" s="350"/>
      <c r="S302" s="349">
        <v>10</v>
      </c>
      <c r="T302" s="349">
        <v>40</v>
      </c>
      <c r="U302" s="349">
        <v>100</v>
      </c>
      <c r="V302" s="349">
        <f>'Datos de Indicador'!X305</f>
        <v>5</v>
      </c>
      <c r="W302" s="350"/>
      <c r="X302" s="350"/>
    </row>
    <row r="304" spans="1:28" x14ac:dyDescent="0.25">
      <c r="D304" s="97"/>
      <c r="E304" s="98" t="s">
        <v>486</v>
      </c>
      <c r="G304" s="60"/>
      <c r="H304" s="61"/>
      <c r="I304" s="61"/>
    </row>
    <row r="305" spans="7:9" x14ac:dyDescent="0.25">
      <c r="G305" s="60"/>
      <c r="H305" s="61"/>
      <c r="I305" s="61"/>
    </row>
    <row r="306" spans="7:9" x14ac:dyDescent="0.25">
      <c r="G306" s="62"/>
      <c r="H306" s="61"/>
      <c r="I306" s="63"/>
    </row>
    <row r="307" spans="7:9" x14ac:dyDescent="0.25">
      <c r="G307" s="60"/>
      <c r="H307" s="61"/>
      <c r="I307" s="61"/>
    </row>
  </sheetData>
  <sortState ref="A3:B193">
    <sortCondition ref="A3:A193"/>
  </sortState>
  <mergeCells count="1">
    <mergeCell ref="A1:X1"/>
  </mergeCell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J302"/>
  <sheetViews>
    <sheetView showGridLines="0" zoomScale="78" zoomScaleNormal="78" workbookViewId="0">
      <pane xSplit="3" ySplit="2" topLeftCell="D7" activePane="bottomRight" state="frozen"/>
      <selection activeCell="P27" sqref="P27"/>
      <selection pane="topRight" activeCell="P27" sqref="P27"/>
      <selection pane="bottomLeft" activeCell="P27" sqref="P27"/>
      <selection pane="bottomRight" sqref="A1:Y1"/>
    </sheetView>
  </sheetViews>
  <sheetFormatPr baseColWidth="10" defaultColWidth="9.140625" defaultRowHeight="15" x14ac:dyDescent="0.25"/>
  <cols>
    <col min="1" max="1" width="17.85546875" style="1" customWidth="1"/>
    <col min="2" max="2" width="25.7109375" style="1" customWidth="1"/>
    <col min="3" max="3" width="9.28515625" style="12" customWidth="1"/>
    <col min="4" max="5" width="7.85546875" style="1" customWidth="1"/>
    <col min="6" max="6" width="7.85546875" style="13" customWidth="1"/>
    <col min="7" max="7" width="7.85546875" style="1" customWidth="1"/>
    <col min="8" max="9" width="7.85546875" style="13" customWidth="1"/>
    <col min="10" max="12" width="7.85546875" style="1" customWidth="1"/>
    <col min="13" max="13" width="7.85546875" style="13" customWidth="1"/>
    <col min="14" max="14" width="7.85546875" style="1" customWidth="1"/>
    <col min="15" max="16" width="7.85546875" style="8" customWidth="1"/>
    <col min="17" max="21" width="7.85546875" style="1" customWidth="1"/>
    <col min="22" max="22" width="8" style="1" customWidth="1"/>
    <col min="23" max="24" width="7.85546875" style="1" customWidth="1"/>
    <col min="25" max="25" width="7.85546875" style="13" customWidth="1"/>
    <col min="26" max="26" width="9.140625" style="1"/>
    <col min="27" max="27" width="11.85546875" style="1" bestFit="1" customWidth="1"/>
    <col min="28" max="16384" width="9.140625" style="1"/>
  </cols>
  <sheetData>
    <row r="1" spans="1:29" s="53" customFormat="1" ht="15" customHeight="1" x14ac:dyDescent="0.2">
      <c r="A1" s="508"/>
      <c r="B1" s="508"/>
      <c r="C1" s="508"/>
      <c r="D1" s="508"/>
      <c r="E1" s="508"/>
      <c r="F1" s="508"/>
      <c r="G1" s="508"/>
      <c r="H1" s="508"/>
      <c r="I1" s="508"/>
      <c r="J1" s="508"/>
      <c r="K1" s="508"/>
      <c r="L1" s="508"/>
      <c r="M1" s="508"/>
      <c r="N1" s="508"/>
      <c r="O1" s="508"/>
      <c r="P1" s="508"/>
      <c r="Q1" s="508"/>
      <c r="R1" s="508"/>
      <c r="S1" s="508"/>
      <c r="T1" s="508"/>
      <c r="U1" s="508"/>
      <c r="V1" s="508"/>
      <c r="W1" s="508"/>
      <c r="X1" s="508"/>
      <c r="Y1" s="508"/>
    </row>
    <row r="2" spans="1:29" s="3" customFormat="1" ht="109.5" customHeight="1" thickBot="1" x14ac:dyDescent="0.3">
      <c r="A2" s="285" t="s">
        <v>407</v>
      </c>
      <c r="B2" s="286" t="s">
        <v>41</v>
      </c>
      <c r="C2" s="286" t="s">
        <v>483</v>
      </c>
      <c r="D2" s="352" t="s">
        <v>147</v>
      </c>
      <c r="E2" s="352" t="s">
        <v>478</v>
      </c>
      <c r="F2" s="353" t="s">
        <v>163</v>
      </c>
      <c r="G2" s="352" t="s">
        <v>117</v>
      </c>
      <c r="H2" s="353" t="s">
        <v>116</v>
      </c>
      <c r="I2" s="354" t="s">
        <v>15</v>
      </c>
      <c r="J2" s="352" t="s">
        <v>148</v>
      </c>
      <c r="K2" s="352" t="s">
        <v>477</v>
      </c>
      <c r="L2" s="352" t="s">
        <v>149</v>
      </c>
      <c r="M2" s="353" t="s">
        <v>118</v>
      </c>
      <c r="N2" s="352" t="s">
        <v>150</v>
      </c>
      <c r="O2" s="352" t="s">
        <v>151</v>
      </c>
      <c r="P2" s="352" t="s">
        <v>152</v>
      </c>
      <c r="Q2" s="353" t="s">
        <v>119</v>
      </c>
      <c r="R2" s="355" t="s">
        <v>411</v>
      </c>
      <c r="S2" s="355" t="s">
        <v>415</v>
      </c>
      <c r="T2" s="355" t="s">
        <v>416</v>
      </c>
      <c r="U2" s="355" t="s">
        <v>414</v>
      </c>
      <c r="V2" s="356" t="s">
        <v>420</v>
      </c>
      <c r="W2" s="356" t="s">
        <v>153</v>
      </c>
      <c r="X2" s="357" t="s">
        <v>120</v>
      </c>
      <c r="Y2" s="354" t="s">
        <v>154</v>
      </c>
    </row>
    <row r="3" spans="1:29" s="3" customFormat="1" x14ac:dyDescent="0.25">
      <c r="A3" s="102" t="s">
        <v>229</v>
      </c>
      <c r="B3" s="237" t="s">
        <v>171</v>
      </c>
      <c r="C3" s="298">
        <v>101</v>
      </c>
      <c r="D3" s="358">
        <f>IF('Datos de Indicador'!Y6="No dato","x",ROUND(IF('Datos de Indicador'!Y6&gt;D$302,10,IF('Datos de Indicador'!Y6&lt;$D$301,0,10-(D$302-'Datos de Indicador'!Y6)/(D$302-D$301)*10)),1))</f>
        <v>5</v>
      </c>
      <c r="E3" s="359">
        <f>IF('Datos de Indicador'!Z6="No dato","x",ROUND(IF('Datos de Indicador'!Z6&gt;E$302,0,IF('Datos de Indicador'!Z6&lt;$E$301,10,(E$302-'Datos de Indicador'!Z6)/(E$302-E$301)*10)),1))</f>
        <v>0</v>
      </c>
      <c r="F3" s="360">
        <f>IF(AND(D3="x",E3="x"),"x",ROUND(AVERAGE(D3,D3,E3),1))</f>
        <v>3.3</v>
      </c>
      <c r="G3" s="359">
        <f>IF('Datos de Indicador'!AA6="No dato","x",ROUND(IF('Datos de Indicador'!AA6&gt;G$302,0,IF('Datos de Indicador'!AA6&lt;$G$301,10,(G$302-'Datos de Indicador'!AA6)/(G$302-G$301)*10)),1))</f>
        <v>0.3</v>
      </c>
      <c r="H3" s="361">
        <f t="shared" ref="H3:H66" si="0">G3</f>
        <v>0.3</v>
      </c>
      <c r="I3" s="362">
        <f t="shared" ref="I3:I66" si="1">ROUND(IF(H3="x",F3,(10-GEOMEAN(((10-H3)/10*9+1),((10-F3)/10*9+1)))/9*10),1)</f>
        <v>1.9</v>
      </c>
      <c r="J3" s="359">
        <f>IF('Datos de Indicador'!AB6="No dato","x",ROUND(IF('Datos de Indicador'!AB6&gt;J$302,0,IF('Datos de Indicador'!AB6&lt;$J$301,10,(J$302-'Datos de Indicador'!AB6)/(J$302-J$301)*10)),1))</f>
        <v>2.1</v>
      </c>
      <c r="K3" s="359">
        <f>IF('Datos de Indicador'!AC6="No dato","x",ROUND(IF('Datos de Indicador'!AC6&gt;K$302,0,IF('Datos de Indicador'!AC6&lt;$K$301,10,(K$302-'Datos de Indicador'!AC6)/(K$302-K$301)*10)),1))</f>
        <v>3.5</v>
      </c>
      <c r="L3" s="359">
        <f>IF('Datos de Indicador'!AD6="No dato","x",ROUND(IF('Datos de Indicador'!AD6&gt;L$302,0,IF('Datos de Indicador'!AD6&lt;$L$301,10,(L$302-'Datos de Indicador'!AD6)/(L$302-L$301)*10)),1))</f>
        <v>1.1000000000000001</v>
      </c>
      <c r="M3" s="361">
        <f t="shared" ref="M3:M66" si="2">IF(AND(J3="x",K3="x",L3="x"),"x",ROUND(AVERAGE(J3,K3,L3),1))</f>
        <v>2.2000000000000002</v>
      </c>
      <c r="N3" s="358">
        <f>IF('Datos de Indicador'!AE6="No dato","x",ROUND(IF('Datos de Indicador'!AE6&gt;N$302,0,IF('Datos de Indicador'!AE6&lt;$N$301,10,(N$302-'Datos de Indicador'!AE6)/(N$302-N$301)*10)),1))</f>
        <v>7.6</v>
      </c>
      <c r="O3" s="359">
        <f>IF('Datos de Indicador'!AF6="No dato","x",ROUND(IF('Datos de Indicador'!AF6&gt;O$302,0,IF('Datos de Indicador'!AF6&lt;$O$301,10,(O$302-'Datos de Indicador'!AF6)/(O$302-O$301)*10)),1))</f>
        <v>4.9000000000000004</v>
      </c>
      <c r="P3" s="359">
        <f>IF('Datos de Indicador'!AG6="No dato","x",ROUND(IF('Datos de Indicador'!AG6&gt;P$302,0,IF('Datos de Indicador'!AG6&lt;$P$301,10,(P$302-'Datos de Indicador'!AG6)/(P$302-P$301)*10)),1))</f>
        <v>5.3</v>
      </c>
      <c r="Q3" s="361">
        <f t="shared" ref="Q3:Q66" si="3">IF(AND(N3="x",O3="x",P3="x"),"x",ROUND(AVERAGE(N3,O3,P3),1))</f>
        <v>5.9</v>
      </c>
      <c r="R3" s="363">
        <f>IF('Datos de Indicador'!AH6="No data","x",ROUND(IF('Datos de Indicador'!AH6&gt;R$302,0,IF('Datos de Indicador'!AH6&lt;R$301,10,(R$302-'Datos de Indicador'!AH6)/(R$302-R$301)*10)),1))</f>
        <v>7</v>
      </c>
      <c r="S3" s="363">
        <f>IF('Datos de Indicador'!AI6="No data","x",ROUND(IF('Datos de Indicador'!AI6&gt;S$302,0,IF('Datos de Indicador'!AI6&lt;S$301,10,(S$302-'Datos de Indicador'!AI6)/(S$302-S$301)*10)),1))</f>
        <v>10</v>
      </c>
      <c r="T3" s="363">
        <f>IF('Datos de Indicador'!AJ6="No data","x",ROUND(IF('Datos de Indicador'!AJ6&gt;T$302,0,IF('Datos de Indicador'!AJ6&lt;T$301,10,(T$302-'Datos de Indicador'!AJ6)/(T$302-T$301)*10)),1))</f>
        <v>3.1</v>
      </c>
      <c r="U3" s="363">
        <f>IF('Datos de Indicador'!AK6="No data","x",ROUND(IF('Datos de Indicador'!AK6&gt;U$302,0,IF('Datos de Indicador'!AK6&lt;U$301,10,(U$302-'Datos de Indicador'!AK6)/(U$302-U$301)*10)),1))</f>
        <v>4.9000000000000004</v>
      </c>
      <c r="V3" s="364">
        <f>IF(AND(R3="x",S3="x",T3="x",U3="x"),"x",ROUND(AVERAGE(R3,S3,T3,U3,T3,U3),1))</f>
        <v>5.5</v>
      </c>
      <c r="W3" s="365">
        <f>IF('Datos de Indicador'!AL6="No dato","x",ROUND(IF('Datos de Indicador'!AL6&gt;W$302,0,IF('Datos de Indicador'!AL6&lt;$W$301,10,(W$302-'Datos de Indicador'!AL6)/(W$302-W$301)*10)),1))</f>
        <v>1.6</v>
      </c>
      <c r="X3" s="361">
        <f>IF(AND(V3="x",W3="x"),"x",ROUND(AVERAGE(V3,W3),1))</f>
        <v>3.6</v>
      </c>
      <c r="Y3" s="366">
        <f t="shared" ref="Y3:Y66" si="4">IF(AND(M3="x",Q3="x",X3="x"),"x",ROUND(AVERAGE(M3,Q3,X3),1))</f>
        <v>3.9</v>
      </c>
      <c r="Z3" s="32"/>
      <c r="AA3" s="378"/>
      <c r="AC3" s="378"/>
    </row>
    <row r="4" spans="1:29" s="3" customFormat="1" x14ac:dyDescent="0.25">
      <c r="A4" s="104" t="s">
        <v>229</v>
      </c>
      <c r="B4" s="101" t="s">
        <v>172</v>
      </c>
      <c r="C4" s="307">
        <v>102</v>
      </c>
      <c r="D4" s="358">
        <f>IF('Datos de Indicador'!Y7="No dato","x",ROUND(IF('Datos de Indicador'!Y7&gt;D$302,10,IF('Datos de Indicador'!Y7&lt;$D$301,0,10-(D$302-'Datos de Indicador'!Y7)/(D$302-D$301)*10)),1))</f>
        <v>1</v>
      </c>
      <c r="E4" s="359">
        <f>IF('Datos de Indicador'!Z7="No dato","x",ROUND(IF('Datos de Indicador'!Z7&gt;E$302,0,IF('Datos de Indicador'!Z7&lt;$E$301,10,(E$302-'Datos de Indicador'!Z7)/(E$302-E$301)*10)),1))</f>
        <v>0</v>
      </c>
      <c r="F4" s="360">
        <f t="shared" ref="F4:F67" si="5">IF(AND(D4="x",E4="x"),"x",ROUND(AVERAGE(D4,D4,E4),1))</f>
        <v>0.7</v>
      </c>
      <c r="G4" s="359">
        <f>IF('Datos de Indicador'!AA7="No dato","x",ROUND(IF('Datos de Indicador'!AA7&gt;G$302,0,IF('Datos de Indicador'!AA7&lt;$G$301,10,(G$302-'Datos de Indicador'!AA7)/(G$302-G$301)*10)),1))</f>
        <v>3</v>
      </c>
      <c r="H4" s="361">
        <f t="shared" si="0"/>
        <v>3</v>
      </c>
      <c r="I4" s="362">
        <f t="shared" si="1"/>
        <v>1.9</v>
      </c>
      <c r="J4" s="359">
        <f>IF('Datos de Indicador'!AB7="No dato","x",ROUND(IF('Datos de Indicador'!AB7&gt;J$302,0,IF('Datos de Indicador'!AB7&lt;$J$301,10,(J$302-'Datos de Indicador'!AB7)/(J$302-J$301)*10)),1))</f>
        <v>1.9</v>
      </c>
      <c r="K4" s="359">
        <f>IF('Datos de Indicador'!AC7="No dato","x",ROUND(IF('Datos de Indicador'!AC7&gt;K$302,0,IF('Datos de Indicador'!AC7&lt;$K$301,10,(K$302-'Datos de Indicador'!AC7)/(K$302-K$301)*10)),1))</f>
        <v>7.3</v>
      </c>
      <c r="L4" s="359">
        <f>IF('Datos de Indicador'!AD7="No dato","x",ROUND(IF('Datos de Indicador'!AD7&gt;L$302,0,IF('Datos de Indicador'!AD7&lt;$L$301,10,(L$302-'Datos de Indicador'!AD7)/(L$302-L$301)*10)),1))</f>
        <v>2.4</v>
      </c>
      <c r="M4" s="361">
        <f t="shared" si="2"/>
        <v>3.9</v>
      </c>
      <c r="N4" s="358">
        <f>IF('Datos de Indicador'!AE7="No dato","x",ROUND(IF('Datos de Indicador'!AE7&gt;N$302,0,IF('Datos de Indicador'!AE7&lt;$N$301,10,(N$302-'Datos de Indicador'!AE7)/(N$302-N$301)*10)),1))</f>
        <v>7.9</v>
      </c>
      <c r="O4" s="359">
        <f>IF('Datos de Indicador'!AF7="No dato","x",ROUND(IF('Datos de Indicador'!AF7&gt;O$302,0,IF('Datos de Indicador'!AF7&lt;$O$301,10,(O$302-'Datos de Indicador'!AF7)/(O$302-O$301)*10)),1))</f>
        <v>2.4</v>
      </c>
      <c r="P4" s="359">
        <f>IF('Datos de Indicador'!AG7="No dato","x",ROUND(IF('Datos de Indicador'!AG7&gt;P$302,0,IF('Datos de Indicador'!AG7&lt;$P$301,10,(P$302-'Datos de Indicador'!AG7)/(P$302-P$301)*10)),1))</f>
        <v>1.2</v>
      </c>
      <c r="Q4" s="361">
        <f t="shared" si="3"/>
        <v>3.8</v>
      </c>
      <c r="R4" s="363">
        <f>IF('Datos de Indicador'!AH7="No data","x",ROUND(IF('Datos de Indicador'!AH7&gt;R$302,0,IF('Datos de Indicador'!AH7&lt;R$301,10,(R$302-'Datos de Indicador'!AH7)/(R$302-R$301)*10)),1))</f>
        <v>1.6</v>
      </c>
      <c r="S4" s="363">
        <f>IF('Datos de Indicador'!AI7="No data","x",ROUND(IF('Datos de Indicador'!AI7&gt;S$302,0,IF('Datos de Indicador'!AI7&lt;S$301,10,(S$302-'Datos de Indicador'!AI7)/(S$302-S$301)*10)),1))</f>
        <v>0.3</v>
      </c>
      <c r="T4" s="363">
        <f>IF('Datos de Indicador'!AJ7="No data","x",ROUND(IF('Datos de Indicador'!AJ7&gt;T$302,0,IF('Datos de Indicador'!AJ7&lt;T$301,10,(T$302-'Datos de Indicador'!AJ7)/(T$302-T$301)*10)),1))</f>
        <v>3</v>
      </c>
      <c r="U4" s="363">
        <f>IF('Datos de Indicador'!AK7="No data","x",ROUND(IF('Datos de Indicador'!AK7&gt;U$302,0,IF('Datos de Indicador'!AK7&lt;U$301,10,(U$302-'Datos de Indicador'!AK7)/(U$302-U$301)*10)),1))</f>
        <v>7.4</v>
      </c>
      <c r="V4" s="364">
        <f t="shared" ref="V4:V67" si="6">IF(AND(R4="x",S4="x",T4="x",U4="x"),"x",ROUND(AVERAGE(R4,S4,T4,U4,T4,U4),1))</f>
        <v>3.8</v>
      </c>
      <c r="W4" s="365">
        <f>IF('Datos de Indicador'!AL7="No dato","x",ROUND(IF('Datos de Indicador'!AL7&gt;W$302,0,IF('Datos de Indicador'!AL7&lt;$W$301,10,(W$302-'Datos de Indicador'!AL7)/(W$302-W$301)*10)),1))</f>
        <v>2.6</v>
      </c>
      <c r="X4" s="361">
        <f t="shared" ref="X4:X67" si="7">IF(AND(V4="x",W4="x"),"x",ROUND(AVERAGE(V4,W4),1))</f>
        <v>3.2</v>
      </c>
      <c r="Y4" s="366">
        <f t="shared" si="4"/>
        <v>3.6</v>
      </c>
      <c r="Z4" s="32"/>
      <c r="AA4" s="378"/>
      <c r="AC4" s="378"/>
    </row>
    <row r="5" spans="1:29" s="3" customFormat="1" x14ac:dyDescent="0.25">
      <c r="A5" s="104" t="s">
        <v>229</v>
      </c>
      <c r="B5" s="101" t="s">
        <v>173</v>
      </c>
      <c r="C5" s="307">
        <v>103</v>
      </c>
      <c r="D5" s="358">
        <f>IF('Datos de Indicador'!Y8="No dato","x",ROUND(IF('Datos de Indicador'!Y8&gt;D$302,10,IF('Datos de Indicador'!Y8&lt;$D$301,0,10-(D$302-'Datos de Indicador'!Y8)/(D$302-D$301)*10)),1))</f>
        <v>5</v>
      </c>
      <c r="E5" s="359">
        <f>IF('Datos de Indicador'!Z8="No dato","x",ROUND(IF('Datos de Indicador'!Z8&gt;E$302,0,IF('Datos de Indicador'!Z8&lt;$E$301,10,(E$302-'Datos de Indicador'!Z8)/(E$302-E$301)*10)),1))</f>
        <v>0</v>
      </c>
      <c r="F5" s="360">
        <f t="shared" si="5"/>
        <v>3.3</v>
      </c>
      <c r="G5" s="359">
        <f>IF('Datos de Indicador'!AA8="No dato","x",ROUND(IF('Datos de Indicador'!AA8&gt;G$302,0,IF('Datos de Indicador'!AA8&lt;$G$301,10,(G$302-'Datos de Indicador'!AA8)/(G$302-G$301)*10)),1))</f>
        <v>4.0999999999999996</v>
      </c>
      <c r="H5" s="361">
        <f t="shared" si="0"/>
        <v>4.0999999999999996</v>
      </c>
      <c r="I5" s="362">
        <f t="shared" si="1"/>
        <v>3.7</v>
      </c>
      <c r="J5" s="359">
        <f>IF('Datos de Indicador'!AB8="No dato","x",ROUND(IF('Datos de Indicador'!AB8&gt;J$302,0,IF('Datos de Indicador'!AB8&lt;$J$301,10,(J$302-'Datos de Indicador'!AB8)/(J$302-J$301)*10)),1))</f>
        <v>5.6</v>
      </c>
      <c r="K5" s="359">
        <f>IF('Datos de Indicador'!AC8="No dato","x",ROUND(IF('Datos de Indicador'!AC8&gt;K$302,0,IF('Datos de Indicador'!AC8&lt;$K$301,10,(K$302-'Datos de Indicador'!AC8)/(K$302-K$301)*10)),1))</f>
        <v>9.1</v>
      </c>
      <c r="L5" s="359">
        <f>IF('Datos de Indicador'!AD8="No dato","x",ROUND(IF('Datos de Indicador'!AD8&gt;L$302,0,IF('Datos de Indicador'!AD8&lt;$L$301,10,(L$302-'Datos de Indicador'!AD8)/(L$302-L$301)*10)),1))</f>
        <v>3.1</v>
      </c>
      <c r="M5" s="361">
        <f t="shared" si="2"/>
        <v>5.9</v>
      </c>
      <c r="N5" s="358">
        <f>IF('Datos de Indicador'!AE8="No dato","x",ROUND(IF('Datos de Indicador'!AE8&gt;N$302,0,IF('Datos de Indicador'!AE8&lt;$N$301,10,(N$302-'Datos de Indicador'!AE8)/(N$302-N$301)*10)),1))</f>
        <v>5.8</v>
      </c>
      <c r="O5" s="359">
        <f>IF('Datos de Indicador'!AF8="No dato","x",ROUND(IF('Datos de Indicador'!AF8&gt;O$302,0,IF('Datos de Indicador'!AF8&lt;$O$301,10,(O$302-'Datos de Indicador'!AF8)/(O$302-O$301)*10)),1))</f>
        <v>3.8</v>
      </c>
      <c r="P5" s="359">
        <f>IF('Datos de Indicador'!AG8="No dato","x",ROUND(IF('Datos de Indicador'!AG8&gt;P$302,0,IF('Datos de Indicador'!AG8&lt;$P$301,10,(P$302-'Datos de Indicador'!AG8)/(P$302-P$301)*10)),1))</f>
        <v>2</v>
      </c>
      <c r="Q5" s="361">
        <f t="shared" si="3"/>
        <v>3.9</v>
      </c>
      <c r="R5" s="363">
        <f>IF('Datos de Indicador'!AH8="No data","x",ROUND(IF('Datos de Indicador'!AH8&gt;R$302,0,IF('Datos de Indicador'!AH8&lt;R$301,10,(R$302-'Datos de Indicador'!AH8)/(R$302-R$301)*10)),1))</f>
        <v>6.7</v>
      </c>
      <c r="S5" s="363">
        <f>IF('Datos de Indicador'!AI8="No data","x",ROUND(IF('Datos de Indicador'!AI8&gt;S$302,0,IF('Datos de Indicador'!AI8&lt;S$301,10,(S$302-'Datos de Indicador'!AI8)/(S$302-S$301)*10)),1))</f>
        <v>0</v>
      </c>
      <c r="T5" s="363">
        <f>IF('Datos de Indicador'!AJ8="No data","x",ROUND(IF('Datos de Indicador'!AJ8&gt;T$302,0,IF('Datos de Indicador'!AJ8&lt;T$301,10,(T$302-'Datos de Indicador'!AJ8)/(T$302-T$301)*10)),1))</f>
        <v>5.3</v>
      </c>
      <c r="U5" s="363">
        <f>IF('Datos de Indicador'!AK8="No data","x",ROUND(IF('Datos de Indicador'!AK8&gt;U$302,0,IF('Datos de Indicador'!AK8&lt;U$301,10,(U$302-'Datos de Indicador'!AK8)/(U$302-U$301)*10)),1))</f>
        <v>10</v>
      </c>
      <c r="V5" s="364">
        <f t="shared" si="6"/>
        <v>6.2</v>
      </c>
      <c r="W5" s="365">
        <f>IF('Datos de Indicador'!AL8="No dato","x",ROUND(IF('Datos de Indicador'!AL8&gt;W$302,0,IF('Datos de Indicador'!AL8&lt;$W$301,10,(W$302-'Datos de Indicador'!AL8)/(W$302-W$301)*10)),1))</f>
        <v>3.9</v>
      </c>
      <c r="X5" s="361">
        <f t="shared" si="7"/>
        <v>5.0999999999999996</v>
      </c>
      <c r="Y5" s="366">
        <f t="shared" si="4"/>
        <v>5</v>
      </c>
      <c r="Z5" s="32"/>
      <c r="AA5" s="378"/>
      <c r="AC5" s="378"/>
    </row>
    <row r="6" spans="1:29" s="3" customFormat="1" x14ac:dyDescent="0.25">
      <c r="A6" s="104" t="s">
        <v>229</v>
      </c>
      <c r="B6" s="101" t="s">
        <v>174</v>
      </c>
      <c r="C6" s="307">
        <v>104</v>
      </c>
      <c r="D6" s="358">
        <f>IF('Datos de Indicador'!Y9="No dato","x",ROUND(IF('Datos de Indicador'!Y9&gt;D$302,10,IF('Datos de Indicador'!Y9&lt;$D$301,0,10-(D$302-'Datos de Indicador'!Y9)/(D$302-D$301)*10)),1))</f>
        <v>5</v>
      </c>
      <c r="E6" s="359">
        <f>IF('Datos de Indicador'!Z9="No dato","x",ROUND(IF('Datos de Indicador'!Z9&gt;E$302,0,IF('Datos de Indicador'!Z9&lt;$E$301,10,(E$302-'Datos de Indicador'!Z9)/(E$302-E$301)*10)),1))</f>
        <v>0</v>
      </c>
      <c r="F6" s="360">
        <f t="shared" si="5"/>
        <v>3.3</v>
      </c>
      <c r="G6" s="359">
        <f>IF('Datos de Indicador'!AA9="No dato","x",ROUND(IF('Datos de Indicador'!AA9&gt;G$302,0,IF('Datos de Indicador'!AA9&lt;$G$301,10,(G$302-'Datos de Indicador'!AA9)/(G$302-G$301)*10)),1))</f>
        <v>4.2</v>
      </c>
      <c r="H6" s="361">
        <f t="shared" si="0"/>
        <v>4.2</v>
      </c>
      <c r="I6" s="362">
        <f t="shared" si="1"/>
        <v>3.8</v>
      </c>
      <c r="J6" s="359">
        <f>IF('Datos de Indicador'!AB9="No dato","x",ROUND(IF('Datos de Indicador'!AB9&gt;J$302,0,IF('Datos de Indicador'!AB9&lt;$J$301,10,(J$302-'Datos de Indicador'!AB9)/(J$302-J$301)*10)),1))</f>
        <v>9.1999999999999993</v>
      </c>
      <c r="K6" s="359">
        <f>IF('Datos de Indicador'!AC9="No dato","x",ROUND(IF('Datos de Indicador'!AC9&gt;K$302,0,IF('Datos de Indicador'!AC9&lt;$K$301,10,(K$302-'Datos de Indicador'!AC9)/(K$302-K$301)*10)),1))</f>
        <v>9.1</v>
      </c>
      <c r="L6" s="359">
        <f>IF('Datos de Indicador'!AD9="No dato","x",ROUND(IF('Datos de Indicador'!AD9&gt;L$302,0,IF('Datos de Indicador'!AD9&lt;$L$301,10,(L$302-'Datos de Indicador'!AD9)/(L$302-L$301)*10)),1))</f>
        <v>3.5</v>
      </c>
      <c r="M6" s="361">
        <f t="shared" si="2"/>
        <v>7.3</v>
      </c>
      <c r="N6" s="358">
        <f>IF('Datos de Indicador'!AE9="No dato","x",ROUND(IF('Datos de Indicador'!AE9&gt;N$302,0,IF('Datos de Indicador'!AE9&lt;$N$301,10,(N$302-'Datos de Indicador'!AE9)/(N$302-N$301)*10)),1))</f>
        <v>6.7</v>
      </c>
      <c r="O6" s="359">
        <f>IF('Datos de Indicador'!AF9="No dato","x",ROUND(IF('Datos de Indicador'!AF9&gt;O$302,0,IF('Datos de Indicador'!AF9&lt;$O$301,10,(O$302-'Datos de Indicador'!AF9)/(O$302-O$301)*10)),1))</f>
        <v>5.0999999999999996</v>
      </c>
      <c r="P6" s="359">
        <f>IF('Datos de Indicador'!AG9="No dato","x",ROUND(IF('Datos de Indicador'!AG9&gt;P$302,0,IF('Datos de Indicador'!AG9&lt;$P$301,10,(P$302-'Datos de Indicador'!AG9)/(P$302-P$301)*10)),1))</f>
        <v>2.7</v>
      </c>
      <c r="Q6" s="361">
        <f t="shared" si="3"/>
        <v>4.8</v>
      </c>
      <c r="R6" s="363">
        <f>IF('Datos de Indicador'!AH9="No data","x",ROUND(IF('Datos de Indicador'!AH9&gt;R$302,0,IF('Datos de Indicador'!AH9&lt;R$301,10,(R$302-'Datos de Indicador'!AH9)/(R$302-R$301)*10)),1))</f>
        <v>6.7</v>
      </c>
      <c r="S6" s="363">
        <f>IF('Datos de Indicador'!AI9="No data","x",ROUND(IF('Datos de Indicador'!AI9&gt;S$302,0,IF('Datos de Indicador'!AI9&lt;S$301,10,(S$302-'Datos de Indicador'!AI9)/(S$302-S$301)*10)),1))</f>
        <v>0</v>
      </c>
      <c r="T6" s="363">
        <f>IF('Datos de Indicador'!AJ9="No data","x",ROUND(IF('Datos de Indicador'!AJ9&gt;T$302,0,IF('Datos de Indicador'!AJ9&lt;T$301,10,(T$302-'Datos de Indicador'!AJ9)/(T$302-T$301)*10)),1))</f>
        <v>5.6</v>
      </c>
      <c r="U6" s="363">
        <f>IF('Datos de Indicador'!AK9="No data","x",ROUND(IF('Datos de Indicador'!AK9&gt;U$302,0,IF('Datos de Indicador'!AK9&lt;U$301,10,(U$302-'Datos de Indicador'!AK9)/(U$302-U$301)*10)),1))</f>
        <v>9.9</v>
      </c>
      <c r="V6" s="364">
        <f t="shared" si="6"/>
        <v>6.3</v>
      </c>
      <c r="W6" s="365">
        <f>IF('Datos de Indicador'!AL9="No dato","x",ROUND(IF('Datos de Indicador'!AL9&gt;W$302,0,IF('Datos de Indicador'!AL9&lt;$W$301,10,(W$302-'Datos de Indicador'!AL9)/(W$302-W$301)*10)),1))</f>
        <v>4.5</v>
      </c>
      <c r="X6" s="361">
        <f t="shared" si="7"/>
        <v>5.4</v>
      </c>
      <c r="Y6" s="366">
        <f t="shared" si="4"/>
        <v>5.8</v>
      </c>
      <c r="Z6" s="32"/>
      <c r="AA6" s="378"/>
      <c r="AC6" s="378"/>
    </row>
    <row r="7" spans="1:29" s="3" customFormat="1" x14ac:dyDescent="0.25">
      <c r="A7" s="104" t="s">
        <v>229</v>
      </c>
      <c r="B7" s="101" t="s">
        <v>175</v>
      </c>
      <c r="C7" s="307">
        <v>105</v>
      </c>
      <c r="D7" s="358">
        <f>IF('Datos de Indicador'!Y10="No dato","x",ROUND(IF('Datos de Indicador'!Y10&gt;D$302,10,IF('Datos de Indicador'!Y10&lt;$D$301,0,10-(D$302-'Datos de Indicador'!Y10)/(D$302-D$301)*10)),1))</f>
        <v>1</v>
      </c>
      <c r="E7" s="359">
        <f>IF('Datos de Indicador'!Z10="No dato","x",ROUND(IF('Datos de Indicador'!Z10&gt;E$302,0,IF('Datos de Indicador'!Z10&lt;$E$301,10,(E$302-'Datos de Indicador'!Z10)/(E$302-E$301)*10)),1))</f>
        <v>0</v>
      </c>
      <c r="F7" s="360">
        <f t="shared" si="5"/>
        <v>0.7</v>
      </c>
      <c r="G7" s="359">
        <f>IF('Datos de Indicador'!AA10="No dato","x",ROUND(IF('Datos de Indicador'!AA10&gt;G$302,0,IF('Datos de Indicador'!AA10&lt;$G$301,10,(G$302-'Datos de Indicador'!AA10)/(G$302-G$301)*10)),1))</f>
        <v>3.1</v>
      </c>
      <c r="H7" s="361">
        <f t="shared" si="0"/>
        <v>3.1</v>
      </c>
      <c r="I7" s="362">
        <f t="shared" si="1"/>
        <v>2</v>
      </c>
      <c r="J7" s="359">
        <f>IF('Datos de Indicador'!AB10="No dato","x",ROUND(IF('Datos de Indicador'!AB10&gt;J$302,0,IF('Datos de Indicador'!AB10&lt;$J$301,10,(J$302-'Datos de Indicador'!AB10)/(J$302-J$301)*10)),1))</f>
        <v>6.2</v>
      </c>
      <c r="K7" s="359">
        <f>IF('Datos de Indicador'!AC10="No dato","x",ROUND(IF('Datos de Indicador'!AC10&gt;K$302,0,IF('Datos de Indicador'!AC10&lt;$K$301,10,(K$302-'Datos de Indicador'!AC10)/(K$302-K$301)*10)),1))</f>
        <v>8</v>
      </c>
      <c r="L7" s="359">
        <f>IF('Datos de Indicador'!AD10="No dato","x",ROUND(IF('Datos de Indicador'!AD10&gt;L$302,0,IF('Datos de Indicador'!AD10&lt;$L$301,10,(L$302-'Datos de Indicador'!AD10)/(L$302-L$301)*10)),1))</f>
        <v>3.1</v>
      </c>
      <c r="M7" s="361">
        <f t="shared" si="2"/>
        <v>5.8</v>
      </c>
      <c r="N7" s="358">
        <f>IF('Datos de Indicador'!AE10="No dato","x",ROUND(IF('Datos de Indicador'!AE10&gt;N$302,0,IF('Datos de Indicador'!AE10&lt;$N$301,10,(N$302-'Datos de Indicador'!AE10)/(N$302-N$301)*10)),1))</f>
        <v>7.8</v>
      </c>
      <c r="O7" s="359">
        <f>IF('Datos de Indicador'!AF10="No dato","x",ROUND(IF('Datos de Indicador'!AF10&gt;O$302,0,IF('Datos de Indicador'!AF10&lt;$O$301,10,(O$302-'Datos de Indicador'!AF10)/(O$302-O$301)*10)),1))</f>
        <v>4.0999999999999996</v>
      </c>
      <c r="P7" s="359">
        <f>IF('Datos de Indicador'!AG10="No dato","x",ROUND(IF('Datos de Indicador'!AG10&gt;P$302,0,IF('Datos de Indicador'!AG10&lt;$P$301,10,(P$302-'Datos de Indicador'!AG10)/(P$302-P$301)*10)),1))</f>
        <v>2.6</v>
      </c>
      <c r="Q7" s="361">
        <f t="shared" si="3"/>
        <v>4.8</v>
      </c>
      <c r="R7" s="363">
        <f>IF('Datos de Indicador'!AH10="No data","x",ROUND(IF('Datos de Indicador'!AH10&gt;R$302,0,IF('Datos de Indicador'!AH10&lt;R$301,10,(R$302-'Datos de Indicador'!AH10)/(R$302-R$301)*10)),1))</f>
        <v>6.3</v>
      </c>
      <c r="S7" s="363">
        <f>IF('Datos de Indicador'!AI10="No data","x",ROUND(IF('Datos de Indicador'!AI10&gt;S$302,0,IF('Datos de Indicador'!AI10&lt;S$301,10,(S$302-'Datos de Indicador'!AI10)/(S$302-S$301)*10)),1))</f>
        <v>1</v>
      </c>
      <c r="T7" s="363">
        <f>IF('Datos de Indicador'!AJ10="No data","x",ROUND(IF('Datos de Indicador'!AJ10&gt;T$302,0,IF('Datos de Indicador'!AJ10&lt;T$301,10,(T$302-'Datos de Indicador'!AJ10)/(T$302-T$301)*10)),1))</f>
        <v>2.2999999999999998</v>
      </c>
      <c r="U7" s="363">
        <f>IF('Datos de Indicador'!AK10="No data","x",ROUND(IF('Datos de Indicador'!AK10&gt;U$302,0,IF('Datos de Indicador'!AK10&lt;U$301,10,(U$302-'Datos de Indicador'!AK10)/(U$302-U$301)*10)),1))</f>
        <v>5.4</v>
      </c>
      <c r="V7" s="364">
        <f t="shared" si="6"/>
        <v>3.8</v>
      </c>
      <c r="W7" s="365">
        <f>IF('Datos de Indicador'!AL10="No dato","x",ROUND(IF('Datos de Indicador'!AL10&gt;W$302,0,IF('Datos de Indicador'!AL10&lt;$W$301,10,(W$302-'Datos de Indicador'!AL10)/(W$302-W$301)*10)),1))</f>
        <v>3.7</v>
      </c>
      <c r="X7" s="361">
        <f t="shared" si="7"/>
        <v>3.8</v>
      </c>
      <c r="Y7" s="366">
        <f t="shared" si="4"/>
        <v>4.8</v>
      </c>
      <c r="Z7" s="32"/>
      <c r="AA7" s="378"/>
      <c r="AC7" s="378"/>
    </row>
    <row r="8" spans="1:29" s="3" customFormat="1" x14ac:dyDescent="0.25">
      <c r="A8" s="104" t="s">
        <v>229</v>
      </c>
      <c r="B8" s="101" t="s">
        <v>73</v>
      </c>
      <c r="C8" s="307">
        <v>106</v>
      </c>
      <c r="D8" s="358">
        <f>IF('Datos de Indicador'!Y11="No dato","x",ROUND(IF('Datos de Indicador'!Y11&gt;D$302,10,IF('Datos de Indicador'!Y11&lt;$D$301,0,10-(D$302-'Datos de Indicador'!Y11)/(D$302-D$301)*10)),1))</f>
        <v>5</v>
      </c>
      <c r="E8" s="359">
        <f>IF('Datos de Indicador'!Z11="No dato","x",ROUND(IF('Datos de Indicador'!Z11&gt;E$302,0,IF('Datos de Indicador'!Z11&lt;$E$301,10,(E$302-'Datos de Indicador'!Z11)/(E$302-E$301)*10)),1))</f>
        <v>5</v>
      </c>
      <c r="F8" s="360">
        <f t="shared" si="5"/>
        <v>5</v>
      </c>
      <c r="G8" s="359">
        <f>IF('Datos de Indicador'!AA11="No dato","x",ROUND(IF('Datos de Indicador'!AA11&gt;G$302,0,IF('Datos de Indicador'!AA11&lt;$G$301,10,(G$302-'Datos de Indicador'!AA11)/(G$302-G$301)*10)),1))</f>
        <v>3</v>
      </c>
      <c r="H8" s="361">
        <f t="shared" si="0"/>
        <v>3</v>
      </c>
      <c r="I8" s="362">
        <f t="shared" si="1"/>
        <v>4.0999999999999996</v>
      </c>
      <c r="J8" s="359">
        <f>IF('Datos de Indicador'!AB11="No dato","x",ROUND(IF('Datos de Indicador'!AB11&gt;J$302,0,IF('Datos de Indicador'!AB11&lt;$J$301,10,(J$302-'Datos de Indicador'!AB11)/(J$302-J$301)*10)),1))</f>
        <v>4.4000000000000004</v>
      </c>
      <c r="K8" s="359">
        <f>IF('Datos de Indicador'!AC11="No dato","x",ROUND(IF('Datos de Indicador'!AC11&gt;K$302,0,IF('Datos de Indicador'!AC11&lt;$K$301,10,(K$302-'Datos de Indicador'!AC11)/(K$302-K$301)*10)),1))</f>
        <v>8.1</v>
      </c>
      <c r="L8" s="359">
        <f>IF('Datos de Indicador'!AD11="No dato","x",ROUND(IF('Datos de Indicador'!AD11&gt;L$302,0,IF('Datos de Indicador'!AD11&lt;$L$301,10,(L$302-'Datos de Indicador'!AD11)/(L$302-L$301)*10)),1))</f>
        <v>1.9</v>
      </c>
      <c r="M8" s="361">
        <f t="shared" si="2"/>
        <v>4.8</v>
      </c>
      <c r="N8" s="358">
        <f>IF('Datos de Indicador'!AE11="No dato","x",ROUND(IF('Datos de Indicador'!AE11&gt;N$302,0,IF('Datos de Indicador'!AE11&lt;$N$301,10,(N$302-'Datos de Indicador'!AE11)/(N$302-N$301)*10)),1))</f>
        <v>8.6</v>
      </c>
      <c r="O8" s="359">
        <f>IF('Datos de Indicador'!AF11="No dato","x",ROUND(IF('Datos de Indicador'!AF11&gt;O$302,0,IF('Datos de Indicador'!AF11&lt;$O$301,10,(O$302-'Datos de Indicador'!AF11)/(O$302-O$301)*10)),1))</f>
        <v>3.3</v>
      </c>
      <c r="P8" s="359">
        <f>IF('Datos de Indicador'!AG11="No dato","x",ROUND(IF('Datos de Indicador'!AG11&gt;P$302,0,IF('Datos de Indicador'!AG11&lt;$P$301,10,(P$302-'Datos de Indicador'!AG11)/(P$302-P$301)*10)),1))</f>
        <v>1.6</v>
      </c>
      <c r="Q8" s="361">
        <f t="shared" si="3"/>
        <v>4.5</v>
      </c>
      <c r="R8" s="363">
        <f>IF('Datos de Indicador'!AH11="No data","x",ROUND(IF('Datos de Indicador'!AH11&gt;R$302,0,IF('Datos de Indicador'!AH11&lt;R$301,10,(R$302-'Datos de Indicador'!AH11)/(R$302-R$301)*10)),1))</f>
        <v>9.3000000000000007</v>
      </c>
      <c r="S8" s="363">
        <f>IF('Datos de Indicador'!AI11="No data","x",ROUND(IF('Datos de Indicador'!AI11&gt;S$302,0,IF('Datos de Indicador'!AI11&lt;S$301,10,(S$302-'Datos de Indicador'!AI11)/(S$302-S$301)*10)),1))</f>
        <v>2.2999999999999998</v>
      </c>
      <c r="T8" s="363">
        <f>IF('Datos de Indicador'!AJ11="No data","x",ROUND(IF('Datos de Indicador'!AJ11&gt;T$302,0,IF('Datos de Indicador'!AJ11&lt;T$301,10,(T$302-'Datos de Indicador'!AJ11)/(T$302-T$301)*10)),1))</f>
        <v>4.4000000000000004</v>
      </c>
      <c r="U8" s="363">
        <f>IF('Datos de Indicador'!AK11="No data","x",ROUND(IF('Datos de Indicador'!AK11&gt;U$302,0,IF('Datos de Indicador'!AK11&lt;U$301,10,(U$302-'Datos de Indicador'!AK11)/(U$302-U$301)*10)),1))</f>
        <v>6.2</v>
      </c>
      <c r="V8" s="364">
        <f t="shared" si="6"/>
        <v>5.5</v>
      </c>
      <c r="W8" s="365">
        <f>IF('Datos de Indicador'!AL11="No dato","x",ROUND(IF('Datos de Indicador'!AL11&gt;W$302,0,IF('Datos de Indicador'!AL11&lt;$W$301,10,(W$302-'Datos de Indicador'!AL11)/(W$302-W$301)*10)),1))</f>
        <v>2.7</v>
      </c>
      <c r="X8" s="361">
        <f t="shared" si="7"/>
        <v>4.0999999999999996</v>
      </c>
      <c r="Y8" s="366">
        <f t="shared" si="4"/>
        <v>4.5</v>
      </c>
      <c r="Z8" s="32"/>
      <c r="AA8" s="378"/>
      <c r="AC8" s="378"/>
    </row>
    <row r="9" spans="1:29" s="3" customFormat="1" x14ac:dyDescent="0.25">
      <c r="A9" s="104" t="s">
        <v>229</v>
      </c>
      <c r="B9" s="101" t="s">
        <v>176</v>
      </c>
      <c r="C9" s="307">
        <v>107</v>
      </c>
      <c r="D9" s="358">
        <f>IF('Datos de Indicador'!Y12="No dato","x",ROUND(IF('Datos de Indicador'!Y12&gt;D$302,10,IF('Datos de Indicador'!Y12&lt;$D$301,0,10-(D$302-'Datos de Indicador'!Y12)/(D$302-D$301)*10)),1))</f>
        <v>5</v>
      </c>
      <c r="E9" s="359">
        <f>IF('Datos de Indicador'!Z12="No dato","x",ROUND(IF('Datos de Indicador'!Z12&gt;E$302,0,IF('Datos de Indicador'!Z12&lt;$E$301,10,(E$302-'Datos de Indicador'!Z12)/(E$302-E$301)*10)),1))</f>
        <v>0</v>
      </c>
      <c r="F9" s="360">
        <f t="shared" si="5"/>
        <v>3.3</v>
      </c>
      <c r="G9" s="359">
        <f>IF('Datos de Indicador'!AA12="No dato","x",ROUND(IF('Datos de Indicador'!AA12&gt;G$302,0,IF('Datos de Indicador'!AA12&lt;$G$301,10,(G$302-'Datos de Indicador'!AA12)/(G$302-G$301)*10)),1))</f>
        <v>1.9</v>
      </c>
      <c r="H9" s="361">
        <f t="shared" si="0"/>
        <v>1.9</v>
      </c>
      <c r="I9" s="362">
        <f t="shared" si="1"/>
        <v>2.6</v>
      </c>
      <c r="J9" s="359">
        <f>IF('Datos de Indicador'!AB12="No dato","x",ROUND(IF('Datos de Indicador'!AB12&gt;J$302,0,IF('Datos de Indicador'!AB12&lt;$J$301,10,(J$302-'Datos de Indicador'!AB12)/(J$302-J$301)*10)),1))</f>
        <v>5.9</v>
      </c>
      <c r="K9" s="359">
        <f>IF('Datos de Indicador'!AC12="No dato","x",ROUND(IF('Datos de Indicador'!AC12&gt;K$302,0,IF('Datos de Indicador'!AC12&lt;$K$301,10,(K$302-'Datos de Indicador'!AC12)/(K$302-K$301)*10)),1))</f>
        <v>6.8</v>
      </c>
      <c r="L9" s="359">
        <f>IF('Datos de Indicador'!AD12="No dato","x",ROUND(IF('Datos de Indicador'!AD12&gt;L$302,0,IF('Datos de Indicador'!AD12&lt;$L$301,10,(L$302-'Datos de Indicador'!AD12)/(L$302-L$301)*10)),1))</f>
        <v>2.1</v>
      </c>
      <c r="M9" s="361">
        <f t="shared" si="2"/>
        <v>4.9000000000000004</v>
      </c>
      <c r="N9" s="358">
        <f>IF('Datos de Indicador'!AE12="No dato","x",ROUND(IF('Datos de Indicador'!AE12&gt;N$302,0,IF('Datos de Indicador'!AE12&lt;$N$301,10,(N$302-'Datos de Indicador'!AE12)/(N$302-N$301)*10)),1))</f>
        <v>6.9</v>
      </c>
      <c r="O9" s="359">
        <f>IF('Datos de Indicador'!AF12="No dato","x",ROUND(IF('Datos de Indicador'!AF12&gt;O$302,0,IF('Datos de Indicador'!AF12&lt;$O$301,10,(O$302-'Datos de Indicador'!AF12)/(O$302-O$301)*10)),1))</f>
        <v>4.7</v>
      </c>
      <c r="P9" s="359">
        <f>IF('Datos de Indicador'!AG12="No dato","x",ROUND(IF('Datos de Indicador'!AG12&gt;P$302,0,IF('Datos de Indicador'!AG12&lt;$P$301,10,(P$302-'Datos de Indicador'!AG12)/(P$302-P$301)*10)),1))</f>
        <v>4.7</v>
      </c>
      <c r="Q9" s="361">
        <f t="shared" si="3"/>
        <v>5.4</v>
      </c>
      <c r="R9" s="363">
        <f>IF('Datos de Indicador'!AH12="No data","x",ROUND(IF('Datos de Indicador'!AH12&gt;R$302,0,IF('Datos de Indicador'!AH12&lt;R$301,10,(R$302-'Datos de Indicador'!AH12)/(R$302-R$301)*10)),1))</f>
        <v>7</v>
      </c>
      <c r="S9" s="363">
        <f>IF('Datos de Indicador'!AI12="No data","x",ROUND(IF('Datos de Indicador'!AI12&gt;S$302,0,IF('Datos de Indicador'!AI12&lt;S$301,10,(S$302-'Datos de Indicador'!AI12)/(S$302-S$301)*10)),1))</f>
        <v>5</v>
      </c>
      <c r="T9" s="363">
        <f>IF('Datos de Indicador'!AJ12="No data","x",ROUND(IF('Datos de Indicador'!AJ12&gt;T$302,0,IF('Datos de Indicador'!AJ12&lt;T$301,10,(T$302-'Datos de Indicador'!AJ12)/(T$302-T$301)*10)),1))</f>
        <v>4.8</v>
      </c>
      <c r="U9" s="363">
        <f>IF('Datos de Indicador'!AK12="No data","x",ROUND(IF('Datos de Indicador'!AK12&gt;U$302,0,IF('Datos de Indicador'!AK12&lt;U$301,10,(U$302-'Datos de Indicador'!AK12)/(U$302-U$301)*10)),1))</f>
        <v>7.6</v>
      </c>
      <c r="V9" s="364">
        <f t="shared" si="6"/>
        <v>6.1</v>
      </c>
      <c r="W9" s="365">
        <f>IF('Datos de Indicador'!AL12="No dato","x",ROUND(IF('Datos de Indicador'!AL12&gt;W$302,0,IF('Datos de Indicador'!AL12&lt;$W$301,10,(W$302-'Datos de Indicador'!AL12)/(W$302-W$301)*10)),1))</f>
        <v>3.2</v>
      </c>
      <c r="X9" s="361">
        <f t="shared" si="7"/>
        <v>4.7</v>
      </c>
      <c r="Y9" s="366">
        <f t="shared" si="4"/>
        <v>5</v>
      </c>
      <c r="Z9" s="32"/>
      <c r="AA9" s="378"/>
      <c r="AC9" s="378"/>
    </row>
    <row r="10" spans="1:29" s="3" customFormat="1" x14ac:dyDescent="0.25">
      <c r="A10" s="104" t="s">
        <v>229</v>
      </c>
      <c r="B10" s="101" t="s">
        <v>177</v>
      </c>
      <c r="C10" s="307">
        <v>108</v>
      </c>
      <c r="D10" s="358">
        <f>IF('Datos de Indicador'!Y13="No dato","x",ROUND(IF('Datos de Indicador'!Y13&gt;D$302,10,IF('Datos de Indicador'!Y13&lt;$D$301,0,10-(D$302-'Datos de Indicador'!Y13)/(D$302-D$301)*10)),1))</f>
        <v>5</v>
      </c>
      <c r="E10" s="359">
        <f>IF('Datos de Indicador'!Z13="No dato","x",ROUND(IF('Datos de Indicador'!Z13&gt;E$302,0,IF('Datos de Indicador'!Z13&lt;$E$301,10,(E$302-'Datos de Indicador'!Z13)/(E$302-E$301)*10)),1))</f>
        <v>5</v>
      </c>
      <c r="F10" s="360">
        <f t="shared" si="5"/>
        <v>5</v>
      </c>
      <c r="G10" s="359">
        <f>IF('Datos de Indicador'!AA13="No dato","x",ROUND(IF('Datos de Indicador'!AA13&gt;G$302,0,IF('Datos de Indicador'!AA13&lt;$G$301,10,(G$302-'Datos de Indicador'!AA13)/(G$302-G$301)*10)),1))</f>
        <v>3.5</v>
      </c>
      <c r="H10" s="361">
        <f t="shared" si="0"/>
        <v>3.5</v>
      </c>
      <c r="I10" s="362">
        <f t="shared" si="1"/>
        <v>4.3</v>
      </c>
      <c r="J10" s="359">
        <f>IF('Datos de Indicador'!AB13="No dato","x",ROUND(IF('Datos de Indicador'!AB13&gt;J$302,0,IF('Datos de Indicador'!AB13&lt;$J$301,10,(J$302-'Datos de Indicador'!AB13)/(J$302-J$301)*10)),1))</f>
        <v>3.3</v>
      </c>
      <c r="K10" s="359">
        <f>IF('Datos de Indicador'!AC13="No dato","x",ROUND(IF('Datos de Indicador'!AC13&gt;K$302,0,IF('Datos de Indicador'!AC13&lt;$K$301,10,(K$302-'Datos de Indicador'!AC13)/(K$302-K$301)*10)),1))</f>
        <v>9.4</v>
      </c>
      <c r="L10" s="359">
        <f>IF('Datos de Indicador'!AD13="No dato","x",ROUND(IF('Datos de Indicador'!AD13&gt;L$302,0,IF('Datos de Indicador'!AD13&lt;$L$301,10,(L$302-'Datos de Indicador'!AD13)/(L$302-L$301)*10)),1))</f>
        <v>2.5</v>
      </c>
      <c r="M10" s="361">
        <f t="shared" si="2"/>
        <v>5.0999999999999996</v>
      </c>
      <c r="N10" s="358">
        <f>IF('Datos de Indicador'!AE13="No dato","x",ROUND(IF('Datos de Indicador'!AE13&gt;N$302,0,IF('Datos de Indicador'!AE13&lt;$N$301,10,(N$302-'Datos de Indicador'!AE13)/(N$302-N$301)*10)),1))</f>
        <v>6.4</v>
      </c>
      <c r="O10" s="359">
        <f>IF('Datos de Indicador'!AF13="No dato","x",ROUND(IF('Datos de Indicador'!AF13&gt;O$302,0,IF('Datos de Indicador'!AF13&lt;$O$301,10,(O$302-'Datos de Indicador'!AF13)/(O$302-O$301)*10)),1))</f>
        <v>4.5</v>
      </c>
      <c r="P10" s="359">
        <f>IF('Datos de Indicador'!AG13="No dato","x",ROUND(IF('Datos de Indicador'!AG13&gt;P$302,0,IF('Datos de Indicador'!AG13&lt;$P$301,10,(P$302-'Datos de Indicador'!AG13)/(P$302-P$301)*10)),1))</f>
        <v>2.5</v>
      </c>
      <c r="Q10" s="361">
        <f t="shared" si="3"/>
        <v>4.5</v>
      </c>
      <c r="R10" s="363">
        <f>IF('Datos de Indicador'!AH13="No data","x",ROUND(IF('Datos de Indicador'!AH13&gt;R$302,0,IF('Datos de Indicador'!AH13&lt;R$301,10,(R$302-'Datos de Indicador'!AH13)/(R$302-R$301)*10)),1))</f>
        <v>3.4</v>
      </c>
      <c r="S10" s="363">
        <f>IF('Datos de Indicador'!AI13="No data","x",ROUND(IF('Datos de Indicador'!AI13&gt;S$302,0,IF('Datos de Indicador'!AI13&lt;S$301,10,(S$302-'Datos de Indicador'!AI13)/(S$302-S$301)*10)),1))</f>
        <v>0.8</v>
      </c>
      <c r="T10" s="363">
        <f>IF('Datos de Indicador'!AJ13="No data","x",ROUND(IF('Datos de Indicador'!AJ13&gt;T$302,0,IF('Datos de Indicador'!AJ13&lt;T$301,10,(T$302-'Datos de Indicador'!AJ13)/(T$302-T$301)*10)),1))</f>
        <v>3.4</v>
      </c>
      <c r="U10" s="363">
        <f>IF('Datos de Indicador'!AK13="No data","x",ROUND(IF('Datos de Indicador'!AK13&gt;U$302,0,IF('Datos de Indicador'!AK13&lt;U$301,10,(U$302-'Datos de Indicador'!AK13)/(U$302-U$301)*10)),1))</f>
        <v>6.8</v>
      </c>
      <c r="V10" s="364">
        <f t="shared" si="6"/>
        <v>4.0999999999999996</v>
      </c>
      <c r="W10" s="365">
        <f>IF('Datos de Indicador'!AL13="No dato","x",ROUND(IF('Datos de Indicador'!AL13&gt;W$302,0,IF('Datos de Indicador'!AL13&lt;$W$301,10,(W$302-'Datos de Indicador'!AL13)/(W$302-W$301)*10)),1))</f>
        <v>3.8</v>
      </c>
      <c r="X10" s="361">
        <f t="shared" si="7"/>
        <v>4</v>
      </c>
      <c r="Y10" s="366">
        <f t="shared" si="4"/>
        <v>4.5</v>
      </c>
      <c r="Z10" s="32"/>
      <c r="AA10" s="378"/>
      <c r="AC10" s="378"/>
    </row>
    <row r="11" spans="1:29" s="3" customFormat="1" x14ac:dyDescent="0.25">
      <c r="A11" s="104" t="s">
        <v>230</v>
      </c>
      <c r="B11" s="101" t="s">
        <v>178</v>
      </c>
      <c r="C11" s="307">
        <v>201</v>
      </c>
      <c r="D11" s="358">
        <f>IF('Datos de Indicador'!Y14="No dato","x",ROUND(IF('Datos de Indicador'!Y14&gt;D$302,10,IF('Datos de Indicador'!Y14&lt;$D$301,0,10-(D$302-'Datos de Indicador'!Y14)/(D$302-D$301)*10)),1))</f>
        <v>5</v>
      </c>
      <c r="E11" s="359">
        <f>IF('Datos de Indicador'!Z14="No dato","x",ROUND(IF('Datos de Indicador'!Z14&gt;E$302,0,IF('Datos de Indicador'!Z14&lt;$E$301,10,(E$302-'Datos de Indicador'!Z14)/(E$302-E$301)*10)),1))</f>
        <v>0</v>
      </c>
      <c r="F11" s="360">
        <f t="shared" si="5"/>
        <v>3.3</v>
      </c>
      <c r="G11" s="359">
        <f>IF('Datos de Indicador'!AA14="No dato","x",ROUND(IF('Datos de Indicador'!AA14&gt;G$302,0,IF('Datos de Indicador'!AA14&lt;$G$301,10,(G$302-'Datos de Indicador'!AA14)/(G$302-G$301)*10)),1))</f>
        <v>2.6</v>
      </c>
      <c r="H11" s="361">
        <f t="shared" si="0"/>
        <v>2.6</v>
      </c>
      <c r="I11" s="362">
        <f t="shared" si="1"/>
        <v>3</v>
      </c>
      <c r="J11" s="359">
        <f>IF('Datos de Indicador'!AB14="No dato","x",ROUND(IF('Datos de Indicador'!AB14&gt;J$302,0,IF('Datos de Indicador'!AB14&lt;$J$301,10,(J$302-'Datos de Indicador'!AB14)/(J$302-J$301)*10)),1))</f>
        <v>5.0999999999999996</v>
      </c>
      <c r="K11" s="359">
        <f>IF('Datos de Indicador'!AC14="No dato","x",ROUND(IF('Datos de Indicador'!AC14&gt;K$302,0,IF('Datos de Indicador'!AC14&lt;$K$301,10,(K$302-'Datos de Indicador'!AC14)/(K$302-K$301)*10)),1))</f>
        <v>8.1</v>
      </c>
      <c r="L11" s="359">
        <f>IF('Datos de Indicador'!AD14="No dato","x",ROUND(IF('Datos de Indicador'!AD14&gt;L$302,0,IF('Datos de Indicador'!AD14&lt;$L$301,10,(L$302-'Datos de Indicador'!AD14)/(L$302-L$301)*10)),1))</f>
        <v>2.9</v>
      </c>
      <c r="M11" s="361">
        <f t="shared" si="2"/>
        <v>5.4</v>
      </c>
      <c r="N11" s="358">
        <f>IF('Datos de Indicador'!AE14="No dato","x",ROUND(IF('Datos de Indicador'!AE14&gt;N$302,0,IF('Datos de Indicador'!AE14&lt;$N$301,10,(N$302-'Datos de Indicador'!AE14)/(N$302-N$301)*10)),1))</f>
        <v>6.6</v>
      </c>
      <c r="O11" s="359">
        <f>IF('Datos de Indicador'!AF14="No dato","x",ROUND(IF('Datos de Indicador'!AF14&gt;O$302,0,IF('Datos de Indicador'!AF14&lt;$O$301,10,(O$302-'Datos de Indicador'!AF14)/(O$302-O$301)*10)),1))</f>
        <v>5.3</v>
      </c>
      <c r="P11" s="359">
        <f>IF('Datos de Indicador'!AG14="No dato","x",ROUND(IF('Datos de Indicador'!AG14&gt;P$302,0,IF('Datos de Indicador'!AG14&lt;$P$301,10,(P$302-'Datos de Indicador'!AG14)/(P$302-P$301)*10)),1))</f>
        <v>2.4</v>
      </c>
      <c r="Q11" s="361">
        <f t="shared" si="3"/>
        <v>4.8</v>
      </c>
      <c r="R11" s="363">
        <f>IF('Datos de Indicador'!AH14="No data","x",ROUND(IF('Datos de Indicador'!AH14&gt;R$302,0,IF('Datos de Indicador'!AH14&lt;R$301,10,(R$302-'Datos de Indicador'!AH14)/(R$302-R$301)*10)),1))</f>
        <v>9.6</v>
      </c>
      <c r="S11" s="363">
        <f>IF('Datos de Indicador'!AI14="No data","x",ROUND(IF('Datos de Indicador'!AI14&gt;S$302,0,IF('Datos de Indicador'!AI14&lt;S$301,10,(S$302-'Datos de Indicador'!AI14)/(S$302-S$301)*10)),1))</f>
        <v>0.5</v>
      </c>
      <c r="T11" s="363">
        <f>IF('Datos de Indicador'!AJ14="No data","x",ROUND(IF('Datos de Indicador'!AJ14&gt;T$302,0,IF('Datos de Indicador'!AJ14&lt;T$301,10,(T$302-'Datos de Indicador'!AJ14)/(T$302-T$301)*10)),1))</f>
        <v>4</v>
      </c>
      <c r="U11" s="363">
        <f>IF('Datos de Indicador'!AK14="No data","x",ROUND(IF('Datos de Indicador'!AK14&gt;U$302,0,IF('Datos de Indicador'!AK14&lt;U$301,10,(U$302-'Datos de Indicador'!AK14)/(U$302-U$301)*10)),1))</f>
        <v>6.9</v>
      </c>
      <c r="V11" s="364">
        <f t="shared" si="6"/>
        <v>5.3</v>
      </c>
      <c r="W11" s="365">
        <f>IF('Datos de Indicador'!AL14="No dato","x",ROUND(IF('Datos de Indicador'!AL14&gt;W$302,0,IF('Datos de Indicador'!AL14&lt;$W$301,10,(W$302-'Datos de Indicador'!AL14)/(W$302-W$301)*10)),1))</f>
        <v>3.6</v>
      </c>
      <c r="X11" s="361">
        <f t="shared" si="7"/>
        <v>4.5</v>
      </c>
      <c r="Y11" s="366">
        <f t="shared" si="4"/>
        <v>4.9000000000000004</v>
      </c>
      <c r="Z11" s="32"/>
      <c r="AA11" s="378"/>
      <c r="AC11" s="378"/>
    </row>
    <row r="12" spans="1:29" s="3" customFormat="1" x14ac:dyDescent="0.25">
      <c r="A12" s="104" t="s">
        <v>230</v>
      </c>
      <c r="B12" s="101" t="s">
        <v>179</v>
      </c>
      <c r="C12" s="307">
        <v>202</v>
      </c>
      <c r="D12" s="358">
        <f>IF('Datos de Indicador'!Y15="No dato","x",ROUND(IF('Datos de Indicador'!Y15&gt;D$302,10,IF('Datos de Indicador'!Y15&lt;$D$301,0,10-(D$302-'Datos de Indicador'!Y15)/(D$302-D$301)*10)),1))</f>
        <v>10</v>
      </c>
      <c r="E12" s="359">
        <f>IF('Datos de Indicador'!Z15="No dato","x",ROUND(IF('Datos de Indicador'!Z15&gt;E$302,0,IF('Datos de Indicador'!Z15&lt;$E$301,10,(E$302-'Datos de Indicador'!Z15)/(E$302-E$301)*10)),1))</f>
        <v>0</v>
      </c>
      <c r="F12" s="360">
        <f t="shared" si="5"/>
        <v>6.7</v>
      </c>
      <c r="G12" s="359">
        <f>IF('Datos de Indicador'!AA15="No dato","x",ROUND(IF('Datos de Indicador'!AA15&gt;G$302,0,IF('Datos de Indicador'!AA15&lt;$G$301,10,(G$302-'Datos de Indicador'!AA15)/(G$302-G$301)*10)),1))</f>
        <v>4.9000000000000004</v>
      </c>
      <c r="H12" s="361">
        <f t="shared" si="0"/>
        <v>4.9000000000000004</v>
      </c>
      <c r="I12" s="362">
        <f t="shared" si="1"/>
        <v>5.9</v>
      </c>
      <c r="J12" s="359">
        <f>IF('Datos de Indicador'!AB15="No dato","x",ROUND(IF('Datos de Indicador'!AB15&gt;J$302,0,IF('Datos de Indicador'!AB15&lt;$J$301,10,(J$302-'Datos de Indicador'!AB15)/(J$302-J$301)*10)),1))</f>
        <v>10</v>
      </c>
      <c r="K12" s="359">
        <f>IF('Datos de Indicador'!AC15="No dato","x",ROUND(IF('Datos de Indicador'!AC15&gt;K$302,0,IF('Datos de Indicador'!AC15&lt;$K$301,10,(K$302-'Datos de Indicador'!AC15)/(K$302-K$301)*10)),1))</f>
        <v>9.5</v>
      </c>
      <c r="L12" s="359">
        <f>IF('Datos de Indicador'!AD15="No dato","x",ROUND(IF('Datos de Indicador'!AD15&gt;L$302,0,IF('Datos de Indicador'!AD15&lt;$L$301,10,(L$302-'Datos de Indicador'!AD15)/(L$302-L$301)*10)),1))</f>
        <v>5.5</v>
      </c>
      <c r="M12" s="361">
        <f t="shared" si="2"/>
        <v>8.3000000000000007</v>
      </c>
      <c r="N12" s="358">
        <f>IF('Datos de Indicador'!AE15="No dato","x",ROUND(IF('Datos de Indicador'!AE15&gt;N$302,0,IF('Datos de Indicador'!AE15&lt;$N$301,10,(N$302-'Datos de Indicador'!AE15)/(N$302-N$301)*10)),1))</f>
        <v>8.1</v>
      </c>
      <c r="O12" s="359">
        <f>IF('Datos de Indicador'!AF15="No dato","x",ROUND(IF('Datos de Indicador'!AF15&gt;O$302,0,IF('Datos de Indicador'!AF15&lt;$O$301,10,(O$302-'Datos de Indicador'!AF15)/(O$302-O$301)*10)),1))</f>
        <v>10</v>
      </c>
      <c r="P12" s="359">
        <f>IF('Datos de Indicador'!AG15="No dato","x",ROUND(IF('Datos de Indicador'!AG15&gt;P$302,0,IF('Datos de Indicador'!AG15&lt;$P$301,10,(P$302-'Datos de Indicador'!AG15)/(P$302-P$301)*10)),1))</f>
        <v>10</v>
      </c>
      <c r="Q12" s="361">
        <f t="shared" si="3"/>
        <v>9.4</v>
      </c>
      <c r="R12" s="363">
        <f>IF('Datos de Indicador'!AH15="No data","x",ROUND(IF('Datos de Indicador'!AH15&gt;R$302,0,IF('Datos de Indicador'!AH15&lt;R$301,10,(R$302-'Datos de Indicador'!AH15)/(R$302-R$301)*10)),1))</f>
        <v>10</v>
      </c>
      <c r="S12" s="363">
        <f>IF('Datos de Indicador'!AI15="No data","x",ROUND(IF('Datos de Indicador'!AI15&gt;S$302,0,IF('Datos de Indicador'!AI15&lt;S$301,10,(S$302-'Datos de Indicador'!AI15)/(S$302-S$301)*10)),1))</f>
        <v>1.5</v>
      </c>
      <c r="T12" s="363">
        <f>IF('Datos de Indicador'!AJ15="No data","x",ROUND(IF('Datos de Indicador'!AJ15&gt;T$302,0,IF('Datos de Indicador'!AJ15&lt;T$301,10,(T$302-'Datos de Indicador'!AJ15)/(T$302-T$301)*10)),1))</f>
        <v>5.4</v>
      </c>
      <c r="U12" s="363">
        <f>IF('Datos de Indicador'!AK15="No data","x",ROUND(IF('Datos de Indicador'!AK15&gt;U$302,0,IF('Datos de Indicador'!AK15&lt;U$301,10,(U$302-'Datos de Indicador'!AK15)/(U$302-U$301)*10)),1))</f>
        <v>9.4</v>
      </c>
      <c r="V12" s="364">
        <f t="shared" si="6"/>
        <v>6.9</v>
      </c>
      <c r="W12" s="365">
        <f>IF('Datos de Indicador'!AL15="No dato","x",ROUND(IF('Datos de Indicador'!AL15&gt;W$302,0,IF('Datos de Indicador'!AL15&lt;$W$301,10,(W$302-'Datos de Indicador'!AL15)/(W$302-W$301)*10)),1))</f>
        <v>5.8</v>
      </c>
      <c r="X12" s="361">
        <f t="shared" si="7"/>
        <v>6.4</v>
      </c>
      <c r="Y12" s="366">
        <f t="shared" si="4"/>
        <v>8</v>
      </c>
      <c r="Z12" s="32"/>
      <c r="AA12" s="378"/>
      <c r="AC12" s="378"/>
    </row>
    <row r="13" spans="1:29" s="3" customFormat="1" x14ac:dyDescent="0.25">
      <c r="A13" s="107" t="s">
        <v>230</v>
      </c>
      <c r="B13" s="101" t="s">
        <v>180</v>
      </c>
      <c r="C13" s="307">
        <v>203</v>
      </c>
      <c r="D13" s="358">
        <f>IF('Datos de Indicador'!Y16="No dato","x",ROUND(IF('Datos de Indicador'!Y16&gt;D$302,10,IF('Datos de Indicador'!Y16&lt;$D$301,0,10-(D$302-'Datos de Indicador'!Y16)/(D$302-D$301)*10)),1))</f>
        <v>5</v>
      </c>
      <c r="E13" s="359">
        <f>IF('Datos de Indicador'!Z16="No dato","x",ROUND(IF('Datos de Indicador'!Z16&gt;E$302,0,IF('Datos de Indicador'!Z16&lt;$E$301,10,(E$302-'Datos de Indicador'!Z16)/(E$302-E$301)*10)),1))</f>
        <v>5</v>
      </c>
      <c r="F13" s="360">
        <f t="shared" si="5"/>
        <v>5</v>
      </c>
      <c r="G13" s="359">
        <f>IF('Datos de Indicador'!AA16="No dato","x",ROUND(IF('Datos de Indicador'!AA16&gt;G$302,0,IF('Datos de Indicador'!AA16&lt;$G$301,10,(G$302-'Datos de Indicador'!AA16)/(G$302-G$301)*10)),1))</f>
        <v>5.4</v>
      </c>
      <c r="H13" s="361">
        <f t="shared" si="0"/>
        <v>5.4</v>
      </c>
      <c r="I13" s="362">
        <f t="shared" si="1"/>
        <v>5.2</v>
      </c>
      <c r="J13" s="359">
        <f>IF('Datos de Indicador'!AB16="No dato","x",ROUND(IF('Datos de Indicador'!AB16&gt;J$302,0,IF('Datos de Indicador'!AB16&lt;$J$301,10,(J$302-'Datos de Indicador'!AB16)/(J$302-J$301)*10)),1))</f>
        <v>10</v>
      </c>
      <c r="K13" s="359">
        <f>IF('Datos de Indicador'!AC16="No dato","x",ROUND(IF('Datos de Indicador'!AC16&gt;K$302,0,IF('Datos de Indicador'!AC16&lt;$K$301,10,(K$302-'Datos de Indicador'!AC16)/(K$302-K$301)*10)),1))</f>
        <v>9.8000000000000007</v>
      </c>
      <c r="L13" s="359">
        <f>IF('Datos de Indicador'!AD16="No dato","x",ROUND(IF('Datos de Indicador'!AD16&gt;L$302,0,IF('Datos de Indicador'!AD16&lt;$L$301,10,(L$302-'Datos de Indicador'!AD16)/(L$302-L$301)*10)),1))</f>
        <v>3.9</v>
      </c>
      <c r="M13" s="361">
        <f t="shared" si="2"/>
        <v>7.9</v>
      </c>
      <c r="N13" s="358">
        <f>IF('Datos de Indicador'!AE16="No dato","x",ROUND(IF('Datos de Indicador'!AE16&gt;N$302,0,IF('Datos de Indicador'!AE16&lt;$N$301,10,(N$302-'Datos de Indicador'!AE16)/(N$302-N$301)*10)),1))</f>
        <v>9.9</v>
      </c>
      <c r="O13" s="359">
        <f>IF('Datos de Indicador'!AF16="No dato","x",ROUND(IF('Datos de Indicador'!AF16&gt;O$302,0,IF('Datos de Indicador'!AF16&lt;$O$301,10,(O$302-'Datos de Indicador'!AF16)/(O$302-O$301)*10)),1))</f>
        <v>9.1</v>
      </c>
      <c r="P13" s="359">
        <f>IF('Datos de Indicador'!AG16="No dato","x",ROUND(IF('Datos de Indicador'!AG16&gt;P$302,0,IF('Datos de Indicador'!AG16&lt;$P$301,10,(P$302-'Datos de Indicador'!AG16)/(P$302-P$301)*10)),1))</f>
        <v>7.1</v>
      </c>
      <c r="Q13" s="361">
        <f t="shared" si="3"/>
        <v>8.6999999999999993</v>
      </c>
      <c r="R13" s="363">
        <f>IF('Datos de Indicador'!AH16="No data","x",ROUND(IF('Datos de Indicador'!AH16&gt;R$302,0,IF('Datos de Indicador'!AH16&lt;R$301,10,(R$302-'Datos de Indicador'!AH16)/(R$302-R$301)*10)),1))</f>
        <v>9.4</v>
      </c>
      <c r="S13" s="363">
        <f>IF('Datos de Indicador'!AI16="No data","x",ROUND(IF('Datos de Indicador'!AI16&gt;S$302,0,IF('Datos de Indicador'!AI16&lt;S$301,10,(S$302-'Datos de Indicador'!AI16)/(S$302-S$301)*10)),1))</f>
        <v>2.2999999999999998</v>
      </c>
      <c r="T13" s="363">
        <f>IF('Datos de Indicador'!AJ16="No data","x",ROUND(IF('Datos de Indicador'!AJ16&gt;T$302,0,IF('Datos de Indicador'!AJ16&lt;T$301,10,(T$302-'Datos de Indicador'!AJ16)/(T$302-T$301)*10)),1))</f>
        <v>6</v>
      </c>
      <c r="U13" s="363">
        <f>IF('Datos de Indicador'!AK16="No data","x",ROUND(IF('Datos de Indicador'!AK16&gt;U$302,0,IF('Datos de Indicador'!AK16&lt;U$301,10,(U$302-'Datos de Indicador'!AK16)/(U$302-U$301)*10)),1))</f>
        <v>10</v>
      </c>
      <c r="V13" s="364">
        <f t="shared" si="6"/>
        <v>7.3</v>
      </c>
      <c r="W13" s="365">
        <f>IF('Datos de Indicador'!AL16="No dato","x",ROUND(IF('Datos de Indicador'!AL16&gt;W$302,0,IF('Datos de Indicador'!AL16&lt;$W$301,10,(W$302-'Datos de Indicador'!AL16)/(W$302-W$301)*10)),1))</f>
        <v>3.7</v>
      </c>
      <c r="X13" s="361">
        <f t="shared" si="7"/>
        <v>5.5</v>
      </c>
      <c r="Y13" s="366">
        <f t="shared" si="4"/>
        <v>7.4</v>
      </c>
      <c r="Z13" s="32"/>
      <c r="AA13" s="378"/>
      <c r="AC13" s="378"/>
    </row>
    <row r="14" spans="1:29" s="3" customFormat="1" x14ac:dyDescent="0.25">
      <c r="A14" s="107" t="s">
        <v>230</v>
      </c>
      <c r="B14" s="101" t="s">
        <v>181</v>
      </c>
      <c r="C14" s="307">
        <v>204</v>
      </c>
      <c r="D14" s="358">
        <f>IF('Datos de Indicador'!Y17="No dato","x",ROUND(IF('Datos de Indicador'!Y17&gt;D$302,10,IF('Datos de Indicador'!Y17&lt;$D$301,0,10-(D$302-'Datos de Indicador'!Y17)/(D$302-D$301)*10)),1))</f>
        <v>10</v>
      </c>
      <c r="E14" s="359">
        <f>IF('Datos de Indicador'!Z17="No dato","x",ROUND(IF('Datos de Indicador'!Z17&gt;E$302,0,IF('Datos de Indicador'!Z17&lt;$E$301,10,(E$302-'Datos de Indicador'!Z17)/(E$302-E$301)*10)),1))</f>
        <v>10</v>
      </c>
      <c r="F14" s="360">
        <f t="shared" si="5"/>
        <v>10</v>
      </c>
      <c r="G14" s="359">
        <f>IF('Datos de Indicador'!AA17="No dato","x",ROUND(IF('Datos de Indicador'!AA17&gt;G$302,0,IF('Datos de Indicador'!AA17&lt;$G$301,10,(G$302-'Datos de Indicador'!AA17)/(G$302-G$301)*10)),1))</f>
        <v>5.7</v>
      </c>
      <c r="H14" s="361">
        <f t="shared" si="0"/>
        <v>5.7</v>
      </c>
      <c r="I14" s="362">
        <f t="shared" si="1"/>
        <v>8.6999999999999993</v>
      </c>
      <c r="J14" s="359">
        <f>IF('Datos de Indicador'!AB17="No dato","x",ROUND(IF('Datos de Indicador'!AB17&gt;J$302,0,IF('Datos de Indicador'!AB17&lt;$J$301,10,(J$302-'Datos de Indicador'!AB17)/(J$302-J$301)*10)),1))</f>
        <v>10</v>
      </c>
      <c r="K14" s="359">
        <f>IF('Datos de Indicador'!AC17="No dato","x",ROUND(IF('Datos de Indicador'!AC17&gt;K$302,0,IF('Datos de Indicador'!AC17&lt;$K$301,10,(K$302-'Datos de Indicador'!AC17)/(K$302-K$301)*10)),1))</f>
        <v>9.6</v>
      </c>
      <c r="L14" s="359">
        <f>IF('Datos de Indicador'!AD17="No dato","x",ROUND(IF('Datos de Indicador'!AD17&gt;L$302,0,IF('Datos de Indicador'!AD17&lt;$L$301,10,(L$302-'Datos de Indicador'!AD17)/(L$302-L$301)*10)),1))</f>
        <v>3.1</v>
      </c>
      <c r="M14" s="361">
        <f t="shared" si="2"/>
        <v>7.6</v>
      </c>
      <c r="N14" s="358">
        <f>IF('Datos de Indicador'!AE17="No dato","x",ROUND(IF('Datos de Indicador'!AE17&gt;N$302,0,IF('Datos de Indicador'!AE17&lt;$N$301,10,(N$302-'Datos de Indicador'!AE17)/(N$302-N$301)*10)),1))</f>
        <v>8.1</v>
      </c>
      <c r="O14" s="359">
        <f>IF('Datos de Indicador'!AF17="No dato","x",ROUND(IF('Datos de Indicador'!AF17&gt;O$302,0,IF('Datos de Indicador'!AF17&lt;$O$301,10,(O$302-'Datos de Indicador'!AF17)/(O$302-O$301)*10)),1))</f>
        <v>8.8000000000000007</v>
      </c>
      <c r="P14" s="359">
        <f>IF('Datos de Indicador'!AG17="No dato","x",ROUND(IF('Datos de Indicador'!AG17&gt;P$302,0,IF('Datos de Indicador'!AG17&lt;$P$301,10,(P$302-'Datos de Indicador'!AG17)/(P$302-P$301)*10)),1))</f>
        <v>10</v>
      </c>
      <c r="Q14" s="361">
        <f t="shared" si="3"/>
        <v>9</v>
      </c>
      <c r="R14" s="363">
        <f>IF('Datos de Indicador'!AH17="No data","x",ROUND(IF('Datos de Indicador'!AH17&gt;R$302,0,IF('Datos de Indicador'!AH17&lt;R$301,10,(R$302-'Datos de Indicador'!AH17)/(R$302-R$301)*10)),1))</f>
        <v>9.6</v>
      </c>
      <c r="S14" s="363">
        <f>IF('Datos de Indicador'!AI17="No data","x",ROUND(IF('Datos de Indicador'!AI17&gt;S$302,0,IF('Datos de Indicador'!AI17&lt;S$301,10,(S$302-'Datos de Indicador'!AI17)/(S$302-S$301)*10)),1))</f>
        <v>10</v>
      </c>
      <c r="T14" s="363">
        <f>IF('Datos de Indicador'!AJ17="No data","x",ROUND(IF('Datos de Indicador'!AJ17&gt;T$302,0,IF('Datos de Indicador'!AJ17&lt;T$301,10,(T$302-'Datos de Indicador'!AJ17)/(T$302-T$301)*10)),1))</f>
        <v>7.4</v>
      </c>
      <c r="U14" s="363">
        <f>IF('Datos de Indicador'!AK17="No data","x",ROUND(IF('Datos de Indicador'!AK17&gt;U$302,0,IF('Datos de Indicador'!AK17&lt;U$301,10,(U$302-'Datos de Indicador'!AK17)/(U$302-U$301)*10)),1))</f>
        <v>10</v>
      </c>
      <c r="V14" s="364">
        <f t="shared" si="6"/>
        <v>9.1</v>
      </c>
      <c r="W14" s="365">
        <f>IF('Datos de Indicador'!AL17="No dato","x",ROUND(IF('Datos de Indicador'!AL17&gt;W$302,0,IF('Datos de Indicador'!AL17&lt;$W$301,10,(W$302-'Datos de Indicador'!AL17)/(W$302-W$301)*10)),1))</f>
        <v>5</v>
      </c>
      <c r="X14" s="361">
        <f t="shared" si="7"/>
        <v>7.1</v>
      </c>
      <c r="Y14" s="366">
        <f t="shared" si="4"/>
        <v>7.9</v>
      </c>
      <c r="Z14" s="32"/>
      <c r="AA14" s="378"/>
      <c r="AC14" s="378"/>
    </row>
    <row r="15" spans="1:29" s="3" customFormat="1" x14ac:dyDescent="0.25">
      <c r="A15" s="107" t="s">
        <v>230</v>
      </c>
      <c r="B15" s="101" t="s">
        <v>182</v>
      </c>
      <c r="C15" s="307">
        <v>205</v>
      </c>
      <c r="D15" s="358">
        <f>IF('Datos de Indicador'!Y18="No dato","x",ROUND(IF('Datos de Indicador'!Y18&gt;D$302,10,IF('Datos de Indicador'!Y18&lt;$D$301,0,10-(D$302-'Datos de Indicador'!Y18)/(D$302-D$301)*10)),1))</f>
        <v>10</v>
      </c>
      <c r="E15" s="359">
        <f>IF('Datos de Indicador'!Z18="No dato","x",ROUND(IF('Datos de Indicador'!Z18&gt;E$302,0,IF('Datos de Indicador'!Z18&lt;$E$301,10,(E$302-'Datos de Indicador'!Z18)/(E$302-E$301)*10)),1))</f>
        <v>0</v>
      </c>
      <c r="F15" s="360">
        <f t="shared" si="5"/>
        <v>6.7</v>
      </c>
      <c r="G15" s="359">
        <f>IF('Datos de Indicador'!AA18="No dato","x",ROUND(IF('Datos de Indicador'!AA18&gt;G$302,0,IF('Datos de Indicador'!AA18&lt;$G$301,10,(G$302-'Datos de Indicador'!AA18)/(G$302-G$301)*10)),1))</f>
        <v>2.6</v>
      </c>
      <c r="H15" s="361">
        <f t="shared" si="0"/>
        <v>2.6</v>
      </c>
      <c r="I15" s="362">
        <f t="shared" si="1"/>
        <v>5</v>
      </c>
      <c r="J15" s="359">
        <f>IF('Datos de Indicador'!AB18="No dato","x",ROUND(IF('Datos de Indicador'!AB18&gt;J$302,0,IF('Datos de Indicador'!AB18&lt;$J$301,10,(J$302-'Datos de Indicador'!AB18)/(J$302-J$301)*10)),1))</f>
        <v>1.4</v>
      </c>
      <c r="K15" s="359">
        <f>IF('Datos de Indicador'!AC18="No dato","x",ROUND(IF('Datos de Indicador'!AC18&gt;K$302,0,IF('Datos de Indicador'!AC18&lt;$K$301,10,(K$302-'Datos de Indicador'!AC18)/(K$302-K$301)*10)),1))</f>
        <v>7.7</v>
      </c>
      <c r="L15" s="359">
        <f>IF('Datos de Indicador'!AD18="No dato","x",ROUND(IF('Datos de Indicador'!AD18&gt;L$302,0,IF('Datos de Indicador'!AD18&lt;$L$301,10,(L$302-'Datos de Indicador'!AD18)/(L$302-L$301)*10)),1))</f>
        <v>2.4</v>
      </c>
      <c r="M15" s="361">
        <f t="shared" si="2"/>
        <v>3.8</v>
      </c>
      <c r="N15" s="358">
        <f>IF('Datos de Indicador'!AE18="No dato","x",ROUND(IF('Datos de Indicador'!AE18&gt;N$302,0,IF('Datos de Indicador'!AE18&lt;$N$301,10,(N$302-'Datos de Indicador'!AE18)/(N$302-N$301)*10)),1))</f>
        <v>7</v>
      </c>
      <c r="O15" s="359">
        <f>IF('Datos de Indicador'!AF18="No dato","x",ROUND(IF('Datos de Indicador'!AF18&gt;O$302,0,IF('Datos de Indicador'!AF18&lt;$O$301,10,(O$302-'Datos de Indicador'!AF18)/(O$302-O$301)*10)),1))</f>
        <v>3.8</v>
      </c>
      <c r="P15" s="359">
        <f>IF('Datos de Indicador'!AG18="No dato","x",ROUND(IF('Datos de Indicador'!AG18&gt;P$302,0,IF('Datos de Indicador'!AG18&lt;$P$301,10,(P$302-'Datos de Indicador'!AG18)/(P$302-P$301)*10)),1))</f>
        <v>3.9</v>
      </c>
      <c r="Q15" s="361">
        <f t="shared" si="3"/>
        <v>4.9000000000000004</v>
      </c>
      <c r="R15" s="363">
        <f>IF('Datos de Indicador'!AH18="No data","x",ROUND(IF('Datos de Indicador'!AH18&gt;R$302,0,IF('Datos de Indicador'!AH18&lt;R$301,10,(R$302-'Datos de Indicador'!AH18)/(R$302-R$301)*10)),1))</f>
        <v>7</v>
      </c>
      <c r="S15" s="363">
        <f>IF('Datos de Indicador'!AI18="No data","x",ROUND(IF('Datos de Indicador'!AI18&gt;S$302,0,IF('Datos de Indicador'!AI18&lt;S$301,10,(S$302-'Datos de Indicador'!AI18)/(S$302-S$301)*10)),1))</f>
        <v>0</v>
      </c>
      <c r="T15" s="363">
        <f>IF('Datos de Indicador'!AJ18="No data","x",ROUND(IF('Datos de Indicador'!AJ18&gt;T$302,0,IF('Datos de Indicador'!AJ18&lt;T$301,10,(T$302-'Datos de Indicador'!AJ18)/(T$302-T$301)*10)),1))</f>
        <v>0.8</v>
      </c>
      <c r="U15" s="363">
        <f>IF('Datos de Indicador'!AK18="No data","x",ROUND(IF('Datos de Indicador'!AK18&gt;U$302,0,IF('Datos de Indicador'!AK18&lt;U$301,10,(U$302-'Datos de Indicador'!AK18)/(U$302-U$301)*10)),1))</f>
        <v>3.5</v>
      </c>
      <c r="V15" s="364">
        <f t="shared" si="6"/>
        <v>2.6</v>
      </c>
      <c r="W15" s="365">
        <f>IF('Datos de Indicador'!AL18="No dato","x",ROUND(IF('Datos de Indicador'!AL18&gt;W$302,0,IF('Datos de Indicador'!AL18&lt;$W$301,10,(W$302-'Datos de Indicador'!AL18)/(W$302-W$301)*10)),1))</f>
        <v>3</v>
      </c>
      <c r="X15" s="361">
        <f t="shared" si="7"/>
        <v>2.8</v>
      </c>
      <c r="Y15" s="366">
        <f t="shared" si="4"/>
        <v>3.8</v>
      </c>
      <c r="Z15" s="32"/>
      <c r="AA15" s="378"/>
      <c r="AC15" s="378"/>
    </row>
    <row r="16" spans="1:29" s="3" customFormat="1" x14ac:dyDescent="0.25">
      <c r="A16" s="107" t="s">
        <v>230</v>
      </c>
      <c r="B16" s="101" t="s">
        <v>183</v>
      </c>
      <c r="C16" s="307">
        <v>206</v>
      </c>
      <c r="D16" s="358">
        <f>IF('Datos de Indicador'!Y19="No dato","x",ROUND(IF('Datos de Indicador'!Y19&gt;D$302,10,IF('Datos de Indicador'!Y19&lt;$D$301,0,10-(D$302-'Datos de Indicador'!Y19)/(D$302-D$301)*10)),1))</f>
        <v>10</v>
      </c>
      <c r="E16" s="359">
        <f>IF('Datos de Indicador'!Z19="No dato","x",ROUND(IF('Datos de Indicador'!Z19&gt;E$302,0,IF('Datos de Indicador'!Z19&lt;$E$301,10,(E$302-'Datos de Indicador'!Z19)/(E$302-E$301)*10)),1))</f>
        <v>10</v>
      </c>
      <c r="F16" s="360">
        <f t="shared" si="5"/>
        <v>10</v>
      </c>
      <c r="G16" s="359">
        <f>IF('Datos de Indicador'!AA19="No dato","x",ROUND(IF('Datos de Indicador'!AA19&gt;G$302,0,IF('Datos de Indicador'!AA19&lt;$G$301,10,(G$302-'Datos de Indicador'!AA19)/(G$302-G$301)*10)),1))</f>
        <v>5.8</v>
      </c>
      <c r="H16" s="361">
        <f t="shared" si="0"/>
        <v>5.8</v>
      </c>
      <c r="I16" s="362">
        <f t="shared" si="1"/>
        <v>8.6999999999999993</v>
      </c>
      <c r="J16" s="359">
        <f>IF('Datos de Indicador'!AB19="No dato","x",ROUND(IF('Datos de Indicador'!AB19&gt;J$302,0,IF('Datos de Indicador'!AB19&lt;$J$301,10,(J$302-'Datos de Indicador'!AB19)/(J$302-J$301)*10)),1))</f>
        <v>7.2</v>
      </c>
      <c r="K16" s="359">
        <f>IF('Datos de Indicador'!AC19="No dato","x",ROUND(IF('Datos de Indicador'!AC19&gt;K$302,0,IF('Datos de Indicador'!AC19&lt;$K$301,10,(K$302-'Datos de Indicador'!AC19)/(K$302-K$301)*10)),1))</f>
        <v>9.1999999999999993</v>
      </c>
      <c r="L16" s="359">
        <f>IF('Datos de Indicador'!AD19="No dato","x",ROUND(IF('Datos de Indicador'!AD19&gt;L$302,0,IF('Datos de Indicador'!AD19&lt;$L$301,10,(L$302-'Datos de Indicador'!AD19)/(L$302-L$301)*10)),1))</f>
        <v>3.8</v>
      </c>
      <c r="M16" s="361">
        <f t="shared" si="2"/>
        <v>6.7</v>
      </c>
      <c r="N16" s="358">
        <f>IF('Datos de Indicador'!AE19="No dato","x",ROUND(IF('Datos de Indicador'!AE19&gt;N$302,0,IF('Datos de Indicador'!AE19&lt;$N$301,10,(N$302-'Datos de Indicador'!AE19)/(N$302-N$301)*10)),1))</f>
        <v>9</v>
      </c>
      <c r="O16" s="359">
        <f>IF('Datos de Indicador'!AF19="No dato","x",ROUND(IF('Datos de Indicador'!AF19&gt;O$302,0,IF('Datos de Indicador'!AF19&lt;$O$301,10,(O$302-'Datos de Indicador'!AF19)/(O$302-O$301)*10)),1))</f>
        <v>2.8</v>
      </c>
      <c r="P16" s="359">
        <f>IF('Datos de Indicador'!AG19="No dato","x",ROUND(IF('Datos de Indicador'!AG19&gt;P$302,0,IF('Datos de Indicador'!AG19&lt;$P$301,10,(P$302-'Datos de Indicador'!AG19)/(P$302-P$301)*10)),1))</f>
        <v>2</v>
      </c>
      <c r="Q16" s="361">
        <f t="shared" si="3"/>
        <v>4.5999999999999996</v>
      </c>
      <c r="R16" s="363">
        <f>IF('Datos de Indicador'!AH19="No data","x",ROUND(IF('Datos de Indicador'!AH19&gt;R$302,0,IF('Datos de Indicador'!AH19&lt;R$301,10,(R$302-'Datos de Indicador'!AH19)/(R$302-R$301)*10)),1))</f>
        <v>9.1</v>
      </c>
      <c r="S16" s="363">
        <f>IF('Datos de Indicador'!AI19="No data","x",ROUND(IF('Datos de Indicador'!AI19&gt;S$302,0,IF('Datos de Indicador'!AI19&lt;S$301,10,(S$302-'Datos de Indicador'!AI19)/(S$302-S$301)*10)),1))</f>
        <v>0</v>
      </c>
      <c r="T16" s="363">
        <f>IF('Datos de Indicador'!AJ19="No data","x",ROUND(IF('Datos de Indicador'!AJ19&gt;T$302,0,IF('Datos de Indicador'!AJ19&lt;T$301,10,(T$302-'Datos de Indicador'!AJ19)/(T$302-T$301)*10)),1))</f>
        <v>4.5</v>
      </c>
      <c r="U16" s="363">
        <f>IF('Datos de Indicador'!AK19="No data","x",ROUND(IF('Datos de Indicador'!AK19&gt;U$302,0,IF('Datos de Indicador'!AK19&lt;U$301,10,(U$302-'Datos de Indicador'!AK19)/(U$302-U$301)*10)),1))</f>
        <v>10</v>
      </c>
      <c r="V16" s="364">
        <f t="shared" si="6"/>
        <v>6.4</v>
      </c>
      <c r="W16" s="365">
        <f>IF('Datos de Indicador'!AL19="No dato","x",ROUND(IF('Datos de Indicador'!AL19&gt;W$302,0,IF('Datos de Indicador'!AL19&lt;$W$301,10,(W$302-'Datos de Indicador'!AL19)/(W$302-W$301)*10)),1))</f>
        <v>4</v>
      </c>
      <c r="X16" s="361">
        <f t="shared" si="7"/>
        <v>5.2</v>
      </c>
      <c r="Y16" s="366">
        <f t="shared" si="4"/>
        <v>5.5</v>
      </c>
      <c r="Z16" s="32"/>
      <c r="AA16" s="378"/>
      <c r="AC16" s="378"/>
    </row>
    <row r="17" spans="1:29" s="3" customFormat="1" x14ac:dyDescent="0.25">
      <c r="A17" s="107" t="s">
        <v>230</v>
      </c>
      <c r="B17" s="101" t="s">
        <v>184</v>
      </c>
      <c r="C17" s="307">
        <v>207</v>
      </c>
      <c r="D17" s="358">
        <f>IF('Datos de Indicador'!Y20="No dato","x",ROUND(IF('Datos de Indicador'!Y20&gt;D$302,10,IF('Datos de Indicador'!Y20&lt;$D$301,0,10-(D$302-'Datos de Indicador'!Y20)/(D$302-D$301)*10)),1))</f>
        <v>10</v>
      </c>
      <c r="E17" s="359">
        <f>IF('Datos de Indicador'!Z20="No dato","x",ROUND(IF('Datos de Indicador'!Z20&gt;E$302,0,IF('Datos de Indicador'!Z20&lt;$E$301,10,(E$302-'Datos de Indicador'!Z20)/(E$302-E$301)*10)),1))</f>
        <v>10</v>
      </c>
      <c r="F17" s="360">
        <f t="shared" si="5"/>
        <v>10</v>
      </c>
      <c r="G17" s="359">
        <f>IF('Datos de Indicador'!AA20="No dato","x",ROUND(IF('Datos de Indicador'!AA20&gt;G$302,0,IF('Datos de Indicador'!AA20&lt;$G$301,10,(G$302-'Datos de Indicador'!AA20)/(G$302-G$301)*10)),1))</f>
        <v>4.3</v>
      </c>
      <c r="H17" s="361">
        <f t="shared" si="0"/>
        <v>4.3</v>
      </c>
      <c r="I17" s="362">
        <f t="shared" si="1"/>
        <v>8.4</v>
      </c>
      <c r="J17" s="359">
        <f>IF('Datos de Indicador'!AB20="No dato","x",ROUND(IF('Datos de Indicador'!AB20&gt;J$302,0,IF('Datos de Indicador'!AB20&lt;$J$301,10,(J$302-'Datos de Indicador'!AB20)/(J$302-J$301)*10)),1))</f>
        <v>5.8</v>
      </c>
      <c r="K17" s="359">
        <f>IF('Datos de Indicador'!AC20="No dato","x",ROUND(IF('Datos de Indicador'!AC20&gt;K$302,0,IF('Datos de Indicador'!AC20&lt;$K$301,10,(K$302-'Datos de Indicador'!AC20)/(K$302-K$301)*10)),1))</f>
        <v>9.4</v>
      </c>
      <c r="L17" s="359">
        <f>IF('Datos de Indicador'!AD20="No dato","x",ROUND(IF('Datos de Indicador'!AD20&gt;L$302,0,IF('Datos de Indicador'!AD20&lt;$L$301,10,(L$302-'Datos de Indicador'!AD20)/(L$302-L$301)*10)),1))</f>
        <v>2.5</v>
      </c>
      <c r="M17" s="361">
        <f t="shared" si="2"/>
        <v>5.9</v>
      </c>
      <c r="N17" s="358">
        <f>IF('Datos de Indicador'!AE20="No dato","x",ROUND(IF('Datos de Indicador'!AE20&gt;N$302,0,IF('Datos de Indicador'!AE20&lt;$N$301,10,(N$302-'Datos de Indicador'!AE20)/(N$302-N$301)*10)),1))</f>
        <v>8.3000000000000007</v>
      </c>
      <c r="O17" s="359">
        <f>IF('Datos de Indicador'!AF20="No dato","x",ROUND(IF('Datos de Indicador'!AF20&gt;O$302,0,IF('Datos de Indicador'!AF20&lt;$O$301,10,(O$302-'Datos de Indicador'!AF20)/(O$302-O$301)*10)),1))</f>
        <v>8</v>
      </c>
      <c r="P17" s="359">
        <f>IF('Datos de Indicador'!AG20="No dato","x",ROUND(IF('Datos de Indicador'!AG20&gt;P$302,0,IF('Datos de Indicador'!AG20&lt;$P$301,10,(P$302-'Datos de Indicador'!AG20)/(P$302-P$301)*10)),1))</f>
        <v>10</v>
      </c>
      <c r="Q17" s="361">
        <f t="shared" si="3"/>
        <v>8.8000000000000007</v>
      </c>
      <c r="R17" s="363">
        <f>IF('Datos de Indicador'!AH20="No data","x",ROUND(IF('Datos de Indicador'!AH20&gt;R$302,0,IF('Datos de Indicador'!AH20&lt;R$301,10,(R$302-'Datos de Indicador'!AH20)/(R$302-R$301)*10)),1))</f>
        <v>8.4</v>
      </c>
      <c r="S17" s="363">
        <f>IF('Datos de Indicador'!AI20="No data","x",ROUND(IF('Datos de Indicador'!AI20&gt;S$302,0,IF('Datos de Indicador'!AI20&lt;S$301,10,(S$302-'Datos de Indicador'!AI20)/(S$302-S$301)*10)),1))</f>
        <v>0</v>
      </c>
      <c r="T17" s="363">
        <f>IF('Datos de Indicador'!AJ20="No data","x",ROUND(IF('Datos de Indicador'!AJ20&gt;T$302,0,IF('Datos de Indicador'!AJ20&lt;T$301,10,(T$302-'Datos de Indicador'!AJ20)/(T$302-T$301)*10)),1))</f>
        <v>6.5</v>
      </c>
      <c r="U17" s="363">
        <f>IF('Datos de Indicador'!AK20="No data","x",ROUND(IF('Datos de Indicador'!AK20&gt;U$302,0,IF('Datos de Indicador'!AK20&lt;U$301,10,(U$302-'Datos de Indicador'!AK20)/(U$302-U$301)*10)),1))</f>
        <v>10</v>
      </c>
      <c r="V17" s="364">
        <f t="shared" si="6"/>
        <v>6.9</v>
      </c>
      <c r="W17" s="365">
        <f>IF('Datos de Indicador'!AL20="No dato","x",ROUND(IF('Datos de Indicador'!AL20&gt;W$302,0,IF('Datos de Indicador'!AL20&lt;$W$301,10,(W$302-'Datos de Indicador'!AL20)/(W$302-W$301)*10)),1))</f>
        <v>4</v>
      </c>
      <c r="X17" s="361">
        <f t="shared" si="7"/>
        <v>5.5</v>
      </c>
      <c r="Y17" s="366">
        <f t="shared" si="4"/>
        <v>6.7</v>
      </c>
      <c r="Z17" s="32"/>
      <c r="AA17" s="378"/>
      <c r="AC17" s="378"/>
    </row>
    <row r="18" spans="1:29" s="3" customFormat="1" x14ac:dyDescent="0.25">
      <c r="A18" s="107" t="s">
        <v>230</v>
      </c>
      <c r="B18" s="101" t="s">
        <v>185</v>
      </c>
      <c r="C18" s="307">
        <v>208</v>
      </c>
      <c r="D18" s="358">
        <f>IF('Datos de Indicador'!Y21="No dato","x",ROUND(IF('Datos de Indicador'!Y21&gt;D$302,10,IF('Datos de Indicador'!Y21&lt;$D$301,0,10-(D$302-'Datos de Indicador'!Y21)/(D$302-D$301)*10)),1))</f>
        <v>10</v>
      </c>
      <c r="E18" s="359">
        <f>IF('Datos de Indicador'!Z21="No dato","x",ROUND(IF('Datos de Indicador'!Z21&gt;E$302,0,IF('Datos de Indicador'!Z21&lt;$E$301,10,(E$302-'Datos de Indicador'!Z21)/(E$302-E$301)*10)),1))</f>
        <v>0</v>
      </c>
      <c r="F18" s="360">
        <f t="shared" si="5"/>
        <v>6.7</v>
      </c>
      <c r="G18" s="359">
        <f>IF('Datos de Indicador'!AA21="No dato","x",ROUND(IF('Datos de Indicador'!AA21&gt;G$302,0,IF('Datos de Indicador'!AA21&lt;$G$301,10,(G$302-'Datos de Indicador'!AA21)/(G$302-G$301)*10)),1))</f>
        <v>3.2</v>
      </c>
      <c r="H18" s="361">
        <f t="shared" si="0"/>
        <v>3.2</v>
      </c>
      <c r="I18" s="362">
        <f t="shared" si="1"/>
        <v>5.2</v>
      </c>
      <c r="J18" s="359">
        <f>IF('Datos de Indicador'!AB21="No dato","x",ROUND(IF('Datos de Indicador'!AB21&gt;J$302,0,IF('Datos de Indicador'!AB21&lt;$J$301,10,(J$302-'Datos de Indicador'!AB21)/(J$302-J$301)*10)),1))</f>
        <v>4</v>
      </c>
      <c r="K18" s="359">
        <f>IF('Datos de Indicador'!AC21="No dato","x",ROUND(IF('Datos de Indicador'!AC21&gt;K$302,0,IF('Datos de Indicador'!AC21&lt;$K$301,10,(K$302-'Datos de Indicador'!AC21)/(K$302-K$301)*10)),1))</f>
        <v>8.1999999999999993</v>
      </c>
      <c r="L18" s="359">
        <f>IF('Datos de Indicador'!AD21="No dato","x",ROUND(IF('Datos de Indicador'!AD21&gt;L$302,0,IF('Datos de Indicador'!AD21&lt;$L$301,10,(L$302-'Datos de Indicador'!AD21)/(L$302-L$301)*10)),1))</f>
        <v>2.9</v>
      </c>
      <c r="M18" s="361">
        <f t="shared" si="2"/>
        <v>5</v>
      </c>
      <c r="N18" s="358">
        <f>IF('Datos de Indicador'!AE21="No dato","x",ROUND(IF('Datos de Indicador'!AE21&gt;N$302,0,IF('Datos de Indicador'!AE21&lt;$N$301,10,(N$302-'Datos de Indicador'!AE21)/(N$302-N$301)*10)),1))</f>
        <v>5</v>
      </c>
      <c r="O18" s="359">
        <f>IF('Datos de Indicador'!AF21="No dato","x",ROUND(IF('Datos de Indicador'!AF21&gt;O$302,0,IF('Datos de Indicador'!AF21&lt;$O$301,10,(O$302-'Datos de Indicador'!AF21)/(O$302-O$301)*10)),1))</f>
        <v>3.2</v>
      </c>
      <c r="P18" s="359">
        <f>IF('Datos de Indicador'!AG21="No dato","x",ROUND(IF('Datos de Indicador'!AG21&gt;P$302,0,IF('Datos de Indicador'!AG21&lt;$P$301,10,(P$302-'Datos de Indicador'!AG21)/(P$302-P$301)*10)),1))</f>
        <v>3.8</v>
      </c>
      <c r="Q18" s="361">
        <f t="shared" si="3"/>
        <v>4</v>
      </c>
      <c r="R18" s="363">
        <f>IF('Datos de Indicador'!AH21="No data","x",ROUND(IF('Datos de Indicador'!AH21&gt;R$302,0,IF('Datos de Indicador'!AH21&lt;R$301,10,(R$302-'Datos de Indicador'!AH21)/(R$302-R$301)*10)),1))</f>
        <v>9</v>
      </c>
      <c r="S18" s="363">
        <f>IF('Datos de Indicador'!AI21="No data","x",ROUND(IF('Datos de Indicador'!AI21&gt;S$302,0,IF('Datos de Indicador'!AI21&lt;S$301,10,(S$302-'Datos de Indicador'!AI21)/(S$302-S$301)*10)),1))</f>
        <v>0</v>
      </c>
      <c r="T18" s="363">
        <f>IF('Datos de Indicador'!AJ21="No data","x",ROUND(IF('Datos de Indicador'!AJ21&gt;T$302,0,IF('Datos de Indicador'!AJ21&lt;T$301,10,(T$302-'Datos de Indicador'!AJ21)/(T$302-T$301)*10)),1))</f>
        <v>4.7</v>
      </c>
      <c r="U18" s="363">
        <f>IF('Datos de Indicador'!AK21="No data","x",ROUND(IF('Datos de Indicador'!AK21&gt;U$302,0,IF('Datos de Indicador'!AK21&lt;U$301,10,(U$302-'Datos de Indicador'!AK21)/(U$302-U$301)*10)),1))</f>
        <v>7.1</v>
      </c>
      <c r="V18" s="364">
        <f t="shared" si="6"/>
        <v>5.4</v>
      </c>
      <c r="W18" s="365">
        <f>IF('Datos de Indicador'!AL21="No dato","x",ROUND(IF('Datos de Indicador'!AL21&gt;W$302,0,IF('Datos de Indicador'!AL21&lt;$W$301,10,(W$302-'Datos de Indicador'!AL21)/(W$302-W$301)*10)),1))</f>
        <v>3.8</v>
      </c>
      <c r="X18" s="361">
        <f t="shared" si="7"/>
        <v>4.5999999999999996</v>
      </c>
      <c r="Y18" s="366">
        <f t="shared" si="4"/>
        <v>4.5</v>
      </c>
      <c r="Z18" s="32"/>
      <c r="AA18" s="378"/>
      <c r="AC18" s="378"/>
    </row>
    <row r="19" spans="1:29" s="3" customFormat="1" x14ac:dyDescent="0.25">
      <c r="A19" s="107" t="s">
        <v>230</v>
      </c>
      <c r="B19" s="101" t="s">
        <v>186</v>
      </c>
      <c r="C19" s="307">
        <v>209</v>
      </c>
      <c r="D19" s="358">
        <f>IF('Datos de Indicador'!Y22="No dato","x",ROUND(IF('Datos de Indicador'!Y22&gt;D$302,10,IF('Datos de Indicador'!Y22&lt;$D$301,0,10-(D$302-'Datos de Indicador'!Y22)/(D$302-D$301)*10)),1))</f>
        <v>10</v>
      </c>
      <c r="E19" s="359">
        <f>IF('Datos de Indicador'!Z22="No dato","x",ROUND(IF('Datos de Indicador'!Z22&gt;E$302,0,IF('Datos de Indicador'!Z22&lt;$E$301,10,(E$302-'Datos de Indicador'!Z22)/(E$302-E$301)*10)),1))</f>
        <v>0</v>
      </c>
      <c r="F19" s="360">
        <f t="shared" si="5"/>
        <v>6.7</v>
      </c>
      <c r="G19" s="359">
        <f>IF('Datos de Indicador'!AA22="No dato","x",ROUND(IF('Datos de Indicador'!AA22&gt;G$302,0,IF('Datos de Indicador'!AA22&lt;$G$301,10,(G$302-'Datos de Indicador'!AA22)/(G$302-G$301)*10)),1))</f>
        <v>1.9</v>
      </c>
      <c r="H19" s="361">
        <f t="shared" si="0"/>
        <v>1.9</v>
      </c>
      <c r="I19" s="362">
        <f t="shared" si="1"/>
        <v>4.7</v>
      </c>
      <c r="J19" s="359">
        <f>IF('Datos de Indicador'!AB22="No dato","x",ROUND(IF('Datos de Indicador'!AB22&gt;J$302,0,IF('Datos de Indicador'!AB22&lt;$J$301,10,(J$302-'Datos de Indicador'!AB22)/(J$302-J$301)*10)),1))</f>
        <v>3.4</v>
      </c>
      <c r="K19" s="359">
        <f>IF('Datos de Indicador'!AC22="No dato","x",ROUND(IF('Datos de Indicador'!AC22&gt;K$302,0,IF('Datos de Indicador'!AC22&lt;$K$301,10,(K$302-'Datos de Indicador'!AC22)/(K$302-K$301)*10)),1))</f>
        <v>8.3000000000000007</v>
      </c>
      <c r="L19" s="359">
        <f>IF('Datos de Indicador'!AD22="No dato","x",ROUND(IF('Datos de Indicador'!AD22&gt;L$302,0,IF('Datos de Indicador'!AD22&lt;$L$301,10,(L$302-'Datos de Indicador'!AD22)/(L$302-L$301)*10)),1))</f>
        <v>2.1</v>
      </c>
      <c r="M19" s="361">
        <f t="shared" si="2"/>
        <v>4.5999999999999996</v>
      </c>
      <c r="N19" s="358">
        <f>IF('Datos de Indicador'!AE22="No dato","x",ROUND(IF('Datos de Indicador'!AE22&gt;N$302,0,IF('Datos de Indicador'!AE22&lt;$N$301,10,(N$302-'Datos de Indicador'!AE22)/(N$302-N$301)*10)),1))</f>
        <v>8</v>
      </c>
      <c r="O19" s="359">
        <f>IF('Datos de Indicador'!AF22="No dato","x",ROUND(IF('Datos de Indicador'!AF22&gt;O$302,0,IF('Datos de Indicador'!AF22&lt;$O$301,10,(O$302-'Datos de Indicador'!AF22)/(O$302-O$301)*10)),1))</f>
        <v>3.9</v>
      </c>
      <c r="P19" s="359">
        <f>IF('Datos de Indicador'!AG22="No dato","x",ROUND(IF('Datos de Indicador'!AG22&gt;P$302,0,IF('Datos de Indicador'!AG22&lt;$P$301,10,(P$302-'Datos de Indicador'!AG22)/(P$302-P$301)*10)),1))</f>
        <v>3</v>
      </c>
      <c r="Q19" s="361">
        <f t="shared" si="3"/>
        <v>5</v>
      </c>
      <c r="R19" s="363">
        <f>IF('Datos de Indicador'!AH22="No data","x",ROUND(IF('Datos de Indicador'!AH22&gt;R$302,0,IF('Datos de Indicador'!AH22&lt;R$301,10,(R$302-'Datos de Indicador'!AH22)/(R$302-R$301)*10)),1))</f>
        <v>8.4</v>
      </c>
      <c r="S19" s="363">
        <f>IF('Datos de Indicador'!AI22="No data","x",ROUND(IF('Datos de Indicador'!AI22&gt;S$302,0,IF('Datos de Indicador'!AI22&lt;S$301,10,(S$302-'Datos de Indicador'!AI22)/(S$302-S$301)*10)),1))</f>
        <v>7</v>
      </c>
      <c r="T19" s="363">
        <f>IF('Datos de Indicador'!AJ22="No data","x",ROUND(IF('Datos de Indicador'!AJ22&gt;T$302,0,IF('Datos de Indicador'!AJ22&lt;T$301,10,(T$302-'Datos de Indicador'!AJ22)/(T$302-T$301)*10)),1))</f>
        <v>4.4000000000000004</v>
      </c>
      <c r="U19" s="363">
        <f>IF('Datos de Indicador'!AK22="No data","x",ROUND(IF('Datos de Indicador'!AK22&gt;U$302,0,IF('Datos de Indicador'!AK22&lt;U$301,10,(U$302-'Datos de Indicador'!AK22)/(U$302-U$301)*10)),1))</f>
        <v>6.1</v>
      </c>
      <c r="V19" s="364">
        <f t="shared" si="6"/>
        <v>6.1</v>
      </c>
      <c r="W19" s="365">
        <f>IF('Datos de Indicador'!AL22="No dato","x",ROUND(IF('Datos de Indicador'!AL22&gt;W$302,0,IF('Datos de Indicador'!AL22&lt;$W$301,10,(W$302-'Datos de Indicador'!AL22)/(W$302-W$301)*10)),1))</f>
        <v>3.6</v>
      </c>
      <c r="X19" s="361">
        <f t="shared" si="7"/>
        <v>4.9000000000000004</v>
      </c>
      <c r="Y19" s="366">
        <f t="shared" si="4"/>
        <v>4.8</v>
      </c>
      <c r="Z19" s="32"/>
      <c r="AA19" s="378"/>
      <c r="AC19" s="378"/>
    </row>
    <row r="20" spans="1:29" s="3" customFormat="1" x14ac:dyDescent="0.25">
      <c r="A20" s="107" t="s">
        <v>230</v>
      </c>
      <c r="B20" s="101" t="s">
        <v>187</v>
      </c>
      <c r="C20" s="307">
        <v>210</v>
      </c>
      <c r="D20" s="358">
        <f>IF('Datos de Indicador'!Y23="No dato","x",ROUND(IF('Datos de Indicador'!Y23&gt;D$302,10,IF('Datos de Indicador'!Y23&lt;$D$301,0,10-(D$302-'Datos de Indicador'!Y23)/(D$302-D$301)*10)),1))</f>
        <v>10</v>
      </c>
      <c r="E20" s="359">
        <f>IF('Datos de Indicador'!Z23="No dato","x",ROUND(IF('Datos de Indicador'!Z23&gt;E$302,0,IF('Datos de Indicador'!Z23&lt;$E$301,10,(E$302-'Datos de Indicador'!Z23)/(E$302-E$301)*10)),1))</f>
        <v>10</v>
      </c>
      <c r="F20" s="360">
        <f t="shared" si="5"/>
        <v>10</v>
      </c>
      <c r="G20" s="359">
        <f>IF('Datos de Indicador'!AA23="No dato","x",ROUND(IF('Datos de Indicador'!AA23&gt;G$302,0,IF('Datos de Indicador'!AA23&lt;$G$301,10,(G$302-'Datos de Indicador'!AA23)/(G$302-G$301)*10)),1))</f>
        <v>3.4</v>
      </c>
      <c r="H20" s="361">
        <f t="shared" si="0"/>
        <v>3.4</v>
      </c>
      <c r="I20" s="362">
        <f t="shared" si="1"/>
        <v>8.1999999999999993</v>
      </c>
      <c r="J20" s="359">
        <f>IF('Datos de Indicador'!AB23="No dato","x",ROUND(IF('Datos de Indicador'!AB23&gt;J$302,0,IF('Datos de Indicador'!AB23&lt;$J$301,10,(J$302-'Datos de Indicador'!AB23)/(J$302-J$301)*10)),1))</f>
        <v>7.3</v>
      </c>
      <c r="K20" s="359">
        <f>IF('Datos de Indicador'!AC23="No dato","x",ROUND(IF('Datos de Indicador'!AC23&gt;K$302,0,IF('Datos de Indicador'!AC23&lt;$K$301,10,(K$302-'Datos de Indicador'!AC23)/(K$302-K$301)*10)),1))</f>
        <v>7.8</v>
      </c>
      <c r="L20" s="359">
        <f>IF('Datos de Indicador'!AD23="No dato","x",ROUND(IF('Datos de Indicador'!AD23&gt;L$302,0,IF('Datos de Indicador'!AD23&lt;$L$301,10,(L$302-'Datos de Indicador'!AD23)/(L$302-L$301)*10)),1))</f>
        <v>3.2</v>
      </c>
      <c r="M20" s="361">
        <f t="shared" si="2"/>
        <v>6.1</v>
      </c>
      <c r="N20" s="358">
        <f>IF('Datos de Indicador'!AE23="No dato","x",ROUND(IF('Datos de Indicador'!AE23&gt;N$302,0,IF('Datos de Indicador'!AE23&lt;$N$301,10,(N$302-'Datos de Indicador'!AE23)/(N$302-N$301)*10)),1))</f>
        <v>7.4</v>
      </c>
      <c r="O20" s="359">
        <f>IF('Datos de Indicador'!AF23="No dato","x",ROUND(IF('Datos de Indicador'!AF23&gt;O$302,0,IF('Datos de Indicador'!AF23&lt;$O$301,10,(O$302-'Datos de Indicador'!AF23)/(O$302-O$301)*10)),1))</f>
        <v>10</v>
      </c>
      <c r="P20" s="359">
        <f>IF('Datos de Indicador'!AG23="No dato","x",ROUND(IF('Datos de Indicador'!AG23&gt;P$302,0,IF('Datos de Indicador'!AG23&lt;$P$301,10,(P$302-'Datos de Indicador'!AG23)/(P$302-P$301)*10)),1))</f>
        <v>5.4</v>
      </c>
      <c r="Q20" s="361">
        <f t="shared" si="3"/>
        <v>7.6</v>
      </c>
      <c r="R20" s="363">
        <f>IF('Datos de Indicador'!AH23="No data","x",ROUND(IF('Datos de Indicador'!AH23&gt;R$302,0,IF('Datos de Indicador'!AH23&lt;R$301,10,(R$302-'Datos de Indicador'!AH23)/(R$302-R$301)*10)),1))</f>
        <v>6.7</v>
      </c>
      <c r="S20" s="363">
        <f>IF('Datos de Indicador'!AI23="No data","x",ROUND(IF('Datos de Indicador'!AI23&gt;S$302,0,IF('Datos de Indicador'!AI23&lt;S$301,10,(S$302-'Datos de Indicador'!AI23)/(S$302-S$301)*10)),1))</f>
        <v>0</v>
      </c>
      <c r="T20" s="363">
        <f>IF('Datos de Indicador'!AJ23="No data","x",ROUND(IF('Datos de Indicador'!AJ23&gt;T$302,0,IF('Datos de Indicador'!AJ23&lt;T$301,10,(T$302-'Datos de Indicador'!AJ23)/(T$302-T$301)*10)),1))</f>
        <v>6.4</v>
      </c>
      <c r="U20" s="363">
        <f>IF('Datos de Indicador'!AK23="No data","x",ROUND(IF('Datos de Indicador'!AK23&gt;U$302,0,IF('Datos de Indicador'!AK23&lt;U$301,10,(U$302-'Datos de Indicador'!AK23)/(U$302-U$301)*10)),1))</f>
        <v>9.3000000000000007</v>
      </c>
      <c r="V20" s="364">
        <f t="shared" si="6"/>
        <v>6.4</v>
      </c>
      <c r="W20" s="365">
        <f>IF('Datos de Indicador'!AL23="No dato","x",ROUND(IF('Datos de Indicador'!AL23&gt;W$302,0,IF('Datos de Indicador'!AL23&lt;$W$301,10,(W$302-'Datos de Indicador'!AL23)/(W$302-W$301)*10)),1))</f>
        <v>4.7</v>
      </c>
      <c r="X20" s="361">
        <f t="shared" si="7"/>
        <v>5.6</v>
      </c>
      <c r="Y20" s="366">
        <f t="shared" si="4"/>
        <v>6.4</v>
      </c>
      <c r="Z20" s="32"/>
      <c r="AA20" s="378"/>
      <c r="AC20" s="378"/>
    </row>
    <row r="21" spans="1:29" s="3" customFormat="1" x14ac:dyDescent="0.25">
      <c r="A21" s="104" t="s">
        <v>188</v>
      </c>
      <c r="B21" s="101" t="s">
        <v>188</v>
      </c>
      <c r="C21" s="307">
        <v>301</v>
      </c>
      <c r="D21" s="358">
        <f>IF('Datos de Indicador'!Y24="No dato","x",ROUND(IF('Datos de Indicador'!Y24&gt;D$302,10,IF('Datos de Indicador'!Y24&lt;$D$301,0,10-(D$302-'Datos de Indicador'!Y24)/(D$302-D$301)*10)),1))</f>
        <v>1</v>
      </c>
      <c r="E21" s="359">
        <f>IF('Datos de Indicador'!Z24="No dato","x",ROUND(IF('Datos de Indicador'!Z24&gt;E$302,0,IF('Datos de Indicador'!Z24&lt;$E$301,10,(E$302-'Datos de Indicador'!Z24)/(E$302-E$301)*10)),1))</f>
        <v>0</v>
      </c>
      <c r="F21" s="360">
        <f t="shared" si="5"/>
        <v>0.7</v>
      </c>
      <c r="G21" s="359">
        <f>IF('Datos de Indicador'!AA24="No dato","x",ROUND(IF('Datos de Indicador'!AA24&gt;G$302,0,IF('Datos de Indicador'!AA24&lt;$G$301,10,(G$302-'Datos de Indicador'!AA24)/(G$302-G$301)*10)),1))</f>
        <v>1.8</v>
      </c>
      <c r="H21" s="361">
        <f t="shared" si="0"/>
        <v>1.8</v>
      </c>
      <c r="I21" s="362">
        <f t="shared" si="1"/>
        <v>1.3</v>
      </c>
      <c r="J21" s="359">
        <f>IF('Datos de Indicador'!AB24="No dato","x",ROUND(IF('Datos de Indicador'!AB24&gt;J$302,0,IF('Datos de Indicador'!AB24&lt;$J$301,10,(J$302-'Datos de Indicador'!AB24)/(J$302-J$301)*10)),1))</f>
        <v>4.7</v>
      </c>
      <c r="K21" s="359">
        <f>IF('Datos de Indicador'!AC24="No dato","x",ROUND(IF('Datos de Indicador'!AC24&gt;K$302,0,IF('Datos de Indicador'!AC24&lt;$K$301,10,(K$302-'Datos de Indicador'!AC24)/(K$302-K$301)*10)),1))</f>
        <v>3.7</v>
      </c>
      <c r="L21" s="359">
        <f>IF('Datos de Indicador'!AD24="No dato","x",ROUND(IF('Datos de Indicador'!AD24&gt;L$302,0,IF('Datos de Indicador'!AD24&lt;$L$301,10,(L$302-'Datos de Indicador'!AD24)/(L$302-L$301)*10)),1))</f>
        <v>2.7</v>
      </c>
      <c r="M21" s="361">
        <f t="shared" si="2"/>
        <v>3.7</v>
      </c>
      <c r="N21" s="358">
        <f>IF('Datos de Indicador'!AE24="No dato","x",ROUND(IF('Datos de Indicador'!AE24&gt;N$302,0,IF('Datos de Indicador'!AE24&lt;$N$301,10,(N$302-'Datos de Indicador'!AE24)/(N$302-N$301)*10)),1))</f>
        <v>6.8</v>
      </c>
      <c r="O21" s="359">
        <f>IF('Datos de Indicador'!AF24="No dato","x",ROUND(IF('Datos de Indicador'!AF24&gt;O$302,0,IF('Datos de Indicador'!AF24&lt;$O$301,10,(O$302-'Datos de Indicador'!AF24)/(O$302-O$301)*10)),1))</f>
        <v>8.4</v>
      </c>
      <c r="P21" s="359">
        <f>IF('Datos de Indicador'!AG24="No dato","x",ROUND(IF('Datos de Indicador'!AG24&gt;P$302,0,IF('Datos de Indicador'!AG24&lt;$P$301,10,(P$302-'Datos de Indicador'!AG24)/(P$302-P$301)*10)),1))</f>
        <v>6</v>
      </c>
      <c r="Q21" s="361">
        <f t="shared" si="3"/>
        <v>7.1</v>
      </c>
      <c r="R21" s="363">
        <f>IF('Datos de Indicador'!AH24="No data","x",ROUND(IF('Datos de Indicador'!AH24&gt;R$302,0,IF('Datos de Indicador'!AH24&lt;R$301,10,(R$302-'Datos de Indicador'!AH24)/(R$302-R$301)*10)),1))</f>
        <v>5.3</v>
      </c>
      <c r="S21" s="363">
        <f>IF('Datos de Indicador'!AI24="No data","x",ROUND(IF('Datos de Indicador'!AI24&gt;S$302,0,IF('Datos de Indicador'!AI24&lt;S$301,10,(S$302-'Datos de Indicador'!AI24)/(S$302-S$301)*10)),1))</f>
        <v>6.5</v>
      </c>
      <c r="T21" s="363">
        <f>IF('Datos de Indicador'!AJ24="No data","x",ROUND(IF('Datos de Indicador'!AJ24&gt;T$302,0,IF('Datos de Indicador'!AJ24&lt;T$301,10,(T$302-'Datos de Indicador'!AJ24)/(T$302-T$301)*10)),1))</f>
        <v>4.0999999999999996</v>
      </c>
      <c r="U21" s="363">
        <f>IF('Datos de Indicador'!AK24="No data","x",ROUND(IF('Datos de Indicador'!AK24&gt;U$302,0,IF('Datos de Indicador'!AK24&lt;U$301,10,(U$302-'Datos de Indicador'!AK24)/(U$302-U$301)*10)),1))</f>
        <v>5.4</v>
      </c>
      <c r="V21" s="364">
        <f t="shared" si="6"/>
        <v>5.0999999999999996</v>
      </c>
      <c r="W21" s="365">
        <f>IF('Datos de Indicador'!AL24="No dato","x",ROUND(IF('Datos de Indicador'!AL24&gt;W$302,0,IF('Datos de Indicador'!AL24&lt;$W$301,10,(W$302-'Datos de Indicador'!AL24)/(W$302-W$301)*10)),1))</f>
        <v>3.4</v>
      </c>
      <c r="X21" s="361">
        <f t="shared" si="7"/>
        <v>4.3</v>
      </c>
      <c r="Y21" s="366">
        <f t="shared" si="4"/>
        <v>5</v>
      </c>
      <c r="Z21" s="32"/>
      <c r="AA21" s="378"/>
      <c r="AC21" s="378"/>
    </row>
    <row r="22" spans="1:29" s="3" customFormat="1" x14ac:dyDescent="0.25">
      <c r="A22" s="104" t="s">
        <v>188</v>
      </c>
      <c r="B22" s="101" t="s">
        <v>189</v>
      </c>
      <c r="C22" s="307">
        <v>302</v>
      </c>
      <c r="D22" s="358">
        <f>IF('Datos de Indicador'!Y25="No dato","x",ROUND(IF('Datos de Indicador'!Y25&gt;D$302,10,IF('Datos de Indicador'!Y25&lt;$D$301,0,10-(D$302-'Datos de Indicador'!Y25)/(D$302-D$301)*10)),1))</f>
        <v>10</v>
      </c>
      <c r="E22" s="359">
        <f>IF('Datos de Indicador'!Z25="No dato","x",ROUND(IF('Datos de Indicador'!Z25&gt;E$302,0,IF('Datos de Indicador'!Z25&lt;$E$301,10,(E$302-'Datos de Indicador'!Z25)/(E$302-E$301)*10)),1))</f>
        <v>0</v>
      </c>
      <c r="F22" s="360">
        <f t="shared" si="5"/>
        <v>6.7</v>
      </c>
      <c r="G22" s="359">
        <f>IF('Datos de Indicador'!AA25="No dato","x",ROUND(IF('Datos de Indicador'!AA25&gt;G$302,0,IF('Datos de Indicador'!AA25&lt;$G$301,10,(G$302-'Datos de Indicador'!AA25)/(G$302-G$301)*10)),1))</f>
        <v>5.8</v>
      </c>
      <c r="H22" s="361">
        <f t="shared" si="0"/>
        <v>5.8</v>
      </c>
      <c r="I22" s="362">
        <f t="shared" si="1"/>
        <v>6.3</v>
      </c>
      <c r="J22" s="359">
        <f>IF('Datos de Indicador'!AB25="No dato","x",ROUND(IF('Datos de Indicador'!AB25&gt;J$302,0,IF('Datos de Indicador'!AB25&lt;$J$301,10,(J$302-'Datos de Indicador'!AB25)/(J$302-J$301)*10)),1))</f>
        <v>2.8</v>
      </c>
      <c r="K22" s="359">
        <f>IF('Datos de Indicador'!AC25="No dato","x",ROUND(IF('Datos de Indicador'!AC25&gt;K$302,0,IF('Datos de Indicador'!AC25&lt;$K$301,10,(K$302-'Datos de Indicador'!AC25)/(K$302-K$301)*10)),1))</f>
        <v>8.1</v>
      </c>
      <c r="L22" s="359">
        <f>IF('Datos de Indicador'!AD25="No dato","x",ROUND(IF('Datos de Indicador'!AD25&gt;L$302,0,IF('Datos de Indicador'!AD25&lt;$L$301,10,(L$302-'Datos de Indicador'!AD25)/(L$302-L$301)*10)),1))</f>
        <v>2.9</v>
      </c>
      <c r="M22" s="361">
        <f t="shared" si="2"/>
        <v>4.5999999999999996</v>
      </c>
      <c r="N22" s="358">
        <f>IF('Datos de Indicador'!AE25="No dato","x",ROUND(IF('Datos de Indicador'!AE25&gt;N$302,0,IF('Datos de Indicador'!AE25&lt;$N$301,10,(N$302-'Datos de Indicador'!AE25)/(N$302-N$301)*10)),1))</f>
        <v>2.7</v>
      </c>
      <c r="O22" s="359">
        <f>IF('Datos de Indicador'!AF25="No dato","x",ROUND(IF('Datos de Indicador'!AF25&gt;O$302,0,IF('Datos de Indicador'!AF25&lt;$O$301,10,(O$302-'Datos de Indicador'!AF25)/(O$302-O$301)*10)),1))</f>
        <v>4.7</v>
      </c>
      <c r="P22" s="359">
        <f>IF('Datos de Indicador'!AG25="No dato","x",ROUND(IF('Datos de Indicador'!AG25&gt;P$302,0,IF('Datos de Indicador'!AG25&lt;$P$301,10,(P$302-'Datos de Indicador'!AG25)/(P$302-P$301)*10)),1))</f>
        <v>3.5</v>
      </c>
      <c r="Q22" s="361">
        <f t="shared" si="3"/>
        <v>3.6</v>
      </c>
      <c r="R22" s="363">
        <f>IF('Datos de Indicador'!AH25="No data","x",ROUND(IF('Datos de Indicador'!AH25&gt;R$302,0,IF('Datos de Indicador'!AH25&lt;R$301,10,(R$302-'Datos de Indicador'!AH25)/(R$302-R$301)*10)),1))</f>
        <v>7.6</v>
      </c>
      <c r="S22" s="363">
        <f>IF('Datos de Indicador'!AI25="No data","x",ROUND(IF('Datos de Indicador'!AI25&gt;S$302,0,IF('Datos de Indicador'!AI25&lt;S$301,10,(S$302-'Datos de Indicador'!AI25)/(S$302-S$301)*10)),1))</f>
        <v>1.5</v>
      </c>
      <c r="T22" s="363">
        <f>IF('Datos de Indicador'!AJ25="No data","x",ROUND(IF('Datos de Indicador'!AJ25&gt;T$302,0,IF('Datos de Indicador'!AJ25&lt;T$301,10,(T$302-'Datos de Indicador'!AJ25)/(T$302-T$301)*10)),1))</f>
        <v>4.8</v>
      </c>
      <c r="U22" s="363">
        <f>IF('Datos de Indicador'!AK25="No data","x",ROUND(IF('Datos de Indicador'!AK25&gt;U$302,0,IF('Datos de Indicador'!AK25&lt;U$301,10,(U$302-'Datos de Indicador'!AK25)/(U$302-U$301)*10)),1))</f>
        <v>6.6</v>
      </c>
      <c r="V22" s="364">
        <f t="shared" si="6"/>
        <v>5.3</v>
      </c>
      <c r="W22" s="365">
        <f>IF('Datos de Indicador'!AL25="No dato","x",ROUND(IF('Datos de Indicador'!AL25&gt;W$302,0,IF('Datos de Indicador'!AL25&lt;$W$301,10,(W$302-'Datos de Indicador'!AL25)/(W$302-W$301)*10)),1))</f>
        <v>3.4</v>
      </c>
      <c r="X22" s="361">
        <f t="shared" si="7"/>
        <v>4.4000000000000004</v>
      </c>
      <c r="Y22" s="366">
        <f t="shared" si="4"/>
        <v>4.2</v>
      </c>
      <c r="Z22" s="32"/>
      <c r="AA22" s="378"/>
      <c r="AC22" s="378"/>
    </row>
    <row r="23" spans="1:29" s="3" customFormat="1" x14ac:dyDescent="0.25">
      <c r="A23" s="104" t="s">
        <v>188</v>
      </c>
      <c r="B23" s="101" t="s">
        <v>190</v>
      </c>
      <c r="C23" s="307">
        <v>303</v>
      </c>
      <c r="D23" s="358">
        <f>IF('Datos de Indicador'!Y26="No dato","x",ROUND(IF('Datos de Indicador'!Y26&gt;D$302,10,IF('Datos de Indicador'!Y26&lt;$D$301,0,10-(D$302-'Datos de Indicador'!Y26)/(D$302-D$301)*10)),1))</f>
        <v>10</v>
      </c>
      <c r="E23" s="359">
        <f>IF('Datos de Indicador'!Z26="No dato","x",ROUND(IF('Datos de Indicador'!Z26&gt;E$302,0,IF('Datos de Indicador'!Z26&lt;$E$301,10,(E$302-'Datos de Indicador'!Z26)/(E$302-E$301)*10)),1))</f>
        <v>10</v>
      </c>
      <c r="F23" s="360">
        <f t="shared" si="5"/>
        <v>10</v>
      </c>
      <c r="G23" s="359">
        <f>IF('Datos de Indicador'!AA26="No dato","x",ROUND(IF('Datos de Indicador'!AA26&gt;G$302,0,IF('Datos de Indicador'!AA26&lt;$G$301,10,(G$302-'Datos de Indicador'!AA26)/(G$302-G$301)*10)),1))</f>
        <v>5.6</v>
      </c>
      <c r="H23" s="361">
        <f t="shared" si="0"/>
        <v>5.6</v>
      </c>
      <c r="I23" s="362">
        <f t="shared" si="1"/>
        <v>8.6</v>
      </c>
      <c r="J23" s="359">
        <f>IF('Datos de Indicador'!AB26="No dato","x",ROUND(IF('Datos de Indicador'!AB26&gt;J$302,0,IF('Datos de Indicador'!AB26&lt;$J$301,10,(J$302-'Datos de Indicador'!AB26)/(J$302-J$301)*10)),1))</f>
        <v>6.5</v>
      </c>
      <c r="K23" s="359">
        <f>IF('Datos de Indicador'!AC26="No dato","x",ROUND(IF('Datos de Indicador'!AC26&gt;K$302,0,IF('Datos de Indicador'!AC26&lt;$K$301,10,(K$302-'Datos de Indicador'!AC26)/(K$302-K$301)*10)),1))</f>
        <v>9.9</v>
      </c>
      <c r="L23" s="359">
        <f>IF('Datos de Indicador'!AD26="No dato","x",ROUND(IF('Datos de Indicador'!AD26&gt;L$302,0,IF('Datos de Indicador'!AD26&lt;$L$301,10,(L$302-'Datos de Indicador'!AD26)/(L$302-L$301)*10)),1))</f>
        <v>5</v>
      </c>
      <c r="M23" s="361">
        <f t="shared" si="2"/>
        <v>7.1</v>
      </c>
      <c r="N23" s="358">
        <f>IF('Datos de Indicador'!AE26="No dato","x",ROUND(IF('Datos de Indicador'!AE26&gt;N$302,0,IF('Datos de Indicador'!AE26&lt;$N$301,10,(N$302-'Datos de Indicador'!AE26)/(N$302-N$301)*10)),1))</f>
        <v>6.1</v>
      </c>
      <c r="O23" s="359">
        <f>IF('Datos de Indicador'!AF26="No dato","x",ROUND(IF('Datos de Indicador'!AF26&gt;O$302,0,IF('Datos de Indicador'!AF26&lt;$O$301,10,(O$302-'Datos de Indicador'!AF26)/(O$302-O$301)*10)),1))</f>
        <v>10</v>
      </c>
      <c r="P23" s="359">
        <f>IF('Datos de Indicador'!AG26="No dato","x",ROUND(IF('Datos de Indicador'!AG26&gt;P$302,0,IF('Datos de Indicador'!AG26&lt;$P$301,10,(P$302-'Datos de Indicador'!AG26)/(P$302-P$301)*10)),1))</f>
        <v>2.5</v>
      </c>
      <c r="Q23" s="361">
        <f t="shared" si="3"/>
        <v>6.2</v>
      </c>
      <c r="R23" s="363">
        <f>IF('Datos de Indicador'!AH26="No data","x",ROUND(IF('Datos de Indicador'!AH26&gt;R$302,0,IF('Datos de Indicador'!AH26&lt;R$301,10,(R$302-'Datos de Indicador'!AH26)/(R$302-R$301)*10)),1))</f>
        <v>0</v>
      </c>
      <c r="S23" s="363">
        <f>IF('Datos de Indicador'!AI26="No data","x",ROUND(IF('Datos de Indicador'!AI26&gt;S$302,0,IF('Datos de Indicador'!AI26&lt;S$301,10,(S$302-'Datos de Indicador'!AI26)/(S$302-S$301)*10)),1))</f>
        <v>9</v>
      </c>
      <c r="T23" s="363">
        <f>IF('Datos de Indicador'!AJ26="No data","x",ROUND(IF('Datos de Indicador'!AJ26&gt;T$302,0,IF('Datos de Indicador'!AJ26&lt;T$301,10,(T$302-'Datos de Indicador'!AJ26)/(T$302-T$301)*10)),1))</f>
        <v>8.6</v>
      </c>
      <c r="U23" s="363">
        <f>IF('Datos de Indicador'!AK26="No data","x",ROUND(IF('Datos de Indicador'!AK26&gt;U$302,0,IF('Datos de Indicador'!AK26&lt;U$301,10,(U$302-'Datos de Indicador'!AK26)/(U$302-U$301)*10)),1))</f>
        <v>10</v>
      </c>
      <c r="V23" s="364">
        <f t="shared" si="6"/>
        <v>7.7</v>
      </c>
      <c r="W23" s="365">
        <f>IF('Datos de Indicador'!AL26="No dato","x",ROUND(IF('Datos de Indicador'!AL26&gt;W$302,0,IF('Datos de Indicador'!AL26&lt;$W$301,10,(W$302-'Datos de Indicador'!AL26)/(W$302-W$301)*10)),1))</f>
        <v>6</v>
      </c>
      <c r="X23" s="361">
        <f t="shared" si="7"/>
        <v>6.9</v>
      </c>
      <c r="Y23" s="366">
        <f t="shared" si="4"/>
        <v>6.7</v>
      </c>
      <c r="Z23" s="32"/>
      <c r="AA23" s="378"/>
      <c r="AC23" s="378"/>
    </row>
    <row r="24" spans="1:29" s="3" customFormat="1" x14ac:dyDescent="0.25">
      <c r="A24" s="104" t="s">
        <v>188</v>
      </c>
      <c r="B24" s="101" t="s">
        <v>191</v>
      </c>
      <c r="C24" s="307">
        <v>304</v>
      </c>
      <c r="D24" s="358">
        <f>IF('Datos de Indicador'!Y27="No dato","x",ROUND(IF('Datos de Indicador'!Y27&gt;D$302,10,IF('Datos de Indicador'!Y27&lt;$D$301,0,10-(D$302-'Datos de Indicador'!Y27)/(D$302-D$301)*10)),1))</f>
        <v>10</v>
      </c>
      <c r="E24" s="359">
        <f>IF('Datos de Indicador'!Z27="No dato","x",ROUND(IF('Datos de Indicador'!Z27&gt;E$302,0,IF('Datos de Indicador'!Z27&lt;$E$301,10,(E$302-'Datos de Indicador'!Z27)/(E$302-E$301)*10)),1))</f>
        <v>5</v>
      </c>
      <c r="F24" s="360">
        <f t="shared" si="5"/>
        <v>8.3000000000000007</v>
      </c>
      <c r="G24" s="359">
        <f>IF('Datos de Indicador'!AA27="No dato","x",ROUND(IF('Datos de Indicador'!AA27&gt;G$302,0,IF('Datos de Indicador'!AA27&lt;$G$301,10,(G$302-'Datos de Indicador'!AA27)/(G$302-G$301)*10)),1))</f>
        <v>6.1</v>
      </c>
      <c r="H24" s="361">
        <f t="shared" si="0"/>
        <v>6.1</v>
      </c>
      <c r="I24" s="362">
        <f t="shared" si="1"/>
        <v>7.4</v>
      </c>
      <c r="J24" s="359">
        <f>IF('Datos de Indicador'!AB27="No dato","x",ROUND(IF('Datos de Indicador'!AB27&gt;J$302,0,IF('Datos de Indicador'!AB27&lt;$J$301,10,(J$302-'Datos de Indicador'!AB27)/(J$302-J$301)*10)),1))</f>
        <v>10</v>
      </c>
      <c r="K24" s="359">
        <f>IF('Datos de Indicador'!AC27="No dato","x",ROUND(IF('Datos de Indicador'!AC27&gt;K$302,0,IF('Datos de Indicador'!AC27&lt;$K$301,10,(K$302-'Datos de Indicador'!AC27)/(K$302-K$301)*10)),1))</f>
        <v>9.6</v>
      </c>
      <c r="L24" s="359">
        <f>IF('Datos de Indicador'!AD27="No dato","x",ROUND(IF('Datos de Indicador'!AD27&gt;L$302,0,IF('Datos de Indicador'!AD27&lt;$L$301,10,(L$302-'Datos de Indicador'!AD27)/(L$302-L$301)*10)),1))</f>
        <v>4.3</v>
      </c>
      <c r="M24" s="361">
        <f t="shared" si="2"/>
        <v>8</v>
      </c>
      <c r="N24" s="358">
        <f>IF('Datos de Indicador'!AE27="No dato","x",ROUND(IF('Datos de Indicador'!AE27&gt;N$302,0,IF('Datos de Indicador'!AE27&lt;$N$301,10,(N$302-'Datos de Indicador'!AE27)/(N$302-N$301)*10)),1))</f>
        <v>0</v>
      </c>
      <c r="O24" s="359">
        <f>IF('Datos de Indicador'!AF27="No dato","x",ROUND(IF('Datos de Indicador'!AF27&gt;O$302,0,IF('Datos de Indicador'!AF27&lt;$O$301,10,(O$302-'Datos de Indicador'!AF27)/(O$302-O$301)*10)),1))</f>
        <v>10</v>
      </c>
      <c r="P24" s="359">
        <f>IF('Datos de Indicador'!AG27="No dato","x",ROUND(IF('Datos de Indicador'!AG27&gt;P$302,0,IF('Datos de Indicador'!AG27&lt;$P$301,10,(P$302-'Datos de Indicador'!AG27)/(P$302-P$301)*10)),1))</f>
        <v>10</v>
      </c>
      <c r="Q24" s="361">
        <f t="shared" si="3"/>
        <v>6.7</v>
      </c>
      <c r="R24" s="363">
        <f>IF('Datos de Indicador'!AH27="No data","x",ROUND(IF('Datos de Indicador'!AH27&gt;R$302,0,IF('Datos de Indicador'!AH27&lt;R$301,10,(R$302-'Datos de Indicador'!AH27)/(R$302-R$301)*10)),1))</f>
        <v>1.6</v>
      </c>
      <c r="S24" s="363">
        <f>IF('Datos de Indicador'!AI27="No data","x",ROUND(IF('Datos de Indicador'!AI27&gt;S$302,0,IF('Datos de Indicador'!AI27&lt;S$301,10,(S$302-'Datos de Indicador'!AI27)/(S$302-S$301)*10)),1))</f>
        <v>2.5</v>
      </c>
      <c r="T24" s="363">
        <f>IF('Datos de Indicador'!AJ27="No data","x",ROUND(IF('Datos de Indicador'!AJ27&gt;T$302,0,IF('Datos de Indicador'!AJ27&lt;T$301,10,(T$302-'Datos de Indicador'!AJ27)/(T$302-T$301)*10)),1))</f>
        <v>9.1</v>
      </c>
      <c r="U24" s="363">
        <f>IF('Datos de Indicador'!AK27="No data","x",ROUND(IF('Datos de Indicador'!AK27&gt;U$302,0,IF('Datos de Indicador'!AK27&lt;U$301,10,(U$302-'Datos de Indicador'!AK27)/(U$302-U$301)*10)),1))</f>
        <v>10</v>
      </c>
      <c r="V24" s="364">
        <f t="shared" si="6"/>
        <v>7.1</v>
      </c>
      <c r="W24" s="365">
        <f>IF('Datos de Indicador'!AL27="No dato","x",ROUND(IF('Datos de Indicador'!AL27&gt;W$302,0,IF('Datos de Indicador'!AL27&lt;$W$301,10,(W$302-'Datos de Indicador'!AL27)/(W$302-W$301)*10)),1))</f>
        <v>4.2</v>
      </c>
      <c r="X24" s="361">
        <f t="shared" si="7"/>
        <v>5.7</v>
      </c>
      <c r="Y24" s="366">
        <f t="shared" si="4"/>
        <v>6.8</v>
      </c>
      <c r="Z24" s="32"/>
      <c r="AA24" s="378"/>
      <c r="AC24" s="378"/>
    </row>
    <row r="25" spans="1:29" s="3" customFormat="1" x14ac:dyDescent="0.25">
      <c r="A25" s="104" t="s">
        <v>188</v>
      </c>
      <c r="B25" s="101" t="s">
        <v>192</v>
      </c>
      <c r="C25" s="307">
        <v>305</v>
      </c>
      <c r="D25" s="358">
        <f>IF('Datos de Indicador'!Y28="No dato","x",ROUND(IF('Datos de Indicador'!Y28&gt;D$302,10,IF('Datos de Indicador'!Y28&lt;$D$301,0,10-(D$302-'Datos de Indicador'!Y28)/(D$302-D$301)*10)),1))</f>
        <v>10</v>
      </c>
      <c r="E25" s="359">
        <f>IF('Datos de Indicador'!Z28="No dato","x",ROUND(IF('Datos de Indicador'!Z28&gt;E$302,0,IF('Datos de Indicador'!Z28&lt;$E$301,10,(E$302-'Datos de Indicador'!Z28)/(E$302-E$301)*10)),1))</f>
        <v>10</v>
      </c>
      <c r="F25" s="360">
        <f t="shared" si="5"/>
        <v>10</v>
      </c>
      <c r="G25" s="359">
        <f>IF('Datos de Indicador'!AA28="No dato","x",ROUND(IF('Datos de Indicador'!AA28&gt;G$302,0,IF('Datos de Indicador'!AA28&lt;$G$301,10,(G$302-'Datos de Indicador'!AA28)/(G$302-G$301)*10)),1))</f>
        <v>8.6</v>
      </c>
      <c r="H25" s="361">
        <f t="shared" si="0"/>
        <v>8.6</v>
      </c>
      <c r="I25" s="362">
        <f t="shared" si="1"/>
        <v>9.4</v>
      </c>
      <c r="J25" s="359">
        <f>IF('Datos de Indicador'!AB28="No dato","x",ROUND(IF('Datos de Indicador'!AB28&gt;J$302,0,IF('Datos de Indicador'!AB28&lt;$J$301,10,(J$302-'Datos de Indicador'!AB28)/(J$302-J$301)*10)),1))</f>
        <v>6.4</v>
      </c>
      <c r="K25" s="359">
        <f>IF('Datos de Indicador'!AC28="No dato","x",ROUND(IF('Datos de Indicador'!AC28&gt;K$302,0,IF('Datos de Indicador'!AC28&lt;$K$301,10,(K$302-'Datos de Indicador'!AC28)/(K$302-K$301)*10)),1))</f>
        <v>9.8000000000000007</v>
      </c>
      <c r="L25" s="359">
        <f>IF('Datos de Indicador'!AD28="No dato","x",ROUND(IF('Datos de Indicador'!AD28&gt;L$302,0,IF('Datos de Indicador'!AD28&lt;$L$301,10,(L$302-'Datos de Indicador'!AD28)/(L$302-L$301)*10)),1))</f>
        <v>2.2000000000000002</v>
      </c>
      <c r="M25" s="361">
        <f t="shared" si="2"/>
        <v>6.1</v>
      </c>
      <c r="N25" s="358">
        <f>IF('Datos de Indicador'!AE28="No dato","x",ROUND(IF('Datos de Indicador'!AE28&gt;N$302,0,IF('Datos de Indicador'!AE28&lt;$N$301,10,(N$302-'Datos de Indicador'!AE28)/(N$302-N$301)*10)),1))</f>
        <v>9.1999999999999993</v>
      </c>
      <c r="O25" s="359">
        <f>IF('Datos de Indicador'!AF28="No dato","x",ROUND(IF('Datos de Indicador'!AF28&gt;O$302,0,IF('Datos de Indicador'!AF28&lt;$O$301,10,(O$302-'Datos de Indicador'!AF28)/(O$302-O$301)*10)),1))</f>
        <v>7.5</v>
      </c>
      <c r="P25" s="359">
        <f>IF('Datos de Indicador'!AG28="No dato","x",ROUND(IF('Datos de Indicador'!AG28&gt;P$302,0,IF('Datos de Indicador'!AG28&lt;$P$301,10,(P$302-'Datos de Indicador'!AG28)/(P$302-P$301)*10)),1))</f>
        <v>6.5</v>
      </c>
      <c r="Q25" s="361">
        <f t="shared" si="3"/>
        <v>7.7</v>
      </c>
      <c r="R25" s="363">
        <f>IF('Datos de Indicador'!AH28="No data","x",ROUND(IF('Datos de Indicador'!AH28&gt;R$302,0,IF('Datos de Indicador'!AH28&lt;R$301,10,(R$302-'Datos de Indicador'!AH28)/(R$302-R$301)*10)),1))</f>
        <v>10</v>
      </c>
      <c r="S25" s="363">
        <f>IF('Datos de Indicador'!AI28="No data","x",ROUND(IF('Datos de Indicador'!AI28&gt;S$302,0,IF('Datos de Indicador'!AI28&lt;S$301,10,(S$302-'Datos de Indicador'!AI28)/(S$302-S$301)*10)),1))</f>
        <v>0</v>
      </c>
      <c r="T25" s="363">
        <f>IF('Datos de Indicador'!AJ28="No data","x",ROUND(IF('Datos de Indicador'!AJ28&gt;T$302,0,IF('Datos de Indicador'!AJ28&lt;T$301,10,(T$302-'Datos de Indicador'!AJ28)/(T$302-T$301)*10)),1))</f>
        <v>7.1</v>
      </c>
      <c r="U25" s="363">
        <f>IF('Datos de Indicador'!AK28="No data","x",ROUND(IF('Datos de Indicador'!AK28&gt;U$302,0,IF('Datos de Indicador'!AK28&lt;U$301,10,(U$302-'Datos de Indicador'!AK28)/(U$302-U$301)*10)),1))</f>
        <v>9.1</v>
      </c>
      <c r="V25" s="364">
        <f t="shared" si="6"/>
        <v>7.1</v>
      </c>
      <c r="W25" s="365">
        <f>IF('Datos de Indicador'!AL28="No dato","x",ROUND(IF('Datos de Indicador'!AL28&gt;W$302,0,IF('Datos de Indicador'!AL28&lt;$W$301,10,(W$302-'Datos de Indicador'!AL28)/(W$302-W$301)*10)),1))</f>
        <v>3.6</v>
      </c>
      <c r="X25" s="361">
        <f t="shared" si="7"/>
        <v>5.4</v>
      </c>
      <c r="Y25" s="366">
        <f t="shared" si="4"/>
        <v>6.4</v>
      </c>
      <c r="Z25" s="32"/>
      <c r="AA25" s="378"/>
      <c r="AC25" s="378"/>
    </row>
    <row r="26" spans="1:29" s="3" customFormat="1" x14ac:dyDescent="0.25">
      <c r="A26" s="104" t="s">
        <v>188</v>
      </c>
      <c r="B26" s="101" t="s">
        <v>193</v>
      </c>
      <c r="C26" s="307">
        <v>306</v>
      </c>
      <c r="D26" s="358">
        <f>IF('Datos de Indicador'!Y29="No dato","x",ROUND(IF('Datos de Indicador'!Y29&gt;D$302,10,IF('Datos de Indicador'!Y29&lt;$D$301,0,10-(D$302-'Datos de Indicador'!Y29)/(D$302-D$301)*10)),1))</f>
        <v>5</v>
      </c>
      <c r="E26" s="359">
        <f>IF('Datos de Indicador'!Z29="No dato","x",ROUND(IF('Datos de Indicador'!Z29&gt;E$302,0,IF('Datos de Indicador'!Z29&lt;$E$301,10,(E$302-'Datos de Indicador'!Z29)/(E$302-E$301)*10)),1))</f>
        <v>0</v>
      </c>
      <c r="F26" s="360">
        <f t="shared" si="5"/>
        <v>3.3</v>
      </c>
      <c r="G26" s="359">
        <f>IF('Datos de Indicador'!AA29="No dato","x",ROUND(IF('Datos de Indicador'!AA29&gt;G$302,0,IF('Datos de Indicador'!AA29&lt;$G$301,10,(G$302-'Datos de Indicador'!AA29)/(G$302-G$301)*10)),1))</f>
        <v>4</v>
      </c>
      <c r="H26" s="361">
        <f t="shared" si="0"/>
        <v>4</v>
      </c>
      <c r="I26" s="362">
        <f t="shared" si="1"/>
        <v>3.7</v>
      </c>
      <c r="J26" s="359">
        <f>IF('Datos de Indicador'!AB29="No dato","x",ROUND(IF('Datos de Indicador'!AB29&gt;J$302,0,IF('Datos de Indicador'!AB29&lt;$J$301,10,(J$302-'Datos de Indicador'!AB29)/(J$302-J$301)*10)),1))</f>
        <v>9.1999999999999993</v>
      </c>
      <c r="K26" s="359">
        <f>IF('Datos de Indicador'!AC29="No dato","x",ROUND(IF('Datos de Indicador'!AC29&gt;K$302,0,IF('Datos de Indicador'!AC29&lt;$K$301,10,(K$302-'Datos de Indicador'!AC29)/(K$302-K$301)*10)),1))</f>
        <v>9.3000000000000007</v>
      </c>
      <c r="L26" s="359">
        <f>IF('Datos de Indicador'!AD29="No dato","x",ROUND(IF('Datos de Indicador'!AD29&gt;L$302,0,IF('Datos de Indicador'!AD29&lt;$L$301,10,(L$302-'Datos de Indicador'!AD29)/(L$302-L$301)*10)),1))</f>
        <v>3.6</v>
      </c>
      <c r="M26" s="361">
        <f t="shared" si="2"/>
        <v>7.4</v>
      </c>
      <c r="N26" s="358">
        <f>IF('Datos de Indicador'!AE29="No dato","x",ROUND(IF('Datos de Indicador'!AE29&gt;N$302,0,IF('Datos de Indicador'!AE29&lt;$N$301,10,(N$302-'Datos de Indicador'!AE29)/(N$302-N$301)*10)),1))</f>
        <v>8</v>
      </c>
      <c r="O26" s="359">
        <f>IF('Datos de Indicador'!AF29="No dato","x",ROUND(IF('Datos de Indicador'!AF29&gt;O$302,0,IF('Datos de Indicador'!AF29&lt;$O$301,10,(O$302-'Datos de Indicador'!AF29)/(O$302-O$301)*10)),1))</f>
        <v>9.1999999999999993</v>
      </c>
      <c r="P26" s="359">
        <f>IF('Datos de Indicador'!AG29="No dato","x",ROUND(IF('Datos de Indicador'!AG29&gt;P$302,0,IF('Datos de Indicador'!AG29&lt;$P$301,10,(P$302-'Datos de Indicador'!AG29)/(P$302-P$301)*10)),1))</f>
        <v>3.8</v>
      </c>
      <c r="Q26" s="361">
        <f t="shared" si="3"/>
        <v>7</v>
      </c>
      <c r="R26" s="363">
        <f>IF('Datos de Indicador'!AH29="No data","x",ROUND(IF('Datos de Indicador'!AH29&gt;R$302,0,IF('Datos de Indicador'!AH29&lt;R$301,10,(R$302-'Datos de Indicador'!AH29)/(R$302-R$301)*10)),1))</f>
        <v>6</v>
      </c>
      <c r="S26" s="363">
        <f>IF('Datos de Indicador'!AI29="No data","x",ROUND(IF('Datos de Indicador'!AI29&gt;S$302,0,IF('Datos de Indicador'!AI29&lt;S$301,10,(S$302-'Datos de Indicador'!AI29)/(S$302-S$301)*10)),1))</f>
        <v>7.3</v>
      </c>
      <c r="T26" s="363">
        <f>IF('Datos de Indicador'!AJ29="No data","x",ROUND(IF('Datos de Indicador'!AJ29&gt;T$302,0,IF('Datos de Indicador'!AJ29&lt;T$301,10,(T$302-'Datos de Indicador'!AJ29)/(T$302-T$301)*10)),1))</f>
        <v>7.7</v>
      </c>
      <c r="U26" s="363">
        <f>IF('Datos de Indicador'!AK29="No data","x",ROUND(IF('Datos de Indicador'!AK29&gt;U$302,0,IF('Datos de Indicador'!AK29&lt;U$301,10,(U$302-'Datos de Indicador'!AK29)/(U$302-U$301)*10)),1))</f>
        <v>9.1999999999999993</v>
      </c>
      <c r="V26" s="364">
        <f t="shared" si="6"/>
        <v>7.9</v>
      </c>
      <c r="W26" s="365">
        <f>IF('Datos de Indicador'!AL29="No dato","x",ROUND(IF('Datos de Indicador'!AL29&gt;W$302,0,IF('Datos de Indicador'!AL29&lt;$W$301,10,(W$302-'Datos de Indicador'!AL29)/(W$302-W$301)*10)),1))</f>
        <v>3.7</v>
      </c>
      <c r="X26" s="361">
        <f t="shared" si="7"/>
        <v>5.8</v>
      </c>
      <c r="Y26" s="366">
        <f t="shared" si="4"/>
        <v>6.7</v>
      </c>
      <c r="Z26" s="32"/>
      <c r="AA26" s="378"/>
      <c r="AC26" s="378"/>
    </row>
    <row r="27" spans="1:29" s="3" customFormat="1" x14ac:dyDescent="0.25">
      <c r="A27" s="104" t="s">
        <v>188</v>
      </c>
      <c r="B27" s="101" t="s">
        <v>194</v>
      </c>
      <c r="C27" s="307">
        <v>307</v>
      </c>
      <c r="D27" s="358">
        <f>IF('Datos de Indicador'!Y30="No dato","x",ROUND(IF('Datos de Indicador'!Y30&gt;D$302,10,IF('Datos de Indicador'!Y30&lt;$D$301,0,10-(D$302-'Datos de Indicador'!Y30)/(D$302-D$301)*10)),1))</f>
        <v>10</v>
      </c>
      <c r="E27" s="359">
        <f>IF('Datos de Indicador'!Z30="No dato","x",ROUND(IF('Datos de Indicador'!Z30&gt;E$302,0,IF('Datos de Indicador'!Z30&lt;$E$301,10,(E$302-'Datos de Indicador'!Z30)/(E$302-E$301)*10)),1))</f>
        <v>5</v>
      </c>
      <c r="F27" s="360">
        <f t="shared" si="5"/>
        <v>8.3000000000000007</v>
      </c>
      <c r="G27" s="359">
        <f>IF('Datos de Indicador'!AA30="No dato","x",ROUND(IF('Datos de Indicador'!AA30&gt;G$302,0,IF('Datos de Indicador'!AA30&lt;$G$301,10,(G$302-'Datos de Indicador'!AA30)/(G$302-G$301)*10)),1))</f>
        <v>5</v>
      </c>
      <c r="H27" s="361">
        <f t="shared" si="0"/>
        <v>5</v>
      </c>
      <c r="I27" s="362">
        <f t="shared" si="1"/>
        <v>7</v>
      </c>
      <c r="J27" s="359">
        <f>IF('Datos de Indicador'!AB30="No dato","x",ROUND(IF('Datos de Indicador'!AB30&gt;J$302,0,IF('Datos de Indicador'!AB30&lt;$J$301,10,(J$302-'Datos de Indicador'!AB30)/(J$302-J$301)*10)),1))</f>
        <v>8.1</v>
      </c>
      <c r="K27" s="359">
        <f>IF('Datos de Indicador'!AC30="No dato","x",ROUND(IF('Datos de Indicador'!AC30&gt;K$302,0,IF('Datos de Indicador'!AC30&lt;$K$301,10,(K$302-'Datos de Indicador'!AC30)/(K$302-K$301)*10)),1))</f>
        <v>9.1999999999999993</v>
      </c>
      <c r="L27" s="359">
        <f>IF('Datos de Indicador'!AD30="No dato","x",ROUND(IF('Datos de Indicador'!AD30&gt;L$302,0,IF('Datos de Indicador'!AD30&lt;$L$301,10,(L$302-'Datos de Indicador'!AD30)/(L$302-L$301)*10)),1))</f>
        <v>3.3</v>
      </c>
      <c r="M27" s="361">
        <f t="shared" si="2"/>
        <v>6.9</v>
      </c>
      <c r="N27" s="358">
        <f>IF('Datos de Indicador'!AE30="No dato","x",ROUND(IF('Datos de Indicador'!AE30&gt;N$302,0,IF('Datos de Indicador'!AE30&lt;$N$301,10,(N$302-'Datos de Indicador'!AE30)/(N$302-N$301)*10)),1))</f>
        <v>8.3000000000000007</v>
      </c>
      <c r="O27" s="359">
        <f>IF('Datos de Indicador'!AF30="No dato","x",ROUND(IF('Datos de Indicador'!AF30&gt;O$302,0,IF('Datos de Indicador'!AF30&lt;$O$301,10,(O$302-'Datos de Indicador'!AF30)/(O$302-O$301)*10)),1))</f>
        <v>10</v>
      </c>
      <c r="P27" s="359">
        <f>IF('Datos de Indicador'!AG30="No dato","x",ROUND(IF('Datos de Indicador'!AG30&gt;P$302,0,IF('Datos de Indicador'!AG30&lt;$P$301,10,(P$302-'Datos de Indicador'!AG30)/(P$302-P$301)*10)),1))</f>
        <v>3.3</v>
      </c>
      <c r="Q27" s="361">
        <f t="shared" si="3"/>
        <v>7.2</v>
      </c>
      <c r="R27" s="363">
        <f>IF('Datos de Indicador'!AH30="No data","x",ROUND(IF('Datos de Indicador'!AH30&gt;R$302,0,IF('Datos de Indicador'!AH30&lt;R$301,10,(R$302-'Datos de Indicador'!AH30)/(R$302-R$301)*10)),1))</f>
        <v>2.7</v>
      </c>
      <c r="S27" s="363">
        <f>IF('Datos de Indicador'!AI30="No data","x",ROUND(IF('Datos de Indicador'!AI30&gt;S$302,0,IF('Datos de Indicador'!AI30&lt;S$301,10,(S$302-'Datos de Indicador'!AI30)/(S$302-S$301)*10)),1))</f>
        <v>0.8</v>
      </c>
      <c r="T27" s="363">
        <f>IF('Datos de Indicador'!AJ30="No data","x",ROUND(IF('Datos de Indicador'!AJ30&gt;T$302,0,IF('Datos de Indicador'!AJ30&lt;T$301,10,(T$302-'Datos de Indicador'!AJ30)/(T$302-T$301)*10)),1))</f>
        <v>6.3</v>
      </c>
      <c r="U27" s="363">
        <f>IF('Datos de Indicador'!AK30="No data","x",ROUND(IF('Datos de Indicador'!AK30&gt;U$302,0,IF('Datos de Indicador'!AK30&lt;U$301,10,(U$302-'Datos de Indicador'!AK30)/(U$302-U$301)*10)),1))</f>
        <v>9.3000000000000007</v>
      </c>
      <c r="V27" s="364">
        <f t="shared" si="6"/>
        <v>5.8</v>
      </c>
      <c r="W27" s="365">
        <f>IF('Datos de Indicador'!AL30="No dato","x",ROUND(IF('Datos de Indicador'!AL30&gt;W$302,0,IF('Datos de Indicador'!AL30&lt;$W$301,10,(W$302-'Datos de Indicador'!AL30)/(W$302-W$301)*10)),1))</f>
        <v>4</v>
      </c>
      <c r="X27" s="361">
        <f t="shared" si="7"/>
        <v>4.9000000000000004</v>
      </c>
      <c r="Y27" s="366">
        <f t="shared" si="4"/>
        <v>6.3</v>
      </c>
      <c r="Z27" s="32"/>
      <c r="AA27" s="378"/>
      <c r="AC27" s="378"/>
    </row>
    <row r="28" spans="1:29" s="3" customFormat="1" x14ac:dyDescent="0.25">
      <c r="A28" s="104" t="s">
        <v>188</v>
      </c>
      <c r="B28" s="101" t="s">
        <v>195</v>
      </c>
      <c r="C28" s="307">
        <v>308</v>
      </c>
      <c r="D28" s="358">
        <f>IF('Datos de Indicador'!Y31="No dato","x",ROUND(IF('Datos de Indicador'!Y31&gt;D$302,10,IF('Datos de Indicador'!Y31&lt;$D$301,0,10-(D$302-'Datos de Indicador'!Y31)/(D$302-D$301)*10)),1))</f>
        <v>10</v>
      </c>
      <c r="E28" s="359">
        <f>IF('Datos de Indicador'!Z31="No dato","x",ROUND(IF('Datos de Indicador'!Z31&gt;E$302,0,IF('Datos de Indicador'!Z31&lt;$E$301,10,(E$302-'Datos de Indicador'!Z31)/(E$302-E$301)*10)),1))</f>
        <v>5</v>
      </c>
      <c r="F28" s="360">
        <f t="shared" si="5"/>
        <v>8.3000000000000007</v>
      </c>
      <c r="G28" s="359">
        <f>IF('Datos de Indicador'!AA31="No dato","x",ROUND(IF('Datos de Indicador'!AA31&gt;G$302,0,IF('Datos de Indicador'!AA31&lt;$G$301,10,(G$302-'Datos de Indicador'!AA31)/(G$302-G$301)*10)),1))</f>
        <v>7.6</v>
      </c>
      <c r="H28" s="361">
        <f t="shared" si="0"/>
        <v>7.6</v>
      </c>
      <c r="I28" s="362">
        <f t="shared" si="1"/>
        <v>8</v>
      </c>
      <c r="J28" s="359">
        <f>IF('Datos de Indicador'!AB31="No dato","x",ROUND(IF('Datos de Indicador'!AB31&gt;J$302,0,IF('Datos de Indicador'!AB31&lt;$J$301,10,(J$302-'Datos de Indicador'!AB31)/(J$302-J$301)*10)),1))</f>
        <v>6</v>
      </c>
      <c r="K28" s="359">
        <f>IF('Datos de Indicador'!AC31="No dato","x",ROUND(IF('Datos de Indicador'!AC31&gt;K$302,0,IF('Datos de Indicador'!AC31&lt;$K$301,10,(K$302-'Datos de Indicador'!AC31)/(K$302-K$301)*10)),1))</f>
        <v>9.6999999999999993</v>
      </c>
      <c r="L28" s="359">
        <f>IF('Datos de Indicador'!AD31="No dato","x",ROUND(IF('Datos de Indicador'!AD31&gt;L$302,0,IF('Datos de Indicador'!AD31&lt;$L$301,10,(L$302-'Datos de Indicador'!AD31)/(L$302-L$301)*10)),1))</f>
        <v>4.8</v>
      </c>
      <c r="M28" s="361">
        <f t="shared" si="2"/>
        <v>6.8</v>
      </c>
      <c r="N28" s="358">
        <f>IF('Datos de Indicador'!AE31="No dato","x",ROUND(IF('Datos de Indicador'!AE31&gt;N$302,0,IF('Datos de Indicador'!AE31&lt;$N$301,10,(N$302-'Datos de Indicador'!AE31)/(N$302-N$301)*10)),1))</f>
        <v>6.8</v>
      </c>
      <c r="O28" s="359">
        <f>IF('Datos de Indicador'!AF31="No dato","x",ROUND(IF('Datos de Indicador'!AF31&gt;O$302,0,IF('Datos de Indicador'!AF31&lt;$O$301,10,(O$302-'Datos de Indicador'!AF31)/(O$302-O$301)*10)),1))</f>
        <v>10</v>
      </c>
      <c r="P28" s="359">
        <f>IF('Datos de Indicador'!AG31="No dato","x",ROUND(IF('Datos de Indicador'!AG31&gt;P$302,0,IF('Datos de Indicador'!AG31&lt;$P$301,10,(P$302-'Datos de Indicador'!AG31)/(P$302-P$301)*10)),1))</f>
        <v>4</v>
      </c>
      <c r="Q28" s="361">
        <f t="shared" si="3"/>
        <v>6.9</v>
      </c>
      <c r="R28" s="363">
        <f>IF('Datos de Indicador'!AH31="No data","x",ROUND(IF('Datos de Indicador'!AH31&gt;R$302,0,IF('Datos de Indicador'!AH31&lt;R$301,10,(R$302-'Datos de Indicador'!AH31)/(R$302-R$301)*10)),1))</f>
        <v>6.1</v>
      </c>
      <c r="S28" s="363">
        <f>IF('Datos de Indicador'!AI31="No data","x",ROUND(IF('Datos de Indicador'!AI31&gt;S$302,0,IF('Datos de Indicador'!AI31&lt;S$301,10,(S$302-'Datos de Indicador'!AI31)/(S$302-S$301)*10)),1))</f>
        <v>6</v>
      </c>
      <c r="T28" s="363">
        <f>IF('Datos de Indicador'!AJ31="No data","x",ROUND(IF('Datos de Indicador'!AJ31&gt;T$302,0,IF('Datos de Indicador'!AJ31&lt;T$301,10,(T$302-'Datos de Indicador'!AJ31)/(T$302-T$301)*10)),1))</f>
        <v>8.3000000000000007</v>
      </c>
      <c r="U28" s="363">
        <f>IF('Datos de Indicador'!AK31="No data","x",ROUND(IF('Datos de Indicador'!AK31&gt;U$302,0,IF('Datos de Indicador'!AK31&lt;U$301,10,(U$302-'Datos de Indicador'!AK31)/(U$302-U$301)*10)),1))</f>
        <v>10</v>
      </c>
      <c r="V28" s="364">
        <f t="shared" si="6"/>
        <v>8.1</v>
      </c>
      <c r="W28" s="365">
        <f>IF('Datos de Indicador'!AL31="No dato","x",ROUND(IF('Datos de Indicador'!AL31&gt;W$302,0,IF('Datos de Indicador'!AL31&lt;$W$301,10,(W$302-'Datos de Indicador'!AL31)/(W$302-W$301)*10)),1))</f>
        <v>5.0999999999999996</v>
      </c>
      <c r="X28" s="361">
        <f t="shared" si="7"/>
        <v>6.6</v>
      </c>
      <c r="Y28" s="366">
        <f t="shared" si="4"/>
        <v>6.8</v>
      </c>
      <c r="Z28" s="32"/>
      <c r="AA28" s="378"/>
      <c r="AC28" s="378"/>
    </row>
    <row r="29" spans="1:29" s="3" customFormat="1" x14ac:dyDescent="0.25">
      <c r="A29" s="104" t="s">
        <v>188</v>
      </c>
      <c r="B29" s="101" t="s">
        <v>196</v>
      </c>
      <c r="C29" s="307">
        <v>309</v>
      </c>
      <c r="D29" s="358">
        <f>IF('Datos de Indicador'!Y32="No dato","x",ROUND(IF('Datos de Indicador'!Y32&gt;D$302,10,IF('Datos de Indicador'!Y32&lt;$D$301,0,10-(D$302-'Datos de Indicador'!Y32)/(D$302-D$301)*10)),1))</f>
        <v>5</v>
      </c>
      <c r="E29" s="359">
        <f>IF('Datos de Indicador'!Z32="No dato","x",ROUND(IF('Datos de Indicador'!Z32&gt;E$302,0,IF('Datos de Indicador'!Z32&lt;$E$301,10,(E$302-'Datos de Indicador'!Z32)/(E$302-E$301)*10)),1))</f>
        <v>0</v>
      </c>
      <c r="F29" s="360">
        <f t="shared" si="5"/>
        <v>3.3</v>
      </c>
      <c r="G29" s="359">
        <f>IF('Datos de Indicador'!AA32="No dato","x",ROUND(IF('Datos de Indicador'!AA32&gt;G$302,0,IF('Datos de Indicador'!AA32&lt;$G$301,10,(G$302-'Datos de Indicador'!AA32)/(G$302-G$301)*10)),1))</f>
        <v>4.8</v>
      </c>
      <c r="H29" s="361">
        <f t="shared" si="0"/>
        <v>4.8</v>
      </c>
      <c r="I29" s="362">
        <f t="shared" si="1"/>
        <v>4.0999999999999996</v>
      </c>
      <c r="J29" s="359">
        <f>IF('Datos de Indicador'!AB32="No dato","x",ROUND(IF('Datos de Indicador'!AB32&gt;J$302,0,IF('Datos de Indicador'!AB32&lt;$J$301,10,(J$302-'Datos de Indicador'!AB32)/(J$302-J$301)*10)),1))</f>
        <v>1.2</v>
      </c>
      <c r="K29" s="359">
        <f>IF('Datos de Indicador'!AC32="No dato","x",ROUND(IF('Datos de Indicador'!AC32&gt;K$302,0,IF('Datos de Indicador'!AC32&lt;$K$301,10,(K$302-'Datos de Indicador'!AC32)/(K$302-K$301)*10)),1))</f>
        <v>9.1</v>
      </c>
      <c r="L29" s="359">
        <f>IF('Datos de Indicador'!AD32="No dato","x",ROUND(IF('Datos de Indicador'!AD32&gt;L$302,0,IF('Datos de Indicador'!AD32&lt;$L$301,10,(L$302-'Datos de Indicador'!AD32)/(L$302-L$301)*10)),1))</f>
        <v>2.2000000000000002</v>
      </c>
      <c r="M29" s="361">
        <f t="shared" si="2"/>
        <v>4.2</v>
      </c>
      <c r="N29" s="358">
        <f>IF('Datos de Indicador'!AE32="No dato","x",ROUND(IF('Datos de Indicador'!AE32&gt;N$302,0,IF('Datos de Indicador'!AE32&lt;$N$301,10,(N$302-'Datos de Indicador'!AE32)/(N$302-N$301)*10)),1))</f>
        <v>0</v>
      </c>
      <c r="O29" s="359">
        <f>IF('Datos de Indicador'!AF32="No dato","x",ROUND(IF('Datos de Indicador'!AF32&gt;O$302,0,IF('Datos de Indicador'!AF32&lt;$O$301,10,(O$302-'Datos de Indicador'!AF32)/(O$302-O$301)*10)),1))</f>
        <v>8.5</v>
      </c>
      <c r="P29" s="359">
        <f>IF('Datos de Indicador'!AG32="No dato","x",ROUND(IF('Datos de Indicador'!AG32&gt;P$302,0,IF('Datos de Indicador'!AG32&lt;$P$301,10,(P$302-'Datos de Indicador'!AG32)/(P$302-P$301)*10)),1))</f>
        <v>1.1000000000000001</v>
      </c>
      <c r="Q29" s="361">
        <f t="shared" si="3"/>
        <v>3.2</v>
      </c>
      <c r="R29" s="363">
        <f>IF('Datos de Indicador'!AH32="No data","x",ROUND(IF('Datos de Indicador'!AH32&gt;R$302,0,IF('Datos de Indicador'!AH32&lt;R$301,10,(R$302-'Datos de Indicador'!AH32)/(R$302-R$301)*10)),1))</f>
        <v>10</v>
      </c>
      <c r="S29" s="363">
        <f>IF('Datos de Indicador'!AI32="No data","x",ROUND(IF('Datos de Indicador'!AI32&gt;S$302,0,IF('Datos de Indicador'!AI32&lt;S$301,10,(S$302-'Datos de Indicador'!AI32)/(S$302-S$301)*10)),1))</f>
        <v>1.3</v>
      </c>
      <c r="T29" s="363">
        <f>IF('Datos de Indicador'!AJ32="No data","x",ROUND(IF('Datos de Indicador'!AJ32&gt;T$302,0,IF('Datos de Indicador'!AJ32&lt;T$301,10,(T$302-'Datos de Indicador'!AJ32)/(T$302-T$301)*10)),1))</f>
        <v>3.6</v>
      </c>
      <c r="U29" s="363">
        <f>IF('Datos de Indicador'!AK32="No data","x",ROUND(IF('Datos de Indicador'!AK32&gt;U$302,0,IF('Datos de Indicador'!AK32&lt;U$301,10,(U$302-'Datos de Indicador'!AK32)/(U$302-U$301)*10)),1))</f>
        <v>10</v>
      </c>
      <c r="V29" s="364">
        <f t="shared" si="6"/>
        <v>6.4</v>
      </c>
      <c r="W29" s="365">
        <f>IF('Datos de Indicador'!AL32="No dato","x",ROUND(IF('Datos de Indicador'!AL32&gt;W$302,0,IF('Datos de Indicador'!AL32&lt;$W$301,10,(W$302-'Datos de Indicador'!AL32)/(W$302-W$301)*10)),1))</f>
        <v>3</v>
      </c>
      <c r="X29" s="361">
        <f t="shared" si="7"/>
        <v>4.7</v>
      </c>
      <c r="Y29" s="366">
        <f t="shared" si="4"/>
        <v>4</v>
      </c>
      <c r="Z29" s="32"/>
      <c r="AA29" s="378"/>
      <c r="AC29" s="378"/>
    </row>
    <row r="30" spans="1:29" s="3" customFormat="1" x14ac:dyDescent="0.25">
      <c r="A30" s="104" t="s">
        <v>188</v>
      </c>
      <c r="B30" s="101" t="s">
        <v>197</v>
      </c>
      <c r="C30" s="307">
        <v>310</v>
      </c>
      <c r="D30" s="358">
        <f>IF('Datos de Indicador'!Y33="No dato","x",ROUND(IF('Datos de Indicador'!Y33&gt;D$302,10,IF('Datos de Indicador'!Y33&lt;$D$301,0,10-(D$302-'Datos de Indicador'!Y33)/(D$302-D$301)*10)),1))</f>
        <v>5</v>
      </c>
      <c r="E30" s="359">
        <f>IF('Datos de Indicador'!Z33="No dato","x",ROUND(IF('Datos de Indicador'!Z33&gt;E$302,0,IF('Datos de Indicador'!Z33&lt;$E$301,10,(E$302-'Datos de Indicador'!Z33)/(E$302-E$301)*10)),1))</f>
        <v>5</v>
      </c>
      <c r="F30" s="360">
        <f t="shared" si="5"/>
        <v>5</v>
      </c>
      <c r="G30" s="359">
        <f>IF('Datos de Indicador'!AA33="No dato","x",ROUND(IF('Datos de Indicador'!AA33&gt;G$302,0,IF('Datos de Indicador'!AA33&lt;$G$301,10,(G$302-'Datos de Indicador'!AA33)/(G$302-G$301)*10)),1))</f>
        <v>7.1</v>
      </c>
      <c r="H30" s="361">
        <f t="shared" si="0"/>
        <v>7.1</v>
      </c>
      <c r="I30" s="362">
        <f t="shared" si="1"/>
        <v>6.2</v>
      </c>
      <c r="J30" s="359">
        <f>IF('Datos de Indicador'!AB33="No dato","x",ROUND(IF('Datos de Indicador'!AB33&gt;J$302,0,IF('Datos de Indicador'!AB33&lt;$J$301,10,(J$302-'Datos de Indicador'!AB33)/(J$302-J$301)*10)),1))</f>
        <v>10</v>
      </c>
      <c r="K30" s="359">
        <f>IF('Datos de Indicador'!AC33="No dato","x",ROUND(IF('Datos de Indicador'!AC33&gt;K$302,0,IF('Datos de Indicador'!AC33&lt;$K$301,10,(K$302-'Datos de Indicador'!AC33)/(K$302-K$301)*10)),1))</f>
        <v>9.9</v>
      </c>
      <c r="L30" s="359">
        <f>IF('Datos de Indicador'!AD33="No dato","x",ROUND(IF('Datos de Indicador'!AD33&gt;L$302,0,IF('Datos de Indicador'!AD33&lt;$L$301,10,(L$302-'Datos de Indicador'!AD33)/(L$302-L$301)*10)),1))</f>
        <v>6.6</v>
      </c>
      <c r="M30" s="361">
        <f t="shared" si="2"/>
        <v>8.8000000000000007</v>
      </c>
      <c r="N30" s="358">
        <f>IF('Datos de Indicador'!AE33="No dato","x",ROUND(IF('Datos de Indicador'!AE33&gt;N$302,0,IF('Datos de Indicador'!AE33&lt;$N$301,10,(N$302-'Datos de Indicador'!AE33)/(N$302-N$301)*10)),1))</f>
        <v>9.1</v>
      </c>
      <c r="O30" s="359">
        <f>IF('Datos de Indicador'!AF33="No dato","x",ROUND(IF('Datos de Indicador'!AF33&gt;O$302,0,IF('Datos de Indicador'!AF33&lt;$O$301,10,(O$302-'Datos de Indicador'!AF33)/(O$302-O$301)*10)),1))</f>
        <v>10</v>
      </c>
      <c r="P30" s="359">
        <f>IF('Datos de Indicador'!AG33="No dato","x",ROUND(IF('Datos de Indicador'!AG33&gt;P$302,0,IF('Datos de Indicador'!AG33&lt;$P$301,10,(P$302-'Datos de Indicador'!AG33)/(P$302-P$301)*10)),1))</f>
        <v>10</v>
      </c>
      <c r="Q30" s="361">
        <f t="shared" si="3"/>
        <v>9.6999999999999993</v>
      </c>
      <c r="R30" s="363">
        <f>IF('Datos de Indicador'!AH33="No data","x",ROUND(IF('Datos de Indicador'!AH33&gt;R$302,0,IF('Datos de Indicador'!AH33&lt;R$301,10,(R$302-'Datos de Indicador'!AH33)/(R$302-R$301)*10)),1))</f>
        <v>0</v>
      </c>
      <c r="S30" s="363">
        <f>IF('Datos de Indicador'!AI33="No data","x",ROUND(IF('Datos de Indicador'!AI33&gt;S$302,0,IF('Datos de Indicador'!AI33&lt;S$301,10,(S$302-'Datos de Indicador'!AI33)/(S$302-S$301)*10)),1))</f>
        <v>1</v>
      </c>
      <c r="T30" s="363">
        <f>IF('Datos de Indicador'!AJ33="No data","x",ROUND(IF('Datos de Indicador'!AJ33&gt;T$302,0,IF('Datos de Indicador'!AJ33&lt;T$301,10,(T$302-'Datos de Indicador'!AJ33)/(T$302-T$301)*10)),1))</f>
        <v>8.3000000000000007</v>
      </c>
      <c r="U30" s="363">
        <f>IF('Datos de Indicador'!AK33="No data","x",ROUND(IF('Datos de Indicador'!AK33&gt;U$302,0,IF('Datos de Indicador'!AK33&lt;U$301,10,(U$302-'Datos de Indicador'!AK33)/(U$302-U$301)*10)),1))</f>
        <v>10</v>
      </c>
      <c r="V30" s="364">
        <f t="shared" si="6"/>
        <v>6.3</v>
      </c>
      <c r="W30" s="365">
        <f>IF('Datos de Indicador'!AL33="No dato","x",ROUND(IF('Datos de Indicador'!AL33&gt;W$302,0,IF('Datos de Indicador'!AL33&lt;$W$301,10,(W$302-'Datos de Indicador'!AL33)/(W$302-W$301)*10)),1))</f>
        <v>5.6</v>
      </c>
      <c r="X30" s="361">
        <f t="shared" si="7"/>
        <v>6</v>
      </c>
      <c r="Y30" s="366">
        <f t="shared" si="4"/>
        <v>8.1999999999999993</v>
      </c>
      <c r="Z30" s="32"/>
      <c r="AA30" s="378"/>
      <c r="AC30" s="378"/>
    </row>
    <row r="31" spans="1:29" s="3" customFormat="1" x14ac:dyDescent="0.25">
      <c r="A31" s="104" t="s">
        <v>188</v>
      </c>
      <c r="B31" s="101" t="s">
        <v>198</v>
      </c>
      <c r="C31" s="307">
        <v>311</v>
      </c>
      <c r="D31" s="358">
        <f>IF('Datos de Indicador'!Y34="No dato","x",ROUND(IF('Datos de Indicador'!Y34&gt;D$302,10,IF('Datos de Indicador'!Y34&lt;$D$301,0,10-(D$302-'Datos de Indicador'!Y34)/(D$302-D$301)*10)),1))</f>
        <v>1</v>
      </c>
      <c r="E31" s="359">
        <f>IF('Datos de Indicador'!Z34="No dato","x",ROUND(IF('Datos de Indicador'!Z34&gt;E$302,0,IF('Datos de Indicador'!Z34&lt;$E$301,10,(E$302-'Datos de Indicador'!Z34)/(E$302-E$301)*10)),1))</f>
        <v>5</v>
      </c>
      <c r="F31" s="360">
        <f t="shared" si="5"/>
        <v>2.2999999999999998</v>
      </c>
      <c r="G31" s="359">
        <f>IF('Datos de Indicador'!AA34="No dato","x",ROUND(IF('Datos de Indicador'!AA34&gt;G$302,0,IF('Datos de Indicador'!AA34&lt;$G$301,10,(G$302-'Datos de Indicador'!AA34)/(G$302-G$301)*10)),1))</f>
        <v>5.3</v>
      </c>
      <c r="H31" s="361">
        <f t="shared" si="0"/>
        <v>5.3</v>
      </c>
      <c r="I31" s="362">
        <f t="shared" si="1"/>
        <v>4</v>
      </c>
      <c r="J31" s="359">
        <f>IF('Datos de Indicador'!AB34="No dato","x",ROUND(IF('Datos de Indicador'!AB34&gt;J$302,0,IF('Datos de Indicador'!AB34&lt;$J$301,10,(J$302-'Datos de Indicador'!AB34)/(J$302-J$301)*10)),1))</f>
        <v>9.1999999999999993</v>
      </c>
      <c r="K31" s="359">
        <f>IF('Datos de Indicador'!AC34="No dato","x",ROUND(IF('Datos de Indicador'!AC34&gt;K$302,0,IF('Datos de Indicador'!AC34&lt;$K$301,10,(K$302-'Datos de Indicador'!AC34)/(K$302-K$301)*10)),1))</f>
        <v>9.6</v>
      </c>
      <c r="L31" s="359">
        <f>IF('Datos de Indicador'!AD34="No dato","x",ROUND(IF('Datos de Indicador'!AD34&gt;L$302,0,IF('Datos de Indicador'!AD34&lt;$L$301,10,(L$302-'Datos de Indicador'!AD34)/(L$302-L$301)*10)),1))</f>
        <v>3.8</v>
      </c>
      <c r="M31" s="361">
        <f t="shared" si="2"/>
        <v>7.5</v>
      </c>
      <c r="N31" s="358">
        <f>IF('Datos de Indicador'!AE34="No dato","x",ROUND(IF('Datos de Indicador'!AE34&gt;N$302,0,IF('Datos de Indicador'!AE34&lt;$N$301,10,(N$302-'Datos de Indicador'!AE34)/(N$302-N$301)*10)),1))</f>
        <v>8.1999999999999993</v>
      </c>
      <c r="O31" s="359">
        <f>IF('Datos de Indicador'!AF34="No dato","x",ROUND(IF('Datos de Indicador'!AF34&gt;O$302,0,IF('Datos de Indicador'!AF34&lt;$O$301,10,(O$302-'Datos de Indicador'!AF34)/(O$302-O$301)*10)),1))</f>
        <v>10</v>
      </c>
      <c r="P31" s="359">
        <f>IF('Datos de Indicador'!AG34="No dato","x",ROUND(IF('Datos de Indicador'!AG34&gt;P$302,0,IF('Datos de Indicador'!AG34&lt;$P$301,10,(P$302-'Datos de Indicador'!AG34)/(P$302-P$301)*10)),1))</f>
        <v>3.4</v>
      </c>
      <c r="Q31" s="361">
        <f t="shared" si="3"/>
        <v>7.2</v>
      </c>
      <c r="R31" s="363">
        <f>IF('Datos de Indicador'!AH34="No data","x",ROUND(IF('Datos de Indicador'!AH34&gt;R$302,0,IF('Datos de Indicador'!AH34&lt;R$301,10,(R$302-'Datos de Indicador'!AH34)/(R$302-R$301)*10)),1))</f>
        <v>6</v>
      </c>
      <c r="S31" s="363">
        <f>IF('Datos de Indicador'!AI34="No data","x",ROUND(IF('Datos de Indicador'!AI34&gt;S$302,0,IF('Datos de Indicador'!AI34&lt;S$301,10,(S$302-'Datos de Indicador'!AI34)/(S$302-S$301)*10)),1))</f>
        <v>3.3</v>
      </c>
      <c r="T31" s="363">
        <f>IF('Datos de Indicador'!AJ34="No data","x",ROUND(IF('Datos de Indicador'!AJ34&gt;T$302,0,IF('Datos de Indicador'!AJ34&lt;T$301,10,(T$302-'Datos de Indicador'!AJ34)/(T$302-T$301)*10)),1))</f>
        <v>7.3</v>
      </c>
      <c r="U31" s="363">
        <f>IF('Datos de Indicador'!AK34="No data","x",ROUND(IF('Datos de Indicador'!AK34&gt;U$302,0,IF('Datos de Indicador'!AK34&lt;U$301,10,(U$302-'Datos de Indicador'!AK34)/(U$302-U$301)*10)),1))</f>
        <v>8.9</v>
      </c>
      <c r="V31" s="364">
        <f t="shared" si="6"/>
        <v>7</v>
      </c>
      <c r="W31" s="365">
        <f>IF('Datos de Indicador'!AL34="No dato","x",ROUND(IF('Datos de Indicador'!AL34&gt;W$302,0,IF('Datos de Indicador'!AL34&lt;$W$301,10,(W$302-'Datos de Indicador'!AL34)/(W$302-W$301)*10)),1))</f>
        <v>3.6</v>
      </c>
      <c r="X31" s="361">
        <f t="shared" si="7"/>
        <v>5.3</v>
      </c>
      <c r="Y31" s="366">
        <f t="shared" si="4"/>
        <v>6.7</v>
      </c>
      <c r="Z31" s="32"/>
      <c r="AA31" s="378"/>
      <c r="AC31" s="378"/>
    </row>
    <row r="32" spans="1:29" s="3" customFormat="1" x14ac:dyDescent="0.25">
      <c r="A32" s="104" t="s">
        <v>188</v>
      </c>
      <c r="B32" s="101" t="s">
        <v>199</v>
      </c>
      <c r="C32" s="307">
        <v>312</v>
      </c>
      <c r="D32" s="358">
        <f>IF('Datos de Indicador'!Y35="No dato","x",ROUND(IF('Datos de Indicador'!Y35&gt;D$302,10,IF('Datos de Indicador'!Y35&lt;$D$301,0,10-(D$302-'Datos de Indicador'!Y35)/(D$302-D$301)*10)),1))</f>
        <v>1</v>
      </c>
      <c r="E32" s="359">
        <f>IF('Datos de Indicador'!Z35="No dato","x",ROUND(IF('Datos de Indicador'!Z35&gt;E$302,0,IF('Datos de Indicador'!Z35&lt;$E$301,10,(E$302-'Datos de Indicador'!Z35)/(E$302-E$301)*10)),1))</f>
        <v>5</v>
      </c>
      <c r="F32" s="360">
        <f t="shared" si="5"/>
        <v>2.2999999999999998</v>
      </c>
      <c r="G32" s="359">
        <f>IF('Datos de Indicador'!AA35="No dato","x",ROUND(IF('Datos de Indicador'!AA35&gt;G$302,0,IF('Datos de Indicador'!AA35&lt;$G$301,10,(G$302-'Datos de Indicador'!AA35)/(G$302-G$301)*10)),1))</f>
        <v>6.1</v>
      </c>
      <c r="H32" s="361">
        <f t="shared" si="0"/>
        <v>6.1</v>
      </c>
      <c r="I32" s="362">
        <f t="shared" si="1"/>
        <v>4.5</v>
      </c>
      <c r="J32" s="359">
        <f>IF('Datos de Indicador'!AB35="No dato","x",ROUND(IF('Datos de Indicador'!AB35&gt;J$302,0,IF('Datos de Indicador'!AB35&lt;$J$301,10,(J$302-'Datos de Indicador'!AB35)/(J$302-J$301)*10)),1))</f>
        <v>6.3</v>
      </c>
      <c r="K32" s="359">
        <f>IF('Datos de Indicador'!AC35="No dato","x",ROUND(IF('Datos de Indicador'!AC35&gt;K$302,0,IF('Datos de Indicador'!AC35&lt;$K$301,10,(K$302-'Datos de Indicador'!AC35)/(K$302-K$301)*10)),1))</f>
        <v>9.4</v>
      </c>
      <c r="L32" s="359">
        <f>IF('Datos de Indicador'!AD35="No dato","x",ROUND(IF('Datos de Indicador'!AD35&gt;L$302,0,IF('Datos de Indicador'!AD35&lt;$L$301,10,(L$302-'Datos de Indicador'!AD35)/(L$302-L$301)*10)),1))</f>
        <v>4.3</v>
      </c>
      <c r="M32" s="361">
        <f t="shared" si="2"/>
        <v>6.7</v>
      </c>
      <c r="N32" s="358">
        <f>IF('Datos de Indicador'!AE35="No dato","x",ROUND(IF('Datos de Indicador'!AE35&gt;N$302,0,IF('Datos de Indicador'!AE35&lt;$N$301,10,(N$302-'Datos de Indicador'!AE35)/(N$302-N$301)*10)),1))</f>
        <v>7.6</v>
      </c>
      <c r="O32" s="359">
        <f>IF('Datos de Indicador'!AF35="No dato","x",ROUND(IF('Datos de Indicador'!AF35&gt;O$302,0,IF('Datos de Indicador'!AF35&lt;$O$301,10,(O$302-'Datos de Indicador'!AF35)/(O$302-O$301)*10)),1))</f>
        <v>5.6</v>
      </c>
      <c r="P32" s="359">
        <f>IF('Datos de Indicador'!AG35="No dato","x",ROUND(IF('Datos de Indicador'!AG35&gt;P$302,0,IF('Datos de Indicador'!AG35&lt;$P$301,10,(P$302-'Datos de Indicador'!AG35)/(P$302-P$301)*10)),1))</f>
        <v>7.1</v>
      </c>
      <c r="Q32" s="361">
        <f t="shared" si="3"/>
        <v>6.8</v>
      </c>
      <c r="R32" s="363">
        <f>IF('Datos de Indicador'!AH35="No data","x",ROUND(IF('Datos de Indicador'!AH35&gt;R$302,0,IF('Datos de Indicador'!AH35&lt;R$301,10,(R$302-'Datos de Indicador'!AH35)/(R$302-R$301)*10)),1))</f>
        <v>6.9</v>
      </c>
      <c r="S32" s="363">
        <f>IF('Datos de Indicador'!AI35="No data","x",ROUND(IF('Datos de Indicador'!AI35&gt;S$302,0,IF('Datos de Indicador'!AI35&lt;S$301,10,(S$302-'Datos de Indicador'!AI35)/(S$302-S$301)*10)),1))</f>
        <v>0</v>
      </c>
      <c r="T32" s="363">
        <f>IF('Datos de Indicador'!AJ35="No data","x",ROUND(IF('Datos de Indicador'!AJ35&gt;T$302,0,IF('Datos de Indicador'!AJ35&lt;T$301,10,(T$302-'Datos de Indicador'!AJ35)/(T$302-T$301)*10)),1))</f>
        <v>7.3</v>
      </c>
      <c r="U32" s="363">
        <f>IF('Datos de Indicador'!AK35="No data","x",ROUND(IF('Datos de Indicador'!AK35&gt;U$302,0,IF('Datos de Indicador'!AK35&lt;U$301,10,(U$302-'Datos de Indicador'!AK35)/(U$302-U$301)*10)),1))</f>
        <v>10</v>
      </c>
      <c r="V32" s="364">
        <f t="shared" si="6"/>
        <v>6.9</v>
      </c>
      <c r="W32" s="365">
        <f>IF('Datos de Indicador'!AL35="No dato","x",ROUND(IF('Datos de Indicador'!AL35&gt;W$302,0,IF('Datos de Indicador'!AL35&lt;$W$301,10,(W$302-'Datos de Indicador'!AL35)/(W$302-W$301)*10)),1))</f>
        <v>3.3</v>
      </c>
      <c r="X32" s="361">
        <f t="shared" si="7"/>
        <v>5.0999999999999996</v>
      </c>
      <c r="Y32" s="366">
        <f t="shared" si="4"/>
        <v>6.2</v>
      </c>
      <c r="Z32" s="32"/>
      <c r="AA32" s="378"/>
      <c r="AC32" s="378"/>
    </row>
    <row r="33" spans="1:29" s="3" customFormat="1" x14ac:dyDescent="0.25">
      <c r="A33" s="104" t="s">
        <v>188</v>
      </c>
      <c r="B33" s="101" t="s">
        <v>200</v>
      </c>
      <c r="C33" s="307">
        <v>313</v>
      </c>
      <c r="D33" s="358">
        <f>IF('Datos de Indicador'!Y36="No dato","x",ROUND(IF('Datos de Indicador'!Y36&gt;D$302,10,IF('Datos de Indicador'!Y36&lt;$D$301,0,10-(D$302-'Datos de Indicador'!Y36)/(D$302-D$301)*10)),1))</f>
        <v>5</v>
      </c>
      <c r="E33" s="359">
        <f>IF('Datos de Indicador'!Z36="No dato","x",ROUND(IF('Datos de Indicador'!Z36&gt;E$302,0,IF('Datos de Indicador'!Z36&lt;$E$301,10,(E$302-'Datos de Indicador'!Z36)/(E$302-E$301)*10)),1))</f>
        <v>10</v>
      </c>
      <c r="F33" s="360">
        <f t="shared" si="5"/>
        <v>6.7</v>
      </c>
      <c r="G33" s="359">
        <f>IF('Datos de Indicador'!AA36="No dato","x",ROUND(IF('Datos de Indicador'!AA36&gt;G$302,0,IF('Datos de Indicador'!AA36&lt;$G$301,10,(G$302-'Datos de Indicador'!AA36)/(G$302-G$301)*10)),1))</f>
        <v>5.0999999999999996</v>
      </c>
      <c r="H33" s="361">
        <f t="shared" si="0"/>
        <v>5.0999999999999996</v>
      </c>
      <c r="I33" s="362">
        <f t="shared" si="1"/>
        <v>6</v>
      </c>
      <c r="J33" s="359">
        <f>IF('Datos de Indicador'!AB36="No dato","x",ROUND(IF('Datos de Indicador'!AB36&gt;J$302,0,IF('Datos de Indicador'!AB36&lt;$J$301,10,(J$302-'Datos de Indicador'!AB36)/(J$302-J$301)*10)),1))</f>
        <v>8.9</v>
      </c>
      <c r="K33" s="359">
        <f>IF('Datos de Indicador'!AC36="No dato","x",ROUND(IF('Datos de Indicador'!AC36&gt;K$302,0,IF('Datos de Indicador'!AC36&lt;$K$301,10,(K$302-'Datos de Indicador'!AC36)/(K$302-K$301)*10)),1))</f>
        <v>9.1999999999999993</v>
      </c>
      <c r="L33" s="359">
        <f>IF('Datos de Indicador'!AD36="No dato","x",ROUND(IF('Datos de Indicador'!AD36&gt;L$302,0,IF('Datos de Indicador'!AD36&lt;$L$301,10,(L$302-'Datos de Indicador'!AD36)/(L$302-L$301)*10)),1))</f>
        <v>3.8</v>
      </c>
      <c r="M33" s="361">
        <f t="shared" si="2"/>
        <v>7.3</v>
      </c>
      <c r="N33" s="358">
        <f>IF('Datos de Indicador'!AE36="No dato","x",ROUND(IF('Datos de Indicador'!AE36&gt;N$302,0,IF('Datos de Indicador'!AE36&lt;$N$301,10,(N$302-'Datos de Indicador'!AE36)/(N$302-N$301)*10)),1))</f>
        <v>6.7</v>
      </c>
      <c r="O33" s="359">
        <f>IF('Datos de Indicador'!AF36="No dato","x",ROUND(IF('Datos de Indicador'!AF36&gt;O$302,0,IF('Datos de Indicador'!AF36&lt;$O$301,10,(O$302-'Datos de Indicador'!AF36)/(O$302-O$301)*10)),1))</f>
        <v>10</v>
      </c>
      <c r="P33" s="359">
        <f>IF('Datos de Indicador'!AG36="No dato","x",ROUND(IF('Datos de Indicador'!AG36&gt;P$302,0,IF('Datos de Indicador'!AG36&lt;$P$301,10,(P$302-'Datos de Indicador'!AG36)/(P$302-P$301)*10)),1))</f>
        <v>9.1999999999999993</v>
      </c>
      <c r="Q33" s="361">
        <f t="shared" si="3"/>
        <v>8.6</v>
      </c>
      <c r="R33" s="363">
        <f>IF('Datos de Indicador'!AH36="No data","x",ROUND(IF('Datos de Indicador'!AH36&gt;R$302,0,IF('Datos de Indicador'!AH36&lt;R$301,10,(R$302-'Datos de Indicador'!AH36)/(R$302-R$301)*10)),1))</f>
        <v>5</v>
      </c>
      <c r="S33" s="363">
        <f>IF('Datos de Indicador'!AI36="No data","x",ROUND(IF('Datos de Indicador'!AI36&gt;S$302,0,IF('Datos de Indicador'!AI36&lt;S$301,10,(S$302-'Datos de Indicador'!AI36)/(S$302-S$301)*10)),1))</f>
        <v>0</v>
      </c>
      <c r="T33" s="363">
        <f>IF('Datos de Indicador'!AJ36="No data","x",ROUND(IF('Datos de Indicador'!AJ36&gt;T$302,0,IF('Datos de Indicador'!AJ36&lt;T$301,10,(T$302-'Datos de Indicador'!AJ36)/(T$302-T$301)*10)),1))</f>
        <v>7.3</v>
      </c>
      <c r="U33" s="363">
        <f>IF('Datos de Indicador'!AK36="No data","x",ROUND(IF('Datos de Indicador'!AK36&gt;U$302,0,IF('Datos de Indicador'!AK36&lt;U$301,10,(U$302-'Datos de Indicador'!AK36)/(U$302-U$301)*10)),1))</f>
        <v>9.8000000000000007</v>
      </c>
      <c r="V33" s="364">
        <f t="shared" si="6"/>
        <v>6.5</v>
      </c>
      <c r="W33" s="365">
        <f>IF('Datos de Indicador'!AL36="No dato","x",ROUND(IF('Datos de Indicador'!AL36&gt;W$302,0,IF('Datos de Indicador'!AL36&lt;$W$301,10,(W$302-'Datos de Indicador'!AL36)/(W$302-W$301)*10)),1))</f>
        <v>4</v>
      </c>
      <c r="X33" s="361">
        <f t="shared" si="7"/>
        <v>5.3</v>
      </c>
      <c r="Y33" s="366">
        <f t="shared" si="4"/>
        <v>7.1</v>
      </c>
      <c r="Z33" s="32"/>
      <c r="AA33" s="378"/>
      <c r="AC33" s="378"/>
    </row>
    <row r="34" spans="1:29" s="3" customFormat="1" x14ac:dyDescent="0.25">
      <c r="A34" s="104" t="s">
        <v>188</v>
      </c>
      <c r="B34" s="101" t="s">
        <v>201</v>
      </c>
      <c r="C34" s="307">
        <v>314</v>
      </c>
      <c r="D34" s="358">
        <f>IF('Datos de Indicador'!Y37="No dato","x",ROUND(IF('Datos de Indicador'!Y37&gt;D$302,10,IF('Datos de Indicador'!Y37&lt;$D$301,0,10-(D$302-'Datos de Indicador'!Y37)/(D$302-D$301)*10)),1))</f>
        <v>10</v>
      </c>
      <c r="E34" s="359">
        <f>IF('Datos de Indicador'!Z37="No dato","x",ROUND(IF('Datos de Indicador'!Z37&gt;E$302,0,IF('Datos de Indicador'!Z37&lt;$E$301,10,(E$302-'Datos de Indicador'!Z37)/(E$302-E$301)*10)),1))</f>
        <v>10</v>
      </c>
      <c r="F34" s="360">
        <f t="shared" si="5"/>
        <v>10</v>
      </c>
      <c r="G34" s="359">
        <f>IF('Datos de Indicador'!AA37="No dato","x",ROUND(IF('Datos de Indicador'!AA37&gt;G$302,0,IF('Datos de Indicador'!AA37&lt;$G$301,10,(G$302-'Datos de Indicador'!AA37)/(G$302-G$301)*10)),1))</f>
        <v>5.4</v>
      </c>
      <c r="H34" s="361">
        <f t="shared" si="0"/>
        <v>5.4</v>
      </c>
      <c r="I34" s="362">
        <f t="shared" si="1"/>
        <v>8.6</v>
      </c>
      <c r="J34" s="359">
        <f>IF('Datos de Indicador'!AB37="No dato","x",ROUND(IF('Datos de Indicador'!AB37&gt;J$302,0,IF('Datos de Indicador'!AB37&lt;$J$301,10,(J$302-'Datos de Indicador'!AB37)/(J$302-J$301)*10)),1))</f>
        <v>5</v>
      </c>
      <c r="K34" s="359">
        <f>IF('Datos de Indicador'!AC37="No dato","x",ROUND(IF('Datos de Indicador'!AC37&gt;K$302,0,IF('Datos de Indicador'!AC37&lt;$K$301,10,(K$302-'Datos de Indicador'!AC37)/(K$302-K$301)*10)),1))</f>
        <v>9.6999999999999993</v>
      </c>
      <c r="L34" s="359">
        <f>IF('Datos de Indicador'!AD37="No dato","x",ROUND(IF('Datos de Indicador'!AD37&gt;L$302,0,IF('Datos de Indicador'!AD37&lt;$L$301,10,(L$302-'Datos de Indicador'!AD37)/(L$302-L$301)*10)),1))</f>
        <v>5.9</v>
      </c>
      <c r="M34" s="361">
        <f t="shared" si="2"/>
        <v>6.9</v>
      </c>
      <c r="N34" s="358">
        <f>IF('Datos de Indicador'!AE37="No dato","x",ROUND(IF('Datos de Indicador'!AE37&gt;N$302,0,IF('Datos de Indicador'!AE37&lt;$N$301,10,(N$302-'Datos de Indicador'!AE37)/(N$302-N$301)*10)),1))</f>
        <v>7.1</v>
      </c>
      <c r="O34" s="359">
        <f>IF('Datos de Indicador'!AF37="No dato","x",ROUND(IF('Datos de Indicador'!AF37&gt;O$302,0,IF('Datos de Indicador'!AF37&lt;$O$301,10,(O$302-'Datos de Indicador'!AF37)/(O$302-O$301)*10)),1))</f>
        <v>10</v>
      </c>
      <c r="P34" s="359">
        <f>IF('Datos de Indicador'!AG37="No dato","x",ROUND(IF('Datos de Indicador'!AG37&gt;P$302,0,IF('Datos de Indicador'!AG37&lt;$P$301,10,(P$302-'Datos de Indicador'!AG37)/(P$302-P$301)*10)),1))</f>
        <v>9.1</v>
      </c>
      <c r="Q34" s="361">
        <f t="shared" si="3"/>
        <v>8.6999999999999993</v>
      </c>
      <c r="R34" s="363">
        <f>IF('Datos de Indicador'!AH37="No data","x",ROUND(IF('Datos de Indicador'!AH37&gt;R$302,0,IF('Datos de Indicador'!AH37&lt;R$301,10,(R$302-'Datos de Indicador'!AH37)/(R$302-R$301)*10)),1))</f>
        <v>6.6</v>
      </c>
      <c r="S34" s="363">
        <f>IF('Datos de Indicador'!AI37="No data","x",ROUND(IF('Datos de Indicador'!AI37&gt;S$302,0,IF('Datos de Indicador'!AI37&lt;S$301,10,(S$302-'Datos de Indicador'!AI37)/(S$302-S$301)*10)),1))</f>
        <v>0</v>
      </c>
      <c r="T34" s="363">
        <f>IF('Datos de Indicador'!AJ37="No data","x",ROUND(IF('Datos de Indicador'!AJ37&gt;T$302,0,IF('Datos de Indicador'!AJ37&lt;T$301,10,(T$302-'Datos de Indicador'!AJ37)/(T$302-T$301)*10)),1))</f>
        <v>7</v>
      </c>
      <c r="U34" s="363">
        <f>IF('Datos de Indicador'!AK37="No data","x",ROUND(IF('Datos de Indicador'!AK37&gt;U$302,0,IF('Datos de Indicador'!AK37&lt;U$301,10,(U$302-'Datos de Indicador'!AK37)/(U$302-U$301)*10)),1))</f>
        <v>8</v>
      </c>
      <c r="V34" s="364">
        <f t="shared" si="6"/>
        <v>6.1</v>
      </c>
      <c r="W34" s="365">
        <f>IF('Datos de Indicador'!AL37="No dato","x",ROUND(IF('Datos de Indicador'!AL37&gt;W$302,0,IF('Datos de Indicador'!AL37&lt;$W$301,10,(W$302-'Datos de Indicador'!AL37)/(W$302-W$301)*10)),1))</f>
        <v>4.8</v>
      </c>
      <c r="X34" s="361">
        <f t="shared" si="7"/>
        <v>5.5</v>
      </c>
      <c r="Y34" s="366">
        <f t="shared" si="4"/>
        <v>7</v>
      </c>
      <c r="Z34" s="32"/>
      <c r="AA34" s="378"/>
      <c r="AC34" s="378"/>
    </row>
    <row r="35" spans="1:29" s="3" customFormat="1" x14ac:dyDescent="0.25">
      <c r="A35" s="104" t="s">
        <v>188</v>
      </c>
      <c r="B35" s="101" t="s">
        <v>202</v>
      </c>
      <c r="C35" s="307">
        <v>315</v>
      </c>
      <c r="D35" s="358">
        <f>IF('Datos de Indicador'!Y38="No dato","x",ROUND(IF('Datos de Indicador'!Y38&gt;D$302,10,IF('Datos de Indicador'!Y38&lt;$D$301,0,10-(D$302-'Datos de Indicador'!Y38)/(D$302-D$301)*10)),1))</f>
        <v>10</v>
      </c>
      <c r="E35" s="359">
        <f>IF('Datos de Indicador'!Z38="No dato","x",ROUND(IF('Datos de Indicador'!Z38&gt;E$302,0,IF('Datos de Indicador'!Z38&lt;$E$301,10,(E$302-'Datos de Indicador'!Z38)/(E$302-E$301)*10)),1))</f>
        <v>10</v>
      </c>
      <c r="F35" s="360">
        <f t="shared" si="5"/>
        <v>10</v>
      </c>
      <c r="G35" s="359">
        <f>IF('Datos de Indicador'!AA38="No dato","x",ROUND(IF('Datos de Indicador'!AA38&gt;G$302,0,IF('Datos de Indicador'!AA38&lt;$G$301,10,(G$302-'Datos de Indicador'!AA38)/(G$302-G$301)*10)),1))</f>
        <v>6.4</v>
      </c>
      <c r="H35" s="361">
        <f t="shared" si="0"/>
        <v>6.4</v>
      </c>
      <c r="I35" s="362">
        <f t="shared" si="1"/>
        <v>8.8000000000000007</v>
      </c>
      <c r="J35" s="359">
        <f>IF('Datos de Indicador'!AB38="No dato","x",ROUND(IF('Datos de Indicador'!AB38&gt;J$302,0,IF('Datos de Indicador'!AB38&lt;$J$301,10,(J$302-'Datos de Indicador'!AB38)/(J$302-J$301)*10)),1))</f>
        <v>6.6</v>
      </c>
      <c r="K35" s="359">
        <f>IF('Datos de Indicador'!AC38="No dato","x",ROUND(IF('Datos de Indicador'!AC38&gt;K$302,0,IF('Datos de Indicador'!AC38&lt;$K$301,10,(K$302-'Datos de Indicador'!AC38)/(K$302-K$301)*10)),1))</f>
        <v>9.6</v>
      </c>
      <c r="L35" s="359">
        <f>IF('Datos de Indicador'!AD38="No dato","x",ROUND(IF('Datos de Indicador'!AD38&gt;L$302,0,IF('Datos de Indicador'!AD38&lt;$L$301,10,(L$302-'Datos de Indicador'!AD38)/(L$302-L$301)*10)),1))</f>
        <v>5.6</v>
      </c>
      <c r="M35" s="361">
        <f t="shared" si="2"/>
        <v>7.3</v>
      </c>
      <c r="N35" s="358">
        <f>IF('Datos de Indicador'!AE38="No dato","x",ROUND(IF('Datos de Indicador'!AE38&gt;N$302,0,IF('Datos de Indicador'!AE38&lt;$N$301,10,(N$302-'Datos de Indicador'!AE38)/(N$302-N$301)*10)),1))</f>
        <v>8.8000000000000007</v>
      </c>
      <c r="O35" s="359">
        <f>IF('Datos de Indicador'!AF38="No dato","x",ROUND(IF('Datos de Indicador'!AF38&gt;O$302,0,IF('Datos de Indicador'!AF38&lt;$O$301,10,(O$302-'Datos de Indicador'!AF38)/(O$302-O$301)*10)),1))</f>
        <v>10</v>
      </c>
      <c r="P35" s="359">
        <f>IF('Datos de Indicador'!AG38="No dato","x",ROUND(IF('Datos de Indicador'!AG38&gt;P$302,0,IF('Datos de Indicador'!AG38&lt;$P$301,10,(P$302-'Datos de Indicador'!AG38)/(P$302-P$301)*10)),1))</f>
        <v>5.5</v>
      </c>
      <c r="Q35" s="361">
        <f t="shared" si="3"/>
        <v>8.1</v>
      </c>
      <c r="R35" s="363">
        <f>IF('Datos de Indicador'!AH38="No data","x",ROUND(IF('Datos de Indicador'!AH38&gt;R$302,0,IF('Datos de Indicador'!AH38&lt;R$301,10,(R$302-'Datos de Indicador'!AH38)/(R$302-R$301)*10)),1))</f>
        <v>7.1</v>
      </c>
      <c r="S35" s="363">
        <f>IF('Datos de Indicador'!AI38="No data","x",ROUND(IF('Datos de Indicador'!AI38&gt;S$302,0,IF('Datos de Indicador'!AI38&lt;S$301,10,(S$302-'Datos de Indicador'!AI38)/(S$302-S$301)*10)),1))</f>
        <v>1.8</v>
      </c>
      <c r="T35" s="363">
        <f>IF('Datos de Indicador'!AJ38="No data","x",ROUND(IF('Datos de Indicador'!AJ38&gt;T$302,0,IF('Datos de Indicador'!AJ38&lt;T$301,10,(T$302-'Datos de Indicador'!AJ38)/(T$302-T$301)*10)),1))</f>
        <v>5.4</v>
      </c>
      <c r="U35" s="363">
        <f>IF('Datos de Indicador'!AK38="No data","x",ROUND(IF('Datos de Indicador'!AK38&gt;U$302,0,IF('Datos de Indicador'!AK38&lt;U$301,10,(U$302-'Datos de Indicador'!AK38)/(U$302-U$301)*10)),1))</f>
        <v>10</v>
      </c>
      <c r="V35" s="364">
        <f t="shared" si="6"/>
        <v>6.6</v>
      </c>
      <c r="W35" s="365">
        <f>IF('Datos de Indicador'!AL38="No dato","x",ROUND(IF('Datos de Indicador'!AL38&gt;W$302,0,IF('Datos de Indicador'!AL38&lt;$W$301,10,(W$302-'Datos de Indicador'!AL38)/(W$302-W$301)*10)),1))</f>
        <v>4</v>
      </c>
      <c r="X35" s="361">
        <f t="shared" si="7"/>
        <v>5.3</v>
      </c>
      <c r="Y35" s="366">
        <f t="shared" si="4"/>
        <v>6.9</v>
      </c>
      <c r="Z35" s="32"/>
      <c r="AA35" s="378"/>
      <c r="AC35" s="378"/>
    </row>
    <row r="36" spans="1:29" s="3" customFormat="1" x14ac:dyDescent="0.25">
      <c r="A36" s="104" t="s">
        <v>188</v>
      </c>
      <c r="B36" s="101" t="s">
        <v>203</v>
      </c>
      <c r="C36" s="307">
        <v>316</v>
      </c>
      <c r="D36" s="358">
        <f>IF('Datos de Indicador'!Y39="No dato","x",ROUND(IF('Datos de Indicador'!Y39&gt;D$302,10,IF('Datos de Indicador'!Y39&lt;$D$301,0,10-(D$302-'Datos de Indicador'!Y39)/(D$302-D$301)*10)),1))</f>
        <v>10</v>
      </c>
      <c r="E36" s="359">
        <f>IF('Datos de Indicador'!Z39="No dato","x",ROUND(IF('Datos de Indicador'!Z39&gt;E$302,0,IF('Datos de Indicador'!Z39&lt;$E$301,10,(E$302-'Datos de Indicador'!Z39)/(E$302-E$301)*10)),1))</f>
        <v>10</v>
      </c>
      <c r="F36" s="360">
        <f t="shared" si="5"/>
        <v>10</v>
      </c>
      <c r="G36" s="359">
        <f>IF('Datos de Indicador'!AA39="No dato","x",ROUND(IF('Datos de Indicador'!AA39&gt;G$302,0,IF('Datos de Indicador'!AA39&lt;$G$301,10,(G$302-'Datos de Indicador'!AA39)/(G$302-G$301)*10)),1))</f>
        <v>5.3</v>
      </c>
      <c r="H36" s="361">
        <f t="shared" si="0"/>
        <v>5.3</v>
      </c>
      <c r="I36" s="362">
        <f t="shared" si="1"/>
        <v>8.6</v>
      </c>
      <c r="J36" s="359">
        <f>IF('Datos de Indicador'!AB39="No dato","x",ROUND(IF('Datos de Indicador'!AB39&gt;J$302,0,IF('Datos de Indicador'!AB39&lt;$J$301,10,(J$302-'Datos de Indicador'!AB39)/(J$302-J$301)*10)),1))</f>
        <v>8.9</v>
      </c>
      <c r="K36" s="359">
        <f>IF('Datos de Indicador'!AC39="No dato","x",ROUND(IF('Datos de Indicador'!AC39&gt;K$302,0,IF('Datos de Indicador'!AC39&lt;$K$301,10,(K$302-'Datos de Indicador'!AC39)/(K$302-K$301)*10)),1))</f>
        <v>8.1</v>
      </c>
      <c r="L36" s="359">
        <f>IF('Datos de Indicador'!AD39="No dato","x",ROUND(IF('Datos de Indicador'!AD39&gt;L$302,0,IF('Datos de Indicador'!AD39&lt;$L$301,10,(L$302-'Datos de Indicador'!AD39)/(L$302-L$301)*10)),1))</f>
        <v>3</v>
      </c>
      <c r="M36" s="361">
        <f t="shared" si="2"/>
        <v>6.7</v>
      </c>
      <c r="N36" s="358">
        <f>IF('Datos de Indicador'!AE39="No dato","x",ROUND(IF('Datos de Indicador'!AE39&gt;N$302,0,IF('Datos de Indicador'!AE39&lt;$N$301,10,(N$302-'Datos de Indicador'!AE39)/(N$302-N$301)*10)),1))</f>
        <v>8.6</v>
      </c>
      <c r="O36" s="359">
        <f>IF('Datos de Indicador'!AF39="No dato","x",ROUND(IF('Datos de Indicador'!AF39&gt;O$302,0,IF('Datos de Indicador'!AF39&lt;$O$301,10,(O$302-'Datos de Indicador'!AF39)/(O$302-O$301)*10)),1))</f>
        <v>10</v>
      </c>
      <c r="P36" s="359">
        <f>IF('Datos de Indicador'!AG39="No dato","x",ROUND(IF('Datos de Indicador'!AG39&gt;P$302,0,IF('Datos de Indicador'!AG39&lt;$P$301,10,(P$302-'Datos de Indicador'!AG39)/(P$302-P$301)*10)),1))</f>
        <v>2.9</v>
      </c>
      <c r="Q36" s="361">
        <f t="shared" si="3"/>
        <v>7.2</v>
      </c>
      <c r="R36" s="363">
        <f>IF('Datos de Indicador'!AH39="No data","x",ROUND(IF('Datos de Indicador'!AH39&gt;R$302,0,IF('Datos de Indicador'!AH39&lt;R$301,10,(R$302-'Datos de Indicador'!AH39)/(R$302-R$301)*10)),1))</f>
        <v>4.9000000000000004</v>
      </c>
      <c r="S36" s="363">
        <f>IF('Datos de Indicador'!AI39="No data","x",ROUND(IF('Datos de Indicador'!AI39&gt;S$302,0,IF('Datos de Indicador'!AI39&lt;S$301,10,(S$302-'Datos de Indicador'!AI39)/(S$302-S$301)*10)),1))</f>
        <v>10</v>
      </c>
      <c r="T36" s="363">
        <f>IF('Datos de Indicador'!AJ39="No data","x",ROUND(IF('Datos de Indicador'!AJ39&gt;T$302,0,IF('Datos de Indicador'!AJ39&lt;T$301,10,(T$302-'Datos de Indicador'!AJ39)/(T$302-T$301)*10)),1))</f>
        <v>8.3000000000000007</v>
      </c>
      <c r="U36" s="363">
        <f>IF('Datos de Indicador'!AK39="No data","x",ROUND(IF('Datos de Indicador'!AK39&gt;U$302,0,IF('Datos de Indicador'!AK39&lt;U$301,10,(U$302-'Datos de Indicador'!AK39)/(U$302-U$301)*10)),1))</f>
        <v>10</v>
      </c>
      <c r="V36" s="364">
        <f t="shared" si="6"/>
        <v>8.6</v>
      </c>
      <c r="W36" s="365">
        <f>IF('Datos de Indicador'!AL39="No dato","x",ROUND(IF('Datos de Indicador'!AL39&gt;W$302,0,IF('Datos de Indicador'!AL39&lt;$W$301,10,(W$302-'Datos de Indicador'!AL39)/(W$302-W$301)*10)),1))</f>
        <v>3.8</v>
      </c>
      <c r="X36" s="361">
        <f t="shared" si="7"/>
        <v>6.2</v>
      </c>
      <c r="Y36" s="366">
        <f t="shared" si="4"/>
        <v>6.7</v>
      </c>
      <c r="Z36" s="32"/>
      <c r="AA36" s="378"/>
      <c r="AC36" s="378"/>
    </row>
    <row r="37" spans="1:29" s="3" customFormat="1" x14ac:dyDescent="0.25">
      <c r="A37" s="104" t="s">
        <v>188</v>
      </c>
      <c r="B37" s="101" t="s">
        <v>77</v>
      </c>
      <c r="C37" s="307">
        <v>317</v>
      </c>
      <c r="D37" s="358">
        <f>IF('Datos de Indicador'!Y40="No dato","x",ROUND(IF('Datos de Indicador'!Y40&gt;D$302,10,IF('Datos de Indicador'!Y40&lt;$D$301,0,10-(D$302-'Datos de Indicador'!Y40)/(D$302-D$301)*10)),1))</f>
        <v>10</v>
      </c>
      <c r="E37" s="359">
        <f>IF('Datos de Indicador'!Z40="No dato","x",ROUND(IF('Datos de Indicador'!Z40&gt;E$302,0,IF('Datos de Indicador'!Z40&lt;$E$301,10,(E$302-'Datos de Indicador'!Z40)/(E$302-E$301)*10)),1))</f>
        <v>10</v>
      </c>
      <c r="F37" s="360">
        <f t="shared" si="5"/>
        <v>10</v>
      </c>
      <c r="G37" s="359">
        <f>IF('Datos de Indicador'!AA40="No dato","x",ROUND(IF('Datos de Indicador'!AA40&gt;G$302,0,IF('Datos de Indicador'!AA40&lt;$G$301,10,(G$302-'Datos de Indicador'!AA40)/(G$302-G$301)*10)),1))</f>
        <v>4.8</v>
      </c>
      <c r="H37" s="361">
        <f t="shared" si="0"/>
        <v>4.8</v>
      </c>
      <c r="I37" s="362">
        <f t="shared" si="1"/>
        <v>8.5</v>
      </c>
      <c r="J37" s="359">
        <f>IF('Datos de Indicador'!AB40="No dato","x",ROUND(IF('Datos de Indicador'!AB40&gt;J$302,0,IF('Datos de Indicador'!AB40&lt;$J$301,10,(J$302-'Datos de Indicador'!AB40)/(J$302-J$301)*10)),1))</f>
        <v>6.2</v>
      </c>
      <c r="K37" s="359">
        <f>IF('Datos de Indicador'!AC40="No dato","x",ROUND(IF('Datos de Indicador'!AC40&gt;K$302,0,IF('Datos de Indicador'!AC40&lt;$K$301,10,(K$302-'Datos de Indicador'!AC40)/(K$302-K$301)*10)),1))</f>
        <v>8.6999999999999993</v>
      </c>
      <c r="L37" s="359">
        <f>IF('Datos de Indicador'!AD40="No dato","x",ROUND(IF('Datos de Indicador'!AD40&gt;L$302,0,IF('Datos de Indicador'!AD40&lt;$L$301,10,(L$302-'Datos de Indicador'!AD40)/(L$302-L$301)*10)),1))</f>
        <v>2.7</v>
      </c>
      <c r="M37" s="361">
        <f t="shared" si="2"/>
        <v>5.9</v>
      </c>
      <c r="N37" s="358">
        <f>IF('Datos de Indicador'!AE40="No dato","x",ROUND(IF('Datos de Indicador'!AE40&gt;N$302,0,IF('Datos de Indicador'!AE40&lt;$N$301,10,(N$302-'Datos de Indicador'!AE40)/(N$302-N$301)*10)),1))</f>
        <v>6.7</v>
      </c>
      <c r="O37" s="359">
        <f>IF('Datos de Indicador'!AF40="No dato","x",ROUND(IF('Datos de Indicador'!AF40&gt;O$302,0,IF('Datos de Indicador'!AF40&lt;$O$301,10,(O$302-'Datos de Indicador'!AF40)/(O$302-O$301)*10)),1))</f>
        <v>10</v>
      </c>
      <c r="P37" s="359">
        <f>IF('Datos de Indicador'!AG40="No dato","x",ROUND(IF('Datos de Indicador'!AG40&gt;P$302,0,IF('Datos de Indicador'!AG40&lt;$P$301,10,(P$302-'Datos de Indicador'!AG40)/(P$302-P$301)*10)),1))</f>
        <v>9</v>
      </c>
      <c r="Q37" s="361">
        <f t="shared" si="3"/>
        <v>8.6</v>
      </c>
      <c r="R37" s="363">
        <f>IF('Datos de Indicador'!AH40="No data","x",ROUND(IF('Datos de Indicador'!AH40&gt;R$302,0,IF('Datos de Indicador'!AH40&lt;R$301,10,(R$302-'Datos de Indicador'!AH40)/(R$302-R$301)*10)),1))</f>
        <v>10</v>
      </c>
      <c r="S37" s="363">
        <f>IF('Datos de Indicador'!AI40="No data","x",ROUND(IF('Datos de Indicador'!AI40&gt;S$302,0,IF('Datos de Indicador'!AI40&lt;S$301,10,(S$302-'Datos de Indicador'!AI40)/(S$302-S$301)*10)),1))</f>
        <v>2.2999999999999998</v>
      </c>
      <c r="T37" s="363">
        <f>IF('Datos de Indicador'!AJ40="No data","x",ROUND(IF('Datos de Indicador'!AJ40&gt;T$302,0,IF('Datos de Indicador'!AJ40&lt;T$301,10,(T$302-'Datos de Indicador'!AJ40)/(T$302-T$301)*10)),1))</f>
        <v>7.6</v>
      </c>
      <c r="U37" s="363">
        <f>IF('Datos de Indicador'!AK40="No data","x",ROUND(IF('Datos de Indicador'!AK40&gt;U$302,0,IF('Datos de Indicador'!AK40&lt;U$301,10,(U$302-'Datos de Indicador'!AK40)/(U$302-U$301)*10)),1))</f>
        <v>9.4</v>
      </c>
      <c r="V37" s="364">
        <f t="shared" si="6"/>
        <v>7.7</v>
      </c>
      <c r="W37" s="365">
        <f>IF('Datos de Indicador'!AL40="No dato","x",ROUND(IF('Datos de Indicador'!AL40&gt;W$302,0,IF('Datos de Indicador'!AL40&lt;$W$301,10,(W$302-'Datos de Indicador'!AL40)/(W$302-W$301)*10)),1))</f>
        <v>3</v>
      </c>
      <c r="X37" s="361">
        <f t="shared" si="7"/>
        <v>5.4</v>
      </c>
      <c r="Y37" s="366">
        <f t="shared" si="4"/>
        <v>6.6</v>
      </c>
      <c r="Z37" s="32"/>
      <c r="AA37" s="378"/>
      <c r="AC37" s="378"/>
    </row>
    <row r="38" spans="1:29" s="3" customFormat="1" x14ac:dyDescent="0.25">
      <c r="A38" s="104" t="s">
        <v>188</v>
      </c>
      <c r="B38" s="101" t="s">
        <v>204</v>
      </c>
      <c r="C38" s="307">
        <v>318</v>
      </c>
      <c r="D38" s="358">
        <f>IF('Datos de Indicador'!Y41="No dato","x",ROUND(IF('Datos de Indicador'!Y41&gt;D$302,10,IF('Datos de Indicador'!Y41&lt;$D$301,0,10-(D$302-'Datos de Indicador'!Y41)/(D$302-D$301)*10)),1))</f>
        <v>5</v>
      </c>
      <c r="E38" s="359">
        <f>IF('Datos de Indicador'!Z41="No dato","x",ROUND(IF('Datos de Indicador'!Z41&gt;E$302,0,IF('Datos de Indicador'!Z41&lt;$E$301,10,(E$302-'Datos de Indicador'!Z41)/(E$302-E$301)*10)),1))</f>
        <v>5</v>
      </c>
      <c r="F38" s="360">
        <f t="shared" si="5"/>
        <v>5</v>
      </c>
      <c r="G38" s="359">
        <f>IF('Datos de Indicador'!AA41="No dato","x",ROUND(IF('Datos de Indicador'!AA41&gt;G$302,0,IF('Datos de Indicador'!AA41&lt;$G$301,10,(G$302-'Datos de Indicador'!AA41)/(G$302-G$301)*10)),1))</f>
        <v>1.4</v>
      </c>
      <c r="H38" s="361">
        <f t="shared" si="0"/>
        <v>1.4</v>
      </c>
      <c r="I38" s="362">
        <f t="shared" si="1"/>
        <v>3.4</v>
      </c>
      <c r="J38" s="359">
        <f>IF('Datos de Indicador'!AB41="No dato","x",ROUND(IF('Datos de Indicador'!AB41&gt;J$302,0,IF('Datos de Indicador'!AB41&lt;$J$301,10,(J$302-'Datos de Indicador'!AB41)/(J$302-J$301)*10)),1))</f>
        <v>2.7</v>
      </c>
      <c r="K38" s="359">
        <f>IF('Datos de Indicador'!AC41="No dato","x",ROUND(IF('Datos de Indicador'!AC41&gt;K$302,0,IF('Datos de Indicador'!AC41&lt;$K$301,10,(K$302-'Datos de Indicador'!AC41)/(K$302-K$301)*10)),1))</f>
        <v>7.3</v>
      </c>
      <c r="L38" s="359">
        <f>IF('Datos de Indicador'!AD41="No dato","x",ROUND(IF('Datos de Indicador'!AD41&gt;L$302,0,IF('Datos de Indicador'!AD41&lt;$L$301,10,(L$302-'Datos de Indicador'!AD41)/(L$302-L$301)*10)),1))</f>
        <v>1.9</v>
      </c>
      <c r="M38" s="361">
        <f t="shared" si="2"/>
        <v>4</v>
      </c>
      <c r="N38" s="358">
        <f>IF('Datos de Indicador'!AE41="No dato","x",ROUND(IF('Datos de Indicador'!AE41&gt;N$302,0,IF('Datos de Indicador'!AE41&lt;$N$301,10,(N$302-'Datos de Indicador'!AE41)/(N$302-N$301)*10)),1))</f>
        <v>6.3</v>
      </c>
      <c r="O38" s="359">
        <f>IF('Datos de Indicador'!AF41="No dato","x",ROUND(IF('Datos de Indicador'!AF41&gt;O$302,0,IF('Datos de Indicador'!AF41&lt;$O$301,10,(O$302-'Datos de Indicador'!AF41)/(O$302-O$301)*10)),1))</f>
        <v>6.7</v>
      </c>
      <c r="P38" s="359">
        <f>IF('Datos de Indicador'!AG41="No dato","x",ROUND(IF('Datos de Indicador'!AG41&gt;P$302,0,IF('Datos de Indicador'!AG41&lt;$P$301,10,(P$302-'Datos de Indicador'!AG41)/(P$302-P$301)*10)),1))</f>
        <v>6.4</v>
      </c>
      <c r="Q38" s="361">
        <f t="shared" si="3"/>
        <v>6.5</v>
      </c>
      <c r="R38" s="363">
        <f>IF('Datos de Indicador'!AH41="No data","x",ROUND(IF('Datos de Indicador'!AH41&gt;R$302,0,IF('Datos de Indicador'!AH41&lt;R$301,10,(R$302-'Datos de Indicador'!AH41)/(R$302-R$301)*10)),1))</f>
        <v>2.2999999999999998</v>
      </c>
      <c r="S38" s="363">
        <f>IF('Datos de Indicador'!AI41="No data","x",ROUND(IF('Datos de Indicador'!AI41&gt;S$302,0,IF('Datos de Indicador'!AI41&lt;S$301,10,(S$302-'Datos de Indicador'!AI41)/(S$302-S$301)*10)),1))</f>
        <v>7</v>
      </c>
      <c r="T38" s="363">
        <f>IF('Datos de Indicador'!AJ41="No data","x",ROUND(IF('Datos de Indicador'!AJ41&gt;T$302,0,IF('Datos de Indicador'!AJ41&lt;T$301,10,(T$302-'Datos de Indicador'!AJ41)/(T$302-T$301)*10)),1))</f>
        <v>3.9</v>
      </c>
      <c r="U38" s="363">
        <f>IF('Datos de Indicador'!AK41="No data","x",ROUND(IF('Datos de Indicador'!AK41&gt;U$302,0,IF('Datos de Indicador'!AK41&lt;U$301,10,(U$302-'Datos de Indicador'!AK41)/(U$302-U$301)*10)),1))</f>
        <v>6.6</v>
      </c>
      <c r="V38" s="364">
        <f t="shared" si="6"/>
        <v>5.0999999999999996</v>
      </c>
      <c r="W38" s="365">
        <f>IF('Datos de Indicador'!AL41="No dato","x",ROUND(IF('Datos de Indicador'!AL41&gt;W$302,0,IF('Datos de Indicador'!AL41&lt;$W$301,10,(W$302-'Datos de Indicador'!AL41)/(W$302-W$301)*10)),1))</f>
        <v>2.9</v>
      </c>
      <c r="X38" s="361">
        <f t="shared" si="7"/>
        <v>4</v>
      </c>
      <c r="Y38" s="366">
        <f t="shared" si="4"/>
        <v>4.8</v>
      </c>
      <c r="Z38" s="32"/>
      <c r="AA38" s="378"/>
      <c r="AC38" s="378"/>
    </row>
    <row r="39" spans="1:29" s="3" customFormat="1" x14ac:dyDescent="0.25">
      <c r="A39" s="104" t="s">
        <v>188</v>
      </c>
      <c r="B39" s="101" t="s">
        <v>205</v>
      </c>
      <c r="C39" s="307">
        <v>319</v>
      </c>
      <c r="D39" s="358">
        <f>IF('Datos de Indicador'!Y42="No dato","x",ROUND(IF('Datos de Indicador'!Y42&gt;D$302,10,IF('Datos de Indicador'!Y42&lt;$D$301,0,10-(D$302-'Datos de Indicador'!Y42)/(D$302-D$301)*10)),1))</f>
        <v>10</v>
      </c>
      <c r="E39" s="359">
        <f>IF('Datos de Indicador'!Z42="No dato","x",ROUND(IF('Datos de Indicador'!Z42&gt;E$302,0,IF('Datos de Indicador'!Z42&lt;$E$301,10,(E$302-'Datos de Indicador'!Z42)/(E$302-E$301)*10)),1))</f>
        <v>10</v>
      </c>
      <c r="F39" s="360">
        <f t="shared" si="5"/>
        <v>10</v>
      </c>
      <c r="G39" s="359">
        <f>IF('Datos de Indicador'!AA42="No dato","x",ROUND(IF('Datos de Indicador'!AA42&gt;G$302,0,IF('Datos de Indicador'!AA42&lt;$G$301,10,(G$302-'Datos de Indicador'!AA42)/(G$302-G$301)*10)),1))</f>
        <v>3.7</v>
      </c>
      <c r="H39" s="361">
        <f t="shared" si="0"/>
        <v>3.7</v>
      </c>
      <c r="I39" s="362">
        <f t="shared" si="1"/>
        <v>8.1999999999999993</v>
      </c>
      <c r="J39" s="359">
        <f>IF('Datos de Indicador'!AB42="No dato","x",ROUND(IF('Datos de Indicador'!AB42&gt;J$302,0,IF('Datos de Indicador'!AB42&lt;$J$301,10,(J$302-'Datos de Indicador'!AB42)/(J$302-J$301)*10)),1))</f>
        <v>4.5999999999999996</v>
      </c>
      <c r="K39" s="359">
        <f>IF('Datos de Indicador'!AC42="No dato","x",ROUND(IF('Datos de Indicador'!AC42&gt;K$302,0,IF('Datos de Indicador'!AC42&lt;$K$301,10,(K$302-'Datos de Indicador'!AC42)/(K$302-K$301)*10)),1))</f>
        <v>9.1</v>
      </c>
      <c r="L39" s="359">
        <f>IF('Datos de Indicador'!AD42="No dato","x",ROUND(IF('Datos de Indicador'!AD42&gt;L$302,0,IF('Datos de Indicador'!AD42&lt;$L$301,10,(L$302-'Datos de Indicador'!AD42)/(L$302-L$301)*10)),1))</f>
        <v>2.9</v>
      </c>
      <c r="M39" s="361">
        <f t="shared" si="2"/>
        <v>5.5</v>
      </c>
      <c r="N39" s="358">
        <f>IF('Datos de Indicador'!AE42="No dato","x",ROUND(IF('Datos de Indicador'!AE42&gt;N$302,0,IF('Datos de Indicador'!AE42&lt;$N$301,10,(N$302-'Datos de Indicador'!AE42)/(N$302-N$301)*10)),1))</f>
        <v>4.8</v>
      </c>
      <c r="O39" s="359">
        <f>IF('Datos de Indicador'!AF42="No dato","x",ROUND(IF('Datos de Indicador'!AF42&gt;O$302,0,IF('Datos de Indicador'!AF42&lt;$O$301,10,(O$302-'Datos de Indicador'!AF42)/(O$302-O$301)*10)),1))</f>
        <v>7.5</v>
      </c>
      <c r="P39" s="359">
        <f>IF('Datos de Indicador'!AG42="No dato","x",ROUND(IF('Datos de Indicador'!AG42&gt;P$302,0,IF('Datos de Indicador'!AG42&lt;$P$301,10,(P$302-'Datos de Indicador'!AG42)/(P$302-P$301)*10)),1))</f>
        <v>4.9000000000000004</v>
      </c>
      <c r="Q39" s="361">
        <f t="shared" si="3"/>
        <v>5.7</v>
      </c>
      <c r="R39" s="363">
        <f>IF('Datos de Indicador'!AH42="No data","x",ROUND(IF('Datos de Indicador'!AH42&gt;R$302,0,IF('Datos de Indicador'!AH42&lt;R$301,10,(R$302-'Datos de Indicador'!AH42)/(R$302-R$301)*10)),1))</f>
        <v>5</v>
      </c>
      <c r="S39" s="363">
        <f>IF('Datos de Indicador'!AI42="No data","x",ROUND(IF('Datos de Indicador'!AI42&gt;S$302,0,IF('Datos de Indicador'!AI42&lt;S$301,10,(S$302-'Datos de Indicador'!AI42)/(S$302-S$301)*10)),1))</f>
        <v>3</v>
      </c>
      <c r="T39" s="363">
        <f>IF('Datos de Indicador'!AJ42="No data","x",ROUND(IF('Datos de Indicador'!AJ42&gt;T$302,0,IF('Datos de Indicador'!AJ42&lt;T$301,10,(T$302-'Datos de Indicador'!AJ42)/(T$302-T$301)*10)),1))</f>
        <v>5.4</v>
      </c>
      <c r="U39" s="363">
        <f>IF('Datos de Indicador'!AK42="No data","x",ROUND(IF('Datos de Indicador'!AK42&gt;U$302,0,IF('Datos de Indicador'!AK42&lt;U$301,10,(U$302-'Datos de Indicador'!AK42)/(U$302-U$301)*10)),1))</f>
        <v>8.4</v>
      </c>
      <c r="V39" s="364">
        <f t="shared" si="6"/>
        <v>5.9</v>
      </c>
      <c r="W39" s="365">
        <f>IF('Datos de Indicador'!AL42="No dato","x",ROUND(IF('Datos de Indicador'!AL42&gt;W$302,0,IF('Datos de Indicador'!AL42&lt;$W$301,10,(W$302-'Datos de Indicador'!AL42)/(W$302-W$301)*10)),1))</f>
        <v>3.5</v>
      </c>
      <c r="X39" s="361">
        <f t="shared" si="7"/>
        <v>4.7</v>
      </c>
      <c r="Y39" s="366">
        <f t="shared" si="4"/>
        <v>5.3</v>
      </c>
      <c r="Z39" s="32"/>
      <c r="AA39" s="378"/>
      <c r="AC39" s="378"/>
    </row>
    <row r="40" spans="1:29" s="3" customFormat="1" x14ac:dyDescent="0.25">
      <c r="A40" s="104" t="s">
        <v>188</v>
      </c>
      <c r="B40" s="101" t="s">
        <v>206</v>
      </c>
      <c r="C40" s="307">
        <v>320</v>
      </c>
      <c r="D40" s="358">
        <f>IF('Datos de Indicador'!Y43="No dato","x",ROUND(IF('Datos de Indicador'!Y43&gt;D$302,10,IF('Datos de Indicador'!Y43&lt;$D$301,0,10-(D$302-'Datos de Indicador'!Y43)/(D$302-D$301)*10)),1))</f>
        <v>10</v>
      </c>
      <c r="E40" s="359">
        <f>IF('Datos de Indicador'!Z43="No dato","x",ROUND(IF('Datos de Indicador'!Z43&gt;E$302,0,IF('Datos de Indicador'!Z43&lt;$E$301,10,(E$302-'Datos de Indicador'!Z43)/(E$302-E$301)*10)),1))</f>
        <v>5</v>
      </c>
      <c r="F40" s="360">
        <f t="shared" si="5"/>
        <v>8.3000000000000007</v>
      </c>
      <c r="G40" s="359">
        <f>IF('Datos de Indicador'!AA43="No dato","x",ROUND(IF('Datos de Indicador'!AA43&gt;G$302,0,IF('Datos de Indicador'!AA43&lt;$G$301,10,(G$302-'Datos de Indicador'!AA43)/(G$302-G$301)*10)),1))</f>
        <v>5.3</v>
      </c>
      <c r="H40" s="361">
        <f t="shared" si="0"/>
        <v>5.3</v>
      </c>
      <c r="I40" s="362">
        <f t="shared" si="1"/>
        <v>7.1</v>
      </c>
      <c r="J40" s="359">
        <f>IF('Datos de Indicador'!AB43="No dato","x",ROUND(IF('Datos de Indicador'!AB43&gt;J$302,0,IF('Datos de Indicador'!AB43&lt;$J$301,10,(J$302-'Datos de Indicador'!AB43)/(J$302-J$301)*10)),1))</f>
        <v>8.4</v>
      </c>
      <c r="K40" s="359">
        <f>IF('Datos de Indicador'!AC43="No dato","x",ROUND(IF('Datos de Indicador'!AC43&gt;K$302,0,IF('Datos de Indicador'!AC43&lt;$K$301,10,(K$302-'Datos de Indicador'!AC43)/(K$302-K$301)*10)),1))</f>
        <v>9.4</v>
      </c>
      <c r="L40" s="359">
        <f>IF('Datos de Indicador'!AD43="No dato","x",ROUND(IF('Datos de Indicador'!AD43&gt;L$302,0,IF('Datos de Indicador'!AD43&lt;$L$301,10,(L$302-'Datos de Indicador'!AD43)/(L$302-L$301)*10)),1))</f>
        <v>3.1</v>
      </c>
      <c r="M40" s="361">
        <f t="shared" si="2"/>
        <v>7</v>
      </c>
      <c r="N40" s="358">
        <f>IF('Datos de Indicador'!AE43="No dato","x",ROUND(IF('Datos de Indicador'!AE43&gt;N$302,0,IF('Datos de Indicador'!AE43&lt;$N$301,10,(N$302-'Datos de Indicador'!AE43)/(N$302-N$301)*10)),1))</f>
        <v>7.5</v>
      </c>
      <c r="O40" s="359">
        <f>IF('Datos de Indicador'!AF43="No dato","x",ROUND(IF('Datos de Indicador'!AF43&gt;O$302,0,IF('Datos de Indicador'!AF43&lt;$O$301,10,(O$302-'Datos de Indicador'!AF43)/(O$302-O$301)*10)),1))</f>
        <v>9.9</v>
      </c>
      <c r="P40" s="359">
        <f>IF('Datos de Indicador'!AG43="No dato","x",ROUND(IF('Datos de Indicador'!AG43&gt;P$302,0,IF('Datos de Indicador'!AG43&lt;$P$301,10,(P$302-'Datos de Indicador'!AG43)/(P$302-P$301)*10)),1))</f>
        <v>3.3</v>
      </c>
      <c r="Q40" s="361">
        <f t="shared" si="3"/>
        <v>6.9</v>
      </c>
      <c r="R40" s="363">
        <f>IF('Datos de Indicador'!AH43="No data","x",ROUND(IF('Datos de Indicador'!AH43&gt;R$302,0,IF('Datos de Indicador'!AH43&lt;R$301,10,(R$302-'Datos de Indicador'!AH43)/(R$302-R$301)*10)),1))</f>
        <v>0</v>
      </c>
      <c r="S40" s="363">
        <f>IF('Datos de Indicador'!AI43="No data","x",ROUND(IF('Datos de Indicador'!AI43&gt;S$302,0,IF('Datos de Indicador'!AI43&lt;S$301,10,(S$302-'Datos de Indicador'!AI43)/(S$302-S$301)*10)),1))</f>
        <v>9</v>
      </c>
      <c r="T40" s="363">
        <f>IF('Datos de Indicador'!AJ43="No data","x",ROUND(IF('Datos de Indicador'!AJ43&gt;T$302,0,IF('Datos de Indicador'!AJ43&lt;T$301,10,(T$302-'Datos de Indicador'!AJ43)/(T$302-T$301)*10)),1))</f>
        <v>8.1</v>
      </c>
      <c r="U40" s="363">
        <f>IF('Datos de Indicador'!AK43="No data","x",ROUND(IF('Datos de Indicador'!AK43&gt;U$302,0,IF('Datos de Indicador'!AK43&lt;U$301,10,(U$302-'Datos de Indicador'!AK43)/(U$302-U$301)*10)),1))</f>
        <v>9.4</v>
      </c>
      <c r="V40" s="364">
        <f t="shared" si="6"/>
        <v>7.3</v>
      </c>
      <c r="W40" s="365">
        <f>IF('Datos de Indicador'!AL43="No dato","x",ROUND(IF('Datos de Indicador'!AL43&gt;W$302,0,IF('Datos de Indicador'!AL43&lt;$W$301,10,(W$302-'Datos de Indicador'!AL43)/(W$302-W$301)*10)),1))</f>
        <v>4.3</v>
      </c>
      <c r="X40" s="361">
        <f t="shared" si="7"/>
        <v>5.8</v>
      </c>
      <c r="Y40" s="366">
        <f t="shared" si="4"/>
        <v>6.6</v>
      </c>
      <c r="Z40" s="32"/>
      <c r="AA40" s="378"/>
      <c r="AC40" s="378"/>
    </row>
    <row r="41" spans="1:29" s="3" customFormat="1" x14ac:dyDescent="0.25">
      <c r="A41" s="104" t="s">
        <v>188</v>
      </c>
      <c r="B41" s="101" t="s">
        <v>207</v>
      </c>
      <c r="C41" s="307">
        <v>321</v>
      </c>
      <c r="D41" s="358">
        <f>IF('Datos de Indicador'!Y44="No dato","x",ROUND(IF('Datos de Indicador'!Y44&gt;D$302,10,IF('Datos de Indicador'!Y44&lt;$D$301,0,10-(D$302-'Datos de Indicador'!Y44)/(D$302-D$301)*10)),1))</f>
        <v>10</v>
      </c>
      <c r="E41" s="359">
        <f>IF('Datos de Indicador'!Z44="No dato","x",ROUND(IF('Datos de Indicador'!Z44&gt;E$302,0,IF('Datos de Indicador'!Z44&lt;$E$301,10,(E$302-'Datos de Indicador'!Z44)/(E$302-E$301)*10)),1))</f>
        <v>10</v>
      </c>
      <c r="F41" s="360">
        <f t="shared" si="5"/>
        <v>10</v>
      </c>
      <c r="G41" s="359">
        <f>IF('Datos de Indicador'!AA44="No dato","x",ROUND(IF('Datos de Indicador'!AA44&gt;G$302,0,IF('Datos de Indicador'!AA44&lt;$G$301,10,(G$302-'Datos de Indicador'!AA44)/(G$302-G$301)*10)),1))</f>
        <v>3.5</v>
      </c>
      <c r="H41" s="361">
        <f t="shared" si="0"/>
        <v>3.5</v>
      </c>
      <c r="I41" s="362">
        <f t="shared" si="1"/>
        <v>8.1999999999999993</v>
      </c>
      <c r="J41" s="359">
        <f>IF('Datos de Indicador'!AB44="No dato","x",ROUND(IF('Datos de Indicador'!AB44&gt;J$302,0,IF('Datos de Indicador'!AB44&lt;$J$301,10,(J$302-'Datos de Indicador'!AB44)/(J$302-J$301)*10)),1))</f>
        <v>3.8</v>
      </c>
      <c r="K41" s="359">
        <f>IF('Datos de Indicador'!AC44="No dato","x",ROUND(IF('Datos de Indicador'!AC44&gt;K$302,0,IF('Datos de Indicador'!AC44&lt;$K$301,10,(K$302-'Datos de Indicador'!AC44)/(K$302-K$301)*10)),1))</f>
        <v>8.6</v>
      </c>
      <c r="L41" s="359">
        <f>IF('Datos de Indicador'!AD44="No dato","x",ROUND(IF('Datos de Indicador'!AD44&gt;L$302,0,IF('Datos de Indicador'!AD44&lt;$L$301,10,(L$302-'Datos de Indicador'!AD44)/(L$302-L$301)*10)),1))</f>
        <v>3.6</v>
      </c>
      <c r="M41" s="361">
        <f t="shared" si="2"/>
        <v>5.3</v>
      </c>
      <c r="N41" s="358">
        <f>IF('Datos de Indicador'!AE44="No dato","x",ROUND(IF('Datos de Indicador'!AE44&gt;N$302,0,IF('Datos de Indicador'!AE44&lt;$N$301,10,(N$302-'Datos de Indicador'!AE44)/(N$302-N$301)*10)),1))</f>
        <v>5.2</v>
      </c>
      <c r="O41" s="359">
        <f>IF('Datos de Indicador'!AF44="No dato","x",ROUND(IF('Datos de Indicador'!AF44&gt;O$302,0,IF('Datos de Indicador'!AF44&lt;$O$301,10,(O$302-'Datos de Indicador'!AF44)/(O$302-O$301)*10)),1))</f>
        <v>6.4</v>
      </c>
      <c r="P41" s="359">
        <f>IF('Datos de Indicador'!AG44="No dato","x",ROUND(IF('Datos de Indicador'!AG44&gt;P$302,0,IF('Datos de Indicador'!AG44&lt;$P$301,10,(P$302-'Datos de Indicador'!AG44)/(P$302-P$301)*10)),1))</f>
        <v>4.7</v>
      </c>
      <c r="Q41" s="361">
        <f t="shared" si="3"/>
        <v>5.4</v>
      </c>
      <c r="R41" s="363">
        <f>IF('Datos de Indicador'!AH44="No data","x",ROUND(IF('Datos de Indicador'!AH44&gt;R$302,0,IF('Datos de Indicador'!AH44&lt;R$301,10,(R$302-'Datos de Indicador'!AH44)/(R$302-R$301)*10)),1))</f>
        <v>5.3</v>
      </c>
      <c r="S41" s="363">
        <f>IF('Datos de Indicador'!AI44="No data","x",ROUND(IF('Datos de Indicador'!AI44&gt;S$302,0,IF('Datos de Indicador'!AI44&lt;S$301,10,(S$302-'Datos de Indicador'!AI44)/(S$302-S$301)*10)),1))</f>
        <v>0</v>
      </c>
      <c r="T41" s="363">
        <f>IF('Datos de Indicador'!AJ44="No data","x",ROUND(IF('Datos de Indicador'!AJ44&gt;T$302,0,IF('Datos de Indicador'!AJ44&lt;T$301,10,(T$302-'Datos de Indicador'!AJ44)/(T$302-T$301)*10)),1))</f>
        <v>5.7</v>
      </c>
      <c r="U41" s="363">
        <f>IF('Datos de Indicador'!AK44="No data","x",ROUND(IF('Datos de Indicador'!AK44&gt;U$302,0,IF('Datos de Indicador'!AK44&lt;U$301,10,(U$302-'Datos de Indicador'!AK44)/(U$302-U$301)*10)),1))</f>
        <v>8.9</v>
      </c>
      <c r="V41" s="364">
        <f t="shared" si="6"/>
        <v>5.8</v>
      </c>
      <c r="W41" s="365">
        <f>IF('Datos de Indicador'!AL44="No dato","x",ROUND(IF('Datos de Indicador'!AL44&gt;W$302,0,IF('Datos de Indicador'!AL44&lt;$W$301,10,(W$302-'Datos de Indicador'!AL44)/(W$302-W$301)*10)),1))</f>
        <v>3.7</v>
      </c>
      <c r="X41" s="361">
        <f t="shared" si="7"/>
        <v>4.8</v>
      </c>
      <c r="Y41" s="366">
        <f t="shared" si="4"/>
        <v>5.2</v>
      </c>
      <c r="Z41" s="32"/>
      <c r="AA41" s="378"/>
      <c r="AC41" s="378"/>
    </row>
    <row r="42" spans="1:29" s="3" customFormat="1" x14ac:dyDescent="0.25">
      <c r="A42" s="104" t="s">
        <v>231</v>
      </c>
      <c r="B42" s="101" t="s">
        <v>208</v>
      </c>
      <c r="C42" s="307">
        <v>401</v>
      </c>
      <c r="D42" s="358">
        <f>IF('Datos de Indicador'!Y45="No dato","x",ROUND(IF('Datos de Indicador'!Y45&gt;D$302,10,IF('Datos de Indicador'!Y45&lt;$D$301,0,10-(D$302-'Datos de Indicador'!Y45)/(D$302-D$301)*10)),1))</f>
        <v>10</v>
      </c>
      <c r="E42" s="359">
        <f>IF('Datos de Indicador'!Z45="No dato","x",ROUND(IF('Datos de Indicador'!Z45&gt;E$302,0,IF('Datos de Indicador'!Z45&lt;$E$301,10,(E$302-'Datos de Indicador'!Z45)/(E$302-E$301)*10)),1))</f>
        <v>0</v>
      </c>
      <c r="F42" s="360">
        <f t="shared" si="5"/>
        <v>6.7</v>
      </c>
      <c r="G42" s="359">
        <f>IF('Datos de Indicador'!AA45="No dato","x",ROUND(IF('Datos de Indicador'!AA45&gt;G$302,0,IF('Datos de Indicador'!AA45&lt;$G$301,10,(G$302-'Datos de Indicador'!AA45)/(G$302-G$301)*10)),1))</f>
        <v>1.2</v>
      </c>
      <c r="H42" s="361">
        <f t="shared" si="0"/>
        <v>1.2</v>
      </c>
      <c r="I42" s="362">
        <f t="shared" si="1"/>
        <v>4.5</v>
      </c>
      <c r="J42" s="359">
        <f>IF('Datos de Indicador'!AB45="No dato","x",ROUND(IF('Datos de Indicador'!AB45&gt;J$302,0,IF('Datos de Indicador'!AB45&lt;$J$301,10,(J$302-'Datos de Indicador'!AB45)/(J$302-J$301)*10)),1))</f>
        <v>2.2999999999999998</v>
      </c>
      <c r="K42" s="359">
        <f>IF('Datos de Indicador'!AC45="No dato","x",ROUND(IF('Datos de Indicador'!AC45&gt;K$302,0,IF('Datos de Indicador'!AC45&lt;$K$301,10,(K$302-'Datos de Indicador'!AC45)/(K$302-K$301)*10)),1))</f>
        <v>6.6</v>
      </c>
      <c r="L42" s="359">
        <f>IF('Datos de Indicador'!AD45="No dato","x",ROUND(IF('Datos de Indicador'!AD45&gt;L$302,0,IF('Datos de Indicador'!AD45&lt;$L$301,10,(L$302-'Datos de Indicador'!AD45)/(L$302-L$301)*10)),1))</f>
        <v>1.8</v>
      </c>
      <c r="M42" s="361">
        <f t="shared" si="2"/>
        <v>3.6</v>
      </c>
      <c r="N42" s="358">
        <f>IF('Datos de Indicador'!AE45="No dato","x",ROUND(IF('Datos de Indicador'!AE45&gt;N$302,0,IF('Datos de Indicador'!AE45&lt;$N$301,10,(N$302-'Datos de Indicador'!AE45)/(N$302-N$301)*10)),1))</f>
        <v>4.5999999999999996</v>
      </c>
      <c r="O42" s="359">
        <f>IF('Datos de Indicador'!AF45="No dato","x",ROUND(IF('Datos de Indicador'!AF45&gt;O$302,0,IF('Datos de Indicador'!AF45&lt;$O$301,10,(O$302-'Datos de Indicador'!AF45)/(O$302-O$301)*10)),1))</f>
        <v>5.0999999999999996</v>
      </c>
      <c r="P42" s="359">
        <f>IF('Datos de Indicador'!AG45="No dato","x",ROUND(IF('Datos de Indicador'!AG45&gt;P$302,0,IF('Datos de Indicador'!AG45&lt;$P$301,10,(P$302-'Datos de Indicador'!AG45)/(P$302-P$301)*10)),1))</f>
        <v>5.6</v>
      </c>
      <c r="Q42" s="361">
        <f t="shared" si="3"/>
        <v>5.0999999999999996</v>
      </c>
      <c r="R42" s="363">
        <f>IF('Datos de Indicador'!AH45="No data","x",ROUND(IF('Datos de Indicador'!AH45&gt;R$302,0,IF('Datos de Indicador'!AH45&lt;R$301,10,(R$302-'Datos de Indicador'!AH45)/(R$302-R$301)*10)),1))</f>
        <v>3.4</v>
      </c>
      <c r="S42" s="363">
        <f>IF('Datos de Indicador'!AI45="No data","x",ROUND(IF('Datos de Indicador'!AI45&gt;S$302,0,IF('Datos de Indicador'!AI45&lt;S$301,10,(S$302-'Datos de Indicador'!AI45)/(S$302-S$301)*10)),1))</f>
        <v>5</v>
      </c>
      <c r="T42" s="363">
        <f>IF('Datos de Indicador'!AJ45="No data","x",ROUND(IF('Datos de Indicador'!AJ45&gt;T$302,0,IF('Datos de Indicador'!AJ45&lt;T$301,10,(T$302-'Datos de Indicador'!AJ45)/(T$302-T$301)*10)),1))</f>
        <v>0.3</v>
      </c>
      <c r="U42" s="363">
        <f>IF('Datos de Indicador'!AK45="No data","x",ROUND(IF('Datos de Indicador'!AK45&gt;U$302,0,IF('Datos de Indicador'!AK45&lt;U$301,10,(U$302-'Datos de Indicador'!AK45)/(U$302-U$301)*10)),1))</f>
        <v>3.4</v>
      </c>
      <c r="V42" s="364">
        <f t="shared" si="6"/>
        <v>2.6</v>
      </c>
      <c r="W42" s="365">
        <f>IF('Datos de Indicador'!AL45="No dato","x",ROUND(IF('Datos de Indicador'!AL45&gt;W$302,0,IF('Datos de Indicador'!AL45&lt;$W$301,10,(W$302-'Datos de Indicador'!AL45)/(W$302-W$301)*10)),1))</f>
        <v>3.3</v>
      </c>
      <c r="X42" s="361">
        <f t="shared" si="7"/>
        <v>3</v>
      </c>
      <c r="Y42" s="366">
        <f t="shared" si="4"/>
        <v>3.9</v>
      </c>
      <c r="Z42" s="32"/>
      <c r="AA42" s="378"/>
      <c r="AC42" s="378"/>
    </row>
    <row r="43" spans="1:29" s="3" customFormat="1" x14ac:dyDescent="0.25">
      <c r="A43" s="104" t="s">
        <v>231</v>
      </c>
      <c r="B43" s="101" t="s">
        <v>209</v>
      </c>
      <c r="C43" s="307">
        <v>402</v>
      </c>
      <c r="D43" s="358">
        <f>IF('Datos de Indicador'!Y46="No dato","x",ROUND(IF('Datos de Indicador'!Y46&gt;D$302,10,IF('Datos de Indicador'!Y46&lt;$D$301,0,10-(D$302-'Datos de Indicador'!Y46)/(D$302-D$301)*10)),1))</f>
        <v>10</v>
      </c>
      <c r="E43" s="359">
        <f>IF('Datos de Indicador'!Z46="No dato","x",ROUND(IF('Datos de Indicador'!Z46&gt;E$302,0,IF('Datos de Indicador'!Z46&lt;$E$301,10,(E$302-'Datos de Indicador'!Z46)/(E$302-E$301)*10)),1))</f>
        <v>0</v>
      </c>
      <c r="F43" s="360">
        <f t="shared" si="5"/>
        <v>6.7</v>
      </c>
      <c r="G43" s="359">
        <f>IF('Datos de Indicador'!AA46="No dato","x",ROUND(IF('Datos de Indicador'!AA46&gt;G$302,0,IF('Datos de Indicador'!AA46&lt;$G$301,10,(G$302-'Datos de Indicador'!AA46)/(G$302-G$301)*10)),1))</f>
        <v>7.8</v>
      </c>
      <c r="H43" s="361">
        <f t="shared" si="0"/>
        <v>7.8</v>
      </c>
      <c r="I43" s="362">
        <f t="shared" si="1"/>
        <v>7.3</v>
      </c>
      <c r="J43" s="359">
        <f>IF('Datos de Indicador'!AB46="No dato","x",ROUND(IF('Datos de Indicador'!AB46&gt;J$302,0,IF('Datos de Indicador'!AB46&lt;$J$301,10,(J$302-'Datos de Indicador'!AB46)/(J$302-J$301)*10)),1))</f>
        <v>10</v>
      </c>
      <c r="K43" s="359">
        <f>IF('Datos de Indicador'!AC46="No dato","x",ROUND(IF('Datos de Indicador'!AC46&gt;K$302,0,IF('Datos de Indicador'!AC46&lt;$K$301,10,(K$302-'Datos de Indicador'!AC46)/(K$302-K$301)*10)),1))</f>
        <v>9.6999999999999993</v>
      </c>
      <c r="L43" s="359">
        <f>IF('Datos de Indicador'!AD46="No dato","x",ROUND(IF('Datos de Indicador'!AD46&gt;L$302,0,IF('Datos de Indicador'!AD46&lt;$L$301,10,(L$302-'Datos de Indicador'!AD46)/(L$302-L$301)*10)),1))</f>
        <v>6.2</v>
      </c>
      <c r="M43" s="361">
        <f t="shared" si="2"/>
        <v>8.6</v>
      </c>
      <c r="N43" s="358">
        <f>IF('Datos de Indicador'!AE46="No dato","x",ROUND(IF('Datos de Indicador'!AE46&gt;N$302,0,IF('Datos de Indicador'!AE46&lt;$N$301,10,(N$302-'Datos de Indicador'!AE46)/(N$302-N$301)*10)),1))</f>
        <v>6</v>
      </c>
      <c r="O43" s="359">
        <f>IF('Datos de Indicador'!AF46="No dato","x",ROUND(IF('Datos de Indicador'!AF46&gt;O$302,0,IF('Datos de Indicador'!AF46&lt;$O$301,10,(O$302-'Datos de Indicador'!AF46)/(O$302-O$301)*10)),1))</f>
        <v>10</v>
      </c>
      <c r="P43" s="359">
        <f>IF('Datos de Indicador'!AG46="No dato","x",ROUND(IF('Datos de Indicador'!AG46&gt;P$302,0,IF('Datos de Indicador'!AG46&lt;$P$301,10,(P$302-'Datos de Indicador'!AG46)/(P$302-P$301)*10)),1))</f>
        <v>6.6</v>
      </c>
      <c r="Q43" s="361">
        <f t="shared" si="3"/>
        <v>7.5</v>
      </c>
      <c r="R43" s="363">
        <f>IF('Datos de Indicador'!AH46="No data","x",ROUND(IF('Datos de Indicador'!AH46&gt;R$302,0,IF('Datos de Indicador'!AH46&lt;R$301,10,(R$302-'Datos de Indicador'!AH46)/(R$302-R$301)*10)),1))</f>
        <v>0</v>
      </c>
      <c r="S43" s="363">
        <f>IF('Datos de Indicador'!AI46="No data","x",ROUND(IF('Datos de Indicador'!AI46&gt;S$302,0,IF('Datos de Indicador'!AI46&lt;S$301,10,(S$302-'Datos de Indicador'!AI46)/(S$302-S$301)*10)),1))</f>
        <v>4.3</v>
      </c>
      <c r="T43" s="363">
        <f>IF('Datos de Indicador'!AJ46="No data","x",ROUND(IF('Datos de Indicador'!AJ46&gt;T$302,0,IF('Datos de Indicador'!AJ46&lt;T$301,10,(T$302-'Datos de Indicador'!AJ46)/(T$302-T$301)*10)),1))</f>
        <v>10</v>
      </c>
      <c r="U43" s="363">
        <f>IF('Datos de Indicador'!AK46="No data","x",ROUND(IF('Datos de Indicador'!AK46&gt;U$302,0,IF('Datos de Indicador'!AK46&lt;U$301,10,(U$302-'Datos de Indicador'!AK46)/(U$302-U$301)*10)),1))</f>
        <v>10</v>
      </c>
      <c r="V43" s="364">
        <f t="shared" si="6"/>
        <v>7.4</v>
      </c>
      <c r="W43" s="365">
        <f>IF('Datos de Indicador'!AL46="No dato","x",ROUND(IF('Datos de Indicador'!AL46&gt;W$302,0,IF('Datos de Indicador'!AL46&lt;$W$301,10,(W$302-'Datos de Indicador'!AL46)/(W$302-W$301)*10)),1))</f>
        <v>7.8</v>
      </c>
      <c r="X43" s="361">
        <f t="shared" si="7"/>
        <v>7.6</v>
      </c>
      <c r="Y43" s="366">
        <f t="shared" si="4"/>
        <v>7.9</v>
      </c>
      <c r="Z43" s="32"/>
      <c r="AA43" s="378"/>
      <c r="AC43" s="378"/>
    </row>
    <row r="44" spans="1:29" s="3" customFormat="1" x14ac:dyDescent="0.25">
      <c r="A44" s="104" t="s">
        <v>231</v>
      </c>
      <c r="B44" s="101" t="s">
        <v>210</v>
      </c>
      <c r="C44" s="307">
        <v>403</v>
      </c>
      <c r="D44" s="358">
        <f>IF('Datos de Indicador'!Y47="No dato","x",ROUND(IF('Datos de Indicador'!Y47&gt;D$302,10,IF('Datos de Indicador'!Y47&lt;$D$301,0,10-(D$302-'Datos de Indicador'!Y47)/(D$302-D$301)*10)),1))</f>
        <v>10</v>
      </c>
      <c r="E44" s="359">
        <f>IF('Datos de Indicador'!Z47="No dato","x",ROUND(IF('Datos de Indicador'!Z47&gt;E$302,0,IF('Datos de Indicador'!Z47&lt;$E$301,10,(E$302-'Datos de Indicador'!Z47)/(E$302-E$301)*10)),1))</f>
        <v>10</v>
      </c>
      <c r="F44" s="360">
        <f t="shared" si="5"/>
        <v>10</v>
      </c>
      <c r="G44" s="359">
        <f>IF('Datos de Indicador'!AA47="No dato","x",ROUND(IF('Datos de Indicador'!AA47&gt;G$302,0,IF('Datos de Indicador'!AA47&lt;$G$301,10,(G$302-'Datos de Indicador'!AA47)/(G$302-G$301)*10)),1))</f>
        <v>7.6</v>
      </c>
      <c r="H44" s="361">
        <f t="shared" si="0"/>
        <v>7.6</v>
      </c>
      <c r="I44" s="362">
        <f t="shared" si="1"/>
        <v>9.1</v>
      </c>
      <c r="J44" s="359">
        <f>IF('Datos de Indicador'!AB47="No dato","x",ROUND(IF('Datos de Indicador'!AB47&gt;J$302,0,IF('Datos de Indicador'!AB47&lt;$J$301,10,(J$302-'Datos de Indicador'!AB47)/(J$302-J$301)*10)),1))</f>
        <v>7</v>
      </c>
      <c r="K44" s="359">
        <f>IF('Datos de Indicador'!AC47="No dato","x",ROUND(IF('Datos de Indicador'!AC47&gt;K$302,0,IF('Datos de Indicador'!AC47&lt;$K$301,10,(K$302-'Datos de Indicador'!AC47)/(K$302-K$301)*10)),1))</f>
        <v>9.8000000000000007</v>
      </c>
      <c r="L44" s="359">
        <f>IF('Datos de Indicador'!AD47="No dato","x",ROUND(IF('Datos de Indicador'!AD47&gt;L$302,0,IF('Datos de Indicador'!AD47&lt;$L$301,10,(L$302-'Datos de Indicador'!AD47)/(L$302-L$301)*10)),1))</f>
        <v>5.8</v>
      </c>
      <c r="M44" s="361">
        <f t="shared" si="2"/>
        <v>7.5</v>
      </c>
      <c r="N44" s="358">
        <f>IF('Datos de Indicador'!AE47="No dato","x",ROUND(IF('Datos de Indicador'!AE47&gt;N$302,0,IF('Datos de Indicador'!AE47&lt;$N$301,10,(N$302-'Datos de Indicador'!AE47)/(N$302-N$301)*10)),1))</f>
        <v>6.4</v>
      </c>
      <c r="O44" s="359">
        <f>IF('Datos de Indicador'!AF47="No dato","x",ROUND(IF('Datos de Indicador'!AF47&gt;O$302,0,IF('Datos de Indicador'!AF47&lt;$O$301,10,(O$302-'Datos de Indicador'!AF47)/(O$302-O$301)*10)),1))</f>
        <v>10</v>
      </c>
      <c r="P44" s="359">
        <f>IF('Datos de Indicador'!AG47="No dato","x",ROUND(IF('Datos de Indicador'!AG47&gt;P$302,0,IF('Datos de Indicador'!AG47&lt;$P$301,10,(P$302-'Datos de Indicador'!AG47)/(P$302-P$301)*10)),1))</f>
        <v>6.8</v>
      </c>
      <c r="Q44" s="361">
        <f t="shared" si="3"/>
        <v>7.7</v>
      </c>
      <c r="R44" s="363">
        <f>IF('Datos de Indicador'!AH47="No data","x",ROUND(IF('Datos de Indicador'!AH47&gt;R$302,0,IF('Datos de Indicador'!AH47&lt;R$301,10,(R$302-'Datos de Indicador'!AH47)/(R$302-R$301)*10)),1))</f>
        <v>0</v>
      </c>
      <c r="S44" s="363">
        <f>IF('Datos de Indicador'!AI47="No data","x",ROUND(IF('Datos de Indicador'!AI47&gt;S$302,0,IF('Datos de Indicador'!AI47&lt;S$301,10,(S$302-'Datos de Indicador'!AI47)/(S$302-S$301)*10)),1))</f>
        <v>7.5</v>
      </c>
      <c r="T44" s="363">
        <f>IF('Datos de Indicador'!AJ47="No data","x",ROUND(IF('Datos de Indicador'!AJ47&gt;T$302,0,IF('Datos de Indicador'!AJ47&lt;T$301,10,(T$302-'Datos de Indicador'!AJ47)/(T$302-T$301)*10)),1))</f>
        <v>10</v>
      </c>
      <c r="U44" s="363">
        <f>IF('Datos de Indicador'!AK47="No data","x",ROUND(IF('Datos de Indicador'!AK47&gt;U$302,0,IF('Datos de Indicador'!AK47&lt;U$301,10,(U$302-'Datos de Indicador'!AK47)/(U$302-U$301)*10)),1))</f>
        <v>10</v>
      </c>
      <c r="V44" s="364">
        <f t="shared" si="6"/>
        <v>7.9</v>
      </c>
      <c r="W44" s="365">
        <f>IF('Datos de Indicador'!AL47="No dato","x",ROUND(IF('Datos de Indicador'!AL47&gt;W$302,0,IF('Datos de Indicador'!AL47&lt;$W$301,10,(W$302-'Datos de Indicador'!AL47)/(W$302-W$301)*10)),1))</f>
        <v>7.8</v>
      </c>
      <c r="X44" s="361">
        <f t="shared" si="7"/>
        <v>7.9</v>
      </c>
      <c r="Y44" s="366">
        <f t="shared" si="4"/>
        <v>7.7</v>
      </c>
      <c r="Z44" s="32"/>
      <c r="AA44" s="378"/>
      <c r="AC44" s="378"/>
    </row>
    <row r="45" spans="1:29" s="3" customFormat="1" x14ac:dyDescent="0.25">
      <c r="A45" s="104" t="s">
        <v>231</v>
      </c>
      <c r="B45" s="101" t="s">
        <v>211</v>
      </c>
      <c r="C45" s="307">
        <v>404</v>
      </c>
      <c r="D45" s="358">
        <f>IF('Datos de Indicador'!Y48="No dato","x",ROUND(IF('Datos de Indicador'!Y48&gt;D$302,10,IF('Datos de Indicador'!Y48&lt;$D$301,0,10-(D$302-'Datos de Indicador'!Y48)/(D$302-D$301)*10)),1))</f>
        <v>10</v>
      </c>
      <c r="E45" s="359">
        <f>IF('Datos de Indicador'!Z48="No dato","x",ROUND(IF('Datos de Indicador'!Z48&gt;E$302,0,IF('Datos de Indicador'!Z48&lt;$E$301,10,(E$302-'Datos de Indicador'!Z48)/(E$302-E$301)*10)),1))</f>
        <v>10</v>
      </c>
      <c r="F45" s="360">
        <f t="shared" si="5"/>
        <v>10</v>
      </c>
      <c r="G45" s="359">
        <f>IF('Datos de Indicador'!AA48="No dato","x",ROUND(IF('Datos de Indicador'!AA48&gt;G$302,0,IF('Datos de Indicador'!AA48&lt;$G$301,10,(G$302-'Datos de Indicador'!AA48)/(G$302-G$301)*10)),1))</f>
        <v>4.2</v>
      </c>
      <c r="H45" s="361">
        <f t="shared" si="0"/>
        <v>4.2</v>
      </c>
      <c r="I45" s="362">
        <f t="shared" si="1"/>
        <v>8.3000000000000007</v>
      </c>
      <c r="J45" s="359">
        <f>IF('Datos de Indicador'!AB48="No dato","x",ROUND(IF('Datos de Indicador'!AB48&gt;J$302,0,IF('Datos de Indicador'!AB48&lt;$J$301,10,(J$302-'Datos de Indicador'!AB48)/(J$302-J$301)*10)),1))</f>
        <v>10</v>
      </c>
      <c r="K45" s="359">
        <f>IF('Datos de Indicador'!AC48="No dato","x",ROUND(IF('Datos de Indicador'!AC48&gt;K$302,0,IF('Datos de Indicador'!AC48&lt;$K$301,10,(K$302-'Datos de Indicador'!AC48)/(K$302-K$301)*10)),1))</f>
        <v>8.9</v>
      </c>
      <c r="L45" s="359">
        <f>IF('Datos de Indicador'!AD48="No dato","x",ROUND(IF('Datos de Indicador'!AD48&gt;L$302,0,IF('Datos de Indicador'!AD48&lt;$L$301,10,(L$302-'Datos de Indicador'!AD48)/(L$302-L$301)*10)),1))</f>
        <v>7.8</v>
      </c>
      <c r="M45" s="361">
        <f t="shared" si="2"/>
        <v>8.9</v>
      </c>
      <c r="N45" s="358">
        <f>IF('Datos de Indicador'!AE48="No dato","x",ROUND(IF('Datos de Indicador'!AE48&gt;N$302,0,IF('Datos de Indicador'!AE48&lt;$N$301,10,(N$302-'Datos de Indicador'!AE48)/(N$302-N$301)*10)),1))</f>
        <v>6.3</v>
      </c>
      <c r="O45" s="359">
        <f>IF('Datos de Indicador'!AF48="No dato","x",ROUND(IF('Datos de Indicador'!AF48&gt;O$302,0,IF('Datos de Indicador'!AF48&lt;$O$301,10,(O$302-'Datos de Indicador'!AF48)/(O$302-O$301)*10)),1))</f>
        <v>10</v>
      </c>
      <c r="P45" s="359">
        <f>IF('Datos de Indicador'!AG48="No dato","x",ROUND(IF('Datos de Indicador'!AG48&gt;P$302,0,IF('Datos de Indicador'!AG48&lt;$P$301,10,(P$302-'Datos de Indicador'!AG48)/(P$302-P$301)*10)),1))</f>
        <v>3.8</v>
      </c>
      <c r="Q45" s="361">
        <f t="shared" si="3"/>
        <v>6.7</v>
      </c>
      <c r="R45" s="363">
        <f>IF('Datos de Indicador'!AH48="No data","x",ROUND(IF('Datos de Indicador'!AH48&gt;R$302,0,IF('Datos de Indicador'!AH48&lt;R$301,10,(R$302-'Datos de Indicador'!AH48)/(R$302-R$301)*10)),1))</f>
        <v>0.3</v>
      </c>
      <c r="S45" s="363">
        <f>IF('Datos de Indicador'!AI48="No data","x",ROUND(IF('Datos de Indicador'!AI48&gt;S$302,0,IF('Datos de Indicador'!AI48&lt;S$301,10,(S$302-'Datos de Indicador'!AI48)/(S$302-S$301)*10)),1))</f>
        <v>0.5</v>
      </c>
      <c r="T45" s="363">
        <f>IF('Datos de Indicador'!AJ48="No data","x",ROUND(IF('Datos de Indicador'!AJ48&gt;T$302,0,IF('Datos de Indicador'!AJ48&lt;T$301,10,(T$302-'Datos de Indicador'!AJ48)/(T$302-T$301)*10)),1))</f>
        <v>8.1</v>
      </c>
      <c r="U45" s="363">
        <f>IF('Datos de Indicador'!AK48="No data","x",ROUND(IF('Datos de Indicador'!AK48&gt;U$302,0,IF('Datos de Indicador'!AK48&lt;U$301,10,(U$302-'Datos de Indicador'!AK48)/(U$302-U$301)*10)),1))</f>
        <v>9.9</v>
      </c>
      <c r="V45" s="364">
        <f t="shared" si="6"/>
        <v>6.1</v>
      </c>
      <c r="W45" s="365">
        <f>IF('Datos de Indicador'!AL48="No dato","x",ROUND(IF('Datos de Indicador'!AL48&gt;W$302,0,IF('Datos de Indicador'!AL48&lt;$W$301,10,(W$302-'Datos de Indicador'!AL48)/(W$302-W$301)*10)),1))</f>
        <v>7.4</v>
      </c>
      <c r="X45" s="361">
        <f t="shared" si="7"/>
        <v>6.8</v>
      </c>
      <c r="Y45" s="366">
        <f t="shared" si="4"/>
        <v>7.5</v>
      </c>
      <c r="Z45" s="32"/>
      <c r="AA45" s="378"/>
      <c r="AC45" s="378"/>
    </row>
    <row r="46" spans="1:29" s="3" customFormat="1" x14ac:dyDescent="0.25">
      <c r="A46" s="104" t="s">
        <v>231</v>
      </c>
      <c r="B46" s="101" t="s">
        <v>212</v>
      </c>
      <c r="C46" s="307">
        <v>405</v>
      </c>
      <c r="D46" s="358">
        <f>IF('Datos de Indicador'!Y49="No dato","x",ROUND(IF('Datos de Indicador'!Y49&gt;D$302,10,IF('Datos de Indicador'!Y49&lt;$D$301,0,10-(D$302-'Datos de Indicador'!Y49)/(D$302-D$301)*10)),1))</f>
        <v>10</v>
      </c>
      <c r="E46" s="359">
        <f>IF('Datos de Indicador'!Z49="No dato","x",ROUND(IF('Datos de Indicador'!Z49&gt;E$302,0,IF('Datos de Indicador'!Z49&lt;$E$301,10,(E$302-'Datos de Indicador'!Z49)/(E$302-E$301)*10)),1))</f>
        <v>0</v>
      </c>
      <c r="F46" s="360">
        <f t="shared" si="5"/>
        <v>6.7</v>
      </c>
      <c r="G46" s="359">
        <f>IF('Datos de Indicador'!AA49="No dato","x",ROUND(IF('Datos de Indicador'!AA49&gt;G$302,0,IF('Datos de Indicador'!AA49&lt;$G$301,10,(G$302-'Datos de Indicador'!AA49)/(G$302-G$301)*10)),1))</f>
        <v>3.5</v>
      </c>
      <c r="H46" s="361">
        <f t="shared" si="0"/>
        <v>3.5</v>
      </c>
      <c r="I46" s="362">
        <f t="shared" si="1"/>
        <v>5.3</v>
      </c>
      <c r="J46" s="359">
        <f>IF('Datos de Indicador'!AB49="No dato","x",ROUND(IF('Datos de Indicador'!AB49&gt;J$302,0,IF('Datos de Indicador'!AB49&lt;$J$301,10,(J$302-'Datos de Indicador'!AB49)/(J$302-J$301)*10)),1))</f>
        <v>4.5999999999999996</v>
      </c>
      <c r="K46" s="359">
        <f>IF('Datos de Indicador'!AC49="No dato","x",ROUND(IF('Datos de Indicador'!AC49&gt;K$302,0,IF('Datos de Indicador'!AC49&lt;$K$301,10,(K$302-'Datos de Indicador'!AC49)/(K$302-K$301)*10)),1))</f>
        <v>9.1999999999999993</v>
      </c>
      <c r="L46" s="359">
        <f>IF('Datos de Indicador'!AD49="No dato","x",ROUND(IF('Datos de Indicador'!AD49&gt;L$302,0,IF('Datos de Indicador'!AD49&lt;$L$301,10,(L$302-'Datos de Indicador'!AD49)/(L$302-L$301)*10)),1))</f>
        <v>2.9</v>
      </c>
      <c r="M46" s="361">
        <f t="shared" si="2"/>
        <v>5.6</v>
      </c>
      <c r="N46" s="358">
        <f>IF('Datos de Indicador'!AE49="No dato","x",ROUND(IF('Datos de Indicador'!AE49&gt;N$302,0,IF('Datos de Indicador'!AE49&lt;$N$301,10,(N$302-'Datos de Indicador'!AE49)/(N$302-N$301)*10)),1))</f>
        <v>7.7</v>
      </c>
      <c r="O46" s="359">
        <f>IF('Datos de Indicador'!AF49="No dato","x",ROUND(IF('Datos de Indicador'!AF49&gt;O$302,0,IF('Datos de Indicador'!AF49&lt;$O$301,10,(O$302-'Datos de Indicador'!AF49)/(O$302-O$301)*10)),1))</f>
        <v>7</v>
      </c>
      <c r="P46" s="359">
        <f>IF('Datos de Indicador'!AG49="No dato","x",ROUND(IF('Datos de Indicador'!AG49&gt;P$302,0,IF('Datos de Indicador'!AG49&lt;$P$301,10,(P$302-'Datos de Indicador'!AG49)/(P$302-P$301)*10)),1))</f>
        <v>1.1000000000000001</v>
      </c>
      <c r="Q46" s="361">
        <f t="shared" si="3"/>
        <v>5.3</v>
      </c>
      <c r="R46" s="363">
        <f>IF('Datos de Indicador'!AH49="No data","x",ROUND(IF('Datos de Indicador'!AH49&gt;R$302,0,IF('Datos de Indicador'!AH49&lt;R$301,10,(R$302-'Datos de Indicador'!AH49)/(R$302-R$301)*10)),1))</f>
        <v>4.3</v>
      </c>
      <c r="S46" s="363">
        <f>IF('Datos de Indicador'!AI49="No data","x",ROUND(IF('Datos de Indicador'!AI49&gt;S$302,0,IF('Datos de Indicador'!AI49&lt;S$301,10,(S$302-'Datos de Indicador'!AI49)/(S$302-S$301)*10)),1))</f>
        <v>7.3</v>
      </c>
      <c r="T46" s="363">
        <f>IF('Datos de Indicador'!AJ49="No data","x",ROUND(IF('Datos de Indicador'!AJ49&gt;T$302,0,IF('Datos de Indicador'!AJ49&lt;T$301,10,(T$302-'Datos de Indicador'!AJ49)/(T$302-T$301)*10)),1))</f>
        <v>8.8000000000000007</v>
      </c>
      <c r="U46" s="363">
        <f>IF('Datos de Indicador'!AK49="No data","x",ROUND(IF('Datos de Indicador'!AK49&gt;U$302,0,IF('Datos de Indicador'!AK49&lt;U$301,10,(U$302-'Datos de Indicador'!AK49)/(U$302-U$301)*10)),1))</f>
        <v>10</v>
      </c>
      <c r="V46" s="364">
        <f t="shared" si="6"/>
        <v>8.1999999999999993</v>
      </c>
      <c r="W46" s="365">
        <f>IF('Datos de Indicador'!AL49="No dato","x",ROUND(IF('Datos de Indicador'!AL49&gt;W$302,0,IF('Datos de Indicador'!AL49&lt;$W$301,10,(W$302-'Datos de Indicador'!AL49)/(W$302-W$301)*10)),1))</f>
        <v>5</v>
      </c>
      <c r="X46" s="361">
        <f t="shared" si="7"/>
        <v>6.6</v>
      </c>
      <c r="Y46" s="366">
        <f t="shared" si="4"/>
        <v>5.8</v>
      </c>
      <c r="Z46" s="32"/>
      <c r="AA46" s="378"/>
      <c r="AC46" s="378"/>
    </row>
    <row r="47" spans="1:29" s="3" customFormat="1" x14ac:dyDescent="0.25">
      <c r="A47" s="104" t="s">
        <v>231</v>
      </c>
      <c r="B47" s="101" t="s">
        <v>213</v>
      </c>
      <c r="C47" s="307">
        <v>406</v>
      </c>
      <c r="D47" s="358">
        <f>IF('Datos de Indicador'!Y50="No dato","x",ROUND(IF('Datos de Indicador'!Y50&gt;D$302,10,IF('Datos de Indicador'!Y50&lt;$D$301,0,10-(D$302-'Datos de Indicador'!Y50)/(D$302-D$301)*10)),1))</f>
        <v>5</v>
      </c>
      <c r="E47" s="359">
        <f>IF('Datos de Indicador'!Z50="No dato","x",ROUND(IF('Datos de Indicador'!Z50&gt;E$302,0,IF('Datos de Indicador'!Z50&lt;$E$301,10,(E$302-'Datos de Indicador'!Z50)/(E$302-E$301)*10)),1))</f>
        <v>10</v>
      </c>
      <c r="F47" s="360">
        <f t="shared" si="5"/>
        <v>6.7</v>
      </c>
      <c r="G47" s="359">
        <f>IF('Datos de Indicador'!AA50="No dato","x",ROUND(IF('Datos de Indicador'!AA50&gt;G$302,0,IF('Datos de Indicador'!AA50&lt;$G$301,10,(G$302-'Datos de Indicador'!AA50)/(G$302-G$301)*10)),1))</f>
        <v>4</v>
      </c>
      <c r="H47" s="361">
        <f t="shared" si="0"/>
        <v>4</v>
      </c>
      <c r="I47" s="362">
        <f t="shared" si="1"/>
        <v>5.5</v>
      </c>
      <c r="J47" s="359">
        <f>IF('Datos de Indicador'!AB50="No dato","x",ROUND(IF('Datos de Indicador'!AB50&gt;J$302,0,IF('Datos de Indicador'!AB50&lt;$J$301,10,(J$302-'Datos de Indicador'!AB50)/(J$302-J$301)*10)),1))</f>
        <v>2.4</v>
      </c>
      <c r="K47" s="359">
        <f>IF('Datos de Indicador'!AC50="No dato","x",ROUND(IF('Datos de Indicador'!AC50&gt;K$302,0,IF('Datos de Indicador'!AC50&lt;$K$301,10,(K$302-'Datos de Indicador'!AC50)/(K$302-K$301)*10)),1))</f>
        <v>8.9</v>
      </c>
      <c r="L47" s="359">
        <f>IF('Datos de Indicador'!AD50="No dato","x",ROUND(IF('Datos de Indicador'!AD50&gt;L$302,0,IF('Datos de Indicador'!AD50&lt;$L$301,10,(L$302-'Datos de Indicador'!AD50)/(L$302-L$301)*10)),1))</f>
        <v>4.9000000000000004</v>
      </c>
      <c r="M47" s="361">
        <f t="shared" si="2"/>
        <v>5.4</v>
      </c>
      <c r="N47" s="358">
        <f>IF('Datos de Indicador'!AE50="No dato","x",ROUND(IF('Datos de Indicador'!AE50&gt;N$302,0,IF('Datos de Indicador'!AE50&lt;$N$301,10,(N$302-'Datos de Indicador'!AE50)/(N$302-N$301)*10)),1))</f>
        <v>4.3</v>
      </c>
      <c r="O47" s="359">
        <f>IF('Datos de Indicador'!AF50="No dato","x",ROUND(IF('Datos de Indicador'!AF50&gt;O$302,0,IF('Datos de Indicador'!AF50&lt;$O$301,10,(O$302-'Datos de Indicador'!AF50)/(O$302-O$301)*10)),1))</f>
        <v>10</v>
      </c>
      <c r="P47" s="359">
        <f>IF('Datos de Indicador'!AG50="No dato","x",ROUND(IF('Datos de Indicador'!AG50&gt;P$302,0,IF('Datos de Indicador'!AG50&lt;$P$301,10,(P$302-'Datos de Indicador'!AG50)/(P$302-P$301)*10)),1))</f>
        <v>5.7</v>
      </c>
      <c r="Q47" s="361">
        <f t="shared" si="3"/>
        <v>6.7</v>
      </c>
      <c r="R47" s="363">
        <f>IF('Datos de Indicador'!AH50="No data","x",ROUND(IF('Datos de Indicador'!AH50&gt;R$302,0,IF('Datos de Indicador'!AH50&lt;R$301,10,(R$302-'Datos de Indicador'!AH50)/(R$302-R$301)*10)),1))</f>
        <v>0.3</v>
      </c>
      <c r="S47" s="363">
        <f>IF('Datos de Indicador'!AI50="No data","x",ROUND(IF('Datos de Indicador'!AI50&gt;S$302,0,IF('Datos de Indicador'!AI50&lt;S$301,10,(S$302-'Datos de Indicador'!AI50)/(S$302-S$301)*10)),1))</f>
        <v>0</v>
      </c>
      <c r="T47" s="363">
        <f>IF('Datos de Indicador'!AJ50="No data","x",ROUND(IF('Datos de Indicador'!AJ50&gt;T$302,0,IF('Datos de Indicador'!AJ50&lt;T$301,10,(T$302-'Datos de Indicador'!AJ50)/(T$302-T$301)*10)),1))</f>
        <v>6.4</v>
      </c>
      <c r="U47" s="363">
        <f>IF('Datos de Indicador'!AK50="No data","x",ROUND(IF('Datos de Indicador'!AK50&gt;U$302,0,IF('Datos de Indicador'!AK50&lt;U$301,10,(U$302-'Datos de Indicador'!AK50)/(U$302-U$301)*10)),1))</f>
        <v>10</v>
      </c>
      <c r="V47" s="364">
        <f t="shared" si="6"/>
        <v>5.5</v>
      </c>
      <c r="W47" s="365">
        <f>IF('Datos de Indicador'!AL50="No dato","x",ROUND(IF('Datos de Indicador'!AL50&gt;W$302,0,IF('Datos de Indicador'!AL50&lt;$W$301,10,(W$302-'Datos de Indicador'!AL50)/(W$302-W$301)*10)),1))</f>
        <v>6.2</v>
      </c>
      <c r="X47" s="361">
        <f t="shared" si="7"/>
        <v>5.9</v>
      </c>
      <c r="Y47" s="366">
        <f t="shared" si="4"/>
        <v>6</v>
      </c>
      <c r="Z47" s="32"/>
      <c r="AA47" s="378"/>
      <c r="AC47" s="378"/>
    </row>
    <row r="48" spans="1:29" s="3" customFormat="1" x14ac:dyDescent="0.25">
      <c r="A48" s="104" t="s">
        <v>231</v>
      </c>
      <c r="B48" s="101" t="s">
        <v>214</v>
      </c>
      <c r="C48" s="307">
        <v>407</v>
      </c>
      <c r="D48" s="358">
        <f>IF('Datos de Indicador'!Y51="No dato","x",ROUND(IF('Datos de Indicador'!Y51&gt;D$302,10,IF('Datos de Indicador'!Y51&lt;$D$301,0,10-(D$302-'Datos de Indicador'!Y51)/(D$302-D$301)*10)),1))</f>
        <v>10</v>
      </c>
      <c r="E48" s="359">
        <f>IF('Datos de Indicador'!Z51="No dato","x",ROUND(IF('Datos de Indicador'!Z51&gt;E$302,0,IF('Datos de Indicador'!Z51&lt;$E$301,10,(E$302-'Datos de Indicador'!Z51)/(E$302-E$301)*10)),1))</f>
        <v>0</v>
      </c>
      <c r="F48" s="360">
        <f t="shared" si="5"/>
        <v>6.7</v>
      </c>
      <c r="G48" s="359">
        <f>IF('Datos de Indicador'!AA51="No dato","x",ROUND(IF('Datos de Indicador'!AA51&gt;G$302,0,IF('Datos de Indicador'!AA51&lt;$G$301,10,(G$302-'Datos de Indicador'!AA51)/(G$302-G$301)*10)),1))</f>
        <v>7.4</v>
      </c>
      <c r="H48" s="361">
        <f t="shared" si="0"/>
        <v>7.4</v>
      </c>
      <c r="I48" s="362">
        <f t="shared" si="1"/>
        <v>7.1</v>
      </c>
      <c r="J48" s="359">
        <f>IF('Datos de Indicador'!AB51="No dato","x",ROUND(IF('Datos de Indicador'!AB51&gt;J$302,0,IF('Datos de Indicador'!AB51&lt;$J$301,10,(J$302-'Datos de Indicador'!AB51)/(J$302-J$301)*10)),1))</f>
        <v>2.5</v>
      </c>
      <c r="K48" s="359">
        <f>IF('Datos de Indicador'!AC51="No dato","x",ROUND(IF('Datos de Indicador'!AC51&gt;K$302,0,IF('Datos de Indicador'!AC51&lt;$K$301,10,(K$302-'Datos de Indicador'!AC51)/(K$302-K$301)*10)),1))</f>
        <v>9.8000000000000007</v>
      </c>
      <c r="L48" s="359">
        <f>IF('Datos de Indicador'!AD51="No dato","x",ROUND(IF('Datos de Indicador'!AD51&gt;L$302,0,IF('Datos de Indicador'!AD51&lt;$L$301,10,(L$302-'Datos de Indicador'!AD51)/(L$302-L$301)*10)),1))</f>
        <v>6.8</v>
      </c>
      <c r="M48" s="361">
        <f t="shared" si="2"/>
        <v>6.4</v>
      </c>
      <c r="N48" s="358">
        <f>IF('Datos de Indicador'!AE51="No dato","x",ROUND(IF('Datos de Indicador'!AE51&gt;N$302,0,IF('Datos de Indicador'!AE51&lt;$N$301,10,(N$302-'Datos de Indicador'!AE51)/(N$302-N$301)*10)),1))</f>
        <v>7.3</v>
      </c>
      <c r="O48" s="359">
        <f>IF('Datos de Indicador'!AF51="No dato","x",ROUND(IF('Datos de Indicador'!AF51&gt;O$302,0,IF('Datos de Indicador'!AF51&lt;$O$301,10,(O$302-'Datos de Indicador'!AF51)/(O$302-O$301)*10)),1))</f>
        <v>9.6999999999999993</v>
      </c>
      <c r="P48" s="359">
        <f>IF('Datos de Indicador'!AG51="No dato","x",ROUND(IF('Datos de Indicador'!AG51&gt;P$302,0,IF('Datos de Indicador'!AG51&lt;$P$301,10,(P$302-'Datos de Indicador'!AG51)/(P$302-P$301)*10)),1))</f>
        <v>4.7</v>
      </c>
      <c r="Q48" s="361">
        <f t="shared" si="3"/>
        <v>7.2</v>
      </c>
      <c r="R48" s="363">
        <f>IF('Datos de Indicador'!AH51="No data","x",ROUND(IF('Datos de Indicador'!AH51&gt;R$302,0,IF('Datos de Indicador'!AH51&lt;R$301,10,(R$302-'Datos de Indicador'!AH51)/(R$302-R$301)*10)),1))</f>
        <v>0</v>
      </c>
      <c r="S48" s="363">
        <f>IF('Datos de Indicador'!AI51="No data","x",ROUND(IF('Datos de Indicador'!AI51&gt;S$302,0,IF('Datos de Indicador'!AI51&lt;S$301,10,(S$302-'Datos de Indicador'!AI51)/(S$302-S$301)*10)),1))</f>
        <v>3.3</v>
      </c>
      <c r="T48" s="363">
        <f>IF('Datos de Indicador'!AJ51="No data","x",ROUND(IF('Datos de Indicador'!AJ51&gt;T$302,0,IF('Datos de Indicador'!AJ51&lt;T$301,10,(T$302-'Datos de Indicador'!AJ51)/(T$302-T$301)*10)),1))</f>
        <v>8.4</v>
      </c>
      <c r="U48" s="363">
        <f>IF('Datos de Indicador'!AK51="No data","x",ROUND(IF('Datos de Indicador'!AK51&gt;U$302,0,IF('Datos de Indicador'!AK51&lt;U$301,10,(U$302-'Datos de Indicador'!AK51)/(U$302-U$301)*10)),1))</f>
        <v>10</v>
      </c>
      <c r="V48" s="364">
        <f t="shared" si="6"/>
        <v>6.7</v>
      </c>
      <c r="W48" s="365">
        <f>IF('Datos de Indicador'!AL51="No dato","x",ROUND(IF('Datos de Indicador'!AL51&gt;W$302,0,IF('Datos de Indicador'!AL51&lt;$W$301,10,(W$302-'Datos de Indicador'!AL51)/(W$302-W$301)*10)),1))</f>
        <v>6.8</v>
      </c>
      <c r="X48" s="361">
        <f t="shared" si="7"/>
        <v>6.8</v>
      </c>
      <c r="Y48" s="366">
        <f t="shared" si="4"/>
        <v>6.8</v>
      </c>
      <c r="Z48" s="32"/>
      <c r="AA48" s="378"/>
      <c r="AC48" s="378"/>
    </row>
    <row r="49" spans="1:29" s="3" customFormat="1" x14ac:dyDescent="0.25">
      <c r="A49" s="104" t="s">
        <v>231</v>
      </c>
      <c r="B49" s="101" t="s">
        <v>215</v>
      </c>
      <c r="C49" s="307">
        <v>408</v>
      </c>
      <c r="D49" s="358">
        <f>IF('Datos de Indicador'!Y52="No dato","x",ROUND(IF('Datos de Indicador'!Y52&gt;D$302,10,IF('Datos de Indicador'!Y52&lt;$D$301,0,10-(D$302-'Datos de Indicador'!Y52)/(D$302-D$301)*10)),1))</f>
        <v>5</v>
      </c>
      <c r="E49" s="359">
        <f>IF('Datos de Indicador'!Z52="No dato","x",ROUND(IF('Datos de Indicador'!Z52&gt;E$302,0,IF('Datos de Indicador'!Z52&lt;$E$301,10,(E$302-'Datos de Indicador'!Z52)/(E$302-E$301)*10)),1))</f>
        <v>10</v>
      </c>
      <c r="F49" s="360">
        <f t="shared" si="5"/>
        <v>6.7</v>
      </c>
      <c r="G49" s="359">
        <f>IF('Datos de Indicador'!AA52="No dato","x",ROUND(IF('Datos de Indicador'!AA52&gt;G$302,0,IF('Datos de Indicador'!AA52&lt;$G$301,10,(G$302-'Datos de Indicador'!AA52)/(G$302-G$301)*10)),1))</f>
        <v>5</v>
      </c>
      <c r="H49" s="361">
        <f t="shared" si="0"/>
        <v>5</v>
      </c>
      <c r="I49" s="362">
        <f t="shared" si="1"/>
        <v>5.9</v>
      </c>
      <c r="J49" s="359">
        <f>IF('Datos de Indicador'!AB52="No dato","x",ROUND(IF('Datos de Indicador'!AB52&gt;J$302,0,IF('Datos de Indicador'!AB52&lt;$J$301,10,(J$302-'Datos de Indicador'!AB52)/(J$302-J$301)*10)),1))</f>
        <v>2.7</v>
      </c>
      <c r="K49" s="359">
        <f>IF('Datos de Indicador'!AC52="No dato","x",ROUND(IF('Datos de Indicador'!AC52&gt;K$302,0,IF('Datos de Indicador'!AC52&lt;$K$301,10,(K$302-'Datos de Indicador'!AC52)/(K$302-K$301)*10)),1))</f>
        <v>9.3000000000000007</v>
      </c>
      <c r="L49" s="359">
        <f>IF('Datos de Indicador'!AD52="No dato","x",ROUND(IF('Datos de Indicador'!AD52&gt;L$302,0,IF('Datos de Indicador'!AD52&lt;$L$301,10,(L$302-'Datos de Indicador'!AD52)/(L$302-L$301)*10)),1))</f>
        <v>3</v>
      </c>
      <c r="M49" s="361">
        <f t="shared" si="2"/>
        <v>5</v>
      </c>
      <c r="N49" s="358">
        <f>IF('Datos de Indicador'!AE52="No dato","x",ROUND(IF('Datos de Indicador'!AE52&gt;N$302,0,IF('Datos de Indicador'!AE52&lt;$N$301,10,(N$302-'Datos de Indicador'!AE52)/(N$302-N$301)*10)),1))</f>
        <v>0.8</v>
      </c>
      <c r="O49" s="359">
        <f>IF('Datos de Indicador'!AF52="No dato","x",ROUND(IF('Datos de Indicador'!AF52&gt;O$302,0,IF('Datos de Indicador'!AF52&lt;$O$301,10,(O$302-'Datos de Indicador'!AF52)/(O$302-O$301)*10)),1))</f>
        <v>7</v>
      </c>
      <c r="P49" s="359">
        <f>IF('Datos de Indicador'!AG52="No dato","x",ROUND(IF('Datos de Indicador'!AG52&gt;P$302,0,IF('Datos de Indicador'!AG52&lt;$P$301,10,(P$302-'Datos de Indicador'!AG52)/(P$302-P$301)*10)),1))</f>
        <v>2.2000000000000002</v>
      </c>
      <c r="Q49" s="361">
        <f t="shared" si="3"/>
        <v>3.3</v>
      </c>
      <c r="R49" s="363">
        <f>IF('Datos de Indicador'!AH52="No data","x",ROUND(IF('Datos de Indicador'!AH52&gt;R$302,0,IF('Datos de Indicador'!AH52&lt;R$301,10,(R$302-'Datos de Indicador'!AH52)/(R$302-R$301)*10)),1))</f>
        <v>7.6</v>
      </c>
      <c r="S49" s="363">
        <f>IF('Datos de Indicador'!AI52="No data","x",ROUND(IF('Datos de Indicador'!AI52&gt;S$302,0,IF('Datos de Indicador'!AI52&lt;S$301,10,(S$302-'Datos de Indicador'!AI52)/(S$302-S$301)*10)),1))</f>
        <v>7.3</v>
      </c>
      <c r="T49" s="363">
        <f>IF('Datos de Indicador'!AJ52="No data","x",ROUND(IF('Datos de Indicador'!AJ52&gt;T$302,0,IF('Datos de Indicador'!AJ52&lt;T$301,10,(T$302-'Datos de Indicador'!AJ52)/(T$302-T$301)*10)),1))</f>
        <v>2.4</v>
      </c>
      <c r="U49" s="363">
        <f>IF('Datos de Indicador'!AK52="No data","x",ROUND(IF('Datos de Indicador'!AK52&gt;U$302,0,IF('Datos de Indicador'!AK52&lt;U$301,10,(U$302-'Datos de Indicador'!AK52)/(U$302-U$301)*10)),1))</f>
        <v>10</v>
      </c>
      <c r="V49" s="364">
        <f t="shared" si="6"/>
        <v>6.6</v>
      </c>
      <c r="W49" s="365">
        <f>IF('Datos de Indicador'!AL52="No dato","x",ROUND(IF('Datos de Indicador'!AL52&gt;W$302,0,IF('Datos de Indicador'!AL52&lt;$W$301,10,(W$302-'Datos de Indicador'!AL52)/(W$302-W$301)*10)),1))</f>
        <v>4.5999999999999996</v>
      </c>
      <c r="X49" s="361">
        <f t="shared" si="7"/>
        <v>5.6</v>
      </c>
      <c r="Y49" s="366">
        <f t="shared" si="4"/>
        <v>4.5999999999999996</v>
      </c>
      <c r="Z49" s="32"/>
      <c r="AA49" s="378"/>
      <c r="AC49" s="378"/>
    </row>
    <row r="50" spans="1:29" s="3" customFormat="1" x14ac:dyDescent="0.25">
      <c r="A50" s="104" t="s">
        <v>231</v>
      </c>
      <c r="B50" s="101" t="s">
        <v>216</v>
      </c>
      <c r="C50" s="307">
        <v>409</v>
      </c>
      <c r="D50" s="358">
        <f>IF('Datos de Indicador'!Y53="No dato","x",ROUND(IF('Datos de Indicador'!Y53&gt;D$302,10,IF('Datos de Indicador'!Y53&lt;$D$301,0,10-(D$302-'Datos de Indicador'!Y53)/(D$302-D$301)*10)),1))</f>
        <v>10</v>
      </c>
      <c r="E50" s="359">
        <f>IF('Datos de Indicador'!Z53="No dato","x",ROUND(IF('Datos de Indicador'!Z53&gt;E$302,0,IF('Datos de Indicador'!Z53&lt;$E$301,10,(E$302-'Datos de Indicador'!Z53)/(E$302-E$301)*10)),1))</f>
        <v>0</v>
      </c>
      <c r="F50" s="360">
        <f t="shared" si="5"/>
        <v>6.7</v>
      </c>
      <c r="G50" s="359">
        <f>IF('Datos de Indicador'!AA53="No dato","x",ROUND(IF('Datos de Indicador'!AA53&gt;G$302,0,IF('Datos de Indicador'!AA53&lt;$G$301,10,(G$302-'Datos de Indicador'!AA53)/(G$302-G$301)*10)),1))</f>
        <v>4.3</v>
      </c>
      <c r="H50" s="361">
        <f t="shared" si="0"/>
        <v>4.3</v>
      </c>
      <c r="I50" s="362">
        <f t="shared" si="1"/>
        <v>5.6</v>
      </c>
      <c r="J50" s="359">
        <f>IF('Datos de Indicador'!AB53="No dato","x",ROUND(IF('Datos de Indicador'!AB53&gt;J$302,0,IF('Datos de Indicador'!AB53&lt;$J$301,10,(J$302-'Datos de Indicador'!AB53)/(J$302-J$301)*10)),1))</f>
        <v>7.6</v>
      </c>
      <c r="K50" s="359">
        <f>IF('Datos de Indicador'!AC53="No dato","x",ROUND(IF('Datos de Indicador'!AC53&gt;K$302,0,IF('Datos de Indicador'!AC53&lt;$K$301,10,(K$302-'Datos de Indicador'!AC53)/(K$302-K$301)*10)),1))</f>
        <v>9</v>
      </c>
      <c r="L50" s="359">
        <f>IF('Datos de Indicador'!AD53="No dato","x",ROUND(IF('Datos de Indicador'!AD53&gt;L$302,0,IF('Datos de Indicador'!AD53&lt;$L$301,10,(L$302-'Datos de Indicador'!AD53)/(L$302-L$301)*10)),1))</f>
        <v>5.9</v>
      </c>
      <c r="M50" s="361">
        <f t="shared" si="2"/>
        <v>7.5</v>
      </c>
      <c r="N50" s="358">
        <f>IF('Datos de Indicador'!AE53="No dato","x",ROUND(IF('Datos de Indicador'!AE53&gt;N$302,0,IF('Datos de Indicador'!AE53&lt;$N$301,10,(N$302-'Datos de Indicador'!AE53)/(N$302-N$301)*10)),1))</f>
        <v>7.2</v>
      </c>
      <c r="O50" s="359">
        <f>IF('Datos de Indicador'!AF53="No dato","x",ROUND(IF('Datos de Indicador'!AF53&gt;O$302,0,IF('Datos de Indicador'!AF53&lt;$O$301,10,(O$302-'Datos de Indicador'!AF53)/(O$302-O$301)*10)),1))</f>
        <v>9.8000000000000007</v>
      </c>
      <c r="P50" s="359">
        <f>IF('Datos de Indicador'!AG53="No dato","x",ROUND(IF('Datos de Indicador'!AG53&gt;P$302,0,IF('Datos de Indicador'!AG53&lt;$P$301,10,(P$302-'Datos de Indicador'!AG53)/(P$302-P$301)*10)),1))</f>
        <v>4.8</v>
      </c>
      <c r="Q50" s="361">
        <f t="shared" si="3"/>
        <v>7.3</v>
      </c>
      <c r="R50" s="363">
        <f>IF('Datos de Indicador'!AH53="No data","x",ROUND(IF('Datos de Indicador'!AH53&gt;R$302,0,IF('Datos de Indicador'!AH53&lt;R$301,10,(R$302-'Datos de Indicador'!AH53)/(R$302-R$301)*10)),1))</f>
        <v>0</v>
      </c>
      <c r="S50" s="363">
        <f>IF('Datos de Indicador'!AI53="No data","x",ROUND(IF('Datos de Indicador'!AI53&gt;S$302,0,IF('Datos de Indicador'!AI53&lt;S$301,10,(S$302-'Datos de Indicador'!AI53)/(S$302-S$301)*10)),1))</f>
        <v>2.5</v>
      </c>
      <c r="T50" s="363">
        <f>IF('Datos de Indicador'!AJ53="No data","x",ROUND(IF('Datos de Indicador'!AJ53&gt;T$302,0,IF('Datos de Indicador'!AJ53&lt;T$301,10,(T$302-'Datos de Indicador'!AJ53)/(T$302-T$301)*10)),1))</f>
        <v>8.5</v>
      </c>
      <c r="U50" s="363">
        <f>IF('Datos de Indicador'!AK53="No data","x",ROUND(IF('Datos de Indicador'!AK53&gt;U$302,0,IF('Datos de Indicador'!AK53&lt;U$301,10,(U$302-'Datos de Indicador'!AK53)/(U$302-U$301)*10)),1))</f>
        <v>10</v>
      </c>
      <c r="V50" s="364">
        <f t="shared" si="6"/>
        <v>6.6</v>
      </c>
      <c r="W50" s="365">
        <f>IF('Datos de Indicador'!AL53="No dato","x",ROUND(IF('Datos de Indicador'!AL53&gt;W$302,0,IF('Datos de Indicador'!AL53&lt;$W$301,10,(W$302-'Datos de Indicador'!AL53)/(W$302-W$301)*10)),1))</f>
        <v>6.8</v>
      </c>
      <c r="X50" s="361">
        <f t="shared" si="7"/>
        <v>6.7</v>
      </c>
      <c r="Y50" s="366">
        <f t="shared" si="4"/>
        <v>7.2</v>
      </c>
      <c r="Z50" s="32"/>
      <c r="AA50" s="378"/>
      <c r="AC50" s="378"/>
    </row>
    <row r="51" spans="1:29" s="3" customFormat="1" x14ac:dyDescent="0.25">
      <c r="A51" s="104" t="s">
        <v>231</v>
      </c>
      <c r="B51" s="101" t="s">
        <v>217</v>
      </c>
      <c r="C51" s="307">
        <v>410</v>
      </c>
      <c r="D51" s="358">
        <f>IF('Datos de Indicador'!Y54="No dato","x",ROUND(IF('Datos de Indicador'!Y54&gt;D$302,10,IF('Datos de Indicador'!Y54&lt;$D$301,0,10-(D$302-'Datos de Indicador'!Y54)/(D$302-D$301)*10)),1))</f>
        <v>10</v>
      </c>
      <c r="E51" s="359">
        <f>IF('Datos de Indicador'!Z54="No dato","x",ROUND(IF('Datos de Indicador'!Z54&gt;E$302,0,IF('Datos de Indicador'!Z54&lt;$E$301,10,(E$302-'Datos de Indicador'!Z54)/(E$302-E$301)*10)),1))</f>
        <v>0</v>
      </c>
      <c r="F51" s="360">
        <f t="shared" si="5"/>
        <v>6.7</v>
      </c>
      <c r="G51" s="359">
        <f>IF('Datos de Indicador'!AA54="No dato","x",ROUND(IF('Datos de Indicador'!AA54&gt;G$302,0,IF('Datos de Indicador'!AA54&lt;$G$301,10,(G$302-'Datos de Indicador'!AA54)/(G$302-G$301)*10)),1))</f>
        <v>5.4</v>
      </c>
      <c r="H51" s="361">
        <f t="shared" si="0"/>
        <v>5.4</v>
      </c>
      <c r="I51" s="362">
        <f t="shared" si="1"/>
        <v>6.1</v>
      </c>
      <c r="J51" s="359">
        <f>IF('Datos de Indicador'!AB54="No dato","x",ROUND(IF('Datos de Indicador'!AB54&gt;J$302,0,IF('Datos de Indicador'!AB54&lt;$J$301,10,(J$302-'Datos de Indicador'!AB54)/(J$302-J$301)*10)),1))</f>
        <v>8.3000000000000007</v>
      </c>
      <c r="K51" s="359">
        <f>IF('Datos de Indicador'!AC54="No dato","x",ROUND(IF('Datos de Indicador'!AC54&gt;K$302,0,IF('Datos de Indicador'!AC54&lt;$K$301,10,(K$302-'Datos de Indicador'!AC54)/(K$302-K$301)*10)),1))</f>
        <v>9.5</v>
      </c>
      <c r="L51" s="359">
        <f>IF('Datos de Indicador'!AD54="No dato","x",ROUND(IF('Datos de Indicador'!AD54&gt;L$302,0,IF('Datos de Indicador'!AD54&lt;$L$301,10,(L$302-'Datos de Indicador'!AD54)/(L$302-L$301)*10)),1))</f>
        <v>6.6</v>
      </c>
      <c r="M51" s="361">
        <f t="shared" si="2"/>
        <v>8.1</v>
      </c>
      <c r="N51" s="358">
        <f>IF('Datos de Indicador'!AE54="No dato","x",ROUND(IF('Datos de Indicador'!AE54&gt;N$302,0,IF('Datos de Indicador'!AE54&lt;$N$301,10,(N$302-'Datos de Indicador'!AE54)/(N$302-N$301)*10)),1))</f>
        <v>8.5</v>
      </c>
      <c r="O51" s="359">
        <f>IF('Datos de Indicador'!AF54="No dato","x",ROUND(IF('Datos de Indicador'!AF54&gt;O$302,0,IF('Datos de Indicador'!AF54&lt;$O$301,10,(O$302-'Datos de Indicador'!AF54)/(O$302-O$301)*10)),1))</f>
        <v>9.1</v>
      </c>
      <c r="P51" s="359">
        <f>IF('Datos de Indicador'!AG54="No dato","x",ROUND(IF('Datos de Indicador'!AG54&gt;P$302,0,IF('Datos de Indicador'!AG54&lt;$P$301,10,(P$302-'Datos de Indicador'!AG54)/(P$302-P$301)*10)),1))</f>
        <v>4.9000000000000004</v>
      </c>
      <c r="Q51" s="361">
        <f t="shared" si="3"/>
        <v>7.5</v>
      </c>
      <c r="R51" s="363">
        <f>IF('Datos de Indicador'!AH54="No data","x",ROUND(IF('Datos de Indicador'!AH54&gt;R$302,0,IF('Datos de Indicador'!AH54&lt;R$301,10,(R$302-'Datos de Indicador'!AH54)/(R$302-R$301)*10)),1))</f>
        <v>0</v>
      </c>
      <c r="S51" s="363">
        <f>IF('Datos de Indicador'!AI54="No data","x",ROUND(IF('Datos de Indicador'!AI54&gt;S$302,0,IF('Datos de Indicador'!AI54&lt;S$301,10,(S$302-'Datos de Indicador'!AI54)/(S$302-S$301)*10)),1))</f>
        <v>2.8</v>
      </c>
      <c r="T51" s="363">
        <f>IF('Datos de Indicador'!AJ54="No data","x",ROUND(IF('Datos de Indicador'!AJ54&gt;T$302,0,IF('Datos de Indicador'!AJ54&lt;T$301,10,(T$302-'Datos de Indicador'!AJ54)/(T$302-T$301)*10)),1))</f>
        <v>8.1999999999999993</v>
      </c>
      <c r="U51" s="363">
        <f>IF('Datos de Indicador'!AK54="No data","x",ROUND(IF('Datos de Indicador'!AK54&gt;U$302,0,IF('Datos de Indicador'!AK54&lt;U$301,10,(U$302-'Datos de Indicador'!AK54)/(U$302-U$301)*10)),1))</f>
        <v>10</v>
      </c>
      <c r="V51" s="364">
        <f t="shared" si="6"/>
        <v>6.5</v>
      </c>
      <c r="W51" s="365">
        <f>IF('Datos de Indicador'!AL54="No dato","x",ROUND(IF('Datos de Indicador'!AL54&gt;W$302,0,IF('Datos de Indicador'!AL54&lt;$W$301,10,(W$302-'Datos de Indicador'!AL54)/(W$302-W$301)*10)),1))</f>
        <v>6.9</v>
      </c>
      <c r="X51" s="361">
        <f t="shared" si="7"/>
        <v>6.7</v>
      </c>
      <c r="Y51" s="366">
        <f t="shared" si="4"/>
        <v>7.4</v>
      </c>
      <c r="Z51" s="32"/>
      <c r="AA51" s="378"/>
      <c r="AC51" s="378"/>
    </row>
    <row r="52" spans="1:29" s="3" customFormat="1" x14ac:dyDescent="0.25">
      <c r="A52" s="104" t="s">
        <v>231</v>
      </c>
      <c r="B52" s="101" t="s">
        <v>218</v>
      </c>
      <c r="C52" s="307">
        <v>411</v>
      </c>
      <c r="D52" s="358">
        <f>IF('Datos de Indicador'!Y55="No dato","x",ROUND(IF('Datos de Indicador'!Y55&gt;D$302,10,IF('Datos de Indicador'!Y55&lt;$D$301,0,10-(D$302-'Datos de Indicador'!Y55)/(D$302-D$301)*10)),1))</f>
        <v>10</v>
      </c>
      <c r="E52" s="359">
        <f>IF('Datos de Indicador'!Z55="No dato","x",ROUND(IF('Datos de Indicador'!Z55&gt;E$302,0,IF('Datos de Indicador'!Z55&lt;$E$301,10,(E$302-'Datos de Indicador'!Z55)/(E$302-E$301)*10)),1))</f>
        <v>0</v>
      </c>
      <c r="F52" s="360">
        <f t="shared" si="5"/>
        <v>6.7</v>
      </c>
      <c r="G52" s="359">
        <f>IF('Datos de Indicador'!AA55="No dato","x",ROUND(IF('Datos de Indicador'!AA55&gt;G$302,0,IF('Datos de Indicador'!AA55&lt;$G$301,10,(G$302-'Datos de Indicador'!AA55)/(G$302-G$301)*10)),1))</f>
        <v>7.1</v>
      </c>
      <c r="H52" s="361">
        <f t="shared" si="0"/>
        <v>7.1</v>
      </c>
      <c r="I52" s="362">
        <f t="shared" si="1"/>
        <v>6.9</v>
      </c>
      <c r="J52" s="359">
        <f>IF('Datos de Indicador'!AB55="No dato","x",ROUND(IF('Datos de Indicador'!AB55&gt;J$302,0,IF('Datos de Indicador'!AB55&lt;$J$301,10,(J$302-'Datos de Indicador'!AB55)/(J$302-J$301)*10)),1))</f>
        <v>7</v>
      </c>
      <c r="K52" s="359">
        <f>IF('Datos de Indicador'!AC55="No dato","x",ROUND(IF('Datos de Indicador'!AC55&gt;K$302,0,IF('Datos de Indicador'!AC55&lt;$K$301,10,(K$302-'Datos de Indicador'!AC55)/(K$302-K$301)*10)),1))</f>
        <v>9.5</v>
      </c>
      <c r="L52" s="359">
        <f>IF('Datos de Indicador'!AD55="No dato","x",ROUND(IF('Datos de Indicador'!AD55&gt;L$302,0,IF('Datos de Indicador'!AD55&lt;$L$301,10,(L$302-'Datos de Indicador'!AD55)/(L$302-L$301)*10)),1))</f>
        <v>4</v>
      </c>
      <c r="M52" s="361">
        <f t="shared" si="2"/>
        <v>6.8</v>
      </c>
      <c r="N52" s="358">
        <f>IF('Datos de Indicador'!AE55="No dato","x",ROUND(IF('Datos de Indicador'!AE55&gt;N$302,0,IF('Datos de Indicador'!AE55&lt;$N$301,10,(N$302-'Datos de Indicador'!AE55)/(N$302-N$301)*10)),1))</f>
        <v>5.3</v>
      </c>
      <c r="O52" s="359">
        <f>IF('Datos de Indicador'!AF55="No dato","x",ROUND(IF('Datos de Indicador'!AF55&gt;O$302,0,IF('Datos de Indicador'!AF55&lt;$O$301,10,(O$302-'Datos de Indicador'!AF55)/(O$302-O$301)*10)),1))</f>
        <v>9.5</v>
      </c>
      <c r="P52" s="359">
        <f>IF('Datos de Indicador'!AG55="No dato","x",ROUND(IF('Datos de Indicador'!AG55&gt;P$302,0,IF('Datos de Indicador'!AG55&lt;$P$301,10,(P$302-'Datos de Indicador'!AG55)/(P$302-P$301)*10)),1))</f>
        <v>6.1</v>
      </c>
      <c r="Q52" s="361">
        <f t="shared" si="3"/>
        <v>7</v>
      </c>
      <c r="R52" s="363">
        <f>IF('Datos de Indicador'!AH55="No data","x",ROUND(IF('Datos de Indicador'!AH55&gt;R$302,0,IF('Datos de Indicador'!AH55&lt;R$301,10,(R$302-'Datos de Indicador'!AH55)/(R$302-R$301)*10)),1))</f>
        <v>1.3</v>
      </c>
      <c r="S52" s="363">
        <f>IF('Datos de Indicador'!AI55="No data","x",ROUND(IF('Datos de Indicador'!AI55&gt;S$302,0,IF('Datos de Indicador'!AI55&lt;S$301,10,(S$302-'Datos de Indicador'!AI55)/(S$302-S$301)*10)),1))</f>
        <v>10</v>
      </c>
      <c r="T52" s="363">
        <f>IF('Datos de Indicador'!AJ55="No data","x",ROUND(IF('Datos de Indicador'!AJ55&gt;T$302,0,IF('Datos de Indicador'!AJ55&lt;T$301,10,(T$302-'Datos de Indicador'!AJ55)/(T$302-T$301)*10)),1))</f>
        <v>5.3</v>
      </c>
      <c r="U52" s="363">
        <f>IF('Datos de Indicador'!AK55="No data","x",ROUND(IF('Datos de Indicador'!AK55&gt;U$302,0,IF('Datos de Indicador'!AK55&lt;U$301,10,(U$302-'Datos de Indicador'!AK55)/(U$302-U$301)*10)),1))</f>
        <v>5.3</v>
      </c>
      <c r="V52" s="364">
        <f t="shared" si="6"/>
        <v>5.4</v>
      </c>
      <c r="W52" s="365">
        <f>IF('Datos de Indicador'!AL55="No dato","x",ROUND(IF('Datos de Indicador'!AL55&gt;W$302,0,IF('Datos de Indicador'!AL55&lt;$W$301,10,(W$302-'Datos de Indicador'!AL55)/(W$302-W$301)*10)),1))</f>
        <v>6.8</v>
      </c>
      <c r="X52" s="361">
        <f t="shared" si="7"/>
        <v>6.1</v>
      </c>
      <c r="Y52" s="366">
        <f t="shared" si="4"/>
        <v>6.6</v>
      </c>
      <c r="Z52" s="32"/>
      <c r="AA52" s="378"/>
      <c r="AC52" s="378"/>
    </row>
    <row r="53" spans="1:29" s="3" customFormat="1" x14ac:dyDescent="0.25">
      <c r="A53" s="104" t="s">
        <v>231</v>
      </c>
      <c r="B53" s="101" t="s">
        <v>67</v>
      </c>
      <c r="C53" s="307">
        <v>412</v>
      </c>
      <c r="D53" s="358">
        <f>IF('Datos de Indicador'!Y56="No dato","x",ROUND(IF('Datos de Indicador'!Y56&gt;D$302,10,IF('Datos de Indicador'!Y56&lt;$D$301,0,10-(D$302-'Datos de Indicador'!Y56)/(D$302-D$301)*10)),1))</f>
        <v>5</v>
      </c>
      <c r="E53" s="359">
        <f>IF('Datos de Indicador'!Z56="No dato","x",ROUND(IF('Datos de Indicador'!Z56&gt;E$302,0,IF('Datos de Indicador'!Z56&lt;$E$301,10,(E$302-'Datos de Indicador'!Z56)/(E$302-E$301)*10)),1))</f>
        <v>5</v>
      </c>
      <c r="F53" s="360">
        <f t="shared" si="5"/>
        <v>5</v>
      </c>
      <c r="G53" s="359">
        <f>IF('Datos de Indicador'!AA56="No dato","x",ROUND(IF('Datos de Indicador'!AA56&gt;G$302,0,IF('Datos de Indicador'!AA56&lt;$G$301,10,(G$302-'Datos de Indicador'!AA56)/(G$302-G$301)*10)),1))</f>
        <v>2.9</v>
      </c>
      <c r="H53" s="361">
        <f t="shared" si="0"/>
        <v>2.9</v>
      </c>
      <c r="I53" s="362">
        <f t="shared" si="1"/>
        <v>4</v>
      </c>
      <c r="J53" s="359">
        <f>IF('Datos de Indicador'!AB56="No dato","x",ROUND(IF('Datos de Indicador'!AB56&gt;J$302,0,IF('Datos de Indicador'!AB56&lt;$J$301,10,(J$302-'Datos de Indicador'!AB56)/(J$302-J$301)*10)),1))</f>
        <v>4.8</v>
      </c>
      <c r="K53" s="359">
        <f>IF('Datos de Indicador'!AC56="No dato","x",ROUND(IF('Datos de Indicador'!AC56&gt;K$302,0,IF('Datos de Indicador'!AC56&lt;$K$301,10,(K$302-'Datos de Indicador'!AC56)/(K$302-K$301)*10)),1))</f>
        <v>9.3000000000000007</v>
      </c>
      <c r="L53" s="359">
        <f>IF('Datos de Indicador'!AD56="No dato","x",ROUND(IF('Datos de Indicador'!AD56&gt;L$302,0,IF('Datos de Indicador'!AD56&lt;$L$301,10,(L$302-'Datos de Indicador'!AD56)/(L$302-L$301)*10)),1))</f>
        <v>4.3</v>
      </c>
      <c r="M53" s="361">
        <f t="shared" si="2"/>
        <v>6.1</v>
      </c>
      <c r="N53" s="358">
        <f>IF('Datos de Indicador'!AE56="No dato","x",ROUND(IF('Datos de Indicador'!AE56&gt;N$302,0,IF('Datos de Indicador'!AE56&lt;$N$301,10,(N$302-'Datos de Indicador'!AE56)/(N$302-N$301)*10)),1))</f>
        <v>7.2</v>
      </c>
      <c r="O53" s="359">
        <f>IF('Datos de Indicador'!AF56="No dato","x",ROUND(IF('Datos de Indicador'!AF56&gt;O$302,0,IF('Datos de Indicador'!AF56&lt;$O$301,10,(O$302-'Datos de Indicador'!AF56)/(O$302-O$301)*10)),1))</f>
        <v>10</v>
      </c>
      <c r="P53" s="359">
        <f>IF('Datos de Indicador'!AG56="No dato","x",ROUND(IF('Datos de Indicador'!AG56&gt;P$302,0,IF('Datos de Indicador'!AG56&lt;$P$301,10,(P$302-'Datos de Indicador'!AG56)/(P$302-P$301)*10)),1))</f>
        <v>3.7</v>
      </c>
      <c r="Q53" s="361">
        <f t="shared" si="3"/>
        <v>7</v>
      </c>
      <c r="R53" s="363">
        <f>IF('Datos de Indicador'!AH56="No data","x",ROUND(IF('Datos de Indicador'!AH56&gt;R$302,0,IF('Datos de Indicador'!AH56&lt;R$301,10,(R$302-'Datos de Indicador'!AH56)/(R$302-R$301)*10)),1))</f>
        <v>0</v>
      </c>
      <c r="S53" s="363">
        <f>IF('Datos de Indicador'!AI56="No data","x",ROUND(IF('Datos de Indicador'!AI56&gt;S$302,0,IF('Datos de Indicador'!AI56&lt;S$301,10,(S$302-'Datos de Indicador'!AI56)/(S$302-S$301)*10)),1))</f>
        <v>0</v>
      </c>
      <c r="T53" s="363">
        <f>IF('Datos de Indicador'!AJ56="No data","x",ROUND(IF('Datos de Indicador'!AJ56&gt;T$302,0,IF('Datos de Indicador'!AJ56&lt;T$301,10,(T$302-'Datos de Indicador'!AJ56)/(T$302-T$301)*10)),1))</f>
        <v>9.8000000000000007</v>
      </c>
      <c r="U53" s="363">
        <f>IF('Datos de Indicador'!AK56="No data","x",ROUND(IF('Datos de Indicador'!AK56&gt;U$302,0,IF('Datos de Indicador'!AK56&lt;U$301,10,(U$302-'Datos de Indicador'!AK56)/(U$302-U$301)*10)),1))</f>
        <v>10</v>
      </c>
      <c r="V53" s="364">
        <f t="shared" si="6"/>
        <v>6.6</v>
      </c>
      <c r="W53" s="365">
        <f>IF('Datos de Indicador'!AL56="No dato","x",ROUND(IF('Datos de Indicador'!AL56&gt;W$302,0,IF('Datos de Indicador'!AL56&lt;$W$301,10,(W$302-'Datos de Indicador'!AL56)/(W$302-W$301)*10)),1))</f>
        <v>6.6</v>
      </c>
      <c r="X53" s="361">
        <f t="shared" si="7"/>
        <v>6.6</v>
      </c>
      <c r="Y53" s="366">
        <f t="shared" si="4"/>
        <v>6.6</v>
      </c>
      <c r="Z53" s="32"/>
      <c r="AA53" s="378"/>
      <c r="AC53" s="378"/>
    </row>
    <row r="54" spans="1:29" s="3" customFormat="1" x14ac:dyDescent="0.25">
      <c r="A54" s="104" t="s">
        <v>231</v>
      </c>
      <c r="B54" s="101" t="s">
        <v>219</v>
      </c>
      <c r="C54" s="307">
        <v>413</v>
      </c>
      <c r="D54" s="358">
        <f>IF('Datos de Indicador'!Y57="No dato","x",ROUND(IF('Datos de Indicador'!Y57&gt;D$302,10,IF('Datos de Indicador'!Y57&lt;$D$301,0,10-(D$302-'Datos de Indicador'!Y57)/(D$302-D$301)*10)),1))</f>
        <v>5</v>
      </c>
      <c r="E54" s="359">
        <f>IF('Datos de Indicador'!Z57="No dato","x",ROUND(IF('Datos de Indicador'!Z57&gt;E$302,0,IF('Datos de Indicador'!Z57&lt;$E$301,10,(E$302-'Datos de Indicador'!Z57)/(E$302-E$301)*10)),1))</f>
        <v>0</v>
      </c>
      <c r="F54" s="360">
        <f t="shared" si="5"/>
        <v>3.3</v>
      </c>
      <c r="G54" s="359">
        <f>IF('Datos de Indicador'!AA57="No dato","x",ROUND(IF('Datos de Indicador'!AA57&gt;G$302,0,IF('Datos de Indicador'!AA57&lt;$G$301,10,(G$302-'Datos de Indicador'!AA57)/(G$302-G$301)*10)),1))</f>
        <v>2.6</v>
      </c>
      <c r="H54" s="361">
        <f t="shared" si="0"/>
        <v>2.6</v>
      </c>
      <c r="I54" s="362">
        <f t="shared" si="1"/>
        <v>3</v>
      </c>
      <c r="J54" s="359">
        <f>IF('Datos de Indicador'!AB57="No dato","x",ROUND(IF('Datos de Indicador'!AB57&gt;J$302,0,IF('Datos de Indicador'!AB57&lt;$J$301,10,(J$302-'Datos de Indicador'!AB57)/(J$302-J$301)*10)),1))</f>
        <v>2.5</v>
      </c>
      <c r="K54" s="359">
        <f>IF('Datos de Indicador'!AC57="No dato","x",ROUND(IF('Datos de Indicador'!AC57&gt;K$302,0,IF('Datos de Indicador'!AC57&lt;$K$301,10,(K$302-'Datos de Indicador'!AC57)/(K$302-K$301)*10)),1))</f>
        <v>8.1999999999999993</v>
      </c>
      <c r="L54" s="359">
        <f>IF('Datos de Indicador'!AD57="No dato","x",ROUND(IF('Datos de Indicador'!AD57&gt;L$302,0,IF('Datos de Indicador'!AD57&lt;$L$301,10,(L$302-'Datos de Indicador'!AD57)/(L$302-L$301)*10)),1))</f>
        <v>3.4</v>
      </c>
      <c r="M54" s="361">
        <f t="shared" si="2"/>
        <v>4.7</v>
      </c>
      <c r="N54" s="358">
        <f>IF('Datos de Indicador'!AE57="No dato","x",ROUND(IF('Datos de Indicador'!AE57&gt;N$302,0,IF('Datos de Indicador'!AE57&lt;$N$301,10,(N$302-'Datos de Indicador'!AE57)/(N$302-N$301)*10)),1))</f>
        <v>4.9000000000000004</v>
      </c>
      <c r="O54" s="359">
        <f>IF('Datos de Indicador'!AF57="No dato","x",ROUND(IF('Datos de Indicador'!AF57&gt;O$302,0,IF('Datos de Indicador'!AF57&lt;$O$301,10,(O$302-'Datos de Indicador'!AF57)/(O$302-O$301)*10)),1))</f>
        <v>4.7</v>
      </c>
      <c r="P54" s="359">
        <f>IF('Datos de Indicador'!AG57="No dato","x",ROUND(IF('Datos de Indicador'!AG57&gt;P$302,0,IF('Datos de Indicador'!AG57&lt;$P$301,10,(P$302-'Datos de Indicador'!AG57)/(P$302-P$301)*10)),1))</f>
        <v>3.9</v>
      </c>
      <c r="Q54" s="361">
        <f t="shared" si="3"/>
        <v>4.5</v>
      </c>
      <c r="R54" s="363">
        <f>IF('Datos de Indicador'!AH57="No data","x",ROUND(IF('Datos de Indicador'!AH57&gt;R$302,0,IF('Datos de Indicador'!AH57&lt;R$301,10,(R$302-'Datos de Indicador'!AH57)/(R$302-R$301)*10)),1))</f>
        <v>0</v>
      </c>
      <c r="S54" s="363">
        <f>IF('Datos de Indicador'!AI57="No data","x",ROUND(IF('Datos de Indicador'!AI57&gt;S$302,0,IF('Datos de Indicador'!AI57&lt;S$301,10,(S$302-'Datos de Indicador'!AI57)/(S$302-S$301)*10)),1))</f>
        <v>5.5</v>
      </c>
      <c r="T54" s="363">
        <f>IF('Datos de Indicador'!AJ57="No data","x",ROUND(IF('Datos de Indicador'!AJ57&gt;T$302,0,IF('Datos de Indicador'!AJ57&lt;T$301,10,(T$302-'Datos de Indicador'!AJ57)/(T$302-T$301)*10)),1))</f>
        <v>1.6</v>
      </c>
      <c r="U54" s="363">
        <f>IF('Datos de Indicador'!AK57="No data","x",ROUND(IF('Datos de Indicador'!AK57&gt;U$302,0,IF('Datos de Indicador'!AK57&lt;U$301,10,(U$302-'Datos de Indicador'!AK57)/(U$302-U$301)*10)),1))</f>
        <v>6.4</v>
      </c>
      <c r="V54" s="364">
        <f t="shared" si="6"/>
        <v>3.6</v>
      </c>
      <c r="W54" s="365">
        <f>IF('Datos de Indicador'!AL57="No dato","x",ROUND(IF('Datos de Indicador'!AL57&gt;W$302,0,IF('Datos de Indicador'!AL57&lt;$W$301,10,(W$302-'Datos de Indicador'!AL57)/(W$302-W$301)*10)),1))</f>
        <v>4.5999999999999996</v>
      </c>
      <c r="X54" s="361">
        <f t="shared" si="7"/>
        <v>4.0999999999999996</v>
      </c>
      <c r="Y54" s="366">
        <f t="shared" si="4"/>
        <v>4.4000000000000004</v>
      </c>
      <c r="Z54" s="32"/>
      <c r="AA54" s="378"/>
      <c r="AC54" s="378"/>
    </row>
    <row r="55" spans="1:29" s="3" customFormat="1" x14ac:dyDescent="0.25">
      <c r="A55" s="104" t="s">
        <v>231</v>
      </c>
      <c r="B55" s="101" t="s">
        <v>220</v>
      </c>
      <c r="C55" s="307">
        <v>414</v>
      </c>
      <c r="D55" s="358">
        <f>IF('Datos de Indicador'!Y58="No dato","x",ROUND(IF('Datos de Indicador'!Y58&gt;D$302,10,IF('Datos de Indicador'!Y58&lt;$D$301,0,10-(D$302-'Datos de Indicador'!Y58)/(D$302-D$301)*10)),1))</f>
        <v>10</v>
      </c>
      <c r="E55" s="359">
        <f>IF('Datos de Indicador'!Z58="No dato","x",ROUND(IF('Datos de Indicador'!Z58&gt;E$302,0,IF('Datos de Indicador'!Z58&lt;$E$301,10,(E$302-'Datos de Indicador'!Z58)/(E$302-E$301)*10)),1))</f>
        <v>10</v>
      </c>
      <c r="F55" s="360">
        <f t="shared" si="5"/>
        <v>10</v>
      </c>
      <c r="G55" s="359">
        <f>IF('Datos de Indicador'!AA58="No dato","x",ROUND(IF('Datos de Indicador'!AA58&gt;G$302,0,IF('Datos de Indicador'!AA58&lt;$G$301,10,(G$302-'Datos de Indicador'!AA58)/(G$302-G$301)*10)),1))</f>
        <v>6.9</v>
      </c>
      <c r="H55" s="361">
        <f t="shared" si="0"/>
        <v>6.9</v>
      </c>
      <c r="I55" s="362">
        <f t="shared" si="1"/>
        <v>8.9</v>
      </c>
      <c r="J55" s="359">
        <f>IF('Datos de Indicador'!AB58="No dato","x",ROUND(IF('Datos de Indicador'!AB58&gt;J$302,0,IF('Datos de Indicador'!AB58&lt;$J$301,10,(J$302-'Datos de Indicador'!AB58)/(J$302-J$301)*10)),1))</f>
        <v>7.1</v>
      </c>
      <c r="K55" s="359">
        <f>IF('Datos de Indicador'!AC58="No dato","x",ROUND(IF('Datos de Indicador'!AC58&gt;K$302,0,IF('Datos de Indicador'!AC58&lt;$K$301,10,(K$302-'Datos de Indicador'!AC58)/(K$302-K$301)*10)),1))</f>
        <v>9.8000000000000007</v>
      </c>
      <c r="L55" s="359">
        <f>IF('Datos de Indicador'!AD58="No dato","x",ROUND(IF('Datos de Indicador'!AD58&gt;L$302,0,IF('Datos de Indicador'!AD58&lt;$L$301,10,(L$302-'Datos de Indicador'!AD58)/(L$302-L$301)*10)),1))</f>
        <v>5.3</v>
      </c>
      <c r="M55" s="361">
        <f t="shared" si="2"/>
        <v>7.4</v>
      </c>
      <c r="N55" s="358">
        <f>IF('Datos de Indicador'!AE58="No dato","x",ROUND(IF('Datos de Indicador'!AE58&gt;N$302,0,IF('Datos de Indicador'!AE58&lt;$N$301,10,(N$302-'Datos de Indicador'!AE58)/(N$302-N$301)*10)),1))</f>
        <v>8.3000000000000007</v>
      </c>
      <c r="O55" s="359">
        <f>IF('Datos de Indicador'!AF58="No dato","x",ROUND(IF('Datos de Indicador'!AF58&gt;O$302,0,IF('Datos de Indicador'!AF58&lt;$O$301,10,(O$302-'Datos de Indicador'!AF58)/(O$302-O$301)*10)),1))</f>
        <v>10</v>
      </c>
      <c r="P55" s="359">
        <f>IF('Datos de Indicador'!AG58="No dato","x",ROUND(IF('Datos de Indicador'!AG58&gt;P$302,0,IF('Datos de Indicador'!AG58&lt;$P$301,10,(P$302-'Datos de Indicador'!AG58)/(P$302-P$301)*10)),1))</f>
        <v>5.3</v>
      </c>
      <c r="Q55" s="361">
        <f t="shared" si="3"/>
        <v>7.9</v>
      </c>
      <c r="R55" s="363">
        <f>IF('Datos de Indicador'!AH58="No data","x",ROUND(IF('Datos de Indicador'!AH58&gt;R$302,0,IF('Datos de Indicador'!AH58&lt;R$301,10,(R$302-'Datos de Indicador'!AH58)/(R$302-R$301)*10)),1))</f>
        <v>5.3</v>
      </c>
      <c r="S55" s="363">
        <f>IF('Datos de Indicador'!AI58="No data","x",ROUND(IF('Datos de Indicador'!AI58&gt;S$302,0,IF('Datos de Indicador'!AI58&lt;S$301,10,(S$302-'Datos de Indicador'!AI58)/(S$302-S$301)*10)),1))</f>
        <v>7.3</v>
      </c>
      <c r="T55" s="363">
        <f>IF('Datos de Indicador'!AJ58="No data","x",ROUND(IF('Datos de Indicador'!AJ58&gt;T$302,0,IF('Datos de Indicador'!AJ58&lt;T$301,10,(T$302-'Datos de Indicador'!AJ58)/(T$302-T$301)*10)),1))</f>
        <v>10</v>
      </c>
      <c r="U55" s="363">
        <f>IF('Datos de Indicador'!AK58="No data","x",ROUND(IF('Datos de Indicador'!AK58&gt;U$302,0,IF('Datos de Indicador'!AK58&lt;U$301,10,(U$302-'Datos de Indicador'!AK58)/(U$302-U$301)*10)),1))</f>
        <v>10</v>
      </c>
      <c r="V55" s="364">
        <f t="shared" si="6"/>
        <v>8.8000000000000007</v>
      </c>
      <c r="W55" s="365">
        <f>IF('Datos de Indicador'!AL58="No dato","x",ROUND(IF('Datos de Indicador'!AL58&gt;W$302,0,IF('Datos de Indicador'!AL58&lt;$W$301,10,(W$302-'Datos de Indicador'!AL58)/(W$302-W$301)*10)),1))</f>
        <v>10</v>
      </c>
      <c r="X55" s="361">
        <f t="shared" si="7"/>
        <v>9.4</v>
      </c>
      <c r="Y55" s="366">
        <f t="shared" si="4"/>
        <v>8.1999999999999993</v>
      </c>
      <c r="Z55" s="32"/>
      <c r="AA55" s="378"/>
      <c r="AC55" s="378"/>
    </row>
    <row r="56" spans="1:29" s="3" customFormat="1" x14ac:dyDescent="0.25">
      <c r="A56" s="104" t="s">
        <v>231</v>
      </c>
      <c r="B56" s="101" t="s">
        <v>221</v>
      </c>
      <c r="C56" s="307">
        <v>415</v>
      </c>
      <c r="D56" s="358">
        <f>IF('Datos de Indicador'!Y59="No dato","x",ROUND(IF('Datos de Indicador'!Y59&gt;D$302,10,IF('Datos de Indicador'!Y59&lt;$D$301,0,10-(D$302-'Datos de Indicador'!Y59)/(D$302-D$301)*10)),1))</f>
        <v>10</v>
      </c>
      <c r="E56" s="359">
        <f>IF('Datos de Indicador'!Z59="No dato","x",ROUND(IF('Datos de Indicador'!Z59&gt;E$302,0,IF('Datos de Indicador'!Z59&lt;$E$301,10,(E$302-'Datos de Indicador'!Z59)/(E$302-E$301)*10)),1))</f>
        <v>0</v>
      </c>
      <c r="F56" s="360">
        <f t="shared" si="5"/>
        <v>6.7</v>
      </c>
      <c r="G56" s="359">
        <f>IF('Datos de Indicador'!AA59="No dato","x",ROUND(IF('Datos de Indicador'!AA59&gt;G$302,0,IF('Datos de Indicador'!AA59&lt;$G$301,10,(G$302-'Datos de Indicador'!AA59)/(G$302-G$301)*10)),1))</f>
        <v>6</v>
      </c>
      <c r="H56" s="361">
        <f t="shared" si="0"/>
        <v>6</v>
      </c>
      <c r="I56" s="362">
        <f t="shared" si="1"/>
        <v>6.4</v>
      </c>
      <c r="J56" s="359">
        <f>IF('Datos de Indicador'!AB59="No dato","x",ROUND(IF('Datos de Indicador'!AB59&gt;J$302,0,IF('Datos de Indicador'!AB59&lt;$J$301,10,(J$302-'Datos de Indicador'!AB59)/(J$302-J$301)*10)),1))</f>
        <v>3.8</v>
      </c>
      <c r="K56" s="359">
        <f>IF('Datos de Indicador'!AC59="No dato","x",ROUND(IF('Datos de Indicador'!AC59&gt;K$302,0,IF('Datos de Indicador'!AC59&lt;$K$301,10,(K$302-'Datos de Indicador'!AC59)/(K$302-K$301)*10)),1))</f>
        <v>9.6</v>
      </c>
      <c r="L56" s="359">
        <f>IF('Datos de Indicador'!AD59="No dato","x",ROUND(IF('Datos de Indicador'!AD59&gt;L$302,0,IF('Datos de Indicador'!AD59&lt;$L$301,10,(L$302-'Datos de Indicador'!AD59)/(L$302-L$301)*10)),1))</f>
        <v>5.7</v>
      </c>
      <c r="M56" s="361">
        <f t="shared" si="2"/>
        <v>6.4</v>
      </c>
      <c r="N56" s="358">
        <f>IF('Datos de Indicador'!AE59="No dato","x",ROUND(IF('Datos de Indicador'!AE59&gt;N$302,0,IF('Datos de Indicador'!AE59&lt;$N$301,10,(N$302-'Datos de Indicador'!AE59)/(N$302-N$301)*10)),1))</f>
        <v>7.6</v>
      </c>
      <c r="O56" s="359">
        <f>IF('Datos de Indicador'!AF59="No dato","x",ROUND(IF('Datos de Indicador'!AF59&gt;O$302,0,IF('Datos de Indicador'!AF59&lt;$O$301,10,(O$302-'Datos de Indicador'!AF59)/(O$302-O$301)*10)),1))</f>
        <v>8.8000000000000007</v>
      </c>
      <c r="P56" s="359">
        <f>IF('Datos de Indicador'!AG59="No dato","x",ROUND(IF('Datos de Indicador'!AG59&gt;P$302,0,IF('Datos de Indicador'!AG59&lt;$P$301,10,(P$302-'Datos de Indicador'!AG59)/(P$302-P$301)*10)),1))</f>
        <v>9.1999999999999993</v>
      </c>
      <c r="Q56" s="361">
        <f t="shared" si="3"/>
        <v>8.5</v>
      </c>
      <c r="R56" s="363">
        <f>IF('Datos de Indicador'!AH59="No data","x",ROUND(IF('Datos de Indicador'!AH59&gt;R$302,0,IF('Datos de Indicador'!AH59&lt;R$301,10,(R$302-'Datos de Indicador'!AH59)/(R$302-R$301)*10)),1))</f>
        <v>2.1</v>
      </c>
      <c r="S56" s="363">
        <f>IF('Datos de Indicador'!AI59="No data","x",ROUND(IF('Datos de Indicador'!AI59&gt;S$302,0,IF('Datos de Indicador'!AI59&lt;S$301,10,(S$302-'Datos de Indicador'!AI59)/(S$302-S$301)*10)),1))</f>
        <v>0</v>
      </c>
      <c r="T56" s="363">
        <f>IF('Datos de Indicador'!AJ59="No data","x",ROUND(IF('Datos de Indicador'!AJ59&gt;T$302,0,IF('Datos de Indicador'!AJ59&lt;T$301,10,(T$302-'Datos de Indicador'!AJ59)/(T$302-T$301)*10)),1))</f>
        <v>7.9</v>
      </c>
      <c r="U56" s="363">
        <f>IF('Datos de Indicador'!AK59="No data","x",ROUND(IF('Datos de Indicador'!AK59&gt;U$302,0,IF('Datos de Indicador'!AK59&lt;U$301,10,(U$302-'Datos de Indicador'!AK59)/(U$302-U$301)*10)),1))</f>
        <v>10</v>
      </c>
      <c r="V56" s="364">
        <f t="shared" si="6"/>
        <v>6.3</v>
      </c>
      <c r="W56" s="365">
        <f>IF('Datos de Indicador'!AL59="No dato","x",ROUND(IF('Datos de Indicador'!AL59&gt;W$302,0,IF('Datos de Indicador'!AL59&lt;$W$301,10,(W$302-'Datos de Indicador'!AL59)/(W$302-W$301)*10)),1))</f>
        <v>7.1</v>
      </c>
      <c r="X56" s="361">
        <f t="shared" si="7"/>
        <v>6.7</v>
      </c>
      <c r="Y56" s="366">
        <f t="shared" si="4"/>
        <v>7.2</v>
      </c>
      <c r="Z56" s="32"/>
      <c r="AA56" s="378"/>
      <c r="AC56" s="378"/>
    </row>
    <row r="57" spans="1:29" s="3" customFormat="1" x14ac:dyDescent="0.25">
      <c r="A57" s="104" t="s">
        <v>231</v>
      </c>
      <c r="B57" s="101" t="s">
        <v>200</v>
      </c>
      <c r="C57" s="307">
        <v>416</v>
      </c>
      <c r="D57" s="358">
        <f>IF('Datos de Indicador'!Y60="No dato","x",ROUND(IF('Datos de Indicador'!Y60&gt;D$302,10,IF('Datos de Indicador'!Y60&lt;$D$301,0,10-(D$302-'Datos de Indicador'!Y60)/(D$302-D$301)*10)),1))</f>
        <v>10</v>
      </c>
      <c r="E57" s="359">
        <f>IF('Datos de Indicador'!Z60="No dato","x",ROUND(IF('Datos de Indicador'!Z60&gt;E$302,0,IF('Datos de Indicador'!Z60&lt;$E$301,10,(E$302-'Datos de Indicador'!Z60)/(E$302-E$301)*10)),1))</f>
        <v>10</v>
      </c>
      <c r="F57" s="360">
        <f t="shared" si="5"/>
        <v>10</v>
      </c>
      <c r="G57" s="359">
        <f>IF('Datos de Indicador'!AA60="No dato","x",ROUND(IF('Datos de Indicador'!AA60&gt;G$302,0,IF('Datos de Indicador'!AA60&lt;$G$301,10,(G$302-'Datos de Indicador'!AA60)/(G$302-G$301)*10)),1))</f>
        <v>6.9</v>
      </c>
      <c r="H57" s="361">
        <f t="shared" si="0"/>
        <v>6.9</v>
      </c>
      <c r="I57" s="362">
        <f t="shared" si="1"/>
        <v>8.9</v>
      </c>
      <c r="J57" s="359">
        <f>IF('Datos de Indicador'!AB60="No dato","x",ROUND(IF('Datos de Indicador'!AB60&gt;J$302,0,IF('Datos de Indicador'!AB60&lt;$J$301,10,(J$302-'Datos de Indicador'!AB60)/(J$302-J$301)*10)),1))</f>
        <v>3.9</v>
      </c>
      <c r="K57" s="359">
        <f>IF('Datos de Indicador'!AC60="No dato","x",ROUND(IF('Datos de Indicador'!AC60&gt;K$302,0,IF('Datos de Indicador'!AC60&lt;$K$301,10,(K$302-'Datos de Indicador'!AC60)/(K$302-K$301)*10)),1))</f>
        <v>9.3000000000000007</v>
      </c>
      <c r="L57" s="359">
        <f>IF('Datos de Indicador'!AD60="No dato","x",ROUND(IF('Datos de Indicador'!AD60&gt;L$302,0,IF('Datos de Indicador'!AD60&lt;$L$301,10,(L$302-'Datos de Indicador'!AD60)/(L$302-L$301)*10)),1))</f>
        <v>4.8</v>
      </c>
      <c r="M57" s="361">
        <f t="shared" si="2"/>
        <v>6</v>
      </c>
      <c r="N57" s="358">
        <f>IF('Datos de Indicador'!AE60="No dato","x",ROUND(IF('Datos de Indicador'!AE60&gt;N$302,0,IF('Datos de Indicador'!AE60&lt;$N$301,10,(N$302-'Datos de Indicador'!AE60)/(N$302-N$301)*10)),1))</f>
        <v>5.8</v>
      </c>
      <c r="O57" s="359">
        <f>IF('Datos de Indicador'!AF60="No dato","x",ROUND(IF('Datos de Indicador'!AF60&gt;O$302,0,IF('Datos de Indicador'!AF60&lt;$O$301,10,(O$302-'Datos de Indicador'!AF60)/(O$302-O$301)*10)),1))</f>
        <v>10</v>
      </c>
      <c r="P57" s="359">
        <f>IF('Datos de Indicador'!AG60="No dato","x",ROUND(IF('Datos de Indicador'!AG60&gt;P$302,0,IF('Datos de Indicador'!AG60&lt;$P$301,10,(P$302-'Datos de Indicador'!AG60)/(P$302-P$301)*10)),1))</f>
        <v>3.3</v>
      </c>
      <c r="Q57" s="361">
        <f t="shared" si="3"/>
        <v>6.4</v>
      </c>
      <c r="R57" s="363">
        <f>IF('Datos de Indicador'!AH60="No data","x",ROUND(IF('Datos de Indicador'!AH60&gt;R$302,0,IF('Datos de Indicador'!AH60&lt;R$301,10,(R$302-'Datos de Indicador'!AH60)/(R$302-R$301)*10)),1))</f>
        <v>0</v>
      </c>
      <c r="S57" s="363">
        <f>IF('Datos de Indicador'!AI60="No data","x",ROUND(IF('Datos de Indicador'!AI60&gt;S$302,0,IF('Datos de Indicador'!AI60&lt;S$301,10,(S$302-'Datos de Indicador'!AI60)/(S$302-S$301)*10)),1))</f>
        <v>0</v>
      </c>
      <c r="T57" s="363">
        <f>IF('Datos de Indicador'!AJ60="No data","x",ROUND(IF('Datos de Indicador'!AJ60&gt;T$302,0,IF('Datos de Indicador'!AJ60&lt;T$301,10,(T$302-'Datos de Indicador'!AJ60)/(T$302-T$301)*10)),1))</f>
        <v>6</v>
      </c>
      <c r="U57" s="363">
        <f>IF('Datos de Indicador'!AK60="No data","x",ROUND(IF('Datos de Indicador'!AK60&gt;U$302,0,IF('Datos de Indicador'!AK60&lt;U$301,10,(U$302-'Datos de Indicador'!AK60)/(U$302-U$301)*10)),1))</f>
        <v>10</v>
      </c>
      <c r="V57" s="364">
        <f t="shared" si="6"/>
        <v>5.3</v>
      </c>
      <c r="W57" s="365">
        <f>IF('Datos de Indicador'!AL60="No dato","x",ROUND(IF('Datos de Indicador'!AL60&gt;W$302,0,IF('Datos de Indicador'!AL60&lt;$W$301,10,(W$302-'Datos de Indicador'!AL60)/(W$302-W$301)*10)),1))</f>
        <v>6.9</v>
      </c>
      <c r="X57" s="361">
        <f t="shared" si="7"/>
        <v>6.1</v>
      </c>
      <c r="Y57" s="366">
        <f t="shared" si="4"/>
        <v>6.2</v>
      </c>
      <c r="Z57" s="32"/>
      <c r="AA57" s="378"/>
      <c r="AC57" s="378"/>
    </row>
    <row r="58" spans="1:29" s="3" customFormat="1" x14ac:dyDescent="0.25">
      <c r="A58" s="104" t="s">
        <v>231</v>
      </c>
      <c r="B58" s="101" t="s">
        <v>222</v>
      </c>
      <c r="C58" s="307">
        <v>417</v>
      </c>
      <c r="D58" s="358">
        <f>IF('Datos de Indicador'!Y61="No dato","x",ROUND(IF('Datos de Indicador'!Y61&gt;D$302,10,IF('Datos de Indicador'!Y61&lt;$D$301,0,10-(D$302-'Datos de Indicador'!Y61)/(D$302-D$301)*10)),1))</f>
        <v>10</v>
      </c>
      <c r="E58" s="359">
        <f>IF('Datos de Indicador'!Z61="No dato","x",ROUND(IF('Datos de Indicador'!Z61&gt;E$302,0,IF('Datos de Indicador'!Z61&lt;$E$301,10,(E$302-'Datos de Indicador'!Z61)/(E$302-E$301)*10)),1))</f>
        <v>10</v>
      </c>
      <c r="F58" s="360">
        <f t="shared" si="5"/>
        <v>10</v>
      </c>
      <c r="G58" s="359">
        <f>IF('Datos de Indicador'!AA61="No dato","x",ROUND(IF('Datos de Indicador'!AA61&gt;G$302,0,IF('Datos de Indicador'!AA61&lt;$G$301,10,(G$302-'Datos de Indicador'!AA61)/(G$302-G$301)*10)),1))</f>
        <v>6.2</v>
      </c>
      <c r="H58" s="361">
        <f t="shared" si="0"/>
        <v>6.2</v>
      </c>
      <c r="I58" s="362">
        <f t="shared" si="1"/>
        <v>8.8000000000000007</v>
      </c>
      <c r="J58" s="359">
        <f>IF('Datos de Indicador'!AB61="No dato","x",ROUND(IF('Datos de Indicador'!AB61&gt;J$302,0,IF('Datos de Indicador'!AB61&lt;$J$301,10,(J$302-'Datos de Indicador'!AB61)/(J$302-J$301)*10)),1))</f>
        <v>2.8</v>
      </c>
      <c r="K58" s="359">
        <f>IF('Datos de Indicador'!AC61="No dato","x",ROUND(IF('Datos de Indicador'!AC61&gt;K$302,0,IF('Datos de Indicador'!AC61&lt;$K$301,10,(K$302-'Datos de Indicador'!AC61)/(K$302-K$301)*10)),1))</f>
        <v>9.6</v>
      </c>
      <c r="L58" s="359">
        <f>IF('Datos de Indicador'!AD61="No dato","x",ROUND(IF('Datos de Indicador'!AD61&gt;L$302,0,IF('Datos de Indicador'!AD61&lt;$L$301,10,(L$302-'Datos de Indicador'!AD61)/(L$302-L$301)*10)),1))</f>
        <v>4</v>
      </c>
      <c r="M58" s="361">
        <f t="shared" si="2"/>
        <v>5.5</v>
      </c>
      <c r="N58" s="358">
        <f>IF('Datos de Indicador'!AE61="No dato","x",ROUND(IF('Datos de Indicador'!AE61&gt;N$302,0,IF('Datos de Indicador'!AE61&lt;$N$301,10,(N$302-'Datos de Indicador'!AE61)/(N$302-N$301)*10)),1))</f>
        <v>5.0999999999999996</v>
      </c>
      <c r="O58" s="359">
        <f>IF('Datos de Indicador'!AF61="No dato","x",ROUND(IF('Datos de Indicador'!AF61&gt;O$302,0,IF('Datos de Indicador'!AF61&lt;$O$301,10,(O$302-'Datos de Indicador'!AF61)/(O$302-O$301)*10)),1))</f>
        <v>8</v>
      </c>
      <c r="P58" s="359">
        <f>IF('Datos de Indicador'!AG61="No dato","x",ROUND(IF('Datos de Indicador'!AG61&gt;P$302,0,IF('Datos de Indicador'!AG61&lt;$P$301,10,(P$302-'Datos de Indicador'!AG61)/(P$302-P$301)*10)),1))</f>
        <v>4.4000000000000004</v>
      </c>
      <c r="Q58" s="361">
        <f t="shared" si="3"/>
        <v>5.8</v>
      </c>
      <c r="R58" s="363">
        <f>IF('Datos de Indicador'!AH61="No data","x",ROUND(IF('Datos de Indicador'!AH61&gt;R$302,0,IF('Datos de Indicador'!AH61&lt;R$301,10,(R$302-'Datos de Indicador'!AH61)/(R$302-R$301)*10)),1))</f>
        <v>1.1000000000000001</v>
      </c>
      <c r="S58" s="363">
        <f>IF('Datos de Indicador'!AI61="No data","x",ROUND(IF('Datos de Indicador'!AI61&gt;S$302,0,IF('Datos de Indicador'!AI61&lt;S$301,10,(S$302-'Datos de Indicador'!AI61)/(S$302-S$301)*10)),1))</f>
        <v>4.8</v>
      </c>
      <c r="T58" s="363">
        <f>IF('Datos de Indicador'!AJ61="No data","x",ROUND(IF('Datos de Indicador'!AJ61&gt;T$302,0,IF('Datos de Indicador'!AJ61&lt;T$301,10,(T$302-'Datos de Indicador'!AJ61)/(T$302-T$301)*10)),1))</f>
        <v>3.5</v>
      </c>
      <c r="U58" s="363">
        <f>IF('Datos de Indicador'!AK61="No data","x",ROUND(IF('Datos de Indicador'!AK61&gt;U$302,0,IF('Datos de Indicador'!AK61&lt;U$301,10,(U$302-'Datos de Indicador'!AK61)/(U$302-U$301)*10)),1))</f>
        <v>9.9</v>
      </c>
      <c r="V58" s="364">
        <f t="shared" si="6"/>
        <v>5.5</v>
      </c>
      <c r="W58" s="365">
        <f>IF('Datos de Indicador'!AL61="No dato","x",ROUND(IF('Datos de Indicador'!AL61&gt;W$302,0,IF('Datos de Indicador'!AL61&lt;$W$301,10,(W$302-'Datos de Indicador'!AL61)/(W$302-W$301)*10)),1))</f>
        <v>5.0999999999999996</v>
      </c>
      <c r="X58" s="361">
        <f t="shared" si="7"/>
        <v>5.3</v>
      </c>
      <c r="Y58" s="366">
        <f t="shared" si="4"/>
        <v>5.5</v>
      </c>
      <c r="Z58" s="32"/>
      <c r="AA58" s="378"/>
      <c r="AC58" s="378"/>
    </row>
    <row r="59" spans="1:29" s="3" customFormat="1" x14ac:dyDescent="0.25">
      <c r="A59" s="104" t="s">
        <v>231</v>
      </c>
      <c r="B59" s="101" t="s">
        <v>223</v>
      </c>
      <c r="C59" s="307">
        <v>418</v>
      </c>
      <c r="D59" s="358">
        <f>IF('Datos de Indicador'!Y62="No dato","x",ROUND(IF('Datos de Indicador'!Y62&gt;D$302,10,IF('Datos de Indicador'!Y62&lt;$D$301,0,10-(D$302-'Datos de Indicador'!Y62)/(D$302-D$301)*10)),1))</f>
        <v>10</v>
      </c>
      <c r="E59" s="359">
        <f>IF('Datos de Indicador'!Z62="No dato","x",ROUND(IF('Datos de Indicador'!Z62&gt;E$302,0,IF('Datos de Indicador'!Z62&lt;$E$301,10,(E$302-'Datos de Indicador'!Z62)/(E$302-E$301)*10)),1))</f>
        <v>10</v>
      </c>
      <c r="F59" s="360">
        <f t="shared" si="5"/>
        <v>10</v>
      </c>
      <c r="G59" s="359">
        <f>IF('Datos de Indicador'!AA62="No dato","x",ROUND(IF('Datos de Indicador'!AA62&gt;G$302,0,IF('Datos de Indicador'!AA62&lt;$G$301,10,(G$302-'Datos de Indicador'!AA62)/(G$302-G$301)*10)),1))</f>
        <v>6.9</v>
      </c>
      <c r="H59" s="361">
        <f t="shared" si="0"/>
        <v>6.9</v>
      </c>
      <c r="I59" s="362">
        <f t="shared" si="1"/>
        <v>8.9</v>
      </c>
      <c r="J59" s="359">
        <f>IF('Datos de Indicador'!AB62="No dato","x",ROUND(IF('Datos de Indicador'!AB62&gt;J$302,0,IF('Datos de Indicador'!AB62&lt;$J$301,10,(J$302-'Datos de Indicador'!AB62)/(J$302-J$301)*10)),1))</f>
        <v>5.5</v>
      </c>
      <c r="K59" s="359">
        <f>IF('Datos de Indicador'!AC62="No dato","x",ROUND(IF('Datos de Indicador'!AC62&gt;K$302,0,IF('Datos de Indicador'!AC62&lt;$K$301,10,(K$302-'Datos de Indicador'!AC62)/(K$302-K$301)*10)),1))</f>
        <v>9.8000000000000007</v>
      </c>
      <c r="L59" s="359">
        <f>IF('Datos de Indicador'!AD62="No dato","x",ROUND(IF('Datos de Indicador'!AD62&gt;L$302,0,IF('Datos de Indicador'!AD62&lt;$L$301,10,(L$302-'Datos de Indicador'!AD62)/(L$302-L$301)*10)),1))</f>
        <v>5.3</v>
      </c>
      <c r="M59" s="361">
        <f t="shared" si="2"/>
        <v>6.9</v>
      </c>
      <c r="N59" s="358">
        <f>IF('Datos de Indicador'!AE62="No dato","x",ROUND(IF('Datos de Indicador'!AE62&gt;N$302,0,IF('Datos de Indicador'!AE62&lt;$N$301,10,(N$302-'Datos de Indicador'!AE62)/(N$302-N$301)*10)),1))</f>
        <v>6.1</v>
      </c>
      <c r="O59" s="359">
        <f>IF('Datos de Indicador'!AF62="No dato","x",ROUND(IF('Datos de Indicador'!AF62&gt;O$302,0,IF('Datos de Indicador'!AF62&lt;$O$301,10,(O$302-'Datos de Indicador'!AF62)/(O$302-O$301)*10)),1))</f>
        <v>10</v>
      </c>
      <c r="P59" s="359">
        <f>IF('Datos de Indicador'!AG62="No dato","x",ROUND(IF('Datos de Indicador'!AG62&gt;P$302,0,IF('Datos de Indicador'!AG62&lt;$P$301,10,(P$302-'Datos de Indicador'!AG62)/(P$302-P$301)*10)),1))</f>
        <v>6.8</v>
      </c>
      <c r="Q59" s="361">
        <f t="shared" si="3"/>
        <v>7.6</v>
      </c>
      <c r="R59" s="363">
        <f>IF('Datos de Indicador'!AH62="No data","x",ROUND(IF('Datos de Indicador'!AH62&gt;R$302,0,IF('Datos de Indicador'!AH62&lt;R$301,10,(R$302-'Datos de Indicador'!AH62)/(R$302-R$301)*10)),1))</f>
        <v>0</v>
      </c>
      <c r="S59" s="363">
        <f>IF('Datos de Indicador'!AI62="No data","x",ROUND(IF('Datos de Indicador'!AI62&gt;S$302,0,IF('Datos de Indicador'!AI62&lt;S$301,10,(S$302-'Datos de Indicador'!AI62)/(S$302-S$301)*10)),1))</f>
        <v>0</v>
      </c>
      <c r="T59" s="363">
        <f>IF('Datos de Indicador'!AJ62="No data","x",ROUND(IF('Datos de Indicador'!AJ62&gt;T$302,0,IF('Datos de Indicador'!AJ62&lt;T$301,10,(T$302-'Datos de Indicador'!AJ62)/(T$302-T$301)*10)),1))</f>
        <v>9</v>
      </c>
      <c r="U59" s="363">
        <f>IF('Datos de Indicador'!AK62="No data","x",ROUND(IF('Datos de Indicador'!AK62&gt;U$302,0,IF('Datos de Indicador'!AK62&lt;U$301,10,(U$302-'Datos de Indicador'!AK62)/(U$302-U$301)*10)),1))</f>
        <v>10</v>
      </c>
      <c r="V59" s="364">
        <f t="shared" si="6"/>
        <v>6.3</v>
      </c>
      <c r="W59" s="365">
        <f>IF('Datos de Indicador'!AL62="No dato","x",ROUND(IF('Datos de Indicador'!AL62&gt;W$302,0,IF('Datos de Indicador'!AL62&lt;$W$301,10,(W$302-'Datos de Indicador'!AL62)/(W$302-W$301)*10)),1))</f>
        <v>6.4</v>
      </c>
      <c r="X59" s="361">
        <f t="shared" si="7"/>
        <v>6.4</v>
      </c>
      <c r="Y59" s="366">
        <f t="shared" si="4"/>
        <v>7</v>
      </c>
      <c r="Z59" s="32"/>
      <c r="AA59" s="378"/>
      <c r="AC59" s="378"/>
    </row>
    <row r="60" spans="1:29" s="3" customFormat="1" x14ac:dyDescent="0.25">
      <c r="A60" s="104" t="s">
        <v>231</v>
      </c>
      <c r="B60" s="101" t="s">
        <v>224</v>
      </c>
      <c r="C60" s="307">
        <v>419</v>
      </c>
      <c r="D60" s="358">
        <f>IF('Datos de Indicador'!Y63="No dato","x",ROUND(IF('Datos de Indicador'!Y63&gt;D$302,10,IF('Datos de Indicador'!Y63&lt;$D$301,0,10-(D$302-'Datos de Indicador'!Y63)/(D$302-D$301)*10)),1))</f>
        <v>5</v>
      </c>
      <c r="E60" s="359">
        <f>IF('Datos de Indicador'!Z63="No dato","x",ROUND(IF('Datos de Indicador'!Z63&gt;E$302,0,IF('Datos de Indicador'!Z63&lt;$E$301,10,(E$302-'Datos de Indicador'!Z63)/(E$302-E$301)*10)),1))</f>
        <v>5</v>
      </c>
      <c r="F60" s="360">
        <f t="shared" si="5"/>
        <v>5</v>
      </c>
      <c r="G60" s="359">
        <f>IF('Datos de Indicador'!AA63="No dato","x",ROUND(IF('Datos de Indicador'!AA63&gt;G$302,0,IF('Datos de Indicador'!AA63&lt;$G$301,10,(G$302-'Datos de Indicador'!AA63)/(G$302-G$301)*10)),1))</f>
        <v>5.0999999999999996</v>
      </c>
      <c r="H60" s="361">
        <f t="shared" si="0"/>
        <v>5.0999999999999996</v>
      </c>
      <c r="I60" s="362">
        <f t="shared" si="1"/>
        <v>5.0999999999999996</v>
      </c>
      <c r="J60" s="359">
        <f>IF('Datos de Indicador'!AB63="No dato","x",ROUND(IF('Datos de Indicador'!AB63&gt;J$302,0,IF('Datos de Indicador'!AB63&lt;$J$301,10,(J$302-'Datos de Indicador'!AB63)/(J$302-J$301)*10)),1))</f>
        <v>6.3</v>
      </c>
      <c r="K60" s="359">
        <f>IF('Datos de Indicador'!AC63="No dato","x",ROUND(IF('Datos de Indicador'!AC63&gt;K$302,0,IF('Datos de Indicador'!AC63&lt;$K$301,10,(K$302-'Datos de Indicador'!AC63)/(K$302-K$301)*10)),1))</f>
        <v>9.5</v>
      </c>
      <c r="L60" s="359">
        <f>IF('Datos de Indicador'!AD63="No dato","x",ROUND(IF('Datos de Indicador'!AD63&gt;L$302,0,IF('Datos de Indicador'!AD63&lt;$L$301,10,(L$302-'Datos de Indicador'!AD63)/(L$302-L$301)*10)),1))</f>
        <v>4.0999999999999996</v>
      </c>
      <c r="M60" s="361">
        <f t="shared" si="2"/>
        <v>6.6</v>
      </c>
      <c r="N60" s="358">
        <f>IF('Datos de Indicador'!AE63="No dato","x",ROUND(IF('Datos de Indicador'!AE63&gt;N$302,0,IF('Datos de Indicador'!AE63&lt;$N$301,10,(N$302-'Datos de Indicador'!AE63)/(N$302-N$301)*10)),1))</f>
        <v>4</v>
      </c>
      <c r="O60" s="359">
        <f>IF('Datos de Indicador'!AF63="No dato","x",ROUND(IF('Datos de Indicador'!AF63&gt;O$302,0,IF('Datos de Indicador'!AF63&lt;$O$301,10,(O$302-'Datos de Indicador'!AF63)/(O$302-O$301)*10)),1))</f>
        <v>9.8000000000000007</v>
      </c>
      <c r="P60" s="359">
        <f>IF('Datos de Indicador'!AG63="No dato","x",ROUND(IF('Datos de Indicador'!AG63&gt;P$302,0,IF('Datos de Indicador'!AG63&lt;$P$301,10,(P$302-'Datos de Indicador'!AG63)/(P$302-P$301)*10)),1))</f>
        <v>6.6</v>
      </c>
      <c r="Q60" s="361">
        <f t="shared" si="3"/>
        <v>6.8</v>
      </c>
      <c r="R60" s="363">
        <f>IF('Datos de Indicador'!AH63="No data","x",ROUND(IF('Datos de Indicador'!AH63&gt;R$302,0,IF('Datos de Indicador'!AH63&lt;R$301,10,(R$302-'Datos de Indicador'!AH63)/(R$302-R$301)*10)),1))</f>
        <v>0</v>
      </c>
      <c r="S60" s="363">
        <f>IF('Datos de Indicador'!AI63="No data","x",ROUND(IF('Datos de Indicador'!AI63&gt;S$302,0,IF('Datos de Indicador'!AI63&lt;S$301,10,(S$302-'Datos de Indicador'!AI63)/(S$302-S$301)*10)),1))</f>
        <v>4</v>
      </c>
      <c r="T60" s="363">
        <f>IF('Datos de Indicador'!AJ63="No data","x",ROUND(IF('Datos de Indicador'!AJ63&gt;T$302,0,IF('Datos de Indicador'!AJ63&lt;T$301,10,(T$302-'Datos de Indicador'!AJ63)/(T$302-T$301)*10)),1))</f>
        <v>6.1</v>
      </c>
      <c r="U60" s="363">
        <f>IF('Datos de Indicador'!AK63="No data","x",ROUND(IF('Datos de Indicador'!AK63&gt;U$302,0,IF('Datos de Indicador'!AK63&lt;U$301,10,(U$302-'Datos de Indicador'!AK63)/(U$302-U$301)*10)),1))</f>
        <v>10</v>
      </c>
      <c r="V60" s="364">
        <f t="shared" si="6"/>
        <v>6</v>
      </c>
      <c r="W60" s="365">
        <f>IF('Datos de Indicador'!AL63="No dato","x",ROUND(IF('Datos de Indicador'!AL63&gt;W$302,0,IF('Datos de Indicador'!AL63&lt;$W$301,10,(W$302-'Datos de Indicador'!AL63)/(W$302-W$301)*10)),1))</f>
        <v>5.7</v>
      </c>
      <c r="X60" s="361">
        <f t="shared" si="7"/>
        <v>5.9</v>
      </c>
      <c r="Y60" s="366">
        <f t="shared" si="4"/>
        <v>6.4</v>
      </c>
      <c r="Z60" s="32"/>
      <c r="AA60" s="378"/>
      <c r="AC60" s="378"/>
    </row>
    <row r="61" spans="1:29" s="3" customFormat="1" x14ac:dyDescent="0.25">
      <c r="A61" s="104" t="s">
        <v>231</v>
      </c>
      <c r="B61" s="101" t="s">
        <v>225</v>
      </c>
      <c r="C61" s="307">
        <v>420</v>
      </c>
      <c r="D61" s="358">
        <f>IF('Datos de Indicador'!Y64="No dato","x",ROUND(IF('Datos de Indicador'!Y64&gt;D$302,10,IF('Datos de Indicador'!Y64&lt;$D$301,0,10-(D$302-'Datos de Indicador'!Y64)/(D$302-D$301)*10)),1))</f>
        <v>10</v>
      </c>
      <c r="E61" s="359">
        <f>IF('Datos de Indicador'!Z64="No dato","x",ROUND(IF('Datos de Indicador'!Z64&gt;E$302,0,IF('Datos de Indicador'!Z64&lt;$E$301,10,(E$302-'Datos de Indicador'!Z64)/(E$302-E$301)*10)),1))</f>
        <v>10</v>
      </c>
      <c r="F61" s="360">
        <f t="shared" si="5"/>
        <v>10</v>
      </c>
      <c r="G61" s="359">
        <f>IF('Datos de Indicador'!AA64="No dato","x",ROUND(IF('Datos de Indicador'!AA64&gt;G$302,0,IF('Datos de Indicador'!AA64&lt;$G$301,10,(G$302-'Datos de Indicador'!AA64)/(G$302-G$301)*10)),1))</f>
        <v>4.3</v>
      </c>
      <c r="H61" s="361">
        <f t="shared" si="0"/>
        <v>4.3</v>
      </c>
      <c r="I61" s="362">
        <f t="shared" si="1"/>
        <v>8.4</v>
      </c>
      <c r="J61" s="359">
        <f>IF('Datos de Indicador'!AB64="No dato","x",ROUND(IF('Datos de Indicador'!AB64&gt;J$302,0,IF('Datos de Indicador'!AB64&lt;$J$301,10,(J$302-'Datos de Indicador'!AB64)/(J$302-J$301)*10)),1))</f>
        <v>3.3</v>
      </c>
      <c r="K61" s="359">
        <f>IF('Datos de Indicador'!AC64="No dato","x",ROUND(IF('Datos de Indicador'!AC64&gt;K$302,0,IF('Datos de Indicador'!AC64&lt;$K$301,10,(K$302-'Datos de Indicador'!AC64)/(K$302-K$301)*10)),1))</f>
        <v>9</v>
      </c>
      <c r="L61" s="359">
        <f>IF('Datos de Indicador'!AD64="No dato","x",ROUND(IF('Datos de Indicador'!AD64&gt;L$302,0,IF('Datos de Indicador'!AD64&lt;$L$301,10,(L$302-'Datos de Indicador'!AD64)/(L$302-L$301)*10)),1))</f>
        <v>2.7</v>
      </c>
      <c r="M61" s="361">
        <f t="shared" si="2"/>
        <v>5</v>
      </c>
      <c r="N61" s="358">
        <f>IF('Datos de Indicador'!AE64="No dato","x",ROUND(IF('Datos de Indicador'!AE64&gt;N$302,0,IF('Datos de Indicador'!AE64&lt;$N$301,10,(N$302-'Datos de Indicador'!AE64)/(N$302-N$301)*10)),1))</f>
        <v>7.8</v>
      </c>
      <c r="O61" s="359">
        <f>IF('Datos de Indicador'!AF64="No dato","x",ROUND(IF('Datos de Indicador'!AF64&gt;O$302,0,IF('Datos de Indicador'!AF64&lt;$O$301,10,(O$302-'Datos de Indicador'!AF64)/(O$302-O$301)*10)),1))</f>
        <v>6.5</v>
      </c>
      <c r="P61" s="359">
        <f>IF('Datos de Indicador'!AG64="No dato","x",ROUND(IF('Datos de Indicador'!AG64&gt;P$302,0,IF('Datos de Indicador'!AG64&lt;$P$301,10,(P$302-'Datos de Indicador'!AG64)/(P$302-P$301)*10)),1))</f>
        <v>1.8</v>
      </c>
      <c r="Q61" s="361">
        <f t="shared" si="3"/>
        <v>5.4</v>
      </c>
      <c r="R61" s="363">
        <f>IF('Datos de Indicador'!AH64="No data","x",ROUND(IF('Datos de Indicador'!AH64&gt;R$302,0,IF('Datos de Indicador'!AH64&lt;R$301,10,(R$302-'Datos de Indicador'!AH64)/(R$302-R$301)*10)),1))</f>
        <v>5.0999999999999996</v>
      </c>
      <c r="S61" s="363">
        <f>IF('Datos de Indicador'!AI64="No data","x",ROUND(IF('Datos de Indicador'!AI64&gt;S$302,0,IF('Datos de Indicador'!AI64&lt;S$301,10,(S$302-'Datos de Indicador'!AI64)/(S$302-S$301)*10)),1))</f>
        <v>6</v>
      </c>
      <c r="T61" s="363">
        <f>IF('Datos de Indicador'!AJ64="No data","x",ROUND(IF('Datos de Indicador'!AJ64&gt;T$302,0,IF('Datos de Indicador'!AJ64&lt;T$301,10,(T$302-'Datos de Indicador'!AJ64)/(T$302-T$301)*10)),1))</f>
        <v>3.8</v>
      </c>
      <c r="U61" s="363">
        <f>IF('Datos de Indicador'!AK64="No data","x",ROUND(IF('Datos de Indicador'!AK64&gt;U$302,0,IF('Datos de Indicador'!AK64&lt;U$301,10,(U$302-'Datos de Indicador'!AK64)/(U$302-U$301)*10)),1))</f>
        <v>6.8</v>
      </c>
      <c r="V61" s="364">
        <f t="shared" si="6"/>
        <v>5.4</v>
      </c>
      <c r="W61" s="365">
        <f>IF('Datos de Indicador'!AL64="No dato","x",ROUND(IF('Datos de Indicador'!AL64&gt;W$302,0,IF('Datos de Indicador'!AL64&lt;$W$301,10,(W$302-'Datos de Indicador'!AL64)/(W$302-W$301)*10)),1))</f>
        <v>4.2</v>
      </c>
      <c r="X61" s="361">
        <f t="shared" si="7"/>
        <v>4.8</v>
      </c>
      <c r="Y61" s="366">
        <f t="shared" si="4"/>
        <v>5.0999999999999996</v>
      </c>
      <c r="Z61" s="32"/>
      <c r="AA61" s="378"/>
      <c r="AC61" s="378"/>
    </row>
    <row r="62" spans="1:29" s="3" customFormat="1" x14ac:dyDescent="0.25">
      <c r="A62" s="104" t="s">
        <v>231</v>
      </c>
      <c r="B62" s="101" t="s">
        <v>226</v>
      </c>
      <c r="C62" s="307">
        <v>421</v>
      </c>
      <c r="D62" s="358">
        <f>IF('Datos de Indicador'!Y65="No dato","x",ROUND(IF('Datos de Indicador'!Y65&gt;D$302,10,IF('Datos de Indicador'!Y65&lt;$D$301,0,10-(D$302-'Datos de Indicador'!Y65)/(D$302-D$301)*10)),1))</f>
        <v>10</v>
      </c>
      <c r="E62" s="359">
        <f>IF('Datos de Indicador'!Z65="No dato","x",ROUND(IF('Datos de Indicador'!Z65&gt;E$302,0,IF('Datos de Indicador'!Z65&lt;$E$301,10,(E$302-'Datos de Indicador'!Z65)/(E$302-E$301)*10)),1))</f>
        <v>0</v>
      </c>
      <c r="F62" s="360">
        <f t="shared" si="5"/>
        <v>6.7</v>
      </c>
      <c r="G62" s="359">
        <f>IF('Datos de Indicador'!AA65="No dato","x",ROUND(IF('Datos de Indicador'!AA65&gt;G$302,0,IF('Datos de Indicador'!AA65&lt;$G$301,10,(G$302-'Datos de Indicador'!AA65)/(G$302-G$301)*10)),1))</f>
        <v>5.3</v>
      </c>
      <c r="H62" s="361">
        <f t="shared" si="0"/>
        <v>5.3</v>
      </c>
      <c r="I62" s="362">
        <f t="shared" si="1"/>
        <v>6</v>
      </c>
      <c r="J62" s="359">
        <f>IF('Datos de Indicador'!AB65="No dato","x",ROUND(IF('Datos de Indicador'!AB65&gt;J$302,0,IF('Datos de Indicador'!AB65&lt;$J$301,10,(J$302-'Datos de Indicador'!AB65)/(J$302-J$301)*10)),1))</f>
        <v>8.4</v>
      </c>
      <c r="K62" s="359">
        <f>IF('Datos de Indicador'!AC65="No dato","x",ROUND(IF('Datos de Indicador'!AC65&gt;K$302,0,IF('Datos de Indicador'!AC65&lt;$K$301,10,(K$302-'Datos de Indicador'!AC65)/(K$302-K$301)*10)),1))</f>
        <v>9.4</v>
      </c>
      <c r="L62" s="359">
        <f>IF('Datos de Indicador'!AD65="No dato","x",ROUND(IF('Datos de Indicador'!AD65&gt;L$302,0,IF('Datos de Indicador'!AD65&lt;$L$301,10,(L$302-'Datos de Indicador'!AD65)/(L$302-L$301)*10)),1))</f>
        <v>6.1</v>
      </c>
      <c r="M62" s="361">
        <f t="shared" si="2"/>
        <v>8</v>
      </c>
      <c r="N62" s="358">
        <f>IF('Datos de Indicador'!AE65="No dato","x",ROUND(IF('Datos de Indicador'!AE65&gt;N$302,0,IF('Datos de Indicador'!AE65&lt;$N$301,10,(N$302-'Datos de Indicador'!AE65)/(N$302-N$301)*10)),1))</f>
        <v>6.8</v>
      </c>
      <c r="O62" s="359">
        <f>IF('Datos de Indicador'!AF65="No dato","x",ROUND(IF('Datos de Indicador'!AF65&gt;O$302,0,IF('Datos de Indicador'!AF65&lt;$O$301,10,(O$302-'Datos de Indicador'!AF65)/(O$302-O$301)*10)),1))</f>
        <v>10</v>
      </c>
      <c r="P62" s="359">
        <f>IF('Datos de Indicador'!AG65="No dato","x",ROUND(IF('Datos de Indicador'!AG65&gt;P$302,0,IF('Datos de Indicador'!AG65&lt;$P$301,10,(P$302-'Datos de Indicador'!AG65)/(P$302-P$301)*10)),1))</f>
        <v>4.8</v>
      </c>
      <c r="Q62" s="361">
        <f t="shared" si="3"/>
        <v>7.2</v>
      </c>
      <c r="R62" s="363">
        <f>IF('Datos de Indicador'!AH65="No data","x",ROUND(IF('Datos de Indicador'!AH65&gt;R$302,0,IF('Datos de Indicador'!AH65&lt;R$301,10,(R$302-'Datos de Indicador'!AH65)/(R$302-R$301)*10)),1))</f>
        <v>0</v>
      </c>
      <c r="S62" s="363">
        <f>IF('Datos de Indicador'!AI65="No data","x",ROUND(IF('Datos de Indicador'!AI65&gt;S$302,0,IF('Datos de Indicador'!AI65&lt;S$301,10,(S$302-'Datos de Indicador'!AI65)/(S$302-S$301)*10)),1))</f>
        <v>4.8</v>
      </c>
      <c r="T62" s="363">
        <f>IF('Datos de Indicador'!AJ65="No data","x",ROUND(IF('Datos de Indicador'!AJ65&gt;T$302,0,IF('Datos de Indicador'!AJ65&lt;T$301,10,(T$302-'Datos de Indicador'!AJ65)/(T$302-T$301)*10)),1))</f>
        <v>9.1999999999999993</v>
      </c>
      <c r="U62" s="363">
        <f>IF('Datos de Indicador'!AK65="No data","x",ROUND(IF('Datos de Indicador'!AK65&gt;U$302,0,IF('Datos de Indicador'!AK65&lt;U$301,10,(U$302-'Datos de Indicador'!AK65)/(U$302-U$301)*10)),1))</f>
        <v>10</v>
      </c>
      <c r="V62" s="364">
        <f t="shared" si="6"/>
        <v>7.2</v>
      </c>
      <c r="W62" s="365">
        <f>IF('Datos de Indicador'!AL65="No dato","x",ROUND(IF('Datos de Indicador'!AL65&gt;W$302,0,IF('Datos de Indicador'!AL65&lt;$W$301,10,(W$302-'Datos de Indicador'!AL65)/(W$302-W$301)*10)),1))</f>
        <v>7.5</v>
      </c>
      <c r="X62" s="361">
        <f t="shared" si="7"/>
        <v>7.4</v>
      </c>
      <c r="Y62" s="366">
        <f t="shared" si="4"/>
        <v>7.5</v>
      </c>
      <c r="Z62" s="32"/>
      <c r="AA62" s="378"/>
      <c r="AC62" s="378"/>
    </row>
    <row r="63" spans="1:29" s="3" customFormat="1" x14ac:dyDescent="0.25">
      <c r="A63" s="104" t="s">
        <v>231</v>
      </c>
      <c r="B63" s="101" t="s">
        <v>227</v>
      </c>
      <c r="C63" s="307">
        <v>422</v>
      </c>
      <c r="D63" s="358">
        <f>IF('Datos de Indicador'!Y66="No dato","x",ROUND(IF('Datos de Indicador'!Y66&gt;D$302,10,IF('Datos de Indicador'!Y66&lt;$D$301,0,10-(D$302-'Datos de Indicador'!Y66)/(D$302-D$301)*10)),1))</f>
        <v>5</v>
      </c>
      <c r="E63" s="359">
        <f>IF('Datos de Indicador'!Z66="No dato","x",ROUND(IF('Datos de Indicador'!Z66&gt;E$302,0,IF('Datos de Indicador'!Z66&lt;$E$301,10,(E$302-'Datos de Indicador'!Z66)/(E$302-E$301)*10)),1))</f>
        <v>0</v>
      </c>
      <c r="F63" s="360">
        <f t="shared" si="5"/>
        <v>3.3</v>
      </c>
      <c r="G63" s="359">
        <f>IF('Datos de Indicador'!AA66="No dato","x",ROUND(IF('Datos de Indicador'!AA66&gt;G$302,0,IF('Datos de Indicador'!AA66&lt;$G$301,10,(G$302-'Datos de Indicador'!AA66)/(G$302-G$301)*10)),1))</f>
        <v>6.8</v>
      </c>
      <c r="H63" s="361">
        <f t="shared" si="0"/>
        <v>6.8</v>
      </c>
      <c r="I63" s="362">
        <f t="shared" si="1"/>
        <v>5.3</v>
      </c>
      <c r="J63" s="359">
        <f>IF('Datos de Indicador'!AB66="No dato","x",ROUND(IF('Datos de Indicador'!AB66&gt;J$302,0,IF('Datos de Indicador'!AB66&lt;$J$301,10,(J$302-'Datos de Indicador'!AB66)/(J$302-J$301)*10)),1))</f>
        <v>5</v>
      </c>
      <c r="K63" s="359">
        <f>IF('Datos de Indicador'!AC66="No dato","x",ROUND(IF('Datos de Indicador'!AC66&gt;K$302,0,IF('Datos de Indicador'!AC66&lt;$K$301,10,(K$302-'Datos de Indicador'!AC66)/(K$302-K$301)*10)),1))</f>
        <v>9.6</v>
      </c>
      <c r="L63" s="359">
        <f>IF('Datos de Indicador'!AD66="No dato","x",ROUND(IF('Datos de Indicador'!AD66&gt;L$302,0,IF('Datos de Indicador'!AD66&lt;$L$301,10,(L$302-'Datos de Indicador'!AD66)/(L$302-L$301)*10)),1))</f>
        <v>4.4000000000000004</v>
      </c>
      <c r="M63" s="361">
        <f t="shared" si="2"/>
        <v>6.3</v>
      </c>
      <c r="N63" s="358">
        <f>IF('Datos de Indicador'!AE66="No dato","x",ROUND(IF('Datos de Indicador'!AE66&gt;N$302,0,IF('Datos de Indicador'!AE66&lt;$N$301,10,(N$302-'Datos de Indicador'!AE66)/(N$302-N$301)*10)),1))</f>
        <v>4.2</v>
      </c>
      <c r="O63" s="359">
        <f>IF('Datos de Indicador'!AF66="No dato","x",ROUND(IF('Datos de Indicador'!AF66&gt;O$302,0,IF('Datos de Indicador'!AF66&lt;$O$301,10,(O$302-'Datos de Indicador'!AF66)/(O$302-O$301)*10)),1))</f>
        <v>10</v>
      </c>
      <c r="P63" s="359">
        <f>IF('Datos de Indicador'!AG66="No dato","x",ROUND(IF('Datos de Indicador'!AG66&gt;P$302,0,IF('Datos de Indicador'!AG66&lt;$P$301,10,(P$302-'Datos de Indicador'!AG66)/(P$302-P$301)*10)),1))</f>
        <v>7.4</v>
      </c>
      <c r="Q63" s="361">
        <f t="shared" si="3"/>
        <v>7.2</v>
      </c>
      <c r="R63" s="363">
        <f>IF('Datos de Indicador'!AH66="No data","x",ROUND(IF('Datos de Indicador'!AH66&gt;R$302,0,IF('Datos de Indicador'!AH66&lt;R$301,10,(R$302-'Datos de Indicador'!AH66)/(R$302-R$301)*10)),1))</f>
        <v>0</v>
      </c>
      <c r="S63" s="363">
        <f>IF('Datos de Indicador'!AI66="No data","x",ROUND(IF('Datos de Indicador'!AI66&gt;S$302,0,IF('Datos de Indicador'!AI66&lt;S$301,10,(S$302-'Datos de Indicador'!AI66)/(S$302-S$301)*10)),1))</f>
        <v>2.5</v>
      </c>
      <c r="T63" s="363">
        <f>IF('Datos de Indicador'!AJ66="No data","x",ROUND(IF('Datos de Indicador'!AJ66&gt;T$302,0,IF('Datos de Indicador'!AJ66&lt;T$301,10,(T$302-'Datos de Indicador'!AJ66)/(T$302-T$301)*10)),1))</f>
        <v>7.6</v>
      </c>
      <c r="U63" s="363">
        <f>IF('Datos de Indicador'!AK66="No data","x",ROUND(IF('Datos de Indicador'!AK66&gt;U$302,0,IF('Datos de Indicador'!AK66&lt;U$301,10,(U$302-'Datos de Indicador'!AK66)/(U$302-U$301)*10)),1))</f>
        <v>10</v>
      </c>
      <c r="V63" s="364">
        <f t="shared" si="6"/>
        <v>6.3</v>
      </c>
      <c r="W63" s="365">
        <f>IF('Datos de Indicador'!AL66="No dato","x",ROUND(IF('Datos de Indicador'!AL66&gt;W$302,0,IF('Datos de Indicador'!AL66&lt;$W$301,10,(W$302-'Datos de Indicador'!AL66)/(W$302-W$301)*10)),1))</f>
        <v>6.8</v>
      </c>
      <c r="X63" s="361">
        <f t="shared" si="7"/>
        <v>6.6</v>
      </c>
      <c r="Y63" s="366">
        <f t="shared" si="4"/>
        <v>6.7</v>
      </c>
      <c r="Z63" s="32"/>
      <c r="AA63" s="378"/>
      <c r="AC63" s="378"/>
    </row>
    <row r="64" spans="1:29" s="3" customFormat="1" x14ac:dyDescent="0.25">
      <c r="A64" s="104" t="s">
        <v>231</v>
      </c>
      <c r="B64" s="101" t="s">
        <v>228</v>
      </c>
      <c r="C64" s="307">
        <v>423</v>
      </c>
      <c r="D64" s="358">
        <f>IF('Datos de Indicador'!Y67="No dato","x",ROUND(IF('Datos de Indicador'!Y67&gt;D$302,10,IF('Datos de Indicador'!Y67&lt;$D$301,0,10-(D$302-'Datos de Indicador'!Y67)/(D$302-D$301)*10)),1))</f>
        <v>10</v>
      </c>
      <c r="E64" s="359">
        <f>IF('Datos de Indicador'!Z67="No dato","x",ROUND(IF('Datos de Indicador'!Z67&gt;E$302,0,IF('Datos de Indicador'!Z67&lt;$E$301,10,(E$302-'Datos de Indicador'!Z67)/(E$302-E$301)*10)),1))</f>
        <v>10</v>
      </c>
      <c r="F64" s="360">
        <f t="shared" si="5"/>
        <v>10</v>
      </c>
      <c r="G64" s="359">
        <f>IF('Datos de Indicador'!AA67="No dato","x",ROUND(IF('Datos de Indicador'!AA67&gt;G$302,0,IF('Datos de Indicador'!AA67&lt;$G$301,10,(G$302-'Datos de Indicador'!AA67)/(G$302-G$301)*10)),1))</f>
        <v>7.4</v>
      </c>
      <c r="H64" s="361">
        <f t="shared" si="0"/>
        <v>7.4</v>
      </c>
      <c r="I64" s="362">
        <f t="shared" si="1"/>
        <v>9.1</v>
      </c>
      <c r="J64" s="359">
        <f>IF('Datos de Indicador'!AB67="No dato","x",ROUND(IF('Datos de Indicador'!AB67&gt;J$302,0,IF('Datos de Indicador'!AB67&lt;$J$301,10,(J$302-'Datos de Indicador'!AB67)/(J$302-J$301)*10)),1))</f>
        <v>3.7</v>
      </c>
      <c r="K64" s="359">
        <f>IF('Datos de Indicador'!AC67="No dato","x",ROUND(IF('Datos de Indicador'!AC67&gt;K$302,0,IF('Datos de Indicador'!AC67&lt;$K$301,10,(K$302-'Datos de Indicador'!AC67)/(K$302-K$301)*10)),1))</f>
        <v>9.8000000000000007</v>
      </c>
      <c r="L64" s="359">
        <f>IF('Datos de Indicador'!AD67="No dato","x",ROUND(IF('Datos de Indicador'!AD67&gt;L$302,0,IF('Datos de Indicador'!AD67&lt;$L$301,10,(L$302-'Datos de Indicador'!AD67)/(L$302-L$301)*10)),1))</f>
        <v>4.3</v>
      </c>
      <c r="M64" s="361">
        <f t="shared" si="2"/>
        <v>5.9</v>
      </c>
      <c r="N64" s="358">
        <f>IF('Datos de Indicador'!AE67="No dato","x",ROUND(IF('Datos de Indicador'!AE67&gt;N$302,0,IF('Datos de Indicador'!AE67&lt;$N$301,10,(N$302-'Datos de Indicador'!AE67)/(N$302-N$301)*10)),1))</f>
        <v>1.7</v>
      </c>
      <c r="O64" s="359">
        <f>IF('Datos de Indicador'!AF67="No dato","x",ROUND(IF('Datos de Indicador'!AF67&gt;O$302,0,IF('Datos de Indicador'!AF67&lt;$O$301,10,(O$302-'Datos de Indicador'!AF67)/(O$302-O$301)*10)),1))</f>
        <v>10</v>
      </c>
      <c r="P64" s="359">
        <f>IF('Datos de Indicador'!AG67="No dato","x",ROUND(IF('Datos de Indicador'!AG67&gt;P$302,0,IF('Datos de Indicador'!AG67&lt;$P$301,10,(P$302-'Datos de Indicador'!AG67)/(P$302-P$301)*10)),1))</f>
        <v>2.1</v>
      </c>
      <c r="Q64" s="361">
        <f t="shared" si="3"/>
        <v>4.5999999999999996</v>
      </c>
      <c r="R64" s="363">
        <f>IF('Datos de Indicador'!AH67="No data","x",ROUND(IF('Datos de Indicador'!AH67&gt;R$302,0,IF('Datos de Indicador'!AH67&lt;R$301,10,(R$302-'Datos de Indicador'!AH67)/(R$302-R$301)*10)),1))</f>
        <v>0</v>
      </c>
      <c r="S64" s="363">
        <f>IF('Datos de Indicador'!AI67="No data","x",ROUND(IF('Datos de Indicador'!AI67&gt;S$302,0,IF('Datos de Indicador'!AI67&lt;S$301,10,(S$302-'Datos de Indicador'!AI67)/(S$302-S$301)*10)),1))</f>
        <v>0</v>
      </c>
      <c r="T64" s="363">
        <f>IF('Datos de Indicador'!AJ67="No data","x",ROUND(IF('Datos de Indicador'!AJ67&gt;T$302,0,IF('Datos de Indicador'!AJ67&lt;T$301,10,(T$302-'Datos de Indicador'!AJ67)/(T$302-T$301)*10)),1))</f>
        <v>5.7</v>
      </c>
      <c r="U64" s="363">
        <f>IF('Datos de Indicador'!AK67="No data","x",ROUND(IF('Datos de Indicador'!AK67&gt;U$302,0,IF('Datos de Indicador'!AK67&lt;U$301,10,(U$302-'Datos de Indicador'!AK67)/(U$302-U$301)*10)),1))</f>
        <v>10</v>
      </c>
      <c r="V64" s="364">
        <f t="shared" si="6"/>
        <v>5.2</v>
      </c>
      <c r="W64" s="365">
        <f>IF('Datos de Indicador'!AL67="No dato","x",ROUND(IF('Datos de Indicador'!AL67&gt;W$302,0,IF('Datos de Indicador'!AL67&lt;$W$301,10,(W$302-'Datos de Indicador'!AL67)/(W$302-W$301)*10)),1))</f>
        <v>5.3</v>
      </c>
      <c r="X64" s="361">
        <f t="shared" si="7"/>
        <v>5.3</v>
      </c>
      <c r="Y64" s="366">
        <f t="shared" si="4"/>
        <v>5.3</v>
      </c>
      <c r="Z64" s="32"/>
      <c r="AA64" s="378"/>
      <c r="AC64" s="378"/>
    </row>
    <row r="65" spans="1:29" s="3" customFormat="1" x14ac:dyDescent="0.25">
      <c r="A65" s="108" t="s">
        <v>43</v>
      </c>
      <c r="B65" s="101" t="s">
        <v>44</v>
      </c>
      <c r="C65" s="307">
        <v>501</v>
      </c>
      <c r="D65" s="358">
        <f>IF('Datos de Indicador'!Y68="No dato","x",ROUND(IF('Datos de Indicador'!Y68&gt;D$302,10,IF('Datos de Indicador'!Y68&lt;$D$301,0,10-(D$302-'Datos de Indicador'!Y68)/(D$302-D$301)*10)),1))</f>
        <v>1</v>
      </c>
      <c r="E65" s="359">
        <f>IF('Datos de Indicador'!Z68="No dato","x",ROUND(IF('Datos de Indicador'!Z68&gt;E$302,0,IF('Datos de Indicador'!Z68&lt;$E$301,10,(E$302-'Datos de Indicador'!Z68)/(E$302-E$301)*10)),1))</f>
        <v>10</v>
      </c>
      <c r="F65" s="360">
        <f t="shared" si="5"/>
        <v>4</v>
      </c>
      <c r="G65" s="359">
        <f>IF('Datos de Indicador'!AA68="No dato","x",ROUND(IF('Datos de Indicador'!AA68&gt;G$302,0,IF('Datos de Indicador'!AA68&lt;$G$301,10,(G$302-'Datos de Indicador'!AA68)/(G$302-G$301)*10)),1))</f>
        <v>0</v>
      </c>
      <c r="H65" s="361">
        <f t="shared" si="0"/>
        <v>0</v>
      </c>
      <c r="I65" s="362">
        <f t="shared" si="1"/>
        <v>2.2000000000000002</v>
      </c>
      <c r="J65" s="359">
        <f>IF('Datos de Indicador'!AB68="No dato","x",ROUND(IF('Datos de Indicador'!AB68&gt;J$302,0,IF('Datos de Indicador'!AB68&lt;$J$301,10,(J$302-'Datos de Indicador'!AB68)/(J$302-J$301)*10)),1))</f>
        <v>0.7</v>
      </c>
      <c r="K65" s="359">
        <f>IF('Datos de Indicador'!AC68="No dato","x",ROUND(IF('Datos de Indicador'!AC68&gt;K$302,0,IF('Datos de Indicador'!AC68&lt;$K$301,10,(K$302-'Datos de Indicador'!AC68)/(K$302-K$301)*10)),1))</f>
        <v>4.3</v>
      </c>
      <c r="L65" s="359">
        <f>IF('Datos de Indicador'!AD68="No dato","x",ROUND(IF('Datos de Indicador'!AD68&gt;L$302,0,IF('Datos de Indicador'!AD68&lt;$L$301,10,(L$302-'Datos de Indicador'!AD68)/(L$302-L$301)*10)),1))</f>
        <v>0.8</v>
      </c>
      <c r="M65" s="361">
        <f t="shared" si="2"/>
        <v>1.9</v>
      </c>
      <c r="N65" s="358">
        <f>IF('Datos de Indicador'!AE68="No dato","x",ROUND(IF('Datos de Indicador'!AE68&gt;N$302,0,IF('Datos de Indicador'!AE68&lt;$N$301,10,(N$302-'Datos de Indicador'!AE68)/(N$302-N$301)*10)),1))</f>
        <v>7.7</v>
      </c>
      <c r="O65" s="359">
        <f>IF('Datos de Indicador'!AF68="No dato","x",ROUND(IF('Datos de Indicador'!AF68&gt;O$302,0,IF('Datos de Indicador'!AF68&lt;$O$301,10,(O$302-'Datos de Indicador'!AF68)/(O$302-O$301)*10)),1))</f>
        <v>2.1</v>
      </c>
      <c r="P65" s="359">
        <f>IF('Datos de Indicador'!AG68="No dato","x",ROUND(IF('Datos de Indicador'!AG68&gt;P$302,0,IF('Datos de Indicador'!AG68&lt;$P$301,10,(P$302-'Datos de Indicador'!AG68)/(P$302-P$301)*10)),1))</f>
        <v>3.5</v>
      </c>
      <c r="Q65" s="361">
        <f t="shared" si="3"/>
        <v>4.4000000000000004</v>
      </c>
      <c r="R65" s="363">
        <f>IF('Datos de Indicador'!AH68="No data","x",ROUND(IF('Datos de Indicador'!AH68&gt;R$302,0,IF('Datos de Indicador'!AH68&lt;R$301,10,(R$302-'Datos de Indicador'!AH68)/(R$302-R$301)*10)),1))</f>
        <v>8.6999999999999993</v>
      </c>
      <c r="S65" s="363">
        <f>IF('Datos de Indicador'!AI68="No data","x",ROUND(IF('Datos de Indicador'!AI68&gt;S$302,0,IF('Datos de Indicador'!AI68&lt;S$301,10,(S$302-'Datos de Indicador'!AI68)/(S$302-S$301)*10)),1))</f>
        <v>4.8</v>
      </c>
      <c r="T65" s="363">
        <f>IF('Datos de Indicador'!AJ68="No data","x",ROUND(IF('Datos de Indicador'!AJ68&gt;T$302,0,IF('Datos de Indicador'!AJ68&lt;T$301,10,(T$302-'Datos de Indicador'!AJ68)/(T$302-T$301)*10)),1))</f>
        <v>1.3</v>
      </c>
      <c r="U65" s="363">
        <f>IF('Datos de Indicador'!AK68="No data","x",ROUND(IF('Datos de Indicador'!AK68&gt;U$302,0,IF('Datos de Indicador'!AK68&lt;U$301,10,(U$302-'Datos de Indicador'!AK68)/(U$302-U$301)*10)),1))</f>
        <v>4.9000000000000004</v>
      </c>
      <c r="V65" s="364">
        <f t="shared" si="6"/>
        <v>4.3</v>
      </c>
      <c r="W65" s="365">
        <f>IF('Datos de Indicador'!AL68="No dato","x",ROUND(IF('Datos de Indicador'!AL68&gt;W$302,0,IF('Datos de Indicador'!AL68&lt;$W$301,10,(W$302-'Datos de Indicador'!AL68)/(W$302-W$301)*10)),1))</f>
        <v>1.8</v>
      </c>
      <c r="X65" s="361">
        <f t="shared" si="7"/>
        <v>3.1</v>
      </c>
      <c r="Y65" s="366">
        <f t="shared" si="4"/>
        <v>3.1</v>
      </c>
      <c r="Z65" s="32"/>
      <c r="AA65" s="378"/>
      <c r="AC65" s="378"/>
    </row>
    <row r="66" spans="1:29" s="3" customFormat="1" x14ac:dyDescent="0.25">
      <c r="A66" s="108" t="s">
        <v>43</v>
      </c>
      <c r="B66" s="101" t="s">
        <v>45</v>
      </c>
      <c r="C66" s="307">
        <v>502</v>
      </c>
      <c r="D66" s="358">
        <f>IF('Datos de Indicador'!Y69="No dato","x",ROUND(IF('Datos de Indicador'!Y69&gt;D$302,10,IF('Datos de Indicador'!Y69&lt;$D$301,0,10-(D$302-'Datos de Indicador'!Y69)/(D$302-D$301)*10)),1))</f>
        <v>5</v>
      </c>
      <c r="E66" s="359">
        <f>IF('Datos de Indicador'!Z69="No dato","x",ROUND(IF('Datos de Indicador'!Z69&gt;E$302,0,IF('Datos de Indicador'!Z69&lt;$E$301,10,(E$302-'Datos de Indicador'!Z69)/(E$302-E$301)*10)),1))</f>
        <v>0</v>
      </c>
      <c r="F66" s="360">
        <f t="shared" si="5"/>
        <v>3.3</v>
      </c>
      <c r="G66" s="359">
        <f>IF('Datos de Indicador'!AA69="No dato","x",ROUND(IF('Datos de Indicador'!AA69&gt;G$302,0,IF('Datos de Indicador'!AA69&lt;$G$301,10,(G$302-'Datos de Indicador'!AA69)/(G$302-G$301)*10)),1))</f>
        <v>0.6</v>
      </c>
      <c r="H66" s="361">
        <f t="shared" si="0"/>
        <v>0.6</v>
      </c>
      <c r="I66" s="362">
        <f t="shared" si="1"/>
        <v>2.1</v>
      </c>
      <c r="J66" s="359">
        <f>IF('Datos de Indicador'!AB69="No dato","x",ROUND(IF('Datos de Indicador'!AB69&gt;J$302,0,IF('Datos de Indicador'!AB69&lt;$J$301,10,(J$302-'Datos de Indicador'!AB69)/(J$302-J$301)*10)),1))</f>
        <v>1</v>
      </c>
      <c r="K66" s="359">
        <f>IF('Datos de Indicador'!AC69="No dato","x",ROUND(IF('Datos de Indicador'!AC69&gt;K$302,0,IF('Datos de Indicador'!AC69&lt;$K$301,10,(K$302-'Datos de Indicador'!AC69)/(K$302-K$301)*10)),1))</f>
        <v>6.9</v>
      </c>
      <c r="L66" s="359">
        <f>IF('Datos de Indicador'!AD69="No dato","x",ROUND(IF('Datos de Indicador'!AD69&gt;L$302,0,IF('Datos de Indicador'!AD69&lt;$L$301,10,(L$302-'Datos de Indicador'!AD69)/(L$302-L$301)*10)),1))</f>
        <v>1.1000000000000001</v>
      </c>
      <c r="M66" s="361">
        <f t="shared" si="2"/>
        <v>3</v>
      </c>
      <c r="N66" s="358">
        <f>IF('Datos de Indicador'!AE69="No dato","x",ROUND(IF('Datos de Indicador'!AE69&gt;N$302,0,IF('Datos de Indicador'!AE69&lt;$N$301,10,(N$302-'Datos de Indicador'!AE69)/(N$302-N$301)*10)),1))</f>
        <v>5.2</v>
      </c>
      <c r="O66" s="359">
        <f>IF('Datos de Indicador'!AF69="No dato","x",ROUND(IF('Datos de Indicador'!AF69&gt;O$302,0,IF('Datos de Indicador'!AF69&lt;$O$301,10,(O$302-'Datos de Indicador'!AF69)/(O$302-O$301)*10)),1))</f>
        <v>3.5</v>
      </c>
      <c r="P66" s="359">
        <f>IF('Datos de Indicador'!AG69="No dato","x",ROUND(IF('Datos de Indicador'!AG69&gt;P$302,0,IF('Datos de Indicador'!AG69&lt;$P$301,10,(P$302-'Datos de Indicador'!AG69)/(P$302-P$301)*10)),1))</f>
        <v>5.2</v>
      </c>
      <c r="Q66" s="361">
        <f t="shared" si="3"/>
        <v>4.5999999999999996</v>
      </c>
      <c r="R66" s="363">
        <f>IF('Datos de Indicador'!AH69="No data","x",ROUND(IF('Datos de Indicador'!AH69&gt;R$302,0,IF('Datos de Indicador'!AH69&lt;R$301,10,(R$302-'Datos de Indicador'!AH69)/(R$302-R$301)*10)),1))</f>
        <v>0.7</v>
      </c>
      <c r="S66" s="363">
        <f>IF('Datos de Indicador'!AI69="No data","x",ROUND(IF('Datos de Indicador'!AI69&gt;S$302,0,IF('Datos de Indicador'!AI69&lt;S$301,10,(S$302-'Datos de Indicador'!AI69)/(S$302-S$301)*10)),1))</f>
        <v>4.8</v>
      </c>
      <c r="T66" s="363">
        <f>IF('Datos de Indicador'!AJ69="No data","x",ROUND(IF('Datos de Indicador'!AJ69&gt;T$302,0,IF('Datos de Indicador'!AJ69&lt;T$301,10,(T$302-'Datos de Indicador'!AJ69)/(T$302-T$301)*10)),1))</f>
        <v>4.4000000000000004</v>
      </c>
      <c r="U66" s="363">
        <f>IF('Datos de Indicador'!AK69="No data","x",ROUND(IF('Datos de Indicador'!AK69&gt;U$302,0,IF('Datos de Indicador'!AK69&lt;U$301,10,(U$302-'Datos de Indicador'!AK69)/(U$302-U$301)*10)),1))</f>
        <v>7.9</v>
      </c>
      <c r="V66" s="364">
        <f t="shared" si="6"/>
        <v>5</v>
      </c>
      <c r="W66" s="365">
        <f>IF('Datos de Indicador'!AL69="No dato","x",ROUND(IF('Datos de Indicador'!AL69&gt;W$302,0,IF('Datos de Indicador'!AL69&lt;$W$301,10,(W$302-'Datos de Indicador'!AL69)/(W$302-W$301)*10)),1))</f>
        <v>2.1</v>
      </c>
      <c r="X66" s="361">
        <f t="shared" si="7"/>
        <v>3.6</v>
      </c>
      <c r="Y66" s="366">
        <f t="shared" si="4"/>
        <v>3.7</v>
      </c>
      <c r="Z66" s="32"/>
      <c r="AA66" s="378"/>
      <c r="AC66" s="378"/>
    </row>
    <row r="67" spans="1:29" s="3" customFormat="1" x14ac:dyDescent="0.25">
      <c r="A67" s="108" t="s">
        <v>43</v>
      </c>
      <c r="B67" s="101" t="s">
        <v>46</v>
      </c>
      <c r="C67" s="307">
        <v>503</v>
      </c>
      <c r="D67" s="358">
        <f>IF('Datos de Indicador'!Y70="No dato","x",ROUND(IF('Datos de Indicador'!Y70&gt;D$302,10,IF('Datos de Indicador'!Y70&lt;$D$301,0,10-(D$302-'Datos de Indicador'!Y70)/(D$302-D$301)*10)),1))</f>
        <v>10</v>
      </c>
      <c r="E67" s="359">
        <f>IF('Datos de Indicador'!Z70="No dato","x",ROUND(IF('Datos de Indicador'!Z70&gt;E$302,0,IF('Datos de Indicador'!Z70&lt;$E$301,10,(E$302-'Datos de Indicador'!Z70)/(E$302-E$301)*10)),1))</f>
        <v>0</v>
      </c>
      <c r="F67" s="360">
        <f t="shared" si="5"/>
        <v>6.7</v>
      </c>
      <c r="G67" s="359">
        <f>IF('Datos de Indicador'!AA70="No dato","x",ROUND(IF('Datos de Indicador'!AA70&gt;G$302,0,IF('Datos de Indicador'!AA70&lt;$G$301,10,(G$302-'Datos de Indicador'!AA70)/(G$302-G$301)*10)),1))</f>
        <v>2.6</v>
      </c>
      <c r="H67" s="361">
        <f t="shared" ref="H67:H130" si="8">G67</f>
        <v>2.6</v>
      </c>
      <c r="I67" s="362">
        <f t="shared" ref="I67:I130" si="9">ROUND(IF(H67="x",F67,(10-GEOMEAN(((10-H67)/10*9+1),((10-F67)/10*9+1)))/9*10),1)</f>
        <v>5</v>
      </c>
      <c r="J67" s="359">
        <f>IF('Datos de Indicador'!AB70="No dato","x",ROUND(IF('Datos de Indicador'!AB70&gt;J$302,0,IF('Datos de Indicador'!AB70&lt;$J$301,10,(J$302-'Datos de Indicador'!AB70)/(J$302-J$301)*10)),1))</f>
        <v>3.4</v>
      </c>
      <c r="K67" s="359">
        <f>IF('Datos de Indicador'!AC70="No dato","x",ROUND(IF('Datos de Indicador'!AC70&gt;K$302,0,IF('Datos de Indicador'!AC70&lt;$K$301,10,(K$302-'Datos de Indicador'!AC70)/(K$302-K$301)*10)),1))</f>
        <v>8.8000000000000007</v>
      </c>
      <c r="L67" s="359">
        <f>IF('Datos de Indicador'!AD70="No dato","x",ROUND(IF('Datos de Indicador'!AD70&gt;L$302,0,IF('Datos de Indicador'!AD70&lt;$L$301,10,(L$302-'Datos de Indicador'!AD70)/(L$302-L$301)*10)),1))</f>
        <v>2.7</v>
      </c>
      <c r="M67" s="361">
        <f t="shared" ref="M67:M130" si="10">IF(AND(J67="x",K67="x",L67="x"),"x",ROUND(AVERAGE(J67,K67,L67),1))</f>
        <v>5</v>
      </c>
      <c r="N67" s="358">
        <f>IF('Datos de Indicador'!AE70="No dato","x",ROUND(IF('Datos de Indicador'!AE70&gt;N$302,0,IF('Datos de Indicador'!AE70&lt;$N$301,10,(N$302-'Datos de Indicador'!AE70)/(N$302-N$301)*10)),1))</f>
        <v>6.2</v>
      </c>
      <c r="O67" s="359">
        <f>IF('Datos de Indicador'!AF70="No dato","x",ROUND(IF('Datos de Indicador'!AF70&gt;O$302,0,IF('Datos de Indicador'!AF70&lt;$O$301,10,(O$302-'Datos de Indicador'!AF70)/(O$302-O$301)*10)),1))</f>
        <v>3.5</v>
      </c>
      <c r="P67" s="359">
        <f>IF('Datos de Indicador'!AG70="No dato","x",ROUND(IF('Datos de Indicador'!AG70&gt;P$302,0,IF('Datos de Indicador'!AG70&lt;$P$301,10,(P$302-'Datos de Indicador'!AG70)/(P$302-P$301)*10)),1))</f>
        <v>2.4</v>
      </c>
      <c r="Q67" s="361">
        <f t="shared" ref="Q67:Q130" si="11">IF(AND(N67="x",O67="x",P67="x"),"x",ROUND(AVERAGE(N67,O67,P67),1))</f>
        <v>4</v>
      </c>
      <c r="R67" s="363">
        <f>IF('Datos de Indicador'!AH70="No data","x",ROUND(IF('Datos de Indicador'!AH70&gt;R$302,0,IF('Datos de Indicador'!AH70&lt;R$301,10,(R$302-'Datos de Indicador'!AH70)/(R$302-R$301)*10)),1))</f>
        <v>5.4</v>
      </c>
      <c r="S67" s="363">
        <f>IF('Datos de Indicador'!AI70="No data","x",ROUND(IF('Datos de Indicador'!AI70&gt;S$302,0,IF('Datos de Indicador'!AI70&lt;S$301,10,(S$302-'Datos de Indicador'!AI70)/(S$302-S$301)*10)),1))</f>
        <v>1</v>
      </c>
      <c r="T67" s="363">
        <f>IF('Datos de Indicador'!AJ70="No data","x",ROUND(IF('Datos de Indicador'!AJ70&gt;T$302,0,IF('Datos de Indicador'!AJ70&lt;T$301,10,(T$302-'Datos de Indicador'!AJ70)/(T$302-T$301)*10)),1))</f>
        <v>5.5</v>
      </c>
      <c r="U67" s="363">
        <f>IF('Datos de Indicador'!AK70="No data","x",ROUND(IF('Datos de Indicador'!AK70&gt;U$302,0,IF('Datos de Indicador'!AK70&lt;U$301,10,(U$302-'Datos de Indicador'!AK70)/(U$302-U$301)*10)),1))</f>
        <v>9.3000000000000007</v>
      </c>
      <c r="V67" s="364">
        <f t="shared" si="6"/>
        <v>6</v>
      </c>
      <c r="W67" s="365">
        <f>IF('Datos de Indicador'!AL70="No dato","x",ROUND(IF('Datos de Indicador'!AL70&gt;W$302,0,IF('Datos de Indicador'!AL70&lt;$W$301,10,(W$302-'Datos de Indicador'!AL70)/(W$302-W$301)*10)),1))</f>
        <v>3.6</v>
      </c>
      <c r="X67" s="361">
        <f t="shared" si="7"/>
        <v>4.8</v>
      </c>
      <c r="Y67" s="366">
        <f t="shared" ref="Y67:Y130" si="12">IF(AND(M67="x",Q67="x",X67="x"),"x",ROUND(AVERAGE(M67,Q67,X67),1))</f>
        <v>4.5999999999999996</v>
      </c>
      <c r="Z67" s="32"/>
      <c r="AA67" s="378"/>
      <c r="AC67" s="378"/>
    </row>
    <row r="68" spans="1:29" s="3" customFormat="1" x14ac:dyDescent="0.25">
      <c r="A68" s="108" t="s">
        <v>43</v>
      </c>
      <c r="B68" s="101" t="s">
        <v>47</v>
      </c>
      <c r="C68" s="307">
        <v>504</v>
      </c>
      <c r="D68" s="358">
        <f>IF('Datos de Indicador'!Y71="No dato","x",ROUND(IF('Datos de Indicador'!Y71&gt;D$302,10,IF('Datos de Indicador'!Y71&lt;$D$301,0,10-(D$302-'Datos de Indicador'!Y71)/(D$302-D$301)*10)),1))</f>
        <v>5</v>
      </c>
      <c r="E68" s="359">
        <f>IF('Datos de Indicador'!Z71="No dato","x",ROUND(IF('Datos de Indicador'!Z71&gt;E$302,0,IF('Datos de Indicador'!Z71&lt;$E$301,10,(E$302-'Datos de Indicador'!Z71)/(E$302-E$301)*10)),1))</f>
        <v>0</v>
      </c>
      <c r="F68" s="360">
        <f t="shared" ref="F68:F131" si="13">IF(AND(D68="x",E68="x"),"x",ROUND(AVERAGE(D68,D68,E68),1))</f>
        <v>3.3</v>
      </c>
      <c r="G68" s="359">
        <f>IF('Datos de Indicador'!AA71="No dato","x",ROUND(IF('Datos de Indicador'!AA71&gt;G$302,0,IF('Datos de Indicador'!AA71&lt;$G$301,10,(G$302-'Datos de Indicador'!AA71)/(G$302-G$301)*10)),1))</f>
        <v>2.6</v>
      </c>
      <c r="H68" s="361">
        <f t="shared" si="8"/>
        <v>2.6</v>
      </c>
      <c r="I68" s="362">
        <f t="shared" si="9"/>
        <v>3</v>
      </c>
      <c r="J68" s="359">
        <f>IF('Datos de Indicador'!AB71="No dato","x",ROUND(IF('Datos de Indicador'!AB71&gt;J$302,0,IF('Datos de Indicador'!AB71&lt;$J$301,10,(J$302-'Datos de Indicador'!AB71)/(J$302-J$301)*10)),1))</f>
        <v>1.3</v>
      </c>
      <c r="K68" s="359">
        <f>IF('Datos de Indicador'!AC71="No dato","x",ROUND(IF('Datos de Indicador'!AC71&gt;K$302,0,IF('Datos de Indicador'!AC71&lt;$K$301,10,(K$302-'Datos de Indicador'!AC71)/(K$302-K$301)*10)),1))</f>
        <v>8.1</v>
      </c>
      <c r="L68" s="359">
        <f>IF('Datos de Indicador'!AD71="No dato","x",ROUND(IF('Datos de Indicador'!AD71&gt;L$302,0,IF('Datos de Indicador'!AD71&lt;$L$301,10,(L$302-'Datos de Indicador'!AD71)/(L$302-L$301)*10)),1))</f>
        <v>2.2999999999999998</v>
      </c>
      <c r="M68" s="361">
        <f t="shared" si="10"/>
        <v>3.9</v>
      </c>
      <c r="N68" s="358">
        <f>IF('Datos de Indicador'!AE71="No dato","x",ROUND(IF('Datos de Indicador'!AE71&gt;N$302,0,IF('Datos de Indicador'!AE71&lt;$N$301,10,(N$302-'Datos de Indicador'!AE71)/(N$302-N$301)*10)),1))</f>
        <v>8.1999999999999993</v>
      </c>
      <c r="O68" s="359">
        <f>IF('Datos de Indicador'!AF71="No dato","x",ROUND(IF('Datos de Indicador'!AF71&gt;O$302,0,IF('Datos de Indicador'!AF71&lt;$O$301,10,(O$302-'Datos de Indicador'!AF71)/(O$302-O$301)*10)),1))</f>
        <v>6.1</v>
      </c>
      <c r="P68" s="359">
        <f>IF('Datos de Indicador'!AG71="No dato","x",ROUND(IF('Datos de Indicador'!AG71&gt;P$302,0,IF('Datos de Indicador'!AG71&lt;$P$301,10,(P$302-'Datos de Indicador'!AG71)/(P$302-P$301)*10)),1))</f>
        <v>5.0999999999999996</v>
      </c>
      <c r="Q68" s="361">
        <f t="shared" si="11"/>
        <v>6.5</v>
      </c>
      <c r="R68" s="363">
        <f>IF('Datos de Indicador'!AH71="No data","x",ROUND(IF('Datos de Indicador'!AH71&gt;R$302,0,IF('Datos de Indicador'!AH71&lt;R$301,10,(R$302-'Datos de Indicador'!AH71)/(R$302-R$301)*10)),1))</f>
        <v>3.9</v>
      </c>
      <c r="S68" s="363">
        <f>IF('Datos de Indicador'!AI71="No data","x",ROUND(IF('Datos de Indicador'!AI71&gt;S$302,0,IF('Datos de Indicador'!AI71&lt;S$301,10,(S$302-'Datos de Indicador'!AI71)/(S$302-S$301)*10)),1))</f>
        <v>0</v>
      </c>
      <c r="T68" s="363">
        <f>IF('Datos de Indicador'!AJ71="No data","x",ROUND(IF('Datos de Indicador'!AJ71&gt;T$302,0,IF('Datos de Indicador'!AJ71&lt;T$301,10,(T$302-'Datos de Indicador'!AJ71)/(T$302-T$301)*10)),1))</f>
        <v>2.9</v>
      </c>
      <c r="U68" s="363">
        <f>IF('Datos de Indicador'!AK71="No data","x",ROUND(IF('Datos de Indicador'!AK71&gt;U$302,0,IF('Datos de Indicador'!AK71&lt;U$301,10,(U$302-'Datos de Indicador'!AK71)/(U$302-U$301)*10)),1))</f>
        <v>8.9</v>
      </c>
      <c r="V68" s="364">
        <f t="shared" ref="V68:V131" si="14">IF(AND(R68="x",S68="x",T68="x",U68="x"),"x",ROUND(AVERAGE(R68,S68,T68,U68,T68,U68),1))</f>
        <v>4.5999999999999996</v>
      </c>
      <c r="W68" s="365">
        <f>IF('Datos de Indicador'!AL71="No dato","x",ROUND(IF('Datos de Indicador'!AL71&gt;W$302,0,IF('Datos de Indicador'!AL71&lt;$W$301,10,(W$302-'Datos de Indicador'!AL71)/(W$302-W$301)*10)),1))</f>
        <v>2.8</v>
      </c>
      <c r="X68" s="361">
        <f t="shared" ref="X68:X131" si="15">IF(AND(V68="x",W68="x"),"x",ROUND(AVERAGE(V68,W68),1))</f>
        <v>3.7</v>
      </c>
      <c r="Y68" s="366">
        <f t="shared" si="12"/>
        <v>4.7</v>
      </c>
      <c r="Z68" s="32"/>
      <c r="AA68" s="378"/>
      <c r="AC68" s="378"/>
    </row>
    <row r="69" spans="1:29" s="3" customFormat="1" x14ac:dyDescent="0.25">
      <c r="A69" s="108" t="s">
        <v>43</v>
      </c>
      <c r="B69" s="101" t="s">
        <v>48</v>
      </c>
      <c r="C69" s="307">
        <v>505</v>
      </c>
      <c r="D69" s="358">
        <f>IF('Datos de Indicador'!Y72="No dato","x",ROUND(IF('Datos de Indicador'!Y72&gt;D$302,10,IF('Datos de Indicador'!Y72&lt;$D$301,0,10-(D$302-'Datos de Indicador'!Y72)/(D$302-D$301)*10)),1))</f>
        <v>10</v>
      </c>
      <c r="E69" s="359">
        <f>IF('Datos de Indicador'!Z72="No dato","x",ROUND(IF('Datos de Indicador'!Z72&gt;E$302,0,IF('Datos de Indicador'!Z72&lt;$E$301,10,(E$302-'Datos de Indicador'!Z72)/(E$302-E$301)*10)),1))</f>
        <v>0</v>
      </c>
      <c r="F69" s="360">
        <f t="shared" si="13"/>
        <v>6.7</v>
      </c>
      <c r="G69" s="359">
        <f>IF('Datos de Indicador'!AA72="No dato","x",ROUND(IF('Datos de Indicador'!AA72&gt;G$302,0,IF('Datos de Indicador'!AA72&lt;$G$301,10,(G$302-'Datos de Indicador'!AA72)/(G$302-G$301)*10)),1))</f>
        <v>2.6</v>
      </c>
      <c r="H69" s="361">
        <f t="shared" si="8"/>
        <v>2.6</v>
      </c>
      <c r="I69" s="362">
        <f t="shared" si="9"/>
        <v>5</v>
      </c>
      <c r="J69" s="359">
        <f>IF('Datos de Indicador'!AB72="No dato","x",ROUND(IF('Datos de Indicador'!AB72&gt;J$302,0,IF('Datos de Indicador'!AB72&lt;$J$301,10,(J$302-'Datos de Indicador'!AB72)/(J$302-J$301)*10)),1))</f>
        <v>2.1</v>
      </c>
      <c r="K69" s="359">
        <f>IF('Datos de Indicador'!AC72="No dato","x",ROUND(IF('Datos de Indicador'!AC72&gt;K$302,0,IF('Datos de Indicador'!AC72&lt;$K$301,10,(K$302-'Datos de Indicador'!AC72)/(K$302-K$301)*10)),1))</f>
        <v>7.8</v>
      </c>
      <c r="L69" s="359">
        <f>IF('Datos de Indicador'!AD72="No dato","x",ROUND(IF('Datos de Indicador'!AD72&gt;L$302,0,IF('Datos de Indicador'!AD72&lt;$L$301,10,(L$302-'Datos de Indicador'!AD72)/(L$302-L$301)*10)),1))</f>
        <v>2.2999999999999998</v>
      </c>
      <c r="M69" s="361">
        <f t="shared" si="10"/>
        <v>4.0999999999999996</v>
      </c>
      <c r="N69" s="358">
        <f>IF('Datos de Indicador'!AE72="No dato","x",ROUND(IF('Datos de Indicador'!AE72&gt;N$302,0,IF('Datos de Indicador'!AE72&lt;$N$301,10,(N$302-'Datos de Indicador'!AE72)/(N$302-N$301)*10)),1))</f>
        <v>6.1</v>
      </c>
      <c r="O69" s="359">
        <f>IF('Datos de Indicador'!AF72="No dato","x",ROUND(IF('Datos de Indicador'!AF72&gt;O$302,0,IF('Datos de Indicador'!AF72&lt;$O$301,10,(O$302-'Datos de Indicador'!AF72)/(O$302-O$301)*10)),1))</f>
        <v>9.6</v>
      </c>
      <c r="P69" s="359">
        <f>IF('Datos de Indicador'!AG72="No dato","x",ROUND(IF('Datos de Indicador'!AG72&gt;P$302,0,IF('Datos de Indicador'!AG72&lt;$P$301,10,(P$302-'Datos de Indicador'!AG72)/(P$302-P$301)*10)),1))</f>
        <v>4</v>
      </c>
      <c r="Q69" s="361">
        <f t="shared" si="11"/>
        <v>6.6</v>
      </c>
      <c r="R69" s="363">
        <f>IF('Datos de Indicador'!AH72="No data","x",ROUND(IF('Datos de Indicador'!AH72&gt;R$302,0,IF('Datos de Indicador'!AH72&lt;R$301,10,(R$302-'Datos de Indicador'!AH72)/(R$302-R$301)*10)),1))</f>
        <v>4.7</v>
      </c>
      <c r="S69" s="363">
        <f>IF('Datos de Indicador'!AI72="No data","x",ROUND(IF('Datos de Indicador'!AI72&gt;S$302,0,IF('Datos de Indicador'!AI72&lt;S$301,10,(S$302-'Datos de Indicador'!AI72)/(S$302-S$301)*10)),1))</f>
        <v>2.2999999999999998</v>
      </c>
      <c r="T69" s="363">
        <f>IF('Datos de Indicador'!AJ72="No data","x",ROUND(IF('Datos de Indicador'!AJ72&gt;T$302,0,IF('Datos de Indicador'!AJ72&lt;T$301,10,(T$302-'Datos de Indicador'!AJ72)/(T$302-T$301)*10)),1))</f>
        <v>3.1</v>
      </c>
      <c r="U69" s="363">
        <f>IF('Datos de Indicador'!AK72="No data","x",ROUND(IF('Datos de Indicador'!AK72&gt;U$302,0,IF('Datos de Indicador'!AK72&lt;U$301,10,(U$302-'Datos de Indicador'!AK72)/(U$302-U$301)*10)),1))</f>
        <v>8.6</v>
      </c>
      <c r="V69" s="364">
        <f t="shared" si="14"/>
        <v>5.0999999999999996</v>
      </c>
      <c r="W69" s="365">
        <f>IF('Datos de Indicador'!AL72="No dato","x",ROUND(IF('Datos de Indicador'!AL72&gt;W$302,0,IF('Datos de Indicador'!AL72&lt;$W$301,10,(W$302-'Datos de Indicador'!AL72)/(W$302-W$301)*10)),1))</f>
        <v>2.9</v>
      </c>
      <c r="X69" s="361">
        <f t="shared" si="15"/>
        <v>4</v>
      </c>
      <c r="Y69" s="366">
        <f t="shared" si="12"/>
        <v>4.9000000000000004</v>
      </c>
      <c r="Z69" s="32"/>
      <c r="AA69" s="378"/>
      <c r="AC69" s="378"/>
    </row>
    <row r="70" spans="1:29" s="3" customFormat="1" x14ac:dyDescent="0.25">
      <c r="A70" s="108" t="s">
        <v>43</v>
      </c>
      <c r="B70" s="101" t="s">
        <v>49</v>
      </c>
      <c r="C70" s="307">
        <v>506</v>
      </c>
      <c r="D70" s="358">
        <f>IF('Datos de Indicador'!Y73="No dato","x",ROUND(IF('Datos de Indicador'!Y73&gt;D$302,10,IF('Datos de Indicador'!Y73&lt;$D$301,0,10-(D$302-'Datos de Indicador'!Y73)/(D$302-D$301)*10)),1))</f>
        <v>5</v>
      </c>
      <c r="E70" s="359">
        <f>IF('Datos de Indicador'!Z73="No dato","x",ROUND(IF('Datos de Indicador'!Z73&gt;E$302,0,IF('Datos de Indicador'!Z73&lt;$E$301,10,(E$302-'Datos de Indicador'!Z73)/(E$302-E$301)*10)),1))</f>
        <v>0</v>
      </c>
      <c r="F70" s="360">
        <f t="shared" si="13"/>
        <v>3.3</v>
      </c>
      <c r="G70" s="359">
        <f>IF('Datos de Indicador'!AA73="No dato","x",ROUND(IF('Datos de Indicador'!AA73&gt;G$302,0,IF('Datos de Indicador'!AA73&lt;$G$301,10,(G$302-'Datos de Indicador'!AA73)/(G$302-G$301)*10)),1))</f>
        <v>2.2999999999999998</v>
      </c>
      <c r="H70" s="361">
        <f t="shared" si="8"/>
        <v>2.2999999999999998</v>
      </c>
      <c r="I70" s="362">
        <f t="shared" si="9"/>
        <v>2.8</v>
      </c>
      <c r="J70" s="359">
        <f>IF('Datos de Indicador'!AB73="No dato","x",ROUND(IF('Datos de Indicador'!AB73&gt;J$302,0,IF('Datos de Indicador'!AB73&lt;$J$301,10,(J$302-'Datos de Indicador'!AB73)/(J$302-J$301)*10)),1))</f>
        <v>1.2</v>
      </c>
      <c r="K70" s="359">
        <f>IF('Datos de Indicador'!AC73="No dato","x",ROUND(IF('Datos de Indicador'!AC73&gt;K$302,0,IF('Datos de Indicador'!AC73&lt;$K$301,10,(K$302-'Datos de Indicador'!AC73)/(K$302-K$301)*10)),1))</f>
        <v>7.4</v>
      </c>
      <c r="L70" s="359">
        <f>IF('Datos de Indicador'!AD73="No dato","x",ROUND(IF('Datos de Indicador'!AD73&gt;L$302,0,IF('Datos de Indicador'!AD73&lt;$L$301,10,(L$302-'Datos de Indicador'!AD73)/(L$302-L$301)*10)),1))</f>
        <v>1.5</v>
      </c>
      <c r="M70" s="361">
        <f t="shared" si="10"/>
        <v>3.4</v>
      </c>
      <c r="N70" s="358">
        <f>IF('Datos de Indicador'!AE73="No dato","x",ROUND(IF('Datos de Indicador'!AE73&gt;N$302,0,IF('Datos de Indicador'!AE73&lt;$N$301,10,(N$302-'Datos de Indicador'!AE73)/(N$302-N$301)*10)),1))</f>
        <v>4.5999999999999996</v>
      </c>
      <c r="O70" s="359">
        <f>IF('Datos de Indicador'!AF73="No dato","x",ROUND(IF('Datos de Indicador'!AF73&gt;O$302,0,IF('Datos de Indicador'!AF73&lt;$O$301,10,(O$302-'Datos de Indicador'!AF73)/(O$302-O$301)*10)),1))</f>
        <v>2.7</v>
      </c>
      <c r="P70" s="359">
        <f>IF('Datos de Indicador'!AG73="No dato","x",ROUND(IF('Datos de Indicador'!AG73&gt;P$302,0,IF('Datos de Indicador'!AG73&lt;$P$301,10,(P$302-'Datos de Indicador'!AG73)/(P$302-P$301)*10)),1))</f>
        <v>2</v>
      </c>
      <c r="Q70" s="361">
        <f t="shared" si="11"/>
        <v>3.1</v>
      </c>
      <c r="R70" s="363">
        <f>IF('Datos de Indicador'!AH73="No data","x",ROUND(IF('Datos de Indicador'!AH73&gt;R$302,0,IF('Datos de Indicador'!AH73&lt;R$301,10,(R$302-'Datos de Indicador'!AH73)/(R$302-R$301)*10)),1))</f>
        <v>6.6</v>
      </c>
      <c r="S70" s="363">
        <f>IF('Datos de Indicador'!AI73="No data","x",ROUND(IF('Datos de Indicador'!AI73&gt;S$302,0,IF('Datos de Indicador'!AI73&lt;S$301,10,(S$302-'Datos de Indicador'!AI73)/(S$302-S$301)*10)),1))</f>
        <v>5.5</v>
      </c>
      <c r="T70" s="363">
        <f>IF('Datos de Indicador'!AJ73="No data","x",ROUND(IF('Datos de Indicador'!AJ73&gt;T$302,0,IF('Datos de Indicador'!AJ73&lt;T$301,10,(T$302-'Datos de Indicador'!AJ73)/(T$302-T$301)*10)),1))</f>
        <v>3.3</v>
      </c>
      <c r="U70" s="363">
        <f>IF('Datos de Indicador'!AK73="No data","x",ROUND(IF('Datos de Indicador'!AK73&gt;U$302,0,IF('Datos de Indicador'!AK73&lt;U$301,10,(U$302-'Datos de Indicador'!AK73)/(U$302-U$301)*10)),1))</f>
        <v>6.8</v>
      </c>
      <c r="V70" s="364">
        <f t="shared" si="14"/>
        <v>5.4</v>
      </c>
      <c r="W70" s="365">
        <f>IF('Datos de Indicador'!AL73="No dato","x",ROUND(IF('Datos de Indicador'!AL73&gt;W$302,0,IF('Datos de Indicador'!AL73&lt;$W$301,10,(W$302-'Datos de Indicador'!AL73)/(W$302-W$301)*10)),1))</f>
        <v>2.1</v>
      </c>
      <c r="X70" s="361">
        <f t="shared" si="15"/>
        <v>3.8</v>
      </c>
      <c r="Y70" s="366">
        <f t="shared" si="12"/>
        <v>3.4</v>
      </c>
      <c r="Z70" s="32"/>
      <c r="AA70" s="378"/>
      <c r="AC70" s="378"/>
    </row>
    <row r="71" spans="1:29" s="3" customFormat="1" x14ac:dyDescent="0.25">
      <c r="A71" s="108" t="s">
        <v>43</v>
      </c>
      <c r="B71" s="101" t="s">
        <v>50</v>
      </c>
      <c r="C71" s="307">
        <v>507</v>
      </c>
      <c r="D71" s="358">
        <f>IF('Datos de Indicador'!Y74="No dato","x",ROUND(IF('Datos de Indicador'!Y74&gt;D$302,10,IF('Datos de Indicador'!Y74&lt;$D$301,0,10-(D$302-'Datos de Indicador'!Y74)/(D$302-D$301)*10)),1))</f>
        <v>10</v>
      </c>
      <c r="E71" s="359">
        <f>IF('Datos de Indicador'!Z74="No dato","x",ROUND(IF('Datos de Indicador'!Z74&gt;E$302,0,IF('Datos de Indicador'!Z74&lt;$E$301,10,(E$302-'Datos de Indicador'!Z74)/(E$302-E$301)*10)),1))</f>
        <v>0</v>
      </c>
      <c r="F71" s="360">
        <f t="shared" si="13"/>
        <v>6.7</v>
      </c>
      <c r="G71" s="359">
        <f>IF('Datos de Indicador'!AA74="No dato","x",ROUND(IF('Datos de Indicador'!AA74&gt;G$302,0,IF('Datos de Indicador'!AA74&lt;$G$301,10,(G$302-'Datos de Indicador'!AA74)/(G$302-G$301)*10)),1))</f>
        <v>4.5</v>
      </c>
      <c r="H71" s="361">
        <f t="shared" si="8"/>
        <v>4.5</v>
      </c>
      <c r="I71" s="362">
        <f t="shared" si="9"/>
        <v>5.7</v>
      </c>
      <c r="J71" s="359">
        <f>IF('Datos de Indicador'!AB74="No dato","x",ROUND(IF('Datos de Indicador'!AB74&gt;J$302,0,IF('Datos de Indicador'!AB74&lt;$J$301,10,(J$302-'Datos de Indicador'!AB74)/(J$302-J$301)*10)),1))</f>
        <v>7.3</v>
      </c>
      <c r="K71" s="359">
        <f>IF('Datos de Indicador'!AC74="No dato","x",ROUND(IF('Datos de Indicador'!AC74&gt;K$302,0,IF('Datos de Indicador'!AC74&lt;$K$301,10,(K$302-'Datos de Indicador'!AC74)/(K$302-K$301)*10)),1))</f>
        <v>9.1999999999999993</v>
      </c>
      <c r="L71" s="359">
        <f>IF('Datos de Indicador'!AD74="No dato","x",ROUND(IF('Datos de Indicador'!AD74&gt;L$302,0,IF('Datos de Indicador'!AD74&lt;$L$301,10,(L$302-'Datos de Indicador'!AD74)/(L$302-L$301)*10)),1))</f>
        <v>5.2</v>
      </c>
      <c r="M71" s="361">
        <f t="shared" si="10"/>
        <v>7.2</v>
      </c>
      <c r="N71" s="358">
        <f>IF('Datos de Indicador'!AE74="No dato","x",ROUND(IF('Datos de Indicador'!AE74&gt;N$302,0,IF('Datos de Indicador'!AE74&lt;$N$301,10,(N$302-'Datos de Indicador'!AE74)/(N$302-N$301)*10)),1))</f>
        <v>5.4</v>
      </c>
      <c r="O71" s="359">
        <f>IF('Datos de Indicador'!AF74="No dato","x",ROUND(IF('Datos de Indicador'!AF74&gt;O$302,0,IF('Datos de Indicador'!AF74&lt;$O$301,10,(O$302-'Datos de Indicador'!AF74)/(O$302-O$301)*10)),1))</f>
        <v>9</v>
      </c>
      <c r="P71" s="359">
        <f>IF('Datos de Indicador'!AG74="No dato","x",ROUND(IF('Datos de Indicador'!AG74&gt;P$302,0,IF('Datos de Indicador'!AG74&lt;$P$301,10,(P$302-'Datos de Indicador'!AG74)/(P$302-P$301)*10)),1))</f>
        <v>4.9000000000000004</v>
      </c>
      <c r="Q71" s="361">
        <f t="shared" si="11"/>
        <v>6.4</v>
      </c>
      <c r="R71" s="363">
        <f>IF('Datos de Indicador'!AH74="No data","x",ROUND(IF('Datos de Indicador'!AH74&gt;R$302,0,IF('Datos de Indicador'!AH74&lt;R$301,10,(R$302-'Datos de Indicador'!AH74)/(R$302-R$301)*10)),1))</f>
        <v>2.4</v>
      </c>
      <c r="S71" s="363">
        <f>IF('Datos de Indicador'!AI74="No data","x",ROUND(IF('Datos de Indicador'!AI74&gt;S$302,0,IF('Datos de Indicador'!AI74&lt;S$301,10,(S$302-'Datos de Indicador'!AI74)/(S$302-S$301)*10)),1))</f>
        <v>0</v>
      </c>
      <c r="T71" s="363">
        <f>IF('Datos de Indicador'!AJ74="No data","x",ROUND(IF('Datos de Indicador'!AJ74&gt;T$302,0,IF('Datos de Indicador'!AJ74&lt;T$301,10,(T$302-'Datos de Indicador'!AJ74)/(T$302-T$301)*10)),1))</f>
        <v>3.3</v>
      </c>
      <c r="U71" s="363">
        <f>IF('Datos de Indicador'!AK74="No data","x",ROUND(IF('Datos de Indicador'!AK74&gt;U$302,0,IF('Datos de Indicador'!AK74&lt;U$301,10,(U$302-'Datos de Indicador'!AK74)/(U$302-U$301)*10)),1))</f>
        <v>9.1</v>
      </c>
      <c r="V71" s="364">
        <f t="shared" si="14"/>
        <v>4.5</v>
      </c>
      <c r="W71" s="365">
        <f>IF('Datos de Indicador'!AL74="No dato","x",ROUND(IF('Datos de Indicador'!AL74&gt;W$302,0,IF('Datos de Indicador'!AL74&lt;$W$301,10,(W$302-'Datos de Indicador'!AL74)/(W$302-W$301)*10)),1))</f>
        <v>5</v>
      </c>
      <c r="X71" s="361">
        <f t="shared" si="15"/>
        <v>4.8</v>
      </c>
      <c r="Y71" s="366">
        <f t="shared" si="12"/>
        <v>6.1</v>
      </c>
      <c r="Z71" s="32"/>
      <c r="AA71" s="378"/>
      <c r="AC71" s="378"/>
    </row>
    <row r="72" spans="1:29" s="3" customFormat="1" x14ac:dyDescent="0.25">
      <c r="A72" s="108" t="s">
        <v>43</v>
      </c>
      <c r="B72" s="101" t="s">
        <v>51</v>
      </c>
      <c r="C72" s="307">
        <v>508</v>
      </c>
      <c r="D72" s="358">
        <f>IF('Datos de Indicador'!Y75="No dato","x",ROUND(IF('Datos de Indicador'!Y75&gt;D$302,10,IF('Datos de Indicador'!Y75&lt;$D$301,0,10-(D$302-'Datos de Indicador'!Y75)/(D$302-D$301)*10)),1))</f>
        <v>5</v>
      </c>
      <c r="E72" s="359">
        <f>IF('Datos de Indicador'!Z75="No dato","x",ROUND(IF('Datos de Indicador'!Z75&gt;E$302,0,IF('Datos de Indicador'!Z75&lt;$E$301,10,(E$302-'Datos de Indicador'!Z75)/(E$302-E$301)*10)),1))</f>
        <v>10</v>
      </c>
      <c r="F72" s="360">
        <f t="shared" si="13"/>
        <v>6.7</v>
      </c>
      <c r="G72" s="359">
        <f>IF('Datos de Indicador'!AA75="No dato","x",ROUND(IF('Datos de Indicador'!AA75&gt;G$302,0,IF('Datos de Indicador'!AA75&lt;$G$301,10,(G$302-'Datos de Indicador'!AA75)/(G$302-G$301)*10)),1))</f>
        <v>2.4</v>
      </c>
      <c r="H72" s="361">
        <f t="shared" si="8"/>
        <v>2.4</v>
      </c>
      <c r="I72" s="362">
        <f t="shared" si="9"/>
        <v>4.9000000000000004</v>
      </c>
      <c r="J72" s="359">
        <f>IF('Datos de Indicador'!AB75="No dato","x",ROUND(IF('Datos de Indicador'!AB75&gt;J$302,0,IF('Datos de Indicador'!AB75&lt;$J$301,10,(J$302-'Datos de Indicador'!AB75)/(J$302-J$301)*10)),1))</f>
        <v>2.1</v>
      </c>
      <c r="K72" s="359">
        <f>IF('Datos de Indicador'!AC75="No dato","x",ROUND(IF('Datos de Indicador'!AC75&gt;K$302,0,IF('Datos de Indicador'!AC75&lt;$K$301,10,(K$302-'Datos de Indicador'!AC75)/(K$302-K$301)*10)),1))</f>
        <v>8.3000000000000007</v>
      </c>
      <c r="L72" s="359">
        <f>IF('Datos de Indicador'!AD75="No dato","x",ROUND(IF('Datos de Indicador'!AD75&gt;L$302,0,IF('Datos de Indicador'!AD75&lt;$L$301,10,(L$302-'Datos de Indicador'!AD75)/(L$302-L$301)*10)),1))</f>
        <v>2.4</v>
      </c>
      <c r="M72" s="361">
        <f t="shared" si="10"/>
        <v>4.3</v>
      </c>
      <c r="N72" s="358">
        <f>IF('Datos de Indicador'!AE75="No dato","x",ROUND(IF('Datos de Indicador'!AE75&gt;N$302,0,IF('Datos de Indicador'!AE75&lt;$N$301,10,(N$302-'Datos de Indicador'!AE75)/(N$302-N$301)*10)),1))</f>
        <v>0.7</v>
      </c>
      <c r="O72" s="359">
        <f>IF('Datos de Indicador'!AF75="No dato","x",ROUND(IF('Datos de Indicador'!AF75&gt;O$302,0,IF('Datos de Indicador'!AF75&lt;$O$301,10,(O$302-'Datos de Indicador'!AF75)/(O$302-O$301)*10)),1))</f>
        <v>2.9</v>
      </c>
      <c r="P72" s="359">
        <f>IF('Datos de Indicador'!AG75="No dato","x",ROUND(IF('Datos de Indicador'!AG75&gt;P$302,0,IF('Datos de Indicador'!AG75&lt;$P$301,10,(P$302-'Datos de Indicador'!AG75)/(P$302-P$301)*10)),1))</f>
        <v>1.3</v>
      </c>
      <c r="Q72" s="361">
        <f t="shared" si="11"/>
        <v>1.6</v>
      </c>
      <c r="R72" s="363">
        <f>IF('Datos de Indicador'!AH75="No data","x",ROUND(IF('Datos de Indicador'!AH75&gt;R$302,0,IF('Datos de Indicador'!AH75&lt;R$301,10,(R$302-'Datos de Indicador'!AH75)/(R$302-R$301)*10)),1))</f>
        <v>0</v>
      </c>
      <c r="S72" s="363">
        <f>IF('Datos de Indicador'!AI75="No data","x",ROUND(IF('Datos de Indicador'!AI75&gt;S$302,0,IF('Datos de Indicador'!AI75&lt;S$301,10,(S$302-'Datos de Indicador'!AI75)/(S$302-S$301)*10)),1))</f>
        <v>2.5</v>
      </c>
      <c r="T72" s="363">
        <f>IF('Datos de Indicador'!AJ75="No data","x",ROUND(IF('Datos de Indicador'!AJ75&gt;T$302,0,IF('Datos de Indicador'!AJ75&lt;T$301,10,(T$302-'Datos de Indicador'!AJ75)/(T$302-T$301)*10)),1))</f>
        <v>0</v>
      </c>
      <c r="U72" s="363">
        <f>IF('Datos de Indicador'!AK75="No data","x",ROUND(IF('Datos de Indicador'!AK75&gt;U$302,0,IF('Datos de Indicador'!AK75&lt;U$301,10,(U$302-'Datos de Indicador'!AK75)/(U$302-U$301)*10)),1))</f>
        <v>2.2999999999999998</v>
      </c>
      <c r="V72" s="364">
        <f t="shared" si="14"/>
        <v>1.2</v>
      </c>
      <c r="W72" s="365">
        <f>IF('Datos de Indicador'!AL75="No dato","x",ROUND(IF('Datos de Indicador'!AL75&gt;W$302,0,IF('Datos de Indicador'!AL75&lt;$W$301,10,(W$302-'Datos de Indicador'!AL75)/(W$302-W$301)*10)),1))</f>
        <v>3.4</v>
      </c>
      <c r="X72" s="361">
        <f t="shared" si="15"/>
        <v>2.2999999999999998</v>
      </c>
      <c r="Y72" s="366">
        <f t="shared" si="12"/>
        <v>2.7</v>
      </c>
      <c r="Z72" s="32"/>
      <c r="AA72" s="378"/>
      <c r="AC72" s="378"/>
    </row>
    <row r="73" spans="1:29" s="3" customFormat="1" x14ac:dyDescent="0.25">
      <c r="A73" s="108" t="s">
        <v>43</v>
      </c>
      <c r="B73" s="101" t="s">
        <v>52</v>
      </c>
      <c r="C73" s="307">
        <v>509</v>
      </c>
      <c r="D73" s="358">
        <f>IF('Datos de Indicador'!Y76="No dato","x",ROUND(IF('Datos de Indicador'!Y76&gt;D$302,10,IF('Datos de Indicador'!Y76&lt;$D$301,0,10-(D$302-'Datos de Indicador'!Y76)/(D$302-D$301)*10)),1))</f>
        <v>5</v>
      </c>
      <c r="E73" s="359">
        <f>IF('Datos de Indicador'!Z76="No dato","x",ROUND(IF('Datos de Indicador'!Z76&gt;E$302,0,IF('Datos de Indicador'!Z76&lt;$E$301,10,(E$302-'Datos de Indicador'!Z76)/(E$302-E$301)*10)),1))</f>
        <v>0</v>
      </c>
      <c r="F73" s="360">
        <f t="shared" si="13"/>
        <v>3.3</v>
      </c>
      <c r="G73" s="359">
        <f>IF('Datos de Indicador'!AA76="No dato","x",ROUND(IF('Datos de Indicador'!AA76&gt;G$302,0,IF('Datos de Indicador'!AA76&lt;$G$301,10,(G$302-'Datos de Indicador'!AA76)/(G$302-G$301)*10)),1))</f>
        <v>2.2000000000000002</v>
      </c>
      <c r="H73" s="361">
        <f t="shared" si="8"/>
        <v>2.2000000000000002</v>
      </c>
      <c r="I73" s="362">
        <f t="shared" si="9"/>
        <v>2.8</v>
      </c>
      <c r="J73" s="359">
        <f>IF('Datos de Indicador'!AB76="No dato","x",ROUND(IF('Datos de Indicador'!AB76&gt;J$302,0,IF('Datos de Indicador'!AB76&lt;$J$301,10,(J$302-'Datos de Indicador'!AB76)/(J$302-J$301)*10)),1))</f>
        <v>0.9</v>
      </c>
      <c r="K73" s="359">
        <f>IF('Datos de Indicador'!AC76="No dato","x",ROUND(IF('Datos de Indicador'!AC76&gt;K$302,0,IF('Datos de Indicador'!AC76&lt;$K$301,10,(K$302-'Datos de Indicador'!AC76)/(K$302-K$301)*10)),1))</f>
        <v>6.3</v>
      </c>
      <c r="L73" s="359">
        <f>IF('Datos de Indicador'!AD76="No dato","x",ROUND(IF('Datos de Indicador'!AD76&gt;L$302,0,IF('Datos de Indicador'!AD76&lt;$L$301,10,(L$302-'Datos de Indicador'!AD76)/(L$302-L$301)*10)),1))</f>
        <v>1.5</v>
      </c>
      <c r="M73" s="361">
        <f t="shared" si="10"/>
        <v>2.9</v>
      </c>
      <c r="N73" s="358">
        <f>IF('Datos de Indicador'!AE76="No dato","x",ROUND(IF('Datos de Indicador'!AE76&gt;N$302,0,IF('Datos de Indicador'!AE76&lt;$N$301,10,(N$302-'Datos de Indicador'!AE76)/(N$302-N$301)*10)),1))</f>
        <v>4.5999999999999996</v>
      </c>
      <c r="O73" s="359">
        <f>IF('Datos de Indicador'!AF76="No dato","x",ROUND(IF('Datos de Indicador'!AF76&gt;O$302,0,IF('Datos de Indicador'!AF76&lt;$O$301,10,(O$302-'Datos de Indicador'!AF76)/(O$302-O$301)*10)),1))</f>
        <v>2.2999999999999998</v>
      </c>
      <c r="P73" s="359">
        <f>IF('Datos de Indicador'!AG76="No dato","x",ROUND(IF('Datos de Indicador'!AG76&gt;P$302,0,IF('Datos de Indicador'!AG76&lt;$P$301,10,(P$302-'Datos de Indicador'!AG76)/(P$302-P$301)*10)),1))</f>
        <v>5.2</v>
      </c>
      <c r="Q73" s="361">
        <f t="shared" si="11"/>
        <v>4</v>
      </c>
      <c r="R73" s="363">
        <f>IF('Datos de Indicador'!AH76="No data","x",ROUND(IF('Datos de Indicador'!AH76&gt;R$302,0,IF('Datos de Indicador'!AH76&lt;R$301,10,(R$302-'Datos de Indicador'!AH76)/(R$302-R$301)*10)),1))</f>
        <v>1.9</v>
      </c>
      <c r="S73" s="363">
        <f>IF('Datos de Indicador'!AI76="No data","x",ROUND(IF('Datos de Indicador'!AI76&gt;S$302,0,IF('Datos de Indicador'!AI76&lt;S$301,10,(S$302-'Datos de Indicador'!AI76)/(S$302-S$301)*10)),1))</f>
        <v>9</v>
      </c>
      <c r="T73" s="363">
        <f>IF('Datos de Indicador'!AJ76="No data","x",ROUND(IF('Datos de Indicador'!AJ76&gt;T$302,0,IF('Datos de Indicador'!AJ76&lt;T$301,10,(T$302-'Datos de Indicador'!AJ76)/(T$302-T$301)*10)),1))</f>
        <v>5.3</v>
      </c>
      <c r="U73" s="363">
        <f>IF('Datos de Indicador'!AK76="No data","x",ROUND(IF('Datos de Indicador'!AK76&gt;U$302,0,IF('Datos de Indicador'!AK76&lt;U$301,10,(U$302-'Datos de Indicador'!AK76)/(U$302-U$301)*10)),1))</f>
        <v>9.9</v>
      </c>
      <c r="V73" s="364">
        <f t="shared" si="14"/>
        <v>6.9</v>
      </c>
      <c r="W73" s="365">
        <f>IF('Datos de Indicador'!AL76="No dato","x",ROUND(IF('Datos de Indicador'!AL76&gt;W$302,0,IF('Datos de Indicador'!AL76&lt;$W$301,10,(W$302-'Datos de Indicador'!AL76)/(W$302-W$301)*10)),1))</f>
        <v>2.2999999999999998</v>
      </c>
      <c r="X73" s="361">
        <f t="shared" si="15"/>
        <v>4.5999999999999996</v>
      </c>
      <c r="Y73" s="366">
        <f t="shared" si="12"/>
        <v>3.8</v>
      </c>
      <c r="Z73" s="32"/>
      <c r="AA73" s="378"/>
      <c r="AC73" s="378"/>
    </row>
    <row r="74" spans="1:29" s="3" customFormat="1" x14ac:dyDescent="0.25">
      <c r="A74" s="108" t="s">
        <v>43</v>
      </c>
      <c r="B74" s="101" t="s">
        <v>53</v>
      </c>
      <c r="C74" s="307">
        <v>510</v>
      </c>
      <c r="D74" s="358">
        <f>IF('Datos de Indicador'!Y77="No dato","x",ROUND(IF('Datos de Indicador'!Y77&gt;D$302,10,IF('Datos de Indicador'!Y77&lt;$D$301,0,10-(D$302-'Datos de Indicador'!Y77)/(D$302-D$301)*10)),1))</f>
        <v>5</v>
      </c>
      <c r="E74" s="359">
        <f>IF('Datos de Indicador'!Z77="No dato","x",ROUND(IF('Datos de Indicador'!Z77&gt;E$302,0,IF('Datos de Indicador'!Z77&lt;$E$301,10,(E$302-'Datos de Indicador'!Z77)/(E$302-E$301)*10)),1))</f>
        <v>0</v>
      </c>
      <c r="F74" s="360">
        <f t="shared" si="13"/>
        <v>3.3</v>
      </c>
      <c r="G74" s="359">
        <f>IF('Datos de Indicador'!AA77="No dato","x",ROUND(IF('Datos de Indicador'!AA77&gt;G$302,0,IF('Datos de Indicador'!AA77&lt;$G$301,10,(G$302-'Datos de Indicador'!AA77)/(G$302-G$301)*10)),1))</f>
        <v>2.2999999999999998</v>
      </c>
      <c r="H74" s="361">
        <f t="shared" si="8"/>
        <v>2.2999999999999998</v>
      </c>
      <c r="I74" s="362">
        <f t="shared" si="9"/>
        <v>2.8</v>
      </c>
      <c r="J74" s="359">
        <f>IF('Datos de Indicador'!AB77="No dato","x",ROUND(IF('Datos de Indicador'!AB77&gt;J$302,0,IF('Datos de Indicador'!AB77&lt;$J$301,10,(J$302-'Datos de Indicador'!AB77)/(J$302-J$301)*10)),1))</f>
        <v>2.1</v>
      </c>
      <c r="K74" s="359">
        <f>IF('Datos de Indicador'!AC77="No dato","x",ROUND(IF('Datos de Indicador'!AC77&gt;K$302,0,IF('Datos de Indicador'!AC77&lt;$K$301,10,(K$302-'Datos de Indicador'!AC77)/(K$302-K$301)*10)),1))</f>
        <v>8.4</v>
      </c>
      <c r="L74" s="359">
        <f>IF('Datos de Indicador'!AD77="No dato","x",ROUND(IF('Datos de Indicador'!AD77&gt;L$302,0,IF('Datos de Indicador'!AD77&lt;$L$301,10,(L$302-'Datos de Indicador'!AD77)/(L$302-L$301)*10)),1))</f>
        <v>2.6</v>
      </c>
      <c r="M74" s="361">
        <f t="shared" si="10"/>
        <v>4.4000000000000004</v>
      </c>
      <c r="N74" s="358">
        <f>IF('Datos de Indicador'!AE77="No dato","x",ROUND(IF('Datos de Indicador'!AE77&gt;N$302,0,IF('Datos de Indicador'!AE77&lt;$N$301,10,(N$302-'Datos de Indicador'!AE77)/(N$302-N$301)*10)),1))</f>
        <v>4.9000000000000004</v>
      </c>
      <c r="O74" s="359">
        <f>IF('Datos de Indicador'!AF77="No dato","x",ROUND(IF('Datos de Indicador'!AF77&gt;O$302,0,IF('Datos de Indicador'!AF77&lt;$O$301,10,(O$302-'Datos de Indicador'!AF77)/(O$302-O$301)*10)),1))</f>
        <v>2.9</v>
      </c>
      <c r="P74" s="359">
        <f>IF('Datos de Indicador'!AG77="No dato","x",ROUND(IF('Datos de Indicador'!AG77&gt;P$302,0,IF('Datos de Indicador'!AG77&lt;$P$301,10,(P$302-'Datos de Indicador'!AG77)/(P$302-P$301)*10)),1))</f>
        <v>2</v>
      </c>
      <c r="Q74" s="361">
        <f t="shared" si="11"/>
        <v>3.3</v>
      </c>
      <c r="R74" s="363">
        <f>IF('Datos de Indicador'!AH77="No data","x",ROUND(IF('Datos de Indicador'!AH77&gt;R$302,0,IF('Datos de Indicador'!AH77&lt;R$301,10,(R$302-'Datos de Indicador'!AH77)/(R$302-R$301)*10)),1))</f>
        <v>2.7</v>
      </c>
      <c r="S74" s="363">
        <f>IF('Datos de Indicador'!AI77="No data","x",ROUND(IF('Datos de Indicador'!AI77&gt;S$302,0,IF('Datos de Indicador'!AI77&lt;S$301,10,(S$302-'Datos de Indicador'!AI77)/(S$302-S$301)*10)),1))</f>
        <v>0</v>
      </c>
      <c r="T74" s="363">
        <f>IF('Datos de Indicador'!AJ77="No data","x",ROUND(IF('Datos de Indicador'!AJ77&gt;T$302,0,IF('Datos de Indicador'!AJ77&lt;T$301,10,(T$302-'Datos de Indicador'!AJ77)/(T$302-T$301)*10)),1))</f>
        <v>5</v>
      </c>
      <c r="U74" s="363">
        <f>IF('Datos de Indicador'!AK77="No data","x",ROUND(IF('Datos de Indicador'!AK77&gt;U$302,0,IF('Datos de Indicador'!AK77&lt;U$301,10,(U$302-'Datos de Indicador'!AK77)/(U$302-U$301)*10)),1))</f>
        <v>8.1</v>
      </c>
      <c r="V74" s="364">
        <f t="shared" si="14"/>
        <v>4.8</v>
      </c>
      <c r="W74" s="365">
        <f>IF('Datos de Indicador'!AL77="No dato","x",ROUND(IF('Datos de Indicador'!AL77&gt;W$302,0,IF('Datos de Indicador'!AL77&lt;$W$301,10,(W$302-'Datos de Indicador'!AL77)/(W$302-W$301)*10)),1))</f>
        <v>3.4</v>
      </c>
      <c r="X74" s="361">
        <f t="shared" si="15"/>
        <v>4.0999999999999996</v>
      </c>
      <c r="Y74" s="366">
        <f t="shared" si="12"/>
        <v>3.9</v>
      </c>
      <c r="Z74" s="32"/>
      <c r="AA74" s="378"/>
      <c r="AC74" s="378"/>
    </row>
    <row r="75" spans="1:29" s="3" customFormat="1" x14ac:dyDescent="0.25">
      <c r="A75" s="108" t="s">
        <v>43</v>
      </c>
      <c r="B75" s="101" t="s">
        <v>54</v>
      </c>
      <c r="C75" s="307">
        <v>511</v>
      </c>
      <c r="D75" s="358">
        <f>IF('Datos de Indicador'!Y78="No dato","x",ROUND(IF('Datos de Indicador'!Y78&gt;D$302,10,IF('Datos de Indicador'!Y78&lt;$D$301,0,10-(D$302-'Datos de Indicador'!Y78)/(D$302-D$301)*10)),1))</f>
        <v>5</v>
      </c>
      <c r="E75" s="359">
        <f>IF('Datos de Indicador'!Z78="No dato","x",ROUND(IF('Datos de Indicador'!Z78&gt;E$302,0,IF('Datos de Indicador'!Z78&lt;$E$301,10,(E$302-'Datos de Indicador'!Z78)/(E$302-E$301)*10)),1))</f>
        <v>0</v>
      </c>
      <c r="F75" s="360">
        <f t="shared" si="13"/>
        <v>3.3</v>
      </c>
      <c r="G75" s="359">
        <f>IF('Datos de Indicador'!AA78="No dato","x",ROUND(IF('Datos de Indicador'!AA78&gt;G$302,0,IF('Datos de Indicador'!AA78&lt;$G$301,10,(G$302-'Datos de Indicador'!AA78)/(G$302-G$301)*10)),1))</f>
        <v>0.9</v>
      </c>
      <c r="H75" s="361">
        <f t="shared" si="8"/>
        <v>0.9</v>
      </c>
      <c r="I75" s="362">
        <f t="shared" si="9"/>
        <v>2.2000000000000002</v>
      </c>
      <c r="J75" s="359">
        <f>IF('Datos de Indicador'!AB78="No dato","x",ROUND(IF('Datos de Indicador'!AB78&gt;J$302,0,IF('Datos de Indicador'!AB78&lt;$J$301,10,(J$302-'Datos de Indicador'!AB78)/(J$302-J$301)*10)),1))</f>
        <v>1.2</v>
      </c>
      <c r="K75" s="359">
        <f>IF('Datos de Indicador'!AC78="No dato","x",ROUND(IF('Datos de Indicador'!AC78&gt;K$302,0,IF('Datos de Indicador'!AC78&lt;$K$301,10,(K$302-'Datos de Indicador'!AC78)/(K$302-K$301)*10)),1))</f>
        <v>5.5</v>
      </c>
      <c r="L75" s="359">
        <f>IF('Datos de Indicador'!AD78="No dato","x",ROUND(IF('Datos de Indicador'!AD78&gt;L$302,0,IF('Datos de Indicador'!AD78&lt;$L$301,10,(L$302-'Datos de Indicador'!AD78)/(L$302-L$301)*10)),1))</f>
        <v>1.4</v>
      </c>
      <c r="M75" s="361">
        <f t="shared" si="10"/>
        <v>2.7</v>
      </c>
      <c r="N75" s="358">
        <f>IF('Datos de Indicador'!AE78="No dato","x",ROUND(IF('Datos de Indicador'!AE78&gt;N$302,0,IF('Datos de Indicador'!AE78&lt;$N$301,10,(N$302-'Datos de Indicador'!AE78)/(N$302-N$301)*10)),1))</f>
        <v>4.0999999999999996</v>
      </c>
      <c r="O75" s="359">
        <f>IF('Datos de Indicador'!AF78="No dato","x",ROUND(IF('Datos de Indicador'!AF78&gt;O$302,0,IF('Datos de Indicador'!AF78&lt;$O$301,10,(O$302-'Datos de Indicador'!AF78)/(O$302-O$301)*10)),1))</f>
        <v>3.9</v>
      </c>
      <c r="P75" s="359">
        <f>IF('Datos de Indicador'!AG78="No dato","x",ROUND(IF('Datos de Indicador'!AG78&gt;P$302,0,IF('Datos de Indicador'!AG78&lt;$P$301,10,(P$302-'Datos de Indicador'!AG78)/(P$302-P$301)*10)),1))</f>
        <v>4.9000000000000004</v>
      </c>
      <c r="Q75" s="361">
        <f t="shared" si="11"/>
        <v>4.3</v>
      </c>
      <c r="R75" s="363">
        <f>IF('Datos de Indicador'!AH78="No data","x",ROUND(IF('Datos de Indicador'!AH78&gt;R$302,0,IF('Datos de Indicador'!AH78&lt;R$301,10,(R$302-'Datos de Indicador'!AH78)/(R$302-R$301)*10)),1))</f>
        <v>3.3</v>
      </c>
      <c r="S75" s="363">
        <f>IF('Datos de Indicador'!AI78="No data","x",ROUND(IF('Datos de Indicador'!AI78&gt;S$302,0,IF('Datos de Indicador'!AI78&lt;S$301,10,(S$302-'Datos de Indicador'!AI78)/(S$302-S$301)*10)),1))</f>
        <v>5</v>
      </c>
      <c r="T75" s="363">
        <f>IF('Datos de Indicador'!AJ78="No data","x",ROUND(IF('Datos de Indicador'!AJ78&gt;T$302,0,IF('Datos de Indicador'!AJ78&lt;T$301,10,(T$302-'Datos de Indicador'!AJ78)/(T$302-T$301)*10)),1))</f>
        <v>2.9</v>
      </c>
      <c r="U75" s="363">
        <f>IF('Datos de Indicador'!AK78="No data","x",ROUND(IF('Datos de Indicador'!AK78&gt;U$302,0,IF('Datos de Indicador'!AK78&lt;U$301,10,(U$302-'Datos de Indicador'!AK78)/(U$302-U$301)*10)),1))</f>
        <v>6.3</v>
      </c>
      <c r="V75" s="364">
        <f t="shared" si="14"/>
        <v>4.5</v>
      </c>
      <c r="W75" s="365">
        <f>IF('Datos de Indicador'!AL78="No dato","x",ROUND(IF('Datos de Indicador'!AL78&gt;W$302,0,IF('Datos de Indicador'!AL78&lt;$W$301,10,(W$302-'Datos de Indicador'!AL78)/(W$302-W$301)*10)),1))</f>
        <v>2.4</v>
      </c>
      <c r="X75" s="361">
        <f t="shared" si="15"/>
        <v>3.5</v>
      </c>
      <c r="Y75" s="366">
        <f t="shared" si="12"/>
        <v>3.5</v>
      </c>
      <c r="Z75" s="32"/>
      <c r="AA75" s="378"/>
      <c r="AC75" s="378"/>
    </row>
    <row r="76" spans="1:29" s="3" customFormat="1" x14ac:dyDescent="0.25">
      <c r="A76" s="108" t="s">
        <v>43</v>
      </c>
      <c r="B76" s="101" t="s">
        <v>55</v>
      </c>
      <c r="C76" s="307">
        <v>512</v>
      </c>
      <c r="D76" s="358">
        <f>IF('Datos de Indicador'!Y79="No dato","x",ROUND(IF('Datos de Indicador'!Y79&gt;D$302,10,IF('Datos de Indicador'!Y79&lt;$D$301,0,10-(D$302-'Datos de Indicador'!Y79)/(D$302-D$301)*10)),1))</f>
        <v>5</v>
      </c>
      <c r="E76" s="359">
        <f>IF('Datos de Indicador'!Z79="No dato","x",ROUND(IF('Datos de Indicador'!Z79&gt;E$302,0,IF('Datos de Indicador'!Z79&lt;$E$301,10,(E$302-'Datos de Indicador'!Z79)/(E$302-E$301)*10)),1))</f>
        <v>0</v>
      </c>
      <c r="F76" s="360">
        <f t="shared" si="13"/>
        <v>3.3</v>
      </c>
      <c r="G76" s="359">
        <f>IF('Datos de Indicador'!AA79="No dato","x",ROUND(IF('Datos de Indicador'!AA79&gt;G$302,0,IF('Datos de Indicador'!AA79&lt;$G$301,10,(G$302-'Datos de Indicador'!AA79)/(G$302-G$301)*10)),1))</f>
        <v>1.2</v>
      </c>
      <c r="H76" s="361">
        <f t="shared" si="8"/>
        <v>1.2</v>
      </c>
      <c r="I76" s="362">
        <f t="shared" si="9"/>
        <v>2.2999999999999998</v>
      </c>
      <c r="J76" s="359">
        <f>IF('Datos de Indicador'!AB79="No dato","x",ROUND(IF('Datos de Indicador'!AB79&gt;J$302,0,IF('Datos de Indicador'!AB79&lt;$J$301,10,(J$302-'Datos de Indicador'!AB79)/(J$302-J$301)*10)),1))</f>
        <v>0.5</v>
      </c>
      <c r="K76" s="359">
        <f>IF('Datos de Indicador'!AC79="No dato","x",ROUND(IF('Datos de Indicador'!AC79&gt;K$302,0,IF('Datos de Indicador'!AC79&lt;$K$301,10,(K$302-'Datos de Indicador'!AC79)/(K$302-K$301)*10)),1))</f>
        <v>1.1000000000000001</v>
      </c>
      <c r="L76" s="359">
        <f>IF('Datos de Indicador'!AD79="No dato","x",ROUND(IF('Datos de Indicador'!AD79&gt;L$302,0,IF('Datos de Indicador'!AD79&lt;$L$301,10,(L$302-'Datos de Indicador'!AD79)/(L$302-L$301)*10)),1))</f>
        <v>1.1000000000000001</v>
      </c>
      <c r="M76" s="361">
        <f t="shared" si="10"/>
        <v>0.9</v>
      </c>
      <c r="N76" s="358">
        <f>IF('Datos de Indicador'!AE79="No dato","x",ROUND(IF('Datos de Indicador'!AE79&gt;N$302,0,IF('Datos de Indicador'!AE79&lt;$N$301,10,(N$302-'Datos de Indicador'!AE79)/(N$302-N$301)*10)),1))</f>
        <v>8.4</v>
      </c>
      <c r="O76" s="359">
        <f>IF('Datos de Indicador'!AF79="No dato","x",ROUND(IF('Datos de Indicador'!AF79&gt;O$302,0,IF('Datos de Indicador'!AF79&lt;$O$301,10,(O$302-'Datos de Indicador'!AF79)/(O$302-O$301)*10)),1))</f>
        <v>1.5</v>
      </c>
      <c r="P76" s="359">
        <f>IF('Datos de Indicador'!AG79="No dato","x",ROUND(IF('Datos de Indicador'!AG79&gt;P$302,0,IF('Datos de Indicador'!AG79&lt;$P$301,10,(P$302-'Datos de Indicador'!AG79)/(P$302-P$301)*10)),1))</f>
        <v>6.1</v>
      </c>
      <c r="Q76" s="361">
        <f t="shared" si="11"/>
        <v>5.3</v>
      </c>
      <c r="R76" s="363">
        <f>IF('Datos de Indicador'!AH79="No data","x",ROUND(IF('Datos de Indicador'!AH79&gt;R$302,0,IF('Datos de Indicador'!AH79&lt;R$301,10,(R$302-'Datos de Indicador'!AH79)/(R$302-R$301)*10)),1))</f>
        <v>6.9</v>
      </c>
      <c r="S76" s="363">
        <f>IF('Datos de Indicador'!AI79="No data","x",ROUND(IF('Datos de Indicador'!AI79&gt;S$302,0,IF('Datos de Indicador'!AI79&lt;S$301,10,(S$302-'Datos de Indicador'!AI79)/(S$302-S$301)*10)),1))</f>
        <v>8.5</v>
      </c>
      <c r="T76" s="363">
        <f>IF('Datos de Indicador'!AJ79="No data","x",ROUND(IF('Datos de Indicador'!AJ79&gt;T$302,0,IF('Datos de Indicador'!AJ79&lt;T$301,10,(T$302-'Datos de Indicador'!AJ79)/(T$302-T$301)*10)),1))</f>
        <v>1</v>
      </c>
      <c r="U76" s="363">
        <f>IF('Datos de Indicador'!AK79="No data","x",ROUND(IF('Datos de Indicador'!AK79&gt;U$302,0,IF('Datos de Indicador'!AK79&lt;U$301,10,(U$302-'Datos de Indicador'!AK79)/(U$302-U$301)*10)),1))</f>
        <v>4.3</v>
      </c>
      <c r="V76" s="364">
        <f t="shared" si="14"/>
        <v>4.3</v>
      </c>
      <c r="W76" s="365">
        <f>IF('Datos de Indicador'!AL79="No dato","x",ROUND(IF('Datos de Indicador'!AL79&gt;W$302,0,IF('Datos de Indicador'!AL79&lt;$W$301,10,(W$302-'Datos de Indicador'!AL79)/(W$302-W$301)*10)),1))</f>
        <v>1.7</v>
      </c>
      <c r="X76" s="361">
        <f t="shared" si="15"/>
        <v>3</v>
      </c>
      <c r="Y76" s="366">
        <f t="shared" si="12"/>
        <v>3.1</v>
      </c>
      <c r="Z76" s="32"/>
      <c r="AA76" s="378"/>
      <c r="AC76" s="378"/>
    </row>
    <row r="77" spans="1:29" s="3" customFormat="1" x14ac:dyDescent="0.25">
      <c r="A77" s="104" t="s">
        <v>232</v>
      </c>
      <c r="B77" s="101" t="s">
        <v>232</v>
      </c>
      <c r="C77" s="307">
        <v>601</v>
      </c>
      <c r="D77" s="358">
        <f>IF('Datos de Indicador'!Y80="No dato","x",ROUND(IF('Datos de Indicador'!Y80&gt;D$302,10,IF('Datos de Indicador'!Y80&lt;$D$301,0,10-(D$302-'Datos de Indicador'!Y80)/(D$302-D$301)*10)),1))</f>
        <v>5</v>
      </c>
      <c r="E77" s="359">
        <f>IF('Datos de Indicador'!Z80="No dato","x",ROUND(IF('Datos de Indicador'!Z80&gt;E$302,0,IF('Datos de Indicador'!Z80&lt;$E$301,10,(E$302-'Datos de Indicador'!Z80)/(E$302-E$301)*10)),1))</f>
        <v>0</v>
      </c>
      <c r="F77" s="360">
        <f t="shared" si="13"/>
        <v>3.3</v>
      </c>
      <c r="G77" s="359">
        <f>IF('Datos de Indicador'!AA80="No dato","x",ROUND(IF('Datos de Indicador'!AA80&gt;G$302,0,IF('Datos de Indicador'!AA80&lt;$G$301,10,(G$302-'Datos de Indicador'!AA80)/(G$302-G$301)*10)),1))</f>
        <v>1.9</v>
      </c>
      <c r="H77" s="361">
        <f t="shared" si="8"/>
        <v>1.9</v>
      </c>
      <c r="I77" s="362">
        <f t="shared" si="9"/>
        <v>2.6</v>
      </c>
      <c r="J77" s="359">
        <f>IF('Datos de Indicador'!AB80="No dato","x",ROUND(IF('Datos de Indicador'!AB80&gt;J$302,0,IF('Datos de Indicador'!AB80&lt;$J$301,10,(J$302-'Datos de Indicador'!AB80)/(J$302-J$301)*10)),1))</f>
        <v>4.3</v>
      </c>
      <c r="K77" s="359">
        <f>IF('Datos de Indicador'!AC80="No dato","x",ROUND(IF('Datos de Indicador'!AC80&gt;K$302,0,IF('Datos de Indicador'!AC80&lt;$K$301,10,(K$302-'Datos de Indicador'!AC80)/(K$302-K$301)*10)),1))</f>
        <v>6.8</v>
      </c>
      <c r="L77" s="359">
        <f>IF('Datos de Indicador'!AD80="No dato","x",ROUND(IF('Datos de Indicador'!AD80&gt;L$302,0,IF('Datos de Indicador'!AD80&lt;$L$301,10,(L$302-'Datos de Indicador'!AD80)/(L$302-L$301)*10)),1))</f>
        <v>3.1</v>
      </c>
      <c r="M77" s="361">
        <f t="shared" si="10"/>
        <v>4.7</v>
      </c>
      <c r="N77" s="358">
        <f>IF('Datos de Indicador'!AE80="No dato","x",ROUND(IF('Datos de Indicador'!AE80&gt;N$302,0,IF('Datos de Indicador'!AE80&lt;$N$301,10,(N$302-'Datos de Indicador'!AE80)/(N$302-N$301)*10)),1))</f>
        <v>5.8</v>
      </c>
      <c r="O77" s="359">
        <f>IF('Datos de Indicador'!AF80="No dato","x",ROUND(IF('Datos de Indicador'!AF80&gt;O$302,0,IF('Datos de Indicador'!AF80&lt;$O$301,10,(O$302-'Datos de Indicador'!AF80)/(O$302-O$301)*10)),1))</f>
        <v>9.6999999999999993</v>
      </c>
      <c r="P77" s="359">
        <f>IF('Datos de Indicador'!AG80="No dato","x",ROUND(IF('Datos de Indicador'!AG80&gt;P$302,0,IF('Datos de Indicador'!AG80&lt;$P$301,10,(P$302-'Datos de Indicador'!AG80)/(P$302-P$301)*10)),1))</f>
        <v>6.1</v>
      </c>
      <c r="Q77" s="361">
        <f t="shared" si="11"/>
        <v>7.2</v>
      </c>
      <c r="R77" s="363">
        <f>IF('Datos de Indicador'!AH80="No data","x",ROUND(IF('Datos de Indicador'!AH80&gt;R$302,0,IF('Datos de Indicador'!AH80&lt;R$301,10,(R$302-'Datos de Indicador'!AH80)/(R$302-R$301)*10)),1))</f>
        <v>3.9</v>
      </c>
      <c r="S77" s="363">
        <f>IF('Datos de Indicador'!AI80="No data","x",ROUND(IF('Datos de Indicador'!AI80&gt;S$302,0,IF('Datos de Indicador'!AI80&lt;S$301,10,(S$302-'Datos de Indicador'!AI80)/(S$302-S$301)*10)),1))</f>
        <v>0</v>
      </c>
      <c r="T77" s="363">
        <f>IF('Datos de Indicador'!AJ80="No data","x",ROUND(IF('Datos de Indicador'!AJ80&gt;T$302,0,IF('Datos de Indicador'!AJ80&lt;T$301,10,(T$302-'Datos de Indicador'!AJ80)/(T$302-T$301)*10)),1))</f>
        <v>0</v>
      </c>
      <c r="U77" s="363">
        <f>IF('Datos de Indicador'!AK80="No data","x",ROUND(IF('Datos de Indicador'!AK80&gt;U$302,0,IF('Datos de Indicador'!AK80&lt;U$301,10,(U$302-'Datos de Indicador'!AK80)/(U$302-U$301)*10)),1))</f>
        <v>1.3</v>
      </c>
      <c r="V77" s="364">
        <f t="shared" si="14"/>
        <v>1.1000000000000001</v>
      </c>
      <c r="W77" s="365">
        <f>IF('Datos de Indicador'!AL80="No dato","x",ROUND(IF('Datos de Indicador'!AL80&gt;W$302,0,IF('Datos de Indicador'!AL80&lt;$W$301,10,(W$302-'Datos de Indicador'!AL80)/(W$302-W$301)*10)),1))</f>
        <v>3.1</v>
      </c>
      <c r="X77" s="361">
        <f t="shared" si="15"/>
        <v>2.1</v>
      </c>
      <c r="Y77" s="366">
        <f t="shared" si="12"/>
        <v>4.7</v>
      </c>
      <c r="Z77" s="32"/>
      <c r="AA77" s="378"/>
      <c r="AC77" s="378"/>
    </row>
    <row r="78" spans="1:29" s="3" customFormat="1" x14ac:dyDescent="0.25">
      <c r="A78" s="104" t="s">
        <v>232</v>
      </c>
      <c r="B78" s="101" t="s">
        <v>233</v>
      </c>
      <c r="C78" s="307">
        <v>602</v>
      </c>
      <c r="D78" s="358">
        <f>IF('Datos de Indicador'!Y81="No dato","x",ROUND(IF('Datos de Indicador'!Y81&gt;D$302,10,IF('Datos de Indicador'!Y81&lt;$D$301,0,10-(D$302-'Datos de Indicador'!Y81)/(D$302-D$301)*10)),1))</f>
        <v>1</v>
      </c>
      <c r="E78" s="359">
        <f>IF('Datos de Indicador'!Z81="No dato","x",ROUND(IF('Datos de Indicador'!Z81&gt;E$302,0,IF('Datos de Indicador'!Z81&lt;$E$301,10,(E$302-'Datos de Indicador'!Z81)/(E$302-E$301)*10)),1))</f>
        <v>10</v>
      </c>
      <c r="F78" s="360">
        <f t="shared" si="13"/>
        <v>4</v>
      </c>
      <c r="G78" s="359">
        <f>IF('Datos de Indicador'!AA81="No dato","x",ROUND(IF('Datos de Indicador'!AA81&gt;G$302,0,IF('Datos de Indicador'!AA81&lt;$G$301,10,(G$302-'Datos de Indicador'!AA81)/(G$302-G$301)*10)),1))</f>
        <v>8.9</v>
      </c>
      <c r="H78" s="361">
        <f t="shared" si="8"/>
        <v>8.9</v>
      </c>
      <c r="I78" s="362">
        <f t="shared" si="9"/>
        <v>7.1</v>
      </c>
      <c r="J78" s="359">
        <f>IF('Datos de Indicador'!AB81="No dato","x",ROUND(IF('Datos de Indicador'!AB81&gt;J$302,0,IF('Datos de Indicador'!AB81&lt;$J$301,10,(J$302-'Datos de Indicador'!AB81)/(J$302-J$301)*10)),1))</f>
        <v>10</v>
      </c>
      <c r="K78" s="359">
        <f>IF('Datos de Indicador'!AC81="No dato","x",ROUND(IF('Datos de Indicador'!AC81&gt;K$302,0,IF('Datos de Indicador'!AC81&lt;$K$301,10,(K$302-'Datos de Indicador'!AC81)/(K$302-K$301)*10)),1))</f>
        <v>9.8000000000000007</v>
      </c>
      <c r="L78" s="359">
        <f>IF('Datos de Indicador'!AD81="No dato","x",ROUND(IF('Datos de Indicador'!AD81&gt;L$302,0,IF('Datos de Indicador'!AD81&lt;$L$301,10,(L$302-'Datos de Indicador'!AD81)/(L$302-L$301)*10)),1))</f>
        <v>8</v>
      </c>
      <c r="M78" s="361">
        <f t="shared" si="10"/>
        <v>9.3000000000000007</v>
      </c>
      <c r="N78" s="358">
        <f>IF('Datos de Indicador'!AE81="No dato","x",ROUND(IF('Datos de Indicador'!AE81&gt;N$302,0,IF('Datos de Indicador'!AE81&lt;$N$301,10,(N$302-'Datos de Indicador'!AE81)/(N$302-N$301)*10)),1))</f>
        <v>6.9</v>
      </c>
      <c r="O78" s="359">
        <f>IF('Datos de Indicador'!AF81="No dato","x",ROUND(IF('Datos de Indicador'!AF81&gt;O$302,0,IF('Datos de Indicador'!AF81&lt;$O$301,10,(O$302-'Datos de Indicador'!AF81)/(O$302-O$301)*10)),1))</f>
        <v>10</v>
      </c>
      <c r="P78" s="359">
        <f>IF('Datos de Indicador'!AG81="No dato","x",ROUND(IF('Datos de Indicador'!AG81&gt;P$302,0,IF('Datos de Indicador'!AG81&lt;$P$301,10,(P$302-'Datos de Indicador'!AG81)/(P$302-P$301)*10)),1))</f>
        <v>10</v>
      </c>
      <c r="Q78" s="361">
        <f t="shared" si="11"/>
        <v>9</v>
      </c>
      <c r="R78" s="363">
        <f>IF('Datos de Indicador'!AH81="No data","x",ROUND(IF('Datos de Indicador'!AH81&gt;R$302,0,IF('Datos de Indicador'!AH81&lt;R$301,10,(R$302-'Datos de Indicador'!AH81)/(R$302-R$301)*10)),1))</f>
        <v>7.9</v>
      </c>
      <c r="S78" s="363">
        <f>IF('Datos de Indicador'!AI81="No data","x",ROUND(IF('Datos de Indicador'!AI81&gt;S$302,0,IF('Datos de Indicador'!AI81&lt;S$301,10,(S$302-'Datos de Indicador'!AI81)/(S$302-S$301)*10)),1))</f>
        <v>0</v>
      </c>
      <c r="T78" s="363">
        <f>IF('Datos de Indicador'!AJ81="No data","x",ROUND(IF('Datos de Indicador'!AJ81&gt;T$302,0,IF('Datos de Indicador'!AJ81&lt;T$301,10,(T$302-'Datos de Indicador'!AJ81)/(T$302-T$301)*10)),1))</f>
        <v>8.8000000000000007</v>
      </c>
      <c r="U78" s="363">
        <f>IF('Datos de Indicador'!AK81="No data","x",ROUND(IF('Datos de Indicador'!AK81&gt;U$302,0,IF('Datos de Indicador'!AK81&lt;U$301,10,(U$302-'Datos de Indicador'!AK81)/(U$302-U$301)*10)),1))</f>
        <v>10</v>
      </c>
      <c r="V78" s="364">
        <f t="shared" si="14"/>
        <v>7.6</v>
      </c>
      <c r="W78" s="365">
        <f>IF('Datos de Indicador'!AL81="No dato","x",ROUND(IF('Datos de Indicador'!AL81&gt;W$302,0,IF('Datos de Indicador'!AL81&lt;$W$301,10,(W$302-'Datos de Indicador'!AL81)/(W$302-W$301)*10)),1))</f>
        <v>5.7</v>
      </c>
      <c r="X78" s="361">
        <f t="shared" si="15"/>
        <v>6.7</v>
      </c>
      <c r="Y78" s="366">
        <f t="shared" si="12"/>
        <v>8.3000000000000007</v>
      </c>
      <c r="Z78" s="32"/>
      <c r="AA78" s="378"/>
      <c r="AC78" s="378"/>
    </row>
    <row r="79" spans="1:29" s="3" customFormat="1" x14ac:dyDescent="0.25">
      <c r="A79" s="104" t="s">
        <v>232</v>
      </c>
      <c r="B79" s="101" t="s">
        <v>234</v>
      </c>
      <c r="C79" s="307">
        <v>603</v>
      </c>
      <c r="D79" s="358">
        <f>IF('Datos de Indicador'!Y82="No dato","x",ROUND(IF('Datos de Indicador'!Y82&gt;D$302,10,IF('Datos de Indicador'!Y82&lt;$D$301,0,10-(D$302-'Datos de Indicador'!Y82)/(D$302-D$301)*10)),1))</f>
        <v>10</v>
      </c>
      <c r="E79" s="359">
        <f>IF('Datos de Indicador'!Z82="No dato","x",ROUND(IF('Datos de Indicador'!Z82&gt;E$302,0,IF('Datos de Indicador'!Z82&lt;$E$301,10,(E$302-'Datos de Indicador'!Z82)/(E$302-E$301)*10)),1))</f>
        <v>0</v>
      </c>
      <c r="F79" s="360">
        <f t="shared" si="13"/>
        <v>6.7</v>
      </c>
      <c r="G79" s="359">
        <f>IF('Datos de Indicador'!AA82="No dato","x",ROUND(IF('Datos de Indicador'!AA82&gt;G$302,0,IF('Datos de Indicador'!AA82&lt;$G$301,10,(G$302-'Datos de Indicador'!AA82)/(G$302-G$301)*10)),1))</f>
        <v>6.9</v>
      </c>
      <c r="H79" s="361">
        <f t="shared" si="8"/>
        <v>6.9</v>
      </c>
      <c r="I79" s="362">
        <f t="shared" si="9"/>
        <v>6.8</v>
      </c>
      <c r="J79" s="359">
        <f>IF('Datos de Indicador'!AB82="No dato","x",ROUND(IF('Datos de Indicador'!AB82&gt;J$302,0,IF('Datos de Indicador'!AB82&lt;$J$301,10,(J$302-'Datos de Indicador'!AB82)/(J$302-J$301)*10)),1))</f>
        <v>10</v>
      </c>
      <c r="K79" s="359">
        <f>IF('Datos de Indicador'!AC82="No dato","x",ROUND(IF('Datos de Indicador'!AC82&gt;K$302,0,IF('Datos de Indicador'!AC82&lt;$K$301,10,(K$302-'Datos de Indicador'!AC82)/(K$302-K$301)*10)),1))</f>
        <v>9.8000000000000007</v>
      </c>
      <c r="L79" s="359">
        <f>IF('Datos de Indicador'!AD82="No dato","x",ROUND(IF('Datos de Indicador'!AD82&gt;L$302,0,IF('Datos de Indicador'!AD82&lt;$L$301,10,(L$302-'Datos de Indicador'!AD82)/(L$302-L$301)*10)),1))</f>
        <v>7.8</v>
      </c>
      <c r="M79" s="361">
        <f t="shared" si="10"/>
        <v>9.1999999999999993</v>
      </c>
      <c r="N79" s="358">
        <f>IF('Datos de Indicador'!AE82="No dato","x",ROUND(IF('Datos de Indicador'!AE82&gt;N$302,0,IF('Datos de Indicador'!AE82&lt;$N$301,10,(N$302-'Datos de Indicador'!AE82)/(N$302-N$301)*10)),1))</f>
        <v>5.9</v>
      </c>
      <c r="O79" s="359">
        <f>IF('Datos de Indicador'!AF82="No dato","x",ROUND(IF('Datos de Indicador'!AF82&gt;O$302,0,IF('Datos de Indicador'!AF82&lt;$O$301,10,(O$302-'Datos de Indicador'!AF82)/(O$302-O$301)*10)),1))</f>
        <v>6.3</v>
      </c>
      <c r="P79" s="359">
        <f>IF('Datos de Indicador'!AG82="No dato","x",ROUND(IF('Datos de Indicador'!AG82&gt;P$302,0,IF('Datos de Indicador'!AG82&lt;$P$301,10,(P$302-'Datos de Indicador'!AG82)/(P$302-P$301)*10)),1))</f>
        <v>10</v>
      </c>
      <c r="Q79" s="361">
        <f t="shared" si="11"/>
        <v>7.4</v>
      </c>
      <c r="R79" s="363">
        <f>IF('Datos de Indicador'!AH82="No data","x",ROUND(IF('Datos de Indicador'!AH82&gt;R$302,0,IF('Datos de Indicador'!AH82&lt;R$301,10,(R$302-'Datos de Indicador'!AH82)/(R$302-R$301)*10)),1))</f>
        <v>0</v>
      </c>
      <c r="S79" s="363">
        <f>IF('Datos de Indicador'!AI82="No data","x",ROUND(IF('Datos de Indicador'!AI82&gt;S$302,0,IF('Datos de Indicador'!AI82&lt;S$301,10,(S$302-'Datos de Indicador'!AI82)/(S$302-S$301)*10)),1))</f>
        <v>0</v>
      </c>
      <c r="T79" s="363">
        <f>IF('Datos de Indicador'!AJ82="No data","x",ROUND(IF('Datos de Indicador'!AJ82&gt;T$302,0,IF('Datos de Indicador'!AJ82&lt;T$301,10,(T$302-'Datos de Indicador'!AJ82)/(T$302-T$301)*10)),1))</f>
        <v>6.1</v>
      </c>
      <c r="U79" s="363">
        <f>IF('Datos de Indicador'!AK82="No data","x",ROUND(IF('Datos de Indicador'!AK82&gt;U$302,0,IF('Datos de Indicador'!AK82&lt;U$301,10,(U$302-'Datos de Indicador'!AK82)/(U$302-U$301)*10)),1))</f>
        <v>10</v>
      </c>
      <c r="V79" s="364">
        <f t="shared" si="14"/>
        <v>5.4</v>
      </c>
      <c r="W79" s="365">
        <f>IF('Datos de Indicador'!AL82="No dato","x",ROUND(IF('Datos de Indicador'!AL82&gt;W$302,0,IF('Datos de Indicador'!AL82&lt;$W$301,10,(W$302-'Datos de Indicador'!AL82)/(W$302-W$301)*10)),1))</f>
        <v>6.4</v>
      </c>
      <c r="X79" s="361">
        <f t="shared" si="15"/>
        <v>5.9</v>
      </c>
      <c r="Y79" s="366">
        <f t="shared" si="12"/>
        <v>7.5</v>
      </c>
      <c r="Z79" s="32"/>
      <c r="AA79" s="378"/>
      <c r="AC79" s="378"/>
    </row>
    <row r="80" spans="1:29" s="3" customFormat="1" x14ac:dyDescent="0.25">
      <c r="A80" s="104" t="s">
        <v>232</v>
      </c>
      <c r="B80" s="101" t="s">
        <v>235</v>
      </c>
      <c r="C80" s="307">
        <v>604</v>
      </c>
      <c r="D80" s="358">
        <f>IF('Datos de Indicador'!Y83="No dato","x",ROUND(IF('Datos de Indicador'!Y83&gt;D$302,10,IF('Datos de Indicador'!Y83&lt;$D$301,0,10-(D$302-'Datos de Indicador'!Y83)/(D$302-D$301)*10)),1))</f>
        <v>10</v>
      </c>
      <c r="E80" s="359">
        <f>IF('Datos de Indicador'!Z83="No dato","x",ROUND(IF('Datos de Indicador'!Z83&gt;E$302,0,IF('Datos de Indicador'!Z83&lt;$E$301,10,(E$302-'Datos de Indicador'!Z83)/(E$302-E$301)*10)),1))</f>
        <v>10</v>
      </c>
      <c r="F80" s="360">
        <f t="shared" si="13"/>
        <v>10</v>
      </c>
      <c r="G80" s="359">
        <f>IF('Datos de Indicador'!AA83="No dato","x",ROUND(IF('Datos de Indicador'!AA83&gt;G$302,0,IF('Datos de Indicador'!AA83&lt;$G$301,10,(G$302-'Datos de Indicador'!AA83)/(G$302-G$301)*10)),1))</f>
        <v>7.1</v>
      </c>
      <c r="H80" s="361">
        <f t="shared" si="8"/>
        <v>7.1</v>
      </c>
      <c r="I80" s="362">
        <f t="shared" si="9"/>
        <v>9</v>
      </c>
      <c r="J80" s="359">
        <f>IF('Datos de Indicador'!AB83="No dato","x",ROUND(IF('Datos de Indicador'!AB83&gt;J$302,0,IF('Datos de Indicador'!AB83&lt;$J$301,10,(J$302-'Datos de Indicador'!AB83)/(J$302-J$301)*10)),1))</f>
        <v>8.3000000000000007</v>
      </c>
      <c r="K80" s="359">
        <f>IF('Datos de Indicador'!AC83="No dato","x",ROUND(IF('Datos de Indicador'!AC83&gt;K$302,0,IF('Datos de Indicador'!AC83&lt;$K$301,10,(K$302-'Datos de Indicador'!AC83)/(K$302-K$301)*10)),1))</f>
        <v>9.6999999999999993</v>
      </c>
      <c r="L80" s="359">
        <f>IF('Datos de Indicador'!AD83="No dato","x",ROUND(IF('Datos de Indicador'!AD83&gt;L$302,0,IF('Datos de Indicador'!AD83&lt;$L$301,10,(L$302-'Datos de Indicador'!AD83)/(L$302-L$301)*10)),1))</f>
        <v>4.3</v>
      </c>
      <c r="M80" s="361">
        <f t="shared" si="10"/>
        <v>7.4</v>
      </c>
      <c r="N80" s="358">
        <f>IF('Datos de Indicador'!AE83="No dato","x",ROUND(IF('Datos de Indicador'!AE83&gt;N$302,0,IF('Datos de Indicador'!AE83&lt;$N$301,10,(N$302-'Datos de Indicador'!AE83)/(N$302-N$301)*10)),1))</f>
        <v>7.5</v>
      </c>
      <c r="O80" s="359">
        <f>IF('Datos de Indicador'!AF83="No dato","x",ROUND(IF('Datos de Indicador'!AF83&gt;O$302,0,IF('Datos de Indicador'!AF83&lt;$O$301,10,(O$302-'Datos de Indicador'!AF83)/(O$302-O$301)*10)),1))</f>
        <v>10</v>
      </c>
      <c r="P80" s="359">
        <f>IF('Datos de Indicador'!AG83="No dato","x",ROUND(IF('Datos de Indicador'!AG83&gt;P$302,0,IF('Datos de Indicador'!AG83&lt;$P$301,10,(P$302-'Datos de Indicador'!AG83)/(P$302-P$301)*10)),1))</f>
        <v>8</v>
      </c>
      <c r="Q80" s="361">
        <f t="shared" si="11"/>
        <v>8.5</v>
      </c>
      <c r="R80" s="363">
        <f>IF('Datos de Indicador'!AH83="No data","x",ROUND(IF('Datos de Indicador'!AH83&gt;R$302,0,IF('Datos de Indicador'!AH83&lt;R$301,10,(R$302-'Datos de Indicador'!AH83)/(R$302-R$301)*10)),1))</f>
        <v>6.1</v>
      </c>
      <c r="S80" s="363">
        <f>IF('Datos de Indicador'!AI83="No data","x",ROUND(IF('Datos de Indicador'!AI83&gt;S$302,0,IF('Datos de Indicador'!AI83&lt;S$301,10,(S$302-'Datos de Indicador'!AI83)/(S$302-S$301)*10)),1))</f>
        <v>0</v>
      </c>
      <c r="T80" s="363">
        <f>IF('Datos de Indicador'!AJ83="No data","x",ROUND(IF('Datos de Indicador'!AJ83&gt;T$302,0,IF('Datos de Indicador'!AJ83&lt;T$301,10,(T$302-'Datos de Indicador'!AJ83)/(T$302-T$301)*10)),1))</f>
        <v>5.3</v>
      </c>
      <c r="U80" s="363">
        <f>IF('Datos de Indicador'!AK83="No data","x",ROUND(IF('Datos de Indicador'!AK83&gt;U$302,0,IF('Datos de Indicador'!AK83&lt;U$301,10,(U$302-'Datos de Indicador'!AK83)/(U$302-U$301)*10)),1))</f>
        <v>6.8</v>
      </c>
      <c r="V80" s="364">
        <f t="shared" si="14"/>
        <v>5.0999999999999996</v>
      </c>
      <c r="W80" s="365">
        <f>IF('Datos de Indicador'!AL83="No dato","x",ROUND(IF('Datos de Indicador'!AL83&gt;W$302,0,IF('Datos de Indicador'!AL83&lt;$W$301,10,(W$302-'Datos de Indicador'!AL83)/(W$302-W$301)*10)),1))</f>
        <v>4.0999999999999996</v>
      </c>
      <c r="X80" s="361">
        <f t="shared" si="15"/>
        <v>4.5999999999999996</v>
      </c>
      <c r="Y80" s="366">
        <f t="shared" si="12"/>
        <v>6.8</v>
      </c>
      <c r="Z80" s="32"/>
      <c r="AA80" s="378"/>
      <c r="AC80" s="378"/>
    </row>
    <row r="81" spans="1:29" s="3" customFormat="1" x14ac:dyDescent="0.25">
      <c r="A81" s="104" t="s">
        <v>232</v>
      </c>
      <c r="B81" s="101" t="s">
        <v>236</v>
      </c>
      <c r="C81" s="307">
        <v>605</v>
      </c>
      <c r="D81" s="358">
        <f>IF('Datos de Indicador'!Y84="No dato","x",ROUND(IF('Datos de Indicador'!Y84&gt;D$302,10,IF('Datos de Indicador'!Y84&lt;$D$301,0,10-(D$302-'Datos de Indicador'!Y84)/(D$302-D$301)*10)),1))</f>
        <v>5</v>
      </c>
      <c r="E81" s="359">
        <f>IF('Datos de Indicador'!Z84="No dato","x",ROUND(IF('Datos de Indicador'!Z84&gt;E$302,0,IF('Datos de Indicador'!Z84&lt;$E$301,10,(E$302-'Datos de Indicador'!Z84)/(E$302-E$301)*10)),1))</f>
        <v>10</v>
      </c>
      <c r="F81" s="360">
        <f t="shared" si="13"/>
        <v>6.7</v>
      </c>
      <c r="G81" s="359">
        <f>IF('Datos de Indicador'!AA84="No dato","x",ROUND(IF('Datos de Indicador'!AA84&gt;G$302,0,IF('Datos de Indicador'!AA84&lt;$G$301,10,(G$302-'Datos de Indicador'!AA84)/(G$302-G$301)*10)),1))</f>
        <v>5.7</v>
      </c>
      <c r="H81" s="361">
        <f t="shared" si="8"/>
        <v>5.7</v>
      </c>
      <c r="I81" s="362">
        <f t="shared" si="9"/>
        <v>6.2</v>
      </c>
      <c r="J81" s="359">
        <f>IF('Datos de Indicador'!AB84="No dato","x",ROUND(IF('Datos de Indicador'!AB84&gt;J$302,0,IF('Datos de Indicador'!AB84&lt;$J$301,10,(J$302-'Datos de Indicador'!AB84)/(J$302-J$301)*10)),1))</f>
        <v>10</v>
      </c>
      <c r="K81" s="359">
        <f>IF('Datos de Indicador'!AC84="No dato","x",ROUND(IF('Datos de Indicador'!AC84&gt;K$302,0,IF('Datos de Indicador'!AC84&lt;$K$301,10,(K$302-'Datos de Indicador'!AC84)/(K$302-K$301)*10)),1))</f>
        <v>9.6999999999999993</v>
      </c>
      <c r="L81" s="359">
        <f>IF('Datos de Indicador'!AD84="No dato","x",ROUND(IF('Datos de Indicador'!AD84&gt;L$302,0,IF('Datos de Indicador'!AD84&lt;$L$301,10,(L$302-'Datos de Indicador'!AD84)/(L$302-L$301)*10)),1))</f>
        <v>7.2</v>
      </c>
      <c r="M81" s="361">
        <f t="shared" si="10"/>
        <v>9</v>
      </c>
      <c r="N81" s="358">
        <f>IF('Datos de Indicador'!AE84="No dato","x",ROUND(IF('Datos de Indicador'!AE84&gt;N$302,0,IF('Datos de Indicador'!AE84&lt;$N$301,10,(N$302-'Datos de Indicador'!AE84)/(N$302-N$301)*10)),1))</f>
        <v>5.6</v>
      </c>
      <c r="O81" s="359">
        <f>IF('Datos de Indicador'!AF84="No dato","x",ROUND(IF('Datos de Indicador'!AF84&gt;O$302,0,IF('Datos de Indicador'!AF84&lt;$O$301,10,(O$302-'Datos de Indicador'!AF84)/(O$302-O$301)*10)),1))</f>
        <v>7</v>
      </c>
      <c r="P81" s="359">
        <f>IF('Datos de Indicador'!AG84="No dato","x",ROUND(IF('Datos de Indicador'!AG84&gt;P$302,0,IF('Datos de Indicador'!AG84&lt;$P$301,10,(P$302-'Datos de Indicador'!AG84)/(P$302-P$301)*10)),1))</f>
        <v>10</v>
      </c>
      <c r="Q81" s="361">
        <f t="shared" si="11"/>
        <v>7.5</v>
      </c>
      <c r="R81" s="363">
        <f>IF('Datos de Indicador'!AH84="No data","x",ROUND(IF('Datos de Indicador'!AH84&gt;R$302,0,IF('Datos de Indicador'!AH84&lt;R$301,10,(R$302-'Datos de Indicador'!AH84)/(R$302-R$301)*10)),1))</f>
        <v>3.9</v>
      </c>
      <c r="S81" s="363">
        <f>IF('Datos de Indicador'!AI84="No data","x",ROUND(IF('Datos de Indicador'!AI84&gt;S$302,0,IF('Datos de Indicador'!AI84&lt;S$301,10,(S$302-'Datos de Indicador'!AI84)/(S$302-S$301)*10)),1))</f>
        <v>0</v>
      </c>
      <c r="T81" s="363">
        <f>IF('Datos de Indicador'!AJ84="No data","x",ROUND(IF('Datos de Indicador'!AJ84&gt;T$302,0,IF('Datos de Indicador'!AJ84&lt;T$301,10,(T$302-'Datos de Indicador'!AJ84)/(T$302-T$301)*10)),1))</f>
        <v>6.3</v>
      </c>
      <c r="U81" s="363">
        <f>IF('Datos de Indicador'!AK84="No data","x",ROUND(IF('Datos de Indicador'!AK84&gt;U$302,0,IF('Datos de Indicador'!AK84&lt;U$301,10,(U$302-'Datos de Indicador'!AK84)/(U$302-U$301)*10)),1))</f>
        <v>8.4</v>
      </c>
      <c r="V81" s="364">
        <f t="shared" si="14"/>
        <v>5.6</v>
      </c>
      <c r="W81" s="365">
        <f>IF('Datos de Indicador'!AL84="No dato","x",ROUND(IF('Datos de Indicador'!AL84&gt;W$302,0,IF('Datos de Indicador'!AL84&lt;$W$301,10,(W$302-'Datos de Indicador'!AL84)/(W$302-W$301)*10)),1))</f>
        <v>5.3</v>
      </c>
      <c r="X81" s="361">
        <f t="shared" si="15"/>
        <v>5.5</v>
      </c>
      <c r="Y81" s="366">
        <f t="shared" si="12"/>
        <v>7.3</v>
      </c>
      <c r="Z81" s="32"/>
      <c r="AA81" s="378"/>
      <c r="AC81" s="378"/>
    </row>
    <row r="82" spans="1:29" s="3" customFormat="1" x14ac:dyDescent="0.25">
      <c r="A82" s="104" t="s">
        <v>232</v>
      </c>
      <c r="B82" s="101" t="s">
        <v>237</v>
      </c>
      <c r="C82" s="307">
        <v>606</v>
      </c>
      <c r="D82" s="358">
        <f>IF('Datos de Indicador'!Y85="No dato","x",ROUND(IF('Datos de Indicador'!Y85&gt;D$302,10,IF('Datos de Indicador'!Y85&lt;$D$301,0,10-(D$302-'Datos de Indicador'!Y85)/(D$302-D$301)*10)),1))</f>
        <v>10</v>
      </c>
      <c r="E82" s="359">
        <f>IF('Datos de Indicador'!Z85="No dato","x",ROUND(IF('Datos de Indicador'!Z85&gt;E$302,0,IF('Datos de Indicador'!Z85&lt;$E$301,10,(E$302-'Datos de Indicador'!Z85)/(E$302-E$301)*10)),1))</f>
        <v>0</v>
      </c>
      <c r="F82" s="360">
        <f t="shared" si="13"/>
        <v>6.7</v>
      </c>
      <c r="G82" s="359">
        <f>IF('Datos de Indicador'!AA85="No dato","x",ROUND(IF('Datos de Indicador'!AA85&gt;G$302,0,IF('Datos de Indicador'!AA85&lt;$G$301,10,(G$302-'Datos de Indicador'!AA85)/(G$302-G$301)*10)),1))</f>
        <v>4.0999999999999996</v>
      </c>
      <c r="H82" s="361">
        <f t="shared" si="8"/>
        <v>4.0999999999999996</v>
      </c>
      <c r="I82" s="362">
        <f t="shared" si="9"/>
        <v>5.5</v>
      </c>
      <c r="J82" s="359">
        <f>IF('Datos de Indicador'!AB85="No dato","x",ROUND(IF('Datos de Indicador'!AB85&gt;J$302,0,IF('Datos de Indicador'!AB85&lt;$J$301,10,(J$302-'Datos de Indicador'!AB85)/(J$302-J$301)*10)),1))</f>
        <v>10</v>
      </c>
      <c r="K82" s="359">
        <f>IF('Datos de Indicador'!AC85="No dato","x",ROUND(IF('Datos de Indicador'!AC85&gt;K$302,0,IF('Datos de Indicador'!AC85&lt;$K$301,10,(K$302-'Datos de Indicador'!AC85)/(K$302-K$301)*10)),1))</f>
        <v>9.5</v>
      </c>
      <c r="L82" s="359">
        <f>IF('Datos de Indicador'!AD85="No dato","x",ROUND(IF('Datos de Indicador'!AD85&gt;L$302,0,IF('Datos de Indicador'!AD85&lt;$L$301,10,(L$302-'Datos de Indicador'!AD85)/(L$302-L$301)*10)),1))</f>
        <v>7.3</v>
      </c>
      <c r="M82" s="361">
        <f t="shared" si="10"/>
        <v>8.9</v>
      </c>
      <c r="N82" s="358">
        <f>IF('Datos de Indicador'!AE85="No dato","x",ROUND(IF('Datos de Indicador'!AE85&gt;N$302,0,IF('Datos de Indicador'!AE85&lt;$N$301,10,(N$302-'Datos de Indicador'!AE85)/(N$302-N$301)*10)),1))</f>
        <v>4.0999999999999996</v>
      </c>
      <c r="O82" s="359">
        <f>IF('Datos de Indicador'!AF85="No dato","x",ROUND(IF('Datos de Indicador'!AF85&gt;O$302,0,IF('Datos de Indicador'!AF85&lt;$O$301,10,(O$302-'Datos de Indicador'!AF85)/(O$302-O$301)*10)),1))</f>
        <v>9.8000000000000007</v>
      </c>
      <c r="P82" s="359">
        <f>IF('Datos de Indicador'!AG85="No dato","x",ROUND(IF('Datos de Indicador'!AG85&gt;P$302,0,IF('Datos de Indicador'!AG85&lt;$P$301,10,(P$302-'Datos de Indicador'!AG85)/(P$302-P$301)*10)),1))</f>
        <v>7.6</v>
      </c>
      <c r="Q82" s="361">
        <f t="shared" si="11"/>
        <v>7.2</v>
      </c>
      <c r="R82" s="363">
        <f>IF('Datos de Indicador'!AH85="No data","x",ROUND(IF('Datos de Indicador'!AH85&gt;R$302,0,IF('Datos de Indicador'!AH85&lt;R$301,10,(R$302-'Datos de Indicador'!AH85)/(R$302-R$301)*10)),1))</f>
        <v>0</v>
      </c>
      <c r="S82" s="363">
        <f>IF('Datos de Indicador'!AI85="No data","x",ROUND(IF('Datos de Indicador'!AI85&gt;S$302,0,IF('Datos de Indicador'!AI85&lt;S$301,10,(S$302-'Datos de Indicador'!AI85)/(S$302-S$301)*10)),1))</f>
        <v>0</v>
      </c>
      <c r="T82" s="363">
        <f>IF('Datos de Indicador'!AJ85="No data","x",ROUND(IF('Datos de Indicador'!AJ85&gt;T$302,0,IF('Datos de Indicador'!AJ85&lt;T$301,10,(T$302-'Datos de Indicador'!AJ85)/(T$302-T$301)*10)),1))</f>
        <v>5.8</v>
      </c>
      <c r="U82" s="363">
        <f>IF('Datos de Indicador'!AK85="No data","x",ROUND(IF('Datos de Indicador'!AK85&gt;U$302,0,IF('Datos de Indicador'!AK85&lt;U$301,10,(U$302-'Datos de Indicador'!AK85)/(U$302-U$301)*10)),1))</f>
        <v>10</v>
      </c>
      <c r="V82" s="364">
        <f t="shared" si="14"/>
        <v>5.3</v>
      </c>
      <c r="W82" s="365">
        <f>IF('Datos de Indicador'!AL85="No dato","x",ROUND(IF('Datos de Indicador'!AL85&gt;W$302,0,IF('Datos de Indicador'!AL85&lt;$W$301,10,(W$302-'Datos de Indicador'!AL85)/(W$302-W$301)*10)),1))</f>
        <v>5.4</v>
      </c>
      <c r="X82" s="361">
        <f t="shared" si="15"/>
        <v>5.4</v>
      </c>
      <c r="Y82" s="366">
        <f t="shared" si="12"/>
        <v>7.2</v>
      </c>
      <c r="Z82" s="32"/>
      <c r="AA82" s="378"/>
      <c r="AC82" s="378"/>
    </row>
    <row r="83" spans="1:29" s="3" customFormat="1" x14ac:dyDescent="0.25">
      <c r="A83" s="104" t="s">
        <v>232</v>
      </c>
      <c r="B83" s="101" t="s">
        <v>238</v>
      </c>
      <c r="C83" s="307">
        <v>607</v>
      </c>
      <c r="D83" s="358">
        <f>IF('Datos de Indicador'!Y86="No dato","x",ROUND(IF('Datos de Indicador'!Y86&gt;D$302,10,IF('Datos de Indicador'!Y86&lt;$D$301,0,10-(D$302-'Datos de Indicador'!Y86)/(D$302-D$301)*10)),1))</f>
        <v>5</v>
      </c>
      <c r="E83" s="359">
        <f>IF('Datos de Indicador'!Z86="No dato","x",ROUND(IF('Datos de Indicador'!Z86&gt;E$302,0,IF('Datos de Indicador'!Z86&lt;$E$301,10,(E$302-'Datos de Indicador'!Z86)/(E$302-E$301)*10)),1))</f>
        <v>0</v>
      </c>
      <c r="F83" s="360">
        <f t="shared" si="13"/>
        <v>3.3</v>
      </c>
      <c r="G83" s="359">
        <f>IF('Datos de Indicador'!AA86="No dato","x",ROUND(IF('Datos de Indicador'!AA86&gt;G$302,0,IF('Datos de Indicador'!AA86&lt;$G$301,10,(G$302-'Datos de Indicador'!AA86)/(G$302-G$301)*10)),1))</f>
        <v>3.3</v>
      </c>
      <c r="H83" s="361">
        <f t="shared" si="8"/>
        <v>3.3</v>
      </c>
      <c r="I83" s="362">
        <f t="shared" si="9"/>
        <v>3.3</v>
      </c>
      <c r="J83" s="359">
        <f>IF('Datos de Indicador'!AB86="No dato","x",ROUND(IF('Datos de Indicador'!AB86&gt;J$302,0,IF('Datos de Indicador'!AB86&lt;$J$301,10,(J$302-'Datos de Indicador'!AB86)/(J$302-J$301)*10)),1))</f>
        <v>3.8</v>
      </c>
      <c r="K83" s="359">
        <f>IF('Datos de Indicador'!AC86="No dato","x",ROUND(IF('Datos de Indicador'!AC86&gt;K$302,0,IF('Datos de Indicador'!AC86&lt;$K$301,10,(K$302-'Datos de Indicador'!AC86)/(K$302-K$301)*10)),1))</f>
        <v>9</v>
      </c>
      <c r="L83" s="359">
        <f>IF('Datos de Indicador'!AD86="No dato","x",ROUND(IF('Datos de Indicador'!AD86&gt;L$302,0,IF('Datos de Indicador'!AD86&lt;$L$301,10,(L$302-'Datos de Indicador'!AD86)/(L$302-L$301)*10)),1))</f>
        <v>5.7</v>
      </c>
      <c r="M83" s="361">
        <f t="shared" si="10"/>
        <v>6.2</v>
      </c>
      <c r="N83" s="358">
        <f>IF('Datos de Indicador'!AE86="No dato","x",ROUND(IF('Datos de Indicador'!AE86&gt;N$302,0,IF('Datos de Indicador'!AE86&lt;$N$301,10,(N$302-'Datos de Indicador'!AE86)/(N$302-N$301)*10)),1))</f>
        <v>3.9</v>
      </c>
      <c r="O83" s="359">
        <f>IF('Datos de Indicador'!AF86="No dato","x",ROUND(IF('Datos de Indicador'!AF86&gt;O$302,0,IF('Datos de Indicador'!AF86&lt;$O$301,10,(O$302-'Datos de Indicador'!AF86)/(O$302-O$301)*10)),1))</f>
        <v>10</v>
      </c>
      <c r="P83" s="359">
        <f>IF('Datos de Indicador'!AG86="No dato","x",ROUND(IF('Datos de Indicador'!AG86&gt;P$302,0,IF('Datos de Indicador'!AG86&lt;$P$301,10,(P$302-'Datos de Indicador'!AG86)/(P$302-P$301)*10)),1))</f>
        <v>6.9</v>
      </c>
      <c r="Q83" s="361">
        <f t="shared" si="11"/>
        <v>6.9</v>
      </c>
      <c r="R83" s="363">
        <f>IF('Datos de Indicador'!AH86="No data","x",ROUND(IF('Datos de Indicador'!AH86&gt;R$302,0,IF('Datos de Indicador'!AH86&lt;R$301,10,(R$302-'Datos de Indicador'!AH86)/(R$302-R$301)*10)),1))</f>
        <v>0</v>
      </c>
      <c r="S83" s="363">
        <f>IF('Datos de Indicador'!AI86="No data","x",ROUND(IF('Datos de Indicador'!AI86&gt;S$302,0,IF('Datos de Indicador'!AI86&lt;S$301,10,(S$302-'Datos de Indicador'!AI86)/(S$302-S$301)*10)),1))</f>
        <v>0</v>
      </c>
      <c r="T83" s="363">
        <f>IF('Datos de Indicador'!AJ86="No data","x",ROUND(IF('Datos de Indicador'!AJ86&gt;T$302,0,IF('Datos de Indicador'!AJ86&lt;T$301,10,(T$302-'Datos de Indicador'!AJ86)/(T$302-T$301)*10)),1))</f>
        <v>5</v>
      </c>
      <c r="U83" s="363">
        <f>IF('Datos de Indicador'!AK86="No data","x",ROUND(IF('Datos de Indicador'!AK86&gt;U$302,0,IF('Datos de Indicador'!AK86&lt;U$301,10,(U$302-'Datos de Indicador'!AK86)/(U$302-U$301)*10)),1))</f>
        <v>9.8000000000000007</v>
      </c>
      <c r="V83" s="364">
        <f t="shared" si="14"/>
        <v>4.9000000000000004</v>
      </c>
      <c r="W83" s="365">
        <f>IF('Datos de Indicador'!AL86="No dato","x",ROUND(IF('Datos de Indicador'!AL86&gt;W$302,0,IF('Datos de Indicador'!AL86&lt;$W$301,10,(W$302-'Datos de Indicador'!AL86)/(W$302-W$301)*10)),1))</f>
        <v>4.7</v>
      </c>
      <c r="X83" s="361">
        <f t="shared" si="15"/>
        <v>4.8</v>
      </c>
      <c r="Y83" s="366">
        <f t="shared" si="12"/>
        <v>6</v>
      </c>
      <c r="Z83" s="32"/>
      <c r="AA83" s="378"/>
      <c r="AC83" s="378"/>
    </row>
    <row r="84" spans="1:29" s="3" customFormat="1" x14ac:dyDescent="0.25">
      <c r="A84" s="104" t="s">
        <v>232</v>
      </c>
      <c r="B84" s="101" t="s">
        <v>239</v>
      </c>
      <c r="C84" s="307">
        <v>608</v>
      </c>
      <c r="D84" s="358">
        <f>IF('Datos de Indicador'!Y87="No dato","x",ROUND(IF('Datos de Indicador'!Y87&gt;D$302,10,IF('Datos de Indicador'!Y87&lt;$D$301,0,10-(D$302-'Datos de Indicador'!Y87)/(D$302-D$301)*10)),1))</f>
        <v>5</v>
      </c>
      <c r="E84" s="359">
        <f>IF('Datos de Indicador'!Z87="No dato","x",ROUND(IF('Datos de Indicador'!Z87&gt;E$302,0,IF('Datos de Indicador'!Z87&lt;$E$301,10,(E$302-'Datos de Indicador'!Z87)/(E$302-E$301)*10)),1))</f>
        <v>10</v>
      </c>
      <c r="F84" s="360">
        <f t="shared" si="13"/>
        <v>6.7</v>
      </c>
      <c r="G84" s="359">
        <f>IF('Datos de Indicador'!AA87="No dato","x",ROUND(IF('Datos de Indicador'!AA87&gt;G$302,0,IF('Datos de Indicador'!AA87&lt;$G$301,10,(G$302-'Datos de Indicador'!AA87)/(G$302-G$301)*10)),1))</f>
        <v>8</v>
      </c>
      <c r="H84" s="361">
        <f t="shared" si="8"/>
        <v>8</v>
      </c>
      <c r="I84" s="362">
        <f t="shared" si="9"/>
        <v>7.4</v>
      </c>
      <c r="J84" s="359">
        <f>IF('Datos de Indicador'!AB87="No dato","x",ROUND(IF('Datos de Indicador'!AB87&gt;J$302,0,IF('Datos de Indicador'!AB87&lt;$J$301,10,(J$302-'Datos de Indicador'!AB87)/(J$302-J$301)*10)),1))</f>
        <v>10</v>
      </c>
      <c r="K84" s="359">
        <f>IF('Datos de Indicador'!AC87="No dato","x",ROUND(IF('Datos de Indicador'!AC87&gt;K$302,0,IF('Datos de Indicador'!AC87&lt;$K$301,10,(K$302-'Datos de Indicador'!AC87)/(K$302-K$301)*10)),1))</f>
        <v>9.6</v>
      </c>
      <c r="L84" s="359">
        <f>IF('Datos de Indicador'!AD87="No dato","x",ROUND(IF('Datos de Indicador'!AD87&gt;L$302,0,IF('Datos de Indicador'!AD87&lt;$L$301,10,(L$302-'Datos de Indicador'!AD87)/(L$302-L$301)*10)),1))</f>
        <v>7.1</v>
      </c>
      <c r="M84" s="361">
        <f t="shared" si="10"/>
        <v>8.9</v>
      </c>
      <c r="N84" s="358">
        <f>IF('Datos de Indicador'!AE87="No dato","x",ROUND(IF('Datos de Indicador'!AE87&gt;N$302,0,IF('Datos de Indicador'!AE87&lt;$N$301,10,(N$302-'Datos de Indicador'!AE87)/(N$302-N$301)*10)),1))</f>
        <v>8.4</v>
      </c>
      <c r="O84" s="359">
        <f>IF('Datos de Indicador'!AF87="No dato","x",ROUND(IF('Datos de Indicador'!AF87&gt;O$302,0,IF('Datos de Indicador'!AF87&lt;$O$301,10,(O$302-'Datos de Indicador'!AF87)/(O$302-O$301)*10)),1))</f>
        <v>9.1999999999999993</v>
      </c>
      <c r="P84" s="359">
        <f>IF('Datos de Indicador'!AG87="No dato","x",ROUND(IF('Datos de Indicador'!AG87&gt;P$302,0,IF('Datos de Indicador'!AG87&lt;$P$301,10,(P$302-'Datos de Indicador'!AG87)/(P$302-P$301)*10)),1))</f>
        <v>10</v>
      </c>
      <c r="Q84" s="361">
        <f t="shared" si="11"/>
        <v>9.1999999999999993</v>
      </c>
      <c r="R84" s="363">
        <f>IF('Datos de Indicador'!AH87="No data","x",ROUND(IF('Datos de Indicador'!AH87&gt;R$302,0,IF('Datos de Indicador'!AH87&lt;R$301,10,(R$302-'Datos de Indicador'!AH87)/(R$302-R$301)*10)),1))</f>
        <v>9</v>
      </c>
      <c r="S84" s="363">
        <f>IF('Datos de Indicador'!AI87="No data","x",ROUND(IF('Datos de Indicador'!AI87&gt;S$302,0,IF('Datos de Indicador'!AI87&lt;S$301,10,(S$302-'Datos de Indicador'!AI87)/(S$302-S$301)*10)),1))</f>
        <v>5</v>
      </c>
      <c r="T84" s="363">
        <f>IF('Datos de Indicador'!AJ87="No data","x",ROUND(IF('Datos de Indicador'!AJ87&gt;T$302,0,IF('Datos de Indicador'!AJ87&lt;T$301,10,(T$302-'Datos de Indicador'!AJ87)/(T$302-T$301)*10)),1))</f>
        <v>7.1</v>
      </c>
      <c r="U84" s="363">
        <f>IF('Datos de Indicador'!AK87="No data","x",ROUND(IF('Datos de Indicador'!AK87&gt;U$302,0,IF('Datos de Indicador'!AK87&lt;U$301,10,(U$302-'Datos de Indicador'!AK87)/(U$302-U$301)*10)),1))</f>
        <v>9.1999999999999993</v>
      </c>
      <c r="V84" s="364">
        <f t="shared" si="14"/>
        <v>7.8</v>
      </c>
      <c r="W84" s="365">
        <f>IF('Datos de Indicador'!AL87="No dato","x",ROUND(IF('Datos de Indicador'!AL87&gt;W$302,0,IF('Datos de Indicador'!AL87&lt;$W$301,10,(W$302-'Datos de Indicador'!AL87)/(W$302-W$301)*10)),1))</f>
        <v>7.2</v>
      </c>
      <c r="X84" s="361">
        <f t="shared" si="15"/>
        <v>7.5</v>
      </c>
      <c r="Y84" s="366">
        <f t="shared" si="12"/>
        <v>8.5</v>
      </c>
      <c r="Z84" s="32"/>
      <c r="AA84" s="378"/>
      <c r="AC84" s="378"/>
    </row>
    <row r="85" spans="1:29" s="3" customFormat="1" x14ac:dyDescent="0.25">
      <c r="A85" s="104" t="s">
        <v>232</v>
      </c>
      <c r="B85" s="101" t="s">
        <v>240</v>
      </c>
      <c r="C85" s="307">
        <v>609</v>
      </c>
      <c r="D85" s="358">
        <f>IF('Datos de Indicador'!Y88="No dato","x",ROUND(IF('Datos de Indicador'!Y88&gt;D$302,10,IF('Datos de Indicador'!Y88&lt;$D$301,0,10-(D$302-'Datos de Indicador'!Y88)/(D$302-D$301)*10)),1))</f>
        <v>1</v>
      </c>
      <c r="E85" s="359">
        <f>IF('Datos de Indicador'!Z88="No dato","x",ROUND(IF('Datos de Indicador'!Z88&gt;E$302,0,IF('Datos de Indicador'!Z88&lt;$E$301,10,(E$302-'Datos de Indicador'!Z88)/(E$302-E$301)*10)),1))</f>
        <v>5</v>
      </c>
      <c r="F85" s="360">
        <f t="shared" si="13"/>
        <v>2.2999999999999998</v>
      </c>
      <c r="G85" s="359">
        <f>IF('Datos de Indicador'!AA88="No dato","x",ROUND(IF('Datos de Indicador'!AA88&gt;G$302,0,IF('Datos de Indicador'!AA88&lt;$G$301,10,(G$302-'Datos de Indicador'!AA88)/(G$302-G$301)*10)),1))</f>
        <v>4.9000000000000004</v>
      </c>
      <c r="H85" s="361">
        <f t="shared" si="8"/>
        <v>4.9000000000000004</v>
      </c>
      <c r="I85" s="362">
        <f t="shared" si="9"/>
        <v>3.7</v>
      </c>
      <c r="J85" s="359">
        <f>IF('Datos de Indicador'!AB88="No dato","x",ROUND(IF('Datos de Indicador'!AB88&gt;J$302,0,IF('Datos de Indicador'!AB88&lt;$J$301,10,(J$302-'Datos de Indicador'!AB88)/(J$302-J$301)*10)),1))</f>
        <v>9.1</v>
      </c>
      <c r="K85" s="359">
        <f>IF('Datos de Indicador'!AC88="No dato","x",ROUND(IF('Datos de Indicador'!AC88&gt;K$302,0,IF('Datos de Indicador'!AC88&lt;$K$301,10,(K$302-'Datos de Indicador'!AC88)/(K$302-K$301)*10)),1))</f>
        <v>9.6999999999999993</v>
      </c>
      <c r="L85" s="359">
        <f>IF('Datos de Indicador'!AD88="No dato","x",ROUND(IF('Datos de Indicador'!AD88&gt;L$302,0,IF('Datos de Indicador'!AD88&lt;$L$301,10,(L$302-'Datos de Indicador'!AD88)/(L$302-L$301)*10)),1))</f>
        <v>7.4</v>
      </c>
      <c r="M85" s="361">
        <f t="shared" si="10"/>
        <v>8.6999999999999993</v>
      </c>
      <c r="N85" s="358">
        <f>IF('Datos de Indicador'!AE88="No dato","x",ROUND(IF('Datos de Indicador'!AE88&gt;N$302,0,IF('Datos de Indicador'!AE88&lt;$N$301,10,(N$302-'Datos de Indicador'!AE88)/(N$302-N$301)*10)),1))</f>
        <v>2.9</v>
      </c>
      <c r="O85" s="359">
        <f>IF('Datos de Indicador'!AF88="No dato","x",ROUND(IF('Datos de Indicador'!AF88&gt;O$302,0,IF('Datos de Indicador'!AF88&lt;$O$301,10,(O$302-'Datos de Indicador'!AF88)/(O$302-O$301)*10)),1))</f>
        <v>10</v>
      </c>
      <c r="P85" s="359">
        <f>IF('Datos de Indicador'!AG88="No dato","x",ROUND(IF('Datos de Indicador'!AG88&gt;P$302,0,IF('Datos de Indicador'!AG88&lt;$P$301,10,(P$302-'Datos de Indicador'!AG88)/(P$302-P$301)*10)),1))</f>
        <v>9.9</v>
      </c>
      <c r="Q85" s="361">
        <f t="shared" si="11"/>
        <v>7.6</v>
      </c>
      <c r="R85" s="363">
        <f>IF('Datos de Indicador'!AH88="No data","x",ROUND(IF('Datos de Indicador'!AH88&gt;R$302,0,IF('Datos de Indicador'!AH88&lt;R$301,10,(R$302-'Datos de Indicador'!AH88)/(R$302-R$301)*10)),1))</f>
        <v>0</v>
      </c>
      <c r="S85" s="363">
        <f>IF('Datos de Indicador'!AI88="No data","x",ROUND(IF('Datos de Indicador'!AI88&gt;S$302,0,IF('Datos de Indicador'!AI88&lt;S$301,10,(S$302-'Datos de Indicador'!AI88)/(S$302-S$301)*10)),1))</f>
        <v>0</v>
      </c>
      <c r="T85" s="363">
        <f>IF('Datos de Indicador'!AJ88="No data","x",ROUND(IF('Datos de Indicador'!AJ88&gt;T$302,0,IF('Datos de Indicador'!AJ88&lt;T$301,10,(T$302-'Datos de Indicador'!AJ88)/(T$302-T$301)*10)),1))</f>
        <v>5.2</v>
      </c>
      <c r="U85" s="363">
        <f>IF('Datos de Indicador'!AK88="No data","x",ROUND(IF('Datos de Indicador'!AK88&gt;U$302,0,IF('Datos de Indicador'!AK88&lt;U$301,10,(U$302-'Datos de Indicador'!AK88)/(U$302-U$301)*10)),1))</f>
        <v>10</v>
      </c>
      <c r="V85" s="364">
        <f t="shared" si="14"/>
        <v>5.0999999999999996</v>
      </c>
      <c r="W85" s="365">
        <f>IF('Datos de Indicador'!AL88="No dato","x",ROUND(IF('Datos de Indicador'!AL88&gt;W$302,0,IF('Datos de Indicador'!AL88&lt;$W$301,10,(W$302-'Datos de Indicador'!AL88)/(W$302-W$301)*10)),1))</f>
        <v>5.0999999999999996</v>
      </c>
      <c r="X85" s="361">
        <f t="shared" si="15"/>
        <v>5.0999999999999996</v>
      </c>
      <c r="Y85" s="366">
        <f t="shared" si="12"/>
        <v>7.1</v>
      </c>
      <c r="Z85" s="32"/>
      <c r="AA85" s="378"/>
      <c r="AC85" s="378"/>
    </row>
    <row r="86" spans="1:29" s="3" customFormat="1" x14ac:dyDescent="0.25">
      <c r="A86" s="104" t="s">
        <v>232</v>
      </c>
      <c r="B86" s="101" t="s">
        <v>241</v>
      </c>
      <c r="C86" s="307">
        <v>610</v>
      </c>
      <c r="D86" s="358">
        <f>IF('Datos de Indicador'!Y89="No dato","x",ROUND(IF('Datos de Indicador'!Y89&gt;D$302,10,IF('Datos de Indicador'!Y89&lt;$D$301,0,10-(D$302-'Datos de Indicador'!Y89)/(D$302-D$301)*10)),1))</f>
        <v>5</v>
      </c>
      <c r="E86" s="359">
        <f>IF('Datos de Indicador'!Z89="No dato","x",ROUND(IF('Datos de Indicador'!Z89&gt;E$302,0,IF('Datos de Indicador'!Z89&lt;$E$301,10,(E$302-'Datos de Indicador'!Z89)/(E$302-E$301)*10)),1))</f>
        <v>10</v>
      </c>
      <c r="F86" s="360">
        <f t="shared" si="13"/>
        <v>6.7</v>
      </c>
      <c r="G86" s="359">
        <f>IF('Datos de Indicador'!AA89="No dato","x",ROUND(IF('Datos de Indicador'!AA89&gt;G$302,0,IF('Datos de Indicador'!AA89&lt;$G$301,10,(G$302-'Datos de Indicador'!AA89)/(G$302-G$301)*10)),1))</f>
        <v>6</v>
      </c>
      <c r="H86" s="361">
        <f t="shared" si="8"/>
        <v>6</v>
      </c>
      <c r="I86" s="362">
        <f t="shared" si="9"/>
        <v>6.4</v>
      </c>
      <c r="J86" s="359">
        <f>IF('Datos de Indicador'!AB89="No dato","x",ROUND(IF('Datos de Indicador'!AB89&gt;J$302,0,IF('Datos de Indicador'!AB89&lt;$J$301,10,(J$302-'Datos de Indicador'!AB89)/(J$302-J$301)*10)),1))</f>
        <v>8</v>
      </c>
      <c r="K86" s="359">
        <f>IF('Datos de Indicador'!AC89="No dato","x",ROUND(IF('Datos de Indicador'!AC89&gt;K$302,0,IF('Datos de Indicador'!AC89&lt;$K$301,10,(K$302-'Datos de Indicador'!AC89)/(K$302-K$301)*10)),1))</f>
        <v>9.1</v>
      </c>
      <c r="L86" s="359">
        <f>IF('Datos de Indicador'!AD89="No dato","x",ROUND(IF('Datos de Indicador'!AD89&gt;L$302,0,IF('Datos de Indicador'!AD89&lt;$L$301,10,(L$302-'Datos de Indicador'!AD89)/(L$302-L$301)*10)),1))</f>
        <v>5.5</v>
      </c>
      <c r="M86" s="361">
        <f t="shared" si="10"/>
        <v>7.5</v>
      </c>
      <c r="N86" s="358">
        <f>IF('Datos de Indicador'!AE89="No dato","x",ROUND(IF('Datos de Indicador'!AE89&gt;N$302,0,IF('Datos de Indicador'!AE89&lt;$N$301,10,(N$302-'Datos de Indicador'!AE89)/(N$302-N$301)*10)),1))</f>
        <v>0.7</v>
      </c>
      <c r="O86" s="359">
        <f>IF('Datos de Indicador'!AF89="No dato","x",ROUND(IF('Datos de Indicador'!AF89&gt;O$302,0,IF('Datos de Indicador'!AF89&lt;$O$301,10,(O$302-'Datos de Indicador'!AF89)/(O$302-O$301)*10)),1))</f>
        <v>10</v>
      </c>
      <c r="P86" s="359">
        <f>IF('Datos de Indicador'!AG89="No dato","x",ROUND(IF('Datos de Indicador'!AG89&gt;P$302,0,IF('Datos de Indicador'!AG89&lt;$P$301,10,(P$302-'Datos de Indicador'!AG89)/(P$302-P$301)*10)),1))</f>
        <v>10</v>
      </c>
      <c r="Q86" s="361">
        <f t="shared" si="11"/>
        <v>6.9</v>
      </c>
      <c r="R86" s="363">
        <f>IF('Datos de Indicador'!AH89="No data","x",ROUND(IF('Datos de Indicador'!AH89&gt;R$302,0,IF('Datos de Indicador'!AH89&lt;R$301,10,(R$302-'Datos de Indicador'!AH89)/(R$302-R$301)*10)),1))</f>
        <v>1</v>
      </c>
      <c r="S86" s="363">
        <f>IF('Datos de Indicador'!AI89="No data","x",ROUND(IF('Datos de Indicador'!AI89&gt;S$302,0,IF('Datos de Indicador'!AI89&lt;S$301,10,(S$302-'Datos de Indicador'!AI89)/(S$302-S$301)*10)),1))</f>
        <v>0</v>
      </c>
      <c r="T86" s="363">
        <f>IF('Datos de Indicador'!AJ89="No data","x",ROUND(IF('Datos de Indicador'!AJ89&gt;T$302,0,IF('Datos de Indicador'!AJ89&lt;T$301,10,(T$302-'Datos de Indicador'!AJ89)/(T$302-T$301)*10)),1))</f>
        <v>4.0999999999999996</v>
      </c>
      <c r="U86" s="363">
        <f>IF('Datos de Indicador'!AK89="No data","x",ROUND(IF('Datos de Indicador'!AK89&gt;U$302,0,IF('Datos de Indicador'!AK89&lt;U$301,10,(U$302-'Datos de Indicador'!AK89)/(U$302-U$301)*10)),1))</f>
        <v>9.6</v>
      </c>
      <c r="V86" s="364">
        <f t="shared" si="14"/>
        <v>4.7</v>
      </c>
      <c r="W86" s="365">
        <f>IF('Datos de Indicador'!AL89="No dato","x",ROUND(IF('Datos de Indicador'!AL89&gt;W$302,0,IF('Datos de Indicador'!AL89&lt;$W$301,10,(W$302-'Datos de Indicador'!AL89)/(W$302-W$301)*10)),1))</f>
        <v>5.9</v>
      </c>
      <c r="X86" s="361">
        <f t="shared" si="15"/>
        <v>5.3</v>
      </c>
      <c r="Y86" s="366">
        <f t="shared" si="12"/>
        <v>6.6</v>
      </c>
      <c r="Z86" s="32"/>
      <c r="AA86" s="378"/>
      <c r="AC86" s="378"/>
    </row>
    <row r="87" spans="1:29" s="3" customFormat="1" x14ac:dyDescent="0.25">
      <c r="A87" s="104" t="s">
        <v>232</v>
      </c>
      <c r="B87" s="101" t="s">
        <v>242</v>
      </c>
      <c r="C87" s="307">
        <v>611</v>
      </c>
      <c r="D87" s="358">
        <f>IF('Datos de Indicador'!Y90="No dato","x",ROUND(IF('Datos de Indicador'!Y90&gt;D$302,10,IF('Datos de Indicador'!Y90&lt;$D$301,0,10-(D$302-'Datos de Indicador'!Y90)/(D$302-D$301)*10)),1))</f>
        <v>10</v>
      </c>
      <c r="E87" s="359">
        <f>IF('Datos de Indicador'!Z90="No dato","x",ROUND(IF('Datos de Indicador'!Z90&gt;E$302,0,IF('Datos de Indicador'!Z90&lt;$E$301,10,(E$302-'Datos de Indicador'!Z90)/(E$302-E$301)*10)),1))</f>
        <v>0</v>
      </c>
      <c r="F87" s="360">
        <f t="shared" si="13"/>
        <v>6.7</v>
      </c>
      <c r="G87" s="359">
        <f>IF('Datos de Indicador'!AA90="No dato","x",ROUND(IF('Datos de Indicador'!AA90&gt;G$302,0,IF('Datos de Indicador'!AA90&lt;$G$301,10,(G$302-'Datos de Indicador'!AA90)/(G$302-G$301)*10)),1))</f>
        <v>6.1</v>
      </c>
      <c r="H87" s="361">
        <f t="shared" si="8"/>
        <v>6.1</v>
      </c>
      <c r="I87" s="362">
        <f t="shared" si="9"/>
        <v>6.4</v>
      </c>
      <c r="J87" s="359">
        <f>IF('Datos de Indicador'!AB90="No dato","x",ROUND(IF('Datos de Indicador'!AB90&gt;J$302,0,IF('Datos de Indicador'!AB90&lt;$J$301,10,(J$302-'Datos de Indicador'!AB90)/(J$302-J$301)*10)),1))</f>
        <v>8.3000000000000007</v>
      </c>
      <c r="K87" s="359">
        <f>IF('Datos de Indicador'!AC90="No dato","x",ROUND(IF('Datos de Indicador'!AC90&gt;K$302,0,IF('Datos de Indicador'!AC90&lt;$K$301,10,(K$302-'Datos de Indicador'!AC90)/(K$302-K$301)*10)),1))</f>
        <v>8.8000000000000007</v>
      </c>
      <c r="L87" s="359">
        <f>IF('Datos de Indicador'!AD90="No dato","x",ROUND(IF('Datos de Indicador'!AD90&gt;L$302,0,IF('Datos de Indicador'!AD90&lt;$L$301,10,(L$302-'Datos de Indicador'!AD90)/(L$302-L$301)*10)),1))</f>
        <v>4.5</v>
      </c>
      <c r="M87" s="361">
        <f t="shared" si="10"/>
        <v>7.2</v>
      </c>
      <c r="N87" s="358">
        <f>IF('Datos de Indicador'!AE90="No dato","x",ROUND(IF('Datos de Indicador'!AE90&gt;N$302,0,IF('Datos de Indicador'!AE90&lt;$N$301,10,(N$302-'Datos de Indicador'!AE90)/(N$302-N$301)*10)),1))</f>
        <v>7.2</v>
      </c>
      <c r="O87" s="359">
        <f>IF('Datos de Indicador'!AF90="No dato","x",ROUND(IF('Datos de Indicador'!AF90&gt;O$302,0,IF('Datos de Indicador'!AF90&lt;$O$301,10,(O$302-'Datos de Indicador'!AF90)/(O$302-O$301)*10)),1))</f>
        <v>7.7</v>
      </c>
      <c r="P87" s="359">
        <f>IF('Datos de Indicador'!AG90="No dato","x",ROUND(IF('Datos de Indicador'!AG90&gt;P$302,0,IF('Datos de Indicador'!AG90&lt;$P$301,10,(P$302-'Datos de Indicador'!AG90)/(P$302-P$301)*10)),1))</f>
        <v>5</v>
      </c>
      <c r="Q87" s="361">
        <f t="shared" si="11"/>
        <v>6.6</v>
      </c>
      <c r="R87" s="363">
        <f>IF('Datos de Indicador'!AH90="No data","x",ROUND(IF('Datos de Indicador'!AH90&gt;R$302,0,IF('Datos de Indicador'!AH90&lt;R$301,10,(R$302-'Datos de Indicador'!AH90)/(R$302-R$301)*10)),1))</f>
        <v>1.1000000000000001</v>
      </c>
      <c r="S87" s="363">
        <f>IF('Datos de Indicador'!AI90="No data","x",ROUND(IF('Datos de Indicador'!AI90&gt;S$302,0,IF('Datos de Indicador'!AI90&lt;S$301,10,(S$302-'Datos de Indicador'!AI90)/(S$302-S$301)*10)),1))</f>
        <v>0</v>
      </c>
      <c r="T87" s="363">
        <f>IF('Datos de Indicador'!AJ90="No data","x",ROUND(IF('Datos de Indicador'!AJ90&gt;T$302,0,IF('Datos de Indicador'!AJ90&lt;T$301,10,(T$302-'Datos de Indicador'!AJ90)/(T$302-T$301)*10)),1))</f>
        <v>1.6</v>
      </c>
      <c r="U87" s="363">
        <f>IF('Datos de Indicador'!AK90="No data","x",ROUND(IF('Datos de Indicador'!AK90&gt;U$302,0,IF('Datos de Indicador'!AK90&lt;U$301,10,(U$302-'Datos de Indicador'!AK90)/(U$302-U$301)*10)),1))</f>
        <v>6.3</v>
      </c>
      <c r="V87" s="364">
        <f t="shared" si="14"/>
        <v>2.8</v>
      </c>
      <c r="W87" s="365">
        <f>IF('Datos de Indicador'!AL90="No dato","x",ROUND(IF('Datos de Indicador'!AL90&gt;W$302,0,IF('Datos de Indicador'!AL90&lt;$W$301,10,(W$302-'Datos de Indicador'!AL90)/(W$302-W$301)*10)),1))</f>
        <v>4.5</v>
      </c>
      <c r="X87" s="361">
        <f t="shared" si="15"/>
        <v>3.7</v>
      </c>
      <c r="Y87" s="366">
        <f t="shared" si="12"/>
        <v>5.8</v>
      </c>
      <c r="Z87" s="32"/>
      <c r="AA87" s="378"/>
      <c r="AC87" s="378"/>
    </row>
    <row r="88" spans="1:29" s="3" customFormat="1" x14ac:dyDescent="0.25">
      <c r="A88" s="104" t="s">
        <v>232</v>
      </c>
      <c r="B88" s="101" t="s">
        <v>243</v>
      </c>
      <c r="C88" s="307">
        <v>612</v>
      </c>
      <c r="D88" s="358">
        <f>IF('Datos de Indicador'!Y91="No dato","x",ROUND(IF('Datos de Indicador'!Y91&gt;D$302,10,IF('Datos de Indicador'!Y91&lt;$D$301,0,10-(D$302-'Datos de Indicador'!Y91)/(D$302-D$301)*10)),1))</f>
        <v>10</v>
      </c>
      <c r="E88" s="359">
        <f>IF('Datos de Indicador'!Z91="No dato","x",ROUND(IF('Datos de Indicador'!Z91&gt;E$302,0,IF('Datos de Indicador'!Z91&lt;$E$301,10,(E$302-'Datos de Indicador'!Z91)/(E$302-E$301)*10)),1))</f>
        <v>10</v>
      </c>
      <c r="F88" s="360">
        <f t="shared" si="13"/>
        <v>10</v>
      </c>
      <c r="G88" s="359">
        <f>IF('Datos de Indicador'!AA91="No dato","x",ROUND(IF('Datos de Indicador'!AA91&gt;G$302,0,IF('Datos de Indicador'!AA91&lt;$G$301,10,(G$302-'Datos de Indicador'!AA91)/(G$302-G$301)*10)),1))</f>
        <v>7.1</v>
      </c>
      <c r="H88" s="361">
        <f t="shared" si="8"/>
        <v>7.1</v>
      </c>
      <c r="I88" s="362">
        <f t="shared" si="9"/>
        <v>9</v>
      </c>
      <c r="J88" s="359">
        <f>IF('Datos de Indicador'!AB91="No dato","x",ROUND(IF('Datos de Indicador'!AB91&gt;J$302,0,IF('Datos de Indicador'!AB91&lt;$J$301,10,(J$302-'Datos de Indicador'!AB91)/(J$302-J$301)*10)),1))</f>
        <v>5.8</v>
      </c>
      <c r="K88" s="359">
        <f>IF('Datos de Indicador'!AC91="No dato","x",ROUND(IF('Datos de Indicador'!AC91&gt;K$302,0,IF('Datos de Indicador'!AC91&lt;$K$301,10,(K$302-'Datos de Indicador'!AC91)/(K$302-K$301)*10)),1))</f>
        <v>9.8000000000000007</v>
      </c>
      <c r="L88" s="359">
        <f>IF('Datos de Indicador'!AD91="No dato","x",ROUND(IF('Datos de Indicador'!AD91&gt;L$302,0,IF('Datos de Indicador'!AD91&lt;$L$301,10,(L$302-'Datos de Indicador'!AD91)/(L$302-L$301)*10)),1))</f>
        <v>5.5</v>
      </c>
      <c r="M88" s="361">
        <f t="shared" si="10"/>
        <v>7</v>
      </c>
      <c r="N88" s="358">
        <f>IF('Datos de Indicador'!AE91="No dato","x",ROUND(IF('Datos de Indicador'!AE91&gt;N$302,0,IF('Datos de Indicador'!AE91&lt;$N$301,10,(N$302-'Datos de Indicador'!AE91)/(N$302-N$301)*10)),1))</f>
        <v>4.0999999999999996</v>
      </c>
      <c r="O88" s="359">
        <f>IF('Datos de Indicador'!AF91="No dato","x",ROUND(IF('Datos de Indicador'!AF91&gt;O$302,0,IF('Datos de Indicador'!AF91&lt;$O$301,10,(O$302-'Datos de Indicador'!AF91)/(O$302-O$301)*10)),1))</f>
        <v>10</v>
      </c>
      <c r="P88" s="359">
        <f>IF('Datos de Indicador'!AG91="No dato","x",ROUND(IF('Datos de Indicador'!AG91&gt;P$302,0,IF('Datos de Indicador'!AG91&lt;$P$301,10,(P$302-'Datos de Indicador'!AG91)/(P$302-P$301)*10)),1))</f>
        <v>6</v>
      </c>
      <c r="Q88" s="361">
        <f t="shared" si="11"/>
        <v>6.7</v>
      </c>
      <c r="R88" s="363">
        <f>IF('Datos de Indicador'!AH91="No data","x",ROUND(IF('Datos de Indicador'!AH91&gt;R$302,0,IF('Datos de Indicador'!AH91&lt;R$301,10,(R$302-'Datos de Indicador'!AH91)/(R$302-R$301)*10)),1))</f>
        <v>5.7</v>
      </c>
      <c r="S88" s="363">
        <f>IF('Datos de Indicador'!AI91="No data","x",ROUND(IF('Datos de Indicador'!AI91&gt;S$302,0,IF('Datos de Indicador'!AI91&lt;S$301,10,(S$302-'Datos de Indicador'!AI91)/(S$302-S$301)*10)),1))</f>
        <v>0</v>
      </c>
      <c r="T88" s="363">
        <f>IF('Datos de Indicador'!AJ91="No data","x",ROUND(IF('Datos de Indicador'!AJ91&gt;T$302,0,IF('Datos de Indicador'!AJ91&lt;T$301,10,(T$302-'Datos de Indicador'!AJ91)/(T$302-T$301)*10)),1))</f>
        <v>8.3000000000000007</v>
      </c>
      <c r="U88" s="363">
        <f>IF('Datos de Indicador'!AK91="No data","x",ROUND(IF('Datos de Indicador'!AK91&gt;U$302,0,IF('Datos de Indicador'!AK91&lt;U$301,10,(U$302-'Datos de Indicador'!AK91)/(U$302-U$301)*10)),1))</f>
        <v>0</v>
      </c>
      <c r="V88" s="364">
        <f t="shared" si="14"/>
        <v>3.7</v>
      </c>
      <c r="W88" s="365">
        <f>IF('Datos de Indicador'!AL91="No dato","x",ROUND(IF('Datos de Indicador'!AL91&gt;W$302,0,IF('Datos de Indicador'!AL91&lt;$W$301,10,(W$302-'Datos de Indicador'!AL91)/(W$302-W$301)*10)),1))</f>
        <v>4.9000000000000004</v>
      </c>
      <c r="X88" s="361">
        <f t="shared" si="15"/>
        <v>4.3</v>
      </c>
      <c r="Y88" s="366">
        <f t="shared" si="12"/>
        <v>6</v>
      </c>
      <c r="Z88" s="32"/>
      <c r="AA88" s="378"/>
      <c r="AC88" s="378"/>
    </row>
    <row r="89" spans="1:29" s="3" customFormat="1" x14ac:dyDescent="0.25">
      <c r="A89" s="104" t="s">
        <v>232</v>
      </c>
      <c r="B89" s="101" t="s">
        <v>244</v>
      </c>
      <c r="C89" s="307">
        <v>613</v>
      </c>
      <c r="D89" s="358">
        <f>IF('Datos de Indicador'!Y92="No dato","x",ROUND(IF('Datos de Indicador'!Y92&gt;D$302,10,IF('Datos de Indicador'!Y92&lt;$D$301,0,10-(D$302-'Datos de Indicador'!Y92)/(D$302-D$301)*10)),1))</f>
        <v>10</v>
      </c>
      <c r="E89" s="359">
        <f>IF('Datos de Indicador'!Z92="No dato","x",ROUND(IF('Datos de Indicador'!Z92&gt;E$302,0,IF('Datos de Indicador'!Z92&lt;$E$301,10,(E$302-'Datos de Indicador'!Z92)/(E$302-E$301)*10)),1))</f>
        <v>10</v>
      </c>
      <c r="F89" s="360">
        <f t="shared" si="13"/>
        <v>10</v>
      </c>
      <c r="G89" s="359">
        <f>IF('Datos de Indicador'!AA92="No dato","x",ROUND(IF('Datos de Indicador'!AA92&gt;G$302,0,IF('Datos de Indicador'!AA92&lt;$G$301,10,(G$302-'Datos de Indicador'!AA92)/(G$302-G$301)*10)),1))</f>
        <v>8</v>
      </c>
      <c r="H89" s="361">
        <f t="shared" si="8"/>
        <v>8</v>
      </c>
      <c r="I89" s="362">
        <f t="shared" si="9"/>
        <v>9.3000000000000007</v>
      </c>
      <c r="J89" s="359">
        <f>IF('Datos de Indicador'!AB92="No dato","x",ROUND(IF('Datos de Indicador'!AB92&gt;J$302,0,IF('Datos de Indicador'!AB92&lt;$J$301,10,(J$302-'Datos de Indicador'!AB92)/(J$302-J$301)*10)),1))</f>
        <v>8.5</v>
      </c>
      <c r="K89" s="359">
        <f>IF('Datos de Indicador'!AC92="No dato","x",ROUND(IF('Datos de Indicador'!AC92&gt;K$302,0,IF('Datos de Indicador'!AC92&lt;$K$301,10,(K$302-'Datos de Indicador'!AC92)/(K$302-K$301)*10)),1))</f>
        <v>9.8000000000000007</v>
      </c>
      <c r="L89" s="359">
        <f>IF('Datos de Indicador'!AD92="No dato","x",ROUND(IF('Datos de Indicador'!AD92&gt;L$302,0,IF('Datos de Indicador'!AD92&lt;$L$301,10,(L$302-'Datos de Indicador'!AD92)/(L$302-L$301)*10)),1))</f>
        <v>6.5</v>
      </c>
      <c r="M89" s="361">
        <f t="shared" si="10"/>
        <v>8.3000000000000007</v>
      </c>
      <c r="N89" s="358">
        <f>IF('Datos de Indicador'!AE92="No dato","x",ROUND(IF('Datos de Indicador'!AE92&gt;N$302,0,IF('Datos de Indicador'!AE92&lt;$N$301,10,(N$302-'Datos de Indicador'!AE92)/(N$302-N$301)*10)),1))</f>
        <v>8.3000000000000007</v>
      </c>
      <c r="O89" s="359">
        <f>IF('Datos de Indicador'!AF92="No dato","x",ROUND(IF('Datos de Indicador'!AF92&gt;O$302,0,IF('Datos de Indicador'!AF92&lt;$O$301,10,(O$302-'Datos de Indicador'!AF92)/(O$302-O$301)*10)),1))</f>
        <v>10</v>
      </c>
      <c r="P89" s="359">
        <f>IF('Datos de Indicador'!AG92="No dato","x",ROUND(IF('Datos de Indicador'!AG92&gt;P$302,0,IF('Datos de Indicador'!AG92&lt;$P$301,10,(P$302-'Datos de Indicador'!AG92)/(P$302-P$301)*10)),1))</f>
        <v>10</v>
      </c>
      <c r="Q89" s="361">
        <f t="shared" si="11"/>
        <v>9.4</v>
      </c>
      <c r="R89" s="363">
        <f>IF('Datos de Indicador'!AH92="No data","x",ROUND(IF('Datos de Indicador'!AH92&gt;R$302,0,IF('Datos de Indicador'!AH92&lt;R$301,10,(R$302-'Datos de Indicador'!AH92)/(R$302-R$301)*10)),1))</f>
        <v>6.4</v>
      </c>
      <c r="S89" s="363">
        <f>IF('Datos de Indicador'!AI92="No data","x",ROUND(IF('Datos de Indicador'!AI92&gt;S$302,0,IF('Datos de Indicador'!AI92&lt;S$301,10,(S$302-'Datos de Indicador'!AI92)/(S$302-S$301)*10)),1))</f>
        <v>0</v>
      </c>
      <c r="T89" s="363">
        <f>IF('Datos de Indicador'!AJ92="No data","x",ROUND(IF('Datos de Indicador'!AJ92&gt;T$302,0,IF('Datos de Indicador'!AJ92&lt;T$301,10,(T$302-'Datos de Indicador'!AJ92)/(T$302-T$301)*10)),1))</f>
        <v>1.8</v>
      </c>
      <c r="U89" s="363">
        <f>IF('Datos de Indicador'!AK92="No data","x",ROUND(IF('Datos de Indicador'!AK92&gt;U$302,0,IF('Datos de Indicador'!AK92&lt;U$301,10,(U$302-'Datos de Indicador'!AK92)/(U$302-U$301)*10)),1))</f>
        <v>0</v>
      </c>
      <c r="V89" s="364">
        <f t="shared" si="14"/>
        <v>1.7</v>
      </c>
      <c r="W89" s="365">
        <f>IF('Datos de Indicador'!AL92="No dato","x",ROUND(IF('Datos de Indicador'!AL92&gt;W$302,0,IF('Datos de Indicador'!AL92&lt;$W$301,10,(W$302-'Datos de Indicador'!AL92)/(W$302-W$301)*10)),1))</f>
        <v>5.0999999999999996</v>
      </c>
      <c r="X89" s="361">
        <f t="shared" si="15"/>
        <v>3.4</v>
      </c>
      <c r="Y89" s="366">
        <f t="shared" si="12"/>
        <v>7</v>
      </c>
      <c r="Z89" s="32"/>
      <c r="AA89" s="378"/>
      <c r="AC89" s="378"/>
    </row>
    <row r="90" spans="1:29" s="3" customFormat="1" x14ac:dyDescent="0.25">
      <c r="A90" s="104" t="s">
        <v>232</v>
      </c>
      <c r="B90" s="101" t="s">
        <v>222</v>
      </c>
      <c r="C90" s="307">
        <v>614</v>
      </c>
      <c r="D90" s="358">
        <f>IF('Datos de Indicador'!Y93="No dato","x",ROUND(IF('Datos de Indicador'!Y93&gt;D$302,10,IF('Datos de Indicador'!Y93&lt;$D$301,0,10-(D$302-'Datos de Indicador'!Y93)/(D$302-D$301)*10)),1))</f>
        <v>10</v>
      </c>
      <c r="E90" s="359">
        <f>IF('Datos de Indicador'!Z93="No dato","x",ROUND(IF('Datos de Indicador'!Z93&gt;E$302,0,IF('Datos de Indicador'!Z93&lt;$E$301,10,(E$302-'Datos de Indicador'!Z93)/(E$302-E$301)*10)),1))</f>
        <v>10</v>
      </c>
      <c r="F90" s="360">
        <f t="shared" si="13"/>
        <v>10</v>
      </c>
      <c r="G90" s="359">
        <f>IF('Datos de Indicador'!AA93="No dato","x",ROUND(IF('Datos de Indicador'!AA93&gt;G$302,0,IF('Datos de Indicador'!AA93&lt;$G$301,10,(G$302-'Datos de Indicador'!AA93)/(G$302-G$301)*10)),1))</f>
        <v>7.8</v>
      </c>
      <c r="H90" s="361">
        <f t="shared" si="8"/>
        <v>7.8</v>
      </c>
      <c r="I90" s="362">
        <f t="shared" si="9"/>
        <v>9.1999999999999993</v>
      </c>
      <c r="J90" s="359">
        <f>IF('Datos de Indicador'!AB93="No dato","x",ROUND(IF('Datos de Indicador'!AB93&gt;J$302,0,IF('Datos de Indicador'!AB93&lt;$J$301,10,(J$302-'Datos de Indicador'!AB93)/(J$302-J$301)*10)),1))</f>
        <v>6.4</v>
      </c>
      <c r="K90" s="359">
        <f>IF('Datos de Indicador'!AC93="No dato","x",ROUND(IF('Datos de Indicador'!AC93&gt;K$302,0,IF('Datos de Indicador'!AC93&lt;$K$301,10,(K$302-'Datos de Indicador'!AC93)/(K$302-K$301)*10)),1))</f>
        <v>9.9</v>
      </c>
      <c r="L90" s="359">
        <f>IF('Datos de Indicador'!AD93="No dato","x",ROUND(IF('Datos de Indicador'!AD93&gt;L$302,0,IF('Datos de Indicador'!AD93&lt;$L$301,10,(L$302-'Datos de Indicador'!AD93)/(L$302-L$301)*10)),1))</f>
        <v>6.3</v>
      </c>
      <c r="M90" s="361">
        <f t="shared" si="10"/>
        <v>7.5</v>
      </c>
      <c r="N90" s="358">
        <f>IF('Datos de Indicador'!AE93="No dato","x",ROUND(IF('Datos de Indicador'!AE93&gt;N$302,0,IF('Datos de Indicador'!AE93&lt;$N$301,10,(N$302-'Datos de Indicador'!AE93)/(N$302-N$301)*10)),1))</f>
        <v>6.9</v>
      </c>
      <c r="O90" s="359">
        <f>IF('Datos de Indicador'!AF93="No dato","x",ROUND(IF('Datos de Indicador'!AF93&gt;O$302,0,IF('Datos de Indicador'!AF93&lt;$O$301,10,(O$302-'Datos de Indicador'!AF93)/(O$302-O$301)*10)),1))</f>
        <v>9.8000000000000007</v>
      </c>
      <c r="P90" s="359">
        <f>IF('Datos de Indicador'!AG93="No dato","x",ROUND(IF('Datos de Indicador'!AG93&gt;P$302,0,IF('Datos de Indicador'!AG93&lt;$P$301,10,(P$302-'Datos de Indicador'!AG93)/(P$302-P$301)*10)),1))</f>
        <v>10</v>
      </c>
      <c r="Q90" s="361">
        <f t="shared" si="11"/>
        <v>8.9</v>
      </c>
      <c r="R90" s="363">
        <f>IF('Datos de Indicador'!AH93="No data","x",ROUND(IF('Datos de Indicador'!AH93&gt;R$302,0,IF('Datos de Indicador'!AH93&lt;R$301,10,(R$302-'Datos de Indicador'!AH93)/(R$302-R$301)*10)),1))</f>
        <v>0.4</v>
      </c>
      <c r="S90" s="363">
        <f>IF('Datos de Indicador'!AI93="No data","x",ROUND(IF('Datos de Indicador'!AI93&gt;S$302,0,IF('Datos de Indicador'!AI93&lt;S$301,10,(S$302-'Datos de Indicador'!AI93)/(S$302-S$301)*10)),1))</f>
        <v>7</v>
      </c>
      <c r="T90" s="363">
        <f>IF('Datos de Indicador'!AJ93="No data","x",ROUND(IF('Datos de Indicador'!AJ93&gt;T$302,0,IF('Datos de Indicador'!AJ93&lt;T$301,10,(T$302-'Datos de Indicador'!AJ93)/(T$302-T$301)*10)),1))</f>
        <v>6.7</v>
      </c>
      <c r="U90" s="363">
        <f>IF('Datos de Indicador'!AK93="No data","x",ROUND(IF('Datos de Indicador'!AK93&gt;U$302,0,IF('Datos de Indicador'!AK93&lt;U$301,10,(U$302-'Datos de Indicador'!AK93)/(U$302-U$301)*10)),1))</f>
        <v>0</v>
      </c>
      <c r="V90" s="364">
        <f t="shared" si="14"/>
        <v>3.5</v>
      </c>
      <c r="W90" s="365">
        <f>IF('Datos de Indicador'!AL93="No dato","x",ROUND(IF('Datos de Indicador'!AL93&gt;W$302,0,IF('Datos de Indicador'!AL93&lt;$W$301,10,(W$302-'Datos de Indicador'!AL93)/(W$302-W$301)*10)),1))</f>
        <v>7.1</v>
      </c>
      <c r="X90" s="361">
        <f t="shared" si="15"/>
        <v>5.3</v>
      </c>
      <c r="Y90" s="366">
        <f t="shared" si="12"/>
        <v>7.2</v>
      </c>
      <c r="Z90" s="32"/>
      <c r="AA90" s="378"/>
      <c r="AC90" s="378"/>
    </row>
    <row r="91" spans="1:29" s="3" customFormat="1" x14ac:dyDescent="0.25">
      <c r="A91" s="104" t="s">
        <v>232</v>
      </c>
      <c r="B91" s="101" t="s">
        <v>245</v>
      </c>
      <c r="C91" s="307">
        <v>615</v>
      </c>
      <c r="D91" s="358">
        <f>IF('Datos de Indicador'!Y94="No dato","x",ROUND(IF('Datos de Indicador'!Y94&gt;D$302,10,IF('Datos de Indicador'!Y94&lt;$D$301,0,10-(D$302-'Datos de Indicador'!Y94)/(D$302-D$301)*10)),1))</f>
        <v>10</v>
      </c>
      <c r="E91" s="359">
        <f>IF('Datos de Indicador'!Z94="No dato","x",ROUND(IF('Datos de Indicador'!Z94&gt;E$302,0,IF('Datos de Indicador'!Z94&lt;$E$301,10,(E$302-'Datos de Indicador'!Z94)/(E$302-E$301)*10)),1))</f>
        <v>10</v>
      </c>
      <c r="F91" s="360">
        <f t="shared" si="13"/>
        <v>10</v>
      </c>
      <c r="G91" s="359">
        <f>IF('Datos de Indicador'!AA94="No dato","x",ROUND(IF('Datos de Indicador'!AA94&gt;G$302,0,IF('Datos de Indicador'!AA94&lt;$G$301,10,(G$302-'Datos de Indicador'!AA94)/(G$302-G$301)*10)),1))</f>
        <v>3.5</v>
      </c>
      <c r="H91" s="361">
        <f t="shared" si="8"/>
        <v>3.5</v>
      </c>
      <c r="I91" s="362">
        <f t="shared" si="9"/>
        <v>8.1999999999999993</v>
      </c>
      <c r="J91" s="359">
        <f>IF('Datos de Indicador'!AB94="No dato","x",ROUND(IF('Datos de Indicador'!AB94&gt;J$302,0,IF('Datos de Indicador'!AB94&lt;$J$301,10,(J$302-'Datos de Indicador'!AB94)/(J$302-J$301)*10)),1))</f>
        <v>8.8000000000000007</v>
      </c>
      <c r="K91" s="359">
        <f>IF('Datos de Indicador'!AC94="No dato","x",ROUND(IF('Datos de Indicador'!AC94&gt;K$302,0,IF('Datos de Indicador'!AC94&lt;$K$301,10,(K$302-'Datos de Indicador'!AC94)/(K$302-K$301)*10)),1))</f>
        <v>8.1</v>
      </c>
      <c r="L91" s="359">
        <f>IF('Datos de Indicador'!AD94="No dato","x",ROUND(IF('Datos de Indicador'!AD94&gt;L$302,0,IF('Datos de Indicador'!AD94&lt;$L$301,10,(L$302-'Datos de Indicador'!AD94)/(L$302-L$301)*10)),1))</f>
        <v>4.2</v>
      </c>
      <c r="M91" s="361">
        <f t="shared" si="10"/>
        <v>7</v>
      </c>
      <c r="N91" s="358">
        <f>IF('Datos de Indicador'!AE94="No dato","x",ROUND(IF('Datos de Indicador'!AE94&gt;N$302,0,IF('Datos de Indicador'!AE94&lt;$N$301,10,(N$302-'Datos de Indicador'!AE94)/(N$302-N$301)*10)),1))</f>
        <v>5.6</v>
      </c>
      <c r="O91" s="359">
        <f>IF('Datos de Indicador'!AF94="No dato","x",ROUND(IF('Datos de Indicador'!AF94&gt;O$302,0,IF('Datos de Indicador'!AF94&lt;$O$301,10,(O$302-'Datos de Indicador'!AF94)/(O$302-O$301)*10)),1))</f>
        <v>9.3000000000000007</v>
      </c>
      <c r="P91" s="359">
        <f>IF('Datos de Indicador'!AG94="No dato","x",ROUND(IF('Datos de Indicador'!AG94&gt;P$302,0,IF('Datos de Indicador'!AG94&lt;$P$301,10,(P$302-'Datos de Indicador'!AG94)/(P$302-P$301)*10)),1))</f>
        <v>9</v>
      </c>
      <c r="Q91" s="361">
        <f t="shared" si="11"/>
        <v>8</v>
      </c>
      <c r="R91" s="363">
        <f>IF('Datos de Indicador'!AH94="No data","x",ROUND(IF('Datos de Indicador'!AH94&gt;R$302,0,IF('Datos de Indicador'!AH94&lt;R$301,10,(R$302-'Datos de Indicador'!AH94)/(R$302-R$301)*10)),1))</f>
        <v>4.0999999999999996</v>
      </c>
      <c r="S91" s="363">
        <f>IF('Datos de Indicador'!AI94="No data","x",ROUND(IF('Datos de Indicador'!AI94&gt;S$302,0,IF('Datos de Indicador'!AI94&lt;S$301,10,(S$302-'Datos de Indicador'!AI94)/(S$302-S$301)*10)),1))</f>
        <v>5</v>
      </c>
      <c r="T91" s="363">
        <f>IF('Datos de Indicador'!AJ94="No data","x",ROUND(IF('Datos de Indicador'!AJ94&gt;T$302,0,IF('Datos de Indicador'!AJ94&lt;T$301,10,(T$302-'Datos de Indicador'!AJ94)/(T$302-T$301)*10)),1))</f>
        <v>3.8</v>
      </c>
      <c r="U91" s="363">
        <f>IF('Datos de Indicador'!AK94="No data","x",ROUND(IF('Datos de Indicador'!AK94&gt;U$302,0,IF('Datos de Indicador'!AK94&lt;U$301,10,(U$302-'Datos de Indicador'!AK94)/(U$302-U$301)*10)),1))</f>
        <v>5.6</v>
      </c>
      <c r="V91" s="364">
        <f t="shared" si="14"/>
        <v>4.7</v>
      </c>
      <c r="W91" s="365">
        <f>IF('Datos de Indicador'!AL94="No dato","x",ROUND(IF('Datos de Indicador'!AL94&gt;W$302,0,IF('Datos de Indicador'!AL94&lt;$W$301,10,(W$302-'Datos de Indicador'!AL94)/(W$302-W$301)*10)),1))</f>
        <v>3.6</v>
      </c>
      <c r="X91" s="361">
        <f t="shared" si="15"/>
        <v>4.2</v>
      </c>
      <c r="Y91" s="366">
        <f t="shared" si="12"/>
        <v>6.4</v>
      </c>
      <c r="Z91" s="32"/>
      <c r="AA91" s="378"/>
      <c r="AC91" s="378"/>
    </row>
    <row r="92" spans="1:29" s="3" customFormat="1" x14ac:dyDescent="0.25">
      <c r="A92" s="104" t="s">
        <v>232</v>
      </c>
      <c r="B92" s="101" t="s">
        <v>246</v>
      </c>
      <c r="C92" s="307">
        <v>616</v>
      </c>
      <c r="D92" s="358">
        <f>IF('Datos de Indicador'!Y95="No dato","x",ROUND(IF('Datos de Indicador'!Y95&gt;D$302,10,IF('Datos de Indicador'!Y95&lt;$D$301,0,10-(D$302-'Datos de Indicador'!Y95)/(D$302-D$301)*10)),1))</f>
        <v>10</v>
      </c>
      <c r="E92" s="359">
        <f>IF('Datos de Indicador'!Z95="No dato","x",ROUND(IF('Datos de Indicador'!Z95&gt;E$302,0,IF('Datos de Indicador'!Z95&lt;$E$301,10,(E$302-'Datos de Indicador'!Z95)/(E$302-E$301)*10)),1))</f>
        <v>0</v>
      </c>
      <c r="F92" s="360">
        <f t="shared" si="13"/>
        <v>6.7</v>
      </c>
      <c r="G92" s="359">
        <f>IF('Datos de Indicador'!AA95="No dato","x",ROUND(IF('Datos de Indicador'!AA95&gt;G$302,0,IF('Datos de Indicador'!AA95&lt;$G$301,10,(G$302-'Datos de Indicador'!AA95)/(G$302-G$301)*10)),1))</f>
        <v>4.7</v>
      </c>
      <c r="H92" s="361">
        <f t="shared" si="8"/>
        <v>4.7</v>
      </c>
      <c r="I92" s="362">
        <f t="shared" si="9"/>
        <v>5.8</v>
      </c>
      <c r="J92" s="359">
        <f>IF('Datos de Indicador'!AB95="No dato","x",ROUND(IF('Datos de Indicador'!AB95&gt;J$302,0,IF('Datos de Indicador'!AB95&lt;$J$301,10,(J$302-'Datos de Indicador'!AB95)/(J$302-J$301)*10)),1))</f>
        <v>5.0999999999999996</v>
      </c>
      <c r="K92" s="359">
        <f>IF('Datos de Indicador'!AC95="No dato","x",ROUND(IF('Datos de Indicador'!AC95&gt;K$302,0,IF('Datos de Indicador'!AC95&lt;$K$301,10,(K$302-'Datos de Indicador'!AC95)/(K$302-K$301)*10)),1))</f>
        <v>9.3000000000000007</v>
      </c>
      <c r="L92" s="359">
        <f>IF('Datos de Indicador'!AD95="No dato","x",ROUND(IF('Datos de Indicador'!AD95&gt;L$302,0,IF('Datos de Indicador'!AD95&lt;$L$301,10,(L$302-'Datos de Indicador'!AD95)/(L$302-L$301)*10)),1))</f>
        <v>4.8</v>
      </c>
      <c r="M92" s="361">
        <f t="shared" si="10"/>
        <v>6.4</v>
      </c>
      <c r="N92" s="358">
        <f>IF('Datos de Indicador'!AE95="No dato","x",ROUND(IF('Datos de Indicador'!AE95&gt;N$302,0,IF('Datos de Indicador'!AE95&lt;$N$301,10,(N$302-'Datos de Indicador'!AE95)/(N$302-N$301)*10)),1))</f>
        <v>4.5999999999999996</v>
      </c>
      <c r="O92" s="359">
        <f>IF('Datos de Indicador'!AF95="No dato","x",ROUND(IF('Datos de Indicador'!AF95&gt;O$302,0,IF('Datos de Indicador'!AF95&lt;$O$301,10,(O$302-'Datos de Indicador'!AF95)/(O$302-O$301)*10)),1))</f>
        <v>10</v>
      </c>
      <c r="P92" s="359">
        <f>IF('Datos de Indicador'!AG95="No dato","x",ROUND(IF('Datos de Indicador'!AG95&gt;P$302,0,IF('Datos de Indicador'!AG95&lt;$P$301,10,(P$302-'Datos de Indicador'!AG95)/(P$302-P$301)*10)),1))</f>
        <v>5.9</v>
      </c>
      <c r="Q92" s="361">
        <f t="shared" si="11"/>
        <v>6.8</v>
      </c>
      <c r="R92" s="363">
        <f>IF('Datos de Indicador'!AH95="No data","x",ROUND(IF('Datos de Indicador'!AH95&gt;R$302,0,IF('Datos de Indicador'!AH95&lt;R$301,10,(R$302-'Datos de Indicador'!AH95)/(R$302-R$301)*10)),1))</f>
        <v>0</v>
      </c>
      <c r="S92" s="363">
        <f>IF('Datos de Indicador'!AI95="No data","x",ROUND(IF('Datos de Indicador'!AI95&gt;S$302,0,IF('Datos de Indicador'!AI95&lt;S$301,10,(S$302-'Datos de Indicador'!AI95)/(S$302-S$301)*10)),1))</f>
        <v>2.8</v>
      </c>
      <c r="T92" s="363">
        <f>IF('Datos de Indicador'!AJ95="No data","x",ROUND(IF('Datos de Indicador'!AJ95&gt;T$302,0,IF('Datos de Indicador'!AJ95&lt;T$301,10,(T$302-'Datos de Indicador'!AJ95)/(T$302-T$301)*10)),1))</f>
        <v>6.1</v>
      </c>
      <c r="U92" s="363">
        <f>IF('Datos de Indicador'!AK95="No data","x",ROUND(IF('Datos de Indicador'!AK95&gt;U$302,0,IF('Datos de Indicador'!AK95&lt;U$301,10,(U$302-'Datos de Indicador'!AK95)/(U$302-U$301)*10)),1))</f>
        <v>0</v>
      </c>
      <c r="V92" s="364">
        <f t="shared" si="14"/>
        <v>2.5</v>
      </c>
      <c r="W92" s="365">
        <f>IF('Datos de Indicador'!AL95="No dato","x",ROUND(IF('Datos de Indicador'!AL95&gt;W$302,0,IF('Datos de Indicador'!AL95&lt;$W$301,10,(W$302-'Datos de Indicador'!AL95)/(W$302-W$301)*10)),1))</f>
        <v>4.3</v>
      </c>
      <c r="X92" s="361">
        <f t="shared" si="15"/>
        <v>3.4</v>
      </c>
      <c r="Y92" s="366">
        <f t="shared" si="12"/>
        <v>5.5</v>
      </c>
      <c r="Z92" s="32"/>
      <c r="AA92" s="378"/>
      <c r="AC92" s="378"/>
    </row>
    <row r="93" spans="1:29" s="3" customFormat="1" x14ac:dyDescent="0.25">
      <c r="A93" s="104" t="s">
        <v>216</v>
      </c>
      <c r="B93" s="101" t="s">
        <v>247</v>
      </c>
      <c r="C93" s="307">
        <v>701</v>
      </c>
      <c r="D93" s="358">
        <f>IF('Datos de Indicador'!Y96="No dato","x",ROUND(IF('Datos de Indicador'!Y96&gt;D$302,10,IF('Datos de Indicador'!Y96&lt;$D$301,0,10-(D$302-'Datos de Indicador'!Y96)/(D$302-D$301)*10)),1))</f>
        <v>5</v>
      </c>
      <c r="E93" s="359">
        <f>IF('Datos de Indicador'!Z96="No dato","x",ROUND(IF('Datos de Indicador'!Z96&gt;E$302,0,IF('Datos de Indicador'!Z96&lt;$E$301,10,(E$302-'Datos de Indicador'!Z96)/(E$302-E$301)*10)),1))</f>
        <v>0</v>
      </c>
      <c r="F93" s="360">
        <f t="shared" si="13"/>
        <v>3.3</v>
      </c>
      <c r="G93" s="359">
        <f>IF('Datos de Indicador'!AA96="No dato","x",ROUND(IF('Datos de Indicador'!AA96&gt;G$302,0,IF('Datos de Indicador'!AA96&lt;$G$301,10,(G$302-'Datos de Indicador'!AA96)/(G$302-G$301)*10)),1))</f>
        <v>4.2</v>
      </c>
      <c r="H93" s="361">
        <f t="shared" si="8"/>
        <v>4.2</v>
      </c>
      <c r="I93" s="362">
        <f t="shared" si="9"/>
        <v>3.8</v>
      </c>
      <c r="J93" s="359">
        <f>IF('Datos de Indicador'!AB96="No dato","x",ROUND(IF('Datos de Indicador'!AB96&gt;J$302,0,IF('Datos de Indicador'!AB96&lt;$J$301,10,(J$302-'Datos de Indicador'!AB96)/(J$302-J$301)*10)),1))</f>
        <v>10</v>
      </c>
      <c r="K93" s="359">
        <f>IF('Datos de Indicador'!AC96="No dato","x",ROUND(IF('Datos de Indicador'!AC96&gt;K$302,0,IF('Datos de Indicador'!AC96&lt;$K$301,10,(K$302-'Datos de Indicador'!AC96)/(K$302-K$301)*10)),1))</f>
        <v>9</v>
      </c>
      <c r="L93" s="359">
        <f>IF('Datos de Indicador'!AD96="No dato","x",ROUND(IF('Datos de Indicador'!AD96&gt;L$302,0,IF('Datos de Indicador'!AD96&lt;$L$301,10,(L$302-'Datos de Indicador'!AD96)/(L$302-L$301)*10)),1))</f>
        <v>3.6</v>
      </c>
      <c r="M93" s="361">
        <f t="shared" si="10"/>
        <v>7.5</v>
      </c>
      <c r="N93" s="358">
        <f>IF('Datos de Indicador'!AE96="No dato","x",ROUND(IF('Datos de Indicador'!AE96&gt;N$302,0,IF('Datos de Indicador'!AE96&lt;$N$301,10,(N$302-'Datos de Indicador'!AE96)/(N$302-N$301)*10)),1))</f>
        <v>7.1</v>
      </c>
      <c r="O93" s="359">
        <f>IF('Datos de Indicador'!AF96="No dato","x",ROUND(IF('Datos de Indicador'!AF96&gt;O$302,0,IF('Datos de Indicador'!AF96&lt;$O$301,10,(O$302-'Datos de Indicador'!AF96)/(O$302-O$301)*10)),1))</f>
        <v>9.4</v>
      </c>
      <c r="P93" s="359">
        <f>IF('Datos de Indicador'!AG96="No dato","x",ROUND(IF('Datos de Indicador'!AG96&gt;P$302,0,IF('Datos de Indicador'!AG96&lt;$P$301,10,(P$302-'Datos de Indicador'!AG96)/(P$302-P$301)*10)),1))</f>
        <v>4.0999999999999996</v>
      </c>
      <c r="Q93" s="361">
        <f t="shared" si="11"/>
        <v>6.9</v>
      </c>
      <c r="R93" s="363">
        <f>IF('Datos de Indicador'!AH96="No data","x",ROUND(IF('Datos de Indicador'!AH96&gt;R$302,0,IF('Datos de Indicador'!AH96&lt;R$301,10,(R$302-'Datos de Indicador'!AH96)/(R$302-R$301)*10)),1))</f>
        <v>4.7</v>
      </c>
      <c r="S93" s="363">
        <f>IF('Datos de Indicador'!AI96="No data","x",ROUND(IF('Datos de Indicador'!AI96&gt;S$302,0,IF('Datos de Indicador'!AI96&lt;S$301,10,(S$302-'Datos de Indicador'!AI96)/(S$302-S$301)*10)),1))</f>
        <v>0</v>
      </c>
      <c r="T93" s="363">
        <f>IF('Datos de Indicador'!AJ96="No data","x",ROUND(IF('Datos de Indicador'!AJ96&gt;T$302,0,IF('Datos de Indicador'!AJ96&lt;T$301,10,(T$302-'Datos de Indicador'!AJ96)/(T$302-T$301)*10)),1))</f>
        <v>2.5</v>
      </c>
      <c r="U93" s="363">
        <f>IF('Datos de Indicador'!AK96="No data","x",ROUND(IF('Datos de Indicador'!AK96&gt;U$302,0,IF('Datos de Indicador'!AK96&lt;U$301,10,(U$302-'Datos de Indicador'!AK96)/(U$302-U$301)*10)),1))</f>
        <v>5.8</v>
      </c>
      <c r="V93" s="364">
        <f t="shared" si="14"/>
        <v>3.6</v>
      </c>
      <c r="W93" s="365">
        <f>IF('Datos de Indicador'!AL96="No dato","x",ROUND(IF('Datos de Indicador'!AL96&gt;W$302,0,IF('Datos de Indicador'!AL96&lt;$W$301,10,(W$302-'Datos de Indicador'!AL96)/(W$302-W$301)*10)),1))</f>
        <v>4</v>
      </c>
      <c r="X93" s="361">
        <f t="shared" si="15"/>
        <v>3.8</v>
      </c>
      <c r="Y93" s="366">
        <f t="shared" si="12"/>
        <v>6.1</v>
      </c>
      <c r="Z93" s="32"/>
      <c r="AA93" s="378"/>
      <c r="AC93" s="378"/>
    </row>
    <row r="94" spans="1:29" s="3" customFormat="1" x14ac:dyDescent="0.25">
      <c r="A94" s="104" t="s">
        <v>216</v>
      </c>
      <c r="B94" s="101" t="s">
        <v>248</v>
      </c>
      <c r="C94" s="307">
        <v>702</v>
      </c>
      <c r="D94" s="358">
        <f>IF('Datos de Indicador'!Y97="No dato","x",ROUND(IF('Datos de Indicador'!Y97&gt;D$302,10,IF('Datos de Indicador'!Y97&lt;$D$301,0,10-(D$302-'Datos de Indicador'!Y97)/(D$302-D$301)*10)),1))</f>
        <v>10</v>
      </c>
      <c r="E94" s="359">
        <f>IF('Datos de Indicador'!Z97="No dato","x",ROUND(IF('Datos de Indicador'!Z97&gt;E$302,0,IF('Datos de Indicador'!Z97&lt;$E$301,10,(E$302-'Datos de Indicador'!Z97)/(E$302-E$301)*10)),1))</f>
        <v>5</v>
      </c>
      <c r="F94" s="360">
        <f t="shared" si="13"/>
        <v>8.3000000000000007</v>
      </c>
      <c r="G94" s="359">
        <f>IF('Datos de Indicador'!AA97="No dato","x",ROUND(IF('Datos de Indicador'!AA97&gt;G$302,0,IF('Datos de Indicador'!AA97&lt;$G$301,10,(G$302-'Datos de Indicador'!AA97)/(G$302-G$301)*10)),1))</f>
        <v>6.9</v>
      </c>
      <c r="H94" s="361">
        <f t="shared" si="8"/>
        <v>6.9</v>
      </c>
      <c r="I94" s="362">
        <f t="shared" si="9"/>
        <v>7.7</v>
      </c>
      <c r="J94" s="359">
        <f>IF('Datos de Indicador'!AB97="No dato","x",ROUND(IF('Datos de Indicador'!AB97&gt;J$302,0,IF('Datos de Indicador'!AB97&lt;$J$301,10,(J$302-'Datos de Indicador'!AB97)/(J$302-J$301)*10)),1))</f>
        <v>10</v>
      </c>
      <c r="K94" s="359">
        <f>IF('Datos de Indicador'!AC97="No dato","x",ROUND(IF('Datos de Indicador'!AC97&gt;K$302,0,IF('Datos de Indicador'!AC97&lt;$K$301,10,(K$302-'Datos de Indicador'!AC97)/(K$302-K$301)*10)),1))</f>
        <v>9.9</v>
      </c>
      <c r="L94" s="359">
        <f>IF('Datos de Indicador'!AD97="No dato","x",ROUND(IF('Datos de Indicador'!AD97&gt;L$302,0,IF('Datos de Indicador'!AD97&lt;$L$301,10,(L$302-'Datos de Indicador'!AD97)/(L$302-L$301)*10)),1))</f>
        <v>6.2</v>
      </c>
      <c r="M94" s="361">
        <f t="shared" si="10"/>
        <v>8.6999999999999993</v>
      </c>
      <c r="N94" s="358">
        <f>IF('Datos de Indicador'!AE97="No dato","x",ROUND(IF('Datos de Indicador'!AE97&gt;N$302,0,IF('Datos de Indicador'!AE97&lt;$N$301,10,(N$302-'Datos de Indicador'!AE97)/(N$302-N$301)*10)),1))</f>
        <v>4.7</v>
      </c>
      <c r="O94" s="359">
        <f>IF('Datos de Indicador'!AF97="No dato","x",ROUND(IF('Datos de Indicador'!AF97&gt;O$302,0,IF('Datos de Indicador'!AF97&lt;$O$301,10,(O$302-'Datos de Indicador'!AF97)/(O$302-O$301)*10)),1))</f>
        <v>7.7</v>
      </c>
      <c r="P94" s="359">
        <f>IF('Datos de Indicador'!AG97="No dato","x",ROUND(IF('Datos de Indicador'!AG97&gt;P$302,0,IF('Datos de Indicador'!AG97&lt;$P$301,10,(P$302-'Datos de Indicador'!AG97)/(P$302-P$301)*10)),1))</f>
        <v>10</v>
      </c>
      <c r="Q94" s="361">
        <f t="shared" si="11"/>
        <v>7.5</v>
      </c>
      <c r="R94" s="363">
        <f>IF('Datos de Indicador'!AH97="No data","x",ROUND(IF('Datos de Indicador'!AH97&gt;R$302,0,IF('Datos de Indicador'!AH97&lt;R$301,10,(R$302-'Datos de Indicador'!AH97)/(R$302-R$301)*10)),1))</f>
        <v>1.6</v>
      </c>
      <c r="S94" s="363">
        <f>IF('Datos de Indicador'!AI97="No data","x",ROUND(IF('Datos de Indicador'!AI97&gt;S$302,0,IF('Datos de Indicador'!AI97&lt;S$301,10,(S$302-'Datos de Indicador'!AI97)/(S$302-S$301)*10)),1))</f>
        <v>0</v>
      </c>
      <c r="T94" s="363">
        <f>IF('Datos de Indicador'!AJ97="No data","x",ROUND(IF('Datos de Indicador'!AJ97&gt;T$302,0,IF('Datos de Indicador'!AJ97&lt;T$301,10,(T$302-'Datos de Indicador'!AJ97)/(T$302-T$301)*10)),1))</f>
        <v>2.8</v>
      </c>
      <c r="U94" s="363">
        <f>IF('Datos de Indicador'!AK97="No data","x",ROUND(IF('Datos de Indicador'!AK97&gt;U$302,0,IF('Datos de Indicador'!AK97&lt;U$301,10,(U$302-'Datos de Indicador'!AK97)/(U$302-U$301)*10)),1))</f>
        <v>7.8</v>
      </c>
      <c r="V94" s="364">
        <f t="shared" si="14"/>
        <v>3.8</v>
      </c>
      <c r="W94" s="365">
        <f>IF('Datos de Indicador'!AL97="No dato","x",ROUND(IF('Datos de Indicador'!AL97&gt;W$302,0,IF('Datos de Indicador'!AL97&lt;$W$301,10,(W$302-'Datos de Indicador'!AL97)/(W$302-W$301)*10)),1))</f>
        <v>4.4000000000000004</v>
      </c>
      <c r="X94" s="361">
        <f t="shared" si="15"/>
        <v>4.0999999999999996</v>
      </c>
      <c r="Y94" s="366">
        <f t="shared" si="12"/>
        <v>6.8</v>
      </c>
      <c r="Z94" s="32"/>
      <c r="AA94" s="378"/>
      <c r="AC94" s="378"/>
    </row>
    <row r="95" spans="1:29" s="3" customFormat="1" x14ac:dyDescent="0.25">
      <c r="A95" s="104" t="s">
        <v>216</v>
      </c>
      <c r="B95" s="101" t="s">
        <v>249</v>
      </c>
      <c r="C95" s="307">
        <v>703</v>
      </c>
      <c r="D95" s="358">
        <f>IF('Datos de Indicador'!Y98="No dato","x",ROUND(IF('Datos de Indicador'!Y98&gt;D$302,10,IF('Datos de Indicador'!Y98&lt;$D$301,0,10-(D$302-'Datos de Indicador'!Y98)/(D$302-D$301)*10)),1))</f>
        <v>10</v>
      </c>
      <c r="E95" s="359">
        <f>IF('Datos de Indicador'!Z98="No dato","x",ROUND(IF('Datos de Indicador'!Z98&gt;E$302,0,IF('Datos de Indicador'!Z98&lt;$E$301,10,(E$302-'Datos de Indicador'!Z98)/(E$302-E$301)*10)),1))</f>
        <v>0</v>
      </c>
      <c r="F95" s="360">
        <f t="shared" si="13"/>
        <v>6.7</v>
      </c>
      <c r="G95" s="359">
        <f>IF('Datos de Indicador'!AA98="No dato","x",ROUND(IF('Datos de Indicador'!AA98&gt;G$302,0,IF('Datos de Indicador'!AA98&lt;$G$301,10,(G$302-'Datos de Indicador'!AA98)/(G$302-G$301)*10)),1))</f>
        <v>2.5</v>
      </c>
      <c r="H95" s="361">
        <f t="shared" si="8"/>
        <v>2.5</v>
      </c>
      <c r="I95" s="362">
        <f t="shared" si="9"/>
        <v>4.9000000000000004</v>
      </c>
      <c r="J95" s="359">
        <f>IF('Datos de Indicador'!AB98="No dato","x",ROUND(IF('Datos de Indicador'!AB98&gt;J$302,0,IF('Datos de Indicador'!AB98&lt;$J$301,10,(J$302-'Datos de Indicador'!AB98)/(J$302-J$301)*10)),1))</f>
        <v>9</v>
      </c>
      <c r="K95" s="359">
        <f>IF('Datos de Indicador'!AC98="No dato","x",ROUND(IF('Datos de Indicador'!AC98&gt;K$302,0,IF('Datos de Indicador'!AC98&lt;$K$301,10,(K$302-'Datos de Indicador'!AC98)/(K$302-K$301)*10)),1))</f>
        <v>8</v>
      </c>
      <c r="L95" s="359">
        <f>IF('Datos de Indicador'!AD98="No dato","x",ROUND(IF('Datos de Indicador'!AD98&gt;L$302,0,IF('Datos de Indicador'!AD98&lt;$L$301,10,(L$302-'Datos de Indicador'!AD98)/(L$302-L$301)*10)),1))</f>
        <v>4</v>
      </c>
      <c r="M95" s="361">
        <f t="shared" si="10"/>
        <v>7</v>
      </c>
      <c r="N95" s="358">
        <f>IF('Datos de Indicador'!AE98="No dato","x",ROUND(IF('Datos de Indicador'!AE98&gt;N$302,0,IF('Datos de Indicador'!AE98&lt;$N$301,10,(N$302-'Datos de Indicador'!AE98)/(N$302-N$301)*10)),1))</f>
        <v>4.8</v>
      </c>
      <c r="O95" s="359">
        <f>IF('Datos de Indicador'!AF98="No dato","x",ROUND(IF('Datos de Indicador'!AF98&gt;O$302,0,IF('Datos de Indicador'!AF98&lt;$O$301,10,(O$302-'Datos de Indicador'!AF98)/(O$302-O$301)*10)),1))</f>
        <v>6.4</v>
      </c>
      <c r="P95" s="359">
        <f>IF('Datos de Indicador'!AG98="No dato","x",ROUND(IF('Datos de Indicador'!AG98&gt;P$302,0,IF('Datos de Indicador'!AG98&lt;$P$301,10,(P$302-'Datos de Indicador'!AG98)/(P$302-P$301)*10)),1))</f>
        <v>9</v>
      </c>
      <c r="Q95" s="361">
        <f t="shared" si="11"/>
        <v>6.7</v>
      </c>
      <c r="R95" s="363">
        <f>IF('Datos de Indicador'!AH98="No data","x",ROUND(IF('Datos de Indicador'!AH98&gt;R$302,0,IF('Datos de Indicador'!AH98&lt;R$301,10,(R$302-'Datos de Indicador'!AH98)/(R$302-R$301)*10)),1))</f>
        <v>6.6</v>
      </c>
      <c r="S95" s="363">
        <f>IF('Datos de Indicador'!AI98="No data","x",ROUND(IF('Datos de Indicador'!AI98&gt;S$302,0,IF('Datos de Indicador'!AI98&lt;S$301,10,(S$302-'Datos de Indicador'!AI98)/(S$302-S$301)*10)),1))</f>
        <v>2.2999999999999998</v>
      </c>
      <c r="T95" s="363">
        <f>IF('Datos de Indicador'!AJ98="No data","x",ROUND(IF('Datos de Indicador'!AJ98&gt;T$302,0,IF('Datos de Indicador'!AJ98&lt;T$301,10,(T$302-'Datos de Indicador'!AJ98)/(T$302-T$301)*10)),1))</f>
        <v>4.9000000000000004</v>
      </c>
      <c r="U95" s="363">
        <f>IF('Datos de Indicador'!AK98="No data","x",ROUND(IF('Datos de Indicador'!AK98&gt;U$302,0,IF('Datos de Indicador'!AK98&lt;U$301,10,(U$302-'Datos de Indicador'!AK98)/(U$302-U$301)*10)),1))</f>
        <v>6.6</v>
      </c>
      <c r="V95" s="364">
        <f t="shared" si="14"/>
        <v>5.3</v>
      </c>
      <c r="W95" s="365">
        <f>IF('Datos de Indicador'!AL98="No dato","x",ROUND(IF('Datos de Indicador'!AL98&gt;W$302,0,IF('Datos de Indicador'!AL98&lt;$W$301,10,(W$302-'Datos de Indicador'!AL98)/(W$302-W$301)*10)),1))</f>
        <v>3.9</v>
      </c>
      <c r="X95" s="361">
        <f t="shared" si="15"/>
        <v>4.5999999999999996</v>
      </c>
      <c r="Y95" s="366">
        <f t="shared" si="12"/>
        <v>6.1</v>
      </c>
      <c r="Z95" s="32"/>
      <c r="AA95" s="378"/>
      <c r="AC95" s="378"/>
    </row>
    <row r="96" spans="1:29" s="3" customFormat="1" x14ac:dyDescent="0.25">
      <c r="A96" s="104" t="s">
        <v>216</v>
      </c>
      <c r="B96" s="101" t="s">
        <v>216</v>
      </c>
      <c r="C96" s="307">
        <v>704</v>
      </c>
      <c r="D96" s="358">
        <f>IF('Datos de Indicador'!Y99="No dato","x",ROUND(IF('Datos de Indicador'!Y99&gt;D$302,10,IF('Datos de Indicador'!Y99&lt;$D$301,0,10-(D$302-'Datos de Indicador'!Y99)/(D$302-D$301)*10)),1))</f>
        <v>5</v>
      </c>
      <c r="E96" s="359">
        <f>IF('Datos de Indicador'!Z99="No dato","x",ROUND(IF('Datos de Indicador'!Z99&gt;E$302,0,IF('Datos de Indicador'!Z99&lt;$E$301,10,(E$302-'Datos de Indicador'!Z99)/(E$302-E$301)*10)),1))</f>
        <v>0</v>
      </c>
      <c r="F96" s="360">
        <f t="shared" si="13"/>
        <v>3.3</v>
      </c>
      <c r="G96" s="359">
        <f>IF('Datos de Indicador'!AA99="No dato","x",ROUND(IF('Datos de Indicador'!AA99&gt;G$302,0,IF('Datos de Indicador'!AA99&lt;$G$301,10,(G$302-'Datos de Indicador'!AA99)/(G$302-G$301)*10)),1))</f>
        <v>2.5</v>
      </c>
      <c r="H96" s="361">
        <f t="shared" si="8"/>
        <v>2.5</v>
      </c>
      <c r="I96" s="362">
        <f t="shared" si="9"/>
        <v>2.9</v>
      </c>
      <c r="J96" s="359">
        <f>IF('Datos de Indicador'!AB99="No dato","x",ROUND(IF('Datos de Indicador'!AB99&gt;J$302,0,IF('Datos de Indicador'!AB99&lt;$J$301,10,(J$302-'Datos de Indicador'!AB99)/(J$302-J$301)*10)),1))</f>
        <v>8.1999999999999993</v>
      </c>
      <c r="K96" s="359">
        <f>IF('Datos de Indicador'!AC99="No dato","x",ROUND(IF('Datos de Indicador'!AC99&gt;K$302,0,IF('Datos de Indicador'!AC99&lt;$K$301,10,(K$302-'Datos de Indicador'!AC99)/(K$302-K$301)*10)),1))</f>
        <v>7.6</v>
      </c>
      <c r="L96" s="359">
        <f>IF('Datos de Indicador'!AD99="No dato","x",ROUND(IF('Datos de Indicador'!AD99&gt;L$302,0,IF('Datos de Indicador'!AD99&lt;$L$301,10,(L$302-'Datos de Indicador'!AD99)/(L$302-L$301)*10)),1))</f>
        <v>3.6</v>
      </c>
      <c r="M96" s="361">
        <f t="shared" si="10"/>
        <v>6.5</v>
      </c>
      <c r="N96" s="358">
        <f>IF('Datos de Indicador'!AE99="No dato","x",ROUND(IF('Datos de Indicador'!AE99&gt;N$302,0,IF('Datos de Indicador'!AE99&lt;$N$301,10,(N$302-'Datos de Indicador'!AE99)/(N$302-N$301)*10)),1))</f>
        <v>4.5</v>
      </c>
      <c r="O96" s="359">
        <f>IF('Datos de Indicador'!AF99="No dato","x",ROUND(IF('Datos de Indicador'!AF99&gt;O$302,0,IF('Datos de Indicador'!AF99&lt;$O$301,10,(O$302-'Datos de Indicador'!AF99)/(O$302-O$301)*10)),1))</f>
        <v>5.9</v>
      </c>
      <c r="P96" s="359">
        <f>IF('Datos de Indicador'!AG99="No dato","x",ROUND(IF('Datos de Indicador'!AG99&gt;P$302,0,IF('Datos de Indicador'!AG99&lt;$P$301,10,(P$302-'Datos de Indicador'!AG99)/(P$302-P$301)*10)),1))</f>
        <v>8.4</v>
      </c>
      <c r="Q96" s="361">
        <f t="shared" si="11"/>
        <v>6.3</v>
      </c>
      <c r="R96" s="363">
        <f>IF('Datos de Indicador'!AH99="No data","x",ROUND(IF('Datos de Indicador'!AH99&gt;R$302,0,IF('Datos de Indicador'!AH99&lt;R$301,10,(R$302-'Datos de Indicador'!AH99)/(R$302-R$301)*10)),1))</f>
        <v>5.0999999999999996</v>
      </c>
      <c r="S96" s="363">
        <f>IF('Datos de Indicador'!AI99="No data","x",ROUND(IF('Datos de Indicador'!AI99&gt;S$302,0,IF('Datos de Indicador'!AI99&lt;S$301,10,(S$302-'Datos de Indicador'!AI99)/(S$302-S$301)*10)),1))</f>
        <v>0</v>
      </c>
      <c r="T96" s="363">
        <f>IF('Datos de Indicador'!AJ99="No data","x",ROUND(IF('Datos de Indicador'!AJ99&gt;T$302,0,IF('Datos de Indicador'!AJ99&lt;T$301,10,(T$302-'Datos de Indicador'!AJ99)/(T$302-T$301)*10)),1))</f>
        <v>2.2999999999999998</v>
      </c>
      <c r="U96" s="363">
        <f>IF('Datos de Indicador'!AK99="No data","x",ROUND(IF('Datos de Indicador'!AK99&gt;U$302,0,IF('Datos de Indicador'!AK99&lt;U$301,10,(U$302-'Datos de Indicador'!AK99)/(U$302-U$301)*10)),1))</f>
        <v>4.9000000000000004</v>
      </c>
      <c r="V96" s="364">
        <f t="shared" si="14"/>
        <v>3.3</v>
      </c>
      <c r="W96" s="365">
        <f>IF('Datos de Indicador'!AL99="No dato","x",ROUND(IF('Datos de Indicador'!AL99&gt;W$302,0,IF('Datos de Indicador'!AL99&lt;$W$301,10,(W$302-'Datos de Indicador'!AL99)/(W$302-W$301)*10)),1))</f>
        <v>3.6</v>
      </c>
      <c r="X96" s="361">
        <f t="shared" si="15"/>
        <v>3.5</v>
      </c>
      <c r="Y96" s="366">
        <f t="shared" si="12"/>
        <v>5.4</v>
      </c>
      <c r="Z96" s="32"/>
      <c r="AA96" s="378"/>
      <c r="AC96" s="378"/>
    </row>
    <row r="97" spans="1:29" s="3" customFormat="1" x14ac:dyDescent="0.25">
      <c r="A97" s="104" t="s">
        <v>216</v>
      </c>
      <c r="B97" s="101" t="s">
        <v>250</v>
      </c>
      <c r="C97" s="307">
        <v>705</v>
      </c>
      <c r="D97" s="358">
        <f>IF('Datos de Indicador'!Y100="No dato","x",ROUND(IF('Datos de Indicador'!Y100&gt;D$302,10,IF('Datos de Indicador'!Y100&lt;$D$301,0,10-(D$302-'Datos de Indicador'!Y100)/(D$302-D$301)*10)),1))</f>
        <v>5</v>
      </c>
      <c r="E97" s="359">
        <f>IF('Datos de Indicador'!Z100="No dato","x",ROUND(IF('Datos de Indicador'!Z100&gt;E$302,0,IF('Datos de Indicador'!Z100&lt;$E$301,10,(E$302-'Datos de Indicador'!Z100)/(E$302-E$301)*10)),1))</f>
        <v>5</v>
      </c>
      <c r="F97" s="360">
        <f t="shared" si="13"/>
        <v>5</v>
      </c>
      <c r="G97" s="359">
        <f>IF('Datos de Indicador'!AA100="No dato","x",ROUND(IF('Datos de Indicador'!AA100&gt;G$302,0,IF('Datos de Indicador'!AA100&lt;$G$301,10,(G$302-'Datos de Indicador'!AA100)/(G$302-G$301)*10)),1))</f>
        <v>6.4</v>
      </c>
      <c r="H97" s="361">
        <f t="shared" si="8"/>
        <v>6.4</v>
      </c>
      <c r="I97" s="362">
        <f t="shared" si="9"/>
        <v>5.7</v>
      </c>
      <c r="J97" s="359">
        <f>IF('Datos de Indicador'!AB100="No dato","x",ROUND(IF('Datos de Indicador'!AB100&gt;J$302,0,IF('Datos de Indicador'!AB100&lt;$J$301,10,(J$302-'Datos de Indicador'!AB100)/(J$302-J$301)*10)),1))</f>
        <v>7.5</v>
      </c>
      <c r="K97" s="359">
        <f>IF('Datos de Indicador'!AC100="No dato","x",ROUND(IF('Datos de Indicador'!AC100&gt;K$302,0,IF('Datos de Indicador'!AC100&lt;$K$301,10,(K$302-'Datos de Indicador'!AC100)/(K$302-K$301)*10)),1))</f>
        <v>9.6999999999999993</v>
      </c>
      <c r="L97" s="359">
        <f>IF('Datos de Indicador'!AD100="No dato","x",ROUND(IF('Datos de Indicador'!AD100&gt;L$302,0,IF('Datos de Indicador'!AD100&lt;$L$301,10,(L$302-'Datos de Indicador'!AD100)/(L$302-L$301)*10)),1))</f>
        <v>3</v>
      </c>
      <c r="M97" s="361">
        <f t="shared" si="10"/>
        <v>6.7</v>
      </c>
      <c r="N97" s="358">
        <f>IF('Datos de Indicador'!AE100="No dato","x",ROUND(IF('Datos de Indicador'!AE100&gt;N$302,0,IF('Datos de Indicador'!AE100&lt;$N$301,10,(N$302-'Datos de Indicador'!AE100)/(N$302-N$301)*10)),1))</f>
        <v>1.8</v>
      </c>
      <c r="O97" s="359">
        <f>IF('Datos de Indicador'!AF100="No dato","x",ROUND(IF('Datos de Indicador'!AF100&gt;O$302,0,IF('Datos de Indicador'!AF100&lt;$O$301,10,(O$302-'Datos de Indicador'!AF100)/(O$302-O$301)*10)),1))</f>
        <v>8.9</v>
      </c>
      <c r="P97" s="359">
        <f>IF('Datos de Indicador'!AG100="No dato","x",ROUND(IF('Datos de Indicador'!AG100&gt;P$302,0,IF('Datos de Indicador'!AG100&lt;$P$301,10,(P$302-'Datos de Indicador'!AG100)/(P$302-P$301)*10)),1))</f>
        <v>2.1</v>
      </c>
      <c r="Q97" s="361">
        <f t="shared" si="11"/>
        <v>4.3</v>
      </c>
      <c r="R97" s="363">
        <f>IF('Datos de Indicador'!AH100="No data","x",ROUND(IF('Datos de Indicador'!AH100&gt;R$302,0,IF('Datos de Indicador'!AH100&lt;R$301,10,(R$302-'Datos de Indicador'!AH100)/(R$302-R$301)*10)),1))</f>
        <v>6.4</v>
      </c>
      <c r="S97" s="363">
        <f>IF('Datos de Indicador'!AI100="No data","x",ROUND(IF('Datos de Indicador'!AI100&gt;S$302,0,IF('Datos de Indicador'!AI100&lt;S$301,10,(S$302-'Datos de Indicador'!AI100)/(S$302-S$301)*10)),1))</f>
        <v>0</v>
      </c>
      <c r="T97" s="363">
        <f>IF('Datos de Indicador'!AJ100="No data","x",ROUND(IF('Datos de Indicador'!AJ100&gt;T$302,0,IF('Datos de Indicador'!AJ100&lt;T$301,10,(T$302-'Datos de Indicador'!AJ100)/(T$302-T$301)*10)),1))</f>
        <v>5.8</v>
      </c>
      <c r="U97" s="363">
        <f>IF('Datos de Indicador'!AK100="No data","x",ROUND(IF('Datos de Indicador'!AK100&gt;U$302,0,IF('Datos de Indicador'!AK100&lt;U$301,10,(U$302-'Datos de Indicador'!AK100)/(U$302-U$301)*10)),1))</f>
        <v>7.6</v>
      </c>
      <c r="V97" s="364">
        <f t="shared" si="14"/>
        <v>5.5</v>
      </c>
      <c r="W97" s="365">
        <f>IF('Datos de Indicador'!AL100="No dato","x",ROUND(IF('Datos de Indicador'!AL100&gt;W$302,0,IF('Datos de Indicador'!AL100&lt;$W$301,10,(W$302-'Datos de Indicador'!AL100)/(W$302-W$301)*10)),1))</f>
        <v>3.8</v>
      </c>
      <c r="X97" s="361">
        <f t="shared" si="15"/>
        <v>4.7</v>
      </c>
      <c r="Y97" s="366">
        <f t="shared" si="12"/>
        <v>5.2</v>
      </c>
      <c r="Z97" s="32"/>
      <c r="AA97" s="378"/>
      <c r="AC97" s="378"/>
    </row>
    <row r="98" spans="1:29" s="3" customFormat="1" x14ac:dyDescent="0.25">
      <c r="A98" s="104" t="s">
        <v>216</v>
      </c>
      <c r="B98" s="101" t="s">
        <v>251</v>
      </c>
      <c r="C98" s="307">
        <v>706</v>
      </c>
      <c r="D98" s="358">
        <f>IF('Datos de Indicador'!Y101="No dato","x",ROUND(IF('Datos de Indicador'!Y101&gt;D$302,10,IF('Datos de Indicador'!Y101&lt;$D$301,0,10-(D$302-'Datos de Indicador'!Y101)/(D$302-D$301)*10)),1))</f>
        <v>10</v>
      </c>
      <c r="E98" s="359">
        <f>IF('Datos de Indicador'!Z101="No dato","x",ROUND(IF('Datos de Indicador'!Z101&gt;E$302,0,IF('Datos de Indicador'!Z101&lt;$E$301,10,(E$302-'Datos de Indicador'!Z101)/(E$302-E$301)*10)),1))</f>
        <v>5</v>
      </c>
      <c r="F98" s="360">
        <f t="shared" si="13"/>
        <v>8.3000000000000007</v>
      </c>
      <c r="G98" s="359">
        <f>IF('Datos de Indicador'!AA101="No dato","x",ROUND(IF('Datos de Indicador'!AA101&gt;G$302,0,IF('Datos de Indicador'!AA101&lt;$G$301,10,(G$302-'Datos de Indicador'!AA101)/(G$302-G$301)*10)),1))</f>
        <v>4.3</v>
      </c>
      <c r="H98" s="361">
        <f t="shared" si="8"/>
        <v>4.3</v>
      </c>
      <c r="I98" s="362">
        <f t="shared" si="9"/>
        <v>6.7</v>
      </c>
      <c r="J98" s="359">
        <f>IF('Datos de Indicador'!AB101="No dato","x",ROUND(IF('Datos de Indicador'!AB101&gt;J$302,0,IF('Datos de Indicador'!AB101&lt;$J$301,10,(J$302-'Datos de Indicador'!AB101)/(J$302-J$301)*10)),1))</f>
        <v>1.2</v>
      </c>
      <c r="K98" s="359">
        <f>IF('Datos de Indicador'!AC101="No dato","x",ROUND(IF('Datos de Indicador'!AC101&gt;K$302,0,IF('Datos de Indicador'!AC101&lt;$K$301,10,(K$302-'Datos de Indicador'!AC101)/(K$302-K$301)*10)),1))</f>
        <v>5.6</v>
      </c>
      <c r="L98" s="359">
        <f>IF('Datos de Indicador'!AD101="No dato","x",ROUND(IF('Datos de Indicador'!AD101&gt;L$302,0,IF('Datos de Indicador'!AD101&lt;$L$301,10,(L$302-'Datos de Indicador'!AD101)/(L$302-L$301)*10)),1))</f>
        <v>1.3</v>
      </c>
      <c r="M98" s="361">
        <f t="shared" si="10"/>
        <v>2.7</v>
      </c>
      <c r="N98" s="358">
        <f>IF('Datos de Indicador'!AE101="No dato","x",ROUND(IF('Datos de Indicador'!AE101&gt;N$302,0,IF('Datos de Indicador'!AE101&lt;$N$301,10,(N$302-'Datos de Indicador'!AE101)/(N$302-N$301)*10)),1))</f>
        <v>5.6</v>
      </c>
      <c r="O98" s="359">
        <f>IF('Datos de Indicador'!AF101="No dato","x",ROUND(IF('Datos de Indicador'!AF101&gt;O$302,0,IF('Datos de Indicador'!AF101&lt;$O$301,10,(O$302-'Datos de Indicador'!AF101)/(O$302-O$301)*10)),1))</f>
        <v>8.8000000000000007</v>
      </c>
      <c r="P98" s="359">
        <f>IF('Datos de Indicador'!AG101="No dato","x",ROUND(IF('Datos de Indicador'!AG101&gt;P$302,0,IF('Datos de Indicador'!AG101&lt;$P$301,10,(P$302-'Datos de Indicador'!AG101)/(P$302-P$301)*10)),1))</f>
        <v>6.9</v>
      </c>
      <c r="Q98" s="361">
        <f t="shared" si="11"/>
        <v>7.1</v>
      </c>
      <c r="R98" s="363">
        <f>IF('Datos de Indicador'!AH101="No data","x",ROUND(IF('Datos de Indicador'!AH101&gt;R$302,0,IF('Datos de Indicador'!AH101&lt;R$301,10,(R$302-'Datos de Indicador'!AH101)/(R$302-R$301)*10)),1))</f>
        <v>10</v>
      </c>
      <c r="S98" s="363">
        <f>IF('Datos de Indicador'!AI101="No data","x",ROUND(IF('Datos de Indicador'!AI101&gt;S$302,0,IF('Datos de Indicador'!AI101&lt;S$301,10,(S$302-'Datos de Indicador'!AI101)/(S$302-S$301)*10)),1))</f>
        <v>5.5</v>
      </c>
      <c r="T98" s="363">
        <f>IF('Datos de Indicador'!AJ101="No data","x",ROUND(IF('Datos de Indicador'!AJ101&gt;T$302,0,IF('Datos de Indicador'!AJ101&lt;T$301,10,(T$302-'Datos de Indicador'!AJ101)/(T$302-T$301)*10)),1))</f>
        <v>5.8</v>
      </c>
      <c r="U98" s="363">
        <f>IF('Datos de Indicador'!AK101="No data","x",ROUND(IF('Datos de Indicador'!AK101&gt;U$302,0,IF('Datos de Indicador'!AK101&lt;U$301,10,(U$302-'Datos de Indicador'!AK101)/(U$302-U$301)*10)),1))</f>
        <v>5.9</v>
      </c>
      <c r="V98" s="364">
        <f t="shared" si="14"/>
        <v>6.5</v>
      </c>
      <c r="W98" s="365">
        <f>IF('Datos de Indicador'!AL101="No dato","x",ROUND(IF('Datos de Indicador'!AL101&gt;W$302,0,IF('Datos de Indicador'!AL101&lt;$W$301,10,(W$302-'Datos de Indicador'!AL101)/(W$302-W$301)*10)),1))</f>
        <v>2.6</v>
      </c>
      <c r="X98" s="361">
        <f t="shared" si="15"/>
        <v>4.5999999999999996</v>
      </c>
      <c r="Y98" s="366">
        <f t="shared" si="12"/>
        <v>4.8</v>
      </c>
      <c r="Z98" s="32"/>
      <c r="AA98" s="378"/>
      <c r="AC98" s="378"/>
    </row>
    <row r="99" spans="1:29" s="3" customFormat="1" x14ac:dyDescent="0.25">
      <c r="A99" s="104" t="s">
        <v>216</v>
      </c>
      <c r="B99" s="101" t="s">
        <v>252</v>
      </c>
      <c r="C99" s="307">
        <v>707</v>
      </c>
      <c r="D99" s="358">
        <f>IF('Datos de Indicador'!Y102="No dato","x",ROUND(IF('Datos de Indicador'!Y102&gt;D$302,10,IF('Datos de Indicador'!Y102&lt;$D$301,0,10-(D$302-'Datos de Indicador'!Y102)/(D$302-D$301)*10)),1))</f>
        <v>5</v>
      </c>
      <c r="E99" s="359">
        <f>IF('Datos de Indicador'!Z102="No dato","x",ROUND(IF('Datos de Indicador'!Z102&gt;E$302,0,IF('Datos de Indicador'!Z102&lt;$E$301,10,(E$302-'Datos de Indicador'!Z102)/(E$302-E$301)*10)),1))</f>
        <v>10</v>
      </c>
      <c r="F99" s="360">
        <f t="shared" si="13"/>
        <v>6.7</v>
      </c>
      <c r="G99" s="359">
        <f>IF('Datos de Indicador'!AA102="No dato","x",ROUND(IF('Datos de Indicador'!AA102&gt;G$302,0,IF('Datos de Indicador'!AA102&lt;$G$301,10,(G$302-'Datos de Indicador'!AA102)/(G$302-G$301)*10)),1))</f>
        <v>9</v>
      </c>
      <c r="H99" s="361">
        <f t="shared" si="8"/>
        <v>9</v>
      </c>
      <c r="I99" s="362">
        <f t="shared" si="9"/>
        <v>8.1</v>
      </c>
      <c r="J99" s="359">
        <f>IF('Datos de Indicador'!AB102="No dato","x",ROUND(IF('Datos de Indicador'!AB102&gt;J$302,0,IF('Datos de Indicador'!AB102&lt;$J$301,10,(J$302-'Datos de Indicador'!AB102)/(J$302-J$301)*10)),1))</f>
        <v>10</v>
      </c>
      <c r="K99" s="359">
        <f>IF('Datos de Indicador'!AC102="No dato","x",ROUND(IF('Datos de Indicador'!AC102&gt;K$302,0,IF('Datos de Indicador'!AC102&lt;$K$301,10,(K$302-'Datos de Indicador'!AC102)/(K$302-K$301)*10)),1))</f>
        <v>9.8000000000000007</v>
      </c>
      <c r="L99" s="359">
        <f>IF('Datos de Indicador'!AD102="No dato","x",ROUND(IF('Datos de Indicador'!AD102&gt;L$302,0,IF('Datos de Indicador'!AD102&lt;$L$301,10,(L$302-'Datos de Indicador'!AD102)/(L$302-L$301)*10)),1))</f>
        <v>9.3000000000000007</v>
      </c>
      <c r="M99" s="361">
        <f t="shared" si="10"/>
        <v>9.6999999999999993</v>
      </c>
      <c r="N99" s="358">
        <f>IF('Datos de Indicador'!AE102="No dato","x",ROUND(IF('Datos de Indicador'!AE102&gt;N$302,0,IF('Datos de Indicador'!AE102&lt;$N$301,10,(N$302-'Datos de Indicador'!AE102)/(N$302-N$301)*10)),1))</f>
        <v>6.9</v>
      </c>
      <c r="O99" s="359">
        <f>IF('Datos de Indicador'!AF102="No dato","x",ROUND(IF('Datos de Indicador'!AF102&gt;O$302,0,IF('Datos de Indicador'!AF102&lt;$O$301,10,(O$302-'Datos de Indicador'!AF102)/(O$302-O$301)*10)),1))</f>
        <v>10</v>
      </c>
      <c r="P99" s="359">
        <f>IF('Datos de Indicador'!AG102="No dato","x",ROUND(IF('Datos de Indicador'!AG102&gt;P$302,0,IF('Datos de Indicador'!AG102&lt;$P$301,10,(P$302-'Datos de Indicador'!AG102)/(P$302-P$301)*10)),1))</f>
        <v>10</v>
      </c>
      <c r="Q99" s="361">
        <f t="shared" si="11"/>
        <v>9</v>
      </c>
      <c r="R99" s="363">
        <f>IF('Datos de Indicador'!AH102="No data","x",ROUND(IF('Datos de Indicador'!AH102&gt;R$302,0,IF('Datos de Indicador'!AH102&lt;R$301,10,(R$302-'Datos de Indicador'!AH102)/(R$302-R$301)*10)),1))</f>
        <v>2</v>
      </c>
      <c r="S99" s="363">
        <f>IF('Datos de Indicador'!AI102="No data","x",ROUND(IF('Datos de Indicador'!AI102&gt;S$302,0,IF('Datos de Indicador'!AI102&lt;S$301,10,(S$302-'Datos de Indicador'!AI102)/(S$302-S$301)*10)),1))</f>
        <v>0</v>
      </c>
      <c r="T99" s="363">
        <f>IF('Datos de Indicador'!AJ102="No data","x",ROUND(IF('Datos de Indicador'!AJ102&gt;T$302,0,IF('Datos de Indicador'!AJ102&lt;T$301,10,(T$302-'Datos de Indicador'!AJ102)/(T$302-T$301)*10)),1))</f>
        <v>7.6</v>
      </c>
      <c r="U99" s="363">
        <f>IF('Datos de Indicador'!AK102="No data","x",ROUND(IF('Datos de Indicador'!AK102&gt;U$302,0,IF('Datos de Indicador'!AK102&lt;U$301,10,(U$302-'Datos de Indicador'!AK102)/(U$302-U$301)*10)),1))</f>
        <v>10</v>
      </c>
      <c r="V99" s="364">
        <f t="shared" si="14"/>
        <v>6.2</v>
      </c>
      <c r="W99" s="365">
        <f>IF('Datos de Indicador'!AL102="No dato","x",ROUND(IF('Datos de Indicador'!AL102&gt;W$302,0,IF('Datos de Indicador'!AL102&lt;$W$301,10,(W$302-'Datos de Indicador'!AL102)/(W$302-W$301)*10)),1))</f>
        <v>9.1</v>
      </c>
      <c r="X99" s="361">
        <f t="shared" si="15"/>
        <v>7.7</v>
      </c>
      <c r="Y99" s="366">
        <f t="shared" si="12"/>
        <v>8.8000000000000007</v>
      </c>
      <c r="Z99" s="32"/>
      <c r="AA99" s="378"/>
      <c r="AC99" s="378"/>
    </row>
    <row r="100" spans="1:29" s="3" customFormat="1" x14ac:dyDescent="0.25">
      <c r="A100" s="104" t="s">
        <v>216</v>
      </c>
      <c r="B100" s="101" t="s">
        <v>253</v>
      </c>
      <c r="C100" s="307">
        <v>708</v>
      </c>
      <c r="D100" s="358">
        <f>IF('Datos de Indicador'!Y103="No dato","x",ROUND(IF('Datos de Indicador'!Y103&gt;D$302,10,IF('Datos de Indicador'!Y103&lt;$D$301,0,10-(D$302-'Datos de Indicador'!Y103)/(D$302-D$301)*10)),1))</f>
        <v>10</v>
      </c>
      <c r="E100" s="359">
        <f>IF('Datos de Indicador'!Z103="No dato","x",ROUND(IF('Datos de Indicador'!Z103&gt;E$302,0,IF('Datos de Indicador'!Z103&lt;$E$301,10,(E$302-'Datos de Indicador'!Z103)/(E$302-E$301)*10)),1))</f>
        <v>0</v>
      </c>
      <c r="F100" s="360">
        <f t="shared" si="13"/>
        <v>6.7</v>
      </c>
      <c r="G100" s="359">
        <f>IF('Datos de Indicador'!AA103="No dato","x",ROUND(IF('Datos de Indicador'!AA103&gt;G$302,0,IF('Datos de Indicador'!AA103&lt;$G$301,10,(G$302-'Datos de Indicador'!AA103)/(G$302-G$301)*10)),1))</f>
        <v>4.8</v>
      </c>
      <c r="H100" s="361">
        <f t="shared" si="8"/>
        <v>4.8</v>
      </c>
      <c r="I100" s="362">
        <f t="shared" si="9"/>
        <v>5.8</v>
      </c>
      <c r="J100" s="359">
        <f>IF('Datos de Indicador'!AB103="No dato","x",ROUND(IF('Datos de Indicador'!AB103&gt;J$302,0,IF('Datos de Indicador'!AB103&lt;$J$301,10,(J$302-'Datos de Indicador'!AB103)/(J$302-J$301)*10)),1))</f>
        <v>10</v>
      </c>
      <c r="K100" s="359">
        <f>IF('Datos de Indicador'!AC103="No dato","x",ROUND(IF('Datos de Indicador'!AC103&gt;K$302,0,IF('Datos de Indicador'!AC103&lt;$K$301,10,(K$302-'Datos de Indicador'!AC103)/(K$302-K$301)*10)),1))</f>
        <v>9.4</v>
      </c>
      <c r="L100" s="359">
        <f>IF('Datos de Indicador'!AD103="No dato","x",ROUND(IF('Datos de Indicador'!AD103&gt;L$302,0,IF('Datos de Indicador'!AD103&lt;$L$301,10,(L$302-'Datos de Indicador'!AD103)/(L$302-L$301)*10)),1))</f>
        <v>4.4000000000000004</v>
      </c>
      <c r="M100" s="361">
        <f t="shared" si="10"/>
        <v>7.9</v>
      </c>
      <c r="N100" s="358">
        <f>IF('Datos de Indicador'!AE103="No dato","x",ROUND(IF('Datos de Indicador'!AE103&gt;N$302,0,IF('Datos de Indicador'!AE103&lt;$N$301,10,(N$302-'Datos de Indicador'!AE103)/(N$302-N$301)*10)),1))</f>
        <v>7.1</v>
      </c>
      <c r="O100" s="359">
        <f>IF('Datos de Indicador'!AF103="No dato","x",ROUND(IF('Datos de Indicador'!AF103&gt;O$302,0,IF('Datos de Indicador'!AF103&lt;$O$301,10,(O$302-'Datos de Indicador'!AF103)/(O$302-O$301)*10)),1))</f>
        <v>10</v>
      </c>
      <c r="P100" s="359">
        <f>IF('Datos de Indicador'!AG103="No dato","x",ROUND(IF('Datos de Indicador'!AG103&gt;P$302,0,IF('Datos de Indicador'!AG103&lt;$P$301,10,(P$302-'Datos de Indicador'!AG103)/(P$302-P$301)*10)),1))</f>
        <v>7.1</v>
      </c>
      <c r="Q100" s="361">
        <f t="shared" si="11"/>
        <v>8.1</v>
      </c>
      <c r="R100" s="363">
        <f>IF('Datos de Indicador'!AH103="No data","x",ROUND(IF('Datos de Indicador'!AH103&gt;R$302,0,IF('Datos de Indicador'!AH103&lt;R$301,10,(R$302-'Datos de Indicador'!AH103)/(R$302-R$301)*10)),1))</f>
        <v>4</v>
      </c>
      <c r="S100" s="363">
        <f>IF('Datos de Indicador'!AI103="No data","x",ROUND(IF('Datos de Indicador'!AI103&gt;S$302,0,IF('Datos de Indicador'!AI103&lt;S$301,10,(S$302-'Datos de Indicador'!AI103)/(S$302-S$301)*10)),1))</f>
        <v>0</v>
      </c>
      <c r="T100" s="363">
        <f>IF('Datos de Indicador'!AJ103="No data","x",ROUND(IF('Datos de Indicador'!AJ103&gt;T$302,0,IF('Datos de Indicador'!AJ103&lt;T$301,10,(T$302-'Datos de Indicador'!AJ103)/(T$302-T$301)*10)),1))</f>
        <v>0</v>
      </c>
      <c r="U100" s="363">
        <f>IF('Datos de Indicador'!AK103="No data","x",ROUND(IF('Datos de Indicador'!AK103&gt;U$302,0,IF('Datos de Indicador'!AK103&lt;U$301,10,(U$302-'Datos de Indicador'!AK103)/(U$302-U$301)*10)),1))</f>
        <v>3.6</v>
      </c>
      <c r="V100" s="364">
        <f t="shared" si="14"/>
        <v>1.9</v>
      </c>
      <c r="W100" s="365">
        <f>IF('Datos de Indicador'!AL103="No dato","x",ROUND(IF('Datos de Indicador'!AL103&gt;W$302,0,IF('Datos de Indicador'!AL103&lt;$W$301,10,(W$302-'Datos de Indicador'!AL103)/(W$302-W$301)*10)),1))</f>
        <v>4.4000000000000004</v>
      </c>
      <c r="X100" s="361">
        <f t="shared" si="15"/>
        <v>3.2</v>
      </c>
      <c r="Y100" s="366">
        <f t="shared" si="12"/>
        <v>6.4</v>
      </c>
      <c r="Z100" s="32"/>
      <c r="AA100" s="378"/>
      <c r="AC100" s="378"/>
    </row>
    <row r="101" spans="1:29" s="3" customFormat="1" x14ac:dyDescent="0.25">
      <c r="A101" s="104" t="s">
        <v>216</v>
      </c>
      <c r="B101" s="101" t="s">
        <v>254</v>
      </c>
      <c r="C101" s="307">
        <v>709</v>
      </c>
      <c r="D101" s="358">
        <f>IF('Datos de Indicador'!Y104="No dato","x",ROUND(IF('Datos de Indicador'!Y104&gt;D$302,10,IF('Datos de Indicador'!Y104&lt;$D$301,0,10-(D$302-'Datos de Indicador'!Y104)/(D$302-D$301)*10)),1))</f>
        <v>5</v>
      </c>
      <c r="E101" s="359">
        <f>IF('Datos de Indicador'!Z104="No dato","x",ROUND(IF('Datos de Indicador'!Z104&gt;E$302,0,IF('Datos de Indicador'!Z104&lt;$E$301,10,(E$302-'Datos de Indicador'!Z104)/(E$302-E$301)*10)),1))</f>
        <v>5</v>
      </c>
      <c r="F101" s="360">
        <f t="shared" si="13"/>
        <v>5</v>
      </c>
      <c r="G101" s="359">
        <f>IF('Datos de Indicador'!AA104="No dato","x",ROUND(IF('Datos de Indicador'!AA104&gt;G$302,0,IF('Datos de Indicador'!AA104&lt;$G$301,10,(G$302-'Datos de Indicador'!AA104)/(G$302-G$301)*10)),1))</f>
        <v>7.1</v>
      </c>
      <c r="H101" s="361">
        <f t="shared" si="8"/>
        <v>7.1</v>
      </c>
      <c r="I101" s="362">
        <f t="shared" si="9"/>
        <v>6.2</v>
      </c>
      <c r="J101" s="359">
        <f>IF('Datos de Indicador'!AB104="No dato","x",ROUND(IF('Datos de Indicador'!AB104&gt;J$302,0,IF('Datos de Indicador'!AB104&lt;$J$301,10,(J$302-'Datos de Indicador'!AB104)/(J$302-J$301)*10)),1))</f>
        <v>7.3</v>
      </c>
      <c r="K101" s="359">
        <f>IF('Datos de Indicador'!AC104="No dato","x",ROUND(IF('Datos de Indicador'!AC104&gt;K$302,0,IF('Datos de Indicador'!AC104&lt;$K$301,10,(K$302-'Datos de Indicador'!AC104)/(K$302-K$301)*10)),1))</f>
        <v>9.1999999999999993</v>
      </c>
      <c r="L101" s="359">
        <f>IF('Datos de Indicador'!AD104="No dato","x",ROUND(IF('Datos de Indicador'!AD104&gt;L$302,0,IF('Datos de Indicador'!AD104&lt;$L$301,10,(L$302-'Datos de Indicador'!AD104)/(L$302-L$301)*10)),1))</f>
        <v>5.6</v>
      </c>
      <c r="M101" s="361">
        <f t="shared" si="10"/>
        <v>7.4</v>
      </c>
      <c r="N101" s="358">
        <f>IF('Datos de Indicador'!AE104="No dato","x",ROUND(IF('Datos de Indicador'!AE104&gt;N$302,0,IF('Datos de Indicador'!AE104&lt;$N$301,10,(N$302-'Datos de Indicador'!AE104)/(N$302-N$301)*10)),1))</f>
        <v>4.9000000000000004</v>
      </c>
      <c r="O101" s="359">
        <f>IF('Datos de Indicador'!AF104="No dato","x",ROUND(IF('Datos de Indicador'!AF104&gt;O$302,0,IF('Datos de Indicador'!AF104&lt;$O$301,10,(O$302-'Datos de Indicador'!AF104)/(O$302-O$301)*10)),1))</f>
        <v>10</v>
      </c>
      <c r="P101" s="359">
        <f>IF('Datos de Indicador'!AG104="No dato","x",ROUND(IF('Datos de Indicador'!AG104&gt;P$302,0,IF('Datos de Indicador'!AG104&lt;$P$301,10,(P$302-'Datos de Indicador'!AG104)/(P$302-P$301)*10)),1))</f>
        <v>2.7</v>
      </c>
      <c r="Q101" s="361">
        <f t="shared" si="11"/>
        <v>5.9</v>
      </c>
      <c r="R101" s="363">
        <f>IF('Datos de Indicador'!AH104="No data","x",ROUND(IF('Datos de Indicador'!AH104&gt;R$302,0,IF('Datos de Indicador'!AH104&lt;R$301,10,(R$302-'Datos de Indicador'!AH104)/(R$302-R$301)*10)),1))</f>
        <v>0.7</v>
      </c>
      <c r="S101" s="363">
        <f>IF('Datos de Indicador'!AI104="No data","x",ROUND(IF('Datos de Indicador'!AI104&gt;S$302,0,IF('Datos de Indicador'!AI104&lt;S$301,10,(S$302-'Datos de Indicador'!AI104)/(S$302-S$301)*10)),1))</f>
        <v>0</v>
      </c>
      <c r="T101" s="363">
        <f>IF('Datos de Indicador'!AJ104="No data","x",ROUND(IF('Datos de Indicador'!AJ104&gt;T$302,0,IF('Datos de Indicador'!AJ104&lt;T$301,10,(T$302-'Datos de Indicador'!AJ104)/(T$302-T$301)*10)),1))</f>
        <v>3.8</v>
      </c>
      <c r="U101" s="363">
        <f>IF('Datos de Indicador'!AK104="No data","x",ROUND(IF('Datos de Indicador'!AK104&gt;U$302,0,IF('Datos de Indicador'!AK104&lt;U$301,10,(U$302-'Datos de Indicador'!AK104)/(U$302-U$301)*10)),1))</f>
        <v>7</v>
      </c>
      <c r="V101" s="364">
        <f t="shared" si="14"/>
        <v>3.7</v>
      </c>
      <c r="W101" s="365">
        <f>IF('Datos de Indicador'!AL104="No dato","x",ROUND(IF('Datos de Indicador'!AL104&gt;W$302,0,IF('Datos de Indicador'!AL104&lt;$W$301,10,(W$302-'Datos de Indicador'!AL104)/(W$302-W$301)*10)),1))</f>
        <v>4.7</v>
      </c>
      <c r="X101" s="361">
        <f t="shared" si="15"/>
        <v>4.2</v>
      </c>
      <c r="Y101" s="366">
        <f t="shared" si="12"/>
        <v>5.8</v>
      </c>
      <c r="Z101" s="32"/>
      <c r="AA101" s="378"/>
      <c r="AC101" s="378"/>
    </row>
    <row r="102" spans="1:29" s="3" customFormat="1" x14ac:dyDescent="0.25">
      <c r="A102" s="104" t="s">
        <v>216</v>
      </c>
      <c r="B102" s="101" t="s">
        <v>48</v>
      </c>
      <c r="C102" s="307">
        <v>710</v>
      </c>
      <c r="D102" s="358">
        <f>IF('Datos de Indicador'!Y105="No dato","x",ROUND(IF('Datos de Indicador'!Y105&gt;D$302,10,IF('Datos de Indicador'!Y105&lt;$D$301,0,10-(D$302-'Datos de Indicador'!Y105)/(D$302-D$301)*10)),1))</f>
        <v>10</v>
      </c>
      <c r="E102" s="359">
        <f>IF('Datos de Indicador'!Z105="No dato","x",ROUND(IF('Datos de Indicador'!Z105&gt;E$302,0,IF('Datos de Indicador'!Z105&lt;$E$301,10,(E$302-'Datos de Indicador'!Z105)/(E$302-E$301)*10)),1))</f>
        <v>5</v>
      </c>
      <c r="F102" s="360">
        <f t="shared" si="13"/>
        <v>8.3000000000000007</v>
      </c>
      <c r="G102" s="359">
        <f>IF('Datos de Indicador'!AA105="No dato","x",ROUND(IF('Datos de Indicador'!AA105&gt;G$302,0,IF('Datos de Indicador'!AA105&lt;$G$301,10,(G$302-'Datos de Indicador'!AA105)/(G$302-G$301)*10)),1))</f>
        <v>5.7</v>
      </c>
      <c r="H102" s="361">
        <f t="shared" si="8"/>
        <v>5.7</v>
      </c>
      <c r="I102" s="362">
        <f t="shared" si="9"/>
        <v>7.2</v>
      </c>
      <c r="J102" s="359">
        <f>IF('Datos de Indicador'!AB105="No dato","x",ROUND(IF('Datos de Indicador'!AB105&gt;J$302,0,IF('Datos de Indicador'!AB105&lt;$J$301,10,(J$302-'Datos de Indicador'!AB105)/(J$302-J$301)*10)),1))</f>
        <v>6.5</v>
      </c>
      <c r="K102" s="359">
        <f>IF('Datos de Indicador'!AC105="No dato","x",ROUND(IF('Datos de Indicador'!AC105&gt;K$302,0,IF('Datos de Indicador'!AC105&lt;$K$301,10,(K$302-'Datos de Indicador'!AC105)/(K$302-K$301)*10)),1))</f>
        <v>9.6999999999999993</v>
      </c>
      <c r="L102" s="359">
        <f>IF('Datos de Indicador'!AD105="No dato","x",ROUND(IF('Datos de Indicador'!AD105&gt;L$302,0,IF('Datos de Indicador'!AD105&lt;$L$301,10,(L$302-'Datos de Indicador'!AD105)/(L$302-L$301)*10)),1))</f>
        <v>3</v>
      </c>
      <c r="M102" s="361">
        <f t="shared" si="10"/>
        <v>6.4</v>
      </c>
      <c r="N102" s="358">
        <f>IF('Datos de Indicador'!AE105="No dato","x",ROUND(IF('Datos de Indicador'!AE105&gt;N$302,0,IF('Datos de Indicador'!AE105&lt;$N$301,10,(N$302-'Datos de Indicador'!AE105)/(N$302-N$301)*10)),1))</f>
        <v>4.9000000000000004</v>
      </c>
      <c r="O102" s="359">
        <f>IF('Datos de Indicador'!AF105="No dato","x",ROUND(IF('Datos de Indicador'!AF105&gt;O$302,0,IF('Datos de Indicador'!AF105&lt;$O$301,10,(O$302-'Datos de Indicador'!AF105)/(O$302-O$301)*10)),1))</f>
        <v>4.5</v>
      </c>
      <c r="P102" s="359">
        <f>IF('Datos de Indicador'!AG105="No dato","x",ROUND(IF('Datos de Indicador'!AG105&gt;P$302,0,IF('Datos de Indicador'!AG105&lt;$P$301,10,(P$302-'Datos de Indicador'!AG105)/(P$302-P$301)*10)),1))</f>
        <v>2.8</v>
      </c>
      <c r="Q102" s="361">
        <f t="shared" si="11"/>
        <v>4.0999999999999996</v>
      </c>
      <c r="R102" s="363">
        <f>IF('Datos de Indicador'!AH105="No data","x",ROUND(IF('Datos de Indicador'!AH105&gt;R$302,0,IF('Datos de Indicador'!AH105&lt;R$301,10,(R$302-'Datos de Indicador'!AH105)/(R$302-R$301)*10)),1))</f>
        <v>3.3</v>
      </c>
      <c r="S102" s="363">
        <f>IF('Datos de Indicador'!AI105="No data","x",ROUND(IF('Datos de Indicador'!AI105&gt;S$302,0,IF('Datos de Indicador'!AI105&lt;S$301,10,(S$302-'Datos de Indicador'!AI105)/(S$302-S$301)*10)),1))</f>
        <v>3.3</v>
      </c>
      <c r="T102" s="363">
        <f>IF('Datos de Indicador'!AJ105="No data","x",ROUND(IF('Datos de Indicador'!AJ105&gt;T$302,0,IF('Datos de Indicador'!AJ105&lt;T$301,10,(T$302-'Datos de Indicador'!AJ105)/(T$302-T$301)*10)),1))</f>
        <v>6</v>
      </c>
      <c r="U102" s="363">
        <f>IF('Datos de Indicador'!AK105="No data","x",ROUND(IF('Datos de Indicador'!AK105&gt;U$302,0,IF('Datos de Indicador'!AK105&lt;U$301,10,(U$302-'Datos de Indicador'!AK105)/(U$302-U$301)*10)),1))</f>
        <v>9.8000000000000007</v>
      </c>
      <c r="V102" s="364">
        <f t="shared" si="14"/>
        <v>6.4</v>
      </c>
      <c r="W102" s="365">
        <f>IF('Datos de Indicador'!AL105="No dato","x",ROUND(IF('Datos de Indicador'!AL105&gt;W$302,0,IF('Datos de Indicador'!AL105&lt;$W$301,10,(W$302-'Datos de Indicador'!AL105)/(W$302-W$301)*10)),1))</f>
        <v>4.0999999999999996</v>
      </c>
      <c r="X102" s="361">
        <f t="shared" si="15"/>
        <v>5.3</v>
      </c>
      <c r="Y102" s="366">
        <f t="shared" si="12"/>
        <v>5.3</v>
      </c>
      <c r="Z102" s="32"/>
      <c r="AA102" s="378"/>
      <c r="AC102" s="378"/>
    </row>
    <row r="103" spans="1:29" s="3" customFormat="1" x14ac:dyDescent="0.25">
      <c r="A103" s="104" t="s">
        <v>216</v>
      </c>
      <c r="B103" s="101" t="s">
        <v>243</v>
      </c>
      <c r="C103" s="307">
        <v>711</v>
      </c>
      <c r="D103" s="358">
        <f>IF('Datos de Indicador'!Y106="No dato","x",ROUND(IF('Datos de Indicador'!Y106&gt;D$302,10,IF('Datos de Indicador'!Y106&lt;$D$301,0,10-(D$302-'Datos de Indicador'!Y106)/(D$302-D$301)*10)),1))</f>
        <v>10</v>
      </c>
      <c r="E103" s="359">
        <f>IF('Datos de Indicador'!Z106="No dato","x",ROUND(IF('Datos de Indicador'!Z106&gt;E$302,0,IF('Datos de Indicador'!Z106&lt;$E$301,10,(E$302-'Datos de Indicador'!Z106)/(E$302-E$301)*10)),1))</f>
        <v>10</v>
      </c>
      <c r="F103" s="360">
        <f t="shared" si="13"/>
        <v>10</v>
      </c>
      <c r="G103" s="359">
        <f>IF('Datos de Indicador'!AA106="No dato","x",ROUND(IF('Datos de Indicador'!AA106&gt;G$302,0,IF('Datos de Indicador'!AA106&lt;$G$301,10,(G$302-'Datos de Indicador'!AA106)/(G$302-G$301)*10)),1))</f>
        <v>7.6</v>
      </c>
      <c r="H103" s="361">
        <f t="shared" si="8"/>
        <v>7.6</v>
      </c>
      <c r="I103" s="362">
        <f t="shared" si="9"/>
        <v>9.1</v>
      </c>
      <c r="J103" s="359">
        <f>IF('Datos de Indicador'!AB106="No dato","x",ROUND(IF('Datos de Indicador'!AB106&gt;J$302,0,IF('Datos de Indicador'!AB106&lt;$J$301,10,(J$302-'Datos de Indicador'!AB106)/(J$302-J$301)*10)),1))</f>
        <v>10</v>
      </c>
      <c r="K103" s="359">
        <f>IF('Datos de Indicador'!AC106="No dato","x",ROUND(IF('Datos de Indicador'!AC106&gt;K$302,0,IF('Datos de Indicador'!AC106&lt;$K$301,10,(K$302-'Datos de Indicador'!AC106)/(K$302-K$301)*10)),1))</f>
        <v>9.5</v>
      </c>
      <c r="L103" s="359">
        <f>IF('Datos de Indicador'!AD106="No dato","x",ROUND(IF('Datos de Indicador'!AD106&gt;L$302,0,IF('Datos de Indicador'!AD106&lt;$L$301,10,(L$302-'Datos de Indicador'!AD106)/(L$302-L$301)*10)),1))</f>
        <v>6.8</v>
      </c>
      <c r="M103" s="361">
        <f t="shared" si="10"/>
        <v>8.8000000000000007</v>
      </c>
      <c r="N103" s="358">
        <f>IF('Datos de Indicador'!AE106="No dato","x",ROUND(IF('Datos de Indicador'!AE106&gt;N$302,0,IF('Datos de Indicador'!AE106&lt;$N$301,10,(N$302-'Datos de Indicador'!AE106)/(N$302-N$301)*10)),1))</f>
        <v>7.7</v>
      </c>
      <c r="O103" s="359">
        <f>IF('Datos de Indicador'!AF106="No dato","x",ROUND(IF('Datos de Indicador'!AF106&gt;O$302,0,IF('Datos de Indicador'!AF106&lt;$O$301,10,(O$302-'Datos de Indicador'!AF106)/(O$302-O$301)*10)),1))</f>
        <v>9.5</v>
      </c>
      <c r="P103" s="359">
        <f>IF('Datos de Indicador'!AG106="No dato","x",ROUND(IF('Datos de Indicador'!AG106&gt;P$302,0,IF('Datos de Indicador'!AG106&lt;$P$301,10,(P$302-'Datos de Indicador'!AG106)/(P$302-P$301)*10)),1))</f>
        <v>7.2</v>
      </c>
      <c r="Q103" s="361">
        <f t="shared" si="11"/>
        <v>8.1</v>
      </c>
      <c r="R103" s="363">
        <f>IF('Datos de Indicador'!AH106="No data","x",ROUND(IF('Datos de Indicador'!AH106&gt;R$302,0,IF('Datos de Indicador'!AH106&lt;R$301,10,(R$302-'Datos de Indicador'!AH106)/(R$302-R$301)*10)),1))</f>
        <v>3</v>
      </c>
      <c r="S103" s="363">
        <f>IF('Datos de Indicador'!AI106="No data","x",ROUND(IF('Datos de Indicador'!AI106&gt;S$302,0,IF('Datos de Indicador'!AI106&lt;S$301,10,(S$302-'Datos de Indicador'!AI106)/(S$302-S$301)*10)),1))</f>
        <v>0</v>
      </c>
      <c r="T103" s="363">
        <f>IF('Datos de Indicador'!AJ106="No data","x",ROUND(IF('Datos de Indicador'!AJ106&gt;T$302,0,IF('Datos de Indicador'!AJ106&lt;T$301,10,(T$302-'Datos de Indicador'!AJ106)/(T$302-T$301)*10)),1))</f>
        <v>5.0999999999999996</v>
      </c>
      <c r="U103" s="363">
        <f>IF('Datos de Indicador'!AK106="No data","x",ROUND(IF('Datos de Indicador'!AK106&gt;U$302,0,IF('Datos de Indicador'!AK106&lt;U$301,10,(U$302-'Datos de Indicador'!AK106)/(U$302-U$301)*10)),1))</f>
        <v>10</v>
      </c>
      <c r="V103" s="364">
        <f t="shared" si="14"/>
        <v>5.5</v>
      </c>
      <c r="W103" s="365">
        <f>IF('Datos de Indicador'!AL106="No dato","x",ROUND(IF('Datos de Indicador'!AL106&gt;W$302,0,IF('Datos de Indicador'!AL106&lt;$W$301,10,(W$302-'Datos de Indicador'!AL106)/(W$302-W$301)*10)),1))</f>
        <v>5.5</v>
      </c>
      <c r="X103" s="361">
        <f t="shared" si="15"/>
        <v>5.5</v>
      </c>
      <c r="Y103" s="366">
        <f t="shared" si="12"/>
        <v>7.5</v>
      </c>
      <c r="Z103" s="32"/>
      <c r="AA103" s="378"/>
      <c r="AC103" s="378"/>
    </row>
    <row r="104" spans="1:29" s="3" customFormat="1" x14ac:dyDescent="0.25">
      <c r="A104" s="104" t="s">
        <v>216</v>
      </c>
      <c r="B104" s="101" t="s">
        <v>255</v>
      </c>
      <c r="C104" s="307">
        <v>712</v>
      </c>
      <c r="D104" s="358">
        <f>IF('Datos de Indicador'!Y107="No dato","x",ROUND(IF('Datos de Indicador'!Y107&gt;D$302,10,IF('Datos de Indicador'!Y107&lt;$D$301,0,10-(D$302-'Datos de Indicador'!Y107)/(D$302-D$301)*10)),1))</f>
        <v>10</v>
      </c>
      <c r="E104" s="359">
        <f>IF('Datos de Indicador'!Z107="No dato","x",ROUND(IF('Datos de Indicador'!Z107&gt;E$302,0,IF('Datos de Indicador'!Z107&lt;$E$301,10,(E$302-'Datos de Indicador'!Z107)/(E$302-E$301)*10)),1))</f>
        <v>5</v>
      </c>
      <c r="F104" s="360">
        <f t="shared" si="13"/>
        <v>8.3000000000000007</v>
      </c>
      <c r="G104" s="359">
        <f>IF('Datos de Indicador'!AA107="No dato","x",ROUND(IF('Datos de Indicador'!AA107&gt;G$302,0,IF('Datos de Indicador'!AA107&lt;$G$301,10,(G$302-'Datos de Indicador'!AA107)/(G$302-G$301)*10)),1))</f>
        <v>8.4</v>
      </c>
      <c r="H104" s="361">
        <f t="shared" si="8"/>
        <v>8.4</v>
      </c>
      <c r="I104" s="362">
        <f t="shared" si="9"/>
        <v>8.4</v>
      </c>
      <c r="J104" s="359">
        <f>IF('Datos de Indicador'!AB107="No dato","x",ROUND(IF('Datos de Indicador'!AB107&gt;J$302,0,IF('Datos de Indicador'!AB107&lt;$J$301,10,(J$302-'Datos de Indicador'!AB107)/(J$302-J$301)*10)),1))</f>
        <v>10</v>
      </c>
      <c r="K104" s="359">
        <f>IF('Datos de Indicador'!AC107="No dato","x",ROUND(IF('Datos de Indicador'!AC107&gt;K$302,0,IF('Datos de Indicador'!AC107&lt;$K$301,10,(K$302-'Datos de Indicador'!AC107)/(K$302-K$301)*10)),1))</f>
        <v>9.6</v>
      </c>
      <c r="L104" s="359">
        <f>IF('Datos de Indicador'!AD107="No dato","x",ROUND(IF('Datos de Indicador'!AD107&gt;L$302,0,IF('Datos de Indicador'!AD107&lt;$L$301,10,(L$302-'Datos de Indicador'!AD107)/(L$302-L$301)*10)),1))</f>
        <v>8.3000000000000007</v>
      </c>
      <c r="M104" s="361">
        <f t="shared" si="10"/>
        <v>9.3000000000000007</v>
      </c>
      <c r="N104" s="358">
        <f>IF('Datos de Indicador'!AE107="No dato","x",ROUND(IF('Datos de Indicador'!AE107&gt;N$302,0,IF('Datos de Indicador'!AE107&lt;$N$301,10,(N$302-'Datos de Indicador'!AE107)/(N$302-N$301)*10)),1))</f>
        <v>5.4</v>
      </c>
      <c r="O104" s="359">
        <f>IF('Datos de Indicador'!AF107="No dato","x",ROUND(IF('Datos de Indicador'!AF107&gt;O$302,0,IF('Datos de Indicador'!AF107&lt;$O$301,10,(O$302-'Datos de Indicador'!AF107)/(O$302-O$301)*10)),1))</f>
        <v>10</v>
      </c>
      <c r="P104" s="359">
        <f>IF('Datos de Indicador'!AG107="No dato","x",ROUND(IF('Datos de Indicador'!AG107&gt;P$302,0,IF('Datos de Indicador'!AG107&lt;$P$301,10,(P$302-'Datos de Indicador'!AG107)/(P$302-P$301)*10)),1))</f>
        <v>9.4</v>
      </c>
      <c r="Q104" s="361">
        <f t="shared" si="11"/>
        <v>8.3000000000000007</v>
      </c>
      <c r="R104" s="363">
        <f>IF('Datos de Indicador'!AH107="No data","x",ROUND(IF('Datos de Indicador'!AH107&gt;R$302,0,IF('Datos de Indicador'!AH107&lt;R$301,10,(R$302-'Datos de Indicador'!AH107)/(R$302-R$301)*10)),1))</f>
        <v>2.7</v>
      </c>
      <c r="S104" s="363">
        <f>IF('Datos de Indicador'!AI107="No data","x",ROUND(IF('Datos de Indicador'!AI107&gt;S$302,0,IF('Datos de Indicador'!AI107&lt;S$301,10,(S$302-'Datos de Indicador'!AI107)/(S$302-S$301)*10)),1))</f>
        <v>0</v>
      </c>
      <c r="T104" s="363">
        <f>IF('Datos de Indicador'!AJ107="No data","x",ROUND(IF('Datos de Indicador'!AJ107&gt;T$302,0,IF('Datos de Indicador'!AJ107&lt;T$301,10,(T$302-'Datos de Indicador'!AJ107)/(T$302-T$301)*10)),1))</f>
        <v>8.6</v>
      </c>
      <c r="U104" s="363">
        <f>IF('Datos de Indicador'!AK107="No data","x",ROUND(IF('Datos de Indicador'!AK107&gt;U$302,0,IF('Datos de Indicador'!AK107&lt;U$301,10,(U$302-'Datos de Indicador'!AK107)/(U$302-U$301)*10)),1))</f>
        <v>9.8000000000000007</v>
      </c>
      <c r="V104" s="364">
        <f t="shared" si="14"/>
        <v>6.6</v>
      </c>
      <c r="W104" s="365">
        <f>IF('Datos de Indicador'!AL107="No dato","x",ROUND(IF('Datos de Indicador'!AL107&gt;W$302,0,IF('Datos de Indicador'!AL107&lt;$W$301,10,(W$302-'Datos de Indicador'!AL107)/(W$302-W$301)*10)),1))</f>
        <v>8.6</v>
      </c>
      <c r="X104" s="361">
        <f t="shared" si="15"/>
        <v>7.6</v>
      </c>
      <c r="Y104" s="366">
        <f t="shared" si="12"/>
        <v>8.4</v>
      </c>
      <c r="Z104" s="32"/>
      <c r="AA104" s="378"/>
      <c r="AC104" s="378"/>
    </row>
    <row r="105" spans="1:29" s="3" customFormat="1" x14ac:dyDescent="0.25">
      <c r="A105" s="104" t="s">
        <v>216</v>
      </c>
      <c r="B105" s="101" t="s">
        <v>256</v>
      </c>
      <c r="C105" s="307">
        <v>713</v>
      </c>
      <c r="D105" s="358">
        <f>IF('Datos de Indicador'!Y108="No dato","x",ROUND(IF('Datos de Indicador'!Y108&gt;D$302,10,IF('Datos de Indicador'!Y108&lt;$D$301,0,10-(D$302-'Datos de Indicador'!Y108)/(D$302-D$301)*10)),1))</f>
        <v>10</v>
      </c>
      <c r="E105" s="359">
        <f>IF('Datos de Indicador'!Z108="No dato","x",ROUND(IF('Datos de Indicador'!Z108&gt;E$302,0,IF('Datos de Indicador'!Z108&lt;$E$301,10,(E$302-'Datos de Indicador'!Z108)/(E$302-E$301)*10)),1))</f>
        <v>5</v>
      </c>
      <c r="F105" s="360">
        <f t="shared" si="13"/>
        <v>8.3000000000000007</v>
      </c>
      <c r="G105" s="359">
        <f>IF('Datos de Indicador'!AA108="No dato","x",ROUND(IF('Datos de Indicador'!AA108&gt;G$302,0,IF('Datos de Indicador'!AA108&lt;$G$301,10,(G$302-'Datos de Indicador'!AA108)/(G$302-G$301)*10)),1))</f>
        <v>5.6</v>
      </c>
      <c r="H105" s="361">
        <f t="shared" si="8"/>
        <v>5.6</v>
      </c>
      <c r="I105" s="362">
        <f t="shared" si="9"/>
        <v>7.2</v>
      </c>
      <c r="J105" s="359">
        <f>IF('Datos de Indicador'!AB108="No dato","x",ROUND(IF('Datos de Indicador'!AB108&gt;J$302,0,IF('Datos de Indicador'!AB108&lt;$J$301,10,(J$302-'Datos de Indicador'!AB108)/(J$302-J$301)*10)),1))</f>
        <v>4.5999999999999996</v>
      </c>
      <c r="K105" s="359">
        <f>IF('Datos de Indicador'!AC108="No dato","x",ROUND(IF('Datos de Indicador'!AC108&gt;K$302,0,IF('Datos de Indicador'!AC108&lt;$K$301,10,(K$302-'Datos de Indicador'!AC108)/(K$302-K$301)*10)),1))</f>
        <v>9.6</v>
      </c>
      <c r="L105" s="359">
        <f>IF('Datos de Indicador'!AD108="No dato","x",ROUND(IF('Datos de Indicador'!AD108&gt;L$302,0,IF('Datos de Indicador'!AD108&lt;$L$301,10,(L$302-'Datos de Indicador'!AD108)/(L$302-L$301)*10)),1))</f>
        <v>3.2</v>
      </c>
      <c r="M105" s="361">
        <f t="shared" si="10"/>
        <v>5.8</v>
      </c>
      <c r="N105" s="358">
        <f>IF('Datos de Indicador'!AE108="No dato","x",ROUND(IF('Datos de Indicador'!AE108&gt;N$302,0,IF('Datos de Indicador'!AE108&lt;$N$301,10,(N$302-'Datos de Indicador'!AE108)/(N$302-N$301)*10)),1))</f>
        <v>5.9</v>
      </c>
      <c r="O105" s="359">
        <f>IF('Datos de Indicador'!AF108="No dato","x",ROUND(IF('Datos de Indicador'!AF108&gt;O$302,0,IF('Datos de Indicador'!AF108&lt;$O$301,10,(O$302-'Datos de Indicador'!AF108)/(O$302-O$301)*10)),1))</f>
        <v>6.4</v>
      </c>
      <c r="P105" s="359">
        <f>IF('Datos de Indicador'!AG108="No dato","x",ROUND(IF('Datos de Indicador'!AG108&gt;P$302,0,IF('Datos de Indicador'!AG108&lt;$P$301,10,(P$302-'Datos de Indicador'!AG108)/(P$302-P$301)*10)),1))</f>
        <v>2</v>
      </c>
      <c r="Q105" s="361">
        <f t="shared" si="11"/>
        <v>4.8</v>
      </c>
      <c r="R105" s="363">
        <f>IF('Datos de Indicador'!AH108="No data","x",ROUND(IF('Datos de Indicador'!AH108&gt;R$302,0,IF('Datos de Indicador'!AH108&lt;R$301,10,(R$302-'Datos de Indicador'!AH108)/(R$302-R$301)*10)),1))</f>
        <v>10</v>
      </c>
      <c r="S105" s="363">
        <f>IF('Datos de Indicador'!AI108="No data","x",ROUND(IF('Datos de Indicador'!AI108&gt;S$302,0,IF('Datos de Indicador'!AI108&lt;S$301,10,(S$302-'Datos de Indicador'!AI108)/(S$302-S$301)*10)),1))</f>
        <v>10</v>
      </c>
      <c r="T105" s="363">
        <f>IF('Datos de Indicador'!AJ108="No data","x",ROUND(IF('Datos de Indicador'!AJ108&gt;T$302,0,IF('Datos de Indicador'!AJ108&lt;T$301,10,(T$302-'Datos de Indicador'!AJ108)/(T$302-T$301)*10)),1))</f>
        <v>4.8</v>
      </c>
      <c r="U105" s="363">
        <f>IF('Datos de Indicador'!AK108="No data","x",ROUND(IF('Datos de Indicador'!AK108&gt;U$302,0,IF('Datos de Indicador'!AK108&lt;U$301,10,(U$302-'Datos de Indicador'!AK108)/(U$302-U$301)*10)),1))</f>
        <v>9</v>
      </c>
      <c r="V105" s="364">
        <f t="shared" si="14"/>
        <v>7.9</v>
      </c>
      <c r="W105" s="365">
        <f>IF('Datos de Indicador'!AL108="No dato","x",ROUND(IF('Datos de Indicador'!AL108&gt;W$302,0,IF('Datos de Indicador'!AL108&lt;$W$301,10,(W$302-'Datos de Indicador'!AL108)/(W$302-W$301)*10)),1))</f>
        <v>2.8</v>
      </c>
      <c r="X105" s="361">
        <f t="shared" si="15"/>
        <v>5.4</v>
      </c>
      <c r="Y105" s="366">
        <f t="shared" si="12"/>
        <v>5.3</v>
      </c>
      <c r="Z105" s="32"/>
      <c r="AA105" s="378"/>
      <c r="AC105" s="378"/>
    </row>
    <row r="106" spans="1:29" s="3" customFormat="1" x14ac:dyDescent="0.25">
      <c r="A106" s="104" t="s">
        <v>216</v>
      </c>
      <c r="B106" s="101" t="s">
        <v>257</v>
      </c>
      <c r="C106" s="307">
        <v>714</v>
      </c>
      <c r="D106" s="358">
        <f>IF('Datos de Indicador'!Y109="No dato","x",ROUND(IF('Datos de Indicador'!Y109&gt;D$302,10,IF('Datos de Indicador'!Y109&lt;$D$301,0,10-(D$302-'Datos de Indicador'!Y109)/(D$302-D$301)*10)),1))</f>
        <v>5</v>
      </c>
      <c r="E106" s="359">
        <f>IF('Datos de Indicador'!Z109="No dato","x",ROUND(IF('Datos de Indicador'!Z109&gt;E$302,0,IF('Datos de Indicador'!Z109&lt;$E$301,10,(E$302-'Datos de Indicador'!Z109)/(E$302-E$301)*10)),1))</f>
        <v>10</v>
      </c>
      <c r="F106" s="360">
        <f t="shared" si="13"/>
        <v>6.7</v>
      </c>
      <c r="G106" s="359">
        <f>IF('Datos de Indicador'!AA109="No dato","x",ROUND(IF('Datos de Indicador'!AA109&gt;G$302,0,IF('Datos de Indicador'!AA109&lt;$G$301,10,(G$302-'Datos de Indicador'!AA109)/(G$302-G$301)*10)),1))</f>
        <v>7.9</v>
      </c>
      <c r="H106" s="361">
        <f t="shared" si="8"/>
        <v>7.9</v>
      </c>
      <c r="I106" s="362">
        <f t="shared" si="9"/>
        <v>7.3</v>
      </c>
      <c r="J106" s="359">
        <f>IF('Datos de Indicador'!AB109="No dato","x",ROUND(IF('Datos de Indicador'!AB109&gt;J$302,0,IF('Datos de Indicador'!AB109&lt;$J$301,10,(J$302-'Datos de Indicador'!AB109)/(J$302-J$301)*10)),1))</f>
        <v>10</v>
      </c>
      <c r="K106" s="359">
        <f>IF('Datos de Indicador'!AC109="No dato","x",ROUND(IF('Datos de Indicador'!AC109&gt;K$302,0,IF('Datos de Indicador'!AC109&lt;$K$301,10,(K$302-'Datos de Indicador'!AC109)/(K$302-K$301)*10)),1))</f>
        <v>9.8000000000000007</v>
      </c>
      <c r="L106" s="359">
        <f>IF('Datos de Indicador'!AD109="No dato","x",ROUND(IF('Datos de Indicador'!AD109&gt;L$302,0,IF('Datos de Indicador'!AD109&lt;$L$301,10,(L$302-'Datos de Indicador'!AD109)/(L$302-L$301)*10)),1))</f>
        <v>6.3</v>
      </c>
      <c r="M106" s="361">
        <f t="shared" si="10"/>
        <v>8.6999999999999993</v>
      </c>
      <c r="N106" s="358">
        <f>IF('Datos de Indicador'!AE109="No dato","x",ROUND(IF('Datos de Indicador'!AE109&gt;N$302,0,IF('Datos de Indicador'!AE109&lt;$N$301,10,(N$302-'Datos de Indicador'!AE109)/(N$302-N$301)*10)),1))</f>
        <v>5.2</v>
      </c>
      <c r="O106" s="359">
        <f>IF('Datos de Indicador'!AF109="No dato","x",ROUND(IF('Datos de Indicador'!AF109&gt;O$302,0,IF('Datos de Indicador'!AF109&lt;$O$301,10,(O$302-'Datos de Indicador'!AF109)/(O$302-O$301)*10)),1))</f>
        <v>10</v>
      </c>
      <c r="P106" s="359">
        <f>IF('Datos de Indicador'!AG109="No dato","x",ROUND(IF('Datos de Indicador'!AG109&gt;P$302,0,IF('Datos de Indicador'!AG109&lt;$P$301,10,(P$302-'Datos de Indicador'!AG109)/(P$302-P$301)*10)),1))</f>
        <v>10</v>
      </c>
      <c r="Q106" s="361">
        <f t="shared" si="11"/>
        <v>8.4</v>
      </c>
      <c r="R106" s="363">
        <f>IF('Datos de Indicador'!AH109="No data","x",ROUND(IF('Datos de Indicador'!AH109&gt;R$302,0,IF('Datos de Indicador'!AH109&lt;R$301,10,(R$302-'Datos de Indicador'!AH109)/(R$302-R$301)*10)),1))</f>
        <v>7.6</v>
      </c>
      <c r="S106" s="363">
        <f>IF('Datos de Indicador'!AI109="No data","x",ROUND(IF('Datos de Indicador'!AI109&gt;S$302,0,IF('Datos de Indicador'!AI109&lt;S$301,10,(S$302-'Datos de Indicador'!AI109)/(S$302-S$301)*10)),1))</f>
        <v>0</v>
      </c>
      <c r="T106" s="363">
        <f>IF('Datos de Indicador'!AJ109="No data","x",ROUND(IF('Datos de Indicador'!AJ109&gt;T$302,0,IF('Datos de Indicador'!AJ109&lt;T$301,10,(T$302-'Datos de Indicador'!AJ109)/(T$302-T$301)*10)),1))</f>
        <v>7.2</v>
      </c>
      <c r="U106" s="363">
        <f>IF('Datos de Indicador'!AK109="No data","x",ROUND(IF('Datos de Indicador'!AK109&gt;U$302,0,IF('Datos de Indicador'!AK109&lt;U$301,10,(U$302-'Datos de Indicador'!AK109)/(U$302-U$301)*10)),1))</f>
        <v>10</v>
      </c>
      <c r="V106" s="364">
        <f t="shared" si="14"/>
        <v>7</v>
      </c>
      <c r="W106" s="365">
        <f>IF('Datos de Indicador'!AL109="No dato","x",ROUND(IF('Datos de Indicador'!AL109&gt;W$302,0,IF('Datos de Indicador'!AL109&lt;$W$301,10,(W$302-'Datos de Indicador'!AL109)/(W$302-W$301)*10)),1))</f>
        <v>5.7</v>
      </c>
      <c r="X106" s="361">
        <f t="shared" si="15"/>
        <v>6.4</v>
      </c>
      <c r="Y106" s="366">
        <f t="shared" si="12"/>
        <v>7.8</v>
      </c>
      <c r="Z106" s="32"/>
      <c r="AA106" s="378"/>
      <c r="AC106" s="378"/>
    </row>
    <row r="107" spans="1:29" s="3" customFormat="1" x14ac:dyDescent="0.25">
      <c r="A107" s="104" t="s">
        <v>216</v>
      </c>
      <c r="B107" s="101" t="s">
        <v>258</v>
      </c>
      <c r="C107" s="307">
        <v>715</v>
      </c>
      <c r="D107" s="358">
        <f>IF('Datos de Indicador'!Y110="No dato","x",ROUND(IF('Datos de Indicador'!Y110&gt;D$302,10,IF('Datos de Indicador'!Y110&lt;$D$301,0,10-(D$302-'Datos de Indicador'!Y110)/(D$302-D$301)*10)),1))</f>
        <v>5</v>
      </c>
      <c r="E107" s="359">
        <f>IF('Datos de Indicador'!Z110="No dato","x",ROUND(IF('Datos de Indicador'!Z110&gt;E$302,0,IF('Datos de Indicador'!Z110&lt;$E$301,10,(E$302-'Datos de Indicador'!Z110)/(E$302-E$301)*10)),1))</f>
        <v>0</v>
      </c>
      <c r="F107" s="360">
        <f t="shared" si="13"/>
        <v>3.3</v>
      </c>
      <c r="G107" s="359">
        <f>IF('Datos de Indicador'!AA110="No dato","x",ROUND(IF('Datos de Indicador'!AA110&gt;G$302,0,IF('Datos de Indicador'!AA110&lt;$G$301,10,(G$302-'Datos de Indicador'!AA110)/(G$302-G$301)*10)),1))</f>
        <v>5.7</v>
      </c>
      <c r="H107" s="361">
        <f t="shared" si="8"/>
        <v>5.7</v>
      </c>
      <c r="I107" s="362">
        <f t="shared" si="9"/>
        <v>4.5999999999999996</v>
      </c>
      <c r="J107" s="359">
        <f>IF('Datos de Indicador'!AB110="No dato","x",ROUND(IF('Datos de Indicador'!AB110&gt;J$302,0,IF('Datos de Indicador'!AB110&lt;$J$301,10,(J$302-'Datos de Indicador'!AB110)/(J$302-J$301)*10)),1))</f>
        <v>10</v>
      </c>
      <c r="K107" s="359">
        <f>IF('Datos de Indicador'!AC110="No dato","x",ROUND(IF('Datos de Indicador'!AC110&gt;K$302,0,IF('Datos de Indicador'!AC110&lt;$K$301,10,(K$302-'Datos de Indicador'!AC110)/(K$302-K$301)*10)),1))</f>
        <v>9.4</v>
      </c>
      <c r="L107" s="359">
        <f>IF('Datos de Indicador'!AD110="No dato","x",ROUND(IF('Datos de Indicador'!AD110&gt;L$302,0,IF('Datos de Indicador'!AD110&lt;$L$301,10,(L$302-'Datos de Indicador'!AD110)/(L$302-L$301)*10)),1))</f>
        <v>6.8</v>
      </c>
      <c r="M107" s="361">
        <f t="shared" si="10"/>
        <v>8.6999999999999993</v>
      </c>
      <c r="N107" s="358">
        <f>IF('Datos de Indicador'!AE110="No dato","x",ROUND(IF('Datos de Indicador'!AE110&gt;N$302,0,IF('Datos de Indicador'!AE110&lt;$N$301,10,(N$302-'Datos de Indicador'!AE110)/(N$302-N$301)*10)),1))</f>
        <v>7.5</v>
      </c>
      <c r="O107" s="359">
        <f>IF('Datos de Indicador'!AF110="No dato","x",ROUND(IF('Datos de Indicador'!AF110&gt;O$302,0,IF('Datos de Indicador'!AF110&lt;$O$301,10,(O$302-'Datos de Indicador'!AF110)/(O$302-O$301)*10)),1))</f>
        <v>10</v>
      </c>
      <c r="P107" s="359">
        <f>IF('Datos de Indicador'!AG110="No dato","x",ROUND(IF('Datos de Indicador'!AG110&gt;P$302,0,IF('Datos de Indicador'!AG110&lt;$P$301,10,(P$302-'Datos de Indicador'!AG110)/(P$302-P$301)*10)),1))</f>
        <v>10</v>
      </c>
      <c r="Q107" s="361">
        <f t="shared" si="11"/>
        <v>9.1999999999999993</v>
      </c>
      <c r="R107" s="363">
        <f>IF('Datos de Indicador'!AH110="No data","x",ROUND(IF('Datos de Indicador'!AH110&gt;R$302,0,IF('Datos de Indicador'!AH110&lt;R$301,10,(R$302-'Datos de Indicador'!AH110)/(R$302-R$301)*10)),1))</f>
        <v>0.4</v>
      </c>
      <c r="S107" s="363">
        <f>IF('Datos de Indicador'!AI110="No data","x",ROUND(IF('Datos de Indicador'!AI110&gt;S$302,0,IF('Datos de Indicador'!AI110&lt;S$301,10,(S$302-'Datos de Indicador'!AI110)/(S$302-S$301)*10)),1))</f>
        <v>2.8</v>
      </c>
      <c r="T107" s="363">
        <f>IF('Datos de Indicador'!AJ110="No data","x",ROUND(IF('Datos de Indicador'!AJ110&gt;T$302,0,IF('Datos de Indicador'!AJ110&lt;T$301,10,(T$302-'Datos de Indicador'!AJ110)/(T$302-T$301)*10)),1))</f>
        <v>9.3000000000000007</v>
      </c>
      <c r="U107" s="363">
        <f>IF('Datos de Indicador'!AK110="No data","x",ROUND(IF('Datos de Indicador'!AK110&gt;U$302,0,IF('Datos de Indicador'!AK110&lt;U$301,10,(U$302-'Datos de Indicador'!AK110)/(U$302-U$301)*10)),1))</f>
        <v>10</v>
      </c>
      <c r="V107" s="364">
        <f t="shared" si="14"/>
        <v>7</v>
      </c>
      <c r="W107" s="365">
        <f>IF('Datos de Indicador'!AL110="No dato","x",ROUND(IF('Datos de Indicador'!AL110&gt;W$302,0,IF('Datos de Indicador'!AL110&lt;$W$301,10,(W$302-'Datos de Indicador'!AL110)/(W$302-W$301)*10)),1))</f>
        <v>6.4</v>
      </c>
      <c r="X107" s="361">
        <f t="shared" si="15"/>
        <v>6.7</v>
      </c>
      <c r="Y107" s="366">
        <f t="shared" si="12"/>
        <v>8.1999999999999993</v>
      </c>
      <c r="Z107" s="32"/>
      <c r="AA107" s="378"/>
      <c r="AC107" s="378"/>
    </row>
    <row r="108" spans="1:29" s="3" customFormat="1" x14ac:dyDescent="0.25">
      <c r="A108" s="104" t="s">
        <v>216</v>
      </c>
      <c r="B108" s="101" t="s">
        <v>259</v>
      </c>
      <c r="C108" s="307">
        <v>716</v>
      </c>
      <c r="D108" s="358">
        <f>IF('Datos de Indicador'!Y111="No dato","x",ROUND(IF('Datos de Indicador'!Y111&gt;D$302,10,IF('Datos de Indicador'!Y111&lt;$D$301,0,10-(D$302-'Datos de Indicador'!Y111)/(D$302-D$301)*10)),1))</f>
        <v>5</v>
      </c>
      <c r="E108" s="359">
        <f>IF('Datos de Indicador'!Z111="No dato","x",ROUND(IF('Datos de Indicador'!Z111&gt;E$302,0,IF('Datos de Indicador'!Z111&lt;$E$301,10,(E$302-'Datos de Indicador'!Z111)/(E$302-E$301)*10)),1))</f>
        <v>5</v>
      </c>
      <c r="F108" s="360">
        <f t="shared" si="13"/>
        <v>5</v>
      </c>
      <c r="G108" s="359">
        <f>IF('Datos de Indicador'!AA111="No dato","x",ROUND(IF('Datos de Indicador'!AA111&gt;G$302,0,IF('Datos de Indicador'!AA111&lt;$G$301,10,(G$302-'Datos de Indicador'!AA111)/(G$302-G$301)*10)),1))</f>
        <v>9.4</v>
      </c>
      <c r="H108" s="361">
        <f t="shared" si="8"/>
        <v>9.4</v>
      </c>
      <c r="I108" s="362">
        <f t="shared" si="9"/>
        <v>7.9</v>
      </c>
      <c r="J108" s="359">
        <f>IF('Datos de Indicador'!AB111="No dato","x",ROUND(IF('Datos de Indicador'!AB111&gt;J$302,0,IF('Datos de Indicador'!AB111&lt;$J$301,10,(J$302-'Datos de Indicador'!AB111)/(J$302-J$301)*10)),1))</f>
        <v>10</v>
      </c>
      <c r="K108" s="359">
        <f>IF('Datos de Indicador'!AC111="No dato","x",ROUND(IF('Datos de Indicador'!AC111&gt;K$302,0,IF('Datos de Indicador'!AC111&lt;$K$301,10,(K$302-'Datos de Indicador'!AC111)/(K$302-K$301)*10)),1))</f>
        <v>9.8000000000000007</v>
      </c>
      <c r="L108" s="359">
        <f>IF('Datos de Indicador'!AD111="No dato","x",ROUND(IF('Datos de Indicador'!AD111&gt;L$302,0,IF('Datos de Indicador'!AD111&lt;$L$301,10,(L$302-'Datos de Indicador'!AD111)/(L$302-L$301)*10)),1))</f>
        <v>7.7</v>
      </c>
      <c r="M108" s="361">
        <f t="shared" si="10"/>
        <v>9.1999999999999993</v>
      </c>
      <c r="N108" s="358">
        <f>IF('Datos de Indicador'!AE111="No dato","x",ROUND(IF('Datos de Indicador'!AE111&gt;N$302,0,IF('Datos de Indicador'!AE111&lt;$N$301,10,(N$302-'Datos de Indicador'!AE111)/(N$302-N$301)*10)),1))</f>
        <v>6.4</v>
      </c>
      <c r="O108" s="359">
        <f>IF('Datos de Indicador'!AF111="No dato","x",ROUND(IF('Datos de Indicador'!AF111&gt;O$302,0,IF('Datos de Indicador'!AF111&lt;$O$301,10,(O$302-'Datos de Indicador'!AF111)/(O$302-O$301)*10)),1))</f>
        <v>10</v>
      </c>
      <c r="P108" s="359">
        <f>IF('Datos de Indicador'!AG111="No dato","x",ROUND(IF('Datos de Indicador'!AG111&gt;P$302,0,IF('Datos de Indicador'!AG111&lt;$P$301,10,(P$302-'Datos de Indicador'!AG111)/(P$302-P$301)*10)),1))</f>
        <v>10</v>
      </c>
      <c r="Q108" s="361">
        <f t="shared" si="11"/>
        <v>8.8000000000000007</v>
      </c>
      <c r="R108" s="363">
        <f>IF('Datos de Indicador'!AH111="No data","x",ROUND(IF('Datos de Indicador'!AH111&gt;R$302,0,IF('Datos de Indicador'!AH111&lt;R$301,10,(R$302-'Datos de Indicador'!AH111)/(R$302-R$301)*10)),1))</f>
        <v>0</v>
      </c>
      <c r="S108" s="363">
        <f>IF('Datos de Indicador'!AI111="No data","x",ROUND(IF('Datos de Indicador'!AI111&gt;S$302,0,IF('Datos de Indicador'!AI111&lt;S$301,10,(S$302-'Datos de Indicador'!AI111)/(S$302-S$301)*10)),1))</f>
        <v>0</v>
      </c>
      <c r="T108" s="363">
        <f>IF('Datos de Indicador'!AJ111="No data","x",ROUND(IF('Datos de Indicador'!AJ111&gt;T$302,0,IF('Datos de Indicador'!AJ111&lt;T$301,10,(T$302-'Datos de Indicador'!AJ111)/(T$302-T$301)*10)),1))</f>
        <v>2.2999999999999998</v>
      </c>
      <c r="U108" s="363">
        <f>IF('Datos de Indicador'!AK111="No data","x",ROUND(IF('Datos de Indicador'!AK111&gt;U$302,0,IF('Datos de Indicador'!AK111&lt;U$301,10,(U$302-'Datos de Indicador'!AK111)/(U$302-U$301)*10)),1))</f>
        <v>10</v>
      </c>
      <c r="V108" s="364">
        <f t="shared" si="14"/>
        <v>4.0999999999999996</v>
      </c>
      <c r="W108" s="365">
        <f>IF('Datos de Indicador'!AL111="No dato","x",ROUND(IF('Datos de Indicador'!AL111&gt;W$302,0,IF('Datos de Indicador'!AL111&lt;$W$301,10,(W$302-'Datos de Indicador'!AL111)/(W$302-W$301)*10)),1))</f>
        <v>7.4</v>
      </c>
      <c r="X108" s="361">
        <f t="shared" si="15"/>
        <v>5.8</v>
      </c>
      <c r="Y108" s="366">
        <f t="shared" si="12"/>
        <v>7.9</v>
      </c>
      <c r="Z108" s="32"/>
      <c r="AA108" s="378"/>
      <c r="AC108" s="378"/>
    </row>
    <row r="109" spans="1:29" s="3" customFormat="1" x14ac:dyDescent="0.25">
      <c r="A109" s="104" t="s">
        <v>216</v>
      </c>
      <c r="B109" s="101" t="s">
        <v>260</v>
      </c>
      <c r="C109" s="307">
        <v>717</v>
      </c>
      <c r="D109" s="358">
        <f>IF('Datos de Indicador'!Y112="No dato","x",ROUND(IF('Datos de Indicador'!Y112&gt;D$302,10,IF('Datos de Indicador'!Y112&lt;$D$301,0,10-(D$302-'Datos de Indicador'!Y112)/(D$302-D$301)*10)),1))</f>
        <v>10</v>
      </c>
      <c r="E109" s="359">
        <f>IF('Datos de Indicador'!Z112="No dato","x",ROUND(IF('Datos de Indicador'!Z112&gt;E$302,0,IF('Datos de Indicador'!Z112&lt;$E$301,10,(E$302-'Datos de Indicador'!Z112)/(E$302-E$301)*10)),1))</f>
        <v>10</v>
      </c>
      <c r="F109" s="360">
        <f t="shared" si="13"/>
        <v>10</v>
      </c>
      <c r="G109" s="359">
        <f>IF('Datos de Indicador'!AA112="No dato","x",ROUND(IF('Datos de Indicador'!AA112&gt;G$302,0,IF('Datos de Indicador'!AA112&lt;$G$301,10,(G$302-'Datos de Indicador'!AA112)/(G$302-G$301)*10)),1))</f>
        <v>9.1</v>
      </c>
      <c r="H109" s="361">
        <f t="shared" si="8"/>
        <v>9.1</v>
      </c>
      <c r="I109" s="362">
        <f t="shared" si="9"/>
        <v>9.6</v>
      </c>
      <c r="J109" s="359">
        <f>IF('Datos de Indicador'!AB112="No dato","x",ROUND(IF('Datos de Indicador'!AB112&gt;J$302,0,IF('Datos de Indicador'!AB112&lt;$J$301,10,(J$302-'Datos de Indicador'!AB112)/(J$302-J$301)*10)),1))</f>
        <v>10</v>
      </c>
      <c r="K109" s="359">
        <f>IF('Datos de Indicador'!AC112="No dato","x",ROUND(IF('Datos de Indicador'!AC112&gt;K$302,0,IF('Datos de Indicador'!AC112&lt;$K$301,10,(K$302-'Datos de Indicador'!AC112)/(K$302-K$301)*10)),1))</f>
        <v>9.9</v>
      </c>
      <c r="L109" s="359">
        <f>IF('Datos de Indicador'!AD112="No dato","x",ROUND(IF('Datos de Indicador'!AD112&gt;L$302,0,IF('Datos de Indicador'!AD112&lt;$L$301,10,(L$302-'Datos de Indicador'!AD112)/(L$302-L$301)*10)),1))</f>
        <v>8.1</v>
      </c>
      <c r="M109" s="361">
        <f t="shared" si="10"/>
        <v>9.3000000000000007</v>
      </c>
      <c r="N109" s="358">
        <f>IF('Datos de Indicador'!AE112="No dato","x",ROUND(IF('Datos de Indicador'!AE112&gt;N$302,0,IF('Datos de Indicador'!AE112&lt;$N$301,10,(N$302-'Datos de Indicador'!AE112)/(N$302-N$301)*10)),1))</f>
        <v>7.1</v>
      </c>
      <c r="O109" s="359">
        <f>IF('Datos de Indicador'!AF112="No dato","x",ROUND(IF('Datos de Indicador'!AF112&gt;O$302,0,IF('Datos de Indicador'!AF112&lt;$O$301,10,(O$302-'Datos de Indicador'!AF112)/(O$302-O$301)*10)),1))</f>
        <v>8.9</v>
      </c>
      <c r="P109" s="359">
        <f>IF('Datos de Indicador'!AG112="No dato","x",ROUND(IF('Datos de Indicador'!AG112&gt;P$302,0,IF('Datos de Indicador'!AG112&lt;$P$301,10,(P$302-'Datos de Indicador'!AG112)/(P$302-P$301)*10)),1))</f>
        <v>10</v>
      </c>
      <c r="Q109" s="361">
        <f t="shared" si="11"/>
        <v>8.6999999999999993</v>
      </c>
      <c r="R109" s="363">
        <f>IF('Datos de Indicador'!AH112="No data","x",ROUND(IF('Datos de Indicador'!AH112&gt;R$302,0,IF('Datos de Indicador'!AH112&lt;R$301,10,(R$302-'Datos de Indicador'!AH112)/(R$302-R$301)*10)),1))</f>
        <v>1.7</v>
      </c>
      <c r="S109" s="363">
        <f>IF('Datos de Indicador'!AI112="No data","x",ROUND(IF('Datos de Indicador'!AI112&gt;S$302,0,IF('Datos de Indicador'!AI112&lt;S$301,10,(S$302-'Datos de Indicador'!AI112)/(S$302-S$301)*10)),1))</f>
        <v>0</v>
      </c>
      <c r="T109" s="363">
        <f>IF('Datos de Indicador'!AJ112="No data","x",ROUND(IF('Datos de Indicador'!AJ112&gt;T$302,0,IF('Datos de Indicador'!AJ112&lt;T$301,10,(T$302-'Datos de Indicador'!AJ112)/(T$302-T$301)*10)),1))</f>
        <v>6.8</v>
      </c>
      <c r="U109" s="363">
        <f>IF('Datos de Indicador'!AK112="No data","x",ROUND(IF('Datos de Indicador'!AK112&gt;U$302,0,IF('Datos de Indicador'!AK112&lt;U$301,10,(U$302-'Datos de Indicador'!AK112)/(U$302-U$301)*10)),1))</f>
        <v>0</v>
      </c>
      <c r="V109" s="364">
        <f t="shared" si="14"/>
        <v>2.6</v>
      </c>
      <c r="W109" s="365">
        <f>IF('Datos de Indicador'!AL112="No dato","x",ROUND(IF('Datos de Indicador'!AL112&gt;W$302,0,IF('Datos de Indicador'!AL112&lt;$W$301,10,(W$302-'Datos de Indicador'!AL112)/(W$302-W$301)*10)),1))</f>
        <v>6.3</v>
      </c>
      <c r="X109" s="361">
        <f t="shared" si="15"/>
        <v>4.5</v>
      </c>
      <c r="Y109" s="366">
        <f t="shared" si="12"/>
        <v>7.5</v>
      </c>
      <c r="Z109" s="32"/>
      <c r="AA109" s="378"/>
      <c r="AC109" s="378"/>
    </row>
    <row r="110" spans="1:29" s="3" customFormat="1" x14ac:dyDescent="0.25">
      <c r="A110" s="104" t="s">
        <v>216</v>
      </c>
      <c r="B110" s="101" t="s">
        <v>261</v>
      </c>
      <c r="C110" s="307">
        <v>718</v>
      </c>
      <c r="D110" s="358">
        <f>IF('Datos de Indicador'!Y113="No dato","x",ROUND(IF('Datos de Indicador'!Y113&gt;D$302,10,IF('Datos de Indicador'!Y113&lt;$D$301,0,10-(D$302-'Datos de Indicador'!Y113)/(D$302-D$301)*10)),1))</f>
        <v>10</v>
      </c>
      <c r="E110" s="359">
        <f>IF('Datos de Indicador'!Z113="No dato","x",ROUND(IF('Datos de Indicador'!Z113&gt;E$302,0,IF('Datos de Indicador'!Z113&lt;$E$301,10,(E$302-'Datos de Indicador'!Z113)/(E$302-E$301)*10)),1))</f>
        <v>5</v>
      </c>
      <c r="F110" s="360">
        <f t="shared" si="13"/>
        <v>8.3000000000000007</v>
      </c>
      <c r="G110" s="359">
        <f>IF('Datos de Indicador'!AA113="No dato","x",ROUND(IF('Datos de Indicador'!AA113&gt;G$302,0,IF('Datos de Indicador'!AA113&lt;$G$301,10,(G$302-'Datos de Indicador'!AA113)/(G$302-G$301)*10)),1))</f>
        <v>8.6999999999999993</v>
      </c>
      <c r="H110" s="361">
        <f t="shared" si="8"/>
        <v>8.6999999999999993</v>
      </c>
      <c r="I110" s="362">
        <f t="shared" si="9"/>
        <v>8.5</v>
      </c>
      <c r="J110" s="359">
        <f>IF('Datos de Indicador'!AB113="No dato","x",ROUND(IF('Datos de Indicador'!AB113&gt;J$302,0,IF('Datos de Indicador'!AB113&lt;$J$301,10,(J$302-'Datos de Indicador'!AB113)/(J$302-J$301)*10)),1))</f>
        <v>7.2</v>
      </c>
      <c r="K110" s="359">
        <f>IF('Datos de Indicador'!AC113="No dato","x",ROUND(IF('Datos de Indicador'!AC113&gt;K$302,0,IF('Datos de Indicador'!AC113&lt;$K$301,10,(K$302-'Datos de Indicador'!AC113)/(K$302-K$301)*10)),1))</f>
        <v>9.8000000000000007</v>
      </c>
      <c r="L110" s="359">
        <f>IF('Datos de Indicador'!AD113="No dato","x",ROUND(IF('Datos de Indicador'!AD113&gt;L$302,0,IF('Datos de Indicador'!AD113&lt;$L$301,10,(L$302-'Datos de Indicador'!AD113)/(L$302-L$301)*10)),1))</f>
        <v>4</v>
      </c>
      <c r="M110" s="361">
        <f t="shared" si="10"/>
        <v>7</v>
      </c>
      <c r="N110" s="358">
        <f>IF('Datos de Indicador'!AE113="No dato","x",ROUND(IF('Datos de Indicador'!AE113&gt;N$302,0,IF('Datos de Indicador'!AE113&lt;$N$301,10,(N$302-'Datos de Indicador'!AE113)/(N$302-N$301)*10)),1))</f>
        <v>6</v>
      </c>
      <c r="O110" s="359">
        <f>IF('Datos de Indicador'!AF113="No dato","x",ROUND(IF('Datos de Indicador'!AF113&gt;O$302,0,IF('Datos de Indicador'!AF113&lt;$O$301,10,(O$302-'Datos de Indicador'!AF113)/(O$302-O$301)*10)),1))</f>
        <v>10</v>
      </c>
      <c r="P110" s="359">
        <f>IF('Datos de Indicador'!AG113="No dato","x",ROUND(IF('Datos de Indicador'!AG113&gt;P$302,0,IF('Datos de Indicador'!AG113&lt;$P$301,10,(P$302-'Datos de Indicador'!AG113)/(P$302-P$301)*10)),1))</f>
        <v>6.5</v>
      </c>
      <c r="Q110" s="361">
        <f t="shared" si="11"/>
        <v>7.5</v>
      </c>
      <c r="R110" s="363">
        <f>IF('Datos de Indicador'!AH113="No data","x",ROUND(IF('Datos de Indicador'!AH113&gt;R$302,0,IF('Datos de Indicador'!AH113&lt;R$301,10,(R$302-'Datos de Indicador'!AH113)/(R$302-R$301)*10)),1))</f>
        <v>7.3</v>
      </c>
      <c r="S110" s="363">
        <f>IF('Datos de Indicador'!AI113="No data","x",ROUND(IF('Datos de Indicador'!AI113&gt;S$302,0,IF('Datos de Indicador'!AI113&lt;S$301,10,(S$302-'Datos de Indicador'!AI113)/(S$302-S$301)*10)),1))</f>
        <v>0</v>
      </c>
      <c r="T110" s="363">
        <f>IF('Datos de Indicador'!AJ113="No data","x",ROUND(IF('Datos de Indicador'!AJ113&gt;T$302,0,IF('Datos de Indicador'!AJ113&lt;T$301,10,(T$302-'Datos de Indicador'!AJ113)/(T$302-T$301)*10)),1))</f>
        <v>1.4</v>
      </c>
      <c r="U110" s="363">
        <f>IF('Datos de Indicador'!AK113="No data","x",ROUND(IF('Datos de Indicador'!AK113&gt;U$302,0,IF('Datos de Indicador'!AK113&lt;U$301,10,(U$302-'Datos de Indicador'!AK113)/(U$302-U$301)*10)),1))</f>
        <v>3</v>
      </c>
      <c r="V110" s="364">
        <f t="shared" si="14"/>
        <v>2.7</v>
      </c>
      <c r="W110" s="365">
        <f>IF('Datos de Indicador'!AL113="No dato","x",ROUND(IF('Datos de Indicador'!AL113&gt;W$302,0,IF('Datos de Indicador'!AL113&lt;$W$301,10,(W$302-'Datos de Indicador'!AL113)/(W$302-W$301)*10)),1))</f>
        <v>4.3</v>
      </c>
      <c r="X110" s="361">
        <f t="shared" si="15"/>
        <v>3.5</v>
      </c>
      <c r="Y110" s="366">
        <f t="shared" si="12"/>
        <v>6</v>
      </c>
      <c r="Z110" s="32"/>
      <c r="AA110" s="378"/>
      <c r="AC110" s="378"/>
    </row>
    <row r="111" spans="1:29" s="3" customFormat="1" x14ac:dyDescent="0.25">
      <c r="A111" s="104" t="s">
        <v>216</v>
      </c>
      <c r="B111" s="101" t="s">
        <v>262</v>
      </c>
      <c r="C111" s="307">
        <v>719</v>
      </c>
      <c r="D111" s="358">
        <f>IF('Datos de Indicador'!Y114="No dato","x",ROUND(IF('Datos de Indicador'!Y114&gt;D$302,10,IF('Datos de Indicador'!Y114&lt;$D$301,0,10-(D$302-'Datos de Indicador'!Y114)/(D$302-D$301)*10)),1))</f>
        <v>5</v>
      </c>
      <c r="E111" s="359">
        <f>IF('Datos de Indicador'!Z114="No dato","x",ROUND(IF('Datos de Indicador'!Z114&gt;E$302,0,IF('Datos de Indicador'!Z114&lt;$E$301,10,(E$302-'Datos de Indicador'!Z114)/(E$302-E$301)*10)),1))</f>
        <v>5</v>
      </c>
      <c r="F111" s="360">
        <f t="shared" si="13"/>
        <v>5</v>
      </c>
      <c r="G111" s="359">
        <f>IF('Datos de Indicador'!AA114="No dato","x",ROUND(IF('Datos de Indicador'!AA114&gt;G$302,0,IF('Datos de Indicador'!AA114&lt;$G$301,10,(G$302-'Datos de Indicador'!AA114)/(G$302-G$301)*10)),1))</f>
        <v>4.9000000000000004</v>
      </c>
      <c r="H111" s="361">
        <f t="shared" si="8"/>
        <v>4.9000000000000004</v>
      </c>
      <c r="I111" s="362">
        <f t="shared" si="9"/>
        <v>5</v>
      </c>
      <c r="J111" s="359">
        <f>IF('Datos de Indicador'!AB114="No dato","x",ROUND(IF('Datos de Indicador'!AB114&gt;J$302,0,IF('Datos de Indicador'!AB114&lt;$J$301,10,(J$302-'Datos de Indicador'!AB114)/(J$302-J$301)*10)),1))</f>
        <v>10</v>
      </c>
      <c r="K111" s="359">
        <f>IF('Datos de Indicador'!AC114="No dato","x",ROUND(IF('Datos de Indicador'!AC114&gt;K$302,0,IF('Datos de Indicador'!AC114&lt;$K$301,10,(K$302-'Datos de Indicador'!AC114)/(K$302-K$301)*10)),1))</f>
        <v>9.5</v>
      </c>
      <c r="L111" s="359">
        <f>IF('Datos de Indicador'!AD114="No dato","x",ROUND(IF('Datos de Indicador'!AD114&gt;L$302,0,IF('Datos de Indicador'!AD114&lt;$L$301,10,(L$302-'Datos de Indicador'!AD114)/(L$302-L$301)*10)),1))</f>
        <v>7.6</v>
      </c>
      <c r="M111" s="361">
        <f t="shared" si="10"/>
        <v>9</v>
      </c>
      <c r="N111" s="358">
        <f>IF('Datos de Indicador'!AE114="No dato","x",ROUND(IF('Datos de Indicador'!AE114&gt;N$302,0,IF('Datos de Indicador'!AE114&lt;$N$301,10,(N$302-'Datos de Indicador'!AE114)/(N$302-N$301)*10)),1))</f>
        <v>7.7</v>
      </c>
      <c r="O111" s="359">
        <f>IF('Datos de Indicador'!AF114="No dato","x",ROUND(IF('Datos de Indicador'!AF114&gt;O$302,0,IF('Datos de Indicador'!AF114&lt;$O$301,10,(O$302-'Datos de Indicador'!AF114)/(O$302-O$301)*10)),1))</f>
        <v>10</v>
      </c>
      <c r="P111" s="359">
        <f>IF('Datos de Indicador'!AG114="No dato","x",ROUND(IF('Datos de Indicador'!AG114&gt;P$302,0,IF('Datos de Indicador'!AG114&lt;$P$301,10,(P$302-'Datos de Indicador'!AG114)/(P$302-P$301)*10)),1))</f>
        <v>10</v>
      </c>
      <c r="Q111" s="361">
        <f t="shared" si="11"/>
        <v>9.1999999999999993</v>
      </c>
      <c r="R111" s="363">
        <f>IF('Datos de Indicador'!AH114="No data","x",ROUND(IF('Datos de Indicador'!AH114&gt;R$302,0,IF('Datos de Indicador'!AH114&lt;R$301,10,(R$302-'Datos de Indicador'!AH114)/(R$302-R$301)*10)),1))</f>
        <v>0.6</v>
      </c>
      <c r="S111" s="363">
        <f>IF('Datos de Indicador'!AI114="No data","x",ROUND(IF('Datos de Indicador'!AI114&gt;S$302,0,IF('Datos de Indicador'!AI114&lt;S$301,10,(S$302-'Datos de Indicador'!AI114)/(S$302-S$301)*10)),1))</f>
        <v>0</v>
      </c>
      <c r="T111" s="363">
        <f>IF('Datos de Indicador'!AJ114="No data","x",ROUND(IF('Datos de Indicador'!AJ114&gt;T$302,0,IF('Datos de Indicador'!AJ114&lt;T$301,10,(T$302-'Datos de Indicador'!AJ114)/(T$302-T$301)*10)),1))</f>
        <v>8.5</v>
      </c>
      <c r="U111" s="363">
        <f>IF('Datos de Indicador'!AK114="No data","x",ROUND(IF('Datos de Indicador'!AK114&gt;U$302,0,IF('Datos de Indicador'!AK114&lt;U$301,10,(U$302-'Datos de Indicador'!AK114)/(U$302-U$301)*10)),1))</f>
        <v>10</v>
      </c>
      <c r="V111" s="364">
        <f t="shared" si="14"/>
        <v>6.3</v>
      </c>
      <c r="W111" s="365">
        <f>IF('Datos de Indicador'!AL114="No dato","x",ROUND(IF('Datos de Indicador'!AL114&gt;W$302,0,IF('Datos de Indicador'!AL114&lt;$W$301,10,(W$302-'Datos de Indicador'!AL114)/(W$302-W$301)*10)),1))</f>
        <v>5.3</v>
      </c>
      <c r="X111" s="361">
        <f t="shared" si="15"/>
        <v>5.8</v>
      </c>
      <c r="Y111" s="366">
        <f t="shared" si="12"/>
        <v>8</v>
      </c>
      <c r="Z111" s="32"/>
      <c r="AA111" s="378"/>
      <c r="AC111" s="378"/>
    </row>
    <row r="112" spans="1:29" s="3" customFormat="1" x14ac:dyDescent="0.25">
      <c r="A112" s="99" t="s">
        <v>86</v>
      </c>
      <c r="B112" s="239" t="s">
        <v>85</v>
      </c>
      <c r="C112" s="308">
        <v>801</v>
      </c>
      <c r="D112" s="358">
        <f>IF('Datos de Indicador'!Y115="No dato","x",ROUND(IF('Datos de Indicador'!Y115&gt;D$302,10,IF('Datos de Indicador'!Y115&lt;$D$301,0,10-(D$302-'Datos de Indicador'!Y115)/(D$302-D$301)*10)),1))</f>
        <v>5</v>
      </c>
      <c r="E112" s="359">
        <f>IF('Datos de Indicador'!Z115="No dato","x",ROUND(IF('Datos de Indicador'!Z115&gt;E$302,0,IF('Datos de Indicador'!Z115&lt;$E$301,10,(E$302-'Datos de Indicador'!Z115)/(E$302-E$301)*10)),1))</f>
        <v>5</v>
      </c>
      <c r="F112" s="360">
        <f t="shared" si="13"/>
        <v>5</v>
      </c>
      <c r="G112" s="359">
        <f>IF('Datos de Indicador'!AA115="No dato","x",ROUND(IF('Datos de Indicador'!AA115&gt;G$302,0,IF('Datos de Indicador'!AA115&lt;$G$301,10,(G$302-'Datos de Indicador'!AA115)/(G$302-G$301)*10)),1))</f>
        <v>0.2</v>
      </c>
      <c r="H112" s="361">
        <f t="shared" si="8"/>
        <v>0.2</v>
      </c>
      <c r="I112" s="362">
        <f t="shared" si="9"/>
        <v>2.9</v>
      </c>
      <c r="J112" s="359">
        <f>IF('Datos de Indicador'!AB115="No dato","x",ROUND(IF('Datos de Indicador'!AB115&gt;J$302,0,IF('Datos de Indicador'!AB115&lt;$J$301,10,(J$302-'Datos de Indicador'!AB115)/(J$302-J$301)*10)),1))</f>
        <v>0.8</v>
      </c>
      <c r="K112" s="359">
        <f>IF('Datos de Indicador'!AC115="No dato","x",ROUND(IF('Datos de Indicador'!AC115&gt;K$302,0,IF('Datos de Indicador'!AC115&lt;$K$301,10,(K$302-'Datos de Indicador'!AC115)/(K$302-K$301)*10)),1))</f>
        <v>2.8</v>
      </c>
      <c r="L112" s="359">
        <f>IF('Datos de Indicador'!AD115="No dato","x",ROUND(IF('Datos de Indicador'!AD115&gt;L$302,0,IF('Datos de Indicador'!AD115&lt;$L$301,10,(L$302-'Datos de Indicador'!AD115)/(L$302-L$301)*10)),1))</f>
        <v>0.3</v>
      </c>
      <c r="M112" s="361">
        <f t="shared" si="10"/>
        <v>1.3</v>
      </c>
      <c r="N112" s="358">
        <f>IF('Datos de Indicador'!AE115="No dato","x",ROUND(IF('Datos de Indicador'!AE115&gt;N$302,0,IF('Datos de Indicador'!AE115&lt;$N$301,10,(N$302-'Datos de Indicador'!AE115)/(N$302-N$301)*10)),1))</f>
        <v>4</v>
      </c>
      <c r="O112" s="359">
        <f>IF('Datos de Indicador'!AF115="No dato","x",ROUND(IF('Datos de Indicador'!AF115&gt;O$302,0,IF('Datos de Indicador'!AF115&lt;$O$301,10,(O$302-'Datos de Indicador'!AF115)/(O$302-O$301)*10)),1))</f>
        <v>5.9</v>
      </c>
      <c r="P112" s="359">
        <f>IF('Datos de Indicador'!AG115="No dato","x",ROUND(IF('Datos de Indicador'!AG115&gt;P$302,0,IF('Datos de Indicador'!AG115&lt;$P$301,10,(P$302-'Datos de Indicador'!AG115)/(P$302-P$301)*10)),1))</f>
        <v>5.2</v>
      </c>
      <c r="Q112" s="361">
        <f t="shared" si="11"/>
        <v>5</v>
      </c>
      <c r="R112" s="363">
        <f>IF('Datos de Indicador'!AH115="No data","x",ROUND(IF('Datos de Indicador'!AH115&gt;R$302,0,IF('Datos de Indicador'!AH115&lt;R$301,10,(R$302-'Datos de Indicador'!AH115)/(R$302-R$301)*10)),1))</f>
        <v>10</v>
      </c>
      <c r="S112" s="363">
        <f>IF('Datos de Indicador'!AI115="No data","x",ROUND(IF('Datos de Indicador'!AI115&gt;S$302,0,IF('Datos de Indicador'!AI115&lt;S$301,10,(S$302-'Datos de Indicador'!AI115)/(S$302-S$301)*10)),1))</f>
        <v>4.5</v>
      </c>
      <c r="T112" s="363">
        <f>IF('Datos de Indicador'!AJ115="No data","x",ROUND(IF('Datos de Indicador'!AJ115&gt;T$302,0,IF('Datos de Indicador'!AJ115&lt;T$301,10,(T$302-'Datos de Indicador'!AJ115)/(T$302-T$301)*10)),1))</f>
        <v>0.6</v>
      </c>
      <c r="U112" s="363">
        <f>IF('Datos de Indicador'!AK115="No data","x",ROUND(IF('Datos de Indicador'!AK115&gt;U$302,0,IF('Datos de Indicador'!AK115&lt;U$301,10,(U$302-'Datos de Indicador'!AK115)/(U$302-U$301)*10)),1))</f>
        <v>3.3</v>
      </c>
      <c r="V112" s="364">
        <f t="shared" si="14"/>
        <v>3.7</v>
      </c>
      <c r="W112" s="365">
        <f>IF('Datos de Indicador'!AL115="No dato","x",ROUND(IF('Datos de Indicador'!AL115&gt;W$302,0,IF('Datos de Indicador'!AL115&lt;$W$301,10,(W$302-'Datos de Indicador'!AL115)/(W$302-W$301)*10)),1))</f>
        <v>1.5</v>
      </c>
      <c r="X112" s="361">
        <f t="shared" si="15"/>
        <v>2.6</v>
      </c>
      <c r="Y112" s="366">
        <f t="shared" si="12"/>
        <v>3</v>
      </c>
      <c r="Z112" s="32"/>
      <c r="AA112" s="378"/>
      <c r="AC112" s="378"/>
    </row>
    <row r="113" spans="1:29" s="3" customFormat="1" x14ac:dyDescent="0.25">
      <c r="A113" s="104" t="s">
        <v>86</v>
      </c>
      <c r="B113" s="101" t="s">
        <v>263</v>
      </c>
      <c r="C113" s="307">
        <v>802</v>
      </c>
      <c r="D113" s="358">
        <f>IF('Datos de Indicador'!Y116="No dato","x",ROUND(IF('Datos de Indicador'!Y116&gt;D$302,10,IF('Datos de Indicador'!Y116&lt;$D$301,0,10-(D$302-'Datos de Indicador'!Y116)/(D$302-D$301)*10)),1))</f>
        <v>5</v>
      </c>
      <c r="E113" s="359">
        <f>IF('Datos de Indicador'!Z116="No dato","x",ROUND(IF('Datos de Indicador'!Z116&gt;E$302,0,IF('Datos de Indicador'!Z116&lt;$E$301,10,(E$302-'Datos de Indicador'!Z116)/(E$302-E$301)*10)),1))</f>
        <v>10</v>
      </c>
      <c r="F113" s="360">
        <f t="shared" si="13"/>
        <v>6.7</v>
      </c>
      <c r="G113" s="359">
        <f>IF('Datos de Indicador'!AA116="No dato","x",ROUND(IF('Datos de Indicador'!AA116&gt;G$302,0,IF('Datos de Indicador'!AA116&lt;$G$301,10,(G$302-'Datos de Indicador'!AA116)/(G$302-G$301)*10)),1))</f>
        <v>7.5</v>
      </c>
      <c r="H113" s="361">
        <f t="shared" si="8"/>
        <v>7.5</v>
      </c>
      <c r="I113" s="362">
        <f t="shared" si="9"/>
        <v>7.1</v>
      </c>
      <c r="J113" s="359">
        <f>IF('Datos de Indicador'!AB116="No dato","x",ROUND(IF('Datos de Indicador'!AB116&gt;J$302,0,IF('Datos de Indicador'!AB116&lt;$J$301,10,(J$302-'Datos de Indicador'!AB116)/(J$302-J$301)*10)),1))</f>
        <v>10</v>
      </c>
      <c r="K113" s="359">
        <f>IF('Datos de Indicador'!AC116="No dato","x",ROUND(IF('Datos de Indicador'!AC116&gt;K$302,0,IF('Datos de Indicador'!AC116&lt;$K$301,10,(K$302-'Datos de Indicador'!AC116)/(K$302-K$301)*10)),1))</f>
        <v>9.5</v>
      </c>
      <c r="L113" s="359">
        <f>IF('Datos de Indicador'!AD116="No dato","x",ROUND(IF('Datos de Indicador'!AD116&gt;L$302,0,IF('Datos de Indicador'!AD116&lt;$L$301,10,(L$302-'Datos de Indicador'!AD116)/(L$302-L$301)*10)),1))</f>
        <v>7.7</v>
      </c>
      <c r="M113" s="361">
        <f t="shared" si="10"/>
        <v>9.1</v>
      </c>
      <c r="N113" s="358">
        <f>IF('Datos de Indicador'!AE116="No dato","x",ROUND(IF('Datos de Indicador'!AE116&gt;N$302,0,IF('Datos de Indicador'!AE116&lt;$N$301,10,(N$302-'Datos de Indicador'!AE116)/(N$302-N$301)*10)),1))</f>
        <v>5.4</v>
      </c>
      <c r="O113" s="359">
        <f>IF('Datos de Indicador'!AF116="No dato","x",ROUND(IF('Datos de Indicador'!AF116&gt;O$302,0,IF('Datos de Indicador'!AF116&lt;$O$301,10,(O$302-'Datos de Indicador'!AF116)/(O$302-O$301)*10)),1))</f>
        <v>7</v>
      </c>
      <c r="P113" s="359">
        <f>IF('Datos de Indicador'!AG116="No dato","x",ROUND(IF('Datos de Indicador'!AG116&gt;P$302,0,IF('Datos de Indicador'!AG116&lt;$P$301,10,(P$302-'Datos de Indicador'!AG116)/(P$302-P$301)*10)),1))</f>
        <v>10</v>
      </c>
      <c r="Q113" s="361">
        <f t="shared" si="11"/>
        <v>7.5</v>
      </c>
      <c r="R113" s="363">
        <f>IF('Datos de Indicador'!AH116="No data","x",ROUND(IF('Datos de Indicador'!AH116&gt;R$302,0,IF('Datos de Indicador'!AH116&lt;R$301,10,(R$302-'Datos de Indicador'!AH116)/(R$302-R$301)*10)),1))</f>
        <v>3.7</v>
      </c>
      <c r="S113" s="363">
        <f>IF('Datos de Indicador'!AI116="No data","x",ROUND(IF('Datos de Indicador'!AI116&gt;S$302,0,IF('Datos de Indicador'!AI116&lt;S$301,10,(S$302-'Datos de Indicador'!AI116)/(S$302-S$301)*10)),1))</f>
        <v>0</v>
      </c>
      <c r="T113" s="363">
        <f>IF('Datos de Indicador'!AJ116="No data","x",ROUND(IF('Datos de Indicador'!AJ116&gt;T$302,0,IF('Datos de Indicador'!AJ116&lt;T$301,10,(T$302-'Datos de Indicador'!AJ116)/(T$302-T$301)*10)),1))</f>
        <v>4.3</v>
      </c>
      <c r="U113" s="363">
        <f>IF('Datos de Indicador'!AK116="No data","x",ROUND(IF('Datos de Indicador'!AK116&gt;U$302,0,IF('Datos de Indicador'!AK116&lt;U$301,10,(U$302-'Datos de Indicador'!AK116)/(U$302-U$301)*10)),1))</f>
        <v>9.4</v>
      </c>
      <c r="V113" s="364">
        <f t="shared" si="14"/>
        <v>5.2</v>
      </c>
      <c r="W113" s="365">
        <f>IF('Datos de Indicador'!AL116="No dato","x",ROUND(IF('Datos de Indicador'!AL116&gt;W$302,0,IF('Datos de Indicador'!AL116&lt;$W$301,10,(W$302-'Datos de Indicador'!AL116)/(W$302-W$301)*10)),1))</f>
        <v>6.7</v>
      </c>
      <c r="X113" s="361">
        <f t="shared" si="15"/>
        <v>6</v>
      </c>
      <c r="Y113" s="366">
        <f t="shared" si="12"/>
        <v>7.5</v>
      </c>
      <c r="Z113" s="32"/>
      <c r="AA113" s="378"/>
      <c r="AC113" s="378"/>
    </row>
    <row r="114" spans="1:29" s="3" customFormat="1" x14ac:dyDescent="0.25">
      <c r="A114" s="104" t="s">
        <v>86</v>
      </c>
      <c r="B114" s="101" t="s">
        <v>264</v>
      </c>
      <c r="C114" s="307">
        <v>803</v>
      </c>
      <c r="D114" s="358">
        <f>IF('Datos de Indicador'!Y117="No dato","x",ROUND(IF('Datos de Indicador'!Y117&gt;D$302,10,IF('Datos de Indicador'!Y117&lt;$D$301,0,10-(D$302-'Datos de Indicador'!Y117)/(D$302-D$301)*10)),1))</f>
        <v>5</v>
      </c>
      <c r="E114" s="359">
        <f>IF('Datos de Indicador'!Z117="No dato","x",ROUND(IF('Datos de Indicador'!Z117&gt;E$302,0,IF('Datos de Indicador'!Z117&lt;$E$301,10,(E$302-'Datos de Indicador'!Z117)/(E$302-E$301)*10)),1))</f>
        <v>5</v>
      </c>
      <c r="F114" s="360">
        <f t="shared" si="13"/>
        <v>5</v>
      </c>
      <c r="G114" s="359">
        <f>IF('Datos de Indicador'!AA117="No dato","x",ROUND(IF('Datos de Indicador'!AA117&gt;G$302,0,IF('Datos de Indicador'!AA117&lt;$G$301,10,(G$302-'Datos de Indicador'!AA117)/(G$302-G$301)*10)),1))</f>
        <v>4.4000000000000004</v>
      </c>
      <c r="H114" s="361">
        <f t="shared" si="8"/>
        <v>4.4000000000000004</v>
      </c>
      <c r="I114" s="362">
        <f t="shared" si="9"/>
        <v>4.7</v>
      </c>
      <c r="J114" s="359">
        <f>IF('Datos de Indicador'!AB117="No dato","x",ROUND(IF('Datos de Indicador'!AB117&gt;J$302,0,IF('Datos de Indicador'!AB117&lt;$J$301,10,(J$302-'Datos de Indicador'!AB117)/(J$302-J$301)*10)),1))</f>
        <v>6</v>
      </c>
      <c r="K114" s="359">
        <f>IF('Datos de Indicador'!AC117="No dato","x",ROUND(IF('Datos de Indicador'!AC117&gt;K$302,0,IF('Datos de Indicador'!AC117&lt;$K$301,10,(K$302-'Datos de Indicador'!AC117)/(K$302-K$301)*10)),1))</f>
        <v>9.3000000000000007</v>
      </c>
      <c r="L114" s="359">
        <f>IF('Datos de Indicador'!AD117="No dato","x",ROUND(IF('Datos de Indicador'!AD117&gt;L$302,0,IF('Datos de Indicador'!AD117&lt;$L$301,10,(L$302-'Datos de Indicador'!AD117)/(L$302-L$301)*10)),1))</f>
        <v>3.3</v>
      </c>
      <c r="M114" s="361">
        <f t="shared" si="10"/>
        <v>6.2</v>
      </c>
      <c r="N114" s="358">
        <f>IF('Datos de Indicador'!AE117="No dato","x",ROUND(IF('Datos de Indicador'!AE117&gt;N$302,0,IF('Datos de Indicador'!AE117&lt;$N$301,10,(N$302-'Datos de Indicador'!AE117)/(N$302-N$301)*10)),1))</f>
        <v>7.5</v>
      </c>
      <c r="O114" s="359">
        <f>IF('Datos de Indicador'!AF117="No dato","x",ROUND(IF('Datos de Indicador'!AF117&gt;O$302,0,IF('Datos de Indicador'!AF117&lt;$O$301,10,(O$302-'Datos de Indicador'!AF117)/(O$302-O$301)*10)),1))</f>
        <v>10</v>
      </c>
      <c r="P114" s="359">
        <f>IF('Datos de Indicador'!AG117="No dato","x",ROUND(IF('Datos de Indicador'!AG117&gt;P$302,0,IF('Datos de Indicador'!AG117&lt;$P$301,10,(P$302-'Datos de Indicador'!AG117)/(P$302-P$301)*10)),1))</f>
        <v>7.6</v>
      </c>
      <c r="Q114" s="361">
        <f t="shared" si="11"/>
        <v>8.4</v>
      </c>
      <c r="R114" s="363">
        <f>IF('Datos de Indicador'!AH117="No data","x",ROUND(IF('Datos de Indicador'!AH117&gt;R$302,0,IF('Datos de Indicador'!AH117&lt;R$301,10,(R$302-'Datos de Indicador'!AH117)/(R$302-R$301)*10)),1))</f>
        <v>5.7</v>
      </c>
      <c r="S114" s="363">
        <f>IF('Datos de Indicador'!AI117="No data","x",ROUND(IF('Datos de Indicador'!AI117&gt;S$302,0,IF('Datos de Indicador'!AI117&lt;S$301,10,(S$302-'Datos de Indicador'!AI117)/(S$302-S$301)*10)),1))</f>
        <v>2.2999999999999998</v>
      </c>
      <c r="T114" s="363">
        <f>IF('Datos de Indicador'!AJ117="No data","x",ROUND(IF('Datos de Indicador'!AJ117&gt;T$302,0,IF('Datos de Indicador'!AJ117&lt;T$301,10,(T$302-'Datos de Indicador'!AJ117)/(T$302-T$301)*10)),1))</f>
        <v>6.9</v>
      </c>
      <c r="U114" s="363">
        <f>IF('Datos de Indicador'!AK117="No data","x",ROUND(IF('Datos de Indicador'!AK117&gt;U$302,0,IF('Datos de Indicador'!AK117&lt;U$301,10,(U$302-'Datos de Indicador'!AK117)/(U$302-U$301)*10)),1))</f>
        <v>9.3000000000000007</v>
      </c>
      <c r="V114" s="364">
        <f t="shared" si="14"/>
        <v>6.7</v>
      </c>
      <c r="W114" s="365">
        <f>IF('Datos de Indicador'!AL117="No dato","x",ROUND(IF('Datos de Indicador'!AL117&gt;W$302,0,IF('Datos de Indicador'!AL117&lt;$W$301,10,(W$302-'Datos de Indicador'!AL117)/(W$302-W$301)*10)),1))</f>
        <v>4.2</v>
      </c>
      <c r="X114" s="361">
        <f t="shared" si="15"/>
        <v>5.5</v>
      </c>
      <c r="Y114" s="366">
        <f t="shared" si="12"/>
        <v>6.7</v>
      </c>
      <c r="Z114" s="32"/>
      <c r="AA114" s="378"/>
      <c r="AC114" s="378"/>
    </row>
    <row r="115" spans="1:29" s="3" customFormat="1" x14ac:dyDescent="0.25">
      <c r="A115" s="104" t="s">
        <v>86</v>
      </c>
      <c r="B115" s="101" t="s">
        <v>265</v>
      </c>
      <c r="C115" s="307">
        <v>804</v>
      </c>
      <c r="D115" s="358">
        <f>IF('Datos de Indicador'!Y118="No dato","x",ROUND(IF('Datos de Indicador'!Y118&gt;D$302,10,IF('Datos de Indicador'!Y118&lt;$D$301,0,10-(D$302-'Datos de Indicador'!Y118)/(D$302-D$301)*10)),1))</f>
        <v>10</v>
      </c>
      <c r="E115" s="359">
        <f>IF('Datos de Indicador'!Z118="No dato","x",ROUND(IF('Datos de Indicador'!Z118&gt;E$302,0,IF('Datos de Indicador'!Z118&lt;$E$301,10,(E$302-'Datos de Indicador'!Z118)/(E$302-E$301)*10)),1))</f>
        <v>0</v>
      </c>
      <c r="F115" s="360">
        <f t="shared" si="13"/>
        <v>6.7</v>
      </c>
      <c r="G115" s="359">
        <f>IF('Datos de Indicador'!AA118="No dato","x",ROUND(IF('Datos de Indicador'!AA118&gt;G$302,0,IF('Datos de Indicador'!AA118&lt;$G$301,10,(G$302-'Datos de Indicador'!AA118)/(G$302-G$301)*10)),1))</f>
        <v>8.4</v>
      </c>
      <c r="H115" s="361">
        <f t="shared" si="8"/>
        <v>8.4</v>
      </c>
      <c r="I115" s="362">
        <f t="shared" si="9"/>
        <v>7.7</v>
      </c>
      <c r="J115" s="359">
        <f>IF('Datos de Indicador'!AB118="No dato","x",ROUND(IF('Datos de Indicador'!AB118&gt;J$302,0,IF('Datos de Indicador'!AB118&lt;$J$301,10,(J$302-'Datos de Indicador'!AB118)/(J$302-J$301)*10)),1))</f>
        <v>10</v>
      </c>
      <c r="K115" s="359">
        <f>IF('Datos de Indicador'!AC118="No dato","x",ROUND(IF('Datos de Indicador'!AC118&gt;K$302,0,IF('Datos de Indicador'!AC118&lt;$K$301,10,(K$302-'Datos de Indicador'!AC118)/(K$302-K$301)*10)),1))</f>
        <v>9.9</v>
      </c>
      <c r="L115" s="359">
        <f>IF('Datos de Indicador'!AD118="No dato","x",ROUND(IF('Datos de Indicador'!AD118&gt;L$302,0,IF('Datos de Indicador'!AD118&lt;$L$301,10,(L$302-'Datos de Indicador'!AD118)/(L$302-L$301)*10)),1))</f>
        <v>10</v>
      </c>
      <c r="M115" s="361">
        <f t="shared" si="10"/>
        <v>10</v>
      </c>
      <c r="N115" s="358">
        <f>IF('Datos de Indicador'!AE118="No dato","x",ROUND(IF('Datos de Indicador'!AE118&gt;N$302,0,IF('Datos de Indicador'!AE118&lt;$N$301,10,(N$302-'Datos de Indicador'!AE118)/(N$302-N$301)*10)),1))</f>
        <v>9.5</v>
      </c>
      <c r="O115" s="359">
        <f>IF('Datos de Indicador'!AF118="No dato","x",ROUND(IF('Datos de Indicador'!AF118&gt;O$302,0,IF('Datos de Indicador'!AF118&lt;$O$301,10,(O$302-'Datos de Indicador'!AF118)/(O$302-O$301)*10)),1))</f>
        <v>10</v>
      </c>
      <c r="P115" s="359">
        <f>IF('Datos de Indicador'!AG118="No dato","x",ROUND(IF('Datos de Indicador'!AG118&gt;P$302,0,IF('Datos de Indicador'!AG118&lt;$P$301,10,(P$302-'Datos de Indicador'!AG118)/(P$302-P$301)*10)),1))</f>
        <v>10</v>
      </c>
      <c r="Q115" s="361">
        <f t="shared" si="11"/>
        <v>9.8000000000000007</v>
      </c>
      <c r="R115" s="363">
        <f>IF('Datos de Indicador'!AH118="No data","x",ROUND(IF('Datos de Indicador'!AH118&gt;R$302,0,IF('Datos de Indicador'!AH118&lt;R$301,10,(R$302-'Datos de Indicador'!AH118)/(R$302-R$301)*10)),1))</f>
        <v>8.1</v>
      </c>
      <c r="S115" s="363">
        <f>IF('Datos de Indicador'!AI118="No data","x",ROUND(IF('Datos de Indicador'!AI118&gt;S$302,0,IF('Datos de Indicador'!AI118&lt;S$301,10,(S$302-'Datos de Indicador'!AI118)/(S$302-S$301)*10)),1))</f>
        <v>0</v>
      </c>
      <c r="T115" s="363">
        <f>IF('Datos de Indicador'!AJ118="No data","x",ROUND(IF('Datos de Indicador'!AJ118&gt;T$302,0,IF('Datos de Indicador'!AJ118&lt;T$301,10,(T$302-'Datos de Indicador'!AJ118)/(T$302-T$301)*10)),1))</f>
        <v>8.5</v>
      </c>
      <c r="U115" s="363">
        <f>IF('Datos de Indicador'!AK118="No data","x",ROUND(IF('Datos de Indicador'!AK118&gt;U$302,0,IF('Datos de Indicador'!AK118&lt;U$301,10,(U$302-'Datos de Indicador'!AK118)/(U$302-U$301)*10)),1))</f>
        <v>10</v>
      </c>
      <c r="V115" s="364">
        <f t="shared" si="14"/>
        <v>7.5</v>
      </c>
      <c r="W115" s="365">
        <f>IF('Datos de Indicador'!AL118="No dato","x",ROUND(IF('Datos de Indicador'!AL118&gt;W$302,0,IF('Datos de Indicador'!AL118&lt;$W$301,10,(W$302-'Datos de Indicador'!AL118)/(W$302-W$301)*10)),1))</f>
        <v>7.8</v>
      </c>
      <c r="X115" s="361">
        <f t="shared" si="15"/>
        <v>7.7</v>
      </c>
      <c r="Y115" s="366">
        <f t="shared" si="12"/>
        <v>9.1999999999999993</v>
      </c>
      <c r="Z115" s="32"/>
      <c r="AA115" s="378"/>
      <c r="AC115" s="378"/>
    </row>
    <row r="116" spans="1:29" s="3" customFormat="1" x14ac:dyDescent="0.25">
      <c r="A116" s="104" t="s">
        <v>86</v>
      </c>
      <c r="B116" s="101" t="s">
        <v>172</v>
      </c>
      <c r="C116" s="307">
        <v>805</v>
      </c>
      <c r="D116" s="358">
        <f>IF('Datos de Indicador'!Y119="No dato","x",ROUND(IF('Datos de Indicador'!Y119&gt;D$302,10,IF('Datos de Indicador'!Y119&lt;$D$301,0,10-(D$302-'Datos de Indicador'!Y119)/(D$302-D$301)*10)),1))</f>
        <v>10</v>
      </c>
      <c r="E116" s="359">
        <f>IF('Datos de Indicador'!Z119="No dato","x",ROUND(IF('Datos de Indicador'!Z119&gt;E$302,0,IF('Datos de Indicador'!Z119&lt;$E$301,10,(E$302-'Datos de Indicador'!Z119)/(E$302-E$301)*10)),1))</f>
        <v>0</v>
      </c>
      <c r="F116" s="360">
        <f t="shared" si="13"/>
        <v>6.7</v>
      </c>
      <c r="G116" s="359">
        <f>IF('Datos de Indicador'!AA119="No dato","x",ROUND(IF('Datos de Indicador'!AA119&gt;G$302,0,IF('Datos de Indicador'!AA119&lt;$G$301,10,(G$302-'Datos de Indicador'!AA119)/(G$302-G$301)*10)),1))</f>
        <v>4.4000000000000004</v>
      </c>
      <c r="H116" s="361">
        <f t="shared" si="8"/>
        <v>4.4000000000000004</v>
      </c>
      <c r="I116" s="362">
        <f t="shared" si="9"/>
        <v>5.7</v>
      </c>
      <c r="J116" s="359">
        <f>IF('Datos de Indicador'!AB119="No dato","x",ROUND(IF('Datos de Indicador'!AB119&gt;J$302,0,IF('Datos de Indicador'!AB119&lt;$J$301,10,(J$302-'Datos de Indicador'!AB119)/(J$302-J$301)*10)),1))</f>
        <v>3</v>
      </c>
      <c r="K116" s="359">
        <f>IF('Datos de Indicador'!AC119="No dato","x",ROUND(IF('Datos de Indicador'!AC119&gt;K$302,0,IF('Datos de Indicador'!AC119&lt;$K$301,10,(K$302-'Datos de Indicador'!AC119)/(K$302-K$301)*10)),1))</f>
        <v>9.4</v>
      </c>
      <c r="L116" s="359">
        <f>IF('Datos de Indicador'!AD119="No dato","x",ROUND(IF('Datos de Indicador'!AD119&gt;L$302,0,IF('Datos de Indicador'!AD119&lt;$L$301,10,(L$302-'Datos de Indicador'!AD119)/(L$302-L$301)*10)),1))</f>
        <v>3.5</v>
      </c>
      <c r="M116" s="361">
        <f t="shared" si="10"/>
        <v>5.3</v>
      </c>
      <c r="N116" s="358">
        <f>IF('Datos de Indicador'!AE119="No dato","x",ROUND(IF('Datos de Indicador'!AE119&gt;N$302,0,IF('Datos de Indicador'!AE119&lt;$N$301,10,(N$302-'Datos de Indicador'!AE119)/(N$302-N$301)*10)),1))</f>
        <v>5.9</v>
      </c>
      <c r="O116" s="359">
        <f>IF('Datos de Indicador'!AF119="No dato","x",ROUND(IF('Datos de Indicador'!AF119&gt;O$302,0,IF('Datos de Indicador'!AF119&lt;$O$301,10,(O$302-'Datos de Indicador'!AF119)/(O$302-O$301)*10)),1))</f>
        <v>7.3</v>
      </c>
      <c r="P116" s="359">
        <f>IF('Datos de Indicador'!AG119="No dato","x",ROUND(IF('Datos de Indicador'!AG119&gt;P$302,0,IF('Datos de Indicador'!AG119&lt;$P$301,10,(P$302-'Datos de Indicador'!AG119)/(P$302-P$301)*10)),1))</f>
        <v>3.7</v>
      </c>
      <c r="Q116" s="361">
        <f t="shared" si="11"/>
        <v>5.6</v>
      </c>
      <c r="R116" s="363">
        <f>IF('Datos de Indicador'!AH119="No data","x",ROUND(IF('Datos de Indicador'!AH119&gt;R$302,0,IF('Datos de Indicador'!AH119&lt;R$301,10,(R$302-'Datos de Indicador'!AH119)/(R$302-R$301)*10)),1))</f>
        <v>9.4</v>
      </c>
      <c r="S116" s="363">
        <f>IF('Datos de Indicador'!AI119="No data","x",ROUND(IF('Datos de Indicador'!AI119&gt;S$302,0,IF('Datos de Indicador'!AI119&lt;S$301,10,(S$302-'Datos de Indicador'!AI119)/(S$302-S$301)*10)),1))</f>
        <v>9.3000000000000007</v>
      </c>
      <c r="T116" s="363">
        <f>IF('Datos de Indicador'!AJ119="No data","x",ROUND(IF('Datos de Indicador'!AJ119&gt;T$302,0,IF('Datos de Indicador'!AJ119&lt;T$301,10,(T$302-'Datos de Indicador'!AJ119)/(T$302-T$301)*10)),1))</f>
        <v>7.4</v>
      </c>
      <c r="U116" s="363">
        <f>IF('Datos de Indicador'!AK119="No data","x",ROUND(IF('Datos de Indicador'!AK119&gt;U$302,0,IF('Datos de Indicador'!AK119&lt;U$301,10,(U$302-'Datos de Indicador'!AK119)/(U$302-U$301)*10)),1))</f>
        <v>9.1</v>
      </c>
      <c r="V116" s="364">
        <f t="shared" si="14"/>
        <v>8.6</v>
      </c>
      <c r="W116" s="365">
        <f>IF('Datos de Indicador'!AL119="No dato","x",ROUND(IF('Datos de Indicador'!AL119&gt;W$302,0,IF('Datos de Indicador'!AL119&lt;$W$301,10,(W$302-'Datos de Indicador'!AL119)/(W$302-W$301)*10)),1))</f>
        <v>5.4</v>
      </c>
      <c r="X116" s="361">
        <f t="shared" si="15"/>
        <v>7</v>
      </c>
      <c r="Y116" s="366">
        <f t="shared" si="12"/>
        <v>6</v>
      </c>
      <c r="Z116" s="32"/>
      <c r="AA116" s="378"/>
      <c r="AC116" s="378"/>
    </row>
    <row r="117" spans="1:29" s="3" customFormat="1" x14ac:dyDescent="0.25">
      <c r="A117" s="104" t="s">
        <v>86</v>
      </c>
      <c r="B117" s="101" t="s">
        <v>266</v>
      </c>
      <c r="C117" s="307">
        <v>806</v>
      </c>
      <c r="D117" s="358">
        <f>IF('Datos de Indicador'!Y120="No dato","x",ROUND(IF('Datos de Indicador'!Y120&gt;D$302,10,IF('Datos de Indicador'!Y120&lt;$D$301,0,10-(D$302-'Datos de Indicador'!Y120)/(D$302-D$301)*10)),1))</f>
        <v>5</v>
      </c>
      <c r="E117" s="359">
        <f>IF('Datos de Indicador'!Z120="No dato","x",ROUND(IF('Datos de Indicador'!Z120&gt;E$302,0,IF('Datos de Indicador'!Z120&lt;$E$301,10,(E$302-'Datos de Indicador'!Z120)/(E$302-E$301)*10)),1))</f>
        <v>0</v>
      </c>
      <c r="F117" s="360">
        <f t="shared" si="13"/>
        <v>3.3</v>
      </c>
      <c r="G117" s="359">
        <f>IF('Datos de Indicador'!AA120="No dato","x",ROUND(IF('Datos de Indicador'!AA120&gt;G$302,0,IF('Datos de Indicador'!AA120&lt;$G$301,10,(G$302-'Datos de Indicador'!AA120)/(G$302-G$301)*10)),1))</f>
        <v>3.1</v>
      </c>
      <c r="H117" s="361">
        <f t="shared" si="8"/>
        <v>3.1</v>
      </c>
      <c r="I117" s="362">
        <f t="shared" si="9"/>
        <v>3.2</v>
      </c>
      <c r="J117" s="359">
        <f>IF('Datos de Indicador'!AB120="No dato","x",ROUND(IF('Datos de Indicador'!AB120&gt;J$302,0,IF('Datos de Indicador'!AB120&lt;$J$301,10,(J$302-'Datos de Indicador'!AB120)/(J$302-J$301)*10)),1))</f>
        <v>7.5</v>
      </c>
      <c r="K117" s="359">
        <f>IF('Datos de Indicador'!AC120="No dato","x",ROUND(IF('Datos de Indicador'!AC120&gt;K$302,0,IF('Datos de Indicador'!AC120&lt;$K$301,10,(K$302-'Datos de Indicador'!AC120)/(K$302-K$301)*10)),1))</f>
        <v>8.8000000000000007</v>
      </c>
      <c r="L117" s="359">
        <f>IF('Datos de Indicador'!AD120="No dato","x",ROUND(IF('Datos de Indicador'!AD120&gt;L$302,0,IF('Datos de Indicador'!AD120&lt;$L$301,10,(L$302-'Datos de Indicador'!AD120)/(L$302-L$301)*10)),1))</f>
        <v>2.9</v>
      </c>
      <c r="M117" s="361">
        <f t="shared" si="10"/>
        <v>6.4</v>
      </c>
      <c r="N117" s="358">
        <f>IF('Datos de Indicador'!AE120="No dato","x",ROUND(IF('Datos de Indicador'!AE120&gt;N$302,0,IF('Datos de Indicador'!AE120&lt;$N$301,10,(N$302-'Datos de Indicador'!AE120)/(N$302-N$301)*10)),1))</f>
        <v>7.3</v>
      </c>
      <c r="O117" s="359">
        <f>IF('Datos de Indicador'!AF120="No dato","x",ROUND(IF('Datos de Indicador'!AF120&gt;O$302,0,IF('Datos de Indicador'!AF120&lt;$O$301,10,(O$302-'Datos de Indicador'!AF120)/(O$302-O$301)*10)),1))</f>
        <v>7.9</v>
      </c>
      <c r="P117" s="359">
        <f>IF('Datos de Indicador'!AG120="No dato","x",ROUND(IF('Datos de Indicador'!AG120&gt;P$302,0,IF('Datos de Indicador'!AG120&lt;$P$301,10,(P$302-'Datos de Indicador'!AG120)/(P$302-P$301)*10)),1))</f>
        <v>6.5</v>
      </c>
      <c r="Q117" s="361">
        <f t="shared" si="11"/>
        <v>7.2</v>
      </c>
      <c r="R117" s="363">
        <f>IF('Datos de Indicador'!AH120="No data","x",ROUND(IF('Datos de Indicador'!AH120&gt;R$302,0,IF('Datos de Indicador'!AH120&lt;R$301,10,(R$302-'Datos de Indicador'!AH120)/(R$302-R$301)*10)),1))</f>
        <v>4.3</v>
      </c>
      <c r="S117" s="363">
        <f>IF('Datos de Indicador'!AI120="No data","x",ROUND(IF('Datos de Indicador'!AI120&gt;S$302,0,IF('Datos de Indicador'!AI120&lt;S$301,10,(S$302-'Datos de Indicador'!AI120)/(S$302-S$301)*10)),1))</f>
        <v>0</v>
      </c>
      <c r="T117" s="363">
        <f>IF('Datos de Indicador'!AJ120="No data","x",ROUND(IF('Datos de Indicador'!AJ120&gt;T$302,0,IF('Datos de Indicador'!AJ120&lt;T$301,10,(T$302-'Datos de Indicador'!AJ120)/(T$302-T$301)*10)),1))</f>
        <v>5.7</v>
      </c>
      <c r="U117" s="363">
        <f>IF('Datos de Indicador'!AK120="No data","x",ROUND(IF('Datos de Indicador'!AK120&gt;U$302,0,IF('Datos de Indicador'!AK120&lt;U$301,10,(U$302-'Datos de Indicador'!AK120)/(U$302-U$301)*10)),1))</f>
        <v>8.1</v>
      </c>
      <c r="V117" s="364">
        <f t="shared" si="14"/>
        <v>5.3</v>
      </c>
      <c r="W117" s="365">
        <f>IF('Datos de Indicador'!AL120="No dato","x",ROUND(IF('Datos de Indicador'!AL120&gt;W$302,0,IF('Datos de Indicador'!AL120&lt;$W$301,10,(W$302-'Datos de Indicador'!AL120)/(W$302-W$301)*10)),1))</f>
        <v>4</v>
      </c>
      <c r="X117" s="361">
        <f t="shared" si="15"/>
        <v>4.7</v>
      </c>
      <c r="Y117" s="366">
        <f t="shared" si="12"/>
        <v>6.1</v>
      </c>
      <c r="Z117" s="32"/>
      <c r="AA117" s="378"/>
      <c r="AC117" s="378"/>
    </row>
    <row r="118" spans="1:29" s="3" customFormat="1" x14ac:dyDescent="0.25">
      <c r="A118" s="104" t="s">
        <v>86</v>
      </c>
      <c r="B118" s="101" t="s">
        <v>193</v>
      </c>
      <c r="C118" s="307">
        <v>807</v>
      </c>
      <c r="D118" s="358">
        <f>IF('Datos de Indicador'!Y121="No dato","x",ROUND(IF('Datos de Indicador'!Y121&gt;D$302,10,IF('Datos de Indicador'!Y121&lt;$D$301,0,10-(D$302-'Datos de Indicador'!Y121)/(D$302-D$301)*10)),1))</f>
        <v>5</v>
      </c>
      <c r="E118" s="359">
        <f>IF('Datos de Indicador'!Z121="No dato","x",ROUND(IF('Datos de Indicador'!Z121&gt;E$302,0,IF('Datos de Indicador'!Z121&lt;$E$301,10,(E$302-'Datos de Indicador'!Z121)/(E$302-E$301)*10)),1))</f>
        <v>10</v>
      </c>
      <c r="F118" s="360">
        <f t="shared" si="13"/>
        <v>6.7</v>
      </c>
      <c r="G118" s="359">
        <f>IF('Datos de Indicador'!AA121="No dato","x",ROUND(IF('Datos de Indicador'!AA121&gt;G$302,0,IF('Datos de Indicador'!AA121&lt;$G$301,10,(G$302-'Datos de Indicador'!AA121)/(G$302-G$301)*10)),1))</f>
        <v>8.8000000000000007</v>
      </c>
      <c r="H118" s="361">
        <f t="shared" si="8"/>
        <v>8.8000000000000007</v>
      </c>
      <c r="I118" s="362">
        <f t="shared" si="9"/>
        <v>7.9</v>
      </c>
      <c r="J118" s="359">
        <f>IF('Datos de Indicador'!AB121="No dato","x",ROUND(IF('Datos de Indicador'!AB121&gt;J$302,0,IF('Datos de Indicador'!AB121&lt;$J$301,10,(J$302-'Datos de Indicador'!AB121)/(J$302-J$301)*10)),1))</f>
        <v>10</v>
      </c>
      <c r="K118" s="359">
        <f>IF('Datos de Indicador'!AC121="No dato","x",ROUND(IF('Datos de Indicador'!AC121&gt;K$302,0,IF('Datos de Indicador'!AC121&lt;$K$301,10,(K$302-'Datos de Indicador'!AC121)/(K$302-K$301)*10)),1))</f>
        <v>8.9</v>
      </c>
      <c r="L118" s="359">
        <f>IF('Datos de Indicador'!AD121="No dato","x",ROUND(IF('Datos de Indicador'!AD121&gt;L$302,0,IF('Datos de Indicador'!AD121&lt;$L$301,10,(L$302-'Datos de Indicador'!AD121)/(L$302-L$301)*10)),1))</f>
        <v>6</v>
      </c>
      <c r="M118" s="361">
        <f t="shared" si="10"/>
        <v>8.3000000000000007</v>
      </c>
      <c r="N118" s="358">
        <f>IF('Datos de Indicador'!AE121="No dato","x",ROUND(IF('Datos de Indicador'!AE121&gt;N$302,0,IF('Datos de Indicador'!AE121&lt;$N$301,10,(N$302-'Datos de Indicador'!AE121)/(N$302-N$301)*10)),1))</f>
        <v>7.6</v>
      </c>
      <c r="O118" s="359">
        <f>IF('Datos de Indicador'!AF121="No dato","x",ROUND(IF('Datos de Indicador'!AF121&gt;O$302,0,IF('Datos de Indicador'!AF121&lt;$O$301,10,(O$302-'Datos de Indicador'!AF121)/(O$302-O$301)*10)),1))</f>
        <v>10</v>
      </c>
      <c r="P118" s="359">
        <f>IF('Datos de Indicador'!AG121="No dato","x",ROUND(IF('Datos de Indicador'!AG121&gt;P$302,0,IF('Datos de Indicador'!AG121&lt;$P$301,10,(P$302-'Datos de Indicador'!AG121)/(P$302-P$301)*10)),1))</f>
        <v>10</v>
      </c>
      <c r="Q118" s="361">
        <f t="shared" si="11"/>
        <v>9.1999999999999993</v>
      </c>
      <c r="R118" s="363">
        <f>IF('Datos de Indicador'!AH121="No data","x",ROUND(IF('Datos de Indicador'!AH121&gt;R$302,0,IF('Datos de Indicador'!AH121&lt;R$301,10,(R$302-'Datos de Indicador'!AH121)/(R$302-R$301)*10)),1))</f>
        <v>10</v>
      </c>
      <c r="S118" s="363">
        <f>IF('Datos de Indicador'!AI121="No data","x",ROUND(IF('Datos de Indicador'!AI121&gt;S$302,0,IF('Datos de Indicador'!AI121&lt;S$301,10,(S$302-'Datos de Indicador'!AI121)/(S$302-S$301)*10)),1))</f>
        <v>0</v>
      </c>
      <c r="T118" s="363">
        <f>IF('Datos de Indicador'!AJ121="No data","x",ROUND(IF('Datos de Indicador'!AJ121&gt;T$302,0,IF('Datos de Indicador'!AJ121&lt;T$301,10,(T$302-'Datos de Indicador'!AJ121)/(T$302-T$301)*10)),1))</f>
        <v>5.8</v>
      </c>
      <c r="U118" s="363">
        <f>IF('Datos de Indicador'!AK121="No data","x",ROUND(IF('Datos de Indicador'!AK121&gt;U$302,0,IF('Datos de Indicador'!AK121&lt;U$301,10,(U$302-'Datos de Indicador'!AK121)/(U$302-U$301)*10)),1))</f>
        <v>8</v>
      </c>
      <c r="V118" s="364">
        <f t="shared" si="14"/>
        <v>6.3</v>
      </c>
      <c r="W118" s="365">
        <f>IF('Datos de Indicador'!AL121="No dato","x",ROUND(IF('Datos de Indicador'!AL121&gt;W$302,0,IF('Datos de Indicador'!AL121&lt;$W$301,10,(W$302-'Datos de Indicador'!AL121)/(W$302-W$301)*10)),1))</f>
        <v>5.8</v>
      </c>
      <c r="X118" s="361">
        <f t="shared" si="15"/>
        <v>6.1</v>
      </c>
      <c r="Y118" s="366">
        <f t="shared" si="12"/>
        <v>7.9</v>
      </c>
      <c r="Z118" s="32"/>
      <c r="AA118" s="378"/>
      <c r="AC118" s="378"/>
    </row>
    <row r="119" spans="1:29" s="3" customFormat="1" x14ac:dyDescent="0.25">
      <c r="A119" s="104" t="s">
        <v>86</v>
      </c>
      <c r="B119" s="101" t="s">
        <v>267</v>
      </c>
      <c r="C119" s="307">
        <v>808</v>
      </c>
      <c r="D119" s="358">
        <f>IF('Datos de Indicador'!Y122="No dato","x",ROUND(IF('Datos de Indicador'!Y122&gt;D$302,10,IF('Datos de Indicador'!Y122&lt;$D$301,0,10-(D$302-'Datos de Indicador'!Y122)/(D$302-D$301)*10)),1))</f>
        <v>10</v>
      </c>
      <c r="E119" s="359">
        <f>IF('Datos de Indicador'!Z122="No dato","x",ROUND(IF('Datos de Indicador'!Z122&gt;E$302,0,IF('Datos de Indicador'!Z122&lt;$E$301,10,(E$302-'Datos de Indicador'!Z122)/(E$302-E$301)*10)),1))</f>
        <v>10</v>
      </c>
      <c r="F119" s="360">
        <f t="shared" si="13"/>
        <v>10</v>
      </c>
      <c r="G119" s="359">
        <f>IF('Datos de Indicador'!AA122="No dato","x",ROUND(IF('Datos de Indicador'!AA122&gt;G$302,0,IF('Datos de Indicador'!AA122&lt;$G$301,10,(G$302-'Datos de Indicador'!AA122)/(G$302-G$301)*10)),1))</f>
        <v>5.7</v>
      </c>
      <c r="H119" s="361">
        <f t="shared" si="8"/>
        <v>5.7</v>
      </c>
      <c r="I119" s="362">
        <f t="shared" si="9"/>
        <v>8.6999999999999993</v>
      </c>
      <c r="J119" s="359">
        <f>IF('Datos de Indicador'!AB122="No dato","x",ROUND(IF('Datos de Indicador'!AB122&gt;J$302,0,IF('Datos de Indicador'!AB122&lt;$J$301,10,(J$302-'Datos de Indicador'!AB122)/(J$302-J$301)*10)),1))</f>
        <v>5.0999999999999996</v>
      </c>
      <c r="K119" s="359">
        <f>IF('Datos de Indicador'!AC122="No dato","x",ROUND(IF('Datos de Indicador'!AC122&gt;K$302,0,IF('Datos de Indicador'!AC122&lt;$K$301,10,(K$302-'Datos de Indicador'!AC122)/(K$302-K$301)*10)),1))</f>
        <v>9.6999999999999993</v>
      </c>
      <c r="L119" s="359">
        <f>IF('Datos de Indicador'!AD122="No dato","x",ROUND(IF('Datos de Indicador'!AD122&gt;L$302,0,IF('Datos de Indicador'!AD122&lt;$L$301,10,(L$302-'Datos de Indicador'!AD122)/(L$302-L$301)*10)),1))</f>
        <v>3.9</v>
      </c>
      <c r="M119" s="361">
        <f t="shared" si="10"/>
        <v>6.2</v>
      </c>
      <c r="N119" s="358">
        <f>IF('Datos de Indicador'!AE122="No dato","x",ROUND(IF('Datos de Indicador'!AE122&gt;N$302,0,IF('Datos de Indicador'!AE122&lt;$N$301,10,(N$302-'Datos de Indicador'!AE122)/(N$302-N$301)*10)),1))</f>
        <v>5.7</v>
      </c>
      <c r="O119" s="359">
        <f>IF('Datos de Indicador'!AF122="No dato","x",ROUND(IF('Datos de Indicador'!AF122&gt;O$302,0,IF('Datos de Indicador'!AF122&lt;$O$301,10,(O$302-'Datos de Indicador'!AF122)/(O$302-O$301)*10)),1))</f>
        <v>8.1999999999999993</v>
      </c>
      <c r="P119" s="359">
        <f>IF('Datos de Indicador'!AG122="No dato","x",ROUND(IF('Datos de Indicador'!AG122&gt;P$302,0,IF('Datos de Indicador'!AG122&lt;$P$301,10,(P$302-'Datos de Indicador'!AG122)/(P$302-P$301)*10)),1))</f>
        <v>8.5</v>
      </c>
      <c r="Q119" s="361">
        <f t="shared" si="11"/>
        <v>7.5</v>
      </c>
      <c r="R119" s="363">
        <f>IF('Datos de Indicador'!AH122="No data","x",ROUND(IF('Datos de Indicador'!AH122&gt;R$302,0,IF('Datos de Indicador'!AH122&lt;R$301,10,(R$302-'Datos de Indicador'!AH122)/(R$302-R$301)*10)),1))</f>
        <v>9.9</v>
      </c>
      <c r="S119" s="363">
        <f>IF('Datos de Indicador'!AI122="No data","x",ROUND(IF('Datos de Indicador'!AI122&gt;S$302,0,IF('Datos de Indicador'!AI122&lt;S$301,10,(S$302-'Datos de Indicador'!AI122)/(S$302-S$301)*10)),1))</f>
        <v>0</v>
      </c>
      <c r="T119" s="363">
        <f>IF('Datos de Indicador'!AJ122="No data","x",ROUND(IF('Datos de Indicador'!AJ122&gt;T$302,0,IF('Datos de Indicador'!AJ122&lt;T$301,10,(T$302-'Datos de Indicador'!AJ122)/(T$302-T$301)*10)),1))</f>
        <v>6.4</v>
      </c>
      <c r="U119" s="363">
        <f>IF('Datos de Indicador'!AK122="No data","x",ROUND(IF('Datos de Indicador'!AK122&gt;U$302,0,IF('Datos de Indicador'!AK122&lt;U$301,10,(U$302-'Datos de Indicador'!AK122)/(U$302-U$301)*10)),1))</f>
        <v>8.4</v>
      </c>
      <c r="V119" s="364">
        <f t="shared" si="14"/>
        <v>6.6</v>
      </c>
      <c r="W119" s="365">
        <f>IF('Datos de Indicador'!AL122="No dato","x",ROUND(IF('Datos de Indicador'!AL122&gt;W$302,0,IF('Datos de Indicador'!AL122&lt;$W$301,10,(W$302-'Datos de Indicador'!AL122)/(W$302-W$301)*10)),1))</f>
        <v>5.4</v>
      </c>
      <c r="X119" s="361">
        <f t="shared" si="15"/>
        <v>6</v>
      </c>
      <c r="Y119" s="366">
        <f t="shared" si="12"/>
        <v>6.6</v>
      </c>
      <c r="Z119" s="32"/>
      <c r="AA119" s="378"/>
      <c r="AC119" s="378"/>
    </row>
    <row r="120" spans="1:29" s="3" customFormat="1" x14ac:dyDescent="0.25">
      <c r="A120" s="104" t="s">
        <v>86</v>
      </c>
      <c r="B120" s="101" t="s">
        <v>268</v>
      </c>
      <c r="C120" s="307">
        <v>809</v>
      </c>
      <c r="D120" s="358">
        <f>IF('Datos de Indicador'!Y123="No dato","x",ROUND(IF('Datos de Indicador'!Y123&gt;D$302,10,IF('Datos de Indicador'!Y123&lt;$D$301,0,10-(D$302-'Datos de Indicador'!Y123)/(D$302-D$301)*10)),1))</f>
        <v>10</v>
      </c>
      <c r="E120" s="359">
        <f>IF('Datos de Indicador'!Z123="No dato","x",ROUND(IF('Datos de Indicador'!Z123&gt;E$302,0,IF('Datos de Indicador'!Z123&lt;$E$301,10,(E$302-'Datos de Indicador'!Z123)/(E$302-E$301)*10)),1))</f>
        <v>10</v>
      </c>
      <c r="F120" s="360">
        <f t="shared" si="13"/>
        <v>10</v>
      </c>
      <c r="G120" s="359">
        <f>IF('Datos de Indicador'!AA123="No dato","x",ROUND(IF('Datos de Indicador'!AA123&gt;G$302,0,IF('Datos de Indicador'!AA123&lt;$G$301,10,(G$302-'Datos de Indicador'!AA123)/(G$302-G$301)*10)),1))</f>
        <v>6.4</v>
      </c>
      <c r="H120" s="361">
        <f t="shared" si="8"/>
        <v>6.4</v>
      </c>
      <c r="I120" s="362">
        <f t="shared" si="9"/>
        <v>8.8000000000000007</v>
      </c>
      <c r="J120" s="359">
        <f>IF('Datos de Indicador'!AB123="No dato","x",ROUND(IF('Datos de Indicador'!AB123&gt;J$302,0,IF('Datos de Indicador'!AB123&lt;$J$301,10,(J$302-'Datos de Indicador'!AB123)/(J$302-J$301)*10)),1))</f>
        <v>10</v>
      </c>
      <c r="K120" s="359">
        <f>IF('Datos de Indicador'!AC123="No dato","x",ROUND(IF('Datos de Indicador'!AC123&gt;K$302,0,IF('Datos de Indicador'!AC123&lt;$K$301,10,(K$302-'Datos de Indicador'!AC123)/(K$302-K$301)*10)),1))</f>
        <v>9.6999999999999993</v>
      </c>
      <c r="L120" s="359">
        <f>IF('Datos de Indicador'!AD123="No dato","x",ROUND(IF('Datos de Indicador'!AD123&gt;L$302,0,IF('Datos de Indicador'!AD123&lt;$L$301,10,(L$302-'Datos de Indicador'!AD123)/(L$302-L$301)*10)),1))</f>
        <v>7.7</v>
      </c>
      <c r="M120" s="361">
        <f t="shared" si="10"/>
        <v>9.1</v>
      </c>
      <c r="N120" s="358">
        <f>IF('Datos de Indicador'!AE123="No dato","x",ROUND(IF('Datos de Indicador'!AE123&gt;N$302,0,IF('Datos de Indicador'!AE123&lt;$N$301,10,(N$302-'Datos de Indicador'!AE123)/(N$302-N$301)*10)),1))</f>
        <v>9</v>
      </c>
      <c r="O120" s="359">
        <f>IF('Datos de Indicador'!AF123="No dato","x",ROUND(IF('Datos de Indicador'!AF123&gt;O$302,0,IF('Datos de Indicador'!AF123&lt;$O$301,10,(O$302-'Datos de Indicador'!AF123)/(O$302-O$301)*10)),1))</f>
        <v>10</v>
      </c>
      <c r="P120" s="359">
        <f>IF('Datos de Indicador'!AG123="No dato","x",ROUND(IF('Datos de Indicador'!AG123&gt;P$302,0,IF('Datos de Indicador'!AG123&lt;$P$301,10,(P$302-'Datos de Indicador'!AG123)/(P$302-P$301)*10)),1))</f>
        <v>10</v>
      </c>
      <c r="Q120" s="361">
        <f t="shared" si="11"/>
        <v>9.6999999999999993</v>
      </c>
      <c r="R120" s="363">
        <f>IF('Datos de Indicador'!AH123="No data","x",ROUND(IF('Datos de Indicador'!AH123&gt;R$302,0,IF('Datos de Indicador'!AH123&lt;R$301,10,(R$302-'Datos de Indicador'!AH123)/(R$302-R$301)*10)),1))</f>
        <v>6.6</v>
      </c>
      <c r="S120" s="363">
        <f>IF('Datos de Indicador'!AI123="No data","x",ROUND(IF('Datos de Indicador'!AI123&gt;S$302,0,IF('Datos de Indicador'!AI123&lt;S$301,10,(S$302-'Datos de Indicador'!AI123)/(S$302-S$301)*10)),1))</f>
        <v>0.3</v>
      </c>
      <c r="T120" s="363">
        <f>IF('Datos de Indicador'!AJ123="No data","x",ROUND(IF('Datos de Indicador'!AJ123&gt;T$302,0,IF('Datos de Indicador'!AJ123&lt;T$301,10,(T$302-'Datos de Indicador'!AJ123)/(T$302-T$301)*10)),1))</f>
        <v>6.1</v>
      </c>
      <c r="U120" s="363">
        <f>IF('Datos de Indicador'!AK123="No data","x",ROUND(IF('Datos de Indicador'!AK123&gt;U$302,0,IF('Datos de Indicador'!AK123&lt;U$301,10,(U$302-'Datos de Indicador'!AK123)/(U$302-U$301)*10)),1))</f>
        <v>9.6</v>
      </c>
      <c r="V120" s="364">
        <f t="shared" si="14"/>
        <v>6.4</v>
      </c>
      <c r="W120" s="365">
        <f>IF('Datos de Indicador'!AL123="No dato","x",ROUND(IF('Datos de Indicador'!AL123&gt;W$302,0,IF('Datos de Indicador'!AL123&lt;$W$301,10,(W$302-'Datos de Indicador'!AL123)/(W$302-W$301)*10)),1))</f>
        <v>6</v>
      </c>
      <c r="X120" s="361">
        <f t="shared" si="15"/>
        <v>6.2</v>
      </c>
      <c r="Y120" s="366">
        <f t="shared" si="12"/>
        <v>8.3000000000000007</v>
      </c>
      <c r="Z120" s="32"/>
      <c r="AA120" s="378"/>
      <c r="AC120" s="378"/>
    </row>
    <row r="121" spans="1:29" s="3" customFormat="1" x14ac:dyDescent="0.25">
      <c r="A121" s="104" t="s">
        <v>86</v>
      </c>
      <c r="B121" s="101" t="s">
        <v>269</v>
      </c>
      <c r="C121" s="307">
        <v>810</v>
      </c>
      <c r="D121" s="358">
        <f>IF('Datos de Indicador'!Y124="No dato","x",ROUND(IF('Datos de Indicador'!Y124&gt;D$302,10,IF('Datos de Indicador'!Y124&lt;$D$301,0,10-(D$302-'Datos de Indicador'!Y124)/(D$302-D$301)*10)),1))</f>
        <v>5</v>
      </c>
      <c r="E121" s="359">
        <f>IF('Datos de Indicador'!Z124="No dato","x",ROUND(IF('Datos de Indicador'!Z124&gt;E$302,0,IF('Datos de Indicador'!Z124&lt;$E$301,10,(E$302-'Datos de Indicador'!Z124)/(E$302-E$301)*10)),1))</f>
        <v>10</v>
      </c>
      <c r="F121" s="360">
        <f t="shared" si="13"/>
        <v>6.7</v>
      </c>
      <c r="G121" s="359">
        <f>IF('Datos de Indicador'!AA124="No dato","x",ROUND(IF('Datos de Indicador'!AA124&gt;G$302,0,IF('Datos de Indicador'!AA124&lt;$G$301,10,(G$302-'Datos de Indicador'!AA124)/(G$302-G$301)*10)),1))</f>
        <v>6.2</v>
      </c>
      <c r="H121" s="361">
        <f t="shared" si="8"/>
        <v>6.2</v>
      </c>
      <c r="I121" s="362">
        <f t="shared" si="9"/>
        <v>6.5</v>
      </c>
      <c r="J121" s="359">
        <f>IF('Datos de Indicador'!AB124="No dato","x",ROUND(IF('Datos de Indicador'!AB124&gt;J$302,0,IF('Datos de Indicador'!AB124&lt;$J$301,10,(J$302-'Datos de Indicador'!AB124)/(J$302-J$301)*10)),1))</f>
        <v>10</v>
      </c>
      <c r="K121" s="359">
        <f>IF('Datos de Indicador'!AC124="No dato","x",ROUND(IF('Datos de Indicador'!AC124&gt;K$302,0,IF('Datos de Indicador'!AC124&lt;$K$301,10,(K$302-'Datos de Indicador'!AC124)/(K$302-K$301)*10)),1))</f>
        <v>9.6</v>
      </c>
      <c r="L121" s="359">
        <f>IF('Datos de Indicador'!AD124="No dato","x",ROUND(IF('Datos de Indicador'!AD124&gt;L$302,0,IF('Datos de Indicador'!AD124&lt;$L$301,10,(L$302-'Datos de Indicador'!AD124)/(L$302-L$301)*10)),1))</f>
        <v>4</v>
      </c>
      <c r="M121" s="361">
        <f t="shared" si="10"/>
        <v>7.9</v>
      </c>
      <c r="N121" s="358">
        <f>IF('Datos de Indicador'!AE124="No dato","x",ROUND(IF('Datos de Indicador'!AE124&gt;N$302,0,IF('Datos de Indicador'!AE124&lt;$N$301,10,(N$302-'Datos de Indicador'!AE124)/(N$302-N$301)*10)),1))</f>
        <v>6.7</v>
      </c>
      <c r="O121" s="359">
        <f>IF('Datos de Indicador'!AF124="No dato","x",ROUND(IF('Datos de Indicador'!AF124&gt;O$302,0,IF('Datos de Indicador'!AF124&lt;$O$301,10,(O$302-'Datos de Indicador'!AF124)/(O$302-O$301)*10)),1))</f>
        <v>5.9</v>
      </c>
      <c r="P121" s="359">
        <f>IF('Datos de Indicador'!AG124="No dato","x",ROUND(IF('Datos de Indicador'!AG124&gt;P$302,0,IF('Datos de Indicador'!AG124&lt;$P$301,10,(P$302-'Datos de Indicador'!AG124)/(P$302-P$301)*10)),1))</f>
        <v>8.3000000000000007</v>
      </c>
      <c r="Q121" s="361">
        <f t="shared" si="11"/>
        <v>7</v>
      </c>
      <c r="R121" s="363">
        <f>IF('Datos de Indicador'!AH124="No data","x",ROUND(IF('Datos de Indicador'!AH124&gt;R$302,0,IF('Datos de Indicador'!AH124&lt;R$301,10,(R$302-'Datos de Indicador'!AH124)/(R$302-R$301)*10)),1))</f>
        <v>10</v>
      </c>
      <c r="S121" s="363">
        <f>IF('Datos de Indicador'!AI124="No data","x",ROUND(IF('Datos de Indicador'!AI124&gt;S$302,0,IF('Datos de Indicador'!AI124&lt;S$301,10,(S$302-'Datos de Indicador'!AI124)/(S$302-S$301)*10)),1))</f>
        <v>1.3</v>
      </c>
      <c r="T121" s="363">
        <f>IF('Datos de Indicador'!AJ124="No data","x",ROUND(IF('Datos de Indicador'!AJ124&gt;T$302,0,IF('Datos de Indicador'!AJ124&lt;T$301,10,(T$302-'Datos de Indicador'!AJ124)/(T$302-T$301)*10)),1))</f>
        <v>5</v>
      </c>
      <c r="U121" s="363">
        <f>IF('Datos de Indicador'!AK124="No data","x",ROUND(IF('Datos de Indicador'!AK124&gt;U$302,0,IF('Datos de Indicador'!AK124&lt;U$301,10,(U$302-'Datos de Indicador'!AK124)/(U$302-U$301)*10)),1))</f>
        <v>7.6</v>
      </c>
      <c r="V121" s="364">
        <f t="shared" si="14"/>
        <v>6.1</v>
      </c>
      <c r="W121" s="365">
        <f>IF('Datos de Indicador'!AL124="No dato","x",ROUND(IF('Datos de Indicador'!AL124&gt;W$302,0,IF('Datos de Indicador'!AL124&lt;$W$301,10,(W$302-'Datos de Indicador'!AL124)/(W$302-W$301)*10)),1))</f>
        <v>5</v>
      </c>
      <c r="X121" s="361">
        <f t="shared" si="15"/>
        <v>5.6</v>
      </c>
      <c r="Y121" s="366">
        <f t="shared" si="12"/>
        <v>6.8</v>
      </c>
      <c r="Z121" s="32"/>
      <c r="AA121" s="378"/>
      <c r="AC121" s="378"/>
    </row>
    <row r="122" spans="1:29" s="3" customFormat="1" x14ac:dyDescent="0.25">
      <c r="A122" s="104" t="s">
        <v>86</v>
      </c>
      <c r="B122" s="101" t="s">
        <v>270</v>
      </c>
      <c r="C122" s="307">
        <v>811</v>
      </c>
      <c r="D122" s="358">
        <f>IF('Datos de Indicador'!Y125="No dato","x",ROUND(IF('Datos de Indicador'!Y125&gt;D$302,10,IF('Datos de Indicador'!Y125&lt;$D$301,0,10-(D$302-'Datos de Indicador'!Y125)/(D$302-D$301)*10)),1))</f>
        <v>5</v>
      </c>
      <c r="E122" s="359">
        <f>IF('Datos de Indicador'!Z125="No dato","x",ROUND(IF('Datos de Indicador'!Z125&gt;E$302,0,IF('Datos de Indicador'!Z125&lt;$E$301,10,(E$302-'Datos de Indicador'!Z125)/(E$302-E$301)*10)),1))</f>
        <v>5</v>
      </c>
      <c r="F122" s="360">
        <f t="shared" si="13"/>
        <v>5</v>
      </c>
      <c r="G122" s="359">
        <f>IF('Datos de Indicador'!AA125="No dato","x",ROUND(IF('Datos de Indicador'!AA125&gt;G$302,0,IF('Datos de Indicador'!AA125&lt;$G$301,10,(G$302-'Datos de Indicador'!AA125)/(G$302-G$301)*10)),1))</f>
        <v>7.4</v>
      </c>
      <c r="H122" s="361">
        <f t="shared" si="8"/>
        <v>7.4</v>
      </c>
      <c r="I122" s="362">
        <f t="shared" si="9"/>
        <v>6.3</v>
      </c>
      <c r="J122" s="359">
        <f>IF('Datos de Indicador'!AB125="No dato","x",ROUND(IF('Datos de Indicador'!AB125&gt;J$302,0,IF('Datos de Indicador'!AB125&lt;$J$301,10,(J$302-'Datos de Indicador'!AB125)/(J$302-J$301)*10)),1))</f>
        <v>10</v>
      </c>
      <c r="K122" s="359">
        <f>IF('Datos de Indicador'!AC125="No dato","x",ROUND(IF('Datos de Indicador'!AC125&gt;K$302,0,IF('Datos de Indicador'!AC125&lt;$K$301,10,(K$302-'Datos de Indicador'!AC125)/(K$302-K$301)*10)),1))</f>
        <v>9.8000000000000007</v>
      </c>
      <c r="L122" s="359">
        <f>IF('Datos de Indicador'!AD125="No dato","x",ROUND(IF('Datos de Indicador'!AD125&gt;L$302,0,IF('Datos de Indicador'!AD125&lt;$L$301,10,(L$302-'Datos de Indicador'!AD125)/(L$302-L$301)*10)),1))</f>
        <v>8.6999999999999993</v>
      </c>
      <c r="M122" s="361">
        <f t="shared" si="10"/>
        <v>9.5</v>
      </c>
      <c r="N122" s="358">
        <f>IF('Datos de Indicador'!AE125="No dato","x",ROUND(IF('Datos de Indicador'!AE125&gt;N$302,0,IF('Datos de Indicador'!AE125&lt;$N$301,10,(N$302-'Datos de Indicador'!AE125)/(N$302-N$301)*10)),1))</f>
        <v>8.6</v>
      </c>
      <c r="O122" s="359">
        <f>IF('Datos de Indicador'!AF125="No dato","x",ROUND(IF('Datos de Indicador'!AF125&gt;O$302,0,IF('Datos de Indicador'!AF125&lt;$O$301,10,(O$302-'Datos de Indicador'!AF125)/(O$302-O$301)*10)),1))</f>
        <v>10</v>
      </c>
      <c r="P122" s="359">
        <f>IF('Datos de Indicador'!AG125="No dato","x",ROUND(IF('Datos de Indicador'!AG125&gt;P$302,0,IF('Datos de Indicador'!AG125&lt;$P$301,10,(P$302-'Datos de Indicador'!AG125)/(P$302-P$301)*10)),1))</f>
        <v>10</v>
      </c>
      <c r="Q122" s="361">
        <f t="shared" si="11"/>
        <v>9.5</v>
      </c>
      <c r="R122" s="363">
        <f>IF('Datos de Indicador'!AH125="No data","x",ROUND(IF('Datos de Indicador'!AH125&gt;R$302,0,IF('Datos de Indicador'!AH125&lt;R$301,10,(R$302-'Datos de Indicador'!AH125)/(R$302-R$301)*10)),1))</f>
        <v>7.9</v>
      </c>
      <c r="S122" s="363">
        <f>IF('Datos de Indicador'!AI125="No data","x",ROUND(IF('Datos de Indicador'!AI125&gt;S$302,0,IF('Datos de Indicador'!AI125&lt;S$301,10,(S$302-'Datos de Indicador'!AI125)/(S$302-S$301)*10)),1))</f>
        <v>0</v>
      </c>
      <c r="T122" s="363">
        <f>IF('Datos de Indicador'!AJ125="No data","x",ROUND(IF('Datos de Indicador'!AJ125&gt;T$302,0,IF('Datos de Indicador'!AJ125&lt;T$301,10,(T$302-'Datos de Indicador'!AJ125)/(T$302-T$301)*10)),1))</f>
        <v>8.6</v>
      </c>
      <c r="U122" s="363">
        <f>IF('Datos de Indicador'!AK125="No data","x",ROUND(IF('Datos de Indicador'!AK125&gt;U$302,0,IF('Datos de Indicador'!AK125&lt;U$301,10,(U$302-'Datos de Indicador'!AK125)/(U$302-U$301)*10)),1))</f>
        <v>10</v>
      </c>
      <c r="V122" s="364">
        <f t="shared" si="14"/>
        <v>7.5</v>
      </c>
      <c r="W122" s="365">
        <f>IF('Datos de Indicador'!AL125="No dato","x",ROUND(IF('Datos de Indicador'!AL125&gt;W$302,0,IF('Datos de Indicador'!AL125&lt;$W$301,10,(W$302-'Datos de Indicador'!AL125)/(W$302-W$301)*10)),1))</f>
        <v>9.1999999999999993</v>
      </c>
      <c r="X122" s="361">
        <f t="shared" si="15"/>
        <v>8.4</v>
      </c>
      <c r="Y122" s="366">
        <f t="shared" si="12"/>
        <v>9.1</v>
      </c>
      <c r="Z122" s="32"/>
      <c r="AA122" s="378"/>
      <c r="AC122" s="378"/>
    </row>
    <row r="123" spans="1:29" s="3" customFormat="1" x14ac:dyDescent="0.25">
      <c r="A123" s="104" t="s">
        <v>86</v>
      </c>
      <c r="B123" s="101" t="s">
        <v>271</v>
      </c>
      <c r="C123" s="307">
        <v>812</v>
      </c>
      <c r="D123" s="358">
        <f>IF('Datos de Indicador'!Y126="No dato","x",ROUND(IF('Datos de Indicador'!Y126&gt;D$302,10,IF('Datos de Indicador'!Y126&lt;$D$301,0,10-(D$302-'Datos de Indicador'!Y126)/(D$302-D$301)*10)),1))</f>
        <v>10</v>
      </c>
      <c r="E123" s="359">
        <f>IF('Datos de Indicador'!Z126="No dato","x",ROUND(IF('Datos de Indicador'!Z126&gt;E$302,0,IF('Datos de Indicador'!Z126&lt;$E$301,10,(E$302-'Datos de Indicador'!Z126)/(E$302-E$301)*10)),1))</f>
        <v>5</v>
      </c>
      <c r="F123" s="360">
        <f t="shared" si="13"/>
        <v>8.3000000000000007</v>
      </c>
      <c r="G123" s="359">
        <f>IF('Datos de Indicador'!AA126="No dato","x",ROUND(IF('Datos de Indicador'!AA126&gt;G$302,0,IF('Datos de Indicador'!AA126&lt;$G$301,10,(G$302-'Datos de Indicador'!AA126)/(G$302-G$301)*10)),1))</f>
        <v>6.7</v>
      </c>
      <c r="H123" s="361">
        <f t="shared" si="8"/>
        <v>6.7</v>
      </c>
      <c r="I123" s="362">
        <f t="shared" si="9"/>
        <v>7.6</v>
      </c>
      <c r="J123" s="359">
        <f>IF('Datos de Indicador'!AB126="No dato","x",ROUND(IF('Datos de Indicador'!AB126&gt;J$302,0,IF('Datos de Indicador'!AB126&lt;$J$301,10,(J$302-'Datos de Indicador'!AB126)/(J$302-J$301)*10)),1))</f>
        <v>7.2</v>
      </c>
      <c r="K123" s="359">
        <f>IF('Datos de Indicador'!AC126="No dato","x",ROUND(IF('Datos de Indicador'!AC126&gt;K$302,0,IF('Datos de Indicador'!AC126&lt;$K$301,10,(K$302-'Datos de Indicador'!AC126)/(K$302-K$301)*10)),1))</f>
        <v>9.8000000000000007</v>
      </c>
      <c r="L123" s="359">
        <f>IF('Datos de Indicador'!AD126="No dato","x",ROUND(IF('Datos de Indicador'!AD126&gt;L$302,0,IF('Datos de Indicador'!AD126&lt;$L$301,10,(L$302-'Datos de Indicador'!AD126)/(L$302-L$301)*10)),1))</f>
        <v>2.8</v>
      </c>
      <c r="M123" s="361">
        <f t="shared" si="10"/>
        <v>6.6</v>
      </c>
      <c r="N123" s="358">
        <f>IF('Datos de Indicador'!AE126="No dato","x",ROUND(IF('Datos de Indicador'!AE126&gt;N$302,0,IF('Datos de Indicador'!AE126&lt;$N$301,10,(N$302-'Datos de Indicador'!AE126)/(N$302-N$301)*10)),1))</f>
        <v>4.5999999999999996</v>
      </c>
      <c r="O123" s="359">
        <f>IF('Datos de Indicador'!AF126="No dato","x",ROUND(IF('Datos de Indicador'!AF126&gt;O$302,0,IF('Datos de Indicador'!AF126&lt;$O$301,10,(O$302-'Datos de Indicador'!AF126)/(O$302-O$301)*10)),1))</f>
        <v>4.2</v>
      </c>
      <c r="P123" s="359">
        <f>IF('Datos de Indicador'!AG126="No dato","x",ROUND(IF('Datos de Indicador'!AG126&gt;P$302,0,IF('Datos de Indicador'!AG126&lt;$P$301,10,(P$302-'Datos de Indicador'!AG126)/(P$302-P$301)*10)),1))</f>
        <v>4.0999999999999996</v>
      </c>
      <c r="Q123" s="361">
        <f t="shared" si="11"/>
        <v>4.3</v>
      </c>
      <c r="R123" s="363">
        <f>IF('Datos de Indicador'!AH126="No data","x",ROUND(IF('Datos de Indicador'!AH126&gt;R$302,0,IF('Datos de Indicador'!AH126&lt;R$301,10,(R$302-'Datos de Indicador'!AH126)/(R$302-R$301)*10)),1))</f>
        <v>10</v>
      </c>
      <c r="S123" s="363">
        <f>IF('Datos de Indicador'!AI126="No data","x",ROUND(IF('Datos de Indicador'!AI126&gt;S$302,0,IF('Datos de Indicador'!AI126&lt;S$301,10,(S$302-'Datos de Indicador'!AI126)/(S$302-S$301)*10)),1))</f>
        <v>10</v>
      </c>
      <c r="T123" s="363">
        <f>IF('Datos de Indicador'!AJ126="No data","x",ROUND(IF('Datos de Indicador'!AJ126&gt;T$302,0,IF('Datos de Indicador'!AJ126&lt;T$301,10,(T$302-'Datos de Indicador'!AJ126)/(T$302-T$301)*10)),1))</f>
        <v>3.9</v>
      </c>
      <c r="U123" s="363">
        <f>IF('Datos de Indicador'!AK126="No data","x",ROUND(IF('Datos de Indicador'!AK126&gt;U$302,0,IF('Datos de Indicador'!AK126&lt;U$301,10,(U$302-'Datos de Indicador'!AK126)/(U$302-U$301)*10)),1))</f>
        <v>8.3000000000000007</v>
      </c>
      <c r="V123" s="364">
        <f t="shared" si="14"/>
        <v>7.4</v>
      </c>
      <c r="W123" s="365">
        <f>IF('Datos de Indicador'!AL126="No dato","x",ROUND(IF('Datos de Indicador'!AL126&gt;W$302,0,IF('Datos de Indicador'!AL126&lt;$W$301,10,(W$302-'Datos de Indicador'!AL126)/(W$302-W$301)*10)),1))</f>
        <v>4.0999999999999996</v>
      </c>
      <c r="X123" s="361">
        <f t="shared" si="15"/>
        <v>5.8</v>
      </c>
      <c r="Y123" s="366">
        <f t="shared" si="12"/>
        <v>5.6</v>
      </c>
      <c r="Z123" s="32"/>
      <c r="AA123" s="378"/>
      <c r="AC123" s="378"/>
    </row>
    <row r="124" spans="1:29" s="3" customFormat="1" x14ac:dyDescent="0.25">
      <c r="A124" s="104" t="s">
        <v>86</v>
      </c>
      <c r="B124" s="101" t="s">
        <v>272</v>
      </c>
      <c r="C124" s="307">
        <v>813</v>
      </c>
      <c r="D124" s="358">
        <f>IF('Datos de Indicador'!Y127="No dato","x",ROUND(IF('Datos de Indicador'!Y127&gt;D$302,10,IF('Datos de Indicador'!Y127&lt;$D$301,0,10-(D$302-'Datos de Indicador'!Y127)/(D$302-D$301)*10)),1))</f>
        <v>10</v>
      </c>
      <c r="E124" s="359">
        <f>IF('Datos de Indicador'!Z127="No dato","x",ROUND(IF('Datos de Indicador'!Z127&gt;E$302,0,IF('Datos de Indicador'!Z127&lt;$E$301,10,(E$302-'Datos de Indicador'!Z127)/(E$302-E$301)*10)),1))</f>
        <v>5</v>
      </c>
      <c r="F124" s="360">
        <f t="shared" si="13"/>
        <v>8.3000000000000007</v>
      </c>
      <c r="G124" s="359">
        <f>IF('Datos de Indicador'!AA127="No dato","x",ROUND(IF('Datos de Indicador'!AA127&gt;G$302,0,IF('Datos de Indicador'!AA127&lt;$G$301,10,(G$302-'Datos de Indicador'!AA127)/(G$302-G$301)*10)),1))</f>
        <v>6.1</v>
      </c>
      <c r="H124" s="361">
        <f t="shared" si="8"/>
        <v>6.1</v>
      </c>
      <c r="I124" s="362">
        <f t="shared" si="9"/>
        <v>7.4</v>
      </c>
      <c r="J124" s="359">
        <f>IF('Datos de Indicador'!AB127="No dato","x",ROUND(IF('Datos de Indicador'!AB127&gt;J$302,0,IF('Datos de Indicador'!AB127&lt;$J$301,10,(J$302-'Datos de Indicador'!AB127)/(J$302-J$301)*10)),1))</f>
        <v>10</v>
      </c>
      <c r="K124" s="359">
        <f>IF('Datos de Indicador'!AC127="No dato","x",ROUND(IF('Datos de Indicador'!AC127&gt;K$302,0,IF('Datos de Indicador'!AC127&lt;$K$301,10,(K$302-'Datos de Indicador'!AC127)/(K$302-K$301)*10)),1))</f>
        <v>8.4</v>
      </c>
      <c r="L124" s="359">
        <f>IF('Datos de Indicador'!AD127="No dato","x",ROUND(IF('Datos de Indicador'!AD127&gt;L$302,0,IF('Datos de Indicador'!AD127&lt;$L$301,10,(L$302-'Datos de Indicador'!AD127)/(L$302-L$301)*10)),1))</f>
        <v>4.5</v>
      </c>
      <c r="M124" s="361">
        <f t="shared" si="10"/>
        <v>7.6</v>
      </c>
      <c r="N124" s="358">
        <f>IF('Datos de Indicador'!AE127="No dato","x",ROUND(IF('Datos de Indicador'!AE127&gt;N$302,0,IF('Datos de Indicador'!AE127&lt;$N$301,10,(N$302-'Datos de Indicador'!AE127)/(N$302-N$301)*10)),1))</f>
        <v>8.6999999999999993</v>
      </c>
      <c r="O124" s="359">
        <f>IF('Datos de Indicador'!AF127="No dato","x",ROUND(IF('Datos de Indicador'!AF127&gt;O$302,0,IF('Datos de Indicador'!AF127&lt;$O$301,10,(O$302-'Datos de Indicador'!AF127)/(O$302-O$301)*10)),1))</f>
        <v>10</v>
      </c>
      <c r="P124" s="359">
        <f>IF('Datos de Indicador'!AG127="No dato","x",ROUND(IF('Datos de Indicador'!AG127&gt;P$302,0,IF('Datos de Indicador'!AG127&lt;$P$301,10,(P$302-'Datos de Indicador'!AG127)/(P$302-P$301)*10)),1))</f>
        <v>10</v>
      </c>
      <c r="Q124" s="361">
        <f t="shared" si="11"/>
        <v>9.6</v>
      </c>
      <c r="R124" s="363">
        <f>IF('Datos de Indicador'!AH127="No data","x",ROUND(IF('Datos de Indicador'!AH127&gt;R$302,0,IF('Datos de Indicador'!AH127&lt;R$301,10,(R$302-'Datos de Indicador'!AH127)/(R$302-R$301)*10)),1))</f>
        <v>5.0999999999999996</v>
      </c>
      <c r="S124" s="363">
        <f>IF('Datos de Indicador'!AI127="No data","x",ROUND(IF('Datos de Indicador'!AI127&gt;S$302,0,IF('Datos de Indicador'!AI127&lt;S$301,10,(S$302-'Datos de Indicador'!AI127)/(S$302-S$301)*10)),1))</f>
        <v>0</v>
      </c>
      <c r="T124" s="363">
        <f>IF('Datos de Indicador'!AJ127="No data","x",ROUND(IF('Datos de Indicador'!AJ127&gt;T$302,0,IF('Datos de Indicador'!AJ127&lt;T$301,10,(T$302-'Datos de Indicador'!AJ127)/(T$302-T$301)*10)),1))</f>
        <v>4.9000000000000004</v>
      </c>
      <c r="U124" s="363">
        <f>IF('Datos de Indicador'!AK127="No data","x",ROUND(IF('Datos de Indicador'!AK127&gt;U$302,0,IF('Datos de Indicador'!AK127&lt;U$301,10,(U$302-'Datos de Indicador'!AK127)/(U$302-U$301)*10)),1))</f>
        <v>10</v>
      </c>
      <c r="V124" s="364">
        <f t="shared" si="14"/>
        <v>5.8</v>
      </c>
      <c r="W124" s="365">
        <f>IF('Datos de Indicador'!AL127="No dato","x",ROUND(IF('Datos de Indicador'!AL127&gt;W$302,0,IF('Datos de Indicador'!AL127&lt;$W$301,10,(W$302-'Datos de Indicador'!AL127)/(W$302-W$301)*10)),1))</f>
        <v>4.4000000000000004</v>
      </c>
      <c r="X124" s="361">
        <f t="shared" si="15"/>
        <v>5.0999999999999996</v>
      </c>
      <c r="Y124" s="366">
        <f t="shared" si="12"/>
        <v>7.4</v>
      </c>
      <c r="Z124" s="32"/>
      <c r="AA124" s="378"/>
      <c r="AC124" s="378"/>
    </row>
    <row r="125" spans="1:29" s="3" customFormat="1" x14ac:dyDescent="0.25">
      <c r="A125" s="104" t="s">
        <v>86</v>
      </c>
      <c r="B125" s="101" t="s">
        <v>273</v>
      </c>
      <c r="C125" s="307">
        <v>814</v>
      </c>
      <c r="D125" s="358">
        <f>IF('Datos de Indicador'!Y128="No dato","x",ROUND(IF('Datos de Indicador'!Y128&gt;D$302,10,IF('Datos de Indicador'!Y128&lt;$D$301,0,10-(D$302-'Datos de Indicador'!Y128)/(D$302-D$301)*10)),1))</f>
        <v>10</v>
      </c>
      <c r="E125" s="359">
        <f>IF('Datos de Indicador'!Z128="No dato","x",ROUND(IF('Datos de Indicador'!Z128&gt;E$302,0,IF('Datos de Indicador'!Z128&lt;$E$301,10,(E$302-'Datos de Indicador'!Z128)/(E$302-E$301)*10)),1))</f>
        <v>5</v>
      </c>
      <c r="F125" s="360">
        <f t="shared" si="13"/>
        <v>8.3000000000000007</v>
      </c>
      <c r="G125" s="359">
        <f>IF('Datos de Indicador'!AA128="No dato","x",ROUND(IF('Datos de Indicador'!AA128&gt;G$302,0,IF('Datos de Indicador'!AA128&lt;$G$301,10,(G$302-'Datos de Indicador'!AA128)/(G$302-G$301)*10)),1))</f>
        <v>6.2</v>
      </c>
      <c r="H125" s="361">
        <f t="shared" si="8"/>
        <v>6.2</v>
      </c>
      <c r="I125" s="362">
        <f t="shared" si="9"/>
        <v>7.4</v>
      </c>
      <c r="J125" s="359">
        <f>IF('Datos de Indicador'!AB128="No dato","x",ROUND(IF('Datos de Indicador'!AB128&gt;J$302,0,IF('Datos de Indicador'!AB128&lt;$J$301,10,(J$302-'Datos de Indicador'!AB128)/(J$302-J$301)*10)),1))</f>
        <v>5.3</v>
      </c>
      <c r="K125" s="359">
        <f>IF('Datos de Indicador'!AC128="No dato","x",ROUND(IF('Datos de Indicador'!AC128&gt;K$302,0,IF('Datos de Indicador'!AC128&lt;$K$301,10,(K$302-'Datos de Indicador'!AC128)/(K$302-K$301)*10)),1))</f>
        <v>9.1</v>
      </c>
      <c r="L125" s="359">
        <f>IF('Datos de Indicador'!AD128="No dato","x",ROUND(IF('Datos de Indicador'!AD128&gt;L$302,0,IF('Datos de Indicador'!AD128&lt;$L$301,10,(L$302-'Datos de Indicador'!AD128)/(L$302-L$301)*10)),1))</f>
        <v>5.6</v>
      </c>
      <c r="M125" s="361">
        <f t="shared" si="10"/>
        <v>6.7</v>
      </c>
      <c r="N125" s="358">
        <f>IF('Datos de Indicador'!AE128="No dato","x",ROUND(IF('Datos de Indicador'!AE128&gt;N$302,0,IF('Datos de Indicador'!AE128&lt;$N$301,10,(N$302-'Datos de Indicador'!AE128)/(N$302-N$301)*10)),1))</f>
        <v>7.5</v>
      </c>
      <c r="O125" s="359">
        <f>IF('Datos de Indicador'!AF128="No dato","x",ROUND(IF('Datos de Indicador'!AF128&gt;O$302,0,IF('Datos de Indicador'!AF128&lt;$O$301,10,(O$302-'Datos de Indicador'!AF128)/(O$302-O$301)*10)),1))</f>
        <v>10</v>
      </c>
      <c r="P125" s="359">
        <f>IF('Datos de Indicador'!AG128="No dato","x",ROUND(IF('Datos de Indicador'!AG128&gt;P$302,0,IF('Datos de Indicador'!AG128&lt;$P$301,10,(P$302-'Datos de Indicador'!AG128)/(P$302-P$301)*10)),1))</f>
        <v>4</v>
      </c>
      <c r="Q125" s="361">
        <f t="shared" si="11"/>
        <v>7.2</v>
      </c>
      <c r="R125" s="363">
        <f>IF('Datos de Indicador'!AH128="No data","x",ROUND(IF('Datos de Indicador'!AH128&gt;R$302,0,IF('Datos de Indicador'!AH128&lt;R$301,10,(R$302-'Datos de Indicador'!AH128)/(R$302-R$301)*10)),1))</f>
        <v>7.4</v>
      </c>
      <c r="S125" s="363">
        <f>IF('Datos de Indicador'!AI128="No data","x",ROUND(IF('Datos de Indicador'!AI128&gt;S$302,0,IF('Datos de Indicador'!AI128&lt;S$301,10,(S$302-'Datos de Indicador'!AI128)/(S$302-S$301)*10)),1))</f>
        <v>0</v>
      </c>
      <c r="T125" s="363">
        <f>IF('Datos de Indicador'!AJ128="No data","x",ROUND(IF('Datos de Indicador'!AJ128&gt;T$302,0,IF('Datos de Indicador'!AJ128&lt;T$301,10,(T$302-'Datos de Indicador'!AJ128)/(T$302-T$301)*10)),1))</f>
        <v>6.5</v>
      </c>
      <c r="U125" s="363">
        <f>IF('Datos de Indicador'!AK128="No data","x",ROUND(IF('Datos de Indicador'!AK128&gt;U$302,0,IF('Datos de Indicador'!AK128&lt;U$301,10,(U$302-'Datos de Indicador'!AK128)/(U$302-U$301)*10)),1))</f>
        <v>10</v>
      </c>
      <c r="V125" s="364">
        <f t="shared" si="14"/>
        <v>6.7</v>
      </c>
      <c r="W125" s="365">
        <f>IF('Datos de Indicador'!AL128="No dato","x",ROUND(IF('Datos de Indicador'!AL128&gt;W$302,0,IF('Datos de Indicador'!AL128&lt;$W$301,10,(W$302-'Datos de Indicador'!AL128)/(W$302-W$301)*10)),1))</f>
        <v>5.9</v>
      </c>
      <c r="X125" s="361">
        <f t="shared" si="15"/>
        <v>6.3</v>
      </c>
      <c r="Y125" s="366">
        <f t="shared" si="12"/>
        <v>6.7</v>
      </c>
      <c r="Z125" s="32"/>
      <c r="AA125" s="378"/>
      <c r="AC125" s="378"/>
    </row>
    <row r="126" spans="1:29" s="3" customFormat="1" x14ac:dyDescent="0.25">
      <c r="A126" s="104" t="s">
        <v>86</v>
      </c>
      <c r="B126" s="101" t="s">
        <v>274</v>
      </c>
      <c r="C126" s="307">
        <v>815</v>
      </c>
      <c r="D126" s="358">
        <f>IF('Datos de Indicador'!Y129="No dato","x",ROUND(IF('Datos de Indicador'!Y129&gt;D$302,10,IF('Datos de Indicador'!Y129&lt;$D$301,0,10-(D$302-'Datos de Indicador'!Y129)/(D$302-D$301)*10)),1))</f>
        <v>10</v>
      </c>
      <c r="E126" s="359">
        <f>IF('Datos de Indicador'!Z129="No dato","x",ROUND(IF('Datos de Indicador'!Z129&gt;E$302,0,IF('Datos de Indicador'!Z129&lt;$E$301,10,(E$302-'Datos de Indicador'!Z129)/(E$302-E$301)*10)),1))</f>
        <v>10</v>
      </c>
      <c r="F126" s="360">
        <f t="shared" si="13"/>
        <v>10</v>
      </c>
      <c r="G126" s="359">
        <f>IF('Datos de Indicador'!AA129="No dato","x",ROUND(IF('Datos de Indicador'!AA129&gt;G$302,0,IF('Datos de Indicador'!AA129&lt;$G$301,10,(G$302-'Datos de Indicador'!AA129)/(G$302-G$301)*10)),1))</f>
        <v>7.7</v>
      </c>
      <c r="H126" s="361">
        <f t="shared" si="8"/>
        <v>7.7</v>
      </c>
      <c r="I126" s="362">
        <f t="shared" si="9"/>
        <v>9.1999999999999993</v>
      </c>
      <c r="J126" s="359">
        <f>IF('Datos de Indicador'!AB129="No dato","x",ROUND(IF('Datos de Indicador'!AB129&gt;J$302,0,IF('Datos de Indicador'!AB129&lt;$J$301,10,(J$302-'Datos de Indicador'!AB129)/(J$302-J$301)*10)),1))</f>
        <v>10</v>
      </c>
      <c r="K126" s="359">
        <f>IF('Datos de Indicador'!AC129="No dato","x",ROUND(IF('Datos de Indicador'!AC129&gt;K$302,0,IF('Datos de Indicador'!AC129&lt;$K$301,10,(K$302-'Datos de Indicador'!AC129)/(K$302-K$301)*10)),1))</f>
        <v>9.8000000000000007</v>
      </c>
      <c r="L126" s="359">
        <f>IF('Datos de Indicador'!AD129="No dato","x",ROUND(IF('Datos de Indicador'!AD129&gt;L$302,0,IF('Datos de Indicador'!AD129&lt;$L$301,10,(L$302-'Datos de Indicador'!AD129)/(L$302-L$301)*10)),1))</f>
        <v>7.9</v>
      </c>
      <c r="M126" s="361">
        <f t="shared" si="10"/>
        <v>9.1999999999999993</v>
      </c>
      <c r="N126" s="358">
        <f>IF('Datos de Indicador'!AE129="No dato","x",ROUND(IF('Datos de Indicador'!AE129&gt;N$302,0,IF('Datos de Indicador'!AE129&lt;$N$301,10,(N$302-'Datos de Indicador'!AE129)/(N$302-N$301)*10)),1))</f>
        <v>8.8000000000000007</v>
      </c>
      <c r="O126" s="359">
        <f>IF('Datos de Indicador'!AF129="No dato","x",ROUND(IF('Datos de Indicador'!AF129&gt;O$302,0,IF('Datos de Indicador'!AF129&lt;$O$301,10,(O$302-'Datos de Indicador'!AF129)/(O$302-O$301)*10)),1))</f>
        <v>10</v>
      </c>
      <c r="P126" s="359">
        <f>IF('Datos de Indicador'!AG129="No dato","x",ROUND(IF('Datos de Indicador'!AG129&gt;P$302,0,IF('Datos de Indicador'!AG129&lt;$P$301,10,(P$302-'Datos de Indicador'!AG129)/(P$302-P$301)*10)),1))</f>
        <v>10</v>
      </c>
      <c r="Q126" s="361">
        <f t="shared" si="11"/>
        <v>9.6</v>
      </c>
      <c r="R126" s="363">
        <f>IF('Datos de Indicador'!AH129="No data","x",ROUND(IF('Datos de Indicador'!AH129&gt;R$302,0,IF('Datos de Indicador'!AH129&lt;R$301,10,(R$302-'Datos de Indicador'!AH129)/(R$302-R$301)*10)),1))</f>
        <v>4.7</v>
      </c>
      <c r="S126" s="363">
        <f>IF('Datos de Indicador'!AI129="No data","x",ROUND(IF('Datos de Indicador'!AI129&gt;S$302,0,IF('Datos de Indicador'!AI129&lt;S$301,10,(S$302-'Datos de Indicador'!AI129)/(S$302-S$301)*10)),1))</f>
        <v>0</v>
      </c>
      <c r="T126" s="363">
        <f>IF('Datos de Indicador'!AJ129="No data","x",ROUND(IF('Datos de Indicador'!AJ129&gt;T$302,0,IF('Datos de Indicador'!AJ129&lt;T$301,10,(T$302-'Datos de Indicador'!AJ129)/(T$302-T$301)*10)),1))</f>
        <v>7.2</v>
      </c>
      <c r="U126" s="363">
        <f>IF('Datos de Indicador'!AK129="No data","x",ROUND(IF('Datos de Indicador'!AK129&gt;U$302,0,IF('Datos de Indicador'!AK129&lt;U$301,10,(U$302-'Datos de Indicador'!AK129)/(U$302-U$301)*10)),1))</f>
        <v>10</v>
      </c>
      <c r="V126" s="364">
        <f t="shared" si="14"/>
        <v>6.5</v>
      </c>
      <c r="W126" s="365">
        <f>IF('Datos de Indicador'!AL129="No dato","x",ROUND(IF('Datos de Indicador'!AL129&gt;W$302,0,IF('Datos de Indicador'!AL129&lt;$W$301,10,(W$302-'Datos de Indicador'!AL129)/(W$302-W$301)*10)),1))</f>
        <v>8.3000000000000007</v>
      </c>
      <c r="X126" s="361">
        <f t="shared" si="15"/>
        <v>7.4</v>
      </c>
      <c r="Y126" s="366">
        <f t="shared" si="12"/>
        <v>8.6999999999999993</v>
      </c>
      <c r="Z126" s="32"/>
      <c r="AA126" s="378"/>
      <c r="AC126" s="378"/>
    </row>
    <row r="127" spans="1:29" s="3" customFormat="1" x14ac:dyDescent="0.25">
      <c r="A127" s="104" t="s">
        <v>86</v>
      </c>
      <c r="B127" s="101" t="s">
        <v>275</v>
      </c>
      <c r="C127" s="307">
        <v>816</v>
      </c>
      <c r="D127" s="358">
        <f>IF('Datos de Indicador'!Y130="No dato","x",ROUND(IF('Datos de Indicador'!Y130&gt;D$302,10,IF('Datos de Indicador'!Y130&lt;$D$301,0,10-(D$302-'Datos de Indicador'!Y130)/(D$302-D$301)*10)),1))</f>
        <v>5</v>
      </c>
      <c r="E127" s="359">
        <f>IF('Datos de Indicador'!Z130="No dato","x",ROUND(IF('Datos de Indicador'!Z130&gt;E$302,0,IF('Datos de Indicador'!Z130&lt;$E$301,10,(E$302-'Datos de Indicador'!Z130)/(E$302-E$301)*10)),1))</f>
        <v>5</v>
      </c>
      <c r="F127" s="360">
        <f t="shared" si="13"/>
        <v>5</v>
      </c>
      <c r="G127" s="359">
        <f>IF('Datos de Indicador'!AA130="No dato","x",ROUND(IF('Datos de Indicador'!AA130&gt;G$302,0,IF('Datos de Indicador'!AA130&lt;$G$301,10,(G$302-'Datos de Indicador'!AA130)/(G$302-G$301)*10)),1))</f>
        <v>4.3</v>
      </c>
      <c r="H127" s="361">
        <f t="shared" si="8"/>
        <v>4.3</v>
      </c>
      <c r="I127" s="362">
        <f t="shared" si="9"/>
        <v>4.7</v>
      </c>
      <c r="J127" s="359">
        <f>IF('Datos de Indicador'!AB130="No dato","x",ROUND(IF('Datos de Indicador'!AB130&gt;J$302,0,IF('Datos de Indicador'!AB130&lt;$J$301,10,(J$302-'Datos de Indicador'!AB130)/(J$302-J$301)*10)),1))</f>
        <v>5.4</v>
      </c>
      <c r="K127" s="359">
        <f>IF('Datos de Indicador'!AC130="No dato","x",ROUND(IF('Datos de Indicador'!AC130&gt;K$302,0,IF('Datos de Indicador'!AC130&lt;$K$301,10,(K$302-'Datos de Indicador'!AC130)/(K$302-K$301)*10)),1))</f>
        <v>8.9</v>
      </c>
      <c r="L127" s="359">
        <f>IF('Datos de Indicador'!AD130="No dato","x",ROUND(IF('Datos de Indicador'!AD130&gt;L$302,0,IF('Datos de Indicador'!AD130&lt;$L$301,10,(L$302-'Datos de Indicador'!AD130)/(L$302-L$301)*10)),1))</f>
        <v>3.8</v>
      </c>
      <c r="M127" s="361">
        <f t="shared" si="10"/>
        <v>6</v>
      </c>
      <c r="N127" s="358">
        <f>IF('Datos de Indicador'!AE130="No dato","x",ROUND(IF('Datos de Indicador'!AE130&gt;N$302,0,IF('Datos de Indicador'!AE130&lt;$N$301,10,(N$302-'Datos de Indicador'!AE130)/(N$302-N$301)*10)),1))</f>
        <v>7</v>
      </c>
      <c r="O127" s="359">
        <f>IF('Datos de Indicador'!AF130="No dato","x",ROUND(IF('Datos de Indicador'!AF130&gt;O$302,0,IF('Datos de Indicador'!AF130&lt;$O$301,10,(O$302-'Datos de Indicador'!AF130)/(O$302-O$301)*10)),1))</f>
        <v>5.9</v>
      </c>
      <c r="P127" s="359">
        <f>IF('Datos de Indicador'!AG130="No dato","x",ROUND(IF('Datos de Indicador'!AG130&gt;P$302,0,IF('Datos de Indicador'!AG130&lt;$P$301,10,(P$302-'Datos de Indicador'!AG130)/(P$302-P$301)*10)),1))</f>
        <v>9.6</v>
      </c>
      <c r="Q127" s="361">
        <f t="shared" si="11"/>
        <v>7.5</v>
      </c>
      <c r="R127" s="363">
        <f>IF('Datos de Indicador'!AH130="No data","x",ROUND(IF('Datos de Indicador'!AH130&gt;R$302,0,IF('Datos de Indicador'!AH130&lt;R$301,10,(R$302-'Datos de Indicador'!AH130)/(R$302-R$301)*10)),1))</f>
        <v>2.9</v>
      </c>
      <c r="S127" s="363">
        <f>IF('Datos de Indicador'!AI130="No data","x",ROUND(IF('Datos de Indicador'!AI130&gt;S$302,0,IF('Datos de Indicador'!AI130&lt;S$301,10,(S$302-'Datos de Indicador'!AI130)/(S$302-S$301)*10)),1))</f>
        <v>0</v>
      </c>
      <c r="T127" s="363">
        <f>IF('Datos de Indicador'!AJ130="No data","x",ROUND(IF('Datos de Indicador'!AJ130&gt;T$302,0,IF('Datos de Indicador'!AJ130&lt;T$301,10,(T$302-'Datos de Indicador'!AJ130)/(T$302-T$301)*10)),1))</f>
        <v>3.4</v>
      </c>
      <c r="U127" s="363">
        <f>IF('Datos de Indicador'!AK130="No data","x",ROUND(IF('Datos de Indicador'!AK130&gt;U$302,0,IF('Datos de Indicador'!AK130&lt;U$301,10,(U$302-'Datos de Indicador'!AK130)/(U$302-U$301)*10)),1))</f>
        <v>8.8000000000000007</v>
      </c>
      <c r="V127" s="364">
        <f t="shared" si="14"/>
        <v>4.5999999999999996</v>
      </c>
      <c r="W127" s="365">
        <f>IF('Datos de Indicador'!AL130="No dato","x",ROUND(IF('Datos de Indicador'!AL130&gt;W$302,0,IF('Datos de Indicador'!AL130&lt;$W$301,10,(W$302-'Datos de Indicador'!AL130)/(W$302-W$301)*10)),1))</f>
        <v>3.8</v>
      </c>
      <c r="X127" s="361">
        <f t="shared" si="15"/>
        <v>4.2</v>
      </c>
      <c r="Y127" s="366">
        <f t="shared" si="12"/>
        <v>5.9</v>
      </c>
      <c r="Z127" s="32"/>
      <c r="AA127" s="378"/>
      <c r="AC127" s="378"/>
    </row>
    <row r="128" spans="1:29" s="3" customFormat="1" x14ac:dyDescent="0.25">
      <c r="A128" s="104" t="s">
        <v>86</v>
      </c>
      <c r="B128" s="101" t="s">
        <v>276</v>
      </c>
      <c r="C128" s="307">
        <v>817</v>
      </c>
      <c r="D128" s="358">
        <f>IF('Datos de Indicador'!Y131="No dato","x",ROUND(IF('Datos de Indicador'!Y131&gt;D$302,10,IF('Datos de Indicador'!Y131&lt;$D$301,0,10-(D$302-'Datos de Indicador'!Y131)/(D$302-D$301)*10)),1))</f>
        <v>5</v>
      </c>
      <c r="E128" s="359">
        <f>IF('Datos de Indicador'!Z131="No dato","x",ROUND(IF('Datos de Indicador'!Z131&gt;E$302,0,IF('Datos de Indicador'!Z131&lt;$E$301,10,(E$302-'Datos de Indicador'!Z131)/(E$302-E$301)*10)),1))</f>
        <v>5</v>
      </c>
      <c r="F128" s="360">
        <f t="shared" si="13"/>
        <v>5</v>
      </c>
      <c r="G128" s="359">
        <f>IF('Datos de Indicador'!AA131="No dato","x",ROUND(IF('Datos de Indicador'!AA131&gt;G$302,0,IF('Datos de Indicador'!AA131&lt;$G$301,10,(G$302-'Datos de Indicador'!AA131)/(G$302-G$301)*10)),1))</f>
        <v>4</v>
      </c>
      <c r="H128" s="361">
        <f t="shared" si="8"/>
        <v>4</v>
      </c>
      <c r="I128" s="362">
        <f t="shared" si="9"/>
        <v>4.5</v>
      </c>
      <c r="J128" s="359">
        <f>IF('Datos de Indicador'!AB131="No dato","x",ROUND(IF('Datos de Indicador'!AB131&gt;J$302,0,IF('Datos de Indicador'!AB131&lt;$J$301,10,(J$302-'Datos de Indicador'!AB131)/(J$302-J$301)*10)),1))</f>
        <v>7.3</v>
      </c>
      <c r="K128" s="359">
        <f>IF('Datos de Indicador'!AC131="No dato","x",ROUND(IF('Datos de Indicador'!AC131&gt;K$302,0,IF('Datos de Indicador'!AC131&lt;$K$301,10,(K$302-'Datos de Indicador'!AC131)/(K$302-K$301)*10)),1))</f>
        <v>9.1</v>
      </c>
      <c r="L128" s="359">
        <f>IF('Datos de Indicador'!AD131="No dato","x",ROUND(IF('Datos de Indicador'!AD131&gt;L$302,0,IF('Datos de Indicador'!AD131&lt;$L$301,10,(L$302-'Datos de Indicador'!AD131)/(L$302-L$301)*10)),1))</f>
        <v>1.6</v>
      </c>
      <c r="M128" s="361">
        <f t="shared" si="10"/>
        <v>6</v>
      </c>
      <c r="N128" s="358">
        <f>IF('Datos de Indicador'!AE131="No dato","x",ROUND(IF('Datos de Indicador'!AE131&gt;N$302,0,IF('Datos de Indicador'!AE131&lt;$N$301,10,(N$302-'Datos de Indicador'!AE131)/(N$302-N$301)*10)),1))</f>
        <v>5.6</v>
      </c>
      <c r="O128" s="359">
        <f>IF('Datos de Indicador'!AF131="No dato","x",ROUND(IF('Datos de Indicador'!AF131&gt;O$302,0,IF('Datos de Indicador'!AF131&lt;$O$301,10,(O$302-'Datos de Indicador'!AF131)/(O$302-O$301)*10)),1))</f>
        <v>5.4</v>
      </c>
      <c r="P128" s="359">
        <f>IF('Datos de Indicador'!AG131="No dato","x",ROUND(IF('Datos de Indicador'!AG131&gt;P$302,0,IF('Datos de Indicador'!AG131&lt;$P$301,10,(P$302-'Datos de Indicador'!AG131)/(P$302-P$301)*10)),1))</f>
        <v>9.4</v>
      </c>
      <c r="Q128" s="361">
        <f t="shared" si="11"/>
        <v>6.8</v>
      </c>
      <c r="R128" s="363">
        <f>IF('Datos de Indicador'!AH131="No data","x",ROUND(IF('Datos de Indicador'!AH131&gt;R$302,0,IF('Datos de Indicador'!AH131&lt;R$301,10,(R$302-'Datos de Indicador'!AH131)/(R$302-R$301)*10)),1))</f>
        <v>5.3</v>
      </c>
      <c r="S128" s="363">
        <f>IF('Datos de Indicador'!AI131="No data","x",ROUND(IF('Datos de Indicador'!AI131&gt;S$302,0,IF('Datos de Indicador'!AI131&lt;S$301,10,(S$302-'Datos de Indicador'!AI131)/(S$302-S$301)*10)),1))</f>
        <v>0</v>
      </c>
      <c r="T128" s="363">
        <f>IF('Datos de Indicador'!AJ131="No data","x",ROUND(IF('Datos de Indicador'!AJ131&gt;T$302,0,IF('Datos de Indicador'!AJ131&lt;T$301,10,(T$302-'Datos de Indicador'!AJ131)/(T$302-T$301)*10)),1))</f>
        <v>2.7</v>
      </c>
      <c r="U128" s="363">
        <f>IF('Datos de Indicador'!AK131="No data","x",ROUND(IF('Datos de Indicador'!AK131&gt;U$302,0,IF('Datos de Indicador'!AK131&lt;U$301,10,(U$302-'Datos de Indicador'!AK131)/(U$302-U$301)*10)),1))</f>
        <v>5.4</v>
      </c>
      <c r="V128" s="364">
        <f t="shared" si="14"/>
        <v>3.6</v>
      </c>
      <c r="W128" s="365">
        <f>IF('Datos de Indicador'!AL131="No dato","x",ROUND(IF('Datos de Indicador'!AL131&gt;W$302,0,IF('Datos de Indicador'!AL131&lt;$W$301,10,(W$302-'Datos de Indicador'!AL131)/(W$302-W$301)*10)),1))</f>
        <v>3</v>
      </c>
      <c r="X128" s="361">
        <f t="shared" si="15"/>
        <v>3.3</v>
      </c>
      <c r="Y128" s="366">
        <f t="shared" si="12"/>
        <v>5.4</v>
      </c>
      <c r="Z128" s="32"/>
      <c r="AA128" s="378"/>
      <c r="AC128" s="378"/>
    </row>
    <row r="129" spans="1:29" s="3" customFormat="1" x14ac:dyDescent="0.25">
      <c r="A129" s="104" t="s">
        <v>86</v>
      </c>
      <c r="B129" s="101" t="s">
        <v>277</v>
      </c>
      <c r="C129" s="307">
        <v>818</v>
      </c>
      <c r="D129" s="358">
        <f>IF('Datos de Indicador'!Y132="No dato","x",ROUND(IF('Datos de Indicador'!Y132&gt;D$302,10,IF('Datos de Indicador'!Y132&lt;$D$301,0,10-(D$302-'Datos de Indicador'!Y132)/(D$302-D$301)*10)),1))</f>
        <v>5</v>
      </c>
      <c r="E129" s="359">
        <f>IF('Datos de Indicador'!Z132="No dato","x",ROUND(IF('Datos de Indicador'!Z132&gt;E$302,0,IF('Datos de Indicador'!Z132&lt;$E$301,10,(E$302-'Datos de Indicador'!Z132)/(E$302-E$301)*10)),1))</f>
        <v>10</v>
      </c>
      <c r="F129" s="360">
        <f t="shared" si="13"/>
        <v>6.7</v>
      </c>
      <c r="G129" s="359">
        <f>IF('Datos de Indicador'!AA132="No dato","x",ROUND(IF('Datos de Indicador'!AA132&gt;G$302,0,IF('Datos de Indicador'!AA132&lt;$G$301,10,(G$302-'Datos de Indicador'!AA132)/(G$302-G$301)*10)),1))</f>
        <v>5.3</v>
      </c>
      <c r="H129" s="361">
        <f t="shared" si="8"/>
        <v>5.3</v>
      </c>
      <c r="I129" s="362">
        <f t="shared" si="9"/>
        <v>6</v>
      </c>
      <c r="J129" s="359">
        <f>IF('Datos de Indicador'!AB132="No dato","x",ROUND(IF('Datos de Indicador'!AB132&gt;J$302,0,IF('Datos de Indicador'!AB132&lt;$J$301,10,(J$302-'Datos de Indicador'!AB132)/(J$302-J$301)*10)),1))</f>
        <v>5.0999999999999996</v>
      </c>
      <c r="K129" s="359">
        <f>IF('Datos de Indicador'!AC132="No dato","x",ROUND(IF('Datos de Indicador'!AC132&gt;K$302,0,IF('Datos de Indicador'!AC132&lt;$K$301,10,(K$302-'Datos de Indicador'!AC132)/(K$302-K$301)*10)),1))</f>
        <v>8.6999999999999993</v>
      </c>
      <c r="L129" s="359">
        <f>IF('Datos de Indicador'!AD132="No dato","x",ROUND(IF('Datos de Indicador'!AD132&gt;L$302,0,IF('Datos de Indicador'!AD132&lt;$L$301,10,(L$302-'Datos de Indicador'!AD132)/(L$302-L$301)*10)),1))</f>
        <v>2.2999999999999998</v>
      </c>
      <c r="M129" s="361">
        <f t="shared" si="10"/>
        <v>5.4</v>
      </c>
      <c r="N129" s="358">
        <f>IF('Datos de Indicador'!AE132="No dato","x",ROUND(IF('Datos de Indicador'!AE132&gt;N$302,0,IF('Datos de Indicador'!AE132&lt;$N$301,10,(N$302-'Datos de Indicador'!AE132)/(N$302-N$301)*10)),1))</f>
        <v>3.8</v>
      </c>
      <c r="O129" s="359">
        <f>IF('Datos de Indicador'!AF132="No dato","x",ROUND(IF('Datos de Indicador'!AF132&gt;O$302,0,IF('Datos de Indicador'!AF132&lt;$O$301,10,(O$302-'Datos de Indicador'!AF132)/(O$302-O$301)*10)),1))</f>
        <v>4</v>
      </c>
      <c r="P129" s="359">
        <f>IF('Datos de Indicador'!AG132="No dato","x",ROUND(IF('Datos de Indicador'!AG132&gt;P$302,0,IF('Datos de Indicador'!AG132&lt;$P$301,10,(P$302-'Datos de Indicador'!AG132)/(P$302-P$301)*10)),1))</f>
        <v>4</v>
      </c>
      <c r="Q129" s="361">
        <f t="shared" si="11"/>
        <v>3.9</v>
      </c>
      <c r="R129" s="363">
        <f>IF('Datos de Indicador'!AH132="No data","x",ROUND(IF('Datos de Indicador'!AH132&gt;R$302,0,IF('Datos de Indicador'!AH132&lt;R$301,10,(R$302-'Datos de Indicador'!AH132)/(R$302-R$301)*10)),1))</f>
        <v>10</v>
      </c>
      <c r="S129" s="363">
        <f>IF('Datos de Indicador'!AI132="No data","x",ROUND(IF('Datos de Indicador'!AI132&gt;S$302,0,IF('Datos de Indicador'!AI132&lt;S$301,10,(S$302-'Datos de Indicador'!AI132)/(S$302-S$301)*10)),1))</f>
        <v>0</v>
      </c>
      <c r="T129" s="363">
        <f>IF('Datos de Indicador'!AJ132="No data","x",ROUND(IF('Datos de Indicador'!AJ132&gt;T$302,0,IF('Datos de Indicador'!AJ132&lt;T$301,10,(T$302-'Datos de Indicador'!AJ132)/(T$302-T$301)*10)),1))</f>
        <v>0</v>
      </c>
      <c r="U129" s="363">
        <f>IF('Datos de Indicador'!AK132="No data","x",ROUND(IF('Datos de Indicador'!AK132&gt;U$302,0,IF('Datos de Indicador'!AK132&lt;U$301,10,(U$302-'Datos de Indicador'!AK132)/(U$302-U$301)*10)),1))</f>
        <v>2.4</v>
      </c>
      <c r="V129" s="364">
        <f t="shared" si="14"/>
        <v>2.5</v>
      </c>
      <c r="W129" s="365">
        <f>IF('Datos de Indicador'!AL132="No dato","x",ROUND(IF('Datos de Indicador'!AL132&gt;W$302,0,IF('Datos de Indicador'!AL132&lt;$W$301,10,(W$302-'Datos de Indicador'!AL132)/(W$302-W$301)*10)),1))</f>
        <v>3</v>
      </c>
      <c r="X129" s="361">
        <f t="shared" si="15"/>
        <v>2.8</v>
      </c>
      <c r="Y129" s="366">
        <f t="shared" si="12"/>
        <v>4</v>
      </c>
      <c r="Z129" s="32"/>
      <c r="AA129" s="378"/>
      <c r="AC129" s="378"/>
    </row>
    <row r="130" spans="1:29" s="3" customFormat="1" x14ac:dyDescent="0.25">
      <c r="A130" s="104" t="s">
        <v>86</v>
      </c>
      <c r="B130" s="101" t="s">
        <v>278</v>
      </c>
      <c r="C130" s="307">
        <v>819</v>
      </c>
      <c r="D130" s="358">
        <f>IF('Datos de Indicador'!Y133="No dato","x",ROUND(IF('Datos de Indicador'!Y133&gt;D$302,10,IF('Datos de Indicador'!Y133&lt;$D$301,0,10-(D$302-'Datos de Indicador'!Y133)/(D$302-D$301)*10)),1))</f>
        <v>10</v>
      </c>
      <c r="E130" s="359">
        <f>IF('Datos de Indicador'!Z133="No dato","x",ROUND(IF('Datos de Indicador'!Z133&gt;E$302,0,IF('Datos de Indicador'!Z133&lt;$E$301,10,(E$302-'Datos de Indicador'!Z133)/(E$302-E$301)*10)),1))</f>
        <v>5</v>
      </c>
      <c r="F130" s="360">
        <f t="shared" si="13"/>
        <v>8.3000000000000007</v>
      </c>
      <c r="G130" s="359">
        <f>IF('Datos de Indicador'!AA133="No dato","x",ROUND(IF('Datos de Indicador'!AA133&gt;G$302,0,IF('Datos de Indicador'!AA133&lt;$G$301,10,(G$302-'Datos de Indicador'!AA133)/(G$302-G$301)*10)),1))</f>
        <v>5</v>
      </c>
      <c r="H130" s="361">
        <f t="shared" si="8"/>
        <v>5</v>
      </c>
      <c r="I130" s="362">
        <f t="shared" si="9"/>
        <v>7</v>
      </c>
      <c r="J130" s="359">
        <f>IF('Datos de Indicador'!AB133="No dato","x",ROUND(IF('Datos de Indicador'!AB133&gt;J$302,0,IF('Datos de Indicador'!AB133&lt;$J$301,10,(J$302-'Datos de Indicador'!AB133)/(J$302-J$301)*10)),1))</f>
        <v>2.2000000000000002</v>
      </c>
      <c r="K130" s="359">
        <f>IF('Datos de Indicador'!AC133="No dato","x",ROUND(IF('Datos de Indicador'!AC133&gt;K$302,0,IF('Datos de Indicador'!AC133&lt;$K$301,10,(K$302-'Datos de Indicador'!AC133)/(K$302-K$301)*10)),1))</f>
        <v>9.5</v>
      </c>
      <c r="L130" s="359">
        <f>IF('Datos de Indicador'!AD133="No dato","x",ROUND(IF('Datos de Indicador'!AD133&gt;L$302,0,IF('Datos de Indicador'!AD133&lt;$L$301,10,(L$302-'Datos de Indicador'!AD133)/(L$302-L$301)*10)),1))</f>
        <v>3.3</v>
      </c>
      <c r="M130" s="361">
        <f t="shared" si="10"/>
        <v>5</v>
      </c>
      <c r="N130" s="358">
        <f>IF('Datos de Indicador'!AE133="No dato","x",ROUND(IF('Datos de Indicador'!AE133&gt;N$302,0,IF('Datos de Indicador'!AE133&lt;$N$301,10,(N$302-'Datos de Indicador'!AE133)/(N$302-N$301)*10)),1))</f>
        <v>7.9</v>
      </c>
      <c r="O130" s="359">
        <f>IF('Datos de Indicador'!AF133="No dato","x",ROUND(IF('Datos de Indicador'!AF133&gt;O$302,0,IF('Datos de Indicador'!AF133&lt;$O$301,10,(O$302-'Datos de Indicador'!AF133)/(O$302-O$301)*10)),1))</f>
        <v>4.4000000000000004</v>
      </c>
      <c r="P130" s="359">
        <f>IF('Datos de Indicador'!AG133="No dato","x",ROUND(IF('Datos de Indicador'!AG133&gt;P$302,0,IF('Datos de Indicador'!AG133&lt;$P$301,10,(P$302-'Datos de Indicador'!AG133)/(P$302-P$301)*10)),1))</f>
        <v>3.3</v>
      </c>
      <c r="Q130" s="361">
        <f t="shared" si="11"/>
        <v>5.2</v>
      </c>
      <c r="R130" s="363">
        <f>IF('Datos de Indicador'!AH133="No data","x",ROUND(IF('Datos de Indicador'!AH133&gt;R$302,0,IF('Datos de Indicador'!AH133&lt;R$301,10,(R$302-'Datos de Indicador'!AH133)/(R$302-R$301)*10)),1))</f>
        <v>9.4</v>
      </c>
      <c r="S130" s="363">
        <f>IF('Datos de Indicador'!AI133="No data","x",ROUND(IF('Datos de Indicador'!AI133&gt;S$302,0,IF('Datos de Indicador'!AI133&lt;S$301,10,(S$302-'Datos de Indicador'!AI133)/(S$302-S$301)*10)),1))</f>
        <v>0</v>
      </c>
      <c r="T130" s="363">
        <f>IF('Datos de Indicador'!AJ133="No data","x",ROUND(IF('Datos de Indicador'!AJ133&gt;T$302,0,IF('Datos de Indicador'!AJ133&lt;T$301,10,(T$302-'Datos de Indicador'!AJ133)/(T$302-T$301)*10)),1))</f>
        <v>2.6</v>
      </c>
      <c r="U130" s="363">
        <f>IF('Datos de Indicador'!AK133="No data","x",ROUND(IF('Datos de Indicador'!AK133&gt;U$302,0,IF('Datos de Indicador'!AK133&lt;U$301,10,(U$302-'Datos de Indicador'!AK133)/(U$302-U$301)*10)),1))</f>
        <v>6.3</v>
      </c>
      <c r="V130" s="364">
        <f t="shared" si="14"/>
        <v>4.5</v>
      </c>
      <c r="W130" s="365">
        <f>IF('Datos de Indicador'!AL133="No dato","x",ROUND(IF('Datos de Indicador'!AL133&gt;W$302,0,IF('Datos de Indicador'!AL133&lt;$W$301,10,(W$302-'Datos de Indicador'!AL133)/(W$302-W$301)*10)),1))</f>
        <v>4.5</v>
      </c>
      <c r="X130" s="361">
        <f t="shared" si="15"/>
        <v>4.5</v>
      </c>
      <c r="Y130" s="366">
        <f t="shared" si="12"/>
        <v>4.9000000000000004</v>
      </c>
      <c r="Z130" s="32"/>
      <c r="AA130" s="378"/>
      <c r="AC130" s="378"/>
    </row>
    <row r="131" spans="1:29" s="3" customFormat="1" x14ac:dyDescent="0.25">
      <c r="A131" s="104" t="s">
        <v>86</v>
      </c>
      <c r="B131" s="101" t="s">
        <v>279</v>
      </c>
      <c r="C131" s="307">
        <v>820</v>
      </c>
      <c r="D131" s="358">
        <f>IF('Datos de Indicador'!Y134="No dato","x",ROUND(IF('Datos de Indicador'!Y134&gt;D$302,10,IF('Datos de Indicador'!Y134&lt;$D$301,0,10-(D$302-'Datos de Indicador'!Y134)/(D$302-D$301)*10)),1))</f>
        <v>10</v>
      </c>
      <c r="E131" s="359">
        <f>IF('Datos de Indicador'!Z134="No dato","x",ROUND(IF('Datos de Indicador'!Z134&gt;E$302,0,IF('Datos de Indicador'!Z134&lt;$E$301,10,(E$302-'Datos de Indicador'!Z134)/(E$302-E$301)*10)),1))</f>
        <v>5</v>
      </c>
      <c r="F131" s="360">
        <f t="shared" si="13"/>
        <v>8.3000000000000007</v>
      </c>
      <c r="G131" s="359">
        <f>IF('Datos de Indicador'!AA134="No dato","x",ROUND(IF('Datos de Indicador'!AA134&gt;G$302,0,IF('Datos de Indicador'!AA134&lt;$G$301,10,(G$302-'Datos de Indicador'!AA134)/(G$302-G$301)*10)),1))</f>
        <v>4</v>
      </c>
      <c r="H131" s="361">
        <f t="shared" ref="H131:H194" si="16">G131</f>
        <v>4</v>
      </c>
      <c r="I131" s="362">
        <f t="shared" ref="I131:I194" si="17">ROUND(IF(H131="x",F131,(10-GEOMEAN(((10-H131)/10*9+1),((10-F131)/10*9+1)))/9*10),1)</f>
        <v>6.6</v>
      </c>
      <c r="J131" s="359">
        <f>IF('Datos de Indicador'!AB134="No dato","x",ROUND(IF('Datos de Indicador'!AB134&gt;J$302,0,IF('Datos de Indicador'!AB134&lt;$J$301,10,(J$302-'Datos de Indicador'!AB134)/(J$302-J$301)*10)),1))</f>
        <v>9.6999999999999993</v>
      </c>
      <c r="K131" s="359">
        <f>IF('Datos de Indicador'!AC134="No dato","x",ROUND(IF('Datos de Indicador'!AC134&gt;K$302,0,IF('Datos de Indicador'!AC134&lt;$K$301,10,(K$302-'Datos de Indicador'!AC134)/(K$302-K$301)*10)),1))</f>
        <v>9.5</v>
      </c>
      <c r="L131" s="359">
        <f>IF('Datos de Indicador'!AD134="No dato","x",ROUND(IF('Datos de Indicador'!AD134&gt;L$302,0,IF('Datos de Indicador'!AD134&lt;$L$301,10,(L$302-'Datos de Indicador'!AD134)/(L$302-L$301)*10)),1))</f>
        <v>4.4000000000000004</v>
      </c>
      <c r="M131" s="361">
        <f t="shared" ref="M131:M194" si="18">IF(AND(J131="x",K131="x",L131="x"),"x",ROUND(AVERAGE(J131,K131,L131),1))</f>
        <v>7.9</v>
      </c>
      <c r="N131" s="358">
        <f>IF('Datos de Indicador'!AE134="No dato","x",ROUND(IF('Datos de Indicador'!AE134&gt;N$302,0,IF('Datos de Indicador'!AE134&lt;$N$301,10,(N$302-'Datos de Indicador'!AE134)/(N$302-N$301)*10)),1))</f>
        <v>8.1999999999999993</v>
      </c>
      <c r="O131" s="359">
        <f>IF('Datos de Indicador'!AF134="No dato","x",ROUND(IF('Datos de Indicador'!AF134&gt;O$302,0,IF('Datos de Indicador'!AF134&lt;$O$301,10,(O$302-'Datos de Indicador'!AF134)/(O$302-O$301)*10)),1))</f>
        <v>8.1</v>
      </c>
      <c r="P131" s="359">
        <f>IF('Datos de Indicador'!AG134="No dato","x",ROUND(IF('Datos de Indicador'!AG134&gt;P$302,0,IF('Datos de Indicador'!AG134&lt;$P$301,10,(P$302-'Datos de Indicador'!AG134)/(P$302-P$301)*10)),1))</f>
        <v>5</v>
      </c>
      <c r="Q131" s="361">
        <f t="shared" ref="Q131:Q194" si="19">IF(AND(N131="x",O131="x",P131="x"),"x",ROUND(AVERAGE(N131,O131,P131),1))</f>
        <v>7.1</v>
      </c>
      <c r="R131" s="363">
        <f>IF('Datos de Indicador'!AH134="No data","x",ROUND(IF('Datos de Indicador'!AH134&gt;R$302,0,IF('Datos de Indicador'!AH134&lt;R$301,10,(R$302-'Datos de Indicador'!AH134)/(R$302-R$301)*10)),1))</f>
        <v>7</v>
      </c>
      <c r="S131" s="363">
        <f>IF('Datos de Indicador'!AI134="No data","x",ROUND(IF('Datos de Indicador'!AI134&gt;S$302,0,IF('Datos de Indicador'!AI134&lt;S$301,10,(S$302-'Datos de Indicador'!AI134)/(S$302-S$301)*10)),1))</f>
        <v>2</v>
      </c>
      <c r="T131" s="363">
        <f>IF('Datos de Indicador'!AJ134="No data","x",ROUND(IF('Datos de Indicador'!AJ134&gt;T$302,0,IF('Datos de Indicador'!AJ134&lt;T$301,10,(T$302-'Datos de Indicador'!AJ134)/(T$302-T$301)*10)),1))</f>
        <v>7.3</v>
      </c>
      <c r="U131" s="363">
        <f>IF('Datos de Indicador'!AK134="No data","x",ROUND(IF('Datos de Indicador'!AK134&gt;U$302,0,IF('Datos de Indicador'!AK134&lt;U$301,10,(U$302-'Datos de Indicador'!AK134)/(U$302-U$301)*10)),1))</f>
        <v>10</v>
      </c>
      <c r="V131" s="364">
        <f t="shared" si="14"/>
        <v>7.3</v>
      </c>
      <c r="W131" s="365">
        <f>IF('Datos de Indicador'!AL134="No dato","x",ROUND(IF('Datos de Indicador'!AL134&gt;W$302,0,IF('Datos de Indicador'!AL134&lt;$W$301,10,(W$302-'Datos de Indicador'!AL134)/(W$302-W$301)*10)),1))</f>
        <v>5.3</v>
      </c>
      <c r="X131" s="361">
        <f t="shared" si="15"/>
        <v>6.3</v>
      </c>
      <c r="Y131" s="366">
        <f t="shared" ref="Y131:Y194" si="20">IF(AND(M131="x",Q131="x",X131="x"),"x",ROUND(AVERAGE(M131,Q131,X131),1))</f>
        <v>7.1</v>
      </c>
      <c r="Z131" s="32"/>
      <c r="AA131" s="378"/>
      <c r="AC131" s="378"/>
    </row>
    <row r="132" spans="1:29" s="3" customFormat="1" x14ac:dyDescent="0.25">
      <c r="A132" s="104" t="s">
        <v>86</v>
      </c>
      <c r="B132" s="101" t="s">
        <v>280</v>
      </c>
      <c r="C132" s="307">
        <v>821</v>
      </c>
      <c r="D132" s="358">
        <f>IF('Datos de Indicador'!Y135="No dato","x",ROUND(IF('Datos de Indicador'!Y135&gt;D$302,10,IF('Datos de Indicador'!Y135&lt;$D$301,0,10-(D$302-'Datos de Indicador'!Y135)/(D$302-D$301)*10)),1))</f>
        <v>10</v>
      </c>
      <c r="E132" s="359">
        <f>IF('Datos de Indicador'!Z135="No dato","x",ROUND(IF('Datos de Indicador'!Z135&gt;E$302,0,IF('Datos de Indicador'!Z135&lt;$E$301,10,(E$302-'Datos de Indicador'!Z135)/(E$302-E$301)*10)),1))</f>
        <v>10</v>
      </c>
      <c r="F132" s="360">
        <f t="shared" ref="F132:F195" si="21">IF(AND(D132="x",E132="x"),"x",ROUND(AVERAGE(D132,D132,E132),1))</f>
        <v>10</v>
      </c>
      <c r="G132" s="359">
        <f>IF('Datos de Indicador'!AA135="No dato","x",ROUND(IF('Datos de Indicador'!AA135&gt;G$302,0,IF('Datos de Indicador'!AA135&lt;$G$301,10,(G$302-'Datos de Indicador'!AA135)/(G$302-G$301)*10)),1))</f>
        <v>8.9</v>
      </c>
      <c r="H132" s="361">
        <f t="shared" si="16"/>
        <v>8.9</v>
      </c>
      <c r="I132" s="362">
        <f t="shared" si="17"/>
        <v>9.5</v>
      </c>
      <c r="J132" s="359">
        <f>IF('Datos de Indicador'!AB135="No dato","x",ROUND(IF('Datos de Indicador'!AB135&gt;J$302,0,IF('Datos de Indicador'!AB135&lt;$J$301,10,(J$302-'Datos de Indicador'!AB135)/(J$302-J$301)*10)),1))</f>
        <v>8.1999999999999993</v>
      </c>
      <c r="K132" s="359">
        <f>IF('Datos de Indicador'!AC135="No dato","x",ROUND(IF('Datos de Indicador'!AC135&gt;K$302,0,IF('Datos de Indicador'!AC135&lt;$K$301,10,(K$302-'Datos de Indicador'!AC135)/(K$302-K$301)*10)),1))</f>
        <v>9.8000000000000007</v>
      </c>
      <c r="L132" s="359">
        <f>IF('Datos de Indicador'!AD135="No dato","x",ROUND(IF('Datos de Indicador'!AD135&gt;L$302,0,IF('Datos de Indicador'!AD135&lt;$L$301,10,(L$302-'Datos de Indicador'!AD135)/(L$302-L$301)*10)),1))</f>
        <v>4.5</v>
      </c>
      <c r="M132" s="361">
        <f t="shared" si="18"/>
        <v>7.5</v>
      </c>
      <c r="N132" s="358">
        <f>IF('Datos de Indicador'!AE135="No dato","x",ROUND(IF('Datos de Indicador'!AE135&gt;N$302,0,IF('Datos de Indicador'!AE135&lt;$N$301,10,(N$302-'Datos de Indicador'!AE135)/(N$302-N$301)*10)),1))</f>
        <v>6.4</v>
      </c>
      <c r="O132" s="359">
        <f>IF('Datos de Indicador'!AF135="No dato","x",ROUND(IF('Datos de Indicador'!AF135&gt;O$302,0,IF('Datos de Indicador'!AF135&lt;$O$301,10,(O$302-'Datos de Indicador'!AF135)/(O$302-O$301)*10)),1))</f>
        <v>10</v>
      </c>
      <c r="P132" s="359">
        <f>IF('Datos de Indicador'!AG135="No dato","x",ROUND(IF('Datos de Indicador'!AG135&gt;P$302,0,IF('Datos de Indicador'!AG135&lt;$P$301,10,(P$302-'Datos de Indicador'!AG135)/(P$302-P$301)*10)),1))</f>
        <v>10</v>
      </c>
      <c r="Q132" s="361">
        <f t="shared" si="19"/>
        <v>8.8000000000000007</v>
      </c>
      <c r="R132" s="363">
        <f>IF('Datos de Indicador'!AH135="No data","x",ROUND(IF('Datos de Indicador'!AH135&gt;R$302,0,IF('Datos de Indicador'!AH135&lt;R$301,10,(R$302-'Datos de Indicador'!AH135)/(R$302-R$301)*10)),1))</f>
        <v>10</v>
      </c>
      <c r="S132" s="363">
        <f>IF('Datos de Indicador'!AI135="No data","x",ROUND(IF('Datos de Indicador'!AI135&gt;S$302,0,IF('Datos de Indicador'!AI135&lt;S$301,10,(S$302-'Datos de Indicador'!AI135)/(S$302-S$301)*10)),1))</f>
        <v>0</v>
      </c>
      <c r="T132" s="363">
        <f>IF('Datos de Indicador'!AJ135="No data","x",ROUND(IF('Datos de Indicador'!AJ135&gt;T$302,0,IF('Datos de Indicador'!AJ135&lt;T$301,10,(T$302-'Datos de Indicador'!AJ135)/(T$302-T$301)*10)),1))</f>
        <v>4.3</v>
      </c>
      <c r="U132" s="363">
        <f>IF('Datos de Indicador'!AK135="No data","x",ROUND(IF('Datos de Indicador'!AK135&gt;U$302,0,IF('Datos de Indicador'!AK135&lt;U$301,10,(U$302-'Datos de Indicador'!AK135)/(U$302-U$301)*10)),1))</f>
        <v>6.2</v>
      </c>
      <c r="V132" s="364">
        <f t="shared" ref="V132:V195" si="22">IF(AND(R132="x",S132="x",T132="x",U132="x"),"x",ROUND(AVERAGE(R132,S132,T132,U132,T132,U132),1))</f>
        <v>5.2</v>
      </c>
      <c r="W132" s="365">
        <f>IF('Datos de Indicador'!AL135="No dato","x",ROUND(IF('Datos de Indicador'!AL135&gt;W$302,0,IF('Datos de Indicador'!AL135&lt;$W$301,10,(W$302-'Datos de Indicador'!AL135)/(W$302-W$301)*10)),1))</f>
        <v>5.7</v>
      </c>
      <c r="X132" s="361">
        <f t="shared" ref="X132:X195" si="23">IF(AND(V132="x",W132="x"),"x",ROUND(AVERAGE(V132,W132),1))</f>
        <v>5.5</v>
      </c>
      <c r="Y132" s="366">
        <f t="shared" si="20"/>
        <v>7.3</v>
      </c>
      <c r="Z132" s="32"/>
      <c r="AA132" s="378"/>
      <c r="AC132" s="378"/>
    </row>
    <row r="133" spans="1:29" s="3" customFormat="1" x14ac:dyDescent="0.25">
      <c r="A133" s="104" t="s">
        <v>86</v>
      </c>
      <c r="B133" s="101" t="s">
        <v>281</v>
      </c>
      <c r="C133" s="307">
        <v>822</v>
      </c>
      <c r="D133" s="358">
        <f>IF('Datos de Indicador'!Y136="No dato","x",ROUND(IF('Datos de Indicador'!Y136&gt;D$302,10,IF('Datos de Indicador'!Y136&lt;$D$301,0,10-(D$302-'Datos de Indicador'!Y136)/(D$302-D$301)*10)),1))</f>
        <v>5</v>
      </c>
      <c r="E133" s="359">
        <f>IF('Datos de Indicador'!Z136="No dato","x",ROUND(IF('Datos de Indicador'!Z136&gt;E$302,0,IF('Datos de Indicador'!Z136&lt;$E$301,10,(E$302-'Datos de Indicador'!Z136)/(E$302-E$301)*10)),1))</f>
        <v>0</v>
      </c>
      <c r="F133" s="360">
        <f t="shared" si="21"/>
        <v>3.3</v>
      </c>
      <c r="G133" s="359">
        <f>IF('Datos de Indicador'!AA136="No dato","x",ROUND(IF('Datos de Indicador'!AA136&gt;G$302,0,IF('Datos de Indicador'!AA136&lt;$G$301,10,(G$302-'Datos de Indicador'!AA136)/(G$302-G$301)*10)),1))</f>
        <v>2.7</v>
      </c>
      <c r="H133" s="361">
        <f t="shared" si="16"/>
        <v>2.7</v>
      </c>
      <c r="I133" s="362">
        <f t="shared" si="17"/>
        <v>3</v>
      </c>
      <c r="J133" s="359">
        <f>IF('Datos de Indicador'!AB136="No dato","x",ROUND(IF('Datos de Indicador'!AB136&gt;J$302,0,IF('Datos de Indicador'!AB136&lt;$J$301,10,(J$302-'Datos de Indicador'!AB136)/(J$302-J$301)*10)),1))</f>
        <v>2.4</v>
      </c>
      <c r="K133" s="359">
        <f>IF('Datos de Indicador'!AC136="No dato","x",ROUND(IF('Datos de Indicador'!AC136&gt;K$302,0,IF('Datos de Indicador'!AC136&lt;$K$301,10,(K$302-'Datos de Indicador'!AC136)/(K$302-K$301)*10)),1))</f>
        <v>7.4</v>
      </c>
      <c r="L133" s="359">
        <f>IF('Datos de Indicador'!AD136="No dato","x",ROUND(IF('Datos de Indicador'!AD136&gt;L$302,0,IF('Datos de Indicador'!AD136&lt;$L$301,10,(L$302-'Datos de Indicador'!AD136)/(L$302-L$301)*10)),1))</f>
        <v>0.8</v>
      </c>
      <c r="M133" s="361">
        <f t="shared" si="18"/>
        <v>3.5</v>
      </c>
      <c r="N133" s="358">
        <f>IF('Datos de Indicador'!AE136="No dato","x",ROUND(IF('Datos de Indicador'!AE136&gt;N$302,0,IF('Datos de Indicador'!AE136&lt;$N$301,10,(N$302-'Datos de Indicador'!AE136)/(N$302-N$301)*10)),1))</f>
        <v>0.5</v>
      </c>
      <c r="O133" s="359">
        <f>IF('Datos de Indicador'!AF136="No dato","x",ROUND(IF('Datos de Indicador'!AF136&gt;O$302,0,IF('Datos de Indicador'!AF136&lt;$O$301,10,(O$302-'Datos de Indicador'!AF136)/(O$302-O$301)*10)),1))</f>
        <v>6</v>
      </c>
      <c r="P133" s="359">
        <f>IF('Datos de Indicador'!AG136="No dato","x",ROUND(IF('Datos de Indicador'!AG136&gt;P$302,0,IF('Datos de Indicador'!AG136&lt;$P$301,10,(P$302-'Datos de Indicador'!AG136)/(P$302-P$301)*10)),1))</f>
        <v>5.6</v>
      </c>
      <c r="Q133" s="361">
        <f t="shared" si="19"/>
        <v>4</v>
      </c>
      <c r="R133" s="363">
        <f>IF('Datos de Indicador'!AH136="No data","x",ROUND(IF('Datos de Indicador'!AH136&gt;R$302,0,IF('Datos de Indicador'!AH136&lt;R$301,10,(R$302-'Datos de Indicador'!AH136)/(R$302-R$301)*10)),1))</f>
        <v>8</v>
      </c>
      <c r="S133" s="363">
        <f>IF('Datos de Indicador'!AI136="No data","x",ROUND(IF('Datos de Indicador'!AI136&gt;S$302,0,IF('Datos de Indicador'!AI136&lt;S$301,10,(S$302-'Datos de Indicador'!AI136)/(S$302-S$301)*10)),1))</f>
        <v>5.8</v>
      </c>
      <c r="T133" s="363">
        <f>IF('Datos de Indicador'!AJ136="No data","x",ROUND(IF('Datos de Indicador'!AJ136&gt;T$302,0,IF('Datos de Indicador'!AJ136&lt;T$301,10,(T$302-'Datos de Indicador'!AJ136)/(T$302-T$301)*10)),1))</f>
        <v>2</v>
      </c>
      <c r="U133" s="363">
        <f>IF('Datos de Indicador'!AK136="No data","x",ROUND(IF('Datos de Indicador'!AK136&gt;U$302,0,IF('Datos de Indicador'!AK136&lt;U$301,10,(U$302-'Datos de Indicador'!AK136)/(U$302-U$301)*10)),1))</f>
        <v>4.3</v>
      </c>
      <c r="V133" s="364">
        <f t="shared" si="22"/>
        <v>4.4000000000000004</v>
      </c>
      <c r="W133" s="365">
        <f>IF('Datos de Indicador'!AL136="No dato","x",ROUND(IF('Datos de Indicador'!AL136&gt;W$302,0,IF('Datos de Indicador'!AL136&lt;$W$301,10,(W$302-'Datos de Indicador'!AL136)/(W$302-W$301)*10)),1))</f>
        <v>2.2000000000000002</v>
      </c>
      <c r="X133" s="361">
        <f t="shared" si="23"/>
        <v>3.3</v>
      </c>
      <c r="Y133" s="366">
        <f t="shared" si="20"/>
        <v>3.6</v>
      </c>
      <c r="Z133" s="32"/>
      <c r="AA133" s="378"/>
      <c r="AC133" s="378"/>
    </row>
    <row r="134" spans="1:29" s="3" customFormat="1" x14ac:dyDescent="0.25">
      <c r="A134" s="104" t="s">
        <v>86</v>
      </c>
      <c r="B134" s="101" t="s">
        <v>282</v>
      </c>
      <c r="C134" s="307">
        <v>823</v>
      </c>
      <c r="D134" s="358">
        <f>IF('Datos de Indicador'!Y137="No dato","x",ROUND(IF('Datos de Indicador'!Y137&gt;D$302,10,IF('Datos de Indicador'!Y137&lt;$D$301,0,10-(D$302-'Datos de Indicador'!Y137)/(D$302-D$301)*10)),1))</f>
        <v>5</v>
      </c>
      <c r="E134" s="359">
        <f>IF('Datos de Indicador'!Z137="No dato","x",ROUND(IF('Datos de Indicador'!Z137&gt;E$302,0,IF('Datos de Indicador'!Z137&lt;$E$301,10,(E$302-'Datos de Indicador'!Z137)/(E$302-E$301)*10)),1))</f>
        <v>10</v>
      </c>
      <c r="F134" s="360">
        <f t="shared" si="21"/>
        <v>6.7</v>
      </c>
      <c r="G134" s="359">
        <f>IF('Datos de Indicador'!AA137="No dato","x",ROUND(IF('Datos de Indicador'!AA137&gt;G$302,0,IF('Datos de Indicador'!AA137&lt;$G$301,10,(G$302-'Datos de Indicador'!AA137)/(G$302-G$301)*10)),1))</f>
        <v>2</v>
      </c>
      <c r="H134" s="361">
        <f t="shared" si="16"/>
        <v>2</v>
      </c>
      <c r="I134" s="362">
        <f t="shared" si="17"/>
        <v>4.8</v>
      </c>
      <c r="J134" s="359">
        <f>IF('Datos de Indicador'!AB137="No dato","x",ROUND(IF('Datos de Indicador'!AB137&gt;J$302,0,IF('Datos de Indicador'!AB137&lt;$J$301,10,(J$302-'Datos de Indicador'!AB137)/(J$302-J$301)*10)),1))</f>
        <v>2.5</v>
      </c>
      <c r="K134" s="359">
        <f>IF('Datos de Indicador'!AC137="No dato","x",ROUND(IF('Datos de Indicador'!AC137&gt;K$302,0,IF('Datos de Indicador'!AC137&lt;$K$301,10,(K$302-'Datos de Indicador'!AC137)/(K$302-K$301)*10)),1))</f>
        <v>4.2</v>
      </c>
      <c r="L134" s="359">
        <f>IF('Datos de Indicador'!AD137="No dato","x",ROUND(IF('Datos de Indicador'!AD137&gt;L$302,0,IF('Datos de Indicador'!AD137&lt;$L$301,10,(L$302-'Datos de Indicador'!AD137)/(L$302-L$301)*10)),1))</f>
        <v>0</v>
      </c>
      <c r="M134" s="361">
        <f t="shared" si="18"/>
        <v>2.2000000000000002</v>
      </c>
      <c r="N134" s="358">
        <f>IF('Datos de Indicador'!AE137="No dato","x",ROUND(IF('Datos de Indicador'!AE137&gt;N$302,0,IF('Datos de Indicador'!AE137&lt;$N$301,10,(N$302-'Datos de Indicador'!AE137)/(N$302-N$301)*10)),1))</f>
        <v>2.5</v>
      </c>
      <c r="O134" s="359">
        <f>IF('Datos de Indicador'!AF137="No dato","x",ROUND(IF('Datos de Indicador'!AF137&gt;O$302,0,IF('Datos de Indicador'!AF137&lt;$O$301,10,(O$302-'Datos de Indicador'!AF137)/(O$302-O$301)*10)),1))</f>
        <v>3.2</v>
      </c>
      <c r="P134" s="359">
        <f>IF('Datos de Indicador'!AG137="No dato","x",ROUND(IF('Datos de Indicador'!AG137&gt;P$302,0,IF('Datos de Indicador'!AG137&lt;$P$301,10,(P$302-'Datos de Indicador'!AG137)/(P$302-P$301)*10)),1))</f>
        <v>4.3</v>
      </c>
      <c r="Q134" s="361">
        <f t="shared" si="19"/>
        <v>3.3</v>
      </c>
      <c r="R134" s="363">
        <f>IF('Datos de Indicador'!AH137="No data","x",ROUND(IF('Datos de Indicador'!AH137&gt;R$302,0,IF('Datos de Indicador'!AH137&lt;R$301,10,(R$302-'Datos de Indicador'!AH137)/(R$302-R$301)*10)),1))</f>
        <v>7.6</v>
      </c>
      <c r="S134" s="363">
        <f>IF('Datos de Indicador'!AI137="No data","x",ROUND(IF('Datos de Indicador'!AI137&gt;S$302,0,IF('Datos de Indicador'!AI137&lt;S$301,10,(S$302-'Datos de Indicador'!AI137)/(S$302-S$301)*10)),1))</f>
        <v>10</v>
      </c>
      <c r="T134" s="363">
        <f>IF('Datos de Indicador'!AJ137="No data","x",ROUND(IF('Datos de Indicador'!AJ137&gt;T$302,0,IF('Datos de Indicador'!AJ137&lt;T$301,10,(T$302-'Datos de Indicador'!AJ137)/(T$302-T$301)*10)),1))</f>
        <v>4.4000000000000004</v>
      </c>
      <c r="U134" s="363">
        <f>IF('Datos de Indicador'!AK137="No data","x",ROUND(IF('Datos de Indicador'!AK137&gt;U$302,0,IF('Datos de Indicador'!AK137&lt;U$301,10,(U$302-'Datos de Indicador'!AK137)/(U$302-U$301)*10)),1))</f>
        <v>7.9</v>
      </c>
      <c r="V134" s="364">
        <f t="shared" si="22"/>
        <v>7</v>
      </c>
      <c r="W134" s="365">
        <f>IF('Datos de Indicador'!AL137="No dato","x",ROUND(IF('Datos de Indicador'!AL137&gt;W$302,0,IF('Datos de Indicador'!AL137&lt;$W$301,10,(W$302-'Datos de Indicador'!AL137)/(W$302-W$301)*10)),1))</f>
        <v>1.9</v>
      </c>
      <c r="X134" s="361">
        <f t="shared" si="23"/>
        <v>4.5</v>
      </c>
      <c r="Y134" s="366">
        <f t="shared" si="20"/>
        <v>3.3</v>
      </c>
      <c r="Z134" s="32"/>
      <c r="AA134" s="378"/>
      <c r="AC134" s="378"/>
    </row>
    <row r="135" spans="1:29" s="3" customFormat="1" x14ac:dyDescent="0.25">
      <c r="A135" s="104" t="s">
        <v>86</v>
      </c>
      <c r="B135" s="101" t="s">
        <v>283</v>
      </c>
      <c r="C135" s="307">
        <v>824</v>
      </c>
      <c r="D135" s="358">
        <f>IF('Datos de Indicador'!Y138="No dato","x",ROUND(IF('Datos de Indicador'!Y138&gt;D$302,10,IF('Datos de Indicador'!Y138&lt;$D$301,0,10-(D$302-'Datos de Indicador'!Y138)/(D$302-D$301)*10)),1))</f>
        <v>5</v>
      </c>
      <c r="E135" s="359">
        <f>IF('Datos de Indicador'!Z138="No dato","x",ROUND(IF('Datos de Indicador'!Z138&gt;E$302,0,IF('Datos de Indicador'!Z138&lt;$E$301,10,(E$302-'Datos de Indicador'!Z138)/(E$302-E$301)*10)),1))</f>
        <v>5</v>
      </c>
      <c r="F135" s="360">
        <f t="shared" si="21"/>
        <v>5</v>
      </c>
      <c r="G135" s="359">
        <f>IF('Datos de Indicador'!AA138="No dato","x",ROUND(IF('Datos de Indicador'!AA138&gt;G$302,0,IF('Datos de Indicador'!AA138&lt;$G$301,10,(G$302-'Datos de Indicador'!AA138)/(G$302-G$301)*10)),1))</f>
        <v>3.1</v>
      </c>
      <c r="H135" s="361">
        <f t="shared" si="16"/>
        <v>3.1</v>
      </c>
      <c r="I135" s="362">
        <f t="shared" si="17"/>
        <v>4.0999999999999996</v>
      </c>
      <c r="J135" s="359">
        <f>IF('Datos de Indicador'!AB138="No dato","x",ROUND(IF('Datos de Indicador'!AB138&gt;J$302,0,IF('Datos de Indicador'!AB138&lt;$J$301,10,(J$302-'Datos de Indicador'!AB138)/(J$302-J$301)*10)),1))</f>
        <v>3.6</v>
      </c>
      <c r="K135" s="359">
        <f>IF('Datos de Indicador'!AC138="No dato","x",ROUND(IF('Datos de Indicador'!AC138&gt;K$302,0,IF('Datos de Indicador'!AC138&lt;$K$301,10,(K$302-'Datos de Indicador'!AC138)/(K$302-K$301)*10)),1))</f>
        <v>8.3000000000000007</v>
      </c>
      <c r="L135" s="359">
        <f>IF('Datos de Indicador'!AD138="No dato","x",ROUND(IF('Datos de Indicador'!AD138&gt;L$302,0,IF('Datos de Indicador'!AD138&lt;$L$301,10,(L$302-'Datos de Indicador'!AD138)/(L$302-L$301)*10)),1))</f>
        <v>2.4</v>
      </c>
      <c r="M135" s="361">
        <f t="shared" si="18"/>
        <v>4.8</v>
      </c>
      <c r="N135" s="358">
        <f>IF('Datos de Indicador'!AE138="No dato","x",ROUND(IF('Datos de Indicador'!AE138&gt;N$302,0,IF('Datos de Indicador'!AE138&lt;$N$301,10,(N$302-'Datos de Indicador'!AE138)/(N$302-N$301)*10)),1))</f>
        <v>6.8</v>
      </c>
      <c r="O135" s="359">
        <f>IF('Datos de Indicador'!AF138="No dato","x",ROUND(IF('Datos de Indicador'!AF138&gt;O$302,0,IF('Datos de Indicador'!AF138&lt;$O$301,10,(O$302-'Datos de Indicador'!AF138)/(O$302-O$301)*10)),1))</f>
        <v>10</v>
      </c>
      <c r="P135" s="359">
        <f>IF('Datos de Indicador'!AG138="No dato","x",ROUND(IF('Datos de Indicador'!AG138&gt;P$302,0,IF('Datos de Indicador'!AG138&lt;$P$301,10,(P$302-'Datos de Indicador'!AG138)/(P$302-P$301)*10)),1))</f>
        <v>8.3000000000000007</v>
      </c>
      <c r="Q135" s="361">
        <f t="shared" si="19"/>
        <v>8.4</v>
      </c>
      <c r="R135" s="363">
        <f>IF('Datos de Indicador'!AH138="No data","x",ROUND(IF('Datos de Indicador'!AH138&gt;R$302,0,IF('Datos de Indicador'!AH138&lt;R$301,10,(R$302-'Datos de Indicador'!AH138)/(R$302-R$301)*10)),1))</f>
        <v>1.6</v>
      </c>
      <c r="S135" s="363">
        <f>IF('Datos de Indicador'!AI138="No data","x",ROUND(IF('Datos de Indicador'!AI138&gt;S$302,0,IF('Datos de Indicador'!AI138&lt;S$301,10,(S$302-'Datos de Indicador'!AI138)/(S$302-S$301)*10)),1))</f>
        <v>0</v>
      </c>
      <c r="T135" s="363">
        <f>IF('Datos de Indicador'!AJ138="No data","x",ROUND(IF('Datos de Indicador'!AJ138&gt;T$302,0,IF('Datos de Indicador'!AJ138&lt;T$301,10,(T$302-'Datos de Indicador'!AJ138)/(T$302-T$301)*10)),1))</f>
        <v>2.7</v>
      </c>
      <c r="U135" s="363">
        <f>IF('Datos de Indicador'!AK138="No data","x",ROUND(IF('Datos de Indicador'!AK138&gt;U$302,0,IF('Datos de Indicador'!AK138&lt;U$301,10,(U$302-'Datos de Indicador'!AK138)/(U$302-U$301)*10)),1))</f>
        <v>3.9</v>
      </c>
      <c r="V135" s="364">
        <f t="shared" si="22"/>
        <v>2.5</v>
      </c>
      <c r="W135" s="365">
        <f>IF('Datos de Indicador'!AL138="No dato","x",ROUND(IF('Datos de Indicador'!AL138&gt;W$302,0,IF('Datos de Indicador'!AL138&lt;$W$301,10,(W$302-'Datos de Indicador'!AL138)/(W$302-W$301)*10)),1))</f>
        <v>3.5</v>
      </c>
      <c r="X135" s="361">
        <f t="shared" si="23"/>
        <v>3</v>
      </c>
      <c r="Y135" s="366">
        <f t="shared" si="20"/>
        <v>5.4</v>
      </c>
      <c r="Z135" s="32"/>
      <c r="AA135" s="378"/>
      <c r="AC135" s="378"/>
    </row>
    <row r="136" spans="1:29" s="3" customFormat="1" x14ac:dyDescent="0.25">
      <c r="A136" s="104" t="s">
        <v>86</v>
      </c>
      <c r="B136" s="101" t="s">
        <v>284</v>
      </c>
      <c r="C136" s="307">
        <v>825</v>
      </c>
      <c r="D136" s="358">
        <f>IF('Datos de Indicador'!Y139="No dato","x",ROUND(IF('Datos de Indicador'!Y139&gt;D$302,10,IF('Datos de Indicador'!Y139&lt;$D$301,0,10-(D$302-'Datos de Indicador'!Y139)/(D$302-D$301)*10)),1))</f>
        <v>10</v>
      </c>
      <c r="E136" s="359">
        <f>IF('Datos de Indicador'!Z139="No dato","x",ROUND(IF('Datos de Indicador'!Z139&gt;E$302,0,IF('Datos de Indicador'!Z139&lt;$E$301,10,(E$302-'Datos de Indicador'!Z139)/(E$302-E$301)*10)),1))</f>
        <v>5</v>
      </c>
      <c r="F136" s="360">
        <f t="shared" si="21"/>
        <v>8.3000000000000007</v>
      </c>
      <c r="G136" s="359">
        <f>IF('Datos de Indicador'!AA139="No dato","x",ROUND(IF('Datos de Indicador'!AA139&gt;G$302,0,IF('Datos de Indicador'!AA139&lt;$G$301,10,(G$302-'Datos de Indicador'!AA139)/(G$302-G$301)*10)),1))</f>
        <v>5.5</v>
      </c>
      <c r="H136" s="361">
        <f t="shared" si="16"/>
        <v>5.5</v>
      </c>
      <c r="I136" s="362">
        <f t="shared" si="17"/>
        <v>7.1</v>
      </c>
      <c r="J136" s="359">
        <f>IF('Datos de Indicador'!AB139="No dato","x",ROUND(IF('Datos de Indicador'!AB139&gt;J$302,0,IF('Datos de Indicador'!AB139&lt;$J$301,10,(J$302-'Datos de Indicador'!AB139)/(J$302-J$301)*10)),1))</f>
        <v>3.6</v>
      </c>
      <c r="K136" s="359">
        <f>IF('Datos de Indicador'!AC139="No dato","x",ROUND(IF('Datos de Indicador'!AC139&gt;K$302,0,IF('Datos de Indicador'!AC139&lt;$K$301,10,(K$302-'Datos de Indicador'!AC139)/(K$302-K$301)*10)),1))</f>
        <v>6.5</v>
      </c>
      <c r="L136" s="359">
        <f>IF('Datos de Indicador'!AD139="No dato","x",ROUND(IF('Datos de Indicador'!AD139&gt;L$302,0,IF('Datos de Indicador'!AD139&lt;$L$301,10,(L$302-'Datos de Indicador'!AD139)/(L$302-L$301)*10)),1))</f>
        <v>1.5</v>
      </c>
      <c r="M136" s="361">
        <f t="shared" si="18"/>
        <v>3.9</v>
      </c>
      <c r="N136" s="358">
        <f>IF('Datos de Indicador'!AE139="No dato","x",ROUND(IF('Datos de Indicador'!AE139&gt;N$302,0,IF('Datos de Indicador'!AE139&lt;$N$301,10,(N$302-'Datos de Indicador'!AE139)/(N$302-N$301)*10)),1))</f>
        <v>3.4</v>
      </c>
      <c r="O136" s="359">
        <f>IF('Datos de Indicador'!AF139="No dato","x",ROUND(IF('Datos de Indicador'!AF139&gt;O$302,0,IF('Datos de Indicador'!AF139&lt;$O$301,10,(O$302-'Datos de Indicador'!AF139)/(O$302-O$301)*10)),1))</f>
        <v>5.7</v>
      </c>
      <c r="P136" s="359">
        <f>IF('Datos de Indicador'!AG139="No dato","x",ROUND(IF('Datos de Indicador'!AG139&gt;P$302,0,IF('Datos de Indicador'!AG139&lt;$P$301,10,(P$302-'Datos de Indicador'!AG139)/(P$302-P$301)*10)),1))</f>
        <v>5.7</v>
      </c>
      <c r="Q136" s="361">
        <f t="shared" si="19"/>
        <v>4.9000000000000004</v>
      </c>
      <c r="R136" s="363">
        <f>IF('Datos de Indicador'!AH139="No data","x",ROUND(IF('Datos de Indicador'!AH139&gt;R$302,0,IF('Datos de Indicador'!AH139&lt;R$301,10,(R$302-'Datos de Indicador'!AH139)/(R$302-R$301)*10)),1))</f>
        <v>10</v>
      </c>
      <c r="S136" s="363">
        <f>IF('Datos de Indicador'!AI139="No data","x",ROUND(IF('Datos de Indicador'!AI139&gt;S$302,0,IF('Datos de Indicador'!AI139&lt;S$301,10,(S$302-'Datos de Indicador'!AI139)/(S$302-S$301)*10)),1))</f>
        <v>0</v>
      </c>
      <c r="T136" s="363">
        <f>IF('Datos de Indicador'!AJ139="No data","x",ROUND(IF('Datos de Indicador'!AJ139&gt;T$302,0,IF('Datos de Indicador'!AJ139&lt;T$301,10,(T$302-'Datos de Indicador'!AJ139)/(T$302-T$301)*10)),1))</f>
        <v>6.4</v>
      </c>
      <c r="U136" s="363">
        <f>IF('Datos de Indicador'!AK139="No data","x",ROUND(IF('Datos de Indicador'!AK139&gt;U$302,0,IF('Datos de Indicador'!AK139&lt;U$301,10,(U$302-'Datos de Indicador'!AK139)/(U$302-U$301)*10)),1))</f>
        <v>10</v>
      </c>
      <c r="V136" s="364">
        <f t="shared" si="22"/>
        <v>7.1</v>
      </c>
      <c r="W136" s="365">
        <f>IF('Datos de Indicador'!AL139="No dato","x",ROUND(IF('Datos de Indicador'!AL139&gt;W$302,0,IF('Datos de Indicador'!AL139&lt;$W$301,10,(W$302-'Datos de Indicador'!AL139)/(W$302-W$301)*10)),1))</f>
        <v>3.5</v>
      </c>
      <c r="X136" s="361">
        <f t="shared" si="23"/>
        <v>5.3</v>
      </c>
      <c r="Y136" s="366">
        <f t="shared" si="20"/>
        <v>4.7</v>
      </c>
      <c r="Z136" s="32"/>
      <c r="AA136" s="378"/>
      <c r="AC136" s="378"/>
    </row>
    <row r="137" spans="1:29" s="3" customFormat="1" x14ac:dyDescent="0.25">
      <c r="A137" s="104" t="s">
        <v>86</v>
      </c>
      <c r="B137" s="101" t="s">
        <v>285</v>
      </c>
      <c r="C137" s="307">
        <v>826</v>
      </c>
      <c r="D137" s="358">
        <f>IF('Datos de Indicador'!Y140="No dato","x",ROUND(IF('Datos de Indicador'!Y140&gt;D$302,10,IF('Datos de Indicador'!Y140&lt;$D$301,0,10-(D$302-'Datos de Indicador'!Y140)/(D$302-D$301)*10)),1))</f>
        <v>5</v>
      </c>
      <c r="E137" s="359">
        <f>IF('Datos de Indicador'!Z140="No dato","x",ROUND(IF('Datos de Indicador'!Z140&gt;E$302,0,IF('Datos de Indicador'!Z140&lt;$E$301,10,(E$302-'Datos de Indicador'!Z140)/(E$302-E$301)*10)),1))</f>
        <v>0</v>
      </c>
      <c r="F137" s="360">
        <f t="shared" si="21"/>
        <v>3.3</v>
      </c>
      <c r="G137" s="359">
        <f>IF('Datos de Indicador'!AA140="No dato","x",ROUND(IF('Datos de Indicador'!AA140&gt;G$302,0,IF('Datos de Indicador'!AA140&lt;$G$301,10,(G$302-'Datos de Indicador'!AA140)/(G$302-G$301)*10)),1))</f>
        <v>2.5</v>
      </c>
      <c r="H137" s="361">
        <f t="shared" si="16"/>
        <v>2.5</v>
      </c>
      <c r="I137" s="362">
        <f t="shared" si="17"/>
        <v>2.9</v>
      </c>
      <c r="J137" s="359">
        <f>IF('Datos de Indicador'!AB140="No dato","x",ROUND(IF('Datos de Indicador'!AB140&gt;J$302,0,IF('Datos de Indicador'!AB140&lt;$J$301,10,(J$302-'Datos de Indicador'!AB140)/(J$302-J$301)*10)),1))</f>
        <v>3.6</v>
      </c>
      <c r="K137" s="359">
        <f>IF('Datos de Indicador'!AC140="No dato","x",ROUND(IF('Datos de Indicador'!AC140&gt;K$302,0,IF('Datos de Indicador'!AC140&lt;$K$301,10,(K$302-'Datos de Indicador'!AC140)/(K$302-K$301)*10)),1))</f>
        <v>6.7</v>
      </c>
      <c r="L137" s="359">
        <f>IF('Datos de Indicador'!AD140="No dato","x",ROUND(IF('Datos de Indicador'!AD140&gt;L$302,0,IF('Datos de Indicador'!AD140&lt;$L$301,10,(L$302-'Datos de Indicador'!AD140)/(L$302-L$301)*10)),1))</f>
        <v>0.5</v>
      </c>
      <c r="M137" s="361">
        <f t="shared" si="18"/>
        <v>3.6</v>
      </c>
      <c r="N137" s="358">
        <f>IF('Datos de Indicador'!AE140="No dato","x",ROUND(IF('Datos de Indicador'!AE140&gt;N$302,0,IF('Datos de Indicador'!AE140&lt;$N$301,10,(N$302-'Datos de Indicador'!AE140)/(N$302-N$301)*10)),1))</f>
        <v>6.4</v>
      </c>
      <c r="O137" s="359">
        <f>IF('Datos de Indicador'!AF140="No dato","x",ROUND(IF('Datos de Indicador'!AF140&gt;O$302,0,IF('Datos de Indicador'!AF140&lt;$O$301,10,(O$302-'Datos de Indicador'!AF140)/(O$302-O$301)*10)),1))</f>
        <v>3.3</v>
      </c>
      <c r="P137" s="359">
        <f>IF('Datos de Indicador'!AG140="No dato","x",ROUND(IF('Datos de Indicador'!AG140&gt;P$302,0,IF('Datos de Indicador'!AG140&lt;$P$301,10,(P$302-'Datos de Indicador'!AG140)/(P$302-P$301)*10)),1))</f>
        <v>3.4</v>
      </c>
      <c r="Q137" s="361">
        <f t="shared" si="19"/>
        <v>4.4000000000000004</v>
      </c>
      <c r="R137" s="363">
        <f>IF('Datos de Indicador'!AH140="No data","x",ROUND(IF('Datos de Indicador'!AH140&gt;R$302,0,IF('Datos de Indicador'!AH140&lt;R$301,10,(R$302-'Datos de Indicador'!AH140)/(R$302-R$301)*10)),1))</f>
        <v>7.4</v>
      </c>
      <c r="S137" s="363">
        <f>IF('Datos de Indicador'!AI140="No data","x",ROUND(IF('Datos de Indicador'!AI140&gt;S$302,0,IF('Datos de Indicador'!AI140&lt;S$301,10,(S$302-'Datos de Indicador'!AI140)/(S$302-S$301)*10)),1))</f>
        <v>0</v>
      </c>
      <c r="T137" s="363">
        <f>IF('Datos de Indicador'!AJ140="No data","x",ROUND(IF('Datos de Indicador'!AJ140&gt;T$302,0,IF('Datos de Indicador'!AJ140&lt;T$301,10,(T$302-'Datos de Indicador'!AJ140)/(T$302-T$301)*10)),1))</f>
        <v>1.9</v>
      </c>
      <c r="U137" s="363">
        <f>IF('Datos de Indicador'!AK140="No data","x",ROUND(IF('Datos de Indicador'!AK140&gt;U$302,0,IF('Datos de Indicador'!AK140&lt;U$301,10,(U$302-'Datos de Indicador'!AK140)/(U$302-U$301)*10)),1))</f>
        <v>4.5999999999999996</v>
      </c>
      <c r="V137" s="364">
        <f t="shared" si="22"/>
        <v>3.4</v>
      </c>
      <c r="W137" s="365">
        <f>IF('Datos de Indicador'!AL140="No dato","x",ROUND(IF('Datos de Indicador'!AL140&gt;W$302,0,IF('Datos de Indicador'!AL140&lt;$W$301,10,(W$302-'Datos de Indicador'!AL140)/(W$302-W$301)*10)),1))</f>
        <v>2.5</v>
      </c>
      <c r="X137" s="361">
        <f t="shared" si="23"/>
        <v>3</v>
      </c>
      <c r="Y137" s="366">
        <f t="shared" si="20"/>
        <v>3.7</v>
      </c>
      <c r="Z137" s="32"/>
      <c r="AA137" s="378"/>
      <c r="AC137" s="378"/>
    </row>
    <row r="138" spans="1:29" s="3" customFormat="1" x14ac:dyDescent="0.25">
      <c r="A138" s="104" t="s">
        <v>86</v>
      </c>
      <c r="B138" s="101" t="s">
        <v>286</v>
      </c>
      <c r="C138" s="307">
        <v>827</v>
      </c>
      <c r="D138" s="358">
        <f>IF('Datos de Indicador'!Y141="No dato","x",ROUND(IF('Datos de Indicador'!Y141&gt;D$302,10,IF('Datos de Indicador'!Y141&lt;$D$301,0,10-(D$302-'Datos de Indicador'!Y141)/(D$302-D$301)*10)),1))</f>
        <v>5</v>
      </c>
      <c r="E138" s="359">
        <f>IF('Datos de Indicador'!Z141="No dato","x",ROUND(IF('Datos de Indicador'!Z141&gt;E$302,0,IF('Datos de Indicador'!Z141&lt;$E$301,10,(E$302-'Datos de Indicador'!Z141)/(E$302-E$301)*10)),1))</f>
        <v>5</v>
      </c>
      <c r="F138" s="360">
        <f t="shared" si="21"/>
        <v>5</v>
      </c>
      <c r="G138" s="359">
        <f>IF('Datos de Indicador'!AA141="No dato","x",ROUND(IF('Datos de Indicador'!AA141&gt;G$302,0,IF('Datos de Indicador'!AA141&lt;$G$301,10,(G$302-'Datos de Indicador'!AA141)/(G$302-G$301)*10)),1))</f>
        <v>3.4</v>
      </c>
      <c r="H138" s="361">
        <f t="shared" si="16"/>
        <v>3.4</v>
      </c>
      <c r="I138" s="362">
        <f t="shared" si="17"/>
        <v>4.2</v>
      </c>
      <c r="J138" s="359">
        <f>IF('Datos de Indicador'!AB141="No dato","x",ROUND(IF('Datos de Indicador'!AB141&gt;J$302,0,IF('Datos de Indicador'!AB141&lt;$J$301,10,(J$302-'Datos de Indicador'!AB141)/(J$302-J$301)*10)),1))</f>
        <v>2.2999999999999998</v>
      </c>
      <c r="K138" s="359">
        <f>IF('Datos de Indicador'!AC141="No dato","x",ROUND(IF('Datos de Indicador'!AC141&gt;K$302,0,IF('Datos de Indicador'!AC141&lt;$K$301,10,(K$302-'Datos de Indicador'!AC141)/(K$302-K$301)*10)),1))</f>
        <v>8.1999999999999993</v>
      </c>
      <c r="L138" s="359">
        <f>IF('Datos de Indicador'!AD141="No dato","x",ROUND(IF('Datos de Indicador'!AD141&gt;L$302,0,IF('Datos de Indicador'!AD141&lt;$L$301,10,(L$302-'Datos de Indicador'!AD141)/(L$302-L$301)*10)),1))</f>
        <v>2.6</v>
      </c>
      <c r="M138" s="361">
        <f t="shared" si="18"/>
        <v>4.4000000000000004</v>
      </c>
      <c r="N138" s="358">
        <f>IF('Datos de Indicador'!AE141="No dato","x",ROUND(IF('Datos de Indicador'!AE141&gt;N$302,0,IF('Datos de Indicador'!AE141&lt;$N$301,10,(N$302-'Datos de Indicador'!AE141)/(N$302-N$301)*10)),1))</f>
        <v>7.8</v>
      </c>
      <c r="O138" s="359">
        <f>IF('Datos de Indicador'!AF141="No dato","x",ROUND(IF('Datos de Indicador'!AF141&gt;O$302,0,IF('Datos de Indicador'!AF141&lt;$O$301,10,(O$302-'Datos de Indicador'!AF141)/(O$302-O$301)*10)),1))</f>
        <v>2</v>
      </c>
      <c r="P138" s="359">
        <f>IF('Datos de Indicador'!AG141="No dato","x",ROUND(IF('Datos de Indicador'!AG141&gt;P$302,0,IF('Datos de Indicador'!AG141&lt;$P$301,10,(P$302-'Datos de Indicador'!AG141)/(P$302-P$301)*10)),1))</f>
        <v>1.9</v>
      </c>
      <c r="Q138" s="361">
        <f t="shared" si="19"/>
        <v>3.9</v>
      </c>
      <c r="R138" s="363">
        <f>IF('Datos de Indicador'!AH141="No data","x",ROUND(IF('Datos de Indicador'!AH141&gt;R$302,0,IF('Datos de Indicador'!AH141&lt;R$301,10,(R$302-'Datos de Indicador'!AH141)/(R$302-R$301)*10)),1))</f>
        <v>4.9000000000000004</v>
      </c>
      <c r="S138" s="363">
        <f>IF('Datos de Indicador'!AI141="No data","x",ROUND(IF('Datos de Indicador'!AI141&gt;S$302,0,IF('Datos de Indicador'!AI141&lt;S$301,10,(S$302-'Datos de Indicador'!AI141)/(S$302-S$301)*10)),1))</f>
        <v>0</v>
      </c>
      <c r="T138" s="363">
        <f>IF('Datos de Indicador'!AJ141="No data","x",ROUND(IF('Datos de Indicador'!AJ141&gt;T$302,0,IF('Datos de Indicador'!AJ141&lt;T$301,10,(T$302-'Datos de Indicador'!AJ141)/(T$302-T$301)*10)),1))</f>
        <v>6</v>
      </c>
      <c r="U138" s="363">
        <f>IF('Datos de Indicador'!AK141="No data","x",ROUND(IF('Datos de Indicador'!AK141&gt;U$302,0,IF('Datos de Indicador'!AK141&lt;U$301,10,(U$302-'Datos de Indicador'!AK141)/(U$302-U$301)*10)),1))</f>
        <v>6.4</v>
      </c>
      <c r="V138" s="364">
        <f t="shared" si="22"/>
        <v>5</v>
      </c>
      <c r="W138" s="365">
        <f>IF('Datos de Indicador'!AL141="No dato","x",ROUND(IF('Datos de Indicador'!AL141&gt;W$302,0,IF('Datos de Indicador'!AL141&lt;$W$301,10,(W$302-'Datos de Indicador'!AL141)/(W$302-W$301)*10)),1))</f>
        <v>3.7</v>
      </c>
      <c r="X138" s="361">
        <f t="shared" si="23"/>
        <v>4.4000000000000004</v>
      </c>
      <c r="Y138" s="366">
        <f t="shared" si="20"/>
        <v>4.2</v>
      </c>
      <c r="Z138" s="32"/>
      <c r="AA138" s="378"/>
      <c r="AC138" s="378"/>
    </row>
    <row r="139" spans="1:29" s="3" customFormat="1" x14ac:dyDescent="0.25">
      <c r="A139" s="104" t="s">
        <v>86</v>
      </c>
      <c r="B139" s="101" t="s">
        <v>287</v>
      </c>
      <c r="C139" s="307">
        <v>828</v>
      </c>
      <c r="D139" s="358">
        <f>IF('Datos de Indicador'!Y142="No dato","x",ROUND(IF('Datos de Indicador'!Y142&gt;D$302,10,IF('Datos de Indicador'!Y142&lt;$D$301,0,10-(D$302-'Datos de Indicador'!Y142)/(D$302-D$301)*10)),1))</f>
        <v>10</v>
      </c>
      <c r="E139" s="359">
        <f>IF('Datos de Indicador'!Z142="No dato","x",ROUND(IF('Datos de Indicador'!Z142&gt;E$302,0,IF('Datos de Indicador'!Z142&lt;$E$301,10,(E$302-'Datos de Indicador'!Z142)/(E$302-E$301)*10)),1))</f>
        <v>5</v>
      </c>
      <c r="F139" s="360">
        <f t="shared" si="21"/>
        <v>8.3000000000000007</v>
      </c>
      <c r="G139" s="359">
        <f>IF('Datos de Indicador'!AA142="No dato","x",ROUND(IF('Datos de Indicador'!AA142&gt;G$302,0,IF('Datos de Indicador'!AA142&lt;$G$301,10,(G$302-'Datos de Indicador'!AA142)/(G$302-G$301)*10)),1))</f>
        <v>5</v>
      </c>
      <c r="H139" s="361">
        <f t="shared" si="16"/>
        <v>5</v>
      </c>
      <c r="I139" s="362">
        <f t="shared" si="17"/>
        <v>7</v>
      </c>
      <c r="J139" s="359">
        <f>IF('Datos de Indicador'!AB142="No dato","x",ROUND(IF('Datos de Indicador'!AB142&gt;J$302,0,IF('Datos de Indicador'!AB142&lt;$J$301,10,(J$302-'Datos de Indicador'!AB142)/(J$302-J$301)*10)),1))</f>
        <v>5.6</v>
      </c>
      <c r="K139" s="359">
        <f>IF('Datos de Indicador'!AC142="No dato","x",ROUND(IF('Datos de Indicador'!AC142&gt;K$302,0,IF('Datos de Indicador'!AC142&lt;$K$301,10,(K$302-'Datos de Indicador'!AC142)/(K$302-K$301)*10)),1))</f>
        <v>9.6</v>
      </c>
      <c r="L139" s="359">
        <f>IF('Datos de Indicador'!AD142="No dato","x",ROUND(IF('Datos de Indicador'!AD142&gt;L$302,0,IF('Datos de Indicador'!AD142&lt;$L$301,10,(L$302-'Datos de Indicador'!AD142)/(L$302-L$301)*10)),1))</f>
        <v>3.8</v>
      </c>
      <c r="M139" s="361">
        <f t="shared" si="18"/>
        <v>6.3</v>
      </c>
      <c r="N139" s="358">
        <f>IF('Datos de Indicador'!AE142="No dato","x",ROUND(IF('Datos de Indicador'!AE142&gt;N$302,0,IF('Datos de Indicador'!AE142&lt;$N$301,10,(N$302-'Datos de Indicador'!AE142)/(N$302-N$301)*10)),1))</f>
        <v>7.5</v>
      </c>
      <c r="O139" s="359">
        <f>IF('Datos de Indicador'!AF142="No dato","x",ROUND(IF('Datos de Indicador'!AF142&gt;O$302,0,IF('Datos de Indicador'!AF142&lt;$O$301,10,(O$302-'Datos de Indicador'!AF142)/(O$302-O$301)*10)),1))</f>
        <v>10</v>
      </c>
      <c r="P139" s="359">
        <f>IF('Datos de Indicador'!AG142="No dato","x",ROUND(IF('Datos de Indicador'!AG142&gt;P$302,0,IF('Datos de Indicador'!AG142&lt;$P$301,10,(P$302-'Datos de Indicador'!AG142)/(P$302-P$301)*10)),1))</f>
        <v>5.2</v>
      </c>
      <c r="Q139" s="361">
        <f t="shared" si="19"/>
        <v>7.6</v>
      </c>
      <c r="R139" s="363">
        <f>IF('Datos de Indicador'!AH142="No data","x",ROUND(IF('Datos de Indicador'!AH142&gt;R$302,0,IF('Datos de Indicador'!AH142&lt;R$301,10,(R$302-'Datos de Indicador'!AH142)/(R$302-R$301)*10)),1))</f>
        <v>2.6</v>
      </c>
      <c r="S139" s="363">
        <f>IF('Datos de Indicador'!AI142="No data","x",ROUND(IF('Datos de Indicador'!AI142&gt;S$302,0,IF('Datos de Indicador'!AI142&lt;S$301,10,(S$302-'Datos de Indicador'!AI142)/(S$302-S$301)*10)),1))</f>
        <v>0</v>
      </c>
      <c r="T139" s="363">
        <f>IF('Datos de Indicador'!AJ142="No data","x",ROUND(IF('Datos de Indicador'!AJ142&gt;T$302,0,IF('Datos de Indicador'!AJ142&lt;T$301,10,(T$302-'Datos de Indicador'!AJ142)/(T$302-T$301)*10)),1))</f>
        <v>7.5</v>
      </c>
      <c r="U139" s="363">
        <f>IF('Datos de Indicador'!AK142="No data","x",ROUND(IF('Datos de Indicador'!AK142&gt;U$302,0,IF('Datos de Indicador'!AK142&lt;U$301,10,(U$302-'Datos de Indicador'!AK142)/(U$302-U$301)*10)),1))</f>
        <v>10</v>
      </c>
      <c r="V139" s="364">
        <f t="shared" si="22"/>
        <v>6.3</v>
      </c>
      <c r="W139" s="365">
        <f>IF('Datos de Indicador'!AL142="No dato","x",ROUND(IF('Datos de Indicador'!AL142&gt;W$302,0,IF('Datos de Indicador'!AL142&lt;$W$301,10,(W$302-'Datos de Indicador'!AL142)/(W$302-W$301)*10)),1))</f>
        <v>4.8</v>
      </c>
      <c r="X139" s="361">
        <f t="shared" si="23"/>
        <v>5.6</v>
      </c>
      <c r="Y139" s="366">
        <f t="shared" si="20"/>
        <v>6.5</v>
      </c>
      <c r="Z139" s="32"/>
      <c r="AA139" s="378"/>
      <c r="AC139" s="378"/>
    </row>
    <row r="140" spans="1:29" s="3" customFormat="1" x14ac:dyDescent="0.25">
      <c r="A140" s="104" t="s">
        <v>288</v>
      </c>
      <c r="B140" s="101" t="s">
        <v>289</v>
      </c>
      <c r="C140" s="307">
        <v>901</v>
      </c>
      <c r="D140" s="358">
        <f>IF('Datos de Indicador'!Y143="No dato","x",ROUND(IF('Datos de Indicador'!Y143&gt;D$302,10,IF('Datos de Indicador'!Y143&lt;$D$301,0,10-(D$302-'Datos de Indicador'!Y143)/(D$302-D$301)*10)),1))</f>
        <v>10</v>
      </c>
      <c r="E140" s="359">
        <f>IF('Datos de Indicador'!Z143="No dato","x",ROUND(IF('Datos de Indicador'!Z143&gt;E$302,0,IF('Datos de Indicador'!Z143&lt;$E$301,10,(E$302-'Datos de Indicador'!Z143)/(E$302-E$301)*10)),1))</f>
        <v>10</v>
      </c>
      <c r="F140" s="360">
        <f t="shared" si="21"/>
        <v>10</v>
      </c>
      <c r="G140" s="359">
        <f>IF('Datos de Indicador'!AA143="No dato","x",ROUND(IF('Datos de Indicador'!AA143&gt;G$302,0,IF('Datos de Indicador'!AA143&lt;$G$301,10,(G$302-'Datos de Indicador'!AA143)/(G$302-G$301)*10)),1))</f>
        <v>6.3</v>
      </c>
      <c r="H140" s="361">
        <f t="shared" si="16"/>
        <v>6.3</v>
      </c>
      <c r="I140" s="362">
        <f t="shared" si="17"/>
        <v>8.8000000000000007</v>
      </c>
      <c r="J140" s="359">
        <f>IF('Datos de Indicador'!AB143="No dato","x",ROUND(IF('Datos de Indicador'!AB143&gt;J$302,0,IF('Datos de Indicador'!AB143&lt;$J$301,10,(J$302-'Datos de Indicador'!AB143)/(J$302-J$301)*10)),1))</f>
        <v>10</v>
      </c>
      <c r="K140" s="359">
        <f>IF('Datos de Indicador'!AC143="No dato","x",ROUND(IF('Datos de Indicador'!AC143&gt;K$302,0,IF('Datos de Indicador'!AC143&lt;$K$301,10,(K$302-'Datos de Indicador'!AC143)/(K$302-K$301)*10)),1))</f>
        <v>9.3000000000000007</v>
      </c>
      <c r="L140" s="359">
        <f>IF('Datos de Indicador'!AD143="No dato","x",ROUND(IF('Datos de Indicador'!AD143&gt;L$302,0,IF('Datos de Indicador'!AD143&lt;$L$301,10,(L$302-'Datos de Indicador'!AD143)/(L$302-L$301)*10)),1))</f>
        <v>9.1999999999999993</v>
      </c>
      <c r="M140" s="361">
        <f t="shared" si="18"/>
        <v>9.5</v>
      </c>
      <c r="N140" s="358">
        <f>IF('Datos de Indicador'!AE143="No dato","x",ROUND(IF('Datos de Indicador'!AE143&gt;N$302,0,IF('Datos de Indicador'!AE143&lt;$N$301,10,(N$302-'Datos de Indicador'!AE143)/(N$302-N$301)*10)),1))</f>
        <v>9.1999999999999993</v>
      </c>
      <c r="O140" s="359">
        <f>IF('Datos de Indicador'!AF143="No dato","x",ROUND(IF('Datos de Indicador'!AF143&gt;O$302,0,IF('Datos de Indicador'!AF143&lt;$O$301,10,(O$302-'Datos de Indicador'!AF143)/(O$302-O$301)*10)),1))</f>
        <v>10</v>
      </c>
      <c r="P140" s="359">
        <f>IF('Datos de Indicador'!AG143="No dato","x",ROUND(IF('Datos de Indicador'!AG143&gt;P$302,0,IF('Datos de Indicador'!AG143&lt;$P$301,10,(P$302-'Datos de Indicador'!AG143)/(P$302-P$301)*10)),1))</f>
        <v>10</v>
      </c>
      <c r="Q140" s="361">
        <f t="shared" si="19"/>
        <v>9.6999999999999993</v>
      </c>
      <c r="R140" s="363">
        <f>IF('Datos de Indicador'!AH143="No data","x",ROUND(IF('Datos de Indicador'!AH143&gt;R$302,0,IF('Datos de Indicador'!AH143&lt;R$301,10,(R$302-'Datos de Indicador'!AH143)/(R$302-R$301)*10)),1))</f>
        <v>1.7</v>
      </c>
      <c r="S140" s="363">
        <f>IF('Datos de Indicador'!AI143="No data","x",ROUND(IF('Datos de Indicador'!AI143&gt;S$302,0,IF('Datos de Indicador'!AI143&lt;S$301,10,(S$302-'Datos de Indicador'!AI143)/(S$302-S$301)*10)),1))</f>
        <v>0</v>
      </c>
      <c r="T140" s="363">
        <f>IF('Datos de Indicador'!AJ143="No data","x",ROUND(IF('Datos de Indicador'!AJ143&gt;T$302,0,IF('Datos de Indicador'!AJ143&lt;T$301,10,(T$302-'Datos de Indicador'!AJ143)/(T$302-T$301)*10)),1))</f>
        <v>3.6</v>
      </c>
      <c r="U140" s="363">
        <f>IF('Datos de Indicador'!AK143="No data","x",ROUND(IF('Datos de Indicador'!AK143&gt;U$302,0,IF('Datos de Indicador'!AK143&lt;U$301,10,(U$302-'Datos de Indicador'!AK143)/(U$302-U$301)*10)),1))</f>
        <v>9.4</v>
      </c>
      <c r="V140" s="364">
        <f t="shared" si="22"/>
        <v>4.5999999999999996</v>
      </c>
      <c r="W140" s="365">
        <f>IF('Datos de Indicador'!AL143="No dato","x",ROUND(IF('Datos de Indicador'!AL143&gt;W$302,0,IF('Datos de Indicador'!AL143&lt;$W$301,10,(W$302-'Datos de Indicador'!AL143)/(W$302-W$301)*10)),1))</f>
        <v>4.7</v>
      </c>
      <c r="X140" s="361">
        <f t="shared" si="23"/>
        <v>4.7</v>
      </c>
      <c r="Y140" s="366">
        <f t="shared" si="20"/>
        <v>8</v>
      </c>
      <c r="Z140" s="32"/>
      <c r="AA140" s="378"/>
      <c r="AC140" s="378"/>
    </row>
    <row r="141" spans="1:29" s="3" customFormat="1" x14ac:dyDescent="0.25">
      <c r="A141" s="104" t="s">
        <v>288</v>
      </c>
      <c r="B141" s="101" t="s">
        <v>290</v>
      </c>
      <c r="C141" s="307">
        <v>902</v>
      </c>
      <c r="D141" s="358">
        <f>IF('Datos de Indicador'!Y144="No dato","x",ROUND(IF('Datos de Indicador'!Y144&gt;D$302,10,IF('Datos de Indicador'!Y144&lt;$D$301,0,10-(D$302-'Datos de Indicador'!Y144)/(D$302-D$301)*10)),1))</f>
        <v>10</v>
      </c>
      <c r="E141" s="359">
        <f>IF('Datos de Indicador'!Z144="No dato","x",ROUND(IF('Datos de Indicador'!Z144&gt;E$302,0,IF('Datos de Indicador'!Z144&lt;$E$301,10,(E$302-'Datos de Indicador'!Z144)/(E$302-E$301)*10)),1))</f>
        <v>0</v>
      </c>
      <c r="F141" s="360">
        <f t="shared" si="21"/>
        <v>6.7</v>
      </c>
      <c r="G141" s="359">
        <f>IF('Datos de Indicador'!AA144="No dato","x",ROUND(IF('Datos de Indicador'!AA144&gt;G$302,0,IF('Datos de Indicador'!AA144&lt;$G$301,10,(G$302-'Datos de Indicador'!AA144)/(G$302-G$301)*10)),1))</f>
        <v>6.7</v>
      </c>
      <c r="H141" s="361">
        <f t="shared" si="16"/>
        <v>6.7</v>
      </c>
      <c r="I141" s="362">
        <f t="shared" si="17"/>
        <v>6.7</v>
      </c>
      <c r="J141" s="359">
        <f>IF('Datos de Indicador'!AB144="No dato","x",ROUND(IF('Datos de Indicador'!AB144&gt;J$302,0,IF('Datos de Indicador'!AB144&lt;$J$301,10,(J$302-'Datos de Indicador'!AB144)/(J$302-J$301)*10)),1))</f>
        <v>10</v>
      </c>
      <c r="K141" s="359">
        <f>IF('Datos de Indicador'!AC144="No dato","x",ROUND(IF('Datos de Indicador'!AC144&gt;K$302,0,IF('Datos de Indicador'!AC144&lt;$K$301,10,(K$302-'Datos de Indicador'!AC144)/(K$302-K$301)*10)),1))</f>
        <v>9.6</v>
      </c>
      <c r="L141" s="359">
        <f>IF('Datos de Indicador'!AD144="No dato","x",ROUND(IF('Datos de Indicador'!AD144&gt;L$302,0,IF('Datos de Indicador'!AD144&lt;$L$301,10,(L$302-'Datos de Indicador'!AD144)/(L$302-L$301)*10)),1))</f>
        <v>6.1</v>
      </c>
      <c r="M141" s="361">
        <f t="shared" si="18"/>
        <v>8.6</v>
      </c>
      <c r="N141" s="358">
        <f>IF('Datos de Indicador'!AE144="No dato","x",ROUND(IF('Datos de Indicador'!AE144&gt;N$302,0,IF('Datos de Indicador'!AE144&lt;$N$301,10,(N$302-'Datos de Indicador'!AE144)/(N$302-N$301)*10)),1))</f>
        <v>10</v>
      </c>
      <c r="O141" s="359">
        <f>IF('Datos de Indicador'!AF144="No dato","x",ROUND(IF('Datos de Indicador'!AF144&gt;O$302,0,IF('Datos de Indicador'!AF144&lt;$O$301,10,(O$302-'Datos de Indicador'!AF144)/(O$302-O$301)*10)),1))</f>
        <v>10</v>
      </c>
      <c r="P141" s="359">
        <f>IF('Datos de Indicador'!AG144="No dato","x",ROUND(IF('Datos de Indicador'!AG144&gt;P$302,0,IF('Datos de Indicador'!AG144&lt;$P$301,10,(P$302-'Datos de Indicador'!AG144)/(P$302-P$301)*10)),1))</f>
        <v>10</v>
      </c>
      <c r="Q141" s="361">
        <f t="shared" si="19"/>
        <v>10</v>
      </c>
      <c r="R141" s="363">
        <f>IF('Datos de Indicador'!AH144="No data","x",ROUND(IF('Datos de Indicador'!AH144&gt;R$302,0,IF('Datos de Indicador'!AH144&lt;R$301,10,(R$302-'Datos de Indicador'!AH144)/(R$302-R$301)*10)),1))</f>
        <v>2.9</v>
      </c>
      <c r="S141" s="363">
        <f>IF('Datos de Indicador'!AI144="No data","x",ROUND(IF('Datos de Indicador'!AI144&gt;S$302,0,IF('Datos de Indicador'!AI144&lt;S$301,10,(S$302-'Datos de Indicador'!AI144)/(S$302-S$301)*10)),1))</f>
        <v>0</v>
      </c>
      <c r="T141" s="363">
        <f>IF('Datos de Indicador'!AJ144="No data","x",ROUND(IF('Datos de Indicador'!AJ144&gt;T$302,0,IF('Datos de Indicador'!AJ144&lt;T$301,10,(T$302-'Datos de Indicador'!AJ144)/(T$302-T$301)*10)),1))</f>
        <v>1.9</v>
      </c>
      <c r="U141" s="363">
        <f>IF('Datos de Indicador'!AK144="No data","x",ROUND(IF('Datos de Indicador'!AK144&gt;U$302,0,IF('Datos de Indicador'!AK144&lt;U$301,10,(U$302-'Datos de Indicador'!AK144)/(U$302-U$301)*10)),1))</f>
        <v>9.8000000000000007</v>
      </c>
      <c r="V141" s="364">
        <f t="shared" si="22"/>
        <v>4.4000000000000004</v>
      </c>
      <c r="W141" s="365">
        <f>IF('Datos de Indicador'!AL144="No dato","x",ROUND(IF('Datos de Indicador'!AL144&gt;W$302,0,IF('Datos de Indicador'!AL144&lt;$W$301,10,(W$302-'Datos de Indicador'!AL144)/(W$302-W$301)*10)),1))</f>
        <v>2.5</v>
      </c>
      <c r="X141" s="361">
        <f t="shared" si="23"/>
        <v>3.5</v>
      </c>
      <c r="Y141" s="366">
        <f t="shared" si="20"/>
        <v>7.4</v>
      </c>
      <c r="Z141" s="32"/>
      <c r="AA141" s="378"/>
      <c r="AC141" s="378"/>
    </row>
    <row r="142" spans="1:29" s="3" customFormat="1" x14ac:dyDescent="0.25">
      <c r="A142" s="104" t="s">
        <v>288</v>
      </c>
      <c r="B142" s="101" t="s">
        <v>291</v>
      </c>
      <c r="C142" s="307">
        <v>903</v>
      </c>
      <c r="D142" s="358">
        <f>IF('Datos de Indicador'!Y145="No dato","x",ROUND(IF('Datos de Indicador'!Y145&gt;D$302,10,IF('Datos de Indicador'!Y145&lt;$D$301,0,10-(D$302-'Datos de Indicador'!Y145)/(D$302-D$301)*10)),1))</f>
        <v>1</v>
      </c>
      <c r="E142" s="359">
        <f>IF('Datos de Indicador'!Z145="No dato","x",ROUND(IF('Datos de Indicador'!Z145&gt;E$302,0,IF('Datos de Indicador'!Z145&lt;$E$301,10,(E$302-'Datos de Indicador'!Z145)/(E$302-E$301)*10)),1))</f>
        <v>0</v>
      </c>
      <c r="F142" s="360">
        <f t="shared" si="21"/>
        <v>0.7</v>
      </c>
      <c r="G142" s="359">
        <f>IF('Datos de Indicador'!AA145="No dato","x",ROUND(IF('Datos de Indicador'!AA145&gt;G$302,0,IF('Datos de Indicador'!AA145&lt;$G$301,10,(G$302-'Datos de Indicador'!AA145)/(G$302-G$301)*10)),1))</f>
        <v>8.6999999999999993</v>
      </c>
      <c r="H142" s="361">
        <f t="shared" si="16"/>
        <v>8.6999999999999993</v>
      </c>
      <c r="I142" s="362">
        <f t="shared" si="17"/>
        <v>6.1</v>
      </c>
      <c r="J142" s="359">
        <f>IF('Datos de Indicador'!AB145="No dato","x",ROUND(IF('Datos de Indicador'!AB145&gt;J$302,0,IF('Datos de Indicador'!AB145&lt;$J$301,10,(J$302-'Datos de Indicador'!AB145)/(J$302-J$301)*10)),1))</f>
        <v>10</v>
      </c>
      <c r="K142" s="359">
        <f>IF('Datos de Indicador'!AC145="No dato","x",ROUND(IF('Datos de Indicador'!AC145&gt;K$302,0,IF('Datos de Indicador'!AC145&lt;$K$301,10,(K$302-'Datos de Indicador'!AC145)/(K$302-K$301)*10)),1))</f>
        <v>9.6999999999999993</v>
      </c>
      <c r="L142" s="359">
        <f>IF('Datos de Indicador'!AD145="No dato","x",ROUND(IF('Datos de Indicador'!AD145&gt;L$302,0,IF('Datos de Indicador'!AD145&lt;$L$301,10,(L$302-'Datos de Indicador'!AD145)/(L$302-L$301)*10)),1))</f>
        <v>10</v>
      </c>
      <c r="M142" s="361">
        <f t="shared" si="18"/>
        <v>9.9</v>
      </c>
      <c r="N142" s="358">
        <f>IF('Datos de Indicador'!AE145="No dato","x",ROUND(IF('Datos de Indicador'!AE145&gt;N$302,0,IF('Datos de Indicador'!AE145&lt;$N$301,10,(N$302-'Datos de Indicador'!AE145)/(N$302-N$301)*10)),1))</f>
        <v>10</v>
      </c>
      <c r="O142" s="359">
        <f>IF('Datos de Indicador'!AF145="No dato","x",ROUND(IF('Datos de Indicador'!AF145&gt;O$302,0,IF('Datos de Indicador'!AF145&lt;$O$301,10,(O$302-'Datos de Indicador'!AF145)/(O$302-O$301)*10)),1))</f>
        <v>10</v>
      </c>
      <c r="P142" s="359">
        <f>IF('Datos de Indicador'!AG145="No dato","x",ROUND(IF('Datos de Indicador'!AG145&gt;P$302,0,IF('Datos de Indicador'!AG145&lt;$P$301,10,(P$302-'Datos de Indicador'!AG145)/(P$302-P$301)*10)),1))</f>
        <v>10</v>
      </c>
      <c r="Q142" s="361">
        <f t="shared" si="19"/>
        <v>10</v>
      </c>
      <c r="R142" s="363">
        <f>IF('Datos de Indicador'!AH145="No data","x",ROUND(IF('Datos de Indicador'!AH145&gt;R$302,0,IF('Datos de Indicador'!AH145&lt;R$301,10,(R$302-'Datos de Indicador'!AH145)/(R$302-R$301)*10)),1))</f>
        <v>8.6</v>
      </c>
      <c r="S142" s="363">
        <f>IF('Datos de Indicador'!AI145="No data","x",ROUND(IF('Datos de Indicador'!AI145&gt;S$302,0,IF('Datos de Indicador'!AI145&lt;S$301,10,(S$302-'Datos de Indicador'!AI145)/(S$302-S$301)*10)),1))</f>
        <v>0</v>
      </c>
      <c r="T142" s="363">
        <f>IF('Datos de Indicador'!AJ145="No data","x",ROUND(IF('Datos de Indicador'!AJ145&gt;T$302,0,IF('Datos de Indicador'!AJ145&lt;T$301,10,(T$302-'Datos de Indicador'!AJ145)/(T$302-T$301)*10)),1))</f>
        <v>4.9000000000000004</v>
      </c>
      <c r="U142" s="363">
        <f>IF('Datos de Indicador'!AK145="No data","x",ROUND(IF('Datos de Indicador'!AK145&gt;U$302,0,IF('Datos de Indicador'!AK145&lt;U$301,10,(U$302-'Datos de Indicador'!AK145)/(U$302-U$301)*10)),1))</f>
        <v>10</v>
      </c>
      <c r="V142" s="364">
        <f t="shared" si="22"/>
        <v>6.4</v>
      </c>
      <c r="W142" s="365">
        <f>IF('Datos de Indicador'!AL145="No dato","x",ROUND(IF('Datos de Indicador'!AL145&gt;W$302,0,IF('Datos de Indicador'!AL145&lt;$W$301,10,(W$302-'Datos de Indicador'!AL145)/(W$302-W$301)*10)),1))</f>
        <v>3.4</v>
      </c>
      <c r="X142" s="361">
        <f t="shared" si="23"/>
        <v>4.9000000000000004</v>
      </c>
      <c r="Y142" s="366">
        <f t="shared" si="20"/>
        <v>8.3000000000000007</v>
      </c>
      <c r="Z142" s="32"/>
      <c r="AA142" s="378"/>
      <c r="AC142" s="378"/>
    </row>
    <row r="143" spans="1:29" s="3" customFormat="1" x14ac:dyDescent="0.25">
      <c r="A143" s="104" t="s">
        <v>288</v>
      </c>
      <c r="B143" s="101" t="s">
        <v>292</v>
      </c>
      <c r="C143" s="307">
        <v>904</v>
      </c>
      <c r="D143" s="358">
        <f>IF('Datos de Indicador'!Y146="No dato","x",ROUND(IF('Datos de Indicador'!Y146&gt;D$302,10,IF('Datos de Indicador'!Y146&lt;$D$301,0,10-(D$302-'Datos de Indicador'!Y146)/(D$302-D$301)*10)),1))</f>
        <v>10</v>
      </c>
      <c r="E143" s="359">
        <f>IF('Datos de Indicador'!Z146="No dato","x",ROUND(IF('Datos de Indicador'!Z146&gt;E$302,0,IF('Datos de Indicador'!Z146&lt;$E$301,10,(E$302-'Datos de Indicador'!Z146)/(E$302-E$301)*10)),1))</f>
        <v>10</v>
      </c>
      <c r="F143" s="360">
        <f t="shared" si="21"/>
        <v>10</v>
      </c>
      <c r="G143" s="359">
        <f>IF('Datos de Indicador'!AA146="No dato","x",ROUND(IF('Datos de Indicador'!AA146&gt;G$302,0,IF('Datos de Indicador'!AA146&lt;$G$301,10,(G$302-'Datos de Indicador'!AA146)/(G$302-G$301)*10)),1))</f>
        <v>6.7</v>
      </c>
      <c r="H143" s="361">
        <f t="shared" si="16"/>
        <v>6.7</v>
      </c>
      <c r="I143" s="362">
        <f t="shared" si="17"/>
        <v>8.9</v>
      </c>
      <c r="J143" s="359">
        <f>IF('Datos de Indicador'!AB146="No dato","x",ROUND(IF('Datos de Indicador'!AB146&gt;J$302,0,IF('Datos de Indicador'!AB146&lt;$J$301,10,(J$302-'Datos de Indicador'!AB146)/(J$302-J$301)*10)),1))</f>
        <v>10</v>
      </c>
      <c r="K143" s="359">
        <f>IF('Datos de Indicador'!AC146="No dato","x",ROUND(IF('Datos de Indicador'!AC146&gt;K$302,0,IF('Datos de Indicador'!AC146&lt;$K$301,10,(K$302-'Datos de Indicador'!AC146)/(K$302-K$301)*10)),1))</f>
        <v>9.1</v>
      </c>
      <c r="L143" s="359">
        <f>IF('Datos de Indicador'!AD146="No dato","x",ROUND(IF('Datos de Indicador'!AD146&gt;L$302,0,IF('Datos de Indicador'!AD146&lt;$L$301,10,(L$302-'Datos de Indicador'!AD146)/(L$302-L$301)*10)),1))</f>
        <v>4.8</v>
      </c>
      <c r="M143" s="361">
        <f t="shared" si="18"/>
        <v>8</v>
      </c>
      <c r="N143" s="358">
        <f>IF('Datos de Indicador'!AE146="No dato","x",ROUND(IF('Datos de Indicador'!AE146&gt;N$302,0,IF('Datos de Indicador'!AE146&lt;$N$301,10,(N$302-'Datos de Indicador'!AE146)/(N$302-N$301)*10)),1))</f>
        <v>10</v>
      </c>
      <c r="O143" s="359">
        <f>IF('Datos de Indicador'!AF146="No dato","x",ROUND(IF('Datos de Indicador'!AF146&gt;O$302,0,IF('Datos de Indicador'!AF146&lt;$O$301,10,(O$302-'Datos de Indicador'!AF146)/(O$302-O$301)*10)),1))</f>
        <v>10</v>
      </c>
      <c r="P143" s="359">
        <f>IF('Datos de Indicador'!AG146="No dato","x",ROUND(IF('Datos de Indicador'!AG146&gt;P$302,0,IF('Datos de Indicador'!AG146&lt;$P$301,10,(P$302-'Datos de Indicador'!AG146)/(P$302-P$301)*10)),1))</f>
        <v>9.6999999999999993</v>
      </c>
      <c r="Q143" s="361">
        <f t="shared" si="19"/>
        <v>9.9</v>
      </c>
      <c r="R143" s="363">
        <f>IF('Datos de Indicador'!AH146="No data","x",ROUND(IF('Datos de Indicador'!AH146&gt;R$302,0,IF('Datos de Indicador'!AH146&lt;R$301,10,(R$302-'Datos de Indicador'!AH146)/(R$302-R$301)*10)),1))</f>
        <v>9.6</v>
      </c>
      <c r="S143" s="363">
        <f>IF('Datos de Indicador'!AI146="No data","x",ROUND(IF('Datos de Indicador'!AI146&gt;S$302,0,IF('Datos de Indicador'!AI146&lt;S$301,10,(S$302-'Datos de Indicador'!AI146)/(S$302-S$301)*10)),1))</f>
        <v>0</v>
      </c>
      <c r="T143" s="363">
        <f>IF('Datos de Indicador'!AJ146="No data","x",ROUND(IF('Datos de Indicador'!AJ146&gt;T$302,0,IF('Datos de Indicador'!AJ146&lt;T$301,10,(T$302-'Datos de Indicador'!AJ146)/(T$302-T$301)*10)),1))</f>
        <v>2.4</v>
      </c>
      <c r="U143" s="363">
        <f>IF('Datos de Indicador'!AK146="No data","x",ROUND(IF('Datos de Indicador'!AK146&gt;U$302,0,IF('Datos de Indicador'!AK146&lt;U$301,10,(U$302-'Datos de Indicador'!AK146)/(U$302-U$301)*10)),1))</f>
        <v>7.8</v>
      </c>
      <c r="V143" s="364">
        <f t="shared" si="22"/>
        <v>5</v>
      </c>
      <c r="W143" s="365">
        <f>IF('Datos de Indicador'!AL146="No dato","x",ROUND(IF('Datos de Indicador'!AL146&gt;W$302,0,IF('Datos de Indicador'!AL146&lt;$W$301,10,(W$302-'Datos de Indicador'!AL146)/(W$302-W$301)*10)),1))</f>
        <v>3.1</v>
      </c>
      <c r="X143" s="361">
        <f t="shared" si="23"/>
        <v>4.0999999999999996</v>
      </c>
      <c r="Y143" s="366">
        <f t="shared" si="20"/>
        <v>7.3</v>
      </c>
      <c r="Z143" s="32"/>
      <c r="AA143" s="378"/>
      <c r="AC143" s="378"/>
    </row>
    <row r="144" spans="1:29" s="3" customFormat="1" x14ac:dyDescent="0.25">
      <c r="A144" s="104" t="s">
        <v>288</v>
      </c>
      <c r="B144" s="101" t="s">
        <v>293</v>
      </c>
      <c r="C144" s="307">
        <v>905</v>
      </c>
      <c r="D144" s="358">
        <f>IF('Datos de Indicador'!Y147="No dato","x",ROUND(IF('Datos de Indicador'!Y147&gt;D$302,10,IF('Datos de Indicador'!Y147&lt;$D$301,0,10-(D$302-'Datos de Indicador'!Y147)/(D$302-D$301)*10)),1))</f>
        <v>5</v>
      </c>
      <c r="E144" s="359">
        <f>IF('Datos de Indicador'!Z147="No dato","x",ROUND(IF('Datos de Indicador'!Z147&gt;E$302,0,IF('Datos de Indicador'!Z147&lt;$E$301,10,(E$302-'Datos de Indicador'!Z147)/(E$302-E$301)*10)),1))</f>
        <v>0</v>
      </c>
      <c r="F144" s="360">
        <f t="shared" si="21"/>
        <v>3.3</v>
      </c>
      <c r="G144" s="359">
        <f>IF('Datos de Indicador'!AA147="No dato","x",ROUND(IF('Datos de Indicador'!AA147&gt;G$302,0,IF('Datos de Indicador'!AA147&lt;$G$301,10,(G$302-'Datos de Indicador'!AA147)/(G$302-G$301)*10)),1))</f>
        <v>8.8000000000000007</v>
      </c>
      <c r="H144" s="361">
        <f t="shared" si="16"/>
        <v>8.8000000000000007</v>
      </c>
      <c r="I144" s="362">
        <f t="shared" si="17"/>
        <v>6.9</v>
      </c>
      <c r="J144" s="359">
        <f>IF('Datos de Indicador'!AB147="No dato","x",ROUND(IF('Datos de Indicador'!AB147&gt;J$302,0,IF('Datos de Indicador'!AB147&lt;$J$301,10,(J$302-'Datos de Indicador'!AB147)/(J$302-J$301)*10)),1))</f>
        <v>10</v>
      </c>
      <c r="K144" s="359">
        <f>IF('Datos de Indicador'!AC147="No dato","x",ROUND(IF('Datos de Indicador'!AC147&gt;K$302,0,IF('Datos de Indicador'!AC147&lt;$K$301,10,(K$302-'Datos de Indicador'!AC147)/(K$302-K$301)*10)),1))</f>
        <v>9.9</v>
      </c>
      <c r="L144" s="359">
        <f>IF('Datos de Indicador'!AD147="No dato","x",ROUND(IF('Datos de Indicador'!AD147&gt;L$302,0,IF('Datos de Indicador'!AD147&lt;$L$301,10,(L$302-'Datos de Indicador'!AD147)/(L$302-L$301)*10)),1))</f>
        <v>9.3000000000000007</v>
      </c>
      <c r="M144" s="361">
        <f t="shared" si="18"/>
        <v>9.6999999999999993</v>
      </c>
      <c r="N144" s="358">
        <f>IF('Datos de Indicador'!AE147="No dato","x",ROUND(IF('Datos de Indicador'!AE147&gt;N$302,0,IF('Datos de Indicador'!AE147&lt;$N$301,10,(N$302-'Datos de Indicador'!AE147)/(N$302-N$301)*10)),1))</f>
        <v>10</v>
      </c>
      <c r="O144" s="359">
        <f>IF('Datos de Indicador'!AF147="No dato","x",ROUND(IF('Datos de Indicador'!AF147&gt;O$302,0,IF('Datos de Indicador'!AF147&lt;$O$301,10,(O$302-'Datos de Indicador'!AF147)/(O$302-O$301)*10)),1))</f>
        <v>10</v>
      </c>
      <c r="P144" s="359">
        <f>IF('Datos de Indicador'!AG147="No dato","x",ROUND(IF('Datos de Indicador'!AG147&gt;P$302,0,IF('Datos de Indicador'!AG147&lt;$P$301,10,(P$302-'Datos de Indicador'!AG147)/(P$302-P$301)*10)),1))</f>
        <v>7.7</v>
      </c>
      <c r="Q144" s="361">
        <f t="shared" si="19"/>
        <v>9.1999999999999993</v>
      </c>
      <c r="R144" s="363">
        <f>IF('Datos de Indicador'!AH147="No data","x",ROUND(IF('Datos de Indicador'!AH147&gt;R$302,0,IF('Datos de Indicador'!AH147&lt;R$301,10,(R$302-'Datos de Indicador'!AH147)/(R$302-R$301)*10)),1))</f>
        <v>5</v>
      </c>
      <c r="S144" s="363">
        <f>IF('Datos de Indicador'!AI147="No data","x",ROUND(IF('Datos de Indicador'!AI147&gt;S$302,0,IF('Datos de Indicador'!AI147&lt;S$301,10,(S$302-'Datos de Indicador'!AI147)/(S$302-S$301)*10)),1))</f>
        <v>0</v>
      </c>
      <c r="T144" s="363">
        <f>IF('Datos de Indicador'!AJ147="No data","x",ROUND(IF('Datos de Indicador'!AJ147&gt;T$302,0,IF('Datos de Indicador'!AJ147&lt;T$301,10,(T$302-'Datos de Indicador'!AJ147)/(T$302-T$301)*10)),1))</f>
        <v>3.8</v>
      </c>
      <c r="U144" s="363">
        <f>IF('Datos de Indicador'!AK147="No data","x",ROUND(IF('Datos de Indicador'!AK147&gt;U$302,0,IF('Datos de Indicador'!AK147&lt;U$301,10,(U$302-'Datos de Indicador'!AK147)/(U$302-U$301)*10)),1))</f>
        <v>10</v>
      </c>
      <c r="V144" s="364">
        <f t="shared" si="22"/>
        <v>5.4</v>
      </c>
      <c r="W144" s="365">
        <f>IF('Datos de Indicador'!AL147="No dato","x",ROUND(IF('Datos de Indicador'!AL147&gt;W$302,0,IF('Datos de Indicador'!AL147&lt;$W$301,10,(W$302-'Datos de Indicador'!AL147)/(W$302-W$301)*10)),1))</f>
        <v>3.8</v>
      </c>
      <c r="X144" s="361">
        <f t="shared" si="23"/>
        <v>4.5999999999999996</v>
      </c>
      <c r="Y144" s="366">
        <f t="shared" si="20"/>
        <v>7.8</v>
      </c>
      <c r="Z144" s="32"/>
      <c r="AA144" s="378"/>
      <c r="AC144" s="378"/>
    </row>
    <row r="145" spans="1:29" s="3" customFormat="1" x14ac:dyDescent="0.25">
      <c r="A145" s="104" t="s">
        <v>288</v>
      </c>
      <c r="B145" s="101" t="s">
        <v>294</v>
      </c>
      <c r="C145" s="307">
        <v>906</v>
      </c>
      <c r="D145" s="358">
        <f>IF('Datos de Indicador'!Y148="No dato","x",ROUND(IF('Datos de Indicador'!Y148&gt;D$302,10,IF('Datos de Indicador'!Y148&lt;$D$301,0,10-(D$302-'Datos de Indicador'!Y148)/(D$302-D$301)*10)),1))</f>
        <v>10</v>
      </c>
      <c r="E145" s="359">
        <f>IF('Datos de Indicador'!Z148="No dato","x",ROUND(IF('Datos de Indicador'!Z148&gt;E$302,0,IF('Datos de Indicador'!Z148&lt;$E$301,10,(E$302-'Datos de Indicador'!Z148)/(E$302-E$301)*10)),1))</f>
        <v>0</v>
      </c>
      <c r="F145" s="360">
        <f t="shared" si="21"/>
        <v>6.7</v>
      </c>
      <c r="G145" s="359">
        <f>IF('Datos de Indicador'!AA148="No dato","x",ROUND(IF('Datos de Indicador'!AA148&gt;G$302,0,IF('Datos de Indicador'!AA148&lt;$G$301,10,(G$302-'Datos de Indicador'!AA148)/(G$302-G$301)*10)),1))</f>
        <v>9.9</v>
      </c>
      <c r="H145" s="361">
        <f t="shared" si="16"/>
        <v>9.9</v>
      </c>
      <c r="I145" s="362">
        <f t="shared" si="17"/>
        <v>8.8000000000000007</v>
      </c>
      <c r="J145" s="359">
        <f>IF('Datos de Indicador'!AB148="No dato","x",ROUND(IF('Datos de Indicador'!AB148&gt;J$302,0,IF('Datos de Indicador'!AB148&lt;$J$301,10,(J$302-'Datos de Indicador'!AB148)/(J$302-J$301)*10)),1))</f>
        <v>10</v>
      </c>
      <c r="K145" s="359">
        <f>IF('Datos de Indicador'!AC148="No dato","x",ROUND(IF('Datos de Indicador'!AC148&gt;K$302,0,IF('Datos de Indicador'!AC148&lt;$K$301,10,(K$302-'Datos de Indicador'!AC148)/(K$302-K$301)*10)),1))</f>
        <v>9.6999999999999993</v>
      </c>
      <c r="L145" s="359">
        <f>IF('Datos de Indicador'!AD148="No dato","x",ROUND(IF('Datos de Indicador'!AD148&gt;L$302,0,IF('Datos de Indicador'!AD148&lt;$L$301,10,(L$302-'Datos de Indicador'!AD148)/(L$302-L$301)*10)),1))</f>
        <v>10</v>
      </c>
      <c r="M145" s="361">
        <f t="shared" si="18"/>
        <v>9.9</v>
      </c>
      <c r="N145" s="358">
        <f>IF('Datos de Indicador'!AE148="No dato","x",ROUND(IF('Datos de Indicador'!AE148&gt;N$302,0,IF('Datos de Indicador'!AE148&lt;$N$301,10,(N$302-'Datos de Indicador'!AE148)/(N$302-N$301)*10)),1))</f>
        <v>10</v>
      </c>
      <c r="O145" s="359">
        <f>IF('Datos de Indicador'!AF148="No dato","x",ROUND(IF('Datos de Indicador'!AF148&gt;O$302,0,IF('Datos de Indicador'!AF148&lt;$O$301,10,(O$302-'Datos de Indicador'!AF148)/(O$302-O$301)*10)),1))</f>
        <v>10</v>
      </c>
      <c r="P145" s="359">
        <f>IF('Datos de Indicador'!AG148="No dato","x",ROUND(IF('Datos de Indicador'!AG148&gt;P$302,0,IF('Datos de Indicador'!AG148&lt;$P$301,10,(P$302-'Datos de Indicador'!AG148)/(P$302-P$301)*10)),1))</f>
        <v>10</v>
      </c>
      <c r="Q145" s="361">
        <f t="shared" si="19"/>
        <v>10</v>
      </c>
      <c r="R145" s="363">
        <f>IF('Datos de Indicador'!AH148="No data","x",ROUND(IF('Datos de Indicador'!AH148&gt;R$302,0,IF('Datos de Indicador'!AH148&lt;R$301,10,(R$302-'Datos de Indicador'!AH148)/(R$302-R$301)*10)),1))</f>
        <v>10</v>
      </c>
      <c r="S145" s="363">
        <f>IF('Datos de Indicador'!AI148="No data","x",ROUND(IF('Datos de Indicador'!AI148&gt;S$302,0,IF('Datos de Indicador'!AI148&lt;S$301,10,(S$302-'Datos de Indicador'!AI148)/(S$302-S$301)*10)),1))</f>
        <v>0</v>
      </c>
      <c r="T145" s="363">
        <f>IF('Datos de Indicador'!AJ148="No data","x",ROUND(IF('Datos de Indicador'!AJ148&gt;T$302,0,IF('Datos de Indicador'!AJ148&lt;T$301,10,(T$302-'Datos de Indicador'!AJ148)/(T$302-T$301)*10)),1))</f>
        <v>4.9000000000000004</v>
      </c>
      <c r="U145" s="363">
        <f>IF('Datos de Indicador'!AK148="No data","x",ROUND(IF('Datos de Indicador'!AK148&gt;U$302,0,IF('Datos de Indicador'!AK148&lt;U$301,10,(U$302-'Datos de Indicador'!AK148)/(U$302-U$301)*10)),1))</f>
        <v>10</v>
      </c>
      <c r="V145" s="364">
        <f t="shared" si="22"/>
        <v>6.6</v>
      </c>
      <c r="W145" s="365">
        <f>IF('Datos de Indicador'!AL148="No dato","x",ROUND(IF('Datos de Indicador'!AL148&gt;W$302,0,IF('Datos de Indicador'!AL148&lt;$W$301,10,(W$302-'Datos de Indicador'!AL148)/(W$302-W$301)*10)),1))</f>
        <v>3.6</v>
      </c>
      <c r="X145" s="361">
        <f t="shared" si="23"/>
        <v>5.0999999999999996</v>
      </c>
      <c r="Y145" s="366">
        <f t="shared" si="20"/>
        <v>8.3000000000000007</v>
      </c>
      <c r="Z145" s="32"/>
      <c r="AA145" s="378"/>
      <c r="AC145" s="378"/>
    </row>
    <row r="146" spans="1:29" s="3" customFormat="1" x14ac:dyDescent="0.25">
      <c r="A146" s="104" t="s">
        <v>295</v>
      </c>
      <c r="B146" s="101" t="s">
        <v>296</v>
      </c>
      <c r="C146" s="307">
        <v>1001</v>
      </c>
      <c r="D146" s="358">
        <f>IF('Datos de Indicador'!Y149="No dato","x",ROUND(IF('Datos de Indicador'!Y149&gt;D$302,10,IF('Datos de Indicador'!Y149&lt;$D$301,0,10-(D$302-'Datos de Indicador'!Y149)/(D$302-D$301)*10)),1))</f>
        <v>10</v>
      </c>
      <c r="E146" s="359">
        <f>IF('Datos de Indicador'!Z149="No dato","x",ROUND(IF('Datos de Indicador'!Z149&gt;E$302,0,IF('Datos de Indicador'!Z149&lt;$E$301,10,(E$302-'Datos de Indicador'!Z149)/(E$302-E$301)*10)),1))</f>
        <v>0</v>
      </c>
      <c r="F146" s="360">
        <f t="shared" si="21"/>
        <v>6.7</v>
      </c>
      <c r="G146" s="359">
        <f>IF('Datos de Indicador'!AA149="No dato","x",ROUND(IF('Datos de Indicador'!AA149&gt;G$302,0,IF('Datos de Indicador'!AA149&lt;$G$301,10,(G$302-'Datos de Indicador'!AA149)/(G$302-G$301)*10)),1))</f>
        <v>2</v>
      </c>
      <c r="H146" s="361">
        <f t="shared" si="16"/>
        <v>2</v>
      </c>
      <c r="I146" s="362">
        <f t="shared" si="17"/>
        <v>4.8</v>
      </c>
      <c r="J146" s="359">
        <f>IF('Datos de Indicador'!AB149="No dato","x",ROUND(IF('Datos de Indicador'!AB149&gt;J$302,0,IF('Datos de Indicador'!AB149&lt;$J$301,10,(J$302-'Datos de Indicador'!AB149)/(J$302-J$301)*10)),1))</f>
        <v>5.8</v>
      </c>
      <c r="K146" s="359">
        <f>IF('Datos de Indicador'!AC149="No dato","x",ROUND(IF('Datos de Indicador'!AC149&gt;K$302,0,IF('Datos de Indicador'!AC149&lt;$K$301,10,(K$302-'Datos de Indicador'!AC149)/(K$302-K$301)*10)),1))</f>
        <v>6.5</v>
      </c>
      <c r="L146" s="359">
        <f>IF('Datos de Indicador'!AD149="No dato","x",ROUND(IF('Datos de Indicador'!AD149&gt;L$302,0,IF('Datos de Indicador'!AD149&lt;$L$301,10,(L$302-'Datos de Indicador'!AD149)/(L$302-L$301)*10)),1))</f>
        <v>1.8</v>
      </c>
      <c r="M146" s="361">
        <f t="shared" si="18"/>
        <v>4.7</v>
      </c>
      <c r="N146" s="358">
        <f>IF('Datos de Indicador'!AE149="No dato","x",ROUND(IF('Datos de Indicador'!AE149&gt;N$302,0,IF('Datos de Indicador'!AE149&lt;$N$301,10,(N$302-'Datos de Indicador'!AE149)/(N$302-N$301)*10)),1))</f>
        <v>9.4</v>
      </c>
      <c r="O146" s="359">
        <f>IF('Datos de Indicador'!AF149="No dato","x",ROUND(IF('Datos de Indicador'!AF149&gt;O$302,0,IF('Datos de Indicador'!AF149&lt;$O$301,10,(O$302-'Datos de Indicador'!AF149)/(O$302-O$301)*10)),1))</f>
        <v>5</v>
      </c>
      <c r="P146" s="359">
        <f>IF('Datos de Indicador'!AG149="No dato","x",ROUND(IF('Datos de Indicador'!AG149&gt;P$302,0,IF('Datos de Indicador'!AG149&lt;$P$301,10,(P$302-'Datos de Indicador'!AG149)/(P$302-P$301)*10)),1))</f>
        <v>6.8</v>
      </c>
      <c r="Q146" s="361">
        <f t="shared" si="19"/>
        <v>7.1</v>
      </c>
      <c r="R146" s="363">
        <f>IF('Datos de Indicador'!AH149="No data","x",ROUND(IF('Datos de Indicador'!AH149&gt;R$302,0,IF('Datos de Indicador'!AH149&lt;R$301,10,(R$302-'Datos de Indicador'!AH149)/(R$302-R$301)*10)),1))</f>
        <v>0</v>
      </c>
      <c r="S146" s="363">
        <f>IF('Datos de Indicador'!AI149="No data","x",ROUND(IF('Datos de Indicador'!AI149&gt;S$302,0,IF('Datos de Indicador'!AI149&lt;S$301,10,(S$302-'Datos de Indicador'!AI149)/(S$302-S$301)*10)),1))</f>
        <v>0</v>
      </c>
      <c r="T146" s="363">
        <f>IF('Datos de Indicador'!AJ149="No data","x",ROUND(IF('Datos de Indicador'!AJ149&gt;T$302,0,IF('Datos de Indicador'!AJ149&lt;T$301,10,(T$302-'Datos de Indicador'!AJ149)/(T$302-T$301)*10)),1))</f>
        <v>0</v>
      </c>
      <c r="U146" s="363">
        <f>IF('Datos de Indicador'!AK149="No data","x",ROUND(IF('Datos de Indicador'!AK149&gt;U$302,0,IF('Datos de Indicador'!AK149&lt;U$301,10,(U$302-'Datos de Indicador'!AK149)/(U$302-U$301)*10)),1))</f>
        <v>0</v>
      </c>
      <c r="V146" s="364">
        <f t="shared" si="22"/>
        <v>0</v>
      </c>
      <c r="W146" s="365">
        <f>IF('Datos de Indicador'!AL149="No dato","x",ROUND(IF('Datos de Indicador'!AL149&gt;W$302,0,IF('Datos de Indicador'!AL149&lt;$W$301,10,(W$302-'Datos de Indicador'!AL149)/(W$302-W$301)*10)),1))</f>
        <v>2.2000000000000002</v>
      </c>
      <c r="X146" s="361">
        <f t="shared" si="23"/>
        <v>1.1000000000000001</v>
      </c>
      <c r="Y146" s="366">
        <f t="shared" si="20"/>
        <v>4.3</v>
      </c>
      <c r="Z146" s="32"/>
      <c r="AA146" s="378"/>
      <c r="AC146" s="378"/>
    </row>
    <row r="147" spans="1:29" s="3" customFormat="1" x14ac:dyDescent="0.25">
      <c r="A147" s="104" t="s">
        <v>295</v>
      </c>
      <c r="B147" s="101" t="s">
        <v>297</v>
      </c>
      <c r="C147" s="307">
        <v>1002</v>
      </c>
      <c r="D147" s="358">
        <f>IF('Datos de Indicador'!Y150="No dato","x",ROUND(IF('Datos de Indicador'!Y150&gt;D$302,10,IF('Datos de Indicador'!Y150&lt;$D$301,0,10-(D$302-'Datos de Indicador'!Y150)/(D$302-D$301)*10)),1))</f>
        <v>10</v>
      </c>
      <c r="E147" s="359">
        <f>IF('Datos de Indicador'!Z150="No dato","x",ROUND(IF('Datos de Indicador'!Z150&gt;E$302,0,IF('Datos de Indicador'!Z150&lt;$E$301,10,(E$302-'Datos de Indicador'!Z150)/(E$302-E$301)*10)),1))</f>
        <v>10</v>
      </c>
      <c r="F147" s="360">
        <f t="shared" si="21"/>
        <v>10</v>
      </c>
      <c r="G147" s="359">
        <f>IF('Datos de Indicador'!AA150="No dato","x",ROUND(IF('Datos de Indicador'!AA150&gt;G$302,0,IF('Datos de Indicador'!AA150&lt;$G$301,10,(G$302-'Datos de Indicador'!AA150)/(G$302-G$301)*10)),1))</f>
        <v>6.1</v>
      </c>
      <c r="H147" s="361">
        <f t="shared" si="16"/>
        <v>6.1</v>
      </c>
      <c r="I147" s="362">
        <f t="shared" si="17"/>
        <v>8.8000000000000007</v>
      </c>
      <c r="J147" s="359">
        <f>IF('Datos de Indicador'!AB150="No dato","x",ROUND(IF('Datos de Indicador'!AB150&gt;J$302,0,IF('Datos de Indicador'!AB150&lt;$J$301,10,(J$302-'Datos de Indicador'!AB150)/(J$302-J$301)*10)),1))</f>
        <v>7.1</v>
      </c>
      <c r="K147" s="359">
        <f>IF('Datos de Indicador'!AC150="No dato","x",ROUND(IF('Datos de Indicador'!AC150&gt;K$302,0,IF('Datos de Indicador'!AC150&lt;$K$301,10,(K$302-'Datos de Indicador'!AC150)/(K$302-K$301)*10)),1))</f>
        <v>9.6999999999999993</v>
      </c>
      <c r="L147" s="359">
        <f>IF('Datos de Indicador'!AD150="No dato","x",ROUND(IF('Datos de Indicador'!AD150&gt;L$302,0,IF('Datos de Indicador'!AD150&lt;$L$301,10,(L$302-'Datos de Indicador'!AD150)/(L$302-L$301)*10)),1))</f>
        <v>5</v>
      </c>
      <c r="M147" s="361">
        <f t="shared" si="18"/>
        <v>7.3</v>
      </c>
      <c r="N147" s="358">
        <f>IF('Datos de Indicador'!AE150="No dato","x",ROUND(IF('Datos de Indicador'!AE150&gt;N$302,0,IF('Datos de Indicador'!AE150&lt;$N$301,10,(N$302-'Datos de Indicador'!AE150)/(N$302-N$301)*10)),1))</f>
        <v>3.7</v>
      </c>
      <c r="O147" s="359">
        <f>IF('Datos de Indicador'!AF150="No dato","x",ROUND(IF('Datos de Indicador'!AF150&gt;O$302,0,IF('Datos de Indicador'!AF150&lt;$O$301,10,(O$302-'Datos de Indicador'!AF150)/(O$302-O$301)*10)),1))</f>
        <v>3.4</v>
      </c>
      <c r="P147" s="359">
        <f>IF('Datos de Indicador'!AG150="No dato","x",ROUND(IF('Datos de Indicador'!AG150&gt;P$302,0,IF('Datos de Indicador'!AG150&lt;$P$301,10,(P$302-'Datos de Indicador'!AG150)/(P$302-P$301)*10)),1))</f>
        <v>2</v>
      </c>
      <c r="Q147" s="361">
        <f t="shared" si="19"/>
        <v>3</v>
      </c>
      <c r="R147" s="363">
        <f>IF('Datos de Indicador'!AH150="No data","x",ROUND(IF('Datos de Indicador'!AH150&gt;R$302,0,IF('Datos de Indicador'!AH150&lt;R$301,10,(R$302-'Datos de Indicador'!AH150)/(R$302-R$301)*10)),1))</f>
        <v>1.1000000000000001</v>
      </c>
      <c r="S147" s="363">
        <f>IF('Datos de Indicador'!AI150="No data","x",ROUND(IF('Datos de Indicador'!AI150&gt;S$302,0,IF('Datos de Indicador'!AI150&lt;S$301,10,(S$302-'Datos de Indicador'!AI150)/(S$302-S$301)*10)),1))</f>
        <v>0</v>
      </c>
      <c r="T147" s="363">
        <f>IF('Datos de Indicador'!AJ150="No data","x",ROUND(IF('Datos de Indicador'!AJ150&gt;T$302,0,IF('Datos de Indicador'!AJ150&lt;T$301,10,(T$302-'Datos de Indicador'!AJ150)/(T$302-T$301)*10)),1))</f>
        <v>2.2999999999999998</v>
      </c>
      <c r="U147" s="363">
        <f>IF('Datos de Indicador'!AK150="No data","x",ROUND(IF('Datos de Indicador'!AK150&gt;U$302,0,IF('Datos de Indicador'!AK150&lt;U$301,10,(U$302-'Datos de Indicador'!AK150)/(U$302-U$301)*10)),1))</f>
        <v>7.3</v>
      </c>
      <c r="V147" s="364">
        <f t="shared" si="22"/>
        <v>3.4</v>
      </c>
      <c r="W147" s="365">
        <f>IF('Datos de Indicador'!AL150="No dato","x",ROUND(IF('Datos de Indicador'!AL150&gt;W$302,0,IF('Datos de Indicador'!AL150&lt;$W$301,10,(W$302-'Datos de Indicador'!AL150)/(W$302-W$301)*10)),1))</f>
        <v>4.2</v>
      </c>
      <c r="X147" s="361">
        <f t="shared" si="23"/>
        <v>3.8</v>
      </c>
      <c r="Y147" s="366">
        <f t="shared" si="20"/>
        <v>4.7</v>
      </c>
      <c r="Z147" s="32"/>
      <c r="AA147" s="378"/>
      <c r="AC147" s="378"/>
    </row>
    <row r="148" spans="1:29" s="3" customFormat="1" x14ac:dyDescent="0.25">
      <c r="A148" s="104" t="s">
        <v>295</v>
      </c>
      <c r="B148" s="101" t="s">
        <v>298</v>
      </c>
      <c r="C148" s="307">
        <v>1003</v>
      </c>
      <c r="D148" s="358">
        <f>IF('Datos de Indicador'!Y151="No dato","x",ROUND(IF('Datos de Indicador'!Y151&gt;D$302,10,IF('Datos de Indicador'!Y151&lt;$D$301,0,10-(D$302-'Datos de Indicador'!Y151)/(D$302-D$301)*10)),1))</f>
        <v>10</v>
      </c>
      <c r="E148" s="359">
        <f>IF('Datos de Indicador'!Z151="No dato","x",ROUND(IF('Datos de Indicador'!Z151&gt;E$302,0,IF('Datos de Indicador'!Z151&lt;$E$301,10,(E$302-'Datos de Indicador'!Z151)/(E$302-E$301)*10)),1))</f>
        <v>0</v>
      </c>
      <c r="F148" s="360">
        <f t="shared" si="21"/>
        <v>6.7</v>
      </c>
      <c r="G148" s="359">
        <f>IF('Datos de Indicador'!AA151="No dato","x",ROUND(IF('Datos de Indicador'!AA151&gt;G$302,0,IF('Datos de Indicador'!AA151&lt;$G$301,10,(G$302-'Datos de Indicador'!AA151)/(G$302-G$301)*10)),1))</f>
        <v>6.5</v>
      </c>
      <c r="H148" s="361">
        <f t="shared" si="16"/>
        <v>6.5</v>
      </c>
      <c r="I148" s="362">
        <f t="shared" si="17"/>
        <v>6.6</v>
      </c>
      <c r="J148" s="359">
        <f>IF('Datos de Indicador'!AB151="No dato","x",ROUND(IF('Datos de Indicador'!AB151&gt;J$302,0,IF('Datos de Indicador'!AB151&lt;$J$301,10,(J$302-'Datos de Indicador'!AB151)/(J$302-J$301)*10)),1))</f>
        <v>9.1999999999999993</v>
      </c>
      <c r="K148" s="359">
        <f>IF('Datos de Indicador'!AC151="No dato","x",ROUND(IF('Datos de Indicador'!AC151&gt;K$302,0,IF('Datos de Indicador'!AC151&lt;$K$301,10,(K$302-'Datos de Indicador'!AC151)/(K$302-K$301)*10)),1))</f>
        <v>9.6999999999999993</v>
      </c>
      <c r="L148" s="359">
        <f>IF('Datos de Indicador'!AD151="No dato","x",ROUND(IF('Datos de Indicador'!AD151&gt;L$302,0,IF('Datos de Indicador'!AD151&lt;$L$301,10,(L$302-'Datos de Indicador'!AD151)/(L$302-L$301)*10)),1))</f>
        <v>8.1999999999999993</v>
      </c>
      <c r="M148" s="361">
        <f t="shared" si="18"/>
        <v>9</v>
      </c>
      <c r="N148" s="358">
        <f>IF('Datos de Indicador'!AE151="No dato","x",ROUND(IF('Datos de Indicador'!AE151&gt;N$302,0,IF('Datos de Indicador'!AE151&lt;$N$301,10,(N$302-'Datos de Indicador'!AE151)/(N$302-N$301)*10)),1))</f>
        <v>9</v>
      </c>
      <c r="O148" s="359">
        <f>IF('Datos de Indicador'!AF151="No dato","x",ROUND(IF('Datos de Indicador'!AF151&gt;O$302,0,IF('Datos de Indicador'!AF151&lt;$O$301,10,(O$302-'Datos de Indicador'!AF151)/(O$302-O$301)*10)),1))</f>
        <v>10</v>
      </c>
      <c r="P148" s="359">
        <f>IF('Datos de Indicador'!AG151="No dato","x",ROUND(IF('Datos de Indicador'!AG151&gt;P$302,0,IF('Datos de Indicador'!AG151&lt;$P$301,10,(P$302-'Datos de Indicador'!AG151)/(P$302-P$301)*10)),1))</f>
        <v>10</v>
      </c>
      <c r="Q148" s="361">
        <f t="shared" si="19"/>
        <v>9.6999999999999993</v>
      </c>
      <c r="R148" s="363">
        <f>IF('Datos de Indicador'!AH151="No data","x",ROUND(IF('Datos de Indicador'!AH151&gt;R$302,0,IF('Datos de Indicador'!AH151&lt;R$301,10,(R$302-'Datos de Indicador'!AH151)/(R$302-R$301)*10)),1))</f>
        <v>0</v>
      </c>
      <c r="S148" s="363">
        <f>IF('Datos de Indicador'!AI151="No data","x",ROUND(IF('Datos de Indicador'!AI151&gt;S$302,0,IF('Datos de Indicador'!AI151&lt;S$301,10,(S$302-'Datos de Indicador'!AI151)/(S$302-S$301)*10)),1))</f>
        <v>0</v>
      </c>
      <c r="T148" s="363">
        <f>IF('Datos de Indicador'!AJ151="No data","x",ROUND(IF('Datos de Indicador'!AJ151&gt;T$302,0,IF('Datos de Indicador'!AJ151&lt;T$301,10,(T$302-'Datos de Indicador'!AJ151)/(T$302-T$301)*10)),1))</f>
        <v>5.7</v>
      </c>
      <c r="U148" s="363">
        <f>IF('Datos de Indicador'!AK151="No data","x",ROUND(IF('Datos de Indicador'!AK151&gt;U$302,0,IF('Datos de Indicador'!AK151&lt;U$301,10,(U$302-'Datos de Indicador'!AK151)/(U$302-U$301)*10)),1))</f>
        <v>9.1</v>
      </c>
      <c r="V148" s="364">
        <f t="shared" si="22"/>
        <v>4.9000000000000004</v>
      </c>
      <c r="W148" s="365">
        <f>IF('Datos de Indicador'!AL151="No dato","x",ROUND(IF('Datos de Indicador'!AL151&gt;W$302,0,IF('Datos de Indicador'!AL151&lt;$W$301,10,(W$302-'Datos de Indicador'!AL151)/(W$302-W$301)*10)),1))</f>
        <v>5.5</v>
      </c>
      <c r="X148" s="361">
        <f t="shared" si="23"/>
        <v>5.2</v>
      </c>
      <c r="Y148" s="366">
        <f t="shared" si="20"/>
        <v>8</v>
      </c>
      <c r="Z148" s="32"/>
      <c r="AA148" s="378"/>
      <c r="AC148" s="378"/>
    </row>
    <row r="149" spans="1:29" s="3" customFormat="1" x14ac:dyDescent="0.25">
      <c r="A149" s="104" t="s">
        <v>295</v>
      </c>
      <c r="B149" s="101" t="s">
        <v>210</v>
      </c>
      <c r="C149" s="307">
        <v>1004</v>
      </c>
      <c r="D149" s="358">
        <f>IF('Datos de Indicador'!Y152="No dato","x",ROUND(IF('Datos de Indicador'!Y152&gt;D$302,10,IF('Datos de Indicador'!Y152&lt;$D$301,0,10-(D$302-'Datos de Indicador'!Y152)/(D$302-D$301)*10)),1))</f>
        <v>10</v>
      </c>
      <c r="E149" s="359">
        <f>IF('Datos de Indicador'!Z152="No dato","x",ROUND(IF('Datos de Indicador'!Z152&gt;E$302,0,IF('Datos de Indicador'!Z152&lt;$E$301,10,(E$302-'Datos de Indicador'!Z152)/(E$302-E$301)*10)),1))</f>
        <v>0</v>
      </c>
      <c r="F149" s="360">
        <f t="shared" si="21"/>
        <v>6.7</v>
      </c>
      <c r="G149" s="359">
        <f>IF('Datos de Indicador'!AA152="No dato","x",ROUND(IF('Datos de Indicador'!AA152&gt;G$302,0,IF('Datos de Indicador'!AA152&lt;$G$301,10,(G$302-'Datos de Indicador'!AA152)/(G$302-G$301)*10)),1))</f>
        <v>6.5</v>
      </c>
      <c r="H149" s="361">
        <f t="shared" si="16"/>
        <v>6.5</v>
      </c>
      <c r="I149" s="362">
        <f t="shared" si="17"/>
        <v>6.6</v>
      </c>
      <c r="J149" s="359">
        <f>IF('Datos de Indicador'!AB152="No dato","x",ROUND(IF('Datos de Indicador'!AB152&gt;J$302,0,IF('Datos de Indicador'!AB152&lt;$J$301,10,(J$302-'Datos de Indicador'!AB152)/(J$302-J$301)*10)),1))</f>
        <v>5.9</v>
      </c>
      <c r="K149" s="359">
        <f>IF('Datos de Indicador'!AC152="No dato","x",ROUND(IF('Datos de Indicador'!AC152&gt;K$302,0,IF('Datos de Indicador'!AC152&lt;$K$301,10,(K$302-'Datos de Indicador'!AC152)/(K$302-K$301)*10)),1))</f>
        <v>9.6999999999999993</v>
      </c>
      <c r="L149" s="359">
        <f>IF('Datos de Indicador'!AD152="No dato","x",ROUND(IF('Datos de Indicador'!AD152&gt;L$302,0,IF('Datos de Indicador'!AD152&lt;$L$301,10,(L$302-'Datos de Indicador'!AD152)/(L$302-L$301)*10)),1))</f>
        <v>5.2</v>
      </c>
      <c r="M149" s="361">
        <f t="shared" si="18"/>
        <v>6.9</v>
      </c>
      <c r="N149" s="358">
        <f>IF('Datos de Indicador'!AE152="No dato","x",ROUND(IF('Datos de Indicador'!AE152&gt;N$302,0,IF('Datos de Indicador'!AE152&lt;$N$301,10,(N$302-'Datos de Indicador'!AE152)/(N$302-N$301)*10)),1))</f>
        <v>5.7</v>
      </c>
      <c r="O149" s="359">
        <f>IF('Datos de Indicador'!AF152="No dato","x",ROUND(IF('Datos de Indicador'!AF152&gt;O$302,0,IF('Datos de Indicador'!AF152&lt;$O$301,10,(O$302-'Datos de Indicador'!AF152)/(O$302-O$301)*10)),1))</f>
        <v>6.5</v>
      </c>
      <c r="P149" s="359">
        <f>IF('Datos de Indicador'!AG152="No dato","x",ROUND(IF('Datos de Indicador'!AG152&gt;P$302,0,IF('Datos de Indicador'!AG152&lt;$P$301,10,(P$302-'Datos de Indicador'!AG152)/(P$302-P$301)*10)),1))</f>
        <v>6.3</v>
      </c>
      <c r="Q149" s="361">
        <f t="shared" si="19"/>
        <v>6.2</v>
      </c>
      <c r="R149" s="363">
        <f>IF('Datos de Indicador'!AH152="No data","x",ROUND(IF('Datos de Indicador'!AH152&gt;R$302,0,IF('Datos de Indicador'!AH152&lt;R$301,10,(R$302-'Datos de Indicador'!AH152)/(R$302-R$301)*10)),1))</f>
        <v>4.0999999999999996</v>
      </c>
      <c r="S149" s="363">
        <f>IF('Datos de Indicador'!AI152="No data","x",ROUND(IF('Datos de Indicador'!AI152&gt;S$302,0,IF('Datos de Indicador'!AI152&lt;S$301,10,(S$302-'Datos de Indicador'!AI152)/(S$302-S$301)*10)),1))</f>
        <v>2.2999999999999998</v>
      </c>
      <c r="T149" s="363">
        <f>IF('Datos de Indicador'!AJ152="No data","x",ROUND(IF('Datos de Indicador'!AJ152&gt;T$302,0,IF('Datos de Indicador'!AJ152&lt;T$301,10,(T$302-'Datos de Indicador'!AJ152)/(T$302-T$301)*10)),1))</f>
        <v>4.2</v>
      </c>
      <c r="U149" s="363">
        <f>IF('Datos de Indicador'!AK152="No data","x",ROUND(IF('Datos de Indicador'!AK152&gt;U$302,0,IF('Datos de Indicador'!AK152&lt;U$301,10,(U$302-'Datos de Indicador'!AK152)/(U$302-U$301)*10)),1))</f>
        <v>10</v>
      </c>
      <c r="V149" s="364">
        <f t="shared" si="22"/>
        <v>5.8</v>
      </c>
      <c r="W149" s="365">
        <f>IF('Datos de Indicador'!AL152="No dato","x",ROUND(IF('Datos de Indicador'!AL152&gt;W$302,0,IF('Datos de Indicador'!AL152&lt;$W$301,10,(W$302-'Datos de Indicador'!AL152)/(W$302-W$301)*10)),1))</f>
        <v>5</v>
      </c>
      <c r="X149" s="361">
        <f t="shared" si="23"/>
        <v>5.4</v>
      </c>
      <c r="Y149" s="366">
        <f t="shared" si="20"/>
        <v>6.2</v>
      </c>
      <c r="Z149" s="32"/>
      <c r="AA149" s="378"/>
      <c r="AC149" s="378"/>
    </row>
    <row r="150" spans="1:29" s="3" customFormat="1" x14ac:dyDescent="0.25">
      <c r="A150" s="104" t="s">
        <v>295</v>
      </c>
      <c r="B150" s="101" t="s">
        <v>214</v>
      </c>
      <c r="C150" s="307">
        <v>1005</v>
      </c>
      <c r="D150" s="358">
        <f>IF('Datos de Indicador'!Y153="No dato","x",ROUND(IF('Datos de Indicador'!Y153&gt;D$302,10,IF('Datos de Indicador'!Y153&lt;$D$301,0,10-(D$302-'Datos de Indicador'!Y153)/(D$302-D$301)*10)),1))</f>
        <v>10</v>
      </c>
      <c r="E150" s="359">
        <f>IF('Datos de Indicador'!Z153="No dato","x",ROUND(IF('Datos de Indicador'!Z153&gt;E$302,0,IF('Datos de Indicador'!Z153&lt;$E$301,10,(E$302-'Datos de Indicador'!Z153)/(E$302-E$301)*10)),1))</f>
        <v>0</v>
      </c>
      <c r="F150" s="360">
        <f t="shared" si="21"/>
        <v>6.7</v>
      </c>
      <c r="G150" s="359">
        <f>IF('Datos de Indicador'!AA153="No dato","x",ROUND(IF('Datos de Indicador'!AA153&gt;G$302,0,IF('Datos de Indicador'!AA153&lt;$G$301,10,(G$302-'Datos de Indicador'!AA153)/(G$302-G$301)*10)),1))</f>
        <v>8.1</v>
      </c>
      <c r="H150" s="361">
        <f t="shared" si="16"/>
        <v>8.1</v>
      </c>
      <c r="I150" s="362">
        <f t="shared" si="17"/>
        <v>7.5</v>
      </c>
      <c r="J150" s="359">
        <f>IF('Datos de Indicador'!AB153="No dato","x",ROUND(IF('Datos de Indicador'!AB153&gt;J$302,0,IF('Datos de Indicador'!AB153&lt;$J$301,10,(J$302-'Datos de Indicador'!AB153)/(J$302-J$301)*10)),1))</f>
        <v>10</v>
      </c>
      <c r="K150" s="359">
        <f>IF('Datos de Indicador'!AC153="No dato","x",ROUND(IF('Datos de Indicador'!AC153&gt;K$302,0,IF('Datos de Indicador'!AC153&lt;$K$301,10,(K$302-'Datos de Indicador'!AC153)/(K$302-K$301)*10)),1))</f>
        <v>0</v>
      </c>
      <c r="L150" s="359">
        <f>IF('Datos de Indicador'!AD153="No dato","x",ROUND(IF('Datos de Indicador'!AD153&gt;L$302,0,IF('Datos de Indicador'!AD153&lt;$L$301,10,(L$302-'Datos de Indicador'!AD153)/(L$302-L$301)*10)),1))</f>
        <v>9.4</v>
      </c>
      <c r="M150" s="361">
        <f t="shared" si="18"/>
        <v>6.5</v>
      </c>
      <c r="N150" s="358">
        <f>IF('Datos de Indicador'!AE153="No dato","x",ROUND(IF('Datos de Indicador'!AE153&gt;N$302,0,IF('Datos de Indicador'!AE153&lt;$N$301,10,(N$302-'Datos de Indicador'!AE153)/(N$302-N$301)*10)),1))</f>
        <v>8</v>
      </c>
      <c r="O150" s="359">
        <f>IF('Datos de Indicador'!AF153="No dato","x",ROUND(IF('Datos de Indicador'!AF153&gt;O$302,0,IF('Datos de Indicador'!AF153&lt;$O$301,10,(O$302-'Datos de Indicador'!AF153)/(O$302-O$301)*10)),1))</f>
        <v>10</v>
      </c>
      <c r="P150" s="359">
        <f>IF('Datos de Indicador'!AG153="No dato","x",ROUND(IF('Datos de Indicador'!AG153&gt;P$302,0,IF('Datos de Indicador'!AG153&lt;$P$301,10,(P$302-'Datos de Indicador'!AG153)/(P$302-P$301)*10)),1))</f>
        <v>10</v>
      </c>
      <c r="Q150" s="361">
        <f t="shared" si="19"/>
        <v>9.3000000000000007</v>
      </c>
      <c r="R150" s="363">
        <f>IF('Datos de Indicador'!AH153="No data","x",ROUND(IF('Datos de Indicador'!AH153&gt;R$302,0,IF('Datos de Indicador'!AH153&lt;R$301,10,(R$302-'Datos de Indicador'!AH153)/(R$302-R$301)*10)),1))</f>
        <v>6.4</v>
      </c>
      <c r="S150" s="363">
        <f>IF('Datos de Indicador'!AI153="No data","x",ROUND(IF('Datos de Indicador'!AI153&gt;S$302,0,IF('Datos de Indicador'!AI153&lt;S$301,10,(S$302-'Datos de Indicador'!AI153)/(S$302-S$301)*10)),1))</f>
        <v>0</v>
      </c>
      <c r="T150" s="363">
        <f>IF('Datos de Indicador'!AJ153="No data","x",ROUND(IF('Datos de Indicador'!AJ153&gt;T$302,0,IF('Datos de Indicador'!AJ153&lt;T$301,10,(T$302-'Datos de Indicador'!AJ153)/(T$302-T$301)*10)),1))</f>
        <v>2.8</v>
      </c>
      <c r="U150" s="363">
        <f>IF('Datos de Indicador'!AK153="No data","x",ROUND(IF('Datos de Indicador'!AK153&gt;U$302,0,IF('Datos de Indicador'!AK153&lt;U$301,10,(U$302-'Datos de Indicador'!AK153)/(U$302-U$301)*10)),1))</f>
        <v>10</v>
      </c>
      <c r="V150" s="364">
        <f t="shared" si="22"/>
        <v>5.3</v>
      </c>
      <c r="W150" s="365">
        <f>IF('Datos de Indicador'!AL153="No dato","x",ROUND(IF('Datos de Indicador'!AL153&gt;W$302,0,IF('Datos de Indicador'!AL153&lt;$W$301,10,(W$302-'Datos de Indicador'!AL153)/(W$302-W$301)*10)),1))</f>
        <v>7.3</v>
      </c>
      <c r="X150" s="361">
        <f t="shared" si="23"/>
        <v>6.3</v>
      </c>
      <c r="Y150" s="366">
        <f t="shared" si="20"/>
        <v>7.4</v>
      </c>
      <c r="Z150" s="32"/>
      <c r="AA150" s="378"/>
      <c r="AC150" s="378"/>
    </row>
    <row r="151" spans="1:29" s="3" customFormat="1" x14ac:dyDescent="0.25">
      <c r="A151" s="104" t="s">
        <v>295</v>
      </c>
      <c r="B151" s="101" t="s">
        <v>295</v>
      </c>
      <c r="C151" s="307">
        <v>1006</v>
      </c>
      <c r="D151" s="358">
        <f>IF('Datos de Indicador'!Y154="No dato","x",ROUND(IF('Datos de Indicador'!Y154&gt;D$302,10,IF('Datos de Indicador'!Y154&lt;$D$301,0,10-(D$302-'Datos de Indicador'!Y154)/(D$302-D$301)*10)),1))</f>
        <v>10</v>
      </c>
      <c r="E151" s="359">
        <f>IF('Datos de Indicador'!Z154="No dato","x",ROUND(IF('Datos de Indicador'!Z154&gt;E$302,0,IF('Datos de Indicador'!Z154&lt;$E$301,10,(E$302-'Datos de Indicador'!Z154)/(E$302-E$301)*10)),1))</f>
        <v>10</v>
      </c>
      <c r="F151" s="360">
        <f t="shared" si="21"/>
        <v>10</v>
      </c>
      <c r="G151" s="359">
        <f>IF('Datos de Indicador'!AA154="No dato","x",ROUND(IF('Datos de Indicador'!AA154&gt;G$302,0,IF('Datos de Indicador'!AA154&lt;$G$301,10,(G$302-'Datos de Indicador'!AA154)/(G$302-G$301)*10)),1))</f>
        <v>3.7</v>
      </c>
      <c r="H151" s="361">
        <f t="shared" si="16"/>
        <v>3.7</v>
      </c>
      <c r="I151" s="362">
        <f t="shared" si="17"/>
        <v>8.1999999999999993</v>
      </c>
      <c r="J151" s="359">
        <f>IF('Datos de Indicador'!AB154="No dato","x",ROUND(IF('Datos de Indicador'!AB154&gt;J$302,0,IF('Datos de Indicador'!AB154&lt;$J$301,10,(J$302-'Datos de Indicador'!AB154)/(J$302-J$301)*10)),1))</f>
        <v>10</v>
      </c>
      <c r="K151" s="359">
        <f>IF('Datos de Indicador'!AC154="No dato","x",ROUND(IF('Datos de Indicador'!AC154&gt;K$302,0,IF('Datos de Indicador'!AC154&lt;$K$301,10,(K$302-'Datos de Indicador'!AC154)/(K$302-K$301)*10)),1))</f>
        <v>8.5</v>
      </c>
      <c r="L151" s="359">
        <f>IF('Datos de Indicador'!AD154="No dato","x",ROUND(IF('Datos de Indicador'!AD154&gt;L$302,0,IF('Datos de Indicador'!AD154&lt;$L$301,10,(L$302-'Datos de Indicador'!AD154)/(L$302-L$301)*10)),1))</f>
        <v>5.3</v>
      </c>
      <c r="M151" s="361">
        <f t="shared" si="18"/>
        <v>7.9</v>
      </c>
      <c r="N151" s="358">
        <f>IF('Datos de Indicador'!AE154="No dato","x",ROUND(IF('Datos de Indicador'!AE154&gt;N$302,0,IF('Datos de Indicador'!AE154&lt;$N$301,10,(N$302-'Datos de Indicador'!AE154)/(N$302-N$301)*10)),1))</f>
        <v>7.6</v>
      </c>
      <c r="O151" s="359">
        <f>IF('Datos de Indicador'!AF154="No dato","x",ROUND(IF('Datos de Indicador'!AF154&gt;O$302,0,IF('Datos de Indicador'!AF154&lt;$O$301,10,(O$302-'Datos de Indicador'!AF154)/(O$302-O$301)*10)),1))</f>
        <v>9.9</v>
      </c>
      <c r="P151" s="359">
        <f>IF('Datos de Indicador'!AG154="No dato","x",ROUND(IF('Datos de Indicador'!AG154&gt;P$302,0,IF('Datos de Indicador'!AG154&lt;$P$301,10,(P$302-'Datos de Indicador'!AG154)/(P$302-P$301)*10)),1))</f>
        <v>8.4</v>
      </c>
      <c r="Q151" s="361">
        <f t="shared" si="19"/>
        <v>8.6</v>
      </c>
      <c r="R151" s="363">
        <f>IF('Datos de Indicador'!AH154="No data","x",ROUND(IF('Datos de Indicador'!AH154&gt;R$302,0,IF('Datos de Indicador'!AH154&lt;R$301,10,(R$302-'Datos de Indicador'!AH154)/(R$302-R$301)*10)),1))</f>
        <v>0</v>
      </c>
      <c r="S151" s="363">
        <f>IF('Datos de Indicador'!AI154="No data","x",ROUND(IF('Datos de Indicador'!AI154&gt;S$302,0,IF('Datos de Indicador'!AI154&lt;S$301,10,(S$302-'Datos de Indicador'!AI154)/(S$302-S$301)*10)),1))</f>
        <v>3</v>
      </c>
      <c r="T151" s="363">
        <f>IF('Datos de Indicador'!AJ154="No data","x",ROUND(IF('Datos de Indicador'!AJ154&gt;T$302,0,IF('Datos de Indicador'!AJ154&lt;T$301,10,(T$302-'Datos de Indicador'!AJ154)/(T$302-T$301)*10)),1))</f>
        <v>7.9</v>
      </c>
      <c r="U151" s="363">
        <f>IF('Datos de Indicador'!AK154="No data","x",ROUND(IF('Datos de Indicador'!AK154&gt;U$302,0,IF('Datos de Indicador'!AK154&lt;U$301,10,(U$302-'Datos de Indicador'!AK154)/(U$302-U$301)*10)),1))</f>
        <v>10</v>
      </c>
      <c r="V151" s="364">
        <f t="shared" si="22"/>
        <v>6.5</v>
      </c>
      <c r="W151" s="365">
        <f>IF('Datos de Indicador'!AL154="No dato","x",ROUND(IF('Datos de Indicador'!AL154&gt;W$302,0,IF('Datos de Indicador'!AL154&lt;$W$301,10,(W$302-'Datos de Indicador'!AL154)/(W$302-W$301)*10)),1))</f>
        <v>3</v>
      </c>
      <c r="X151" s="361">
        <f t="shared" si="23"/>
        <v>4.8</v>
      </c>
      <c r="Y151" s="366">
        <f t="shared" si="20"/>
        <v>7.1</v>
      </c>
      <c r="Z151" s="32"/>
      <c r="AA151" s="378"/>
      <c r="AC151" s="378"/>
    </row>
    <row r="152" spans="1:29" s="3" customFormat="1" x14ac:dyDescent="0.25">
      <c r="A152" s="104" t="s">
        <v>295</v>
      </c>
      <c r="B152" s="101" t="s">
        <v>299</v>
      </c>
      <c r="C152" s="307">
        <v>1007</v>
      </c>
      <c r="D152" s="358">
        <f>IF('Datos de Indicador'!Y155="No dato","x",ROUND(IF('Datos de Indicador'!Y155&gt;D$302,10,IF('Datos de Indicador'!Y155&lt;$D$301,0,10-(D$302-'Datos de Indicador'!Y155)/(D$302-D$301)*10)),1))</f>
        <v>5</v>
      </c>
      <c r="E152" s="359">
        <f>IF('Datos de Indicador'!Z155="No dato","x",ROUND(IF('Datos de Indicador'!Z155&gt;E$302,0,IF('Datos de Indicador'!Z155&lt;$E$301,10,(E$302-'Datos de Indicador'!Z155)/(E$302-E$301)*10)),1))</f>
        <v>10</v>
      </c>
      <c r="F152" s="360">
        <f t="shared" si="21"/>
        <v>6.7</v>
      </c>
      <c r="G152" s="359">
        <f>IF('Datos de Indicador'!AA155="No dato","x",ROUND(IF('Datos de Indicador'!AA155&gt;G$302,0,IF('Datos de Indicador'!AA155&lt;$G$301,10,(G$302-'Datos de Indicador'!AA155)/(G$302-G$301)*10)),1))</f>
        <v>3.7</v>
      </c>
      <c r="H152" s="361">
        <f t="shared" si="16"/>
        <v>3.7</v>
      </c>
      <c r="I152" s="362">
        <f t="shared" si="17"/>
        <v>5.4</v>
      </c>
      <c r="J152" s="359">
        <f>IF('Datos de Indicador'!AB155="No dato","x",ROUND(IF('Datos de Indicador'!AB155&gt;J$302,0,IF('Datos de Indicador'!AB155&lt;$J$301,10,(J$302-'Datos de Indicador'!AB155)/(J$302-J$301)*10)),1))</f>
        <v>10</v>
      </c>
      <c r="K152" s="359">
        <f>IF('Datos de Indicador'!AC155="No dato","x",ROUND(IF('Datos de Indicador'!AC155&gt;K$302,0,IF('Datos de Indicador'!AC155&lt;$K$301,10,(K$302-'Datos de Indicador'!AC155)/(K$302-K$301)*10)),1))</f>
        <v>8.8000000000000007</v>
      </c>
      <c r="L152" s="359">
        <f>IF('Datos de Indicador'!AD155="No dato","x",ROUND(IF('Datos de Indicador'!AD155&gt;L$302,0,IF('Datos de Indicador'!AD155&lt;$L$301,10,(L$302-'Datos de Indicador'!AD155)/(L$302-L$301)*10)),1))</f>
        <v>4.3</v>
      </c>
      <c r="M152" s="361">
        <f t="shared" si="18"/>
        <v>7.7</v>
      </c>
      <c r="N152" s="358">
        <f>IF('Datos de Indicador'!AE155="No dato","x",ROUND(IF('Datos de Indicador'!AE155&gt;N$302,0,IF('Datos de Indicador'!AE155&lt;$N$301,10,(N$302-'Datos de Indicador'!AE155)/(N$302-N$301)*10)),1))</f>
        <v>6.9</v>
      </c>
      <c r="O152" s="359">
        <f>IF('Datos de Indicador'!AF155="No dato","x",ROUND(IF('Datos de Indicador'!AF155&gt;O$302,0,IF('Datos de Indicador'!AF155&lt;$O$301,10,(O$302-'Datos de Indicador'!AF155)/(O$302-O$301)*10)),1))</f>
        <v>8.1</v>
      </c>
      <c r="P152" s="359">
        <f>IF('Datos de Indicador'!AG155="No dato","x",ROUND(IF('Datos de Indicador'!AG155&gt;P$302,0,IF('Datos de Indicador'!AG155&lt;$P$301,10,(P$302-'Datos de Indicador'!AG155)/(P$302-P$301)*10)),1))</f>
        <v>5.5</v>
      </c>
      <c r="Q152" s="361">
        <f t="shared" si="19"/>
        <v>6.8</v>
      </c>
      <c r="R152" s="363">
        <f>IF('Datos de Indicador'!AH155="No data","x",ROUND(IF('Datos de Indicador'!AH155&gt;R$302,0,IF('Datos de Indicador'!AH155&lt;R$301,10,(R$302-'Datos de Indicador'!AH155)/(R$302-R$301)*10)),1))</f>
        <v>5</v>
      </c>
      <c r="S152" s="363">
        <f>IF('Datos de Indicador'!AI155="No data","x",ROUND(IF('Datos de Indicador'!AI155&gt;S$302,0,IF('Datos de Indicador'!AI155&lt;S$301,10,(S$302-'Datos de Indicador'!AI155)/(S$302-S$301)*10)),1))</f>
        <v>0</v>
      </c>
      <c r="T152" s="363">
        <f>IF('Datos de Indicador'!AJ155="No data","x",ROUND(IF('Datos de Indicador'!AJ155&gt;T$302,0,IF('Datos de Indicador'!AJ155&lt;T$301,10,(T$302-'Datos de Indicador'!AJ155)/(T$302-T$301)*10)),1))</f>
        <v>3.9</v>
      </c>
      <c r="U152" s="363">
        <f>IF('Datos de Indicador'!AK155="No data","x",ROUND(IF('Datos de Indicador'!AK155&gt;U$302,0,IF('Datos de Indicador'!AK155&lt;U$301,10,(U$302-'Datos de Indicador'!AK155)/(U$302-U$301)*10)),1))</f>
        <v>7.5</v>
      </c>
      <c r="V152" s="364">
        <f t="shared" si="22"/>
        <v>4.5999999999999996</v>
      </c>
      <c r="W152" s="365">
        <f>IF('Datos de Indicador'!AL155="No dato","x",ROUND(IF('Datos de Indicador'!AL155&gt;W$302,0,IF('Datos de Indicador'!AL155&lt;$W$301,10,(W$302-'Datos de Indicador'!AL155)/(W$302-W$301)*10)),1))</f>
        <v>3.8</v>
      </c>
      <c r="X152" s="361">
        <f t="shared" si="23"/>
        <v>4.2</v>
      </c>
      <c r="Y152" s="366">
        <f t="shared" si="20"/>
        <v>6.2</v>
      </c>
      <c r="Z152" s="32"/>
      <c r="AA152" s="378"/>
      <c r="AC152" s="378"/>
    </row>
    <row r="153" spans="1:29" s="3" customFormat="1" x14ac:dyDescent="0.25">
      <c r="A153" s="104" t="s">
        <v>295</v>
      </c>
      <c r="B153" s="101" t="s">
        <v>300</v>
      </c>
      <c r="C153" s="307">
        <v>1008</v>
      </c>
      <c r="D153" s="358">
        <f>IF('Datos de Indicador'!Y156="No dato","x",ROUND(IF('Datos de Indicador'!Y156&gt;D$302,10,IF('Datos de Indicador'!Y156&lt;$D$301,0,10-(D$302-'Datos de Indicador'!Y156)/(D$302-D$301)*10)),1))</f>
        <v>10</v>
      </c>
      <c r="E153" s="359">
        <f>IF('Datos de Indicador'!Z156="No dato","x",ROUND(IF('Datos de Indicador'!Z156&gt;E$302,0,IF('Datos de Indicador'!Z156&lt;$E$301,10,(E$302-'Datos de Indicador'!Z156)/(E$302-E$301)*10)),1))</f>
        <v>10</v>
      </c>
      <c r="F153" s="360">
        <f t="shared" si="21"/>
        <v>10</v>
      </c>
      <c r="G153" s="359">
        <f>IF('Datos de Indicador'!AA156="No dato","x",ROUND(IF('Datos de Indicador'!AA156&gt;G$302,0,IF('Datos de Indicador'!AA156&lt;$G$301,10,(G$302-'Datos de Indicador'!AA156)/(G$302-G$301)*10)),1))</f>
        <v>6.5</v>
      </c>
      <c r="H153" s="361">
        <f t="shared" si="16"/>
        <v>6.5</v>
      </c>
      <c r="I153" s="362">
        <f t="shared" si="17"/>
        <v>8.8000000000000007</v>
      </c>
      <c r="J153" s="359">
        <f>IF('Datos de Indicador'!AB156="No dato","x",ROUND(IF('Datos de Indicador'!AB156&gt;J$302,0,IF('Datos de Indicador'!AB156&lt;$J$301,10,(J$302-'Datos de Indicador'!AB156)/(J$302-J$301)*10)),1))</f>
        <v>3.3</v>
      </c>
      <c r="K153" s="359">
        <f>IF('Datos de Indicador'!AC156="No dato","x",ROUND(IF('Datos de Indicador'!AC156&gt;K$302,0,IF('Datos de Indicador'!AC156&lt;$K$301,10,(K$302-'Datos de Indicador'!AC156)/(K$302-K$301)*10)),1))</f>
        <v>9.3000000000000007</v>
      </c>
      <c r="L153" s="359">
        <f>IF('Datos de Indicador'!AD156="No dato","x",ROUND(IF('Datos de Indicador'!AD156&gt;L$302,0,IF('Datos de Indicador'!AD156&lt;$L$301,10,(L$302-'Datos de Indicador'!AD156)/(L$302-L$301)*10)),1))</f>
        <v>3.4</v>
      </c>
      <c r="M153" s="361">
        <f t="shared" si="18"/>
        <v>5.3</v>
      </c>
      <c r="N153" s="358">
        <f>IF('Datos de Indicador'!AE156="No dato","x",ROUND(IF('Datos de Indicador'!AE156&gt;N$302,0,IF('Datos de Indicador'!AE156&lt;$N$301,10,(N$302-'Datos de Indicador'!AE156)/(N$302-N$301)*10)),1))</f>
        <v>5.4</v>
      </c>
      <c r="O153" s="359">
        <f>IF('Datos de Indicador'!AF156="No dato","x",ROUND(IF('Datos de Indicador'!AF156&gt;O$302,0,IF('Datos de Indicador'!AF156&lt;$O$301,10,(O$302-'Datos de Indicador'!AF156)/(O$302-O$301)*10)),1))</f>
        <v>9</v>
      </c>
      <c r="P153" s="359">
        <f>IF('Datos de Indicador'!AG156="No dato","x",ROUND(IF('Datos de Indicador'!AG156&gt;P$302,0,IF('Datos de Indicador'!AG156&lt;$P$301,10,(P$302-'Datos de Indicador'!AG156)/(P$302-P$301)*10)),1))</f>
        <v>7.1</v>
      </c>
      <c r="Q153" s="361">
        <f t="shared" si="19"/>
        <v>7.2</v>
      </c>
      <c r="R153" s="363">
        <f>IF('Datos de Indicador'!AH156="No data","x",ROUND(IF('Datos de Indicador'!AH156&gt;R$302,0,IF('Datos de Indicador'!AH156&lt;R$301,10,(R$302-'Datos de Indicador'!AH156)/(R$302-R$301)*10)),1))</f>
        <v>6.6</v>
      </c>
      <c r="S153" s="363">
        <f>IF('Datos de Indicador'!AI156="No data","x",ROUND(IF('Datos de Indicador'!AI156&gt;S$302,0,IF('Datos de Indicador'!AI156&lt;S$301,10,(S$302-'Datos de Indicador'!AI156)/(S$302-S$301)*10)),1))</f>
        <v>0</v>
      </c>
      <c r="T153" s="363">
        <f>IF('Datos de Indicador'!AJ156="No data","x",ROUND(IF('Datos de Indicador'!AJ156&gt;T$302,0,IF('Datos de Indicador'!AJ156&lt;T$301,10,(T$302-'Datos de Indicador'!AJ156)/(T$302-T$301)*10)),1))</f>
        <v>4.5999999999999996</v>
      </c>
      <c r="U153" s="363">
        <f>IF('Datos de Indicador'!AK156="No data","x",ROUND(IF('Datos de Indicador'!AK156&gt;U$302,0,IF('Datos de Indicador'!AK156&lt;U$301,10,(U$302-'Datos de Indicador'!AK156)/(U$302-U$301)*10)),1))</f>
        <v>8.6999999999999993</v>
      </c>
      <c r="V153" s="364">
        <f t="shared" si="22"/>
        <v>5.5</v>
      </c>
      <c r="W153" s="365">
        <f>IF('Datos de Indicador'!AL156="No dato","x",ROUND(IF('Datos de Indicador'!AL156&gt;W$302,0,IF('Datos de Indicador'!AL156&lt;$W$301,10,(W$302-'Datos de Indicador'!AL156)/(W$302-W$301)*10)),1))</f>
        <v>4.2</v>
      </c>
      <c r="X153" s="361">
        <f t="shared" si="23"/>
        <v>4.9000000000000004</v>
      </c>
      <c r="Y153" s="366">
        <f t="shared" si="20"/>
        <v>5.8</v>
      </c>
      <c r="Z153" s="32"/>
      <c r="AA153" s="378"/>
      <c r="AC153" s="378"/>
    </row>
    <row r="154" spans="1:29" s="3" customFormat="1" x14ac:dyDescent="0.25">
      <c r="A154" s="104" t="s">
        <v>295</v>
      </c>
      <c r="B154" s="101" t="s">
        <v>301</v>
      </c>
      <c r="C154" s="307">
        <v>1009</v>
      </c>
      <c r="D154" s="358">
        <f>IF('Datos de Indicador'!Y157="No dato","x",ROUND(IF('Datos de Indicador'!Y157&gt;D$302,10,IF('Datos de Indicador'!Y157&lt;$D$301,0,10-(D$302-'Datos de Indicador'!Y157)/(D$302-D$301)*10)),1))</f>
        <v>10</v>
      </c>
      <c r="E154" s="359">
        <f>IF('Datos de Indicador'!Z157="No dato","x",ROUND(IF('Datos de Indicador'!Z157&gt;E$302,0,IF('Datos de Indicador'!Z157&lt;$E$301,10,(E$302-'Datos de Indicador'!Z157)/(E$302-E$301)*10)),1))</f>
        <v>10</v>
      </c>
      <c r="F154" s="360">
        <f t="shared" si="21"/>
        <v>10</v>
      </c>
      <c r="G154" s="359">
        <f>IF('Datos de Indicador'!AA157="No dato","x",ROUND(IF('Datos de Indicador'!AA157&gt;G$302,0,IF('Datos de Indicador'!AA157&lt;$G$301,10,(G$302-'Datos de Indicador'!AA157)/(G$302-G$301)*10)),1))</f>
        <v>7.2</v>
      </c>
      <c r="H154" s="361">
        <f t="shared" si="16"/>
        <v>7.2</v>
      </c>
      <c r="I154" s="362">
        <f t="shared" si="17"/>
        <v>9</v>
      </c>
      <c r="J154" s="359">
        <f>IF('Datos de Indicador'!AB157="No dato","x",ROUND(IF('Datos de Indicador'!AB157&gt;J$302,0,IF('Datos de Indicador'!AB157&lt;$J$301,10,(J$302-'Datos de Indicador'!AB157)/(J$302-J$301)*10)),1))</f>
        <v>10</v>
      </c>
      <c r="K154" s="359">
        <f>IF('Datos de Indicador'!AC157="No dato","x",ROUND(IF('Datos de Indicador'!AC157&gt;K$302,0,IF('Datos de Indicador'!AC157&lt;$K$301,10,(K$302-'Datos de Indicador'!AC157)/(K$302-K$301)*10)),1))</f>
        <v>9.9</v>
      </c>
      <c r="L154" s="359">
        <f>IF('Datos de Indicador'!AD157="No dato","x",ROUND(IF('Datos de Indicador'!AD157&gt;L$302,0,IF('Datos de Indicador'!AD157&lt;$L$301,10,(L$302-'Datos de Indicador'!AD157)/(L$302-L$301)*10)),1))</f>
        <v>5.6</v>
      </c>
      <c r="M154" s="361">
        <f t="shared" si="18"/>
        <v>8.5</v>
      </c>
      <c r="N154" s="358">
        <f>IF('Datos de Indicador'!AE157="No dato","x",ROUND(IF('Datos de Indicador'!AE157&gt;N$302,0,IF('Datos de Indicador'!AE157&lt;$N$301,10,(N$302-'Datos de Indicador'!AE157)/(N$302-N$301)*10)),1))</f>
        <v>7.2</v>
      </c>
      <c r="O154" s="359">
        <f>IF('Datos de Indicador'!AF157="No dato","x",ROUND(IF('Datos de Indicador'!AF157&gt;O$302,0,IF('Datos de Indicador'!AF157&lt;$O$301,10,(O$302-'Datos de Indicador'!AF157)/(O$302-O$301)*10)),1))</f>
        <v>10</v>
      </c>
      <c r="P154" s="359">
        <f>IF('Datos de Indicador'!AG157="No dato","x",ROUND(IF('Datos de Indicador'!AG157&gt;P$302,0,IF('Datos de Indicador'!AG157&lt;$P$301,10,(P$302-'Datos de Indicador'!AG157)/(P$302-P$301)*10)),1))</f>
        <v>7.9</v>
      </c>
      <c r="Q154" s="361">
        <f t="shared" si="19"/>
        <v>8.4</v>
      </c>
      <c r="R154" s="363">
        <f>IF('Datos de Indicador'!AH157="No data","x",ROUND(IF('Datos de Indicador'!AH157&gt;R$302,0,IF('Datos de Indicador'!AH157&lt;R$301,10,(R$302-'Datos de Indicador'!AH157)/(R$302-R$301)*10)),1))</f>
        <v>8.3000000000000007</v>
      </c>
      <c r="S154" s="363">
        <f>IF('Datos de Indicador'!AI157="No data","x",ROUND(IF('Datos de Indicador'!AI157&gt;S$302,0,IF('Datos de Indicador'!AI157&lt;S$301,10,(S$302-'Datos de Indicador'!AI157)/(S$302-S$301)*10)),1))</f>
        <v>1.3</v>
      </c>
      <c r="T154" s="363">
        <f>IF('Datos de Indicador'!AJ157="No data","x",ROUND(IF('Datos de Indicador'!AJ157&gt;T$302,0,IF('Datos de Indicador'!AJ157&lt;T$301,10,(T$302-'Datos de Indicador'!AJ157)/(T$302-T$301)*10)),1))</f>
        <v>9.8000000000000007</v>
      </c>
      <c r="U154" s="363">
        <f>IF('Datos de Indicador'!AK157="No data","x",ROUND(IF('Datos de Indicador'!AK157&gt;U$302,0,IF('Datos de Indicador'!AK157&lt;U$301,10,(U$302-'Datos de Indicador'!AK157)/(U$302-U$301)*10)),1))</f>
        <v>10</v>
      </c>
      <c r="V154" s="364">
        <f t="shared" si="22"/>
        <v>8.1999999999999993</v>
      </c>
      <c r="W154" s="365">
        <f>IF('Datos de Indicador'!AL157="No dato","x",ROUND(IF('Datos de Indicador'!AL157&gt;W$302,0,IF('Datos de Indicador'!AL157&lt;$W$301,10,(W$302-'Datos de Indicador'!AL157)/(W$302-W$301)*10)),1))</f>
        <v>7.7</v>
      </c>
      <c r="X154" s="361">
        <f t="shared" si="23"/>
        <v>8</v>
      </c>
      <c r="Y154" s="366">
        <f t="shared" si="20"/>
        <v>8.3000000000000007</v>
      </c>
      <c r="Z154" s="32"/>
      <c r="AA154" s="378"/>
      <c r="AC154" s="378"/>
    </row>
    <row r="155" spans="1:29" s="3" customFormat="1" x14ac:dyDescent="0.25">
      <c r="A155" s="104" t="s">
        <v>295</v>
      </c>
      <c r="B155" s="101" t="s">
        <v>221</v>
      </c>
      <c r="C155" s="307">
        <v>1010</v>
      </c>
      <c r="D155" s="358">
        <f>IF('Datos de Indicador'!Y158="No dato","x",ROUND(IF('Datos de Indicador'!Y158&gt;D$302,10,IF('Datos de Indicador'!Y158&lt;$D$301,0,10-(D$302-'Datos de Indicador'!Y158)/(D$302-D$301)*10)),1))</f>
        <v>10</v>
      </c>
      <c r="E155" s="359">
        <f>IF('Datos de Indicador'!Z158="No dato","x",ROUND(IF('Datos de Indicador'!Z158&gt;E$302,0,IF('Datos de Indicador'!Z158&lt;$E$301,10,(E$302-'Datos de Indicador'!Z158)/(E$302-E$301)*10)),1))</f>
        <v>0</v>
      </c>
      <c r="F155" s="360">
        <f t="shared" si="21"/>
        <v>6.7</v>
      </c>
      <c r="G155" s="359">
        <f>IF('Datos de Indicador'!AA158="No dato","x",ROUND(IF('Datos de Indicador'!AA158&gt;G$302,0,IF('Datos de Indicador'!AA158&lt;$G$301,10,(G$302-'Datos de Indicador'!AA158)/(G$302-G$301)*10)),1))</f>
        <v>7.4</v>
      </c>
      <c r="H155" s="361">
        <f t="shared" si="16"/>
        <v>7.4</v>
      </c>
      <c r="I155" s="362">
        <f t="shared" si="17"/>
        <v>7.1</v>
      </c>
      <c r="J155" s="359">
        <f>IF('Datos de Indicador'!AB158="No dato","x",ROUND(IF('Datos de Indicador'!AB158&gt;J$302,0,IF('Datos de Indicador'!AB158&lt;$J$301,10,(J$302-'Datos de Indicador'!AB158)/(J$302-J$301)*10)),1))</f>
        <v>3.3</v>
      </c>
      <c r="K155" s="359">
        <f>IF('Datos de Indicador'!AC158="No dato","x",ROUND(IF('Datos de Indicador'!AC158&gt;K$302,0,IF('Datos de Indicador'!AC158&lt;$K$301,10,(K$302-'Datos de Indicador'!AC158)/(K$302-K$301)*10)),1))</f>
        <v>8.9</v>
      </c>
      <c r="L155" s="359">
        <f>IF('Datos de Indicador'!AD158="No dato","x",ROUND(IF('Datos de Indicador'!AD158&gt;L$302,0,IF('Datos de Indicador'!AD158&lt;$L$301,10,(L$302-'Datos de Indicador'!AD158)/(L$302-L$301)*10)),1))</f>
        <v>4.3</v>
      </c>
      <c r="M155" s="361">
        <f t="shared" si="18"/>
        <v>5.5</v>
      </c>
      <c r="N155" s="358">
        <f>IF('Datos de Indicador'!AE158="No dato","x",ROUND(IF('Datos de Indicador'!AE158&gt;N$302,0,IF('Datos de Indicador'!AE158&lt;$N$301,10,(N$302-'Datos de Indicador'!AE158)/(N$302-N$301)*10)),1))</f>
        <v>8</v>
      </c>
      <c r="O155" s="359">
        <f>IF('Datos de Indicador'!AF158="No dato","x",ROUND(IF('Datos de Indicador'!AF158&gt;O$302,0,IF('Datos de Indicador'!AF158&lt;$O$301,10,(O$302-'Datos de Indicador'!AF158)/(O$302-O$301)*10)),1))</f>
        <v>10</v>
      </c>
      <c r="P155" s="359">
        <f>IF('Datos de Indicador'!AG158="No dato","x",ROUND(IF('Datos de Indicador'!AG158&gt;P$302,0,IF('Datos de Indicador'!AG158&lt;$P$301,10,(P$302-'Datos de Indicador'!AG158)/(P$302-P$301)*10)),1))</f>
        <v>7.3</v>
      </c>
      <c r="Q155" s="361">
        <f t="shared" si="19"/>
        <v>8.4</v>
      </c>
      <c r="R155" s="363">
        <f>IF('Datos de Indicador'!AH158="No data","x",ROUND(IF('Datos de Indicador'!AH158&gt;R$302,0,IF('Datos de Indicador'!AH158&lt;R$301,10,(R$302-'Datos de Indicador'!AH158)/(R$302-R$301)*10)),1))</f>
        <v>6.1</v>
      </c>
      <c r="S155" s="363">
        <f>IF('Datos de Indicador'!AI158="No data","x",ROUND(IF('Datos de Indicador'!AI158&gt;S$302,0,IF('Datos de Indicador'!AI158&lt;S$301,10,(S$302-'Datos de Indicador'!AI158)/(S$302-S$301)*10)),1))</f>
        <v>0</v>
      </c>
      <c r="T155" s="363">
        <f>IF('Datos de Indicador'!AJ158="No data","x",ROUND(IF('Datos de Indicador'!AJ158&gt;T$302,0,IF('Datos de Indicador'!AJ158&lt;T$301,10,(T$302-'Datos de Indicador'!AJ158)/(T$302-T$301)*10)),1))</f>
        <v>2.4</v>
      </c>
      <c r="U155" s="363">
        <f>IF('Datos de Indicador'!AK158="No data","x",ROUND(IF('Datos de Indicador'!AK158&gt;U$302,0,IF('Datos de Indicador'!AK158&lt;U$301,10,(U$302-'Datos de Indicador'!AK158)/(U$302-U$301)*10)),1))</f>
        <v>9.4</v>
      </c>
      <c r="V155" s="364">
        <f t="shared" si="22"/>
        <v>5</v>
      </c>
      <c r="W155" s="365">
        <f>IF('Datos de Indicador'!AL158="No dato","x",ROUND(IF('Datos de Indicador'!AL158&gt;W$302,0,IF('Datos de Indicador'!AL158&lt;$W$301,10,(W$302-'Datos de Indicador'!AL158)/(W$302-W$301)*10)),1))</f>
        <v>4.7</v>
      </c>
      <c r="X155" s="361">
        <f t="shared" si="23"/>
        <v>4.9000000000000004</v>
      </c>
      <c r="Y155" s="366">
        <f t="shared" si="20"/>
        <v>6.3</v>
      </c>
      <c r="Z155" s="32"/>
      <c r="AA155" s="378"/>
      <c r="AC155" s="378"/>
    </row>
    <row r="156" spans="1:29" s="3" customFormat="1" x14ac:dyDescent="0.25">
      <c r="A156" s="104" t="s">
        <v>295</v>
      </c>
      <c r="B156" s="101" t="s">
        <v>244</v>
      </c>
      <c r="C156" s="307">
        <v>1011</v>
      </c>
      <c r="D156" s="358">
        <f>IF('Datos de Indicador'!Y159="No dato","x",ROUND(IF('Datos de Indicador'!Y159&gt;D$302,10,IF('Datos de Indicador'!Y159&lt;$D$301,0,10-(D$302-'Datos de Indicador'!Y159)/(D$302-D$301)*10)),1))</f>
        <v>10</v>
      </c>
      <c r="E156" s="359">
        <f>IF('Datos de Indicador'!Z159="No dato","x",ROUND(IF('Datos de Indicador'!Z159&gt;E$302,0,IF('Datos de Indicador'!Z159&lt;$E$301,10,(E$302-'Datos de Indicador'!Z159)/(E$302-E$301)*10)),1))</f>
        <v>10</v>
      </c>
      <c r="F156" s="360">
        <f t="shared" si="21"/>
        <v>10</v>
      </c>
      <c r="G156" s="359">
        <f>IF('Datos de Indicador'!AA159="No dato","x",ROUND(IF('Datos de Indicador'!AA159&gt;G$302,0,IF('Datos de Indicador'!AA159&lt;$G$301,10,(G$302-'Datos de Indicador'!AA159)/(G$302-G$301)*10)),1))</f>
        <v>7.3</v>
      </c>
      <c r="H156" s="361">
        <f t="shared" si="16"/>
        <v>7.3</v>
      </c>
      <c r="I156" s="362">
        <f t="shared" si="17"/>
        <v>9.1</v>
      </c>
      <c r="J156" s="359">
        <f>IF('Datos de Indicador'!AB159="No dato","x",ROUND(IF('Datos de Indicador'!AB159&gt;J$302,0,IF('Datos de Indicador'!AB159&lt;$J$301,10,(J$302-'Datos de Indicador'!AB159)/(J$302-J$301)*10)),1))</f>
        <v>8.4</v>
      </c>
      <c r="K156" s="359">
        <f>IF('Datos de Indicador'!AC159="No dato","x",ROUND(IF('Datos de Indicador'!AC159&gt;K$302,0,IF('Datos de Indicador'!AC159&lt;$K$301,10,(K$302-'Datos de Indicador'!AC159)/(K$302-K$301)*10)),1))</f>
        <v>9.6999999999999993</v>
      </c>
      <c r="L156" s="359">
        <f>IF('Datos de Indicador'!AD159="No dato","x",ROUND(IF('Datos de Indicador'!AD159&gt;L$302,0,IF('Datos de Indicador'!AD159&lt;$L$301,10,(L$302-'Datos de Indicador'!AD159)/(L$302-L$301)*10)),1))</f>
        <v>6</v>
      </c>
      <c r="M156" s="361">
        <f t="shared" si="18"/>
        <v>8</v>
      </c>
      <c r="N156" s="358">
        <f>IF('Datos de Indicador'!AE159="No dato","x",ROUND(IF('Datos de Indicador'!AE159&gt;N$302,0,IF('Datos de Indicador'!AE159&lt;$N$301,10,(N$302-'Datos de Indicador'!AE159)/(N$302-N$301)*10)),1))</f>
        <v>7.7</v>
      </c>
      <c r="O156" s="359">
        <f>IF('Datos de Indicador'!AF159="No dato","x",ROUND(IF('Datos de Indicador'!AF159&gt;O$302,0,IF('Datos de Indicador'!AF159&lt;$O$301,10,(O$302-'Datos de Indicador'!AF159)/(O$302-O$301)*10)),1))</f>
        <v>8.3000000000000007</v>
      </c>
      <c r="P156" s="359">
        <f>IF('Datos de Indicador'!AG159="No dato","x",ROUND(IF('Datos de Indicador'!AG159&gt;P$302,0,IF('Datos de Indicador'!AG159&lt;$P$301,10,(P$302-'Datos de Indicador'!AG159)/(P$302-P$301)*10)),1))</f>
        <v>7.4</v>
      </c>
      <c r="Q156" s="361">
        <f t="shared" si="19"/>
        <v>7.8</v>
      </c>
      <c r="R156" s="363">
        <f>IF('Datos de Indicador'!AH159="No data","x",ROUND(IF('Datos de Indicador'!AH159&gt;R$302,0,IF('Datos de Indicador'!AH159&lt;R$301,10,(R$302-'Datos de Indicador'!AH159)/(R$302-R$301)*10)),1))</f>
        <v>2.7</v>
      </c>
      <c r="S156" s="363">
        <f>IF('Datos de Indicador'!AI159="No data","x",ROUND(IF('Datos de Indicador'!AI159&gt;S$302,0,IF('Datos de Indicador'!AI159&lt;S$301,10,(S$302-'Datos de Indicador'!AI159)/(S$302-S$301)*10)),1))</f>
        <v>0</v>
      </c>
      <c r="T156" s="363">
        <f>IF('Datos de Indicador'!AJ159="No data","x",ROUND(IF('Datos de Indicador'!AJ159&gt;T$302,0,IF('Datos de Indicador'!AJ159&lt;T$301,10,(T$302-'Datos de Indicador'!AJ159)/(T$302-T$301)*10)),1))</f>
        <v>7</v>
      </c>
      <c r="U156" s="363">
        <f>IF('Datos de Indicador'!AK159="No data","x",ROUND(IF('Datos de Indicador'!AK159&gt;U$302,0,IF('Datos de Indicador'!AK159&lt;U$301,10,(U$302-'Datos de Indicador'!AK159)/(U$302-U$301)*10)),1))</f>
        <v>10</v>
      </c>
      <c r="V156" s="364">
        <f t="shared" si="22"/>
        <v>6.1</v>
      </c>
      <c r="W156" s="365">
        <f>IF('Datos de Indicador'!AL159="No dato","x",ROUND(IF('Datos de Indicador'!AL159&gt;W$302,0,IF('Datos de Indicador'!AL159&lt;$W$301,10,(W$302-'Datos de Indicador'!AL159)/(W$302-W$301)*10)),1))</f>
        <v>3.3</v>
      </c>
      <c r="X156" s="361">
        <f t="shared" si="23"/>
        <v>4.7</v>
      </c>
      <c r="Y156" s="366">
        <f t="shared" si="20"/>
        <v>6.8</v>
      </c>
      <c r="Z156" s="32"/>
      <c r="AA156" s="378"/>
      <c r="AC156" s="378"/>
    </row>
    <row r="157" spans="1:29" s="3" customFormat="1" x14ac:dyDescent="0.25">
      <c r="A157" s="104" t="s">
        <v>295</v>
      </c>
      <c r="B157" s="101" t="s">
        <v>302</v>
      </c>
      <c r="C157" s="307">
        <v>1012</v>
      </c>
      <c r="D157" s="358">
        <f>IF('Datos de Indicador'!Y160="No dato","x",ROUND(IF('Datos de Indicador'!Y160&gt;D$302,10,IF('Datos de Indicador'!Y160&lt;$D$301,0,10-(D$302-'Datos de Indicador'!Y160)/(D$302-D$301)*10)),1))</f>
        <v>10</v>
      </c>
      <c r="E157" s="359">
        <f>IF('Datos de Indicador'!Z160="No dato","x",ROUND(IF('Datos de Indicador'!Z160&gt;E$302,0,IF('Datos de Indicador'!Z160&lt;$E$301,10,(E$302-'Datos de Indicador'!Z160)/(E$302-E$301)*10)),1))</f>
        <v>5</v>
      </c>
      <c r="F157" s="360">
        <f t="shared" si="21"/>
        <v>8.3000000000000007</v>
      </c>
      <c r="G157" s="359">
        <f>IF('Datos de Indicador'!AA160="No dato","x",ROUND(IF('Datos de Indicador'!AA160&gt;G$302,0,IF('Datos de Indicador'!AA160&lt;$G$301,10,(G$302-'Datos de Indicador'!AA160)/(G$302-G$301)*10)),1))</f>
        <v>4.8</v>
      </c>
      <c r="H157" s="361">
        <f t="shared" si="16"/>
        <v>4.8</v>
      </c>
      <c r="I157" s="362">
        <f t="shared" si="17"/>
        <v>6.9</v>
      </c>
      <c r="J157" s="359">
        <f>IF('Datos de Indicador'!AB160="No dato","x",ROUND(IF('Datos de Indicador'!AB160&gt;J$302,0,IF('Datos de Indicador'!AB160&lt;$J$301,10,(J$302-'Datos de Indicador'!AB160)/(J$302-J$301)*10)),1))</f>
        <v>10</v>
      </c>
      <c r="K157" s="359">
        <f>IF('Datos de Indicador'!AC160="No dato","x",ROUND(IF('Datos de Indicador'!AC160&gt;K$302,0,IF('Datos de Indicador'!AC160&lt;$K$301,10,(K$302-'Datos de Indicador'!AC160)/(K$302-K$301)*10)),1))</f>
        <v>9.1</v>
      </c>
      <c r="L157" s="359">
        <f>IF('Datos de Indicador'!AD160="No dato","x",ROUND(IF('Datos de Indicador'!AD160&gt;L$302,0,IF('Datos de Indicador'!AD160&lt;$L$301,10,(L$302-'Datos de Indicador'!AD160)/(L$302-L$301)*10)),1))</f>
        <v>5.4</v>
      </c>
      <c r="M157" s="361">
        <f t="shared" si="18"/>
        <v>8.1999999999999993</v>
      </c>
      <c r="N157" s="358">
        <f>IF('Datos de Indicador'!AE160="No dato","x",ROUND(IF('Datos de Indicador'!AE160&gt;N$302,0,IF('Datos de Indicador'!AE160&lt;$N$301,10,(N$302-'Datos de Indicador'!AE160)/(N$302-N$301)*10)),1))</f>
        <v>7.2</v>
      </c>
      <c r="O157" s="359">
        <f>IF('Datos de Indicador'!AF160="No dato","x",ROUND(IF('Datos de Indicador'!AF160&gt;O$302,0,IF('Datos de Indicador'!AF160&lt;$O$301,10,(O$302-'Datos de Indicador'!AF160)/(O$302-O$301)*10)),1))</f>
        <v>7.2</v>
      </c>
      <c r="P157" s="359">
        <f>IF('Datos de Indicador'!AG160="No dato","x",ROUND(IF('Datos de Indicador'!AG160&gt;P$302,0,IF('Datos de Indicador'!AG160&lt;$P$301,10,(P$302-'Datos de Indicador'!AG160)/(P$302-P$301)*10)),1))</f>
        <v>1.5</v>
      </c>
      <c r="Q157" s="361">
        <f t="shared" si="19"/>
        <v>5.3</v>
      </c>
      <c r="R157" s="363">
        <f>IF('Datos de Indicador'!AH160="No data","x",ROUND(IF('Datos de Indicador'!AH160&gt;R$302,0,IF('Datos de Indicador'!AH160&lt;R$301,10,(R$302-'Datos de Indicador'!AH160)/(R$302-R$301)*10)),1))</f>
        <v>8.3000000000000007</v>
      </c>
      <c r="S157" s="363">
        <f>IF('Datos de Indicador'!AI160="No data","x",ROUND(IF('Datos de Indicador'!AI160&gt;S$302,0,IF('Datos de Indicador'!AI160&lt;S$301,10,(S$302-'Datos de Indicador'!AI160)/(S$302-S$301)*10)),1))</f>
        <v>0</v>
      </c>
      <c r="T157" s="363">
        <f>IF('Datos de Indicador'!AJ160="No data","x",ROUND(IF('Datos de Indicador'!AJ160&gt;T$302,0,IF('Datos de Indicador'!AJ160&lt;T$301,10,(T$302-'Datos de Indicador'!AJ160)/(T$302-T$301)*10)),1))</f>
        <v>6</v>
      </c>
      <c r="U157" s="363">
        <f>IF('Datos de Indicador'!AK160="No data","x",ROUND(IF('Datos de Indicador'!AK160&gt;U$302,0,IF('Datos de Indicador'!AK160&lt;U$301,10,(U$302-'Datos de Indicador'!AK160)/(U$302-U$301)*10)),1))</f>
        <v>9.1</v>
      </c>
      <c r="V157" s="364">
        <f t="shared" si="22"/>
        <v>6.4</v>
      </c>
      <c r="W157" s="365">
        <f>IF('Datos de Indicador'!AL160="No dato","x",ROUND(IF('Datos de Indicador'!AL160&gt;W$302,0,IF('Datos de Indicador'!AL160&lt;$W$301,10,(W$302-'Datos de Indicador'!AL160)/(W$302-W$301)*10)),1))</f>
        <v>5.3</v>
      </c>
      <c r="X157" s="361">
        <f t="shared" si="23"/>
        <v>5.9</v>
      </c>
      <c r="Y157" s="366">
        <f t="shared" si="20"/>
        <v>6.5</v>
      </c>
      <c r="Z157" s="32"/>
      <c r="AA157" s="378"/>
      <c r="AC157" s="378"/>
    </row>
    <row r="158" spans="1:29" s="3" customFormat="1" x14ac:dyDescent="0.25">
      <c r="A158" s="104" t="s">
        <v>295</v>
      </c>
      <c r="B158" s="101" t="s">
        <v>303</v>
      </c>
      <c r="C158" s="307">
        <v>1013</v>
      </c>
      <c r="D158" s="358">
        <f>IF('Datos de Indicador'!Y161="No dato","x",ROUND(IF('Datos de Indicador'!Y161&gt;D$302,10,IF('Datos de Indicador'!Y161&lt;$D$301,0,10-(D$302-'Datos de Indicador'!Y161)/(D$302-D$301)*10)),1))</f>
        <v>10</v>
      </c>
      <c r="E158" s="359">
        <f>IF('Datos de Indicador'!Z161="No dato","x",ROUND(IF('Datos de Indicador'!Z161&gt;E$302,0,IF('Datos de Indicador'!Z161&lt;$E$301,10,(E$302-'Datos de Indicador'!Z161)/(E$302-E$301)*10)),1))</f>
        <v>5</v>
      </c>
      <c r="F158" s="360">
        <f t="shared" si="21"/>
        <v>8.3000000000000007</v>
      </c>
      <c r="G158" s="359">
        <f>IF('Datos de Indicador'!AA161="No dato","x",ROUND(IF('Datos de Indicador'!AA161&gt;G$302,0,IF('Datos de Indicador'!AA161&lt;$G$301,10,(G$302-'Datos de Indicador'!AA161)/(G$302-G$301)*10)),1))</f>
        <v>8.3000000000000007</v>
      </c>
      <c r="H158" s="361">
        <f t="shared" si="16"/>
        <v>8.3000000000000007</v>
      </c>
      <c r="I158" s="362">
        <f t="shared" si="17"/>
        <v>8.3000000000000007</v>
      </c>
      <c r="J158" s="359">
        <f>IF('Datos de Indicador'!AB161="No dato","x",ROUND(IF('Datos de Indicador'!AB161&gt;J$302,0,IF('Datos de Indicador'!AB161&lt;$J$301,10,(J$302-'Datos de Indicador'!AB161)/(J$302-J$301)*10)),1))</f>
        <v>10</v>
      </c>
      <c r="K158" s="359">
        <f>IF('Datos de Indicador'!AC161="No dato","x",ROUND(IF('Datos de Indicador'!AC161&gt;K$302,0,IF('Datos de Indicador'!AC161&lt;$K$301,10,(K$302-'Datos de Indicador'!AC161)/(K$302-K$301)*10)),1))</f>
        <v>10</v>
      </c>
      <c r="L158" s="359">
        <f>IF('Datos de Indicador'!AD161="No dato","x",ROUND(IF('Datos de Indicador'!AD161&gt;L$302,0,IF('Datos de Indicador'!AD161&lt;$L$301,10,(L$302-'Datos de Indicador'!AD161)/(L$302-L$301)*10)),1))</f>
        <v>9.8000000000000007</v>
      </c>
      <c r="M158" s="361">
        <f t="shared" si="18"/>
        <v>9.9</v>
      </c>
      <c r="N158" s="358">
        <f>IF('Datos de Indicador'!AE161="No dato","x",ROUND(IF('Datos de Indicador'!AE161&gt;N$302,0,IF('Datos de Indicador'!AE161&lt;$N$301,10,(N$302-'Datos de Indicador'!AE161)/(N$302-N$301)*10)),1))</f>
        <v>7.6</v>
      </c>
      <c r="O158" s="359">
        <f>IF('Datos de Indicador'!AF161="No dato","x",ROUND(IF('Datos de Indicador'!AF161&gt;O$302,0,IF('Datos de Indicador'!AF161&lt;$O$301,10,(O$302-'Datos de Indicador'!AF161)/(O$302-O$301)*10)),1))</f>
        <v>10</v>
      </c>
      <c r="P158" s="359">
        <f>IF('Datos de Indicador'!AG161="No dato","x",ROUND(IF('Datos de Indicador'!AG161&gt;P$302,0,IF('Datos de Indicador'!AG161&lt;$P$301,10,(P$302-'Datos de Indicador'!AG161)/(P$302-P$301)*10)),1))</f>
        <v>10</v>
      </c>
      <c r="Q158" s="361">
        <f t="shared" si="19"/>
        <v>9.1999999999999993</v>
      </c>
      <c r="R158" s="363">
        <f>IF('Datos de Indicador'!AH161="No data","x",ROUND(IF('Datos de Indicador'!AH161&gt;R$302,0,IF('Datos de Indicador'!AH161&lt;R$301,10,(R$302-'Datos de Indicador'!AH161)/(R$302-R$301)*10)),1))</f>
        <v>1.7</v>
      </c>
      <c r="S158" s="363">
        <f>IF('Datos de Indicador'!AI161="No data","x",ROUND(IF('Datos de Indicador'!AI161&gt;S$302,0,IF('Datos de Indicador'!AI161&lt;S$301,10,(S$302-'Datos de Indicador'!AI161)/(S$302-S$301)*10)),1))</f>
        <v>0</v>
      </c>
      <c r="T158" s="363">
        <f>IF('Datos de Indicador'!AJ161="No data","x",ROUND(IF('Datos de Indicador'!AJ161&gt;T$302,0,IF('Datos de Indicador'!AJ161&lt;T$301,10,(T$302-'Datos de Indicador'!AJ161)/(T$302-T$301)*10)),1))</f>
        <v>4.9000000000000004</v>
      </c>
      <c r="U158" s="363">
        <f>IF('Datos de Indicador'!AK161="No data","x",ROUND(IF('Datos de Indicador'!AK161&gt;U$302,0,IF('Datos de Indicador'!AK161&lt;U$301,10,(U$302-'Datos de Indicador'!AK161)/(U$302-U$301)*10)),1))</f>
        <v>10</v>
      </c>
      <c r="V158" s="364">
        <f t="shared" si="22"/>
        <v>5.3</v>
      </c>
      <c r="W158" s="365">
        <f>IF('Datos de Indicador'!AL161="No dato","x",ROUND(IF('Datos de Indicador'!AL161&gt;W$302,0,IF('Datos de Indicador'!AL161&lt;$W$301,10,(W$302-'Datos de Indicador'!AL161)/(W$302-W$301)*10)),1))</f>
        <v>7.6</v>
      </c>
      <c r="X158" s="361">
        <f t="shared" si="23"/>
        <v>6.5</v>
      </c>
      <c r="Y158" s="366">
        <f t="shared" si="20"/>
        <v>8.5</v>
      </c>
      <c r="Z158" s="32"/>
      <c r="AA158" s="378"/>
      <c r="AC158" s="378"/>
    </row>
    <row r="159" spans="1:29" s="3" customFormat="1" x14ac:dyDescent="0.25">
      <c r="A159" s="104" t="s">
        <v>295</v>
      </c>
      <c r="B159" s="101" t="s">
        <v>280</v>
      </c>
      <c r="C159" s="307">
        <v>1014</v>
      </c>
      <c r="D159" s="358">
        <f>IF('Datos de Indicador'!Y162="No dato","x",ROUND(IF('Datos de Indicador'!Y162&gt;D$302,10,IF('Datos de Indicador'!Y162&lt;$D$301,0,10-(D$302-'Datos de Indicador'!Y162)/(D$302-D$301)*10)),1))</f>
        <v>10</v>
      </c>
      <c r="E159" s="359">
        <f>IF('Datos de Indicador'!Z162="No dato","x",ROUND(IF('Datos de Indicador'!Z162&gt;E$302,0,IF('Datos de Indicador'!Z162&lt;$E$301,10,(E$302-'Datos de Indicador'!Z162)/(E$302-E$301)*10)),1))</f>
        <v>5</v>
      </c>
      <c r="F159" s="360">
        <f t="shared" si="21"/>
        <v>8.3000000000000007</v>
      </c>
      <c r="G159" s="359">
        <f>IF('Datos de Indicador'!AA162="No dato","x",ROUND(IF('Datos de Indicador'!AA162&gt;G$302,0,IF('Datos de Indicador'!AA162&lt;$G$301,10,(G$302-'Datos de Indicador'!AA162)/(G$302-G$301)*10)),1))</f>
        <v>8</v>
      </c>
      <c r="H159" s="361">
        <f t="shared" si="16"/>
        <v>8</v>
      </c>
      <c r="I159" s="362">
        <f t="shared" si="17"/>
        <v>8.1999999999999993</v>
      </c>
      <c r="J159" s="359">
        <f>IF('Datos de Indicador'!AB162="No dato","x",ROUND(IF('Datos de Indicador'!AB162&gt;J$302,0,IF('Datos de Indicador'!AB162&lt;$J$301,10,(J$302-'Datos de Indicador'!AB162)/(J$302-J$301)*10)),1))</f>
        <v>10</v>
      </c>
      <c r="K159" s="359">
        <f>IF('Datos de Indicador'!AC162="No dato","x",ROUND(IF('Datos de Indicador'!AC162&gt;K$302,0,IF('Datos de Indicador'!AC162&lt;$K$301,10,(K$302-'Datos de Indicador'!AC162)/(K$302-K$301)*10)),1))</f>
        <v>9.9</v>
      </c>
      <c r="L159" s="359">
        <f>IF('Datos de Indicador'!AD162="No dato","x",ROUND(IF('Datos de Indicador'!AD162&gt;L$302,0,IF('Datos de Indicador'!AD162&lt;$L$301,10,(L$302-'Datos de Indicador'!AD162)/(L$302-L$301)*10)),1))</f>
        <v>5.8</v>
      </c>
      <c r="M159" s="361">
        <f t="shared" si="18"/>
        <v>8.6</v>
      </c>
      <c r="N159" s="358">
        <f>IF('Datos de Indicador'!AE162="No dato","x",ROUND(IF('Datos de Indicador'!AE162&gt;N$302,0,IF('Datos de Indicador'!AE162&lt;$N$301,10,(N$302-'Datos de Indicador'!AE162)/(N$302-N$301)*10)),1))</f>
        <v>6.8</v>
      </c>
      <c r="O159" s="359">
        <f>IF('Datos de Indicador'!AF162="No dato","x",ROUND(IF('Datos de Indicador'!AF162&gt;O$302,0,IF('Datos de Indicador'!AF162&lt;$O$301,10,(O$302-'Datos de Indicador'!AF162)/(O$302-O$301)*10)),1))</f>
        <v>10</v>
      </c>
      <c r="P159" s="359">
        <f>IF('Datos de Indicador'!AG162="No dato","x",ROUND(IF('Datos de Indicador'!AG162&gt;P$302,0,IF('Datos de Indicador'!AG162&lt;$P$301,10,(P$302-'Datos de Indicador'!AG162)/(P$302-P$301)*10)),1))</f>
        <v>7</v>
      </c>
      <c r="Q159" s="361">
        <f t="shared" si="19"/>
        <v>7.9</v>
      </c>
      <c r="R159" s="363">
        <f>IF('Datos de Indicador'!AH162="No data","x",ROUND(IF('Datos de Indicador'!AH162&gt;R$302,0,IF('Datos de Indicador'!AH162&lt;R$301,10,(R$302-'Datos de Indicador'!AH162)/(R$302-R$301)*10)),1))</f>
        <v>7.7</v>
      </c>
      <c r="S159" s="363">
        <f>IF('Datos de Indicador'!AI162="No data","x",ROUND(IF('Datos de Indicador'!AI162&gt;S$302,0,IF('Datos de Indicador'!AI162&lt;S$301,10,(S$302-'Datos de Indicador'!AI162)/(S$302-S$301)*10)),1))</f>
        <v>0</v>
      </c>
      <c r="T159" s="363">
        <f>IF('Datos de Indicador'!AJ162="No data","x",ROUND(IF('Datos de Indicador'!AJ162&gt;T$302,0,IF('Datos de Indicador'!AJ162&lt;T$301,10,(T$302-'Datos de Indicador'!AJ162)/(T$302-T$301)*10)),1))</f>
        <v>7.8</v>
      </c>
      <c r="U159" s="363">
        <f>IF('Datos de Indicador'!AK162="No data","x",ROUND(IF('Datos de Indicador'!AK162&gt;U$302,0,IF('Datos de Indicador'!AK162&lt;U$301,10,(U$302-'Datos de Indicador'!AK162)/(U$302-U$301)*10)),1))</f>
        <v>10</v>
      </c>
      <c r="V159" s="364">
        <f t="shared" si="22"/>
        <v>7.2</v>
      </c>
      <c r="W159" s="365">
        <f>IF('Datos de Indicador'!AL162="No dato","x",ROUND(IF('Datos de Indicador'!AL162&gt;W$302,0,IF('Datos de Indicador'!AL162&lt;$W$301,10,(W$302-'Datos de Indicador'!AL162)/(W$302-W$301)*10)),1))</f>
        <v>7.2</v>
      </c>
      <c r="X159" s="361">
        <f t="shared" si="23"/>
        <v>7.2</v>
      </c>
      <c r="Y159" s="366">
        <f t="shared" si="20"/>
        <v>7.9</v>
      </c>
      <c r="Z159" s="32"/>
      <c r="AA159" s="378"/>
      <c r="AC159" s="378"/>
    </row>
    <row r="160" spans="1:29" s="3" customFormat="1" x14ac:dyDescent="0.25">
      <c r="A160" s="104" t="s">
        <v>295</v>
      </c>
      <c r="B160" s="101" t="s">
        <v>282</v>
      </c>
      <c r="C160" s="307">
        <v>1015</v>
      </c>
      <c r="D160" s="358">
        <f>IF('Datos de Indicador'!Y163="No dato","x",ROUND(IF('Datos de Indicador'!Y163&gt;D$302,10,IF('Datos de Indicador'!Y163&lt;$D$301,0,10-(D$302-'Datos de Indicador'!Y163)/(D$302-D$301)*10)),1))</f>
        <v>10</v>
      </c>
      <c r="E160" s="359">
        <f>IF('Datos de Indicador'!Z163="No dato","x",ROUND(IF('Datos de Indicador'!Z163&gt;E$302,0,IF('Datos de Indicador'!Z163&lt;$E$301,10,(E$302-'Datos de Indicador'!Z163)/(E$302-E$301)*10)),1))</f>
        <v>10</v>
      </c>
      <c r="F160" s="360">
        <f t="shared" si="21"/>
        <v>10</v>
      </c>
      <c r="G160" s="359">
        <f>IF('Datos de Indicador'!AA163="No dato","x",ROUND(IF('Datos de Indicador'!AA163&gt;G$302,0,IF('Datos de Indicador'!AA163&lt;$G$301,10,(G$302-'Datos de Indicador'!AA163)/(G$302-G$301)*10)),1))</f>
        <v>7.6</v>
      </c>
      <c r="H160" s="361">
        <f t="shared" si="16"/>
        <v>7.6</v>
      </c>
      <c r="I160" s="362">
        <f t="shared" si="17"/>
        <v>9.1</v>
      </c>
      <c r="J160" s="359">
        <f>IF('Datos de Indicador'!AB163="No dato","x",ROUND(IF('Datos de Indicador'!AB163&gt;J$302,0,IF('Datos de Indicador'!AB163&lt;$J$301,10,(J$302-'Datos de Indicador'!AB163)/(J$302-J$301)*10)),1))</f>
        <v>3.5</v>
      </c>
      <c r="K160" s="359">
        <f>IF('Datos de Indicador'!AC163="No dato","x",ROUND(IF('Datos de Indicador'!AC163&gt;K$302,0,IF('Datos de Indicador'!AC163&lt;$K$301,10,(K$302-'Datos de Indicador'!AC163)/(K$302-K$301)*10)),1))</f>
        <v>9.3000000000000007</v>
      </c>
      <c r="L160" s="359">
        <f>IF('Datos de Indicador'!AD163="No dato","x",ROUND(IF('Datos de Indicador'!AD163&gt;L$302,0,IF('Datos de Indicador'!AD163&lt;$L$301,10,(L$302-'Datos de Indicador'!AD163)/(L$302-L$301)*10)),1))</f>
        <v>5.5</v>
      </c>
      <c r="M160" s="361">
        <f t="shared" si="18"/>
        <v>6.1</v>
      </c>
      <c r="N160" s="358">
        <f>IF('Datos de Indicador'!AE163="No dato","x",ROUND(IF('Datos de Indicador'!AE163&gt;N$302,0,IF('Datos de Indicador'!AE163&lt;$N$301,10,(N$302-'Datos de Indicador'!AE163)/(N$302-N$301)*10)),1))</f>
        <v>9.6</v>
      </c>
      <c r="O160" s="359">
        <f>IF('Datos de Indicador'!AF163="No dato","x",ROUND(IF('Datos de Indicador'!AF163&gt;O$302,0,IF('Datos de Indicador'!AF163&lt;$O$301,10,(O$302-'Datos de Indicador'!AF163)/(O$302-O$301)*10)),1))</f>
        <v>10</v>
      </c>
      <c r="P160" s="359">
        <f>IF('Datos de Indicador'!AG163="No dato","x",ROUND(IF('Datos de Indicador'!AG163&gt;P$302,0,IF('Datos de Indicador'!AG163&lt;$P$301,10,(P$302-'Datos de Indicador'!AG163)/(P$302-P$301)*10)),1))</f>
        <v>5.3</v>
      </c>
      <c r="Q160" s="361">
        <f t="shared" si="19"/>
        <v>8.3000000000000007</v>
      </c>
      <c r="R160" s="363">
        <f>IF('Datos de Indicador'!AH163="No data","x",ROUND(IF('Datos de Indicador'!AH163&gt;R$302,0,IF('Datos de Indicador'!AH163&lt;R$301,10,(R$302-'Datos de Indicador'!AH163)/(R$302-R$301)*10)),1))</f>
        <v>3.9</v>
      </c>
      <c r="S160" s="363">
        <f>IF('Datos de Indicador'!AI163="No data","x",ROUND(IF('Datos de Indicador'!AI163&gt;S$302,0,IF('Datos de Indicador'!AI163&lt;S$301,10,(S$302-'Datos de Indicador'!AI163)/(S$302-S$301)*10)),1))</f>
        <v>0</v>
      </c>
      <c r="T160" s="363">
        <f>IF('Datos de Indicador'!AJ163="No data","x",ROUND(IF('Datos de Indicador'!AJ163&gt;T$302,0,IF('Datos de Indicador'!AJ163&lt;T$301,10,(T$302-'Datos de Indicador'!AJ163)/(T$302-T$301)*10)),1))</f>
        <v>5.3</v>
      </c>
      <c r="U160" s="363">
        <f>IF('Datos de Indicador'!AK163="No data","x",ROUND(IF('Datos de Indicador'!AK163&gt;U$302,0,IF('Datos de Indicador'!AK163&lt;U$301,10,(U$302-'Datos de Indicador'!AK163)/(U$302-U$301)*10)),1))</f>
        <v>10</v>
      </c>
      <c r="V160" s="364">
        <f t="shared" si="22"/>
        <v>5.8</v>
      </c>
      <c r="W160" s="365">
        <f>IF('Datos de Indicador'!AL163="No dato","x",ROUND(IF('Datos de Indicador'!AL163&gt;W$302,0,IF('Datos de Indicador'!AL163&lt;$W$301,10,(W$302-'Datos de Indicador'!AL163)/(W$302-W$301)*10)),1))</f>
        <v>5.5</v>
      </c>
      <c r="X160" s="361">
        <f t="shared" si="23"/>
        <v>5.7</v>
      </c>
      <c r="Y160" s="366">
        <f t="shared" si="20"/>
        <v>6.7</v>
      </c>
      <c r="Z160" s="32"/>
      <c r="AA160" s="378"/>
      <c r="AC160" s="378"/>
    </row>
    <row r="161" spans="1:29" s="3" customFormat="1" x14ac:dyDescent="0.25">
      <c r="A161" s="104" t="s">
        <v>295</v>
      </c>
      <c r="B161" s="101" t="s">
        <v>304</v>
      </c>
      <c r="C161" s="307">
        <v>1016</v>
      </c>
      <c r="D161" s="358">
        <f>IF('Datos de Indicador'!Y164="No dato","x",ROUND(IF('Datos de Indicador'!Y164&gt;D$302,10,IF('Datos de Indicador'!Y164&lt;$D$301,0,10-(D$302-'Datos de Indicador'!Y164)/(D$302-D$301)*10)),1))</f>
        <v>10</v>
      </c>
      <c r="E161" s="359">
        <f>IF('Datos de Indicador'!Z164="No dato","x",ROUND(IF('Datos de Indicador'!Z164&gt;E$302,0,IF('Datos de Indicador'!Z164&lt;$E$301,10,(E$302-'Datos de Indicador'!Z164)/(E$302-E$301)*10)),1))</f>
        <v>0</v>
      </c>
      <c r="F161" s="360">
        <f t="shared" si="21"/>
        <v>6.7</v>
      </c>
      <c r="G161" s="359">
        <f>IF('Datos de Indicador'!AA164="No dato","x",ROUND(IF('Datos de Indicador'!AA164&gt;G$302,0,IF('Datos de Indicador'!AA164&lt;$G$301,10,(G$302-'Datos de Indicador'!AA164)/(G$302-G$301)*10)),1))</f>
        <v>6</v>
      </c>
      <c r="H161" s="361">
        <f t="shared" si="16"/>
        <v>6</v>
      </c>
      <c r="I161" s="362">
        <f t="shared" si="17"/>
        <v>6.4</v>
      </c>
      <c r="J161" s="359">
        <f>IF('Datos de Indicador'!AB164="No dato","x",ROUND(IF('Datos de Indicador'!AB164&gt;J$302,0,IF('Datos de Indicador'!AB164&lt;$J$301,10,(J$302-'Datos de Indicador'!AB164)/(J$302-J$301)*10)),1))</f>
        <v>10</v>
      </c>
      <c r="K161" s="359">
        <f>IF('Datos de Indicador'!AC164="No dato","x",ROUND(IF('Datos de Indicador'!AC164&gt;K$302,0,IF('Datos de Indicador'!AC164&lt;$K$301,10,(K$302-'Datos de Indicador'!AC164)/(K$302-K$301)*10)),1))</f>
        <v>9.8000000000000007</v>
      </c>
      <c r="L161" s="359">
        <f>IF('Datos de Indicador'!AD164="No dato","x",ROUND(IF('Datos de Indicador'!AD164&gt;L$302,0,IF('Datos de Indicador'!AD164&lt;$L$301,10,(L$302-'Datos de Indicador'!AD164)/(L$302-L$301)*10)),1))</f>
        <v>7.8</v>
      </c>
      <c r="M161" s="361">
        <f t="shared" si="18"/>
        <v>9.1999999999999993</v>
      </c>
      <c r="N161" s="358">
        <f>IF('Datos de Indicador'!AE164="No dato","x",ROUND(IF('Datos de Indicador'!AE164&gt;N$302,0,IF('Datos de Indicador'!AE164&lt;$N$301,10,(N$302-'Datos de Indicador'!AE164)/(N$302-N$301)*10)),1))</f>
        <v>5.4</v>
      </c>
      <c r="O161" s="359">
        <f>IF('Datos de Indicador'!AF164="No dato","x",ROUND(IF('Datos de Indicador'!AF164&gt;O$302,0,IF('Datos de Indicador'!AF164&lt;$O$301,10,(O$302-'Datos de Indicador'!AF164)/(O$302-O$301)*10)),1))</f>
        <v>10</v>
      </c>
      <c r="P161" s="359">
        <f>IF('Datos de Indicador'!AG164="No dato","x",ROUND(IF('Datos de Indicador'!AG164&gt;P$302,0,IF('Datos de Indicador'!AG164&lt;$P$301,10,(P$302-'Datos de Indicador'!AG164)/(P$302-P$301)*10)),1))</f>
        <v>8.9</v>
      </c>
      <c r="Q161" s="361">
        <f t="shared" si="19"/>
        <v>8.1</v>
      </c>
      <c r="R161" s="363">
        <f>IF('Datos de Indicador'!AH164="No data","x",ROUND(IF('Datos de Indicador'!AH164&gt;R$302,0,IF('Datos de Indicador'!AH164&lt;R$301,10,(R$302-'Datos de Indicador'!AH164)/(R$302-R$301)*10)),1))</f>
        <v>5.6</v>
      </c>
      <c r="S161" s="363">
        <f>IF('Datos de Indicador'!AI164="No data","x",ROUND(IF('Datos de Indicador'!AI164&gt;S$302,0,IF('Datos de Indicador'!AI164&lt;S$301,10,(S$302-'Datos de Indicador'!AI164)/(S$302-S$301)*10)),1))</f>
        <v>0</v>
      </c>
      <c r="T161" s="363">
        <f>IF('Datos de Indicador'!AJ164="No data","x",ROUND(IF('Datos de Indicador'!AJ164&gt;T$302,0,IF('Datos de Indicador'!AJ164&lt;T$301,10,(T$302-'Datos de Indicador'!AJ164)/(T$302-T$301)*10)),1))</f>
        <v>3.6</v>
      </c>
      <c r="U161" s="363">
        <f>IF('Datos de Indicador'!AK164="No data","x",ROUND(IF('Datos de Indicador'!AK164&gt;U$302,0,IF('Datos de Indicador'!AK164&lt;U$301,10,(U$302-'Datos de Indicador'!AK164)/(U$302-U$301)*10)),1))</f>
        <v>9.3000000000000007</v>
      </c>
      <c r="V161" s="364">
        <f t="shared" si="22"/>
        <v>5.2</v>
      </c>
      <c r="W161" s="365">
        <f>IF('Datos de Indicador'!AL164="No dato","x",ROUND(IF('Datos de Indicador'!AL164&gt;W$302,0,IF('Datos de Indicador'!AL164&lt;$W$301,10,(W$302-'Datos de Indicador'!AL164)/(W$302-W$301)*10)),1))</f>
        <v>4.8</v>
      </c>
      <c r="X161" s="361">
        <f t="shared" si="23"/>
        <v>5</v>
      </c>
      <c r="Y161" s="366">
        <f t="shared" si="20"/>
        <v>7.4</v>
      </c>
      <c r="Z161" s="32"/>
      <c r="AA161" s="378"/>
      <c r="AC161" s="378"/>
    </row>
    <row r="162" spans="1:29" s="3" customFormat="1" x14ac:dyDescent="0.25">
      <c r="A162" s="104" t="s">
        <v>295</v>
      </c>
      <c r="B162" s="101" t="s">
        <v>305</v>
      </c>
      <c r="C162" s="307">
        <v>1017</v>
      </c>
      <c r="D162" s="358">
        <f>IF('Datos de Indicador'!Y165="No dato","x",ROUND(IF('Datos de Indicador'!Y165&gt;D$302,10,IF('Datos de Indicador'!Y165&lt;$D$301,0,10-(D$302-'Datos de Indicador'!Y165)/(D$302-D$301)*10)),1))</f>
        <v>10</v>
      </c>
      <c r="E162" s="359">
        <f>IF('Datos de Indicador'!Z165="No dato","x",ROUND(IF('Datos de Indicador'!Z165&gt;E$302,0,IF('Datos de Indicador'!Z165&lt;$E$301,10,(E$302-'Datos de Indicador'!Z165)/(E$302-E$301)*10)),1))</f>
        <v>5</v>
      </c>
      <c r="F162" s="360">
        <f t="shared" si="21"/>
        <v>8.3000000000000007</v>
      </c>
      <c r="G162" s="359">
        <f>IF('Datos de Indicador'!AA165="No dato","x",ROUND(IF('Datos de Indicador'!AA165&gt;G$302,0,IF('Datos de Indicador'!AA165&lt;$G$301,10,(G$302-'Datos de Indicador'!AA165)/(G$302-G$301)*10)),1))</f>
        <v>9.9</v>
      </c>
      <c r="H162" s="361">
        <f t="shared" si="16"/>
        <v>9.9</v>
      </c>
      <c r="I162" s="362">
        <f t="shared" si="17"/>
        <v>9.3000000000000007</v>
      </c>
      <c r="J162" s="359">
        <f>IF('Datos de Indicador'!AB165="No dato","x",ROUND(IF('Datos de Indicador'!AB165&gt;J$302,0,IF('Datos de Indicador'!AB165&lt;$J$301,10,(J$302-'Datos de Indicador'!AB165)/(J$302-J$301)*10)),1))</f>
        <v>10</v>
      </c>
      <c r="K162" s="359">
        <f>IF('Datos de Indicador'!AC165="No dato","x",ROUND(IF('Datos de Indicador'!AC165&gt;K$302,0,IF('Datos de Indicador'!AC165&lt;$K$301,10,(K$302-'Datos de Indicador'!AC165)/(K$302-K$301)*10)),1))</f>
        <v>10</v>
      </c>
      <c r="L162" s="359">
        <f>IF('Datos de Indicador'!AD165="No dato","x",ROUND(IF('Datos de Indicador'!AD165&gt;L$302,0,IF('Datos de Indicador'!AD165&lt;$L$301,10,(L$302-'Datos de Indicador'!AD165)/(L$302-L$301)*10)),1))</f>
        <v>10</v>
      </c>
      <c r="M162" s="361">
        <f t="shared" si="18"/>
        <v>10</v>
      </c>
      <c r="N162" s="358">
        <f>IF('Datos de Indicador'!AE165="No dato","x",ROUND(IF('Datos de Indicador'!AE165&gt;N$302,0,IF('Datos de Indicador'!AE165&lt;$N$301,10,(N$302-'Datos de Indicador'!AE165)/(N$302-N$301)*10)),1))</f>
        <v>8.6</v>
      </c>
      <c r="O162" s="359">
        <f>IF('Datos de Indicador'!AF165="No dato","x",ROUND(IF('Datos de Indicador'!AF165&gt;O$302,0,IF('Datos de Indicador'!AF165&lt;$O$301,10,(O$302-'Datos de Indicador'!AF165)/(O$302-O$301)*10)),1))</f>
        <v>10</v>
      </c>
      <c r="P162" s="359">
        <f>IF('Datos de Indicador'!AG165="No dato","x",ROUND(IF('Datos de Indicador'!AG165&gt;P$302,0,IF('Datos de Indicador'!AG165&lt;$P$301,10,(P$302-'Datos de Indicador'!AG165)/(P$302-P$301)*10)),1))</f>
        <v>10</v>
      </c>
      <c r="Q162" s="361">
        <f t="shared" si="19"/>
        <v>9.5</v>
      </c>
      <c r="R162" s="363">
        <f>IF('Datos de Indicador'!AH165="No data","x",ROUND(IF('Datos de Indicador'!AH165&gt;R$302,0,IF('Datos de Indicador'!AH165&lt;R$301,10,(R$302-'Datos de Indicador'!AH165)/(R$302-R$301)*10)),1))</f>
        <v>0</v>
      </c>
      <c r="S162" s="363">
        <f>IF('Datos de Indicador'!AI165="No data","x",ROUND(IF('Datos de Indicador'!AI165&gt;S$302,0,IF('Datos de Indicador'!AI165&lt;S$301,10,(S$302-'Datos de Indicador'!AI165)/(S$302-S$301)*10)),1))</f>
        <v>0</v>
      </c>
      <c r="T162" s="363">
        <f>IF('Datos de Indicador'!AJ165="No data","x",ROUND(IF('Datos de Indicador'!AJ165&gt;T$302,0,IF('Datos de Indicador'!AJ165&lt;T$301,10,(T$302-'Datos de Indicador'!AJ165)/(T$302-T$301)*10)),1))</f>
        <v>8.3000000000000007</v>
      </c>
      <c r="U162" s="363">
        <f>IF('Datos de Indicador'!AK165="No data","x",ROUND(IF('Datos de Indicador'!AK165&gt;U$302,0,IF('Datos de Indicador'!AK165&lt;U$301,10,(U$302-'Datos de Indicador'!AK165)/(U$302-U$301)*10)),1))</f>
        <v>10</v>
      </c>
      <c r="V162" s="364">
        <f t="shared" si="22"/>
        <v>6.1</v>
      </c>
      <c r="W162" s="365">
        <f>IF('Datos de Indicador'!AL165="No dato","x",ROUND(IF('Datos de Indicador'!AL165&gt;W$302,0,IF('Datos de Indicador'!AL165&lt;$W$301,10,(W$302-'Datos de Indicador'!AL165)/(W$302-W$301)*10)),1))</f>
        <v>6.7</v>
      </c>
      <c r="X162" s="361">
        <f t="shared" si="23"/>
        <v>6.4</v>
      </c>
      <c r="Y162" s="366">
        <f t="shared" si="20"/>
        <v>8.6</v>
      </c>
      <c r="Z162" s="32"/>
      <c r="AA162" s="378"/>
      <c r="AC162" s="378"/>
    </row>
    <row r="163" spans="1:29" s="3" customFormat="1" x14ac:dyDescent="0.25">
      <c r="A163" s="107" t="s">
        <v>306</v>
      </c>
      <c r="B163" s="101" t="s">
        <v>307</v>
      </c>
      <c r="C163" s="307">
        <v>1101</v>
      </c>
      <c r="D163" s="358">
        <f>IF('Datos de Indicador'!Y166="No dato","x",ROUND(IF('Datos de Indicador'!Y166&gt;D$302,10,IF('Datos de Indicador'!Y166&lt;$D$301,0,10-(D$302-'Datos de Indicador'!Y166)/(D$302-D$301)*10)),1))</f>
        <v>10</v>
      </c>
      <c r="E163" s="359">
        <f>IF('Datos de Indicador'!Z166="No dato","x",ROUND(IF('Datos de Indicador'!Z166&gt;E$302,0,IF('Datos de Indicador'!Z166&lt;$E$301,10,(E$302-'Datos de Indicador'!Z166)/(E$302-E$301)*10)),1))</f>
        <v>0</v>
      </c>
      <c r="F163" s="360">
        <f t="shared" si="21"/>
        <v>6.7</v>
      </c>
      <c r="G163" s="359">
        <f>IF('Datos de Indicador'!AA166="No dato","x",ROUND(IF('Datos de Indicador'!AA166&gt;G$302,0,IF('Datos de Indicador'!AA166&lt;$G$301,10,(G$302-'Datos de Indicador'!AA166)/(G$302-G$301)*10)),1))</f>
        <v>0.6</v>
      </c>
      <c r="H163" s="361">
        <f t="shared" si="16"/>
        <v>0.6</v>
      </c>
      <c r="I163" s="362">
        <f t="shared" si="17"/>
        <v>4.3</v>
      </c>
      <c r="J163" s="359">
        <f>IF('Datos de Indicador'!AB166="No dato","x",ROUND(IF('Datos de Indicador'!AB166&gt;J$302,0,IF('Datos de Indicador'!AB166&lt;$J$301,10,(J$302-'Datos de Indicador'!AB166)/(J$302-J$301)*10)),1))</f>
        <v>1.8</v>
      </c>
      <c r="K163" s="359">
        <f>IF('Datos de Indicador'!AC166="No dato","x",ROUND(IF('Datos de Indicador'!AC166&gt;K$302,0,IF('Datos de Indicador'!AC166&lt;$K$301,10,(K$302-'Datos de Indicador'!AC166)/(K$302-K$301)*10)),1))</f>
        <v>5</v>
      </c>
      <c r="L163" s="359">
        <f>IF('Datos de Indicador'!AD166="No dato","x",ROUND(IF('Datos de Indicador'!AD166&gt;L$302,0,IF('Datos de Indicador'!AD166&lt;$L$301,10,(L$302-'Datos de Indicador'!AD166)/(L$302-L$301)*10)),1))</f>
        <v>0.1</v>
      </c>
      <c r="M163" s="361">
        <f t="shared" si="18"/>
        <v>2.2999999999999998</v>
      </c>
      <c r="N163" s="358">
        <f>IF('Datos de Indicador'!AE166="No dato","x",ROUND(IF('Datos de Indicador'!AE166&gt;N$302,0,IF('Datos de Indicador'!AE166&lt;$N$301,10,(N$302-'Datos de Indicador'!AE166)/(N$302-N$301)*10)),1))</f>
        <v>0</v>
      </c>
      <c r="O163" s="359">
        <f>IF('Datos de Indicador'!AF166="No dato","x",ROUND(IF('Datos de Indicador'!AF166&gt;O$302,0,IF('Datos de Indicador'!AF166&lt;$O$301,10,(O$302-'Datos de Indicador'!AF166)/(O$302-O$301)*10)),1))</f>
        <v>2.2000000000000002</v>
      </c>
      <c r="P163" s="359">
        <f>IF('Datos de Indicador'!AG166="No dato","x",ROUND(IF('Datos de Indicador'!AG166&gt;P$302,0,IF('Datos de Indicador'!AG166&lt;$P$301,10,(P$302-'Datos de Indicador'!AG166)/(P$302-P$301)*10)),1))</f>
        <v>4.7</v>
      </c>
      <c r="Q163" s="361">
        <f t="shared" si="19"/>
        <v>2.2999999999999998</v>
      </c>
      <c r="R163" s="363">
        <f>IF('Datos de Indicador'!AH166="No data","x",ROUND(IF('Datos de Indicador'!AH166&gt;R$302,0,IF('Datos de Indicador'!AH166&lt;R$301,10,(R$302-'Datos de Indicador'!AH166)/(R$302-R$301)*10)),1))</f>
        <v>9.3000000000000007</v>
      </c>
      <c r="S163" s="363">
        <f>IF('Datos de Indicador'!AI166="No data","x",ROUND(IF('Datos de Indicador'!AI166&gt;S$302,0,IF('Datos de Indicador'!AI166&lt;S$301,10,(S$302-'Datos de Indicador'!AI166)/(S$302-S$301)*10)),1))</f>
        <v>2.5</v>
      </c>
      <c r="T163" s="363">
        <f>IF('Datos de Indicador'!AJ166="No data","x",ROUND(IF('Datos de Indicador'!AJ166&gt;T$302,0,IF('Datos de Indicador'!AJ166&lt;T$301,10,(T$302-'Datos de Indicador'!AJ166)/(T$302-T$301)*10)),1))</f>
        <v>1.9</v>
      </c>
      <c r="U163" s="363">
        <f>IF('Datos de Indicador'!AK166="No data","x",ROUND(IF('Datos de Indicador'!AK166&gt;U$302,0,IF('Datos de Indicador'!AK166&lt;U$301,10,(U$302-'Datos de Indicador'!AK166)/(U$302-U$301)*10)),1))</f>
        <v>4.4000000000000004</v>
      </c>
      <c r="V163" s="364">
        <f t="shared" si="22"/>
        <v>4.0999999999999996</v>
      </c>
      <c r="W163" s="365">
        <f>IF('Datos de Indicador'!AL166="No dato","x",ROUND(IF('Datos de Indicador'!AL166&gt;W$302,0,IF('Datos de Indicador'!AL166&lt;$W$301,10,(W$302-'Datos de Indicador'!AL166)/(W$302-W$301)*10)),1))</f>
        <v>1.1000000000000001</v>
      </c>
      <c r="X163" s="361">
        <f t="shared" si="23"/>
        <v>2.6</v>
      </c>
      <c r="Y163" s="366">
        <f t="shared" si="20"/>
        <v>2.4</v>
      </c>
      <c r="Z163" s="32"/>
      <c r="AA163" s="378"/>
      <c r="AC163" s="378"/>
    </row>
    <row r="164" spans="1:29" s="3" customFormat="1" x14ac:dyDescent="0.25">
      <c r="A164" s="107" t="s">
        <v>306</v>
      </c>
      <c r="B164" s="101" t="s">
        <v>308</v>
      </c>
      <c r="C164" s="307">
        <v>1102</v>
      </c>
      <c r="D164" s="358">
        <f>IF('Datos de Indicador'!Y167="No dato","x",ROUND(IF('Datos de Indicador'!Y167&gt;D$302,10,IF('Datos de Indicador'!Y167&lt;$D$301,0,10-(D$302-'Datos de Indicador'!Y167)/(D$302-D$301)*10)),1))</f>
        <v>5</v>
      </c>
      <c r="E164" s="359">
        <f>IF('Datos de Indicador'!Z167="No dato","x",ROUND(IF('Datos de Indicador'!Z167&gt;E$302,0,IF('Datos de Indicador'!Z167&lt;$E$301,10,(E$302-'Datos de Indicador'!Z167)/(E$302-E$301)*10)),1))</f>
        <v>0</v>
      </c>
      <c r="F164" s="360">
        <f t="shared" si="21"/>
        <v>3.3</v>
      </c>
      <c r="G164" s="359">
        <f>IF('Datos de Indicador'!AA167="No dato","x",ROUND(IF('Datos de Indicador'!AA167&gt;G$302,0,IF('Datos de Indicador'!AA167&lt;$G$301,10,(G$302-'Datos de Indicador'!AA167)/(G$302-G$301)*10)),1))</f>
        <v>2.7</v>
      </c>
      <c r="H164" s="361">
        <f t="shared" si="16"/>
        <v>2.7</v>
      </c>
      <c r="I164" s="362">
        <f t="shared" si="17"/>
        <v>3</v>
      </c>
      <c r="J164" s="359">
        <f>IF('Datos de Indicador'!AB167="No dato","x",ROUND(IF('Datos de Indicador'!AB167&gt;J$302,0,IF('Datos de Indicador'!AB167&lt;$J$301,10,(J$302-'Datos de Indicador'!AB167)/(J$302-J$301)*10)),1))</f>
        <v>1.4</v>
      </c>
      <c r="K164" s="359">
        <f>IF('Datos de Indicador'!AC167="No dato","x",ROUND(IF('Datos de Indicador'!AC167&gt;K$302,0,IF('Datos de Indicador'!AC167&lt;$K$301,10,(K$302-'Datos de Indicador'!AC167)/(K$302-K$301)*10)),1))</f>
        <v>1</v>
      </c>
      <c r="L164" s="359">
        <f>IF('Datos de Indicador'!AD167="No dato","x",ROUND(IF('Datos de Indicador'!AD167&gt;L$302,0,IF('Datos de Indicador'!AD167&lt;$L$301,10,(L$302-'Datos de Indicador'!AD167)/(L$302-L$301)*10)),1))</f>
        <v>0.3</v>
      </c>
      <c r="M164" s="361">
        <f t="shared" si="18"/>
        <v>0.9</v>
      </c>
      <c r="N164" s="358">
        <f>IF('Datos de Indicador'!AE167="No dato","x",ROUND(IF('Datos de Indicador'!AE167&gt;N$302,0,IF('Datos de Indicador'!AE167&lt;$N$301,10,(N$302-'Datos de Indicador'!AE167)/(N$302-N$301)*10)),1))</f>
        <v>1.7</v>
      </c>
      <c r="O164" s="359">
        <f>IF('Datos de Indicador'!AF167="No dato","x",ROUND(IF('Datos de Indicador'!AF167&gt;O$302,0,IF('Datos de Indicador'!AF167&lt;$O$301,10,(O$302-'Datos de Indicador'!AF167)/(O$302-O$301)*10)),1))</f>
        <v>2.2999999999999998</v>
      </c>
      <c r="P164" s="359">
        <f>IF('Datos de Indicador'!AG167="No dato","x",ROUND(IF('Datos de Indicador'!AG167&gt;P$302,0,IF('Datos de Indicador'!AG167&lt;$P$301,10,(P$302-'Datos de Indicador'!AG167)/(P$302-P$301)*10)),1))</f>
        <v>0.6</v>
      </c>
      <c r="Q164" s="361">
        <f t="shared" si="19"/>
        <v>1.5</v>
      </c>
      <c r="R164" s="363">
        <f>IF('Datos de Indicador'!AH167="No data","x",ROUND(IF('Datos de Indicador'!AH167&gt;R$302,0,IF('Datos de Indicador'!AH167&lt;R$301,10,(R$302-'Datos de Indicador'!AH167)/(R$302-R$301)*10)),1))</f>
        <v>10</v>
      </c>
      <c r="S164" s="363">
        <f>IF('Datos de Indicador'!AI167="No data","x",ROUND(IF('Datos de Indicador'!AI167&gt;S$302,0,IF('Datos de Indicador'!AI167&lt;S$301,10,(S$302-'Datos de Indicador'!AI167)/(S$302-S$301)*10)),1))</f>
        <v>4.3</v>
      </c>
      <c r="T164" s="363">
        <f>IF('Datos de Indicador'!AJ167="No data","x",ROUND(IF('Datos de Indicador'!AJ167&gt;T$302,0,IF('Datos de Indicador'!AJ167&lt;T$301,10,(T$302-'Datos de Indicador'!AJ167)/(T$302-T$301)*10)),1))</f>
        <v>2.1</v>
      </c>
      <c r="U164" s="363">
        <f>IF('Datos de Indicador'!AK167="No data","x",ROUND(IF('Datos de Indicador'!AK167&gt;U$302,0,IF('Datos de Indicador'!AK167&lt;U$301,10,(U$302-'Datos de Indicador'!AK167)/(U$302-U$301)*10)),1))</f>
        <v>7.5</v>
      </c>
      <c r="V164" s="364">
        <f t="shared" si="22"/>
        <v>5.6</v>
      </c>
      <c r="W164" s="365">
        <f>IF('Datos de Indicador'!AL167="No dato","x",ROUND(IF('Datos de Indicador'!AL167&gt;W$302,0,IF('Datos de Indicador'!AL167&lt;$W$301,10,(W$302-'Datos de Indicador'!AL167)/(W$302-W$301)*10)),1))</f>
        <v>1.1000000000000001</v>
      </c>
      <c r="X164" s="361">
        <f t="shared" si="23"/>
        <v>3.4</v>
      </c>
      <c r="Y164" s="366">
        <f t="shared" si="20"/>
        <v>1.9</v>
      </c>
      <c r="Z164" s="32"/>
      <c r="AA164" s="378"/>
      <c r="AC164" s="378"/>
    </row>
    <row r="165" spans="1:29" s="3" customFormat="1" x14ac:dyDescent="0.25">
      <c r="A165" s="107" t="s">
        <v>306</v>
      </c>
      <c r="B165" s="101" t="s">
        <v>309</v>
      </c>
      <c r="C165" s="307">
        <v>1103</v>
      </c>
      <c r="D165" s="358">
        <f>IF('Datos de Indicador'!Y168="No dato","x",ROUND(IF('Datos de Indicador'!Y168&gt;D$302,10,IF('Datos de Indicador'!Y168&lt;$D$301,0,10-(D$302-'Datos de Indicador'!Y168)/(D$302-D$301)*10)),1))</f>
        <v>10</v>
      </c>
      <c r="E165" s="359">
        <f>IF('Datos de Indicador'!Z168="No dato","x",ROUND(IF('Datos de Indicador'!Z168&gt;E$302,0,IF('Datos de Indicador'!Z168&lt;$E$301,10,(E$302-'Datos de Indicador'!Z168)/(E$302-E$301)*10)),1))</f>
        <v>10</v>
      </c>
      <c r="F165" s="360">
        <f t="shared" si="21"/>
        <v>10</v>
      </c>
      <c r="G165" s="359">
        <f>IF('Datos de Indicador'!AA168="No dato","x",ROUND(IF('Datos de Indicador'!AA168&gt;G$302,0,IF('Datos de Indicador'!AA168&lt;$G$301,10,(G$302-'Datos de Indicador'!AA168)/(G$302-G$301)*10)),1))</f>
        <v>2.5</v>
      </c>
      <c r="H165" s="361">
        <f t="shared" si="16"/>
        <v>2.5</v>
      </c>
      <c r="I165" s="362">
        <f t="shared" si="17"/>
        <v>8</v>
      </c>
      <c r="J165" s="359">
        <f>IF('Datos de Indicador'!AB168="No dato","x",ROUND(IF('Datos de Indicador'!AB168&gt;J$302,0,IF('Datos de Indicador'!AB168&lt;$J$301,10,(J$302-'Datos de Indicador'!AB168)/(J$302-J$301)*10)),1))</f>
        <v>2.6</v>
      </c>
      <c r="K165" s="359">
        <f>IF('Datos de Indicador'!AC168="No dato","x",ROUND(IF('Datos de Indicador'!AC168&gt;K$302,0,IF('Datos de Indicador'!AC168&lt;$K$301,10,(K$302-'Datos de Indicador'!AC168)/(K$302-K$301)*10)),1))</f>
        <v>4.5999999999999996</v>
      </c>
      <c r="L165" s="359">
        <f>IF('Datos de Indicador'!AD168="No dato","x",ROUND(IF('Datos de Indicador'!AD168&gt;L$302,0,IF('Datos de Indicador'!AD168&lt;$L$301,10,(L$302-'Datos de Indicador'!AD168)/(L$302-L$301)*10)),1))</f>
        <v>0.3</v>
      </c>
      <c r="M165" s="361">
        <f t="shared" si="18"/>
        <v>2.5</v>
      </c>
      <c r="N165" s="358">
        <f>IF('Datos de Indicador'!AE168="No dato","x",ROUND(IF('Datos de Indicador'!AE168&gt;N$302,0,IF('Datos de Indicador'!AE168&lt;$N$301,10,(N$302-'Datos de Indicador'!AE168)/(N$302-N$301)*10)),1))</f>
        <v>0</v>
      </c>
      <c r="O165" s="359">
        <f>IF('Datos de Indicador'!AF168="No dato","x",ROUND(IF('Datos de Indicador'!AF168&gt;O$302,0,IF('Datos de Indicador'!AF168&lt;$O$301,10,(O$302-'Datos de Indicador'!AF168)/(O$302-O$301)*10)),1))</f>
        <v>4.0999999999999996</v>
      </c>
      <c r="P165" s="359">
        <f>IF('Datos de Indicador'!AG168="No dato","x",ROUND(IF('Datos de Indicador'!AG168&gt;P$302,0,IF('Datos de Indicador'!AG168&lt;$P$301,10,(P$302-'Datos de Indicador'!AG168)/(P$302-P$301)*10)),1))</f>
        <v>4.0999999999999996</v>
      </c>
      <c r="Q165" s="361">
        <f t="shared" si="19"/>
        <v>2.7</v>
      </c>
      <c r="R165" s="363">
        <f>IF('Datos de Indicador'!AH168="No data","x",ROUND(IF('Datos de Indicador'!AH168&gt;R$302,0,IF('Datos de Indicador'!AH168&lt;R$301,10,(R$302-'Datos de Indicador'!AH168)/(R$302-R$301)*10)),1))</f>
        <v>10</v>
      </c>
      <c r="S165" s="363">
        <f>IF('Datos de Indicador'!AI168="No data","x",ROUND(IF('Datos de Indicador'!AI168&gt;S$302,0,IF('Datos de Indicador'!AI168&lt;S$301,10,(S$302-'Datos de Indicador'!AI168)/(S$302-S$301)*10)),1))</f>
        <v>0</v>
      </c>
      <c r="T165" s="363">
        <f>IF('Datos de Indicador'!AJ168="No data","x",ROUND(IF('Datos de Indicador'!AJ168&gt;T$302,0,IF('Datos de Indicador'!AJ168&lt;T$301,10,(T$302-'Datos de Indicador'!AJ168)/(T$302-T$301)*10)),1))</f>
        <v>3.4</v>
      </c>
      <c r="U165" s="363">
        <f>IF('Datos de Indicador'!AK168="No data","x",ROUND(IF('Datos de Indicador'!AK168&gt;U$302,0,IF('Datos de Indicador'!AK168&lt;U$301,10,(U$302-'Datos de Indicador'!AK168)/(U$302-U$301)*10)),1))</f>
        <v>7.6</v>
      </c>
      <c r="V165" s="364">
        <f t="shared" si="22"/>
        <v>5.3</v>
      </c>
      <c r="W165" s="365">
        <f>IF('Datos de Indicador'!AL168="No dato","x",ROUND(IF('Datos de Indicador'!AL168&gt;W$302,0,IF('Datos de Indicador'!AL168&lt;$W$301,10,(W$302-'Datos de Indicador'!AL168)/(W$302-W$301)*10)),1))</f>
        <v>0.8</v>
      </c>
      <c r="X165" s="361">
        <f t="shared" si="23"/>
        <v>3.1</v>
      </c>
      <c r="Y165" s="366">
        <f t="shared" si="20"/>
        <v>2.8</v>
      </c>
      <c r="Z165" s="32"/>
      <c r="AA165" s="378"/>
      <c r="AC165" s="378"/>
    </row>
    <row r="166" spans="1:29" s="3" customFormat="1" x14ac:dyDescent="0.25">
      <c r="A166" s="107" t="s">
        <v>306</v>
      </c>
      <c r="B166" s="101" t="s">
        <v>310</v>
      </c>
      <c r="C166" s="307">
        <v>1104</v>
      </c>
      <c r="D166" s="358">
        <f>IF('Datos de Indicador'!Y169="No dato","x",ROUND(IF('Datos de Indicador'!Y169&gt;D$302,10,IF('Datos de Indicador'!Y169&lt;$D$301,0,10-(D$302-'Datos de Indicador'!Y169)/(D$302-D$301)*10)),1))</f>
        <v>5</v>
      </c>
      <c r="E166" s="359">
        <f>IF('Datos de Indicador'!Z169="No dato","x",ROUND(IF('Datos de Indicador'!Z169&gt;E$302,0,IF('Datos de Indicador'!Z169&lt;$E$301,10,(E$302-'Datos de Indicador'!Z169)/(E$302-E$301)*10)),1))</f>
        <v>0</v>
      </c>
      <c r="F166" s="360">
        <f t="shared" si="21"/>
        <v>3.3</v>
      </c>
      <c r="G166" s="359">
        <f>IF('Datos de Indicador'!AA169="No dato","x",ROUND(IF('Datos de Indicador'!AA169&gt;G$302,0,IF('Datos de Indicador'!AA169&lt;$G$301,10,(G$302-'Datos de Indicador'!AA169)/(G$302-G$301)*10)),1))</f>
        <v>1.6</v>
      </c>
      <c r="H166" s="361">
        <f t="shared" si="16"/>
        <v>1.6</v>
      </c>
      <c r="I166" s="362">
        <f t="shared" si="17"/>
        <v>2.5</v>
      </c>
      <c r="J166" s="359">
        <f>IF('Datos de Indicador'!AB169="No dato","x",ROUND(IF('Datos de Indicador'!AB169&gt;J$302,0,IF('Datos de Indicador'!AB169&lt;$J$301,10,(J$302-'Datos de Indicador'!AB169)/(J$302-J$301)*10)),1))</f>
        <v>0.7</v>
      </c>
      <c r="K166" s="359">
        <f>IF('Datos de Indicador'!AC169="No dato","x",ROUND(IF('Datos de Indicador'!AC169&gt;K$302,0,IF('Datos de Indicador'!AC169&lt;$K$301,10,(K$302-'Datos de Indicador'!AC169)/(K$302-K$301)*10)),1))</f>
        <v>0</v>
      </c>
      <c r="L166" s="359">
        <f>IF('Datos de Indicador'!AD169="No dato","x",ROUND(IF('Datos de Indicador'!AD169&gt;L$302,0,IF('Datos de Indicador'!AD169&lt;$L$301,10,(L$302-'Datos de Indicador'!AD169)/(L$302-L$301)*10)),1))</f>
        <v>0.4</v>
      </c>
      <c r="M166" s="361">
        <f t="shared" si="18"/>
        <v>0.4</v>
      </c>
      <c r="N166" s="358">
        <f>IF('Datos de Indicador'!AE169="No dato","x",ROUND(IF('Datos de Indicador'!AE169&gt;N$302,0,IF('Datos de Indicador'!AE169&lt;$N$301,10,(N$302-'Datos de Indicador'!AE169)/(N$302-N$301)*10)),1))</f>
        <v>10</v>
      </c>
      <c r="O166" s="359">
        <f>IF('Datos de Indicador'!AF169="No dato","x",ROUND(IF('Datos de Indicador'!AF169&gt;O$302,0,IF('Datos de Indicador'!AF169&lt;$O$301,10,(O$302-'Datos de Indicador'!AF169)/(O$302-O$301)*10)),1))</f>
        <v>2</v>
      </c>
      <c r="P166" s="359">
        <f>IF('Datos de Indicador'!AG169="No dato","x",ROUND(IF('Datos de Indicador'!AG169&gt;P$302,0,IF('Datos de Indicador'!AG169&lt;$P$301,10,(P$302-'Datos de Indicador'!AG169)/(P$302-P$301)*10)),1))</f>
        <v>6</v>
      </c>
      <c r="Q166" s="361">
        <f t="shared" si="19"/>
        <v>6</v>
      </c>
      <c r="R166" s="363">
        <f>IF('Datos de Indicador'!AH169="No data","x",ROUND(IF('Datos de Indicador'!AH169&gt;R$302,0,IF('Datos de Indicador'!AH169&lt;R$301,10,(R$302-'Datos de Indicador'!AH169)/(R$302-R$301)*10)),1))</f>
        <v>8.6</v>
      </c>
      <c r="S166" s="363">
        <f>IF('Datos de Indicador'!AI169="No data","x",ROUND(IF('Datos de Indicador'!AI169&gt;S$302,0,IF('Datos de Indicador'!AI169&lt;S$301,10,(S$302-'Datos de Indicador'!AI169)/(S$302-S$301)*10)),1))</f>
        <v>7</v>
      </c>
      <c r="T166" s="363">
        <f>IF('Datos de Indicador'!AJ169="No data","x",ROUND(IF('Datos de Indicador'!AJ169&gt;T$302,0,IF('Datos de Indicador'!AJ169&lt;T$301,10,(T$302-'Datos de Indicador'!AJ169)/(T$302-T$301)*10)),1))</f>
        <v>2.6</v>
      </c>
      <c r="U166" s="363">
        <f>IF('Datos de Indicador'!AK169="No data","x",ROUND(IF('Datos de Indicador'!AK169&gt;U$302,0,IF('Datos de Indicador'!AK169&lt;U$301,10,(U$302-'Datos de Indicador'!AK169)/(U$302-U$301)*10)),1))</f>
        <v>6.4</v>
      </c>
      <c r="V166" s="364">
        <f t="shared" si="22"/>
        <v>5.6</v>
      </c>
      <c r="W166" s="365">
        <f>IF('Datos de Indicador'!AL169="No dato","x",ROUND(IF('Datos de Indicador'!AL169&gt;W$302,0,IF('Datos de Indicador'!AL169&lt;$W$301,10,(W$302-'Datos de Indicador'!AL169)/(W$302-W$301)*10)),1))</f>
        <v>1</v>
      </c>
      <c r="X166" s="361">
        <f t="shared" si="23"/>
        <v>3.3</v>
      </c>
      <c r="Y166" s="366">
        <f t="shared" si="20"/>
        <v>3.2</v>
      </c>
      <c r="Z166" s="32"/>
      <c r="AA166" s="378"/>
      <c r="AC166" s="378"/>
    </row>
    <row r="167" spans="1:29" s="3" customFormat="1" x14ac:dyDescent="0.25">
      <c r="A167" s="104" t="s">
        <v>311</v>
      </c>
      <c r="B167" s="101" t="s">
        <v>311</v>
      </c>
      <c r="C167" s="307">
        <v>1201</v>
      </c>
      <c r="D167" s="358">
        <f>IF('Datos de Indicador'!Y170="No dato","x",ROUND(IF('Datos de Indicador'!Y170&gt;D$302,10,IF('Datos de Indicador'!Y170&lt;$D$301,0,10-(D$302-'Datos de Indicador'!Y170)/(D$302-D$301)*10)),1))</f>
        <v>5</v>
      </c>
      <c r="E167" s="359">
        <f>IF('Datos de Indicador'!Z170="No dato","x",ROUND(IF('Datos de Indicador'!Z170&gt;E$302,0,IF('Datos de Indicador'!Z170&lt;$E$301,10,(E$302-'Datos de Indicador'!Z170)/(E$302-E$301)*10)),1))</f>
        <v>10</v>
      </c>
      <c r="F167" s="360">
        <f t="shared" si="21"/>
        <v>6.7</v>
      </c>
      <c r="G167" s="359">
        <f>IF('Datos de Indicador'!AA170="No dato","x",ROUND(IF('Datos de Indicador'!AA170&gt;G$302,0,IF('Datos de Indicador'!AA170&lt;$G$301,10,(G$302-'Datos de Indicador'!AA170)/(G$302-G$301)*10)),1))</f>
        <v>2.7</v>
      </c>
      <c r="H167" s="361">
        <f t="shared" si="16"/>
        <v>2.7</v>
      </c>
      <c r="I167" s="362">
        <f t="shared" si="17"/>
        <v>5</v>
      </c>
      <c r="J167" s="359">
        <f>IF('Datos de Indicador'!AB170="No dato","x",ROUND(IF('Datos de Indicador'!AB170&gt;J$302,0,IF('Datos de Indicador'!AB170&lt;$J$301,10,(J$302-'Datos de Indicador'!AB170)/(J$302-J$301)*10)),1))</f>
        <v>3.9</v>
      </c>
      <c r="K167" s="359">
        <f>IF('Datos de Indicador'!AC170="No dato","x",ROUND(IF('Datos de Indicador'!AC170&gt;K$302,0,IF('Datos de Indicador'!AC170&lt;$K$301,10,(K$302-'Datos de Indicador'!AC170)/(K$302-K$301)*10)),1))</f>
        <v>7.1</v>
      </c>
      <c r="L167" s="359">
        <f>IF('Datos de Indicador'!AD170="No dato","x",ROUND(IF('Datos de Indicador'!AD170&gt;L$302,0,IF('Datos de Indicador'!AD170&lt;$L$301,10,(L$302-'Datos de Indicador'!AD170)/(L$302-L$301)*10)),1))</f>
        <v>2.9</v>
      </c>
      <c r="M167" s="361">
        <f t="shared" si="18"/>
        <v>4.5999999999999996</v>
      </c>
      <c r="N167" s="358">
        <f>IF('Datos de Indicador'!AE170="No dato","x",ROUND(IF('Datos de Indicador'!AE170&gt;N$302,0,IF('Datos de Indicador'!AE170&lt;$N$301,10,(N$302-'Datos de Indicador'!AE170)/(N$302-N$301)*10)),1))</f>
        <v>3.2</v>
      </c>
      <c r="O167" s="359">
        <f>IF('Datos de Indicador'!AF170="No dato","x",ROUND(IF('Datos de Indicador'!AF170&gt;O$302,0,IF('Datos de Indicador'!AF170&lt;$O$301,10,(O$302-'Datos de Indicador'!AF170)/(O$302-O$301)*10)),1))</f>
        <v>10</v>
      </c>
      <c r="P167" s="359">
        <f>IF('Datos de Indicador'!AG170="No dato","x",ROUND(IF('Datos de Indicador'!AG170&gt;P$302,0,IF('Datos de Indicador'!AG170&lt;$P$301,10,(P$302-'Datos de Indicador'!AG170)/(P$302-P$301)*10)),1))</f>
        <v>5.8</v>
      </c>
      <c r="Q167" s="361">
        <f t="shared" si="19"/>
        <v>6.3</v>
      </c>
      <c r="R167" s="363">
        <f>IF('Datos de Indicador'!AH170="No data","x",ROUND(IF('Datos de Indicador'!AH170&gt;R$302,0,IF('Datos de Indicador'!AH170&lt;R$301,10,(R$302-'Datos de Indicador'!AH170)/(R$302-R$301)*10)),1))</f>
        <v>9</v>
      </c>
      <c r="S167" s="363">
        <f>IF('Datos de Indicador'!AI170="No data","x",ROUND(IF('Datos de Indicador'!AI170&gt;S$302,0,IF('Datos de Indicador'!AI170&lt;S$301,10,(S$302-'Datos de Indicador'!AI170)/(S$302-S$301)*10)),1))</f>
        <v>2.2999999999999998</v>
      </c>
      <c r="T167" s="363">
        <f>IF('Datos de Indicador'!AJ170="No data","x",ROUND(IF('Datos de Indicador'!AJ170&gt;T$302,0,IF('Datos de Indicador'!AJ170&lt;T$301,10,(T$302-'Datos de Indicador'!AJ170)/(T$302-T$301)*10)),1))</f>
        <v>4.0999999999999996</v>
      </c>
      <c r="U167" s="363">
        <f>IF('Datos de Indicador'!AK170="No data","x",ROUND(IF('Datos de Indicador'!AK170&gt;U$302,0,IF('Datos de Indicador'!AK170&lt;U$301,10,(U$302-'Datos de Indicador'!AK170)/(U$302-U$301)*10)),1))</f>
        <v>4.4000000000000004</v>
      </c>
      <c r="V167" s="364">
        <f t="shared" si="22"/>
        <v>4.7</v>
      </c>
      <c r="W167" s="365">
        <f>IF('Datos de Indicador'!AL170="No dato","x",ROUND(IF('Datos de Indicador'!AL170&gt;W$302,0,IF('Datos de Indicador'!AL170&lt;$W$301,10,(W$302-'Datos de Indicador'!AL170)/(W$302-W$301)*10)),1))</f>
        <v>2.9</v>
      </c>
      <c r="X167" s="361">
        <f t="shared" si="23"/>
        <v>3.8</v>
      </c>
      <c r="Y167" s="366">
        <f t="shared" si="20"/>
        <v>4.9000000000000004</v>
      </c>
      <c r="Z167" s="32"/>
      <c r="AA167" s="378"/>
      <c r="AC167" s="378"/>
    </row>
    <row r="168" spans="1:29" s="3" customFormat="1" x14ac:dyDescent="0.25">
      <c r="A168" s="104" t="s">
        <v>311</v>
      </c>
      <c r="B168" s="101" t="s">
        <v>312</v>
      </c>
      <c r="C168" s="307">
        <v>1202</v>
      </c>
      <c r="D168" s="358">
        <f>IF('Datos de Indicador'!Y171="No dato","x",ROUND(IF('Datos de Indicador'!Y171&gt;D$302,10,IF('Datos de Indicador'!Y171&lt;$D$301,0,10-(D$302-'Datos de Indicador'!Y171)/(D$302-D$301)*10)),1))</f>
        <v>10</v>
      </c>
      <c r="E168" s="359">
        <f>IF('Datos de Indicador'!Z171="No dato","x",ROUND(IF('Datos de Indicador'!Z171&gt;E$302,0,IF('Datos de Indicador'!Z171&lt;$E$301,10,(E$302-'Datos de Indicador'!Z171)/(E$302-E$301)*10)),1))</f>
        <v>5</v>
      </c>
      <c r="F168" s="360">
        <f t="shared" si="21"/>
        <v>8.3000000000000007</v>
      </c>
      <c r="G168" s="359">
        <f>IF('Datos de Indicador'!AA171="No dato","x",ROUND(IF('Datos de Indicador'!AA171&gt;G$302,0,IF('Datos de Indicador'!AA171&lt;$G$301,10,(G$302-'Datos de Indicador'!AA171)/(G$302-G$301)*10)),1))</f>
        <v>7.2</v>
      </c>
      <c r="H168" s="361">
        <f t="shared" si="16"/>
        <v>7.2</v>
      </c>
      <c r="I168" s="362">
        <f t="shared" si="17"/>
        <v>7.8</v>
      </c>
      <c r="J168" s="359">
        <f>IF('Datos de Indicador'!AB171="No dato","x",ROUND(IF('Datos de Indicador'!AB171&gt;J$302,0,IF('Datos de Indicador'!AB171&lt;$J$301,10,(J$302-'Datos de Indicador'!AB171)/(J$302-J$301)*10)),1))</f>
        <v>10</v>
      </c>
      <c r="K168" s="359">
        <f>IF('Datos de Indicador'!AC171="No dato","x",ROUND(IF('Datos de Indicador'!AC171&gt;K$302,0,IF('Datos de Indicador'!AC171&lt;$K$301,10,(K$302-'Datos de Indicador'!AC171)/(K$302-K$301)*10)),1))</f>
        <v>9.4</v>
      </c>
      <c r="L168" s="359">
        <f>IF('Datos de Indicador'!AD171="No dato","x",ROUND(IF('Datos de Indicador'!AD171&gt;L$302,0,IF('Datos de Indicador'!AD171&lt;$L$301,10,(L$302-'Datos de Indicador'!AD171)/(L$302-L$301)*10)),1))</f>
        <v>6.1</v>
      </c>
      <c r="M168" s="361">
        <f t="shared" si="18"/>
        <v>8.5</v>
      </c>
      <c r="N168" s="358">
        <f>IF('Datos de Indicador'!AE171="No dato","x",ROUND(IF('Datos de Indicador'!AE171&gt;N$302,0,IF('Datos de Indicador'!AE171&lt;$N$301,10,(N$302-'Datos de Indicador'!AE171)/(N$302-N$301)*10)),1))</f>
        <v>6</v>
      </c>
      <c r="O168" s="359">
        <f>IF('Datos de Indicador'!AF171="No dato","x",ROUND(IF('Datos de Indicador'!AF171&gt;O$302,0,IF('Datos de Indicador'!AF171&lt;$O$301,10,(O$302-'Datos de Indicador'!AF171)/(O$302-O$301)*10)),1))</f>
        <v>10</v>
      </c>
      <c r="P168" s="359">
        <f>IF('Datos de Indicador'!AG171="No dato","x",ROUND(IF('Datos de Indicador'!AG171&gt;P$302,0,IF('Datos de Indicador'!AG171&lt;$P$301,10,(P$302-'Datos de Indicador'!AG171)/(P$302-P$301)*10)),1))</f>
        <v>10</v>
      </c>
      <c r="Q168" s="361">
        <f t="shared" si="19"/>
        <v>8.6999999999999993</v>
      </c>
      <c r="R168" s="363">
        <f>IF('Datos de Indicador'!AH171="No data","x",ROUND(IF('Datos de Indicador'!AH171&gt;R$302,0,IF('Datos de Indicador'!AH171&lt;R$301,10,(R$302-'Datos de Indicador'!AH171)/(R$302-R$301)*10)),1))</f>
        <v>10</v>
      </c>
      <c r="S168" s="363">
        <f>IF('Datos de Indicador'!AI171="No data","x",ROUND(IF('Datos de Indicador'!AI171&gt;S$302,0,IF('Datos de Indicador'!AI171&lt;S$301,10,(S$302-'Datos de Indicador'!AI171)/(S$302-S$301)*10)),1))</f>
        <v>0</v>
      </c>
      <c r="T168" s="363">
        <f>IF('Datos de Indicador'!AJ171="No data","x",ROUND(IF('Datos de Indicador'!AJ171&gt;T$302,0,IF('Datos de Indicador'!AJ171&lt;T$301,10,(T$302-'Datos de Indicador'!AJ171)/(T$302-T$301)*10)),1))</f>
        <v>8.4</v>
      </c>
      <c r="U168" s="363">
        <f>IF('Datos de Indicador'!AK171="No data","x",ROUND(IF('Datos de Indicador'!AK171&gt;U$302,0,IF('Datos de Indicador'!AK171&lt;U$301,10,(U$302-'Datos de Indicador'!AK171)/(U$302-U$301)*10)),1))</f>
        <v>10</v>
      </c>
      <c r="V168" s="364">
        <f t="shared" si="22"/>
        <v>7.8</v>
      </c>
      <c r="W168" s="365">
        <f>IF('Datos de Indicador'!AL171="No dato","x",ROUND(IF('Datos de Indicador'!AL171&gt;W$302,0,IF('Datos de Indicador'!AL171&lt;$W$301,10,(W$302-'Datos de Indicador'!AL171)/(W$302-W$301)*10)),1))</f>
        <v>4.9000000000000004</v>
      </c>
      <c r="X168" s="361">
        <f t="shared" si="23"/>
        <v>6.4</v>
      </c>
      <c r="Y168" s="366">
        <f t="shared" si="20"/>
        <v>7.9</v>
      </c>
      <c r="Z168" s="32"/>
      <c r="AA168" s="378"/>
      <c r="AC168" s="378"/>
    </row>
    <row r="169" spans="1:29" s="3" customFormat="1" x14ac:dyDescent="0.25">
      <c r="A169" s="104" t="s">
        <v>311</v>
      </c>
      <c r="B169" s="101" t="s">
        <v>209</v>
      </c>
      <c r="C169" s="307">
        <v>1203</v>
      </c>
      <c r="D169" s="358">
        <f>IF('Datos de Indicador'!Y172="No dato","x",ROUND(IF('Datos de Indicador'!Y172&gt;D$302,10,IF('Datos de Indicador'!Y172&lt;$D$301,0,10-(D$302-'Datos de Indicador'!Y172)/(D$302-D$301)*10)),1))</f>
        <v>10</v>
      </c>
      <c r="E169" s="359">
        <f>IF('Datos de Indicador'!Z172="No dato","x",ROUND(IF('Datos de Indicador'!Z172&gt;E$302,0,IF('Datos de Indicador'!Z172&lt;$E$301,10,(E$302-'Datos de Indicador'!Z172)/(E$302-E$301)*10)),1))</f>
        <v>5</v>
      </c>
      <c r="F169" s="360">
        <f t="shared" si="21"/>
        <v>8.3000000000000007</v>
      </c>
      <c r="G169" s="359">
        <f>IF('Datos de Indicador'!AA172="No dato","x",ROUND(IF('Datos de Indicador'!AA172&gt;G$302,0,IF('Datos de Indicador'!AA172&lt;$G$301,10,(G$302-'Datos de Indicador'!AA172)/(G$302-G$301)*10)),1))</f>
        <v>7.8</v>
      </c>
      <c r="H169" s="361">
        <f t="shared" si="16"/>
        <v>7.8</v>
      </c>
      <c r="I169" s="362">
        <f t="shared" si="17"/>
        <v>8.1</v>
      </c>
      <c r="J169" s="359">
        <f>IF('Datos de Indicador'!AB172="No dato","x",ROUND(IF('Datos de Indicador'!AB172&gt;J$302,0,IF('Datos de Indicador'!AB172&lt;$J$301,10,(J$302-'Datos de Indicador'!AB172)/(J$302-J$301)*10)),1))</f>
        <v>10</v>
      </c>
      <c r="K169" s="359">
        <f>IF('Datos de Indicador'!AC172="No dato","x",ROUND(IF('Datos de Indicador'!AC172&gt;K$302,0,IF('Datos de Indicador'!AC172&lt;$K$301,10,(K$302-'Datos de Indicador'!AC172)/(K$302-K$301)*10)),1))</f>
        <v>9.6999999999999993</v>
      </c>
      <c r="L169" s="359">
        <f>IF('Datos de Indicador'!AD172="No dato","x",ROUND(IF('Datos de Indicador'!AD172&gt;L$302,0,IF('Datos de Indicador'!AD172&lt;$L$301,10,(L$302-'Datos de Indicador'!AD172)/(L$302-L$301)*10)),1))</f>
        <v>5</v>
      </c>
      <c r="M169" s="361">
        <f t="shared" si="18"/>
        <v>8.1999999999999993</v>
      </c>
      <c r="N169" s="358">
        <f>IF('Datos de Indicador'!AE172="No dato","x",ROUND(IF('Datos de Indicador'!AE172&gt;N$302,0,IF('Datos de Indicador'!AE172&lt;$N$301,10,(N$302-'Datos de Indicador'!AE172)/(N$302-N$301)*10)),1))</f>
        <v>9.5</v>
      </c>
      <c r="O169" s="359">
        <f>IF('Datos de Indicador'!AF172="No dato","x",ROUND(IF('Datos de Indicador'!AF172&gt;O$302,0,IF('Datos de Indicador'!AF172&lt;$O$301,10,(O$302-'Datos de Indicador'!AF172)/(O$302-O$301)*10)),1))</f>
        <v>7</v>
      </c>
      <c r="P169" s="359">
        <f>IF('Datos de Indicador'!AG172="No dato","x",ROUND(IF('Datos de Indicador'!AG172&gt;P$302,0,IF('Datos de Indicador'!AG172&lt;$P$301,10,(P$302-'Datos de Indicador'!AG172)/(P$302-P$301)*10)),1))</f>
        <v>7.4</v>
      </c>
      <c r="Q169" s="361">
        <f t="shared" si="19"/>
        <v>8</v>
      </c>
      <c r="R169" s="363">
        <f>IF('Datos de Indicador'!AH172="No data","x",ROUND(IF('Datos de Indicador'!AH172&gt;R$302,0,IF('Datos de Indicador'!AH172&lt;R$301,10,(R$302-'Datos de Indicador'!AH172)/(R$302-R$301)*10)),1))</f>
        <v>8.6</v>
      </c>
      <c r="S169" s="363">
        <f>IF('Datos de Indicador'!AI172="No data","x",ROUND(IF('Datos de Indicador'!AI172&gt;S$302,0,IF('Datos de Indicador'!AI172&lt;S$301,10,(S$302-'Datos de Indicador'!AI172)/(S$302-S$301)*10)),1))</f>
        <v>0</v>
      </c>
      <c r="T169" s="363">
        <f>IF('Datos de Indicador'!AJ172="No data","x",ROUND(IF('Datos de Indicador'!AJ172&gt;T$302,0,IF('Datos de Indicador'!AJ172&lt;T$301,10,(T$302-'Datos de Indicador'!AJ172)/(T$302-T$301)*10)),1))</f>
        <v>3.3</v>
      </c>
      <c r="U169" s="363">
        <f>IF('Datos de Indicador'!AK172="No data","x",ROUND(IF('Datos de Indicador'!AK172&gt;U$302,0,IF('Datos de Indicador'!AK172&lt;U$301,10,(U$302-'Datos de Indicador'!AK172)/(U$302-U$301)*10)),1))</f>
        <v>9.3000000000000007</v>
      </c>
      <c r="V169" s="364">
        <f t="shared" si="22"/>
        <v>5.6</v>
      </c>
      <c r="W169" s="365">
        <f>IF('Datos de Indicador'!AL172="No dato","x",ROUND(IF('Datos de Indicador'!AL172&gt;W$302,0,IF('Datos de Indicador'!AL172&lt;$W$301,10,(W$302-'Datos de Indicador'!AL172)/(W$302-W$301)*10)),1))</f>
        <v>3.5</v>
      </c>
      <c r="X169" s="361">
        <f t="shared" si="23"/>
        <v>4.5999999999999996</v>
      </c>
      <c r="Y169" s="366">
        <f t="shared" si="20"/>
        <v>6.9</v>
      </c>
      <c r="Z169" s="32"/>
      <c r="AA169" s="378"/>
      <c r="AC169" s="378"/>
    </row>
    <row r="170" spans="1:29" s="3" customFormat="1" x14ac:dyDescent="0.25">
      <c r="A170" s="104" t="s">
        <v>311</v>
      </c>
      <c r="B170" s="101" t="s">
        <v>313</v>
      </c>
      <c r="C170" s="307">
        <v>1204</v>
      </c>
      <c r="D170" s="358">
        <f>IF('Datos de Indicador'!Y173="No dato","x",ROUND(IF('Datos de Indicador'!Y173&gt;D$302,10,IF('Datos de Indicador'!Y173&lt;$D$301,0,10-(D$302-'Datos de Indicador'!Y173)/(D$302-D$301)*10)),1))</f>
        <v>10</v>
      </c>
      <c r="E170" s="359">
        <f>IF('Datos de Indicador'!Z173="No dato","x",ROUND(IF('Datos de Indicador'!Z173&gt;E$302,0,IF('Datos de Indicador'!Z173&lt;$E$301,10,(E$302-'Datos de Indicador'!Z173)/(E$302-E$301)*10)),1))</f>
        <v>10</v>
      </c>
      <c r="F170" s="360">
        <f t="shared" si="21"/>
        <v>10</v>
      </c>
      <c r="G170" s="359">
        <f>IF('Datos de Indicador'!AA173="No dato","x",ROUND(IF('Datos de Indicador'!AA173&gt;G$302,0,IF('Datos de Indicador'!AA173&lt;$G$301,10,(G$302-'Datos de Indicador'!AA173)/(G$302-G$301)*10)),1))</f>
        <v>4.2</v>
      </c>
      <c r="H170" s="361">
        <f t="shared" si="16"/>
        <v>4.2</v>
      </c>
      <c r="I170" s="362">
        <f t="shared" si="17"/>
        <v>8.3000000000000007</v>
      </c>
      <c r="J170" s="359">
        <f>IF('Datos de Indicador'!AB173="No dato","x",ROUND(IF('Datos de Indicador'!AB173&gt;J$302,0,IF('Datos de Indicador'!AB173&lt;$J$301,10,(J$302-'Datos de Indicador'!AB173)/(J$302-J$301)*10)),1))</f>
        <v>1.4</v>
      </c>
      <c r="K170" s="359">
        <f>IF('Datos de Indicador'!AC173="No dato","x",ROUND(IF('Datos de Indicador'!AC173&gt;K$302,0,IF('Datos de Indicador'!AC173&lt;$K$301,10,(K$302-'Datos de Indicador'!AC173)/(K$302-K$301)*10)),1))</f>
        <v>8.5</v>
      </c>
      <c r="L170" s="359">
        <f>IF('Datos de Indicador'!AD173="No dato","x",ROUND(IF('Datos de Indicador'!AD173&gt;L$302,0,IF('Datos de Indicador'!AD173&lt;$L$301,10,(L$302-'Datos de Indicador'!AD173)/(L$302-L$301)*10)),1))</f>
        <v>2.7</v>
      </c>
      <c r="M170" s="361">
        <f t="shared" si="18"/>
        <v>4.2</v>
      </c>
      <c r="N170" s="358">
        <f>IF('Datos de Indicador'!AE173="No dato","x",ROUND(IF('Datos de Indicador'!AE173&gt;N$302,0,IF('Datos de Indicador'!AE173&lt;$N$301,10,(N$302-'Datos de Indicador'!AE173)/(N$302-N$301)*10)),1))</f>
        <v>7.3</v>
      </c>
      <c r="O170" s="359">
        <f>IF('Datos de Indicador'!AF173="No dato","x",ROUND(IF('Datos de Indicador'!AF173&gt;O$302,0,IF('Datos de Indicador'!AF173&lt;$O$301,10,(O$302-'Datos de Indicador'!AF173)/(O$302-O$301)*10)),1))</f>
        <v>7.9</v>
      </c>
      <c r="P170" s="359">
        <f>IF('Datos de Indicador'!AG173="No dato","x",ROUND(IF('Datos de Indicador'!AG173&gt;P$302,0,IF('Datos de Indicador'!AG173&lt;$P$301,10,(P$302-'Datos de Indicador'!AG173)/(P$302-P$301)*10)),1))</f>
        <v>0.9</v>
      </c>
      <c r="Q170" s="361">
        <f t="shared" si="19"/>
        <v>5.4</v>
      </c>
      <c r="R170" s="363">
        <f>IF('Datos de Indicador'!AH173="No data","x",ROUND(IF('Datos de Indicador'!AH173&gt;R$302,0,IF('Datos de Indicador'!AH173&lt;R$301,10,(R$302-'Datos de Indicador'!AH173)/(R$302-R$301)*10)),1))</f>
        <v>10</v>
      </c>
      <c r="S170" s="363">
        <f>IF('Datos de Indicador'!AI173="No data","x",ROUND(IF('Datos de Indicador'!AI173&gt;S$302,0,IF('Datos de Indicador'!AI173&lt;S$301,10,(S$302-'Datos de Indicador'!AI173)/(S$302-S$301)*10)),1))</f>
        <v>10</v>
      </c>
      <c r="T170" s="363">
        <f>IF('Datos de Indicador'!AJ173="No data","x",ROUND(IF('Datos de Indicador'!AJ173&gt;T$302,0,IF('Datos de Indicador'!AJ173&lt;T$301,10,(T$302-'Datos de Indicador'!AJ173)/(T$302-T$301)*10)),1))</f>
        <v>2.4</v>
      </c>
      <c r="U170" s="363">
        <f>IF('Datos de Indicador'!AK173="No data","x",ROUND(IF('Datos de Indicador'!AK173&gt;U$302,0,IF('Datos de Indicador'!AK173&lt;U$301,10,(U$302-'Datos de Indicador'!AK173)/(U$302-U$301)*10)),1))</f>
        <v>0</v>
      </c>
      <c r="V170" s="364">
        <f t="shared" si="22"/>
        <v>4.0999999999999996</v>
      </c>
      <c r="W170" s="365">
        <f>IF('Datos de Indicador'!AL173="No dato","x",ROUND(IF('Datos de Indicador'!AL173&gt;W$302,0,IF('Datos de Indicador'!AL173&lt;$W$301,10,(W$302-'Datos de Indicador'!AL173)/(W$302-W$301)*10)),1))</f>
        <v>2.7</v>
      </c>
      <c r="X170" s="361">
        <f t="shared" si="23"/>
        <v>3.4</v>
      </c>
      <c r="Y170" s="366">
        <f t="shared" si="20"/>
        <v>4.3</v>
      </c>
      <c r="Z170" s="32"/>
      <c r="AA170" s="378"/>
      <c r="AC170" s="378"/>
    </row>
    <row r="171" spans="1:29" s="3" customFormat="1" x14ac:dyDescent="0.25">
      <c r="A171" s="104" t="s">
        <v>311</v>
      </c>
      <c r="B171" s="101" t="s">
        <v>314</v>
      </c>
      <c r="C171" s="307">
        <v>1205</v>
      </c>
      <c r="D171" s="358">
        <f>IF('Datos de Indicador'!Y174="No dato","x",ROUND(IF('Datos de Indicador'!Y174&gt;D$302,10,IF('Datos de Indicador'!Y174&lt;$D$301,0,10-(D$302-'Datos de Indicador'!Y174)/(D$302-D$301)*10)),1))</f>
        <v>10</v>
      </c>
      <c r="E171" s="359">
        <f>IF('Datos de Indicador'!Z174="No dato","x",ROUND(IF('Datos de Indicador'!Z174&gt;E$302,0,IF('Datos de Indicador'!Z174&lt;$E$301,10,(E$302-'Datos de Indicador'!Z174)/(E$302-E$301)*10)),1))</f>
        <v>5</v>
      </c>
      <c r="F171" s="360">
        <f t="shared" si="21"/>
        <v>8.3000000000000007</v>
      </c>
      <c r="G171" s="359">
        <f>IF('Datos de Indicador'!AA174="No dato","x",ROUND(IF('Datos de Indicador'!AA174&gt;G$302,0,IF('Datos de Indicador'!AA174&lt;$G$301,10,(G$302-'Datos de Indicador'!AA174)/(G$302-G$301)*10)),1))</f>
        <v>7.1</v>
      </c>
      <c r="H171" s="361">
        <f t="shared" si="16"/>
        <v>7.1</v>
      </c>
      <c r="I171" s="362">
        <f t="shared" si="17"/>
        <v>7.8</v>
      </c>
      <c r="J171" s="359">
        <f>IF('Datos de Indicador'!AB174="No dato","x",ROUND(IF('Datos de Indicador'!AB174&gt;J$302,0,IF('Datos de Indicador'!AB174&lt;$J$301,10,(J$302-'Datos de Indicador'!AB174)/(J$302-J$301)*10)),1))</f>
        <v>10</v>
      </c>
      <c r="K171" s="359">
        <f>IF('Datos de Indicador'!AC174="No dato","x",ROUND(IF('Datos de Indicador'!AC174&gt;K$302,0,IF('Datos de Indicador'!AC174&lt;$K$301,10,(K$302-'Datos de Indicador'!AC174)/(K$302-K$301)*10)),1))</f>
        <v>9.6</v>
      </c>
      <c r="L171" s="359">
        <f>IF('Datos de Indicador'!AD174="No dato","x",ROUND(IF('Datos de Indicador'!AD174&gt;L$302,0,IF('Datos de Indicador'!AD174&lt;$L$301,10,(L$302-'Datos de Indicador'!AD174)/(L$302-L$301)*10)),1))</f>
        <v>6.2</v>
      </c>
      <c r="M171" s="361">
        <f t="shared" si="18"/>
        <v>8.6</v>
      </c>
      <c r="N171" s="358" t="str">
        <f>IF('Datos de Indicador'!AE174="No dato","x",ROUND(IF('Datos de Indicador'!AE174&gt;N$302,0,IF('Datos de Indicador'!AE174&lt;$N$301,10,(N$302-'Datos de Indicador'!AE174)/(N$302-N$301)*10)),1))</f>
        <v>x</v>
      </c>
      <c r="O171" s="359">
        <f>IF('Datos de Indicador'!AF174="No dato","x",ROUND(IF('Datos de Indicador'!AF174&gt;O$302,0,IF('Datos de Indicador'!AF174&lt;$O$301,10,(O$302-'Datos de Indicador'!AF174)/(O$302-O$301)*10)),1))</f>
        <v>10</v>
      </c>
      <c r="P171" s="359">
        <f>IF('Datos de Indicador'!AG174="No dato","x",ROUND(IF('Datos de Indicador'!AG174&gt;P$302,0,IF('Datos de Indicador'!AG174&lt;$P$301,10,(P$302-'Datos de Indicador'!AG174)/(P$302-P$301)*10)),1))</f>
        <v>6.6</v>
      </c>
      <c r="Q171" s="361">
        <f t="shared" si="19"/>
        <v>8.3000000000000007</v>
      </c>
      <c r="R171" s="363">
        <f>IF('Datos de Indicador'!AH174="No data","x",ROUND(IF('Datos de Indicador'!AH174&gt;R$302,0,IF('Datos de Indicador'!AH174&lt;R$301,10,(R$302-'Datos de Indicador'!AH174)/(R$302-R$301)*10)),1))</f>
        <v>5.4</v>
      </c>
      <c r="S171" s="363">
        <f>IF('Datos de Indicador'!AI174="No data","x",ROUND(IF('Datos de Indicador'!AI174&gt;S$302,0,IF('Datos de Indicador'!AI174&lt;S$301,10,(S$302-'Datos de Indicador'!AI174)/(S$302-S$301)*10)),1))</f>
        <v>0</v>
      </c>
      <c r="T171" s="363">
        <f>IF('Datos de Indicador'!AJ174="No data","x",ROUND(IF('Datos de Indicador'!AJ174&gt;T$302,0,IF('Datos de Indicador'!AJ174&lt;T$301,10,(T$302-'Datos de Indicador'!AJ174)/(T$302-T$301)*10)),1))</f>
        <v>5.8</v>
      </c>
      <c r="U171" s="363">
        <f>IF('Datos de Indicador'!AK174="No data","x",ROUND(IF('Datos de Indicador'!AK174&gt;U$302,0,IF('Datos de Indicador'!AK174&lt;U$301,10,(U$302-'Datos de Indicador'!AK174)/(U$302-U$301)*10)),1))</f>
        <v>10</v>
      </c>
      <c r="V171" s="364">
        <f t="shared" si="22"/>
        <v>6.2</v>
      </c>
      <c r="W171" s="365">
        <f>IF('Datos de Indicador'!AL174="No dato","x",ROUND(IF('Datos de Indicador'!AL174&gt;W$302,0,IF('Datos de Indicador'!AL174&lt;$W$301,10,(W$302-'Datos de Indicador'!AL174)/(W$302-W$301)*10)),1))</f>
        <v>4.5999999999999996</v>
      </c>
      <c r="X171" s="361">
        <f t="shared" si="23"/>
        <v>5.4</v>
      </c>
      <c r="Y171" s="366">
        <f t="shared" si="20"/>
        <v>7.4</v>
      </c>
      <c r="Z171" s="32"/>
      <c r="AA171" s="378"/>
      <c r="AC171" s="378"/>
    </row>
    <row r="172" spans="1:29" s="3" customFormat="1" x14ac:dyDescent="0.25">
      <c r="A172" s="104" t="s">
        <v>311</v>
      </c>
      <c r="B172" s="101" t="s">
        <v>315</v>
      </c>
      <c r="C172" s="309">
        <v>1206</v>
      </c>
      <c r="D172" s="358">
        <f>IF('Datos de Indicador'!Y175="No dato","x",ROUND(IF('Datos de Indicador'!Y175&gt;D$302,10,IF('Datos de Indicador'!Y175&lt;$D$301,0,10-(D$302-'Datos de Indicador'!Y175)/(D$302-D$301)*10)),1))</f>
        <v>5</v>
      </c>
      <c r="E172" s="359">
        <f>IF('Datos de Indicador'!Z175="No dato","x",ROUND(IF('Datos de Indicador'!Z175&gt;E$302,0,IF('Datos de Indicador'!Z175&lt;$E$301,10,(E$302-'Datos de Indicador'!Z175)/(E$302-E$301)*10)),1))</f>
        <v>5</v>
      </c>
      <c r="F172" s="360">
        <f t="shared" si="21"/>
        <v>5</v>
      </c>
      <c r="G172" s="359">
        <f>IF('Datos de Indicador'!AA175="No dato","x",ROUND(IF('Datos de Indicador'!AA175&gt;G$302,0,IF('Datos de Indicador'!AA175&lt;$G$301,10,(G$302-'Datos de Indicador'!AA175)/(G$302-G$301)*10)),1))</f>
        <v>8.5</v>
      </c>
      <c r="H172" s="361">
        <f t="shared" si="16"/>
        <v>8.5</v>
      </c>
      <c r="I172" s="362">
        <f t="shared" si="17"/>
        <v>7.1</v>
      </c>
      <c r="J172" s="359">
        <f>IF('Datos de Indicador'!AB175="No dato","x",ROUND(IF('Datos de Indicador'!AB175&gt;J$302,0,IF('Datos de Indicador'!AB175&lt;$J$301,10,(J$302-'Datos de Indicador'!AB175)/(J$302-J$301)*10)),1))</f>
        <v>10</v>
      </c>
      <c r="K172" s="359">
        <f>IF('Datos de Indicador'!AC175="No dato","x",ROUND(IF('Datos de Indicador'!AC175&gt;K$302,0,IF('Datos de Indicador'!AC175&lt;$K$301,10,(K$302-'Datos de Indicador'!AC175)/(K$302-K$301)*10)),1))</f>
        <v>9.8000000000000007</v>
      </c>
      <c r="L172" s="359">
        <f>IF('Datos de Indicador'!AD175="No dato","x",ROUND(IF('Datos de Indicador'!AD175&gt;L$302,0,IF('Datos de Indicador'!AD175&lt;$L$301,10,(L$302-'Datos de Indicador'!AD175)/(L$302-L$301)*10)),1))</f>
        <v>6.1</v>
      </c>
      <c r="M172" s="361">
        <f t="shared" si="18"/>
        <v>8.6</v>
      </c>
      <c r="N172" s="358" t="str">
        <f>IF('Datos de Indicador'!AE175="No dato","x",ROUND(IF('Datos de Indicador'!AE175&gt;N$302,0,IF('Datos de Indicador'!AE175&lt;$N$301,10,(N$302-'Datos de Indicador'!AE175)/(N$302-N$301)*10)),1))</f>
        <v>x</v>
      </c>
      <c r="O172" s="359">
        <f>IF('Datos de Indicador'!AF175="No dato","x",ROUND(IF('Datos de Indicador'!AF175&gt;O$302,0,IF('Datos de Indicador'!AF175&lt;$O$301,10,(O$302-'Datos de Indicador'!AF175)/(O$302-O$301)*10)),1))</f>
        <v>10</v>
      </c>
      <c r="P172" s="359">
        <f>IF('Datos de Indicador'!AG175="No dato","x",ROUND(IF('Datos de Indicador'!AG175&gt;P$302,0,IF('Datos de Indicador'!AG175&lt;$P$301,10,(P$302-'Datos de Indicador'!AG175)/(P$302-P$301)*10)),1))</f>
        <v>10</v>
      </c>
      <c r="Q172" s="361">
        <f t="shared" si="19"/>
        <v>10</v>
      </c>
      <c r="R172" s="363">
        <f>IF('Datos de Indicador'!AH175="No data","x",ROUND(IF('Datos de Indicador'!AH175&gt;R$302,0,IF('Datos de Indicador'!AH175&lt;R$301,10,(R$302-'Datos de Indicador'!AH175)/(R$302-R$301)*10)),1))</f>
        <v>3</v>
      </c>
      <c r="S172" s="363">
        <f>IF('Datos de Indicador'!AI175="No data","x",ROUND(IF('Datos de Indicador'!AI175&gt;S$302,0,IF('Datos de Indicador'!AI175&lt;S$301,10,(S$302-'Datos de Indicador'!AI175)/(S$302-S$301)*10)),1))</f>
        <v>3</v>
      </c>
      <c r="T172" s="363">
        <f>IF('Datos de Indicador'!AJ175="No data","x",ROUND(IF('Datos de Indicador'!AJ175&gt;T$302,0,IF('Datos de Indicador'!AJ175&lt;T$301,10,(T$302-'Datos de Indicador'!AJ175)/(T$302-T$301)*10)),1))</f>
        <v>2.1</v>
      </c>
      <c r="U172" s="363">
        <f>IF('Datos de Indicador'!AK175="No data","x",ROUND(IF('Datos de Indicador'!AK175&gt;U$302,0,IF('Datos de Indicador'!AK175&lt;U$301,10,(U$302-'Datos de Indicador'!AK175)/(U$302-U$301)*10)),1))</f>
        <v>10</v>
      </c>
      <c r="V172" s="364">
        <f t="shared" si="22"/>
        <v>5</v>
      </c>
      <c r="W172" s="365">
        <f>IF('Datos de Indicador'!AL175="No dato","x",ROUND(IF('Datos de Indicador'!AL175&gt;W$302,0,IF('Datos de Indicador'!AL175&lt;$W$301,10,(W$302-'Datos de Indicador'!AL175)/(W$302-W$301)*10)),1))</f>
        <v>3.4</v>
      </c>
      <c r="X172" s="361">
        <f t="shared" si="23"/>
        <v>4.2</v>
      </c>
      <c r="Y172" s="366">
        <f t="shared" si="20"/>
        <v>7.6</v>
      </c>
      <c r="Z172" s="32"/>
      <c r="AA172" s="378"/>
      <c r="AC172" s="378"/>
    </row>
    <row r="173" spans="1:29" s="3" customFormat="1" x14ac:dyDescent="0.25">
      <c r="A173" s="104" t="s">
        <v>311</v>
      </c>
      <c r="B173" s="101" t="s">
        <v>316</v>
      </c>
      <c r="C173" s="307">
        <v>1207</v>
      </c>
      <c r="D173" s="358">
        <f>IF('Datos de Indicador'!Y176="No dato","x",ROUND(IF('Datos de Indicador'!Y176&gt;D$302,10,IF('Datos de Indicador'!Y176&lt;$D$301,0,10-(D$302-'Datos de Indicador'!Y176)/(D$302-D$301)*10)),1))</f>
        <v>5</v>
      </c>
      <c r="E173" s="359">
        <f>IF('Datos de Indicador'!Z176="No dato","x",ROUND(IF('Datos de Indicador'!Z176&gt;E$302,0,IF('Datos de Indicador'!Z176&lt;$E$301,10,(E$302-'Datos de Indicador'!Z176)/(E$302-E$301)*10)),1))</f>
        <v>0</v>
      </c>
      <c r="F173" s="360">
        <f t="shared" si="21"/>
        <v>3.3</v>
      </c>
      <c r="G173" s="359">
        <f>IF('Datos de Indicador'!AA176="No dato","x",ROUND(IF('Datos de Indicador'!AA176&gt;G$302,0,IF('Datos de Indicador'!AA176&lt;$G$301,10,(G$302-'Datos de Indicador'!AA176)/(G$302-G$301)*10)),1))</f>
        <v>8.8000000000000007</v>
      </c>
      <c r="H173" s="361">
        <f t="shared" si="16"/>
        <v>8.8000000000000007</v>
      </c>
      <c r="I173" s="362">
        <f t="shared" si="17"/>
        <v>6.9</v>
      </c>
      <c r="J173" s="359">
        <f>IF('Datos de Indicador'!AB176="No dato","x",ROUND(IF('Datos de Indicador'!AB176&gt;J$302,0,IF('Datos de Indicador'!AB176&lt;$J$301,10,(J$302-'Datos de Indicador'!AB176)/(J$302-J$301)*10)),1))</f>
        <v>10</v>
      </c>
      <c r="K173" s="359">
        <f>IF('Datos de Indicador'!AC176="No dato","x",ROUND(IF('Datos de Indicador'!AC176&gt;K$302,0,IF('Datos de Indicador'!AC176&lt;$K$301,10,(K$302-'Datos de Indicador'!AC176)/(K$302-K$301)*10)),1))</f>
        <v>9.1</v>
      </c>
      <c r="L173" s="359">
        <f>IF('Datos de Indicador'!AD176="No dato","x",ROUND(IF('Datos de Indicador'!AD176&gt;L$302,0,IF('Datos de Indicador'!AD176&lt;$L$301,10,(L$302-'Datos de Indicador'!AD176)/(L$302-L$301)*10)),1))</f>
        <v>5.9</v>
      </c>
      <c r="M173" s="361">
        <f t="shared" si="18"/>
        <v>8.3000000000000007</v>
      </c>
      <c r="N173" s="358">
        <f>IF('Datos de Indicador'!AE176="No dato","x",ROUND(IF('Datos de Indicador'!AE176&gt;N$302,0,IF('Datos de Indicador'!AE176&lt;$N$301,10,(N$302-'Datos de Indicador'!AE176)/(N$302-N$301)*10)),1))</f>
        <v>3.9</v>
      </c>
      <c r="O173" s="359">
        <f>IF('Datos de Indicador'!AF176="No dato","x",ROUND(IF('Datos de Indicador'!AF176&gt;O$302,0,IF('Datos de Indicador'!AF176&lt;$O$301,10,(O$302-'Datos de Indicador'!AF176)/(O$302-O$301)*10)),1))</f>
        <v>10</v>
      </c>
      <c r="P173" s="359">
        <f>IF('Datos de Indicador'!AG176="No dato","x",ROUND(IF('Datos de Indicador'!AG176&gt;P$302,0,IF('Datos de Indicador'!AG176&lt;$P$301,10,(P$302-'Datos de Indicador'!AG176)/(P$302-P$301)*10)),1))</f>
        <v>6.4</v>
      </c>
      <c r="Q173" s="361">
        <f t="shared" si="19"/>
        <v>6.8</v>
      </c>
      <c r="R173" s="363">
        <f>IF('Datos de Indicador'!AH176="No data","x",ROUND(IF('Datos de Indicador'!AH176&gt;R$302,0,IF('Datos de Indicador'!AH176&lt;R$301,10,(R$302-'Datos de Indicador'!AH176)/(R$302-R$301)*10)),1))</f>
        <v>8.6999999999999993</v>
      </c>
      <c r="S173" s="363">
        <f>IF('Datos de Indicador'!AI176="No data","x",ROUND(IF('Datos de Indicador'!AI176&gt;S$302,0,IF('Datos de Indicador'!AI176&lt;S$301,10,(S$302-'Datos de Indicador'!AI176)/(S$302-S$301)*10)),1))</f>
        <v>0.3</v>
      </c>
      <c r="T173" s="363">
        <f>IF('Datos de Indicador'!AJ176="No data","x",ROUND(IF('Datos de Indicador'!AJ176&gt;T$302,0,IF('Datos de Indicador'!AJ176&lt;T$301,10,(T$302-'Datos de Indicador'!AJ176)/(T$302-T$301)*10)),1))</f>
        <v>7.3</v>
      </c>
      <c r="U173" s="363">
        <f>IF('Datos de Indicador'!AK176="No data","x",ROUND(IF('Datos de Indicador'!AK176&gt;U$302,0,IF('Datos de Indicador'!AK176&lt;U$301,10,(U$302-'Datos de Indicador'!AK176)/(U$302-U$301)*10)),1))</f>
        <v>9.9</v>
      </c>
      <c r="V173" s="364">
        <f t="shared" si="22"/>
        <v>7.2</v>
      </c>
      <c r="W173" s="365">
        <f>IF('Datos de Indicador'!AL176="No dato","x",ROUND(IF('Datos de Indicador'!AL176&gt;W$302,0,IF('Datos de Indicador'!AL176&lt;$W$301,10,(W$302-'Datos de Indicador'!AL176)/(W$302-W$301)*10)),1))</f>
        <v>5.7</v>
      </c>
      <c r="X173" s="361">
        <f t="shared" si="23"/>
        <v>6.5</v>
      </c>
      <c r="Y173" s="366">
        <f t="shared" si="20"/>
        <v>7.2</v>
      </c>
      <c r="Z173" s="32"/>
      <c r="AA173" s="378"/>
      <c r="AC173" s="378"/>
    </row>
    <row r="174" spans="1:29" s="3" customFormat="1" x14ac:dyDescent="0.25">
      <c r="A174" s="104" t="s">
        <v>311</v>
      </c>
      <c r="B174" s="101" t="s">
        <v>317</v>
      </c>
      <c r="C174" s="307">
        <v>1208</v>
      </c>
      <c r="D174" s="358">
        <f>IF('Datos de Indicador'!Y177="No dato","x",ROUND(IF('Datos de Indicador'!Y177&gt;D$302,10,IF('Datos de Indicador'!Y177&lt;$D$301,0,10-(D$302-'Datos de Indicador'!Y177)/(D$302-D$301)*10)),1))</f>
        <v>5</v>
      </c>
      <c r="E174" s="359">
        <f>IF('Datos de Indicador'!Z177="No dato","x",ROUND(IF('Datos de Indicador'!Z177&gt;E$302,0,IF('Datos de Indicador'!Z177&lt;$E$301,10,(E$302-'Datos de Indicador'!Z177)/(E$302-E$301)*10)),1))</f>
        <v>0</v>
      </c>
      <c r="F174" s="360">
        <f t="shared" si="21"/>
        <v>3.3</v>
      </c>
      <c r="G174" s="359">
        <f>IF('Datos de Indicador'!AA177="No dato","x",ROUND(IF('Datos de Indicador'!AA177&gt;G$302,0,IF('Datos de Indicador'!AA177&lt;$G$301,10,(G$302-'Datos de Indicador'!AA177)/(G$302-G$301)*10)),1))</f>
        <v>3</v>
      </c>
      <c r="H174" s="361">
        <f t="shared" si="16"/>
        <v>3</v>
      </c>
      <c r="I174" s="362">
        <f t="shared" si="17"/>
        <v>3.2</v>
      </c>
      <c r="J174" s="359">
        <f>IF('Datos de Indicador'!AB177="No dato","x",ROUND(IF('Datos de Indicador'!AB177&gt;J$302,0,IF('Datos de Indicador'!AB177&lt;$J$301,10,(J$302-'Datos de Indicador'!AB177)/(J$302-J$301)*10)),1))</f>
        <v>8.9</v>
      </c>
      <c r="K174" s="359">
        <f>IF('Datos de Indicador'!AC177="No dato","x",ROUND(IF('Datos de Indicador'!AC177&gt;K$302,0,IF('Datos de Indicador'!AC177&lt;$K$301,10,(K$302-'Datos de Indicador'!AC177)/(K$302-K$301)*10)),1))</f>
        <v>7.5</v>
      </c>
      <c r="L174" s="359">
        <f>IF('Datos de Indicador'!AD177="No dato","x",ROUND(IF('Datos de Indicador'!AD177&gt;L$302,0,IF('Datos de Indicador'!AD177&lt;$L$301,10,(L$302-'Datos de Indicador'!AD177)/(L$302-L$301)*10)),1))</f>
        <v>2.9</v>
      </c>
      <c r="M174" s="361">
        <f t="shared" si="18"/>
        <v>6.4</v>
      </c>
      <c r="N174" s="358">
        <f>IF('Datos de Indicador'!AE177="No dato","x",ROUND(IF('Datos de Indicador'!AE177&gt;N$302,0,IF('Datos de Indicador'!AE177&lt;$N$301,10,(N$302-'Datos de Indicador'!AE177)/(N$302-N$301)*10)),1))</f>
        <v>3.5</v>
      </c>
      <c r="O174" s="359">
        <f>IF('Datos de Indicador'!AF177="No dato","x",ROUND(IF('Datos de Indicador'!AF177&gt;O$302,0,IF('Datos de Indicador'!AF177&lt;$O$301,10,(O$302-'Datos de Indicador'!AF177)/(O$302-O$301)*10)),1))</f>
        <v>6.2</v>
      </c>
      <c r="P174" s="359">
        <f>IF('Datos de Indicador'!AG177="No dato","x",ROUND(IF('Datos de Indicador'!AG177&gt;P$302,0,IF('Datos de Indicador'!AG177&lt;$P$301,10,(P$302-'Datos de Indicador'!AG177)/(P$302-P$301)*10)),1))</f>
        <v>4.2</v>
      </c>
      <c r="Q174" s="361">
        <f t="shared" si="19"/>
        <v>4.5999999999999996</v>
      </c>
      <c r="R174" s="363">
        <f>IF('Datos de Indicador'!AH177="No data","x",ROUND(IF('Datos de Indicador'!AH177&gt;R$302,0,IF('Datos de Indicador'!AH177&lt;R$301,10,(R$302-'Datos de Indicador'!AH177)/(R$302-R$301)*10)),1))</f>
        <v>4.7</v>
      </c>
      <c r="S174" s="363">
        <f>IF('Datos de Indicador'!AI177="No data","x",ROUND(IF('Datos de Indicador'!AI177&gt;S$302,0,IF('Datos de Indicador'!AI177&lt;S$301,10,(S$302-'Datos de Indicador'!AI177)/(S$302-S$301)*10)),1))</f>
        <v>0.5</v>
      </c>
      <c r="T174" s="363">
        <f>IF('Datos de Indicador'!AJ177="No data","x",ROUND(IF('Datos de Indicador'!AJ177&gt;T$302,0,IF('Datos de Indicador'!AJ177&lt;T$301,10,(T$302-'Datos de Indicador'!AJ177)/(T$302-T$301)*10)),1))</f>
        <v>3.1</v>
      </c>
      <c r="U174" s="363">
        <f>IF('Datos de Indicador'!AK177="No data","x",ROUND(IF('Datos de Indicador'!AK177&gt;U$302,0,IF('Datos de Indicador'!AK177&lt;U$301,10,(U$302-'Datos de Indicador'!AK177)/(U$302-U$301)*10)),1))</f>
        <v>4.8</v>
      </c>
      <c r="V174" s="364">
        <f t="shared" si="22"/>
        <v>3.5</v>
      </c>
      <c r="W174" s="365">
        <f>IF('Datos de Indicador'!AL177="No dato","x",ROUND(IF('Datos de Indicador'!AL177&gt;W$302,0,IF('Datos de Indicador'!AL177&lt;$W$301,10,(W$302-'Datos de Indicador'!AL177)/(W$302-W$301)*10)),1))</f>
        <v>3.1</v>
      </c>
      <c r="X174" s="361">
        <f t="shared" si="23"/>
        <v>3.3</v>
      </c>
      <c r="Y174" s="366">
        <f t="shared" si="20"/>
        <v>4.8</v>
      </c>
      <c r="Z174" s="32"/>
      <c r="AA174" s="378"/>
      <c r="AC174" s="378"/>
    </row>
    <row r="175" spans="1:29" s="3" customFormat="1" x14ac:dyDescent="0.25">
      <c r="A175" s="104" t="s">
        <v>311</v>
      </c>
      <c r="B175" s="101" t="s">
        <v>318</v>
      </c>
      <c r="C175" s="307">
        <v>1209</v>
      </c>
      <c r="D175" s="358">
        <f>IF('Datos de Indicador'!Y178="No dato","x",ROUND(IF('Datos de Indicador'!Y178&gt;D$302,10,IF('Datos de Indicador'!Y178&lt;$D$301,0,10-(D$302-'Datos de Indicador'!Y178)/(D$302-D$301)*10)),1))</f>
        <v>10</v>
      </c>
      <c r="E175" s="359">
        <f>IF('Datos de Indicador'!Z178="No dato","x",ROUND(IF('Datos de Indicador'!Z178&gt;E$302,0,IF('Datos de Indicador'!Z178&lt;$E$301,10,(E$302-'Datos de Indicador'!Z178)/(E$302-E$301)*10)),1))</f>
        <v>5</v>
      </c>
      <c r="F175" s="360">
        <f t="shared" si="21"/>
        <v>8.3000000000000007</v>
      </c>
      <c r="G175" s="359">
        <f>IF('Datos de Indicador'!AA178="No dato","x",ROUND(IF('Datos de Indicador'!AA178&gt;G$302,0,IF('Datos de Indicador'!AA178&lt;$G$301,10,(G$302-'Datos de Indicador'!AA178)/(G$302-G$301)*10)),1))</f>
        <v>9.1999999999999993</v>
      </c>
      <c r="H175" s="361">
        <f t="shared" si="16"/>
        <v>9.1999999999999993</v>
      </c>
      <c r="I175" s="362">
        <f t="shared" si="17"/>
        <v>8.8000000000000007</v>
      </c>
      <c r="J175" s="359">
        <f>IF('Datos de Indicador'!AB178="No dato","x",ROUND(IF('Datos de Indicador'!AB178&gt;J$302,0,IF('Datos de Indicador'!AB178&lt;$J$301,10,(J$302-'Datos de Indicador'!AB178)/(J$302-J$301)*10)),1))</f>
        <v>10</v>
      </c>
      <c r="K175" s="359">
        <f>IF('Datos de Indicador'!AC178="No dato","x",ROUND(IF('Datos de Indicador'!AC178&gt;K$302,0,IF('Datos de Indicador'!AC178&lt;$K$301,10,(K$302-'Datos de Indicador'!AC178)/(K$302-K$301)*10)),1))</f>
        <v>0</v>
      </c>
      <c r="L175" s="359">
        <f>IF('Datos de Indicador'!AD178="No dato","x",ROUND(IF('Datos de Indicador'!AD178&gt;L$302,0,IF('Datos de Indicador'!AD178&lt;$L$301,10,(L$302-'Datos de Indicador'!AD178)/(L$302-L$301)*10)),1))</f>
        <v>3.5</v>
      </c>
      <c r="M175" s="361">
        <f t="shared" si="18"/>
        <v>4.5</v>
      </c>
      <c r="N175" s="358">
        <f>IF('Datos de Indicador'!AE178="No dato","x",ROUND(IF('Datos de Indicador'!AE178&gt;N$302,0,IF('Datos de Indicador'!AE178&lt;$N$301,10,(N$302-'Datos de Indicador'!AE178)/(N$302-N$301)*10)),1))</f>
        <v>6.8</v>
      </c>
      <c r="O175" s="359">
        <f>IF('Datos de Indicador'!AF178="No dato","x",ROUND(IF('Datos de Indicador'!AF178&gt;O$302,0,IF('Datos de Indicador'!AF178&lt;$O$301,10,(O$302-'Datos de Indicador'!AF178)/(O$302-O$301)*10)),1))</f>
        <v>10</v>
      </c>
      <c r="P175" s="359">
        <f>IF('Datos de Indicador'!AG178="No dato","x",ROUND(IF('Datos de Indicador'!AG178&gt;P$302,0,IF('Datos de Indicador'!AG178&lt;$P$301,10,(P$302-'Datos de Indicador'!AG178)/(P$302-P$301)*10)),1))</f>
        <v>10</v>
      </c>
      <c r="Q175" s="361">
        <f t="shared" si="19"/>
        <v>8.9</v>
      </c>
      <c r="R175" s="363">
        <f>IF('Datos de Indicador'!AH178="No data","x",ROUND(IF('Datos de Indicador'!AH178&gt;R$302,0,IF('Datos de Indicador'!AH178&lt;R$301,10,(R$302-'Datos de Indicador'!AH178)/(R$302-R$301)*10)),1))</f>
        <v>10</v>
      </c>
      <c r="S175" s="363">
        <f>IF('Datos de Indicador'!AI178="No data","x",ROUND(IF('Datos de Indicador'!AI178&gt;S$302,0,IF('Datos de Indicador'!AI178&lt;S$301,10,(S$302-'Datos de Indicador'!AI178)/(S$302-S$301)*10)),1))</f>
        <v>0</v>
      </c>
      <c r="T175" s="363">
        <f>IF('Datos de Indicador'!AJ178="No data","x",ROUND(IF('Datos de Indicador'!AJ178&gt;T$302,0,IF('Datos de Indicador'!AJ178&lt;T$301,10,(T$302-'Datos de Indicador'!AJ178)/(T$302-T$301)*10)),1))</f>
        <v>5.9</v>
      </c>
      <c r="U175" s="363">
        <f>IF('Datos de Indicador'!AK178="No data","x",ROUND(IF('Datos de Indicador'!AK178&gt;U$302,0,IF('Datos de Indicador'!AK178&lt;U$301,10,(U$302-'Datos de Indicador'!AK178)/(U$302-U$301)*10)),1))</f>
        <v>10</v>
      </c>
      <c r="V175" s="364">
        <f t="shared" si="22"/>
        <v>7</v>
      </c>
      <c r="W175" s="365">
        <f>IF('Datos de Indicador'!AL178="No dato","x",ROUND(IF('Datos de Indicador'!AL178&gt;W$302,0,IF('Datos de Indicador'!AL178&lt;$W$301,10,(W$302-'Datos de Indicador'!AL178)/(W$302-W$301)*10)),1))</f>
        <v>5.6</v>
      </c>
      <c r="X175" s="361">
        <f t="shared" si="23"/>
        <v>6.3</v>
      </c>
      <c r="Y175" s="366">
        <f t="shared" si="20"/>
        <v>6.6</v>
      </c>
      <c r="Z175" s="32"/>
      <c r="AA175" s="378"/>
      <c r="AC175" s="378"/>
    </row>
    <row r="176" spans="1:29" s="3" customFormat="1" x14ac:dyDescent="0.25">
      <c r="A176" s="104" t="s">
        <v>311</v>
      </c>
      <c r="B176" s="101" t="s">
        <v>319</v>
      </c>
      <c r="C176" s="307">
        <v>1210</v>
      </c>
      <c r="D176" s="358">
        <f>IF('Datos de Indicador'!Y179="No dato","x",ROUND(IF('Datos de Indicador'!Y179&gt;D$302,10,IF('Datos de Indicador'!Y179&lt;$D$301,0,10-(D$302-'Datos de Indicador'!Y179)/(D$302-D$301)*10)),1))</f>
        <v>10</v>
      </c>
      <c r="E176" s="359">
        <f>IF('Datos de Indicador'!Z179="No dato","x",ROUND(IF('Datos de Indicador'!Z179&gt;E$302,0,IF('Datos de Indicador'!Z179&lt;$E$301,10,(E$302-'Datos de Indicador'!Z179)/(E$302-E$301)*10)),1))</f>
        <v>10</v>
      </c>
      <c r="F176" s="360">
        <f t="shared" si="21"/>
        <v>10</v>
      </c>
      <c r="G176" s="359">
        <f>IF('Datos de Indicador'!AA179="No dato","x",ROUND(IF('Datos de Indicador'!AA179&gt;G$302,0,IF('Datos de Indicador'!AA179&lt;$G$301,10,(G$302-'Datos de Indicador'!AA179)/(G$302-G$301)*10)),1))</f>
        <v>8.6</v>
      </c>
      <c r="H176" s="361">
        <f t="shared" si="16"/>
        <v>8.6</v>
      </c>
      <c r="I176" s="362">
        <f t="shared" si="17"/>
        <v>9.4</v>
      </c>
      <c r="J176" s="359">
        <f>IF('Datos de Indicador'!AB179="No dato","x",ROUND(IF('Datos de Indicador'!AB179&gt;J$302,0,IF('Datos de Indicador'!AB179&lt;$J$301,10,(J$302-'Datos de Indicador'!AB179)/(J$302-J$301)*10)),1))</f>
        <v>10</v>
      </c>
      <c r="K176" s="359">
        <f>IF('Datos de Indicador'!AC179="No dato","x",ROUND(IF('Datos de Indicador'!AC179&gt;K$302,0,IF('Datos de Indicador'!AC179&lt;$K$301,10,(K$302-'Datos de Indicador'!AC179)/(K$302-K$301)*10)),1))</f>
        <v>9.6</v>
      </c>
      <c r="L176" s="359">
        <f>IF('Datos de Indicador'!AD179="No dato","x",ROUND(IF('Datos de Indicador'!AD179&gt;L$302,0,IF('Datos de Indicador'!AD179&lt;$L$301,10,(L$302-'Datos de Indicador'!AD179)/(L$302-L$301)*10)),1))</f>
        <v>7.8</v>
      </c>
      <c r="M176" s="361">
        <f t="shared" si="18"/>
        <v>9.1</v>
      </c>
      <c r="N176" s="358">
        <f>IF('Datos de Indicador'!AE179="No dato","x",ROUND(IF('Datos de Indicador'!AE179&gt;N$302,0,IF('Datos de Indicador'!AE179&lt;$N$301,10,(N$302-'Datos de Indicador'!AE179)/(N$302-N$301)*10)),1))</f>
        <v>7.3</v>
      </c>
      <c r="O176" s="359">
        <f>IF('Datos de Indicador'!AF179="No dato","x",ROUND(IF('Datos de Indicador'!AF179&gt;O$302,0,IF('Datos de Indicador'!AF179&lt;$O$301,10,(O$302-'Datos de Indicador'!AF179)/(O$302-O$301)*10)),1))</f>
        <v>10</v>
      </c>
      <c r="P176" s="359">
        <f>IF('Datos de Indicador'!AG179="No dato","x",ROUND(IF('Datos de Indicador'!AG179&gt;P$302,0,IF('Datos de Indicador'!AG179&lt;$P$301,10,(P$302-'Datos de Indicador'!AG179)/(P$302-P$301)*10)),1))</f>
        <v>4.5999999999999996</v>
      </c>
      <c r="Q176" s="361">
        <f t="shared" si="19"/>
        <v>7.3</v>
      </c>
      <c r="R176" s="363">
        <f>IF('Datos de Indicador'!AH179="No data","x",ROUND(IF('Datos de Indicador'!AH179&gt;R$302,0,IF('Datos de Indicador'!AH179&lt;R$301,10,(R$302-'Datos de Indicador'!AH179)/(R$302-R$301)*10)),1))</f>
        <v>8.6999999999999993</v>
      </c>
      <c r="S176" s="363">
        <f>IF('Datos de Indicador'!AI179="No data","x",ROUND(IF('Datos de Indicador'!AI179&gt;S$302,0,IF('Datos de Indicador'!AI179&lt;S$301,10,(S$302-'Datos de Indicador'!AI179)/(S$302-S$301)*10)),1))</f>
        <v>0</v>
      </c>
      <c r="T176" s="363">
        <f>IF('Datos de Indicador'!AJ179="No data","x",ROUND(IF('Datos de Indicador'!AJ179&gt;T$302,0,IF('Datos de Indicador'!AJ179&lt;T$301,10,(T$302-'Datos de Indicador'!AJ179)/(T$302-T$301)*10)),1))</f>
        <v>0.6</v>
      </c>
      <c r="U176" s="363">
        <f>IF('Datos de Indicador'!AK179="No data","x",ROUND(IF('Datos de Indicador'!AK179&gt;U$302,0,IF('Datos de Indicador'!AK179&lt;U$301,10,(U$302-'Datos de Indicador'!AK179)/(U$302-U$301)*10)),1))</f>
        <v>8.3000000000000007</v>
      </c>
      <c r="V176" s="364">
        <f t="shared" si="22"/>
        <v>4.4000000000000004</v>
      </c>
      <c r="W176" s="365">
        <f>IF('Datos de Indicador'!AL179="No dato","x",ROUND(IF('Datos de Indicador'!AL179&gt;W$302,0,IF('Datos de Indicador'!AL179&lt;$W$301,10,(W$302-'Datos de Indicador'!AL179)/(W$302-W$301)*10)),1))</f>
        <v>5.4</v>
      </c>
      <c r="X176" s="361">
        <f t="shared" si="23"/>
        <v>4.9000000000000004</v>
      </c>
      <c r="Y176" s="366">
        <f t="shared" si="20"/>
        <v>7.1</v>
      </c>
      <c r="Z176" s="32"/>
      <c r="AA176" s="378"/>
      <c r="AC176" s="378"/>
    </row>
    <row r="177" spans="1:29" s="3" customFormat="1" x14ac:dyDescent="0.25">
      <c r="A177" s="104" t="s">
        <v>311</v>
      </c>
      <c r="B177" s="101" t="s">
        <v>320</v>
      </c>
      <c r="C177" s="307">
        <v>1211</v>
      </c>
      <c r="D177" s="358">
        <f>IF('Datos de Indicador'!Y180="No dato","x",ROUND(IF('Datos de Indicador'!Y180&gt;D$302,10,IF('Datos de Indicador'!Y180&lt;$D$301,0,10-(D$302-'Datos de Indicador'!Y180)/(D$302-D$301)*10)),1))</f>
        <v>10</v>
      </c>
      <c r="E177" s="359">
        <f>IF('Datos de Indicador'!Z180="No dato","x",ROUND(IF('Datos de Indicador'!Z180&gt;E$302,0,IF('Datos de Indicador'!Z180&lt;$E$301,10,(E$302-'Datos de Indicador'!Z180)/(E$302-E$301)*10)),1))</f>
        <v>5</v>
      </c>
      <c r="F177" s="360">
        <f t="shared" si="21"/>
        <v>8.3000000000000007</v>
      </c>
      <c r="G177" s="359">
        <f>IF('Datos de Indicador'!AA180="No dato","x",ROUND(IF('Datos de Indicador'!AA180&gt;G$302,0,IF('Datos de Indicador'!AA180&lt;$G$301,10,(G$302-'Datos de Indicador'!AA180)/(G$302-G$301)*10)),1))</f>
        <v>7.3</v>
      </c>
      <c r="H177" s="361">
        <f t="shared" si="16"/>
        <v>7.3</v>
      </c>
      <c r="I177" s="362">
        <f t="shared" si="17"/>
        <v>7.8</v>
      </c>
      <c r="J177" s="359">
        <f>IF('Datos de Indicador'!AB180="No dato","x",ROUND(IF('Datos de Indicador'!AB180&gt;J$302,0,IF('Datos de Indicador'!AB180&lt;$J$301,10,(J$302-'Datos de Indicador'!AB180)/(J$302-J$301)*10)),1))</f>
        <v>7.2</v>
      </c>
      <c r="K177" s="359">
        <f>IF('Datos de Indicador'!AC180="No dato","x",ROUND(IF('Datos de Indicador'!AC180&gt;K$302,0,IF('Datos de Indicador'!AC180&lt;$K$301,10,(K$302-'Datos de Indicador'!AC180)/(K$302-K$301)*10)),1))</f>
        <v>8.6</v>
      </c>
      <c r="L177" s="359">
        <f>IF('Datos de Indicador'!AD180="No dato","x",ROUND(IF('Datos de Indicador'!AD180&gt;L$302,0,IF('Datos de Indicador'!AD180&lt;$L$301,10,(L$302-'Datos de Indicador'!AD180)/(L$302-L$301)*10)),1))</f>
        <v>2.6</v>
      </c>
      <c r="M177" s="361">
        <f t="shared" si="18"/>
        <v>6.1</v>
      </c>
      <c r="N177" s="358">
        <f>IF('Datos de Indicador'!AE180="No dato","x",ROUND(IF('Datos de Indicador'!AE180&gt;N$302,0,IF('Datos de Indicador'!AE180&lt;$N$301,10,(N$302-'Datos de Indicador'!AE180)/(N$302-N$301)*10)),1))</f>
        <v>5.4</v>
      </c>
      <c r="O177" s="359">
        <f>IF('Datos de Indicador'!AF180="No dato","x",ROUND(IF('Datos de Indicador'!AF180&gt;O$302,0,IF('Datos de Indicador'!AF180&lt;$O$301,10,(O$302-'Datos de Indicador'!AF180)/(O$302-O$301)*10)),1))</f>
        <v>10</v>
      </c>
      <c r="P177" s="359">
        <f>IF('Datos de Indicador'!AG180="No dato","x",ROUND(IF('Datos de Indicador'!AG180&gt;P$302,0,IF('Datos de Indicador'!AG180&lt;$P$301,10,(P$302-'Datos de Indicador'!AG180)/(P$302-P$301)*10)),1))</f>
        <v>7.2</v>
      </c>
      <c r="Q177" s="361">
        <f t="shared" si="19"/>
        <v>7.5</v>
      </c>
      <c r="R177" s="363">
        <f>IF('Datos de Indicador'!AH180="No data","x",ROUND(IF('Datos de Indicador'!AH180&gt;R$302,0,IF('Datos de Indicador'!AH180&lt;R$301,10,(R$302-'Datos de Indicador'!AH180)/(R$302-R$301)*10)),1))</f>
        <v>10</v>
      </c>
      <c r="S177" s="363">
        <f>IF('Datos de Indicador'!AI180="No data","x",ROUND(IF('Datos de Indicador'!AI180&gt;S$302,0,IF('Datos de Indicador'!AI180&lt;S$301,10,(S$302-'Datos de Indicador'!AI180)/(S$302-S$301)*10)),1))</f>
        <v>6.5</v>
      </c>
      <c r="T177" s="363">
        <f>IF('Datos de Indicador'!AJ180="No data","x",ROUND(IF('Datos de Indicador'!AJ180&gt;T$302,0,IF('Datos de Indicador'!AJ180&lt;T$301,10,(T$302-'Datos de Indicador'!AJ180)/(T$302-T$301)*10)),1))</f>
        <v>5.6</v>
      </c>
      <c r="U177" s="363">
        <f>IF('Datos de Indicador'!AK180="No data","x",ROUND(IF('Datos de Indicador'!AK180&gt;U$302,0,IF('Datos de Indicador'!AK180&lt;U$301,10,(U$302-'Datos de Indicador'!AK180)/(U$302-U$301)*10)),1))</f>
        <v>6.3</v>
      </c>
      <c r="V177" s="364">
        <f t="shared" si="22"/>
        <v>6.7</v>
      </c>
      <c r="W177" s="365">
        <f>IF('Datos de Indicador'!AL180="No dato","x",ROUND(IF('Datos de Indicador'!AL180&gt;W$302,0,IF('Datos de Indicador'!AL180&lt;$W$301,10,(W$302-'Datos de Indicador'!AL180)/(W$302-W$301)*10)),1))</f>
        <v>4</v>
      </c>
      <c r="X177" s="361">
        <f t="shared" si="23"/>
        <v>5.4</v>
      </c>
      <c r="Y177" s="366">
        <f t="shared" si="20"/>
        <v>6.3</v>
      </c>
      <c r="Z177" s="32"/>
      <c r="AA177" s="378"/>
      <c r="AC177" s="378"/>
    </row>
    <row r="178" spans="1:29" s="3" customFormat="1" x14ac:dyDescent="0.25">
      <c r="A178" s="104" t="s">
        <v>311</v>
      </c>
      <c r="B178" s="101" t="s">
        <v>222</v>
      </c>
      <c r="C178" s="307">
        <v>1212</v>
      </c>
      <c r="D178" s="358">
        <f>IF('Datos de Indicador'!Y181="No dato","x",ROUND(IF('Datos de Indicador'!Y181&gt;D$302,10,IF('Datos de Indicador'!Y181&lt;$D$301,0,10-(D$302-'Datos de Indicador'!Y181)/(D$302-D$301)*10)),1))</f>
        <v>10</v>
      </c>
      <c r="E178" s="359">
        <f>IF('Datos de Indicador'!Z181="No dato","x",ROUND(IF('Datos de Indicador'!Z181&gt;E$302,0,IF('Datos de Indicador'!Z181&lt;$E$301,10,(E$302-'Datos de Indicador'!Z181)/(E$302-E$301)*10)),1))</f>
        <v>10</v>
      </c>
      <c r="F178" s="360">
        <f t="shared" si="21"/>
        <v>10</v>
      </c>
      <c r="G178" s="359">
        <f>IF('Datos de Indicador'!AA181="No dato","x",ROUND(IF('Datos de Indicador'!AA181&gt;G$302,0,IF('Datos de Indicador'!AA181&lt;$G$301,10,(G$302-'Datos de Indicador'!AA181)/(G$302-G$301)*10)),1))</f>
        <v>7.1</v>
      </c>
      <c r="H178" s="361">
        <f t="shared" si="16"/>
        <v>7.1</v>
      </c>
      <c r="I178" s="362">
        <f t="shared" si="17"/>
        <v>9</v>
      </c>
      <c r="J178" s="359">
        <f>IF('Datos de Indicador'!AB181="No dato","x",ROUND(IF('Datos de Indicador'!AB181&gt;J$302,0,IF('Datos de Indicador'!AB181&lt;$J$301,10,(J$302-'Datos de Indicador'!AB181)/(J$302-J$301)*10)),1))</f>
        <v>10</v>
      </c>
      <c r="K178" s="359">
        <f>IF('Datos de Indicador'!AC181="No dato","x",ROUND(IF('Datos de Indicador'!AC181&gt;K$302,0,IF('Datos de Indicador'!AC181&lt;$K$301,10,(K$302-'Datos de Indicador'!AC181)/(K$302-K$301)*10)),1))</f>
        <v>9.6</v>
      </c>
      <c r="L178" s="359">
        <f>IF('Datos de Indicador'!AD181="No dato","x",ROUND(IF('Datos de Indicador'!AD181&gt;L$302,0,IF('Datos de Indicador'!AD181&lt;$L$301,10,(L$302-'Datos de Indicador'!AD181)/(L$302-L$301)*10)),1))</f>
        <v>5.2</v>
      </c>
      <c r="M178" s="361">
        <f t="shared" si="18"/>
        <v>8.3000000000000007</v>
      </c>
      <c r="N178" s="358">
        <f>IF('Datos de Indicador'!AE181="No dato","x",ROUND(IF('Datos de Indicador'!AE181&gt;N$302,0,IF('Datos de Indicador'!AE181&lt;$N$301,10,(N$302-'Datos de Indicador'!AE181)/(N$302-N$301)*10)),1))</f>
        <v>3.5</v>
      </c>
      <c r="O178" s="359">
        <f>IF('Datos de Indicador'!AF181="No dato","x",ROUND(IF('Datos de Indicador'!AF181&gt;O$302,0,IF('Datos de Indicador'!AF181&lt;$O$301,10,(O$302-'Datos de Indicador'!AF181)/(O$302-O$301)*10)),1))</f>
        <v>10</v>
      </c>
      <c r="P178" s="359">
        <f>IF('Datos de Indicador'!AG181="No dato","x",ROUND(IF('Datos de Indicador'!AG181&gt;P$302,0,IF('Datos de Indicador'!AG181&lt;$P$301,10,(P$302-'Datos de Indicador'!AG181)/(P$302-P$301)*10)),1))</f>
        <v>8</v>
      </c>
      <c r="Q178" s="361">
        <f t="shared" si="19"/>
        <v>7.2</v>
      </c>
      <c r="R178" s="363">
        <f>IF('Datos de Indicador'!AH181="No data","x",ROUND(IF('Datos de Indicador'!AH181&gt;R$302,0,IF('Datos de Indicador'!AH181&lt;R$301,10,(R$302-'Datos de Indicador'!AH181)/(R$302-R$301)*10)),1))</f>
        <v>0</v>
      </c>
      <c r="S178" s="363">
        <f>IF('Datos de Indicador'!AI181="No data","x",ROUND(IF('Datos de Indicador'!AI181&gt;S$302,0,IF('Datos de Indicador'!AI181&lt;S$301,10,(S$302-'Datos de Indicador'!AI181)/(S$302-S$301)*10)),1))</f>
        <v>0</v>
      </c>
      <c r="T178" s="363">
        <f>IF('Datos de Indicador'!AJ181="No data","x",ROUND(IF('Datos de Indicador'!AJ181&gt;T$302,0,IF('Datos de Indicador'!AJ181&lt;T$301,10,(T$302-'Datos de Indicador'!AJ181)/(T$302-T$301)*10)),1))</f>
        <v>3.3</v>
      </c>
      <c r="U178" s="363">
        <f>IF('Datos de Indicador'!AK181="No data","x",ROUND(IF('Datos de Indicador'!AK181&gt;U$302,0,IF('Datos de Indicador'!AK181&lt;U$301,10,(U$302-'Datos de Indicador'!AK181)/(U$302-U$301)*10)),1))</f>
        <v>8.1999999999999993</v>
      </c>
      <c r="V178" s="364">
        <f t="shared" si="22"/>
        <v>3.8</v>
      </c>
      <c r="W178" s="365">
        <f>IF('Datos de Indicador'!AL181="No dato","x",ROUND(IF('Datos de Indicador'!AL181&gt;W$302,0,IF('Datos de Indicador'!AL181&lt;$W$301,10,(W$302-'Datos de Indicador'!AL181)/(W$302-W$301)*10)),1))</f>
        <v>3.8</v>
      </c>
      <c r="X178" s="361">
        <f t="shared" si="23"/>
        <v>3.8</v>
      </c>
      <c r="Y178" s="366">
        <f t="shared" si="20"/>
        <v>6.4</v>
      </c>
      <c r="Z178" s="32"/>
      <c r="AA178" s="378"/>
      <c r="AC178" s="378"/>
    </row>
    <row r="179" spans="1:29" s="3" customFormat="1" x14ac:dyDescent="0.25">
      <c r="A179" s="104" t="s">
        <v>311</v>
      </c>
      <c r="B179" s="101" t="s">
        <v>302</v>
      </c>
      <c r="C179" s="307">
        <v>1213</v>
      </c>
      <c r="D179" s="358">
        <f>IF('Datos de Indicador'!Y182="No dato","x",ROUND(IF('Datos de Indicador'!Y182&gt;D$302,10,IF('Datos de Indicador'!Y182&lt;$D$301,0,10-(D$302-'Datos de Indicador'!Y182)/(D$302-D$301)*10)),1))</f>
        <v>10</v>
      </c>
      <c r="E179" s="359">
        <f>IF('Datos de Indicador'!Z182="No dato","x",ROUND(IF('Datos de Indicador'!Z182&gt;E$302,0,IF('Datos de Indicador'!Z182&lt;$E$301,10,(E$302-'Datos de Indicador'!Z182)/(E$302-E$301)*10)),1))</f>
        <v>10</v>
      </c>
      <c r="F179" s="360">
        <f t="shared" si="21"/>
        <v>10</v>
      </c>
      <c r="G179" s="359">
        <f>IF('Datos de Indicador'!AA182="No dato","x",ROUND(IF('Datos de Indicador'!AA182&gt;G$302,0,IF('Datos de Indicador'!AA182&lt;$G$301,10,(G$302-'Datos de Indicador'!AA182)/(G$302-G$301)*10)),1))</f>
        <v>9.1</v>
      </c>
      <c r="H179" s="361">
        <f t="shared" si="16"/>
        <v>9.1</v>
      </c>
      <c r="I179" s="362">
        <f t="shared" si="17"/>
        <v>9.6</v>
      </c>
      <c r="J179" s="359">
        <f>IF('Datos de Indicador'!AB182="No dato","x",ROUND(IF('Datos de Indicador'!AB182&gt;J$302,0,IF('Datos de Indicador'!AB182&lt;$J$301,10,(J$302-'Datos de Indicador'!AB182)/(J$302-J$301)*10)),1))</f>
        <v>8.1</v>
      </c>
      <c r="K179" s="359">
        <f>IF('Datos de Indicador'!AC182="No dato","x",ROUND(IF('Datos de Indicador'!AC182&gt;K$302,0,IF('Datos de Indicador'!AC182&lt;$K$301,10,(K$302-'Datos de Indicador'!AC182)/(K$302-K$301)*10)),1))</f>
        <v>9.6</v>
      </c>
      <c r="L179" s="359">
        <f>IF('Datos de Indicador'!AD182="No dato","x",ROUND(IF('Datos de Indicador'!AD182&gt;L$302,0,IF('Datos de Indicador'!AD182&lt;$L$301,10,(L$302-'Datos de Indicador'!AD182)/(L$302-L$301)*10)),1))</f>
        <v>4</v>
      </c>
      <c r="M179" s="361">
        <f t="shared" si="18"/>
        <v>7.2</v>
      </c>
      <c r="N179" s="358">
        <f>IF('Datos de Indicador'!AE182="No dato","x",ROUND(IF('Datos de Indicador'!AE182&gt;N$302,0,IF('Datos de Indicador'!AE182&lt;$N$301,10,(N$302-'Datos de Indicador'!AE182)/(N$302-N$301)*10)),1))</f>
        <v>8.6</v>
      </c>
      <c r="O179" s="359">
        <f>IF('Datos de Indicador'!AF182="No dato","x",ROUND(IF('Datos de Indicador'!AF182&gt;O$302,0,IF('Datos de Indicador'!AF182&lt;$O$301,10,(O$302-'Datos de Indicador'!AF182)/(O$302-O$301)*10)),1))</f>
        <v>10</v>
      </c>
      <c r="P179" s="359">
        <f>IF('Datos de Indicador'!AG182="No dato","x",ROUND(IF('Datos de Indicador'!AG182&gt;P$302,0,IF('Datos de Indicador'!AG182&lt;$P$301,10,(P$302-'Datos de Indicador'!AG182)/(P$302-P$301)*10)),1))</f>
        <v>10</v>
      </c>
      <c r="Q179" s="361">
        <f t="shared" si="19"/>
        <v>9.5</v>
      </c>
      <c r="R179" s="363">
        <f>IF('Datos de Indicador'!AH182="No data","x",ROUND(IF('Datos de Indicador'!AH182&gt;R$302,0,IF('Datos de Indicador'!AH182&lt;R$301,10,(R$302-'Datos de Indicador'!AH182)/(R$302-R$301)*10)),1))</f>
        <v>8.3000000000000007</v>
      </c>
      <c r="S179" s="363">
        <f>IF('Datos de Indicador'!AI182="No data","x",ROUND(IF('Datos de Indicador'!AI182&gt;S$302,0,IF('Datos de Indicador'!AI182&lt;S$301,10,(S$302-'Datos de Indicador'!AI182)/(S$302-S$301)*10)),1))</f>
        <v>9</v>
      </c>
      <c r="T179" s="363">
        <f>IF('Datos de Indicador'!AJ182="No data","x",ROUND(IF('Datos de Indicador'!AJ182&gt;T$302,0,IF('Datos de Indicador'!AJ182&lt;T$301,10,(T$302-'Datos de Indicador'!AJ182)/(T$302-T$301)*10)),1))</f>
        <v>6.3</v>
      </c>
      <c r="U179" s="363">
        <f>IF('Datos de Indicador'!AK182="No data","x",ROUND(IF('Datos de Indicador'!AK182&gt;U$302,0,IF('Datos de Indicador'!AK182&lt;U$301,10,(U$302-'Datos de Indicador'!AK182)/(U$302-U$301)*10)),1))</f>
        <v>10</v>
      </c>
      <c r="V179" s="364">
        <f t="shared" si="22"/>
        <v>8.3000000000000007</v>
      </c>
      <c r="W179" s="365">
        <f>IF('Datos de Indicador'!AL182="No dato","x",ROUND(IF('Datos de Indicador'!AL182&gt;W$302,0,IF('Datos de Indicador'!AL182&lt;$W$301,10,(W$302-'Datos de Indicador'!AL182)/(W$302-W$301)*10)),1))</f>
        <v>5.2</v>
      </c>
      <c r="X179" s="361">
        <f t="shared" si="23"/>
        <v>6.8</v>
      </c>
      <c r="Y179" s="366">
        <f t="shared" si="20"/>
        <v>7.8</v>
      </c>
      <c r="Z179" s="32"/>
      <c r="AA179" s="378"/>
      <c r="AC179" s="378"/>
    </row>
    <row r="180" spans="1:29" s="3" customFormat="1" x14ac:dyDescent="0.25">
      <c r="A180" s="104" t="s">
        <v>311</v>
      </c>
      <c r="B180" s="101" t="s">
        <v>321</v>
      </c>
      <c r="C180" s="307">
        <v>1214</v>
      </c>
      <c r="D180" s="358">
        <f>IF('Datos de Indicador'!Y183="No dato","x",ROUND(IF('Datos de Indicador'!Y183&gt;D$302,10,IF('Datos de Indicador'!Y183&lt;$D$301,0,10-(D$302-'Datos de Indicador'!Y183)/(D$302-D$301)*10)),1))</f>
        <v>10</v>
      </c>
      <c r="E180" s="359">
        <f>IF('Datos de Indicador'!Z183="No dato","x",ROUND(IF('Datos de Indicador'!Z183&gt;E$302,0,IF('Datos de Indicador'!Z183&lt;$E$301,10,(E$302-'Datos de Indicador'!Z183)/(E$302-E$301)*10)),1))</f>
        <v>10</v>
      </c>
      <c r="F180" s="360">
        <f t="shared" si="21"/>
        <v>10</v>
      </c>
      <c r="G180" s="359">
        <f>IF('Datos de Indicador'!AA183="No dato","x",ROUND(IF('Datos de Indicador'!AA183&gt;G$302,0,IF('Datos de Indicador'!AA183&lt;$G$301,10,(G$302-'Datos de Indicador'!AA183)/(G$302-G$301)*10)),1))</f>
        <v>6.2</v>
      </c>
      <c r="H180" s="361">
        <f t="shared" si="16"/>
        <v>6.2</v>
      </c>
      <c r="I180" s="362">
        <f t="shared" si="17"/>
        <v>8.8000000000000007</v>
      </c>
      <c r="J180" s="359">
        <f>IF('Datos de Indicador'!AB183="No dato","x",ROUND(IF('Datos de Indicador'!AB183&gt;J$302,0,IF('Datos de Indicador'!AB183&lt;$J$301,10,(J$302-'Datos de Indicador'!AB183)/(J$302-J$301)*10)),1))</f>
        <v>7.3</v>
      </c>
      <c r="K180" s="359">
        <f>IF('Datos de Indicador'!AC183="No dato","x",ROUND(IF('Datos de Indicador'!AC183&gt;K$302,0,IF('Datos de Indicador'!AC183&lt;$K$301,10,(K$302-'Datos de Indicador'!AC183)/(K$302-K$301)*10)),1))</f>
        <v>9.4</v>
      </c>
      <c r="L180" s="359">
        <f>IF('Datos de Indicador'!AD183="No dato","x",ROUND(IF('Datos de Indicador'!AD183&gt;L$302,0,IF('Datos de Indicador'!AD183&lt;$L$301,10,(L$302-'Datos de Indicador'!AD183)/(L$302-L$301)*10)),1))</f>
        <v>4.4000000000000004</v>
      </c>
      <c r="M180" s="361">
        <f t="shared" si="18"/>
        <v>7</v>
      </c>
      <c r="N180" s="358">
        <f>IF('Datos de Indicador'!AE183="No dato","x",ROUND(IF('Datos de Indicador'!AE183&gt;N$302,0,IF('Datos de Indicador'!AE183&lt;$N$301,10,(N$302-'Datos de Indicador'!AE183)/(N$302-N$301)*10)),1))</f>
        <v>3</v>
      </c>
      <c r="O180" s="359">
        <f>IF('Datos de Indicador'!AF183="No dato","x",ROUND(IF('Datos de Indicador'!AF183&gt;O$302,0,IF('Datos de Indicador'!AF183&lt;$O$301,10,(O$302-'Datos de Indicador'!AF183)/(O$302-O$301)*10)),1))</f>
        <v>10</v>
      </c>
      <c r="P180" s="359">
        <f>IF('Datos de Indicador'!AG183="No dato","x",ROUND(IF('Datos de Indicador'!AG183&gt;P$302,0,IF('Datos de Indicador'!AG183&lt;$P$301,10,(P$302-'Datos de Indicador'!AG183)/(P$302-P$301)*10)),1))</f>
        <v>3.6</v>
      </c>
      <c r="Q180" s="361">
        <f t="shared" si="19"/>
        <v>5.5</v>
      </c>
      <c r="R180" s="363">
        <f>IF('Datos de Indicador'!AH183="No data","x",ROUND(IF('Datos de Indicador'!AH183&gt;R$302,0,IF('Datos de Indicador'!AH183&lt;R$301,10,(R$302-'Datos de Indicador'!AH183)/(R$302-R$301)*10)),1))</f>
        <v>5.4</v>
      </c>
      <c r="S180" s="363">
        <f>IF('Datos de Indicador'!AI183="No data","x",ROUND(IF('Datos de Indicador'!AI183&gt;S$302,0,IF('Datos de Indicador'!AI183&lt;S$301,10,(S$302-'Datos de Indicador'!AI183)/(S$302-S$301)*10)),1))</f>
        <v>7</v>
      </c>
      <c r="T180" s="363">
        <f>IF('Datos de Indicador'!AJ183="No data","x",ROUND(IF('Datos de Indicador'!AJ183&gt;T$302,0,IF('Datos de Indicador'!AJ183&lt;T$301,10,(T$302-'Datos de Indicador'!AJ183)/(T$302-T$301)*10)),1))</f>
        <v>3.2</v>
      </c>
      <c r="U180" s="363">
        <f>IF('Datos de Indicador'!AK183="No data","x",ROUND(IF('Datos de Indicador'!AK183&gt;U$302,0,IF('Datos de Indicador'!AK183&lt;U$301,10,(U$302-'Datos de Indicador'!AK183)/(U$302-U$301)*10)),1))</f>
        <v>2.7</v>
      </c>
      <c r="V180" s="364">
        <f t="shared" si="22"/>
        <v>4</v>
      </c>
      <c r="W180" s="365">
        <f>IF('Datos de Indicador'!AL183="No dato","x",ROUND(IF('Datos de Indicador'!AL183&gt;W$302,0,IF('Datos de Indicador'!AL183&lt;$W$301,10,(W$302-'Datos de Indicador'!AL183)/(W$302-W$301)*10)),1))</f>
        <v>4.4000000000000004</v>
      </c>
      <c r="X180" s="361">
        <f t="shared" si="23"/>
        <v>4.2</v>
      </c>
      <c r="Y180" s="366">
        <f t="shared" si="20"/>
        <v>5.6</v>
      </c>
      <c r="Z180" s="32"/>
      <c r="AA180" s="378"/>
      <c r="AC180" s="378"/>
    </row>
    <row r="181" spans="1:29" s="3" customFormat="1" x14ac:dyDescent="0.25">
      <c r="A181" s="104" t="s">
        <v>311</v>
      </c>
      <c r="B181" s="101" t="s">
        <v>281</v>
      </c>
      <c r="C181" s="307">
        <v>1215</v>
      </c>
      <c r="D181" s="358">
        <f>IF('Datos de Indicador'!Y184="No dato","x",ROUND(IF('Datos de Indicador'!Y184&gt;D$302,10,IF('Datos de Indicador'!Y184&lt;$D$301,0,10-(D$302-'Datos de Indicador'!Y184)/(D$302-D$301)*10)),1))</f>
        <v>10</v>
      </c>
      <c r="E181" s="359">
        <f>IF('Datos de Indicador'!Z184="No dato","x",ROUND(IF('Datos de Indicador'!Z184&gt;E$302,0,IF('Datos de Indicador'!Z184&lt;$E$301,10,(E$302-'Datos de Indicador'!Z184)/(E$302-E$301)*10)),1))</f>
        <v>10</v>
      </c>
      <c r="F181" s="360">
        <f t="shared" si="21"/>
        <v>10</v>
      </c>
      <c r="G181" s="359">
        <f>IF('Datos de Indicador'!AA184="No dato","x",ROUND(IF('Datos de Indicador'!AA184&gt;G$302,0,IF('Datos de Indicador'!AA184&lt;$G$301,10,(G$302-'Datos de Indicador'!AA184)/(G$302-G$301)*10)),1))</f>
        <v>7.8</v>
      </c>
      <c r="H181" s="361">
        <f t="shared" si="16"/>
        <v>7.8</v>
      </c>
      <c r="I181" s="362">
        <f t="shared" si="17"/>
        <v>9.1999999999999993</v>
      </c>
      <c r="J181" s="359">
        <f>IF('Datos de Indicador'!AB184="No dato","x",ROUND(IF('Datos de Indicador'!AB184&gt;J$302,0,IF('Datos de Indicador'!AB184&lt;$J$301,10,(J$302-'Datos de Indicador'!AB184)/(J$302-J$301)*10)),1))</f>
        <v>10</v>
      </c>
      <c r="K181" s="359">
        <f>IF('Datos de Indicador'!AC184="No dato","x",ROUND(IF('Datos de Indicador'!AC184&gt;K$302,0,IF('Datos de Indicador'!AC184&lt;$K$301,10,(K$302-'Datos de Indicador'!AC184)/(K$302-K$301)*10)),1))</f>
        <v>0</v>
      </c>
      <c r="L181" s="359">
        <f>IF('Datos de Indicador'!AD184="No dato","x",ROUND(IF('Datos de Indicador'!AD184&gt;L$302,0,IF('Datos de Indicador'!AD184&lt;$L$301,10,(L$302-'Datos de Indicador'!AD184)/(L$302-L$301)*10)),1))</f>
        <v>8.1999999999999993</v>
      </c>
      <c r="M181" s="361">
        <f t="shared" si="18"/>
        <v>6.1</v>
      </c>
      <c r="N181" s="358">
        <f>IF('Datos de Indicador'!AE184="No dato","x",ROUND(IF('Datos de Indicador'!AE184&gt;N$302,0,IF('Datos de Indicador'!AE184&lt;$N$301,10,(N$302-'Datos de Indicador'!AE184)/(N$302-N$301)*10)),1))</f>
        <v>5.7</v>
      </c>
      <c r="O181" s="359">
        <f>IF('Datos de Indicador'!AF184="No dato","x",ROUND(IF('Datos de Indicador'!AF184&gt;O$302,0,IF('Datos de Indicador'!AF184&lt;$O$301,10,(O$302-'Datos de Indicador'!AF184)/(O$302-O$301)*10)),1))</f>
        <v>9.1999999999999993</v>
      </c>
      <c r="P181" s="359">
        <f>IF('Datos de Indicador'!AG184="No dato","x",ROUND(IF('Datos de Indicador'!AG184&gt;P$302,0,IF('Datos de Indicador'!AG184&lt;$P$301,10,(P$302-'Datos de Indicador'!AG184)/(P$302-P$301)*10)),1))</f>
        <v>10</v>
      </c>
      <c r="Q181" s="361">
        <f t="shared" si="19"/>
        <v>8.3000000000000007</v>
      </c>
      <c r="R181" s="363">
        <f>IF('Datos de Indicador'!AH184="No data","x",ROUND(IF('Datos de Indicador'!AH184&gt;R$302,0,IF('Datos de Indicador'!AH184&lt;R$301,10,(R$302-'Datos de Indicador'!AH184)/(R$302-R$301)*10)),1))</f>
        <v>0.1</v>
      </c>
      <c r="S181" s="363">
        <f>IF('Datos de Indicador'!AI184="No data","x",ROUND(IF('Datos de Indicador'!AI184&gt;S$302,0,IF('Datos de Indicador'!AI184&lt;S$301,10,(S$302-'Datos de Indicador'!AI184)/(S$302-S$301)*10)),1))</f>
        <v>0</v>
      </c>
      <c r="T181" s="363">
        <f>IF('Datos de Indicador'!AJ184="No data","x",ROUND(IF('Datos de Indicador'!AJ184&gt;T$302,0,IF('Datos de Indicador'!AJ184&lt;T$301,10,(T$302-'Datos de Indicador'!AJ184)/(T$302-T$301)*10)),1))</f>
        <v>7.4</v>
      </c>
      <c r="U181" s="363">
        <f>IF('Datos de Indicador'!AK184="No data","x",ROUND(IF('Datos de Indicador'!AK184&gt;U$302,0,IF('Datos de Indicador'!AK184&lt;U$301,10,(U$302-'Datos de Indicador'!AK184)/(U$302-U$301)*10)),1))</f>
        <v>10</v>
      </c>
      <c r="V181" s="364">
        <f t="shared" si="22"/>
        <v>5.8</v>
      </c>
      <c r="W181" s="365">
        <f>IF('Datos de Indicador'!AL184="No dato","x",ROUND(IF('Datos de Indicador'!AL184&gt;W$302,0,IF('Datos de Indicador'!AL184&lt;$W$301,10,(W$302-'Datos de Indicador'!AL184)/(W$302-W$301)*10)),1))</f>
        <v>6.7</v>
      </c>
      <c r="X181" s="361">
        <f t="shared" si="23"/>
        <v>6.3</v>
      </c>
      <c r="Y181" s="366">
        <f t="shared" si="20"/>
        <v>6.9</v>
      </c>
      <c r="Z181" s="32"/>
      <c r="AA181" s="378"/>
      <c r="AC181" s="378"/>
    </row>
    <row r="182" spans="1:29" s="3" customFormat="1" x14ac:dyDescent="0.25">
      <c r="A182" s="104" t="s">
        <v>311</v>
      </c>
      <c r="B182" s="101" t="s">
        <v>322</v>
      </c>
      <c r="C182" s="307">
        <v>1216</v>
      </c>
      <c r="D182" s="358">
        <f>IF('Datos de Indicador'!Y185="No dato","x",ROUND(IF('Datos de Indicador'!Y185&gt;D$302,10,IF('Datos de Indicador'!Y185&lt;$D$301,0,10-(D$302-'Datos de Indicador'!Y185)/(D$302-D$301)*10)),1))</f>
        <v>10</v>
      </c>
      <c r="E182" s="359">
        <f>IF('Datos de Indicador'!Z185="No dato","x",ROUND(IF('Datos de Indicador'!Z185&gt;E$302,0,IF('Datos de Indicador'!Z185&lt;$E$301,10,(E$302-'Datos de Indicador'!Z185)/(E$302-E$301)*10)),1))</f>
        <v>5</v>
      </c>
      <c r="F182" s="360">
        <f t="shared" si="21"/>
        <v>8.3000000000000007</v>
      </c>
      <c r="G182" s="359">
        <f>IF('Datos de Indicador'!AA185="No dato","x",ROUND(IF('Datos de Indicador'!AA185&gt;G$302,0,IF('Datos de Indicador'!AA185&lt;$G$301,10,(G$302-'Datos de Indicador'!AA185)/(G$302-G$301)*10)),1))</f>
        <v>8.5</v>
      </c>
      <c r="H182" s="361">
        <f t="shared" si="16"/>
        <v>8.5</v>
      </c>
      <c r="I182" s="362">
        <f t="shared" si="17"/>
        <v>8.4</v>
      </c>
      <c r="J182" s="359">
        <f>IF('Datos de Indicador'!AB185="No dato","x",ROUND(IF('Datos de Indicador'!AB185&gt;J$302,0,IF('Datos de Indicador'!AB185&lt;$J$301,10,(J$302-'Datos de Indicador'!AB185)/(J$302-J$301)*10)),1))</f>
        <v>10</v>
      </c>
      <c r="K182" s="359">
        <f>IF('Datos de Indicador'!AC185="No dato","x",ROUND(IF('Datos de Indicador'!AC185&gt;K$302,0,IF('Datos de Indicador'!AC185&lt;$K$301,10,(K$302-'Datos de Indicador'!AC185)/(K$302-K$301)*10)),1))</f>
        <v>10</v>
      </c>
      <c r="L182" s="359">
        <f>IF('Datos de Indicador'!AD185="No dato","x",ROUND(IF('Datos de Indicador'!AD185&gt;L$302,0,IF('Datos de Indicador'!AD185&lt;$L$301,10,(L$302-'Datos de Indicador'!AD185)/(L$302-L$301)*10)),1))</f>
        <v>9.6</v>
      </c>
      <c r="M182" s="361">
        <f t="shared" si="18"/>
        <v>9.9</v>
      </c>
      <c r="N182" s="358">
        <f>IF('Datos de Indicador'!AE185="No dato","x",ROUND(IF('Datos de Indicador'!AE185&gt;N$302,0,IF('Datos de Indicador'!AE185&lt;$N$301,10,(N$302-'Datos de Indicador'!AE185)/(N$302-N$301)*10)),1))</f>
        <v>8.9</v>
      </c>
      <c r="O182" s="359">
        <f>IF('Datos de Indicador'!AF185="No dato","x",ROUND(IF('Datos de Indicador'!AF185&gt;O$302,0,IF('Datos de Indicador'!AF185&lt;$O$301,10,(O$302-'Datos de Indicador'!AF185)/(O$302-O$301)*10)),1))</f>
        <v>10</v>
      </c>
      <c r="P182" s="359">
        <f>IF('Datos de Indicador'!AG185="No dato","x",ROUND(IF('Datos de Indicador'!AG185&gt;P$302,0,IF('Datos de Indicador'!AG185&lt;$P$301,10,(P$302-'Datos de Indicador'!AG185)/(P$302-P$301)*10)),1))</f>
        <v>10</v>
      </c>
      <c r="Q182" s="361">
        <f t="shared" si="19"/>
        <v>9.6</v>
      </c>
      <c r="R182" s="363">
        <f>IF('Datos de Indicador'!AH185="No data","x",ROUND(IF('Datos de Indicador'!AH185&gt;R$302,0,IF('Datos de Indicador'!AH185&lt;R$301,10,(R$302-'Datos de Indicador'!AH185)/(R$302-R$301)*10)),1))</f>
        <v>0</v>
      </c>
      <c r="S182" s="363">
        <f>IF('Datos de Indicador'!AI185="No data","x",ROUND(IF('Datos de Indicador'!AI185&gt;S$302,0,IF('Datos de Indicador'!AI185&lt;S$301,10,(S$302-'Datos de Indicador'!AI185)/(S$302-S$301)*10)),1))</f>
        <v>0</v>
      </c>
      <c r="T182" s="363">
        <f>IF('Datos de Indicador'!AJ185="No data","x",ROUND(IF('Datos de Indicador'!AJ185&gt;T$302,0,IF('Datos de Indicador'!AJ185&lt;T$301,10,(T$302-'Datos de Indicador'!AJ185)/(T$302-T$301)*10)),1))</f>
        <v>0.6</v>
      </c>
      <c r="U182" s="363">
        <f>IF('Datos de Indicador'!AK185="No data","x",ROUND(IF('Datos de Indicador'!AK185&gt;U$302,0,IF('Datos de Indicador'!AK185&lt;U$301,10,(U$302-'Datos de Indicador'!AK185)/(U$302-U$301)*10)),1))</f>
        <v>9.6999999999999993</v>
      </c>
      <c r="V182" s="364">
        <f t="shared" si="22"/>
        <v>3.4</v>
      </c>
      <c r="W182" s="365">
        <f>IF('Datos de Indicador'!AL185="No dato","x",ROUND(IF('Datos de Indicador'!AL185&gt;W$302,0,IF('Datos de Indicador'!AL185&lt;$W$301,10,(W$302-'Datos de Indicador'!AL185)/(W$302-W$301)*10)),1))</f>
        <v>5.3</v>
      </c>
      <c r="X182" s="361">
        <f t="shared" si="23"/>
        <v>4.4000000000000004</v>
      </c>
      <c r="Y182" s="366">
        <f t="shared" si="20"/>
        <v>8</v>
      </c>
      <c r="Z182" s="32"/>
      <c r="AA182" s="378"/>
      <c r="AC182" s="378"/>
    </row>
    <row r="183" spans="1:29" s="3" customFormat="1" x14ac:dyDescent="0.25">
      <c r="A183" s="104" t="s">
        <v>311</v>
      </c>
      <c r="B183" s="101" t="s">
        <v>323</v>
      </c>
      <c r="C183" s="307">
        <v>1217</v>
      </c>
      <c r="D183" s="358">
        <f>IF('Datos de Indicador'!Y186="No dato","x",ROUND(IF('Datos de Indicador'!Y186&gt;D$302,10,IF('Datos de Indicador'!Y186&lt;$D$301,0,10-(D$302-'Datos de Indicador'!Y186)/(D$302-D$301)*10)),1))</f>
        <v>10</v>
      </c>
      <c r="E183" s="359">
        <f>IF('Datos de Indicador'!Z186="No dato","x",ROUND(IF('Datos de Indicador'!Z186&gt;E$302,0,IF('Datos de Indicador'!Z186&lt;$E$301,10,(E$302-'Datos de Indicador'!Z186)/(E$302-E$301)*10)),1))</f>
        <v>10</v>
      </c>
      <c r="F183" s="360">
        <f t="shared" si="21"/>
        <v>10</v>
      </c>
      <c r="G183" s="359">
        <f>IF('Datos de Indicador'!AA186="No dato","x",ROUND(IF('Datos de Indicador'!AA186&gt;G$302,0,IF('Datos de Indicador'!AA186&lt;$G$301,10,(G$302-'Datos de Indicador'!AA186)/(G$302-G$301)*10)),1))</f>
        <v>5.7</v>
      </c>
      <c r="H183" s="361">
        <f t="shared" si="16"/>
        <v>5.7</v>
      </c>
      <c r="I183" s="362">
        <f t="shared" si="17"/>
        <v>8.6999999999999993</v>
      </c>
      <c r="J183" s="359">
        <f>IF('Datos de Indicador'!AB186="No dato","x",ROUND(IF('Datos de Indicador'!AB186&gt;J$302,0,IF('Datos de Indicador'!AB186&lt;$J$301,10,(J$302-'Datos de Indicador'!AB186)/(J$302-J$301)*10)),1))</f>
        <v>10</v>
      </c>
      <c r="K183" s="359">
        <f>IF('Datos de Indicador'!AC186="No dato","x",ROUND(IF('Datos de Indicador'!AC186&gt;K$302,0,IF('Datos de Indicador'!AC186&lt;$K$301,10,(K$302-'Datos de Indicador'!AC186)/(K$302-K$301)*10)),1))</f>
        <v>9.8000000000000007</v>
      </c>
      <c r="L183" s="359">
        <f>IF('Datos de Indicador'!AD186="No dato","x",ROUND(IF('Datos de Indicador'!AD186&gt;L$302,0,IF('Datos de Indicador'!AD186&lt;$L$301,10,(L$302-'Datos de Indicador'!AD186)/(L$302-L$301)*10)),1))</f>
        <v>6.7</v>
      </c>
      <c r="M183" s="361">
        <f t="shared" si="18"/>
        <v>8.8000000000000007</v>
      </c>
      <c r="N183" s="358">
        <f>IF('Datos de Indicador'!AE186="No dato","x",ROUND(IF('Datos de Indicador'!AE186&gt;N$302,0,IF('Datos de Indicador'!AE186&lt;$N$301,10,(N$302-'Datos de Indicador'!AE186)/(N$302-N$301)*10)),1))</f>
        <v>4.3</v>
      </c>
      <c r="O183" s="359">
        <f>IF('Datos de Indicador'!AF186="No dato","x",ROUND(IF('Datos de Indicador'!AF186&gt;O$302,0,IF('Datos de Indicador'!AF186&lt;$O$301,10,(O$302-'Datos de Indicador'!AF186)/(O$302-O$301)*10)),1))</f>
        <v>10</v>
      </c>
      <c r="P183" s="359">
        <f>IF('Datos de Indicador'!AG186="No dato","x",ROUND(IF('Datos de Indicador'!AG186&gt;P$302,0,IF('Datos de Indicador'!AG186&lt;$P$301,10,(P$302-'Datos de Indicador'!AG186)/(P$302-P$301)*10)),1))</f>
        <v>6.1</v>
      </c>
      <c r="Q183" s="361">
        <f t="shared" si="19"/>
        <v>6.8</v>
      </c>
      <c r="R183" s="363">
        <f>IF('Datos de Indicador'!AH186="No data","x",ROUND(IF('Datos de Indicador'!AH186&gt;R$302,0,IF('Datos de Indicador'!AH186&lt;R$301,10,(R$302-'Datos de Indicador'!AH186)/(R$302-R$301)*10)),1))</f>
        <v>2.7</v>
      </c>
      <c r="S183" s="363">
        <f>IF('Datos de Indicador'!AI186="No data","x",ROUND(IF('Datos de Indicador'!AI186&gt;S$302,0,IF('Datos de Indicador'!AI186&lt;S$301,10,(S$302-'Datos de Indicador'!AI186)/(S$302-S$301)*10)),1))</f>
        <v>0</v>
      </c>
      <c r="T183" s="363">
        <f>IF('Datos de Indicador'!AJ186="No data","x",ROUND(IF('Datos de Indicador'!AJ186&gt;T$302,0,IF('Datos de Indicador'!AJ186&lt;T$301,10,(T$302-'Datos de Indicador'!AJ186)/(T$302-T$301)*10)),1))</f>
        <v>6.1</v>
      </c>
      <c r="U183" s="363">
        <f>IF('Datos de Indicador'!AK186="No data","x",ROUND(IF('Datos de Indicador'!AK186&gt;U$302,0,IF('Datos de Indicador'!AK186&lt;U$301,10,(U$302-'Datos de Indicador'!AK186)/(U$302-U$301)*10)),1))</f>
        <v>10</v>
      </c>
      <c r="V183" s="364">
        <f t="shared" si="22"/>
        <v>5.8</v>
      </c>
      <c r="W183" s="365">
        <f>IF('Datos de Indicador'!AL186="No dato","x",ROUND(IF('Datos de Indicador'!AL186&gt;W$302,0,IF('Datos de Indicador'!AL186&lt;$W$301,10,(W$302-'Datos de Indicador'!AL186)/(W$302-W$301)*10)),1))</f>
        <v>4.4000000000000004</v>
      </c>
      <c r="X183" s="361">
        <f t="shared" si="23"/>
        <v>5.0999999999999996</v>
      </c>
      <c r="Y183" s="366">
        <f t="shared" si="20"/>
        <v>6.9</v>
      </c>
      <c r="Z183" s="32"/>
      <c r="AA183" s="378"/>
      <c r="AC183" s="378"/>
    </row>
    <row r="184" spans="1:29" s="3" customFormat="1" x14ac:dyDescent="0.25">
      <c r="A184" s="104" t="s">
        <v>311</v>
      </c>
      <c r="B184" s="101" t="s">
        <v>324</v>
      </c>
      <c r="C184" s="307">
        <v>1218</v>
      </c>
      <c r="D184" s="358">
        <f>IF('Datos de Indicador'!Y187="No dato","x",ROUND(IF('Datos de Indicador'!Y187&gt;D$302,10,IF('Datos de Indicador'!Y187&lt;$D$301,0,10-(D$302-'Datos de Indicador'!Y187)/(D$302-D$301)*10)),1))</f>
        <v>5</v>
      </c>
      <c r="E184" s="359">
        <f>IF('Datos de Indicador'!Z187="No dato","x",ROUND(IF('Datos de Indicador'!Z187&gt;E$302,0,IF('Datos de Indicador'!Z187&lt;$E$301,10,(E$302-'Datos de Indicador'!Z187)/(E$302-E$301)*10)),1))</f>
        <v>0</v>
      </c>
      <c r="F184" s="360">
        <f t="shared" si="21"/>
        <v>3.3</v>
      </c>
      <c r="G184" s="359">
        <f>IF('Datos de Indicador'!AA187="No dato","x",ROUND(IF('Datos de Indicador'!AA187&gt;G$302,0,IF('Datos de Indicador'!AA187&lt;$G$301,10,(G$302-'Datos de Indicador'!AA187)/(G$302-G$301)*10)),1))</f>
        <v>5.8</v>
      </c>
      <c r="H184" s="361">
        <f t="shared" si="16"/>
        <v>5.8</v>
      </c>
      <c r="I184" s="362">
        <f t="shared" si="17"/>
        <v>4.7</v>
      </c>
      <c r="J184" s="359">
        <f>IF('Datos de Indicador'!AB187="No dato","x",ROUND(IF('Datos de Indicador'!AB187&gt;J$302,0,IF('Datos de Indicador'!AB187&lt;$J$301,10,(J$302-'Datos de Indicador'!AB187)/(J$302-J$301)*10)),1))</f>
        <v>10</v>
      </c>
      <c r="K184" s="359">
        <f>IF('Datos de Indicador'!AC187="No dato","x",ROUND(IF('Datos de Indicador'!AC187&gt;K$302,0,IF('Datos de Indicador'!AC187&lt;$K$301,10,(K$302-'Datos de Indicador'!AC187)/(K$302-K$301)*10)),1))</f>
        <v>9.5</v>
      </c>
      <c r="L184" s="359">
        <f>IF('Datos de Indicador'!AD187="No dato","x",ROUND(IF('Datos de Indicador'!AD187&gt;L$302,0,IF('Datos de Indicador'!AD187&lt;$L$301,10,(L$302-'Datos de Indicador'!AD187)/(L$302-L$301)*10)),1))</f>
        <v>6.4</v>
      </c>
      <c r="M184" s="361">
        <f t="shared" si="18"/>
        <v>8.6</v>
      </c>
      <c r="N184" s="358">
        <f>IF('Datos de Indicador'!AE187="No dato","x",ROUND(IF('Datos de Indicador'!AE187&gt;N$302,0,IF('Datos de Indicador'!AE187&lt;$N$301,10,(N$302-'Datos de Indicador'!AE187)/(N$302-N$301)*10)),1))</f>
        <v>4.2</v>
      </c>
      <c r="O184" s="359">
        <f>IF('Datos de Indicador'!AF187="No dato","x",ROUND(IF('Datos de Indicador'!AF187&gt;O$302,0,IF('Datos de Indicador'!AF187&lt;$O$301,10,(O$302-'Datos de Indicador'!AF187)/(O$302-O$301)*10)),1))</f>
        <v>10</v>
      </c>
      <c r="P184" s="359">
        <f>IF('Datos de Indicador'!AG187="No dato","x",ROUND(IF('Datos de Indicador'!AG187&gt;P$302,0,IF('Datos de Indicador'!AG187&lt;$P$301,10,(P$302-'Datos de Indicador'!AG187)/(P$302-P$301)*10)),1))</f>
        <v>4.2</v>
      </c>
      <c r="Q184" s="361">
        <f t="shared" si="19"/>
        <v>6.1</v>
      </c>
      <c r="R184" s="363">
        <f>IF('Datos de Indicador'!AH187="No data","x",ROUND(IF('Datos de Indicador'!AH187&gt;R$302,0,IF('Datos de Indicador'!AH187&lt;R$301,10,(R$302-'Datos de Indicador'!AH187)/(R$302-R$301)*10)),1))</f>
        <v>0</v>
      </c>
      <c r="S184" s="363">
        <f>IF('Datos de Indicador'!AI187="No data","x",ROUND(IF('Datos de Indicador'!AI187&gt;S$302,0,IF('Datos de Indicador'!AI187&lt;S$301,10,(S$302-'Datos de Indicador'!AI187)/(S$302-S$301)*10)),1))</f>
        <v>0</v>
      </c>
      <c r="T184" s="363">
        <f>IF('Datos de Indicador'!AJ187="No data","x",ROUND(IF('Datos de Indicador'!AJ187&gt;T$302,0,IF('Datos de Indicador'!AJ187&lt;T$301,10,(T$302-'Datos de Indicador'!AJ187)/(T$302-T$301)*10)),1))</f>
        <v>6.4</v>
      </c>
      <c r="U184" s="363">
        <f>IF('Datos de Indicador'!AK187="No data","x",ROUND(IF('Datos de Indicador'!AK187&gt;U$302,0,IF('Datos de Indicador'!AK187&lt;U$301,10,(U$302-'Datos de Indicador'!AK187)/(U$302-U$301)*10)),1))</f>
        <v>10</v>
      </c>
      <c r="V184" s="364">
        <f t="shared" si="22"/>
        <v>5.5</v>
      </c>
      <c r="W184" s="365">
        <f>IF('Datos de Indicador'!AL187="No dato","x",ROUND(IF('Datos de Indicador'!AL187&gt;W$302,0,IF('Datos de Indicador'!AL187&lt;$W$301,10,(W$302-'Datos de Indicador'!AL187)/(W$302-W$301)*10)),1))</f>
        <v>5.4</v>
      </c>
      <c r="X184" s="361">
        <f t="shared" si="23"/>
        <v>5.5</v>
      </c>
      <c r="Y184" s="366">
        <f t="shared" si="20"/>
        <v>6.7</v>
      </c>
      <c r="Z184" s="32"/>
      <c r="AA184" s="378"/>
      <c r="AC184" s="378"/>
    </row>
    <row r="185" spans="1:29" s="3" customFormat="1" x14ac:dyDescent="0.25">
      <c r="A185" s="104" t="s">
        <v>311</v>
      </c>
      <c r="B185" s="101" t="s">
        <v>325</v>
      </c>
      <c r="C185" s="307">
        <v>1219</v>
      </c>
      <c r="D185" s="358">
        <f>IF('Datos de Indicador'!Y188="No dato","x",ROUND(IF('Datos de Indicador'!Y188&gt;D$302,10,IF('Datos de Indicador'!Y188&lt;$D$301,0,10-(D$302-'Datos de Indicador'!Y188)/(D$302-D$301)*10)),1))</f>
        <v>10</v>
      </c>
      <c r="E185" s="359">
        <f>IF('Datos de Indicador'!Z188="No dato","x",ROUND(IF('Datos de Indicador'!Z188&gt;E$302,0,IF('Datos de Indicador'!Z188&lt;$E$301,10,(E$302-'Datos de Indicador'!Z188)/(E$302-E$301)*10)),1))</f>
        <v>0</v>
      </c>
      <c r="F185" s="360">
        <f t="shared" si="21"/>
        <v>6.7</v>
      </c>
      <c r="G185" s="359">
        <f>IF('Datos de Indicador'!AA188="No dato","x",ROUND(IF('Datos de Indicador'!AA188&gt;G$302,0,IF('Datos de Indicador'!AA188&lt;$G$301,10,(G$302-'Datos de Indicador'!AA188)/(G$302-G$301)*10)),1))</f>
        <v>8.1999999999999993</v>
      </c>
      <c r="H185" s="361">
        <f t="shared" si="16"/>
        <v>8.1999999999999993</v>
      </c>
      <c r="I185" s="362">
        <f t="shared" si="17"/>
        <v>7.5</v>
      </c>
      <c r="J185" s="359">
        <f>IF('Datos de Indicador'!AB188="No dato","x",ROUND(IF('Datos de Indicador'!AB188&gt;J$302,0,IF('Datos de Indicador'!AB188&lt;$J$301,10,(J$302-'Datos de Indicador'!AB188)/(J$302-J$301)*10)),1))</f>
        <v>10</v>
      </c>
      <c r="K185" s="359">
        <f>IF('Datos de Indicador'!AC188="No dato","x",ROUND(IF('Datos de Indicador'!AC188&gt;K$302,0,IF('Datos de Indicador'!AC188&lt;$K$301,10,(K$302-'Datos de Indicador'!AC188)/(K$302-K$301)*10)),1))</f>
        <v>9.9</v>
      </c>
      <c r="L185" s="359">
        <f>IF('Datos de Indicador'!AD188="No dato","x",ROUND(IF('Datos de Indicador'!AD188&gt;L$302,0,IF('Datos de Indicador'!AD188&lt;$L$301,10,(L$302-'Datos de Indicador'!AD188)/(L$302-L$301)*10)),1))</f>
        <v>9.1999999999999993</v>
      </c>
      <c r="M185" s="361">
        <f t="shared" si="18"/>
        <v>9.6999999999999993</v>
      </c>
      <c r="N185" s="358">
        <f>IF('Datos de Indicador'!AE188="No dato","x",ROUND(IF('Datos de Indicador'!AE188&gt;N$302,0,IF('Datos de Indicador'!AE188&lt;$N$301,10,(N$302-'Datos de Indicador'!AE188)/(N$302-N$301)*10)),1))</f>
        <v>6.5</v>
      </c>
      <c r="O185" s="359">
        <f>IF('Datos de Indicador'!AF188="No dato","x",ROUND(IF('Datos de Indicador'!AF188&gt;O$302,0,IF('Datos de Indicador'!AF188&lt;$O$301,10,(O$302-'Datos de Indicador'!AF188)/(O$302-O$301)*10)),1))</f>
        <v>10</v>
      </c>
      <c r="P185" s="359">
        <f>IF('Datos de Indicador'!AG188="No dato","x",ROUND(IF('Datos de Indicador'!AG188&gt;P$302,0,IF('Datos de Indicador'!AG188&lt;$P$301,10,(P$302-'Datos de Indicador'!AG188)/(P$302-P$301)*10)),1))</f>
        <v>10</v>
      </c>
      <c r="Q185" s="361">
        <f t="shared" si="19"/>
        <v>8.8000000000000007</v>
      </c>
      <c r="R185" s="363">
        <f>IF('Datos de Indicador'!AH188="No data","x",ROUND(IF('Datos de Indicador'!AH188&gt;R$302,0,IF('Datos de Indicador'!AH188&lt;R$301,10,(R$302-'Datos de Indicador'!AH188)/(R$302-R$301)*10)),1))</f>
        <v>0</v>
      </c>
      <c r="S185" s="363">
        <f>IF('Datos de Indicador'!AI188="No data","x",ROUND(IF('Datos de Indicador'!AI188&gt;S$302,0,IF('Datos de Indicador'!AI188&lt;S$301,10,(S$302-'Datos de Indicador'!AI188)/(S$302-S$301)*10)),1))</f>
        <v>0</v>
      </c>
      <c r="T185" s="363">
        <f>IF('Datos de Indicador'!AJ188="No data","x",ROUND(IF('Datos de Indicador'!AJ188&gt;T$302,0,IF('Datos de Indicador'!AJ188&lt;T$301,10,(T$302-'Datos de Indicador'!AJ188)/(T$302-T$301)*10)),1))</f>
        <v>2.4</v>
      </c>
      <c r="U185" s="363">
        <f>IF('Datos de Indicador'!AK188="No data","x",ROUND(IF('Datos de Indicador'!AK188&gt;U$302,0,IF('Datos de Indicador'!AK188&lt;U$301,10,(U$302-'Datos de Indicador'!AK188)/(U$302-U$301)*10)),1))</f>
        <v>0</v>
      </c>
      <c r="V185" s="364">
        <f t="shared" si="22"/>
        <v>0.8</v>
      </c>
      <c r="W185" s="365">
        <f>IF('Datos de Indicador'!AL188="No dato","x",ROUND(IF('Datos de Indicador'!AL188&gt;W$302,0,IF('Datos de Indicador'!AL188&lt;$W$301,10,(W$302-'Datos de Indicador'!AL188)/(W$302-W$301)*10)),1))</f>
        <v>7</v>
      </c>
      <c r="X185" s="361">
        <f t="shared" si="23"/>
        <v>3.9</v>
      </c>
      <c r="Y185" s="366">
        <f t="shared" si="20"/>
        <v>7.5</v>
      </c>
      <c r="Z185" s="32"/>
      <c r="AA185" s="378"/>
      <c r="AC185" s="378"/>
    </row>
    <row r="186" spans="1:29" s="3" customFormat="1" x14ac:dyDescent="0.25">
      <c r="A186" s="99" t="s">
        <v>56</v>
      </c>
      <c r="B186" s="101" t="s">
        <v>57</v>
      </c>
      <c r="C186" s="307">
        <v>1301</v>
      </c>
      <c r="D186" s="358">
        <f>IF('Datos de Indicador'!Y189="No dato","x",ROUND(IF('Datos de Indicador'!Y189&gt;D$302,10,IF('Datos de Indicador'!Y189&lt;$D$301,0,10-(D$302-'Datos de Indicador'!Y189)/(D$302-D$301)*10)),1))</f>
        <v>5</v>
      </c>
      <c r="E186" s="359">
        <f>IF('Datos de Indicador'!Z189="No dato","x",ROUND(IF('Datos de Indicador'!Z189&gt;E$302,0,IF('Datos de Indicador'!Z189&lt;$E$301,10,(E$302-'Datos de Indicador'!Z189)/(E$302-E$301)*10)),1))</f>
        <v>0</v>
      </c>
      <c r="F186" s="360">
        <f t="shared" si="21"/>
        <v>3.3</v>
      </c>
      <c r="G186" s="359">
        <f>IF('Datos de Indicador'!AA189="No dato","x",ROUND(IF('Datos de Indicador'!AA189&gt;G$302,0,IF('Datos de Indicador'!AA189&lt;$G$301,10,(G$302-'Datos de Indicador'!AA189)/(G$302-G$301)*10)),1))</f>
        <v>4.0999999999999996</v>
      </c>
      <c r="H186" s="361">
        <f t="shared" si="16"/>
        <v>4.0999999999999996</v>
      </c>
      <c r="I186" s="362">
        <f t="shared" si="17"/>
        <v>3.7</v>
      </c>
      <c r="J186" s="359">
        <f>IF('Datos de Indicador'!AB189="No dato","x",ROUND(IF('Datos de Indicador'!AB189&gt;J$302,0,IF('Datos de Indicador'!AB189&lt;$J$301,10,(J$302-'Datos de Indicador'!AB189)/(J$302-J$301)*10)),1))</f>
        <v>8</v>
      </c>
      <c r="K186" s="359">
        <f>IF('Datos de Indicador'!AC189="No dato","x",ROUND(IF('Datos de Indicador'!AC189&gt;K$302,0,IF('Datos de Indicador'!AC189&lt;$K$301,10,(K$302-'Datos de Indicador'!AC189)/(K$302-K$301)*10)),1))</f>
        <v>8.8000000000000007</v>
      </c>
      <c r="L186" s="359">
        <f>IF('Datos de Indicador'!AD189="No dato","x",ROUND(IF('Datos de Indicador'!AD189&gt;L$302,0,IF('Datos de Indicador'!AD189&lt;$L$301,10,(L$302-'Datos de Indicador'!AD189)/(L$302-L$301)*10)),1))</f>
        <v>4.8</v>
      </c>
      <c r="M186" s="361">
        <f t="shared" si="18"/>
        <v>7.2</v>
      </c>
      <c r="N186" s="358">
        <f>IF('Datos de Indicador'!AE189="No dato","x",ROUND(IF('Datos de Indicador'!AE189&gt;N$302,0,IF('Datos de Indicador'!AE189&lt;$N$301,10,(N$302-'Datos de Indicador'!AE189)/(N$302-N$301)*10)),1))</f>
        <v>6.3</v>
      </c>
      <c r="O186" s="359">
        <f>IF('Datos de Indicador'!AF189="No dato","x",ROUND(IF('Datos de Indicador'!AF189&gt;O$302,0,IF('Datos de Indicador'!AF189&lt;$O$301,10,(O$302-'Datos de Indicador'!AF189)/(O$302-O$301)*10)),1))</f>
        <v>10</v>
      </c>
      <c r="P186" s="359">
        <f>IF('Datos de Indicador'!AG189="No dato","x",ROUND(IF('Datos de Indicador'!AG189&gt;P$302,0,IF('Datos de Indicador'!AG189&lt;$P$301,10,(P$302-'Datos de Indicador'!AG189)/(P$302-P$301)*10)),1))</f>
        <v>3.5</v>
      </c>
      <c r="Q186" s="361">
        <f t="shared" si="19"/>
        <v>6.6</v>
      </c>
      <c r="R186" s="363">
        <f>IF('Datos de Indicador'!AH189="No data","x",ROUND(IF('Datos de Indicador'!AH189&gt;R$302,0,IF('Datos de Indicador'!AH189&lt;R$301,10,(R$302-'Datos de Indicador'!AH189)/(R$302-R$301)*10)),1))</f>
        <v>7</v>
      </c>
      <c r="S186" s="363">
        <f>IF('Datos de Indicador'!AI189="No data","x",ROUND(IF('Datos de Indicador'!AI189&gt;S$302,0,IF('Datos de Indicador'!AI189&lt;S$301,10,(S$302-'Datos de Indicador'!AI189)/(S$302-S$301)*10)),1))</f>
        <v>0.3</v>
      </c>
      <c r="T186" s="363">
        <f>IF('Datos de Indicador'!AJ189="No data","x",ROUND(IF('Datos de Indicador'!AJ189&gt;T$302,0,IF('Datos de Indicador'!AJ189&lt;T$301,10,(T$302-'Datos de Indicador'!AJ189)/(T$302-T$301)*10)),1))</f>
        <v>5.0999999999999996</v>
      </c>
      <c r="U186" s="363">
        <f>IF('Datos de Indicador'!AK189="No data","x",ROUND(IF('Datos de Indicador'!AK189&gt;U$302,0,IF('Datos de Indicador'!AK189&lt;U$301,10,(U$302-'Datos de Indicador'!AK189)/(U$302-U$301)*10)),1))</f>
        <v>5.9</v>
      </c>
      <c r="V186" s="364">
        <f t="shared" si="22"/>
        <v>4.9000000000000004</v>
      </c>
      <c r="W186" s="365">
        <f>IF('Datos de Indicador'!AL189="No dato","x",ROUND(IF('Datos de Indicador'!AL189&gt;W$302,0,IF('Datos de Indicador'!AL189&lt;$W$301,10,(W$302-'Datos de Indicador'!AL189)/(W$302-W$301)*10)),1))</f>
        <v>4.4000000000000004</v>
      </c>
      <c r="X186" s="361">
        <f t="shared" si="23"/>
        <v>4.7</v>
      </c>
      <c r="Y186" s="366">
        <f t="shared" si="20"/>
        <v>6.2</v>
      </c>
      <c r="Z186" s="32"/>
      <c r="AA186" s="378"/>
      <c r="AC186" s="378"/>
    </row>
    <row r="187" spans="1:29" s="3" customFormat="1" x14ac:dyDescent="0.25">
      <c r="A187" s="99" t="s">
        <v>56</v>
      </c>
      <c r="B187" s="101" t="s">
        <v>58</v>
      </c>
      <c r="C187" s="307">
        <v>1302</v>
      </c>
      <c r="D187" s="358">
        <f>IF('Datos de Indicador'!Y190="No dato","x",ROUND(IF('Datos de Indicador'!Y190&gt;D$302,10,IF('Datos de Indicador'!Y190&lt;$D$301,0,10-(D$302-'Datos de Indicador'!Y190)/(D$302-D$301)*10)),1))</f>
        <v>10</v>
      </c>
      <c r="E187" s="359">
        <f>IF('Datos de Indicador'!Z190="No dato","x",ROUND(IF('Datos de Indicador'!Z190&gt;E$302,0,IF('Datos de Indicador'!Z190&lt;$E$301,10,(E$302-'Datos de Indicador'!Z190)/(E$302-E$301)*10)),1))</f>
        <v>5</v>
      </c>
      <c r="F187" s="360">
        <f t="shared" si="21"/>
        <v>8.3000000000000007</v>
      </c>
      <c r="G187" s="359">
        <f>IF('Datos de Indicador'!AA190="No dato","x",ROUND(IF('Datos de Indicador'!AA190&gt;G$302,0,IF('Datos de Indicador'!AA190&lt;$G$301,10,(G$302-'Datos de Indicador'!AA190)/(G$302-G$301)*10)),1))</f>
        <v>7.1</v>
      </c>
      <c r="H187" s="361">
        <f t="shared" si="16"/>
        <v>7.1</v>
      </c>
      <c r="I187" s="362">
        <f t="shared" si="17"/>
        <v>7.8</v>
      </c>
      <c r="J187" s="359">
        <f>IF('Datos de Indicador'!AB190="No dato","x",ROUND(IF('Datos de Indicador'!AB190&gt;J$302,0,IF('Datos de Indicador'!AB190&lt;$J$301,10,(J$302-'Datos de Indicador'!AB190)/(J$302-J$301)*10)),1))</f>
        <v>10</v>
      </c>
      <c r="K187" s="359">
        <f>IF('Datos de Indicador'!AC190="No dato","x",ROUND(IF('Datos de Indicador'!AC190&gt;K$302,0,IF('Datos de Indicador'!AC190&lt;$K$301,10,(K$302-'Datos de Indicador'!AC190)/(K$302-K$301)*10)),1))</f>
        <v>9.8000000000000007</v>
      </c>
      <c r="L187" s="359">
        <f>IF('Datos de Indicador'!AD190="No dato","x",ROUND(IF('Datos de Indicador'!AD190&gt;L$302,0,IF('Datos de Indicador'!AD190&lt;$L$301,10,(L$302-'Datos de Indicador'!AD190)/(L$302-L$301)*10)),1))</f>
        <v>6.9</v>
      </c>
      <c r="M187" s="361">
        <f t="shared" si="18"/>
        <v>8.9</v>
      </c>
      <c r="N187" s="358">
        <f>IF('Datos de Indicador'!AE190="No dato","x",ROUND(IF('Datos de Indicador'!AE190&gt;N$302,0,IF('Datos de Indicador'!AE190&lt;$N$301,10,(N$302-'Datos de Indicador'!AE190)/(N$302-N$301)*10)),1))</f>
        <v>8.5</v>
      </c>
      <c r="O187" s="359">
        <f>IF('Datos de Indicador'!AF190="No dato","x",ROUND(IF('Datos de Indicador'!AF190&gt;O$302,0,IF('Datos de Indicador'!AF190&lt;$O$301,10,(O$302-'Datos de Indicador'!AF190)/(O$302-O$301)*10)),1))</f>
        <v>10</v>
      </c>
      <c r="P187" s="359">
        <f>IF('Datos de Indicador'!AG190="No dato","x",ROUND(IF('Datos de Indicador'!AG190&gt;P$302,0,IF('Datos de Indicador'!AG190&lt;$P$301,10,(P$302-'Datos de Indicador'!AG190)/(P$302-P$301)*10)),1))</f>
        <v>6.4</v>
      </c>
      <c r="Q187" s="361">
        <f t="shared" si="19"/>
        <v>8.3000000000000007</v>
      </c>
      <c r="R187" s="363">
        <f>IF('Datos de Indicador'!AH190="No data","x",ROUND(IF('Datos de Indicador'!AH190&gt;R$302,0,IF('Datos de Indicador'!AH190&lt;R$301,10,(R$302-'Datos de Indicador'!AH190)/(R$302-R$301)*10)),1))</f>
        <v>5.3</v>
      </c>
      <c r="S187" s="363">
        <f>IF('Datos de Indicador'!AI190="No data","x",ROUND(IF('Datos de Indicador'!AI190&gt;S$302,0,IF('Datos de Indicador'!AI190&lt;S$301,10,(S$302-'Datos de Indicador'!AI190)/(S$302-S$301)*10)),1))</f>
        <v>0</v>
      </c>
      <c r="T187" s="363">
        <f>IF('Datos de Indicador'!AJ190="No data","x",ROUND(IF('Datos de Indicador'!AJ190&gt;T$302,0,IF('Datos de Indicador'!AJ190&lt;T$301,10,(T$302-'Datos de Indicador'!AJ190)/(T$302-T$301)*10)),1))</f>
        <v>8.6</v>
      </c>
      <c r="U187" s="363">
        <f>IF('Datos de Indicador'!AK190="No data","x",ROUND(IF('Datos de Indicador'!AK190&gt;U$302,0,IF('Datos de Indicador'!AK190&lt;U$301,10,(U$302-'Datos de Indicador'!AK190)/(U$302-U$301)*10)),1))</f>
        <v>10</v>
      </c>
      <c r="V187" s="364">
        <f t="shared" si="22"/>
        <v>7.1</v>
      </c>
      <c r="W187" s="365">
        <f>IF('Datos de Indicador'!AL190="No dato","x",ROUND(IF('Datos de Indicador'!AL190&gt;W$302,0,IF('Datos de Indicador'!AL190&lt;$W$301,10,(W$302-'Datos de Indicador'!AL190)/(W$302-W$301)*10)),1))</f>
        <v>4.8</v>
      </c>
      <c r="X187" s="361">
        <f t="shared" si="23"/>
        <v>6</v>
      </c>
      <c r="Y187" s="366">
        <f t="shared" si="20"/>
        <v>7.7</v>
      </c>
      <c r="Z187" s="32"/>
      <c r="AA187" s="378"/>
      <c r="AC187" s="378"/>
    </row>
    <row r="188" spans="1:29" s="3" customFormat="1" x14ac:dyDescent="0.25">
      <c r="A188" s="99" t="s">
        <v>56</v>
      </c>
      <c r="B188" s="101" t="s">
        <v>59</v>
      </c>
      <c r="C188" s="307">
        <v>1303</v>
      </c>
      <c r="D188" s="358">
        <f>IF('Datos de Indicador'!Y191="No dato","x",ROUND(IF('Datos de Indicador'!Y191&gt;D$302,10,IF('Datos de Indicador'!Y191&lt;$D$301,0,10-(D$302-'Datos de Indicador'!Y191)/(D$302-D$301)*10)),1))</f>
        <v>10</v>
      </c>
      <c r="E188" s="359">
        <f>IF('Datos de Indicador'!Z191="No dato","x",ROUND(IF('Datos de Indicador'!Z191&gt;E$302,0,IF('Datos de Indicador'!Z191&lt;$E$301,10,(E$302-'Datos de Indicador'!Z191)/(E$302-E$301)*10)),1))</f>
        <v>10</v>
      </c>
      <c r="F188" s="360">
        <f t="shared" si="21"/>
        <v>10</v>
      </c>
      <c r="G188" s="359">
        <f>IF('Datos de Indicador'!AA191="No dato","x",ROUND(IF('Datos de Indicador'!AA191&gt;G$302,0,IF('Datos de Indicador'!AA191&lt;$G$301,10,(G$302-'Datos de Indicador'!AA191)/(G$302-G$301)*10)),1))</f>
        <v>7.7</v>
      </c>
      <c r="H188" s="361">
        <f t="shared" si="16"/>
        <v>7.7</v>
      </c>
      <c r="I188" s="362">
        <f t="shared" si="17"/>
        <v>9.1999999999999993</v>
      </c>
      <c r="J188" s="359">
        <f>IF('Datos de Indicador'!AB191="No dato","x",ROUND(IF('Datos de Indicador'!AB191&gt;J$302,0,IF('Datos de Indicador'!AB191&lt;$J$301,10,(J$302-'Datos de Indicador'!AB191)/(J$302-J$301)*10)),1))</f>
        <v>2.2000000000000002</v>
      </c>
      <c r="K188" s="359">
        <f>IF('Datos de Indicador'!AC191="No dato","x",ROUND(IF('Datos de Indicador'!AC191&gt;K$302,0,IF('Datos de Indicador'!AC191&lt;$K$301,10,(K$302-'Datos de Indicador'!AC191)/(K$302-K$301)*10)),1))</f>
        <v>9.4</v>
      </c>
      <c r="L188" s="359">
        <f>IF('Datos de Indicador'!AD191="No dato","x",ROUND(IF('Datos de Indicador'!AD191&gt;L$302,0,IF('Datos de Indicador'!AD191&lt;$L$301,10,(L$302-'Datos de Indicador'!AD191)/(L$302-L$301)*10)),1))</f>
        <v>6.6</v>
      </c>
      <c r="M188" s="361">
        <f t="shared" si="18"/>
        <v>6.1</v>
      </c>
      <c r="N188" s="358">
        <f>IF('Datos de Indicador'!AE191="No dato","x",ROUND(IF('Datos de Indicador'!AE191&gt;N$302,0,IF('Datos de Indicador'!AE191&lt;$N$301,10,(N$302-'Datos de Indicador'!AE191)/(N$302-N$301)*10)),1))</f>
        <v>4.5</v>
      </c>
      <c r="O188" s="359">
        <f>IF('Datos de Indicador'!AF191="No dato","x",ROUND(IF('Datos de Indicador'!AF191&gt;O$302,0,IF('Datos de Indicador'!AF191&lt;$O$301,10,(O$302-'Datos de Indicador'!AF191)/(O$302-O$301)*10)),1))</f>
        <v>10</v>
      </c>
      <c r="P188" s="359">
        <f>IF('Datos de Indicador'!AG191="No dato","x",ROUND(IF('Datos de Indicador'!AG191&gt;P$302,0,IF('Datos de Indicador'!AG191&lt;$P$301,10,(P$302-'Datos de Indicador'!AG191)/(P$302-P$301)*10)),1))</f>
        <v>10</v>
      </c>
      <c r="Q188" s="361">
        <f t="shared" si="19"/>
        <v>8.1999999999999993</v>
      </c>
      <c r="R188" s="363">
        <f>IF('Datos de Indicador'!AH191="No data","x",ROUND(IF('Datos de Indicador'!AH191&gt;R$302,0,IF('Datos de Indicador'!AH191&lt;R$301,10,(R$302-'Datos de Indicador'!AH191)/(R$302-R$301)*10)),1))</f>
        <v>5.0999999999999996</v>
      </c>
      <c r="S188" s="363">
        <f>IF('Datos de Indicador'!AI191="No data","x",ROUND(IF('Datos de Indicador'!AI191&gt;S$302,0,IF('Datos de Indicador'!AI191&lt;S$301,10,(S$302-'Datos de Indicador'!AI191)/(S$302-S$301)*10)),1))</f>
        <v>0</v>
      </c>
      <c r="T188" s="363">
        <f>IF('Datos de Indicador'!AJ191="No data","x",ROUND(IF('Datos de Indicador'!AJ191&gt;T$302,0,IF('Datos de Indicador'!AJ191&lt;T$301,10,(T$302-'Datos de Indicador'!AJ191)/(T$302-T$301)*10)),1))</f>
        <v>5.6</v>
      </c>
      <c r="U188" s="363">
        <f>IF('Datos de Indicador'!AK191="No data","x",ROUND(IF('Datos de Indicador'!AK191&gt;U$302,0,IF('Datos de Indicador'!AK191&lt;U$301,10,(U$302-'Datos de Indicador'!AK191)/(U$302-U$301)*10)),1))</f>
        <v>9.3000000000000007</v>
      </c>
      <c r="V188" s="364">
        <f t="shared" si="22"/>
        <v>5.8</v>
      </c>
      <c r="W188" s="365">
        <f>IF('Datos de Indicador'!AL191="No dato","x",ROUND(IF('Datos de Indicador'!AL191&gt;W$302,0,IF('Datos de Indicador'!AL191&lt;$W$301,10,(W$302-'Datos de Indicador'!AL191)/(W$302-W$301)*10)),1))</f>
        <v>5.3</v>
      </c>
      <c r="X188" s="361">
        <f t="shared" si="23"/>
        <v>5.6</v>
      </c>
      <c r="Y188" s="366">
        <f t="shared" si="20"/>
        <v>6.6</v>
      </c>
      <c r="Z188" s="32"/>
      <c r="AA188" s="378"/>
      <c r="AC188" s="378"/>
    </row>
    <row r="189" spans="1:29" s="3" customFormat="1" x14ac:dyDescent="0.25">
      <c r="A189" s="99" t="s">
        <v>56</v>
      </c>
      <c r="B189" s="101" t="s">
        <v>60</v>
      </c>
      <c r="C189" s="307">
        <v>1304</v>
      </c>
      <c r="D189" s="358">
        <f>IF('Datos de Indicador'!Y192="No dato","x",ROUND(IF('Datos de Indicador'!Y192&gt;D$302,10,IF('Datos de Indicador'!Y192&lt;$D$301,0,10-(D$302-'Datos de Indicador'!Y192)/(D$302-D$301)*10)),1))</f>
        <v>10</v>
      </c>
      <c r="E189" s="359">
        <f>IF('Datos de Indicador'!Z192="No dato","x",ROUND(IF('Datos de Indicador'!Z192&gt;E$302,0,IF('Datos de Indicador'!Z192&lt;$E$301,10,(E$302-'Datos de Indicador'!Z192)/(E$302-E$301)*10)),1))</f>
        <v>10</v>
      </c>
      <c r="F189" s="360">
        <f t="shared" si="21"/>
        <v>10</v>
      </c>
      <c r="G189" s="359">
        <f>IF('Datos de Indicador'!AA192="No dato","x",ROUND(IF('Datos de Indicador'!AA192&gt;G$302,0,IF('Datos de Indicador'!AA192&lt;$G$301,10,(G$302-'Datos de Indicador'!AA192)/(G$302-G$301)*10)),1))</f>
        <v>7.6</v>
      </c>
      <c r="H189" s="361">
        <f t="shared" si="16"/>
        <v>7.6</v>
      </c>
      <c r="I189" s="362">
        <f t="shared" si="17"/>
        <v>9.1</v>
      </c>
      <c r="J189" s="359">
        <f>IF('Datos de Indicador'!AB192="No dato","x",ROUND(IF('Datos de Indicador'!AB192&gt;J$302,0,IF('Datos de Indicador'!AB192&lt;$J$301,10,(J$302-'Datos de Indicador'!AB192)/(J$302-J$301)*10)),1))</f>
        <v>8.3000000000000007</v>
      </c>
      <c r="K189" s="359">
        <f>IF('Datos de Indicador'!AC192="No dato","x",ROUND(IF('Datos de Indicador'!AC192&gt;K$302,0,IF('Datos de Indicador'!AC192&lt;$K$301,10,(K$302-'Datos de Indicador'!AC192)/(K$302-K$301)*10)),1))</f>
        <v>9.9</v>
      </c>
      <c r="L189" s="359">
        <f>IF('Datos de Indicador'!AD192="No dato","x",ROUND(IF('Datos de Indicador'!AD192&gt;L$302,0,IF('Datos de Indicador'!AD192&lt;$L$301,10,(L$302-'Datos de Indicador'!AD192)/(L$302-L$301)*10)),1))</f>
        <v>4.7</v>
      </c>
      <c r="M189" s="361">
        <f t="shared" si="18"/>
        <v>7.6</v>
      </c>
      <c r="N189" s="358">
        <f>IF('Datos de Indicador'!AE192="No dato","x",ROUND(IF('Datos de Indicador'!AE192&gt;N$302,0,IF('Datos de Indicador'!AE192&lt;$N$301,10,(N$302-'Datos de Indicador'!AE192)/(N$302-N$301)*10)),1))</f>
        <v>8.6999999999999993</v>
      </c>
      <c r="O189" s="359">
        <f>IF('Datos de Indicador'!AF192="No dato","x",ROUND(IF('Datos de Indicador'!AF192&gt;O$302,0,IF('Datos de Indicador'!AF192&lt;$O$301,10,(O$302-'Datos de Indicador'!AF192)/(O$302-O$301)*10)),1))</f>
        <v>9.8000000000000007</v>
      </c>
      <c r="P189" s="359">
        <f>IF('Datos de Indicador'!AG192="No dato","x",ROUND(IF('Datos de Indicador'!AG192&gt;P$302,0,IF('Datos de Indicador'!AG192&lt;$P$301,10,(P$302-'Datos de Indicador'!AG192)/(P$302-P$301)*10)),1))</f>
        <v>2.2999999999999998</v>
      </c>
      <c r="Q189" s="361">
        <f t="shared" si="19"/>
        <v>6.9</v>
      </c>
      <c r="R189" s="363">
        <f>IF('Datos de Indicador'!AH192="No data","x",ROUND(IF('Datos de Indicador'!AH192&gt;R$302,0,IF('Datos de Indicador'!AH192&lt;R$301,10,(R$302-'Datos de Indicador'!AH192)/(R$302-R$301)*10)),1))</f>
        <v>0</v>
      </c>
      <c r="S189" s="363">
        <f>IF('Datos de Indicador'!AI192="No data","x",ROUND(IF('Datos de Indicador'!AI192&gt;S$302,0,IF('Datos de Indicador'!AI192&lt;S$301,10,(S$302-'Datos de Indicador'!AI192)/(S$302-S$301)*10)),1))</f>
        <v>10</v>
      </c>
      <c r="T189" s="363">
        <f>IF('Datos de Indicador'!AJ192="No data","x",ROUND(IF('Datos de Indicador'!AJ192&gt;T$302,0,IF('Datos de Indicador'!AJ192&lt;T$301,10,(T$302-'Datos de Indicador'!AJ192)/(T$302-T$301)*10)),1))</f>
        <v>9.6999999999999993</v>
      </c>
      <c r="U189" s="363">
        <f>IF('Datos de Indicador'!AK192="No data","x",ROUND(IF('Datos de Indicador'!AK192&gt;U$302,0,IF('Datos de Indicador'!AK192&lt;U$301,10,(U$302-'Datos de Indicador'!AK192)/(U$302-U$301)*10)),1))</f>
        <v>10</v>
      </c>
      <c r="V189" s="364">
        <f t="shared" si="22"/>
        <v>8.1999999999999993</v>
      </c>
      <c r="W189" s="365">
        <f>IF('Datos de Indicador'!AL192="No dato","x",ROUND(IF('Datos de Indicador'!AL192&gt;W$302,0,IF('Datos de Indicador'!AL192&lt;$W$301,10,(W$302-'Datos de Indicador'!AL192)/(W$302-W$301)*10)),1))</f>
        <v>7.1</v>
      </c>
      <c r="X189" s="361">
        <f t="shared" si="23"/>
        <v>7.7</v>
      </c>
      <c r="Y189" s="366">
        <f t="shared" si="20"/>
        <v>7.4</v>
      </c>
      <c r="Z189" s="32"/>
      <c r="AA189" s="378"/>
      <c r="AC189" s="378"/>
    </row>
    <row r="190" spans="1:29" s="3" customFormat="1" x14ac:dyDescent="0.25">
      <c r="A190" s="99" t="s">
        <v>56</v>
      </c>
      <c r="B190" s="101" t="s">
        <v>61</v>
      </c>
      <c r="C190" s="307">
        <v>1305</v>
      </c>
      <c r="D190" s="358">
        <f>IF('Datos de Indicador'!Y193="No dato","x",ROUND(IF('Datos de Indicador'!Y193&gt;D$302,10,IF('Datos de Indicador'!Y193&lt;$D$301,0,10-(D$302-'Datos de Indicador'!Y193)/(D$302-D$301)*10)),1))</f>
        <v>10</v>
      </c>
      <c r="E190" s="359">
        <f>IF('Datos de Indicador'!Z193="No dato","x",ROUND(IF('Datos de Indicador'!Z193&gt;E$302,0,IF('Datos de Indicador'!Z193&lt;$E$301,10,(E$302-'Datos de Indicador'!Z193)/(E$302-E$301)*10)),1))</f>
        <v>10</v>
      </c>
      <c r="F190" s="360">
        <f t="shared" si="21"/>
        <v>10</v>
      </c>
      <c r="G190" s="359">
        <f>IF('Datos de Indicador'!AA193="No dato","x",ROUND(IF('Datos de Indicador'!AA193&gt;G$302,0,IF('Datos de Indicador'!AA193&lt;$G$301,10,(G$302-'Datos de Indicador'!AA193)/(G$302-G$301)*10)),1))</f>
        <v>5.9</v>
      </c>
      <c r="H190" s="361">
        <f t="shared" si="16"/>
        <v>5.9</v>
      </c>
      <c r="I190" s="362">
        <f t="shared" si="17"/>
        <v>8.6999999999999993</v>
      </c>
      <c r="J190" s="359">
        <f>IF('Datos de Indicador'!AB193="No dato","x",ROUND(IF('Datos de Indicador'!AB193&gt;J$302,0,IF('Datos de Indicador'!AB193&lt;$J$301,10,(J$302-'Datos de Indicador'!AB193)/(J$302-J$301)*10)),1))</f>
        <v>10</v>
      </c>
      <c r="K190" s="359">
        <f>IF('Datos de Indicador'!AC193="No dato","x",ROUND(IF('Datos de Indicador'!AC193&gt;K$302,0,IF('Datos de Indicador'!AC193&lt;$K$301,10,(K$302-'Datos de Indicador'!AC193)/(K$302-K$301)*10)),1))</f>
        <v>9.6999999999999993</v>
      </c>
      <c r="L190" s="359">
        <f>IF('Datos de Indicador'!AD193="No dato","x",ROUND(IF('Datos de Indicador'!AD193&gt;L$302,0,IF('Datos de Indicador'!AD193&lt;$L$301,10,(L$302-'Datos de Indicador'!AD193)/(L$302-L$301)*10)),1))</f>
        <v>6.4</v>
      </c>
      <c r="M190" s="361">
        <f t="shared" si="18"/>
        <v>8.6999999999999993</v>
      </c>
      <c r="N190" s="358">
        <f>IF('Datos de Indicador'!AE193="No dato","x",ROUND(IF('Datos de Indicador'!AE193&gt;N$302,0,IF('Datos de Indicador'!AE193&lt;$N$301,10,(N$302-'Datos de Indicador'!AE193)/(N$302-N$301)*10)),1))</f>
        <v>4.2</v>
      </c>
      <c r="O190" s="359">
        <f>IF('Datos de Indicador'!AF193="No dato","x",ROUND(IF('Datos de Indicador'!AF193&gt;O$302,0,IF('Datos de Indicador'!AF193&lt;$O$301,10,(O$302-'Datos de Indicador'!AF193)/(O$302-O$301)*10)),1))</f>
        <v>10</v>
      </c>
      <c r="P190" s="359">
        <f>IF('Datos de Indicador'!AG193="No dato","x",ROUND(IF('Datos de Indicador'!AG193&gt;P$302,0,IF('Datos de Indicador'!AG193&lt;$P$301,10,(P$302-'Datos de Indicador'!AG193)/(P$302-P$301)*10)),1))</f>
        <v>10</v>
      </c>
      <c r="Q190" s="361">
        <f t="shared" si="19"/>
        <v>8.1</v>
      </c>
      <c r="R190" s="363">
        <f>IF('Datos de Indicador'!AH193="No data","x",ROUND(IF('Datos de Indicador'!AH193&gt;R$302,0,IF('Datos de Indicador'!AH193&lt;R$301,10,(R$302-'Datos de Indicador'!AH193)/(R$302-R$301)*10)),1))</f>
        <v>10</v>
      </c>
      <c r="S190" s="363">
        <f>IF('Datos de Indicador'!AI193="No data","x",ROUND(IF('Datos de Indicador'!AI193&gt;S$302,0,IF('Datos de Indicador'!AI193&lt;S$301,10,(S$302-'Datos de Indicador'!AI193)/(S$302-S$301)*10)),1))</f>
        <v>0</v>
      </c>
      <c r="T190" s="363">
        <f>IF('Datos de Indicador'!AJ193="No data","x",ROUND(IF('Datos de Indicador'!AJ193&gt;T$302,0,IF('Datos de Indicador'!AJ193&lt;T$301,10,(T$302-'Datos de Indicador'!AJ193)/(T$302-T$301)*10)),1))</f>
        <v>6.4</v>
      </c>
      <c r="U190" s="363">
        <f>IF('Datos de Indicador'!AK193="No data","x",ROUND(IF('Datos de Indicador'!AK193&gt;U$302,0,IF('Datos de Indicador'!AK193&lt;U$301,10,(U$302-'Datos de Indicador'!AK193)/(U$302-U$301)*10)),1))</f>
        <v>9.8000000000000007</v>
      </c>
      <c r="V190" s="364">
        <f t="shared" si="22"/>
        <v>7.1</v>
      </c>
      <c r="W190" s="365">
        <f>IF('Datos de Indicador'!AL193="No dato","x",ROUND(IF('Datos de Indicador'!AL193&gt;W$302,0,IF('Datos de Indicador'!AL193&lt;$W$301,10,(W$302-'Datos de Indicador'!AL193)/(W$302-W$301)*10)),1))</f>
        <v>6.2</v>
      </c>
      <c r="X190" s="361">
        <f t="shared" si="23"/>
        <v>6.7</v>
      </c>
      <c r="Y190" s="366">
        <f t="shared" si="20"/>
        <v>7.8</v>
      </c>
      <c r="Z190" s="32"/>
      <c r="AA190" s="378"/>
      <c r="AC190" s="378"/>
    </row>
    <row r="191" spans="1:29" s="3" customFormat="1" x14ac:dyDescent="0.25">
      <c r="A191" s="99" t="s">
        <v>56</v>
      </c>
      <c r="B191" s="101" t="s">
        <v>62</v>
      </c>
      <c r="C191" s="307">
        <v>1306</v>
      </c>
      <c r="D191" s="358">
        <f>IF('Datos de Indicador'!Y194="No dato","x",ROUND(IF('Datos de Indicador'!Y194&gt;D$302,10,IF('Datos de Indicador'!Y194&lt;$D$301,0,10-(D$302-'Datos de Indicador'!Y194)/(D$302-D$301)*10)),1))</f>
        <v>10</v>
      </c>
      <c r="E191" s="359">
        <f>IF('Datos de Indicador'!Z194="No dato","x",ROUND(IF('Datos de Indicador'!Z194&gt;E$302,0,IF('Datos de Indicador'!Z194&lt;$E$301,10,(E$302-'Datos de Indicador'!Z194)/(E$302-E$301)*10)),1))</f>
        <v>10</v>
      </c>
      <c r="F191" s="360">
        <f t="shared" si="21"/>
        <v>10</v>
      </c>
      <c r="G191" s="359">
        <f>IF('Datos de Indicador'!AA194="No dato","x",ROUND(IF('Datos de Indicador'!AA194&gt;G$302,0,IF('Datos de Indicador'!AA194&lt;$G$301,10,(G$302-'Datos de Indicador'!AA194)/(G$302-G$301)*10)),1))</f>
        <v>7.8</v>
      </c>
      <c r="H191" s="361">
        <f t="shared" si="16"/>
        <v>7.8</v>
      </c>
      <c r="I191" s="362">
        <f t="shared" si="17"/>
        <v>9.1999999999999993</v>
      </c>
      <c r="J191" s="359">
        <f>IF('Datos de Indicador'!AB194="No dato","x",ROUND(IF('Datos de Indicador'!AB194&gt;J$302,0,IF('Datos de Indicador'!AB194&lt;$J$301,10,(J$302-'Datos de Indicador'!AB194)/(J$302-J$301)*10)),1))</f>
        <v>10</v>
      </c>
      <c r="K191" s="359">
        <f>IF('Datos de Indicador'!AC194="No dato","x",ROUND(IF('Datos de Indicador'!AC194&gt;K$302,0,IF('Datos de Indicador'!AC194&lt;$K$301,10,(K$302-'Datos de Indicador'!AC194)/(K$302-K$301)*10)),1))</f>
        <v>10</v>
      </c>
      <c r="L191" s="359">
        <f>IF('Datos de Indicador'!AD194="No dato","x",ROUND(IF('Datos de Indicador'!AD194&gt;L$302,0,IF('Datos de Indicador'!AD194&lt;$L$301,10,(L$302-'Datos de Indicador'!AD194)/(L$302-L$301)*10)),1))</f>
        <v>7.8</v>
      </c>
      <c r="M191" s="361">
        <f t="shared" si="18"/>
        <v>9.3000000000000007</v>
      </c>
      <c r="N191" s="358">
        <f>IF('Datos de Indicador'!AE194="No dato","x",ROUND(IF('Datos de Indicador'!AE194&gt;N$302,0,IF('Datos de Indicador'!AE194&lt;$N$301,10,(N$302-'Datos de Indicador'!AE194)/(N$302-N$301)*10)),1))</f>
        <v>5.9</v>
      </c>
      <c r="O191" s="359">
        <f>IF('Datos de Indicador'!AF194="No dato","x",ROUND(IF('Datos de Indicador'!AF194&gt;O$302,0,IF('Datos de Indicador'!AF194&lt;$O$301,10,(O$302-'Datos de Indicador'!AF194)/(O$302-O$301)*10)),1))</f>
        <v>10</v>
      </c>
      <c r="P191" s="359">
        <f>IF('Datos de Indicador'!AG194="No dato","x",ROUND(IF('Datos de Indicador'!AG194&gt;P$302,0,IF('Datos de Indicador'!AG194&lt;$P$301,10,(P$302-'Datos de Indicador'!AG194)/(P$302-P$301)*10)),1))</f>
        <v>8.1999999999999993</v>
      </c>
      <c r="Q191" s="361">
        <f t="shared" si="19"/>
        <v>8</v>
      </c>
      <c r="R191" s="363">
        <f>IF('Datos de Indicador'!AH194="No data","x",ROUND(IF('Datos de Indicador'!AH194&gt;R$302,0,IF('Datos de Indicador'!AH194&lt;R$301,10,(R$302-'Datos de Indicador'!AH194)/(R$302-R$301)*10)),1))</f>
        <v>0</v>
      </c>
      <c r="S191" s="363">
        <f>IF('Datos de Indicador'!AI194="No data","x",ROUND(IF('Datos de Indicador'!AI194&gt;S$302,0,IF('Datos de Indicador'!AI194&lt;S$301,10,(S$302-'Datos de Indicador'!AI194)/(S$302-S$301)*10)),1))</f>
        <v>0</v>
      </c>
      <c r="T191" s="363">
        <f>IF('Datos de Indicador'!AJ194="No data","x",ROUND(IF('Datos de Indicador'!AJ194&gt;T$302,0,IF('Datos de Indicador'!AJ194&lt;T$301,10,(T$302-'Datos de Indicador'!AJ194)/(T$302-T$301)*10)),1))</f>
        <v>7.1</v>
      </c>
      <c r="U191" s="363">
        <f>IF('Datos de Indicador'!AK194="No data","x",ROUND(IF('Datos de Indicador'!AK194&gt;U$302,0,IF('Datos de Indicador'!AK194&lt;U$301,10,(U$302-'Datos de Indicador'!AK194)/(U$302-U$301)*10)),1))</f>
        <v>10</v>
      </c>
      <c r="V191" s="364">
        <f t="shared" si="22"/>
        <v>5.7</v>
      </c>
      <c r="W191" s="365">
        <f>IF('Datos de Indicador'!AL194="No dato","x",ROUND(IF('Datos de Indicador'!AL194&gt;W$302,0,IF('Datos de Indicador'!AL194&lt;$W$301,10,(W$302-'Datos de Indicador'!AL194)/(W$302-W$301)*10)),1))</f>
        <v>7.9</v>
      </c>
      <c r="X191" s="361">
        <f t="shared" si="23"/>
        <v>6.8</v>
      </c>
      <c r="Y191" s="366">
        <f t="shared" si="20"/>
        <v>8</v>
      </c>
      <c r="Z191" s="32"/>
      <c r="AA191" s="378"/>
      <c r="AC191" s="378"/>
    </row>
    <row r="192" spans="1:29" s="3" customFormat="1" x14ac:dyDescent="0.25">
      <c r="A192" s="99" t="s">
        <v>56</v>
      </c>
      <c r="B192" s="101" t="s">
        <v>63</v>
      </c>
      <c r="C192" s="307">
        <v>1307</v>
      </c>
      <c r="D192" s="358">
        <f>IF('Datos de Indicador'!Y195="No dato","x",ROUND(IF('Datos de Indicador'!Y195&gt;D$302,10,IF('Datos de Indicador'!Y195&lt;$D$301,0,10-(D$302-'Datos de Indicador'!Y195)/(D$302-D$301)*10)),1))</f>
        <v>10</v>
      </c>
      <c r="E192" s="359">
        <f>IF('Datos de Indicador'!Z195="No dato","x",ROUND(IF('Datos de Indicador'!Z195&gt;E$302,0,IF('Datos de Indicador'!Z195&lt;$E$301,10,(E$302-'Datos de Indicador'!Z195)/(E$302-E$301)*10)),1))</f>
        <v>10</v>
      </c>
      <c r="F192" s="360">
        <f t="shared" si="21"/>
        <v>10</v>
      </c>
      <c r="G192" s="359">
        <f>IF('Datos de Indicador'!AA195="No dato","x",ROUND(IF('Datos de Indicador'!AA195&gt;G$302,0,IF('Datos de Indicador'!AA195&lt;$G$301,10,(G$302-'Datos de Indicador'!AA195)/(G$302-G$301)*10)),1))</f>
        <v>8.3000000000000007</v>
      </c>
      <c r="H192" s="361">
        <f t="shared" si="16"/>
        <v>8.3000000000000007</v>
      </c>
      <c r="I192" s="362">
        <f t="shared" si="17"/>
        <v>9.3000000000000007</v>
      </c>
      <c r="J192" s="359">
        <f>IF('Datos de Indicador'!AB195="No dato","x",ROUND(IF('Datos de Indicador'!AB195&gt;J$302,0,IF('Datos de Indicador'!AB195&lt;$J$301,10,(J$302-'Datos de Indicador'!AB195)/(J$302-J$301)*10)),1))</f>
        <v>8.6999999999999993</v>
      </c>
      <c r="K192" s="359">
        <f>IF('Datos de Indicador'!AC195="No dato","x",ROUND(IF('Datos de Indicador'!AC195&gt;K$302,0,IF('Datos de Indicador'!AC195&lt;$K$301,10,(K$302-'Datos de Indicador'!AC195)/(K$302-K$301)*10)),1))</f>
        <v>9</v>
      </c>
      <c r="L192" s="359">
        <f>IF('Datos de Indicador'!AD195="No dato","x",ROUND(IF('Datos de Indicador'!AD195&gt;L$302,0,IF('Datos de Indicador'!AD195&lt;$L$301,10,(L$302-'Datos de Indicador'!AD195)/(L$302-L$301)*10)),1))</f>
        <v>5.4</v>
      </c>
      <c r="M192" s="361">
        <f t="shared" si="18"/>
        <v>7.7</v>
      </c>
      <c r="N192" s="358">
        <f>IF('Datos de Indicador'!AE195="No dato","x",ROUND(IF('Datos de Indicador'!AE195&gt;N$302,0,IF('Datos de Indicador'!AE195&lt;$N$301,10,(N$302-'Datos de Indicador'!AE195)/(N$302-N$301)*10)),1))</f>
        <v>7.5</v>
      </c>
      <c r="O192" s="359">
        <f>IF('Datos de Indicador'!AF195="No dato","x",ROUND(IF('Datos de Indicador'!AF195&gt;O$302,0,IF('Datos de Indicador'!AF195&lt;$O$301,10,(O$302-'Datos de Indicador'!AF195)/(O$302-O$301)*10)),1))</f>
        <v>10</v>
      </c>
      <c r="P192" s="359">
        <f>IF('Datos de Indicador'!AG195="No dato","x",ROUND(IF('Datos de Indicador'!AG195&gt;P$302,0,IF('Datos de Indicador'!AG195&lt;$P$301,10,(P$302-'Datos de Indicador'!AG195)/(P$302-P$301)*10)),1))</f>
        <v>3.9</v>
      </c>
      <c r="Q192" s="361">
        <f t="shared" si="19"/>
        <v>7.1</v>
      </c>
      <c r="R192" s="363">
        <f>IF('Datos de Indicador'!AH195="No data","x",ROUND(IF('Datos de Indicador'!AH195&gt;R$302,0,IF('Datos de Indicador'!AH195&lt;R$301,10,(R$302-'Datos de Indicador'!AH195)/(R$302-R$301)*10)),1))</f>
        <v>7.1</v>
      </c>
      <c r="S192" s="363">
        <f>IF('Datos de Indicador'!AI195="No data","x",ROUND(IF('Datos de Indicador'!AI195&gt;S$302,0,IF('Datos de Indicador'!AI195&lt;S$301,10,(S$302-'Datos de Indicador'!AI195)/(S$302-S$301)*10)),1))</f>
        <v>4</v>
      </c>
      <c r="T192" s="363">
        <f>IF('Datos de Indicador'!AJ195="No data","x",ROUND(IF('Datos de Indicador'!AJ195&gt;T$302,0,IF('Datos de Indicador'!AJ195&lt;T$301,10,(T$302-'Datos de Indicador'!AJ195)/(T$302-T$301)*10)),1))</f>
        <v>6.3</v>
      </c>
      <c r="U192" s="363">
        <f>IF('Datos de Indicador'!AK195="No data","x",ROUND(IF('Datos de Indicador'!AK195&gt;U$302,0,IF('Datos de Indicador'!AK195&lt;U$301,10,(U$302-'Datos de Indicador'!AK195)/(U$302-U$301)*10)),1))</f>
        <v>10</v>
      </c>
      <c r="V192" s="364">
        <f t="shared" si="22"/>
        <v>7.3</v>
      </c>
      <c r="W192" s="365">
        <f>IF('Datos de Indicador'!AL195="No dato","x",ROUND(IF('Datos de Indicador'!AL195&gt;W$302,0,IF('Datos de Indicador'!AL195&lt;$W$301,10,(W$302-'Datos de Indicador'!AL195)/(W$302-W$301)*10)),1))</f>
        <v>6.1</v>
      </c>
      <c r="X192" s="361">
        <f t="shared" si="23"/>
        <v>6.7</v>
      </c>
      <c r="Y192" s="366">
        <f t="shared" si="20"/>
        <v>7.2</v>
      </c>
      <c r="Z192" s="32"/>
      <c r="AA192" s="378"/>
      <c r="AC192" s="378"/>
    </row>
    <row r="193" spans="1:29" s="3" customFormat="1" x14ac:dyDescent="0.25">
      <c r="A193" s="99" t="s">
        <v>56</v>
      </c>
      <c r="B193" s="101" t="s">
        <v>64</v>
      </c>
      <c r="C193" s="307">
        <v>1308</v>
      </c>
      <c r="D193" s="358">
        <f>IF('Datos de Indicador'!Y196="No dato","x",ROUND(IF('Datos de Indicador'!Y196&gt;D$302,10,IF('Datos de Indicador'!Y196&lt;$D$301,0,10-(D$302-'Datos de Indicador'!Y196)/(D$302-D$301)*10)),1))</f>
        <v>10</v>
      </c>
      <c r="E193" s="359">
        <f>IF('Datos de Indicador'!Z196="No dato","x",ROUND(IF('Datos de Indicador'!Z196&gt;E$302,0,IF('Datos de Indicador'!Z196&lt;$E$301,10,(E$302-'Datos de Indicador'!Z196)/(E$302-E$301)*10)),1))</f>
        <v>10</v>
      </c>
      <c r="F193" s="360">
        <f t="shared" si="21"/>
        <v>10</v>
      </c>
      <c r="G193" s="359">
        <f>IF('Datos de Indicador'!AA196="No dato","x",ROUND(IF('Datos de Indicador'!AA196&gt;G$302,0,IF('Datos de Indicador'!AA196&lt;$G$301,10,(G$302-'Datos de Indicador'!AA196)/(G$302-G$301)*10)),1))</f>
        <v>6.2</v>
      </c>
      <c r="H193" s="361">
        <f t="shared" si="16"/>
        <v>6.2</v>
      </c>
      <c r="I193" s="362">
        <f t="shared" si="17"/>
        <v>8.8000000000000007</v>
      </c>
      <c r="J193" s="359">
        <f>IF('Datos de Indicador'!AB196="No dato","x",ROUND(IF('Datos de Indicador'!AB196&gt;J$302,0,IF('Datos de Indicador'!AB196&lt;$J$301,10,(J$302-'Datos de Indicador'!AB196)/(J$302-J$301)*10)),1))</f>
        <v>10</v>
      </c>
      <c r="K193" s="359">
        <f>IF('Datos de Indicador'!AC196="No dato","x",ROUND(IF('Datos de Indicador'!AC196&gt;K$302,0,IF('Datos de Indicador'!AC196&lt;$K$301,10,(K$302-'Datos de Indicador'!AC196)/(K$302-K$301)*10)),1))</f>
        <v>9.8000000000000007</v>
      </c>
      <c r="L193" s="359">
        <f>IF('Datos de Indicador'!AD196="No dato","x",ROUND(IF('Datos de Indicador'!AD196&gt;L$302,0,IF('Datos de Indicador'!AD196&lt;$L$301,10,(L$302-'Datos de Indicador'!AD196)/(L$302-L$301)*10)),1))</f>
        <v>5.3</v>
      </c>
      <c r="M193" s="361">
        <f t="shared" si="18"/>
        <v>8.4</v>
      </c>
      <c r="N193" s="358">
        <f>IF('Datos de Indicador'!AE196="No dato","x",ROUND(IF('Datos de Indicador'!AE196&gt;N$302,0,IF('Datos de Indicador'!AE196&lt;$N$301,10,(N$302-'Datos de Indicador'!AE196)/(N$302-N$301)*10)),1))</f>
        <v>8.1</v>
      </c>
      <c r="O193" s="359">
        <f>IF('Datos de Indicador'!AF196="No dato","x",ROUND(IF('Datos de Indicador'!AF196&gt;O$302,0,IF('Datos de Indicador'!AF196&lt;$O$301,10,(O$302-'Datos de Indicador'!AF196)/(O$302-O$301)*10)),1))</f>
        <v>10</v>
      </c>
      <c r="P193" s="359">
        <f>IF('Datos de Indicador'!AG196="No dato","x",ROUND(IF('Datos de Indicador'!AG196&gt;P$302,0,IF('Datos de Indicador'!AG196&lt;$P$301,10,(P$302-'Datos de Indicador'!AG196)/(P$302-P$301)*10)),1))</f>
        <v>2.8</v>
      </c>
      <c r="Q193" s="361">
        <f t="shared" si="19"/>
        <v>7</v>
      </c>
      <c r="R193" s="363">
        <f>IF('Datos de Indicador'!AH196="No data","x",ROUND(IF('Datos de Indicador'!AH196&gt;R$302,0,IF('Datos de Indicador'!AH196&lt;R$301,10,(R$302-'Datos de Indicador'!AH196)/(R$302-R$301)*10)),1))</f>
        <v>10</v>
      </c>
      <c r="S193" s="363">
        <f>IF('Datos de Indicador'!AI196="No data","x",ROUND(IF('Datos de Indicador'!AI196&gt;S$302,0,IF('Datos de Indicador'!AI196&lt;S$301,10,(S$302-'Datos de Indicador'!AI196)/(S$302-S$301)*10)),1))</f>
        <v>0</v>
      </c>
      <c r="T193" s="363">
        <f>IF('Datos de Indicador'!AJ196="No data","x",ROUND(IF('Datos de Indicador'!AJ196&gt;T$302,0,IF('Datos de Indicador'!AJ196&lt;T$301,10,(T$302-'Datos de Indicador'!AJ196)/(T$302-T$301)*10)),1))</f>
        <v>4.8</v>
      </c>
      <c r="U193" s="363">
        <f>IF('Datos de Indicador'!AK196="No data","x",ROUND(IF('Datos de Indicador'!AK196&gt;U$302,0,IF('Datos de Indicador'!AK196&lt;U$301,10,(U$302-'Datos de Indicador'!AK196)/(U$302-U$301)*10)),1))</f>
        <v>10</v>
      </c>
      <c r="V193" s="364">
        <f t="shared" si="22"/>
        <v>6.6</v>
      </c>
      <c r="W193" s="365">
        <f>IF('Datos de Indicador'!AL196="No dato","x",ROUND(IF('Datos de Indicador'!AL196&gt;W$302,0,IF('Datos de Indicador'!AL196&lt;$W$301,10,(W$302-'Datos de Indicador'!AL196)/(W$302-W$301)*10)),1))</f>
        <v>3.7</v>
      </c>
      <c r="X193" s="361">
        <f t="shared" si="23"/>
        <v>5.2</v>
      </c>
      <c r="Y193" s="366">
        <f t="shared" si="20"/>
        <v>6.9</v>
      </c>
      <c r="Z193" s="32"/>
      <c r="AA193" s="378"/>
      <c r="AC193" s="378"/>
    </row>
    <row r="194" spans="1:29" s="3" customFormat="1" x14ac:dyDescent="0.25">
      <c r="A194" s="99" t="s">
        <v>56</v>
      </c>
      <c r="B194" s="101" t="s">
        <v>65</v>
      </c>
      <c r="C194" s="307">
        <v>1309</v>
      </c>
      <c r="D194" s="358">
        <f>IF('Datos de Indicador'!Y197="No dato","x",ROUND(IF('Datos de Indicador'!Y197&gt;D$302,10,IF('Datos de Indicador'!Y197&lt;$D$301,0,10-(D$302-'Datos de Indicador'!Y197)/(D$302-D$301)*10)),1))</f>
        <v>10</v>
      </c>
      <c r="E194" s="359">
        <f>IF('Datos de Indicador'!Z197="No dato","x",ROUND(IF('Datos de Indicador'!Z197&gt;E$302,0,IF('Datos de Indicador'!Z197&lt;$E$301,10,(E$302-'Datos de Indicador'!Z197)/(E$302-E$301)*10)),1))</f>
        <v>10</v>
      </c>
      <c r="F194" s="360">
        <f t="shared" si="21"/>
        <v>10</v>
      </c>
      <c r="G194" s="359">
        <f>IF('Datos de Indicador'!AA197="No dato","x",ROUND(IF('Datos de Indicador'!AA197&gt;G$302,0,IF('Datos de Indicador'!AA197&lt;$G$301,10,(G$302-'Datos de Indicador'!AA197)/(G$302-G$301)*10)),1))</f>
        <v>7.4</v>
      </c>
      <c r="H194" s="361">
        <f t="shared" si="16"/>
        <v>7.4</v>
      </c>
      <c r="I194" s="362">
        <f t="shared" si="17"/>
        <v>9.1</v>
      </c>
      <c r="J194" s="359">
        <f>IF('Datos de Indicador'!AB197="No dato","x",ROUND(IF('Datos de Indicador'!AB197&gt;J$302,0,IF('Datos de Indicador'!AB197&lt;$J$301,10,(J$302-'Datos de Indicador'!AB197)/(J$302-J$301)*10)),1))</f>
        <v>10</v>
      </c>
      <c r="K194" s="359">
        <f>IF('Datos de Indicador'!AC197="No dato","x",ROUND(IF('Datos de Indicador'!AC197&gt;K$302,0,IF('Datos de Indicador'!AC197&lt;$K$301,10,(K$302-'Datos de Indicador'!AC197)/(K$302-K$301)*10)),1))</f>
        <v>9.9</v>
      </c>
      <c r="L194" s="359">
        <f>IF('Datos de Indicador'!AD197="No dato","x",ROUND(IF('Datos de Indicador'!AD197&gt;L$302,0,IF('Datos de Indicador'!AD197&lt;$L$301,10,(L$302-'Datos de Indicador'!AD197)/(L$302-L$301)*10)),1))</f>
        <v>8.6999999999999993</v>
      </c>
      <c r="M194" s="361">
        <f t="shared" si="18"/>
        <v>9.5</v>
      </c>
      <c r="N194" s="358">
        <f>IF('Datos de Indicador'!AE197="No dato","x",ROUND(IF('Datos de Indicador'!AE197&gt;N$302,0,IF('Datos de Indicador'!AE197&lt;$N$301,10,(N$302-'Datos de Indicador'!AE197)/(N$302-N$301)*10)),1))</f>
        <v>7.8</v>
      </c>
      <c r="O194" s="359">
        <f>IF('Datos de Indicador'!AF197="No dato","x",ROUND(IF('Datos de Indicador'!AF197&gt;O$302,0,IF('Datos de Indicador'!AF197&lt;$O$301,10,(O$302-'Datos de Indicador'!AF197)/(O$302-O$301)*10)),1))</f>
        <v>10</v>
      </c>
      <c r="P194" s="359">
        <f>IF('Datos de Indicador'!AG197="No dato","x",ROUND(IF('Datos de Indicador'!AG197&gt;P$302,0,IF('Datos de Indicador'!AG197&lt;$P$301,10,(P$302-'Datos de Indicador'!AG197)/(P$302-P$301)*10)),1))</f>
        <v>7.6</v>
      </c>
      <c r="Q194" s="361">
        <f t="shared" si="19"/>
        <v>8.5</v>
      </c>
      <c r="R194" s="363">
        <f>IF('Datos de Indicador'!AH197="No data","x",ROUND(IF('Datos de Indicador'!AH197&gt;R$302,0,IF('Datos de Indicador'!AH197&lt;R$301,10,(R$302-'Datos de Indicador'!AH197)/(R$302-R$301)*10)),1))</f>
        <v>0</v>
      </c>
      <c r="S194" s="363">
        <f>IF('Datos de Indicador'!AI197="No data","x",ROUND(IF('Datos de Indicador'!AI197&gt;S$302,0,IF('Datos de Indicador'!AI197&lt;S$301,10,(S$302-'Datos de Indicador'!AI197)/(S$302-S$301)*10)),1))</f>
        <v>0</v>
      </c>
      <c r="T194" s="363">
        <f>IF('Datos de Indicador'!AJ197="No data","x",ROUND(IF('Datos de Indicador'!AJ197&gt;T$302,0,IF('Datos de Indicador'!AJ197&lt;T$301,10,(T$302-'Datos de Indicador'!AJ197)/(T$302-T$301)*10)),1))</f>
        <v>9</v>
      </c>
      <c r="U194" s="363">
        <f>IF('Datos de Indicador'!AK197="No data","x",ROUND(IF('Datos de Indicador'!AK197&gt;U$302,0,IF('Datos de Indicador'!AK197&lt;U$301,10,(U$302-'Datos de Indicador'!AK197)/(U$302-U$301)*10)),1))</f>
        <v>10</v>
      </c>
      <c r="V194" s="364">
        <f t="shared" si="22"/>
        <v>6.3</v>
      </c>
      <c r="W194" s="365">
        <f>IF('Datos de Indicador'!AL197="No dato","x",ROUND(IF('Datos de Indicador'!AL197&gt;W$302,0,IF('Datos de Indicador'!AL197&lt;$W$301,10,(W$302-'Datos de Indicador'!AL197)/(W$302-W$301)*10)),1))</f>
        <v>7.2</v>
      </c>
      <c r="X194" s="361">
        <f t="shared" si="23"/>
        <v>6.8</v>
      </c>
      <c r="Y194" s="366">
        <f t="shared" si="20"/>
        <v>8.3000000000000007</v>
      </c>
      <c r="Z194" s="32"/>
      <c r="AA194" s="378"/>
      <c r="AC194" s="378"/>
    </row>
    <row r="195" spans="1:29" s="3" customFormat="1" x14ac:dyDescent="0.25">
      <c r="A195" s="99" t="s">
        <v>56</v>
      </c>
      <c r="B195" s="101" t="s">
        <v>66</v>
      </c>
      <c r="C195" s="307">
        <v>1310</v>
      </c>
      <c r="D195" s="358">
        <f>IF('Datos de Indicador'!Y198="No dato","x",ROUND(IF('Datos de Indicador'!Y198&gt;D$302,10,IF('Datos de Indicador'!Y198&lt;$D$301,0,10-(D$302-'Datos de Indicador'!Y198)/(D$302-D$301)*10)),1))</f>
        <v>10</v>
      </c>
      <c r="E195" s="359">
        <f>IF('Datos de Indicador'!Z198="No dato","x",ROUND(IF('Datos de Indicador'!Z198&gt;E$302,0,IF('Datos de Indicador'!Z198&lt;$E$301,10,(E$302-'Datos de Indicador'!Z198)/(E$302-E$301)*10)),1))</f>
        <v>10</v>
      </c>
      <c r="F195" s="360">
        <f t="shared" si="21"/>
        <v>10</v>
      </c>
      <c r="G195" s="359">
        <f>IF('Datos de Indicador'!AA198="No dato","x",ROUND(IF('Datos de Indicador'!AA198&gt;G$302,0,IF('Datos de Indicador'!AA198&lt;$G$301,10,(G$302-'Datos de Indicador'!AA198)/(G$302-G$301)*10)),1))</f>
        <v>7.3</v>
      </c>
      <c r="H195" s="361">
        <f t="shared" ref="H195:H258" si="24">G195</f>
        <v>7.3</v>
      </c>
      <c r="I195" s="362">
        <f t="shared" ref="I195:I258" si="25">ROUND(IF(H195="x",F195,(10-GEOMEAN(((10-H195)/10*9+1),((10-F195)/10*9+1)))/9*10),1)</f>
        <v>9.1</v>
      </c>
      <c r="J195" s="359">
        <f>IF('Datos de Indicador'!AB198="No dato","x",ROUND(IF('Datos de Indicador'!AB198&gt;J$302,0,IF('Datos de Indicador'!AB198&lt;$J$301,10,(J$302-'Datos de Indicador'!AB198)/(J$302-J$301)*10)),1))</f>
        <v>5.9</v>
      </c>
      <c r="K195" s="359">
        <f>IF('Datos de Indicador'!AC198="No dato","x",ROUND(IF('Datos de Indicador'!AC198&gt;K$302,0,IF('Datos de Indicador'!AC198&lt;$K$301,10,(K$302-'Datos de Indicador'!AC198)/(K$302-K$301)*10)),1))</f>
        <v>9.6</v>
      </c>
      <c r="L195" s="359">
        <f>IF('Datos de Indicador'!AD198="No dato","x",ROUND(IF('Datos de Indicador'!AD198&gt;L$302,0,IF('Datos de Indicador'!AD198&lt;$L$301,10,(L$302-'Datos de Indicador'!AD198)/(L$302-L$301)*10)),1))</f>
        <v>4.8</v>
      </c>
      <c r="M195" s="361">
        <f t="shared" ref="M195:M258" si="26">IF(AND(J195="x",K195="x",L195="x"),"x",ROUND(AVERAGE(J195,K195,L195),1))</f>
        <v>6.8</v>
      </c>
      <c r="N195" s="358">
        <f>IF('Datos de Indicador'!AE198="No dato","x",ROUND(IF('Datos de Indicador'!AE198&gt;N$302,0,IF('Datos de Indicador'!AE198&lt;$N$301,10,(N$302-'Datos de Indicador'!AE198)/(N$302-N$301)*10)),1))</f>
        <v>1.3</v>
      </c>
      <c r="O195" s="359">
        <f>IF('Datos de Indicador'!AF198="No dato","x",ROUND(IF('Datos de Indicador'!AF198&gt;O$302,0,IF('Datos de Indicador'!AF198&lt;$O$301,10,(O$302-'Datos de Indicador'!AF198)/(O$302-O$301)*10)),1))</f>
        <v>10</v>
      </c>
      <c r="P195" s="359">
        <f>IF('Datos de Indicador'!AG198="No dato","x",ROUND(IF('Datos de Indicador'!AG198&gt;P$302,0,IF('Datos de Indicador'!AG198&lt;$P$301,10,(P$302-'Datos de Indicador'!AG198)/(P$302-P$301)*10)),1))</f>
        <v>6.1</v>
      </c>
      <c r="Q195" s="361">
        <f t="shared" ref="Q195:Q258" si="27">IF(AND(N195="x",O195="x",P195="x"),"x",ROUND(AVERAGE(N195,O195,P195),1))</f>
        <v>5.8</v>
      </c>
      <c r="R195" s="363">
        <f>IF('Datos de Indicador'!AH198="No data","x",ROUND(IF('Datos de Indicador'!AH198&gt;R$302,0,IF('Datos de Indicador'!AH198&lt;R$301,10,(R$302-'Datos de Indicador'!AH198)/(R$302-R$301)*10)),1))</f>
        <v>6.3</v>
      </c>
      <c r="S195" s="363">
        <f>IF('Datos de Indicador'!AI198="No data","x",ROUND(IF('Datos de Indicador'!AI198&gt;S$302,0,IF('Datos de Indicador'!AI198&lt;S$301,10,(S$302-'Datos de Indicador'!AI198)/(S$302-S$301)*10)),1))</f>
        <v>0</v>
      </c>
      <c r="T195" s="363">
        <f>IF('Datos de Indicador'!AJ198="No data","x",ROUND(IF('Datos de Indicador'!AJ198&gt;T$302,0,IF('Datos de Indicador'!AJ198&lt;T$301,10,(T$302-'Datos de Indicador'!AJ198)/(T$302-T$301)*10)),1))</f>
        <v>5.6</v>
      </c>
      <c r="U195" s="363">
        <f>IF('Datos de Indicador'!AK198="No data","x",ROUND(IF('Datos de Indicador'!AK198&gt;U$302,0,IF('Datos de Indicador'!AK198&lt;U$301,10,(U$302-'Datos de Indicador'!AK198)/(U$302-U$301)*10)),1))</f>
        <v>10</v>
      </c>
      <c r="V195" s="364">
        <f t="shared" si="22"/>
        <v>6.3</v>
      </c>
      <c r="W195" s="365">
        <f>IF('Datos de Indicador'!AL198="No dato","x",ROUND(IF('Datos de Indicador'!AL198&gt;W$302,0,IF('Datos de Indicador'!AL198&lt;$W$301,10,(W$302-'Datos de Indicador'!AL198)/(W$302-W$301)*10)),1))</f>
        <v>4.8</v>
      </c>
      <c r="X195" s="361">
        <f t="shared" si="23"/>
        <v>5.6</v>
      </c>
      <c r="Y195" s="366">
        <f t="shared" ref="Y195:Y258" si="28">IF(AND(M195="x",Q195="x",X195="x"),"x",ROUND(AVERAGE(M195,Q195,X195),1))</f>
        <v>6.1</v>
      </c>
      <c r="Z195" s="32"/>
      <c r="AA195" s="378"/>
      <c r="AC195" s="378"/>
    </row>
    <row r="196" spans="1:29" s="3" customFormat="1" x14ac:dyDescent="0.25">
      <c r="A196" s="99" t="s">
        <v>56</v>
      </c>
      <c r="B196" s="101" t="s">
        <v>67</v>
      </c>
      <c r="C196" s="307">
        <v>1311</v>
      </c>
      <c r="D196" s="358">
        <f>IF('Datos de Indicador'!Y199="No dato","x",ROUND(IF('Datos de Indicador'!Y199&gt;D$302,10,IF('Datos de Indicador'!Y199&lt;$D$301,0,10-(D$302-'Datos de Indicador'!Y199)/(D$302-D$301)*10)),1))</f>
        <v>10</v>
      </c>
      <c r="E196" s="359">
        <f>IF('Datos de Indicador'!Z199="No dato","x",ROUND(IF('Datos de Indicador'!Z199&gt;E$302,0,IF('Datos de Indicador'!Z199&lt;$E$301,10,(E$302-'Datos de Indicador'!Z199)/(E$302-E$301)*10)),1))</f>
        <v>10</v>
      </c>
      <c r="F196" s="360">
        <f t="shared" ref="F196:F259" si="29">IF(AND(D196="x",E196="x"),"x",ROUND(AVERAGE(D196,D196,E196),1))</f>
        <v>10</v>
      </c>
      <c r="G196" s="359">
        <f>IF('Datos de Indicador'!AA199="No dato","x",ROUND(IF('Datos de Indicador'!AA199&gt;G$302,0,IF('Datos de Indicador'!AA199&lt;$G$301,10,(G$302-'Datos de Indicador'!AA199)/(G$302-G$301)*10)),1))</f>
        <v>7.3</v>
      </c>
      <c r="H196" s="361">
        <f t="shared" si="24"/>
        <v>7.3</v>
      </c>
      <c r="I196" s="362">
        <f t="shared" si="25"/>
        <v>9.1</v>
      </c>
      <c r="J196" s="359">
        <f>IF('Datos de Indicador'!AB199="No dato","x",ROUND(IF('Datos de Indicador'!AB199&gt;J$302,0,IF('Datos de Indicador'!AB199&lt;$J$301,10,(J$302-'Datos de Indicador'!AB199)/(J$302-J$301)*10)),1))</f>
        <v>3.5</v>
      </c>
      <c r="K196" s="359">
        <f>IF('Datos de Indicador'!AC199="No dato","x",ROUND(IF('Datos de Indicador'!AC199&gt;K$302,0,IF('Datos de Indicador'!AC199&lt;$K$301,10,(K$302-'Datos de Indicador'!AC199)/(K$302-K$301)*10)),1))</f>
        <v>9.9</v>
      </c>
      <c r="L196" s="359">
        <f>IF('Datos de Indicador'!AD199="No dato","x",ROUND(IF('Datos de Indicador'!AD199&gt;L$302,0,IF('Datos de Indicador'!AD199&lt;$L$301,10,(L$302-'Datos de Indicador'!AD199)/(L$302-L$301)*10)),1))</f>
        <v>8.6999999999999993</v>
      </c>
      <c r="M196" s="361">
        <f t="shared" si="26"/>
        <v>7.4</v>
      </c>
      <c r="N196" s="358">
        <f>IF('Datos de Indicador'!AE199="No dato","x",ROUND(IF('Datos de Indicador'!AE199&gt;N$302,0,IF('Datos de Indicador'!AE199&lt;$N$301,10,(N$302-'Datos de Indicador'!AE199)/(N$302-N$301)*10)),1))</f>
        <v>0.7</v>
      </c>
      <c r="O196" s="359">
        <f>IF('Datos de Indicador'!AF199="No dato","x",ROUND(IF('Datos de Indicador'!AF199&gt;O$302,0,IF('Datos de Indicador'!AF199&lt;$O$301,10,(O$302-'Datos de Indicador'!AF199)/(O$302-O$301)*10)),1))</f>
        <v>10</v>
      </c>
      <c r="P196" s="359">
        <f>IF('Datos de Indicador'!AG199="No dato","x",ROUND(IF('Datos de Indicador'!AG199&gt;P$302,0,IF('Datos de Indicador'!AG199&lt;$P$301,10,(P$302-'Datos de Indicador'!AG199)/(P$302-P$301)*10)),1))</f>
        <v>3.2</v>
      </c>
      <c r="Q196" s="361">
        <f t="shared" si="27"/>
        <v>4.5999999999999996</v>
      </c>
      <c r="R196" s="363">
        <f>IF('Datos de Indicador'!AH199="No data","x",ROUND(IF('Datos de Indicador'!AH199&gt;R$302,0,IF('Datos de Indicador'!AH199&lt;R$301,10,(R$302-'Datos de Indicador'!AH199)/(R$302-R$301)*10)),1))</f>
        <v>0</v>
      </c>
      <c r="S196" s="363">
        <f>IF('Datos de Indicador'!AI199="No data","x",ROUND(IF('Datos de Indicador'!AI199&gt;S$302,0,IF('Datos de Indicador'!AI199&lt;S$301,10,(S$302-'Datos de Indicador'!AI199)/(S$302-S$301)*10)),1))</f>
        <v>0</v>
      </c>
      <c r="T196" s="363">
        <f>IF('Datos de Indicador'!AJ199="No data","x",ROUND(IF('Datos de Indicador'!AJ199&gt;T$302,0,IF('Datos de Indicador'!AJ199&lt;T$301,10,(T$302-'Datos de Indicador'!AJ199)/(T$302-T$301)*10)),1))</f>
        <v>7.9</v>
      </c>
      <c r="U196" s="363">
        <f>IF('Datos de Indicador'!AK199="No data","x",ROUND(IF('Datos de Indicador'!AK199&gt;U$302,0,IF('Datos de Indicador'!AK199&lt;U$301,10,(U$302-'Datos de Indicador'!AK199)/(U$302-U$301)*10)),1))</f>
        <v>9.1</v>
      </c>
      <c r="V196" s="364">
        <f t="shared" ref="V196:V259" si="30">IF(AND(R196="x",S196="x",T196="x",U196="x"),"x",ROUND(AVERAGE(R196,S196,T196,U196,T196,U196),1))</f>
        <v>5.7</v>
      </c>
      <c r="W196" s="365">
        <f>IF('Datos de Indicador'!AL199="No dato","x",ROUND(IF('Datos de Indicador'!AL199&gt;W$302,0,IF('Datos de Indicador'!AL199&lt;$W$301,10,(W$302-'Datos de Indicador'!AL199)/(W$302-W$301)*10)),1))</f>
        <v>7.9</v>
      </c>
      <c r="X196" s="361">
        <f t="shared" ref="X196:X259" si="31">IF(AND(V196="x",W196="x"),"x",ROUND(AVERAGE(V196,W196),1))</f>
        <v>6.8</v>
      </c>
      <c r="Y196" s="366">
        <f t="shared" si="28"/>
        <v>6.3</v>
      </c>
      <c r="Z196" s="32"/>
      <c r="AA196" s="378"/>
      <c r="AC196" s="378"/>
    </row>
    <row r="197" spans="1:29" s="3" customFormat="1" x14ac:dyDescent="0.25">
      <c r="A197" s="99" t="s">
        <v>56</v>
      </c>
      <c r="B197" s="101" t="s">
        <v>68</v>
      </c>
      <c r="C197" s="307">
        <v>1312</v>
      </c>
      <c r="D197" s="358">
        <f>IF('Datos de Indicador'!Y200="No dato","x",ROUND(IF('Datos de Indicador'!Y200&gt;D$302,10,IF('Datos de Indicador'!Y200&lt;$D$301,0,10-(D$302-'Datos de Indicador'!Y200)/(D$302-D$301)*10)),1))</f>
        <v>5</v>
      </c>
      <c r="E197" s="359">
        <f>IF('Datos de Indicador'!Z200="No dato","x",ROUND(IF('Datos de Indicador'!Z200&gt;E$302,0,IF('Datos de Indicador'!Z200&lt;$E$301,10,(E$302-'Datos de Indicador'!Z200)/(E$302-E$301)*10)),1))</f>
        <v>10</v>
      </c>
      <c r="F197" s="360">
        <f t="shared" si="29"/>
        <v>6.7</v>
      </c>
      <c r="G197" s="359">
        <f>IF('Datos de Indicador'!AA200="No dato","x",ROUND(IF('Datos de Indicador'!AA200&gt;G$302,0,IF('Datos de Indicador'!AA200&lt;$G$301,10,(G$302-'Datos de Indicador'!AA200)/(G$302-G$301)*10)),1))</f>
        <v>7.7</v>
      </c>
      <c r="H197" s="361">
        <f t="shared" si="24"/>
        <v>7.7</v>
      </c>
      <c r="I197" s="362">
        <f t="shared" si="25"/>
        <v>7.2</v>
      </c>
      <c r="J197" s="359">
        <f>IF('Datos de Indicador'!AB200="No dato","x",ROUND(IF('Datos de Indicador'!AB200&gt;J$302,0,IF('Datos de Indicador'!AB200&lt;$J$301,10,(J$302-'Datos de Indicador'!AB200)/(J$302-J$301)*10)),1))</f>
        <v>1.1000000000000001</v>
      </c>
      <c r="K197" s="359">
        <f>IF('Datos de Indicador'!AC200="No dato","x",ROUND(IF('Datos de Indicador'!AC200&gt;K$302,0,IF('Datos de Indicador'!AC200&lt;$K$301,10,(K$302-'Datos de Indicador'!AC200)/(K$302-K$301)*10)),1))</f>
        <v>9.6</v>
      </c>
      <c r="L197" s="359">
        <f>IF('Datos de Indicador'!AD200="No dato","x",ROUND(IF('Datos de Indicador'!AD200&gt;L$302,0,IF('Datos de Indicador'!AD200&lt;$L$301,10,(L$302-'Datos de Indicador'!AD200)/(L$302-L$301)*10)),1))</f>
        <v>5</v>
      </c>
      <c r="M197" s="361">
        <f t="shared" si="26"/>
        <v>5.2</v>
      </c>
      <c r="N197" s="358">
        <f>IF('Datos de Indicador'!AE200="No dato","x",ROUND(IF('Datos de Indicador'!AE200&gt;N$302,0,IF('Datos de Indicador'!AE200&lt;$N$301,10,(N$302-'Datos de Indicador'!AE200)/(N$302-N$301)*10)),1))</f>
        <v>6.3</v>
      </c>
      <c r="O197" s="359">
        <f>IF('Datos de Indicador'!AF200="No dato","x",ROUND(IF('Datos de Indicador'!AF200&gt;O$302,0,IF('Datos de Indicador'!AF200&lt;$O$301,10,(O$302-'Datos de Indicador'!AF200)/(O$302-O$301)*10)),1))</f>
        <v>9.3000000000000007</v>
      </c>
      <c r="P197" s="359">
        <f>IF('Datos de Indicador'!AG200="No dato","x",ROUND(IF('Datos de Indicador'!AG200&gt;P$302,0,IF('Datos de Indicador'!AG200&lt;$P$301,10,(P$302-'Datos de Indicador'!AG200)/(P$302-P$301)*10)),1))</f>
        <v>4.0999999999999996</v>
      </c>
      <c r="Q197" s="361">
        <f t="shared" si="27"/>
        <v>6.6</v>
      </c>
      <c r="R197" s="363">
        <f>IF('Datos de Indicador'!AH200="No data","x",ROUND(IF('Datos de Indicador'!AH200&gt;R$302,0,IF('Datos de Indicador'!AH200&lt;R$301,10,(R$302-'Datos de Indicador'!AH200)/(R$302-R$301)*10)),1))</f>
        <v>10</v>
      </c>
      <c r="S197" s="363">
        <f>IF('Datos de Indicador'!AI200="No data","x",ROUND(IF('Datos de Indicador'!AI200&gt;S$302,0,IF('Datos de Indicador'!AI200&lt;S$301,10,(S$302-'Datos de Indicador'!AI200)/(S$302-S$301)*10)),1))</f>
        <v>3.8</v>
      </c>
      <c r="T197" s="363">
        <f>IF('Datos de Indicador'!AJ200="No data","x",ROUND(IF('Datos de Indicador'!AJ200&gt;T$302,0,IF('Datos de Indicador'!AJ200&lt;T$301,10,(T$302-'Datos de Indicador'!AJ200)/(T$302-T$301)*10)),1))</f>
        <v>8.4</v>
      </c>
      <c r="U197" s="363">
        <f>IF('Datos de Indicador'!AK200="No data","x",ROUND(IF('Datos de Indicador'!AK200&gt;U$302,0,IF('Datos de Indicador'!AK200&lt;U$301,10,(U$302-'Datos de Indicador'!AK200)/(U$302-U$301)*10)),1))</f>
        <v>10</v>
      </c>
      <c r="V197" s="364">
        <f t="shared" si="30"/>
        <v>8.4</v>
      </c>
      <c r="W197" s="365">
        <f>IF('Datos de Indicador'!AL200="No dato","x",ROUND(IF('Datos de Indicador'!AL200&gt;W$302,0,IF('Datos de Indicador'!AL200&lt;$W$301,10,(W$302-'Datos de Indicador'!AL200)/(W$302-W$301)*10)),1))</f>
        <v>6.9</v>
      </c>
      <c r="X197" s="361">
        <f t="shared" si="31"/>
        <v>7.7</v>
      </c>
      <c r="Y197" s="366">
        <f t="shared" si="28"/>
        <v>6.5</v>
      </c>
      <c r="Z197" s="32"/>
      <c r="AA197" s="378"/>
      <c r="AC197" s="378"/>
    </row>
    <row r="198" spans="1:29" s="3" customFormat="1" x14ac:dyDescent="0.25">
      <c r="A198" s="99" t="s">
        <v>56</v>
      </c>
      <c r="B198" s="101" t="s">
        <v>69</v>
      </c>
      <c r="C198" s="307">
        <v>1313</v>
      </c>
      <c r="D198" s="358">
        <f>IF('Datos de Indicador'!Y201="No dato","x",ROUND(IF('Datos de Indicador'!Y201&gt;D$302,10,IF('Datos de Indicador'!Y201&lt;$D$301,0,10-(D$302-'Datos de Indicador'!Y201)/(D$302-D$301)*10)),1))</f>
        <v>5</v>
      </c>
      <c r="E198" s="359">
        <f>IF('Datos de Indicador'!Z201="No dato","x",ROUND(IF('Datos de Indicador'!Z201&gt;E$302,0,IF('Datos de Indicador'!Z201&lt;$E$301,10,(E$302-'Datos de Indicador'!Z201)/(E$302-E$301)*10)),1))</f>
        <v>0</v>
      </c>
      <c r="F198" s="360">
        <f t="shared" si="29"/>
        <v>3.3</v>
      </c>
      <c r="G198" s="359">
        <f>IF('Datos de Indicador'!AA201="No dato","x",ROUND(IF('Datos de Indicador'!AA201&gt;G$302,0,IF('Datos de Indicador'!AA201&lt;$G$301,10,(G$302-'Datos de Indicador'!AA201)/(G$302-G$301)*10)),1))</f>
        <v>4.5999999999999996</v>
      </c>
      <c r="H198" s="361">
        <f t="shared" si="24"/>
        <v>4.5999999999999996</v>
      </c>
      <c r="I198" s="362">
        <f t="shared" si="25"/>
        <v>4</v>
      </c>
      <c r="J198" s="359">
        <f>IF('Datos de Indicador'!AB201="No dato","x",ROUND(IF('Datos de Indicador'!AB201&gt;J$302,0,IF('Datos de Indicador'!AB201&lt;$J$301,10,(J$302-'Datos de Indicador'!AB201)/(J$302-J$301)*10)),1))</f>
        <v>10</v>
      </c>
      <c r="K198" s="359">
        <f>IF('Datos de Indicador'!AC201="No dato","x",ROUND(IF('Datos de Indicador'!AC201&gt;K$302,0,IF('Datos de Indicador'!AC201&lt;$K$301,10,(K$302-'Datos de Indicador'!AC201)/(K$302-K$301)*10)),1))</f>
        <v>9.4</v>
      </c>
      <c r="L198" s="359">
        <f>IF('Datos de Indicador'!AD201="No dato","x",ROUND(IF('Datos de Indicador'!AD201&gt;L$302,0,IF('Datos de Indicador'!AD201&lt;$L$301,10,(L$302-'Datos de Indicador'!AD201)/(L$302-L$301)*10)),1))</f>
        <v>6.7</v>
      </c>
      <c r="M198" s="361">
        <f t="shared" si="26"/>
        <v>8.6999999999999993</v>
      </c>
      <c r="N198" s="358">
        <f>IF('Datos de Indicador'!AE201="No dato","x",ROUND(IF('Datos de Indicador'!AE201&gt;N$302,0,IF('Datos de Indicador'!AE201&lt;$N$301,10,(N$302-'Datos de Indicador'!AE201)/(N$302-N$301)*10)),1))</f>
        <v>6</v>
      </c>
      <c r="O198" s="359">
        <f>IF('Datos de Indicador'!AF201="No dato","x",ROUND(IF('Datos de Indicador'!AF201&gt;O$302,0,IF('Datos de Indicador'!AF201&lt;$O$301,10,(O$302-'Datos de Indicador'!AF201)/(O$302-O$301)*10)),1))</f>
        <v>10</v>
      </c>
      <c r="P198" s="359">
        <f>IF('Datos de Indicador'!AG201="No dato","x",ROUND(IF('Datos de Indicador'!AG201&gt;P$302,0,IF('Datos de Indicador'!AG201&lt;$P$301,10,(P$302-'Datos de Indicador'!AG201)/(P$302-P$301)*10)),1))</f>
        <v>6.3</v>
      </c>
      <c r="Q198" s="361">
        <f t="shared" si="27"/>
        <v>7.4</v>
      </c>
      <c r="R198" s="363">
        <f>IF('Datos de Indicador'!AH201="No data","x",ROUND(IF('Datos de Indicador'!AH201&gt;R$302,0,IF('Datos de Indicador'!AH201&lt;R$301,10,(R$302-'Datos de Indicador'!AH201)/(R$302-R$301)*10)),1))</f>
        <v>0</v>
      </c>
      <c r="S198" s="363">
        <f>IF('Datos de Indicador'!AI201="No data","x",ROUND(IF('Datos de Indicador'!AI201&gt;S$302,0,IF('Datos de Indicador'!AI201&lt;S$301,10,(S$302-'Datos de Indicador'!AI201)/(S$302-S$301)*10)),1))</f>
        <v>0</v>
      </c>
      <c r="T198" s="363">
        <f>IF('Datos de Indicador'!AJ201="No data","x",ROUND(IF('Datos de Indicador'!AJ201&gt;T$302,0,IF('Datos de Indicador'!AJ201&lt;T$301,10,(T$302-'Datos de Indicador'!AJ201)/(T$302-T$301)*10)),1))</f>
        <v>6.3</v>
      </c>
      <c r="U198" s="363">
        <f>IF('Datos de Indicador'!AK201="No data","x",ROUND(IF('Datos de Indicador'!AK201&gt;U$302,0,IF('Datos de Indicador'!AK201&lt;U$301,10,(U$302-'Datos de Indicador'!AK201)/(U$302-U$301)*10)),1))</f>
        <v>10</v>
      </c>
      <c r="V198" s="364">
        <f t="shared" si="30"/>
        <v>5.4</v>
      </c>
      <c r="W198" s="365">
        <f>IF('Datos de Indicador'!AL201="No dato","x",ROUND(IF('Datos de Indicador'!AL201&gt;W$302,0,IF('Datos de Indicador'!AL201&lt;$W$301,10,(W$302-'Datos de Indicador'!AL201)/(W$302-W$301)*10)),1))</f>
        <v>6</v>
      </c>
      <c r="X198" s="361">
        <f t="shared" si="31"/>
        <v>5.7</v>
      </c>
      <c r="Y198" s="366">
        <f t="shared" si="28"/>
        <v>7.3</v>
      </c>
      <c r="Z198" s="32"/>
      <c r="AA198" s="378"/>
      <c r="AC198" s="378"/>
    </row>
    <row r="199" spans="1:29" s="3" customFormat="1" x14ac:dyDescent="0.25">
      <c r="A199" s="99" t="s">
        <v>56</v>
      </c>
      <c r="B199" s="101" t="s">
        <v>70</v>
      </c>
      <c r="C199" s="307">
        <v>1314</v>
      </c>
      <c r="D199" s="358">
        <f>IF('Datos de Indicador'!Y202="No dato","x",ROUND(IF('Datos de Indicador'!Y202&gt;D$302,10,IF('Datos de Indicador'!Y202&lt;$D$301,0,10-(D$302-'Datos de Indicador'!Y202)/(D$302-D$301)*10)),1))</f>
        <v>5</v>
      </c>
      <c r="E199" s="359">
        <f>IF('Datos de Indicador'!Z202="No dato","x",ROUND(IF('Datos de Indicador'!Z202&gt;E$302,0,IF('Datos de Indicador'!Z202&lt;$E$301,10,(E$302-'Datos de Indicador'!Z202)/(E$302-E$301)*10)),1))</f>
        <v>10</v>
      </c>
      <c r="F199" s="360">
        <f t="shared" si="29"/>
        <v>6.7</v>
      </c>
      <c r="G199" s="359">
        <f>IF('Datos de Indicador'!AA202="No dato","x",ROUND(IF('Datos de Indicador'!AA202&gt;G$302,0,IF('Datos de Indicador'!AA202&lt;$G$301,10,(G$302-'Datos de Indicador'!AA202)/(G$302-G$301)*10)),1))</f>
        <v>7</v>
      </c>
      <c r="H199" s="361">
        <f t="shared" si="24"/>
        <v>7</v>
      </c>
      <c r="I199" s="362">
        <f t="shared" si="25"/>
        <v>6.9</v>
      </c>
      <c r="J199" s="359">
        <f>IF('Datos de Indicador'!AB202="No dato","x",ROUND(IF('Datos de Indicador'!AB202&gt;J$302,0,IF('Datos de Indicador'!AB202&lt;$J$301,10,(J$302-'Datos de Indicador'!AB202)/(J$302-J$301)*10)),1))</f>
        <v>0.8</v>
      </c>
      <c r="K199" s="359">
        <f>IF('Datos de Indicador'!AC202="No dato","x",ROUND(IF('Datos de Indicador'!AC202&gt;K$302,0,IF('Datos de Indicador'!AC202&lt;$K$301,10,(K$302-'Datos de Indicador'!AC202)/(K$302-K$301)*10)),1))</f>
        <v>9.6</v>
      </c>
      <c r="L199" s="359">
        <f>IF('Datos de Indicador'!AD202="No dato","x",ROUND(IF('Datos de Indicador'!AD202&gt;L$302,0,IF('Datos de Indicador'!AD202&lt;$L$301,10,(L$302-'Datos de Indicador'!AD202)/(L$302-L$301)*10)),1))</f>
        <v>5</v>
      </c>
      <c r="M199" s="361">
        <f t="shared" si="26"/>
        <v>5.0999999999999996</v>
      </c>
      <c r="N199" s="358">
        <f>IF('Datos de Indicador'!AE202="No dato","x",ROUND(IF('Datos de Indicador'!AE202&gt;N$302,0,IF('Datos de Indicador'!AE202&lt;$N$301,10,(N$302-'Datos de Indicador'!AE202)/(N$302-N$301)*10)),1))</f>
        <v>3.6</v>
      </c>
      <c r="O199" s="359">
        <f>IF('Datos de Indicador'!AF202="No dato","x",ROUND(IF('Datos de Indicador'!AF202&gt;O$302,0,IF('Datos de Indicador'!AF202&lt;$O$301,10,(O$302-'Datos de Indicador'!AF202)/(O$302-O$301)*10)),1))</f>
        <v>6.6</v>
      </c>
      <c r="P199" s="359">
        <f>IF('Datos de Indicador'!AG202="No dato","x",ROUND(IF('Datos de Indicador'!AG202&gt;P$302,0,IF('Datos de Indicador'!AG202&lt;$P$301,10,(P$302-'Datos de Indicador'!AG202)/(P$302-P$301)*10)),1))</f>
        <v>5.4</v>
      </c>
      <c r="Q199" s="361">
        <f t="shared" si="27"/>
        <v>5.2</v>
      </c>
      <c r="R199" s="363">
        <f>IF('Datos de Indicador'!AH202="No data","x",ROUND(IF('Datos de Indicador'!AH202&gt;R$302,0,IF('Datos de Indicador'!AH202&lt;R$301,10,(R$302-'Datos de Indicador'!AH202)/(R$302-R$301)*10)),1))</f>
        <v>3.7</v>
      </c>
      <c r="S199" s="363">
        <f>IF('Datos de Indicador'!AI202="No data","x",ROUND(IF('Datos de Indicador'!AI202&gt;S$302,0,IF('Datos de Indicador'!AI202&lt;S$301,10,(S$302-'Datos de Indicador'!AI202)/(S$302-S$301)*10)),1))</f>
        <v>4.8</v>
      </c>
      <c r="T199" s="363">
        <f>IF('Datos de Indicador'!AJ202="No data","x",ROUND(IF('Datos de Indicador'!AJ202&gt;T$302,0,IF('Datos de Indicador'!AJ202&lt;T$301,10,(T$302-'Datos de Indicador'!AJ202)/(T$302-T$301)*10)),1))</f>
        <v>6.4</v>
      </c>
      <c r="U199" s="363">
        <f>IF('Datos de Indicador'!AK202="No data","x",ROUND(IF('Datos de Indicador'!AK202&gt;U$302,0,IF('Datos de Indicador'!AK202&lt;U$301,10,(U$302-'Datos de Indicador'!AK202)/(U$302-U$301)*10)),1))</f>
        <v>9</v>
      </c>
      <c r="V199" s="364">
        <f t="shared" si="30"/>
        <v>6.6</v>
      </c>
      <c r="W199" s="365">
        <f>IF('Datos de Indicador'!AL202="No dato","x",ROUND(IF('Datos de Indicador'!AL202&gt;W$302,0,IF('Datos de Indicador'!AL202&lt;$W$301,10,(W$302-'Datos de Indicador'!AL202)/(W$302-W$301)*10)),1))</f>
        <v>6.7</v>
      </c>
      <c r="X199" s="361">
        <f t="shared" si="31"/>
        <v>6.7</v>
      </c>
      <c r="Y199" s="366">
        <f t="shared" si="28"/>
        <v>5.7</v>
      </c>
      <c r="Z199" s="32"/>
      <c r="AA199" s="378"/>
      <c r="AC199" s="378"/>
    </row>
    <row r="200" spans="1:29" s="3" customFormat="1" x14ac:dyDescent="0.25">
      <c r="A200" s="99" t="s">
        <v>56</v>
      </c>
      <c r="B200" s="101" t="s">
        <v>71</v>
      </c>
      <c r="C200" s="307">
        <v>1315</v>
      </c>
      <c r="D200" s="358">
        <f>IF('Datos de Indicador'!Y203="No dato","x",ROUND(IF('Datos de Indicador'!Y203&gt;D$302,10,IF('Datos de Indicador'!Y203&lt;$D$301,0,10-(D$302-'Datos de Indicador'!Y203)/(D$302-D$301)*10)),1))</f>
        <v>10</v>
      </c>
      <c r="E200" s="359">
        <f>IF('Datos de Indicador'!Z203="No dato","x",ROUND(IF('Datos de Indicador'!Z203&gt;E$302,0,IF('Datos de Indicador'!Z203&lt;$E$301,10,(E$302-'Datos de Indicador'!Z203)/(E$302-E$301)*10)),1))</f>
        <v>10</v>
      </c>
      <c r="F200" s="360">
        <f t="shared" si="29"/>
        <v>10</v>
      </c>
      <c r="G200" s="359">
        <f>IF('Datos de Indicador'!AA203="No dato","x",ROUND(IF('Datos de Indicador'!AA203&gt;G$302,0,IF('Datos de Indicador'!AA203&lt;$G$301,10,(G$302-'Datos de Indicador'!AA203)/(G$302-G$301)*10)),1))</f>
        <v>8.4</v>
      </c>
      <c r="H200" s="361">
        <f t="shared" si="24"/>
        <v>8.4</v>
      </c>
      <c r="I200" s="362">
        <f t="shared" si="25"/>
        <v>9.4</v>
      </c>
      <c r="J200" s="359">
        <f>IF('Datos de Indicador'!AB203="No dato","x",ROUND(IF('Datos de Indicador'!AB203&gt;J$302,0,IF('Datos de Indicador'!AB203&lt;$J$301,10,(J$302-'Datos de Indicador'!AB203)/(J$302-J$301)*10)),1))</f>
        <v>10</v>
      </c>
      <c r="K200" s="359">
        <f>IF('Datos de Indicador'!AC203="No dato","x",ROUND(IF('Datos de Indicador'!AC203&gt;K$302,0,IF('Datos de Indicador'!AC203&lt;$K$301,10,(K$302-'Datos de Indicador'!AC203)/(K$302-K$301)*10)),1))</f>
        <v>9.9</v>
      </c>
      <c r="L200" s="359">
        <f>IF('Datos de Indicador'!AD203="No dato","x",ROUND(IF('Datos de Indicador'!AD203&gt;L$302,0,IF('Datos de Indicador'!AD203&lt;$L$301,10,(L$302-'Datos de Indicador'!AD203)/(L$302-L$301)*10)),1))</f>
        <v>8.5</v>
      </c>
      <c r="M200" s="361">
        <f t="shared" si="26"/>
        <v>9.5</v>
      </c>
      <c r="N200" s="358">
        <f>IF('Datos de Indicador'!AE203="No dato","x",ROUND(IF('Datos de Indicador'!AE203&gt;N$302,0,IF('Datos de Indicador'!AE203&lt;$N$301,10,(N$302-'Datos de Indicador'!AE203)/(N$302-N$301)*10)),1))</f>
        <v>9.1</v>
      </c>
      <c r="O200" s="359">
        <f>IF('Datos de Indicador'!AF203="No dato","x",ROUND(IF('Datos de Indicador'!AF203&gt;O$302,0,IF('Datos de Indicador'!AF203&lt;$O$301,10,(O$302-'Datos de Indicador'!AF203)/(O$302-O$301)*10)),1))</f>
        <v>10</v>
      </c>
      <c r="P200" s="359">
        <f>IF('Datos de Indicador'!AG203="No dato","x",ROUND(IF('Datos de Indicador'!AG203&gt;P$302,0,IF('Datos de Indicador'!AG203&lt;$P$301,10,(P$302-'Datos de Indicador'!AG203)/(P$302-P$301)*10)),1))</f>
        <v>10</v>
      </c>
      <c r="Q200" s="361">
        <f t="shared" si="27"/>
        <v>9.6999999999999993</v>
      </c>
      <c r="R200" s="363">
        <f>IF('Datos de Indicador'!AH203="No data","x",ROUND(IF('Datos de Indicador'!AH203&gt;R$302,0,IF('Datos de Indicador'!AH203&lt;R$301,10,(R$302-'Datos de Indicador'!AH203)/(R$302-R$301)*10)),1))</f>
        <v>0</v>
      </c>
      <c r="S200" s="363">
        <f>IF('Datos de Indicador'!AI203="No data","x",ROUND(IF('Datos de Indicador'!AI203&gt;S$302,0,IF('Datos de Indicador'!AI203&lt;S$301,10,(S$302-'Datos de Indicador'!AI203)/(S$302-S$301)*10)),1))</f>
        <v>0</v>
      </c>
      <c r="T200" s="363">
        <f>IF('Datos de Indicador'!AJ203="No data","x",ROUND(IF('Datos de Indicador'!AJ203&gt;T$302,0,IF('Datos de Indicador'!AJ203&lt;T$301,10,(T$302-'Datos de Indicador'!AJ203)/(T$302-T$301)*10)),1))</f>
        <v>6.1</v>
      </c>
      <c r="U200" s="363">
        <f>IF('Datos de Indicador'!AK203="No data","x",ROUND(IF('Datos de Indicador'!AK203&gt;U$302,0,IF('Datos de Indicador'!AK203&lt;U$301,10,(U$302-'Datos de Indicador'!AK203)/(U$302-U$301)*10)),1))</f>
        <v>10</v>
      </c>
      <c r="V200" s="364">
        <f t="shared" si="30"/>
        <v>5.4</v>
      </c>
      <c r="W200" s="365">
        <f>IF('Datos de Indicador'!AL203="No dato","x",ROUND(IF('Datos de Indicador'!AL203&gt;W$302,0,IF('Datos de Indicador'!AL203&lt;$W$301,10,(W$302-'Datos de Indicador'!AL203)/(W$302-W$301)*10)),1))</f>
        <v>7.6</v>
      </c>
      <c r="X200" s="361">
        <f t="shared" si="31"/>
        <v>6.5</v>
      </c>
      <c r="Y200" s="366">
        <f t="shared" si="28"/>
        <v>8.6</v>
      </c>
      <c r="Z200" s="32"/>
      <c r="AA200" s="378"/>
      <c r="AC200" s="378"/>
    </row>
    <row r="201" spans="1:29" s="3" customFormat="1" x14ac:dyDescent="0.25">
      <c r="A201" s="99" t="s">
        <v>56</v>
      </c>
      <c r="B201" s="101" t="s">
        <v>72</v>
      </c>
      <c r="C201" s="307">
        <v>1316</v>
      </c>
      <c r="D201" s="358">
        <f>IF('Datos de Indicador'!Y204="No dato","x",ROUND(IF('Datos de Indicador'!Y204&gt;D$302,10,IF('Datos de Indicador'!Y204&lt;$D$301,0,10-(D$302-'Datos de Indicador'!Y204)/(D$302-D$301)*10)),1))</f>
        <v>10</v>
      </c>
      <c r="E201" s="359">
        <f>IF('Datos de Indicador'!Z204="No dato","x",ROUND(IF('Datos de Indicador'!Z204&gt;E$302,0,IF('Datos de Indicador'!Z204&lt;$E$301,10,(E$302-'Datos de Indicador'!Z204)/(E$302-E$301)*10)),1))</f>
        <v>5</v>
      </c>
      <c r="F201" s="360">
        <f t="shared" si="29"/>
        <v>8.3000000000000007</v>
      </c>
      <c r="G201" s="359">
        <f>IF('Datos de Indicador'!AA204="No dato","x",ROUND(IF('Datos de Indicador'!AA204&gt;G$302,0,IF('Datos de Indicador'!AA204&lt;$G$301,10,(G$302-'Datos de Indicador'!AA204)/(G$302-G$301)*10)),1))</f>
        <v>8</v>
      </c>
      <c r="H201" s="361">
        <f t="shared" si="24"/>
        <v>8</v>
      </c>
      <c r="I201" s="362">
        <f t="shared" si="25"/>
        <v>8.1999999999999993</v>
      </c>
      <c r="J201" s="359">
        <f>IF('Datos de Indicador'!AB204="No dato","x",ROUND(IF('Datos de Indicador'!AB204&gt;J$302,0,IF('Datos de Indicador'!AB204&lt;$J$301,10,(J$302-'Datos de Indicador'!AB204)/(J$302-J$301)*10)),1))</f>
        <v>10</v>
      </c>
      <c r="K201" s="359">
        <f>IF('Datos de Indicador'!AC204="No dato","x",ROUND(IF('Datos de Indicador'!AC204&gt;K$302,0,IF('Datos de Indicador'!AC204&lt;$K$301,10,(K$302-'Datos de Indicador'!AC204)/(K$302-K$301)*10)),1))</f>
        <v>9.9</v>
      </c>
      <c r="L201" s="359">
        <f>IF('Datos de Indicador'!AD204="No dato","x",ROUND(IF('Datos de Indicador'!AD204&gt;L$302,0,IF('Datos de Indicador'!AD204&lt;$L$301,10,(L$302-'Datos de Indicador'!AD204)/(L$302-L$301)*10)),1))</f>
        <v>9.8000000000000007</v>
      </c>
      <c r="M201" s="361">
        <f t="shared" si="26"/>
        <v>9.9</v>
      </c>
      <c r="N201" s="358">
        <f>IF('Datos de Indicador'!AE204="No dato","x",ROUND(IF('Datos de Indicador'!AE204&gt;N$302,0,IF('Datos de Indicador'!AE204&lt;$N$301,10,(N$302-'Datos de Indicador'!AE204)/(N$302-N$301)*10)),1))</f>
        <v>8.3000000000000007</v>
      </c>
      <c r="O201" s="359">
        <f>IF('Datos de Indicador'!AF204="No dato","x",ROUND(IF('Datos de Indicador'!AF204&gt;O$302,0,IF('Datos de Indicador'!AF204&lt;$O$301,10,(O$302-'Datos de Indicador'!AF204)/(O$302-O$301)*10)),1))</f>
        <v>10</v>
      </c>
      <c r="P201" s="359">
        <f>IF('Datos de Indicador'!AG204="No dato","x",ROUND(IF('Datos de Indicador'!AG204&gt;P$302,0,IF('Datos de Indicador'!AG204&lt;$P$301,10,(P$302-'Datos de Indicador'!AG204)/(P$302-P$301)*10)),1))</f>
        <v>5.3</v>
      </c>
      <c r="Q201" s="361">
        <f t="shared" si="27"/>
        <v>7.9</v>
      </c>
      <c r="R201" s="363">
        <f>IF('Datos de Indicador'!AH204="No data","x",ROUND(IF('Datos de Indicador'!AH204&gt;R$302,0,IF('Datos de Indicador'!AH204&lt;R$301,10,(R$302-'Datos de Indicador'!AH204)/(R$302-R$301)*10)),1))</f>
        <v>5.9</v>
      </c>
      <c r="S201" s="363">
        <f>IF('Datos de Indicador'!AI204="No data","x",ROUND(IF('Datos de Indicador'!AI204&gt;S$302,0,IF('Datos de Indicador'!AI204&lt;S$301,10,(S$302-'Datos de Indicador'!AI204)/(S$302-S$301)*10)),1))</f>
        <v>0</v>
      </c>
      <c r="T201" s="363">
        <f>IF('Datos de Indicador'!AJ204="No data","x",ROUND(IF('Datos de Indicador'!AJ204&gt;T$302,0,IF('Datos de Indicador'!AJ204&lt;T$301,10,(T$302-'Datos de Indicador'!AJ204)/(T$302-T$301)*10)),1))</f>
        <v>9.4</v>
      </c>
      <c r="U201" s="363">
        <f>IF('Datos de Indicador'!AK204="No data","x",ROUND(IF('Datos de Indicador'!AK204&gt;U$302,0,IF('Datos de Indicador'!AK204&lt;U$301,10,(U$302-'Datos de Indicador'!AK204)/(U$302-U$301)*10)),1))</f>
        <v>10</v>
      </c>
      <c r="V201" s="364">
        <f t="shared" si="30"/>
        <v>7.5</v>
      </c>
      <c r="W201" s="365">
        <f>IF('Datos de Indicador'!AL204="No dato","x",ROUND(IF('Datos de Indicador'!AL204&gt;W$302,0,IF('Datos de Indicador'!AL204&lt;$W$301,10,(W$302-'Datos de Indicador'!AL204)/(W$302-W$301)*10)),1))</f>
        <v>10</v>
      </c>
      <c r="X201" s="361">
        <f t="shared" si="31"/>
        <v>8.8000000000000007</v>
      </c>
      <c r="Y201" s="366">
        <f t="shared" si="28"/>
        <v>8.9</v>
      </c>
      <c r="Z201" s="32"/>
      <c r="AA201" s="378"/>
      <c r="AC201" s="378"/>
    </row>
    <row r="202" spans="1:29" s="3" customFormat="1" x14ac:dyDescent="0.25">
      <c r="A202" s="99" t="s">
        <v>56</v>
      </c>
      <c r="B202" s="101" t="s">
        <v>73</v>
      </c>
      <c r="C202" s="307">
        <v>1317</v>
      </c>
      <c r="D202" s="358">
        <f>IF('Datos de Indicador'!Y205="No dato","x",ROUND(IF('Datos de Indicador'!Y205&gt;D$302,10,IF('Datos de Indicador'!Y205&lt;$D$301,0,10-(D$302-'Datos de Indicador'!Y205)/(D$302-D$301)*10)),1))</f>
        <v>5</v>
      </c>
      <c r="E202" s="359">
        <f>IF('Datos de Indicador'!Z205="No dato","x",ROUND(IF('Datos de Indicador'!Z205&gt;E$302,0,IF('Datos de Indicador'!Z205&lt;$E$301,10,(E$302-'Datos de Indicador'!Z205)/(E$302-E$301)*10)),1))</f>
        <v>0</v>
      </c>
      <c r="F202" s="360">
        <f t="shared" si="29"/>
        <v>3.3</v>
      </c>
      <c r="G202" s="359">
        <f>IF('Datos de Indicador'!AA205="No dato","x",ROUND(IF('Datos de Indicador'!AA205&gt;G$302,0,IF('Datos de Indicador'!AA205&lt;$G$301,10,(G$302-'Datos de Indicador'!AA205)/(G$302-G$301)*10)),1))</f>
        <v>9.6</v>
      </c>
      <c r="H202" s="361">
        <f t="shared" si="24"/>
        <v>9.6</v>
      </c>
      <c r="I202" s="362">
        <f t="shared" si="25"/>
        <v>7.7</v>
      </c>
      <c r="J202" s="359">
        <f>IF('Datos de Indicador'!AB205="No dato","x",ROUND(IF('Datos de Indicador'!AB205&gt;J$302,0,IF('Datos de Indicador'!AB205&lt;$J$301,10,(J$302-'Datos de Indicador'!AB205)/(J$302-J$301)*10)),1))</f>
        <v>10</v>
      </c>
      <c r="K202" s="359">
        <f>IF('Datos de Indicador'!AC205="No dato","x",ROUND(IF('Datos de Indicador'!AC205&gt;K$302,0,IF('Datos de Indicador'!AC205&lt;$K$301,10,(K$302-'Datos de Indicador'!AC205)/(K$302-K$301)*10)),1))</f>
        <v>9.6999999999999993</v>
      </c>
      <c r="L202" s="359">
        <f>IF('Datos de Indicador'!AD205="No dato","x",ROUND(IF('Datos de Indicador'!AD205&gt;L$302,0,IF('Datos de Indicador'!AD205&lt;$L$301,10,(L$302-'Datos de Indicador'!AD205)/(L$302-L$301)*10)),1))</f>
        <v>8.1</v>
      </c>
      <c r="M202" s="361">
        <f t="shared" si="26"/>
        <v>9.3000000000000007</v>
      </c>
      <c r="N202" s="358">
        <f>IF('Datos de Indicador'!AE205="No dato","x",ROUND(IF('Datos de Indicador'!AE205&gt;N$302,0,IF('Datos de Indicador'!AE205&lt;$N$301,10,(N$302-'Datos de Indicador'!AE205)/(N$302-N$301)*10)),1))</f>
        <v>7.9</v>
      </c>
      <c r="O202" s="359">
        <f>IF('Datos de Indicador'!AF205="No dato","x",ROUND(IF('Datos de Indicador'!AF205&gt;O$302,0,IF('Datos de Indicador'!AF205&lt;$O$301,10,(O$302-'Datos de Indicador'!AF205)/(O$302-O$301)*10)),1))</f>
        <v>10</v>
      </c>
      <c r="P202" s="359">
        <f>IF('Datos de Indicador'!AG205="No dato","x",ROUND(IF('Datos de Indicador'!AG205&gt;P$302,0,IF('Datos de Indicador'!AG205&lt;$P$301,10,(P$302-'Datos de Indicador'!AG205)/(P$302-P$301)*10)),1))</f>
        <v>9.5</v>
      </c>
      <c r="Q202" s="361">
        <f t="shared" si="27"/>
        <v>9.1</v>
      </c>
      <c r="R202" s="363">
        <f>IF('Datos de Indicador'!AH205="No data","x",ROUND(IF('Datos de Indicador'!AH205&gt;R$302,0,IF('Datos de Indicador'!AH205&lt;R$301,10,(R$302-'Datos de Indicador'!AH205)/(R$302-R$301)*10)),1))</f>
        <v>7.6</v>
      </c>
      <c r="S202" s="363">
        <f>IF('Datos de Indicador'!AI205="No data","x",ROUND(IF('Datos de Indicador'!AI205&gt;S$302,0,IF('Datos de Indicador'!AI205&lt;S$301,10,(S$302-'Datos de Indicador'!AI205)/(S$302-S$301)*10)),1))</f>
        <v>3</v>
      </c>
      <c r="T202" s="363">
        <f>IF('Datos de Indicador'!AJ205="No data","x",ROUND(IF('Datos de Indicador'!AJ205&gt;T$302,0,IF('Datos de Indicador'!AJ205&lt;T$301,10,(T$302-'Datos de Indicador'!AJ205)/(T$302-T$301)*10)),1))</f>
        <v>5.9</v>
      </c>
      <c r="U202" s="363">
        <f>IF('Datos de Indicador'!AK205="No data","x",ROUND(IF('Datos de Indicador'!AK205&gt;U$302,0,IF('Datos de Indicador'!AK205&lt;U$301,10,(U$302-'Datos de Indicador'!AK205)/(U$302-U$301)*10)),1))</f>
        <v>10</v>
      </c>
      <c r="V202" s="364">
        <f t="shared" si="30"/>
        <v>7.1</v>
      </c>
      <c r="W202" s="365">
        <f>IF('Datos de Indicador'!AL205="No dato","x",ROUND(IF('Datos de Indicador'!AL205&gt;W$302,0,IF('Datos de Indicador'!AL205&lt;$W$301,10,(W$302-'Datos de Indicador'!AL205)/(W$302-W$301)*10)),1))</f>
        <v>6.1</v>
      </c>
      <c r="X202" s="361">
        <f t="shared" si="31"/>
        <v>6.6</v>
      </c>
      <c r="Y202" s="366">
        <f t="shared" si="28"/>
        <v>8.3000000000000007</v>
      </c>
      <c r="Z202" s="32"/>
      <c r="AA202" s="378"/>
      <c r="AC202" s="378"/>
    </row>
    <row r="203" spans="1:29" s="3" customFormat="1" x14ac:dyDescent="0.25">
      <c r="A203" s="99" t="s">
        <v>56</v>
      </c>
      <c r="B203" s="101" t="s">
        <v>74</v>
      </c>
      <c r="C203" s="307">
        <v>1318</v>
      </c>
      <c r="D203" s="358">
        <f>IF('Datos de Indicador'!Y206="No dato","x",ROUND(IF('Datos de Indicador'!Y206&gt;D$302,10,IF('Datos de Indicador'!Y206&lt;$D$301,0,10-(D$302-'Datos de Indicador'!Y206)/(D$302-D$301)*10)),1))</f>
        <v>5</v>
      </c>
      <c r="E203" s="359">
        <f>IF('Datos de Indicador'!Z206="No dato","x",ROUND(IF('Datos de Indicador'!Z206&gt;E$302,0,IF('Datos de Indicador'!Z206&lt;$E$301,10,(E$302-'Datos de Indicador'!Z206)/(E$302-E$301)*10)),1))</f>
        <v>10</v>
      </c>
      <c r="F203" s="360">
        <f t="shared" si="29"/>
        <v>6.7</v>
      </c>
      <c r="G203" s="359">
        <f>IF('Datos de Indicador'!AA206="No dato","x",ROUND(IF('Datos de Indicador'!AA206&gt;G$302,0,IF('Datos de Indicador'!AA206&lt;$G$301,10,(G$302-'Datos de Indicador'!AA206)/(G$302-G$301)*10)),1))</f>
        <v>8.1</v>
      </c>
      <c r="H203" s="361">
        <f t="shared" si="24"/>
        <v>8.1</v>
      </c>
      <c r="I203" s="362">
        <f t="shared" si="25"/>
        <v>7.5</v>
      </c>
      <c r="J203" s="359">
        <f>IF('Datos de Indicador'!AB206="No dato","x",ROUND(IF('Datos de Indicador'!AB206&gt;J$302,0,IF('Datos de Indicador'!AB206&lt;$J$301,10,(J$302-'Datos de Indicador'!AB206)/(J$302-J$301)*10)),1))</f>
        <v>5.0999999999999996</v>
      </c>
      <c r="K203" s="359">
        <f>IF('Datos de Indicador'!AC206="No dato","x",ROUND(IF('Datos de Indicador'!AC206&gt;K$302,0,IF('Datos de Indicador'!AC206&lt;$K$301,10,(K$302-'Datos de Indicador'!AC206)/(K$302-K$301)*10)),1))</f>
        <v>9.5</v>
      </c>
      <c r="L203" s="359">
        <f>IF('Datos de Indicador'!AD206="No dato","x",ROUND(IF('Datos de Indicador'!AD206&gt;L$302,0,IF('Datos de Indicador'!AD206&lt;$L$301,10,(L$302-'Datos de Indicador'!AD206)/(L$302-L$301)*10)),1))</f>
        <v>5.4</v>
      </c>
      <c r="M203" s="361">
        <f t="shared" si="26"/>
        <v>6.7</v>
      </c>
      <c r="N203" s="358">
        <f>IF('Datos de Indicador'!AE206="No dato","x",ROUND(IF('Datos de Indicador'!AE206&gt;N$302,0,IF('Datos de Indicador'!AE206&lt;$N$301,10,(N$302-'Datos de Indicador'!AE206)/(N$302-N$301)*10)),1))</f>
        <v>5.4</v>
      </c>
      <c r="O203" s="359">
        <f>IF('Datos de Indicador'!AF206="No dato","x",ROUND(IF('Datos de Indicador'!AF206&gt;O$302,0,IF('Datos de Indicador'!AF206&lt;$O$301,10,(O$302-'Datos de Indicador'!AF206)/(O$302-O$301)*10)),1))</f>
        <v>6.2</v>
      </c>
      <c r="P203" s="359">
        <f>IF('Datos de Indicador'!AG206="No dato","x",ROUND(IF('Datos de Indicador'!AG206&gt;P$302,0,IF('Datos de Indicador'!AG206&lt;$P$301,10,(P$302-'Datos de Indicador'!AG206)/(P$302-P$301)*10)),1))</f>
        <v>1.7</v>
      </c>
      <c r="Q203" s="361">
        <f t="shared" si="27"/>
        <v>4.4000000000000004</v>
      </c>
      <c r="R203" s="363">
        <f>IF('Datos de Indicador'!AH206="No data","x",ROUND(IF('Datos de Indicador'!AH206&gt;R$302,0,IF('Datos de Indicador'!AH206&lt;R$301,10,(R$302-'Datos de Indicador'!AH206)/(R$302-R$301)*10)),1))</f>
        <v>6.6</v>
      </c>
      <c r="S203" s="363">
        <f>IF('Datos de Indicador'!AI206="No data","x",ROUND(IF('Datos de Indicador'!AI206&gt;S$302,0,IF('Datos de Indicador'!AI206&lt;S$301,10,(S$302-'Datos de Indicador'!AI206)/(S$302-S$301)*10)),1))</f>
        <v>3.3</v>
      </c>
      <c r="T203" s="363">
        <f>IF('Datos de Indicador'!AJ206="No data","x",ROUND(IF('Datos de Indicador'!AJ206&gt;T$302,0,IF('Datos de Indicador'!AJ206&lt;T$301,10,(T$302-'Datos de Indicador'!AJ206)/(T$302-T$301)*10)),1))</f>
        <v>9.9</v>
      </c>
      <c r="U203" s="363">
        <f>IF('Datos de Indicador'!AK206="No data","x",ROUND(IF('Datos de Indicador'!AK206&gt;U$302,0,IF('Datos de Indicador'!AK206&lt;U$301,10,(U$302-'Datos de Indicador'!AK206)/(U$302-U$301)*10)),1))</f>
        <v>10</v>
      </c>
      <c r="V203" s="364">
        <f t="shared" si="30"/>
        <v>8.3000000000000007</v>
      </c>
      <c r="W203" s="365">
        <f>IF('Datos de Indicador'!AL206="No dato","x",ROUND(IF('Datos de Indicador'!AL206&gt;W$302,0,IF('Datos de Indicador'!AL206&lt;$W$301,10,(W$302-'Datos de Indicador'!AL206)/(W$302-W$301)*10)),1))</f>
        <v>5.8</v>
      </c>
      <c r="X203" s="361">
        <f t="shared" si="31"/>
        <v>7.1</v>
      </c>
      <c r="Y203" s="366">
        <f t="shared" si="28"/>
        <v>6.1</v>
      </c>
      <c r="Z203" s="32"/>
      <c r="AA203" s="378"/>
      <c r="AC203" s="378"/>
    </row>
    <row r="204" spans="1:29" s="3" customFormat="1" x14ac:dyDescent="0.25">
      <c r="A204" s="99" t="s">
        <v>56</v>
      </c>
      <c r="B204" s="101" t="s">
        <v>75</v>
      </c>
      <c r="C204" s="307">
        <v>1319</v>
      </c>
      <c r="D204" s="358">
        <f>IF('Datos de Indicador'!Y207="No dato","x",ROUND(IF('Datos de Indicador'!Y207&gt;D$302,10,IF('Datos de Indicador'!Y207&lt;$D$301,0,10-(D$302-'Datos de Indicador'!Y207)/(D$302-D$301)*10)),1))</f>
        <v>10</v>
      </c>
      <c r="E204" s="359">
        <f>IF('Datos de Indicador'!Z207="No dato","x",ROUND(IF('Datos de Indicador'!Z207&gt;E$302,0,IF('Datos de Indicador'!Z207&lt;$E$301,10,(E$302-'Datos de Indicador'!Z207)/(E$302-E$301)*10)),1))</f>
        <v>0</v>
      </c>
      <c r="F204" s="360">
        <f t="shared" si="29"/>
        <v>6.7</v>
      </c>
      <c r="G204" s="359">
        <f>IF('Datos de Indicador'!AA207="No dato","x",ROUND(IF('Datos de Indicador'!AA207&gt;G$302,0,IF('Datos de Indicador'!AA207&lt;$G$301,10,(G$302-'Datos de Indicador'!AA207)/(G$302-G$301)*10)),1))</f>
        <v>8.8000000000000007</v>
      </c>
      <c r="H204" s="361">
        <f t="shared" si="24"/>
        <v>8.8000000000000007</v>
      </c>
      <c r="I204" s="362">
        <f t="shared" si="25"/>
        <v>7.9</v>
      </c>
      <c r="J204" s="359">
        <f>IF('Datos de Indicador'!AB207="No dato","x",ROUND(IF('Datos de Indicador'!AB207&gt;J$302,0,IF('Datos de Indicador'!AB207&lt;$J$301,10,(J$302-'Datos de Indicador'!AB207)/(J$302-J$301)*10)),1))</f>
        <v>10</v>
      </c>
      <c r="K204" s="359">
        <f>IF('Datos de Indicador'!AC207="No dato","x",ROUND(IF('Datos de Indicador'!AC207&gt;K$302,0,IF('Datos de Indicador'!AC207&lt;$K$301,10,(K$302-'Datos de Indicador'!AC207)/(K$302-K$301)*10)),1))</f>
        <v>9.9</v>
      </c>
      <c r="L204" s="359">
        <f>IF('Datos de Indicador'!AD207="No dato","x",ROUND(IF('Datos de Indicador'!AD207&gt;L$302,0,IF('Datos de Indicador'!AD207&lt;$L$301,10,(L$302-'Datos de Indicador'!AD207)/(L$302-L$301)*10)),1))</f>
        <v>8.6999999999999993</v>
      </c>
      <c r="M204" s="361">
        <f t="shared" si="26"/>
        <v>9.5</v>
      </c>
      <c r="N204" s="358">
        <f>IF('Datos de Indicador'!AE207="No dato","x",ROUND(IF('Datos de Indicador'!AE207&gt;N$302,0,IF('Datos de Indicador'!AE207&lt;$N$301,10,(N$302-'Datos de Indicador'!AE207)/(N$302-N$301)*10)),1))</f>
        <v>7.1</v>
      </c>
      <c r="O204" s="359">
        <f>IF('Datos de Indicador'!AF207="No dato","x",ROUND(IF('Datos de Indicador'!AF207&gt;O$302,0,IF('Datos de Indicador'!AF207&lt;$O$301,10,(O$302-'Datos de Indicador'!AF207)/(O$302-O$301)*10)),1))</f>
        <v>10</v>
      </c>
      <c r="P204" s="359">
        <f>IF('Datos de Indicador'!AG207="No dato","x",ROUND(IF('Datos de Indicador'!AG207&gt;P$302,0,IF('Datos de Indicador'!AG207&lt;$P$301,10,(P$302-'Datos de Indicador'!AG207)/(P$302-P$301)*10)),1))</f>
        <v>3.8</v>
      </c>
      <c r="Q204" s="361">
        <f t="shared" si="27"/>
        <v>7</v>
      </c>
      <c r="R204" s="363">
        <f>IF('Datos de Indicador'!AH207="No data","x",ROUND(IF('Datos de Indicador'!AH207&gt;R$302,0,IF('Datos de Indicador'!AH207&lt;R$301,10,(R$302-'Datos de Indicador'!AH207)/(R$302-R$301)*10)),1))</f>
        <v>4.3</v>
      </c>
      <c r="S204" s="363">
        <f>IF('Datos de Indicador'!AI207="No data","x",ROUND(IF('Datos de Indicador'!AI207&gt;S$302,0,IF('Datos de Indicador'!AI207&lt;S$301,10,(S$302-'Datos de Indicador'!AI207)/(S$302-S$301)*10)),1))</f>
        <v>0</v>
      </c>
      <c r="T204" s="363">
        <f>IF('Datos de Indicador'!AJ207="No data","x",ROUND(IF('Datos de Indicador'!AJ207&gt;T$302,0,IF('Datos de Indicador'!AJ207&lt;T$301,10,(T$302-'Datos de Indicador'!AJ207)/(T$302-T$301)*10)),1))</f>
        <v>4.0999999999999996</v>
      </c>
      <c r="U204" s="363">
        <f>IF('Datos de Indicador'!AK207="No data","x",ROUND(IF('Datos de Indicador'!AK207&gt;U$302,0,IF('Datos de Indicador'!AK207&lt;U$301,10,(U$302-'Datos de Indicador'!AK207)/(U$302-U$301)*10)),1))</f>
        <v>10</v>
      </c>
      <c r="V204" s="364">
        <f t="shared" si="30"/>
        <v>5.4</v>
      </c>
      <c r="W204" s="365">
        <f>IF('Datos de Indicador'!AL207="No dato","x",ROUND(IF('Datos de Indicador'!AL207&gt;W$302,0,IF('Datos de Indicador'!AL207&lt;$W$301,10,(W$302-'Datos de Indicador'!AL207)/(W$302-W$301)*10)),1))</f>
        <v>7.7</v>
      </c>
      <c r="X204" s="361">
        <f t="shared" si="31"/>
        <v>6.6</v>
      </c>
      <c r="Y204" s="366">
        <f t="shared" si="28"/>
        <v>7.7</v>
      </c>
      <c r="Z204" s="32"/>
      <c r="AA204" s="378"/>
      <c r="AC204" s="378"/>
    </row>
    <row r="205" spans="1:29" s="3" customFormat="1" x14ac:dyDescent="0.25">
      <c r="A205" s="99" t="s">
        <v>56</v>
      </c>
      <c r="B205" s="101" t="s">
        <v>76</v>
      </c>
      <c r="C205" s="307">
        <v>1320</v>
      </c>
      <c r="D205" s="358">
        <f>IF('Datos de Indicador'!Y208="No dato","x",ROUND(IF('Datos de Indicador'!Y208&gt;D$302,10,IF('Datos de Indicador'!Y208&lt;$D$301,0,10-(D$302-'Datos de Indicador'!Y208)/(D$302-D$301)*10)),1))</f>
        <v>5</v>
      </c>
      <c r="E205" s="359">
        <f>IF('Datos de Indicador'!Z208="No dato","x",ROUND(IF('Datos de Indicador'!Z208&gt;E$302,0,IF('Datos de Indicador'!Z208&lt;$E$301,10,(E$302-'Datos de Indicador'!Z208)/(E$302-E$301)*10)),1))</f>
        <v>10</v>
      </c>
      <c r="F205" s="360">
        <f t="shared" si="29"/>
        <v>6.7</v>
      </c>
      <c r="G205" s="359">
        <f>IF('Datos de Indicador'!AA208="No dato","x",ROUND(IF('Datos de Indicador'!AA208&gt;G$302,0,IF('Datos de Indicador'!AA208&lt;$G$301,10,(G$302-'Datos de Indicador'!AA208)/(G$302-G$301)*10)),1))</f>
        <v>7.9</v>
      </c>
      <c r="H205" s="361">
        <f t="shared" si="24"/>
        <v>7.9</v>
      </c>
      <c r="I205" s="362">
        <f t="shared" si="25"/>
        <v>7.3</v>
      </c>
      <c r="J205" s="359">
        <f>IF('Datos de Indicador'!AB208="No dato","x",ROUND(IF('Datos de Indicador'!AB208&gt;J$302,0,IF('Datos de Indicador'!AB208&lt;$J$301,10,(J$302-'Datos de Indicador'!AB208)/(J$302-J$301)*10)),1))</f>
        <v>7.6</v>
      </c>
      <c r="K205" s="359">
        <f>IF('Datos de Indicador'!AC208="No dato","x",ROUND(IF('Datos de Indicador'!AC208&gt;K$302,0,IF('Datos de Indicador'!AC208&lt;$K$301,10,(K$302-'Datos de Indicador'!AC208)/(K$302-K$301)*10)),1))</f>
        <v>9.8000000000000007</v>
      </c>
      <c r="L205" s="359">
        <f>IF('Datos de Indicador'!AD208="No dato","x",ROUND(IF('Datos de Indicador'!AD208&gt;L$302,0,IF('Datos de Indicador'!AD208&lt;$L$301,10,(L$302-'Datos de Indicador'!AD208)/(L$302-L$301)*10)),1))</f>
        <v>7.8</v>
      </c>
      <c r="M205" s="361">
        <f t="shared" si="26"/>
        <v>8.4</v>
      </c>
      <c r="N205" s="358">
        <f>IF('Datos de Indicador'!AE208="No dato","x",ROUND(IF('Datos de Indicador'!AE208&gt;N$302,0,IF('Datos de Indicador'!AE208&lt;$N$301,10,(N$302-'Datos de Indicador'!AE208)/(N$302-N$301)*10)),1))</f>
        <v>5</v>
      </c>
      <c r="O205" s="359">
        <f>IF('Datos de Indicador'!AF208="No dato","x",ROUND(IF('Datos de Indicador'!AF208&gt;O$302,0,IF('Datos de Indicador'!AF208&lt;$O$301,10,(O$302-'Datos de Indicador'!AF208)/(O$302-O$301)*10)),1))</f>
        <v>10</v>
      </c>
      <c r="P205" s="359">
        <f>IF('Datos de Indicador'!AG208="No dato","x",ROUND(IF('Datos de Indicador'!AG208&gt;P$302,0,IF('Datos de Indicador'!AG208&lt;$P$301,10,(P$302-'Datos de Indicador'!AG208)/(P$302-P$301)*10)),1))</f>
        <v>6.6</v>
      </c>
      <c r="Q205" s="361">
        <f t="shared" si="27"/>
        <v>7.2</v>
      </c>
      <c r="R205" s="363">
        <f>IF('Datos de Indicador'!AH208="No data","x",ROUND(IF('Datos de Indicador'!AH208&gt;R$302,0,IF('Datos de Indicador'!AH208&lt;R$301,10,(R$302-'Datos de Indicador'!AH208)/(R$302-R$301)*10)),1))</f>
        <v>1</v>
      </c>
      <c r="S205" s="363">
        <f>IF('Datos de Indicador'!AI208="No data","x",ROUND(IF('Datos de Indicador'!AI208&gt;S$302,0,IF('Datos de Indicador'!AI208&lt;S$301,10,(S$302-'Datos de Indicador'!AI208)/(S$302-S$301)*10)),1))</f>
        <v>0</v>
      </c>
      <c r="T205" s="363">
        <f>IF('Datos de Indicador'!AJ208="No data","x",ROUND(IF('Datos de Indicador'!AJ208&gt;T$302,0,IF('Datos de Indicador'!AJ208&lt;T$301,10,(T$302-'Datos de Indicador'!AJ208)/(T$302-T$301)*10)),1))</f>
        <v>7.3</v>
      </c>
      <c r="U205" s="363">
        <f>IF('Datos de Indicador'!AK208="No data","x",ROUND(IF('Datos de Indicador'!AK208&gt;U$302,0,IF('Datos de Indicador'!AK208&lt;U$301,10,(U$302-'Datos de Indicador'!AK208)/(U$302-U$301)*10)),1))</f>
        <v>9.8000000000000007</v>
      </c>
      <c r="V205" s="364">
        <f t="shared" si="30"/>
        <v>5.9</v>
      </c>
      <c r="W205" s="365">
        <f>IF('Datos de Indicador'!AL208="No dato","x",ROUND(IF('Datos de Indicador'!AL208&gt;W$302,0,IF('Datos de Indicador'!AL208&lt;$W$301,10,(W$302-'Datos de Indicador'!AL208)/(W$302-W$301)*10)),1))</f>
        <v>5.4</v>
      </c>
      <c r="X205" s="361">
        <f t="shared" si="31"/>
        <v>5.7</v>
      </c>
      <c r="Y205" s="366">
        <f t="shared" si="28"/>
        <v>7.1</v>
      </c>
      <c r="Z205" s="32"/>
      <c r="AA205" s="378"/>
      <c r="AC205" s="378"/>
    </row>
    <row r="206" spans="1:29" s="3" customFormat="1" x14ac:dyDescent="0.25">
      <c r="A206" s="99" t="s">
        <v>56</v>
      </c>
      <c r="B206" s="101" t="s">
        <v>77</v>
      </c>
      <c r="C206" s="307">
        <v>1321</v>
      </c>
      <c r="D206" s="358">
        <f>IF('Datos de Indicador'!Y209="No dato","x",ROUND(IF('Datos de Indicador'!Y209&gt;D$302,10,IF('Datos de Indicador'!Y209&lt;$D$301,0,10-(D$302-'Datos de Indicador'!Y209)/(D$302-D$301)*10)),1))</f>
        <v>10</v>
      </c>
      <c r="E206" s="359">
        <f>IF('Datos de Indicador'!Z209="No dato","x",ROUND(IF('Datos de Indicador'!Z209&gt;E$302,0,IF('Datos de Indicador'!Z209&lt;$E$301,10,(E$302-'Datos de Indicador'!Z209)/(E$302-E$301)*10)),1))</f>
        <v>10</v>
      </c>
      <c r="F206" s="360">
        <f t="shared" si="29"/>
        <v>10</v>
      </c>
      <c r="G206" s="359">
        <f>IF('Datos de Indicador'!AA209="No dato","x",ROUND(IF('Datos de Indicador'!AA209&gt;G$302,0,IF('Datos de Indicador'!AA209&lt;$G$301,10,(G$302-'Datos de Indicador'!AA209)/(G$302-G$301)*10)),1))</f>
        <v>9.3000000000000007</v>
      </c>
      <c r="H206" s="361">
        <f t="shared" si="24"/>
        <v>9.3000000000000007</v>
      </c>
      <c r="I206" s="362">
        <f t="shared" si="25"/>
        <v>9.6999999999999993</v>
      </c>
      <c r="J206" s="359">
        <f>IF('Datos de Indicador'!AB209="No dato","x",ROUND(IF('Datos de Indicador'!AB209&gt;J$302,0,IF('Datos de Indicador'!AB209&lt;$J$301,10,(J$302-'Datos de Indicador'!AB209)/(J$302-J$301)*10)),1))</f>
        <v>10</v>
      </c>
      <c r="K206" s="359">
        <f>IF('Datos de Indicador'!AC209="No dato","x",ROUND(IF('Datos de Indicador'!AC209&gt;K$302,0,IF('Datos de Indicador'!AC209&lt;$K$301,10,(K$302-'Datos de Indicador'!AC209)/(K$302-K$301)*10)),1))</f>
        <v>9.9</v>
      </c>
      <c r="L206" s="359">
        <f>IF('Datos de Indicador'!AD209="No dato","x",ROUND(IF('Datos de Indicador'!AD209&gt;L$302,0,IF('Datos de Indicador'!AD209&lt;$L$301,10,(L$302-'Datos de Indicador'!AD209)/(L$302-L$301)*10)),1))</f>
        <v>8</v>
      </c>
      <c r="M206" s="361">
        <f t="shared" si="26"/>
        <v>9.3000000000000007</v>
      </c>
      <c r="N206" s="358">
        <f>IF('Datos de Indicador'!AE209="No dato","x",ROUND(IF('Datos de Indicador'!AE209&gt;N$302,0,IF('Datos de Indicador'!AE209&lt;$N$301,10,(N$302-'Datos de Indicador'!AE209)/(N$302-N$301)*10)),1))</f>
        <v>9.6</v>
      </c>
      <c r="O206" s="359">
        <f>IF('Datos de Indicador'!AF209="No dato","x",ROUND(IF('Datos de Indicador'!AF209&gt;O$302,0,IF('Datos de Indicador'!AF209&lt;$O$301,10,(O$302-'Datos de Indicador'!AF209)/(O$302-O$301)*10)),1))</f>
        <v>10</v>
      </c>
      <c r="P206" s="359">
        <f>IF('Datos de Indicador'!AG209="No dato","x",ROUND(IF('Datos de Indicador'!AG209&gt;P$302,0,IF('Datos de Indicador'!AG209&lt;$P$301,10,(P$302-'Datos de Indicador'!AG209)/(P$302-P$301)*10)),1))</f>
        <v>2.4</v>
      </c>
      <c r="Q206" s="361">
        <f t="shared" si="27"/>
        <v>7.3</v>
      </c>
      <c r="R206" s="363">
        <f>IF('Datos de Indicador'!AH209="No data","x",ROUND(IF('Datos de Indicador'!AH209&gt;R$302,0,IF('Datos de Indicador'!AH209&lt;R$301,10,(R$302-'Datos de Indicador'!AH209)/(R$302-R$301)*10)),1))</f>
        <v>0</v>
      </c>
      <c r="S206" s="363">
        <f>IF('Datos de Indicador'!AI209="No data","x",ROUND(IF('Datos de Indicador'!AI209&gt;S$302,0,IF('Datos de Indicador'!AI209&lt;S$301,10,(S$302-'Datos de Indicador'!AI209)/(S$302-S$301)*10)),1))</f>
        <v>0</v>
      </c>
      <c r="T206" s="363">
        <f>IF('Datos de Indicador'!AJ209="No data","x",ROUND(IF('Datos de Indicador'!AJ209&gt;T$302,0,IF('Datos de Indicador'!AJ209&lt;T$301,10,(T$302-'Datos de Indicador'!AJ209)/(T$302-T$301)*10)),1))</f>
        <v>10</v>
      </c>
      <c r="U206" s="363">
        <f>IF('Datos de Indicador'!AK209="No data","x",ROUND(IF('Datos de Indicador'!AK209&gt;U$302,0,IF('Datos de Indicador'!AK209&lt;U$301,10,(U$302-'Datos de Indicador'!AK209)/(U$302-U$301)*10)),1))</f>
        <v>10</v>
      </c>
      <c r="V206" s="364">
        <f t="shared" si="30"/>
        <v>6.7</v>
      </c>
      <c r="W206" s="365">
        <f>IF('Datos de Indicador'!AL209="No dato","x",ROUND(IF('Datos de Indicador'!AL209&gt;W$302,0,IF('Datos de Indicador'!AL209&lt;$W$301,10,(W$302-'Datos de Indicador'!AL209)/(W$302-W$301)*10)),1))</f>
        <v>8.8000000000000007</v>
      </c>
      <c r="X206" s="361">
        <f t="shared" si="31"/>
        <v>7.8</v>
      </c>
      <c r="Y206" s="366">
        <f t="shared" si="28"/>
        <v>8.1</v>
      </c>
      <c r="Z206" s="32"/>
      <c r="AA206" s="378"/>
      <c r="AC206" s="378"/>
    </row>
    <row r="207" spans="1:29" s="3" customFormat="1" x14ac:dyDescent="0.25">
      <c r="A207" s="99" t="s">
        <v>56</v>
      </c>
      <c r="B207" s="101" t="s">
        <v>78</v>
      </c>
      <c r="C207" s="307">
        <v>1322</v>
      </c>
      <c r="D207" s="358">
        <f>IF('Datos de Indicador'!Y210="No dato","x",ROUND(IF('Datos de Indicador'!Y210&gt;D$302,10,IF('Datos de Indicador'!Y210&lt;$D$301,0,10-(D$302-'Datos de Indicador'!Y210)/(D$302-D$301)*10)),1))</f>
        <v>5</v>
      </c>
      <c r="E207" s="359">
        <f>IF('Datos de Indicador'!Z210="No dato","x",ROUND(IF('Datos de Indicador'!Z210&gt;E$302,0,IF('Datos de Indicador'!Z210&lt;$E$301,10,(E$302-'Datos de Indicador'!Z210)/(E$302-E$301)*10)),1))</f>
        <v>10</v>
      </c>
      <c r="F207" s="360">
        <f t="shared" si="29"/>
        <v>6.7</v>
      </c>
      <c r="G207" s="359">
        <f>IF('Datos de Indicador'!AA210="No dato","x",ROUND(IF('Datos de Indicador'!AA210&gt;G$302,0,IF('Datos de Indicador'!AA210&lt;$G$301,10,(G$302-'Datos de Indicador'!AA210)/(G$302-G$301)*10)),1))</f>
        <v>8.9</v>
      </c>
      <c r="H207" s="361">
        <f t="shared" si="24"/>
        <v>8.9</v>
      </c>
      <c r="I207" s="362">
        <f t="shared" si="25"/>
        <v>8</v>
      </c>
      <c r="J207" s="359">
        <f>IF('Datos de Indicador'!AB210="No dato","x",ROUND(IF('Datos de Indicador'!AB210&gt;J$302,0,IF('Datos de Indicador'!AB210&lt;$J$301,10,(J$302-'Datos de Indicador'!AB210)/(J$302-J$301)*10)),1))</f>
        <v>10</v>
      </c>
      <c r="K207" s="359">
        <f>IF('Datos de Indicador'!AC210="No dato","x",ROUND(IF('Datos de Indicador'!AC210&gt;K$302,0,IF('Datos de Indicador'!AC210&lt;$K$301,10,(K$302-'Datos de Indicador'!AC210)/(K$302-K$301)*10)),1))</f>
        <v>9.9</v>
      </c>
      <c r="L207" s="359">
        <f>IF('Datos de Indicador'!AD210="No dato","x",ROUND(IF('Datos de Indicador'!AD210&gt;L$302,0,IF('Datos de Indicador'!AD210&lt;$L$301,10,(L$302-'Datos de Indicador'!AD210)/(L$302-L$301)*10)),1))</f>
        <v>8</v>
      </c>
      <c r="M207" s="361">
        <f t="shared" si="26"/>
        <v>9.3000000000000007</v>
      </c>
      <c r="N207" s="358">
        <f>IF('Datos de Indicador'!AE210="No dato","x",ROUND(IF('Datos de Indicador'!AE210&gt;N$302,0,IF('Datos de Indicador'!AE210&lt;$N$301,10,(N$302-'Datos de Indicador'!AE210)/(N$302-N$301)*10)),1))</f>
        <v>9.3000000000000007</v>
      </c>
      <c r="O207" s="359">
        <f>IF('Datos de Indicador'!AF210="No dato","x",ROUND(IF('Datos de Indicador'!AF210&gt;O$302,0,IF('Datos de Indicador'!AF210&lt;$O$301,10,(O$302-'Datos de Indicador'!AF210)/(O$302-O$301)*10)),1))</f>
        <v>10</v>
      </c>
      <c r="P207" s="359">
        <f>IF('Datos de Indicador'!AG210="No dato","x",ROUND(IF('Datos de Indicador'!AG210&gt;P$302,0,IF('Datos de Indicador'!AG210&lt;$P$301,10,(P$302-'Datos de Indicador'!AG210)/(P$302-P$301)*10)),1))</f>
        <v>8.3000000000000007</v>
      </c>
      <c r="Q207" s="361">
        <f t="shared" si="27"/>
        <v>9.1999999999999993</v>
      </c>
      <c r="R207" s="363">
        <f>IF('Datos de Indicador'!AH210="No data","x",ROUND(IF('Datos de Indicador'!AH210&gt;R$302,0,IF('Datos de Indicador'!AH210&lt;R$301,10,(R$302-'Datos de Indicador'!AH210)/(R$302-R$301)*10)),1))</f>
        <v>7.6</v>
      </c>
      <c r="S207" s="363">
        <f>IF('Datos de Indicador'!AI210="No data","x",ROUND(IF('Datos de Indicador'!AI210&gt;S$302,0,IF('Datos de Indicador'!AI210&lt;S$301,10,(S$302-'Datos de Indicador'!AI210)/(S$302-S$301)*10)),1))</f>
        <v>0</v>
      </c>
      <c r="T207" s="363">
        <f>IF('Datos de Indicador'!AJ210="No data","x",ROUND(IF('Datos de Indicador'!AJ210&gt;T$302,0,IF('Datos de Indicador'!AJ210&lt;T$301,10,(T$302-'Datos de Indicador'!AJ210)/(T$302-T$301)*10)),1))</f>
        <v>7.7</v>
      </c>
      <c r="U207" s="363">
        <f>IF('Datos de Indicador'!AK210="No data","x",ROUND(IF('Datos de Indicador'!AK210&gt;U$302,0,IF('Datos de Indicador'!AK210&lt;U$301,10,(U$302-'Datos de Indicador'!AK210)/(U$302-U$301)*10)),1))</f>
        <v>10</v>
      </c>
      <c r="V207" s="364">
        <f t="shared" si="30"/>
        <v>7.2</v>
      </c>
      <c r="W207" s="365">
        <f>IF('Datos de Indicador'!AL210="No dato","x",ROUND(IF('Datos de Indicador'!AL210&gt;W$302,0,IF('Datos de Indicador'!AL210&lt;$W$301,10,(W$302-'Datos de Indicador'!AL210)/(W$302-W$301)*10)),1))</f>
        <v>8.9</v>
      </c>
      <c r="X207" s="361">
        <f t="shared" si="31"/>
        <v>8.1</v>
      </c>
      <c r="Y207" s="366">
        <f t="shared" si="28"/>
        <v>8.9</v>
      </c>
      <c r="Z207" s="32"/>
      <c r="AA207" s="378"/>
      <c r="AC207" s="378"/>
    </row>
    <row r="208" spans="1:29" s="3" customFormat="1" x14ac:dyDescent="0.25">
      <c r="A208" s="99" t="s">
        <v>56</v>
      </c>
      <c r="B208" s="101" t="s">
        <v>79</v>
      </c>
      <c r="C208" s="307">
        <v>1323</v>
      </c>
      <c r="D208" s="358">
        <f>IF('Datos de Indicador'!Y211="No dato","x",ROUND(IF('Datos de Indicador'!Y211&gt;D$302,10,IF('Datos de Indicador'!Y211&lt;$D$301,0,10-(D$302-'Datos de Indicador'!Y211)/(D$302-D$301)*10)),1))</f>
        <v>10</v>
      </c>
      <c r="E208" s="359">
        <f>IF('Datos de Indicador'!Z211="No dato","x",ROUND(IF('Datos de Indicador'!Z211&gt;E$302,0,IF('Datos de Indicador'!Z211&lt;$E$301,10,(E$302-'Datos de Indicador'!Z211)/(E$302-E$301)*10)),1))</f>
        <v>5</v>
      </c>
      <c r="F208" s="360">
        <f t="shared" si="29"/>
        <v>8.3000000000000007</v>
      </c>
      <c r="G208" s="359">
        <f>IF('Datos de Indicador'!AA211="No dato","x",ROUND(IF('Datos de Indicador'!AA211&gt;G$302,0,IF('Datos de Indicador'!AA211&lt;$G$301,10,(G$302-'Datos de Indicador'!AA211)/(G$302-G$301)*10)),1))</f>
        <v>7.6</v>
      </c>
      <c r="H208" s="361">
        <f t="shared" si="24"/>
        <v>7.6</v>
      </c>
      <c r="I208" s="362">
        <f t="shared" si="25"/>
        <v>8</v>
      </c>
      <c r="J208" s="359">
        <f>IF('Datos de Indicador'!AB211="No dato","x",ROUND(IF('Datos de Indicador'!AB211&gt;J$302,0,IF('Datos de Indicador'!AB211&lt;$J$301,10,(J$302-'Datos de Indicador'!AB211)/(J$302-J$301)*10)),1))</f>
        <v>7.6</v>
      </c>
      <c r="K208" s="359">
        <f>IF('Datos de Indicador'!AC211="No dato","x",ROUND(IF('Datos de Indicador'!AC211&gt;K$302,0,IF('Datos de Indicador'!AC211&lt;$K$301,10,(K$302-'Datos de Indicador'!AC211)/(K$302-K$301)*10)),1))</f>
        <v>9.8000000000000007</v>
      </c>
      <c r="L208" s="359">
        <f>IF('Datos de Indicador'!AD211="No dato","x",ROUND(IF('Datos de Indicador'!AD211&gt;L$302,0,IF('Datos de Indicador'!AD211&lt;$L$301,10,(L$302-'Datos de Indicador'!AD211)/(L$302-L$301)*10)),1))</f>
        <v>5.9</v>
      </c>
      <c r="M208" s="361">
        <f t="shared" si="26"/>
        <v>7.8</v>
      </c>
      <c r="N208" s="358">
        <f>IF('Datos de Indicador'!AE211="No dato","x",ROUND(IF('Datos de Indicador'!AE211&gt;N$302,0,IF('Datos de Indicador'!AE211&lt;$N$301,10,(N$302-'Datos de Indicador'!AE211)/(N$302-N$301)*10)),1))</f>
        <v>0.2</v>
      </c>
      <c r="O208" s="359">
        <f>IF('Datos de Indicador'!AF211="No dato","x",ROUND(IF('Datos de Indicador'!AF211&gt;O$302,0,IF('Datos de Indicador'!AF211&lt;$O$301,10,(O$302-'Datos de Indicador'!AF211)/(O$302-O$301)*10)),1))</f>
        <v>10</v>
      </c>
      <c r="P208" s="359">
        <f>IF('Datos de Indicador'!AG211="No dato","x",ROUND(IF('Datos de Indicador'!AG211&gt;P$302,0,IF('Datos de Indicador'!AG211&lt;$P$301,10,(P$302-'Datos de Indicador'!AG211)/(P$302-P$301)*10)),1))</f>
        <v>7.1</v>
      </c>
      <c r="Q208" s="361">
        <f t="shared" si="27"/>
        <v>5.8</v>
      </c>
      <c r="R208" s="363">
        <f>IF('Datos de Indicador'!AH211="No data","x",ROUND(IF('Datos de Indicador'!AH211&gt;R$302,0,IF('Datos de Indicador'!AH211&lt;R$301,10,(R$302-'Datos de Indicador'!AH211)/(R$302-R$301)*10)),1))</f>
        <v>0</v>
      </c>
      <c r="S208" s="363">
        <f>IF('Datos de Indicador'!AI211="No data","x",ROUND(IF('Datos de Indicador'!AI211&gt;S$302,0,IF('Datos de Indicador'!AI211&lt;S$301,10,(S$302-'Datos de Indicador'!AI211)/(S$302-S$301)*10)),1))</f>
        <v>1.5</v>
      </c>
      <c r="T208" s="363">
        <f>IF('Datos de Indicador'!AJ211="No data","x",ROUND(IF('Datos de Indicador'!AJ211&gt;T$302,0,IF('Datos de Indicador'!AJ211&lt;T$301,10,(T$302-'Datos de Indicador'!AJ211)/(T$302-T$301)*10)),1))</f>
        <v>6.5</v>
      </c>
      <c r="U208" s="363">
        <f>IF('Datos de Indicador'!AK211="No data","x",ROUND(IF('Datos de Indicador'!AK211&gt;U$302,0,IF('Datos de Indicador'!AK211&lt;U$301,10,(U$302-'Datos de Indicador'!AK211)/(U$302-U$301)*10)),1))</f>
        <v>10</v>
      </c>
      <c r="V208" s="364">
        <f t="shared" si="30"/>
        <v>5.8</v>
      </c>
      <c r="W208" s="365">
        <f>IF('Datos de Indicador'!AL211="No dato","x",ROUND(IF('Datos de Indicador'!AL211&gt;W$302,0,IF('Datos de Indicador'!AL211&lt;$W$301,10,(W$302-'Datos de Indicador'!AL211)/(W$302-W$301)*10)),1))</f>
        <v>5.4</v>
      </c>
      <c r="X208" s="361">
        <f t="shared" si="31"/>
        <v>5.6</v>
      </c>
      <c r="Y208" s="366">
        <f t="shared" si="28"/>
        <v>6.4</v>
      </c>
      <c r="Z208" s="32"/>
      <c r="AA208" s="378"/>
      <c r="AC208" s="378"/>
    </row>
    <row r="209" spans="1:29" s="3" customFormat="1" x14ac:dyDescent="0.25">
      <c r="A209" s="99" t="s">
        <v>56</v>
      </c>
      <c r="B209" s="101" t="s">
        <v>80</v>
      </c>
      <c r="C209" s="307">
        <v>1324</v>
      </c>
      <c r="D209" s="358">
        <f>IF('Datos de Indicador'!Y212="No dato","x",ROUND(IF('Datos de Indicador'!Y212&gt;D$302,10,IF('Datos de Indicador'!Y212&lt;$D$301,0,10-(D$302-'Datos de Indicador'!Y212)/(D$302-D$301)*10)),1))</f>
        <v>10</v>
      </c>
      <c r="E209" s="359">
        <f>IF('Datos de Indicador'!Z212="No dato","x",ROUND(IF('Datos de Indicador'!Z212&gt;E$302,0,IF('Datos de Indicador'!Z212&lt;$E$301,10,(E$302-'Datos de Indicador'!Z212)/(E$302-E$301)*10)),1))</f>
        <v>10</v>
      </c>
      <c r="F209" s="360">
        <f t="shared" si="29"/>
        <v>10</v>
      </c>
      <c r="G209" s="359">
        <f>IF('Datos de Indicador'!AA212="No dato","x",ROUND(IF('Datos de Indicador'!AA212&gt;G$302,0,IF('Datos de Indicador'!AA212&lt;$G$301,10,(G$302-'Datos de Indicador'!AA212)/(G$302-G$301)*10)),1))</f>
        <v>7.2</v>
      </c>
      <c r="H209" s="361">
        <f t="shared" si="24"/>
        <v>7.2</v>
      </c>
      <c r="I209" s="362">
        <f t="shared" si="25"/>
        <v>9</v>
      </c>
      <c r="J209" s="359">
        <f>IF('Datos de Indicador'!AB212="No dato","x",ROUND(IF('Datos de Indicador'!AB212&gt;J$302,0,IF('Datos de Indicador'!AB212&lt;$J$301,10,(J$302-'Datos de Indicador'!AB212)/(J$302-J$301)*10)),1))</f>
        <v>7.4</v>
      </c>
      <c r="K209" s="359">
        <f>IF('Datos de Indicador'!AC212="No dato","x",ROUND(IF('Datos de Indicador'!AC212&gt;K$302,0,IF('Datos de Indicador'!AC212&lt;$K$301,10,(K$302-'Datos de Indicador'!AC212)/(K$302-K$301)*10)),1))</f>
        <v>9</v>
      </c>
      <c r="L209" s="359">
        <f>IF('Datos de Indicador'!AD212="No dato","x",ROUND(IF('Datos de Indicador'!AD212&gt;L$302,0,IF('Datos de Indicador'!AD212&lt;$L$301,10,(L$302-'Datos de Indicador'!AD212)/(L$302-L$301)*10)),1))</f>
        <v>4.8</v>
      </c>
      <c r="M209" s="361">
        <f t="shared" si="26"/>
        <v>7.1</v>
      </c>
      <c r="N209" s="358">
        <f>IF('Datos de Indicador'!AE212="No dato","x",ROUND(IF('Datos de Indicador'!AE212&gt;N$302,0,IF('Datos de Indicador'!AE212&lt;$N$301,10,(N$302-'Datos de Indicador'!AE212)/(N$302-N$301)*10)),1))</f>
        <v>5.4</v>
      </c>
      <c r="O209" s="359">
        <f>IF('Datos de Indicador'!AF212="No dato","x",ROUND(IF('Datos de Indicador'!AF212&gt;O$302,0,IF('Datos de Indicador'!AF212&lt;$O$301,10,(O$302-'Datos de Indicador'!AF212)/(O$302-O$301)*10)),1))</f>
        <v>6.6</v>
      </c>
      <c r="P209" s="359">
        <f>IF('Datos de Indicador'!AG212="No dato","x",ROUND(IF('Datos de Indicador'!AG212&gt;P$302,0,IF('Datos de Indicador'!AG212&lt;$P$301,10,(P$302-'Datos de Indicador'!AG212)/(P$302-P$301)*10)),1))</f>
        <v>2.6</v>
      </c>
      <c r="Q209" s="361">
        <f t="shared" si="27"/>
        <v>4.9000000000000004</v>
      </c>
      <c r="R209" s="363">
        <f>IF('Datos de Indicador'!AH212="No data","x",ROUND(IF('Datos de Indicador'!AH212&gt;R$302,0,IF('Datos de Indicador'!AH212&lt;R$301,10,(R$302-'Datos de Indicador'!AH212)/(R$302-R$301)*10)),1))</f>
        <v>0</v>
      </c>
      <c r="S209" s="363">
        <f>IF('Datos de Indicador'!AI212="No data","x",ROUND(IF('Datos de Indicador'!AI212&gt;S$302,0,IF('Datos de Indicador'!AI212&lt;S$301,10,(S$302-'Datos de Indicador'!AI212)/(S$302-S$301)*10)),1))</f>
        <v>0.8</v>
      </c>
      <c r="T209" s="363">
        <f>IF('Datos de Indicador'!AJ212="No data","x",ROUND(IF('Datos de Indicador'!AJ212&gt;T$302,0,IF('Datos de Indicador'!AJ212&lt;T$301,10,(T$302-'Datos de Indicador'!AJ212)/(T$302-T$301)*10)),1))</f>
        <v>5.4</v>
      </c>
      <c r="U209" s="363">
        <f>IF('Datos de Indicador'!AK212="No data","x",ROUND(IF('Datos de Indicador'!AK212&gt;U$302,0,IF('Datos de Indicador'!AK212&lt;U$301,10,(U$302-'Datos de Indicador'!AK212)/(U$302-U$301)*10)),1))</f>
        <v>10</v>
      </c>
      <c r="V209" s="364">
        <f t="shared" si="30"/>
        <v>5.3</v>
      </c>
      <c r="W209" s="365">
        <f>IF('Datos de Indicador'!AL212="No dato","x",ROUND(IF('Datos de Indicador'!AL212&gt;W$302,0,IF('Datos de Indicador'!AL212&lt;$W$301,10,(W$302-'Datos de Indicador'!AL212)/(W$302-W$301)*10)),1))</f>
        <v>5.3</v>
      </c>
      <c r="X209" s="361">
        <f t="shared" si="31"/>
        <v>5.3</v>
      </c>
      <c r="Y209" s="366">
        <f t="shared" si="28"/>
        <v>5.8</v>
      </c>
      <c r="Z209" s="32"/>
      <c r="AA209" s="378"/>
      <c r="AC209" s="378"/>
    </row>
    <row r="210" spans="1:29" s="3" customFormat="1" x14ac:dyDescent="0.25">
      <c r="A210" s="99" t="s">
        <v>56</v>
      </c>
      <c r="B210" s="101" t="s">
        <v>81</v>
      </c>
      <c r="C210" s="307">
        <v>1325</v>
      </c>
      <c r="D210" s="358">
        <f>IF('Datos de Indicador'!Y213="No dato","x",ROUND(IF('Datos de Indicador'!Y213&gt;D$302,10,IF('Datos de Indicador'!Y213&lt;$D$301,0,10-(D$302-'Datos de Indicador'!Y213)/(D$302-D$301)*10)),1))</f>
        <v>10</v>
      </c>
      <c r="E210" s="359">
        <f>IF('Datos de Indicador'!Z213="No dato","x",ROUND(IF('Datos de Indicador'!Z213&gt;E$302,0,IF('Datos de Indicador'!Z213&lt;$E$301,10,(E$302-'Datos de Indicador'!Z213)/(E$302-E$301)*10)),1))</f>
        <v>10</v>
      </c>
      <c r="F210" s="360">
        <f t="shared" si="29"/>
        <v>10</v>
      </c>
      <c r="G210" s="359">
        <f>IF('Datos de Indicador'!AA213="No dato","x",ROUND(IF('Datos de Indicador'!AA213&gt;G$302,0,IF('Datos de Indicador'!AA213&lt;$G$301,10,(G$302-'Datos de Indicador'!AA213)/(G$302-G$301)*10)),1))</f>
        <v>7.6</v>
      </c>
      <c r="H210" s="361">
        <f t="shared" si="24"/>
        <v>7.6</v>
      </c>
      <c r="I210" s="362">
        <f t="shared" si="25"/>
        <v>9.1</v>
      </c>
      <c r="J210" s="359">
        <f>IF('Datos de Indicador'!AB213="No dato","x",ROUND(IF('Datos de Indicador'!AB213&gt;J$302,0,IF('Datos de Indicador'!AB213&lt;$J$301,10,(J$302-'Datos de Indicador'!AB213)/(J$302-J$301)*10)),1))</f>
        <v>3.5</v>
      </c>
      <c r="K210" s="359">
        <f>IF('Datos de Indicador'!AC213="No dato","x",ROUND(IF('Datos de Indicador'!AC213&gt;K$302,0,IF('Datos de Indicador'!AC213&lt;$K$301,10,(K$302-'Datos de Indicador'!AC213)/(K$302-K$301)*10)),1))</f>
        <v>9.8000000000000007</v>
      </c>
      <c r="L210" s="359">
        <f>IF('Datos de Indicador'!AD213="No dato","x",ROUND(IF('Datos de Indicador'!AD213&gt;L$302,0,IF('Datos de Indicador'!AD213&lt;$L$301,10,(L$302-'Datos de Indicador'!AD213)/(L$302-L$301)*10)),1))</f>
        <v>7.1</v>
      </c>
      <c r="M210" s="361">
        <f t="shared" si="26"/>
        <v>6.8</v>
      </c>
      <c r="N210" s="358">
        <f>IF('Datos de Indicador'!AE213="No dato","x",ROUND(IF('Datos de Indicador'!AE213&gt;N$302,0,IF('Datos de Indicador'!AE213&lt;$N$301,10,(N$302-'Datos de Indicador'!AE213)/(N$302-N$301)*10)),1))</f>
        <v>5.3</v>
      </c>
      <c r="O210" s="359">
        <f>IF('Datos de Indicador'!AF213="No dato","x",ROUND(IF('Datos de Indicador'!AF213&gt;O$302,0,IF('Datos de Indicador'!AF213&lt;$O$301,10,(O$302-'Datos de Indicador'!AF213)/(O$302-O$301)*10)),1))</f>
        <v>8.4</v>
      </c>
      <c r="P210" s="359">
        <f>IF('Datos de Indicador'!AG213="No dato","x",ROUND(IF('Datos de Indicador'!AG213&gt;P$302,0,IF('Datos de Indicador'!AG213&lt;$P$301,10,(P$302-'Datos de Indicador'!AG213)/(P$302-P$301)*10)),1))</f>
        <v>2.7</v>
      </c>
      <c r="Q210" s="361">
        <f t="shared" si="27"/>
        <v>5.5</v>
      </c>
      <c r="R210" s="363">
        <f>IF('Datos de Indicador'!AH213="No data","x",ROUND(IF('Datos de Indicador'!AH213&gt;R$302,0,IF('Datos de Indicador'!AH213&lt;R$301,10,(R$302-'Datos de Indicador'!AH213)/(R$302-R$301)*10)),1))</f>
        <v>2.9</v>
      </c>
      <c r="S210" s="363">
        <f>IF('Datos de Indicador'!AI213="No data","x",ROUND(IF('Datos de Indicador'!AI213&gt;S$302,0,IF('Datos de Indicador'!AI213&lt;S$301,10,(S$302-'Datos de Indicador'!AI213)/(S$302-S$301)*10)),1))</f>
        <v>0</v>
      </c>
      <c r="T210" s="363">
        <f>IF('Datos de Indicador'!AJ213="No data","x",ROUND(IF('Datos de Indicador'!AJ213&gt;T$302,0,IF('Datos de Indicador'!AJ213&lt;T$301,10,(T$302-'Datos de Indicador'!AJ213)/(T$302-T$301)*10)),1))</f>
        <v>0</v>
      </c>
      <c r="U210" s="363">
        <f>IF('Datos de Indicador'!AK213="No data","x",ROUND(IF('Datos de Indicador'!AK213&gt;U$302,0,IF('Datos de Indicador'!AK213&lt;U$301,10,(U$302-'Datos de Indicador'!AK213)/(U$302-U$301)*10)),1))</f>
        <v>8.9</v>
      </c>
      <c r="V210" s="364">
        <f t="shared" si="30"/>
        <v>3.5</v>
      </c>
      <c r="W210" s="365">
        <f>IF('Datos de Indicador'!AL213="No dato","x",ROUND(IF('Datos de Indicador'!AL213&gt;W$302,0,IF('Datos de Indicador'!AL213&lt;$W$301,10,(W$302-'Datos de Indicador'!AL213)/(W$302-W$301)*10)),1))</f>
        <v>4.9000000000000004</v>
      </c>
      <c r="X210" s="361">
        <f t="shared" si="31"/>
        <v>4.2</v>
      </c>
      <c r="Y210" s="366">
        <f t="shared" si="28"/>
        <v>5.5</v>
      </c>
      <c r="Z210" s="32"/>
      <c r="AA210" s="378"/>
      <c r="AC210" s="378"/>
    </row>
    <row r="211" spans="1:29" s="3" customFormat="1" x14ac:dyDescent="0.25">
      <c r="A211" s="99" t="s">
        <v>56</v>
      </c>
      <c r="B211" s="101" t="s">
        <v>82</v>
      </c>
      <c r="C211" s="307">
        <v>1326</v>
      </c>
      <c r="D211" s="358">
        <f>IF('Datos de Indicador'!Y214="No dato","x",ROUND(IF('Datos de Indicador'!Y214&gt;D$302,10,IF('Datos de Indicador'!Y214&lt;$D$301,0,10-(D$302-'Datos de Indicador'!Y214)/(D$302-D$301)*10)),1))</f>
        <v>10</v>
      </c>
      <c r="E211" s="359">
        <f>IF('Datos de Indicador'!Z214="No dato","x",ROUND(IF('Datos de Indicador'!Z214&gt;E$302,0,IF('Datos de Indicador'!Z214&lt;$E$301,10,(E$302-'Datos de Indicador'!Z214)/(E$302-E$301)*10)),1))</f>
        <v>10</v>
      </c>
      <c r="F211" s="360">
        <f t="shared" si="29"/>
        <v>10</v>
      </c>
      <c r="G211" s="359">
        <f>IF('Datos de Indicador'!AA214="No dato","x",ROUND(IF('Datos de Indicador'!AA214&gt;G$302,0,IF('Datos de Indicador'!AA214&lt;$G$301,10,(G$302-'Datos de Indicador'!AA214)/(G$302-G$301)*10)),1))</f>
        <v>8.8000000000000007</v>
      </c>
      <c r="H211" s="361">
        <f t="shared" si="24"/>
        <v>8.8000000000000007</v>
      </c>
      <c r="I211" s="362">
        <f t="shared" si="25"/>
        <v>9.5</v>
      </c>
      <c r="J211" s="359">
        <f>IF('Datos de Indicador'!AB214="No dato","x",ROUND(IF('Datos de Indicador'!AB214&gt;J$302,0,IF('Datos de Indicador'!AB214&lt;$J$301,10,(J$302-'Datos de Indicador'!AB214)/(J$302-J$301)*10)),1))</f>
        <v>2.7</v>
      </c>
      <c r="K211" s="359">
        <f>IF('Datos de Indicador'!AC214="No dato","x",ROUND(IF('Datos de Indicador'!AC214&gt;K$302,0,IF('Datos de Indicador'!AC214&lt;$K$301,10,(K$302-'Datos de Indicador'!AC214)/(K$302-K$301)*10)),1))</f>
        <v>9.6999999999999993</v>
      </c>
      <c r="L211" s="359">
        <f>IF('Datos de Indicador'!AD214="No dato","x",ROUND(IF('Datos de Indicador'!AD214&gt;L$302,0,IF('Datos de Indicador'!AD214&lt;$L$301,10,(L$302-'Datos de Indicador'!AD214)/(L$302-L$301)*10)),1))</f>
        <v>4.7</v>
      </c>
      <c r="M211" s="361">
        <f t="shared" si="26"/>
        <v>5.7</v>
      </c>
      <c r="N211" s="358">
        <f>IF('Datos de Indicador'!AE214="No dato","x",ROUND(IF('Datos de Indicador'!AE214&gt;N$302,0,IF('Datos de Indicador'!AE214&lt;$N$301,10,(N$302-'Datos de Indicador'!AE214)/(N$302-N$301)*10)),1))</f>
        <v>6.7</v>
      </c>
      <c r="O211" s="359">
        <f>IF('Datos de Indicador'!AF214="No dato","x",ROUND(IF('Datos de Indicador'!AF214&gt;O$302,0,IF('Datos de Indicador'!AF214&lt;$O$301,10,(O$302-'Datos de Indicador'!AF214)/(O$302-O$301)*10)),1))</f>
        <v>10</v>
      </c>
      <c r="P211" s="359">
        <f>IF('Datos de Indicador'!AG214="No dato","x",ROUND(IF('Datos de Indicador'!AG214&gt;P$302,0,IF('Datos de Indicador'!AG214&lt;$P$301,10,(P$302-'Datos de Indicador'!AG214)/(P$302-P$301)*10)),1))</f>
        <v>4.8</v>
      </c>
      <c r="Q211" s="361">
        <f t="shared" si="27"/>
        <v>7.2</v>
      </c>
      <c r="R211" s="363">
        <f>IF('Datos de Indicador'!AH214="No data","x",ROUND(IF('Datos de Indicador'!AH214&gt;R$302,0,IF('Datos de Indicador'!AH214&lt;R$301,10,(R$302-'Datos de Indicador'!AH214)/(R$302-R$301)*10)),1))</f>
        <v>9.6999999999999993</v>
      </c>
      <c r="S211" s="363">
        <f>IF('Datos de Indicador'!AI214="No data","x",ROUND(IF('Datos de Indicador'!AI214&gt;S$302,0,IF('Datos de Indicador'!AI214&lt;S$301,10,(S$302-'Datos de Indicador'!AI214)/(S$302-S$301)*10)),1))</f>
        <v>0</v>
      </c>
      <c r="T211" s="363">
        <f>IF('Datos de Indicador'!AJ214="No data","x",ROUND(IF('Datos de Indicador'!AJ214&gt;T$302,0,IF('Datos de Indicador'!AJ214&lt;T$301,10,(T$302-'Datos de Indicador'!AJ214)/(T$302-T$301)*10)),1))</f>
        <v>7.5</v>
      </c>
      <c r="U211" s="363">
        <f>IF('Datos de Indicador'!AK214="No data","x",ROUND(IF('Datos de Indicador'!AK214&gt;U$302,0,IF('Datos de Indicador'!AK214&lt;U$301,10,(U$302-'Datos de Indicador'!AK214)/(U$302-U$301)*10)),1))</f>
        <v>10</v>
      </c>
      <c r="V211" s="364">
        <f t="shared" si="30"/>
        <v>7.5</v>
      </c>
      <c r="W211" s="365">
        <f>IF('Datos de Indicador'!AL214="No dato","x",ROUND(IF('Datos de Indicador'!AL214&gt;W$302,0,IF('Datos de Indicador'!AL214&lt;$W$301,10,(W$302-'Datos de Indicador'!AL214)/(W$302-W$301)*10)),1))</f>
        <v>4.5</v>
      </c>
      <c r="X211" s="361">
        <f t="shared" si="31"/>
        <v>6</v>
      </c>
      <c r="Y211" s="366">
        <f t="shared" si="28"/>
        <v>6.3</v>
      </c>
      <c r="Z211" s="32"/>
      <c r="AA211" s="378"/>
      <c r="AC211" s="378"/>
    </row>
    <row r="212" spans="1:29" s="3" customFormat="1" x14ac:dyDescent="0.25">
      <c r="A212" s="99" t="s">
        <v>56</v>
      </c>
      <c r="B212" s="101" t="s">
        <v>83</v>
      </c>
      <c r="C212" s="307">
        <v>1327</v>
      </c>
      <c r="D212" s="358">
        <f>IF('Datos de Indicador'!Y215="No dato","x",ROUND(IF('Datos de Indicador'!Y215&gt;D$302,10,IF('Datos de Indicador'!Y215&lt;$D$301,0,10-(D$302-'Datos de Indicador'!Y215)/(D$302-D$301)*10)),1))</f>
        <v>5</v>
      </c>
      <c r="E212" s="359">
        <f>IF('Datos de Indicador'!Z215="No dato","x",ROUND(IF('Datos de Indicador'!Z215&gt;E$302,0,IF('Datos de Indicador'!Z215&lt;$E$301,10,(E$302-'Datos de Indicador'!Z215)/(E$302-E$301)*10)),1))</f>
        <v>10</v>
      </c>
      <c r="F212" s="360">
        <f t="shared" si="29"/>
        <v>6.7</v>
      </c>
      <c r="G212" s="359">
        <f>IF('Datos de Indicador'!AA215="No dato","x",ROUND(IF('Datos de Indicador'!AA215&gt;G$302,0,IF('Datos de Indicador'!AA215&lt;$G$301,10,(G$302-'Datos de Indicador'!AA215)/(G$302-G$301)*10)),1))</f>
        <v>8.8000000000000007</v>
      </c>
      <c r="H212" s="361">
        <f t="shared" si="24"/>
        <v>8.8000000000000007</v>
      </c>
      <c r="I212" s="362">
        <f t="shared" si="25"/>
        <v>7.9</v>
      </c>
      <c r="J212" s="359">
        <f>IF('Datos de Indicador'!AB215="No dato","x",ROUND(IF('Datos de Indicador'!AB215&gt;J$302,0,IF('Datos de Indicador'!AB215&lt;$J$301,10,(J$302-'Datos de Indicador'!AB215)/(J$302-J$301)*10)),1))</f>
        <v>2.2000000000000002</v>
      </c>
      <c r="K212" s="359">
        <f>IF('Datos de Indicador'!AC215="No dato","x",ROUND(IF('Datos de Indicador'!AC215&gt;K$302,0,IF('Datos de Indicador'!AC215&lt;$K$301,10,(K$302-'Datos de Indicador'!AC215)/(K$302-K$301)*10)),1))</f>
        <v>9.1</v>
      </c>
      <c r="L212" s="359">
        <f>IF('Datos de Indicador'!AD215="No dato","x",ROUND(IF('Datos de Indicador'!AD215&gt;L$302,0,IF('Datos de Indicador'!AD215&lt;$L$301,10,(L$302-'Datos de Indicador'!AD215)/(L$302-L$301)*10)),1))</f>
        <v>5.3</v>
      </c>
      <c r="M212" s="361">
        <f t="shared" si="26"/>
        <v>5.5</v>
      </c>
      <c r="N212" s="358">
        <f>IF('Datos de Indicador'!AE215="No dato","x",ROUND(IF('Datos de Indicador'!AE215&gt;N$302,0,IF('Datos de Indicador'!AE215&lt;$N$301,10,(N$302-'Datos de Indicador'!AE215)/(N$302-N$301)*10)),1))</f>
        <v>3.2</v>
      </c>
      <c r="O212" s="359">
        <f>IF('Datos de Indicador'!AF215="No dato","x",ROUND(IF('Datos de Indicador'!AF215&gt;O$302,0,IF('Datos de Indicador'!AF215&lt;$O$301,10,(O$302-'Datos de Indicador'!AF215)/(O$302-O$301)*10)),1))</f>
        <v>10</v>
      </c>
      <c r="P212" s="359">
        <f>IF('Datos de Indicador'!AG215="No dato","x",ROUND(IF('Datos de Indicador'!AG215&gt;P$302,0,IF('Datos de Indicador'!AG215&lt;$P$301,10,(P$302-'Datos de Indicador'!AG215)/(P$302-P$301)*10)),1))</f>
        <v>10</v>
      </c>
      <c r="Q212" s="361">
        <f t="shared" si="27"/>
        <v>7.7</v>
      </c>
      <c r="R212" s="363">
        <f>IF('Datos de Indicador'!AH215="No data","x",ROUND(IF('Datos de Indicador'!AH215&gt;R$302,0,IF('Datos de Indicador'!AH215&lt;R$301,10,(R$302-'Datos de Indicador'!AH215)/(R$302-R$301)*10)),1))</f>
        <v>10</v>
      </c>
      <c r="S212" s="363">
        <f>IF('Datos de Indicador'!AI215="No data","x",ROUND(IF('Datos de Indicador'!AI215&gt;S$302,0,IF('Datos de Indicador'!AI215&lt;S$301,10,(S$302-'Datos de Indicador'!AI215)/(S$302-S$301)*10)),1))</f>
        <v>0</v>
      </c>
      <c r="T212" s="363">
        <f>IF('Datos de Indicador'!AJ215="No data","x",ROUND(IF('Datos de Indicador'!AJ215&gt;T$302,0,IF('Datos de Indicador'!AJ215&lt;T$301,10,(T$302-'Datos de Indicador'!AJ215)/(T$302-T$301)*10)),1))</f>
        <v>4.5999999999999996</v>
      </c>
      <c r="U212" s="363">
        <f>IF('Datos de Indicador'!AK215="No data","x",ROUND(IF('Datos de Indicador'!AK215&gt;U$302,0,IF('Datos de Indicador'!AK215&lt;U$301,10,(U$302-'Datos de Indicador'!AK215)/(U$302-U$301)*10)),1))</f>
        <v>10</v>
      </c>
      <c r="V212" s="364">
        <f t="shared" si="30"/>
        <v>6.5</v>
      </c>
      <c r="W212" s="365">
        <f>IF('Datos de Indicador'!AL215="No dato","x",ROUND(IF('Datos de Indicador'!AL215&gt;W$302,0,IF('Datos de Indicador'!AL215&lt;$W$301,10,(W$302-'Datos de Indicador'!AL215)/(W$302-W$301)*10)),1))</f>
        <v>6.5</v>
      </c>
      <c r="X212" s="361">
        <f t="shared" si="31"/>
        <v>6.5</v>
      </c>
      <c r="Y212" s="366">
        <f t="shared" si="28"/>
        <v>6.6</v>
      </c>
      <c r="Z212" s="32"/>
      <c r="AA212" s="378"/>
      <c r="AC212" s="378"/>
    </row>
    <row r="213" spans="1:29" s="3" customFormat="1" x14ac:dyDescent="0.25">
      <c r="A213" s="99" t="s">
        <v>56</v>
      </c>
      <c r="B213" s="101" t="s">
        <v>84</v>
      </c>
      <c r="C213" s="307">
        <v>1328</v>
      </c>
      <c r="D213" s="358">
        <f>IF('Datos de Indicador'!Y216="No dato","x",ROUND(IF('Datos de Indicador'!Y216&gt;D$302,10,IF('Datos de Indicador'!Y216&lt;$D$301,0,10-(D$302-'Datos de Indicador'!Y216)/(D$302-D$301)*10)),1))</f>
        <v>5</v>
      </c>
      <c r="E213" s="359">
        <f>IF('Datos de Indicador'!Z216="No dato","x",ROUND(IF('Datos de Indicador'!Z216&gt;E$302,0,IF('Datos de Indicador'!Z216&lt;$E$301,10,(E$302-'Datos de Indicador'!Z216)/(E$302-E$301)*10)),1))</f>
        <v>10</v>
      </c>
      <c r="F213" s="360">
        <f t="shared" si="29"/>
        <v>6.7</v>
      </c>
      <c r="G213" s="359">
        <f>IF('Datos de Indicador'!AA216="No dato","x",ROUND(IF('Datos de Indicador'!AA216&gt;G$302,0,IF('Datos de Indicador'!AA216&lt;$G$301,10,(G$302-'Datos de Indicador'!AA216)/(G$302-G$301)*10)),1))</f>
        <v>9</v>
      </c>
      <c r="H213" s="361">
        <f t="shared" si="24"/>
        <v>9</v>
      </c>
      <c r="I213" s="362">
        <f t="shared" si="25"/>
        <v>8.1</v>
      </c>
      <c r="J213" s="359">
        <f>IF('Datos de Indicador'!AB216="No dato","x",ROUND(IF('Datos de Indicador'!AB216&gt;J$302,0,IF('Datos de Indicador'!AB216&lt;$J$301,10,(J$302-'Datos de Indicador'!AB216)/(J$302-J$301)*10)),1))</f>
        <v>10</v>
      </c>
      <c r="K213" s="359">
        <f>IF('Datos de Indicador'!AC216="No dato","x",ROUND(IF('Datos de Indicador'!AC216&gt;K$302,0,IF('Datos de Indicador'!AC216&lt;$K$301,10,(K$302-'Datos de Indicador'!AC216)/(K$302-K$301)*10)),1))</f>
        <v>10</v>
      </c>
      <c r="L213" s="359">
        <f>IF('Datos de Indicador'!AD216="No dato","x",ROUND(IF('Datos de Indicador'!AD216&gt;L$302,0,IF('Datos de Indicador'!AD216&lt;$L$301,10,(L$302-'Datos de Indicador'!AD216)/(L$302-L$301)*10)),1))</f>
        <v>6.6</v>
      </c>
      <c r="M213" s="361">
        <f t="shared" si="26"/>
        <v>8.9</v>
      </c>
      <c r="N213" s="358">
        <f>IF('Datos de Indicador'!AE216="No dato","x",ROUND(IF('Datos de Indicador'!AE216&gt;N$302,0,IF('Datos de Indicador'!AE216&lt;$N$301,10,(N$302-'Datos de Indicador'!AE216)/(N$302-N$301)*10)),1))</f>
        <v>9.3000000000000007</v>
      </c>
      <c r="O213" s="359">
        <f>IF('Datos de Indicador'!AF216="No dato","x",ROUND(IF('Datos de Indicador'!AF216&gt;O$302,0,IF('Datos de Indicador'!AF216&lt;$O$301,10,(O$302-'Datos de Indicador'!AF216)/(O$302-O$301)*10)),1))</f>
        <v>10</v>
      </c>
      <c r="P213" s="359">
        <f>IF('Datos de Indicador'!AG216="No dato","x",ROUND(IF('Datos de Indicador'!AG216&gt;P$302,0,IF('Datos de Indicador'!AG216&lt;$P$301,10,(P$302-'Datos de Indicador'!AG216)/(P$302-P$301)*10)),1))</f>
        <v>4.8</v>
      </c>
      <c r="Q213" s="361">
        <f t="shared" si="27"/>
        <v>8</v>
      </c>
      <c r="R213" s="363">
        <f>IF('Datos de Indicador'!AH216="No data","x",ROUND(IF('Datos de Indicador'!AH216&gt;R$302,0,IF('Datos de Indicador'!AH216&lt;R$301,10,(R$302-'Datos de Indicador'!AH216)/(R$302-R$301)*10)),1))</f>
        <v>0</v>
      </c>
      <c r="S213" s="363">
        <f>IF('Datos de Indicador'!AI216="No data","x",ROUND(IF('Datos de Indicador'!AI216&gt;S$302,0,IF('Datos de Indicador'!AI216&lt;S$301,10,(S$302-'Datos de Indicador'!AI216)/(S$302-S$301)*10)),1))</f>
        <v>0</v>
      </c>
      <c r="T213" s="363">
        <f>IF('Datos de Indicador'!AJ216="No data","x",ROUND(IF('Datos de Indicador'!AJ216&gt;T$302,0,IF('Datos de Indicador'!AJ216&lt;T$301,10,(T$302-'Datos de Indicador'!AJ216)/(T$302-T$301)*10)),1))</f>
        <v>8.4</v>
      </c>
      <c r="U213" s="363">
        <f>IF('Datos de Indicador'!AK216="No data","x",ROUND(IF('Datos de Indicador'!AK216&gt;U$302,0,IF('Datos de Indicador'!AK216&lt;U$301,10,(U$302-'Datos de Indicador'!AK216)/(U$302-U$301)*10)),1))</f>
        <v>0</v>
      </c>
      <c r="V213" s="364">
        <f t="shared" si="30"/>
        <v>2.8</v>
      </c>
      <c r="W213" s="365">
        <f>IF('Datos de Indicador'!AL216="No dato","x",ROUND(IF('Datos de Indicador'!AL216&gt;W$302,0,IF('Datos de Indicador'!AL216&lt;$W$301,10,(W$302-'Datos de Indicador'!AL216)/(W$302-W$301)*10)),1))</f>
        <v>5.5</v>
      </c>
      <c r="X213" s="361">
        <f t="shared" si="31"/>
        <v>4.2</v>
      </c>
      <c r="Y213" s="366">
        <f t="shared" si="28"/>
        <v>7</v>
      </c>
      <c r="Z213" s="32"/>
      <c r="AA213" s="378"/>
      <c r="AC213" s="378"/>
    </row>
    <row r="214" spans="1:29" s="3" customFormat="1" x14ac:dyDescent="0.25">
      <c r="A214" s="104" t="s">
        <v>326</v>
      </c>
      <c r="B214" s="101" t="s">
        <v>326</v>
      </c>
      <c r="C214" s="307">
        <v>1401</v>
      </c>
      <c r="D214" s="358">
        <f>IF('Datos de Indicador'!Y217="No dato","x",ROUND(IF('Datos de Indicador'!Y217&gt;D$302,10,IF('Datos de Indicador'!Y217&lt;$D$301,0,10-(D$302-'Datos de Indicador'!Y217)/(D$302-D$301)*10)),1))</f>
        <v>10</v>
      </c>
      <c r="E214" s="359">
        <f>IF('Datos de Indicador'!Z217="No dato","x",ROUND(IF('Datos de Indicador'!Z217&gt;E$302,0,IF('Datos de Indicador'!Z217&lt;$E$301,10,(E$302-'Datos de Indicador'!Z217)/(E$302-E$301)*10)),1))</f>
        <v>0</v>
      </c>
      <c r="F214" s="360">
        <f t="shared" si="29"/>
        <v>6.7</v>
      </c>
      <c r="G214" s="359">
        <f>IF('Datos de Indicador'!AA217="No dato","x",ROUND(IF('Datos de Indicador'!AA217&gt;G$302,0,IF('Datos de Indicador'!AA217&lt;$G$301,10,(G$302-'Datos de Indicador'!AA217)/(G$302-G$301)*10)),1))</f>
        <v>2.2000000000000002</v>
      </c>
      <c r="H214" s="361">
        <f t="shared" si="24"/>
        <v>2.2000000000000002</v>
      </c>
      <c r="I214" s="362">
        <f t="shared" si="25"/>
        <v>4.8</v>
      </c>
      <c r="J214" s="359">
        <f>IF('Datos de Indicador'!AB217="No dato","x",ROUND(IF('Datos de Indicador'!AB217&gt;J$302,0,IF('Datos de Indicador'!AB217&lt;$J$301,10,(J$302-'Datos de Indicador'!AB217)/(J$302-J$301)*10)),1))</f>
        <v>3</v>
      </c>
      <c r="K214" s="359">
        <f>IF('Datos de Indicador'!AC217="No dato","x",ROUND(IF('Datos de Indicador'!AC217&gt;K$302,0,IF('Datos de Indicador'!AC217&lt;$K$301,10,(K$302-'Datos de Indicador'!AC217)/(K$302-K$301)*10)),1))</f>
        <v>4.9000000000000004</v>
      </c>
      <c r="L214" s="359">
        <f>IF('Datos de Indicador'!AD217="No dato","x",ROUND(IF('Datos de Indicador'!AD217&gt;L$302,0,IF('Datos de Indicador'!AD217&lt;$L$301,10,(L$302-'Datos de Indicador'!AD217)/(L$302-L$301)*10)),1))</f>
        <v>1.8</v>
      </c>
      <c r="M214" s="361">
        <f t="shared" si="26"/>
        <v>3.2</v>
      </c>
      <c r="N214" s="358">
        <f>IF('Datos de Indicador'!AE217="No dato","x",ROUND(IF('Datos de Indicador'!AE217&gt;N$302,0,IF('Datos de Indicador'!AE217&lt;$N$301,10,(N$302-'Datos de Indicador'!AE217)/(N$302-N$301)*10)),1))</f>
        <v>8.1999999999999993</v>
      </c>
      <c r="O214" s="359">
        <f>IF('Datos de Indicador'!AF217="No dato","x",ROUND(IF('Datos de Indicador'!AF217&gt;O$302,0,IF('Datos de Indicador'!AF217&lt;$O$301,10,(O$302-'Datos de Indicador'!AF217)/(O$302-O$301)*10)),1))</f>
        <v>4.9000000000000004</v>
      </c>
      <c r="P214" s="359">
        <f>IF('Datos de Indicador'!AG217="No dato","x",ROUND(IF('Datos de Indicador'!AG217&gt;P$302,0,IF('Datos de Indicador'!AG217&lt;$P$301,10,(P$302-'Datos de Indicador'!AG217)/(P$302-P$301)*10)),1))</f>
        <v>4.3</v>
      </c>
      <c r="Q214" s="361">
        <f t="shared" si="27"/>
        <v>5.8</v>
      </c>
      <c r="R214" s="363">
        <f>IF('Datos de Indicador'!AH217="No data","x",ROUND(IF('Datos de Indicador'!AH217&gt;R$302,0,IF('Datos de Indicador'!AH217&lt;R$301,10,(R$302-'Datos de Indicador'!AH217)/(R$302-R$301)*10)),1))</f>
        <v>10</v>
      </c>
      <c r="S214" s="363">
        <f>IF('Datos de Indicador'!AI217="No data","x",ROUND(IF('Datos de Indicador'!AI217&gt;S$302,0,IF('Datos de Indicador'!AI217&lt;S$301,10,(S$302-'Datos de Indicador'!AI217)/(S$302-S$301)*10)),1))</f>
        <v>4.8</v>
      </c>
      <c r="T214" s="363">
        <f>IF('Datos de Indicador'!AJ217="No data","x",ROUND(IF('Datos de Indicador'!AJ217&gt;T$302,0,IF('Datos de Indicador'!AJ217&lt;T$301,10,(T$302-'Datos de Indicador'!AJ217)/(T$302-T$301)*10)),1))</f>
        <v>0</v>
      </c>
      <c r="U214" s="363">
        <f>IF('Datos de Indicador'!AK217="No data","x",ROUND(IF('Datos de Indicador'!AK217&gt;U$302,0,IF('Datos de Indicador'!AK217&lt;U$301,10,(U$302-'Datos de Indicador'!AK217)/(U$302-U$301)*10)),1))</f>
        <v>0.6</v>
      </c>
      <c r="V214" s="364">
        <f t="shared" si="30"/>
        <v>2.7</v>
      </c>
      <c r="W214" s="365">
        <f>IF('Datos de Indicador'!AL217="No dato","x",ROUND(IF('Datos de Indicador'!AL217&gt;W$302,0,IF('Datos de Indicador'!AL217&lt;$W$301,10,(W$302-'Datos de Indicador'!AL217)/(W$302-W$301)*10)),1))</f>
        <v>3.8</v>
      </c>
      <c r="X214" s="361">
        <f t="shared" si="31"/>
        <v>3.3</v>
      </c>
      <c r="Y214" s="366">
        <f t="shared" si="28"/>
        <v>4.0999999999999996</v>
      </c>
      <c r="Z214" s="32"/>
      <c r="AA214" s="378"/>
      <c r="AC214" s="378"/>
    </row>
    <row r="215" spans="1:29" s="3" customFormat="1" x14ac:dyDescent="0.25">
      <c r="A215" s="104" t="s">
        <v>326</v>
      </c>
      <c r="B215" s="101" t="s">
        <v>327</v>
      </c>
      <c r="C215" s="307">
        <v>1402</v>
      </c>
      <c r="D215" s="358">
        <f>IF('Datos de Indicador'!Y218="No dato","x",ROUND(IF('Datos de Indicador'!Y218&gt;D$302,10,IF('Datos de Indicador'!Y218&lt;$D$301,0,10-(D$302-'Datos de Indicador'!Y218)/(D$302-D$301)*10)),1))</f>
        <v>10</v>
      </c>
      <c r="E215" s="359">
        <f>IF('Datos de Indicador'!Z218="No dato","x",ROUND(IF('Datos de Indicador'!Z218&gt;E$302,0,IF('Datos de Indicador'!Z218&lt;$E$301,10,(E$302-'Datos de Indicador'!Z218)/(E$302-E$301)*10)),1))</f>
        <v>0</v>
      </c>
      <c r="F215" s="360">
        <f t="shared" si="29"/>
        <v>6.7</v>
      </c>
      <c r="G215" s="359">
        <f>IF('Datos de Indicador'!AA218="No dato","x",ROUND(IF('Datos de Indicador'!AA218&gt;G$302,0,IF('Datos de Indicador'!AA218&lt;$G$301,10,(G$302-'Datos de Indicador'!AA218)/(G$302-G$301)*10)),1))</f>
        <v>7.5</v>
      </c>
      <c r="H215" s="361">
        <f t="shared" si="24"/>
        <v>7.5</v>
      </c>
      <c r="I215" s="362">
        <f t="shared" si="25"/>
        <v>7.1</v>
      </c>
      <c r="J215" s="359">
        <f>IF('Datos de Indicador'!AB218="No dato","x",ROUND(IF('Datos de Indicador'!AB218&gt;J$302,0,IF('Datos de Indicador'!AB218&lt;$J$301,10,(J$302-'Datos de Indicador'!AB218)/(J$302-J$301)*10)),1))</f>
        <v>8.6999999999999993</v>
      </c>
      <c r="K215" s="359">
        <f>IF('Datos de Indicador'!AC218="No dato","x",ROUND(IF('Datos de Indicador'!AC218&gt;K$302,0,IF('Datos de Indicador'!AC218&lt;$K$301,10,(K$302-'Datos de Indicador'!AC218)/(K$302-K$301)*10)),1))</f>
        <v>9.8000000000000007</v>
      </c>
      <c r="L215" s="359">
        <f>IF('Datos de Indicador'!AD218="No dato","x",ROUND(IF('Datos de Indicador'!AD218&gt;L$302,0,IF('Datos de Indicador'!AD218&lt;$L$301,10,(L$302-'Datos de Indicador'!AD218)/(L$302-L$301)*10)),1))</f>
        <v>6.8</v>
      </c>
      <c r="M215" s="361">
        <f t="shared" si="26"/>
        <v>8.4</v>
      </c>
      <c r="N215" s="358">
        <f>IF('Datos de Indicador'!AE218="No dato","x",ROUND(IF('Datos de Indicador'!AE218&gt;N$302,0,IF('Datos de Indicador'!AE218&lt;$N$301,10,(N$302-'Datos de Indicador'!AE218)/(N$302-N$301)*10)),1))</f>
        <v>8.3000000000000007</v>
      </c>
      <c r="O215" s="359">
        <f>IF('Datos de Indicador'!AF218="No dato","x",ROUND(IF('Datos de Indicador'!AF218&gt;O$302,0,IF('Datos de Indicador'!AF218&lt;$O$301,10,(O$302-'Datos de Indicador'!AF218)/(O$302-O$301)*10)),1))</f>
        <v>10</v>
      </c>
      <c r="P215" s="359">
        <f>IF('Datos de Indicador'!AG218="No dato","x",ROUND(IF('Datos de Indicador'!AG218&gt;P$302,0,IF('Datos de Indicador'!AG218&lt;$P$301,10,(P$302-'Datos de Indicador'!AG218)/(P$302-P$301)*10)),1))</f>
        <v>2.8</v>
      </c>
      <c r="Q215" s="361">
        <f t="shared" si="27"/>
        <v>7</v>
      </c>
      <c r="R215" s="363">
        <f>IF('Datos de Indicador'!AH218="No data","x",ROUND(IF('Datos de Indicador'!AH218&gt;R$302,0,IF('Datos de Indicador'!AH218&lt;R$301,10,(R$302-'Datos de Indicador'!AH218)/(R$302-R$301)*10)),1))</f>
        <v>6</v>
      </c>
      <c r="S215" s="363">
        <f>IF('Datos de Indicador'!AI218="No data","x",ROUND(IF('Datos de Indicador'!AI218&gt;S$302,0,IF('Datos de Indicador'!AI218&lt;S$301,10,(S$302-'Datos de Indicador'!AI218)/(S$302-S$301)*10)),1))</f>
        <v>3.8</v>
      </c>
      <c r="T215" s="363">
        <f>IF('Datos de Indicador'!AJ218="No data","x",ROUND(IF('Datos de Indicador'!AJ218&gt;T$302,0,IF('Datos de Indicador'!AJ218&lt;T$301,10,(T$302-'Datos de Indicador'!AJ218)/(T$302-T$301)*10)),1))</f>
        <v>5.0999999999999996</v>
      </c>
      <c r="U215" s="363">
        <f>IF('Datos de Indicador'!AK218="No data","x",ROUND(IF('Datos de Indicador'!AK218&gt;U$302,0,IF('Datos de Indicador'!AK218&lt;U$301,10,(U$302-'Datos de Indicador'!AK218)/(U$302-U$301)*10)),1))</f>
        <v>10</v>
      </c>
      <c r="V215" s="364">
        <f t="shared" si="30"/>
        <v>6.7</v>
      </c>
      <c r="W215" s="365">
        <f>IF('Datos de Indicador'!AL218="No dato","x",ROUND(IF('Datos de Indicador'!AL218&gt;W$302,0,IF('Datos de Indicador'!AL218&lt;$W$301,10,(W$302-'Datos de Indicador'!AL218)/(W$302-W$301)*10)),1))</f>
        <v>6.7</v>
      </c>
      <c r="X215" s="361">
        <f t="shared" si="31"/>
        <v>6.7</v>
      </c>
      <c r="Y215" s="366">
        <f t="shared" si="28"/>
        <v>7.4</v>
      </c>
      <c r="Z215" s="32"/>
      <c r="AA215" s="378"/>
      <c r="AC215" s="378"/>
    </row>
    <row r="216" spans="1:29" s="3" customFormat="1" x14ac:dyDescent="0.25">
      <c r="A216" s="104" t="s">
        <v>326</v>
      </c>
      <c r="B216" s="101" t="s">
        <v>210</v>
      </c>
      <c r="C216" s="307">
        <v>1403</v>
      </c>
      <c r="D216" s="358">
        <f>IF('Datos de Indicador'!Y219="No dato","x",ROUND(IF('Datos de Indicador'!Y219&gt;D$302,10,IF('Datos de Indicador'!Y219&lt;$D$301,0,10-(D$302-'Datos de Indicador'!Y219)/(D$302-D$301)*10)),1))</f>
        <v>10</v>
      </c>
      <c r="E216" s="359">
        <f>IF('Datos de Indicador'!Z219="No dato","x",ROUND(IF('Datos de Indicador'!Z219&gt;E$302,0,IF('Datos de Indicador'!Z219&lt;$E$301,10,(E$302-'Datos de Indicador'!Z219)/(E$302-E$301)*10)),1))</f>
        <v>5</v>
      </c>
      <c r="F216" s="360">
        <f t="shared" si="29"/>
        <v>8.3000000000000007</v>
      </c>
      <c r="G216" s="359">
        <f>IF('Datos de Indicador'!AA219="No dato","x",ROUND(IF('Datos de Indicador'!AA219&gt;G$302,0,IF('Datos de Indicador'!AA219&lt;$G$301,10,(G$302-'Datos de Indicador'!AA219)/(G$302-G$301)*10)),1))</f>
        <v>7.4</v>
      </c>
      <c r="H216" s="361">
        <f t="shared" si="24"/>
        <v>7.4</v>
      </c>
      <c r="I216" s="362">
        <f t="shared" si="25"/>
        <v>7.9</v>
      </c>
      <c r="J216" s="359">
        <f>IF('Datos de Indicador'!AB219="No dato","x",ROUND(IF('Datos de Indicador'!AB219&gt;J$302,0,IF('Datos de Indicador'!AB219&lt;$J$301,10,(J$302-'Datos de Indicador'!AB219)/(J$302-J$301)*10)),1))</f>
        <v>7.7</v>
      </c>
      <c r="K216" s="359">
        <f>IF('Datos de Indicador'!AC219="No dato","x",ROUND(IF('Datos de Indicador'!AC219&gt;K$302,0,IF('Datos de Indicador'!AC219&lt;$K$301,10,(K$302-'Datos de Indicador'!AC219)/(K$302-K$301)*10)),1))</f>
        <v>9.3000000000000007</v>
      </c>
      <c r="L216" s="359">
        <f>IF('Datos de Indicador'!AD219="No dato","x",ROUND(IF('Datos de Indicador'!AD219&gt;L$302,0,IF('Datos de Indicador'!AD219&lt;$L$301,10,(L$302-'Datos de Indicador'!AD219)/(L$302-L$301)*10)),1))</f>
        <v>2.7</v>
      </c>
      <c r="M216" s="361">
        <f t="shared" si="26"/>
        <v>6.6</v>
      </c>
      <c r="N216" s="358">
        <f>IF('Datos de Indicador'!AE219="No dato","x",ROUND(IF('Datos de Indicador'!AE219&gt;N$302,0,IF('Datos de Indicador'!AE219&lt;$N$301,10,(N$302-'Datos de Indicador'!AE219)/(N$302-N$301)*10)),1))</f>
        <v>8.9</v>
      </c>
      <c r="O216" s="359">
        <f>IF('Datos de Indicador'!AF219="No dato","x",ROUND(IF('Datos de Indicador'!AF219&gt;O$302,0,IF('Datos de Indicador'!AF219&lt;$O$301,10,(O$302-'Datos de Indicador'!AF219)/(O$302-O$301)*10)),1))</f>
        <v>9</v>
      </c>
      <c r="P216" s="359">
        <f>IF('Datos de Indicador'!AG219="No dato","x",ROUND(IF('Datos de Indicador'!AG219&gt;P$302,0,IF('Datos de Indicador'!AG219&lt;$P$301,10,(P$302-'Datos de Indicador'!AG219)/(P$302-P$301)*10)),1))</f>
        <v>10</v>
      </c>
      <c r="Q216" s="361">
        <f t="shared" si="27"/>
        <v>9.3000000000000007</v>
      </c>
      <c r="R216" s="363">
        <f>IF('Datos de Indicador'!AH219="No data","x",ROUND(IF('Datos de Indicador'!AH219&gt;R$302,0,IF('Datos de Indicador'!AH219&lt;R$301,10,(R$302-'Datos de Indicador'!AH219)/(R$302-R$301)*10)),1))</f>
        <v>10</v>
      </c>
      <c r="S216" s="363">
        <f>IF('Datos de Indicador'!AI219="No data","x",ROUND(IF('Datos de Indicador'!AI219&gt;S$302,0,IF('Datos de Indicador'!AI219&lt;S$301,10,(S$302-'Datos de Indicador'!AI219)/(S$302-S$301)*10)),1))</f>
        <v>2.8</v>
      </c>
      <c r="T216" s="363">
        <f>IF('Datos de Indicador'!AJ219="No data","x",ROUND(IF('Datos de Indicador'!AJ219&gt;T$302,0,IF('Datos de Indicador'!AJ219&lt;T$301,10,(T$302-'Datos de Indicador'!AJ219)/(T$302-T$301)*10)),1))</f>
        <v>8.1</v>
      </c>
      <c r="U216" s="363">
        <f>IF('Datos de Indicador'!AK219="No data","x",ROUND(IF('Datos de Indicador'!AK219&gt;U$302,0,IF('Datos de Indicador'!AK219&lt;U$301,10,(U$302-'Datos de Indicador'!AK219)/(U$302-U$301)*10)),1))</f>
        <v>10</v>
      </c>
      <c r="V216" s="364">
        <f t="shared" si="30"/>
        <v>8.1999999999999993</v>
      </c>
      <c r="W216" s="365">
        <f>IF('Datos de Indicador'!AL219="No dato","x",ROUND(IF('Datos de Indicador'!AL219&gt;W$302,0,IF('Datos de Indicador'!AL219&lt;$W$301,10,(W$302-'Datos de Indicador'!AL219)/(W$302-W$301)*10)),1))</f>
        <v>6</v>
      </c>
      <c r="X216" s="361">
        <f t="shared" si="31"/>
        <v>7.1</v>
      </c>
      <c r="Y216" s="366">
        <f t="shared" si="28"/>
        <v>7.7</v>
      </c>
      <c r="Z216" s="32"/>
      <c r="AA216" s="378"/>
      <c r="AC216" s="378"/>
    </row>
    <row r="217" spans="1:29" s="3" customFormat="1" x14ac:dyDescent="0.25">
      <c r="A217" s="104" t="s">
        <v>326</v>
      </c>
      <c r="B217" s="101" t="s">
        <v>328</v>
      </c>
      <c r="C217" s="307">
        <v>1404</v>
      </c>
      <c r="D217" s="358">
        <f>IF('Datos de Indicador'!Y220="No dato","x",ROUND(IF('Datos de Indicador'!Y220&gt;D$302,10,IF('Datos de Indicador'!Y220&lt;$D$301,0,10-(D$302-'Datos de Indicador'!Y220)/(D$302-D$301)*10)),1))</f>
        <v>10</v>
      </c>
      <c r="E217" s="359">
        <f>IF('Datos de Indicador'!Z220="No dato","x",ROUND(IF('Datos de Indicador'!Z220&gt;E$302,0,IF('Datos de Indicador'!Z220&lt;$E$301,10,(E$302-'Datos de Indicador'!Z220)/(E$302-E$301)*10)),1))</f>
        <v>10</v>
      </c>
      <c r="F217" s="360">
        <f t="shared" si="29"/>
        <v>10</v>
      </c>
      <c r="G217" s="359">
        <f>IF('Datos de Indicador'!AA220="No dato","x",ROUND(IF('Datos de Indicador'!AA220&gt;G$302,0,IF('Datos de Indicador'!AA220&lt;$G$301,10,(G$302-'Datos de Indicador'!AA220)/(G$302-G$301)*10)),1))</f>
        <v>9.3000000000000007</v>
      </c>
      <c r="H217" s="361">
        <f t="shared" si="24"/>
        <v>9.3000000000000007</v>
      </c>
      <c r="I217" s="362">
        <f t="shared" si="25"/>
        <v>9.6999999999999993</v>
      </c>
      <c r="J217" s="359">
        <f>IF('Datos de Indicador'!AB220="No dato","x",ROUND(IF('Datos de Indicador'!AB220&gt;J$302,0,IF('Datos de Indicador'!AB220&lt;$J$301,10,(J$302-'Datos de Indicador'!AB220)/(J$302-J$301)*10)),1))</f>
        <v>9</v>
      </c>
      <c r="K217" s="359">
        <f>IF('Datos de Indicador'!AC220="No dato","x",ROUND(IF('Datos de Indicador'!AC220&gt;K$302,0,IF('Datos de Indicador'!AC220&lt;$K$301,10,(K$302-'Datos de Indicador'!AC220)/(K$302-K$301)*10)),1))</f>
        <v>0</v>
      </c>
      <c r="L217" s="359">
        <f>IF('Datos de Indicador'!AD220="No dato","x",ROUND(IF('Datos de Indicador'!AD220&gt;L$302,0,IF('Datos de Indicador'!AD220&lt;$L$301,10,(L$302-'Datos de Indicador'!AD220)/(L$302-L$301)*10)),1))</f>
        <v>4.5</v>
      </c>
      <c r="M217" s="361">
        <f t="shared" si="26"/>
        <v>4.5</v>
      </c>
      <c r="N217" s="358">
        <f>IF('Datos de Indicador'!AE220="No dato","x",ROUND(IF('Datos de Indicador'!AE220&gt;N$302,0,IF('Datos de Indicador'!AE220&lt;$N$301,10,(N$302-'Datos de Indicador'!AE220)/(N$302-N$301)*10)),1))</f>
        <v>8.1</v>
      </c>
      <c r="O217" s="359">
        <f>IF('Datos de Indicador'!AF220="No dato","x",ROUND(IF('Datos de Indicador'!AF220&gt;O$302,0,IF('Datos de Indicador'!AF220&lt;$O$301,10,(O$302-'Datos de Indicador'!AF220)/(O$302-O$301)*10)),1))</f>
        <v>10</v>
      </c>
      <c r="P217" s="359">
        <f>IF('Datos de Indicador'!AG220="No dato","x",ROUND(IF('Datos de Indicador'!AG220&gt;P$302,0,IF('Datos de Indicador'!AG220&lt;$P$301,10,(P$302-'Datos de Indicador'!AG220)/(P$302-P$301)*10)),1))</f>
        <v>5</v>
      </c>
      <c r="Q217" s="361">
        <f t="shared" si="27"/>
        <v>7.7</v>
      </c>
      <c r="R217" s="363">
        <f>IF('Datos de Indicador'!AH220="No data","x",ROUND(IF('Datos de Indicador'!AH220&gt;R$302,0,IF('Datos de Indicador'!AH220&lt;R$301,10,(R$302-'Datos de Indicador'!AH220)/(R$302-R$301)*10)),1))</f>
        <v>6.9</v>
      </c>
      <c r="S217" s="363">
        <f>IF('Datos de Indicador'!AI220="No data","x",ROUND(IF('Datos de Indicador'!AI220&gt;S$302,0,IF('Datos de Indicador'!AI220&lt;S$301,10,(S$302-'Datos de Indicador'!AI220)/(S$302-S$301)*10)),1))</f>
        <v>10</v>
      </c>
      <c r="T217" s="363">
        <f>IF('Datos de Indicador'!AJ220="No data","x",ROUND(IF('Datos de Indicador'!AJ220&gt;T$302,0,IF('Datos de Indicador'!AJ220&lt;T$301,10,(T$302-'Datos de Indicador'!AJ220)/(T$302-T$301)*10)),1))</f>
        <v>9.1999999999999993</v>
      </c>
      <c r="U217" s="363">
        <f>IF('Datos de Indicador'!AK220="No data","x",ROUND(IF('Datos de Indicador'!AK220&gt;U$302,0,IF('Datos de Indicador'!AK220&lt;U$301,10,(U$302-'Datos de Indicador'!AK220)/(U$302-U$301)*10)),1))</f>
        <v>10</v>
      </c>
      <c r="V217" s="364">
        <f t="shared" si="30"/>
        <v>9.1999999999999993</v>
      </c>
      <c r="W217" s="365">
        <f>IF('Datos de Indicador'!AL220="No dato","x",ROUND(IF('Datos de Indicador'!AL220&gt;W$302,0,IF('Datos de Indicador'!AL220&lt;$W$301,10,(W$302-'Datos de Indicador'!AL220)/(W$302-W$301)*10)),1))</f>
        <v>9.3000000000000007</v>
      </c>
      <c r="X217" s="361">
        <f t="shared" si="31"/>
        <v>9.3000000000000007</v>
      </c>
      <c r="Y217" s="366">
        <f t="shared" si="28"/>
        <v>7.2</v>
      </c>
      <c r="Z217" s="32"/>
      <c r="AA217" s="378"/>
      <c r="AC217" s="378"/>
    </row>
    <row r="218" spans="1:29" s="3" customFormat="1" x14ac:dyDescent="0.25">
      <c r="A218" s="104" t="s">
        <v>326</v>
      </c>
      <c r="B218" s="101" t="s">
        <v>329</v>
      </c>
      <c r="C218" s="307">
        <v>1405</v>
      </c>
      <c r="D218" s="358">
        <f>IF('Datos de Indicador'!Y221="No dato","x",ROUND(IF('Datos de Indicador'!Y221&gt;D$302,10,IF('Datos de Indicador'!Y221&lt;$D$301,0,10-(D$302-'Datos de Indicador'!Y221)/(D$302-D$301)*10)),1))</f>
        <v>10</v>
      </c>
      <c r="E218" s="359">
        <f>IF('Datos de Indicador'!Z221="No dato","x",ROUND(IF('Datos de Indicador'!Z221&gt;E$302,0,IF('Datos de Indicador'!Z221&lt;$E$301,10,(E$302-'Datos de Indicador'!Z221)/(E$302-E$301)*10)),1))</f>
        <v>10</v>
      </c>
      <c r="F218" s="360">
        <f t="shared" si="29"/>
        <v>10</v>
      </c>
      <c r="G218" s="359">
        <f>IF('Datos de Indicador'!AA221="No dato","x",ROUND(IF('Datos de Indicador'!AA221&gt;G$302,0,IF('Datos de Indicador'!AA221&lt;$G$301,10,(G$302-'Datos de Indicador'!AA221)/(G$302-G$301)*10)),1))</f>
        <v>9.1999999999999993</v>
      </c>
      <c r="H218" s="361">
        <f t="shared" si="24"/>
        <v>9.1999999999999993</v>
      </c>
      <c r="I218" s="362">
        <f t="shared" si="25"/>
        <v>9.6999999999999993</v>
      </c>
      <c r="J218" s="359">
        <f>IF('Datos de Indicador'!AB221="No dato","x",ROUND(IF('Datos de Indicador'!AB221&gt;J$302,0,IF('Datos de Indicador'!AB221&lt;$J$301,10,(J$302-'Datos de Indicador'!AB221)/(J$302-J$301)*10)),1))</f>
        <v>9.6</v>
      </c>
      <c r="K218" s="359">
        <f>IF('Datos de Indicador'!AC221="No dato","x",ROUND(IF('Datos de Indicador'!AC221&gt;K$302,0,IF('Datos de Indicador'!AC221&lt;$K$301,10,(K$302-'Datos de Indicador'!AC221)/(K$302-K$301)*10)),1))</f>
        <v>9.9</v>
      </c>
      <c r="L218" s="359">
        <f>IF('Datos de Indicador'!AD221="No dato","x",ROUND(IF('Datos de Indicador'!AD221&gt;L$302,0,IF('Datos de Indicador'!AD221&lt;$L$301,10,(L$302-'Datos de Indicador'!AD221)/(L$302-L$301)*10)),1))</f>
        <v>3.5</v>
      </c>
      <c r="M218" s="361">
        <f t="shared" si="26"/>
        <v>7.7</v>
      </c>
      <c r="N218" s="358">
        <f>IF('Datos de Indicador'!AE221="No dato","x",ROUND(IF('Datos de Indicador'!AE221&gt;N$302,0,IF('Datos de Indicador'!AE221&lt;$N$301,10,(N$302-'Datos de Indicador'!AE221)/(N$302-N$301)*10)),1))</f>
        <v>8.1</v>
      </c>
      <c r="O218" s="359">
        <f>IF('Datos de Indicador'!AF221="No dato","x",ROUND(IF('Datos de Indicador'!AF221&gt;O$302,0,IF('Datos de Indicador'!AF221&lt;$O$301,10,(O$302-'Datos de Indicador'!AF221)/(O$302-O$301)*10)),1))</f>
        <v>10</v>
      </c>
      <c r="P218" s="359">
        <f>IF('Datos de Indicador'!AG221="No dato","x",ROUND(IF('Datos de Indicador'!AG221&gt;P$302,0,IF('Datos de Indicador'!AG221&lt;$P$301,10,(P$302-'Datos de Indicador'!AG221)/(P$302-P$301)*10)),1))</f>
        <v>2.7</v>
      </c>
      <c r="Q218" s="361">
        <f t="shared" si="27"/>
        <v>6.9</v>
      </c>
      <c r="R218" s="363">
        <f>IF('Datos de Indicador'!AH221="No data","x",ROUND(IF('Datos de Indicador'!AH221&gt;R$302,0,IF('Datos de Indicador'!AH221&lt;R$301,10,(R$302-'Datos de Indicador'!AH221)/(R$302-R$301)*10)),1))</f>
        <v>0.4</v>
      </c>
      <c r="S218" s="363">
        <f>IF('Datos de Indicador'!AI221="No data","x",ROUND(IF('Datos de Indicador'!AI221&gt;S$302,0,IF('Datos de Indicador'!AI221&lt;S$301,10,(S$302-'Datos de Indicador'!AI221)/(S$302-S$301)*10)),1))</f>
        <v>10</v>
      </c>
      <c r="T218" s="363">
        <f>IF('Datos de Indicador'!AJ221="No data","x",ROUND(IF('Datos de Indicador'!AJ221&gt;T$302,0,IF('Datos de Indicador'!AJ221&lt;T$301,10,(T$302-'Datos de Indicador'!AJ221)/(T$302-T$301)*10)),1))</f>
        <v>10</v>
      </c>
      <c r="U218" s="363">
        <f>IF('Datos de Indicador'!AK221="No data","x",ROUND(IF('Datos de Indicador'!AK221&gt;U$302,0,IF('Datos de Indicador'!AK221&lt;U$301,10,(U$302-'Datos de Indicador'!AK221)/(U$302-U$301)*10)),1))</f>
        <v>0</v>
      </c>
      <c r="V218" s="364">
        <f t="shared" si="30"/>
        <v>5.0999999999999996</v>
      </c>
      <c r="W218" s="365">
        <f>IF('Datos de Indicador'!AL221="No dato","x",ROUND(IF('Datos de Indicador'!AL221&gt;W$302,0,IF('Datos de Indicador'!AL221&lt;$W$301,10,(W$302-'Datos de Indicador'!AL221)/(W$302-W$301)*10)),1))</f>
        <v>8.1999999999999993</v>
      </c>
      <c r="X218" s="361">
        <f t="shared" si="31"/>
        <v>6.7</v>
      </c>
      <c r="Y218" s="366">
        <f t="shared" si="28"/>
        <v>7.1</v>
      </c>
      <c r="Z218" s="32"/>
      <c r="AA218" s="378"/>
      <c r="AC218" s="378"/>
    </row>
    <row r="219" spans="1:29" s="3" customFormat="1" x14ac:dyDescent="0.25">
      <c r="A219" s="104" t="s">
        <v>326</v>
      </c>
      <c r="B219" s="101" t="s">
        <v>330</v>
      </c>
      <c r="C219" s="307">
        <v>1406</v>
      </c>
      <c r="D219" s="358">
        <f>IF('Datos de Indicador'!Y222="No dato","x",ROUND(IF('Datos de Indicador'!Y222&gt;D$302,10,IF('Datos de Indicador'!Y222&lt;$D$301,0,10-(D$302-'Datos de Indicador'!Y222)/(D$302-D$301)*10)),1))</f>
        <v>10</v>
      </c>
      <c r="E219" s="359">
        <f>IF('Datos de Indicador'!Z222="No dato","x",ROUND(IF('Datos de Indicador'!Z222&gt;E$302,0,IF('Datos de Indicador'!Z222&lt;$E$301,10,(E$302-'Datos de Indicador'!Z222)/(E$302-E$301)*10)),1))</f>
        <v>10</v>
      </c>
      <c r="F219" s="360">
        <f t="shared" si="29"/>
        <v>10</v>
      </c>
      <c r="G219" s="359">
        <f>IF('Datos de Indicador'!AA222="No dato","x",ROUND(IF('Datos de Indicador'!AA222&gt;G$302,0,IF('Datos de Indicador'!AA222&lt;$G$301,10,(G$302-'Datos de Indicador'!AA222)/(G$302-G$301)*10)),1))</f>
        <v>6.8</v>
      </c>
      <c r="H219" s="361">
        <f t="shared" si="24"/>
        <v>6.8</v>
      </c>
      <c r="I219" s="362">
        <f t="shared" si="25"/>
        <v>8.9</v>
      </c>
      <c r="J219" s="359">
        <f>IF('Datos de Indicador'!AB222="No dato","x",ROUND(IF('Datos de Indicador'!AB222&gt;J$302,0,IF('Datos de Indicador'!AB222&lt;$J$301,10,(J$302-'Datos de Indicador'!AB222)/(J$302-J$301)*10)),1))</f>
        <v>2</v>
      </c>
      <c r="K219" s="359">
        <f>IF('Datos de Indicador'!AC222="No dato","x",ROUND(IF('Datos de Indicador'!AC222&gt;K$302,0,IF('Datos de Indicador'!AC222&lt;$K$301,10,(K$302-'Datos de Indicador'!AC222)/(K$302-K$301)*10)),1))</f>
        <v>9.6</v>
      </c>
      <c r="L219" s="359">
        <f>IF('Datos de Indicador'!AD222="No dato","x",ROUND(IF('Datos de Indicador'!AD222&gt;L$302,0,IF('Datos de Indicador'!AD222&lt;$L$301,10,(L$302-'Datos de Indicador'!AD222)/(L$302-L$301)*10)),1))</f>
        <v>3.8</v>
      </c>
      <c r="M219" s="361">
        <f t="shared" si="26"/>
        <v>5.0999999999999996</v>
      </c>
      <c r="N219" s="358">
        <f>IF('Datos de Indicador'!AE222="No dato","x",ROUND(IF('Datos de Indicador'!AE222&gt;N$302,0,IF('Datos de Indicador'!AE222&lt;$N$301,10,(N$302-'Datos de Indicador'!AE222)/(N$302-N$301)*10)),1))</f>
        <v>2.4</v>
      </c>
      <c r="O219" s="359">
        <f>IF('Datos de Indicador'!AF222="No dato","x",ROUND(IF('Datos de Indicador'!AF222&gt;O$302,0,IF('Datos de Indicador'!AF222&lt;$O$301,10,(O$302-'Datos de Indicador'!AF222)/(O$302-O$301)*10)),1))</f>
        <v>6.9</v>
      </c>
      <c r="P219" s="359">
        <f>IF('Datos de Indicador'!AG222="No dato","x",ROUND(IF('Datos de Indicador'!AG222&gt;P$302,0,IF('Datos de Indicador'!AG222&lt;$P$301,10,(P$302-'Datos de Indicador'!AG222)/(P$302-P$301)*10)),1))</f>
        <v>3.8</v>
      </c>
      <c r="Q219" s="361">
        <f t="shared" si="27"/>
        <v>4.4000000000000004</v>
      </c>
      <c r="R219" s="363">
        <f>IF('Datos de Indicador'!AH222="No data","x",ROUND(IF('Datos de Indicador'!AH222&gt;R$302,0,IF('Datos de Indicador'!AH222&lt;R$301,10,(R$302-'Datos de Indicador'!AH222)/(R$302-R$301)*10)),1))</f>
        <v>7.6</v>
      </c>
      <c r="S219" s="363">
        <f>IF('Datos de Indicador'!AI222="No data","x",ROUND(IF('Datos de Indicador'!AI222&gt;S$302,0,IF('Datos de Indicador'!AI222&lt;S$301,10,(S$302-'Datos de Indicador'!AI222)/(S$302-S$301)*10)),1))</f>
        <v>4.5</v>
      </c>
      <c r="T219" s="363">
        <f>IF('Datos de Indicador'!AJ222="No data","x",ROUND(IF('Datos de Indicador'!AJ222&gt;T$302,0,IF('Datos de Indicador'!AJ222&lt;T$301,10,(T$302-'Datos de Indicador'!AJ222)/(T$302-T$301)*10)),1))</f>
        <v>7.5</v>
      </c>
      <c r="U219" s="363">
        <f>IF('Datos de Indicador'!AK222="No data","x",ROUND(IF('Datos de Indicador'!AK222&gt;U$302,0,IF('Datos de Indicador'!AK222&lt;U$301,10,(U$302-'Datos de Indicador'!AK222)/(U$302-U$301)*10)),1))</f>
        <v>7.3</v>
      </c>
      <c r="V219" s="364">
        <f t="shared" si="30"/>
        <v>7</v>
      </c>
      <c r="W219" s="365">
        <f>IF('Datos de Indicador'!AL222="No dato","x",ROUND(IF('Datos de Indicador'!AL222&gt;W$302,0,IF('Datos de Indicador'!AL222&lt;$W$301,10,(W$302-'Datos de Indicador'!AL222)/(W$302-W$301)*10)),1))</f>
        <v>5.2</v>
      </c>
      <c r="X219" s="361">
        <f t="shared" si="31"/>
        <v>6.1</v>
      </c>
      <c r="Y219" s="366">
        <f t="shared" si="28"/>
        <v>5.2</v>
      </c>
      <c r="Z219" s="32"/>
      <c r="AA219" s="378"/>
      <c r="AC219" s="378"/>
    </row>
    <row r="220" spans="1:29" s="3" customFormat="1" x14ac:dyDescent="0.25">
      <c r="A220" s="104" t="s">
        <v>326</v>
      </c>
      <c r="B220" s="101" t="s">
        <v>331</v>
      </c>
      <c r="C220" s="307">
        <v>1407</v>
      </c>
      <c r="D220" s="358">
        <f>IF('Datos de Indicador'!Y223="No dato","x",ROUND(IF('Datos de Indicador'!Y223&gt;D$302,10,IF('Datos de Indicador'!Y223&lt;$D$301,0,10-(D$302-'Datos de Indicador'!Y223)/(D$302-D$301)*10)),1))</f>
        <v>5</v>
      </c>
      <c r="E220" s="359">
        <f>IF('Datos de Indicador'!Z223="No dato","x",ROUND(IF('Datos de Indicador'!Z223&gt;E$302,0,IF('Datos de Indicador'!Z223&lt;$E$301,10,(E$302-'Datos de Indicador'!Z223)/(E$302-E$301)*10)),1))</f>
        <v>10</v>
      </c>
      <c r="F220" s="360">
        <f t="shared" si="29"/>
        <v>6.7</v>
      </c>
      <c r="G220" s="359">
        <f>IF('Datos de Indicador'!AA223="No dato","x",ROUND(IF('Datos de Indicador'!AA223&gt;G$302,0,IF('Datos de Indicador'!AA223&lt;$G$301,10,(G$302-'Datos de Indicador'!AA223)/(G$302-G$301)*10)),1))</f>
        <v>5.2</v>
      </c>
      <c r="H220" s="361">
        <f t="shared" si="24"/>
        <v>5.2</v>
      </c>
      <c r="I220" s="362">
        <f t="shared" si="25"/>
        <v>6</v>
      </c>
      <c r="J220" s="359">
        <f>IF('Datos de Indicador'!AB223="No dato","x",ROUND(IF('Datos de Indicador'!AB223&gt;J$302,0,IF('Datos de Indicador'!AB223&lt;$J$301,10,(J$302-'Datos de Indicador'!AB223)/(J$302-J$301)*10)),1))</f>
        <v>3.5</v>
      </c>
      <c r="K220" s="359">
        <f>IF('Datos de Indicador'!AC223="No dato","x",ROUND(IF('Datos de Indicador'!AC223&gt;K$302,0,IF('Datos de Indicador'!AC223&lt;$K$301,10,(K$302-'Datos de Indicador'!AC223)/(K$302-K$301)*10)),1))</f>
        <v>9.1</v>
      </c>
      <c r="L220" s="359">
        <f>IF('Datos de Indicador'!AD223="No dato","x",ROUND(IF('Datos de Indicador'!AD223&gt;L$302,0,IF('Datos de Indicador'!AD223&lt;$L$301,10,(L$302-'Datos de Indicador'!AD223)/(L$302-L$301)*10)),1))</f>
        <v>2.2000000000000002</v>
      </c>
      <c r="M220" s="361">
        <f t="shared" si="26"/>
        <v>4.9000000000000004</v>
      </c>
      <c r="N220" s="358">
        <f>IF('Datos de Indicador'!AE223="No dato","x",ROUND(IF('Datos de Indicador'!AE223&gt;N$302,0,IF('Datos de Indicador'!AE223&lt;$N$301,10,(N$302-'Datos de Indicador'!AE223)/(N$302-N$301)*10)),1))</f>
        <v>3.7</v>
      </c>
      <c r="O220" s="359">
        <f>IF('Datos de Indicador'!AF223="No dato","x",ROUND(IF('Datos de Indicador'!AF223&gt;O$302,0,IF('Datos de Indicador'!AF223&lt;$O$301,10,(O$302-'Datos de Indicador'!AF223)/(O$302-O$301)*10)),1))</f>
        <v>7.3</v>
      </c>
      <c r="P220" s="359">
        <f>IF('Datos de Indicador'!AG223="No dato","x",ROUND(IF('Datos de Indicador'!AG223&gt;P$302,0,IF('Datos de Indicador'!AG223&lt;$P$301,10,(P$302-'Datos de Indicador'!AG223)/(P$302-P$301)*10)),1))</f>
        <v>1.9</v>
      </c>
      <c r="Q220" s="361">
        <f t="shared" si="27"/>
        <v>4.3</v>
      </c>
      <c r="R220" s="363">
        <f>IF('Datos de Indicador'!AH223="No data","x",ROUND(IF('Datos de Indicador'!AH223&gt;R$302,0,IF('Datos de Indicador'!AH223&lt;R$301,10,(R$302-'Datos de Indicador'!AH223)/(R$302-R$301)*10)),1))</f>
        <v>10</v>
      </c>
      <c r="S220" s="363">
        <f>IF('Datos de Indicador'!AI223="No data","x",ROUND(IF('Datos de Indicador'!AI223&gt;S$302,0,IF('Datos de Indicador'!AI223&lt;S$301,10,(S$302-'Datos de Indicador'!AI223)/(S$302-S$301)*10)),1))</f>
        <v>1.8</v>
      </c>
      <c r="T220" s="363">
        <f>IF('Datos de Indicador'!AJ223="No data","x",ROUND(IF('Datos de Indicador'!AJ223&gt;T$302,0,IF('Datos de Indicador'!AJ223&lt;T$301,10,(T$302-'Datos de Indicador'!AJ223)/(T$302-T$301)*10)),1))</f>
        <v>4.2</v>
      </c>
      <c r="U220" s="363">
        <f>IF('Datos de Indicador'!AK223="No data","x",ROUND(IF('Datos de Indicador'!AK223&gt;U$302,0,IF('Datos de Indicador'!AK223&lt;U$301,10,(U$302-'Datos de Indicador'!AK223)/(U$302-U$301)*10)),1))</f>
        <v>7.6</v>
      </c>
      <c r="V220" s="364">
        <f t="shared" si="30"/>
        <v>5.9</v>
      </c>
      <c r="W220" s="365">
        <f>IF('Datos de Indicador'!AL223="No dato","x",ROUND(IF('Datos de Indicador'!AL223&gt;W$302,0,IF('Datos de Indicador'!AL223&lt;$W$301,10,(W$302-'Datos de Indicador'!AL223)/(W$302-W$301)*10)),1))</f>
        <v>5.0999999999999996</v>
      </c>
      <c r="X220" s="361">
        <f t="shared" si="31"/>
        <v>5.5</v>
      </c>
      <c r="Y220" s="366">
        <f t="shared" si="28"/>
        <v>4.9000000000000004</v>
      </c>
      <c r="Z220" s="32"/>
      <c r="AA220" s="378"/>
      <c r="AC220" s="378"/>
    </row>
    <row r="221" spans="1:29" s="3" customFormat="1" x14ac:dyDescent="0.25">
      <c r="A221" s="104" t="s">
        <v>326</v>
      </c>
      <c r="B221" s="101" t="s">
        <v>332</v>
      </c>
      <c r="C221" s="307">
        <v>1408</v>
      </c>
      <c r="D221" s="358">
        <f>IF('Datos de Indicador'!Y224="No dato","x",ROUND(IF('Datos de Indicador'!Y224&gt;D$302,10,IF('Datos de Indicador'!Y224&lt;$D$301,0,10-(D$302-'Datos de Indicador'!Y224)/(D$302-D$301)*10)),1))</f>
        <v>10</v>
      </c>
      <c r="E221" s="359">
        <f>IF('Datos de Indicador'!Z224="No dato","x",ROUND(IF('Datos de Indicador'!Z224&gt;E$302,0,IF('Datos de Indicador'!Z224&lt;$E$301,10,(E$302-'Datos de Indicador'!Z224)/(E$302-E$301)*10)),1))</f>
        <v>10</v>
      </c>
      <c r="F221" s="360">
        <f t="shared" si="29"/>
        <v>10</v>
      </c>
      <c r="G221" s="359">
        <f>IF('Datos de Indicador'!AA224="No dato","x",ROUND(IF('Datos de Indicador'!AA224&gt;G$302,0,IF('Datos de Indicador'!AA224&lt;$G$301,10,(G$302-'Datos de Indicador'!AA224)/(G$302-G$301)*10)),1))</f>
        <v>7</v>
      </c>
      <c r="H221" s="361">
        <f t="shared" si="24"/>
        <v>7</v>
      </c>
      <c r="I221" s="362">
        <f t="shared" si="25"/>
        <v>9</v>
      </c>
      <c r="J221" s="359">
        <f>IF('Datos de Indicador'!AB224="No dato","x",ROUND(IF('Datos de Indicador'!AB224&gt;J$302,0,IF('Datos de Indicador'!AB224&lt;$J$301,10,(J$302-'Datos de Indicador'!AB224)/(J$302-J$301)*10)),1))</f>
        <v>8.6999999999999993</v>
      </c>
      <c r="K221" s="359">
        <f>IF('Datos de Indicador'!AC224="No dato","x",ROUND(IF('Datos de Indicador'!AC224&gt;K$302,0,IF('Datos de Indicador'!AC224&lt;$K$301,10,(K$302-'Datos de Indicador'!AC224)/(K$302-K$301)*10)),1))</f>
        <v>9.5</v>
      </c>
      <c r="L221" s="359">
        <f>IF('Datos de Indicador'!AD224="No dato","x",ROUND(IF('Datos de Indicador'!AD224&gt;L$302,0,IF('Datos de Indicador'!AD224&lt;$L$301,10,(L$302-'Datos de Indicador'!AD224)/(L$302-L$301)*10)),1))</f>
        <v>3.6</v>
      </c>
      <c r="M221" s="361">
        <f t="shared" si="26"/>
        <v>7.3</v>
      </c>
      <c r="N221" s="358">
        <f>IF('Datos de Indicador'!AE224="No dato","x",ROUND(IF('Datos de Indicador'!AE224&gt;N$302,0,IF('Datos de Indicador'!AE224&lt;$N$301,10,(N$302-'Datos de Indicador'!AE224)/(N$302-N$301)*10)),1))</f>
        <v>5.3</v>
      </c>
      <c r="O221" s="359">
        <f>IF('Datos de Indicador'!AF224="No dato","x",ROUND(IF('Datos de Indicador'!AF224&gt;O$302,0,IF('Datos de Indicador'!AF224&lt;$O$301,10,(O$302-'Datos de Indicador'!AF224)/(O$302-O$301)*10)),1))</f>
        <v>10</v>
      </c>
      <c r="P221" s="359">
        <f>IF('Datos de Indicador'!AG224="No dato","x",ROUND(IF('Datos de Indicador'!AG224&gt;P$302,0,IF('Datos de Indicador'!AG224&lt;$P$301,10,(P$302-'Datos de Indicador'!AG224)/(P$302-P$301)*10)),1))</f>
        <v>3.4</v>
      </c>
      <c r="Q221" s="361">
        <f t="shared" si="27"/>
        <v>6.2</v>
      </c>
      <c r="R221" s="363">
        <f>IF('Datos de Indicador'!AH224="No data","x",ROUND(IF('Datos de Indicador'!AH224&gt;R$302,0,IF('Datos de Indicador'!AH224&lt;R$301,10,(R$302-'Datos de Indicador'!AH224)/(R$302-R$301)*10)),1))</f>
        <v>9.3000000000000007</v>
      </c>
      <c r="S221" s="363">
        <f>IF('Datos de Indicador'!AI224="No data","x",ROUND(IF('Datos de Indicador'!AI224&gt;S$302,0,IF('Datos de Indicador'!AI224&lt;S$301,10,(S$302-'Datos de Indicador'!AI224)/(S$302-S$301)*10)),1))</f>
        <v>10</v>
      </c>
      <c r="T221" s="363">
        <f>IF('Datos de Indicador'!AJ224="No data","x",ROUND(IF('Datos de Indicador'!AJ224&gt;T$302,0,IF('Datos de Indicador'!AJ224&lt;T$301,10,(T$302-'Datos de Indicador'!AJ224)/(T$302-T$301)*10)),1))</f>
        <v>9.8000000000000007</v>
      </c>
      <c r="U221" s="363">
        <f>IF('Datos de Indicador'!AK224="No data","x",ROUND(IF('Datos de Indicador'!AK224&gt;U$302,0,IF('Datos de Indicador'!AK224&lt;U$301,10,(U$302-'Datos de Indicador'!AK224)/(U$302-U$301)*10)),1))</f>
        <v>10</v>
      </c>
      <c r="V221" s="364">
        <f t="shared" si="30"/>
        <v>9.8000000000000007</v>
      </c>
      <c r="W221" s="365">
        <f>IF('Datos de Indicador'!AL224="No dato","x",ROUND(IF('Datos de Indicador'!AL224&gt;W$302,0,IF('Datos de Indicador'!AL224&lt;$W$301,10,(W$302-'Datos de Indicador'!AL224)/(W$302-W$301)*10)),1))</f>
        <v>6.4</v>
      </c>
      <c r="X221" s="361">
        <f t="shared" si="31"/>
        <v>8.1</v>
      </c>
      <c r="Y221" s="366">
        <f t="shared" si="28"/>
        <v>7.2</v>
      </c>
      <c r="Z221" s="32"/>
      <c r="AA221" s="378"/>
      <c r="AC221" s="378"/>
    </row>
    <row r="222" spans="1:29" s="3" customFormat="1" x14ac:dyDescent="0.25">
      <c r="A222" s="104" t="s">
        <v>326</v>
      </c>
      <c r="B222" s="101" t="s">
        <v>333</v>
      </c>
      <c r="C222" s="307">
        <v>1409</v>
      </c>
      <c r="D222" s="358">
        <f>IF('Datos de Indicador'!Y225="No dato","x",ROUND(IF('Datos de Indicador'!Y225&gt;D$302,10,IF('Datos de Indicador'!Y225&lt;$D$301,0,10-(D$302-'Datos de Indicador'!Y225)/(D$302-D$301)*10)),1))</f>
        <v>10</v>
      </c>
      <c r="E222" s="359">
        <f>IF('Datos de Indicador'!Z225="No dato","x",ROUND(IF('Datos de Indicador'!Z225&gt;E$302,0,IF('Datos de Indicador'!Z225&lt;$E$301,10,(E$302-'Datos de Indicador'!Z225)/(E$302-E$301)*10)),1))</f>
        <v>10</v>
      </c>
      <c r="F222" s="360">
        <f t="shared" si="29"/>
        <v>10</v>
      </c>
      <c r="G222" s="359">
        <f>IF('Datos de Indicador'!AA225="No dato","x",ROUND(IF('Datos de Indicador'!AA225&gt;G$302,0,IF('Datos de Indicador'!AA225&lt;$G$301,10,(G$302-'Datos de Indicador'!AA225)/(G$302-G$301)*10)),1))</f>
        <v>6.5</v>
      </c>
      <c r="H222" s="361">
        <f t="shared" si="24"/>
        <v>6.5</v>
      </c>
      <c r="I222" s="362">
        <f t="shared" si="25"/>
        <v>8.8000000000000007</v>
      </c>
      <c r="J222" s="359">
        <f>IF('Datos de Indicador'!AB225="No dato","x",ROUND(IF('Datos de Indicador'!AB225&gt;J$302,0,IF('Datos de Indicador'!AB225&lt;$J$301,10,(J$302-'Datos de Indicador'!AB225)/(J$302-J$301)*10)),1))</f>
        <v>3.3</v>
      </c>
      <c r="K222" s="359">
        <f>IF('Datos de Indicador'!AC225="No dato","x",ROUND(IF('Datos de Indicador'!AC225&gt;K$302,0,IF('Datos de Indicador'!AC225&lt;$K$301,10,(K$302-'Datos de Indicador'!AC225)/(K$302-K$301)*10)),1))</f>
        <v>9.8000000000000007</v>
      </c>
      <c r="L222" s="359">
        <f>IF('Datos de Indicador'!AD225="No dato","x",ROUND(IF('Datos de Indicador'!AD225&gt;L$302,0,IF('Datos de Indicador'!AD225&lt;$L$301,10,(L$302-'Datos de Indicador'!AD225)/(L$302-L$301)*10)),1))</f>
        <v>3.8</v>
      </c>
      <c r="M222" s="361">
        <f t="shared" si="26"/>
        <v>5.6</v>
      </c>
      <c r="N222" s="358">
        <f>IF('Datos de Indicador'!AE225="No dato","x",ROUND(IF('Datos de Indicador'!AE225&gt;N$302,0,IF('Datos de Indicador'!AE225&lt;$N$301,10,(N$302-'Datos de Indicador'!AE225)/(N$302-N$301)*10)),1))</f>
        <v>7</v>
      </c>
      <c r="O222" s="359">
        <f>IF('Datos de Indicador'!AF225="No dato","x",ROUND(IF('Datos de Indicador'!AF225&gt;O$302,0,IF('Datos de Indicador'!AF225&lt;$O$301,10,(O$302-'Datos de Indicador'!AF225)/(O$302-O$301)*10)),1))</f>
        <v>7.4</v>
      </c>
      <c r="P222" s="359">
        <f>IF('Datos de Indicador'!AG225="No dato","x",ROUND(IF('Datos de Indicador'!AG225&gt;P$302,0,IF('Datos de Indicador'!AG225&lt;$P$301,10,(P$302-'Datos de Indicador'!AG225)/(P$302-P$301)*10)),1))</f>
        <v>2.7</v>
      </c>
      <c r="Q222" s="361">
        <f t="shared" si="27"/>
        <v>5.7</v>
      </c>
      <c r="R222" s="363">
        <f>IF('Datos de Indicador'!AH225="No data","x",ROUND(IF('Datos de Indicador'!AH225&gt;R$302,0,IF('Datos de Indicador'!AH225&lt;R$301,10,(R$302-'Datos de Indicador'!AH225)/(R$302-R$301)*10)),1))</f>
        <v>1.7</v>
      </c>
      <c r="S222" s="363">
        <f>IF('Datos de Indicador'!AI225="No data","x",ROUND(IF('Datos de Indicador'!AI225&gt;S$302,0,IF('Datos de Indicador'!AI225&lt;S$301,10,(S$302-'Datos de Indicador'!AI225)/(S$302-S$301)*10)),1))</f>
        <v>1</v>
      </c>
      <c r="T222" s="363">
        <f>IF('Datos de Indicador'!AJ225="No data","x",ROUND(IF('Datos de Indicador'!AJ225&gt;T$302,0,IF('Datos de Indicador'!AJ225&lt;T$301,10,(T$302-'Datos de Indicador'!AJ225)/(T$302-T$301)*10)),1))</f>
        <v>6.7</v>
      </c>
      <c r="U222" s="363">
        <f>IF('Datos de Indicador'!AK225="No data","x",ROUND(IF('Datos de Indicador'!AK225&gt;U$302,0,IF('Datos de Indicador'!AK225&lt;U$301,10,(U$302-'Datos de Indicador'!AK225)/(U$302-U$301)*10)),1))</f>
        <v>10</v>
      </c>
      <c r="V222" s="364">
        <f t="shared" si="30"/>
        <v>6</v>
      </c>
      <c r="W222" s="365">
        <f>IF('Datos de Indicador'!AL225="No dato","x",ROUND(IF('Datos de Indicador'!AL225&gt;W$302,0,IF('Datos de Indicador'!AL225&lt;$W$301,10,(W$302-'Datos de Indicador'!AL225)/(W$302-W$301)*10)),1))</f>
        <v>5.4</v>
      </c>
      <c r="X222" s="361">
        <f t="shared" si="31"/>
        <v>5.7</v>
      </c>
      <c r="Y222" s="366">
        <f t="shared" si="28"/>
        <v>5.7</v>
      </c>
      <c r="Z222" s="32"/>
      <c r="AA222" s="378"/>
      <c r="AC222" s="378"/>
    </row>
    <row r="223" spans="1:29" s="3" customFormat="1" x14ac:dyDescent="0.25">
      <c r="A223" s="104" t="s">
        <v>326</v>
      </c>
      <c r="B223" s="101" t="s">
        <v>334</v>
      </c>
      <c r="C223" s="307">
        <v>1410</v>
      </c>
      <c r="D223" s="358">
        <f>IF('Datos de Indicador'!Y226="No dato","x",ROUND(IF('Datos de Indicador'!Y226&gt;D$302,10,IF('Datos de Indicador'!Y226&lt;$D$301,0,10-(D$302-'Datos de Indicador'!Y226)/(D$302-D$301)*10)),1))</f>
        <v>10</v>
      </c>
      <c r="E223" s="359">
        <f>IF('Datos de Indicador'!Z226="No dato","x",ROUND(IF('Datos de Indicador'!Z226&gt;E$302,0,IF('Datos de Indicador'!Z226&lt;$E$301,10,(E$302-'Datos de Indicador'!Z226)/(E$302-E$301)*10)),1))</f>
        <v>10</v>
      </c>
      <c r="F223" s="360">
        <f t="shared" si="29"/>
        <v>10</v>
      </c>
      <c r="G223" s="359">
        <f>IF('Datos de Indicador'!AA226="No dato","x",ROUND(IF('Datos de Indicador'!AA226&gt;G$302,0,IF('Datos de Indicador'!AA226&lt;$G$301,10,(G$302-'Datos de Indicador'!AA226)/(G$302-G$301)*10)),1))</f>
        <v>6.9</v>
      </c>
      <c r="H223" s="361">
        <f t="shared" si="24"/>
        <v>6.9</v>
      </c>
      <c r="I223" s="362">
        <f t="shared" si="25"/>
        <v>8.9</v>
      </c>
      <c r="J223" s="359">
        <f>IF('Datos de Indicador'!AB226="No dato","x",ROUND(IF('Datos de Indicador'!AB226&gt;J$302,0,IF('Datos de Indicador'!AB226&lt;$J$301,10,(J$302-'Datos de Indicador'!AB226)/(J$302-J$301)*10)),1))</f>
        <v>4.4000000000000004</v>
      </c>
      <c r="K223" s="359">
        <f>IF('Datos de Indicador'!AC226="No dato","x",ROUND(IF('Datos de Indicador'!AC226&gt;K$302,0,IF('Datos de Indicador'!AC226&lt;$K$301,10,(K$302-'Datos de Indicador'!AC226)/(K$302-K$301)*10)),1))</f>
        <v>9.9</v>
      </c>
      <c r="L223" s="359">
        <f>IF('Datos de Indicador'!AD226="No dato","x",ROUND(IF('Datos de Indicador'!AD226&gt;L$302,0,IF('Datos de Indicador'!AD226&lt;$L$301,10,(L$302-'Datos de Indicador'!AD226)/(L$302-L$301)*10)),1))</f>
        <v>4.4000000000000004</v>
      </c>
      <c r="M223" s="361">
        <f t="shared" si="26"/>
        <v>6.2</v>
      </c>
      <c r="N223" s="358">
        <f>IF('Datos de Indicador'!AE226="No dato","x",ROUND(IF('Datos de Indicador'!AE226&gt;N$302,0,IF('Datos de Indicador'!AE226&lt;$N$301,10,(N$302-'Datos de Indicador'!AE226)/(N$302-N$301)*10)),1))</f>
        <v>4.8</v>
      </c>
      <c r="O223" s="359">
        <f>IF('Datos de Indicador'!AF226="No dato","x",ROUND(IF('Datos de Indicador'!AF226&gt;O$302,0,IF('Datos de Indicador'!AF226&lt;$O$301,10,(O$302-'Datos de Indicador'!AF226)/(O$302-O$301)*10)),1))</f>
        <v>10</v>
      </c>
      <c r="P223" s="359">
        <f>IF('Datos de Indicador'!AG226="No dato","x",ROUND(IF('Datos de Indicador'!AG226&gt;P$302,0,IF('Datos de Indicador'!AG226&lt;$P$301,10,(P$302-'Datos de Indicador'!AG226)/(P$302-P$301)*10)),1))</f>
        <v>3.8</v>
      </c>
      <c r="Q223" s="361">
        <f t="shared" si="27"/>
        <v>6.2</v>
      </c>
      <c r="R223" s="363">
        <f>IF('Datos de Indicador'!AH226="No data","x",ROUND(IF('Datos de Indicador'!AH226&gt;R$302,0,IF('Datos de Indicador'!AH226&lt;R$301,10,(R$302-'Datos de Indicador'!AH226)/(R$302-R$301)*10)),1))</f>
        <v>0</v>
      </c>
      <c r="S223" s="363">
        <f>IF('Datos de Indicador'!AI226="No data","x",ROUND(IF('Datos de Indicador'!AI226&gt;S$302,0,IF('Datos de Indicador'!AI226&lt;S$301,10,(S$302-'Datos de Indicador'!AI226)/(S$302-S$301)*10)),1))</f>
        <v>5.8</v>
      </c>
      <c r="T223" s="363">
        <f>IF('Datos de Indicador'!AJ226="No data","x",ROUND(IF('Datos de Indicador'!AJ226&gt;T$302,0,IF('Datos de Indicador'!AJ226&lt;T$301,10,(T$302-'Datos de Indicador'!AJ226)/(T$302-T$301)*10)),1))</f>
        <v>10</v>
      </c>
      <c r="U223" s="363">
        <f>IF('Datos de Indicador'!AK226="No data","x",ROUND(IF('Datos de Indicador'!AK226&gt;U$302,0,IF('Datos de Indicador'!AK226&lt;U$301,10,(U$302-'Datos de Indicador'!AK226)/(U$302-U$301)*10)),1))</f>
        <v>10</v>
      </c>
      <c r="V223" s="364">
        <f t="shared" si="30"/>
        <v>7.6</v>
      </c>
      <c r="W223" s="365">
        <f>IF('Datos de Indicador'!AL226="No dato","x",ROUND(IF('Datos de Indicador'!AL226&gt;W$302,0,IF('Datos de Indicador'!AL226&lt;$W$301,10,(W$302-'Datos de Indicador'!AL226)/(W$302-W$301)*10)),1))</f>
        <v>6.6</v>
      </c>
      <c r="X223" s="361">
        <f t="shared" si="31"/>
        <v>7.1</v>
      </c>
      <c r="Y223" s="366">
        <f t="shared" si="28"/>
        <v>6.5</v>
      </c>
      <c r="Z223" s="32"/>
      <c r="AA223" s="378"/>
      <c r="AC223" s="378"/>
    </row>
    <row r="224" spans="1:29" s="3" customFormat="1" x14ac:dyDescent="0.25">
      <c r="A224" s="104" t="s">
        <v>326</v>
      </c>
      <c r="B224" s="101" t="s">
        <v>335</v>
      </c>
      <c r="C224" s="307">
        <v>1411</v>
      </c>
      <c r="D224" s="358">
        <f>IF('Datos de Indicador'!Y227="No dato","x",ROUND(IF('Datos de Indicador'!Y227&gt;D$302,10,IF('Datos de Indicador'!Y227&lt;$D$301,0,10-(D$302-'Datos de Indicador'!Y227)/(D$302-D$301)*10)),1))</f>
        <v>10</v>
      </c>
      <c r="E224" s="359">
        <f>IF('Datos de Indicador'!Z227="No dato","x",ROUND(IF('Datos de Indicador'!Z227&gt;E$302,0,IF('Datos de Indicador'!Z227&lt;$E$301,10,(E$302-'Datos de Indicador'!Z227)/(E$302-E$301)*10)),1))</f>
        <v>0</v>
      </c>
      <c r="F224" s="360">
        <f t="shared" si="29"/>
        <v>6.7</v>
      </c>
      <c r="G224" s="359">
        <f>IF('Datos de Indicador'!AA227="No dato","x",ROUND(IF('Datos de Indicador'!AA227&gt;G$302,0,IF('Datos de Indicador'!AA227&lt;$G$301,10,(G$302-'Datos de Indicador'!AA227)/(G$302-G$301)*10)),1))</f>
        <v>5.0999999999999996</v>
      </c>
      <c r="H224" s="361">
        <f t="shared" si="24"/>
        <v>5.0999999999999996</v>
      </c>
      <c r="I224" s="362">
        <f t="shared" si="25"/>
        <v>6</v>
      </c>
      <c r="J224" s="359">
        <f>IF('Datos de Indicador'!AB227="No dato","x",ROUND(IF('Datos de Indicador'!AB227&gt;J$302,0,IF('Datos de Indicador'!AB227&lt;$J$301,10,(J$302-'Datos de Indicador'!AB227)/(J$302-J$301)*10)),1))</f>
        <v>5.5</v>
      </c>
      <c r="K224" s="359">
        <f>IF('Datos de Indicador'!AC227="No dato","x",ROUND(IF('Datos de Indicador'!AC227&gt;K$302,0,IF('Datos de Indicador'!AC227&lt;$K$301,10,(K$302-'Datos de Indicador'!AC227)/(K$302-K$301)*10)),1))</f>
        <v>9.1999999999999993</v>
      </c>
      <c r="L224" s="359">
        <f>IF('Datos de Indicador'!AD227="No dato","x",ROUND(IF('Datos de Indicador'!AD227&gt;L$302,0,IF('Datos de Indicador'!AD227&lt;$L$301,10,(L$302-'Datos de Indicador'!AD227)/(L$302-L$301)*10)),1))</f>
        <v>2.7</v>
      </c>
      <c r="M224" s="361">
        <f t="shared" si="26"/>
        <v>5.8</v>
      </c>
      <c r="N224" s="358">
        <f>IF('Datos de Indicador'!AE227="No dato","x",ROUND(IF('Datos de Indicador'!AE227&gt;N$302,0,IF('Datos de Indicador'!AE227&lt;$N$301,10,(N$302-'Datos de Indicador'!AE227)/(N$302-N$301)*10)),1))</f>
        <v>7</v>
      </c>
      <c r="O224" s="359">
        <f>IF('Datos de Indicador'!AF227="No dato","x",ROUND(IF('Datos de Indicador'!AF227&gt;O$302,0,IF('Datos de Indicador'!AF227&lt;$O$301,10,(O$302-'Datos de Indicador'!AF227)/(O$302-O$301)*10)),1))</f>
        <v>8.4</v>
      </c>
      <c r="P224" s="359">
        <f>IF('Datos de Indicador'!AG227="No dato","x",ROUND(IF('Datos de Indicador'!AG227&gt;P$302,0,IF('Datos de Indicador'!AG227&lt;$P$301,10,(P$302-'Datos de Indicador'!AG227)/(P$302-P$301)*10)),1))</f>
        <v>2.5</v>
      </c>
      <c r="Q224" s="361">
        <f t="shared" si="27"/>
        <v>6</v>
      </c>
      <c r="R224" s="363">
        <f>IF('Datos de Indicador'!AH227="No data","x",ROUND(IF('Datos de Indicador'!AH227&gt;R$302,0,IF('Datos de Indicador'!AH227&lt;R$301,10,(R$302-'Datos de Indicador'!AH227)/(R$302-R$301)*10)),1))</f>
        <v>7.3</v>
      </c>
      <c r="S224" s="363">
        <f>IF('Datos de Indicador'!AI227="No data","x",ROUND(IF('Datos de Indicador'!AI227&gt;S$302,0,IF('Datos de Indicador'!AI227&lt;S$301,10,(S$302-'Datos de Indicador'!AI227)/(S$302-S$301)*10)),1))</f>
        <v>6.8</v>
      </c>
      <c r="T224" s="363">
        <f>IF('Datos de Indicador'!AJ227="No data","x",ROUND(IF('Datos de Indicador'!AJ227&gt;T$302,0,IF('Datos de Indicador'!AJ227&lt;T$301,10,(T$302-'Datos de Indicador'!AJ227)/(T$302-T$301)*10)),1))</f>
        <v>8.1999999999999993</v>
      </c>
      <c r="U224" s="363">
        <f>IF('Datos de Indicador'!AK227="No data","x",ROUND(IF('Datos de Indicador'!AK227&gt;U$302,0,IF('Datos de Indicador'!AK227&lt;U$301,10,(U$302-'Datos de Indicador'!AK227)/(U$302-U$301)*10)),1))</f>
        <v>10</v>
      </c>
      <c r="V224" s="364">
        <f t="shared" si="30"/>
        <v>8.4</v>
      </c>
      <c r="W224" s="365">
        <f>IF('Datos de Indicador'!AL227="No dato","x",ROUND(IF('Datos de Indicador'!AL227&gt;W$302,0,IF('Datos de Indicador'!AL227&lt;$W$301,10,(W$302-'Datos de Indicador'!AL227)/(W$302-W$301)*10)),1))</f>
        <v>5.3</v>
      </c>
      <c r="X224" s="361">
        <f t="shared" si="31"/>
        <v>6.9</v>
      </c>
      <c r="Y224" s="366">
        <f t="shared" si="28"/>
        <v>6.2</v>
      </c>
      <c r="Z224" s="32"/>
      <c r="AA224" s="378"/>
      <c r="AC224" s="378"/>
    </row>
    <row r="225" spans="1:29" s="3" customFormat="1" x14ac:dyDescent="0.25">
      <c r="A225" s="104" t="s">
        <v>326</v>
      </c>
      <c r="B225" s="101" t="s">
        <v>336</v>
      </c>
      <c r="C225" s="307">
        <v>1412</v>
      </c>
      <c r="D225" s="358">
        <f>IF('Datos de Indicador'!Y228="No dato","x",ROUND(IF('Datos de Indicador'!Y228&gt;D$302,10,IF('Datos de Indicador'!Y228&lt;$D$301,0,10-(D$302-'Datos de Indicador'!Y228)/(D$302-D$301)*10)),1))</f>
        <v>10</v>
      </c>
      <c r="E225" s="359">
        <f>IF('Datos de Indicador'!Z228="No dato","x",ROUND(IF('Datos de Indicador'!Z228&gt;E$302,0,IF('Datos de Indicador'!Z228&lt;$E$301,10,(E$302-'Datos de Indicador'!Z228)/(E$302-E$301)*10)),1))</f>
        <v>10</v>
      </c>
      <c r="F225" s="360">
        <f t="shared" si="29"/>
        <v>10</v>
      </c>
      <c r="G225" s="359">
        <f>IF('Datos de Indicador'!AA228="No dato","x",ROUND(IF('Datos de Indicador'!AA228&gt;G$302,0,IF('Datos de Indicador'!AA228&lt;$G$301,10,(G$302-'Datos de Indicador'!AA228)/(G$302-G$301)*10)),1))</f>
        <v>9.1999999999999993</v>
      </c>
      <c r="H225" s="361">
        <f t="shared" si="24"/>
        <v>9.1999999999999993</v>
      </c>
      <c r="I225" s="362">
        <f t="shared" si="25"/>
        <v>9.6999999999999993</v>
      </c>
      <c r="J225" s="359">
        <f>IF('Datos de Indicador'!AB228="No dato","x",ROUND(IF('Datos de Indicador'!AB228&gt;J$302,0,IF('Datos de Indicador'!AB228&lt;$J$301,10,(J$302-'Datos de Indicador'!AB228)/(J$302-J$301)*10)),1))</f>
        <v>6.6</v>
      </c>
      <c r="K225" s="359">
        <f>IF('Datos de Indicador'!AC228="No dato","x",ROUND(IF('Datos de Indicador'!AC228&gt;K$302,0,IF('Datos de Indicador'!AC228&lt;$K$301,10,(K$302-'Datos de Indicador'!AC228)/(K$302-K$301)*10)),1))</f>
        <v>9.6999999999999993</v>
      </c>
      <c r="L225" s="359">
        <f>IF('Datos de Indicador'!AD228="No dato","x",ROUND(IF('Datos de Indicador'!AD228&gt;L$302,0,IF('Datos de Indicador'!AD228&lt;$L$301,10,(L$302-'Datos de Indicador'!AD228)/(L$302-L$301)*10)),1))</f>
        <v>4.3</v>
      </c>
      <c r="M225" s="361">
        <f t="shared" si="26"/>
        <v>6.9</v>
      </c>
      <c r="N225" s="358">
        <f>IF('Datos de Indicador'!AE228="No dato","x",ROUND(IF('Datos de Indicador'!AE228&gt;N$302,0,IF('Datos de Indicador'!AE228&lt;$N$301,10,(N$302-'Datos de Indicador'!AE228)/(N$302-N$301)*10)),1))</f>
        <v>6.2</v>
      </c>
      <c r="O225" s="359">
        <f>IF('Datos de Indicador'!AF228="No dato","x",ROUND(IF('Datos de Indicador'!AF228&gt;O$302,0,IF('Datos de Indicador'!AF228&lt;$O$301,10,(O$302-'Datos de Indicador'!AF228)/(O$302-O$301)*10)),1))</f>
        <v>10</v>
      </c>
      <c r="P225" s="359">
        <f>IF('Datos de Indicador'!AG228="No dato","x",ROUND(IF('Datos de Indicador'!AG228&gt;P$302,0,IF('Datos de Indicador'!AG228&lt;$P$301,10,(P$302-'Datos de Indicador'!AG228)/(P$302-P$301)*10)),1))</f>
        <v>3.7</v>
      </c>
      <c r="Q225" s="361">
        <f t="shared" si="27"/>
        <v>6.6</v>
      </c>
      <c r="R225" s="363">
        <f>IF('Datos de Indicador'!AH228="No data","x",ROUND(IF('Datos de Indicador'!AH228&gt;R$302,0,IF('Datos de Indicador'!AH228&lt;R$301,10,(R$302-'Datos de Indicador'!AH228)/(R$302-R$301)*10)),1))</f>
        <v>8</v>
      </c>
      <c r="S225" s="363">
        <f>IF('Datos de Indicador'!AI228="No data","x",ROUND(IF('Datos de Indicador'!AI228&gt;S$302,0,IF('Datos de Indicador'!AI228&lt;S$301,10,(S$302-'Datos de Indicador'!AI228)/(S$302-S$301)*10)),1))</f>
        <v>4</v>
      </c>
      <c r="T225" s="363">
        <f>IF('Datos de Indicador'!AJ228="No data","x",ROUND(IF('Datos de Indicador'!AJ228&gt;T$302,0,IF('Datos de Indicador'!AJ228&lt;T$301,10,(T$302-'Datos de Indicador'!AJ228)/(T$302-T$301)*10)),1))</f>
        <v>9.6</v>
      </c>
      <c r="U225" s="363">
        <f>IF('Datos de Indicador'!AK228="No data","x",ROUND(IF('Datos de Indicador'!AK228&gt;U$302,0,IF('Datos de Indicador'!AK228&lt;U$301,10,(U$302-'Datos de Indicador'!AK228)/(U$302-U$301)*10)),1))</f>
        <v>10</v>
      </c>
      <c r="V225" s="364">
        <f t="shared" si="30"/>
        <v>8.5</v>
      </c>
      <c r="W225" s="365">
        <f>IF('Datos de Indicador'!AL228="No dato","x",ROUND(IF('Datos de Indicador'!AL228&gt;W$302,0,IF('Datos de Indicador'!AL228&lt;$W$301,10,(W$302-'Datos de Indicador'!AL228)/(W$302-W$301)*10)),1))</f>
        <v>6.5</v>
      </c>
      <c r="X225" s="361">
        <f t="shared" si="31"/>
        <v>7.5</v>
      </c>
      <c r="Y225" s="366">
        <f t="shared" si="28"/>
        <v>7</v>
      </c>
      <c r="Z225" s="32"/>
      <c r="AA225" s="378"/>
      <c r="AC225" s="378"/>
    </row>
    <row r="226" spans="1:29" s="3" customFormat="1" x14ac:dyDescent="0.25">
      <c r="A226" s="104" t="s">
        <v>326</v>
      </c>
      <c r="B226" s="101" t="s">
        <v>337</v>
      </c>
      <c r="C226" s="307">
        <v>1413</v>
      </c>
      <c r="D226" s="358">
        <f>IF('Datos de Indicador'!Y229="No dato","x",ROUND(IF('Datos de Indicador'!Y229&gt;D$302,10,IF('Datos de Indicador'!Y229&lt;$D$301,0,10-(D$302-'Datos de Indicador'!Y229)/(D$302-D$301)*10)),1))</f>
        <v>10</v>
      </c>
      <c r="E226" s="359">
        <f>IF('Datos de Indicador'!Z229="No dato","x",ROUND(IF('Datos de Indicador'!Z229&gt;E$302,0,IF('Datos de Indicador'!Z229&lt;$E$301,10,(E$302-'Datos de Indicador'!Z229)/(E$302-E$301)*10)),1))</f>
        <v>0</v>
      </c>
      <c r="F226" s="360">
        <f t="shared" si="29"/>
        <v>6.7</v>
      </c>
      <c r="G226" s="359">
        <f>IF('Datos de Indicador'!AA229="No dato","x",ROUND(IF('Datos de Indicador'!AA229&gt;G$302,0,IF('Datos de Indicador'!AA229&lt;$G$301,10,(G$302-'Datos de Indicador'!AA229)/(G$302-G$301)*10)),1))</f>
        <v>3.1</v>
      </c>
      <c r="H226" s="361">
        <f t="shared" si="24"/>
        <v>3.1</v>
      </c>
      <c r="I226" s="362">
        <f t="shared" si="25"/>
        <v>5.2</v>
      </c>
      <c r="J226" s="359">
        <f>IF('Datos de Indicador'!AB229="No dato","x",ROUND(IF('Datos de Indicador'!AB229&gt;J$302,0,IF('Datos de Indicador'!AB229&lt;$J$301,10,(J$302-'Datos de Indicador'!AB229)/(J$302-J$301)*10)),1))</f>
        <v>3.2</v>
      </c>
      <c r="K226" s="359">
        <f>IF('Datos de Indicador'!AC229="No dato","x",ROUND(IF('Datos de Indicador'!AC229&gt;K$302,0,IF('Datos de Indicador'!AC229&lt;$K$301,10,(K$302-'Datos de Indicador'!AC229)/(K$302-K$301)*10)),1))</f>
        <v>8.1999999999999993</v>
      </c>
      <c r="L226" s="359">
        <f>IF('Datos de Indicador'!AD229="No dato","x",ROUND(IF('Datos de Indicador'!AD229&gt;L$302,0,IF('Datos de Indicador'!AD229&lt;$L$301,10,(L$302-'Datos de Indicador'!AD229)/(L$302-L$301)*10)),1))</f>
        <v>2.4</v>
      </c>
      <c r="M226" s="361">
        <f t="shared" si="26"/>
        <v>4.5999999999999996</v>
      </c>
      <c r="N226" s="358">
        <f>IF('Datos de Indicador'!AE229="No dato","x",ROUND(IF('Datos de Indicador'!AE229&gt;N$302,0,IF('Datos de Indicador'!AE229&lt;$N$301,10,(N$302-'Datos de Indicador'!AE229)/(N$302-N$301)*10)),1))</f>
        <v>3.6</v>
      </c>
      <c r="O226" s="359">
        <f>IF('Datos de Indicador'!AF229="No dato","x",ROUND(IF('Datos de Indicador'!AF229&gt;O$302,0,IF('Datos de Indicador'!AF229&lt;$O$301,10,(O$302-'Datos de Indicador'!AF229)/(O$302-O$301)*10)),1))</f>
        <v>5.8</v>
      </c>
      <c r="P226" s="359">
        <f>IF('Datos de Indicador'!AG229="No dato","x",ROUND(IF('Datos de Indicador'!AG229&gt;P$302,0,IF('Datos de Indicador'!AG229&lt;$P$301,10,(P$302-'Datos de Indicador'!AG229)/(P$302-P$301)*10)),1))</f>
        <v>1.5</v>
      </c>
      <c r="Q226" s="361">
        <f t="shared" si="27"/>
        <v>3.6</v>
      </c>
      <c r="R226" s="363">
        <f>IF('Datos de Indicador'!AH229="No data","x",ROUND(IF('Datos de Indicador'!AH229&gt;R$302,0,IF('Datos de Indicador'!AH229&lt;R$301,10,(R$302-'Datos de Indicador'!AH229)/(R$302-R$301)*10)),1))</f>
        <v>4.3</v>
      </c>
      <c r="S226" s="363">
        <f>IF('Datos de Indicador'!AI229="No data","x",ROUND(IF('Datos de Indicador'!AI229&gt;S$302,0,IF('Datos de Indicador'!AI229&lt;S$301,10,(S$302-'Datos de Indicador'!AI229)/(S$302-S$301)*10)),1))</f>
        <v>0.8</v>
      </c>
      <c r="T226" s="363">
        <f>IF('Datos de Indicador'!AJ229="No data","x",ROUND(IF('Datos de Indicador'!AJ229&gt;T$302,0,IF('Datos de Indicador'!AJ229&lt;T$301,10,(T$302-'Datos de Indicador'!AJ229)/(T$302-T$301)*10)),1))</f>
        <v>1.9</v>
      </c>
      <c r="U226" s="363">
        <f>IF('Datos de Indicador'!AK229="No data","x",ROUND(IF('Datos de Indicador'!AK229&gt;U$302,0,IF('Datos de Indicador'!AK229&lt;U$301,10,(U$302-'Datos de Indicador'!AK229)/(U$302-U$301)*10)),1))</f>
        <v>5.4</v>
      </c>
      <c r="V226" s="364">
        <f t="shared" si="30"/>
        <v>3.3</v>
      </c>
      <c r="W226" s="365">
        <f>IF('Datos de Indicador'!AL229="No dato","x",ROUND(IF('Datos de Indicador'!AL229&gt;W$302,0,IF('Datos de Indicador'!AL229&lt;$W$301,10,(W$302-'Datos de Indicador'!AL229)/(W$302-W$301)*10)),1))</f>
        <v>4.3</v>
      </c>
      <c r="X226" s="361">
        <f t="shared" si="31"/>
        <v>3.8</v>
      </c>
      <c r="Y226" s="366">
        <f t="shared" si="28"/>
        <v>4</v>
      </c>
      <c r="Z226" s="32"/>
      <c r="AA226" s="378"/>
      <c r="AC226" s="378"/>
    </row>
    <row r="227" spans="1:29" s="3" customFormat="1" x14ac:dyDescent="0.25">
      <c r="A227" s="104" t="s">
        <v>326</v>
      </c>
      <c r="B227" s="101" t="s">
        <v>183</v>
      </c>
      <c r="C227" s="307">
        <v>1414</v>
      </c>
      <c r="D227" s="358">
        <f>IF('Datos de Indicador'!Y230="No dato","x",ROUND(IF('Datos de Indicador'!Y230&gt;D$302,10,IF('Datos de Indicador'!Y230&lt;$D$301,0,10-(D$302-'Datos de Indicador'!Y230)/(D$302-D$301)*10)),1))</f>
        <v>10</v>
      </c>
      <c r="E227" s="359">
        <f>IF('Datos de Indicador'!Z230="No dato","x",ROUND(IF('Datos de Indicador'!Z230&gt;E$302,0,IF('Datos de Indicador'!Z230&lt;$E$301,10,(E$302-'Datos de Indicador'!Z230)/(E$302-E$301)*10)),1))</f>
        <v>10</v>
      </c>
      <c r="F227" s="360">
        <f t="shared" si="29"/>
        <v>10</v>
      </c>
      <c r="G227" s="359">
        <f>IF('Datos de Indicador'!AA230="No dato","x",ROUND(IF('Datos de Indicador'!AA230&gt;G$302,0,IF('Datos de Indicador'!AA230&lt;$G$301,10,(G$302-'Datos de Indicador'!AA230)/(G$302-G$301)*10)),1))</f>
        <v>5.8</v>
      </c>
      <c r="H227" s="361">
        <f t="shared" si="24"/>
        <v>5.8</v>
      </c>
      <c r="I227" s="362">
        <f t="shared" si="25"/>
        <v>8.6999999999999993</v>
      </c>
      <c r="J227" s="359">
        <f>IF('Datos de Indicador'!AB230="No dato","x",ROUND(IF('Datos de Indicador'!AB230&gt;J$302,0,IF('Datos de Indicador'!AB230&lt;$J$301,10,(J$302-'Datos de Indicador'!AB230)/(J$302-J$301)*10)),1))</f>
        <v>5.0999999999999996</v>
      </c>
      <c r="K227" s="359">
        <f>IF('Datos de Indicador'!AC230="No dato","x",ROUND(IF('Datos de Indicador'!AC230&gt;K$302,0,IF('Datos de Indicador'!AC230&lt;$K$301,10,(K$302-'Datos de Indicador'!AC230)/(K$302-K$301)*10)),1))</f>
        <v>9.1</v>
      </c>
      <c r="L227" s="359">
        <f>IF('Datos de Indicador'!AD230="No dato","x",ROUND(IF('Datos de Indicador'!AD230&gt;L$302,0,IF('Datos de Indicador'!AD230&lt;$L$301,10,(L$302-'Datos de Indicador'!AD230)/(L$302-L$301)*10)),1))</f>
        <v>2</v>
      </c>
      <c r="M227" s="361">
        <f t="shared" si="26"/>
        <v>5.4</v>
      </c>
      <c r="N227" s="358">
        <f>IF('Datos de Indicador'!AE230="No dato","x",ROUND(IF('Datos de Indicador'!AE230&gt;N$302,0,IF('Datos de Indicador'!AE230&lt;$N$301,10,(N$302-'Datos de Indicador'!AE230)/(N$302-N$301)*10)),1))</f>
        <v>6.3</v>
      </c>
      <c r="O227" s="359">
        <f>IF('Datos de Indicador'!AF230="No dato","x",ROUND(IF('Datos de Indicador'!AF230&gt;O$302,0,IF('Datos de Indicador'!AF230&lt;$O$301,10,(O$302-'Datos de Indicador'!AF230)/(O$302-O$301)*10)),1))</f>
        <v>8.6</v>
      </c>
      <c r="P227" s="359">
        <f>IF('Datos de Indicador'!AG230="No dato","x",ROUND(IF('Datos de Indicador'!AG230&gt;P$302,0,IF('Datos de Indicador'!AG230&lt;$P$301,10,(P$302-'Datos de Indicador'!AG230)/(P$302-P$301)*10)),1))</f>
        <v>4.4000000000000004</v>
      </c>
      <c r="Q227" s="361">
        <f t="shared" si="27"/>
        <v>6.4</v>
      </c>
      <c r="R227" s="363">
        <f>IF('Datos de Indicador'!AH230="No data","x",ROUND(IF('Datos de Indicador'!AH230&gt;R$302,0,IF('Datos de Indicador'!AH230&lt;R$301,10,(R$302-'Datos de Indicador'!AH230)/(R$302-R$301)*10)),1))</f>
        <v>10</v>
      </c>
      <c r="S227" s="363">
        <f>IF('Datos de Indicador'!AI230="No data","x",ROUND(IF('Datos de Indicador'!AI230&gt;S$302,0,IF('Datos de Indicador'!AI230&lt;S$301,10,(S$302-'Datos de Indicador'!AI230)/(S$302-S$301)*10)),1))</f>
        <v>5</v>
      </c>
      <c r="T227" s="363">
        <f>IF('Datos de Indicador'!AJ230="No data","x",ROUND(IF('Datos de Indicador'!AJ230&gt;T$302,0,IF('Datos de Indicador'!AJ230&lt;T$301,10,(T$302-'Datos de Indicador'!AJ230)/(T$302-T$301)*10)),1))</f>
        <v>5.0999999999999996</v>
      </c>
      <c r="U227" s="363">
        <f>IF('Datos de Indicador'!AK230="No data","x",ROUND(IF('Datos de Indicador'!AK230&gt;U$302,0,IF('Datos de Indicador'!AK230&lt;U$301,10,(U$302-'Datos de Indicador'!AK230)/(U$302-U$301)*10)),1))</f>
        <v>10</v>
      </c>
      <c r="V227" s="364">
        <f t="shared" si="30"/>
        <v>7.5</v>
      </c>
      <c r="W227" s="365">
        <f>IF('Datos de Indicador'!AL230="No dato","x",ROUND(IF('Datos de Indicador'!AL230&gt;W$302,0,IF('Datos de Indicador'!AL230&lt;$W$301,10,(W$302-'Datos de Indicador'!AL230)/(W$302-W$301)*10)),1))</f>
        <v>5.0999999999999996</v>
      </c>
      <c r="X227" s="361">
        <f t="shared" si="31"/>
        <v>6.3</v>
      </c>
      <c r="Y227" s="366">
        <f t="shared" si="28"/>
        <v>6</v>
      </c>
      <c r="Z227" s="32"/>
      <c r="AA227" s="378"/>
      <c r="AC227" s="378"/>
    </row>
    <row r="228" spans="1:29" s="3" customFormat="1" x14ac:dyDescent="0.25">
      <c r="A228" s="104" t="s">
        <v>326</v>
      </c>
      <c r="B228" s="101" t="s">
        <v>338</v>
      </c>
      <c r="C228" s="307">
        <v>1415</v>
      </c>
      <c r="D228" s="358">
        <f>IF('Datos de Indicador'!Y231="No dato","x",ROUND(IF('Datos de Indicador'!Y231&gt;D$302,10,IF('Datos de Indicador'!Y231&lt;$D$301,0,10-(D$302-'Datos de Indicador'!Y231)/(D$302-D$301)*10)),1))</f>
        <v>5</v>
      </c>
      <c r="E228" s="359">
        <f>IF('Datos de Indicador'!Z231="No dato","x",ROUND(IF('Datos de Indicador'!Z231&gt;E$302,0,IF('Datos de Indicador'!Z231&lt;$E$301,10,(E$302-'Datos de Indicador'!Z231)/(E$302-E$301)*10)),1))</f>
        <v>0</v>
      </c>
      <c r="F228" s="360">
        <f t="shared" si="29"/>
        <v>3.3</v>
      </c>
      <c r="G228" s="359">
        <f>IF('Datos de Indicador'!AA231="No dato","x",ROUND(IF('Datos de Indicador'!AA231&gt;G$302,0,IF('Datos de Indicador'!AA231&lt;$G$301,10,(G$302-'Datos de Indicador'!AA231)/(G$302-G$301)*10)),1))</f>
        <v>5.5</v>
      </c>
      <c r="H228" s="361">
        <f t="shared" si="24"/>
        <v>5.5</v>
      </c>
      <c r="I228" s="362">
        <f t="shared" si="25"/>
        <v>4.5</v>
      </c>
      <c r="J228" s="359">
        <f>IF('Datos de Indicador'!AB231="No dato","x",ROUND(IF('Datos de Indicador'!AB231&gt;J$302,0,IF('Datos de Indicador'!AB231&lt;$J$301,10,(J$302-'Datos de Indicador'!AB231)/(J$302-J$301)*10)),1))</f>
        <v>3</v>
      </c>
      <c r="K228" s="359">
        <f>IF('Datos de Indicador'!AC231="No dato","x",ROUND(IF('Datos de Indicador'!AC231&gt;K$302,0,IF('Datos de Indicador'!AC231&lt;$K$301,10,(K$302-'Datos de Indicador'!AC231)/(K$302-K$301)*10)),1))</f>
        <v>9.6</v>
      </c>
      <c r="L228" s="359">
        <f>IF('Datos de Indicador'!AD231="No dato","x",ROUND(IF('Datos de Indicador'!AD231&gt;L$302,0,IF('Datos de Indicador'!AD231&lt;$L$301,10,(L$302-'Datos de Indicador'!AD231)/(L$302-L$301)*10)),1))</f>
        <v>3.3</v>
      </c>
      <c r="M228" s="361">
        <f t="shared" si="26"/>
        <v>5.3</v>
      </c>
      <c r="N228" s="358">
        <f>IF('Datos de Indicador'!AE231="No dato","x",ROUND(IF('Datos de Indicador'!AE231&gt;N$302,0,IF('Datos de Indicador'!AE231&lt;$N$301,10,(N$302-'Datos de Indicador'!AE231)/(N$302-N$301)*10)),1))</f>
        <v>4.5999999999999996</v>
      </c>
      <c r="O228" s="359">
        <f>IF('Datos de Indicador'!AF231="No dato","x",ROUND(IF('Datos de Indicador'!AF231&gt;O$302,0,IF('Datos de Indicador'!AF231&lt;$O$301,10,(O$302-'Datos de Indicador'!AF231)/(O$302-O$301)*10)),1))</f>
        <v>10</v>
      </c>
      <c r="P228" s="359">
        <f>IF('Datos de Indicador'!AG231="No dato","x",ROUND(IF('Datos de Indicador'!AG231&gt;P$302,0,IF('Datos de Indicador'!AG231&lt;$P$301,10,(P$302-'Datos de Indicador'!AG231)/(P$302-P$301)*10)),1))</f>
        <v>4.0999999999999996</v>
      </c>
      <c r="Q228" s="361">
        <f t="shared" si="27"/>
        <v>6.2</v>
      </c>
      <c r="R228" s="363">
        <f>IF('Datos de Indicador'!AH231="No data","x",ROUND(IF('Datos de Indicador'!AH231&gt;R$302,0,IF('Datos de Indicador'!AH231&lt;R$301,10,(R$302-'Datos de Indicador'!AH231)/(R$302-R$301)*10)),1))</f>
        <v>4.4000000000000004</v>
      </c>
      <c r="S228" s="363">
        <f>IF('Datos de Indicador'!AI231="No data","x",ROUND(IF('Datos de Indicador'!AI231&gt;S$302,0,IF('Datos de Indicador'!AI231&lt;S$301,10,(S$302-'Datos de Indicador'!AI231)/(S$302-S$301)*10)),1))</f>
        <v>4.5</v>
      </c>
      <c r="T228" s="363">
        <f>IF('Datos de Indicador'!AJ231="No data","x",ROUND(IF('Datos de Indicador'!AJ231&gt;T$302,0,IF('Datos de Indicador'!AJ231&lt;T$301,10,(T$302-'Datos de Indicador'!AJ231)/(T$302-T$301)*10)),1))</f>
        <v>5.3</v>
      </c>
      <c r="U228" s="363">
        <f>IF('Datos de Indicador'!AK231="No data","x",ROUND(IF('Datos de Indicador'!AK231&gt;U$302,0,IF('Datos de Indicador'!AK231&lt;U$301,10,(U$302-'Datos de Indicador'!AK231)/(U$302-U$301)*10)),1))</f>
        <v>8.8000000000000007</v>
      </c>
      <c r="V228" s="364">
        <f t="shared" si="30"/>
        <v>6.2</v>
      </c>
      <c r="W228" s="365">
        <f>IF('Datos de Indicador'!AL231="No dato","x",ROUND(IF('Datos de Indicador'!AL231&gt;W$302,0,IF('Datos de Indicador'!AL231&lt;$W$301,10,(W$302-'Datos de Indicador'!AL231)/(W$302-W$301)*10)),1))</f>
        <v>4.5999999999999996</v>
      </c>
      <c r="X228" s="361">
        <f t="shared" si="31"/>
        <v>5.4</v>
      </c>
      <c r="Y228" s="366">
        <f t="shared" si="28"/>
        <v>5.6</v>
      </c>
      <c r="Z228" s="32"/>
      <c r="AA228" s="378"/>
      <c r="AC228" s="378"/>
    </row>
    <row r="229" spans="1:29" s="3" customFormat="1" x14ac:dyDescent="0.25">
      <c r="A229" s="104" t="s">
        <v>326</v>
      </c>
      <c r="B229" s="101" t="s">
        <v>339</v>
      </c>
      <c r="C229" s="307">
        <v>1416</v>
      </c>
      <c r="D229" s="358">
        <f>IF('Datos de Indicador'!Y232="No dato","x",ROUND(IF('Datos de Indicador'!Y232&gt;D$302,10,IF('Datos de Indicador'!Y232&lt;$D$301,0,10-(D$302-'Datos de Indicador'!Y232)/(D$302-D$301)*10)),1))</f>
        <v>10</v>
      </c>
      <c r="E229" s="359">
        <f>IF('Datos de Indicador'!Z232="No dato","x",ROUND(IF('Datos de Indicador'!Z232&gt;E$302,0,IF('Datos de Indicador'!Z232&lt;$E$301,10,(E$302-'Datos de Indicador'!Z232)/(E$302-E$301)*10)),1))</f>
        <v>5</v>
      </c>
      <c r="F229" s="360">
        <f t="shared" si="29"/>
        <v>8.3000000000000007</v>
      </c>
      <c r="G229" s="359">
        <f>IF('Datos de Indicador'!AA232="No dato","x",ROUND(IF('Datos de Indicador'!AA232&gt;G$302,0,IF('Datos de Indicador'!AA232&lt;$G$301,10,(G$302-'Datos de Indicador'!AA232)/(G$302-G$301)*10)),1))</f>
        <v>4.2</v>
      </c>
      <c r="H229" s="361">
        <f t="shared" si="24"/>
        <v>4.2</v>
      </c>
      <c r="I229" s="362">
        <f t="shared" si="25"/>
        <v>6.7</v>
      </c>
      <c r="J229" s="359">
        <f>IF('Datos de Indicador'!AB232="No dato","x",ROUND(IF('Datos de Indicador'!AB232&gt;J$302,0,IF('Datos de Indicador'!AB232&lt;$J$301,10,(J$302-'Datos de Indicador'!AB232)/(J$302-J$301)*10)),1))</f>
        <v>4.3</v>
      </c>
      <c r="K229" s="359">
        <f>IF('Datos de Indicador'!AC232="No dato","x",ROUND(IF('Datos de Indicador'!AC232&gt;K$302,0,IF('Datos de Indicador'!AC232&lt;$K$301,10,(K$302-'Datos de Indicador'!AC232)/(K$302-K$301)*10)),1))</f>
        <v>8.1999999999999993</v>
      </c>
      <c r="L229" s="359">
        <f>IF('Datos de Indicador'!AD232="No dato","x",ROUND(IF('Datos de Indicador'!AD232&gt;L$302,0,IF('Datos de Indicador'!AD232&lt;$L$301,10,(L$302-'Datos de Indicador'!AD232)/(L$302-L$301)*10)),1))</f>
        <v>2.5</v>
      </c>
      <c r="M229" s="361">
        <f t="shared" si="26"/>
        <v>5</v>
      </c>
      <c r="N229" s="358">
        <f>IF('Datos de Indicador'!AE232="No dato","x",ROUND(IF('Datos de Indicador'!AE232&gt;N$302,0,IF('Datos de Indicador'!AE232&lt;$N$301,10,(N$302-'Datos de Indicador'!AE232)/(N$302-N$301)*10)),1))</f>
        <v>3.8</v>
      </c>
      <c r="O229" s="359">
        <f>IF('Datos de Indicador'!AF232="No dato","x",ROUND(IF('Datos de Indicador'!AF232&gt;O$302,0,IF('Datos de Indicador'!AF232&lt;$O$301,10,(O$302-'Datos de Indicador'!AF232)/(O$302-O$301)*10)),1))</f>
        <v>6.8</v>
      </c>
      <c r="P229" s="359">
        <f>IF('Datos de Indicador'!AG232="No dato","x",ROUND(IF('Datos de Indicador'!AG232&gt;P$302,0,IF('Datos de Indicador'!AG232&lt;$P$301,10,(P$302-'Datos de Indicador'!AG232)/(P$302-P$301)*10)),1))</f>
        <v>3</v>
      </c>
      <c r="Q229" s="361">
        <f t="shared" si="27"/>
        <v>4.5</v>
      </c>
      <c r="R229" s="363">
        <f>IF('Datos de Indicador'!AH232="No data","x",ROUND(IF('Datos de Indicador'!AH232&gt;R$302,0,IF('Datos de Indicador'!AH232&lt;R$301,10,(R$302-'Datos de Indicador'!AH232)/(R$302-R$301)*10)),1))</f>
        <v>10</v>
      </c>
      <c r="S229" s="363">
        <f>IF('Datos de Indicador'!AI232="No data","x",ROUND(IF('Datos de Indicador'!AI232&gt;S$302,0,IF('Datos de Indicador'!AI232&lt;S$301,10,(S$302-'Datos de Indicador'!AI232)/(S$302-S$301)*10)),1))</f>
        <v>4.5</v>
      </c>
      <c r="T229" s="363">
        <f>IF('Datos de Indicador'!AJ232="No data","x",ROUND(IF('Datos de Indicador'!AJ232&gt;T$302,0,IF('Datos de Indicador'!AJ232&lt;T$301,10,(T$302-'Datos de Indicador'!AJ232)/(T$302-T$301)*10)),1))</f>
        <v>8.9</v>
      </c>
      <c r="U229" s="363">
        <f>IF('Datos de Indicador'!AK232="No data","x",ROUND(IF('Datos de Indicador'!AK232&gt;U$302,0,IF('Datos de Indicador'!AK232&lt;U$301,10,(U$302-'Datos de Indicador'!AK232)/(U$302-U$301)*10)),1))</f>
        <v>10</v>
      </c>
      <c r="V229" s="364">
        <f t="shared" si="30"/>
        <v>8.6999999999999993</v>
      </c>
      <c r="W229" s="365">
        <f>IF('Datos de Indicador'!AL232="No dato","x",ROUND(IF('Datos de Indicador'!AL232&gt;W$302,0,IF('Datos de Indicador'!AL232&lt;$W$301,10,(W$302-'Datos de Indicador'!AL232)/(W$302-W$301)*10)),1))</f>
        <v>5</v>
      </c>
      <c r="X229" s="361">
        <f t="shared" si="31"/>
        <v>6.9</v>
      </c>
      <c r="Y229" s="366">
        <f t="shared" si="28"/>
        <v>5.5</v>
      </c>
      <c r="Z229" s="32"/>
      <c r="AA229" s="378"/>
      <c r="AC229" s="378"/>
    </row>
    <row r="230" spans="1:29" s="3" customFormat="1" x14ac:dyDescent="0.25">
      <c r="A230" s="104" t="s">
        <v>340</v>
      </c>
      <c r="B230" s="101" t="s">
        <v>341</v>
      </c>
      <c r="C230" s="307">
        <v>1501</v>
      </c>
      <c r="D230" s="358">
        <f>IF('Datos de Indicador'!Y233="No dato","x",ROUND(IF('Datos de Indicador'!Y233&gt;D$302,10,IF('Datos de Indicador'!Y233&lt;$D$301,0,10-(D$302-'Datos de Indicador'!Y233)/(D$302-D$301)*10)),1))</f>
        <v>5</v>
      </c>
      <c r="E230" s="359">
        <f>IF('Datos de Indicador'!Z233="No dato","x",ROUND(IF('Datos de Indicador'!Z233&gt;E$302,0,IF('Datos de Indicador'!Z233&lt;$E$301,10,(E$302-'Datos de Indicador'!Z233)/(E$302-E$301)*10)),1))</f>
        <v>0</v>
      </c>
      <c r="F230" s="360">
        <f t="shared" si="29"/>
        <v>3.3</v>
      </c>
      <c r="G230" s="359">
        <f>IF('Datos de Indicador'!AA233="No dato","x",ROUND(IF('Datos de Indicador'!AA233&gt;G$302,0,IF('Datos de Indicador'!AA233&lt;$G$301,10,(G$302-'Datos de Indicador'!AA233)/(G$302-G$301)*10)),1))</f>
        <v>2.4</v>
      </c>
      <c r="H230" s="361">
        <f t="shared" si="24"/>
        <v>2.4</v>
      </c>
      <c r="I230" s="362">
        <f t="shared" si="25"/>
        <v>2.9</v>
      </c>
      <c r="J230" s="359">
        <f>IF('Datos de Indicador'!AB233="No dato","x",ROUND(IF('Datos de Indicador'!AB233&gt;J$302,0,IF('Datos de Indicador'!AB233&lt;$J$301,10,(J$302-'Datos de Indicador'!AB233)/(J$302-J$301)*10)),1))</f>
        <v>6.7</v>
      </c>
      <c r="K230" s="359">
        <f>IF('Datos de Indicador'!AC233="No dato","x",ROUND(IF('Datos de Indicador'!AC233&gt;K$302,0,IF('Datos de Indicador'!AC233&lt;$K$301,10,(K$302-'Datos de Indicador'!AC233)/(K$302-K$301)*10)),1))</f>
        <v>8.1999999999999993</v>
      </c>
      <c r="L230" s="359">
        <f>IF('Datos de Indicador'!AD233="No dato","x",ROUND(IF('Datos de Indicador'!AD233&gt;L$302,0,IF('Datos de Indicador'!AD233&lt;$L$301,10,(L$302-'Datos de Indicador'!AD233)/(L$302-L$301)*10)),1))</f>
        <v>2.7</v>
      </c>
      <c r="M230" s="361">
        <f t="shared" si="26"/>
        <v>5.9</v>
      </c>
      <c r="N230" s="358">
        <f>IF('Datos de Indicador'!AE233="No dato","x",ROUND(IF('Datos de Indicador'!AE233&gt;N$302,0,IF('Datos de Indicador'!AE233&lt;$N$301,10,(N$302-'Datos de Indicador'!AE233)/(N$302-N$301)*10)),1))</f>
        <v>7.3</v>
      </c>
      <c r="O230" s="359">
        <f>IF('Datos de Indicador'!AF233="No dato","x",ROUND(IF('Datos de Indicador'!AF233&gt;O$302,0,IF('Datos de Indicador'!AF233&lt;$O$301,10,(O$302-'Datos de Indicador'!AF233)/(O$302-O$301)*10)),1))</f>
        <v>7.1</v>
      </c>
      <c r="P230" s="359">
        <f>IF('Datos de Indicador'!AG233="No dato","x",ROUND(IF('Datos de Indicador'!AG233&gt;P$302,0,IF('Datos de Indicador'!AG233&lt;$P$301,10,(P$302-'Datos de Indicador'!AG233)/(P$302-P$301)*10)),1))</f>
        <v>8.1999999999999993</v>
      </c>
      <c r="Q230" s="361">
        <f t="shared" si="27"/>
        <v>7.5</v>
      </c>
      <c r="R230" s="363">
        <f>IF('Datos de Indicador'!AH233="No data","x",ROUND(IF('Datos de Indicador'!AH233&gt;R$302,0,IF('Datos de Indicador'!AH233&lt;R$301,10,(R$302-'Datos de Indicador'!AH233)/(R$302-R$301)*10)),1))</f>
        <v>9.1</v>
      </c>
      <c r="S230" s="363">
        <f>IF('Datos de Indicador'!AI233="No data","x",ROUND(IF('Datos de Indicador'!AI233&gt;S$302,0,IF('Datos de Indicador'!AI233&lt;S$301,10,(S$302-'Datos de Indicador'!AI233)/(S$302-S$301)*10)),1))</f>
        <v>5.8</v>
      </c>
      <c r="T230" s="363">
        <f>IF('Datos de Indicador'!AJ233="No data","x",ROUND(IF('Datos de Indicador'!AJ233&gt;T$302,0,IF('Datos de Indicador'!AJ233&lt;T$301,10,(T$302-'Datos de Indicador'!AJ233)/(T$302-T$301)*10)),1))</f>
        <v>5.6</v>
      </c>
      <c r="U230" s="363">
        <f>IF('Datos de Indicador'!AK233="No data","x",ROUND(IF('Datos de Indicador'!AK233&gt;U$302,0,IF('Datos de Indicador'!AK233&lt;U$301,10,(U$302-'Datos de Indicador'!AK233)/(U$302-U$301)*10)),1))</f>
        <v>7.7</v>
      </c>
      <c r="V230" s="364">
        <f t="shared" si="30"/>
        <v>6.9</v>
      </c>
      <c r="W230" s="365">
        <f>IF('Datos de Indicador'!AL233="No dato","x",ROUND(IF('Datos de Indicador'!AL233&gt;W$302,0,IF('Datos de Indicador'!AL233&lt;$W$301,10,(W$302-'Datos de Indicador'!AL233)/(W$302-W$301)*10)),1))</f>
        <v>3.9</v>
      </c>
      <c r="X230" s="361">
        <f t="shared" si="31"/>
        <v>5.4</v>
      </c>
      <c r="Y230" s="366">
        <f t="shared" si="28"/>
        <v>6.3</v>
      </c>
      <c r="Z230" s="32"/>
      <c r="AA230" s="378"/>
      <c r="AC230" s="378"/>
    </row>
    <row r="231" spans="1:29" s="3" customFormat="1" x14ac:dyDescent="0.25">
      <c r="A231" s="104" t="s">
        <v>340</v>
      </c>
      <c r="B231" s="101" t="s">
        <v>342</v>
      </c>
      <c r="C231" s="307">
        <v>1502</v>
      </c>
      <c r="D231" s="358">
        <f>IF('Datos de Indicador'!Y234="No dato","x",ROUND(IF('Datos de Indicador'!Y234&gt;D$302,10,IF('Datos de Indicador'!Y234&lt;$D$301,0,10-(D$302-'Datos de Indicador'!Y234)/(D$302-D$301)*10)),1))</f>
        <v>5</v>
      </c>
      <c r="E231" s="359">
        <f>IF('Datos de Indicador'!Z234="No dato","x",ROUND(IF('Datos de Indicador'!Z234&gt;E$302,0,IF('Datos de Indicador'!Z234&lt;$E$301,10,(E$302-'Datos de Indicador'!Z234)/(E$302-E$301)*10)),1))</f>
        <v>0</v>
      </c>
      <c r="F231" s="360">
        <f t="shared" si="29"/>
        <v>3.3</v>
      </c>
      <c r="G231" s="359">
        <f>IF('Datos de Indicador'!AA234="No dato","x",ROUND(IF('Datos de Indicador'!AA234&gt;G$302,0,IF('Datos de Indicador'!AA234&lt;$G$301,10,(G$302-'Datos de Indicador'!AA234)/(G$302-G$301)*10)),1))</f>
        <v>3.9</v>
      </c>
      <c r="H231" s="361">
        <f t="shared" si="24"/>
        <v>3.9</v>
      </c>
      <c r="I231" s="362">
        <f t="shared" si="25"/>
        <v>3.6</v>
      </c>
      <c r="J231" s="359">
        <f>IF('Datos de Indicador'!AB234="No dato","x",ROUND(IF('Datos de Indicador'!AB234&gt;J$302,0,IF('Datos de Indicador'!AB234&lt;$J$301,10,(J$302-'Datos de Indicador'!AB234)/(J$302-J$301)*10)),1))</f>
        <v>10</v>
      </c>
      <c r="K231" s="359">
        <f>IF('Datos de Indicador'!AC234="No dato","x",ROUND(IF('Datos de Indicador'!AC234&gt;K$302,0,IF('Datos de Indicador'!AC234&lt;$K$301,10,(K$302-'Datos de Indicador'!AC234)/(K$302-K$301)*10)),1))</f>
        <v>8.6</v>
      </c>
      <c r="L231" s="359">
        <f>IF('Datos de Indicador'!AD234="No dato","x",ROUND(IF('Datos de Indicador'!AD234&gt;L$302,0,IF('Datos de Indicador'!AD234&lt;$L$301,10,(L$302-'Datos de Indicador'!AD234)/(L$302-L$301)*10)),1))</f>
        <v>3.7</v>
      </c>
      <c r="M231" s="361">
        <f t="shared" si="26"/>
        <v>7.4</v>
      </c>
      <c r="N231" s="358">
        <f>IF('Datos de Indicador'!AE234="No dato","x",ROUND(IF('Datos de Indicador'!AE234&gt;N$302,0,IF('Datos de Indicador'!AE234&lt;$N$301,10,(N$302-'Datos de Indicador'!AE234)/(N$302-N$301)*10)),1))</f>
        <v>7.1</v>
      </c>
      <c r="O231" s="359">
        <f>IF('Datos de Indicador'!AF234="No dato","x",ROUND(IF('Datos de Indicador'!AF234&gt;O$302,0,IF('Datos de Indicador'!AF234&lt;$O$301,10,(O$302-'Datos de Indicador'!AF234)/(O$302-O$301)*10)),1))</f>
        <v>9.6</v>
      </c>
      <c r="P231" s="359">
        <f>IF('Datos de Indicador'!AG234="No dato","x",ROUND(IF('Datos de Indicador'!AG234&gt;P$302,0,IF('Datos de Indicador'!AG234&lt;$P$301,10,(P$302-'Datos de Indicador'!AG234)/(P$302-P$301)*10)),1))</f>
        <v>10</v>
      </c>
      <c r="Q231" s="361">
        <f t="shared" si="27"/>
        <v>8.9</v>
      </c>
      <c r="R231" s="363">
        <f>IF('Datos de Indicador'!AH234="No data","x",ROUND(IF('Datos de Indicador'!AH234&gt;R$302,0,IF('Datos de Indicador'!AH234&lt;R$301,10,(R$302-'Datos de Indicador'!AH234)/(R$302-R$301)*10)),1))</f>
        <v>0</v>
      </c>
      <c r="S231" s="363">
        <f>IF('Datos de Indicador'!AI234="No data","x",ROUND(IF('Datos de Indicador'!AI234&gt;S$302,0,IF('Datos de Indicador'!AI234&lt;S$301,10,(S$302-'Datos de Indicador'!AI234)/(S$302-S$301)*10)),1))</f>
        <v>0</v>
      </c>
      <c r="T231" s="363">
        <f>IF('Datos de Indicador'!AJ234="No data","x",ROUND(IF('Datos de Indicador'!AJ234&gt;T$302,0,IF('Datos de Indicador'!AJ234&lt;T$301,10,(T$302-'Datos de Indicador'!AJ234)/(T$302-T$301)*10)),1))</f>
        <v>3.8</v>
      </c>
      <c r="U231" s="363">
        <f>IF('Datos de Indicador'!AK234="No data","x",ROUND(IF('Datos de Indicador'!AK234&gt;U$302,0,IF('Datos de Indicador'!AK234&lt;U$301,10,(U$302-'Datos de Indicador'!AK234)/(U$302-U$301)*10)),1))</f>
        <v>4.5</v>
      </c>
      <c r="V231" s="364">
        <f t="shared" si="30"/>
        <v>2.8</v>
      </c>
      <c r="W231" s="365">
        <f>IF('Datos de Indicador'!AL234="No dato","x",ROUND(IF('Datos de Indicador'!AL234&gt;W$302,0,IF('Datos de Indicador'!AL234&lt;$W$301,10,(W$302-'Datos de Indicador'!AL234)/(W$302-W$301)*10)),1))</f>
        <v>4.3</v>
      </c>
      <c r="X231" s="361">
        <f t="shared" si="31"/>
        <v>3.6</v>
      </c>
      <c r="Y231" s="366">
        <f t="shared" si="28"/>
        <v>6.6</v>
      </c>
      <c r="Z231" s="32"/>
      <c r="AA231" s="378"/>
      <c r="AC231" s="378"/>
    </row>
    <row r="232" spans="1:29" s="3" customFormat="1" x14ac:dyDescent="0.25">
      <c r="A232" s="104" t="s">
        <v>340</v>
      </c>
      <c r="B232" s="101" t="s">
        <v>343</v>
      </c>
      <c r="C232" s="307">
        <v>1503</v>
      </c>
      <c r="D232" s="358">
        <f>IF('Datos de Indicador'!Y235="No dato","x",ROUND(IF('Datos de Indicador'!Y235&gt;D$302,10,IF('Datos de Indicador'!Y235&lt;$D$301,0,10-(D$302-'Datos de Indicador'!Y235)/(D$302-D$301)*10)),1))</f>
        <v>10</v>
      </c>
      <c r="E232" s="359">
        <f>IF('Datos de Indicador'!Z235="No dato","x",ROUND(IF('Datos de Indicador'!Z235&gt;E$302,0,IF('Datos de Indicador'!Z235&lt;$E$301,10,(E$302-'Datos de Indicador'!Z235)/(E$302-E$301)*10)),1))</f>
        <v>0</v>
      </c>
      <c r="F232" s="360">
        <f t="shared" si="29"/>
        <v>6.7</v>
      </c>
      <c r="G232" s="359">
        <f>IF('Datos de Indicador'!AA235="No dato","x",ROUND(IF('Datos de Indicador'!AA235&gt;G$302,0,IF('Datos de Indicador'!AA235&lt;$G$301,10,(G$302-'Datos de Indicador'!AA235)/(G$302-G$301)*10)),1))</f>
        <v>2.9</v>
      </c>
      <c r="H232" s="361">
        <f t="shared" si="24"/>
        <v>2.9</v>
      </c>
      <c r="I232" s="362">
        <f t="shared" si="25"/>
        <v>5.0999999999999996</v>
      </c>
      <c r="J232" s="359">
        <f>IF('Datos de Indicador'!AB235="No dato","x",ROUND(IF('Datos de Indicador'!AB235&gt;J$302,0,IF('Datos de Indicador'!AB235&lt;$J$301,10,(J$302-'Datos de Indicador'!AB235)/(J$302-J$301)*10)),1))</f>
        <v>9.6999999999999993</v>
      </c>
      <c r="K232" s="359">
        <f>IF('Datos de Indicador'!AC235="No dato","x",ROUND(IF('Datos de Indicador'!AC235&gt;K$302,0,IF('Datos de Indicador'!AC235&lt;$K$301,10,(K$302-'Datos de Indicador'!AC235)/(K$302-K$301)*10)),1))</f>
        <v>8.5</v>
      </c>
      <c r="L232" s="359">
        <f>IF('Datos de Indicador'!AD235="No dato","x",ROUND(IF('Datos de Indicador'!AD235&gt;L$302,0,IF('Datos de Indicador'!AD235&lt;$L$301,10,(L$302-'Datos de Indicador'!AD235)/(L$302-L$301)*10)),1))</f>
        <v>3.9</v>
      </c>
      <c r="M232" s="361">
        <f t="shared" si="26"/>
        <v>7.4</v>
      </c>
      <c r="N232" s="358">
        <f>IF('Datos de Indicador'!AE235="No dato","x",ROUND(IF('Datos de Indicador'!AE235&gt;N$302,0,IF('Datos de Indicador'!AE235&lt;$N$301,10,(N$302-'Datos de Indicador'!AE235)/(N$302-N$301)*10)),1))</f>
        <v>9</v>
      </c>
      <c r="O232" s="359">
        <f>IF('Datos de Indicador'!AF235="No dato","x",ROUND(IF('Datos de Indicador'!AF235&gt;O$302,0,IF('Datos de Indicador'!AF235&lt;$O$301,10,(O$302-'Datos de Indicador'!AF235)/(O$302-O$301)*10)),1))</f>
        <v>10</v>
      </c>
      <c r="P232" s="359">
        <f>IF('Datos de Indicador'!AG235="No dato","x",ROUND(IF('Datos de Indicador'!AG235&gt;P$302,0,IF('Datos de Indicador'!AG235&lt;$P$301,10,(P$302-'Datos de Indicador'!AG235)/(P$302-P$301)*10)),1))</f>
        <v>8.8000000000000007</v>
      </c>
      <c r="Q232" s="361">
        <f t="shared" si="27"/>
        <v>9.3000000000000007</v>
      </c>
      <c r="R232" s="363">
        <f>IF('Datos de Indicador'!AH235="No data","x",ROUND(IF('Datos de Indicador'!AH235&gt;R$302,0,IF('Datos de Indicador'!AH235&lt;R$301,10,(R$302-'Datos de Indicador'!AH235)/(R$302-R$301)*10)),1))</f>
        <v>6.7</v>
      </c>
      <c r="S232" s="363">
        <f>IF('Datos de Indicador'!AI235="No data","x",ROUND(IF('Datos de Indicador'!AI235&gt;S$302,0,IF('Datos de Indicador'!AI235&lt;S$301,10,(S$302-'Datos de Indicador'!AI235)/(S$302-S$301)*10)),1))</f>
        <v>10</v>
      </c>
      <c r="T232" s="363">
        <f>IF('Datos de Indicador'!AJ235="No data","x",ROUND(IF('Datos de Indicador'!AJ235&gt;T$302,0,IF('Datos de Indicador'!AJ235&lt;T$301,10,(T$302-'Datos de Indicador'!AJ235)/(T$302-T$301)*10)),1))</f>
        <v>5.8</v>
      </c>
      <c r="U232" s="363">
        <f>IF('Datos de Indicador'!AK235="No data","x",ROUND(IF('Datos de Indicador'!AK235&gt;U$302,0,IF('Datos de Indicador'!AK235&lt;U$301,10,(U$302-'Datos de Indicador'!AK235)/(U$302-U$301)*10)),1))</f>
        <v>8.1</v>
      </c>
      <c r="V232" s="364">
        <f t="shared" si="30"/>
        <v>7.4</v>
      </c>
      <c r="W232" s="365">
        <f>IF('Datos de Indicador'!AL235="No dato","x",ROUND(IF('Datos de Indicador'!AL235&gt;W$302,0,IF('Datos de Indicador'!AL235&lt;$W$301,10,(W$302-'Datos de Indicador'!AL235)/(W$302-W$301)*10)),1))</f>
        <v>4.5</v>
      </c>
      <c r="X232" s="361">
        <f t="shared" si="31"/>
        <v>6</v>
      </c>
      <c r="Y232" s="366">
        <f t="shared" si="28"/>
        <v>7.6</v>
      </c>
      <c r="Z232" s="32"/>
      <c r="AA232" s="378"/>
      <c r="AC232" s="378"/>
    </row>
    <row r="233" spans="1:29" s="3" customFormat="1" x14ac:dyDescent="0.25">
      <c r="A233" s="104" t="s">
        <v>340</v>
      </c>
      <c r="B233" s="101" t="s">
        <v>344</v>
      </c>
      <c r="C233" s="307">
        <v>1504</v>
      </c>
      <c r="D233" s="358">
        <f>IF('Datos de Indicador'!Y236="No dato","x",ROUND(IF('Datos de Indicador'!Y236&gt;D$302,10,IF('Datos de Indicador'!Y236&lt;$D$301,0,10-(D$302-'Datos de Indicador'!Y236)/(D$302-D$301)*10)),1))</f>
        <v>10</v>
      </c>
      <c r="E233" s="359">
        <f>IF('Datos de Indicador'!Z236="No dato","x",ROUND(IF('Datos de Indicador'!Z236&gt;E$302,0,IF('Datos de Indicador'!Z236&lt;$E$301,10,(E$302-'Datos de Indicador'!Z236)/(E$302-E$301)*10)),1))</f>
        <v>5</v>
      </c>
      <c r="F233" s="360">
        <f t="shared" si="29"/>
        <v>8.3000000000000007</v>
      </c>
      <c r="G233" s="359">
        <f>IF('Datos de Indicador'!AA236="No dato","x",ROUND(IF('Datos de Indicador'!AA236&gt;G$302,0,IF('Datos de Indicador'!AA236&lt;$G$301,10,(G$302-'Datos de Indicador'!AA236)/(G$302-G$301)*10)),1))</f>
        <v>7.5</v>
      </c>
      <c r="H233" s="361">
        <f t="shared" si="24"/>
        <v>7.5</v>
      </c>
      <c r="I233" s="362">
        <f t="shared" si="25"/>
        <v>7.9</v>
      </c>
      <c r="J233" s="359">
        <f>IF('Datos de Indicador'!AB236="No dato","x",ROUND(IF('Datos de Indicador'!AB236&gt;J$302,0,IF('Datos de Indicador'!AB236&lt;$J$301,10,(J$302-'Datos de Indicador'!AB236)/(J$302-J$301)*10)),1))</f>
        <v>6.9</v>
      </c>
      <c r="K233" s="359">
        <f>IF('Datos de Indicador'!AC236="No dato","x",ROUND(IF('Datos de Indicador'!AC236&gt;K$302,0,IF('Datos de Indicador'!AC236&lt;$K$301,10,(K$302-'Datos de Indicador'!AC236)/(K$302-K$301)*10)),1))</f>
        <v>9.5</v>
      </c>
      <c r="L233" s="359">
        <f>IF('Datos de Indicador'!AD236="No dato","x",ROUND(IF('Datos de Indicador'!AD236&gt;L$302,0,IF('Datos de Indicador'!AD236&lt;$L$301,10,(L$302-'Datos de Indicador'!AD236)/(L$302-L$301)*10)),1))</f>
        <v>3.5</v>
      </c>
      <c r="M233" s="361">
        <f t="shared" si="26"/>
        <v>6.6</v>
      </c>
      <c r="N233" s="358">
        <f>IF('Datos de Indicador'!AE236="No dato","x",ROUND(IF('Datos de Indicador'!AE236&gt;N$302,0,IF('Datos de Indicador'!AE236&lt;$N$301,10,(N$302-'Datos de Indicador'!AE236)/(N$302-N$301)*10)),1))</f>
        <v>9.1</v>
      </c>
      <c r="O233" s="359">
        <f>IF('Datos de Indicador'!AF236="No dato","x",ROUND(IF('Datos de Indicador'!AF236&gt;O$302,0,IF('Datos de Indicador'!AF236&lt;$O$301,10,(O$302-'Datos de Indicador'!AF236)/(O$302-O$301)*10)),1))</f>
        <v>10</v>
      </c>
      <c r="P233" s="359">
        <f>IF('Datos de Indicador'!AG236="No dato","x",ROUND(IF('Datos de Indicador'!AG236&gt;P$302,0,IF('Datos de Indicador'!AG236&lt;$P$301,10,(P$302-'Datos de Indicador'!AG236)/(P$302-P$301)*10)),1))</f>
        <v>2.5</v>
      </c>
      <c r="Q233" s="361">
        <f t="shared" si="27"/>
        <v>7.2</v>
      </c>
      <c r="R233" s="363">
        <f>IF('Datos de Indicador'!AH236="No data","x",ROUND(IF('Datos de Indicador'!AH236&gt;R$302,0,IF('Datos de Indicador'!AH236&lt;R$301,10,(R$302-'Datos de Indicador'!AH236)/(R$302-R$301)*10)),1))</f>
        <v>3</v>
      </c>
      <c r="S233" s="363">
        <f>IF('Datos de Indicador'!AI236="No data","x",ROUND(IF('Datos de Indicador'!AI236&gt;S$302,0,IF('Datos de Indicador'!AI236&lt;S$301,10,(S$302-'Datos de Indicador'!AI236)/(S$302-S$301)*10)),1))</f>
        <v>0</v>
      </c>
      <c r="T233" s="363">
        <f>IF('Datos de Indicador'!AJ236="No data","x",ROUND(IF('Datos de Indicador'!AJ236&gt;T$302,0,IF('Datos de Indicador'!AJ236&lt;T$301,10,(T$302-'Datos de Indicador'!AJ236)/(T$302-T$301)*10)),1))</f>
        <v>6.9</v>
      </c>
      <c r="U233" s="363">
        <f>IF('Datos de Indicador'!AK236="No data","x",ROUND(IF('Datos de Indicador'!AK236&gt;U$302,0,IF('Datos de Indicador'!AK236&lt;U$301,10,(U$302-'Datos de Indicador'!AK236)/(U$302-U$301)*10)),1))</f>
        <v>9.5</v>
      </c>
      <c r="V233" s="364">
        <f t="shared" si="30"/>
        <v>6</v>
      </c>
      <c r="W233" s="365">
        <f>IF('Datos de Indicador'!AL236="No dato","x",ROUND(IF('Datos de Indicador'!AL236&gt;W$302,0,IF('Datos de Indicador'!AL236&lt;$W$301,10,(W$302-'Datos de Indicador'!AL236)/(W$302-W$301)*10)),1))</f>
        <v>6.6</v>
      </c>
      <c r="X233" s="361">
        <f t="shared" si="31"/>
        <v>6.3</v>
      </c>
      <c r="Y233" s="366">
        <f t="shared" si="28"/>
        <v>6.7</v>
      </c>
      <c r="Z233" s="32"/>
      <c r="AA233" s="378"/>
      <c r="AC233" s="378"/>
    </row>
    <row r="234" spans="1:29" s="3" customFormat="1" x14ac:dyDescent="0.25">
      <c r="A234" s="104" t="s">
        <v>340</v>
      </c>
      <c r="B234" s="101" t="s">
        <v>345</v>
      </c>
      <c r="C234" s="307">
        <v>1505</v>
      </c>
      <c r="D234" s="358">
        <f>IF('Datos de Indicador'!Y237="No dato","x",ROUND(IF('Datos de Indicador'!Y237&gt;D$302,10,IF('Datos de Indicador'!Y237&lt;$D$301,0,10-(D$302-'Datos de Indicador'!Y237)/(D$302-D$301)*10)),1))</f>
        <v>10</v>
      </c>
      <c r="E234" s="359">
        <f>IF('Datos de Indicador'!Z237="No dato","x",ROUND(IF('Datos de Indicador'!Z237&gt;E$302,0,IF('Datos de Indicador'!Z237&lt;$E$301,10,(E$302-'Datos de Indicador'!Z237)/(E$302-E$301)*10)),1))</f>
        <v>10</v>
      </c>
      <c r="F234" s="360">
        <f t="shared" si="29"/>
        <v>10</v>
      </c>
      <c r="G234" s="359">
        <f>IF('Datos de Indicador'!AA237="No dato","x",ROUND(IF('Datos de Indicador'!AA237&gt;G$302,0,IF('Datos de Indicador'!AA237&lt;$G$301,10,(G$302-'Datos de Indicador'!AA237)/(G$302-G$301)*10)),1))</f>
        <v>6.1</v>
      </c>
      <c r="H234" s="361">
        <f t="shared" si="24"/>
        <v>6.1</v>
      </c>
      <c r="I234" s="362">
        <f t="shared" si="25"/>
        <v>8.8000000000000007</v>
      </c>
      <c r="J234" s="359">
        <f>IF('Datos de Indicador'!AB237="No dato","x",ROUND(IF('Datos de Indicador'!AB237&gt;J$302,0,IF('Datos de Indicador'!AB237&lt;$J$301,10,(J$302-'Datos de Indicador'!AB237)/(J$302-J$301)*10)),1))</f>
        <v>10</v>
      </c>
      <c r="K234" s="359">
        <f>IF('Datos de Indicador'!AC237="No dato","x",ROUND(IF('Datos de Indicador'!AC237&gt;K$302,0,IF('Datos de Indicador'!AC237&lt;$K$301,10,(K$302-'Datos de Indicador'!AC237)/(K$302-K$301)*10)),1))</f>
        <v>9.6</v>
      </c>
      <c r="L234" s="359">
        <f>IF('Datos de Indicador'!AD237="No dato","x",ROUND(IF('Datos de Indicador'!AD237&gt;L$302,0,IF('Datos de Indicador'!AD237&lt;$L$301,10,(L$302-'Datos de Indicador'!AD237)/(L$302-L$301)*10)),1))</f>
        <v>6</v>
      </c>
      <c r="M234" s="361">
        <f t="shared" si="26"/>
        <v>8.5</v>
      </c>
      <c r="N234" s="358">
        <f>IF('Datos de Indicador'!AE237="No dato","x",ROUND(IF('Datos de Indicador'!AE237&gt;N$302,0,IF('Datos de Indicador'!AE237&lt;$N$301,10,(N$302-'Datos de Indicador'!AE237)/(N$302-N$301)*10)),1))</f>
        <v>9.6</v>
      </c>
      <c r="O234" s="359">
        <f>IF('Datos de Indicador'!AF237="No dato","x",ROUND(IF('Datos de Indicador'!AF237&gt;O$302,0,IF('Datos de Indicador'!AF237&lt;$O$301,10,(O$302-'Datos de Indicador'!AF237)/(O$302-O$301)*10)),1))</f>
        <v>10</v>
      </c>
      <c r="P234" s="359">
        <f>IF('Datos de Indicador'!AG237="No dato","x",ROUND(IF('Datos de Indicador'!AG237&gt;P$302,0,IF('Datos de Indicador'!AG237&lt;$P$301,10,(P$302-'Datos de Indicador'!AG237)/(P$302-P$301)*10)),1))</f>
        <v>10</v>
      </c>
      <c r="Q234" s="361">
        <f t="shared" si="27"/>
        <v>9.9</v>
      </c>
      <c r="R234" s="363">
        <f>IF('Datos de Indicador'!AH237="No data","x",ROUND(IF('Datos de Indicador'!AH237&gt;R$302,0,IF('Datos de Indicador'!AH237&lt;R$301,10,(R$302-'Datos de Indicador'!AH237)/(R$302-R$301)*10)),1))</f>
        <v>5.4</v>
      </c>
      <c r="S234" s="363">
        <f>IF('Datos de Indicador'!AI237="No data","x",ROUND(IF('Datos de Indicador'!AI237&gt;S$302,0,IF('Datos de Indicador'!AI237&lt;S$301,10,(S$302-'Datos de Indicador'!AI237)/(S$302-S$301)*10)),1))</f>
        <v>2.2999999999999998</v>
      </c>
      <c r="T234" s="363">
        <f>IF('Datos de Indicador'!AJ237="No data","x",ROUND(IF('Datos de Indicador'!AJ237&gt;T$302,0,IF('Datos de Indicador'!AJ237&lt;T$301,10,(T$302-'Datos de Indicador'!AJ237)/(T$302-T$301)*10)),1))</f>
        <v>8.1999999999999993</v>
      </c>
      <c r="U234" s="363">
        <f>IF('Datos de Indicador'!AK237="No data","x",ROUND(IF('Datos de Indicador'!AK237&gt;U$302,0,IF('Datos de Indicador'!AK237&lt;U$301,10,(U$302-'Datos de Indicador'!AK237)/(U$302-U$301)*10)),1))</f>
        <v>10</v>
      </c>
      <c r="V234" s="364">
        <f t="shared" si="30"/>
        <v>7.4</v>
      </c>
      <c r="W234" s="365">
        <f>IF('Datos de Indicador'!AL237="No dato","x",ROUND(IF('Datos de Indicador'!AL237&gt;W$302,0,IF('Datos de Indicador'!AL237&lt;$W$301,10,(W$302-'Datos de Indicador'!AL237)/(W$302-W$301)*10)),1))</f>
        <v>5.9</v>
      </c>
      <c r="X234" s="361">
        <f t="shared" si="31"/>
        <v>6.7</v>
      </c>
      <c r="Y234" s="366">
        <f t="shared" si="28"/>
        <v>8.4</v>
      </c>
      <c r="Z234" s="32"/>
      <c r="AA234" s="378"/>
      <c r="AC234" s="378"/>
    </row>
    <row r="235" spans="1:29" s="3" customFormat="1" x14ac:dyDescent="0.25">
      <c r="A235" s="104" t="s">
        <v>340</v>
      </c>
      <c r="B235" s="101" t="s">
        <v>190</v>
      </c>
      <c r="C235" s="307">
        <v>1506</v>
      </c>
      <c r="D235" s="358">
        <f>IF('Datos de Indicador'!Y238="No dato","x",ROUND(IF('Datos de Indicador'!Y238&gt;D$302,10,IF('Datos de Indicador'!Y238&lt;$D$301,0,10-(D$302-'Datos de Indicador'!Y238)/(D$302-D$301)*10)),1))</f>
        <v>5</v>
      </c>
      <c r="E235" s="359">
        <f>IF('Datos de Indicador'!Z238="No dato","x",ROUND(IF('Datos de Indicador'!Z238&gt;E$302,0,IF('Datos de Indicador'!Z238&lt;$E$301,10,(E$302-'Datos de Indicador'!Z238)/(E$302-E$301)*10)),1))</f>
        <v>10</v>
      </c>
      <c r="F235" s="360">
        <f t="shared" si="29"/>
        <v>6.7</v>
      </c>
      <c r="G235" s="359">
        <f>IF('Datos de Indicador'!AA238="No dato","x",ROUND(IF('Datos de Indicador'!AA238&gt;G$302,0,IF('Datos de Indicador'!AA238&lt;$G$301,10,(G$302-'Datos de Indicador'!AA238)/(G$302-G$301)*10)),1))</f>
        <v>8.6</v>
      </c>
      <c r="H235" s="361">
        <f t="shared" si="24"/>
        <v>8.6</v>
      </c>
      <c r="I235" s="362">
        <f t="shared" si="25"/>
        <v>7.8</v>
      </c>
      <c r="J235" s="359">
        <f>IF('Datos de Indicador'!AB238="No dato","x",ROUND(IF('Datos de Indicador'!AB238&gt;J$302,0,IF('Datos de Indicador'!AB238&lt;$J$301,10,(J$302-'Datos de Indicador'!AB238)/(J$302-J$301)*10)),1))</f>
        <v>8.6</v>
      </c>
      <c r="K235" s="359">
        <f>IF('Datos de Indicador'!AC238="No dato","x",ROUND(IF('Datos de Indicador'!AC238&gt;K$302,0,IF('Datos de Indicador'!AC238&lt;$K$301,10,(K$302-'Datos de Indicador'!AC238)/(K$302-K$301)*10)),1))</f>
        <v>9.1</v>
      </c>
      <c r="L235" s="359">
        <f>IF('Datos de Indicador'!AD238="No dato","x",ROUND(IF('Datos de Indicador'!AD238&gt;L$302,0,IF('Datos de Indicador'!AD238&lt;$L$301,10,(L$302-'Datos de Indicador'!AD238)/(L$302-L$301)*10)),1))</f>
        <v>5.2</v>
      </c>
      <c r="M235" s="361">
        <f t="shared" si="26"/>
        <v>7.6</v>
      </c>
      <c r="N235" s="358">
        <f>IF('Datos de Indicador'!AE238="No dato","x",ROUND(IF('Datos de Indicador'!AE238&gt;N$302,0,IF('Datos de Indicador'!AE238&lt;$N$301,10,(N$302-'Datos de Indicador'!AE238)/(N$302-N$301)*10)),1))</f>
        <v>8.1</v>
      </c>
      <c r="O235" s="359">
        <f>IF('Datos de Indicador'!AF238="No dato","x",ROUND(IF('Datos de Indicador'!AF238&gt;O$302,0,IF('Datos de Indicador'!AF238&lt;$O$301,10,(O$302-'Datos de Indicador'!AF238)/(O$302-O$301)*10)),1))</f>
        <v>10</v>
      </c>
      <c r="P235" s="359">
        <f>IF('Datos de Indicador'!AG238="No dato","x",ROUND(IF('Datos de Indicador'!AG238&gt;P$302,0,IF('Datos de Indicador'!AG238&lt;$P$301,10,(P$302-'Datos de Indicador'!AG238)/(P$302-P$301)*10)),1))</f>
        <v>2.7</v>
      </c>
      <c r="Q235" s="361">
        <f t="shared" si="27"/>
        <v>6.9</v>
      </c>
      <c r="R235" s="363">
        <f>IF('Datos de Indicador'!AH238="No data","x",ROUND(IF('Datos de Indicador'!AH238&gt;R$302,0,IF('Datos de Indicador'!AH238&lt;R$301,10,(R$302-'Datos de Indicador'!AH238)/(R$302-R$301)*10)),1))</f>
        <v>10</v>
      </c>
      <c r="S235" s="363">
        <f>IF('Datos de Indicador'!AI238="No data","x",ROUND(IF('Datos de Indicador'!AI238&gt;S$302,0,IF('Datos de Indicador'!AI238&lt;S$301,10,(S$302-'Datos de Indicador'!AI238)/(S$302-S$301)*10)),1))</f>
        <v>0</v>
      </c>
      <c r="T235" s="363">
        <f>IF('Datos de Indicador'!AJ238="No data","x",ROUND(IF('Datos de Indicador'!AJ238&gt;T$302,0,IF('Datos de Indicador'!AJ238&lt;T$301,10,(T$302-'Datos de Indicador'!AJ238)/(T$302-T$301)*10)),1))</f>
        <v>3.5</v>
      </c>
      <c r="U235" s="363">
        <f>IF('Datos de Indicador'!AK238="No data","x",ROUND(IF('Datos de Indicador'!AK238&gt;U$302,0,IF('Datos de Indicador'!AK238&lt;U$301,10,(U$302-'Datos de Indicador'!AK238)/(U$302-U$301)*10)),1))</f>
        <v>2.9</v>
      </c>
      <c r="V235" s="364">
        <f t="shared" si="30"/>
        <v>3.8</v>
      </c>
      <c r="W235" s="365">
        <f>IF('Datos de Indicador'!AL238="No dato","x",ROUND(IF('Datos de Indicador'!AL238&gt;W$302,0,IF('Datos de Indicador'!AL238&lt;$W$301,10,(W$302-'Datos de Indicador'!AL238)/(W$302-W$301)*10)),1))</f>
        <v>7.3</v>
      </c>
      <c r="X235" s="361">
        <f t="shared" si="31"/>
        <v>5.6</v>
      </c>
      <c r="Y235" s="366">
        <f t="shared" si="28"/>
        <v>6.7</v>
      </c>
      <c r="Z235" s="32"/>
      <c r="AA235" s="378"/>
      <c r="AC235" s="378"/>
    </row>
    <row r="236" spans="1:29" s="3" customFormat="1" x14ac:dyDescent="0.25">
      <c r="A236" s="104" t="s">
        <v>340</v>
      </c>
      <c r="B236" s="101" t="s">
        <v>346</v>
      </c>
      <c r="C236" s="307">
        <v>1507</v>
      </c>
      <c r="D236" s="358">
        <f>IF('Datos de Indicador'!Y239="No dato","x",ROUND(IF('Datos de Indicador'!Y239&gt;D$302,10,IF('Datos de Indicador'!Y239&lt;$D$301,0,10-(D$302-'Datos de Indicador'!Y239)/(D$302-D$301)*10)),1))</f>
        <v>10</v>
      </c>
      <c r="E236" s="359">
        <f>IF('Datos de Indicador'!Z239="No dato","x",ROUND(IF('Datos de Indicador'!Z239&gt;E$302,0,IF('Datos de Indicador'!Z239&lt;$E$301,10,(E$302-'Datos de Indicador'!Z239)/(E$302-E$301)*10)),1))</f>
        <v>5</v>
      </c>
      <c r="F236" s="360">
        <f t="shared" si="29"/>
        <v>8.3000000000000007</v>
      </c>
      <c r="G236" s="359">
        <f>IF('Datos de Indicador'!AA239="No dato","x",ROUND(IF('Datos de Indicador'!AA239&gt;G$302,0,IF('Datos de Indicador'!AA239&lt;$G$301,10,(G$302-'Datos de Indicador'!AA239)/(G$302-G$301)*10)),1))</f>
        <v>8.6</v>
      </c>
      <c r="H236" s="361">
        <f t="shared" si="24"/>
        <v>8.6</v>
      </c>
      <c r="I236" s="362">
        <f t="shared" si="25"/>
        <v>8.5</v>
      </c>
      <c r="J236" s="359">
        <f>IF('Datos de Indicador'!AB239="No dato","x",ROUND(IF('Datos de Indicador'!AB239&gt;J$302,0,IF('Datos de Indicador'!AB239&lt;$J$301,10,(J$302-'Datos de Indicador'!AB239)/(J$302-J$301)*10)),1))</f>
        <v>10</v>
      </c>
      <c r="K236" s="359">
        <f>IF('Datos de Indicador'!AC239="No dato","x",ROUND(IF('Datos de Indicador'!AC239&gt;K$302,0,IF('Datos de Indicador'!AC239&lt;$K$301,10,(K$302-'Datos de Indicador'!AC239)/(K$302-K$301)*10)),1))</f>
        <v>9.3000000000000007</v>
      </c>
      <c r="L236" s="359">
        <f>IF('Datos de Indicador'!AD239="No dato","x",ROUND(IF('Datos de Indicador'!AD239&gt;L$302,0,IF('Datos de Indicador'!AD239&lt;$L$301,10,(L$302-'Datos de Indicador'!AD239)/(L$302-L$301)*10)),1))</f>
        <v>6.2</v>
      </c>
      <c r="M236" s="361">
        <f t="shared" si="26"/>
        <v>8.5</v>
      </c>
      <c r="N236" s="358">
        <f>IF('Datos de Indicador'!AE239="No dato","x",ROUND(IF('Datos de Indicador'!AE239&gt;N$302,0,IF('Datos de Indicador'!AE239&lt;$N$301,10,(N$302-'Datos de Indicador'!AE239)/(N$302-N$301)*10)),1))</f>
        <v>8</v>
      </c>
      <c r="O236" s="359">
        <f>IF('Datos de Indicador'!AF239="No dato","x",ROUND(IF('Datos de Indicador'!AF239&gt;O$302,0,IF('Datos de Indicador'!AF239&lt;$O$301,10,(O$302-'Datos de Indicador'!AF239)/(O$302-O$301)*10)),1))</f>
        <v>10</v>
      </c>
      <c r="P236" s="359">
        <f>IF('Datos de Indicador'!AG239="No dato","x",ROUND(IF('Datos de Indicador'!AG239&gt;P$302,0,IF('Datos de Indicador'!AG239&lt;$P$301,10,(P$302-'Datos de Indicador'!AG239)/(P$302-P$301)*10)),1))</f>
        <v>7.2</v>
      </c>
      <c r="Q236" s="361">
        <f t="shared" si="27"/>
        <v>8.4</v>
      </c>
      <c r="R236" s="363">
        <f>IF('Datos de Indicador'!AH239="No data","x",ROUND(IF('Datos de Indicador'!AH239&gt;R$302,0,IF('Datos de Indicador'!AH239&lt;R$301,10,(R$302-'Datos de Indicador'!AH239)/(R$302-R$301)*10)),1))</f>
        <v>7.1</v>
      </c>
      <c r="S236" s="363">
        <f>IF('Datos de Indicador'!AI239="No data","x",ROUND(IF('Datos de Indicador'!AI239&gt;S$302,0,IF('Datos de Indicador'!AI239&lt;S$301,10,(S$302-'Datos de Indicador'!AI239)/(S$302-S$301)*10)),1))</f>
        <v>5.5</v>
      </c>
      <c r="T236" s="363">
        <f>IF('Datos de Indicador'!AJ239="No data","x",ROUND(IF('Datos de Indicador'!AJ239&gt;T$302,0,IF('Datos de Indicador'!AJ239&lt;T$301,10,(T$302-'Datos de Indicador'!AJ239)/(T$302-T$301)*10)),1))</f>
        <v>9.6999999999999993</v>
      </c>
      <c r="U236" s="363">
        <f>IF('Datos de Indicador'!AK239="No data","x",ROUND(IF('Datos de Indicador'!AK239&gt;U$302,0,IF('Datos de Indicador'!AK239&lt;U$301,10,(U$302-'Datos de Indicador'!AK239)/(U$302-U$301)*10)),1))</f>
        <v>10</v>
      </c>
      <c r="V236" s="364">
        <f t="shared" si="30"/>
        <v>8.6999999999999993</v>
      </c>
      <c r="W236" s="365">
        <f>IF('Datos de Indicador'!AL239="No dato","x",ROUND(IF('Datos de Indicador'!AL239&gt;W$302,0,IF('Datos de Indicador'!AL239&lt;$W$301,10,(W$302-'Datos de Indicador'!AL239)/(W$302-W$301)*10)),1))</f>
        <v>7.6</v>
      </c>
      <c r="X236" s="361">
        <f t="shared" si="31"/>
        <v>8.1999999999999993</v>
      </c>
      <c r="Y236" s="366">
        <f t="shared" si="28"/>
        <v>8.4</v>
      </c>
      <c r="Z236" s="32"/>
      <c r="AA236" s="378"/>
      <c r="AC236" s="378"/>
    </row>
    <row r="237" spans="1:29" s="3" customFormat="1" x14ac:dyDescent="0.25">
      <c r="A237" s="104" t="s">
        <v>340</v>
      </c>
      <c r="B237" s="101" t="s">
        <v>347</v>
      </c>
      <c r="C237" s="307">
        <v>1508</v>
      </c>
      <c r="D237" s="358">
        <f>IF('Datos de Indicador'!Y240="No dato","x",ROUND(IF('Datos de Indicador'!Y240&gt;D$302,10,IF('Datos de Indicador'!Y240&lt;$D$301,0,10-(D$302-'Datos de Indicador'!Y240)/(D$302-D$301)*10)),1))</f>
        <v>10</v>
      </c>
      <c r="E237" s="359">
        <f>IF('Datos de Indicador'!Z240="No dato","x",ROUND(IF('Datos de Indicador'!Z240&gt;E$302,0,IF('Datos de Indicador'!Z240&lt;$E$301,10,(E$302-'Datos de Indicador'!Z240)/(E$302-E$301)*10)),1))</f>
        <v>10</v>
      </c>
      <c r="F237" s="360">
        <f t="shared" si="29"/>
        <v>10</v>
      </c>
      <c r="G237" s="359">
        <f>IF('Datos de Indicador'!AA240="No dato","x",ROUND(IF('Datos de Indicador'!AA240&gt;G$302,0,IF('Datos de Indicador'!AA240&lt;$G$301,10,(G$302-'Datos de Indicador'!AA240)/(G$302-G$301)*10)),1))</f>
        <v>5.3</v>
      </c>
      <c r="H237" s="361">
        <f t="shared" si="24"/>
        <v>5.3</v>
      </c>
      <c r="I237" s="362">
        <f t="shared" si="25"/>
        <v>8.6</v>
      </c>
      <c r="J237" s="359">
        <f>IF('Datos de Indicador'!AB240="No dato","x",ROUND(IF('Datos de Indicador'!AB240&gt;J$302,0,IF('Datos de Indicador'!AB240&lt;$J$301,10,(J$302-'Datos de Indicador'!AB240)/(J$302-J$301)*10)),1))</f>
        <v>10</v>
      </c>
      <c r="K237" s="359">
        <f>IF('Datos de Indicador'!AC240="No dato","x",ROUND(IF('Datos de Indicador'!AC240&gt;K$302,0,IF('Datos de Indicador'!AC240&lt;$K$301,10,(K$302-'Datos de Indicador'!AC240)/(K$302-K$301)*10)),1))</f>
        <v>9.3000000000000007</v>
      </c>
      <c r="L237" s="359">
        <f>IF('Datos de Indicador'!AD240="No dato","x",ROUND(IF('Datos de Indicador'!AD240&gt;L$302,0,IF('Datos de Indicador'!AD240&lt;$L$301,10,(L$302-'Datos de Indicador'!AD240)/(L$302-L$301)*10)),1))</f>
        <v>4.5</v>
      </c>
      <c r="M237" s="361">
        <f t="shared" si="26"/>
        <v>7.9</v>
      </c>
      <c r="N237" s="358">
        <f>IF('Datos de Indicador'!AE240="No dato","x",ROUND(IF('Datos de Indicador'!AE240&gt;N$302,0,IF('Datos de Indicador'!AE240&lt;$N$301,10,(N$302-'Datos de Indicador'!AE240)/(N$302-N$301)*10)),1))</f>
        <v>8.8000000000000007</v>
      </c>
      <c r="O237" s="359">
        <f>IF('Datos de Indicador'!AF240="No dato","x",ROUND(IF('Datos de Indicador'!AF240&gt;O$302,0,IF('Datos de Indicador'!AF240&lt;$O$301,10,(O$302-'Datos de Indicador'!AF240)/(O$302-O$301)*10)),1))</f>
        <v>10</v>
      </c>
      <c r="P237" s="359">
        <f>IF('Datos de Indicador'!AG240="No dato","x",ROUND(IF('Datos de Indicador'!AG240&gt;P$302,0,IF('Datos de Indicador'!AG240&lt;$P$301,10,(P$302-'Datos de Indicador'!AG240)/(P$302-P$301)*10)),1))</f>
        <v>10</v>
      </c>
      <c r="Q237" s="361">
        <f t="shared" si="27"/>
        <v>9.6</v>
      </c>
      <c r="R237" s="363">
        <f>IF('Datos de Indicador'!AH240="No data","x",ROUND(IF('Datos de Indicador'!AH240&gt;R$302,0,IF('Datos de Indicador'!AH240&lt;R$301,10,(R$302-'Datos de Indicador'!AH240)/(R$302-R$301)*10)),1))</f>
        <v>7.4</v>
      </c>
      <c r="S237" s="363">
        <f>IF('Datos de Indicador'!AI240="No data","x",ROUND(IF('Datos de Indicador'!AI240&gt;S$302,0,IF('Datos de Indicador'!AI240&lt;S$301,10,(S$302-'Datos de Indicador'!AI240)/(S$302-S$301)*10)),1))</f>
        <v>0.8</v>
      </c>
      <c r="T237" s="363">
        <f>IF('Datos de Indicador'!AJ240="No data","x",ROUND(IF('Datos de Indicador'!AJ240&gt;T$302,0,IF('Datos de Indicador'!AJ240&lt;T$301,10,(T$302-'Datos de Indicador'!AJ240)/(T$302-T$301)*10)),1))</f>
        <v>7.8</v>
      </c>
      <c r="U237" s="363">
        <f>IF('Datos de Indicador'!AK240="No data","x",ROUND(IF('Datos de Indicador'!AK240&gt;U$302,0,IF('Datos de Indicador'!AK240&lt;U$301,10,(U$302-'Datos de Indicador'!AK240)/(U$302-U$301)*10)),1))</f>
        <v>9.6</v>
      </c>
      <c r="V237" s="364">
        <f t="shared" si="30"/>
        <v>7.2</v>
      </c>
      <c r="W237" s="365">
        <f>IF('Datos de Indicador'!AL240="No dato","x",ROUND(IF('Datos de Indicador'!AL240&gt;W$302,0,IF('Datos de Indicador'!AL240&lt;$W$301,10,(W$302-'Datos de Indicador'!AL240)/(W$302-W$301)*10)),1))</f>
        <v>5.5</v>
      </c>
      <c r="X237" s="361">
        <f t="shared" si="31"/>
        <v>6.4</v>
      </c>
      <c r="Y237" s="366">
        <f t="shared" si="28"/>
        <v>8</v>
      </c>
      <c r="Z237" s="32"/>
      <c r="AA237" s="378"/>
      <c r="AC237" s="378"/>
    </row>
    <row r="238" spans="1:29" s="3" customFormat="1" x14ac:dyDescent="0.25">
      <c r="A238" s="104" t="s">
        <v>340</v>
      </c>
      <c r="B238" s="101" t="s">
        <v>348</v>
      </c>
      <c r="C238" s="307">
        <v>1509</v>
      </c>
      <c r="D238" s="358">
        <f>IF('Datos de Indicador'!Y241="No dato","x",ROUND(IF('Datos de Indicador'!Y241&gt;D$302,10,IF('Datos de Indicador'!Y241&lt;$D$301,0,10-(D$302-'Datos de Indicador'!Y241)/(D$302-D$301)*10)),1))</f>
        <v>5</v>
      </c>
      <c r="E238" s="359">
        <f>IF('Datos de Indicador'!Z241="No dato","x",ROUND(IF('Datos de Indicador'!Z241&gt;E$302,0,IF('Datos de Indicador'!Z241&lt;$E$301,10,(E$302-'Datos de Indicador'!Z241)/(E$302-E$301)*10)),1))</f>
        <v>10</v>
      </c>
      <c r="F238" s="360">
        <f t="shared" si="29"/>
        <v>6.7</v>
      </c>
      <c r="G238" s="359">
        <f>IF('Datos de Indicador'!AA241="No dato","x",ROUND(IF('Datos de Indicador'!AA241&gt;G$302,0,IF('Datos de Indicador'!AA241&lt;$G$301,10,(G$302-'Datos de Indicador'!AA241)/(G$302-G$301)*10)),1))</f>
        <v>6.9</v>
      </c>
      <c r="H238" s="361">
        <f t="shared" si="24"/>
        <v>6.9</v>
      </c>
      <c r="I238" s="362">
        <f t="shared" si="25"/>
        <v>6.8</v>
      </c>
      <c r="J238" s="359">
        <f>IF('Datos de Indicador'!AB241="No dato","x",ROUND(IF('Datos de Indicador'!AB241&gt;J$302,0,IF('Datos de Indicador'!AB241&lt;$J$301,10,(J$302-'Datos de Indicador'!AB241)/(J$302-J$301)*10)),1))</f>
        <v>5.9</v>
      </c>
      <c r="K238" s="359">
        <f>IF('Datos de Indicador'!AC241="No dato","x",ROUND(IF('Datos de Indicador'!AC241&gt;K$302,0,IF('Datos de Indicador'!AC241&lt;$K$301,10,(K$302-'Datos de Indicador'!AC241)/(K$302-K$301)*10)),1))</f>
        <v>9.6</v>
      </c>
      <c r="L238" s="359">
        <f>IF('Datos de Indicador'!AD241="No dato","x",ROUND(IF('Datos de Indicador'!AD241&gt;L$302,0,IF('Datos de Indicador'!AD241&lt;$L$301,10,(L$302-'Datos de Indicador'!AD241)/(L$302-L$301)*10)),1))</f>
        <v>3.4</v>
      </c>
      <c r="M238" s="361">
        <f t="shared" si="26"/>
        <v>6.3</v>
      </c>
      <c r="N238" s="358">
        <f>IF('Datos de Indicador'!AE241="No dato","x",ROUND(IF('Datos de Indicador'!AE241&gt;N$302,0,IF('Datos de Indicador'!AE241&lt;$N$301,10,(N$302-'Datos de Indicador'!AE241)/(N$302-N$301)*10)),1))</f>
        <v>6.2</v>
      </c>
      <c r="O238" s="359">
        <f>IF('Datos de Indicador'!AF241="No dato","x",ROUND(IF('Datos de Indicador'!AF241&gt;O$302,0,IF('Datos de Indicador'!AF241&lt;$O$301,10,(O$302-'Datos de Indicador'!AF241)/(O$302-O$301)*10)),1))</f>
        <v>8.1999999999999993</v>
      </c>
      <c r="P238" s="359">
        <f>IF('Datos de Indicador'!AG241="No dato","x",ROUND(IF('Datos de Indicador'!AG241&gt;P$302,0,IF('Datos de Indicador'!AG241&lt;$P$301,10,(P$302-'Datos de Indicador'!AG241)/(P$302-P$301)*10)),1))</f>
        <v>2.4</v>
      </c>
      <c r="Q238" s="361">
        <f t="shared" si="27"/>
        <v>5.6</v>
      </c>
      <c r="R238" s="363">
        <f>IF('Datos de Indicador'!AH241="No data","x",ROUND(IF('Datos de Indicador'!AH241&gt;R$302,0,IF('Datos de Indicador'!AH241&lt;R$301,10,(R$302-'Datos de Indicador'!AH241)/(R$302-R$301)*10)),1))</f>
        <v>7.9</v>
      </c>
      <c r="S238" s="363">
        <f>IF('Datos de Indicador'!AI241="No data","x",ROUND(IF('Datos de Indicador'!AI241&gt;S$302,0,IF('Datos de Indicador'!AI241&lt;S$301,10,(S$302-'Datos de Indicador'!AI241)/(S$302-S$301)*10)),1))</f>
        <v>0</v>
      </c>
      <c r="T238" s="363">
        <f>IF('Datos de Indicador'!AJ241="No data","x",ROUND(IF('Datos de Indicador'!AJ241&gt;T$302,0,IF('Datos de Indicador'!AJ241&lt;T$301,10,(T$302-'Datos de Indicador'!AJ241)/(T$302-T$301)*10)),1))</f>
        <v>6.5</v>
      </c>
      <c r="U238" s="363">
        <f>IF('Datos de Indicador'!AK241="No data","x",ROUND(IF('Datos de Indicador'!AK241&gt;U$302,0,IF('Datos de Indicador'!AK241&lt;U$301,10,(U$302-'Datos de Indicador'!AK241)/(U$302-U$301)*10)),1))</f>
        <v>10</v>
      </c>
      <c r="V238" s="364">
        <f t="shared" si="30"/>
        <v>6.8</v>
      </c>
      <c r="W238" s="365">
        <f>IF('Datos de Indicador'!AL241="No dato","x",ROUND(IF('Datos de Indicador'!AL241&gt;W$302,0,IF('Datos de Indicador'!AL241&lt;$W$301,10,(W$302-'Datos de Indicador'!AL241)/(W$302-W$301)*10)),1))</f>
        <v>5.4</v>
      </c>
      <c r="X238" s="361">
        <f t="shared" si="31"/>
        <v>6.1</v>
      </c>
      <c r="Y238" s="366">
        <f t="shared" si="28"/>
        <v>6</v>
      </c>
      <c r="Z238" s="32"/>
      <c r="AA238" s="378"/>
      <c r="AC238" s="378"/>
    </row>
    <row r="239" spans="1:29" s="3" customFormat="1" x14ac:dyDescent="0.25">
      <c r="A239" s="104" t="s">
        <v>340</v>
      </c>
      <c r="B239" s="101" t="s">
        <v>349</v>
      </c>
      <c r="C239" s="307">
        <v>1510</v>
      </c>
      <c r="D239" s="358">
        <f>IF('Datos de Indicador'!Y242="No dato","x",ROUND(IF('Datos de Indicador'!Y242&gt;D$302,10,IF('Datos de Indicador'!Y242&lt;$D$301,0,10-(D$302-'Datos de Indicador'!Y242)/(D$302-D$301)*10)),1))</f>
        <v>10</v>
      </c>
      <c r="E239" s="359">
        <f>IF('Datos de Indicador'!Z242="No dato","x",ROUND(IF('Datos de Indicador'!Z242&gt;E$302,0,IF('Datos de Indicador'!Z242&lt;$E$301,10,(E$302-'Datos de Indicador'!Z242)/(E$302-E$301)*10)),1))</f>
        <v>5</v>
      </c>
      <c r="F239" s="360">
        <f t="shared" si="29"/>
        <v>8.3000000000000007</v>
      </c>
      <c r="G239" s="359">
        <f>IF('Datos de Indicador'!AA242="No dato","x",ROUND(IF('Datos de Indicador'!AA242&gt;G$302,0,IF('Datos de Indicador'!AA242&lt;$G$301,10,(G$302-'Datos de Indicador'!AA242)/(G$302-G$301)*10)),1))</f>
        <v>7.9</v>
      </c>
      <c r="H239" s="361">
        <f t="shared" si="24"/>
        <v>7.9</v>
      </c>
      <c r="I239" s="362">
        <f t="shared" si="25"/>
        <v>8.1</v>
      </c>
      <c r="J239" s="359">
        <f>IF('Datos de Indicador'!AB242="No dato","x",ROUND(IF('Datos de Indicador'!AB242&gt;J$302,0,IF('Datos de Indicador'!AB242&lt;$J$301,10,(J$302-'Datos de Indicador'!AB242)/(J$302-J$301)*10)),1))</f>
        <v>10</v>
      </c>
      <c r="K239" s="359">
        <f>IF('Datos de Indicador'!AC242="No dato","x",ROUND(IF('Datos de Indicador'!AC242&gt;K$302,0,IF('Datos de Indicador'!AC242&lt;$K$301,10,(K$302-'Datos de Indicador'!AC242)/(K$302-K$301)*10)),1))</f>
        <v>9.9</v>
      </c>
      <c r="L239" s="359">
        <f>IF('Datos de Indicador'!AD242="No dato","x",ROUND(IF('Datos de Indicador'!AD242&gt;L$302,0,IF('Datos de Indicador'!AD242&lt;$L$301,10,(L$302-'Datos de Indicador'!AD242)/(L$302-L$301)*10)),1))</f>
        <v>10</v>
      </c>
      <c r="M239" s="361">
        <f t="shared" si="26"/>
        <v>10</v>
      </c>
      <c r="N239" s="358">
        <f>IF('Datos de Indicador'!AE242="No dato","x",ROUND(IF('Datos de Indicador'!AE242&gt;N$302,0,IF('Datos de Indicador'!AE242&lt;$N$301,10,(N$302-'Datos de Indicador'!AE242)/(N$302-N$301)*10)),1))</f>
        <v>9.6</v>
      </c>
      <c r="O239" s="359">
        <f>IF('Datos de Indicador'!AF242="No dato","x",ROUND(IF('Datos de Indicador'!AF242&gt;O$302,0,IF('Datos de Indicador'!AF242&lt;$O$301,10,(O$302-'Datos de Indicador'!AF242)/(O$302-O$301)*10)),1))</f>
        <v>10</v>
      </c>
      <c r="P239" s="359">
        <f>IF('Datos de Indicador'!AG242="No dato","x",ROUND(IF('Datos de Indicador'!AG242&gt;P$302,0,IF('Datos de Indicador'!AG242&lt;$P$301,10,(P$302-'Datos de Indicador'!AG242)/(P$302-P$301)*10)),1))</f>
        <v>10</v>
      </c>
      <c r="Q239" s="361">
        <f t="shared" si="27"/>
        <v>9.9</v>
      </c>
      <c r="R239" s="363">
        <f>IF('Datos de Indicador'!AH242="No data","x",ROUND(IF('Datos de Indicador'!AH242&gt;R$302,0,IF('Datos de Indicador'!AH242&lt;R$301,10,(R$302-'Datos de Indicador'!AH242)/(R$302-R$301)*10)),1))</f>
        <v>7.6</v>
      </c>
      <c r="S239" s="363">
        <f>IF('Datos de Indicador'!AI242="No data","x",ROUND(IF('Datos de Indicador'!AI242&gt;S$302,0,IF('Datos de Indicador'!AI242&lt;S$301,10,(S$302-'Datos de Indicador'!AI242)/(S$302-S$301)*10)),1))</f>
        <v>0</v>
      </c>
      <c r="T239" s="363">
        <f>IF('Datos de Indicador'!AJ242="No data","x",ROUND(IF('Datos de Indicador'!AJ242&gt;T$302,0,IF('Datos de Indicador'!AJ242&lt;T$301,10,(T$302-'Datos de Indicador'!AJ242)/(T$302-T$301)*10)),1))</f>
        <v>9.8000000000000007</v>
      </c>
      <c r="U239" s="363">
        <f>IF('Datos de Indicador'!AK242="No data","x",ROUND(IF('Datos de Indicador'!AK242&gt;U$302,0,IF('Datos de Indicador'!AK242&lt;U$301,10,(U$302-'Datos de Indicador'!AK242)/(U$302-U$301)*10)),1))</f>
        <v>10</v>
      </c>
      <c r="V239" s="364">
        <f t="shared" si="30"/>
        <v>7.9</v>
      </c>
      <c r="W239" s="365">
        <f>IF('Datos de Indicador'!AL242="No dato","x",ROUND(IF('Datos de Indicador'!AL242&gt;W$302,0,IF('Datos de Indicador'!AL242&lt;$W$301,10,(W$302-'Datos de Indicador'!AL242)/(W$302-W$301)*10)),1))</f>
        <v>9.9</v>
      </c>
      <c r="X239" s="361">
        <f t="shared" si="31"/>
        <v>8.9</v>
      </c>
      <c r="Y239" s="366">
        <f t="shared" si="28"/>
        <v>9.6</v>
      </c>
      <c r="Z239" s="32"/>
      <c r="AA239" s="378"/>
      <c r="AC239" s="378"/>
    </row>
    <row r="240" spans="1:29" s="3" customFormat="1" x14ac:dyDescent="0.25">
      <c r="A240" s="104" t="s">
        <v>340</v>
      </c>
      <c r="B240" s="101" t="s">
        <v>350</v>
      </c>
      <c r="C240" s="307">
        <v>1511</v>
      </c>
      <c r="D240" s="358">
        <f>IF('Datos de Indicador'!Y243="No dato","x",ROUND(IF('Datos de Indicador'!Y243&gt;D$302,10,IF('Datos de Indicador'!Y243&lt;$D$301,0,10-(D$302-'Datos de Indicador'!Y243)/(D$302-D$301)*10)),1))</f>
        <v>10</v>
      </c>
      <c r="E240" s="359">
        <f>IF('Datos de Indicador'!Z243="No dato","x",ROUND(IF('Datos de Indicador'!Z243&gt;E$302,0,IF('Datos de Indicador'!Z243&lt;$E$301,10,(E$302-'Datos de Indicador'!Z243)/(E$302-E$301)*10)),1))</f>
        <v>10</v>
      </c>
      <c r="F240" s="360">
        <f t="shared" si="29"/>
        <v>10</v>
      </c>
      <c r="G240" s="359">
        <f>IF('Datos de Indicador'!AA243="No dato","x",ROUND(IF('Datos de Indicador'!AA243&gt;G$302,0,IF('Datos de Indicador'!AA243&lt;$G$301,10,(G$302-'Datos de Indicador'!AA243)/(G$302-G$301)*10)),1))</f>
        <v>7.8</v>
      </c>
      <c r="H240" s="361">
        <f t="shared" si="24"/>
        <v>7.8</v>
      </c>
      <c r="I240" s="362">
        <f t="shared" si="25"/>
        <v>9.1999999999999993</v>
      </c>
      <c r="J240" s="359">
        <f>IF('Datos de Indicador'!AB243="No dato","x",ROUND(IF('Datos de Indicador'!AB243&gt;J$302,0,IF('Datos de Indicador'!AB243&lt;$J$301,10,(J$302-'Datos de Indicador'!AB243)/(J$302-J$301)*10)),1))</f>
        <v>10</v>
      </c>
      <c r="K240" s="359">
        <f>IF('Datos de Indicador'!AC243="No dato","x",ROUND(IF('Datos de Indicador'!AC243&gt;K$302,0,IF('Datos de Indicador'!AC243&lt;$K$301,10,(K$302-'Datos de Indicador'!AC243)/(K$302-K$301)*10)),1))</f>
        <v>9.6</v>
      </c>
      <c r="L240" s="359">
        <f>IF('Datos de Indicador'!AD243="No dato","x",ROUND(IF('Datos de Indicador'!AD243&gt;L$302,0,IF('Datos de Indicador'!AD243&lt;$L$301,10,(L$302-'Datos de Indicador'!AD243)/(L$302-L$301)*10)),1))</f>
        <v>7.4</v>
      </c>
      <c r="M240" s="361">
        <f t="shared" si="26"/>
        <v>9</v>
      </c>
      <c r="N240" s="358">
        <f>IF('Datos de Indicador'!AE243="No dato","x",ROUND(IF('Datos de Indicador'!AE243&gt;N$302,0,IF('Datos de Indicador'!AE243&lt;$N$301,10,(N$302-'Datos de Indicador'!AE243)/(N$302-N$301)*10)),1))</f>
        <v>9.1999999999999993</v>
      </c>
      <c r="O240" s="359">
        <f>IF('Datos de Indicador'!AF243="No dato","x",ROUND(IF('Datos de Indicador'!AF243&gt;O$302,0,IF('Datos de Indicador'!AF243&lt;$O$301,10,(O$302-'Datos de Indicador'!AF243)/(O$302-O$301)*10)),1))</f>
        <v>10</v>
      </c>
      <c r="P240" s="359">
        <f>IF('Datos de Indicador'!AG243="No dato","x",ROUND(IF('Datos de Indicador'!AG243&gt;P$302,0,IF('Datos de Indicador'!AG243&lt;$P$301,10,(P$302-'Datos de Indicador'!AG243)/(P$302-P$301)*10)),1))</f>
        <v>4.4000000000000004</v>
      </c>
      <c r="Q240" s="361">
        <f t="shared" si="27"/>
        <v>7.9</v>
      </c>
      <c r="R240" s="363">
        <f>IF('Datos de Indicador'!AH243="No data","x",ROUND(IF('Datos de Indicador'!AH243&gt;R$302,0,IF('Datos de Indicador'!AH243&lt;R$301,10,(R$302-'Datos de Indicador'!AH243)/(R$302-R$301)*10)),1))</f>
        <v>9.3000000000000007</v>
      </c>
      <c r="S240" s="363">
        <f>IF('Datos de Indicador'!AI243="No data","x",ROUND(IF('Datos de Indicador'!AI243&gt;S$302,0,IF('Datos de Indicador'!AI243&lt;S$301,10,(S$302-'Datos de Indicador'!AI243)/(S$302-S$301)*10)),1))</f>
        <v>3.3</v>
      </c>
      <c r="T240" s="363">
        <f>IF('Datos de Indicador'!AJ243="No data","x",ROUND(IF('Datos de Indicador'!AJ243&gt;T$302,0,IF('Datos de Indicador'!AJ243&lt;T$301,10,(T$302-'Datos de Indicador'!AJ243)/(T$302-T$301)*10)),1))</f>
        <v>4.0999999999999996</v>
      </c>
      <c r="U240" s="363">
        <f>IF('Datos de Indicador'!AK243="No data","x",ROUND(IF('Datos de Indicador'!AK243&gt;U$302,0,IF('Datos de Indicador'!AK243&lt;U$301,10,(U$302-'Datos de Indicador'!AK243)/(U$302-U$301)*10)),1))</f>
        <v>8.1</v>
      </c>
      <c r="V240" s="364">
        <f t="shared" si="30"/>
        <v>6.2</v>
      </c>
      <c r="W240" s="365">
        <f>IF('Datos de Indicador'!AL243="No dato","x",ROUND(IF('Datos de Indicador'!AL243&gt;W$302,0,IF('Datos de Indicador'!AL243&lt;$W$301,10,(W$302-'Datos de Indicador'!AL243)/(W$302-W$301)*10)),1))</f>
        <v>6.5</v>
      </c>
      <c r="X240" s="361">
        <f t="shared" si="31"/>
        <v>6.4</v>
      </c>
      <c r="Y240" s="366">
        <f t="shared" si="28"/>
        <v>7.8</v>
      </c>
      <c r="Z240" s="32"/>
      <c r="AA240" s="378"/>
      <c r="AC240" s="378"/>
    </row>
    <row r="241" spans="1:36" s="3" customFormat="1" x14ac:dyDescent="0.25">
      <c r="A241" s="104" t="s">
        <v>340</v>
      </c>
      <c r="B241" s="101" t="s">
        <v>351</v>
      </c>
      <c r="C241" s="307">
        <v>1512</v>
      </c>
      <c r="D241" s="358">
        <f>IF('Datos de Indicador'!Y244="No dato","x",ROUND(IF('Datos de Indicador'!Y244&gt;D$302,10,IF('Datos de Indicador'!Y244&lt;$D$301,0,10-(D$302-'Datos de Indicador'!Y244)/(D$302-D$301)*10)),1))</f>
        <v>5</v>
      </c>
      <c r="E241" s="359">
        <f>IF('Datos de Indicador'!Z244="No dato","x",ROUND(IF('Datos de Indicador'!Z244&gt;E$302,0,IF('Datos de Indicador'!Z244&lt;$E$301,10,(E$302-'Datos de Indicador'!Z244)/(E$302-E$301)*10)),1))</f>
        <v>5</v>
      </c>
      <c r="F241" s="360">
        <f t="shared" si="29"/>
        <v>5</v>
      </c>
      <c r="G241" s="359">
        <f>IF('Datos de Indicador'!AA244="No dato","x",ROUND(IF('Datos de Indicador'!AA244&gt;G$302,0,IF('Datos de Indicador'!AA244&lt;$G$301,10,(G$302-'Datos de Indicador'!AA244)/(G$302-G$301)*10)),1))</f>
        <v>7.3</v>
      </c>
      <c r="H241" s="361">
        <f t="shared" si="24"/>
        <v>7.3</v>
      </c>
      <c r="I241" s="362">
        <f t="shared" si="25"/>
        <v>6.3</v>
      </c>
      <c r="J241" s="359">
        <f>IF('Datos de Indicador'!AB244="No dato","x",ROUND(IF('Datos de Indicador'!AB244&gt;J$302,0,IF('Datos de Indicador'!AB244&lt;$J$301,10,(J$302-'Datos de Indicador'!AB244)/(J$302-J$301)*10)),1))</f>
        <v>10</v>
      </c>
      <c r="K241" s="359">
        <f>IF('Datos de Indicador'!AC244="No dato","x",ROUND(IF('Datos de Indicador'!AC244&gt;K$302,0,IF('Datos de Indicador'!AC244&lt;$K$301,10,(K$302-'Datos de Indicador'!AC244)/(K$302-K$301)*10)),1))</f>
        <v>9.6999999999999993</v>
      </c>
      <c r="L241" s="359">
        <f>IF('Datos de Indicador'!AD244="No dato","x",ROUND(IF('Datos de Indicador'!AD244&gt;L$302,0,IF('Datos de Indicador'!AD244&lt;$L$301,10,(L$302-'Datos de Indicador'!AD244)/(L$302-L$301)*10)),1))</f>
        <v>6.3</v>
      </c>
      <c r="M241" s="361">
        <f t="shared" si="26"/>
        <v>8.6999999999999993</v>
      </c>
      <c r="N241" s="358">
        <f>IF('Datos de Indicador'!AE244="No dato","x",ROUND(IF('Datos de Indicador'!AE244&gt;N$302,0,IF('Datos de Indicador'!AE244&lt;$N$301,10,(N$302-'Datos de Indicador'!AE244)/(N$302-N$301)*10)),1))</f>
        <v>2.7</v>
      </c>
      <c r="O241" s="359">
        <f>IF('Datos de Indicador'!AF244="No dato","x",ROUND(IF('Datos de Indicador'!AF244&gt;O$302,0,IF('Datos de Indicador'!AF244&lt;$O$301,10,(O$302-'Datos de Indicador'!AF244)/(O$302-O$301)*10)),1))</f>
        <v>10</v>
      </c>
      <c r="P241" s="359">
        <f>IF('Datos de Indicador'!AG244="No dato","x",ROUND(IF('Datos de Indicador'!AG244&gt;P$302,0,IF('Datos de Indicador'!AG244&lt;$P$301,10,(P$302-'Datos de Indicador'!AG244)/(P$302-P$301)*10)),1))</f>
        <v>3.6</v>
      </c>
      <c r="Q241" s="361">
        <f t="shared" si="27"/>
        <v>5.4</v>
      </c>
      <c r="R241" s="363">
        <f>IF('Datos de Indicador'!AH244="No data","x",ROUND(IF('Datos de Indicador'!AH244&gt;R$302,0,IF('Datos de Indicador'!AH244&lt;R$301,10,(R$302-'Datos de Indicador'!AH244)/(R$302-R$301)*10)),1))</f>
        <v>10</v>
      </c>
      <c r="S241" s="363">
        <f>IF('Datos de Indicador'!AI244="No data","x",ROUND(IF('Datos de Indicador'!AI244&gt;S$302,0,IF('Datos de Indicador'!AI244&lt;S$301,10,(S$302-'Datos de Indicador'!AI244)/(S$302-S$301)*10)),1))</f>
        <v>0</v>
      </c>
      <c r="T241" s="363">
        <f>IF('Datos de Indicador'!AJ244="No data","x",ROUND(IF('Datos de Indicador'!AJ244&gt;T$302,0,IF('Datos de Indicador'!AJ244&lt;T$301,10,(T$302-'Datos de Indicador'!AJ244)/(T$302-T$301)*10)),1))</f>
        <v>7.1</v>
      </c>
      <c r="U241" s="363">
        <f>IF('Datos de Indicador'!AK244="No data","x",ROUND(IF('Datos de Indicador'!AK244&gt;U$302,0,IF('Datos de Indicador'!AK244&lt;U$301,10,(U$302-'Datos de Indicador'!AK244)/(U$302-U$301)*10)),1))</f>
        <v>10</v>
      </c>
      <c r="V241" s="364">
        <f t="shared" si="30"/>
        <v>7.4</v>
      </c>
      <c r="W241" s="365">
        <f>IF('Datos de Indicador'!AL244="No dato","x",ROUND(IF('Datos de Indicador'!AL244&gt;W$302,0,IF('Datos de Indicador'!AL244&lt;$W$301,10,(W$302-'Datos de Indicador'!AL244)/(W$302-W$301)*10)),1))</f>
        <v>6.6</v>
      </c>
      <c r="X241" s="361">
        <f t="shared" si="31"/>
        <v>7</v>
      </c>
      <c r="Y241" s="366">
        <f t="shared" si="28"/>
        <v>7</v>
      </c>
      <c r="Z241" s="32"/>
      <c r="AA241" s="378"/>
      <c r="AC241" s="378"/>
    </row>
    <row r="242" spans="1:36" s="3" customFormat="1" x14ac:dyDescent="0.25">
      <c r="A242" s="104" t="s">
        <v>340</v>
      </c>
      <c r="B242" s="101" t="s">
        <v>67</v>
      </c>
      <c r="C242" s="307">
        <v>1513</v>
      </c>
      <c r="D242" s="358">
        <f>IF('Datos de Indicador'!Y245="No dato","x",ROUND(IF('Datos de Indicador'!Y245&gt;D$302,10,IF('Datos de Indicador'!Y245&lt;$D$301,0,10-(D$302-'Datos de Indicador'!Y245)/(D$302-D$301)*10)),1))</f>
        <v>10</v>
      </c>
      <c r="E242" s="359">
        <f>IF('Datos de Indicador'!Z245="No dato","x",ROUND(IF('Datos de Indicador'!Z245&gt;E$302,0,IF('Datos de Indicador'!Z245&lt;$E$301,10,(E$302-'Datos de Indicador'!Z245)/(E$302-E$301)*10)),1))</f>
        <v>5</v>
      </c>
      <c r="F242" s="360">
        <f t="shared" si="29"/>
        <v>8.3000000000000007</v>
      </c>
      <c r="G242" s="359">
        <f>IF('Datos de Indicador'!AA245="No dato","x",ROUND(IF('Datos de Indicador'!AA245&gt;G$302,0,IF('Datos de Indicador'!AA245&lt;$G$301,10,(G$302-'Datos de Indicador'!AA245)/(G$302-G$301)*10)),1))</f>
        <v>5.7</v>
      </c>
      <c r="H242" s="361">
        <f t="shared" si="24"/>
        <v>5.7</v>
      </c>
      <c r="I242" s="362">
        <f t="shared" si="25"/>
        <v>7.2</v>
      </c>
      <c r="J242" s="359">
        <f>IF('Datos de Indicador'!AB245="No dato","x",ROUND(IF('Datos de Indicador'!AB245&gt;J$302,0,IF('Datos de Indicador'!AB245&lt;$J$301,10,(J$302-'Datos de Indicador'!AB245)/(J$302-J$301)*10)),1))</f>
        <v>8.8000000000000007</v>
      </c>
      <c r="K242" s="359">
        <f>IF('Datos de Indicador'!AC245="No dato","x",ROUND(IF('Datos de Indicador'!AC245&gt;K$302,0,IF('Datos de Indicador'!AC245&lt;$K$301,10,(K$302-'Datos de Indicador'!AC245)/(K$302-K$301)*10)),1))</f>
        <v>8.6</v>
      </c>
      <c r="L242" s="359">
        <f>IF('Datos de Indicador'!AD245="No dato","x",ROUND(IF('Datos de Indicador'!AD245&gt;L$302,0,IF('Datos de Indicador'!AD245&lt;$L$301,10,(L$302-'Datos de Indicador'!AD245)/(L$302-L$301)*10)),1))</f>
        <v>3.8</v>
      </c>
      <c r="M242" s="361">
        <f t="shared" si="26"/>
        <v>7.1</v>
      </c>
      <c r="N242" s="358">
        <f>IF('Datos de Indicador'!AE245="No dato","x",ROUND(IF('Datos de Indicador'!AE245&gt;N$302,0,IF('Datos de Indicador'!AE245&lt;$N$301,10,(N$302-'Datos de Indicador'!AE245)/(N$302-N$301)*10)),1))</f>
        <v>8.6</v>
      </c>
      <c r="O242" s="359">
        <f>IF('Datos de Indicador'!AF245="No dato","x",ROUND(IF('Datos de Indicador'!AF245&gt;O$302,0,IF('Datos de Indicador'!AF245&lt;$O$301,10,(O$302-'Datos de Indicador'!AF245)/(O$302-O$301)*10)),1))</f>
        <v>8.9</v>
      </c>
      <c r="P242" s="359">
        <f>IF('Datos de Indicador'!AG245="No dato","x",ROUND(IF('Datos de Indicador'!AG245&gt;P$302,0,IF('Datos de Indicador'!AG245&lt;$P$301,10,(P$302-'Datos de Indicador'!AG245)/(P$302-P$301)*10)),1))</f>
        <v>2.8</v>
      </c>
      <c r="Q242" s="361">
        <f t="shared" si="27"/>
        <v>6.8</v>
      </c>
      <c r="R242" s="363">
        <f>IF('Datos de Indicador'!AH245="No data","x",ROUND(IF('Datos de Indicador'!AH245&gt;R$302,0,IF('Datos de Indicador'!AH245&lt;R$301,10,(R$302-'Datos de Indicador'!AH245)/(R$302-R$301)*10)),1))</f>
        <v>8.6</v>
      </c>
      <c r="S242" s="363">
        <f>IF('Datos de Indicador'!AI245="No data","x",ROUND(IF('Datos de Indicador'!AI245&gt;S$302,0,IF('Datos de Indicador'!AI245&lt;S$301,10,(S$302-'Datos de Indicador'!AI245)/(S$302-S$301)*10)),1))</f>
        <v>0</v>
      </c>
      <c r="T242" s="363">
        <f>IF('Datos de Indicador'!AJ245="No data","x",ROUND(IF('Datos de Indicador'!AJ245&gt;T$302,0,IF('Datos de Indicador'!AJ245&lt;T$301,10,(T$302-'Datos de Indicador'!AJ245)/(T$302-T$301)*10)),1))</f>
        <v>3</v>
      </c>
      <c r="U242" s="363">
        <f>IF('Datos de Indicador'!AK245="No data","x",ROUND(IF('Datos de Indicador'!AK245&gt;U$302,0,IF('Datos de Indicador'!AK245&lt;U$301,10,(U$302-'Datos de Indicador'!AK245)/(U$302-U$301)*10)),1))</f>
        <v>4.4000000000000004</v>
      </c>
      <c r="V242" s="364">
        <f t="shared" si="30"/>
        <v>3.9</v>
      </c>
      <c r="W242" s="365">
        <f>IF('Datos de Indicador'!AL245="No dato","x",ROUND(IF('Datos de Indicador'!AL245&gt;W$302,0,IF('Datos de Indicador'!AL245&lt;$W$301,10,(W$302-'Datos de Indicador'!AL245)/(W$302-W$301)*10)),1))</f>
        <v>4.8</v>
      </c>
      <c r="X242" s="361">
        <f t="shared" si="31"/>
        <v>4.4000000000000004</v>
      </c>
      <c r="Y242" s="366">
        <f t="shared" si="28"/>
        <v>6.1</v>
      </c>
      <c r="Z242" s="32"/>
      <c r="AA242" s="378"/>
      <c r="AC242" s="378"/>
    </row>
    <row r="243" spans="1:36" s="3" customFormat="1" x14ac:dyDescent="0.25">
      <c r="A243" s="104" t="s">
        <v>340</v>
      </c>
      <c r="B243" s="101" t="s">
        <v>352</v>
      </c>
      <c r="C243" s="307">
        <v>1514</v>
      </c>
      <c r="D243" s="358">
        <f>IF('Datos de Indicador'!Y246="No dato","x",ROUND(IF('Datos de Indicador'!Y246&gt;D$302,10,IF('Datos de Indicador'!Y246&lt;$D$301,0,10-(D$302-'Datos de Indicador'!Y246)/(D$302-D$301)*10)),1))</f>
        <v>5</v>
      </c>
      <c r="E243" s="359">
        <f>IF('Datos de Indicador'!Z246="No dato","x",ROUND(IF('Datos de Indicador'!Z246&gt;E$302,0,IF('Datos de Indicador'!Z246&lt;$E$301,10,(E$302-'Datos de Indicador'!Z246)/(E$302-E$301)*10)),1))</f>
        <v>10</v>
      </c>
      <c r="F243" s="360">
        <f t="shared" si="29"/>
        <v>6.7</v>
      </c>
      <c r="G243" s="359">
        <f>IF('Datos de Indicador'!AA246="No dato","x",ROUND(IF('Datos de Indicador'!AA246&gt;G$302,0,IF('Datos de Indicador'!AA246&lt;$G$301,10,(G$302-'Datos de Indicador'!AA246)/(G$302-G$301)*10)),1))</f>
        <v>8</v>
      </c>
      <c r="H243" s="361">
        <f t="shared" si="24"/>
        <v>8</v>
      </c>
      <c r="I243" s="362">
        <f t="shared" si="25"/>
        <v>7.4</v>
      </c>
      <c r="J243" s="359">
        <f>IF('Datos de Indicador'!AB246="No dato","x",ROUND(IF('Datos de Indicador'!AB246&gt;J$302,0,IF('Datos de Indicador'!AB246&lt;$J$301,10,(J$302-'Datos de Indicador'!AB246)/(J$302-J$301)*10)),1))</f>
        <v>10</v>
      </c>
      <c r="K243" s="359">
        <f>IF('Datos de Indicador'!AC246="No dato","x",ROUND(IF('Datos de Indicador'!AC246&gt;K$302,0,IF('Datos de Indicador'!AC246&lt;$K$301,10,(K$302-'Datos de Indicador'!AC246)/(K$302-K$301)*10)),1))</f>
        <v>9.9</v>
      </c>
      <c r="L243" s="359">
        <f>IF('Datos de Indicador'!AD246="No dato","x",ROUND(IF('Datos de Indicador'!AD246&gt;L$302,0,IF('Datos de Indicador'!AD246&lt;$L$301,10,(L$302-'Datos de Indicador'!AD246)/(L$302-L$301)*10)),1))</f>
        <v>8.5</v>
      </c>
      <c r="M243" s="361">
        <f t="shared" si="26"/>
        <v>9.5</v>
      </c>
      <c r="N243" s="358">
        <f>IF('Datos de Indicador'!AE246="No dato","x",ROUND(IF('Datos de Indicador'!AE246&gt;N$302,0,IF('Datos de Indicador'!AE246&lt;$N$301,10,(N$302-'Datos de Indicador'!AE246)/(N$302-N$301)*10)),1))</f>
        <v>8.5</v>
      </c>
      <c r="O243" s="359">
        <f>IF('Datos de Indicador'!AF246="No dato","x",ROUND(IF('Datos de Indicador'!AF246&gt;O$302,0,IF('Datos de Indicador'!AF246&lt;$O$301,10,(O$302-'Datos de Indicador'!AF246)/(O$302-O$301)*10)),1))</f>
        <v>10</v>
      </c>
      <c r="P243" s="359">
        <f>IF('Datos de Indicador'!AG246="No dato","x",ROUND(IF('Datos de Indicador'!AG246&gt;P$302,0,IF('Datos de Indicador'!AG246&lt;$P$301,10,(P$302-'Datos de Indicador'!AG246)/(P$302-P$301)*10)),1))</f>
        <v>10</v>
      </c>
      <c r="Q243" s="361">
        <f t="shared" si="27"/>
        <v>9.5</v>
      </c>
      <c r="R243" s="363">
        <f>IF('Datos de Indicador'!AH246="No data","x",ROUND(IF('Datos de Indicador'!AH246&gt;R$302,0,IF('Datos de Indicador'!AH246&lt;R$301,10,(R$302-'Datos de Indicador'!AH246)/(R$302-R$301)*10)),1))</f>
        <v>10</v>
      </c>
      <c r="S243" s="363">
        <f>IF('Datos de Indicador'!AI246="No data","x",ROUND(IF('Datos de Indicador'!AI246&gt;S$302,0,IF('Datos de Indicador'!AI246&lt;S$301,10,(S$302-'Datos de Indicador'!AI246)/(S$302-S$301)*10)),1))</f>
        <v>2.8</v>
      </c>
      <c r="T243" s="363">
        <f>IF('Datos de Indicador'!AJ246="No data","x",ROUND(IF('Datos de Indicador'!AJ246&gt;T$302,0,IF('Datos de Indicador'!AJ246&lt;T$301,10,(T$302-'Datos de Indicador'!AJ246)/(T$302-T$301)*10)),1))</f>
        <v>10</v>
      </c>
      <c r="U243" s="363">
        <f>IF('Datos de Indicador'!AK246="No data","x",ROUND(IF('Datos de Indicador'!AK246&gt;U$302,0,IF('Datos de Indicador'!AK246&lt;U$301,10,(U$302-'Datos de Indicador'!AK246)/(U$302-U$301)*10)),1))</f>
        <v>10</v>
      </c>
      <c r="V243" s="364">
        <f t="shared" si="30"/>
        <v>8.8000000000000007</v>
      </c>
      <c r="W243" s="365">
        <f>IF('Datos de Indicador'!AL246="No dato","x",ROUND(IF('Datos de Indicador'!AL246&gt;W$302,0,IF('Datos de Indicador'!AL246&lt;$W$301,10,(W$302-'Datos de Indicador'!AL246)/(W$302-W$301)*10)),1))</f>
        <v>8.4</v>
      </c>
      <c r="X243" s="361">
        <f t="shared" si="31"/>
        <v>8.6</v>
      </c>
      <c r="Y243" s="366">
        <f t="shared" si="28"/>
        <v>9.1999999999999993</v>
      </c>
      <c r="Z243" s="32"/>
      <c r="AA243" s="378"/>
      <c r="AC243" s="378"/>
    </row>
    <row r="244" spans="1:36" s="3" customFormat="1" x14ac:dyDescent="0.25">
      <c r="A244" s="104" t="s">
        <v>340</v>
      </c>
      <c r="B244" s="101" t="s">
        <v>353</v>
      </c>
      <c r="C244" s="307">
        <v>1515</v>
      </c>
      <c r="D244" s="358">
        <f>IF('Datos de Indicador'!Y247="No dato","x",ROUND(IF('Datos de Indicador'!Y247&gt;D$302,10,IF('Datos de Indicador'!Y247&lt;$D$301,0,10-(D$302-'Datos de Indicador'!Y247)/(D$302-D$301)*10)),1))</f>
        <v>5</v>
      </c>
      <c r="E244" s="359">
        <f>IF('Datos de Indicador'!Z247="No dato","x",ROUND(IF('Datos de Indicador'!Z247&gt;E$302,0,IF('Datos de Indicador'!Z247&lt;$E$301,10,(E$302-'Datos de Indicador'!Z247)/(E$302-E$301)*10)),1))</f>
        <v>10</v>
      </c>
      <c r="F244" s="360">
        <f t="shared" si="29"/>
        <v>6.7</v>
      </c>
      <c r="G244" s="359">
        <f>IF('Datos de Indicador'!AA247="No dato","x",ROUND(IF('Datos de Indicador'!AA247&gt;G$302,0,IF('Datos de Indicador'!AA247&lt;$G$301,10,(G$302-'Datos de Indicador'!AA247)/(G$302-G$301)*10)),1))</f>
        <v>6.8</v>
      </c>
      <c r="H244" s="361">
        <f t="shared" si="24"/>
        <v>6.8</v>
      </c>
      <c r="I244" s="362">
        <f t="shared" si="25"/>
        <v>6.8</v>
      </c>
      <c r="J244" s="359">
        <f>IF('Datos de Indicador'!AB247="No dato","x",ROUND(IF('Datos de Indicador'!AB247&gt;J$302,0,IF('Datos de Indicador'!AB247&lt;$J$301,10,(J$302-'Datos de Indicador'!AB247)/(J$302-J$301)*10)),1))</f>
        <v>6.3</v>
      </c>
      <c r="K244" s="359">
        <f>IF('Datos de Indicador'!AC247="No dato","x",ROUND(IF('Datos de Indicador'!AC247&gt;K$302,0,IF('Datos de Indicador'!AC247&lt;$K$301,10,(K$302-'Datos de Indicador'!AC247)/(K$302-K$301)*10)),1))</f>
        <v>9.5</v>
      </c>
      <c r="L244" s="359">
        <f>IF('Datos de Indicador'!AD247="No dato","x",ROUND(IF('Datos de Indicador'!AD247&gt;L$302,0,IF('Datos de Indicador'!AD247&lt;$L$301,10,(L$302-'Datos de Indicador'!AD247)/(L$302-L$301)*10)),1))</f>
        <v>3.8</v>
      </c>
      <c r="M244" s="361">
        <f t="shared" si="26"/>
        <v>6.5</v>
      </c>
      <c r="N244" s="358">
        <f>IF('Datos de Indicador'!AE247="No dato","x",ROUND(IF('Datos de Indicador'!AE247&gt;N$302,0,IF('Datos de Indicador'!AE247&lt;$N$301,10,(N$302-'Datos de Indicador'!AE247)/(N$302-N$301)*10)),1))</f>
        <v>8.6999999999999993</v>
      </c>
      <c r="O244" s="359">
        <f>IF('Datos de Indicador'!AF247="No dato","x",ROUND(IF('Datos de Indicador'!AF247&gt;O$302,0,IF('Datos de Indicador'!AF247&lt;$O$301,10,(O$302-'Datos de Indicador'!AF247)/(O$302-O$301)*10)),1))</f>
        <v>5.3</v>
      </c>
      <c r="P244" s="359">
        <f>IF('Datos de Indicador'!AG247="No dato","x",ROUND(IF('Datos de Indicador'!AG247&gt;P$302,0,IF('Datos de Indicador'!AG247&lt;$P$301,10,(P$302-'Datos de Indicador'!AG247)/(P$302-P$301)*10)),1))</f>
        <v>1.1000000000000001</v>
      </c>
      <c r="Q244" s="361">
        <f t="shared" si="27"/>
        <v>5</v>
      </c>
      <c r="R244" s="363">
        <f>IF('Datos de Indicador'!AH247="No data","x",ROUND(IF('Datos de Indicador'!AH247&gt;R$302,0,IF('Datos de Indicador'!AH247&lt;R$301,10,(R$302-'Datos de Indicador'!AH247)/(R$302-R$301)*10)),1))</f>
        <v>8.6</v>
      </c>
      <c r="S244" s="363">
        <f>IF('Datos de Indicador'!AI247="No data","x",ROUND(IF('Datos de Indicador'!AI247&gt;S$302,0,IF('Datos de Indicador'!AI247&lt;S$301,10,(S$302-'Datos de Indicador'!AI247)/(S$302-S$301)*10)),1))</f>
        <v>0</v>
      </c>
      <c r="T244" s="363">
        <f>IF('Datos de Indicador'!AJ247="No data","x",ROUND(IF('Datos de Indicador'!AJ247&gt;T$302,0,IF('Datos de Indicador'!AJ247&lt;T$301,10,(T$302-'Datos de Indicador'!AJ247)/(T$302-T$301)*10)),1))</f>
        <v>6.4</v>
      </c>
      <c r="U244" s="363">
        <f>IF('Datos de Indicador'!AK247="No data","x",ROUND(IF('Datos de Indicador'!AK247&gt;U$302,0,IF('Datos de Indicador'!AK247&lt;U$301,10,(U$302-'Datos de Indicador'!AK247)/(U$302-U$301)*10)),1))</f>
        <v>9.9</v>
      </c>
      <c r="V244" s="364">
        <f t="shared" si="30"/>
        <v>6.9</v>
      </c>
      <c r="W244" s="365">
        <f>IF('Datos de Indicador'!AL247="No dato","x",ROUND(IF('Datos de Indicador'!AL247&gt;W$302,0,IF('Datos de Indicador'!AL247&lt;$W$301,10,(W$302-'Datos de Indicador'!AL247)/(W$302-W$301)*10)),1))</f>
        <v>5.4</v>
      </c>
      <c r="X244" s="361">
        <f t="shared" si="31"/>
        <v>6.2</v>
      </c>
      <c r="Y244" s="366">
        <f t="shared" si="28"/>
        <v>5.9</v>
      </c>
      <c r="Z244" s="32"/>
      <c r="AA244" s="378"/>
      <c r="AC244" s="378"/>
    </row>
    <row r="245" spans="1:36" s="3" customFormat="1" x14ac:dyDescent="0.25">
      <c r="A245" s="104" t="s">
        <v>340</v>
      </c>
      <c r="B245" s="101" t="s">
        <v>354</v>
      </c>
      <c r="C245" s="307">
        <v>1516</v>
      </c>
      <c r="D245" s="358">
        <f>IF('Datos de Indicador'!Y248="No dato","x",ROUND(IF('Datos de Indicador'!Y248&gt;D$302,10,IF('Datos de Indicador'!Y248&lt;$D$301,0,10-(D$302-'Datos de Indicador'!Y248)/(D$302-D$301)*10)),1))</f>
        <v>5</v>
      </c>
      <c r="E245" s="359">
        <f>IF('Datos de Indicador'!Z248="No dato","x",ROUND(IF('Datos de Indicador'!Z248&gt;E$302,0,IF('Datos de Indicador'!Z248&lt;$E$301,10,(E$302-'Datos de Indicador'!Z248)/(E$302-E$301)*10)),1))</f>
        <v>0</v>
      </c>
      <c r="F245" s="360">
        <f t="shared" si="29"/>
        <v>3.3</v>
      </c>
      <c r="G245" s="359">
        <f>IF('Datos de Indicador'!AA248="No dato","x",ROUND(IF('Datos de Indicador'!AA248&gt;G$302,0,IF('Datos de Indicador'!AA248&lt;$G$301,10,(G$302-'Datos de Indicador'!AA248)/(G$302-G$301)*10)),1))</f>
        <v>6.4</v>
      </c>
      <c r="H245" s="361">
        <f t="shared" si="24"/>
        <v>6.4</v>
      </c>
      <c r="I245" s="362">
        <f t="shared" si="25"/>
        <v>5</v>
      </c>
      <c r="J245" s="359">
        <f>IF('Datos de Indicador'!AB248="No dato","x",ROUND(IF('Datos de Indicador'!AB248&gt;J$302,0,IF('Datos de Indicador'!AB248&lt;$J$301,10,(J$302-'Datos de Indicador'!AB248)/(J$302-J$301)*10)),1))</f>
        <v>5.7</v>
      </c>
      <c r="K245" s="359">
        <f>IF('Datos de Indicador'!AC248="No dato","x",ROUND(IF('Datos de Indicador'!AC248&gt;K$302,0,IF('Datos de Indicador'!AC248&lt;$K$301,10,(K$302-'Datos de Indicador'!AC248)/(K$302-K$301)*10)),1))</f>
        <v>9.1</v>
      </c>
      <c r="L245" s="359">
        <f>IF('Datos de Indicador'!AD248="No dato","x",ROUND(IF('Datos de Indicador'!AD248&gt;L$302,0,IF('Datos de Indicador'!AD248&lt;$L$301,10,(L$302-'Datos de Indicador'!AD248)/(L$302-L$301)*10)),1))</f>
        <v>2.1</v>
      </c>
      <c r="M245" s="361">
        <f t="shared" si="26"/>
        <v>5.6</v>
      </c>
      <c r="N245" s="358">
        <f>IF('Datos de Indicador'!AE248="No dato","x",ROUND(IF('Datos de Indicador'!AE248&gt;N$302,0,IF('Datos de Indicador'!AE248&lt;$N$301,10,(N$302-'Datos de Indicador'!AE248)/(N$302-N$301)*10)),1))</f>
        <v>6.3</v>
      </c>
      <c r="O245" s="359">
        <f>IF('Datos de Indicador'!AF248="No dato","x",ROUND(IF('Datos de Indicador'!AF248&gt;O$302,0,IF('Datos de Indicador'!AF248&lt;$O$301,10,(O$302-'Datos de Indicador'!AF248)/(O$302-O$301)*10)),1))</f>
        <v>6.8</v>
      </c>
      <c r="P245" s="359">
        <f>IF('Datos de Indicador'!AG248="No dato","x",ROUND(IF('Datos de Indicador'!AG248&gt;P$302,0,IF('Datos de Indicador'!AG248&lt;$P$301,10,(P$302-'Datos de Indicador'!AG248)/(P$302-P$301)*10)),1))</f>
        <v>1.1000000000000001</v>
      </c>
      <c r="Q245" s="361">
        <f t="shared" si="27"/>
        <v>4.7</v>
      </c>
      <c r="R245" s="363">
        <f>IF('Datos de Indicador'!AH248="No data","x",ROUND(IF('Datos de Indicador'!AH248&gt;R$302,0,IF('Datos de Indicador'!AH248&lt;R$301,10,(R$302-'Datos de Indicador'!AH248)/(R$302-R$301)*10)),1))</f>
        <v>5</v>
      </c>
      <c r="S245" s="363">
        <f>IF('Datos de Indicador'!AI248="No data","x",ROUND(IF('Datos de Indicador'!AI248&gt;S$302,0,IF('Datos de Indicador'!AI248&lt;S$301,10,(S$302-'Datos de Indicador'!AI248)/(S$302-S$301)*10)),1))</f>
        <v>3.3</v>
      </c>
      <c r="T245" s="363">
        <f>IF('Datos de Indicador'!AJ248="No data","x",ROUND(IF('Datos de Indicador'!AJ248&gt;T$302,0,IF('Datos de Indicador'!AJ248&lt;T$301,10,(T$302-'Datos de Indicador'!AJ248)/(T$302-T$301)*10)),1))</f>
        <v>1.5</v>
      </c>
      <c r="U245" s="363">
        <f>IF('Datos de Indicador'!AK248="No data","x",ROUND(IF('Datos de Indicador'!AK248&gt;U$302,0,IF('Datos de Indicador'!AK248&lt;U$301,10,(U$302-'Datos de Indicador'!AK248)/(U$302-U$301)*10)),1))</f>
        <v>1.9</v>
      </c>
      <c r="V245" s="364">
        <f t="shared" si="30"/>
        <v>2.5</v>
      </c>
      <c r="W245" s="365">
        <f>IF('Datos de Indicador'!AL248="No dato","x",ROUND(IF('Datos de Indicador'!AL248&gt;W$302,0,IF('Datos de Indicador'!AL248&lt;$W$301,10,(W$302-'Datos de Indicador'!AL248)/(W$302-W$301)*10)),1))</f>
        <v>4.5</v>
      </c>
      <c r="X245" s="361">
        <f t="shared" si="31"/>
        <v>3.5</v>
      </c>
      <c r="Y245" s="366">
        <f t="shared" si="28"/>
        <v>4.5999999999999996</v>
      </c>
      <c r="Z245" s="32"/>
      <c r="AA245" s="378"/>
      <c r="AC245" s="378"/>
    </row>
    <row r="246" spans="1:36" s="3" customFormat="1" x14ac:dyDescent="0.25">
      <c r="A246" s="104" t="s">
        <v>340</v>
      </c>
      <c r="B246" s="101" t="s">
        <v>355</v>
      </c>
      <c r="C246" s="307">
        <v>1517</v>
      </c>
      <c r="D246" s="358">
        <f>IF('Datos de Indicador'!Y249="No dato","x",ROUND(IF('Datos de Indicador'!Y249&gt;D$302,10,IF('Datos de Indicador'!Y249&lt;$D$301,0,10-(D$302-'Datos de Indicador'!Y249)/(D$302-D$301)*10)),1))</f>
        <v>5</v>
      </c>
      <c r="E246" s="359">
        <f>IF('Datos de Indicador'!Z249="No dato","x",ROUND(IF('Datos de Indicador'!Z249&gt;E$302,0,IF('Datos de Indicador'!Z249&lt;$E$301,10,(E$302-'Datos de Indicador'!Z249)/(E$302-E$301)*10)),1))</f>
        <v>10</v>
      </c>
      <c r="F246" s="360">
        <f t="shared" si="29"/>
        <v>6.7</v>
      </c>
      <c r="G246" s="359">
        <f>IF('Datos de Indicador'!AA249="No dato","x",ROUND(IF('Datos de Indicador'!AA249&gt;G$302,0,IF('Datos de Indicador'!AA249&lt;$G$301,10,(G$302-'Datos de Indicador'!AA249)/(G$302-G$301)*10)),1))</f>
        <v>4.5999999999999996</v>
      </c>
      <c r="H246" s="361">
        <f t="shared" si="24"/>
        <v>4.5999999999999996</v>
      </c>
      <c r="I246" s="362">
        <f t="shared" si="25"/>
        <v>5.8</v>
      </c>
      <c r="J246" s="359">
        <f>IF('Datos de Indicador'!AB249="No dato","x",ROUND(IF('Datos de Indicador'!AB249&gt;J$302,0,IF('Datos de Indicador'!AB249&lt;$J$301,10,(J$302-'Datos de Indicador'!AB249)/(J$302-J$301)*10)),1))</f>
        <v>10</v>
      </c>
      <c r="K246" s="359">
        <f>IF('Datos de Indicador'!AC249="No dato","x",ROUND(IF('Datos de Indicador'!AC249&gt;K$302,0,IF('Datos de Indicador'!AC249&lt;$K$301,10,(K$302-'Datos de Indicador'!AC249)/(K$302-K$301)*10)),1))</f>
        <v>8.4</v>
      </c>
      <c r="L246" s="359">
        <f>IF('Datos de Indicador'!AD249="No dato","x",ROUND(IF('Datos de Indicador'!AD249&gt;L$302,0,IF('Datos de Indicador'!AD249&lt;$L$301,10,(L$302-'Datos de Indicador'!AD249)/(L$302-L$301)*10)),1))</f>
        <v>4.7</v>
      </c>
      <c r="M246" s="361">
        <f t="shared" si="26"/>
        <v>7.7</v>
      </c>
      <c r="N246" s="358">
        <f>IF('Datos de Indicador'!AE249="No dato","x",ROUND(IF('Datos de Indicador'!AE249&gt;N$302,0,IF('Datos de Indicador'!AE249&lt;$N$301,10,(N$302-'Datos de Indicador'!AE249)/(N$302-N$301)*10)),1))</f>
        <v>8.6999999999999993</v>
      </c>
      <c r="O246" s="359">
        <f>IF('Datos de Indicador'!AF249="No dato","x",ROUND(IF('Datos de Indicador'!AF249&gt;O$302,0,IF('Datos de Indicador'!AF249&lt;$O$301,10,(O$302-'Datos de Indicador'!AF249)/(O$302-O$301)*10)),1))</f>
        <v>6.9</v>
      </c>
      <c r="P246" s="359">
        <f>IF('Datos de Indicador'!AG249="No dato","x",ROUND(IF('Datos de Indicador'!AG249&gt;P$302,0,IF('Datos de Indicador'!AG249&lt;$P$301,10,(P$302-'Datos de Indicador'!AG249)/(P$302-P$301)*10)),1))</f>
        <v>6.3</v>
      </c>
      <c r="Q246" s="361">
        <f t="shared" si="27"/>
        <v>7.3</v>
      </c>
      <c r="R246" s="363">
        <f>IF('Datos de Indicador'!AH249="No data","x",ROUND(IF('Datos de Indicador'!AH249&gt;R$302,0,IF('Datos de Indicador'!AH249&lt;R$301,10,(R$302-'Datos de Indicador'!AH249)/(R$302-R$301)*10)),1))</f>
        <v>0</v>
      </c>
      <c r="S246" s="363">
        <f>IF('Datos de Indicador'!AI249="No data","x",ROUND(IF('Datos de Indicador'!AI249&gt;S$302,0,IF('Datos de Indicador'!AI249&lt;S$301,10,(S$302-'Datos de Indicador'!AI249)/(S$302-S$301)*10)),1))</f>
        <v>0</v>
      </c>
      <c r="T246" s="363">
        <f>IF('Datos de Indicador'!AJ249="No data","x",ROUND(IF('Datos de Indicador'!AJ249&gt;T$302,0,IF('Datos de Indicador'!AJ249&lt;T$301,10,(T$302-'Datos de Indicador'!AJ249)/(T$302-T$301)*10)),1))</f>
        <v>6.6</v>
      </c>
      <c r="U246" s="363">
        <f>IF('Datos de Indicador'!AK249="No data","x",ROUND(IF('Datos de Indicador'!AK249&gt;U$302,0,IF('Datos de Indicador'!AK249&lt;U$301,10,(U$302-'Datos de Indicador'!AK249)/(U$302-U$301)*10)),1))</f>
        <v>8.1999999999999993</v>
      </c>
      <c r="V246" s="364">
        <f t="shared" si="30"/>
        <v>4.9000000000000004</v>
      </c>
      <c r="W246" s="365">
        <f>IF('Datos de Indicador'!AL249="No dato","x",ROUND(IF('Datos de Indicador'!AL249&gt;W$302,0,IF('Datos de Indicador'!AL249&lt;$W$301,10,(W$302-'Datos de Indicador'!AL249)/(W$302-W$301)*10)),1))</f>
        <v>4.5</v>
      </c>
      <c r="X246" s="361">
        <f t="shared" si="31"/>
        <v>4.7</v>
      </c>
      <c r="Y246" s="366">
        <f t="shared" si="28"/>
        <v>6.6</v>
      </c>
      <c r="Z246" s="32"/>
      <c r="AA246" s="378"/>
      <c r="AC246" s="378"/>
    </row>
    <row r="247" spans="1:36" s="3" customFormat="1" x14ac:dyDescent="0.25">
      <c r="A247" s="104" t="s">
        <v>340</v>
      </c>
      <c r="B247" s="101" t="s">
        <v>356</v>
      </c>
      <c r="C247" s="307">
        <v>1518</v>
      </c>
      <c r="D247" s="358">
        <f>IF('Datos de Indicador'!Y250="No dato","x",ROUND(IF('Datos de Indicador'!Y250&gt;D$302,10,IF('Datos de Indicador'!Y250&lt;$D$301,0,10-(D$302-'Datos de Indicador'!Y250)/(D$302-D$301)*10)),1))</f>
        <v>5</v>
      </c>
      <c r="E247" s="359">
        <f>IF('Datos de Indicador'!Z250="No dato","x",ROUND(IF('Datos de Indicador'!Z250&gt;E$302,0,IF('Datos de Indicador'!Z250&lt;$E$301,10,(E$302-'Datos de Indicador'!Z250)/(E$302-E$301)*10)),1))</f>
        <v>5</v>
      </c>
      <c r="F247" s="360">
        <f t="shared" si="29"/>
        <v>5</v>
      </c>
      <c r="G247" s="359">
        <f>IF('Datos de Indicador'!AA250="No dato","x",ROUND(IF('Datos de Indicador'!AA250&gt;G$302,0,IF('Datos de Indicador'!AA250&lt;$G$301,10,(G$302-'Datos de Indicador'!AA250)/(G$302-G$301)*10)),1))</f>
        <v>5.6</v>
      </c>
      <c r="H247" s="361">
        <f t="shared" si="24"/>
        <v>5.6</v>
      </c>
      <c r="I247" s="362">
        <f t="shared" si="25"/>
        <v>5.3</v>
      </c>
      <c r="J247" s="359">
        <f>IF('Datos de Indicador'!AB250="No dato","x",ROUND(IF('Datos de Indicador'!AB250&gt;J$302,0,IF('Datos de Indicador'!AB250&lt;$J$301,10,(J$302-'Datos de Indicador'!AB250)/(J$302-J$301)*10)),1))</f>
        <v>6.3</v>
      </c>
      <c r="K247" s="359">
        <f>IF('Datos de Indicador'!AC250="No dato","x",ROUND(IF('Datos de Indicador'!AC250&gt;K$302,0,IF('Datos de Indicador'!AC250&lt;$K$301,10,(K$302-'Datos de Indicador'!AC250)/(K$302-K$301)*10)),1))</f>
        <v>9</v>
      </c>
      <c r="L247" s="359">
        <f>IF('Datos de Indicador'!AD250="No dato","x",ROUND(IF('Datos de Indicador'!AD250&gt;L$302,0,IF('Datos de Indicador'!AD250&lt;$L$301,10,(L$302-'Datos de Indicador'!AD250)/(L$302-L$301)*10)),1))</f>
        <v>2.6</v>
      </c>
      <c r="M247" s="361">
        <f t="shared" si="26"/>
        <v>6</v>
      </c>
      <c r="N247" s="358">
        <f>IF('Datos de Indicador'!AE250="No dato","x",ROUND(IF('Datos de Indicador'!AE250&gt;N$302,0,IF('Datos de Indicador'!AE250&lt;$N$301,10,(N$302-'Datos de Indicador'!AE250)/(N$302-N$301)*10)),1))</f>
        <v>8.4</v>
      </c>
      <c r="O247" s="359">
        <f>IF('Datos de Indicador'!AF250="No dato","x",ROUND(IF('Datos de Indicador'!AF250&gt;O$302,0,IF('Datos de Indicador'!AF250&lt;$O$301,10,(O$302-'Datos de Indicador'!AF250)/(O$302-O$301)*10)),1))</f>
        <v>10</v>
      </c>
      <c r="P247" s="359">
        <f>IF('Datos de Indicador'!AG250="No dato","x",ROUND(IF('Datos de Indicador'!AG250&gt;P$302,0,IF('Datos de Indicador'!AG250&lt;$P$301,10,(P$302-'Datos de Indicador'!AG250)/(P$302-P$301)*10)),1))</f>
        <v>4.7</v>
      </c>
      <c r="Q247" s="361">
        <f t="shared" si="27"/>
        <v>7.7</v>
      </c>
      <c r="R247" s="363">
        <f>IF('Datos de Indicador'!AH250="No data","x",ROUND(IF('Datos de Indicador'!AH250&gt;R$302,0,IF('Datos de Indicador'!AH250&lt;R$301,10,(R$302-'Datos de Indicador'!AH250)/(R$302-R$301)*10)),1))</f>
        <v>5</v>
      </c>
      <c r="S247" s="363">
        <f>IF('Datos de Indicador'!AI250="No data","x",ROUND(IF('Datos de Indicador'!AI250&gt;S$302,0,IF('Datos de Indicador'!AI250&lt;S$301,10,(S$302-'Datos de Indicador'!AI250)/(S$302-S$301)*10)),1))</f>
        <v>10</v>
      </c>
      <c r="T247" s="363">
        <f>IF('Datos de Indicador'!AJ250="No data","x",ROUND(IF('Datos de Indicador'!AJ250&gt;T$302,0,IF('Datos de Indicador'!AJ250&lt;T$301,10,(T$302-'Datos de Indicador'!AJ250)/(T$302-T$301)*10)),1))</f>
        <v>4.9000000000000004</v>
      </c>
      <c r="U247" s="363">
        <f>IF('Datos de Indicador'!AK250="No data","x",ROUND(IF('Datos de Indicador'!AK250&gt;U$302,0,IF('Datos de Indicador'!AK250&lt;U$301,10,(U$302-'Datos de Indicador'!AK250)/(U$302-U$301)*10)),1))</f>
        <v>7.2</v>
      </c>
      <c r="V247" s="364">
        <f t="shared" si="30"/>
        <v>6.5</v>
      </c>
      <c r="W247" s="365">
        <f>IF('Datos de Indicador'!AL250="No dato","x",ROUND(IF('Datos de Indicador'!AL250&gt;W$302,0,IF('Datos de Indicador'!AL250&lt;$W$301,10,(W$302-'Datos de Indicador'!AL250)/(W$302-W$301)*10)),1))</f>
        <v>5</v>
      </c>
      <c r="X247" s="361">
        <f t="shared" si="31"/>
        <v>5.8</v>
      </c>
      <c r="Y247" s="366">
        <f t="shared" si="28"/>
        <v>6.5</v>
      </c>
      <c r="Z247" s="32"/>
      <c r="AA247" s="378"/>
      <c r="AC247" s="378"/>
    </row>
    <row r="248" spans="1:36" s="3" customFormat="1" x14ac:dyDescent="0.25">
      <c r="A248" s="104" t="s">
        <v>340</v>
      </c>
      <c r="B248" s="101" t="s">
        <v>357</v>
      </c>
      <c r="C248" s="307">
        <v>1519</v>
      </c>
      <c r="D248" s="358">
        <f>IF('Datos de Indicador'!Y251="No dato","x",ROUND(IF('Datos de Indicador'!Y251&gt;D$302,10,IF('Datos de Indicador'!Y251&lt;$D$301,0,10-(D$302-'Datos de Indicador'!Y251)/(D$302-D$301)*10)),1))</f>
        <v>10</v>
      </c>
      <c r="E248" s="359">
        <f>IF('Datos de Indicador'!Z251="No dato","x",ROUND(IF('Datos de Indicador'!Z251&gt;E$302,0,IF('Datos de Indicador'!Z251&lt;$E$301,10,(E$302-'Datos de Indicador'!Z251)/(E$302-E$301)*10)),1))</f>
        <v>10</v>
      </c>
      <c r="F248" s="360">
        <f t="shared" si="29"/>
        <v>10</v>
      </c>
      <c r="G248" s="359">
        <f>IF('Datos de Indicador'!AA251="No dato","x",ROUND(IF('Datos de Indicador'!AA251&gt;G$302,0,IF('Datos de Indicador'!AA251&lt;$G$301,10,(G$302-'Datos de Indicador'!AA251)/(G$302-G$301)*10)),1))</f>
        <v>5.7</v>
      </c>
      <c r="H248" s="361">
        <f t="shared" si="24"/>
        <v>5.7</v>
      </c>
      <c r="I248" s="362">
        <f t="shared" si="25"/>
        <v>8.6999999999999993</v>
      </c>
      <c r="J248" s="359">
        <f>IF('Datos de Indicador'!AB251="No dato","x",ROUND(IF('Datos de Indicador'!AB251&gt;J$302,0,IF('Datos de Indicador'!AB251&lt;$J$301,10,(J$302-'Datos de Indicador'!AB251)/(J$302-J$301)*10)),1))</f>
        <v>8.4</v>
      </c>
      <c r="K248" s="359">
        <f>IF('Datos de Indicador'!AC251="No dato","x",ROUND(IF('Datos de Indicador'!AC251&gt;K$302,0,IF('Datos de Indicador'!AC251&lt;$K$301,10,(K$302-'Datos de Indicador'!AC251)/(K$302-K$301)*10)),1))</f>
        <v>9.5</v>
      </c>
      <c r="L248" s="359">
        <f>IF('Datos de Indicador'!AD251="No dato","x",ROUND(IF('Datos de Indicador'!AD251&gt;L$302,0,IF('Datos de Indicador'!AD251&lt;$L$301,10,(L$302-'Datos de Indicador'!AD251)/(L$302-L$301)*10)),1))</f>
        <v>3.3</v>
      </c>
      <c r="M248" s="361">
        <f t="shared" si="26"/>
        <v>7.1</v>
      </c>
      <c r="N248" s="358">
        <f>IF('Datos de Indicador'!AE251="No dato","x",ROUND(IF('Datos de Indicador'!AE251&gt;N$302,0,IF('Datos de Indicador'!AE251&lt;$N$301,10,(N$302-'Datos de Indicador'!AE251)/(N$302-N$301)*10)),1))</f>
        <v>7.6</v>
      </c>
      <c r="O248" s="359">
        <f>IF('Datos de Indicador'!AF251="No dato","x",ROUND(IF('Datos de Indicador'!AF251&gt;O$302,0,IF('Datos de Indicador'!AF251&lt;$O$301,10,(O$302-'Datos de Indicador'!AF251)/(O$302-O$301)*10)),1))</f>
        <v>10</v>
      </c>
      <c r="P248" s="359">
        <f>IF('Datos de Indicador'!AG251="No dato","x",ROUND(IF('Datos de Indicador'!AG251&gt;P$302,0,IF('Datos de Indicador'!AG251&lt;$P$301,10,(P$302-'Datos de Indicador'!AG251)/(P$302-P$301)*10)),1))</f>
        <v>2.2000000000000002</v>
      </c>
      <c r="Q248" s="361">
        <f t="shared" si="27"/>
        <v>6.6</v>
      </c>
      <c r="R248" s="363">
        <f>IF('Datos de Indicador'!AH251="No data","x",ROUND(IF('Datos de Indicador'!AH251&gt;R$302,0,IF('Datos de Indicador'!AH251&lt;R$301,10,(R$302-'Datos de Indicador'!AH251)/(R$302-R$301)*10)),1))</f>
        <v>7</v>
      </c>
      <c r="S248" s="363">
        <f>IF('Datos de Indicador'!AI251="No data","x",ROUND(IF('Datos de Indicador'!AI251&gt;S$302,0,IF('Datos de Indicador'!AI251&lt;S$301,10,(S$302-'Datos de Indicador'!AI251)/(S$302-S$301)*10)),1))</f>
        <v>6.8</v>
      </c>
      <c r="T248" s="363">
        <f>IF('Datos de Indicador'!AJ251="No data","x",ROUND(IF('Datos de Indicador'!AJ251&gt;T$302,0,IF('Datos de Indicador'!AJ251&lt;T$301,10,(T$302-'Datos de Indicador'!AJ251)/(T$302-T$301)*10)),1))</f>
        <v>3.5</v>
      </c>
      <c r="U248" s="363">
        <f>IF('Datos de Indicador'!AK251="No data","x",ROUND(IF('Datos de Indicador'!AK251&gt;U$302,0,IF('Datos de Indicador'!AK251&lt;U$301,10,(U$302-'Datos de Indicador'!AK251)/(U$302-U$301)*10)),1))</f>
        <v>6.6</v>
      </c>
      <c r="V248" s="364">
        <f t="shared" si="30"/>
        <v>5.7</v>
      </c>
      <c r="W248" s="365">
        <f>IF('Datos de Indicador'!AL251="No dato","x",ROUND(IF('Datos de Indicador'!AL251&gt;W$302,0,IF('Datos de Indicador'!AL251&lt;$W$301,10,(W$302-'Datos de Indicador'!AL251)/(W$302-W$301)*10)),1))</f>
        <v>5.3</v>
      </c>
      <c r="X248" s="361">
        <f t="shared" si="31"/>
        <v>5.5</v>
      </c>
      <c r="Y248" s="366">
        <f t="shared" si="28"/>
        <v>6.4</v>
      </c>
      <c r="Z248" s="32"/>
      <c r="AA248" s="378"/>
      <c r="AC248" s="378"/>
    </row>
    <row r="249" spans="1:36" s="3" customFormat="1" x14ac:dyDescent="0.25">
      <c r="A249" s="104" t="s">
        <v>340</v>
      </c>
      <c r="B249" s="101" t="s">
        <v>358</v>
      </c>
      <c r="C249" s="307">
        <v>1520</v>
      </c>
      <c r="D249" s="358">
        <f>IF('Datos de Indicador'!Y252="No dato","x",ROUND(IF('Datos de Indicador'!Y252&gt;D$302,10,IF('Datos de Indicador'!Y252&lt;$D$301,0,10-(D$302-'Datos de Indicador'!Y252)/(D$302-D$301)*10)),1))</f>
        <v>10</v>
      </c>
      <c r="E249" s="359">
        <f>IF('Datos de Indicador'!Z252="No dato","x",ROUND(IF('Datos de Indicador'!Z252&gt;E$302,0,IF('Datos de Indicador'!Z252&lt;$E$301,10,(E$302-'Datos de Indicador'!Z252)/(E$302-E$301)*10)),1))</f>
        <v>5</v>
      </c>
      <c r="F249" s="360">
        <f t="shared" si="29"/>
        <v>8.3000000000000007</v>
      </c>
      <c r="G249" s="359">
        <f>IF('Datos de Indicador'!AA252="No dato","x",ROUND(IF('Datos de Indicador'!AA252&gt;G$302,0,IF('Datos de Indicador'!AA252&lt;$G$301,10,(G$302-'Datos de Indicador'!AA252)/(G$302-G$301)*10)),1))</f>
        <v>4.3</v>
      </c>
      <c r="H249" s="361">
        <f t="shared" si="24"/>
        <v>4.3</v>
      </c>
      <c r="I249" s="362">
        <f t="shared" si="25"/>
        <v>6.7</v>
      </c>
      <c r="J249" s="359">
        <f>IF('Datos de Indicador'!AB252="No dato","x",ROUND(IF('Datos de Indicador'!AB252&gt;J$302,0,IF('Datos de Indicador'!AB252&lt;$J$301,10,(J$302-'Datos de Indicador'!AB252)/(J$302-J$301)*10)),1))</f>
        <v>2.6</v>
      </c>
      <c r="K249" s="359">
        <f>IF('Datos de Indicador'!AC252="No dato","x",ROUND(IF('Datos de Indicador'!AC252&gt;K$302,0,IF('Datos de Indicador'!AC252&lt;$K$301,10,(K$302-'Datos de Indicador'!AC252)/(K$302-K$301)*10)),1))</f>
        <v>8.6999999999999993</v>
      </c>
      <c r="L249" s="359">
        <f>IF('Datos de Indicador'!AD252="No dato","x",ROUND(IF('Datos de Indicador'!AD252&gt;L$302,0,IF('Datos de Indicador'!AD252&lt;$L$301,10,(L$302-'Datos de Indicador'!AD252)/(L$302-L$301)*10)),1))</f>
        <v>2.2000000000000002</v>
      </c>
      <c r="M249" s="361">
        <f t="shared" si="26"/>
        <v>4.5</v>
      </c>
      <c r="N249" s="358">
        <f>IF('Datos de Indicador'!AE252="No dato","x",ROUND(IF('Datos de Indicador'!AE252&gt;N$302,0,IF('Datos de Indicador'!AE252&lt;$N$301,10,(N$302-'Datos de Indicador'!AE252)/(N$302-N$301)*10)),1))</f>
        <v>7.1</v>
      </c>
      <c r="O249" s="359">
        <f>IF('Datos de Indicador'!AF252="No dato","x",ROUND(IF('Datos de Indicador'!AF252&gt;O$302,0,IF('Datos de Indicador'!AF252&lt;$O$301,10,(O$302-'Datos de Indicador'!AF252)/(O$302-O$301)*10)),1))</f>
        <v>10</v>
      </c>
      <c r="P249" s="359">
        <f>IF('Datos de Indicador'!AG252="No dato","x",ROUND(IF('Datos de Indicador'!AG252&gt;P$302,0,IF('Datos de Indicador'!AG252&lt;$P$301,10,(P$302-'Datos de Indicador'!AG252)/(P$302-P$301)*10)),1))</f>
        <v>3.2</v>
      </c>
      <c r="Q249" s="361">
        <f t="shared" si="27"/>
        <v>6.8</v>
      </c>
      <c r="R249" s="363">
        <f>IF('Datos de Indicador'!AH252="No data","x",ROUND(IF('Datos de Indicador'!AH252&gt;R$302,0,IF('Datos de Indicador'!AH252&lt;R$301,10,(R$302-'Datos de Indicador'!AH252)/(R$302-R$301)*10)),1))</f>
        <v>10</v>
      </c>
      <c r="S249" s="363">
        <f>IF('Datos de Indicador'!AI252="No data","x",ROUND(IF('Datos de Indicador'!AI252&gt;S$302,0,IF('Datos de Indicador'!AI252&lt;S$301,10,(S$302-'Datos de Indicador'!AI252)/(S$302-S$301)*10)),1))</f>
        <v>1.5</v>
      </c>
      <c r="T249" s="363">
        <f>IF('Datos de Indicador'!AJ252="No data","x",ROUND(IF('Datos de Indicador'!AJ252&gt;T$302,0,IF('Datos de Indicador'!AJ252&lt;T$301,10,(T$302-'Datos de Indicador'!AJ252)/(T$302-T$301)*10)),1))</f>
        <v>5.8</v>
      </c>
      <c r="U249" s="363">
        <f>IF('Datos de Indicador'!AK252="No data","x",ROUND(IF('Datos de Indicador'!AK252&gt;U$302,0,IF('Datos de Indicador'!AK252&lt;U$301,10,(U$302-'Datos de Indicador'!AK252)/(U$302-U$301)*10)),1))</f>
        <v>7.8</v>
      </c>
      <c r="V249" s="364">
        <f t="shared" si="30"/>
        <v>6.5</v>
      </c>
      <c r="W249" s="365">
        <f>IF('Datos de Indicador'!AL252="No dato","x",ROUND(IF('Datos de Indicador'!AL252&gt;W$302,0,IF('Datos de Indicador'!AL252&lt;$W$301,10,(W$302-'Datos de Indicador'!AL252)/(W$302-W$301)*10)),1))</f>
        <v>4.2</v>
      </c>
      <c r="X249" s="361">
        <f t="shared" si="31"/>
        <v>5.4</v>
      </c>
      <c r="Y249" s="366">
        <f t="shared" si="28"/>
        <v>5.6</v>
      </c>
      <c r="Z249" s="32"/>
      <c r="AA249" s="378"/>
      <c r="AC249" s="378"/>
    </row>
    <row r="250" spans="1:36" s="3" customFormat="1" x14ac:dyDescent="0.25">
      <c r="A250" s="104" t="s">
        <v>340</v>
      </c>
      <c r="B250" s="101" t="s">
        <v>359</v>
      </c>
      <c r="C250" s="307">
        <v>1521</v>
      </c>
      <c r="D250" s="358">
        <f>IF('Datos de Indicador'!Y253="No dato","x",ROUND(IF('Datos de Indicador'!Y253&gt;D$302,10,IF('Datos de Indicador'!Y253&lt;$D$301,0,10-(D$302-'Datos de Indicador'!Y253)/(D$302-D$301)*10)),1))</f>
        <v>5</v>
      </c>
      <c r="E250" s="359">
        <f>IF('Datos de Indicador'!Z253="No dato","x",ROUND(IF('Datos de Indicador'!Z253&gt;E$302,0,IF('Datos de Indicador'!Z253&lt;$E$301,10,(E$302-'Datos de Indicador'!Z253)/(E$302-E$301)*10)),1))</f>
        <v>5</v>
      </c>
      <c r="F250" s="360">
        <f t="shared" si="29"/>
        <v>5</v>
      </c>
      <c r="G250" s="359">
        <f>IF('Datos de Indicador'!AA253="No dato","x",ROUND(IF('Datos de Indicador'!AA253&gt;G$302,0,IF('Datos de Indicador'!AA253&lt;$G$301,10,(G$302-'Datos de Indicador'!AA253)/(G$302-G$301)*10)),1))</f>
        <v>8.1</v>
      </c>
      <c r="H250" s="361">
        <f t="shared" si="24"/>
        <v>8.1</v>
      </c>
      <c r="I250" s="362">
        <f t="shared" si="25"/>
        <v>6.8</v>
      </c>
      <c r="J250" s="359">
        <f>IF('Datos de Indicador'!AB253="No dato","x",ROUND(IF('Datos de Indicador'!AB253&gt;J$302,0,IF('Datos de Indicador'!AB253&lt;$J$301,10,(J$302-'Datos de Indicador'!AB253)/(J$302-J$301)*10)),1))</f>
        <v>6</v>
      </c>
      <c r="K250" s="359">
        <f>IF('Datos de Indicador'!AC253="No dato","x",ROUND(IF('Datos de Indicador'!AC253&gt;K$302,0,IF('Datos de Indicador'!AC253&lt;$K$301,10,(K$302-'Datos de Indicador'!AC253)/(K$302-K$301)*10)),1))</f>
        <v>8.1</v>
      </c>
      <c r="L250" s="359">
        <f>IF('Datos de Indicador'!AD253="No dato","x",ROUND(IF('Datos de Indicador'!AD253&gt;L$302,0,IF('Datos de Indicador'!AD253&lt;$L$301,10,(L$302-'Datos de Indicador'!AD253)/(L$302-L$301)*10)),1))</f>
        <v>3.9</v>
      </c>
      <c r="M250" s="361">
        <f t="shared" si="26"/>
        <v>6</v>
      </c>
      <c r="N250" s="358">
        <f>IF('Datos de Indicador'!AE253="No dato","x",ROUND(IF('Datos de Indicador'!AE253&gt;N$302,0,IF('Datos de Indicador'!AE253&lt;$N$301,10,(N$302-'Datos de Indicador'!AE253)/(N$302-N$301)*10)),1))</f>
        <v>5.6</v>
      </c>
      <c r="O250" s="359">
        <f>IF('Datos de Indicador'!AF253="No dato","x",ROUND(IF('Datos de Indicador'!AF253&gt;O$302,0,IF('Datos de Indicador'!AF253&lt;$O$301,10,(O$302-'Datos de Indicador'!AF253)/(O$302-O$301)*10)),1))</f>
        <v>6.3</v>
      </c>
      <c r="P250" s="359">
        <f>IF('Datos de Indicador'!AG253="No dato","x",ROUND(IF('Datos de Indicador'!AG253&gt;P$302,0,IF('Datos de Indicador'!AG253&lt;$P$301,10,(P$302-'Datos de Indicador'!AG253)/(P$302-P$301)*10)),1))</f>
        <v>0.7</v>
      </c>
      <c r="Q250" s="361">
        <f t="shared" si="27"/>
        <v>4.2</v>
      </c>
      <c r="R250" s="363">
        <f>IF('Datos de Indicador'!AH253="No data","x",ROUND(IF('Datos de Indicador'!AH253&gt;R$302,0,IF('Datos de Indicador'!AH253&lt;R$301,10,(R$302-'Datos de Indicador'!AH253)/(R$302-R$301)*10)),1))</f>
        <v>10</v>
      </c>
      <c r="S250" s="363">
        <f>IF('Datos de Indicador'!AI253="No data","x",ROUND(IF('Datos de Indicador'!AI253&gt;S$302,0,IF('Datos de Indicador'!AI253&lt;S$301,10,(S$302-'Datos de Indicador'!AI253)/(S$302-S$301)*10)),1))</f>
        <v>1</v>
      </c>
      <c r="T250" s="363">
        <f>IF('Datos de Indicador'!AJ253="No data","x",ROUND(IF('Datos de Indicador'!AJ253&gt;T$302,0,IF('Datos de Indicador'!AJ253&lt;T$301,10,(T$302-'Datos de Indicador'!AJ253)/(T$302-T$301)*10)),1))</f>
        <v>5.5</v>
      </c>
      <c r="U250" s="363">
        <f>IF('Datos de Indicador'!AK253="No data","x",ROUND(IF('Datos de Indicador'!AK253&gt;U$302,0,IF('Datos de Indicador'!AK253&lt;U$301,10,(U$302-'Datos de Indicador'!AK253)/(U$302-U$301)*10)),1))</f>
        <v>9.6</v>
      </c>
      <c r="V250" s="364">
        <f t="shared" si="30"/>
        <v>6.9</v>
      </c>
      <c r="W250" s="365">
        <f>IF('Datos de Indicador'!AL253="No dato","x",ROUND(IF('Datos de Indicador'!AL253&gt;W$302,0,IF('Datos de Indicador'!AL253&lt;$W$301,10,(W$302-'Datos de Indicador'!AL253)/(W$302-W$301)*10)),1))</f>
        <v>4.7</v>
      </c>
      <c r="X250" s="361">
        <f t="shared" si="31"/>
        <v>5.8</v>
      </c>
      <c r="Y250" s="366">
        <f t="shared" si="28"/>
        <v>5.3</v>
      </c>
      <c r="Z250" s="32"/>
      <c r="AA250" s="378"/>
      <c r="AC250" s="378"/>
    </row>
    <row r="251" spans="1:36" s="3" customFormat="1" x14ac:dyDescent="0.25">
      <c r="A251" s="104" t="s">
        <v>340</v>
      </c>
      <c r="B251" s="101" t="s">
        <v>360</v>
      </c>
      <c r="C251" s="307">
        <v>1522</v>
      </c>
      <c r="D251" s="358">
        <f>IF('Datos de Indicador'!Y254="No dato","x",ROUND(IF('Datos de Indicador'!Y254&gt;D$302,10,IF('Datos de Indicador'!Y254&lt;$D$301,0,10-(D$302-'Datos de Indicador'!Y254)/(D$302-D$301)*10)),1))</f>
        <v>10</v>
      </c>
      <c r="E251" s="359">
        <f>IF('Datos de Indicador'!Z254="No dato","x",ROUND(IF('Datos de Indicador'!Z254&gt;E$302,0,IF('Datos de Indicador'!Z254&lt;$E$301,10,(E$302-'Datos de Indicador'!Z254)/(E$302-E$301)*10)),1))</f>
        <v>10</v>
      </c>
      <c r="F251" s="360">
        <f t="shared" si="29"/>
        <v>10</v>
      </c>
      <c r="G251" s="359">
        <f>IF('Datos de Indicador'!AA254="No dato","x",ROUND(IF('Datos de Indicador'!AA254&gt;G$302,0,IF('Datos de Indicador'!AA254&lt;$G$301,10,(G$302-'Datos de Indicador'!AA254)/(G$302-G$301)*10)),1))</f>
        <v>8.9</v>
      </c>
      <c r="H251" s="361">
        <f t="shared" si="24"/>
        <v>8.9</v>
      </c>
      <c r="I251" s="362">
        <f t="shared" si="25"/>
        <v>9.5</v>
      </c>
      <c r="J251" s="359">
        <f>IF('Datos de Indicador'!AB254="No dato","x",ROUND(IF('Datos de Indicador'!AB254&gt;J$302,0,IF('Datos de Indicador'!AB254&lt;$J$301,10,(J$302-'Datos de Indicador'!AB254)/(J$302-J$301)*10)),1))</f>
        <v>10</v>
      </c>
      <c r="K251" s="359">
        <f>IF('Datos de Indicador'!AC254="No dato","x",ROUND(IF('Datos de Indicador'!AC254&gt;K$302,0,IF('Datos de Indicador'!AC254&lt;$K$301,10,(K$302-'Datos de Indicador'!AC254)/(K$302-K$301)*10)),1))</f>
        <v>9.8000000000000007</v>
      </c>
      <c r="L251" s="359">
        <f>IF('Datos de Indicador'!AD254="No dato","x",ROUND(IF('Datos de Indicador'!AD254&gt;L$302,0,IF('Datos de Indicador'!AD254&lt;$L$301,10,(L$302-'Datos de Indicador'!AD254)/(L$302-L$301)*10)),1))</f>
        <v>8.6999999999999993</v>
      </c>
      <c r="M251" s="361">
        <f t="shared" si="26"/>
        <v>9.5</v>
      </c>
      <c r="N251" s="358">
        <f>IF('Datos de Indicador'!AE254="No dato","x",ROUND(IF('Datos de Indicador'!AE254&gt;N$302,0,IF('Datos de Indicador'!AE254&lt;$N$301,10,(N$302-'Datos de Indicador'!AE254)/(N$302-N$301)*10)),1))</f>
        <v>8.8000000000000007</v>
      </c>
      <c r="O251" s="359">
        <f>IF('Datos de Indicador'!AF254="No dato","x",ROUND(IF('Datos de Indicador'!AF254&gt;O$302,0,IF('Datos de Indicador'!AF254&lt;$O$301,10,(O$302-'Datos de Indicador'!AF254)/(O$302-O$301)*10)),1))</f>
        <v>10</v>
      </c>
      <c r="P251" s="359">
        <f>IF('Datos de Indicador'!AG254="No dato","x",ROUND(IF('Datos de Indicador'!AG254&gt;P$302,0,IF('Datos de Indicador'!AG254&lt;$P$301,10,(P$302-'Datos de Indicador'!AG254)/(P$302-P$301)*10)),1))</f>
        <v>7.6</v>
      </c>
      <c r="Q251" s="361">
        <f t="shared" si="27"/>
        <v>8.8000000000000007</v>
      </c>
      <c r="R251" s="363">
        <f>IF('Datos de Indicador'!AH254="No data","x",ROUND(IF('Datos de Indicador'!AH254&gt;R$302,0,IF('Datos de Indicador'!AH254&lt;R$301,10,(R$302-'Datos de Indicador'!AH254)/(R$302-R$301)*10)),1))</f>
        <v>10</v>
      </c>
      <c r="S251" s="363">
        <f>IF('Datos de Indicador'!AI254="No data","x",ROUND(IF('Datos de Indicador'!AI254&gt;S$302,0,IF('Datos de Indicador'!AI254&lt;S$301,10,(S$302-'Datos de Indicador'!AI254)/(S$302-S$301)*10)),1))</f>
        <v>0</v>
      </c>
      <c r="T251" s="363">
        <f>IF('Datos de Indicador'!AJ254="No data","x",ROUND(IF('Datos de Indicador'!AJ254&gt;T$302,0,IF('Datos de Indicador'!AJ254&lt;T$301,10,(T$302-'Datos de Indicador'!AJ254)/(T$302-T$301)*10)),1))</f>
        <v>8.8000000000000007</v>
      </c>
      <c r="U251" s="363">
        <f>IF('Datos de Indicador'!AK254="No data","x",ROUND(IF('Datos de Indicador'!AK254&gt;U$302,0,IF('Datos de Indicador'!AK254&lt;U$301,10,(U$302-'Datos de Indicador'!AK254)/(U$302-U$301)*10)),1))</f>
        <v>10</v>
      </c>
      <c r="V251" s="364">
        <f t="shared" si="30"/>
        <v>7.9</v>
      </c>
      <c r="W251" s="365">
        <f>IF('Datos de Indicador'!AL254="No dato","x",ROUND(IF('Datos de Indicador'!AL254&gt;W$302,0,IF('Datos de Indicador'!AL254&lt;$W$301,10,(W$302-'Datos de Indicador'!AL254)/(W$302-W$301)*10)),1))</f>
        <v>8.4</v>
      </c>
      <c r="X251" s="361">
        <f t="shared" si="31"/>
        <v>8.1999999999999993</v>
      </c>
      <c r="Y251" s="366">
        <f t="shared" si="28"/>
        <v>8.8000000000000007</v>
      </c>
      <c r="Z251" s="32"/>
      <c r="AA251" s="378"/>
      <c r="AC251" s="378"/>
    </row>
    <row r="252" spans="1:36" s="3" customFormat="1" x14ac:dyDescent="0.25">
      <c r="A252" s="104" t="s">
        <v>340</v>
      </c>
      <c r="B252" s="101" t="s">
        <v>361</v>
      </c>
      <c r="C252" s="307">
        <v>1523</v>
      </c>
      <c r="D252" s="358">
        <f>IF('Datos de Indicador'!Y255="No dato","x",ROUND(IF('Datos de Indicador'!Y255&gt;D$302,10,IF('Datos de Indicador'!Y255&lt;$D$301,0,10-(D$302-'Datos de Indicador'!Y255)/(D$302-D$301)*10)),1))</f>
        <v>5</v>
      </c>
      <c r="E252" s="359">
        <f>IF('Datos de Indicador'!Z255="No dato","x",ROUND(IF('Datos de Indicador'!Z255&gt;E$302,0,IF('Datos de Indicador'!Z255&lt;$E$301,10,(E$302-'Datos de Indicador'!Z255)/(E$302-E$301)*10)),1))</f>
        <v>5</v>
      </c>
      <c r="F252" s="360">
        <f t="shared" si="29"/>
        <v>5</v>
      </c>
      <c r="G252" s="359">
        <f>IF('Datos de Indicador'!AA255="No dato","x",ROUND(IF('Datos de Indicador'!AA255&gt;G$302,0,IF('Datos de Indicador'!AA255&lt;$G$301,10,(G$302-'Datos de Indicador'!AA255)/(G$302-G$301)*10)),1))</f>
        <v>5.8</v>
      </c>
      <c r="H252" s="361">
        <f t="shared" si="24"/>
        <v>5.8</v>
      </c>
      <c r="I252" s="362">
        <f t="shared" si="25"/>
        <v>5.4</v>
      </c>
      <c r="J252" s="359">
        <f>IF('Datos de Indicador'!AB255="No dato","x",ROUND(IF('Datos de Indicador'!AB255&gt;J$302,0,IF('Datos de Indicador'!AB255&lt;$J$301,10,(J$302-'Datos de Indicador'!AB255)/(J$302-J$301)*10)),1))</f>
        <v>10</v>
      </c>
      <c r="K252" s="359">
        <f>IF('Datos de Indicador'!AC255="No dato","x",ROUND(IF('Datos de Indicador'!AC255&gt;K$302,0,IF('Datos de Indicador'!AC255&lt;$K$301,10,(K$302-'Datos de Indicador'!AC255)/(K$302-K$301)*10)),1))</f>
        <v>9.5</v>
      </c>
      <c r="L252" s="359">
        <f>IF('Datos de Indicador'!AD255="No dato","x",ROUND(IF('Datos de Indicador'!AD255&gt;L$302,0,IF('Datos de Indicador'!AD255&lt;$L$301,10,(L$302-'Datos de Indicador'!AD255)/(L$302-L$301)*10)),1))</f>
        <v>5.8</v>
      </c>
      <c r="M252" s="361">
        <f t="shared" si="26"/>
        <v>8.4</v>
      </c>
      <c r="N252" s="358">
        <f>IF('Datos de Indicador'!AE255="No dato","x",ROUND(IF('Datos de Indicador'!AE255&gt;N$302,0,IF('Datos de Indicador'!AE255&lt;$N$301,10,(N$302-'Datos de Indicador'!AE255)/(N$302-N$301)*10)),1))</f>
        <v>7.5</v>
      </c>
      <c r="O252" s="359">
        <f>IF('Datos de Indicador'!AF255="No dato","x",ROUND(IF('Datos de Indicador'!AF255&gt;O$302,0,IF('Datos de Indicador'!AF255&lt;$O$301,10,(O$302-'Datos de Indicador'!AF255)/(O$302-O$301)*10)),1))</f>
        <v>10</v>
      </c>
      <c r="P252" s="359">
        <f>IF('Datos de Indicador'!AG255="No dato","x",ROUND(IF('Datos de Indicador'!AG255&gt;P$302,0,IF('Datos de Indicador'!AG255&lt;$P$301,10,(P$302-'Datos de Indicador'!AG255)/(P$302-P$301)*10)),1))</f>
        <v>10</v>
      </c>
      <c r="Q252" s="361">
        <f t="shared" si="27"/>
        <v>9.1999999999999993</v>
      </c>
      <c r="R252" s="363">
        <f>IF('Datos de Indicador'!AH255="No data","x",ROUND(IF('Datos de Indicador'!AH255&gt;R$302,0,IF('Datos de Indicador'!AH255&lt;R$301,10,(R$302-'Datos de Indicador'!AH255)/(R$302-R$301)*10)),1))</f>
        <v>3.4</v>
      </c>
      <c r="S252" s="363">
        <f>IF('Datos de Indicador'!AI255="No data","x",ROUND(IF('Datos de Indicador'!AI255&gt;S$302,0,IF('Datos de Indicador'!AI255&lt;S$301,10,(S$302-'Datos de Indicador'!AI255)/(S$302-S$301)*10)),1))</f>
        <v>0</v>
      </c>
      <c r="T252" s="363">
        <f>IF('Datos de Indicador'!AJ255="No data","x",ROUND(IF('Datos de Indicador'!AJ255&gt;T$302,0,IF('Datos de Indicador'!AJ255&lt;T$301,10,(T$302-'Datos de Indicador'!AJ255)/(T$302-T$301)*10)),1))</f>
        <v>6.6</v>
      </c>
      <c r="U252" s="363">
        <f>IF('Datos de Indicador'!AK255="No data","x",ROUND(IF('Datos de Indicador'!AK255&gt;U$302,0,IF('Datos de Indicador'!AK255&lt;U$301,10,(U$302-'Datos de Indicador'!AK255)/(U$302-U$301)*10)),1))</f>
        <v>9.1999999999999993</v>
      </c>
      <c r="V252" s="364">
        <f t="shared" si="30"/>
        <v>5.8</v>
      </c>
      <c r="W252" s="365">
        <f>IF('Datos de Indicador'!AL255="No dato","x",ROUND(IF('Datos de Indicador'!AL255&gt;W$302,0,IF('Datos de Indicador'!AL255&lt;$W$301,10,(W$302-'Datos de Indicador'!AL255)/(W$302-W$301)*10)),1))</f>
        <v>4.9000000000000004</v>
      </c>
      <c r="X252" s="361">
        <f t="shared" si="31"/>
        <v>5.4</v>
      </c>
      <c r="Y252" s="366">
        <f t="shared" si="28"/>
        <v>7.7</v>
      </c>
      <c r="Z252" s="32"/>
      <c r="AA252" s="378"/>
      <c r="AC252" s="378"/>
    </row>
    <row r="253" spans="1:36" s="3" customFormat="1" x14ac:dyDescent="0.25">
      <c r="A253" s="104" t="s">
        <v>362</v>
      </c>
      <c r="B253" s="101" t="s">
        <v>363</v>
      </c>
      <c r="C253" s="307">
        <v>1601</v>
      </c>
      <c r="D253" s="358">
        <f>IF('Datos de Indicador'!Y256="No dato","x",ROUND(IF('Datos de Indicador'!Y256&gt;D$302,10,IF('Datos de Indicador'!Y256&lt;$D$301,0,10-(D$302-'Datos de Indicador'!Y256)/(D$302-D$301)*10)),1))</f>
        <v>10</v>
      </c>
      <c r="E253" s="359">
        <f>IF('Datos de Indicador'!Z256="No dato","x",ROUND(IF('Datos de Indicador'!Z256&gt;E$302,0,IF('Datos de Indicador'!Z256&lt;$E$301,10,(E$302-'Datos de Indicador'!Z256)/(E$302-E$301)*10)),1))</f>
        <v>0</v>
      </c>
      <c r="F253" s="360">
        <f t="shared" si="29"/>
        <v>6.7</v>
      </c>
      <c r="G253" s="359">
        <f>IF('Datos de Indicador'!AA256="No dato","x",ROUND(IF('Datos de Indicador'!AA256&gt;G$302,0,IF('Datos de Indicador'!AA256&lt;$G$301,10,(G$302-'Datos de Indicador'!AA256)/(G$302-G$301)*10)),1))</f>
        <v>1.8</v>
      </c>
      <c r="H253" s="361">
        <f t="shared" si="24"/>
        <v>1.8</v>
      </c>
      <c r="I253" s="362">
        <f t="shared" si="25"/>
        <v>4.7</v>
      </c>
      <c r="J253" s="359">
        <f>IF('Datos de Indicador'!AB256="No dato","x",ROUND(IF('Datos de Indicador'!AB256&gt;J$302,0,IF('Datos de Indicador'!AB256&lt;$J$301,10,(J$302-'Datos de Indicador'!AB256)/(J$302-J$301)*10)),1))</f>
        <v>2.7</v>
      </c>
      <c r="K253" s="359">
        <f>IF('Datos de Indicador'!AC256="No dato","x",ROUND(IF('Datos de Indicador'!AC256&gt;K$302,0,IF('Datos de Indicador'!AC256&lt;$K$301,10,(K$302-'Datos de Indicador'!AC256)/(K$302-K$301)*10)),1))</f>
        <v>6.9</v>
      </c>
      <c r="L253" s="359">
        <f>IF('Datos de Indicador'!AD256="No dato","x",ROUND(IF('Datos de Indicador'!AD256&gt;L$302,0,IF('Datos de Indicador'!AD256&lt;$L$301,10,(L$302-'Datos de Indicador'!AD256)/(L$302-L$301)*10)),1))</f>
        <v>3.8</v>
      </c>
      <c r="M253" s="361">
        <f t="shared" si="26"/>
        <v>4.5</v>
      </c>
      <c r="N253" s="358">
        <f>IF('Datos de Indicador'!AE256="No dato","x",ROUND(IF('Datos de Indicador'!AE256&gt;N$302,0,IF('Datos de Indicador'!AE256&lt;$N$301,10,(N$302-'Datos de Indicador'!AE256)/(N$302-N$301)*10)),1))</f>
        <v>4.5</v>
      </c>
      <c r="O253" s="359">
        <f>IF('Datos de Indicador'!AF256="No dato","x",ROUND(IF('Datos de Indicador'!AF256&gt;O$302,0,IF('Datos de Indicador'!AF256&lt;$O$301,10,(O$302-'Datos de Indicador'!AF256)/(O$302-O$301)*10)),1))</f>
        <v>5.0999999999999996</v>
      </c>
      <c r="P253" s="359">
        <f>IF('Datos de Indicador'!AG256="No dato","x",ROUND(IF('Datos de Indicador'!AG256&gt;P$302,0,IF('Datos de Indicador'!AG256&lt;$P$301,10,(P$302-'Datos de Indicador'!AG256)/(P$302-P$301)*10)),1))</f>
        <v>1.8</v>
      </c>
      <c r="Q253" s="361">
        <f t="shared" si="27"/>
        <v>3.8</v>
      </c>
      <c r="R253" s="363">
        <f>IF('Datos de Indicador'!AH256="No data","x",ROUND(IF('Datos de Indicador'!AH256&gt;R$302,0,IF('Datos de Indicador'!AH256&lt;R$301,10,(R$302-'Datos de Indicador'!AH256)/(R$302-R$301)*10)),1))</f>
        <v>7</v>
      </c>
      <c r="S253" s="363">
        <f>IF('Datos de Indicador'!AI256="No data","x",ROUND(IF('Datos de Indicador'!AI256&gt;S$302,0,IF('Datos de Indicador'!AI256&lt;S$301,10,(S$302-'Datos de Indicador'!AI256)/(S$302-S$301)*10)),1))</f>
        <v>0</v>
      </c>
      <c r="T253" s="363">
        <f>IF('Datos de Indicador'!AJ256="No data","x",ROUND(IF('Datos de Indicador'!AJ256&gt;T$302,0,IF('Datos de Indicador'!AJ256&lt;T$301,10,(T$302-'Datos de Indicador'!AJ256)/(T$302-T$301)*10)),1))</f>
        <v>0.1</v>
      </c>
      <c r="U253" s="363">
        <f>IF('Datos de Indicador'!AK256="No data","x",ROUND(IF('Datos de Indicador'!AK256&gt;U$302,0,IF('Datos de Indicador'!AK256&lt;U$301,10,(U$302-'Datos de Indicador'!AK256)/(U$302-U$301)*10)),1))</f>
        <v>0.5</v>
      </c>
      <c r="V253" s="364">
        <f t="shared" si="30"/>
        <v>1.4</v>
      </c>
      <c r="W253" s="365">
        <f>IF('Datos de Indicador'!AL256="No dato","x",ROUND(IF('Datos de Indicador'!AL256&gt;W$302,0,IF('Datos de Indicador'!AL256&lt;$W$301,10,(W$302-'Datos de Indicador'!AL256)/(W$302-W$301)*10)),1))</f>
        <v>4.2</v>
      </c>
      <c r="X253" s="361">
        <f t="shared" si="31"/>
        <v>2.8</v>
      </c>
      <c r="Y253" s="366">
        <f t="shared" si="28"/>
        <v>3.7</v>
      </c>
      <c r="Z253" s="32"/>
      <c r="AA253" s="378"/>
      <c r="AC253" s="378"/>
    </row>
    <row r="254" spans="1:36" s="3" customFormat="1" x14ac:dyDescent="0.25">
      <c r="A254" s="104" t="s">
        <v>362</v>
      </c>
      <c r="B254" s="101" t="s">
        <v>364</v>
      </c>
      <c r="C254" s="307">
        <v>1602</v>
      </c>
      <c r="D254" s="358">
        <f>IF('Datos de Indicador'!Y257="No dato","x",ROUND(IF('Datos de Indicador'!Y257&gt;D$302,10,IF('Datos de Indicador'!Y257&lt;$D$301,0,10-(D$302-'Datos de Indicador'!Y257)/(D$302-D$301)*10)),1))</f>
        <v>10</v>
      </c>
      <c r="E254" s="359">
        <f>IF('Datos de Indicador'!Z257="No dato","x",ROUND(IF('Datos de Indicador'!Z257&gt;E$302,0,IF('Datos de Indicador'!Z257&lt;$E$301,10,(E$302-'Datos de Indicador'!Z257)/(E$302-E$301)*10)),1))</f>
        <v>10</v>
      </c>
      <c r="F254" s="360">
        <f t="shared" si="29"/>
        <v>10</v>
      </c>
      <c r="G254" s="359">
        <f>IF('Datos de Indicador'!AA257="No dato","x",ROUND(IF('Datos de Indicador'!AA257&gt;G$302,0,IF('Datos de Indicador'!AA257&lt;$G$301,10,(G$302-'Datos de Indicador'!AA257)/(G$302-G$301)*10)),1))</f>
        <v>6.2</v>
      </c>
      <c r="H254" s="361">
        <f t="shared" si="24"/>
        <v>6.2</v>
      </c>
      <c r="I254" s="362">
        <f t="shared" si="25"/>
        <v>8.8000000000000007</v>
      </c>
      <c r="J254" s="359">
        <f>IF('Datos de Indicador'!AB257="No dato","x",ROUND(IF('Datos de Indicador'!AB257&gt;J$302,0,IF('Datos de Indicador'!AB257&lt;$J$301,10,(J$302-'Datos de Indicador'!AB257)/(J$302-J$301)*10)),1))</f>
        <v>1.6</v>
      </c>
      <c r="K254" s="359">
        <f>IF('Datos de Indicador'!AC257="No dato","x",ROUND(IF('Datos de Indicador'!AC257&gt;K$302,0,IF('Datos de Indicador'!AC257&lt;$K$301,10,(K$302-'Datos de Indicador'!AC257)/(K$302-K$301)*10)),1))</f>
        <v>9.3000000000000007</v>
      </c>
      <c r="L254" s="359">
        <f>IF('Datos de Indicador'!AD257="No dato","x",ROUND(IF('Datos de Indicador'!AD257&gt;L$302,0,IF('Datos de Indicador'!AD257&lt;$L$301,10,(L$302-'Datos de Indicador'!AD257)/(L$302-L$301)*10)),1))</f>
        <v>6.3</v>
      </c>
      <c r="M254" s="361">
        <f t="shared" si="26"/>
        <v>5.7</v>
      </c>
      <c r="N254" s="358">
        <f>IF('Datos de Indicador'!AE257="No dato","x",ROUND(IF('Datos de Indicador'!AE257&gt;N$302,0,IF('Datos de Indicador'!AE257&lt;$N$301,10,(N$302-'Datos de Indicador'!AE257)/(N$302-N$301)*10)),1))</f>
        <v>2.2000000000000002</v>
      </c>
      <c r="O254" s="359">
        <f>IF('Datos de Indicador'!AF257="No dato","x",ROUND(IF('Datos de Indicador'!AF257&gt;O$302,0,IF('Datos de Indicador'!AF257&lt;$O$301,10,(O$302-'Datos de Indicador'!AF257)/(O$302-O$301)*10)),1))</f>
        <v>8</v>
      </c>
      <c r="P254" s="359">
        <f>IF('Datos de Indicador'!AG257="No dato","x",ROUND(IF('Datos de Indicador'!AG257&gt;P$302,0,IF('Datos de Indicador'!AG257&lt;$P$301,10,(P$302-'Datos de Indicador'!AG257)/(P$302-P$301)*10)),1))</f>
        <v>2.2000000000000002</v>
      </c>
      <c r="Q254" s="361">
        <f t="shared" si="27"/>
        <v>4.0999999999999996</v>
      </c>
      <c r="R254" s="363">
        <f>IF('Datos de Indicador'!AH257="No data","x",ROUND(IF('Datos de Indicador'!AH257&gt;R$302,0,IF('Datos de Indicador'!AH257&lt;R$301,10,(R$302-'Datos de Indicador'!AH257)/(R$302-R$301)*10)),1))</f>
        <v>1.1000000000000001</v>
      </c>
      <c r="S254" s="363">
        <f>IF('Datos de Indicador'!AI257="No data","x",ROUND(IF('Datos de Indicador'!AI257&gt;S$302,0,IF('Datos de Indicador'!AI257&lt;S$301,10,(S$302-'Datos de Indicador'!AI257)/(S$302-S$301)*10)),1))</f>
        <v>0</v>
      </c>
      <c r="T254" s="363">
        <f>IF('Datos de Indicador'!AJ257="No data","x",ROUND(IF('Datos de Indicador'!AJ257&gt;T$302,0,IF('Datos de Indicador'!AJ257&lt;T$301,10,(T$302-'Datos de Indicador'!AJ257)/(T$302-T$301)*10)),1))</f>
        <v>2.9</v>
      </c>
      <c r="U254" s="363">
        <f>IF('Datos de Indicador'!AK257="No data","x",ROUND(IF('Datos de Indicador'!AK257&gt;U$302,0,IF('Datos de Indicador'!AK257&lt;U$301,10,(U$302-'Datos de Indicador'!AK257)/(U$302-U$301)*10)),1))</f>
        <v>10</v>
      </c>
      <c r="V254" s="364">
        <f t="shared" si="30"/>
        <v>4.5</v>
      </c>
      <c r="W254" s="365">
        <f>IF('Datos de Indicador'!AL257="No dato","x",ROUND(IF('Datos de Indicador'!AL257&gt;W$302,0,IF('Datos de Indicador'!AL257&lt;$W$301,10,(W$302-'Datos de Indicador'!AL257)/(W$302-W$301)*10)),1))</f>
        <v>6.6</v>
      </c>
      <c r="X254" s="361">
        <f t="shared" si="31"/>
        <v>5.6</v>
      </c>
      <c r="Y254" s="366">
        <f t="shared" si="28"/>
        <v>5.0999999999999996</v>
      </c>
      <c r="Z254" s="32"/>
      <c r="AA254" s="378"/>
      <c r="AC254" s="378"/>
    </row>
    <row r="255" spans="1:36" s="3" customFormat="1" x14ac:dyDescent="0.25">
      <c r="A255" s="104" t="s">
        <v>362</v>
      </c>
      <c r="B255" s="101" t="s">
        <v>365</v>
      </c>
      <c r="C255" s="307">
        <v>1603</v>
      </c>
      <c r="D255" s="358">
        <f>IF('Datos de Indicador'!Y258="No dato","x",ROUND(IF('Datos de Indicador'!Y258&gt;D$302,10,IF('Datos de Indicador'!Y258&lt;$D$301,0,10-(D$302-'Datos de Indicador'!Y258)/(D$302-D$301)*10)),1))</f>
        <v>5</v>
      </c>
      <c r="E255" s="359">
        <f>IF('Datos de Indicador'!Z258="No dato","x",ROUND(IF('Datos de Indicador'!Z258&gt;E$302,0,IF('Datos de Indicador'!Z258&lt;$E$301,10,(E$302-'Datos de Indicador'!Z258)/(E$302-E$301)*10)),1))</f>
        <v>0</v>
      </c>
      <c r="F255" s="360">
        <f t="shared" si="29"/>
        <v>3.3</v>
      </c>
      <c r="G255" s="359">
        <f>IF('Datos de Indicador'!AA258="No dato","x",ROUND(IF('Datos de Indicador'!AA258&gt;G$302,0,IF('Datos de Indicador'!AA258&lt;$G$301,10,(G$302-'Datos de Indicador'!AA258)/(G$302-G$301)*10)),1))</f>
        <v>6.8</v>
      </c>
      <c r="H255" s="361">
        <f t="shared" si="24"/>
        <v>6.8</v>
      </c>
      <c r="I255" s="362">
        <f t="shared" si="25"/>
        <v>5.3</v>
      </c>
      <c r="J255" s="359">
        <f>IF('Datos de Indicador'!AB258="No dato","x",ROUND(IF('Datos de Indicador'!AB258&gt;J$302,0,IF('Datos de Indicador'!AB258&lt;$J$301,10,(J$302-'Datos de Indicador'!AB258)/(J$302-J$301)*10)),1))</f>
        <v>6.7</v>
      </c>
      <c r="K255" s="359">
        <f>IF('Datos de Indicador'!AC258="No dato","x",ROUND(IF('Datos de Indicador'!AC258&gt;K$302,0,IF('Datos de Indicador'!AC258&lt;$K$301,10,(K$302-'Datos de Indicador'!AC258)/(K$302-K$301)*10)),1))</f>
        <v>9.6999999999999993</v>
      </c>
      <c r="L255" s="359">
        <f>IF('Datos de Indicador'!AD258="No dato","x",ROUND(IF('Datos de Indicador'!AD258&gt;L$302,0,IF('Datos de Indicador'!AD258&lt;$L$301,10,(L$302-'Datos de Indicador'!AD258)/(L$302-L$301)*10)),1))</f>
        <v>6.3</v>
      </c>
      <c r="M255" s="361">
        <f t="shared" si="26"/>
        <v>7.6</v>
      </c>
      <c r="N255" s="358">
        <f>IF('Datos de Indicador'!AE258="No dato","x",ROUND(IF('Datos de Indicador'!AE258&gt;N$302,0,IF('Datos de Indicador'!AE258&lt;$N$301,10,(N$302-'Datos de Indicador'!AE258)/(N$302-N$301)*10)),1))</f>
        <v>4.2</v>
      </c>
      <c r="O255" s="359">
        <f>IF('Datos de Indicador'!AF258="No dato","x",ROUND(IF('Datos de Indicador'!AF258&gt;O$302,0,IF('Datos de Indicador'!AF258&lt;$O$301,10,(O$302-'Datos de Indicador'!AF258)/(O$302-O$301)*10)),1))</f>
        <v>10</v>
      </c>
      <c r="P255" s="359">
        <f>IF('Datos de Indicador'!AG258="No dato","x",ROUND(IF('Datos de Indicador'!AG258&gt;P$302,0,IF('Datos de Indicador'!AG258&lt;$P$301,10,(P$302-'Datos de Indicador'!AG258)/(P$302-P$301)*10)),1))</f>
        <v>7.5</v>
      </c>
      <c r="Q255" s="361">
        <f t="shared" si="27"/>
        <v>7.2</v>
      </c>
      <c r="R255" s="363">
        <f>IF('Datos de Indicador'!AH258="No data","x",ROUND(IF('Datos de Indicador'!AH258&gt;R$302,0,IF('Datos de Indicador'!AH258&lt;R$301,10,(R$302-'Datos de Indicador'!AH258)/(R$302-R$301)*10)),1))</f>
        <v>0</v>
      </c>
      <c r="S255" s="363">
        <f>IF('Datos de Indicador'!AI258="No data","x",ROUND(IF('Datos de Indicador'!AI258&gt;S$302,0,IF('Datos de Indicador'!AI258&lt;S$301,10,(S$302-'Datos de Indicador'!AI258)/(S$302-S$301)*10)),1))</f>
        <v>0</v>
      </c>
      <c r="T255" s="363">
        <f>IF('Datos de Indicador'!AJ258="No data","x",ROUND(IF('Datos de Indicador'!AJ258&gt;T$302,0,IF('Datos de Indicador'!AJ258&lt;T$301,10,(T$302-'Datos de Indicador'!AJ258)/(T$302-T$301)*10)),1))</f>
        <v>2.7</v>
      </c>
      <c r="U255" s="363">
        <f>IF('Datos de Indicador'!AK258="No data","x",ROUND(IF('Datos de Indicador'!AK258&gt;U$302,0,IF('Datos de Indicador'!AK258&lt;U$301,10,(U$302-'Datos de Indicador'!AK258)/(U$302-U$301)*10)),1))</f>
        <v>9.9</v>
      </c>
      <c r="V255" s="364">
        <f t="shared" si="30"/>
        <v>4.2</v>
      </c>
      <c r="W255" s="365">
        <f>IF('Datos de Indicador'!AL258="No dato","x",ROUND(IF('Datos de Indicador'!AL258&gt;W$302,0,IF('Datos de Indicador'!AL258&lt;$W$301,10,(W$302-'Datos de Indicador'!AL258)/(W$302-W$301)*10)),1))</f>
        <v>5.9</v>
      </c>
      <c r="X255" s="361">
        <f t="shared" si="31"/>
        <v>5.0999999999999996</v>
      </c>
      <c r="Y255" s="366">
        <f t="shared" si="28"/>
        <v>6.6</v>
      </c>
      <c r="Z255" s="32"/>
      <c r="AA255" s="378"/>
      <c r="AC255" s="378"/>
    </row>
    <row r="256" spans="1:36" s="3" customFormat="1" x14ac:dyDescent="0.25">
      <c r="A256" s="104" t="s">
        <v>362</v>
      </c>
      <c r="B256" s="101" t="s">
        <v>366</v>
      </c>
      <c r="C256" s="307">
        <v>1604</v>
      </c>
      <c r="D256" s="358">
        <f>IF('Datos de Indicador'!Y259="No dato","x",ROUND(IF('Datos de Indicador'!Y259&gt;D$302,10,IF('Datos de Indicador'!Y259&lt;$D$301,0,10-(D$302-'Datos de Indicador'!Y259)/(D$302-D$301)*10)),1))</f>
        <v>5</v>
      </c>
      <c r="E256" s="359">
        <f>IF('Datos de Indicador'!Z259="No dato","x",ROUND(IF('Datos de Indicador'!Z259&gt;E$302,0,IF('Datos de Indicador'!Z259&lt;$E$301,10,(E$302-'Datos de Indicador'!Z259)/(E$302-E$301)*10)),1))</f>
        <v>10</v>
      </c>
      <c r="F256" s="360">
        <f t="shared" si="29"/>
        <v>6.7</v>
      </c>
      <c r="G256" s="359">
        <f>IF('Datos de Indicador'!AA259="No dato","x",ROUND(IF('Datos de Indicador'!AA259&gt;G$302,0,IF('Datos de Indicador'!AA259&lt;$G$301,10,(G$302-'Datos de Indicador'!AA259)/(G$302-G$301)*10)),1))</f>
        <v>3.7</v>
      </c>
      <c r="H256" s="361">
        <f t="shared" si="24"/>
        <v>3.7</v>
      </c>
      <c r="I256" s="362">
        <f t="shared" si="25"/>
        <v>5.4</v>
      </c>
      <c r="J256" s="359">
        <f>IF('Datos de Indicador'!AB259="No dato","x",ROUND(IF('Datos de Indicador'!AB259&gt;J$302,0,IF('Datos de Indicador'!AB259&lt;$J$301,10,(J$302-'Datos de Indicador'!AB259)/(J$302-J$301)*10)),1))</f>
        <v>5.5</v>
      </c>
      <c r="K256" s="359">
        <f>IF('Datos de Indicador'!AC259="No dato","x",ROUND(IF('Datos de Indicador'!AC259&gt;K$302,0,IF('Datos de Indicador'!AC259&lt;$K$301,10,(K$302-'Datos de Indicador'!AC259)/(K$302-K$301)*10)),1))</f>
        <v>8.9</v>
      </c>
      <c r="L256" s="359">
        <f>IF('Datos de Indicador'!AD259="No dato","x",ROUND(IF('Datos de Indicador'!AD259&gt;L$302,0,IF('Datos de Indicador'!AD259&lt;$L$301,10,(L$302-'Datos de Indicador'!AD259)/(L$302-L$301)*10)),1))</f>
        <v>4.2</v>
      </c>
      <c r="M256" s="361">
        <f t="shared" si="26"/>
        <v>6.2</v>
      </c>
      <c r="N256" s="358">
        <f>IF('Datos de Indicador'!AE259="No dato","x",ROUND(IF('Datos de Indicador'!AE259&gt;N$302,0,IF('Datos de Indicador'!AE259&lt;$N$301,10,(N$302-'Datos de Indicador'!AE259)/(N$302-N$301)*10)),1))</f>
        <v>6.9</v>
      </c>
      <c r="O256" s="359">
        <f>IF('Datos de Indicador'!AF259="No dato","x",ROUND(IF('Datos de Indicador'!AF259&gt;O$302,0,IF('Datos de Indicador'!AF259&lt;$O$301,10,(O$302-'Datos de Indicador'!AF259)/(O$302-O$301)*10)),1))</f>
        <v>8.6999999999999993</v>
      </c>
      <c r="P256" s="359">
        <f>IF('Datos de Indicador'!AG259="No dato","x",ROUND(IF('Datos de Indicador'!AG259&gt;P$302,0,IF('Datos de Indicador'!AG259&lt;$P$301,10,(P$302-'Datos de Indicador'!AG259)/(P$302-P$301)*10)),1))</f>
        <v>2.7</v>
      </c>
      <c r="Q256" s="361">
        <f t="shared" si="27"/>
        <v>6.1</v>
      </c>
      <c r="R256" s="363">
        <f>IF('Datos de Indicador'!AH259="No data","x",ROUND(IF('Datos de Indicador'!AH259&gt;R$302,0,IF('Datos de Indicador'!AH259&lt;R$301,10,(R$302-'Datos de Indicador'!AH259)/(R$302-R$301)*10)),1))</f>
        <v>1.6</v>
      </c>
      <c r="S256" s="363">
        <f>IF('Datos de Indicador'!AI259="No data","x",ROUND(IF('Datos de Indicador'!AI259&gt;S$302,0,IF('Datos de Indicador'!AI259&lt;S$301,10,(S$302-'Datos de Indicador'!AI259)/(S$302-S$301)*10)),1))</f>
        <v>1.8</v>
      </c>
      <c r="T256" s="363">
        <f>IF('Datos de Indicador'!AJ259="No data","x",ROUND(IF('Datos de Indicador'!AJ259&gt;T$302,0,IF('Datos de Indicador'!AJ259&lt;T$301,10,(T$302-'Datos de Indicador'!AJ259)/(T$302-T$301)*10)),1))</f>
        <v>4.3</v>
      </c>
      <c r="U256" s="363">
        <f>IF('Datos de Indicador'!AK259="No data","x",ROUND(IF('Datos de Indicador'!AK259&gt;U$302,0,IF('Datos de Indicador'!AK259&lt;U$301,10,(U$302-'Datos de Indicador'!AK259)/(U$302-U$301)*10)),1))</f>
        <v>7.8</v>
      </c>
      <c r="V256" s="364">
        <f t="shared" si="30"/>
        <v>4.5999999999999996</v>
      </c>
      <c r="W256" s="365">
        <f>IF('Datos de Indicador'!AL259="No dato","x",ROUND(IF('Datos de Indicador'!AL259&gt;W$302,0,IF('Datos de Indicador'!AL259&lt;$W$301,10,(W$302-'Datos de Indicador'!AL259)/(W$302-W$301)*10)),1))</f>
        <v>5</v>
      </c>
      <c r="X256" s="361">
        <f t="shared" si="31"/>
        <v>4.8</v>
      </c>
      <c r="Y256" s="366">
        <f t="shared" si="28"/>
        <v>5.7</v>
      </c>
      <c r="Z256" s="32"/>
      <c r="AA256" s="378"/>
      <c r="AC256" s="378"/>
      <c r="AH256" s="3">
        <v>0.33</v>
      </c>
      <c r="AI256" s="3">
        <v>0.16</v>
      </c>
      <c r="AJ256" s="3">
        <v>0.16</v>
      </c>
    </row>
    <row r="257" spans="1:29" s="3" customFormat="1" x14ac:dyDescent="0.25">
      <c r="A257" s="104" t="s">
        <v>362</v>
      </c>
      <c r="B257" s="101" t="s">
        <v>367</v>
      </c>
      <c r="C257" s="307">
        <v>1605</v>
      </c>
      <c r="D257" s="358">
        <f>IF('Datos de Indicador'!Y260="No dato","x",ROUND(IF('Datos de Indicador'!Y260&gt;D$302,10,IF('Datos de Indicador'!Y260&lt;$D$301,0,10-(D$302-'Datos de Indicador'!Y260)/(D$302-D$301)*10)),1))</f>
        <v>10</v>
      </c>
      <c r="E257" s="359">
        <f>IF('Datos de Indicador'!Z260="No dato","x",ROUND(IF('Datos de Indicador'!Z260&gt;E$302,0,IF('Datos de Indicador'!Z260&lt;$E$301,10,(E$302-'Datos de Indicador'!Z260)/(E$302-E$301)*10)),1))</f>
        <v>10</v>
      </c>
      <c r="F257" s="360">
        <f t="shared" si="29"/>
        <v>10</v>
      </c>
      <c r="G257" s="359">
        <f>IF('Datos de Indicador'!AA260="No dato","x",ROUND(IF('Datos de Indicador'!AA260&gt;G$302,0,IF('Datos de Indicador'!AA260&lt;$G$301,10,(G$302-'Datos de Indicador'!AA260)/(G$302-G$301)*10)),1))</f>
        <v>7.3</v>
      </c>
      <c r="H257" s="361">
        <f t="shared" si="24"/>
        <v>7.3</v>
      </c>
      <c r="I257" s="362">
        <f t="shared" si="25"/>
        <v>9.1</v>
      </c>
      <c r="J257" s="359">
        <f>IF('Datos de Indicador'!AB260="No dato","x",ROUND(IF('Datos de Indicador'!AB260&gt;J$302,0,IF('Datos de Indicador'!AB260&lt;$J$301,10,(J$302-'Datos de Indicador'!AB260)/(J$302-J$301)*10)),1))</f>
        <v>1.8</v>
      </c>
      <c r="K257" s="359">
        <f>IF('Datos de Indicador'!AC260="No dato","x",ROUND(IF('Datos de Indicador'!AC260&gt;K$302,0,IF('Datos de Indicador'!AC260&lt;$K$301,10,(K$302-'Datos de Indicador'!AC260)/(K$302-K$301)*10)),1))</f>
        <v>9.5</v>
      </c>
      <c r="L257" s="359">
        <f>IF('Datos de Indicador'!AD260="No dato","x",ROUND(IF('Datos de Indicador'!AD260&gt;L$302,0,IF('Datos de Indicador'!AD260&lt;$L$301,10,(L$302-'Datos de Indicador'!AD260)/(L$302-L$301)*10)),1))</f>
        <v>6.3</v>
      </c>
      <c r="M257" s="361">
        <f t="shared" si="26"/>
        <v>5.9</v>
      </c>
      <c r="N257" s="358">
        <f>IF('Datos de Indicador'!AE260="No dato","x",ROUND(IF('Datos de Indicador'!AE260&gt;N$302,0,IF('Datos de Indicador'!AE260&lt;$N$301,10,(N$302-'Datos de Indicador'!AE260)/(N$302-N$301)*10)),1))</f>
        <v>5.9</v>
      </c>
      <c r="O257" s="359">
        <f>IF('Datos de Indicador'!AF260="No dato","x",ROUND(IF('Datos de Indicador'!AF260&gt;O$302,0,IF('Datos de Indicador'!AF260&lt;$O$301,10,(O$302-'Datos de Indicador'!AF260)/(O$302-O$301)*10)),1))</f>
        <v>8</v>
      </c>
      <c r="P257" s="359">
        <f>IF('Datos de Indicador'!AG260="No dato","x",ROUND(IF('Datos de Indicador'!AG260&gt;P$302,0,IF('Datos de Indicador'!AG260&lt;$P$301,10,(P$302-'Datos de Indicador'!AG260)/(P$302-P$301)*10)),1))</f>
        <v>2.5</v>
      </c>
      <c r="Q257" s="361">
        <f t="shared" si="27"/>
        <v>5.5</v>
      </c>
      <c r="R257" s="363">
        <f>IF('Datos de Indicador'!AH260="No data","x",ROUND(IF('Datos de Indicador'!AH260&gt;R$302,0,IF('Datos de Indicador'!AH260&lt;R$301,10,(R$302-'Datos de Indicador'!AH260)/(R$302-R$301)*10)),1))</f>
        <v>0</v>
      </c>
      <c r="S257" s="363">
        <f>IF('Datos de Indicador'!AI260="No data","x",ROUND(IF('Datos de Indicador'!AI260&gt;S$302,0,IF('Datos de Indicador'!AI260&lt;S$301,10,(S$302-'Datos de Indicador'!AI260)/(S$302-S$301)*10)),1))</f>
        <v>0</v>
      </c>
      <c r="T257" s="363">
        <f>IF('Datos de Indicador'!AJ260="No data","x",ROUND(IF('Datos de Indicador'!AJ260&gt;T$302,0,IF('Datos de Indicador'!AJ260&lt;T$301,10,(T$302-'Datos de Indicador'!AJ260)/(T$302-T$301)*10)),1))</f>
        <v>6.4</v>
      </c>
      <c r="U257" s="363">
        <f>IF('Datos de Indicador'!AK260="No data","x",ROUND(IF('Datos de Indicador'!AK260&gt;U$302,0,IF('Datos de Indicador'!AK260&lt;U$301,10,(U$302-'Datos de Indicador'!AK260)/(U$302-U$301)*10)),1))</f>
        <v>10</v>
      </c>
      <c r="V257" s="364">
        <f t="shared" si="30"/>
        <v>5.5</v>
      </c>
      <c r="W257" s="365">
        <f>IF('Datos de Indicador'!AL260="No dato","x",ROUND(IF('Datos de Indicador'!AL260&gt;W$302,0,IF('Datos de Indicador'!AL260&lt;$W$301,10,(W$302-'Datos de Indicador'!AL260)/(W$302-W$301)*10)),1))</f>
        <v>6.5</v>
      </c>
      <c r="X257" s="361">
        <f t="shared" si="31"/>
        <v>6</v>
      </c>
      <c r="Y257" s="366">
        <f t="shared" si="28"/>
        <v>5.8</v>
      </c>
      <c r="Z257" s="32"/>
      <c r="AA257" s="378"/>
      <c r="AC257" s="378"/>
    </row>
    <row r="258" spans="1:29" s="3" customFormat="1" x14ac:dyDescent="0.25">
      <c r="A258" s="104" t="s">
        <v>362</v>
      </c>
      <c r="B258" s="101" t="s">
        <v>368</v>
      </c>
      <c r="C258" s="307">
        <v>1606</v>
      </c>
      <c r="D258" s="358">
        <f>IF('Datos de Indicador'!Y261="No dato","x",ROUND(IF('Datos de Indicador'!Y261&gt;D$302,10,IF('Datos de Indicador'!Y261&lt;$D$301,0,10-(D$302-'Datos de Indicador'!Y261)/(D$302-D$301)*10)),1))</f>
        <v>10</v>
      </c>
      <c r="E258" s="359">
        <f>IF('Datos de Indicador'!Z261="No dato","x",ROUND(IF('Datos de Indicador'!Z261&gt;E$302,0,IF('Datos de Indicador'!Z261&lt;$E$301,10,(E$302-'Datos de Indicador'!Z261)/(E$302-E$301)*10)),1))</f>
        <v>10</v>
      </c>
      <c r="F258" s="360">
        <f t="shared" si="29"/>
        <v>10</v>
      </c>
      <c r="G258" s="359">
        <f>IF('Datos de Indicador'!AA261="No dato","x",ROUND(IF('Datos de Indicador'!AA261&gt;G$302,0,IF('Datos de Indicador'!AA261&lt;$G$301,10,(G$302-'Datos de Indicador'!AA261)/(G$302-G$301)*10)),1))</f>
        <v>8.1999999999999993</v>
      </c>
      <c r="H258" s="361">
        <f t="shared" si="24"/>
        <v>8.1999999999999993</v>
      </c>
      <c r="I258" s="362">
        <f t="shared" si="25"/>
        <v>9.3000000000000007</v>
      </c>
      <c r="J258" s="359">
        <f>IF('Datos de Indicador'!AB261="No dato","x",ROUND(IF('Datos de Indicador'!AB261&gt;J$302,0,IF('Datos de Indicador'!AB261&lt;$J$301,10,(J$302-'Datos de Indicador'!AB261)/(J$302-J$301)*10)),1))</f>
        <v>5.5</v>
      </c>
      <c r="K258" s="359">
        <f>IF('Datos de Indicador'!AC261="No dato","x",ROUND(IF('Datos de Indicador'!AC261&gt;K$302,0,IF('Datos de Indicador'!AC261&lt;$K$301,10,(K$302-'Datos de Indicador'!AC261)/(K$302-K$301)*10)),1))</f>
        <v>9.4</v>
      </c>
      <c r="L258" s="359">
        <f>IF('Datos de Indicador'!AD261="No dato","x",ROUND(IF('Datos de Indicador'!AD261&gt;L$302,0,IF('Datos de Indicador'!AD261&lt;$L$301,10,(L$302-'Datos de Indicador'!AD261)/(L$302-L$301)*10)),1))</f>
        <v>6</v>
      </c>
      <c r="M258" s="361">
        <f t="shared" si="26"/>
        <v>7</v>
      </c>
      <c r="N258" s="358">
        <f>IF('Datos de Indicador'!AE261="No dato","x",ROUND(IF('Datos de Indicador'!AE261&gt;N$302,0,IF('Datos de Indicador'!AE261&lt;$N$301,10,(N$302-'Datos de Indicador'!AE261)/(N$302-N$301)*10)),1))</f>
        <v>6.8</v>
      </c>
      <c r="O258" s="359">
        <f>IF('Datos de Indicador'!AF261="No dato","x",ROUND(IF('Datos de Indicador'!AF261&gt;O$302,0,IF('Datos de Indicador'!AF261&lt;$O$301,10,(O$302-'Datos de Indicador'!AF261)/(O$302-O$301)*10)),1))</f>
        <v>10</v>
      </c>
      <c r="P258" s="359">
        <f>IF('Datos de Indicador'!AG261="No dato","x",ROUND(IF('Datos de Indicador'!AG261&gt;P$302,0,IF('Datos de Indicador'!AG261&lt;$P$301,10,(P$302-'Datos de Indicador'!AG261)/(P$302-P$301)*10)),1))</f>
        <v>2.4</v>
      </c>
      <c r="Q258" s="361">
        <f t="shared" si="27"/>
        <v>6.4</v>
      </c>
      <c r="R258" s="363">
        <f>IF('Datos de Indicador'!AH261="No data","x",ROUND(IF('Datos de Indicador'!AH261&gt;R$302,0,IF('Datos de Indicador'!AH261&lt;R$301,10,(R$302-'Datos de Indicador'!AH261)/(R$302-R$301)*10)),1))</f>
        <v>1.3</v>
      </c>
      <c r="S258" s="363">
        <f>IF('Datos de Indicador'!AI261="No data","x",ROUND(IF('Datos de Indicador'!AI261&gt;S$302,0,IF('Datos de Indicador'!AI261&lt;S$301,10,(S$302-'Datos de Indicador'!AI261)/(S$302-S$301)*10)),1))</f>
        <v>0</v>
      </c>
      <c r="T258" s="363">
        <f>IF('Datos de Indicador'!AJ261="No data","x",ROUND(IF('Datos de Indicador'!AJ261&gt;T$302,0,IF('Datos de Indicador'!AJ261&lt;T$301,10,(T$302-'Datos de Indicador'!AJ261)/(T$302-T$301)*10)),1))</f>
        <v>4.2</v>
      </c>
      <c r="U258" s="363">
        <f>IF('Datos de Indicador'!AK261="No data","x",ROUND(IF('Datos de Indicador'!AK261&gt;U$302,0,IF('Datos de Indicador'!AK261&lt;U$301,10,(U$302-'Datos de Indicador'!AK261)/(U$302-U$301)*10)),1))</f>
        <v>8.4</v>
      </c>
      <c r="V258" s="364">
        <f t="shared" si="30"/>
        <v>4.4000000000000004</v>
      </c>
      <c r="W258" s="365">
        <f>IF('Datos de Indicador'!AL261="No dato","x",ROUND(IF('Datos de Indicador'!AL261&gt;W$302,0,IF('Datos de Indicador'!AL261&lt;$W$301,10,(W$302-'Datos de Indicador'!AL261)/(W$302-W$301)*10)),1))</f>
        <v>6.4</v>
      </c>
      <c r="X258" s="361">
        <f t="shared" si="31"/>
        <v>5.4</v>
      </c>
      <c r="Y258" s="366">
        <f t="shared" si="28"/>
        <v>6.3</v>
      </c>
      <c r="Z258" s="32"/>
      <c r="AA258" s="378"/>
      <c r="AC258" s="378"/>
    </row>
    <row r="259" spans="1:29" s="3" customFormat="1" x14ac:dyDescent="0.25">
      <c r="A259" s="104" t="s">
        <v>362</v>
      </c>
      <c r="B259" s="101" t="s">
        <v>369</v>
      </c>
      <c r="C259" s="307">
        <v>1607</v>
      </c>
      <c r="D259" s="358">
        <f>IF('Datos de Indicador'!Y262="No dato","x",ROUND(IF('Datos de Indicador'!Y262&gt;D$302,10,IF('Datos de Indicador'!Y262&lt;$D$301,0,10-(D$302-'Datos de Indicador'!Y262)/(D$302-D$301)*10)),1))</f>
        <v>5</v>
      </c>
      <c r="E259" s="359">
        <f>IF('Datos de Indicador'!Z262="No dato","x",ROUND(IF('Datos de Indicador'!Z262&gt;E$302,0,IF('Datos de Indicador'!Z262&lt;$E$301,10,(E$302-'Datos de Indicador'!Z262)/(E$302-E$301)*10)),1))</f>
        <v>10</v>
      </c>
      <c r="F259" s="360">
        <f t="shared" si="29"/>
        <v>6.7</v>
      </c>
      <c r="G259" s="359">
        <f>IF('Datos de Indicador'!AA262="No dato","x",ROUND(IF('Datos de Indicador'!AA262&gt;G$302,0,IF('Datos de Indicador'!AA262&lt;$G$301,10,(G$302-'Datos de Indicador'!AA262)/(G$302-G$301)*10)),1))</f>
        <v>6.4</v>
      </c>
      <c r="H259" s="361">
        <f t="shared" ref="H259:H300" si="32">G259</f>
        <v>6.4</v>
      </c>
      <c r="I259" s="362">
        <f t="shared" ref="I259:I300" si="33">ROUND(IF(H259="x",F259,(10-GEOMEAN(((10-H259)/10*9+1),((10-F259)/10*9+1)))/9*10),1)</f>
        <v>6.6</v>
      </c>
      <c r="J259" s="359">
        <f>IF('Datos de Indicador'!AB262="No dato","x",ROUND(IF('Datos de Indicador'!AB262&gt;J$302,0,IF('Datos de Indicador'!AB262&lt;$J$301,10,(J$302-'Datos de Indicador'!AB262)/(J$302-J$301)*10)),1))</f>
        <v>3.9</v>
      </c>
      <c r="K259" s="359">
        <f>IF('Datos de Indicador'!AC262="No dato","x",ROUND(IF('Datos de Indicador'!AC262&gt;K$302,0,IF('Datos de Indicador'!AC262&lt;$K$301,10,(K$302-'Datos de Indicador'!AC262)/(K$302-K$301)*10)),1))</f>
        <v>9.6</v>
      </c>
      <c r="L259" s="359">
        <f>IF('Datos de Indicador'!AD262="No dato","x",ROUND(IF('Datos de Indicador'!AD262&gt;L$302,0,IF('Datos de Indicador'!AD262&lt;$L$301,10,(L$302-'Datos de Indicador'!AD262)/(L$302-L$301)*10)),1))</f>
        <v>5.4</v>
      </c>
      <c r="M259" s="361">
        <f t="shared" ref="M259:M300" si="34">IF(AND(J259="x",K259="x",L259="x"),"x",ROUND(AVERAGE(J259,K259,L259),1))</f>
        <v>6.3</v>
      </c>
      <c r="N259" s="358">
        <f>IF('Datos de Indicador'!AE262="No dato","x",ROUND(IF('Datos de Indicador'!AE262&gt;N$302,0,IF('Datos de Indicador'!AE262&lt;$N$301,10,(N$302-'Datos de Indicador'!AE262)/(N$302-N$301)*10)),1))</f>
        <v>1.1000000000000001</v>
      </c>
      <c r="O259" s="359">
        <f>IF('Datos de Indicador'!AF262="No dato","x",ROUND(IF('Datos de Indicador'!AF262&gt;O$302,0,IF('Datos de Indicador'!AF262&lt;$O$301,10,(O$302-'Datos de Indicador'!AF262)/(O$302-O$301)*10)),1))</f>
        <v>9.1999999999999993</v>
      </c>
      <c r="P259" s="359">
        <f>IF('Datos de Indicador'!AG262="No dato","x",ROUND(IF('Datos de Indicador'!AG262&gt;P$302,0,IF('Datos de Indicador'!AG262&lt;$P$301,10,(P$302-'Datos de Indicador'!AG262)/(P$302-P$301)*10)),1))</f>
        <v>3.3</v>
      </c>
      <c r="Q259" s="361">
        <f t="shared" ref="Q259:Q300" si="35">IF(AND(N259="x",O259="x",P259="x"),"x",ROUND(AVERAGE(N259,O259,P259),1))</f>
        <v>4.5</v>
      </c>
      <c r="R259" s="363">
        <f>IF('Datos de Indicador'!AH262="No data","x",ROUND(IF('Datos de Indicador'!AH262&gt;R$302,0,IF('Datos de Indicador'!AH262&lt;R$301,10,(R$302-'Datos de Indicador'!AH262)/(R$302-R$301)*10)),1))</f>
        <v>4.5999999999999996</v>
      </c>
      <c r="S259" s="363">
        <f>IF('Datos de Indicador'!AI262="No data","x",ROUND(IF('Datos de Indicador'!AI262&gt;S$302,0,IF('Datos de Indicador'!AI262&lt;S$301,10,(S$302-'Datos de Indicador'!AI262)/(S$302-S$301)*10)),1))</f>
        <v>0</v>
      </c>
      <c r="T259" s="363">
        <f>IF('Datos de Indicador'!AJ262="No data","x",ROUND(IF('Datos de Indicador'!AJ262&gt;T$302,0,IF('Datos de Indicador'!AJ262&lt;T$301,10,(T$302-'Datos de Indicador'!AJ262)/(T$302-T$301)*10)),1))</f>
        <v>1.4</v>
      </c>
      <c r="U259" s="363">
        <f>IF('Datos de Indicador'!AK262="No data","x",ROUND(IF('Datos de Indicador'!AK262&gt;U$302,0,IF('Datos de Indicador'!AK262&lt;U$301,10,(U$302-'Datos de Indicador'!AK262)/(U$302-U$301)*10)),1))</f>
        <v>9.4</v>
      </c>
      <c r="V259" s="364">
        <f t="shared" si="30"/>
        <v>4.4000000000000004</v>
      </c>
      <c r="W259" s="365">
        <f>IF('Datos de Indicador'!AL262="No dato","x",ROUND(IF('Datos de Indicador'!AL262&gt;W$302,0,IF('Datos de Indicador'!AL262&lt;$W$301,10,(W$302-'Datos de Indicador'!AL262)/(W$302-W$301)*10)),1))</f>
        <v>6.1</v>
      </c>
      <c r="X259" s="361">
        <f t="shared" si="31"/>
        <v>5.3</v>
      </c>
      <c r="Y259" s="366">
        <f t="shared" ref="Y259:Y300" si="36">IF(AND(M259="x",Q259="x",X259="x"),"x",ROUND(AVERAGE(M259,Q259,X259),1))</f>
        <v>5.4</v>
      </c>
      <c r="Z259" s="32"/>
      <c r="AA259" s="378"/>
      <c r="AC259" s="378"/>
    </row>
    <row r="260" spans="1:29" s="3" customFormat="1" x14ac:dyDescent="0.25">
      <c r="A260" s="104" t="s">
        <v>362</v>
      </c>
      <c r="B260" s="101" t="s">
        <v>370</v>
      </c>
      <c r="C260" s="307">
        <v>1608</v>
      </c>
      <c r="D260" s="358">
        <f>IF('Datos de Indicador'!Y263="No dato","x",ROUND(IF('Datos de Indicador'!Y263&gt;D$302,10,IF('Datos de Indicador'!Y263&lt;$D$301,0,10-(D$302-'Datos de Indicador'!Y263)/(D$302-D$301)*10)),1))</f>
        <v>10</v>
      </c>
      <c r="E260" s="359">
        <f>IF('Datos de Indicador'!Z263="No dato","x",ROUND(IF('Datos de Indicador'!Z263&gt;E$302,0,IF('Datos de Indicador'!Z263&lt;$E$301,10,(E$302-'Datos de Indicador'!Z263)/(E$302-E$301)*10)),1))</f>
        <v>10</v>
      </c>
      <c r="F260" s="360">
        <f t="shared" ref="F260:F300" si="37">IF(AND(D260="x",E260="x"),"x",ROUND(AVERAGE(D260,D260,E260),1))</f>
        <v>10</v>
      </c>
      <c r="G260" s="359">
        <f>IF('Datos de Indicador'!AA263="No dato","x",ROUND(IF('Datos de Indicador'!AA263&gt;G$302,0,IF('Datos de Indicador'!AA263&lt;$G$301,10,(G$302-'Datos de Indicador'!AA263)/(G$302-G$301)*10)),1))</f>
        <v>8</v>
      </c>
      <c r="H260" s="361">
        <f t="shared" si="32"/>
        <v>8</v>
      </c>
      <c r="I260" s="362">
        <f t="shared" si="33"/>
        <v>9.3000000000000007</v>
      </c>
      <c r="J260" s="359">
        <f>IF('Datos de Indicador'!AB263="No dato","x",ROUND(IF('Datos de Indicador'!AB263&gt;J$302,0,IF('Datos de Indicador'!AB263&lt;$J$301,10,(J$302-'Datos de Indicador'!AB263)/(J$302-J$301)*10)),1))</f>
        <v>5</v>
      </c>
      <c r="K260" s="359">
        <f>IF('Datos de Indicador'!AC263="No dato","x",ROUND(IF('Datos de Indicador'!AC263&gt;K$302,0,IF('Datos de Indicador'!AC263&lt;$K$301,10,(K$302-'Datos de Indicador'!AC263)/(K$302-K$301)*10)),1))</f>
        <v>9.9</v>
      </c>
      <c r="L260" s="359">
        <f>IF('Datos de Indicador'!AD263="No dato","x",ROUND(IF('Datos de Indicador'!AD263&gt;L$302,0,IF('Datos de Indicador'!AD263&lt;$L$301,10,(L$302-'Datos de Indicador'!AD263)/(L$302-L$301)*10)),1))</f>
        <v>6.1</v>
      </c>
      <c r="M260" s="361">
        <f t="shared" si="34"/>
        <v>7</v>
      </c>
      <c r="N260" s="358">
        <f>IF('Datos de Indicador'!AE263="No dato","x",ROUND(IF('Datos de Indicador'!AE263&gt;N$302,0,IF('Datos de Indicador'!AE263&lt;$N$301,10,(N$302-'Datos de Indicador'!AE263)/(N$302-N$301)*10)),1))</f>
        <v>6.4</v>
      </c>
      <c r="O260" s="359">
        <f>IF('Datos de Indicador'!AF263="No dato","x",ROUND(IF('Datos de Indicador'!AF263&gt;O$302,0,IF('Datos de Indicador'!AF263&lt;$O$301,10,(O$302-'Datos de Indicador'!AF263)/(O$302-O$301)*10)),1))</f>
        <v>5</v>
      </c>
      <c r="P260" s="359">
        <f>IF('Datos de Indicador'!AG263="No dato","x",ROUND(IF('Datos de Indicador'!AG263&gt;P$302,0,IF('Datos de Indicador'!AG263&lt;$P$301,10,(P$302-'Datos de Indicador'!AG263)/(P$302-P$301)*10)),1))</f>
        <v>3.3</v>
      </c>
      <c r="Q260" s="361">
        <f t="shared" si="35"/>
        <v>4.9000000000000004</v>
      </c>
      <c r="R260" s="363">
        <f>IF('Datos de Indicador'!AH263="No data","x",ROUND(IF('Datos de Indicador'!AH263&gt;R$302,0,IF('Datos de Indicador'!AH263&lt;R$301,10,(R$302-'Datos de Indicador'!AH263)/(R$302-R$301)*10)),1))</f>
        <v>7.9</v>
      </c>
      <c r="S260" s="363">
        <f>IF('Datos de Indicador'!AI263="No data","x",ROUND(IF('Datos de Indicador'!AI263&gt;S$302,0,IF('Datos de Indicador'!AI263&lt;S$301,10,(S$302-'Datos de Indicador'!AI263)/(S$302-S$301)*10)),1))</f>
        <v>0.3</v>
      </c>
      <c r="T260" s="363">
        <f>IF('Datos de Indicador'!AJ263="No data","x",ROUND(IF('Datos de Indicador'!AJ263&gt;T$302,0,IF('Datos de Indicador'!AJ263&lt;T$301,10,(T$302-'Datos de Indicador'!AJ263)/(T$302-T$301)*10)),1))</f>
        <v>7.5</v>
      </c>
      <c r="U260" s="363">
        <f>IF('Datos de Indicador'!AK263="No data","x",ROUND(IF('Datos de Indicador'!AK263&gt;U$302,0,IF('Datos de Indicador'!AK263&lt;U$301,10,(U$302-'Datos de Indicador'!AK263)/(U$302-U$301)*10)),1))</f>
        <v>10</v>
      </c>
      <c r="V260" s="364">
        <f t="shared" ref="V260:V300" si="38">IF(AND(R260="x",S260="x",T260="x",U260="x"),"x",ROUND(AVERAGE(R260,S260,T260,U260,T260,U260),1))</f>
        <v>7.2</v>
      </c>
      <c r="W260" s="365">
        <f>IF('Datos de Indicador'!AL263="No dato","x",ROUND(IF('Datos de Indicador'!AL263&gt;W$302,0,IF('Datos de Indicador'!AL263&lt;$W$301,10,(W$302-'Datos de Indicador'!AL263)/(W$302-W$301)*10)),1))</f>
        <v>6.9</v>
      </c>
      <c r="X260" s="361">
        <f t="shared" ref="X260:X300" si="39">IF(AND(V260="x",W260="x"),"x",ROUND(AVERAGE(V260,W260),1))</f>
        <v>7.1</v>
      </c>
      <c r="Y260" s="366">
        <f t="shared" si="36"/>
        <v>6.3</v>
      </c>
      <c r="Z260" s="32"/>
      <c r="AA260" s="378"/>
      <c r="AC260" s="378"/>
    </row>
    <row r="261" spans="1:29" s="3" customFormat="1" x14ac:dyDescent="0.25">
      <c r="A261" s="104" t="s">
        <v>362</v>
      </c>
      <c r="B261" s="101" t="s">
        <v>371</v>
      </c>
      <c r="C261" s="307">
        <v>1609</v>
      </c>
      <c r="D261" s="358">
        <f>IF('Datos de Indicador'!Y264="No dato","x",ROUND(IF('Datos de Indicador'!Y264&gt;D$302,10,IF('Datos de Indicador'!Y264&lt;$D$301,0,10-(D$302-'Datos de Indicador'!Y264)/(D$302-D$301)*10)),1))</f>
        <v>10</v>
      </c>
      <c r="E261" s="359">
        <f>IF('Datos de Indicador'!Z264="No dato","x",ROUND(IF('Datos de Indicador'!Z264&gt;E$302,0,IF('Datos de Indicador'!Z264&lt;$E$301,10,(E$302-'Datos de Indicador'!Z264)/(E$302-E$301)*10)),1))</f>
        <v>10</v>
      </c>
      <c r="F261" s="360">
        <f t="shared" si="37"/>
        <v>10</v>
      </c>
      <c r="G261" s="359">
        <f>IF('Datos de Indicador'!AA264="No dato","x",ROUND(IF('Datos de Indicador'!AA264&gt;G$302,0,IF('Datos de Indicador'!AA264&lt;$G$301,10,(G$302-'Datos de Indicador'!AA264)/(G$302-G$301)*10)),1))</f>
        <v>4.4000000000000004</v>
      </c>
      <c r="H261" s="361">
        <f t="shared" si="32"/>
        <v>4.4000000000000004</v>
      </c>
      <c r="I261" s="362">
        <f t="shared" si="33"/>
        <v>8.4</v>
      </c>
      <c r="J261" s="359">
        <f>IF('Datos de Indicador'!AB264="No dato","x",ROUND(IF('Datos de Indicador'!AB264&gt;J$302,0,IF('Datos de Indicador'!AB264&lt;$J$301,10,(J$302-'Datos de Indicador'!AB264)/(J$302-J$301)*10)),1))</f>
        <v>1.8</v>
      </c>
      <c r="K261" s="359">
        <f>IF('Datos de Indicador'!AC264="No dato","x",ROUND(IF('Datos de Indicador'!AC264&gt;K$302,0,IF('Datos de Indicador'!AC264&lt;$K$301,10,(K$302-'Datos de Indicador'!AC264)/(K$302-K$301)*10)),1))</f>
        <v>9.1</v>
      </c>
      <c r="L261" s="359">
        <f>IF('Datos de Indicador'!AD264="No dato","x",ROUND(IF('Datos de Indicador'!AD264&gt;L$302,0,IF('Datos de Indicador'!AD264&lt;$L$301,10,(L$302-'Datos de Indicador'!AD264)/(L$302-L$301)*10)),1))</f>
        <v>5.8</v>
      </c>
      <c r="M261" s="361">
        <f t="shared" si="34"/>
        <v>5.6</v>
      </c>
      <c r="N261" s="358">
        <f>IF('Datos de Indicador'!AE264="No dato","x",ROUND(IF('Datos de Indicador'!AE264&gt;N$302,0,IF('Datos de Indicador'!AE264&lt;$N$301,10,(N$302-'Datos de Indicador'!AE264)/(N$302-N$301)*10)),1))</f>
        <v>4.3</v>
      </c>
      <c r="O261" s="359">
        <f>IF('Datos de Indicador'!AF264="No dato","x",ROUND(IF('Datos de Indicador'!AF264&gt;O$302,0,IF('Datos de Indicador'!AF264&lt;$O$301,10,(O$302-'Datos de Indicador'!AF264)/(O$302-O$301)*10)),1))</f>
        <v>7.9</v>
      </c>
      <c r="P261" s="359">
        <f>IF('Datos de Indicador'!AG264="No dato","x",ROUND(IF('Datos de Indicador'!AG264&gt;P$302,0,IF('Datos de Indicador'!AG264&lt;$P$301,10,(P$302-'Datos de Indicador'!AG264)/(P$302-P$301)*10)),1))</f>
        <v>4.4000000000000004</v>
      </c>
      <c r="Q261" s="361">
        <f t="shared" si="35"/>
        <v>5.5</v>
      </c>
      <c r="R261" s="363">
        <f>IF('Datos de Indicador'!AH264="No data","x",ROUND(IF('Datos de Indicador'!AH264&gt;R$302,0,IF('Datos de Indicador'!AH264&lt;R$301,10,(R$302-'Datos de Indicador'!AH264)/(R$302-R$301)*10)),1))</f>
        <v>3.3</v>
      </c>
      <c r="S261" s="363">
        <f>IF('Datos de Indicador'!AI264="No data","x",ROUND(IF('Datos de Indicador'!AI264&gt;S$302,0,IF('Datos de Indicador'!AI264&lt;S$301,10,(S$302-'Datos de Indicador'!AI264)/(S$302-S$301)*10)),1))</f>
        <v>0</v>
      </c>
      <c r="T261" s="363">
        <f>IF('Datos de Indicador'!AJ264="No data","x",ROUND(IF('Datos de Indicador'!AJ264&gt;T$302,0,IF('Datos de Indicador'!AJ264&lt;T$301,10,(T$302-'Datos de Indicador'!AJ264)/(T$302-T$301)*10)),1))</f>
        <v>1.5</v>
      </c>
      <c r="U261" s="363">
        <f>IF('Datos de Indicador'!AK264="No data","x",ROUND(IF('Datos de Indicador'!AK264&gt;U$302,0,IF('Datos de Indicador'!AK264&lt;U$301,10,(U$302-'Datos de Indicador'!AK264)/(U$302-U$301)*10)),1))</f>
        <v>9.8000000000000007</v>
      </c>
      <c r="V261" s="364">
        <f t="shared" si="38"/>
        <v>4.3</v>
      </c>
      <c r="W261" s="365">
        <f>IF('Datos de Indicador'!AL264="No dato","x",ROUND(IF('Datos de Indicador'!AL264&gt;W$302,0,IF('Datos de Indicador'!AL264&lt;$W$301,10,(W$302-'Datos de Indicador'!AL264)/(W$302-W$301)*10)),1))</f>
        <v>6.2</v>
      </c>
      <c r="X261" s="361">
        <f t="shared" si="39"/>
        <v>5.3</v>
      </c>
      <c r="Y261" s="366">
        <f t="shared" si="36"/>
        <v>5.5</v>
      </c>
      <c r="Z261" s="32"/>
      <c r="AA261" s="378"/>
      <c r="AC261" s="378"/>
    </row>
    <row r="262" spans="1:29" s="3" customFormat="1" x14ac:dyDescent="0.25">
      <c r="A262" s="104" t="s">
        <v>362</v>
      </c>
      <c r="B262" s="101" t="s">
        <v>372</v>
      </c>
      <c r="C262" s="307">
        <v>1610</v>
      </c>
      <c r="D262" s="358">
        <f>IF('Datos de Indicador'!Y265="No dato","x",ROUND(IF('Datos de Indicador'!Y265&gt;D$302,10,IF('Datos de Indicador'!Y265&lt;$D$301,0,10-(D$302-'Datos de Indicador'!Y265)/(D$302-D$301)*10)),1))</f>
        <v>10</v>
      </c>
      <c r="E262" s="359">
        <f>IF('Datos de Indicador'!Z265="No dato","x",ROUND(IF('Datos de Indicador'!Z265&gt;E$302,0,IF('Datos de Indicador'!Z265&lt;$E$301,10,(E$302-'Datos de Indicador'!Z265)/(E$302-E$301)*10)),1))</f>
        <v>10</v>
      </c>
      <c r="F262" s="360">
        <f t="shared" si="37"/>
        <v>10</v>
      </c>
      <c r="G262" s="359">
        <f>IF('Datos de Indicador'!AA265="No dato","x",ROUND(IF('Datos de Indicador'!AA265&gt;G$302,0,IF('Datos de Indicador'!AA265&lt;$G$301,10,(G$302-'Datos de Indicador'!AA265)/(G$302-G$301)*10)),1))</f>
        <v>6.1</v>
      </c>
      <c r="H262" s="361">
        <f t="shared" si="32"/>
        <v>6.1</v>
      </c>
      <c r="I262" s="362">
        <f t="shared" si="33"/>
        <v>8.8000000000000007</v>
      </c>
      <c r="J262" s="359">
        <f>IF('Datos de Indicador'!AB265="No dato","x",ROUND(IF('Datos de Indicador'!AB265&gt;J$302,0,IF('Datos de Indicador'!AB265&lt;$J$301,10,(J$302-'Datos de Indicador'!AB265)/(J$302-J$301)*10)),1))</f>
        <v>5.2</v>
      </c>
      <c r="K262" s="359">
        <f>IF('Datos de Indicador'!AC265="No dato","x",ROUND(IF('Datos de Indicador'!AC265&gt;K$302,0,IF('Datos de Indicador'!AC265&lt;$K$301,10,(K$302-'Datos de Indicador'!AC265)/(K$302-K$301)*10)),1))</f>
        <v>9.3000000000000007</v>
      </c>
      <c r="L262" s="359">
        <f>IF('Datos de Indicador'!AD265="No dato","x",ROUND(IF('Datos de Indicador'!AD265&gt;L$302,0,IF('Datos de Indicador'!AD265&lt;$L$301,10,(L$302-'Datos de Indicador'!AD265)/(L$302-L$301)*10)),1))</f>
        <v>5.5</v>
      </c>
      <c r="M262" s="361">
        <f t="shared" si="34"/>
        <v>6.7</v>
      </c>
      <c r="N262" s="358">
        <f>IF('Datos de Indicador'!AE265="No dato","x",ROUND(IF('Datos de Indicador'!AE265&gt;N$302,0,IF('Datos de Indicador'!AE265&lt;$N$301,10,(N$302-'Datos de Indicador'!AE265)/(N$302-N$301)*10)),1))</f>
        <v>2.2999999999999998</v>
      </c>
      <c r="O262" s="359">
        <f>IF('Datos de Indicador'!AF265="No dato","x",ROUND(IF('Datos de Indicador'!AF265&gt;O$302,0,IF('Datos de Indicador'!AF265&lt;$O$301,10,(O$302-'Datos de Indicador'!AF265)/(O$302-O$301)*10)),1))</f>
        <v>5.2</v>
      </c>
      <c r="P262" s="359">
        <f>IF('Datos de Indicador'!AG265="No dato","x",ROUND(IF('Datos de Indicador'!AG265&gt;P$302,0,IF('Datos de Indicador'!AG265&lt;$P$301,10,(P$302-'Datos de Indicador'!AG265)/(P$302-P$301)*10)),1))</f>
        <v>3.4</v>
      </c>
      <c r="Q262" s="361">
        <f t="shared" si="35"/>
        <v>3.6</v>
      </c>
      <c r="R262" s="363">
        <f>IF('Datos de Indicador'!AH265="No data","x",ROUND(IF('Datos de Indicador'!AH265&gt;R$302,0,IF('Datos de Indicador'!AH265&lt;R$301,10,(R$302-'Datos de Indicador'!AH265)/(R$302-R$301)*10)),1))</f>
        <v>7.9</v>
      </c>
      <c r="S262" s="363">
        <f>IF('Datos de Indicador'!AI265="No data","x",ROUND(IF('Datos de Indicador'!AI265&gt;S$302,0,IF('Datos de Indicador'!AI265&lt;S$301,10,(S$302-'Datos de Indicador'!AI265)/(S$302-S$301)*10)),1))</f>
        <v>0</v>
      </c>
      <c r="T262" s="363">
        <f>IF('Datos de Indicador'!AJ265="No data","x",ROUND(IF('Datos de Indicador'!AJ265&gt;T$302,0,IF('Datos de Indicador'!AJ265&lt;T$301,10,(T$302-'Datos de Indicador'!AJ265)/(T$302-T$301)*10)),1))</f>
        <v>3.7</v>
      </c>
      <c r="U262" s="363">
        <f>IF('Datos de Indicador'!AK265="No data","x",ROUND(IF('Datos de Indicador'!AK265&gt;U$302,0,IF('Datos de Indicador'!AK265&lt;U$301,10,(U$302-'Datos de Indicador'!AK265)/(U$302-U$301)*10)),1))</f>
        <v>10</v>
      </c>
      <c r="V262" s="364">
        <f t="shared" si="38"/>
        <v>5.9</v>
      </c>
      <c r="W262" s="365">
        <f>IF('Datos de Indicador'!AL265="No dato","x",ROUND(IF('Datos de Indicador'!AL265&gt;W$302,0,IF('Datos de Indicador'!AL265&lt;$W$301,10,(W$302-'Datos de Indicador'!AL265)/(W$302-W$301)*10)),1))</f>
        <v>6.4</v>
      </c>
      <c r="X262" s="361">
        <f t="shared" si="39"/>
        <v>6.2</v>
      </c>
      <c r="Y262" s="366">
        <f t="shared" si="36"/>
        <v>5.5</v>
      </c>
      <c r="Z262" s="32"/>
      <c r="AA262" s="378"/>
      <c r="AC262" s="378"/>
    </row>
    <row r="263" spans="1:29" s="3" customFormat="1" x14ac:dyDescent="0.25">
      <c r="A263" s="104" t="s">
        <v>362</v>
      </c>
      <c r="B263" s="101" t="s">
        <v>373</v>
      </c>
      <c r="C263" s="307">
        <v>1611</v>
      </c>
      <c r="D263" s="358">
        <f>IF('Datos de Indicador'!Y266="No dato","x",ROUND(IF('Datos de Indicador'!Y266&gt;D$302,10,IF('Datos de Indicador'!Y266&lt;$D$301,0,10-(D$302-'Datos de Indicador'!Y266)/(D$302-D$301)*10)),1))</f>
        <v>10</v>
      </c>
      <c r="E263" s="359">
        <f>IF('Datos de Indicador'!Z266="No dato","x",ROUND(IF('Datos de Indicador'!Z266&gt;E$302,0,IF('Datos de Indicador'!Z266&lt;$E$301,10,(E$302-'Datos de Indicador'!Z266)/(E$302-E$301)*10)),1))</f>
        <v>10</v>
      </c>
      <c r="F263" s="360">
        <f t="shared" si="37"/>
        <v>10</v>
      </c>
      <c r="G263" s="359">
        <f>IF('Datos de Indicador'!AA266="No dato","x",ROUND(IF('Datos de Indicador'!AA266&gt;G$302,0,IF('Datos de Indicador'!AA266&lt;$G$301,10,(G$302-'Datos de Indicador'!AA266)/(G$302-G$301)*10)),1))</f>
        <v>6.2</v>
      </c>
      <c r="H263" s="361">
        <f t="shared" si="32"/>
        <v>6.2</v>
      </c>
      <c r="I263" s="362">
        <f t="shared" si="33"/>
        <v>8.8000000000000007</v>
      </c>
      <c r="J263" s="359">
        <f>IF('Datos de Indicador'!AB266="No dato","x",ROUND(IF('Datos de Indicador'!AB266&gt;J$302,0,IF('Datos de Indicador'!AB266&lt;$J$301,10,(J$302-'Datos de Indicador'!AB266)/(J$302-J$301)*10)),1))</f>
        <v>9</v>
      </c>
      <c r="K263" s="359">
        <f>IF('Datos de Indicador'!AC266="No dato","x",ROUND(IF('Datos de Indicador'!AC266&gt;K$302,0,IF('Datos de Indicador'!AC266&lt;$K$301,10,(K$302-'Datos de Indicador'!AC266)/(K$302-K$301)*10)),1))</f>
        <v>9.6</v>
      </c>
      <c r="L263" s="359">
        <f>IF('Datos de Indicador'!AD266="No dato","x",ROUND(IF('Datos de Indicador'!AD266&gt;L$302,0,IF('Datos de Indicador'!AD266&lt;$L$301,10,(L$302-'Datos de Indicador'!AD266)/(L$302-L$301)*10)),1))</f>
        <v>5.4</v>
      </c>
      <c r="M263" s="361">
        <f t="shared" si="34"/>
        <v>8</v>
      </c>
      <c r="N263" s="358">
        <f>IF('Datos de Indicador'!AE266="No dato","x",ROUND(IF('Datos de Indicador'!AE266&gt;N$302,0,IF('Datos de Indicador'!AE266&lt;$N$301,10,(N$302-'Datos de Indicador'!AE266)/(N$302-N$301)*10)),1))</f>
        <v>4</v>
      </c>
      <c r="O263" s="359">
        <f>IF('Datos de Indicador'!AF266="No dato","x",ROUND(IF('Datos de Indicador'!AF266&gt;O$302,0,IF('Datos de Indicador'!AF266&lt;$O$301,10,(O$302-'Datos de Indicador'!AF266)/(O$302-O$301)*10)),1))</f>
        <v>6.4</v>
      </c>
      <c r="P263" s="359">
        <f>IF('Datos de Indicador'!AG266="No dato","x",ROUND(IF('Datos de Indicador'!AG266&gt;P$302,0,IF('Datos de Indicador'!AG266&lt;$P$301,10,(P$302-'Datos de Indicador'!AG266)/(P$302-P$301)*10)),1))</f>
        <v>4</v>
      </c>
      <c r="Q263" s="361">
        <f t="shared" si="35"/>
        <v>4.8</v>
      </c>
      <c r="R263" s="363">
        <f>IF('Datos de Indicador'!AH266="No data","x",ROUND(IF('Datos de Indicador'!AH266&gt;R$302,0,IF('Datos de Indicador'!AH266&lt;R$301,10,(R$302-'Datos de Indicador'!AH266)/(R$302-R$301)*10)),1))</f>
        <v>5.9</v>
      </c>
      <c r="S263" s="363">
        <f>IF('Datos de Indicador'!AI266="No data","x",ROUND(IF('Datos de Indicador'!AI266&gt;S$302,0,IF('Datos de Indicador'!AI266&lt;S$301,10,(S$302-'Datos de Indicador'!AI266)/(S$302-S$301)*10)),1))</f>
        <v>0</v>
      </c>
      <c r="T263" s="363">
        <f>IF('Datos de Indicador'!AJ266="No data","x",ROUND(IF('Datos de Indicador'!AJ266&gt;T$302,0,IF('Datos de Indicador'!AJ266&lt;T$301,10,(T$302-'Datos de Indicador'!AJ266)/(T$302-T$301)*10)),1))</f>
        <v>6.3</v>
      </c>
      <c r="U263" s="363">
        <f>IF('Datos de Indicador'!AK266="No data","x",ROUND(IF('Datos de Indicador'!AK266&gt;U$302,0,IF('Datos de Indicador'!AK266&lt;U$301,10,(U$302-'Datos de Indicador'!AK266)/(U$302-U$301)*10)),1))</f>
        <v>9.6</v>
      </c>
      <c r="V263" s="364">
        <f t="shared" si="38"/>
        <v>6.3</v>
      </c>
      <c r="W263" s="365">
        <f>IF('Datos de Indicador'!AL266="No dato","x",ROUND(IF('Datos de Indicador'!AL266&gt;W$302,0,IF('Datos de Indicador'!AL266&lt;$W$301,10,(W$302-'Datos de Indicador'!AL266)/(W$302-W$301)*10)),1))</f>
        <v>6.4</v>
      </c>
      <c r="X263" s="361">
        <f t="shared" si="39"/>
        <v>6.4</v>
      </c>
      <c r="Y263" s="366">
        <f t="shared" si="36"/>
        <v>6.4</v>
      </c>
      <c r="Z263" s="32"/>
      <c r="AA263" s="378"/>
      <c r="AC263" s="378"/>
    </row>
    <row r="264" spans="1:29" s="3" customFormat="1" x14ac:dyDescent="0.25">
      <c r="A264" s="104" t="s">
        <v>362</v>
      </c>
      <c r="B264" s="101" t="s">
        <v>374</v>
      </c>
      <c r="C264" s="307">
        <v>1612</v>
      </c>
      <c r="D264" s="358">
        <f>IF('Datos de Indicador'!Y267="No dato","x",ROUND(IF('Datos de Indicador'!Y267&gt;D$302,10,IF('Datos de Indicador'!Y267&lt;$D$301,0,10-(D$302-'Datos de Indicador'!Y267)/(D$302-D$301)*10)),1))</f>
        <v>5</v>
      </c>
      <c r="E264" s="359">
        <f>IF('Datos de Indicador'!Z267="No dato","x",ROUND(IF('Datos de Indicador'!Z267&gt;E$302,0,IF('Datos de Indicador'!Z267&lt;$E$301,10,(E$302-'Datos de Indicador'!Z267)/(E$302-E$301)*10)),1))</f>
        <v>0</v>
      </c>
      <c r="F264" s="360">
        <f t="shared" si="37"/>
        <v>3.3</v>
      </c>
      <c r="G264" s="359">
        <f>IF('Datos de Indicador'!AA267="No dato","x",ROUND(IF('Datos de Indicador'!AA267&gt;G$302,0,IF('Datos de Indicador'!AA267&lt;$G$301,10,(G$302-'Datos de Indicador'!AA267)/(G$302-G$301)*10)),1))</f>
        <v>4.2</v>
      </c>
      <c r="H264" s="361">
        <f t="shared" si="32"/>
        <v>4.2</v>
      </c>
      <c r="I264" s="362">
        <f t="shared" si="33"/>
        <v>3.8</v>
      </c>
      <c r="J264" s="359">
        <f>IF('Datos de Indicador'!AB267="No dato","x",ROUND(IF('Datos de Indicador'!AB267&gt;J$302,0,IF('Datos de Indicador'!AB267&lt;$J$301,10,(J$302-'Datos de Indicador'!AB267)/(J$302-J$301)*10)),1))</f>
        <v>2.6</v>
      </c>
      <c r="K264" s="359">
        <f>IF('Datos de Indicador'!AC267="No dato","x",ROUND(IF('Datos de Indicador'!AC267&gt;K$302,0,IF('Datos de Indicador'!AC267&lt;$K$301,10,(K$302-'Datos de Indicador'!AC267)/(K$302-K$301)*10)),1))</f>
        <v>8.8000000000000007</v>
      </c>
      <c r="L264" s="359">
        <f>IF('Datos de Indicador'!AD267="No dato","x",ROUND(IF('Datos de Indicador'!AD267&gt;L$302,0,IF('Datos de Indicador'!AD267&lt;$L$301,10,(L$302-'Datos de Indicador'!AD267)/(L$302-L$301)*10)),1))</f>
        <v>4.0999999999999996</v>
      </c>
      <c r="M264" s="361">
        <f t="shared" si="34"/>
        <v>5.2</v>
      </c>
      <c r="N264" s="358">
        <f>IF('Datos de Indicador'!AE267="No dato","x",ROUND(IF('Datos de Indicador'!AE267&gt;N$302,0,IF('Datos de Indicador'!AE267&lt;$N$301,10,(N$302-'Datos de Indicador'!AE267)/(N$302-N$301)*10)),1))</f>
        <v>2.2000000000000002</v>
      </c>
      <c r="O264" s="359">
        <f>IF('Datos de Indicador'!AF267="No dato","x",ROUND(IF('Datos de Indicador'!AF267&gt;O$302,0,IF('Datos de Indicador'!AF267&lt;$O$301,10,(O$302-'Datos de Indicador'!AF267)/(O$302-O$301)*10)),1))</f>
        <v>7.2</v>
      </c>
      <c r="P264" s="359">
        <f>IF('Datos de Indicador'!AG267="No dato","x",ROUND(IF('Datos de Indicador'!AG267&gt;P$302,0,IF('Datos de Indicador'!AG267&lt;$P$301,10,(P$302-'Datos de Indicador'!AG267)/(P$302-P$301)*10)),1))</f>
        <v>3.1</v>
      </c>
      <c r="Q264" s="361">
        <f t="shared" si="35"/>
        <v>4.2</v>
      </c>
      <c r="R264" s="363">
        <f>IF('Datos de Indicador'!AH267="No data","x",ROUND(IF('Datos de Indicador'!AH267&gt;R$302,0,IF('Datos de Indicador'!AH267&lt;R$301,10,(R$302-'Datos de Indicador'!AH267)/(R$302-R$301)*10)),1))</f>
        <v>3.7</v>
      </c>
      <c r="S264" s="363">
        <f>IF('Datos de Indicador'!AI267="No data","x",ROUND(IF('Datos de Indicador'!AI267&gt;S$302,0,IF('Datos de Indicador'!AI267&lt;S$301,10,(S$302-'Datos de Indicador'!AI267)/(S$302-S$301)*10)),1))</f>
        <v>0</v>
      </c>
      <c r="T264" s="363">
        <f>IF('Datos de Indicador'!AJ267="No data","x",ROUND(IF('Datos de Indicador'!AJ267&gt;T$302,0,IF('Datos de Indicador'!AJ267&lt;T$301,10,(T$302-'Datos de Indicador'!AJ267)/(T$302-T$301)*10)),1))</f>
        <v>3.6</v>
      </c>
      <c r="U264" s="363">
        <f>IF('Datos de Indicador'!AK267="No data","x",ROUND(IF('Datos de Indicador'!AK267&gt;U$302,0,IF('Datos de Indicador'!AK267&lt;U$301,10,(U$302-'Datos de Indicador'!AK267)/(U$302-U$301)*10)),1))</f>
        <v>7.1</v>
      </c>
      <c r="V264" s="364">
        <f t="shared" si="38"/>
        <v>4.2</v>
      </c>
      <c r="W264" s="365">
        <f>IF('Datos de Indicador'!AL267="No dato","x",ROUND(IF('Datos de Indicador'!AL267&gt;W$302,0,IF('Datos de Indicador'!AL267&lt;$W$301,10,(W$302-'Datos de Indicador'!AL267)/(W$302-W$301)*10)),1))</f>
        <v>5.2</v>
      </c>
      <c r="X264" s="361">
        <f t="shared" si="39"/>
        <v>4.7</v>
      </c>
      <c r="Y264" s="366">
        <f t="shared" si="36"/>
        <v>4.7</v>
      </c>
      <c r="Z264" s="32"/>
      <c r="AA264" s="378"/>
      <c r="AC264" s="378"/>
    </row>
    <row r="265" spans="1:29" s="3" customFormat="1" x14ac:dyDescent="0.25">
      <c r="A265" s="104" t="s">
        <v>362</v>
      </c>
      <c r="B265" s="101" t="s">
        <v>375</v>
      </c>
      <c r="C265" s="307">
        <v>1613</v>
      </c>
      <c r="D265" s="358">
        <f>IF('Datos de Indicador'!Y268="No dato","x",ROUND(IF('Datos de Indicador'!Y268&gt;D$302,10,IF('Datos de Indicador'!Y268&lt;$D$301,0,10-(D$302-'Datos de Indicador'!Y268)/(D$302-D$301)*10)),1))</f>
        <v>5</v>
      </c>
      <c r="E265" s="359">
        <f>IF('Datos de Indicador'!Z268="No dato","x",ROUND(IF('Datos de Indicador'!Z268&gt;E$302,0,IF('Datos de Indicador'!Z268&lt;$E$301,10,(E$302-'Datos de Indicador'!Z268)/(E$302-E$301)*10)),1))</f>
        <v>0</v>
      </c>
      <c r="F265" s="360">
        <f t="shared" si="37"/>
        <v>3.3</v>
      </c>
      <c r="G265" s="359">
        <f>IF('Datos de Indicador'!AA268="No dato","x",ROUND(IF('Datos de Indicador'!AA268&gt;G$302,0,IF('Datos de Indicador'!AA268&lt;$G$301,10,(G$302-'Datos de Indicador'!AA268)/(G$302-G$301)*10)),1))</f>
        <v>6.8</v>
      </c>
      <c r="H265" s="361">
        <f t="shared" si="32"/>
        <v>6.8</v>
      </c>
      <c r="I265" s="362">
        <f t="shared" si="33"/>
        <v>5.3</v>
      </c>
      <c r="J265" s="359">
        <f>IF('Datos de Indicador'!AB268="No dato","x",ROUND(IF('Datos de Indicador'!AB268&gt;J$302,0,IF('Datos de Indicador'!AB268&lt;$J$301,10,(J$302-'Datos de Indicador'!AB268)/(J$302-J$301)*10)),1))</f>
        <v>10</v>
      </c>
      <c r="K265" s="359">
        <f>IF('Datos de Indicador'!AC268="No dato","x",ROUND(IF('Datos de Indicador'!AC268&gt;K$302,0,IF('Datos de Indicador'!AC268&lt;$K$301,10,(K$302-'Datos de Indicador'!AC268)/(K$302-K$301)*10)),1))</f>
        <v>9.6</v>
      </c>
      <c r="L265" s="359">
        <f>IF('Datos de Indicador'!AD268="No dato","x",ROUND(IF('Datos de Indicador'!AD268&gt;L$302,0,IF('Datos de Indicador'!AD268&lt;$L$301,10,(L$302-'Datos de Indicador'!AD268)/(L$302-L$301)*10)),1))</f>
        <v>8.1</v>
      </c>
      <c r="M265" s="361">
        <f t="shared" si="34"/>
        <v>9.1999999999999993</v>
      </c>
      <c r="N265" s="358">
        <f>IF('Datos de Indicador'!AE268="No dato","x",ROUND(IF('Datos de Indicador'!AE268&gt;N$302,0,IF('Datos de Indicador'!AE268&lt;$N$301,10,(N$302-'Datos de Indicador'!AE268)/(N$302-N$301)*10)),1))</f>
        <v>7.7</v>
      </c>
      <c r="O265" s="359">
        <f>IF('Datos de Indicador'!AF268="No dato","x",ROUND(IF('Datos de Indicador'!AF268&gt;O$302,0,IF('Datos de Indicador'!AF268&lt;$O$301,10,(O$302-'Datos de Indicador'!AF268)/(O$302-O$301)*10)),1))</f>
        <v>10</v>
      </c>
      <c r="P265" s="359">
        <f>IF('Datos de Indicador'!AG268="No dato","x",ROUND(IF('Datos de Indicador'!AG268&gt;P$302,0,IF('Datos de Indicador'!AG268&lt;$P$301,10,(P$302-'Datos de Indicador'!AG268)/(P$302-P$301)*10)),1))</f>
        <v>4.8</v>
      </c>
      <c r="Q265" s="361">
        <f t="shared" si="35"/>
        <v>7.5</v>
      </c>
      <c r="R265" s="363">
        <f>IF('Datos de Indicador'!AH268="No data","x",ROUND(IF('Datos de Indicador'!AH268&gt;R$302,0,IF('Datos de Indicador'!AH268&lt;R$301,10,(R$302-'Datos de Indicador'!AH268)/(R$302-R$301)*10)),1))</f>
        <v>0</v>
      </c>
      <c r="S265" s="363">
        <f>IF('Datos de Indicador'!AI268="No data","x",ROUND(IF('Datos de Indicador'!AI268&gt;S$302,0,IF('Datos de Indicador'!AI268&lt;S$301,10,(S$302-'Datos de Indicador'!AI268)/(S$302-S$301)*10)),1))</f>
        <v>0</v>
      </c>
      <c r="T265" s="363">
        <f>IF('Datos de Indicador'!AJ268="No data","x",ROUND(IF('Datos de Indicador'!AJ268&gt;T$302,0,IF('Datos de Indicador'!AJ268&lt;T$301,10,(T$302-'Datos de Indicador'!AJ268)/(T$302-T$301)*10)),1))</f>
        <v>5.9</v>
      </c>
      <c r="U265" s="363">
        <f>IF('Datos de Indicador'!AK268="No data","x",ROUND(IF('Datos de Indicador'!AK268&gt;U$302,0,IF('Datos de Indicador'!AK268&lt;U$301,10,(U$302-'Datos de Indicador'!AK268)/(U$302-U$301)*10)),1))</f>
        <v>10</v>
      </c>
      <c r="V265" s="364">
        <f t="shared" si="38"/>
        <v>5.3</v>
      </c>
      <c r="W265" s="365">
        <f>IF('Datos de Indicador'!AL268="No dato","x",ROUND(IF('Datos de Indicador'!AL268&gt;W$302,0,IF('Datos de Indicador'!AL268&lt;$W$301,10,(W$302-'Datos de Indicador'!AL268)/(W$302-W$301)*10)),1))</f>
        <v>7.6</v>
      </c>
      <c r="X265" s="361">
        <f t="shared" si="39"/>
        <v>6.5</v>
      </c>
      <c r="Y265" s="366">
        <f t="shared" si="36"/>
        <v>7.7</v>
      </c>
      <c r="Z265" s="32"/>
      <c r="AA265" s="378"/>
      <c r="AC265" s="378"/>
    </row>
    <row r="266" spans="1:29" s="3" customFormat="1" x14ac:dyDescent="0.25">
      <c r="A266" s="104" t="s">
        <v>362</v>
      </c>
      <c r="B266" s="101" t="s">
        <v>376</v>
      </c>
      <c r="C266" s="307">
        <v>1614</v>
      </c>
      <c r="D266" s="358">
        <f>IF('Datos de Indicador'!Y269="No dato","x",ROUND(IF('Datos de Indicador'!Y269&gt;D$302,10,IF('Datos de Indicador'!Y269&lt;$D$301,0,10-(D$302-'Datos de Indicador'!Y269)/(D$302-D$301)*10)),1))</f>
        <v>5</v>
      </c>
      <c r="E266" s="359">
        <f>IF('Datos de Indicador'!Z269="No dato","x",ROUND(IF('Datos de Indicador'!Z269&gt;E$302,0,IF('Datos de Indicador'!Z269&lt;$E$301,10,(E$302-'Datos de Indicador'!Z269)/(E$302-E$301)*10)),1))</f>
        <v>10</v>
      </c>
      <c r="F266" s="360">
        <f t="shared" si="37"/>
        <v>6.7</v>
      </c>
      <c r="G266" s="359">
        <f>IF('Datos de Indicador'!AA269="No dato","x",ROUND(IF('Datos de Indicador'!AA269&gt;G$302,0,IF('Datos de Indicador'!AA269&lt;$G$301,10,(G$302-'Datos de Indicador'!AA269)/(G$302-G$301)*10)),1))</f>
        <v>7.6</v>
      </c>
      <c r="H266" s="361">
        <f t="shared" si="32"/>
        <v>7.6</v>
      </c>
      <c r="I266" s="362">
        <f t="shared" si="33"/>
        <v>7.2</v>
      </c>
      <c r="J266" s="359">
        <f>IF('Datos de Indicador'!AB269="No dato","x",ROUND(IF('Datos de Indicador'!AB269&gt;J$302,0,IF('Datos de Indicador'!AB269&lt;$J$301,10,(J$302-'Datos de Indicador'!AB269)/(J$302-J$301)*10)),1))</f>
        <v>5.4</v>
      </c>
      <c r="K266" s="359">
        <f>IF('Datos de Indicador'!AC269="No dato","x",ROUND(IF('Datos de Indicador'!AC269&gt;K$302,0,IF('Datos de Indicador'!AC269&lt;$K$301,10,(K$302-'Datos de Indicador'!AC269)/(K$302-K$301)*10)),1))</f>
        <v>9.9</v>
      </c>
      <c r="L266" s="359">
        <f>IF('Datos de Indicador'!AD269="No dato","x",ROUND(IF('Datos de Indicador'!AD269&gt;L$302,0,IF('Datos de Indicador'!AD269&lt;$L$301,10,(L$302-'Datos de Indicador'!AD269)/(L$302-L$301)*10)),1))</f>
        <v>6.2</v>
      </c>
      <c r="M266" s="361">
        <f t="shared" si="34"/>
        <v>7.2</v>
      </c>
      <c r="N266" s="358">
        <f>IF('Datos de Indicador'!AE269="No dato","x",ROUND(IF('Datos de Indicador'!AE269&gt;N$302,0,IF('Datos de Indicador'!AE269&lt;$N$301,10,(N$302-'Datos de Indicador'!AE269)/(N$302-N$301)*10)),1))</f>
        <v>5.6</v>
      </c>
      <c r="O266" s="359">
        <f>IF('Datos de Indicador'!AF269="No dato","x",ROUND(IF('Datos de Indicador'!AF269&gt;O$302,0,IF('Datos de Indicador'!AF269&lt;$O$301,10,(O$302-'Datos de Indicador'!AF269)/(O$302-O$301)*10)),1))</f>
        <v>8.1999999999999993</v>
      </c>
      <c r="P266" s="359">
        <f>IF('Datos de Indicador'!AG269="No dato","x",ROUND(IF('Datos de Indicador'!AG269&gt;P$302,0,IF('Datos de Indicador'!AG269&lt;$P$301,10,(P$302-'Datos de Indicador'!AG269)/(P$302-P$301)*10)),1))</f>
        <v>6.4</v>
      </c>
      <c r="Q266" s="361">
        <f t="shared" si="35"/>
        <v>6.7</v>
      </c>
      <c r="R266" s="363">
        <f>IF('Datos de Indicador'!AH269="No data","x",ROUND(IF('Datos de Indicador'!AH269&gt;R$302,0,IF('Datos de Indicador'!AH269&lt;R$301,10,(R$302-'Datos de Indicador'!AH269)/(R$302-R$301)*10)),1))</f>
        <v>0</v>
      </c>
      <c r="S266" s="363">
        <f>IF('Datos de Indicador'!AI269="No data","x",ROUND(IF('Datos de Indicador'!AI269&gt;S$302,0,IF('Datos de Indicador'!AI269&lt;S$301,10,(S$302-'Datos de Indicador'!AI269)/(S$302-S$301)*10)),1))</f>
        <v>2.2999999999999998</v>
      </c>
      <c r="T266" s="363">
        <f>IF('Datos de Indicador'!AJ269="No data","x",ROUND(IF('Datos de Indicador'!AJ269&gt;T$302,0,IF('Datos de Indicador'!AJ269&lt;T$301,10,(T$302-'Datos de Indicador'!AJ269)/(T$302-T$301)*10)),1))</f>
        <v>5.9</v>
      </c>
      <c r="U266" s="363">
        <f>IF('Datos de Indicador'!AK269="No data","x",ROUND(IF('Datos de Indicador'!AK269&gt;U$302,0,IF('Datos de Indicador'!AK269&lt;U$301,10,(U$302-'Datos de Indicador'!AK269)/(U$302-U$301)*10)),1))</f>
        <v>10</v>
      </c>
      <c r="V266" s="364">
        <f t="shared" si="38"/>
        <v>5.7</v>
      </c>
      <c r="W266" s="365">
        <f>IF('Datos de Indicador'!AL269="No dato","x",ROUND(IF('Datos de Indicador'!AL269&gt;W$302,0,IF('Datos de Indicador'!AL269&lt;$W$301,10,(W$302-'Datos de Indicador'!AL269)/(W$302-W$301)*10)),1))</f>
        <v>6.2</v>
      </c>
      <c r="X266" s="361">
        <f t="shared" si="39"/>
        <v>6</v>
      </c>
      <c r="Y266" s="366">
        <f t="shared" si="36"/>
        <v>6.6</v>
      </c>
      <c r="Z266" s="32"/>
      <c r="AA266" s="378"/>
      <c r="AC266" s="378"/>
    </row>
    <row r="267" spans="1:29" s="3" customFormat="1" x14ac:dyDescent="0.25">
      <c r="A267" s="104" t="s">
        <v>362</v>
      </c>
      <c r="B267" s="101" t="s">
        <v>377</v>
      </c>
      <c r="C267" s="307">
        <v>1615</v>
      </c>
      <c r="D267" s="358">
        <f>IF('Datos de Indicador'!Y270="No dato","x",ROUND(IF('Datos de Indicador'!Y270&gt;D$302,10,IF('Datos de Indicador'!Y270&lt;$D$301,0,10-(D$302-'Datos de Indicador'!Y270)/(D$302-D$301)*10)),1))</f>
        <v>5</v>
      </c>
      <c r="E267" s="359">
        <f>IF('Datos de Indicador'!Z270="No dato","x",ROUND(IF('Datos de Indicador'!Z270&gt;E$302,0,IF('Datos de Indicador'!Z270&lt;$E$301,10,(E$302-'Datos de Indicador'!Z270)/(E$302-E$301)*10)),1))</f>
        <v>0</v>
      </c>
      <c r="F267" s="360">
        <f t="shared" si="37"/>
        <v>3.3</v>
      </c>
      <c r="G267" s="359">
        <f>IF('Datos de Indicador'!AA270="No dato","x",ROUND(IF('Datos de Indicador'!AA270&gt;G$302,0,IF('Datos de Indicador'!AA270&lt;$G$301,10,(G$302-'Datos de Indicador'!AA270)/(G$302-G$301)*10)),1))</f>
        <v>5.4</v>
      </c>
      <c r="H267" s="361">
        <f t="shared" si="32"/>
        <v>5.4</v>
      </c>
      <c r="I267" s="362">
        <f t="shared" si="33"/>
        <v>4.4000000000000004</v>
      </c>
      <c r="J267" s="359">
        <f>IF('Datos de Indicador'!AB270="No dato","x",ROUND(IF('Datos de Indicador'!AB270&gt;J$302,0,IF('Datos de Indicador'!AB270&lt;$J$301,10,(J$302-'Datos de Indicador'!AB270)/(J$302-J$301)*10)),1))</f>
        <v>2.8</v>
      </c>
      <c r="K267" s="359">
        <f>IF('Datos de Indicador'!AC270="No dato","x",ROUND(IF('Datos de Indicador'!AC270&gt;K$302,0,IF('Datos de Indicador'!AC270&lt;$K$301,10,(K$302-'Datos de Indicador'!AC270)/(K$302-K$301)*10)),1))</f>
        <v>9.6</v>
      </c>
      <c r="L267" s="359">
        <f>IF('Datos de Indicador'!AD270="No dato","x",ROUND(IF('Datos de Indicador'!AD270&gt;L$302,0,IF('Datos de Indicador'!AD270&lt;$L$301,10,(L$302-'Datos de Indicador'!AD270)/(L$302-L$301)*10)),1))</f>
        <v>4.0999999999999996</v>
      </c>
      <c r="M267" s="361">
        <f t="shared" si="34"/>
        <v>5.5</v>
      </c>
      <c r="N267" s="358">
        <f>IF('Datos de Indicador'!AE270="No dato","x",ROUND(IF('Datos de Indicador'!AE270&gt;N$302,0,IF('Datos de Indicador'!AE270&lt;$N$301,10,(N$302-'Datos de Indicador'!AE270)/(N$302-N$301)*10)),1))</f>
        <v>4.4000000000000004</v>
      </c>
      <c r="O267" s="359">
        <f>IF('Datos de Indicador'!AF270="No dato","x",ROUND(IF('Datos de Indicador'!AF270&gt;O$302,0,IF('Datos de Indicador'!AF270&lt;$O$301,10,(O$302-'Datos de Indicador'!AF270)/(O$302-O$301)*10)),1))</f>
        <v>5.0999999999999996</v>
      </c>
      <c r="P267" s="359">
        <f>IF('Datos de Indicador'!AG270="No dato","x",ROUND(IF('Datos de Indicador'!AG270&gt;P$302,0,IF('Datos de Indicador'!AG270&lt;$P$301,10,(P$302-'Datos de Indicador'!AG270)/(P$302-P$301)*10)),1))</f>
        <v>4.0999999999999996</v>
      </c>
      <c r="Q267" s="361">
        <f t="shared" si="35"/>
        <v>4.5</v>
      </c>
      <c r="R267" s="363">
        <f>IF('Datos de Indicador'!AH270="No data","x",ROUND(IF('Datos de Indicador'!AH270&gt;R$302,0,IF('Datos de Indicador'!AH270&lt;R$301,10,(R$302-'Datos de Indicador'!AH270)/(R$302-R$301)*10)),1))</f>
        <v>0</v>
      </c>
      <c r="S267" s="363">
        <f>IF('Datos de Indicador'!AI270="No data","x",ROUND(IF('Datos de Indicador'!AI270&gt;S$302,0,IF('Datos de Indicador'!AI270&lt;S$301,10,(S$302-'Datos de Indicador'!AI270)/(S$302-S$301)*10)),1))</f>
        <v>0</v>
      </c>
      <c r="T267" s="363">
        <f>IF('Datos de Indicador'!AJ270="No data","x",ROUND(IF('Datos de Indicador'!AJ270&gt;T$302,0,IF('Datos de Indicador'!AJ270&lt;T$301,10,(T$302-'Datos de Indicador'!AJ270)/(T$302-T$301)*10)),1))</f>
        <v>3.3</v>
      </c>
      <c r="U267" s="363">
        <f>IF('Datos de Indicador'!AK270="No data","x",ROUND(IF('Datos de Indicador'!AK270&gt;U$302,0,IF('Datos de Indicador'!AK270&lt;U$301,10,(U$302-'Datos de Indicador'!AK270)/(U$302-U$301)*10)),1))</f>
        <v>8.6</v>
      </c>
      <c r="V267" s="364">
        <f t="shared" si="38"/>
        <v>4</v>
      </c>
      <c r="W267" s="365">
        <f>IF('Datos de Indicador'!AL270="No dato","x",ROUND(IF('Datos de Indicador'!AL270&gt;W$302,0,IF('Datos de Indicador'!AL270&lt;$W$301,10,(W$302-'Datos de Indicador'!AL270)/(W$302-W$301)*10)),1))</f>
        <v>5.8</v>
      </c>
      <c r="X267" s="361">
        <f t="shared" si="39"/>
        <v>4.9000000000000004</v>
      </c>
      <c r="Y267" s="366">
        <f t="shared" si="36"/>
        <v>5</v>
      </c>
      <c r="Z267" s="32"/>
      <c r="AA267" s="378"/>
      <c r="AC267" s="378"/>
    </row>
    <row r="268" spans="1:29" s="3" customFormat="1" x14ac:dyDescent="0.25">
      <c r="A268" s="104" t="s">
        <v>362</v>
      </c>
      <c r="B268" s="101" t="s">
        <v>378</v>
      </c>
      <c r="C268" s="307">
        <v>1616</v>
      </c>
      <c r="D268" s="358">
        <f>IF('Datos de Indicador'!Y271="No dato","x",ROUND(IF('Datos de Indicador'!Y271&gt;D$302,10,IF('Datos de Indicador'!Y271&lt;$D$301,0,10-(D$302-'Datos de Indicador'!Y271)/(D$302-D$301)*10)),1))</f>
        <v>5</v>
      </c>
      <c r="E268" s="359">
        <f>IF('Datos de Indicador'!Z271="No dato","x",ROUND(IF('Datos de Indicador'!Z271&gt;E$302,0,IF('Datos de Indicador'!Z271&lt;$E$301,10,(E$302-'Datos de Indicador'!Z271)/(E$302-E$301)*10)),1))</f>
        <v>10</v>
      </c>
      <c r="F268" s="360">
        <f t="shared" si="37"/>
        <v>6.7</v>
      </c>
      <c r="G268" s="359">
        <f>IF('Datos de Indicador'!AA271="No dato","x",ROUND(IF('Datos de Indicador'!AA271&gt;G$302,0,IF('Datos de Indicador'!AA271&lt;$G$301,10,(G$302-'Datos de Indicador'!AA271)/(G$302-G$301)*10)),1))</f>
        <v>6.4</v>
      </c>
      <c r="H268" s="361">
        <f t="shared" si="32"/>
        <v>6.4</v>
      </c>
      <c r="I268" s="362">
        <f t="shared" si="33"/>
        <v>6.6</v>
      </c>
      <c r="J268" s="359">
        <f>IF('Datos de Indicador'!AB271="No dato","x",ROUND(IF('Datos de Indicador'!AB271&gt;J$302,0,IF('Datos de Indicador'!AB271&lt;$J$301,10,(J$302-'Datos de Indicador'!AB271)/(J$302-J$301)*10)),1))</f>
        <v>9.6999999999999993</v>
      </c>
      <c r="K268" s="359">
        <f>IF('Datos de Indicador'!AC271="No dato","x",ROUND(IF('Datos de Indicador'!AC271&gt;K$302,0,IF('Datos de Indicador'!AC271&lt;$K$301,10,(K$302-'Datos de Indicador'!AC271)/(K$302-K$301)*10)),1))</f>
        <v>9.8000000000000007</v>
      </c>
      <c r="L268" s="359">
        <f>IF('Datos de Indicador'!AD271="No dato","x",ROUND(IF('Datos de Indicador'!AD271&gt;L$302,0,IF('Datos de Indicador'!AD271&lt;$L$301,10,(L$302-'Datos de Indicador'!AD271)/(L$302-L$301)*10)),1))</f>
        <v>7.5</v>
      </c>
      <c r="M268" s="361">
        <f t="shared" si="34"/>
        <v>9</v>
      </c>
      <c r="N268" s="358">
        <f>IF('Datos de Indicador'!AE271="No dato","x",ROUND(IF('Datos de Indicador'!AE271&gt;N$302,0,IF('Datos de Indicador'!AE271&lt;$N$301,10,(N$302-'Datos de Indicador'!AE271)/(N$302-N$301)*10)),1))</f>
        <v>7.5</v>
      </c>
      <c r="O268" s="359">
        <f>IF('Datos de Indicador'!AF271="No dato","x",ROUND(IF('Datos de Indicador'!AF271&gt;O$302,0,IF('Datos de Indicador'!AF271&lt;$O$301,10,(O$302-'Datos de Indicador'!AF271)/(O$302-O$301)*10)),1))</f>
        <v>10</v>
      </c>
      <c r="P268" s="359">
        <f>IF('Datos de Indicador'!AG271="No dato","x",ROUND(IF('Datos de Indicador'!AG271&gt;P$302,0,IF('Datos de Indicador'!AG271&lt;$P$301,10,(P$302-'Datos de Indicador'!AG271)/(P$302-P$301)*10)),1))</f>
        <v>9.8000000000000007</v>
      </c>
      <c r="Q268" s="361">
        <f t="shared" si="35"/>
        <v>9.1</v>
      </c>
      <c r="R268" s="363">
        <f>IF('Datos de Indicador'!AH271="No data","x",ROUND(IF('Datos de Indicador'!AH271&gt;R$302,0,IF('Datos de Indicador'!AH271&lt;R$301,10,(R$302-'Datos de Indicador'!AH271)/(R$302-R$301)*10)),1))</f>
        <v>0</v>
      </c>
      <c r="S268" s="363">
        <f>IF('Datos de Indicador'!AI271="No data","x",ROUND(IF('Datos de Indicador'!AI271&gt;S$302,0,IF('Datos de Indicador'!AI271&lt;S$301,10,(S$302-'Datos de Indicador'!AI271)/(S$302-S$301)*10)),1))</f>
        <v>5</v>
      </c>
      <c r="T268" s="363">
        <f>IF('Datos de Indicador'!AJ271="No data","x",ROUND(IF('Datos de Indicador'!AJ271&gt;T$302,0,IF('Datos de Indicador'!AJ271&lt;T$301,10,(T$302-'Datos de Indicador'!AJ271)/(T$302-T$301)*10)),1))</f>
        <v>8.3000000000000007</v>
      </c>
      <c r="U268" s="363">
        <f>IF('Datos de Indicador'!AK271="No data","x",ROUND(IF('Datos de Indicador'!AK271&gt;U$302,0,IF('Datos de Indicador'!AK271&lt;U$301,10,(U$302-'Datos de Indicador'!AK271)/(U$302-U$301)*10)),1))</f>
        <v>10</v>
      </c>
      <c r="V268" s="364">
        <f t="shared" si="38"/>
        <v>6.9</v>
      </c>
      <c r="W268" s="365">
        <f>IF('Datos de Indicador'!AL271="No dato","x",ROUND(IF('Datos de Indicador'!AL271&gt;W$302,0,IF('Datos de Indicador'!AL271&lt;$W$301,10,(W$302-'Datos de Indicador'!AL271)/(W$302-W$301)*10)),1))</f>
        <v>7.6</v>
      </c>
      <c r="X268" s="361">
        <f t="shared" si="39"/>
        <v>7.3</v>
      </c>
      <c r="Y268" s="366">
        <f t="shared" si="36"/>
        <v>8.5</v>
      </c>
      <c r="Z268" s="32"/>
      <c r="AA268" s="378"/>
      <c r="AC268" s="378"/>
    </row>
    <row r="269" spans="1:29" s="3" customFormat="1" x14ac:dyDescent="0.25">
      <c r="A269" s="104" t="s">
        <v>362</v>
      </c>
      <c r="B269" s="101" t="s">
        <v>379</v>
      </c>
      <c r="C269" s="307">
        <v>1617</v>
      </c>
      <c r="D269" s="358">
        <f>IF('Datos de Indicador'!Y272="No dato","x",ROUND(IF('Datos de Indicador'!Y272&gt;D$302,10,IF('Datos de Indicador'!Y272&lt;$D$301,0,10-(D$302-'Datos de Indicador'!Y272)/(D$302-D$301)*10)),1))</f>
        <v>10</v>
      </c>
      <c r="E269" s="359">
        <f>IF('Datos de Indicador'!Z272="No dato","x",ROUND(IF('Datos de Indicador'!Z272&gt;E$302,0,IF('Datos de Indicador'!Z272&lt;$E$301,10,(E$302-'Datos de Indicador'!Z272)/(E$302-E$301)*10)),1))</f>
        <v>5</v>
      </c>
      <c r="F269" s="360">
        <f t="shared" si="37"/>
        <v>8.3000000000000007</v>
      </c>
      <c r="G269" s="359">
        <f>IF('Datos de Indicador'!AA272="No dato","x",ROUND(IF('Datos de Indicador'!AA272&gt;G$302,0,IF('Datos de Indicador'!AA272&lt;$G$301,10,(G$302-'Datos de Indicador'!AA272)/(G$302-G$301)*10)),1))</f>
        <v>3.2</v>
      </c>
      <c r="H269" s="361">
        <f t="shared" si="32"/>
        <v>3.2</v>
      </c>
      <c r="I269" s="362">
        <f t="shared" si="33"/>
        <v>6.4</v>
      </c>
      <c r="J269" s="359">
        <f>IF('Datos de Indicador'!AB272="No dato","x",ROUND(IF('Datos de Indicador'!AB272&gt;J$302,0,IF('Datos de Indicador'!AB272&lt;$J$301,10,(J$302-'Datos de Indicador'!AB272)/(J$302-J$301)*10)),1))</f>
        <v>7.1</v>
      </c>
      <c r="K269" s="359">
        <f>IF('Datos de Indicador'!AC272="No dato","x",ROUND(IF('Datos de Indicador'!AC272&gt;K$302,0,IF('Datos de Indicador'!AC272&lt;$K$301,10,(K$302-'Datos de Indicador'!AC272)/(K$302-K$301)*10)),1))</f>
        <v>8.6999999999999993</v>
      </c>
      <c r="L269" s="359">
        <f>IF('Datos de Indicador'!AD272="No dato","x",ROUND(IF('Datos de Indicador'!AD272&gt;L$302,0,IF('Datos de Indicador'!AD272&lt;$L$301,10,(L$302-'Datos de Indicador'!AD272)/(L$302-L$301)*10)),1))</f>
        <v>4.9000000000000004</v>
      </c>
      <c r="M269" s="361">
        <f t="shared" si="34"/>
        <v>6.9</v>
      </c>
      <c r="N269" s="358">
        <f>IF('Datos de Indicador'!AE272="No dato","x",ROUND(IF('Datos de Indicador'!AE272&gt;N$302,0,IF('Datos de Indicador'!AE272&lt;$N$301,10,(N$302-'Datos de Indicador'!AE272)/(N$302-N$301)*10)),1))</f>
        <v>6.1</v>
      </c>
      <c r="O269" s="359">
        <f>IF('Datos de Indicador'!AF272="No dato","x",ROUND(IF('Datos de Indicador'!AF272&gt;O$302,0,IF('Datos de Indicador'!AF272&lt;$O$301,10,(O$302-'Datos de Indicador'!AF272)/(O$302-O$301)*10)),1))</f>
        <v>5.7</v>
      </c>
      <c r="P269" s="359">
        <f>IF('Datos de Indicador'!AG272="No dato","x",ROUND(IF('Datos de Indicador'!AG272&gt;P$302,0,IF('Datos de Indicador'!AG272&lt;$P$301,10,(P$302-'Datos de Indicador'!AG272)/(P$302-P$301)*10)),1))</f>
        <v>4.5</v>
      </c>
      <c r="Q269" s="361">
        <f t="shared" si="35"/>
        <v>5.4</v>
      </c>
      <c r="R269" s="363">
        <f>IF('Datos de Indicador'!AH272="No data","x",ROUND(IF('Datos de Indicador'!AH272&gt;R$302,0,IF('Datos de Indicador'!AH272&lt;R$301,10,(R$302-'Datos de Indicador'!AH272)/(R$302-R$301)*10)),1))</f>
        <v>0</v>
      </c>
      <c r="S269" s="363">
        <f>IF('Datos de Indicador'!AI272="No data","x",ROUND(IF('Datos de Indicador'!AI272&gt;S$302,0,IF('Datos de Indicador'!AI272&lt;S$301,10,(S$302-'Datos de Indicador'!AI272)/(S$302-S$301)*10)),1))</f>
        <v>2.8</v>
      </c>
      <c r="T269" s="363">
        <f>IF('Datos de Indicador'!AJ272="No data","x",ROUND(IF('Datos de Indicador'!AJ272&gt;T$302,0,IF('Datos de Indicador'!AJ272&lt;T$301,10,(T$302-'Datos de Indicador'!AJ272)/(T$302-T$301)*10)),1))</f>
        <v>6.7</v>
      </c>
      <c r="U269" s="363">
        <f>IF('Datos de Indicador'!AK272="No data","x",ROUND(IF('Datos de Indicador'!AK272&gt;U$302,0,IF('Datos de Indicador'!AK272&lt;U$301,10,(U$302-'Datos de Indicador'!AK272)/(U$302-U$301)*10)),1))</f>
        <v>9.1</v>
      </c>
      <c r="V269" s="364">
        <f t="shared" si="38"/>
        <v>5.7</v>
      </c>
      <c r="W269" s="365">
        <f>IF('Datos de Indicador'!AL272="No dato","x",ROUND(IF('Datos de Indicador'!AL272&gt;W$302,0,IF('Datos de Indicador'!AL272&lt;$W$301,10,(W$302-'Datos de Indicador'!AL272)/(W$302-W$301)*10)),1))</f>
        <v>4.5</v>
      </c>
      <c r="X269" s="361">
        <f t="shared" si="39"/>
        <v>5.0999999999999996</v>
      </c>
      <c r="Y269" s="366">
        <f t="shared" si="36"/>
        <v>5.8</v>
      </c>
      <c r="Z269" s="32"/>
      <c r="AA269" s="378"/>
      <c r="AC269" s="378"/>
    </row>
    <row r="270" spans="1:29" s="3" customFormat="1" x14ac:dyDescent="0.25">
      <c r="A270" s="104" t="s">
        <v>362</v>
      </c>
      <c r="B270" s="101" t="s">
        <v>380</v>
      </c>
      <c r="C270" s="307">
        <v>1618</v>
      </c>
      <c r="D270" s="358">
        <f>IF('Datos de Indicador'!Y273="No dato","x",ROUND(IF('Datos de Indicador'!Y273&gt;D$302,10,IF('Datos de Indicador'!Y273&lt;$D$301,0,10-(D$302-'Datos de Indicador'!Y273)/(D$302-D$301)*10)),1))</f>
        <v>10</v>
      </c>
      <c r="E270" s="359">
        <f>IF('Datos de Indicador'!Z273="No dato","x",ROUND(IF('Datos de Indicador'!Z273&gt;E$302,0,IF('Datos de Indicador'!Z273&lt;$E$301,10,(E$302-'Datos de Indicador'!Z273)/(E$302-E$301)*10)),1))</f>
        <v>10</v>
      </c>
      <c r="F270" s="360">
        <f t="shared" si="37"/>
        <v>10</v>
      </c>
      <c r="G270" s="359">
        <f>IF('Datos de Indicador'!AA273="No dato","x",ROUND(IF('Datos de Indicador'!AA273&gt;G$302,0,IF('Datos de Indicador'!AA273&lt;$G$301,10,(G$302-'Datos de Indicador'!AA273)/(G$302-G$301)*10)),1))</f>
        <v>8.4</v>
      </c>
      <c r="H270" s="361">
        <f t="shared" si="32"/>
        <v>8.4</v>
      </c>
      <c r="I270" s="362">
        <f t="shared" si="33"/>
        <v>9.4</v>
      </c>
      <c r="J270" s="359">
        <f>IF('Datos de Indicador'!AB273="No dato","x",ROUND(IF('Datos de Indicador'!AB273&gt;J$302,0,IF('Datos de Indicador'!AB273&lt;$J$301,10,(J$302-'Datos de Indicador'!AB273)/(J$302-J$301)*10)),1))</f>
        <v>7.3</v>
      </c>
      <c r="K270" s="359">
        <f>IF('Datos de Indicador'!AC273="No dato","x",ROUND(IF('Datos de Indicador'!AC273&gt;K$302,0,IF('Datos de Indicador'!AC273&lt;$K$301,10,(K$302-'Datos de Indicador'!AC273)/(K$302-K$301)*10)),1))</f>
        <v>9.6999999999999993</v>
      </c>
      <c r="L270" s="359">
        <f>IF('Datos de Indicador'!AD273="No dato","x",ROUND(IF('Datos de Indicador'!AD273&gt;L$302,0,IF('Datos de Indicador'!AD273&lt;$L$301,10,(L$302-'Datos de Indicador'!AD273)/(L$302-L$301)*10)),1))</f>
        <v>7.8</v>
      </c>
      <c r="M270" s="361">
        <f t="shared" si="34"/>
        <v>8.3000000000000007</v>
      </c>
      <c r="N270" s="358">
        <f>IF('Datos de Indicador'!AE273="No dato","x",ROUND(IF('Datos de Indicador'!AE273&gt;N$302,0,IF('Datos de Indicador'!AE273&lt;$N$301,10,(N$302-'Datos de Indicador'!AE273)/(N$302-N$301)*10)),1))</f>
        <v>6.6</v>
      </c>
      <c r="O270" s="359">
        <f>IF('Datos de Indicador'!AF273="No dato","x",ROUND(IF('Datos de Indicador'!AF273&gt;O$302,0,IF('Datos de Indicador'!AF273&lt;$O$301,10,(O$302-'Datos de Indicador'!AF273)/(O$302-O$301)*10)),1))</f>
        <v>10</v>
      </c>
      <c r="P270" s="359">
        <f>IF('Datos de Indicador'!AG273="No dato","x",ROUND(IF('Datos de Indicador'!AG273&gt;P$302,0,IF('Datos de Indicador'!AG273&lt;$P$301,10,(P$302-'Datos de Indicador'!AG273)/(P$302-P$301)*10)),1))</f>
        <v>5.9</v>
      </c>
      <c r="Q270" s="361">
        <f t="shared" si="35"/>
        <v>7.5</v>
      </c>
      <c r="R270" s="363">
        <f>IF('Datos de Indicador'!AH273="No data","x",ROUND(IF('Datos de Indicador'!AH273&gt;R$302,0,IF('Datos de Indicador'!AH273&lt;R$301,10,(R$302-'Datos de Indicador'!AH273)/(R$302-R$301)*10)),1))</f>
        <v>0</v>
      </c>
      <c r="S270" s="363">
        <f>IF('Datos de Indicador'!AI273="No data","x",ROUND(IF('Datos de Indicador'!AI273&gt;S$302,0,IF('Datos de Indicador'!AI273&lt;S$301,10,(S$302-'Datos de Indicador'!AI273)/(S$302-S$301)*10)),1))</f>
        <v>0</v>
      </c>
      <c r="T270" s="363">
        <f>IF('Datos de Indicador'!AJ273="No data","x",ROUND(IF('Datos de Indicador'!AJ273&gt;T$302,0,IF('Datos de Indicador'!AJ273&lt;T$301,10,(T$302-'Datos de Indicador'!AJ273)/(T$302-T$301)*10)),1))</f>
        <v>5.8</v>
      </c>
      <c r="U270" s="363">
        <f>IF('Datos de Indicador'!AK273="No data","x",ROUND(IF('Datos de Indicador'!AK273&gt;U$302,0,IF('Datos de Indicador'!AK273&lt;U$301,10,(U$302-'Datos de Indicador'!AK273)/(U$302-U$301)*10)),1))</f>
        <v>10</v>
      </c>
      <c r="V270" s="364">
        <f t="shared" si="38"/>
        <v>5.3</v>
      </c>
      <c r="W270" s="365">
        <f>IF('Datos de Indicador'!AL273="No dato","x",ROUND(IF('Datos de Indicador'!AL273&gt;W$302,0,IF('Datos de Indicador'!AL273&lt;$W$301,10,(W$302-'Datos de Indicador'!AL273)/(W$302-W$301)*10)),1))</f>
        <v>4.7</v>
      </c>
      <c r="X270" s="361">
        <f t="shared" si="39"/>
        <v>5</v>
      </c>
      <c r="Y270" s="366">
        <f t="shared" si="36"/>
        <v>6.9</v>
      </c>
      <c r="Z270" s="32"/>
      <c r="AA270" s="378"/>
      <c r="AC270" s="378"/>
    </row>
    <row r="271" spans="1:29" s="3" customFormat="1" x14ac:dyDescent="0.25">
      <c r="A271" s="104" t="s">
        <v>362</v>
      </c>
      <c r="B271" s="101" t="s">
        <v>381</v>
      </c>
      <c r="C271" s="307">
        <v>1619</v>
      </c>
      <c r="D271" s="358">
        <f>IF('Datos de Indicador'!Y274="No dato","x",ROUND(IF('Datos de Indicador'!Y274&gt;D$302,10,IF('Datos de Indicador'!Y274&lt;$D$301,0,10-(D$302-'Datos de Indicador'!Y274)/(D$302-D$301)*10)),1))</f>
        <v>10</v>
      </c>
      <c r="E271" s="359">
        <f>IF('Datos de Indicador'!Z274="No dato","x",ROUND(IF('Datos de Indicador'!Z274&gt;E$302,0,IF('Datos de Indicador'!Z274&lt;$E$301,10,(E$302-'Datos de Indicador'!Z274)/(E$302-E$301)*10)),1))</f>
        <v>0</v>
      </c>
      <c r="F271" s="360">
        <f t="shared" si="37"/>
        <v>6.7</v>
      </c>
      <c r="G271" s="359">
        <f>IF('Datos de Indicador'!AA274="No dato","x",ROUND(IF('Datos de Indicador'!AA274&gt;G$302,0,IF('Datos de Indicador'!AA274&lt;$G$301,10,(G$302-'Datos de Indicador'!AA274)/(G$302-G$301)*10)),1))</f>
        <v>4.5</v>
      </c>
      <c r="H271" s="361">
        <f t="shared" si="32"/>
        <v>4.5</v>
      </c>
      <c r="I271" s="362">
        <f t="shared" si="33"/>
        <v>5.7</v>
      </c>
      <c r="J271" s="359">
        <f>IF('Datos de Indicador'!AB274="No dato","x",ROUND(IF('Datos de Indicador'!AB274&gt;J$302,0,IF('Datos de Indicador'!AB274&lt;$J$301,10,(J$302-'Datos de Indicador'!AB274)/(J$302-J$301)*10)),1))</f>
        <v>4.2</v>
      </c>
      <c r="K271" s="359">
        <f>IF('Datos de Indicador'!AC274="No dato","x",ROUND(IF('Datos de Indicador'!AC274&gt;K$302,0,IF('Datos de Indicador'!AC274&lt;$K$301,10,(K$302-'Datos de Indicador'!AC274)/(K$302-K$301)*10)),1))</f>
        <v>9.3000000000000007</v>
      </c>
      <c r="L271" s="359">
        <f>IF('Datos de Indicador'!AD274="No dato","x",ROUND(IF('Datos de Indicador'!AD274&gt;L$302,0,IF('Datos de Indicador'!AD274&lt;$L$301,10,(L$302-'Datos de Indicador'!AD274)/(L$302-L$301)*10)),1))</f>
        <v>5.3</v>
      </c>
      <c r="M271" s="361">
        <f t="shared" si="34"/>
        <v>6.3</v>
      </c>
      <c r="N271" s="358">
        <f>IF('Datos de Indicador'!AE274="No dato","x",ROUND(IF('Datos de Indicador'!AE274&gt;N$302,0,IF('Datos de Indicador'!AE274&lt;$N$301,10,(N$302-'Datos de Indicador'!AE274)/(N$302-N$301)*10)),1))</f>
        <v>0</v>
      </c>
      <c r="O271" s="359">
        <f>IF('Datos de Indicador'!AF274="No dato","x",ROUND(IF('Datos de Indicador'!AF274&gt;O$302,0,IF('Datos de Indicador'!AF274&lt;$O$301,10,(O$302-'Datos de Indicador'!AF274)/(O$302-O$301)*10)),1))</f>
        <v>6.4</v>
      </c>
      <c r="P271" s="359">
        <f>IF('Datos de Indicador'!AG274="No dato","x",ROUND(IF('Datos de Indicador'!AG274&gt;P$302,0,IF('Datos de Indicador'!AG274&lt;$P$301,10,(P$302-'Datos de Indicador'!AG274)/(P$302-P$301)*10)),1))</f>
        <v>2.4</v>
      </c>
      <c r="Q271" s="361">
        <f t="shared" si="35"/>
        <v>2.9</v>
      </c>
      <c r="R271" s="363">
        <f>IF('Datos de Indicador'!AH274="No data","x",ROUND(IF('Datos de Indicador'!AH274&gt;R$302,0,IF('Datos de Indicador'!AH274&lt;R$301,10,(R$302-'Datos de Indicador'!AH274)/(R$302-R$301)*10)),1))</f>
        <v>3.4</v>
      </c>
      <c r="S271" s="363">
        <f>IF('Datos de Indicador'!AI274="No data","x",ROUND(IF('Datos de Indicador'!AI274&gt;S$302,0,IF('Datos de Indicador'!AI274&lt;S$301,10,(S$302-'Datos de Indicador'!AI274)/(S$302-S$301)*10)),1))</f>
        <v>0</v>
      </c>
      <c r="T271" s="363">
        <f>IF('Datos de Indicador'!AJ274="No data","x",ROUND(IF('Datos de Indicador'!AJ274&gt;T$302,0,IF('Datos de Indicador'!AJ274&lt;T$301,10,(T$302-'Datos de Indicador'!AJ274)/(T$302-T$301)*10)),1))</f>
        <v>5.0999999999999996</v>
      </c>
      <c r="U271" s="363">
        <f>IF('Datos de Indicador'!AK274="No data","x",ROUND(IF('Datos de Indicador'!AK274&gt;U$302,0,IF('Datos de Indicador'!AK274&lt;U$301,10,(U$302-'Datos de Indicador'!AK274)/(U$302-U$301)*10)),1))</f>
        <v>8.4</v>
      </c>
      <c r="V271" s="364">
        <f t="shared" si="38"/>
        <v>5.0999999999999996</v>
      </c>
      <c r="W271" s="365">
        <f>IF('Datos de Indicador'!AL274="No dato","x",ROUND(IF('Datos de Indicador'!AL274&gt;W$302,0,IF('Datos de Indicador'!AL274&lt;$W$301,10,(W$302-'Datos de Indicador'!AL274)/(W$302-W$301)*10)),1))</f>
        <v>6.5</v>
      </c>
      <c r="X271" s="361">
        <f t="shared" si="39"/>
        <v>5.8</v>
      </c>
      <c r="Y271" s="366">
        <f t="shared" si="36"/>
        <v>5</v>
      </c>
      <c r="Z271" s="32"/>
      <c r="AA271" s="378"/>
      <c r="AC271" s="378"/>
    </row>
    <row r="272" spans="1:29" s="3" customFormat="1" x14ac:dyDescent="0.25">
      <c r="A272" s="104" t="s">
        <v>362</v>
      </c>
      <c r="B272" s="101" t="s">
        <v>203</v>
      </c>
      <c r="C272" s="307">
        <v>1620</v>
      </c>
      <c r="D272" s="358">
        <f>IF('Datos de Indicador'!Y275="No dato","x",ROUND(IF('Datos de Indicador'!Y275&gt;D$302,10,IF('Datos de Indicador'!Y275&lt;$D$301,0,10-(D$302-'Datos de Indicador'!Y275)/(D$302-D$301)*10)),1))</f>
        <v>5</v>
      </c>
      <c r="E272" s="359">
        <f>IF('Datos de Indicador'!Z275="No dato","x",ROUND(IF('Datos de Indicador'!Z275&gt;E$302,0,IF('Datos de Indicador'!Z275&lt;$E$301,10,(E$302-'Datos de Indicador'!Z275)/(E$302-E$301)*10)),1))</f>
        <v>0</v>
      </c>
      <c r="F272" s="360">
        <f t="shared" si="37"/>
        <v>3.3</v>
      </c>
      <c r="G272" s="359">
        <f>IF('Datos de Indicador'!AA275="No dato","x",ROUND(IF('Datos de Indicador'!AA275&gt;G$302,0,IF('Datos de Indicador'!AA275&lt;$G$301,10,(G$302-'Datos de Indicador'!AA275)/(G$302-G$301)*10)),1))</f>
        <v>4.9000000000000004</v>
      </c>
      <c r="H272" s="361">
        <f t="shared" si="32"/>
        <v>4.9000000000000004</v>
      </c>
      <c r="I272" s="362">
        <f t="shared" si="33"/>
        <v>4.0999999999999996</v>
      </c>
      <c r="J272" s="359">
        <f>IF('Datos de Indicador'!AB275="No dato","x",ROUND(IF('Datos de Indicador'!AB275&gt;J$302,0,IF('Datos de Indicador'!AB275&lt;$J$301,10,(J$302-'Datos de Indicador'!AB275)/(J$302-J$301)*10)),1))</f>
        <v>10</v>
      </c>
      <c r="K272" s="359">
        <f>IF('Datos de Indicador'!AC275="No dato","x",ROUND(IF('Datos de Indicador'!AC275&gt;K$302,0,IF('Datos de Indicador'!AC275&lt;$K$301,10,(K$302-'Datos de Indicador'!AC275)/(K$302-K$301)*10)),1))</f>
        <v>9.5</v>
      </c>
      <c r="L272" s="359">
        <f>IF('Datos de Indicador'!AD275="No dato","x",ROUND(IF('Datos de Indicador'!AD275&gt;L$302,0,IF('Datos de Indicador'!AD275&lt;$L$301,10,(L$302-'Datos de Indicador'!AD275)/(L$302-L$301)*10)),1))</f>
        <v>6.8</v>
      </c>
      <c r="M272" s="361">
        <f t="shared" si="34"/>
        <v>8.8000000000000007</v>
      </c>
      <c r="N272" s="358">
        <f>IF('Datos de Indicador'!AE275="No dato","x",ROUND(IF('Datos de Indicador'!AE275&gt;N$302,0,IF('Datos de Indicador'!AE275&lt;$N$301,10,(N$302-'Datos de Indicador'!AE275)/(N$302-N$301)*10)),1))</f>
        <v>3.2</v>
      </c>
      <c r="O272" s="359">
        <f>IF('Datos de Indicador'!AF275="No dato","x",ROUND(IF('Datos de Indicador'!AF275&gt;O$302,0,IF('Datos de Indicador'!AF275&lt;$O$301,10,(O$302-'Datos de Indicador'!AF275)/(O$302-O$301)*10)),1))</f>
        <v>10</v>
      </c>
      <c r="P272" s="359">
        <f>IF('Datos de Indicador'!AG275="No dato","x",ROUND(IF('Datos de Indicador'!AG275&gt;P$302,0,IF('Datos de Indicador'!AG275&lt;$P$301,10,(P$302-'Datos de Indicador'!AG275)/(P$302-P$301)*10)),1))</f>
        <v>6.1</v>
      </c>
      <c r="Q272" s="361">
        <f t="shared" si="35"/>
        <v>6.4</v>
      </c>
      <c r="R272" s="363">
        <f>IF('Datos de Indicador'!AH275="No data","x",ROUND(IF('Datos de Indicador'!AH275&gt;R$302,0,IF('Datos de Indicador'!AH275&lt;R$301,10,(R$302-'Datos de Indicador'!AH275)/(R$302-R$301)*10)),1))</f>
        <v>5.0999999999999996</v>
      </c>
      <c r="S272" s="363">
        <f>IF('Datos de Indicador'!AI275="No data","x",ROUND(IF('Datos de Indicador'!AI275&gt;S$302,0,IF('Datos de Indicador'!AI275&lt;S$301,10,(S$302-'Datos de Indicador'!AI275)/(S$302-S$301)*10)),1))</f>
        <v>0</v>
      </c>
      <c r="T272" s="363">
        <f>IF('Datos de Indicador'!AJ275="No data","x",ROUND(IF('Datos de Indicador'!AJ275&gt;T$302,0,IF('Datos de Indicador'!AJ275&lt;T$301,10,(T$302-'Datos de Indicador'!AJ275)/(T$302-T$301)*10)),1))</f>
        <v>4.0999999999999996</v>
      </c>
      <c r="U272" s="363">
        <f>IF('Datos de Indicador'!AK275="No data","x",ROUND(IF('Datos de Indicador'!AK275&gt;U$302,0,IF('Datos de Indicador'!AK275&lt;U$301,10,(U$302-'Datos de Indicador'!AK275)/(U$302-U$301)*10)),1))</f>
        <v>9.1</v>
      </c>
      <c r="V272" s="364">
        <f t="shared" si="38"/>
        <v>5.3</v>
      </c>
      <c r="W272" s="365">
        <f>IF('Datos de Indicador'!AL275="No dato","x",ROUND(IF('Datos de Indicador'!AL275&gt;W$302,0,IF('Datos de Indicador'!AL275&lt;$W$301,10,(W$302-'Datos de Indicador'!AL275)/(W$302-W$301)*10)),1))</f>
        <v>7.3</v>
      </c>
      <c r="X272" s="361">
        <f t="shared" si="39"/>
        <v>6.3</v>
      </c>
      <c r="Y272" s="366">
        <f t="shared" si="36"/>
        <v>7.2</v>
      </c>
      <c r="Z272" s="32"/>
      <c r="AA272" s="378"/>
      <c r="AC272" s="378"/>
    </row>
    <row r="273" spans="1:29" s="3" customFormat="1" x14ac:dyDescent="0.25">
      <c r="A273" s="104" t="s">
        <v>362</v>
      </c>
      <c r="B273" s="101" t="s">
        <v>337</v>
      </c>
      <c r="C273" s="307">
        <v>1621</v>
      </c>
      <c r="D273" s="358">
        <f>IF('Datos de Indicador'!Y276="No dato","x",ROUND(IF('Datos de Indicador'!Y276&gt;D$302,10,IF('Datos de Indicador'!Y276&lt;$D$301,0,10-(D$302-'Datos de Indicador'!Y276)/(D$302-D$301)*10)),1))</f>
        <v>10</v>
      </c>
      <c r="E273" s="359">
        <f>IF('Datos de Indicador'!Z276="No dato","x",ROUND(IF('Datos de Indicador'!Z276&gt;E$302,0,IF('Datos de Indicador'!Z276&lt;$E$301,10,(E$302-'Datos de Indicador'!Z276)/(E$302-E$301)*10)),1))</f>
        <v>0</v>
      </c>
      <c r="F273" s="360">
        <f t="shared" si="37"/>
        <v>6.7</v>
      </c>
      <c r="G273" s="359">
        <f>IF('Datos de Indicador'!AA276="No dato","x",ROUND(IF('Datos de Indicador'!AA276&gt;G$302,0,IF('Datos de Indicador'!AA276&lt;$G$301,10,(G$302-'Datos de Indicador'!AA276)/(G$302-G$301)*10)),1))</f>
        <v>4.2</v>
      </c>
      <c r="H273" s="361">
        <f t="shared" si="32"/>
        <v>4.2</v>
      </c>
      <c r="I273" s="362">
        <f t="shared" si="33"/>
        <v>5.6</v>
      </c>
      <c r="J273" s="359">
        <f>IF('Datos de Indicador'!AB276="No dato","x",ROUND(IF('Datos de Indicador'!AB276&gt;J$302,0,IF('Datos de Indicador'!AB276&lt;$J$301,10,(J$302-'Datos de Indicador'!AB276)/(J$302-J$301)*10)),1))</f>
        <v>4.2</v>
      </c>
      <c r="K273" s="359">
        <f>IF('Datos de Indicador'!AC276="No dato","x",ROUND(IF('Datos de Indicador'!AC276&gt;K$302,0,IF('Datos de Indicador'!AC276&lt;$K$301,10,(K$302-'Datos de Indicador'!AC276)/(K$302-K$301)*10)),1))</f>
        <v>9.1</v>
      </c>
      <c r="L273" s="359">
        <f>IF('Datos de Indicador'!AD276="No dato","x",ROUND(IF('Datos de Indicador'!AD276&gt;L$302,0,IF('Datos de Indicador'!AD276&lt;$L$301,10,(L$302-'Datos de Indicador'!AD276)/(L$302-L$301)*10)),1))</f>
        <v>5</v>
      </c>
      <c r="M273" s="361">
        <f t="shared" si="34"/>
        <v>6.1</v>
      </c>
      <c r="N273" s="358">
        <f>IF('Datos de Indicador'!AE276="No dato","x",ROUND(IF('Datos de Indicador'!AE276&gt;N$302,0,IF('Datos de Indicador'!AE276&lt;$N$301,10,(N$302-'Datos de Indicador'!AE276)/(N$302-N$301)*10)),1))</f>
        <v>5.8</v>
      </c>
      <c r="O273" s="359">
        <f>IF('Datos de Indicador'!AF276="No dato","x",ROUND(IF('Datos de Indicador'!AF276&gt;O$302,0,IF('Datos de Indicador'!AF276&lt;$O$301,10,(O$302-'Datos de Indicador'!AF276)/(O$302-O$301)*10)),1))</f>
        <v>7</v>
      </c>
      <c r="P273" s="359">
        <f>IF('Datos de Indicador'!AG276="No dato","x",ROUND(IF('Datos de Indicador'!AG276&gt;P$302,0,IF('Datos de Indicador'!AG276&lt;$P$301,10,(P$302-'Datos de Indicador'!AG276)/(P$302-P$301)*10)),1))</f>
        <v>3.2</v>
      </c>
      <c r="Q273" s="361">
        <f t="shared" si="35"/>
        <v>5.3</v>
      </c>
      <c r="R273" s="363">
        <f>IF('Datos de Indicador'!AH276="No data","x",ROUND(IF('Datos de Indicador'!AH276&gt;R$302,0,IF('Datos de Indicador'!AH276&lt;R$301,10,(R$302-'Datos de Indicador'!AH276)/(R$302-R$301)*10)),1))</f>
        <v>2.7</v>
      </c>
      <c r="S273" s="363">
        <f>IF('Datos de Indicador'!AI276="No data","x",ROUND(IF('Datos de Indicador'!AI276&gt;S$302,0,IF('Datos de Indicador'!AI276&lt;S$301,10,(S$302-'Datos de Indicador'!AI276)/(S$302-S$301)*10)),1))</f>
        <v>0</v>
      </c>
      <c r="T273" s="363">
        <f>IF('Datos de Indicador'!AJ276="No data","x",ROUND(IF('Datos de Indicador'!AJ276&gt;T$302,0,IF('Datos de Indicador'!AJ276&lt;T$301,10,(T$302-'Datos de Indicador'!AJ276)/(T$302-T$301)*10)),1))</f>
        <v>2.8</v>
      </c>
      <c r="U273" s="363">
        <f>IF('Datos de Indicador'!AK276="No data","x",ROUND(IF('Datos de Indicador'!AK276&gt;U$302,0,IF('Datos de Indicador'!AK276&lt;U$301,10,(U$302-'Datos de Indicador'!AK276)/(U$302-U$301)*10)),1))</f>
        <v>10</v>
      </c>
      <c r="V273" s="364">
        <f t="shared" si="38"/>
        <v>4.7</v>
      </c>
      <c r="W273" s="365">
        <f>IF('Datos de Indicador'!AL276="No dato","x",ROUND(IF('Datos de Indicador'!AL276&gt;W$302,0,IF('Datos de Indicador'!AL276&lt;$W$301,10,(W$302-'Datos de Indicador'!AL276)/(W$302-W$301)*10)),1))</f>
        <v>5.3</v>
      </c>
      <c r="X273" s="361">
        <f t="shared" si="39"/>
        <v>5</v>
      </c>
      <c r="Y273" s="366">
        <f t="shared" si="36"/>
        <v>5.5</v>
      </c>
      <c r="Z273" s="32"/>
      <c r="AA273" s="378"/>
      <c r="AC273" s="378"/>
    </row>
    <row r="274" spans="1:29" s="3" customFormat="1" x14ac:dyDescent="0.25">
      <c r="A274" s="104" t="s">
        <v>362</v>
      </c>
      <c r="B274" s="101" t="s">
        <v>224</v>
      </c>
      <c r="C274" s="307">
        <v>1622</v>
      </c>
      <c r="D274" s="358">
        <f>IF('Datos de Indicador'!Y277="No dato","x",ROUND(IF('Datos de Indicador'!Y277&gt;D$302,10,IF('Datos de Indicador'!Y277&lt;$D$301,0,10-(D$302-'Datos de Indicador'!Y277)/(D$302-D$301)*10)),1))</f>
        <v>10</v>
      </c>
      <c r="E274" s="359">
        <f>IF('Datos de Indicador'!Z277="No dato","x",ROUND(IF('Datos de Indicador'!Z277&gt;E$302,0,IF('Datos de Indicador'!Z277&lt;$E$301,10,(E$302-'Datos de Indicador'!Z277)/(E$302-E$301)*10)),1))</f>
        <v>0</v>
      </c>
      <c r="F274" s="360">
        <f t="shared" si="37"/>
        <v>6.7</v>
      </c>
      <c r="G274" s="359">
        <f>IF('Datos de Indicador'!AA277="No dato","x",ROUND(IF('Datos de Indicador'!AA277&gt;G$302,0,IF('Datos de Indicador'!AA277&lt;$G$301,10,(G$302-'Datos de Indicador'!AA277)/(G$302-G$301)*10)),1))</f>
        <v>4.4000000000000004</v>
      </c>
      <c r="H274" s="361">
        <f t="shared" si="32"/>
        <v>4.4000000000000004</v>
      </c>
      <c r="I274" s="362">
        <f t="shared" si="33"/>
        <v>5.7</v>
      </c>
      <c r="J274" s="359">
        <f>IF('Datos de Indicador'!AB277="No dato","x",ROUND(IF('Datos de Indicador'!AB277&gt;J$302,0,IF('Datos de Indicador'!AB277&lt;$J$301,10,(J$302-'Datos de Indicador'!AB277)/(J$302-J$301)*10)),1))</f>
        <v>5.6</v>
      </c>
      <c r="K274" s="359">
        <f>IF('Datos de Indicador'!AC277="No dato","x",ROUND(IF('Datos de Indicador'!AC277&gt;K$302,0,IF('Datos de Indicador'!AC277&lt;$K$301,10,(K$302-'Datos de Indicador'!AC277)/(K$302-K$301)*10)),1))</f>
        <v>9.1999999999999993</v>
      </c>
      <c r="L274" s="359">
        <f>IF('Datos de Indicador'!AD277="No dato","x",ROUND(IF('Datos de Indicador'!AD277&gt;L$302,0,IF('Datos de Indicador'!AD277&lt;$L$301,10,(L$302-'Datos de Indicador'!AD277)/(L$302-L$301)*10)),1))</f>
        <v>5.7</v>
      </c>
      <c r="M274" s="361">
        <f t="shared" si="34"/>
        <v>6.8</v>
      </c>
      <c r="N274" s="358">
        <f>IF('Datos de Indicador'!AE277="No dato","x",ROUND(IF('Datos de Indicador'!AE277&gt;N$302,0,IF('Datos de Indicador'!AE277&lt;$N$301,10,(N$302-'Datos de Indicador'!AE277)/(N$302-N$301)*10)),1))</f>
        <v>1.6</v>
      </c>
      <c r="O274" s="359">
        <f>IF('Datos de Indicador'!AF277="No dato","x",ROUND(IF('Datos de Indicador'!AF277&gt;O$302,0,IF('Datos de Indicador'!AF277&lt;$O$301,10,(O$302-'Datos de Indicador'!AF277)/(O$302-O$301)*10)),1))</f>
        <v>8.4</v>
      </c>
      <c r="P274" s="359">
        <f>IF('Datos de Indicador'!AG277="No dato","x",ROUND(IF('Datos de Indicador'!AG277&gt;P$302,0,IF('Datos de Indicador'!AG277&lt;$P$301,10,(P$302-'Datos de Indicador'!AG277)/(P$302-P$301)*10)),1))</f>
        <v>4.2</v>
      </c>
      <c r="Q274" s="361">
        <f t="shared" si="35"/>
        <v>4.7</v>
      </c>
      <c r="R274" s="363">
        <f>IF('Datos de Indicador'!AH277="No data","x",ROUND(IF('Datos de Indicador'!AH277&gt;R$302,0,IF('Datos de Indicador'!AH277&lt;R$301,10,(R$302-'Datos de Indicador'!AH277)/(R$302-R$301)*10)),1))</f>
        <v>3.7</v>
      </c>
      <c r="S274" s="363">
        <f>IF('Datos de Indicador'!AI277="No data","x",ROUND(IF('Datos de Indicador'!AI277&gt;S$302,0,IF('Datos de Indicador'!AI277&lt;S$301,10,(S$302-'Datos de Indicador'!AI277)/(S$302-S$301)*10)),1))</f>
        <v>0</v>
      </c>
      <c r="T274" s="363">
        <f>IF('Datos de Indicador'!AJ277="No data","x",ROUND(IF('Datos de Indicador'!AJ277&gt;T$302,0,IF('Datos de Indicador'!AJ277&lt;T$301,10,(T$302-'Datos de Indicador'!AJ277)/(T$302-T$301)*10)),1))</f>
        <v>4.8</v>
      </c>
      <c r="U274" s="363">
        <f>IF('Datos de Indicador'!AK277="No data","x",ROUND(IF('Datos de Indicador'!AK277&gt;U$302,0,IF('Datos de Indicador'!AK277&lt;U$301,10,(U$302-'Datos de Indicador'!AK277)/(U$302-U$301)*10)),1))</f>
        <v>6.5</v>
      </c>
      <c r="V274" s="364">
        <f t="shared" si="38"/>
        <v>4.4000000000000004</v>
      </c>
      <c r="W274" s="365">
        <f>IF('Datos de Indicador'!AL277="No dato","x",ROUND(IF('Datos de Indicador'!AL277&gt;W$302,0,IF('Datos de Indicador'!AL277&lt;$W$301,10,(W$302-'Datos de Indicador'!AL277)/(W$302-W$301)*10)),1))</f>
        <v>5.4</v>
      </c>
      <c r="X274" s="361">
        <f t="shared" si="39"/>
        <v>4.9000000000000004</v>
      </c>
      <c r="Y274" s="366">
        <f t="shared" si="36"/>
        <v>5.5</v>
      </c>
      <c r="Z274" s="32"/>
      <c r="AA274" s="378"/>
      <c r="AC274" s="378"/>
    </row>
    <row r="275" spans="1:29" s="3" customFormat="1" x14ac:dyDescent="0.25">
      <c r="A275" s="104" t="s">
        <v>362</v>
      </c>
      <c r="B275" s="101" t="s">
        <v>382</v>
      </c>
      <c r="C275" s="307">
        <v>1623</v>
      </c>
      <c r="D275" s="358">
        <f>IF('Datos de Indicador'!Y278="No dato","x",ROUND(IF('Datos de Indicador'!Y278&gt;D$302,10,IF('Datos de Indicador'!Y278&lt;$D$301,0,10-(D$302-'Datos de Indicador'!Y278)/(D$302-D$301)*10)),1))</f>
        <v>10</v>
      </c>
      <c r="E275" s="359">
        <f>IF('Datos de Indicador'!Z278="No dato","x",ROUND(IF('Datos de Indicador'!Z278&gt;E$302,0,IF('Datos de Indicador'!Z278&lt;$E$301,10,(E$302-'Datos de Indicador'!Z278)/(E$302-E$301)*10)),1))</f>
        <v>10</v>
      </c>
      <c r="F275" s="360">
        <f t="shared" si="37"/>
        <v>10</v>
      </c>
      <c r="G275" s="359">
        <f>IF('Datos de Indicador'!AA278="No dato","x",ROUND(IF('Datos de Indicador'!AA278&gt;G$302,0,IF('Datos de Indicador'!AA278&lt;$G$301,10,(G$302-'Datos de Indicador'!AA278)/(G$302-G$301)*10)),1))</f>
        <v>5.3</v>
      </c>
      <c r="H275" s="361">
        <f t="shared" si="32"/>
        <v>5.3</v>
      </c>
      <c r="I275" s="362">
        <f t="shared" si="33"/>
        <v>8.6</v>
      </c>
      <c r="J275" s="359">
        <f>IF('Datos de Indicador'!AB278="No dato","x",ROUND(IF('Datos de Indicador'!AB278&gt;J$302,0,IF('Datos de Indicador'!AB278&lt;$J$301,10,(J$302-'Datos de Indicador'!AB278)/(J$302-J$301)*10)),1))</f>
        <v>2.9</v>
      </c>
      <c r="K275" s="359">
        <f>IF('Datos de Indicador'!AC278="No dato","x",ROUND(IF('Datos de Indicador'!AC278&gt;K$302,0,IF('Datos de Indicador'!AC278&lt;$K$301,10,(K$302-'Datos de Indicador'!AC278)/(K$302-K$301)*10)),1))</f>
        <v>9.3000000000000007</v>
      </c>
      <c r="L275" s="359">
        <f>IF('Datos de Indicador'!AD278="No dato","x",ROUND(IF('Datos de Indicador'!AD278&gt;L$302,0,IF('Datos de Indicador'!AD278&lt;$L$301,10,(L$302-'Datos de Indicador'!AD278)/(L$302-L$301)*10)),1))</f>
        <v>6.2</v>
      </c>
      <c r="M275" s="361">
        <f t="shared" si="34"/>
        <v>6.1</v>
      </c>
      <c r="N275" s="358">
        <f>IF('Datos de Indicador'!AE278="No dato","x",ROUND(IF('Datos de Indicador'!AE278&gt;N$302,0,IF('Datos de Indicador'!AE278&lt;$N$301,10,(N$302-'Datos de Indicador'!AE278)/(N$302-N$301)*10)),1))</f>
        <v>6.3</v>
      </c>
      <c r="O275" s="359">
        <f>IF('Datos de Indicador'!AF278="No dato","x",ROUND(IF('Datos de Indicador'!AF278&gt;O$302,0,IF('Datos de Indicador'!AF278&lt;$O$301,10,(O$302-'Datos de Indicador'!AF278)/(O$302-O$301)*10)),1))</f>
        <v>6</v>
      </c>
      <c r="P275" s="359">
        <f>IF('Datos de Indicador'!AG278="No dato","x",ROUND(IF('Datos de Indicador'!AG278&gt;P$302,0,IF('Datos de Indicador'!AG278&lt;$P$301,10,(P$302-'Datos de Indicador'!AG278)/(P$302-P$301)*10)),1))</f>
        <v>2.1</v>
      </c>
      <c r="Q275" s="361">
        <f t="shared" si="35"/>
        <v>4.8</v>
      </c>
      <c r="R275" s="363">
        <f>IF('Datos de Indicador'!AH278="No data","x",ROUND(IF('Datos de Indicador'!AH278&gt;R$302,0,IF('Datos de Indicador'!AH278&lt;R$301,10,(R$302-'Datos de Indicador'!AH278)/(R$302-R$301)*10)),1))</f>
        <v>2.1</v>
      </c>
      <c r="S275" s="363">
        <f>IF('Datos de Indicador'!AI278="No data","x",ROUND(IF('Datos de Indicador'!AI278&gt;S$302,0,IF('Datos de Indicador'!AI278&lt;S$301,10,(S$302-'Datos de Indicador'!AI278)/(S$302-S$301)*10)),1))</f>
        <v>0</v>
      </c>
      <c r="T275" s="363">
        <f>IF('Datos de Indicador'!AJ278="No data","x",ROUND(IF('Datos de Indicador'!AJ278&gt;T$302,0,IF('Datos de Indicador'!AJ278&lt;T$301,10,(T$302-'Datos de Indicador'!AJ278)/(T$302-T$301)*10)),1))</f>
        <v>0</v>
      </c>
      <c r="U275" s="363">
        <f>IF('Datos de Indicador'!AK278="No data","x",ROUND(IF('Datos de Indicador'!AK278&gt;U$302,0,IF('Datos de Indicador'!AK278&lt;U$301,10,(U$302-'Datos de Indicador'!AK278)/(U$302-U$301)*10)),1))</f>
        <v>3.1</v>
      </c>
      <c r="V275" s="364">
        <f t="shared" si="38"/>
        <v>1.4</v>
      </c>
      <c r="W275" s="365">
        <f>IF('Datos de Indicador'!AL278="No dato","x",ROUND(IF('Datos de Indicador'!AL278&gt;W$302,0,IF('Datos de Indicador'!AL278&lt;$W$301,10,(W$302-'Datos de Indicador'!AL278)/(W$302-W$301)*10)),1))</f>
        <v>4.4000000000000004</v>
      </c>
      <c r="X275" s="361">
        <f t="shared" si="39"/>
        <v>2.9</v>
      </c>
      <c r="Y275" s="366">
        <f t="shared" si="36"/>
        <v>4.5999999999999996</v>
      </c>
      <c r="Z275" s="32"/>
      <c r="AA275" s="378"/>
      <c r="AC275" s="378"/>
    </row>
    <row r="276" spans="1:29" s="3" customFormat="1" x14ac:dyDescent="0.25">
      <c r="A276" s="104" t="s">
        <v>362</v>
      </c>
      <c r="B276" s="101" t="s">
        <v>383</v>
      </c>
      <c r="C276" s="307">
        <v>1624</v>
      </c>
      <c r="D276" s="358">
        <f>IF('Datos de Indicador'!Y279="No dato","x",ROUND(IF('Datos de Indicador'!Y279&gt;D$302,10,IF('Datos de Indicador'!Y279&lt;$D$301,0,10-(D$302-'Datos de Indicador'!Y279)/(D$302-D$301)*10)),1))</f>
        <v>10</v>
      </c>
      <c r="E276" s="359">
        <f>IF('Datos de Indicador'!Z279="No dato","x",ROUND(IF('Datos de Indicador'!Z279&gt;E$302,0,IF('Datos de Indicador'!Z279&lt;$E$301,10,(E$302-'Datos de Indicador'!Z279)/(E$302-E$301)*10)),1))</f>
        <v>10</v>
      </c>
      <c r="F276" s="360">
        <f t="shared" si="37"/>
        <v>10</v>
      </c>
      <c r="G276" s="359">
        <f>IF('Datos de Indicador'!AA279="No dato","x",ROUND(IF('Datos de Indicador'!AA279&gt;G$302,0,IF('Datos de Indicador'!AA279&lt;$G$301,10,(G$302-'Datos de Indicador'!AA279)/(G$302-G$301)*10)),1))</f>
        <v>4.9000000000000004</v>
      </c>
      <c r="H276" s="361">
        <f t="shared" si="32"/>
        <v>4.9000000000000004</v>
      </c>
      <c r="I276" s="362">
        <f t="shared" si="33"/>
        <v>8.5</v>
      </c>
      <c r="J276" s="359">
        <f>IF('Datos de Indicador'!AB279="No dato","x",ROUND(IF('Datos de Indicador'!AB279&gt;J$302,0,IF('Datos de Indicador'!AB279&lt;$J$301,10,(J$302-'Datos de Indicador'!AB279)/(J$302-J$301)*10)),1))</f>
        <v>1.2</v>
      </c>
      <c r="K276" s="359">
        <f>IF('Datos de Indicador'!AC279="No dato","x",ROUND(IF('Datos de Indicador'!AC279&gt;K$302,0,IF('Datos de Indicador'!AC279&lt;$K$301,10,(K$302-'Datos de Indicador'!AC279)/(K$302-K$301)*10)),1))</f>
        <v>8.4</v>
      </c>
      <c r="L276" s="359">
        <f>IF('Datos de Indicador'!AD279="No dato","x",ROUND(IF('Datos de Indicador'!AD279&gt;L$302,0,IF('Datos de Indicador'!AD279&lt;$L$301,10,(L$302-'Datos de Indicador'!AD279)/(L$302-L$301)*10)),1))</f>
        <v>4.2</v>
      </c>
      <c r="M276" s="361">
        <f t="shared" si="34"/>
        <v>4.5999999999999996</v>
      </c>
      <c r="N276" s="358">
        <f>IF('Datos de Indicador'!AE279="No dato","x",ROUND(IF('Datos de Indicador'!AE279&gt;N$302,0,IF('Datos de Indicador'!AE279&lt;$N$301,10,(N$302-'Datos de Indicador'!AE279)/(N$302-N$301)*10)),1))</f>
        <v>0.9</v>
      </c>
      <c r="O276" s="359">
        <f>IF('Datos de Indicador'!AF279="No dato","x",ROUND(IF('Datos de Indicador'!AF279&gt;O$302,0,IF('Datos de Indicador'!AF279&lt;$O$301,10,(O$302-'Datos de Indicador'!AF279)/(O$302-O$301)*10)),1))</f>
        <v>6.4</v>
      </c>
      <c r="P276" s="359">
        <f>IF('Datos de Indicador'!AG279="No dato","x",ROUND(IF('Datos de Indicador'!AG279&gt;P$302,0,IF('Datos de Indicador'!AG279&lt;$P$301,10,(P$302-'Datos de Indicador'!AG279)/(P$302-P$301)*10)),1))</f>
        <v>2.6</v>
      </c>
      <c r="Q276" s="361">
        <f t="shared" si="35"/>
        <v>3.3</v>
      </c>
      <c r="R276" s="363">
        <f>IF('Datos de Indicador'!AH279="No data","x",ROUND(IF('Datos de Indicador'!AH279&gt;R$302,0,IF('Datos de Indicador'!AH279&lt;R$301,10,(R$302-'Datos de Indicador'!AH279)/(R$302-R$301)*10)),1))</f>
        <v>1.6</v>
      </c>
      <c r="S276" s="363">
        <f>IF('Datos de Indicador'!AI279="No data","x",ROUND(IF('Datos de Indicador'!AI279&gt;S$302,0,IF('Datos de Indicador'!AI279&lt;S$301,10,(S$302-'Datos de Indicador'!AI279)/(S$302-S$301)*10)),1))</f>
        <v>10</v>
      </c>
      <c r="T276" s="363">
        <f>IF('Datos de Indicador'!AJ279="No data","x",ROUND(IF('Datos de Indicador'!AJ279&gt;T$302,0,IF('Datos de Indicador'!AJ279&lt;T$301,10,(T$302-'Datos de Indicador'!AJ279)/(T$302-T$301)*10)),1))</f>
        <v>6.8</v>
      </c>
      <c r="U276" s="363">
        <f>IF('Datos de Indicador'!AK279="No data","x",ROUND(IF('Datos de Indicador'!AK279&gt;U$302,0,IF('Datos de Indicador'!AK279&lt;U$301,10,(U$302-'Datos de Indicador'!AK279)/(U$302-U$301)*10)),1))</f>
        <v>10</v>
      </c>
      <c r="V276" s="364">
        <f t="shared" si="38"/>
        <v>7.5</v>
      </c>
      <c r="W276" s="365">
        <f>IF('Datos de Indicador'!AL279="No dato","x",ROUND(IF('Datos de Indicador'!AL279&gt;W$302,0,IF('Datos de Indicador'!AL279&lt;$W$301,10,(W$302-'Datos de Indicador'!AL279)/(W$302-W$301)*10)),1))</f>
        <v>5.6</v>
      </c>
      <c r="X276" s="361">
        <f t="shared" si="39"/>
        <v>6.6</v>
      </c>
      <c r="Y276" s="366">
        <f t="shared" si="36"/>
        <v>4.8</v>
      </c>
      <c r="Z276" s="32"/>
      <c r="AA276" s="378"/>
      <c r="AC276" s="378"/>
    </row>
    <row r="277" spans="1:29" s="3" customFormat="1" x14ac:dyDescent="0.25">
      <c r="A277" s="104" t="s">
        <v>362</v>
      </c>
      <c r="B277" s="101" t="s">
        <v>226</v>
      </c>
      <c r="C277" s="307">
        <v>1625</v>
      </c>
      <c r="D277" s="358">
        <f>IF('Datos de Indicador'!Y280="No dato","x",ROUND(IF('Datos de Indicador'!Y280&gt;D$302,10,IF('Datos de Indicador'!Y280&lt;$D$301,0,10-(D$302-'Datos de Indicador'!Y280)/(D$302-D$301)*10)),1))</f>
        <v>10</v>
      </c>
      <c r="E277" s="359">
        <f>IF('Datos de Indicador'!Z280="No dato","x",ROUND(IF('Datos de Indicador'!Z280&gt;E$302,0,IF('Datos de Indicador'!Z280&lt;$E$301,10,(E$302-'Datos de Indicador'!Z280)/(E$302-E$301)*10)),1))</f>
        <v>10</v>
      </c>
      <c r="F277" s="360">
        <f t="shared" si="37"/>
        <v>10</v>
      </c>
      <c r="G277" s="359">
        <f>IF('Datos de Indicador'!AA280="No dato","x",ROUND(IF('Datos de Indicador'!AA280&gt;G$302,0,IF('Datos de Indicador'!AA280&lt;$G$301,10,(G$302-'Datos de Indicador'!AA280)/(G$302-G$301)*10)),1))</f>
        <v>7.6</v>
      </c>
      <c r="H277" s="361">
        <f t="shared" si="32"/>
        <v>7.6</v>
      </c>
      <c r="I277" s="362">
        <f t="shared" si="33"/>
        <v>9.1</v>
      </c>
      <c r="J277" s="359">
        <f>IF('Datos de Indicador'!AB280="No dato","x",ROUND(IF('Datos de Indicador'!AB280&gt;J$302,0,IF('Datos de Indicador'!AB280&lt;$J$301,10,(J$302-'Datos de Indicador'!AB280)/(J$302-J$301)*10)),1))</f>
        <v>7.7</v>
      </c>
      <c r="K277" s="359">
        <f>IF('Datos de Indicador'!AC280="No dato","x",ROUND(IF('Datos de Indicador'!AC280&gt;K$302,0,IF('Datos de Indicador'!AC280&lt;$K$301,10,(K$302-'Datos de Indicador'!AC280)/(K$302-K$301)*10)),1))</f>
        <v>9.9</v>
      </c>
      <c r="L277" s="359">
        <f>IF('Datos de Indicador'!AD280="No dato","x",ROUND(IF('Datos de Indicador'!AD280&gt;L$302,0,IF('Datos de Indicador'!AD280&lt;$L$301,10,(L$302-'Datos de Indicador'!AD280)/(L$302-L$301)*10)),1))</f>
        <v>6.3</v>
      </c>
      <c r="M277" s="361">
        <f t="shared" si="34"/>
        <v>8</v>
      </c>
      <c r="N277" s="358">
        <f>IF('Datos de Indicador'!AE280="No dato","x",ROUND(IF('Datos de Indicador'!AE280&gt;N$302,0,IF('Datos de Indicador'!AE280&lt;$N$301,10,(N$302-'Datos de Indicador'!AE280)/(N$302-N$301)*10)),1))</f>
        <v>3.6</v>
      </c>
      <c r="O277" s="359">
        <f>IF('Datos de Indicador'!AF280="No dato","x",ROUND(IF('Datos de Indicador'!AF280&gt;O$302,0,IF('Datos de Indicador'!AF280&lt;$O$301,10,(O$302-'Datos de Indicador'!AF280)/(O$302-O$301)*10)),1))</f>
        <v>10</v>
      </c>
      <c r="P277" s="359">
        <f>IF('Datos de Indicador'!AG280="No dato","x",ROUND(IF('Datos de Indicador'!AG280&gt;P$302,0,IF('Datos de Indicador'!AG280&lt;$P$301,10,(P$302-'Datos de Indicador'!AG280)/(P$302-P$301)*10)),1))</f>
        <v>2.5</v>
      </c>
      <c r="Q277" s="361">
        <f t="shared" si="35"/>
        <v>5.4</v>
      </c>
      <c r="R277" s="363">
        <f>IF('Datos de Indicador'!AH280="No data","x",ROUND(IF('Datos de Indicador'!AH280&gt;R$302,0,IF('Datos de Indicador'!AH280&lt;R$301,10,(R$302-'Datos de Indicador'!AH280)/(R$302-R$301)*10)),1))</f>
        <v>2.7</v>
      </c>
      <c r="S277" s="363">
        <f>IF('Datos de Indicador'!AI280="No data","x",ROUND(IF('Datos de Indicador'!AI280&gt;S$302,0,IF('Datos de Indicador'!AI280&lt;S$301,10,(S$302-'Datos de Indicador'!AI280)/(S$302-S$301)*10)),1))</f>
        <v>0</v>
      </c>
      <c r="T277" s="363">
        <f>IF('Datos de Indicador'!AJ280="No data","x",ROUND(IF('Datos de Indicador'!AJ280&gt;T$302,0,IF('Datos de Indicador'!AJ280&lt;T$301,10,(T$302-'Datos de Indicador'!AJ280)/(T$302-T$301)*10)),1))</f>
        <v>7.5</v>
      </c>
      <c r="U277" s="363">
        <f>IF('Datos de Indicador'!AK280="No data","x",ROUND(IF('Datos de Indicador'!AK280&gt;U$302,0,IF('Datos de Indicador'!AK280&lt;U$301,10,(U$302-'Datos de Indicador'!AK280)/(U$302-U$301)*10)),1))</f>
        <v>10</v>
      </c>
      <c r="V277" s="364">
        <f t="shared" si="38"/>
        <v>6.3</v>
      </c>
      <c r="W277" s="365">
        <f>IF('Datos de Indicador'!AL280="No dato","x",ROUND(IF('Datos de Indicador'!AL280&gt;W$302,0,IF('Datos de Indicador'!AL280&lt;$W$301,10,(W$302-'Datos de Indicador'!AL280)/(W$302-W$301)*10)),1))</f>
        <v>5.5</v>
      </c>
      <c r="X277" s="361">
        <f t="shared" si="39"/>
        <v>5.9</v>
      </c>
      <c r="Y277" s="366">
        <f t="shared" si="36"/>
        <v>6.4</v>
      </c>
      <c r="Z277" s="32"/>
      <c r="AA277" s="378"/>
      <c r="AC277" s="378"/>
    </row>
    <row r="278" spans="1:29" s="3" customFormat="1" x14ac:dyDescent="0.25">
      <c r="A278" s="104" t="s">
        <v>362</v>
      </c>
      <c r="B278" s="101" t="s">
        <v>384</v>
      </c>
      <c r="C278" s="307">
        <v>1626</v>
      </c>
      <c r="D278" s="358">
        <f>IF('Datos de Indicador'!Y281="No dato","x",ROUND(IF('Datos de Indicador'!Y281&gt;D$302,10,IF('Datos de Indicador'!Y281&lt;$D$301,0,10-(D$302-'Datos de Indicador'!Y281)/(D$302-D$301)*10)),1))</f>
        <v>5</v>
      </c>
      <c r="E278" s="359">
        <f>IF('Datos de Indicador'!Z281="No dato","x",ROUND(IF('Datos de Indicador'!Z281&gt;E$302,0,IF('Datos de Indicador'!Z281&lt;$E$301,10,(E$302-'Datos de Indicador'!Z281)/(E$302-E$301)*10)),1))</f>
        <v>0</v>
      </c>
      <c r="F278" s="360">
        <f t="shared" si="37"/>
        <v>3.3</v>
      </c>
      <c r="G278" s="359">
        <f>IF('Datos de Indicador'!AA281="No dato","x",ROUND(IF('Datos de Indicador'!AA281&gt;G$302,0,IF('Datos de Indicador'!AA281&lt;$G$301,10,(G$302-'Datos de Indicador'!AA281)/(G$302-G$301)*10)),1))</f>
        <v>4.2</v>
      </c>
      <c r="H278" s="361">
        <f t="shared" si="32"/>
        <v>4.2</v>
      </c>
      <c r="I278" s="362">
        <f t="shared" si="33"/>
        <v>3.8</v>
      </c>
      <c r="J278" s="359">
        <f>IF('Datos de Indicador'!AB281="No dato","x",ROUND(IF('Datos de Indicador'!AB281&gt;J$302,0,IF('Datos de Indicador'!AB281&lt;$J$301,10,(J$302-'Datos de Indicador'!AB281)/(J$302-J$301)*10)),1))</f>
        <v>3.1</v>
      </c>
      <c r="K278" s="359">
        <f>IF('Datos de Indicador'!AC281="No dato","x",ROUND(IF('Datos de Indicador'!AC281&gt;K$302,0,IF('Datos de Indicador'!AC281&lt;$K$301,10,(K$302-'Datos de Indicador'!AC281)/(K$302-K$301)*10)),1))</f>
        <v>8.9</v>
      </c>
      <c r="L278" s="359">
        <f>IF('Datos de Indicador'!AD281="No dato","x",ROUND(IF('Datos de Indicador'!AD281&gt;L$302,0,IF('Datos de Indicador'!AD281&lt;$L$301,10,(L$302-'Datos de Indicador'!AD281)/(L$302-L$301)*10)),1))</f>
        <v>3.8</v>
      </c>
      <c r="M278" s="361">
        <f t="shared" si="34"/>
        <v>5.3</v>
      </c>
      <c r="N278" s="358">
        <f>IF('Datos de Indicador'!AE281="No dato","x",ROUND(IF('Datos de Indicador'!AE281&gt;N$302,0,IF('Datos de Indicador'!AE281&lt;$N$301,10,(N$302-'Datos de Indicador'!AE281)/(N$302-N$301)*10)),1))</f>
        <v>0</v>
      </c>
      <c r="O278" s="359">
        <f>IF('Datos de Indicador'!AF281="No dato","x",ROUND(IF('Datos de Indicador'!AF281&gt;O$302,0,IF('Datos de Indicador'!AF281&lt;$O$301,10,(O$302-'Datos de Indicador'!AF281)/(O$302-O$301)*10)),1))</f>
        <v>6</v>
      </c>
      <c r="P278" s="359">
        <f>IF('Datos de Indicador'!AG281="No dato","x",ROUND(IF('Datos de Indicador'!AG281&gt;P$302,0,IF('Datos de Indicador'!AG281&lt;$P$301,10,(P$302-'Datos de Indicador'!AG281)/(P$302-P$301)*10)),1))</f>
        <v>2</v>
      </c>
      <c r="Q278" s="361">
        <f t="shared" si="35"/>
        <v>2.7</v>
      </c>
      <c r="R278" s="363">
        <f>IF('Datos de Indicador'!AH281="No data","x",ROUND(IF('Datos de Indicador'!AH281&gt;R$302,0,IF('Datos de Indicador'!AH281&lt;R$301,10,(R$302-'Datos de Indicador'!AH281)/(R$302-R$301)*10)),1))</f>
        <v>2.1</v>
      </c>
      <c r="S278" s="363">
        <f>IF('Datos de Indicador'!AI281="No data","x",ROUND(IF('Datos de Indicador'!AI281&gt;S$302,0,IF('Datos de Indicador'!AI281&lt;S$301,10,(S$302-'Datos de Indicador'!AI281)/(S$302-S$301)*10)),1))</f>
        <v>0</v>
      </c>
      <c r="T278" s="363">
        <f>IF('Datos de Indicador'!AJ281="No data","x",ROUND(IF('Datos de Indicador'!AJ281&gt;T$302,0,IF('Datos de Indicador'!AJ281&lt;T$301,10,(T$302-'Datos de Indicador'!AJ281)/(T$302-T$301)*10)),1))</f>
        <v>4</v>
      </c>
      <c r="U278" s="363">
        <f>IF('Datos de Indicador'!AK281="No data","x",ROUND(IF('Datos de Indicador'!AK281&gt;U$302,0,IF('Datos de Indicador'!AK281&lt;U$301,10,(U$302-'Datos de Indicador'!AK281)/(U$302-U$301)*10)),1))</f>
        <v>6</v>
      </c>
      <c r="V278" s="364">
        <f t="shared" si="38"/>
        <v>3.7</v>
      </c>
      <c r="W278" s="365">
        <f>IF('Datos de Indicador'!AL281="No dato","x",ROUND(IF('Datos de Indicador'!AL281&gt;W$302,0,IF('Datos de Indicador'!AL281&lt;$W$301,10,(W$302-'Datos de Indicador'!AL281)/(W$302-W$301)*10)),1))</f>
        <v>5.9</v>
      </c>
      <c r="X278" s="361">
        <f t="shared" si="39"/>
        <v>4.8</v>
      </c>
      <c r="Y278" s="366">
        <f t="shared" si="36"/>
        <v>4.3</v>
      </c>
      <c r="Z278" s="32"/>
      <c r="AA278" s="378"/>
      <c r="AC278" s="378"/>
    </row>
    <row r="279" spans="1:29" s="3" customFormat="1" x14ac:dyDescent="0.25">
      <c r="A279" s="104" t="s">
        <v>362</v>
      </c>
      <c r="B279" s="101" t="s">
        <v>385</v>
      </c>
      <c r="C279" s="307">
        <v>1627</v>
      </c>
      <c r="D279" s="358">
        <f>IF('Datos de Indicador'!Y282="No dato","x",ROUND(IF('Datos de Indicador'!Y282&gt;D$302,10,IF('Datos de Indicador'!Y282&lt;$D$301,0,10-(D$302-'Datos de Indicador'!Y282)/(D$302-D$301)*10)),1))</f>
        <v>5</v>
      </c>
      <c r="E279" s="359">
        <f>IF('Datos de Indicador'!Z282="No dato","x",ROUND(IF('Datos de Indicador'!Z282&gt;E$302,0,IF('Datos de Indicador'!Z282&lt;$E$301,10,(E$302-'Datos de Indicador'!Z282)/(E$302-E$301)*10)),1))</f>
        <v>0</v>
      </c>
      <c r="F279" s="360">
        <f t="shared" si="37"/>
        <v>3.3</v>
      </c>
      <c r="G279" s="359">
        <f>IF('Datos de Indicador'!AA282="No dato","x",ROUND(IF('Datos de Indicador'!AA282&gt;G$302,0,IF('Datos de Indicador'!AA282&lt;$G$301,10,(G$302-'Datos de Indicador'!AA282)/(G$302-G$301)*10)),1))</f>
        <v>1.8</v>
      </c>
      <c r="H279" s="361">
        <f t="shared" si="32"/>
        <v>1.8</v>
      </c>
      <c r="I279" s="362">
        <f t="shared" si="33"/>
        <v>2.6</v>
      </c>
      <c r="J279" s="359">
        <f>IF('Datos de Indicador'!AB282="No dato","x",ROUND(IF('Datos de Indicador'!AB282&gt;J$302,0,IF('Datos de Indicador'!AB282&lt;$J$301,10,(J$302-'Datos de Indicador'!AB282)/(J$302-J$301)*10)),1))</f>
        <v>4.4000000000000004</v>
      </c>
      <c r="K279" s="359">
        <f>IF('Datos de Indicador'!AC282="No dato","x",ROUND(IF('Datos de Indicador'!AC282&gt;K$302,0,IF('Datos de Indicador'!AC282&lt;$K$301,10,(K$302-'Datos de Indicador'!AC282)/(K$302-K$301)*10)),1))</f>
        <v>7</v>
      </c>
      <c r="L279" s="359">
        <f>IF('Datos de Indicador'!AD282="No dato","x",ROUND(IF('Datos de Indicador'!AD282&gt;L$302,0,IF('Datos de Indicador'!AD282&lt;$L$301,10,(L$302-'Datos de Indicador'!AD282)/(L$302-L$301)*10)),1))</f>
        <v>4</v>
      </c>
      <c r="M279" s="361">
        <f t="shared" si="34"/>
        <v>5.0999999999999996</v>
      </c>
      <c r="N279" s="358">
        <f>IF('Datos de Indicador'!AE282="No dato","x",ROUND(IF('Datos de Indicador'!AE282&gt;N$302,0,IF('Datos de Indicador'!AE282&lt;$N$301,10,(N$302-'Datos de Indicador'!AE282)/(N$302-N$301)*10)),1))</f>
        <v>6</v>
      </c>
      <c r="O279" s="359">
        <f>IF('Datos de Indicador'!AF282="No dato","x",ROUND(IF('Datos de Indicador'!AF282&gt;O$302,0,IF('Datos de Indicador'!AF282&lt;$O$301,10,(O$302-'Datos de Indicador'!AF282)/(O$302-O$301)*10)),1))</f>
        <v>3.7</v>
      </c>
      <c r="P279" s="359">
        <f>IF('Datos de Indicador'!AG282="No dato","x",ROUND(IF('Datos de Indicador'!AG282&gt;P$302,0,IF('Datos de Indicador'!AG282&lt;$P$301,10,(P$302-'Datos de Indicador'!AG282)/(P$302-P$301)*10)),1))</f>
        <v>2.2000000000000002</v>
      </c>
      <c r="Q279" s="361">
        <f t="shared" si="35"/>
        <v>4</v>
      </c>
      <c r="R279" s="363">
        <f>IF('Datos de Indicador'!AH282="No data","x",ROUND(IF('Datos de Indicador'!AH282&gt;R$302,0,IF('Datos de Indicador'!AH282&lt;R$301,10,(R$302-'Datos de Indicador'!AH282)/(R$302-R$301)*10)),1))</f>
        <v>0</v>
      </c>
      <c r="S279" s="363">
        <f>IF('Datos de Indicador'!AI282="No data","x",ROUND(IF('Datos de Indicador'!AI282&gt;S$302,0,IF('Datos de Indicador'!AI282&lt;S$301,10,(S$302-'Datos de Indicador'!AI282)/(S$302-S$301)*10)),1))</f>
        <v>1.5</v>
      </c>
      <c r="T279" s="363">
        <f>IF('Datos de Indicador'!AJ282="No data","x",ROUND(IF('Datos de Indicador'!AJ282&gt;T$302,0,IF('Datos de Indicador'!AJ282&lt;T$301,10,(T$302-'Datos de Indicador'!AJ282)/(T$302-T$301)*10)),1))</f>
        <v>6.3</v>
      </c>
      <c r="U279" s="363">
        <f>IF('Datos de Indicador'!AK282="No data","x",ROUND(IF('Datos de Indicador'!AK282&gt;U$302,0,IF('Datos de Indicador'!AK282&lt;U$301,10,(U$302-'Datos de Indicador'!AK282)/(U$302-U$301)*10)),1))</f>
        <v>8.1</v>
      </c>
      <c r="V279" s="364">
        <f t="shared" si="38"/>
        <v>5.0999999999999996</v>
      </c>
      <c r="W279" s="365">
        <f>IF('Datos de Indicador'!AL282="No dato","x",ROUND(IF('Datos de Indicador'!AL282&gt;W$302,0,IF('Datos de Indicador'!AL282&lt;$W$301,10,(W$302-'Datos de Indicador'!AL282)/(W$302-W$301)*10)),1))</f>
        <v>3.8</v>
      </c>
      <c r="X279" s="361">
        <f t="shared" si="39"/>
        <v>4.5</v>
      </c>
      <c r="Y279" s="366">
        <f t="shared" si="36"/>
        <v>4.5</v>
      </c>
      <c r="Z279" s="32"/>
      <c r="AA279" s="378"/>
      <c r="AC279" s="378"/>
    </row>
    <row r="280" spans="1:29" s="3" customFormat="1" x14ac:dyDescent="0.25">
      <c r="A280" s="104" t="s">
        <v>362</v>
      </c>
      <c r="B280" s="101" t="s">
        <v>386</v>
      </c>
      <c r="C280" s="307">
        <v>1628</v>
      </c>
      <c r="D280" s="358">
        <f>IF('Datos de Indicador'!Y283="No dato","x",ROUND(IF('Datos de Indicador'!Y283&gt;D$302,10,IF('Datos de Indicador'!Y283&lt;$D$301,0,10-(D$302-'Datos de Indicador'!Y283)/(D$302-D$301)*10)),1))</f>
        <v>5</v>
      </c>
      <c r="E280" s="359">
        <f>IF('Datos de Indicador'!Z283="No dato","x",ROUND(IF('Datos de Indicador'!Z283&gt;E$302,0,IF('Datos de Indicador'!Z283&lt;$E$301,10,(E$302-'Datos de Indicador'!Z283)/(E$302-E$301)*10)),1))</f>
        <v>0</v>
      </c>
      <c r="F280" s="360">
        <f t="shared" si="37"/>
        <v>3.3</v>
      </c>
      <c r="G280" s="359">
        <f>IF('Datos de Indicador'!AA283="No dato","x",ROUND(IF('Datos de Indicador'!AA283&gt;G$302,0,IF('Datos de Indicador'!AA283&lt;$G$301,10,(G$302-'Datos de Indicador'!AA283)/(G$302-G$301)*10)),1))</f>
        <v>5.4</v>
      </c>
      <c r="H280" s="361">
        <f t="shared" si="32"/>
        <v>5.4</v>
      </c>
      <c r="I280" s="362">
        <f t="shared" si="33"/>
        <v>4.4000000000000004</v>
      </c>
      <c r="J280" s="359">
        <f>IF('Datos de Indicador'!AB283="No dato","x",ROUND(IF('Datos de Indicador'!AB283&gt;J$302,0,IF('Datos de Indicador'!AB283&lt;$J$301,10,(J$302-'Datos de Indicador'!AB283)/(J$302-J$301)*10)),1))</f>
        <v>8</v>
      </c>
      <c r="K280" s="359">
        <f>IF('Datos de Indicador'!AC283="No dato","x",ROUND(IF('Datos de Indicador'!AC283&gt;K$302,0,IF('Datos de Indicador'!AC283&lt;$K$301,10,(K$302-'Datos de Indicador'!AC283)/(K$302-K$301)*10)),1))</f>
        <v>9.5</v>
      </c>
      <c r="L280" s="359">
        <f>IF('Datos de Indicador'!AD283="No dato","x",ROUND(IF('Datos de Indicador'!AD283&gt;L$302,0,IF('Datos de Indicador'!AD283&lt;$L$301,10,(L$302-'Datos de Indicador'!AD283)/(L$302-L$301)*10)),1))</f>
        <v>4.5999999999999996</v>
      </c>
      <c r="M280" s="361">
        <f t="shared" si="34"/>
        <v>7.4</v>
      </c>
      <c r="N280" s="358">
        <f>IF('Datos de Indicador'!AE283="No dato","x",ROUND(IF('Datos de Indicador'!AE283&gt;N$302,0,IF('Datos de Indicador'!AE283&lt;$N$301,10,(N$302-'Datos de Indicador'!AE283)/(N$302-N$301)*10)),1))</f>
        <v>6.5</v>
      </c>
      <c r="O280" s="359">
        <f>IF('Datos de Indicador'!AF283="No dato","x",ROUND(IF('Datos de Indicador'!AF283&gt;O$302,0,IF('Datos de Indicador'!AF283&lt;$O$301,10,(O$302-'Datos de Indicador'!AF283)/(O$302-O$301)*10)),1))</f>
        <v>10</v>
      </c>
      <c r="P280" s="359">
        <f>IF('Datos de Indicador'!AG283="No dato","x",ROUND(IF('Datos de Indicador'!AG283&gt;P$302,0,IF('Datos de Indicador'!AG283&lt;$P$301,10,(P$302-'Datos de Indicador'!AG283)/(P$302-P$301)*10)),1))</f>
        <v>2.2000000000000002</v>
      </c>
      <c r="Q280" s="361">
        <f t="shared" si="35"/>
        <v>6.2</v>
      </c>
      <c r="R280" s="363">
        <f>IF('Datos de Indicador'!AH283="No data","x",ROUND(IF('Datos de Indicador'!AH283&gt;R$302,0,IF('Datos de Indicador'!AH283&lt;R$301,10,(R$302-'Datos de Indicador'!AH283)/(R$302-R$301)*10)),1))</f>
        <v>3.6</v>
      </c>
      <c r="S280" s="363">
        <f>IF('Datos de Indicador'!AI283="No data","x",ROUND(IF('Datos de Indicador'!AI283&gt;S$302,0,IF('Datos de Indicador'!AI283&lt;S$301,10,(S$302-'Datos de Indicador'!AI283)/(S$302-S$301)*10)),1))</f>
        <v>0</v>
      </c>
      <c r="T280" s="363">
        <f>IF('Datos de Indicador'!AJ283="No data","x",ROUND(IF('Datos de Indicador'!AJ283&gt;T$302,0,IF('Datos de Indicador'!AJ283&lt;T$301,10,(T$302-'Datos de Indicador'!AJ283)/(T$302-T$301)*10)),1))</f>
        <v>7.9</v>
      </c>
      <c r="U280" s="363">
        <f>IF('Datos de Indicador'!AK283="No data","x",ROUND(IF('Datos de Indicador'!AK283&gt;U$302,0,IF('Datos de Indicador'!AK283&lt;U$301,10,(U$302-'Datos de Indicador'!AK283)/(U$302-U$301)*10)),1))</f>
        <v>10</v>
      </c>
      <c r="V280" s="364">
        <f t="shared" si="38"/>
        <v>6.6</v>
      </c>
      <c r="W280" s="365">
        <f>IF('Datos de Indicador'!AL283="No dato","x",ROUND(IF('Datos de Indicador'!AL283&gt;W$302,0,IF('Datos de Indicador'!AL283&lt;$W$301,10,(W$302-'Datos de Indicador'!AL283)/(W$302-W$301)*10)),1))</f>
        <v>6.9</v>
      </c>
      <c r="X280" s="361">
        <f t="shared" si="39"/>
        <v>6.8</v>
      </c>
      <c r="Y280" s="366">
        <f t="shared" si="36"/>
        <v>6.8</v>
      </c>
      <c r="Z280" s="32"/>
      <c r="AA280" s="378"/>
      <c r="AC280" s="378"/>
    </row>
    <row r="281" spans="1:29" s="3" customFormat="1" x14ac:dyDescent="0.25">
      <c r="A281" s="104" t="s">
        <v>387</v>
      </c>
      <c r="B281" s="101" t="s">
        <v>388</v>
      </c>
      <c r="C281" s="307">
        <v>1701</v>
      </c>
      <c r="D281" s="358">
        <f>IF('Datos de Indicador'!Y284="No dato","x",ROUND(IF('Datos de Indicador'!Y284&gt;D$302,10,IF('Datos de Indicador'!Y284&lt;$D$301,0,10-(D$302-'Datos de Indicador'!Y284)/(D$302-D$301)*10)),1))</f>
        <v>5</v>
      </c>
      <c r="E281" s="359">
        <f>IF('Datos de Indicador'!Z284="No dato","x",ROUND(IF('Datos de Indicador'!Z284&gt;E$302,0,IF('Datos de Indicador'!Z284&lt;$E$301,10,(E$302-'Datos de Indicador'!Z284)/(E$302-E$301)*10)),1))</f>
        <v>0</v>
      </c>
      <c r="F281" s="360">
        <f t="shared" si="37"/>
        <v>3.3</v>
      </c>
      <c r="G281" s="359">
        <f>IF('Datos de Indicador'!AA284="No dato","x",ROUND(IF('Datos de Indicador'!AA284&gt;G$302,0,IF('Datos de Indicador'!AA284&lt;$G$301,10,(G$302-'Datos de Indicador'!AA284)/(G$302-G$301)*10)),1))</f>
        <v>3.7</v>
      </c>
      <c r="H281" s="361">
        <f t="shared" si="32"/>
        <v>3.7</v>
      </c>
      <c r="I281" s="362">
        <f t="shared" si="33"/>
        <v>3.5</v>
      </c>
      <c r="J281" s="359">
        <f>IF('Datos de Indicador'!AB284="No dato","x",ROUND(IF('Datos de Indicador'!AB284&gt;J$302,0,IF('Datos de Indicador'!AB284&lt;$J$301,10,(J$302-'Datos de Indicador'!AB284)/(J$302-J$301)*10)),1))</f>
        <v>6.8</v>
      </c>
      <c r="K281" s="359">
        <f>IF('Datos de Indicador'!AC284="No dato","x",ROUND(IF('Datos de Indicador'!AC284&gt;K$302,0,IF('Datos de Indicador'!AC284&lt;$K$301,10,(K$302-'Datos de Indicador'!AC284)/(K$302-K$301)*10)),1))</f>
        <v>8.6999999999999993</v>
      </c>
      <c r="L281" s="359">
        <f>IF('Datos de Indicador'!AD284="No dato","x",ROUND(IF('Datos de Indicador'!AD284&gt;L$302,0,IF('Datos de Indicador'!AD284&lt;$L$301,10,(L$302-'Datos de Indicador'!AD284)/(L$302-L$301)*10)),1))</f>
        <v>4</v>
      </c>
      <c r="M281" s="361">
        <f t="shared" si="34"/>
        <v>6.5</v>
      </c>
      <c r="N281" s="358">
        <f>IF('Datos de Indicador'!AE284="No dato","x",ROUND(IF('Datos de Indicador'!AE284&gt;N$302,0,IF('Datos de Indicador'!AE284&lt;$N$301,10,(N$302-'Datos de Indicador'!AE284)/(N$302-N$301)*10)),1))</f>
        <v>2.4</v>
      </c>
      <c r="O281" s="359">
        <f>IF('Datos de Indicador'!AF284="No dato","x",ROUND(IF('Datos de Indicador'!AF284&gt;O$302,0,IF('Datos de Indicador'!AF284&lt;$O$301,10,(O$302-'Datos de Indicador'!AF284)/(O$302-O$301)*10)),1))</f>
        <v>10</v>
      </c>
      <c r="P281" s="359">
        <f>IF('Datos de Indicador'!AG284="No dato","x",ROUND(IF('Datos de Indicador'!AG284&gt;P$302,0,IF('Datos de Indicador'!AG284&lt;$P$301,10,(P$302-'Datos de Indicador'!AG284)/(P$302-P$301)*10)),1))</f>
        <v>5.4</v>
      </c>
      <c r="Q281" s="361">
        <f t="shared" si="35"/>
        <v>5.9</v>
      </c>
      <c r="R281" s="363">
        <f>IF('Datos de Indicador'!AH284="No data","x",ROUND(IF('Datos de Indicador'!AH284&gt;R$302,0,IF('Datos de Indicador'!AH284&lt;R$301,10,(R$302-'Datos de Indicador'!AH284)/(R$302-R$301)*10)),1))</f>
        <v>8.6</v>
      </c>
      <c r="S281" s="363">
        <f>IF('Datos de Indicador'!AI284="No data","x",ROUND(IF('Datos de Indicador'!AI284&gt;S$302,0,IF('Datos de Indicador'!AI284&lt;S$301,10,(S$302-'Datos de Indicador'!AI284)/(S$302-S$301)*10)),1))</f>
        <v>4</v>
      </c>
      <c r="T281" s="363">
        <f>IF('Datos de Indicador'!AJ284="No data","x",ROUND(IF('Datos de Indicador'!AJ284&gt;T$302,0,IF('Datos de Indicador'!AJ284&lt;T$301,10,(T$302-'Datos de Indicador'!AJ284)/(T$302-T$301)*10)),1))</f>
        <v>3.9</v>
      </c>
      <c r="U281" s="363">
        <f>IF('Datos de Indicador'!AK284="No data","x",ROUND(IF('Datos de Indicador'!AK284&gt;U$302,0,IF('Datos de Indicador'!AK284&lt;U$301,10,(U$302-'Datos de Indicador'!AK284)/(U$302-U$301)*10)),1))</f>
        <v>6.6</v>
      </c>
      <c r="V281" s="364">
        <f t="shared" si="38"/>
        <v>5.6</v>
      </c>
      <c r="W281" s="365">
        <f>IF('Datos de Indicador'!AL284="No dato","x",ROUND(IF('Datos de Indicador'!AL284&gt;W$302,0,IF('Datos de Indicador'!AL284&lt;$W$301,10,(W$302-'Datos de Indicador'!AL284)/(W$302-W$301)*10)),1))</f>
        <v>4.2</v>
      </c>
      <c r="X281" s="361">
        <f t="shared" si="39"/>
        <v>4.9000000000000004</v>
      </c>
      <c r="Y281" s="366">
        <f t="shared" si="36"/>
        <v>5.8</v>
      </c>
      <c r="Z281" s="32"/>
      <c r="AA281" s="378"/>
      <c r="AC281" s="378"/>
    </row>
    <row r="282" spans="1:29" s="3" customFormat="1" x14ac:dyDescent="0.25">
      <c r="A282" s="104" t="s">
        <v>387</v>
      </c>
      <c r="B282" s="101" t="s">
        <v>389</v>
      </c>
      <c r="C282" s="307">
        <v>1702</v>
      </c>
      <c r="D282" s="358">
        <f>IF('Datos de Indicador'!Y285="No dato","x",ROUND(IF('Datos de Indicador'!Y285&gt;D$302,10,IF('Datos de Indicador'!Y285&lt;$D$301,0,10-(D$302-'Datos de Indicador'!Y285)/(D$302-D$301)*10)),1))</f>
        <v>10</v>
      </c>
      <c r="E282" s="359">
        <f>IF('Datos de Indicador'!Z285="No dato","x",ROUND(IF('Datos de Indicador'!Z285&gt;E$302,0,IF('Datos de Indicador'!Z285&lt;$E$301,10,(E$302-'Datos de Indicador'!Z285)/(E$302-E$301)*10)),1))</f>
        <v>10</v>
      </c>
      <c r="F282" s="360">
        <f t="shared" si="37"/>
        <v>10</v>
      </c>
      <c r="G282" s="359">
        <f>IF('Datos de Indicador'!AA285="No dato","x",ROUND(IF('Datos de Indicador'!AA285&gt;G$302,0,IF('Datos de Indicador'!AA285&lt;$G$301,10,(G$302-'Datos de Indicador'!AA285)/(G$302-G$301)*10)),1))</f>
        <v>7.3</v>
      </c>
      <c r="H282" s="361">
        <f t="shared" si="32"/>
        <v>7.3</v>
      </c>
      <c r="I282" s="362">
        <f t="shared" si="33"/>
        <v>9.1</v>
      </c>
      <c r="J282" s="359">
        <f>IF('Datos de Indicador'!AB285="No dato","x",ROUND(IF('Datos de Indicador'!AB285&gt;J$302,0,IF('Datos de Indicador'!AB285&lt;$J$301,10,(J$302-'Datos de Indicador'!AB285)/(J$302-J$301)*10)),1))</f>
        <v>2.5</v>
      </c>
      <c r="K282" s="359">
        <f>IF('Datos de Indicador'!AC285="No dato","x",ROUND(IF('Datos de Indicador'!AC285&gt;K$302,0,IF('Datos de Indicador'!AC285&lt;$K$301,10,(K$302-'Datos de Indicador'!AC285)/(K$302-K$301)*10)),1))</f>
        <v>8</v>
      </c>
      <c r="L282" s="359">
        <f>IF('Datos de Indicador'!AD285="No dato","x",ROUND(IF('Datos de Indicador'!AD285&gt;L$302,0,IF('Datos de Indicador'!AD285&lt;$L$301,10,(L$302-'Datos de Indicador'!AD285)/(L$302-L$301)*10)),1))</f>
        <v>2.6</v>
      </c>
      <c r="M282" s="361">
        <f t="shared" si="34"/>
        <v>4.4000000000000004</v>
      </c>
      <c r="N282" s="358">
        <f>IF('Datos de Indicador'!AE285="No dato","x",ROUND(IF('Datos de Indicador'!AE285&gt;N$302,0,IF('Datos de Indicador'!AE285&lt;$N$301,10,(N$302-'Datos de Indicador'!AE285)/(N$302-N$301)*10)),1))</f>
        <v>5.5</v>
      </c>
      <c r="O282" s="359">
        <f>IF('Datos de Indicador'!AF285="No dato","x",ROUND(IF('Datos de Indicador'!AF285&gt;O$302,0,IF('Datos de Indicador'!AF285&lt;$O$301,10,(O$302-'Datos de Indicador'!AF285)/(O$302-O$301)*10)),1))</f>
        <v>7.8</v>
      </c>
      <c r="P282" s="359">
        <f>IF('Datos de Indicador'!AG285="No dato","x",ROUND(IF('Datos de Indicador'!AG285&gt;P$302,0,IF('Datos de Indicador'!AG285&lt;$P$301,10,(P$302-'Datos de Indicador'!AG285)/(P$302-P$301)*10)),1))</f>
        <v>2.9</v>
      </c>
      <c r="Q282" s="361">
        <f t="shared" si="35"/>
        <v>5.4</v>
      </c>
      <c r="R282" s="363">
        <f>IF('Datos de Indicador'!AH285="No data","x",ROUND(IF('Datos de Indicador'!AH285&gt;R$302,0,IF('Datos de Indicador'!AH285&lt;R$301,10,(R$302-'Datos de Indicador'!AH285)/(R$302-R$301)*10)),1))</f>
        <v>10</v>
      </c>
      <c r="S282" s="363">
        <f>IF('Datos de Indicador'!AI285="No data","x",ROUND(IF('Datos de Indicador'!AI285&gt;S$302,0,IF('Datos de Indicador'!AI285&lt;S$301,10,(S$302-'Datos de Indicador'!AI285)/(S$302-S$301)*10)),1))</f>
        <v>0</v>
      </c>
      <c r="T282" s="363">
        <f>IF('Datos de Indicador'!AJ285="No data","x",ROUND(IF('Datos de Indicador'!AJ285&gt;T$302,0,IF('Datos de Indicador'!AJ285&lt;T$301,10,(T$302-'Datos de Indicador'!AJ285)/(T$302-T$301)*10)),1))</f>
        <v>3.6</v>
      </c>
      <c r="U282" s="363">
        <f>IF('Datos de Indicador'!AK285="No data","x",ROUND(IF('Datos de Indicador'!AK285&gt;U$302,0,IF('Datos de Indicador'!AK285&lt;U$301,10,(U$302-'Datos de Indicador'!AK285)/(U$302-U$301)*10)),1))</f>
        <v>8.3000000000000007</v>
      </c>
      <c r="V282" s="364">
        <f t="shared" si="38"/>
        <v>5.6</v>
      </c>
      <c r="W282" s="365">
        <f>IF('Datos de Indicador'!AL285="No dato","x",ROUND(IF('Datos de Indicador'!AL285&gt;W$302,0,IF('Datos de Indicador'!AL285&lt;$W$301,10,(W$302-'Datos de Indicador'!AL285)/(W$302-W$301)*10)),1))</f>
        <v>5.6</v>
      </c>
      <c r="X282" s="361">
        <f t="shared" si="39"/>
        <v>5.6</v>
      </c>
      <c r="Y282" s="366">
        <f t="shared" si="36"/>
        <v>5.0999999999999996</v>
      </c>
      <c r="Z282" s="32"/>
      <c r="AA282" s="378"/>
      <c r="AC282" s="378"/>
    </row>
    <row r="283" spans="1:29" s="3" customFormat="1" x14ac:dyDescent="0.25">
      <c r="A283" s="104" t="s">
        <v>387</v>
      </c>
      <c r="B283" s="101" t="s">
        <v>390</v>
      </c>
      <c r="C283" s="307">
        <v>1703</v>
      </c>
      <c r="D283" s="358">
        <f>IF('Datos de Indicador'!Y286="No dato","x",ROUND(IF('Datos de Indicador'!Y286&gt;D$302,10,IF('Datos de Indicador'!Y286&lt;$D$301,0,10-(D$302-'Datos de Indicador'!Y286)/(D$302-D$301)*10)),1))</f>
        <v>10</v>
      </c>
      <c r="E283" s="359">
        <f>IF('Datos de Indicador'!Z286="No dato","x",ROUND(IF('Datos de Indicador'!Z286&gt;E$302,0,IF('Datos de Indicador'!Z286&lt;$E$301,10,(E$302-'Datos de Indicador'!Z286)/(E$302-E$301)*10)),1))</f>
        <v>10</v>
      </c>
      <c r="F283" s="360">
        <f t="shared" si="37"/>
        <v>10</v>
      </c>
      <c r="G283" s="359">
        <f>IF('Datos de Indicador'!AA286="No dato","x",ROUND(IF('Datos de Indicador'!AA286&gt;G$302,0,IF('Datos de Indicador'!AA286&lt;$G$301,10,(G$302-'Datos de Indicador'!AA286)/(G$302-G$301)*10)),1))</f>
        <v>4.4000000000000004</v>
      </c>
      <c r="H283" s="361">
        <f t="shared" si="32"/>
        <v>4.4000000000000004</v>
      </c>
      <c r="I283" s="362">
        <f t="shared" si="33"/>
        <v>8.4</v>
      </c>
      <c r="J283" s="359">
        <f>IF('Datos de Indicador'!AB286="No dato","x",ROUND(IF('Datos de Indicador'!AB286&gt;J$302,0,IF('Datos de Indicador'!AB286&lt;$J$301,10,(J$302-'Datos de Indicador'!AB286)/(J$302-J$301)*10)),1))</f>
        <v>1.7</v>
      </c>
      <c r="K283" s="359">
        <f>IF('Datos de Indicador'!AC286="No dato","x",ROUND(IF('Datos de Indicador'!AC286&gt;K$302,0,IF('Datos de Indicador'!AC286&lt;$K$301,10,(K$302-'Datos de Indicador'!AC286)/(K$302-K$301)*10)),1))</f>
        <v>9</v>
      </c>
      <c r="L283" s="359">
        <f>IF('Datos de Indicador'!AD286="No dato","x",ROUND(IF('Datos de Indicador'!AD286&gt;L$302,0,IF('Datos de Indicador'!AD286&lt;$L$301,10,(L$302-'Datos de Indicador'!AD286)/(L$302-L$301)*10)),1))</f>
        <v>5.9</v>
      </c>
      <c r="M283" s="361">
        <f t="shared" si="34"/>
        <v>5.5</v>
      </c>
      <c r="N283" s="358">
        <f>IF('Datos de Indicador'!AE286="No dato","x",ROUND(IF('Datos de Indicador'!AE286&gt;N$302,0,IF('Datos de Indicador'!AE286&lt;$N$301,10,(N$302-'Datos de Indicador'!AE286)/(N$302-N$301)*10)),1))</f>
        <v>0.1</v>
      </c>
      <c r="O283" s="359">
        <f>IF('Datos de Indicador'!AF286="No dato","x",ROUND(IF('Datos de Indicador'!AF286&gt;O$302,0,IF('Datos de Indicador'!AF286&lt;$O$301,10,(O$302-'Datos de Indicador'!AF286)/(O$302-O$301)*10)),1))</f>
        <v>10</v>
      </c>
      <c r="P283" s="359">
        <f>IF('Datos de Indicador'!AG286="No dato","x",ROUND(IF('Datos de Indicador'!AG286&gt;P$302,0,IF('Datos de Indicador'!AG286&lt;$P$301,10,(P$302-'Datos de Indicador'!AG286)/(P$302-P$301)*10)),1))</f>
        <v>4.9000000000000004</v>
      </c>
      <c r="Q283" s="361">
        <f t="shared" si="35"/>
        <v>5</v>
      </c>
      <c r="R283" s="363">
        <f>IF('Datos de Indicador'!AH286="No data","x",ROUND(IF('Datos de Indicador'!AH286&gt;R$302,0,IF('Datos de Indicador'!AH286&lt;R$301,10,(R$302-'Datos de Indicador'!AH286)/(R$302-R$301)*10)),1))</f>
        <v>0</v>
      </c>
      <c r="S283" s="363">
        <f>IF('Datos de Indicador'!AI286="No data","x",ROUND(IF('Datos de Indicador'!AI286&gt;S$302,0,IF('Datos de Indicador'!AI286&lt;S$301,10,(S$302-'Datos de Indicador'!AI286)/(S$302-S$301)*10)),1))</f>
        <v>0</v>
      </c>
      <c r="T283" s="363">
        <f>IF('Datos de Indicador'!AJ286="No data","x",ROUND(IF('Datos de Indicador'!AJ286&gt;T$302,0,IF('Datos de Indicador'!AJ286&lt;T$301,10,(T$302-'Datos de Indicador'!AJ286)/(T$302-T$301)*10)),1))</f>
        <v>4</v>
      </c>
      <c r="U283" s="363">
        <f>IF('Datos de Indicador'!AK286="No data","x",ROUND(IF('Datos de Indicador'!AK286&gt;U$302,0,IF('Datos de Indicador'!AK286&lt;U$301,10,(U$302-'Datos de Indicador'!AK286)/(U$302-U$301)*10)),1))</f>
        <v>8.8000000000000007</v>
      </c>
      <c r="V283" s="364">
        <f t="shared" si="38"/>
        <v>4.3</v>
      </c>
      <c r="W283" s="365">
        <f>IF('Datos de Indicador'!AL286="No dato","x",ROUND(IF('Datos de Indicador'!AL286&gt;W$302,0,IF('Datos de Indicador'!AL286&lt;$W$301,10,(W$302-'Datos de Indicador'!AL286)/(W$302-W$301)*10)),1))</f>
        <v>4.7</v>
      </c>
      <c r="X283" s="361">
        <f t="shared" si="39"/>
        <v>4.5</v>
      </c>
      <c r="Y283" s="366">
        <f t="shared" si="36"/>
        <v>5</v>
      </c>
      <c r="Z283" s="32"/>
      <c r="AA283" s="378"/>
      <c r="AC283" s="378"/>
    </row>
    <row r="284" spans="1:29" s="3" customFormat="1" x14ac:dyDescent="0.25">
      <c r="A284" s="104" t="s">
        <v>387</v>
      </c>
      <c r="B284" s="101" t="s">
        <v>391</v>
      </c>
      <c r="C284" s="307">
        <v>1704</v>
      </c>
      <c r="D284" s="358">
        <f>IF('Datos de Indicador'!Y287="No dato","x",ROUND(IF('Datos de Indicador'!Y287&gt;D$302,10,IF('Datos de Indicador'!Y287&lt;$D$301,0,10-(D$302-'Datos de Indicador'!Y287)/(D$302-D$301)*10)),1))</f>
        <v>10</v>
      </c>
      <c r="E284" s="359">
        <f>IF('Datos de Indicador'!Z287="No dato","x",ROUND(IF('Datos de Indicador'!Z287&gt;E$302,0,IF('Datos de Indicador'!Z287&lt;$E$301,10,(E$302-'Datos de Indicador'!Z287)/(E$302-E$301)*10)),1))</f>
        <v>10</v>
      </c>
      <c r="F284" s="360">
        <f t="shared" si="37"/>
        <v>10</v>
      </c>
      <c r="G284" s="359">
        <f>IF('Datos de Indicador'!AA287="No dato","x",ROUND(IF('Datos de Indicador'!AA287&gt;G$302,0,IF('Datos de Indicador'!AA287&lt;$G$301,10,(G$302-'Datos de Indicador'!AA287)/(G$302-G$301)*10)),1))</f>
        <v>7.1</v>
      </c>
      <c r="H284" s="361">
        <f t="shared" si="32"/>
        <v>7.1</v>
      </c>
      <c r="I284" s="362">
        <f t="shared" si="33"/>
        <v>9</v>
      </c>
      <c r="J284" s="359">
        <f>IF('Datos de Indicador'!AB287="No dato","x",ROUND(IF('Datos de Indicador'!AB287&gt;J$302,0,IF('Datos de Indicador'!AB287&lt;$J$301,10,(J$302-'Datos de Indicador'!AB287)/(J$302-J$301)*10)),1))</f>
        <v>6.4</v>
      </c>
      <c r="K284" s="359">
        <f>IF('Datos de Indicador'!AC287="No dato","x",ROUND(IF('Datos de Indicador'!AC287&gt;K$302,0,IF('Datos de Indicador'!AC287&lt;$K$301,10,(K$302-'Datos de Indicador'!AC287)/(K$302-K$301)*10)),1))</f>
        <v>9.6</v>
      </c>
      <c r="L284" s="359">
        <f>IF('Datos de Indicador'!AD287="No dato","x",ROUND(IF('Datos de Indicador'!AD287&gt;L$302,0,IF('Datos de Indicador'!AD287&lt;$L$301,10,(L$302-'Datos de Indicador'!AD287)/(L$302-L$301)*10)),1))</f>
        <v>3.7</v>
      </c>
      <c r="M284" s="361">
        <f t="shared" si="34"/>
        <v>6.6</v>
      </c>
      <c r="N284" s="358">
        <f>IF('Datos de Indicador'!AE287="No dato","x",ROUND(IF('Datos de Indicador'!AE287&gt;N$302,0,IF('Datos de Indicador'!AE287&lt;$N$301,10,(N$302-'Datos de Indicador'!AE287)/(N$302-N$301)*10)),1))</f>
        <v>3.8</v>
      </c>
      <c r="O284" s="359">
        <f>IF('Datos de Indicador'!AF287="No dato","x",ROUND(IF('Datos de Indicador'!AF287&gt;O$302,0,IF('Datos de Indicador'!AF287&lt;$O$301,10,(O$302-'Datos de Indicador'!AF287)/(O$302-O$301)*10)),1))</f>
        <v>10</v>
      </c>
      <c r="P284" s="359">
        <f>IF('Datos de Indicador'!AG287="No dato","x",ROUND(IF('Datos de Indicador'!AG287&gt;P$302,0,IF('Datos de Indicador'!AG287&lt;$P$301,10,(P$302-'Datos de Indicador'!AG287)/(P$302-P$301)*10)),1))</f>
        <v>10</v>
      </c>
      <c r="Q284" s="361">
        <f t="shared" si="35"/>
        <v>7.9</v>
      </c>
      <c r="R284" s="363">
        <f>IF('Datos de Indicador'!AH287="No data","x",ROUND(IF('Datos de Indicador'!AH287&gt;R$302,0,IF('Datos de Indicador'!AH287&lt;R$301,10,(R$302-'Datos de Indicador'!AH287)/(R$302-R$301)*10)),1))</f>
        <v>10</v>
      </c>
      <c r="S284" s="363">
        <f>IF('Datos de Indicador'!AI287="No data","x",ROUND(IF('Datos de Indicador'!AI287&gt;S$302,0,IF('Datos de Indicador'!AI287&lt;S$301,10,(S$302-'Datos de Indicador'!AI287)/(S$302-S$301)*10)),1))</f>
        <v>5</v>
      </c>
      <c r="T284" s="363">
        <f>IF('Datos de Indicador'!AJ287="No data","x",ROUND(IF('Datos de Indicador'!AJ287&gt;T$302,0,IF('Datos de Indicador'!AJ287&lt;T$301,10,(T$302-'Datos de Indicador'!AJ287)/(T$302-T$301)*10)),1))</f>
        <v>6.8</v>
      </c>
      <c r="U284" s="363">
        <f>IF('Datos de Indicador'!AK287="No data","x",ROUND(IF('Datos de Indicador'!AK287&gt;U$302,0,IF('Datos de Indicador'!AK287&lt;U$301,10,(U$302-'Datos de Indicador'!AK287)/(U$302-U$301)*10)),1))</f>
        <v>10</v>
      </c>
      <c r="V284" s="364">
        <f t="shared" si="38"/>
        <v>8.1</v>
      </c>
      <c r="W284" s="365">
        <f>IF('Datos de Indicador'!AL287="No dato","x",ROUND(IF('Datos de Indicador'!AL287&gt;W$302,0,IF('Datos de Indicador'!AL287&lt;$W$301,10,(W$302-'Datos de Indicador'!AL287)/(W$302-W$301)*10)),1))</f>
        <v>4.7</v>
      </c>
      <c r="X284" s="361">
        <f t="shared" si="39"/>
        <v>6.4</v>
      </c>
      <c r="Y284" s="366">
        <f t="shared" si="36"/>
        <v>7</v>
      </c>
      <c r="Z284" s="32"/>
      <c r="AA284" s="378"/>
      <c r="AC284" s="378"/>
    </row>
    <row r="285" spans="1:29" s="3" customFormat="1" x14ac:dyDescent="0.25">
      <c r="A285" s="104" t="s">
        <v>387</v>
      </c>
      <c r="B285" s="101" t="s">
        <v>392</v>
      </c>
      <c r="C285" s="307">
        <v>1705</v>
      </c>
      <c r="D285" s="358">
        <f>IF('Datos de Indicador'!Y288="No dato","x",ROUND(IF('Datos de Indicador'!Y288&gt;D$302,10,IF('Datos de Indicador'!Y288&lt;$D$301,0,10-(D$302-'Datos de Indicador'!Y288)/(D$302-D$301)*10)),1))</f>
        <v>10</v>
      </c>
      <c r="E285" s="359">
        <f>IF('Datos de Indicador'!Z288="No dato","x",ROUND(IF('Datos de Indicador'!Z288&gt;E$302,0,IF('Datos de Indicador'!Z288&lt;$E$301,10,(E$302-'Datos de Indicador'!Z288)/(E$302-E$301)*10)),1))</f>
        <v>10</v>
      </c>
      <c r="F285" s="360">
        <f t="shared" si="37"/>
        <v>10</v>
      </c>
      <c r="G285" s="359">
        <f>IF('Datos de Indicador'!AA288="No dato","x",ROUND(IF('Datos de Indicador'!AA288&gt;G$302,0,IF('Datos de Indicador'!AA288&lt;$G$301,10,(G$302-'Datos de Indicador'!AA288)/(G$302-G$301)*10)),1))</f>
        <v>7.4</v>
      </c>
      <c r="H285" s="361">
        <f t="shared" si="32"/>
        <v>7.4</v>
      </c>
      <c r="I285" s="362">
        <f t="shared" si="33"/>
        <v>9.1</v>
      </c>
      <c r="J285" s="359">
        <f>IF('Datos de Indicador'!AB288="No dato","x",ROUND(IF('Datos de Indicador'!AB288&gt;J$302,0,IF('Datos de Indicador'!AB288&lt;$J$301,10,(J$302-'Datos de Indicador'!AB288)/(J$302-J$301)*10)),1))</f>
        <v>8.5</v>
      </c>
      <c r="K285" s="359">
        <f>IF('Datos de Indicador'!AC288="No dato","x",ROUND(IF('Datos de Indicador'!AC288&gt;K$302,0,IF('Datos de Indicador'!AC288&lt;$K$301,10,(K$302-'Datos de Indicador'!AC288)/(K$302-K$301)*10)),1))</f>
        <v>9.6999999999999993</v>
      </c>
      <c r="L285" s="359">
        <f>IF('Datos de Indicador'!AD288="No dato","x",ROUND(IF('Datos de Indicador'!AD288&gt;L$302,0,IF('Datos de Indicador'!AD288&lt;$L$301,10,(L$302-'Datos de Indicador'!AD288)/(L$302-L$301)*10)),1))</f>
        <v>4.5999999999999996</v>
      </c>
      <c r="M285" s="361">
        <f t="shared" si="34"/>
        <v>7.6</v>
      </c>
      <c r="N285" s="358">
        <f>IF('Datos de Indicador'!AE288="No dato","x",ROUND(IF('Datos de Indicador'!AE288&gt;N$302,0,IF('Datos de Indicador'!AE288&lt;$N$301,10,(N$302-'Datos de Indicador'!AE288)/(N$302-N$301)*10)),1))</f>
        <v>4.3</v>
      </c>
      <c r="O285" s="359">
        <f>IF('Datos de Indicador'!AF288="No dato","x",ROUND(IF('Datos de Indicador'!AF288&gt;O$302,0,IF('Datos de Indicador'!AF288&lt;$O$301,10,(O$302-'Datos de Indicador'!AF288)/(O$302-O$301)*10)),1))</f>
        <v>10</v>
      </c>
      <c r="P285" s="359">
        <f>IF('Datos de Indicador'!AG288="No dato","x",ROUND(IF('Datos de Indicador'!AG288&gt;P$302,0,IF('Datos de Indicador'!AG288&lt;$P$301,10,(P$302-'Datos de Indicador'!AG288)/(P$302-P$301)*10)),1))</f>
        <v>10</v>
      </c>
      <c r="Q285" s="361">
        <f t="shared" si="35"/>
        <v>8.1</v>
      </c>
      <c r="R285" s="363">
        <f>IF('Datos de Indicador'!AH288="No data","x",ROUND(IF('Datos de Indicador'!AH288&gt;R$302,0,IF('Datos de Indicador'!AH288&lt;R$301,10,(R$302-'Datos de Indicador'!AH288)/(R$302-R$301)*10)),1))</f>
        <v>9.9</v>
      </c>
      <c r="S285" s="363">
        <f>IF('Datos de Indicador'!AI288="No data","x",ROUND(IF('Datos de Indicador'!AI288&gt;S$302,0,IF('Datos de Indicador'!AI288&lt;S$301,10,(S$302-'Datos de Indicador'!AI288)/(S$302-S$301)*10)),1))</f>
        <v>0</v>
      </c>
      <c r="T285" s="363">
        <f>IF('Datos de Indicador'!AJ288="No data","x",ROUND(IF('Datos de Indicador'!AJ288&gt;T$302,0,IF('Datos de Indicador'!AJ288&lt;T$301,10,(T$302-'Datos de Indicador'!AJ288)/(T$302-T$301)*10)),1))</f>
        <v>6.8</v>
      </c>
      <c r="U285" s="363">
        <f>IF('Datos de Indicador'!AK288="No data","x",ROUND(IF('Datos de Indicador'!AK288&gt;U$302,0,IF('Datos de Indicador'!AK288&lt;U$301,10,(U$302-'Datos de Indicador'!AK288)/(U$302-U$301)*10)),1))</f>
        <v>8.4</v>
      </c>
      <c r="V285" s="364">
        <f t="shared" si="38"/>
        <v>6.7</v>
      </c>
      <c r="W285" s="365">
        <f>IF('Datos de Indicador'!AL288="No dato","x",ROUND(IF('Datos de Indicador'!AL288&gt;W$302,0,IF('Datos de Indicador'!AL288&lt;$W$301,10,(W$302-'Datos de Indicador'!AL288)/(W$302-W$301)*10)),1))</f>
        <v>3.4</v>
      </c>
      <c r="X285" s="361">
        <f t="shared" si="39"/>
        <v>5.0999999999999996</v>
      </c>
      <c r="Y285" s="366">
        <f t="shared" si="36"/>
        <v>6.9</v>
      </c>
      <c r="Z285" s="32"/>
      <c r="AA285" s="378"/>
      <c r="AC285" s="378"/>
    </row>
    <row r="286" spans="1:29" s="3" customFormat="1" x14ac:dyDescent="0.25">
      <c r="A286" s="104" t="s">
        <v>387</v>
      </c>
      <c r="B286" s="101" t="s">
        <v>393</v>
      </c>
      <c r="C286" s="307">
        <v>1706</v>
      </c>
      <c r="D286" s="358">
        <f>IF('Datos de Indicador'!Y289="No dato","x",ROUND(IF('Datos de Indicador'!Y289&gt;D$302,10,IF('Datos de Indicador'!Y289&lt;$D$301,0,10-(D$302-'Datos de Indicador'!Y289)/(D$302-D$301)*10)),1))</f>
        <v>5</v>
      </c>
      <c r="E286" s="359">
        <f>IF('Datos de Indicador'!Z289="No dato","x",ROUND(IF('Datos de Indicador'!Z289&gt;E$302,0,IF('Datos de Indicador'!Z289&lt;$E$301,10,(E$302-'Datos de Indicador'!Z289)/(E$302-E$301)*10)),1))</f>
        <v>0</v>
      </c>
      <c r="F286" s="360">
        <f t="shared" si="37"/>
        <v>3.3</v>
      </c>
      <c r="G286" s="359">
        <f>IF('Datos de Indicador'!AA289="No dato","x",ROUND(IF('Datos de Indicador'!AA289&gt;G$302,0,IF('Datos de Indicador'!AA289&lt;$G$301,10,(G$302-'Datos de Indicador'!AA289)/(G$302-G$301)*10)),1))</f>
        <v>4.5</v>
      </c>
      <c r="H286" s="361">
        <f t="shared" si="32"/>
        <v>4.5</v>
      </c>
      <c r="I286" s="362">
        <f t="shared" si="33"/>
        <v>3.9</v>
      </c>
      <c r="J286" s="359">
        <f>IF('Datos de Indicador'!AB289="No dato","x",ROUND(IF('Datos de Indicador'!AB289&gt;J$302,0,IF('Datos de Indicador'!AB289&lt;$J$301,10,(J$302-'Datos de Indicador'!AB289)/(J$302-J$301)*10)),1))</f>
        <v>4</v>
      </c>
      <c r="K286" s="359">
        <f>IF('Datos de Indicador'!AC289="No dato","x",ROUND(IF('Datos de Indicador'!AC289&gt;K$302,0,IF('Datos de Indicador'!AC289&lt;$K$301,10,(K$302-'Datos de Indicador'!AC289)/(K$302-K$301)*10)),1))</f>
        <v>8.6</v>
      </c>
      <c r="L286" s="359">
        <f>IF('Datos de Indicador'!AD289="No dato","x",ROUND(IF('Datos de Indicador'!AD289&gt;L$302,0,IF('Datos de Indicador'!AD289&lt;$L$301,10,(L$302-'Datos de Indicador'!AD289)/(L$302-L$301)*10)),1))</f>
        <v>3.2</v>
      </c>
      <c r="M286" s="361">
        <f t="shared" si="34"/>
        <v>5.3</v>
      </c>
      <c r="N286" s="358">
        <f>IF('Datos de Indicador'!AE289="No dato","x",ROUND(IF('Datos de Indicador'!AE289&gt;N$302,0,IF('Datos de Indicador'!AE289&lt;$N$301,10,(N$302-'Datos de Indicador'!AE289)/(N$302-N$301)*10)),1))</f>
        <v>3.7</v>
      </c>
      <c r="O286" s="359">
        <f>IF('Datos de Indicador'!AF289="No dato","x",ROUND(IF('Datos de Indicador'!AF289&gt;O$302,0,IF('Datos de Indicador'!AF289&lt;$O$301,10,(O$302-'Datos de Indicador'!AF289)/(O$302-O$301)*10)),1))</f>
        <v>10</v>
      </c>
      <c r="P286" s="359">
        <f>IF('Datos de Indicador'!AG289="No dato","x",ROUND(IF('Datos de Indicador'!AG289&gt;P$302,0,IF('Datos de Indicador'!AG289&lt;$P$301,10,(P$302-'Datos de Indicador'!AG289)/(P$302-P$301)*10)),1))</f>
        <v>8.1999999999999993</v>
      </c>
      <c r="Q286" s="361">
        <f t="shared" si="35"/>
        <v>7.3</v>
      </c>
      <c r="R286" s="363">
        <f>IF('Datos de Indicador'!AH289="No data","x",ROUND(IF('Datos de Indicador'!AH289&gt;R$302,0,IF('Datos de Indicador'!AH289&lt;R$301,10,(R$302-'Datos de Indicador'!AH289)/(R$302-R$301)*10)),1))</f>
        <v>10</v>
      </c>
      <c r="S286" s="363">
        <f>IF('Datos de Indicador'!AI289="No data","x",ROUND(IF('Datos de Indicador'!AI289&gt;S$302,0,IF('Datos de Indicador'!AI289&lt;S$301,10,(S$302-'Datos de Indicador'!AI289)/(S$302-S$301)*10)),1))</f>
        <v>0</v>
      </c>
      <c r="T286" s="363">
        <f>IF('Datos de Indicador'!AJ289="No data","x",ROUND(IF('Datos de Indicador'!AJ289&gt;T$302,0,IF('Datos de Indicador'!AJ289&lt;T$301,10,(T$302-'Datos de Indicador'!AJ289)/(T$302-T$301)*10)),1))</f>
        <v>2.8</v>
      </c>
      <c r="U286" s="363">
        <f>IF('Datos de Indicador'!AK289="No data","x",ROUND(IF('Datos de Indicador'!AK289&gt;U$302,0,IF('Datos de Indicador'!AK289&lt;U$301,10,(U$302-'Datos de Indicador'!AK289)/(U$302-U$301)*10)),1))</f>
        <v>8.1</v>
      </c>
      <c r="V286" s="364">
        <f t="shared" si="38"/>
        <v>5.3</v>
      </c>
      <c r="W286" s="365">
        <f>IF('Datos de Indicador'!AL289="No dato","x",ROUND(IF('Datos de Indicador'!AL289&gt;W$302,0,IF('Datos de Indicador'!AL289&lt;$W$301,10,(W$302-'Datos de Indicador'!AL289)/(W$302-W$301)*10)),1))</f>
        <v>4.0999999999999996</v>
      </c>
      <c r="X286" s="361">
        <f t="shared" si="39"/>
        <v>4.7</v>
      </c>
      <c r="Y286" s="366">
        <f t="shared" si="36"/>
        <v>5.8</v>
      </c>
      <c r="Z286" s="32"/>
      <c r="AA286" s="378"/>
      <c r="AC286" s="378"/>
    </row>
    <row r="287" spans="1:29" s="3" customFormat="1" x14ac:dyDescent="0.25">
      <c r="A287" s="104" t="s">
        <v>387</v>
      </c>
      <c r="B287" s="101" t="s">
        <v>394</v>
      </c>
      <c r="C287" s="307">
        <v>1707</v>
      </c>
      <c r="D287" s="358">
        <f>IF('Datos de Indicador'!Y290="No dato","x",ROUND(IF('Datos de Indicador'!Y290&gt;D$302,10,IF('Datos de Indicador'!Y290&lt;$D$301,0,10-(D$302-'Datos de Indicador'!Y290)/(D$302-D$301)*10)),1))</f>
        <v>5</v>
      </c>
      <c r="E287" s="359">
        <f>IF('Datos de Indicador'!Z290="No dato","x",ROUND(IF('Datos de Indicador'!Z290&gt;E$302,0,IF('Datos de Indicador'!Z290&lt;$E$301,10,(E$302-'Datos de Indicador'!Z290)/(E$302-E$301)*10)),1))</f>
        <v>10</v>
      </c>
      <c r="F287" s="360">
        <f t="shared" si="37"/>
        <v>6.7</v>
      </c>
      <c r="G287" s="359">
        <f>IF('Datos de Indicador'!AA290="No dato","x",ROUND(IF('Datos de Indicador'!AA290&gt;G$302,0,IF('Datos de Indicador'!AA290&lt;$G$301,10,(G$302-'Datos de Indicador'!AA290)/(G$302-G$301)*10)),1))</f>
        <v>6.4</v>
      </c>
      <c r="H287" s="361">
        <f t="shared" si="32"/>
        <v>6.4</v>
      </c>
      <c r="I287" s="362">
        <f t="shared" si="33"/>
        <v>6.6</v>
      </c>
      <c r="J287" s="359">
        <f>IF('Datos de Indicador'!AB290="No dato","x",ROUND(IF('Datos de Indicador'!AB290&gt;J$302,0,IF('Datos de Indicador'!AB290&lt;$J$301,10,(J$302-'Datos de Indicador'!AB290)/(J$302-J$301)*10)),1))</f>
        <v>10</v>
      </c>
      <c r="K287" s="359">
        <f>IF('Datos de Indicador'!AC290="No dato","x",ROUND(IF('Datos de Indicador'!AC290&gt;K$302,0,IF('Datos de Indicador'!AC290&lt;$K$301,10,(K$302-'Datos de Indicador'!AC290)/(K$302-K$301)*10)),1))</f>
        <v>9.1999999999999993</v>
      </c>
      <c r="L287" s="359">
        <f>IF('Datos de Indicador'!AD290="No dato","x",ROUND(IF('Datos de Indicador'!AD290&gt;L$302,0,IF('Datos de Indicador'!AD290&lt;$L$301,10,(L$302-'Datos de Indicador'!AD290)/(L$302-L$301)*10)),1))</f>
        <v>7.3</v>
      </c>
      <c r="M287" s="361">
        <f t="shared" si="34"/>
        <v>8.8000000000000007</v>
      </c>
      <c r="N287" s="358">
        <f>IF('Datos de Indicador'!AE290="No dato","x",ROUND(IF('Datos de Indicador'!AE290&gt;N$302,0,IF('Datos de Indicador'!AE290&lt;$N$301,10,(N$302-'Datos de Indicador'!AE290)/(N$302-N$301)*10)),1))</f>
        <v>7.1</v>
      </c>
      <c r="O287" s="359">
        <f>IF('Datos de Indicador'!AF290="No dato","x",ROUND(IF('Datos de Indicador'!AF290&gt;O$302,0,IF('Datos de Indicador'!AF290&lt;$O$301,10,(O$302-'Datos de Indicador'!AF290)/(O$302-O$301)*10)),1))</f>
        <v>10</v>
      </c>
      <c r="P287" s="359">
        <f>IF('Datos de Indicador'!AG290="No dato","x",ROUND(IF('Datos de Indicador'!AG290&gt;P$302,0,IF('Datos de Indicador'!AG290&lt;$P$301,10,(P$302-'Datos de Indicador'!AG290)/(P$302-P$301)*10)),1))</f>
        <v>10</v>
      </c>
      <c r="Q287" s="361">
        <f t="shared" si="35"/>
        <v>9</v>
      </c>
      <c r="R287" s="363">
        <f>IF('Datos de Indicador'!AH290="No data","x",ROUND(IF('Datos de Indicador'!AH290&gt;R$302,0,IF('Datos de Indicador'!AH290&lt;R$301,10,(R$302-'Datos de Indicador'!AH290)/(R$302-R$301)*10)),1))</f>
        <v>9.9</v>
      </c>
      <c r="S287" s="363">
        <f>IF('Datos de Indicador'!AI290="No data","x",ROUND(IF('Datos de Indicador'!AI290&gt;S$302,0,IF('Datos de Indicador'!AI290&lt;S$301,10,(S$302-'Datos de Indicador'!AI290)/(S$302-S$301)*10)),1))</f>
        <v>0</v>
      </c>
      <c r="T287" s="363">
        <f>IF('Datos de Indicador'!AJ290="No data","x",ROUND(IF('Datos de Indicador'!AJ290&gt;T$302,0,IF('Datos de Indicador'!AJ290&lt;T$301,10,(T$302-'Datos de Indicador'!AJ290)/(T$302-T$301)*10)),1))</f>
        <v>1.4</v>
      </c>
      <c r="U287" s="363">
        <f>IF('Datos de Indicador'!AK290="No data","x",ROUND(IF('Datos de Indicador'!AK290&gt;U$302,0,IF('Datos de Indicador'!AK290&lt;U$301,10,(U$302-'Datos de Indicador'!AK290)/(U$302-U$301)*10)),1))</f>
        <v>6.6</v>
      </c>
      <c r="V287" s="364">
        <f t="shared" si="38"/>
        <v>4.3</v>
      </c>
      <c r="W287" s="365">
        <f>IF('Datos de Indicador'!AL290="No dato","x",ROUND(IF('Datos de Indicador'!AL290&gt;W$302,0,IF('Datos de Indicador'!AL290&lt;$W$301,10,(W$302-'Datos de Indicador'!AL290)/(W$302-W$301)*10)),1))</f>
        <v>5.0999999999999996</v>
      </c>
      <c r="X287" s="361">
        <f t="shared" si="39"/>
        <v>4.7</v>
      </c>
      <c r="Y287" s="366">
        <f t="shared" si="36"/>
        <v>7.5</v>
      </c>
      <c r="Z287" s="32"/>
      <c r="AA287" s="378"/>
      <c r="AC287" s="378"/>
    </row>
    <row r="288" spans="1:29" s="3" customFormat="1" x14ac:dyDescent="0.25">
      <c r="A288" s="104" t="s">
        <v>387</v>
      </c>
      <c r="B288" s="101" t="s">
        <v>395</v>
      </c>
      <c r="C288" s="307">
        <v>1708</v>
      </c>
      <c r="D288" s="358">
        <f>IF('Datos de Indicador'!Y291="No dato","x",ROUND(IF('Datos de Indicador'!Y291&gt;D$302,10,IF('Datos de Indicador'!Y291&lt;$D$301,0,10-(D$302-'Datos de Indicador'!Y291)/(D$302-D$301)*10)),1))</f>
        <v>10</v>
      </c>
      <c r="E288" s="359">
        <f>IF('Datos de Indicador'!Z291="No dato","x",ROUND(IF('Datos de Indicador'!Z291&gt;E$302,0,IF('Datos de Indicador'!Z291&lt;$E$301,10,(E$302-'Datos de Indicador'!Z291)/(E$302-E$301)*10)),1))</f>
        <v>5</v>
      </c>
      <c r="F288" s="360">
        <f t="shared" si="37"/>
        <v>8.3000000000000007</v>
      </c>
      <c r="G288" s="359">
        <f>IF('Datos de Indicador'!AA291="No dato","x",ROUND(IF('Datos de Indicador'!AA291&gt;G$302,0,IF('Datos de Indicador'!AA291&lt;$G$301,10,(G$302-'Datos de Indicador'!AA291)/(G$302-G$301)*10)),1))</f>
        <v>8</v>
      </c>
      <c r="H288" s="361">
        <f t="shared" si="32"/>
        <v>8</v>
      </c>
      <c r="I288" s="362">
        <f t="shared" si="33"/>
        <v>8.1999999999999993</v>
      </c>
      <c r="J288" s="359">
        <f>IF('Datos de Indicador'!AB291="No dato","x",ROUND(IF('Datos de Indicador'!AB291&gt;J$302,0,IF('Datos de Indicador'!AB291&lt;$J$301,10,(J$302-'Datos de Indicador'!AB291)/(J$302-J$301)*10)),1))</f>
        <v>10</v>
      </c>
      <c r="K288" s="359">
        <f>IF('Datos de Indicador'!AC291="No dato","x",ROUND(IF('Datos de Indicador'!AC291&gt;K$302,0,IF('Datos de Indicador'!AC291&lt;$K$301,10,(K$302-'Datos de Indicador'!AC291)/(K$302-K$301)*10)),1))</f>
        <v>9.9</v>
      </c>
      <c r="L288" s="359">
        <f>IF('Datos de Indicador'!AD291="No dato","x",ROUND(IF('Datos de Indicador'!AD291&gt;L$302,0,IF('Datos de Indicador'!AD291&lt;$L$301,10,(L$302-'Datos de Indicador'!AD291)/(L$302-L$301)*10)),1))</f>
        <v>7.9</v>
      </c>
      <c r="M288" s="361">
        <f t="shared" si="34"/>
        <v>9.3000000000000007</v>
      </c>
      <c r="N288" s="358">
        <f>IF('Datos de Indicador'!AE291="No dato","x",ROUND(IF('Datos de Indicador'!AE291&gt;N$302,0,IF('Datos de Indicador'!AE291&lt;$N$301,10,(N$302-'Datos de Indicador'!AE291)/(N$302-N$301)*10)),1))</f>
        <v>7.8</v>
      </c>
      <c r="O288" s="359">
        <f>IF('Datos de Indicador'!AF291="No dato","x",ROUND(IF('Datos de Indicador'!AF291&gt;O$302,0,IF('Datos de Indicador'!AF291&lt;$O$301,10,(O$302-'Datos de Indicador'!AF291)/(O$302-O$301)*10)),1))</f>
        <v>10</v>
      </c>
      <c r="P288" s="359">
        <f>IF('Datos de Indicador'!AG291="No dato","x",ROUND(IF('Datos de Indicador'!AG291&gt;P$302,0,IF('Datos de Indicador'!AG291&lt;$P$301,10,(P$302-'Datos de Indicador'!AG291)/(P$302-P$301)*10)),1))</f>
        <v>10</v>
      </c>
      <c r="Q288" s="361">
        <f t="shared" si="35"/>
        <v>9.3000000000000007</v>
      </c>
      <c r="R288" s="363">
        <f>IF('Datos de Indicador'!AH291="No data","x",ROUND(IF('Datos de Indicador'!AH291&gt;R$302,0,IF('Datos de Indicador'!AH291&lt;R$301,10,(R$302-'Datos de Indicador'!AH291)/(R$302-R$301)*10)),1))</f>
        <v>10</v>
      </c>
      <c r="S288" s="363">
        <f>IF('Datos de Indicador'!AI291="No data","x",ROUND(IF('Datos de Indicador'!AI291&gt;S$302,0,IF('Datos de Indicador'!AI291&lt;S$301,10,(S$302-'Datos de Indicador'!AI291)/(S$302-S$301)*10)),1))</f>
        <v>0</v>
      </c>
      <c r="T288" s="363">
        <f>IF('Datos de Indicador'!AJ291="No data","x",ROUND(IF('Datos de Indicador'!AJ291&gt;T$302,0,IF('Datos de Indicador'!AJ291&lt;T$301,10,(T$302-'Datos de Indicador'!AJ291)/(T$302-T$301)*10)),1))</f>
        <v>6.2</v>
      </c>
      <c r="U288" s="363">
        <f>IF('Datos de Indicador'!AK291="No data","x",ROUND(IF('Datos de Indicador'!AK291&gt;U$302,0,IF('Datos de Indicador'!AK291&lt;U$301,10,(U$302-'Datos de Indicador'!AK291)/(U$302-U$301)*10)),1))</f>
        <v>10</v>
      </c>
      <c r="V288" s="364">
        <f t="shared" si="38"/>
        <v>7.1</v>
      </c>
      <c r="W288" s="365">
        <f>IF('Datos de Indicador'!AL291="No dato","x",ROUND(IF('Datos de Indicador'!AL291&gt;W$302,0,IF('Datos de Indicador'!AL291&lt;$W$301,10,(W$302-'Datos de Indicador'!AL291)/(W$302-W$301)*10)),1))</f>
        <v>7.4</v>
      </c>
      <c r="X288" s="361">
        <f t="shared" si="39"/>
        <v>7.3</v>
      </c>
      <c r="Y288" s="366">
        <f t="shared" si="36"/>
        <v>8.6</v>
      </c>
      <c r="Z288" s="32"/>
      <c r="AA288" s="378"/>
      <c r="AC288" s="378"/>
    </row>
    <row r="289" spans="1:29" s="3" customFormat="1" x14ac:dyDescent="0.25">
      <c r="A289" s="104" t="s">
        <v>387</v>
      </c>
      <c r="B289" s="101" t="s">
        <v>396</v>
      </c>
      <c r="C289" s="307">
        <v>1709</v>
      </c>
      <c r="D289" s="358">
        <f>IF('Datos de Indicador'!Y292="No dato","x",ROUND(IF('Datos de Indicador'!Y292&gt;D$302,10,IF('Datos de Indicador'!Y292&lt;$D$301,0,10-(D$302-'Datos de Indicador'!Y292)/(D$302-D$301)*10)),1))</f>
        <v>10</v>
      </c>
      <c r="E289" s="359">
        <f>IF('Datos de Indicador'!Z292="No dato","x",ROUND(IF('Datos de Indicador'!Z292&gt;E$302,0,IF('Datos de Indicador'!Z292&lt;$E$301,10,(E$302-'Datos de Indicador'!Z292)/(E$302-E$301)*10)),1))</f>
        <v>5</v>
      </c>
      <c r="F289" s="360">
        <f t="shared" si="37"/>
        <v>8.3000000000000007</v>
      </c>
      <c r="G289" s="359">
        <f>IF('Datos de Indicador'!AA292="No dato","x",ROUND(IF('Datos de Indicador'!AA292&gt;G$302,0,IF('Datos de Indicador'!AA292&lt;$G$301,10,(G$302-'Datos de Indicador'!AA292)/(G$302-G$301)*10)),1))</f>
        <v>2.5</v>
      </c>
      <c r="H289" s="361">
        <f t="shared" si="32"/>
        <v>2.5</v>
      </c>
      <c r="I289" s="362">
        <f t="shared" si="33"/>
        <v>6.2</v>
      </c>
      <c r="J289" s="359">
        <f>IF('Datos de Indicador'!AB292="No dato","x",ROUND(IF('Datos de Indicador'!AB292&gt;J$302,0,IF('Datos de Indicador'!AB292&lt;$J$301,10,(J$302-'Datos de Indicador'!AB292)/(J$302-J$301)*10)),1))</f>
        <v>2.4</v>
      </c>
      <c r="K289" s="359">
        <f>IF('Datos de Indicador'!AC292="No dato","x",ROUND(IF('Datos de Indicador'!AC292&gt;K$302,0,IF('Datos de Indicador'!AC292&lt;$K$301,10,(K$302-'Datos de Indicador'!AC292)/(K$302-K$301)*10)),1))</f>
        <v>7.1</v>
      </c>
      <c r="L289" s="359">
        <f>IF('Datos de Indicador'!AD292="No dato","x",ROUND(IF('Datos de Indicador'!AD292&gt;L$302,0,IF('Datos de Indicador'!AD292&lt;$L$301,10,(L$302-'Datos de Indicador'!AD292)/(L$302-L$301)*10)),1))</f>
        <v>3</v>
      </c>
      <c r="M289" s="361">
        <f t="shared" si="34"/>
        <v>4.2</v>
      </c>
      <c r="N289" s="358">
        <f>IF('Datos de Indicador'!AE292="No dato","x",ROUND(IF('Datos de Indicador'!AE292&gt;N$302,0,IF('Datos de Indicador'!AE292&lt;$N$301,10,(N$302-'Datos de Indicador'!AE292)/(N$302-N$301)*10)),1))</f>
        <v>6.4</v>
      </c>
      <c r="O289" s="359">
        <f>IF('Datos de Indicador'!AF292="No dato","x",ROUND(IF('Datos de Indicador'!AF292&gt;O$302,0,IF('Datos de Indicador'!AF292&lt;$O$301,10,(O$302-'Datos de Indicador'!AF292)/(O$302-O$301)*10)),1))</f>
        <v>10</v>
      </c>
      <c r="P289" s="359">
        <f>IF('Datos de Indicador'!AG292="No dato","x",ROUND(IF('Datos de Indicador'!AG292&gt;P$302,0,IF('Datos de Indicador'!AG292&lt;$P$301,10,(P$302-'Datos de Indicador'!AG292)/(P$302-P$301)*10)),1))</f>
        <v>3.8</v>
      </c>
      <c r="Q289" s="361">
        <f t="shared" si="35"/>
        <v>6.7</v>
      </c>
      <c r="R289" s="363">
        <f>IF('Datos de Indicador'!AH292="No data","x",ROUND(IF('Datos de Indicador'!AH292&gt;R$302,0,IF('Datos de Indicador'!AH292&lt;R$301,10,(R$302-'Datos de Indicador'!AH292)/(R$302-R$301)*10)),1))</f>
        <v>7</v>
      </c>
      <c r="S289" s="363">
        <f>IF('Datos de Indicador'!AI292="No data","x",ROUND(IF('Datos de Indicador'!AI292&gt;S$302,0,IF('Datos de Indicador'!AI292&lt;S$301,10,(S$302-'Datos de Indicador'!AI292)/(S$302-S$301)*10)),1))</f>
        <v>4</v>
      </c>
      <c r="T289" s="363">
        <f>IF('Datos de Indicador'!AJ292="No data","x",ROUND(IF('Datos de Indicador'!AJ292&gt;T$302,0,IF('Datos de Indicador'!AJ292&lt;T$301,10,(T$302-'Datos de Indicador'!AJ292)/(T$302-T$301)*10)),1))</f>
        <v>2.5</v>
      </c>
      <c r="U289" s="363">
        <f>IF('Datos de Indicador'!AK292="No data","x",ROUND(IF('Datos de Indicador'!AK292&gt;U$302,0,IF('Datos de Indicador'!AK292&lt;U$301,10,(U$302-'Datos de Indicador'!AK292)/(U$302-U$301)*10)),1))</f>
        <v>4.8</v>
      </c>
      <c r="V289" s="364">
        <f t="shared" si="38"/>
        <v>4.3</v>
      </c>
      <c r="W289" s="365">
        <f>IF('Datos de Indicador'!AL292="No dato","x",ROUND(IF('Datos de Indicador'!AL292&gt;W$302,0,IF('Datos de Indicador'!AL292&lt;$W$301,10,(W$302-'Datos de Indicador'!AL292)/(W$302-W$301)*10)),1))</f>
        <v>3.6</v>
      </c>
      <c r="X289" s="361">
        <f t="shared" si="39"/>
        <v>4</v>
      </c>
      <c r="Y289" s="366">
        <f t="shared" si="36"/>
        <v>5</v>
      </c>
      <c r="Z289" s="32"/>
      <c r="AA289" s="378"/>
      <c r="AC289" s="378"/>
    </row>
    <row r="290" spans="1:29" s="3" customFormat="1" x14ac:dyDescent="0.25">
      <c r="A290" s="107" t="s">
        <v>397</v>
      </c>
      <c r="B290" s="101" t="s">
        <v>397</v>
      </c>
      <c r="C290" s="307">
        <v>1801</v>
      </c>
      <c r="D290" s="358">
        <f>IF('Datos de Indicador'!Y293="No dato","x",ROUND(IF('Datos de Indicador'!Y293&gt;D$302,10,IF('Datos de Indicador'!Y293&lt;$D$301,0,10-(D$302-'Datos de Indicador'!Y293)/(D$302-D$301)*10)),1))</f>
        <v>5</v>
      </c>
      <c r="E290" s="359">
        <f>IF('Datos de Indicador'!Z293="No dato","x",ROUND(IF('Datos de Indicador'!Z293&gt;E$302,0,IF('Datos de Indicador'!Z293&lt;$E$301,10,(E$302-'Datos de Indicador'!Z293)/(E$302-E$301)*10)),1))</f>
        <v>0</v>
      </c>
      <c r="F290" s="360">
        <f t="shared" si="37"/>
        <v>3.3</v>
      </c>
      <c r="G290" s="359">
        <f>IF('Datos de Indicador'!AA293="No dato","x",ROUND(IF('Datos de Indicador'!AA293&gt;G$302,0,IF('Datos de Indicador'!AA293&lt;$G$301,10,(G$302-'Datos de Indicador'!AA293)/(G$302-G$301)*10)),1))</f>
        <v>3.4</v>
      </c>
      <c r="H290" s="361">
        <f t="shared" si="32"/>
        <v>3.4</v>
      </c>
      <c r="I290" s="362">
        <f t="shared" si="33"/>
        <v>3.4</v>
      </c>
      <c r="J290" s="359">
        <f>IF('Datos de Indicador'!AB293="No dato","x",ROUND(IF('Datos de Indicador'!AB293&gt;J$302,0,IF('Datos de Indicador'!AB293&lt;$J$301,10,(J$302-'Datos de Indicador'!AB293)/(J$302-J$301)*10)),1))</f>
        <v>10</v>
      </c>
      <c r="K290" s="359">
        <f>IF('Datos de Indicador'!AC293="No dato","x",ROUND(IF('Datos de Indicador'!AC293&gt;K$302,0,IF('Datos de Indicador'!AC293&lt;$K$301,10,(K$302-'Datos de Indicador'!AC293)/(K$302-K$301)*10)),1))</f>
        <v>9</v>
      </c>
      <c r="L290" s="359">
        <f>IF('Datos de Indicador'!AD293="No dato","x",ROUND(IF('Datos de Indicador'!AD293&gt;L$302,0,IF('Datos de Indicador'!AD293&lt;$L$301,10,(L$302-'Datos de Indicador'!AD293)/(L$302-L$301)*10)),1))</f>
        <v>5.7</v>
      </c>
      <c r="M290" s="361">
        <f t="shared" si="34"/>
        <v>8.1999999999999993</v>
      </c>
      <c r="N290" s="358">
        <f>IF('Datos de Indicador'!AE293="No dato","x",ROUND(IF('Datos de Indicador'!AE293&gt;N$302,0,IF('Datos de Indicador'!AE293&lt;$N$301,10,(N$302-'Datos de Indicador'!AE293)/(N$302-N$301)*10)),1))</f>
        <v>8.5</v>
      </c>
      <c r="O290" s="359">
        <f>IF('Datos de Indicador'!AF293="No dato","x",ROUND(IF('Datos de Indicador'!AF293&gt;O$302,0,IF('Datos de Indicador'!AF293&lt;$O$301,10,(O$302-'Datos de Indicador'!AF293)/(O$302-O$301)*10)),1))</f>
        <v>10</v>
      </c>
      <c r="P290" s="359">
        <f>IF('Datos de Indicador'!AG293="No dato","x",ROUND(IF('Datos de Indicador'!AG293&gt;P$302,0,IF('Datos de Indicador'!AG293&lt;$P$301,10,(P$302-'Datos de Indicador'!AG293)/(P$302-P$301)*10)),1))</f>
        <v>7.4</v>
      </c>
      <c r="Q290" s="361">
        <f t="shared" si="35"/>
        <v>8.6</v>
      </c>
      <c r="R290" s="363">
        <f>IF('Datos de Indicador'!AH293="No data","x",ROUND(IF('Datos de Indicador'!AH293&gt;R$302,0,IF('Datos de Indicador'!AH293&lt;R$301,10,(R$302-'Datos de Indicador'!AH293)/(R$302-R$301)*10)),1))</f>
        <v>5.0999999999999996</v>
      </c>
      <c r="S290" s="363">
        <f>IF('Datos de Indicador'!AI293="No data","x",ROUND(IF('Datos de Indicador'!AI293&gt;S$302,0,IF('Datos de Indicador'!AI293&lt;S$301,10,(S$302-'Datos de Indicador'!AI293)/(S$302-S$301)*10)),1))</f>
        <v>0</v>
      </c>
      <c r="T290" s="363">
        <f>IF('Datos de Indicador'!AJ293="No data","x",ROUND(IF('Datos de Indicador'!AJ293&gt;T$302,0,IF('Datos de Indicador'!AJ293&lt;T$301,10,(T$302-'Datos de Indicador'!AJ293)/(T$302-T$301)*10)),1))</f>
        <v>5.4</v>
      </c>
      <c r="U290" s="363">
        <f>IF('Datos de Indicador'!AK293="No data","x",ROUND(IF('Datos de Indicador'!AK293&gt;U$302,0,IF('Datos de Indicador'!AK293&lt;U$301,10,(U$302-'Datos de Indicador'!AK293)/(U$302-U$301)*10)),1))</f>
        <v>8.1999999999999993</v>
      </c>
      <c r="V290" s="364">
        <f t="shared" si="38"/>
        <v>5.4</v>
      </c>
      <c r="W290" s="365">
        <f>IF('Datos de Indicador'!AL293="No dato","x",ROUND(IF('Datos de Indicador'!AL293&gt;W$302,0,IF('Datos de Indicador'!AL293&lt;$W$301,10,(W$302-'Datos de Indicador'!AL293)/(W$302-W$301)*10)),1))</f>
        <v>5.2</v>
      </c>
      <c r="X290" s="361">
        <f t="shared" si="39"/>
        <v>5.3</v>
      </c>
      <c r="Y290" s="366">
        <f t="shared" si="36"/>
        <v>7.4</v>
      </c>
      <c r="Z290" s="32"/>
      <c r="AA290" s="378"/>
      <c r="AC290" s="378"/>
    </row>
    <row r="291" spans="1:29" s="3" customFormat="1" x14ac:dyDescent="0.25">
      <c r="A291" s="107" t="s">
        <v>397</v>
      </c>
      <c r="B291" s="101" t="s">
        <v>398</v>
      </c>
      <c r="C291" s="307">
        <v>1802</v>
      </c>
      <c r="D291" s="358">
        <f>IF('Datos de Indicador'!Y294="No dato","x",ROUND(IF('Datos de Indicador'!Y294&gt;D$302,10,IF('Datos de Indicador'!Y294&lt;$D$301,0,10-(D$302-'Datos de Indicador'!Y294)/(D$302-D$301)*10)),1))</f>
        <v>10</v>
      </c>
      <c r="E291" s="359">
        <f>IF('Datos de Indicador'!Z294="No dato","x",ROUND(IF('Datos de Indicador'!Z294&gt;E$302,0,IF('Datos de Indicador'!Z294&lt;$E$301,10,(E$302-'Datos de Indicador'!Z294)/(E$302-E$301)*10)),1))</f>
        <v>10</v>
      </c>
      <c r="F291" s="360">
        <f t="shared" si="37"/>
        <v>10</v>
      </c>
      <c r="G291" s="359">
        <f>IF('Datos de Indicador'!AA294="No dato","x",ROUND(IF('Datos de Indicador'!AA294&gt;G$302,0,IF('Datos de Indicador'!AA294&lt;$G$301,10,(G$302-'Datos de Indicador'!AA294)/(G$302-G$301)*10)),1))</f>
        <v>5.8</v>
      </c>
      <c r="H291" s="361">
        <f t="shared" si="32"/>
        <v>5.8</v>
      </c>
      <c r="I291" s="362">
        <f t="shared" si="33"/>
        <v>8.6999999999999993</v>
      </c>
      <c r="J291" s="359">
        <f>IF('Datos de Indicador'!AB294="No dato","x",ROUND(IF('Datos de Indicador'!AB294&gt;J$302,0,IF('Datos de Indicador'!AB294&lt;$J$301,10,(J$302-'Datos de Indicador'!AB294)/(J$302-J$301)*10)),1))</f>
        <v>4.4000000000000004</v>
      </c>
      <c r="K291" s="359">
        <f>IF('Datos de Indicador'!AC294="No dato","x",ROUND(IF('Datos de Indicador'!AC294&gt;K$302,0,IF('Datos de Indicador'!AC294&lt;$K$301,10,(K$302-'Datos de Indicador'!AC294)/(K$302-K$301)*10)),1))</f>
        <v>8.6999999999999993</v>
      </c>
      <c r="L291" s="359">
        <f>IF('Datos de Indicador'!AD294="No dato","x",ROUND(IF('Datos de Indicador'!AD294&gt;L$302,0,IF('Datos de Indicador'!AD294&lt;$L$301,10,(L$302-'Datos de Indicador'!AD294)/(L$302-L$301)*10)),1))</f>
        <v>4.5</v>
      </c>
      <c r="M291" s="361">
        <f t="shared" si="34"/>
        <v>5.9</v>
      </c>
      <c r="N291" s="358">
        <f>IF('Datos de Indicador'!AE294="No dato","x",ROUND(IF('Datos de Indicador'!AE294&gt;N$302,0,IF('Datos de Indicador'!AE294&lt;$N$301,10,(N$302-'Datos de Indicador'!AE294)/(N$302-N$301)*10)),1))</f>
        <v>6.6</v>
      </c>
      <c r="O291" s="359">
        <f>IF('Datos de Indicador'!AF294="No dato","x",ROUND(IF('Datos de Indicador'!AF294&gt;O$302,0,IF('Datos de Indicador'!AF294&lt;$O$301,10,(O$302-'Datos de Indicador'!AF294)/(O$302-O$301)*10)),1))</f>
        <v>8.6999999999999993</v>
      </c>
      <c r="P291" s="359">
        <f>IF('Datos de Indicador'!AG294="No dato","x",ROUND(IF('Datos de Indicador'!AG294&gt;P$302,0,IF('Datos de Indicador'!AG294&lt;$P$301,10,(P$302-'Datos de Indicador'!AG294)/(P$302-P$301)*10)),1))</f>
        <v>2.9</v>
      </c>
      <c r="Q291" s="361">
        <f t="shared" si="35"/>
        <v>6.1</v>
      </c>
      <c r="R291" s="363">
        <f>IF('Datos de Indicador'!AH294="No data","x",ROUND(IF('Datos de Indicador'!AH294&gt;R$302,0,IF('Datos de Indicador'!AH294&lt;R$301,10,(R$302-'Datos de Indicador'!AH294)/(R$302-R$301)*10)),1))</f>
        <v>3.4</v>
      </c>
      <c r="S291" s="363">
        <f>IF('Datos de Indicador'!AI294="No data","x",ROUND(IF('Datos de Indicador'!AI294&gt;S$302,0,IF('Datos de Indicador'!AI294&lt;S$301,10,(S$302-'Datos de Indicador'!AI294)/(S$302-S$301)*10)),1))</f>
        <v>0</v>
      </c>
      <c r="T291" s="363">
        <f>IF('Datos de Indicador'!AJ294="No data","x",ROUND(IF('Datos de Indicador'!AJ294&gt;T$302,0,IF('Datos de Indicador'!AJ294&lt;T$301,10,(T$302-'Datos de Indicador'!AJ294)/(T$302-T$301)*10)),1))</f>
        <v>2.2000000000000002</v>
      </c>
      <c r="U291" s="363">
        <f>IF('Datos de Indicador'!AK294="No data","x",ROUND(IF('Datos de Indicador'!AK294&gt;U$302,0,IF('Datos de Indicador'!AK294&lt;U$301,10,(U$302-'Datos de Indicador'!AK294)/(U$302-U$301)*10)),1))</f>
        <v>6.5</v>
      </c>
      <c r="V291" s="364">
        <f t="shared" si="38"/>
        <v>3.5</v>
      </c>
      <c r="W291" s="365">
        <f>IF('Datos de Indicador'!AL294="No dato","x",ROUND(IF('Datos de Indicador'!AL294&gt;W$302,0,IF('Datos de Indicador'!AL294&lt;$W$301,10,(W$302-'Datos de Indicador'!AL294)/(W$302-W$301)*10)),1))</f>
        <v>3.5</v>
      </c>
      <c r="X291" s="361">
        <f t="shared" si="39"/>
        <v>3.5</v>
      </c>
      <c r="Y291" s="366">
        <f t="shared" si="36"/>
        <v>5.2</v>
      </c>
      <c r="Z291" s="32"/>
      <c r="AA291" s="378"/>
      <c r="AC291" s="378"/>
    </row>
    <row r="292" spans="1:29" s="3" customFormat="1" x14ac:dyDescent="0.25">
      <c r="A292" s="107" t="s">
        <v>397</v>
      </c>
      <c r="B292" s="101" t="s">
        <v>399</v>
      </c>
      <c r="C292" s="307">
        <v>1803</v>
      </c>
      <c r="D292" s="358">
        <f>IF('Datos de Indicador'!Y295="No dato","x",ROUND(IF('Datos de Indicador'!Y295&gt;D$302,10,IF('Datos de Indicador'!Y295&lt;$D$301,0,10-(D$302-'Datos de Indicador'!Y295)/(D$302-D$301)*10)),1))</f>
        <v>5</v>
      </c>
      <c r="E292" s="359">
        <f>IF('Datos de Indicador'!Z295="No dato","x",ROUND(IF('Datos de Indicador'!Z295&gt;E$302,0,IF('Datos de Indicador'!Z295&lt;$E$301,10,(E$302-'Datos de Indicador'!Z295)/(E$302-E$301)*10)),1))</f>
        <v>0</v>
      </c>
      <c r="F292" s="360">
        <f t="shared" si="37"/>
        <v>3.3</v>
      </c>
      <c r="G292" s="359">
        <f>IF('Datos de Indicador'!AA295="No dato","x",ROUND(IF('Datos de Indicador'!AA295&gt;G$302,0,IF('Datos de Indicador'!AA295&lt;$G$301,10,(G$302-'Datos de Indicador'!AA295)/(G$302-G$301)*10)),1))</f>
        <v>3.5</v>
      </c>
      <c r="H292" s="361">
        <f t="shared" si="32"/>
        <v>3.5</v>
      </c>
      <c r="I292" s="362">
        <f t="shared" si="33"/>
        <v>3.4</v>
      </c>
      <c r="J292" s="359">
        <f>IF('Datos de Indicador'!AB295="No dato","x",ROUND(IF('Datos de Indicador'!AB295&gt;J$302,0,IF('Datos de Indicador'!AB295&lt;$J$301,10,(J$302-'Datos de Indicador'!AB295)/(J$302-J$301)*10)),1))</f>
        <v>5.9</v>
      </c>
      <c r="K292" s="359">
        <f>IF('Datos de Indicador'!AC295="No dato","x",ROUND(IF('Datos de Indicador'!AC295&gt;K$302,0,IF('Datos de Indicador'!AC295&lt;$K$301,10,(K$302-'Datos de Indicador'!AC295)/(K$302-K$301)*10)),1))</f>
        <v>9.1</v>
      </c>
      <c r="L292" s="359">
        <f>IF('Datos de Indicador'!AD295="No dato","x",ROUND(IF('Datos de Indicador'!AD295&gt;L$302,0,IF('Datos de Indicador'!AD295&lt;$L$301,10,(L$302-'Datos de Indicador'!AD295)/(L$302-L$301)*10)),1))</f>
        <v>4.0999999999999996</v>
      </c>
      <c r="M292" s="361">
        <f t="shared" si="34"/>
        <v>6.4</v>
      </c>
      <c r="N292" s="358">
        <f>IF('Datos de Indicador'!AE295="No dato","x",ROUND(IF('Datos de Indicador'!AE295&gt;N$302,0,IF('Datos de Indicador'!AE295&lt;$N$301,10,(N$302-'Datos de Indicador'!AE295)/(N$302-N$301)*10)),1))</f>
        <v>7.6</v>
      </c>
      <c r="O292" s="359">
        <f>IF('Datos de Indicador'!AF295="No dato","x",ROUND(IF('Datos de Indicador'!AF295&gt;O$302,0,IF('Datos de Indicador'!AF295&lt;$O$301,10,(O$302-'Datos de Indicador'!AF295)/(O$302-O$301)*10)),1))</f>
        <v>7.9</v>
      </c>
      <c r="P292" s="359">
        <f>IF('Datos de Indicador'!AG295="No dato","x",ROUND(IF('Datos de Indicador'!AG295&gt;P$302,0,IF('Datos de Indicador'!AG295&lt;$P$301,10,(P$302-'Datos de Indicador'!AG295)/(P$302-P$301)*10)),1))</f>
        <v>4.0999999999999996</v>
      </c>
      <c r="Q292" s="361">
        <f t="shared" si="35"/>
        <v>6.5</v>
      </c>
      <c r="R292" s="363">
        <f>IF('Datos de Indicador'!AH295="No data","x",ROUND(IF('Datos de Indicador'!AH295&gt;R$302,0,IF('Datos de Indicador'!AH295&lt;R$301,10,(R$302-'Datos de Indicador'!AH295)/(R$302-R$301)*10)),1))</f>
        <v>0.9</v>
      </c>
      <c r="S292" s="363">
        <f>IF('Datos de Indicador'!AI295="No data","x",ROUND(IF('Datos de Indicador'!AI295&gt;S$302,0,IF('Datos de Indicador'!AI295&lt;S$301,10,(S$302-'Datos de Indicador'!AI295)/(S$302-S$301)*10)),1))</f>
        <v>0</v>
      </c>
      <c r="T292" s="363">
        <f>IF('Datos de Indicador'!AJ295="No data","x",ROUND(IF('Datos de Indicador'!AJ295&gt;T$302,0,IF('Datos de Indicador'!AJ295&lt;T$301,10,(T$302-'Datos de Indicador'!AJ295)/(T$302-T$301)*10)),1))</f>
        <v>6.9</v>
      </c>
      <c r="U292" s="363">
        <f>IF('Datos de Indicador'!AK295="No data","x",ROUND(IF('Datos de Indicador'!AK295&gt;U$302,0,IF('Datos de Indicador'!AK295&lt;U$301,10,(U$302-'Datos de Indicador'!AK295)/(U$302-U$301)*10)),1))</f>
        <v>9.8000000000000007</v>
      </c>
      <c r="V292" s="364">
        <f t="shared" si="38"/>
        <v>5.7</v>
      </c>
      <c r="W292" s="365">
        <f>IF('Datos de Indicador'!AL295="No dato","x",ROUND(IF('Datos de Indicador'!AL295&gt;W$302,0,IF('Datos de Indicador'!AL295&lt;$W$301,10,(W$302-'Datos de Indicador'!AL295)/(W$302-W$301)*10)),1))</f>
        <v>4.4000000000000004</v>
      </c>
      <c r="X292" s="361">
        <f t="shared" si="39"/>
        <v>5.0999999999999996</v>
      </c>
      <c r="Y292" s="366">
        <f t="shared" si="36"/>
        <v>6</v>
      </c>
      <c r="Z292" s="32"/>
      <c r="AA292" s="378"/>
      <c r="AC292" s="378"/>
    </row>
    <row r="293" spans="1:29" s="3" customFormat="1" x14ac:dyDescent="0.25">
      <c r="A293" s="107" t="s">
        <v>397</v>
      </c>
      <c r="B293" s="101" t="s">
        <v>400</v>
      </c>
      <c r="C293" s="307">
        <v>1804</v>
      </c>
      <c r="D293" s="358">
        <f>IF('Datos de Indicador'!Y296="No dato","x",ROUND(IF('Datos de Indicador'!Y296&gt;D$302,10,IF('Datos de Indicador'!Y296&lt;$D$301,0,10-(D$302-'Datos de Indicador'!Y296)/(D$302-D$301)*10)),1))</f>
        <v>5</v>
      </c>
      <c r="E293" s="359">
        <f>IF('Datos de Indicador'!Z296="No dato","x",ROUND(IF('Datos de Indicador'!Z296&gt;E$302,0,IF('Datos de Indicador'!Z296&lt;$E$301,10,(E$302-'Datos de Indicador'!Z296)/(E$302-E$301)*10)),1))</f>
        <v>0</v>
      </c>
      <c r="F293" s="360">
        <f t="shared" si="37"/>
        <v>3.3</v>
      </c>
      <c r="G293" s="359">
        <f>IF('Datos de Indicador'!AA296="No dato","x",ROUND(IF('Datos de Indicador'!AA296&gt;G$302,0,IF('Datos de Indicador'!AA296&lt;$G$301,10,(G$302-'Datos de Indicador'!AA296)/(G$302-G$301)*10)),1))</f>
        <v>0.8</v>
      </c>
      <c r="H293" s="361">
        <f t="shared" si="32"/>
        <v>0.8</v>
      </c>
      <c r="I293" s="362">
        <f t="shared" si="33"/>
        <v>2.1</v>
      </c>
      <c r="J293" s="359">
        <f>IF('Datos de Indicador'!AB296="No dato","x",ROUND(IF('Datos de Indicador'!AB296&gt;J$302,0,IF('Datos de Indicador'!AB296&lt;$J$301,10,(J$302-'Datos de Indicador'!AB296)/(J$302-J$301)*10)),1))</f>
        <v>1.2</v>
      </c>
      <c r="K293" s="359">
        <f>IF('Datos de Indicador'!AC296="No dato","x",ROUND(IF('Datos de Indicador'!AC296&gt;K$302,0,IF('Datos de Indicador'!AC296&lt;$K$301,10,(K$302-'Datos de Indicador'!AC296)/(K$302-K$301)*10)),1))</f>
        <v>6.6</v>
      </c>
      <c r="L293" s="359">
        <f>IF('Datos de Indicador'!AD296="No dato","x",ROUND(IF('Datos de Indicador'!AD296&gt;L$302,0,IF('Datos de Indicador'!AD296&lt;$L$301,10,(L$302-'Datos de Indicador'!AD296)/(L$302-L$301)*10)),1))</f>
        <v>2.2000000000000002</v>
      </c>
      <c r="M293" s="361">
        <f t="shared" si="34"/>
        <v>3.3</v>
      </c>
      <c r="N293" s="358">
        <f>IF('Datos de Indicador'!AE296="No dato","x",ROUND(IF('Datos de Indicador'!AE296&gt;N$302,0,IF('Datos de Indicador'!AE296&lt;$N$301,10,(N$302-'Datos de Indicador'!AE296)/(N$302-N$301)*10)),1))</f>
        <v>7.8</v>
      </c>
      <c r="O293" s="359">
        <f>IF('Datos de Indicador'!AF296="No dato","x",ROUND(IF('Datos de Indicador'!AF296&gt;O$302,0,IF('Datos de Indicador'!AF296&lt;$O$301,10,(O$302-'Datos de Indicador'!AF296)/(O$302-O$301)*10)),1))</f>
        <v>1.7</v>
      </c>
      <c r="P293" s="359">
        <f>IF('Datos de Indicador'!AG296="No dato","x",ROUND(IF('Datos de Indicador'!AG296&gt;P$302,0,IF('Datos de Indicador'!AG296&lt;$P$301,10,(P$302-'Datos de Indicador'!AG296)/(P$302-P$301)*10)),1))</f>
        <v>2.2000000000000002</v>
      </c>
      <c r="Q293" s="361">
        <f t="shared" si="35"/>
        <v>3.9</v>
      </c>
      <c r="R293" s="363">
        <f>IF('Datos de Indicador'!AH296="No data","x",ROUND(IF('Datos de Indicador'!AH296&gt;R$302,0,IF('Datos de Indicador'!AH296&lt;R$301,10,(R$302-'Datos de Indicador'!AH296)/(R$302-R$301)*10)),1))</f>
        <v>3.1</v>
      </c>
      <c r="S293" s="363">
        <f>IF('Datos de Indicador'!AI296="No data","x",ROUND(IF('Datos de Indicador'!AI296&gt;S$302,0,IF('Datos de Indicador'!AI296&lt;S$301,10,(S$302-'Datos de Indicador'!AI296)/(S$302-S$301)*10)),1))</f>
        <v>0</v>
      </c>
      <c r="T293" s="363">
        <f>IF('Datos de Indicador'!AJ296="No data","x",ROUND(IF('Datos de Indicador'!AJ296&gt;T$302,0,IF('Datos de Indicador'!AJ296&lt;T$301,10,(T$302-'Datos de Indicador'!AJ296)/(T$302-T$301)*10)),1))</f>
        <v>1.6</v>
      </c>
      <c r="U293" s="363">
        <f>IF('Datos de Indicador'!AK296="No data","x",ROUND(IF('Datos de Indicador'!AK296&gt;U$302,0,IF('Datos de Indicador'!AK296&lt;U$301,10,(U$302-'Datos de Indicador'!AK296)/(U$302-U$301)*10)),1))</f>
        <v>6.4</v>
      </c>
      <c r="V293" s="364">
        <f t="shared" si="38"/>
        <v>3.2</v>
      </c>
      <c r="W293" s="365">
        <f>IF('Datos de Indicador'!AL296="No dato","x",ROUND(IF('Datos de Indicador'!AL296&gt;W$302,0,IF('Datos de Indicador'!AL296&lt;$W$301,10,(W$302-'Datos de Indicador'!AL296)/(W$302-W$301)*10)),1))</f>
        <v>2.5</v>
      </c>
      <c r="X293" s="361">
        <f t="shared" si="39"/>
        <v>2.9</v>
      </c>
      <c r="Y293" s="366">
        <f t="shared" si="36"/>
        <v>3.4</v>
      </c>
      <c r="Z293" s="32"/>
      <c r="AA293" s="378"/>
      <c r="AC293" s="378"/>
    </row>
    <row r="294" spans="1:29" s="3" customFormat="1" x14ac:dyDescent="0.25">
      <c r="A294" s="107" t="s">
        <v>397</v>
      </c>
      <c r="B294" s="101" t="s">
        <v>401</v>
      </c>
      <c r="C294" s="307">
        <v>1805</v>
      </c>
      <c r="D294" s="358">
        <f>IF('Datos de Indicador'!Y297="No dato","x",ROUND(IF('Datos de Indicador'!Y297&gt;D$302,10,IF('Datos de Indicador'!Y297&lt;$D$301,0,10-(D$302-'Datos de Indicador'!Y297)/(D$302-D$301)*10)),1))</f>
        <v>5</v>
      </c>
      <c r="E294" s="359">
        <f>IF('Datos de Indicador'!Z297="No dato","x",ROUND(IF('Datos de Indicador'!Z297&gt;E$302,0,IF('Datos de Indicador'!Z297&lt;$E$301,10,(E$302-'Datos de Indicador'!Z297)/(E$302-E$301)*10)),1))</f>
        <v>10</v>
      </c>
      <c r="F294" s="360">
        <f t="shared" si="37"/>
        <v>6.7</v>
      </c>
      <c r="G294" s="359">
        <f>IF('Datos de Indicador'!AA297="No dato","x",ROUND(IF('Datos de Indicador'!AA297&gt;G$302,0,IF('Datos de Indicador'!AA297&lt;$G$301,10,(G$302-'Datos de Indicador'!AA297)/(G$302-G$301)*10)),1))</f>
        <v>6.7</v>
      </c>
      <c r="H294" s="361">
        <f t="shared" si="32"/>
        <v>6.7</v>
      </c>
      <c r="I294" s="362">
        <f t="shared" si="33"/>
        <v>6.7</v>
      </c>
      <c r="J294" s="359">
        <f>IF('Datos de Indicador'!AB297="No dato","x",ROUND(IF('Datos de Indicador'!AB297&gt;J$302,0,IF('Datos de Indicador'!AB297&lt;$J$301,10,(J$302-'Datos de Indicador'!AB297)/(J$302-J$301)*10)),1))</f>
        <v>10</v>
      </c>
      <c r="K294" s="359">
        <f>IF('Datos de Indicador'!AC297="No dato","x",ROUND(IF('Datos de Indicador'!AC297&gt;K$302,0,IF('Datos de Indicador'!AC297&lt;$K$301,10,(K$302-'Datos de Indicador'!AC297)/(K$302-K$301)*10)),1))</f>
        <v>9.6</v>
      </c>
      <c r="L294" s="359">
        <f>IF('Datos de Indicador'!AD297="No dato","x",ROUND(IF('Datos de Indicador'!AD297&gt;L$302,0,IF('Datos de Indicador'!AD297&lt;$L$301,10,(L$302-'Datos de Indicador'!AD297)/(L$302-L$301)*10)),1))</f>
        <v>7.2</v>
      </c>
      <c r="M294" s="361">
        <f t="shared" si="34"/>
        <v>8.9</v>
      </c>
      <c r="N294" s="358">
        <f>IF('Datos de Indicador'!AE297="No dato","x",ROUND(IF('Datos de Indicador'!AE297&gt;N$302,0,IF('Datos de Indicador'!AE297&lt;$N$301,10,(N$302-'Datos de Indicador'!AE297)/(N$302-N$301)*10)),1))</f>
        <v>8.1</v>
      </c>
      <c r="O294" s="359">
        <f>IF('Datos de Indicador'!AF297="No dato","x",ROUND(IF('Datos de Indicador'!AF297&gt;O$302,0,IF('Datos de Indicador'!AF297&lt;$O$301,10,(O$302-'Datos de Indicador'!AF297)/(O$302-O$301)*10)),1))</f>
        <v>10</v>
      </c>
      <c r="P294" s="359">
        <f>IF('Datos de Indicador'!AG297="No dato","x",ROUND(IF('Datos de Indicador'!AG297&gt;P$302,0,IF('Datos de Indicador'!AG297&lt;$P$301,10,(P$302-'Datos de Indicador'!AG297)/(P$302-P$301)*10)),1))</f>
        <v>4.5</v>
      </c>
      <c r="Q294" s="361">
        <f t="shared" si="35"/>
        <v>7.5</v>
      </c>
      <c r="R294" s="363">
        <f>IF('Datos de Indicador'!AH297="No data","x",ROUND(IF('Datos de Indicador'!AH297&gt;R$302,0,IF('Datos de Indicador'!AH297&lt;R$301,10,(R$302-'Datos de Indicador'!AH297)/(R$302-R$301)*10)),1))</f>
        <v>8.1</v>
      </c>
      <c r="S294" s="363">
        <f>IF('Datos de Indicador'!AI297="No data","x",ROUND(IF('Datos de Indicador'!AI297&gt;S$302,0,IF('Datos de Indicador'!AI297&lt;S$301,10,(S$302-'Datos de Indicador'!AI297)/(S$302-S$301)*10)),1))</f>
        <v>0</v>
      </c>
      <c r="T294" s="363">
        <f>IF('Datos de Indicador'!AJ297="No data","x",ROUND(IF('Datos de Indicador'!AJ297&gt;T$302,0,IF('Datos de Indicador'!AJ297&lt;T$301,10,(T$302-'Datos de Indicador'!AJ297)/(T$302-T$301)*10)),1))</f>
        <v>4.5999999999999996</v>
      </c>
      <c r="U294" s="363">
        <f>IF('Datos de Indicador'!AK297="No data","x",ROUND(IF('Datos de Indicador'!AK297&gt;U$302,0,IF('Datos de Indicador'!AK297&lt;U$301,10,(U$302-'Datos de Indicador'!AK297)/(U$302-U$301)*10)),1))</f>
        <v>8.4</v>
      </c>
      <c r="V294" s="364">
        <f t="shared" si="38"/>
        <v>5.7</v>
      </c>
      <c r="W294" s="365">
        <f>IF('Datos de Indicador'!AL297="No dato","x",ROUND(IF('Datos de Indicador'!AL297&gt;W$302,0,IF('Datos de Indicador'!AL297&lt;$W$301,10,(W$302-'Datos de Indicador'!AL297)/(W$302-W$301)*10)),1))</f>
        <v>5.4</v>
      </c>
      <c r="X294" s="361">
        <f t="shared" si="39"/>
        <v>5.6</v>
      </c>
      <c r="Y294" s="366">
        <f t="shared" si="36"/>
        <v>7.3</v>
      </c>
      <c r="Z294" s="32"/>
      <c r="AA294" s="378"/>
      <c r="AC294" s="378"/>
    </row>
    <row r="295" spans="1:29" s="3" customFormat="1" x14ac:dyDescent="0.25">
      <c r="A295" s="107" t="s">
        <v>397</v>
      </c>
      <c r="B295" s="101" t="s">
        <v>402</v>
      </c>
      <c r="C295" s="307">
        <v>1806</v>
      </c>
      <c r="D295" s="358">
        <f>IF('Datos de Indicador'!Y298="No dato","x",ROUND(IF('Datos de Indicador'!Y298&gt;D$302,10,IF('Datos de Indicador'!Y298&lt;$D$301,0,10-(D$302-'Datos de Indicador'!Y298)/(D$302-D$301)*10)),1))</f>
        <v>1</v>
      </c>
      <c r="E295" s="359">
        <f>IF('Datos de Indicador'!Z298="No dato","x",ROUND(IF('Datos de Indicador'!Z298&gt;E$302,0,IF('Datos de Indicador'!Z298&lt;$E$301,10,(E$302-'Datos de Indicador'!Z298)/(E$302-E$301)*10)),1))</f>
        <v>0</v>
      </c>
      <c r="F295" s="360">
        <f t="shared" si="37"/>
        <v>0.7</v>
      </c>
      <c r="G295" s="359">
        <f>IF('Datos de Indicador'!AA298="No dato","x",ROUND(IF('Datos de Indicador'!AA298&gt;G$302,0,IF('Datos de Indicador'!AA298&lt;$G$301,10,(G$302-'Datos de Indicador'!AA298)/(G$302-G$301)*10)),1))</f>
        <v>3.6</v>
      </c>
      <c r="H295" s="361">
        <f t="shared" si="32"/>
        <v>3.6</v>
      </c>
      <c r="I295" s="362">
        <f t="shared" si="33"/>
        <v>2.2999999999999998</v>
      </c>
      <c r="J295" s="359">
        <f>IF('Datos de Indicador'!AB298="No dato","x",ROUND(IF('Datos de Indicador'!AB298&gt;J$302,0,IF('Datos de Indicador'!AB298&lt;$J$301,10,(J$302-'Datos de Indicador'!AB298)/(J$302-J$301)*10)),1))</f>
        <v>6.4</v>
      </c>
      <c r="K295" s="359">
        <f>IF('Datos de Indicador'!AC298="No dato","x",ROUND(IF('Datos de Indicador'!AC298&gt;K$302,0,IF('Datos de Indicador'!AC298&lt;$K$301,10,(K$302-'Datos de Indicador'!AC298)/(K$302-K$301)*10)),1))</f>
        <v>7.8</v>
      </c>
      <c r="L295" s="359">
        <f>IF('Datos de Indicador'!AD298="No dato","x",ROUND(IF('Datos de Indicador'!AD298&gt;L$302,0,IF('Datos de Indicador'!AD298&lt;$L$301,10,(L$302-'Datos de Indicador'!AD298)/(L$302-L$301)*10)),1))</f>
        <v>4.2</v>
      </c>
      <c r="M295" s="361">
        <f t="shared" si="34"/>
        <v>6.1</v>
      </c>
      <c r="N295" s="358">
        <f>IF('Datos de Indicador'!AE298="No dato","x",ROUND(IF('Datos de Indicador'!AE298&gt;N$302,0,IF('Datos de Indicador'!AE298&lt;$N$301,10,(N$302-'Datos de Indicador'!AE298)/(N$302-N$301)*10)),1))</f>
        <v>6.2</v>
      </c>
      <c r="O295" s="359">
        <f>IF('Datos de Indicador'!AF298="No dato","x",ROUND(IF('Datos de Indicador'!AF298&gt;O$302,0,IF('Datos de Indicador'!AF298&lt;$O$301,10,(O$302-'Datos de Indicador'!AF298)/(O$302-O$301)*10)),1))</f>
        <v>10</v>
      </c>
      <c r="P295" s="359">
        <f>IF('Datos de Indicador'!AG298="No dato","x",ROUND(IF('Datos de Indicador'!AG298&gt;P$302,0,IF('Datos de Indicador'!AG298&lt;$P$301,10,(P$302-'Datos de Indicador'!AG298)/(P$302-P$301)*10)),1))</f>
        <v>4.0999999999999996</v>
      </c>
      <c r="Q295" s="361">
        <f t="shared" si="35"/>
        <v>6.8</v>
      </c>
      <c r="R295" s="363">
        <f>IF('Datos de Indicador'!AH298="No data","x",ROUND(IF('Datos de Indicador'!AH298&gt;R$302,0,IF('Datos de Indicador'!AH298&lt;R$301,10,(R$302-'Datos de Indicador'!AH298)/(R$302-R$301)*10)),1))</f>
        <v>0</v>
      </c>
      <c r="S295" s="363">
        <f>IF('Datos de Indicador'!AI298="No data","x",ROUND(IF('Datos de Indicador'!AI298&gt;S$302,0,IF('Datos de Indicador'!AI298&lt;S$301,10,(S$302-'Datos de Indicador'!AI298)/(S$302-S$301)*10)),1))</f>
        <v>4</v>
      </c>
      <c r="T295" s="363">
        <f>IF('Datos de Indicador'!AJ298="No data","x",ROUND(IF('Datos de Indicador'!AJ298&gt;T$302,0,IF('Datos de Indicador'!AJ298&lt;T$301,10,(T$302-'Datos de Indicador'!AJ298)/(T$302-T$301)*10)),1))</f>
        <v>4.7</v>
      </c>
      <c r="U295" s="363">
        <f>IF('Datos de Indicador'!AK298="No data","x",ROUND(IF('Datos de Indicador'!AK298&gt;U$302,0,IF('Datos de Indicador'!AK298&lt;U$301,10,(U$302-'Datos de Indicador'!AK298)/(U$302-U$301)*10)),1))</f>
        <v>6.3</v>
      </c>
      <c r="V295" s="364">
        <f t="shared" si="38"/>
        <v>4.3</v>
      </c>
      <c r="W295" s="365">
        <f>IF('Datos de Indicador'!AL298="No dato","x",ROUND(IF('Datos de Indicador'!AL298&gt;W$302,0,IF('Datos de Indicador'!AL298&lt;$W$301,10,(W$302-'Datos de Indicador'!AL298)/(W$302-W$301)*10)),1))</f>
        <v>4.9000000000000004</v>
      </c>
      <c r="X295" s="361">
        <f t="shared" si="39"/>
        <v>4.5999999999999996</v>
      </c>
      <c r="Y295" s="366">
        <f t="shared" si="36"/>
        <v>5.8</v>
      </c>
      <c r="Z295" s="32"/>
      <c r="AA295" s="378"/>
      <c r="AC295" s="378"/>
    </row>
    <row r="296" spans="1:29" s="3" customFormat="1" x14ac:dyDescent="0.25">
      <c r="A296" s="107" t="s">
        <v>397</v>
      </c>
      <c r="B296" s="101" t="s">
        <v>403</v>
      </c>
      <c r="C296" s="307">
        <v>1807</v>
      </c>
      <c r="D296" s="358">
        <f>IF('Datos de Indicador'!Y299="No dato","x",ROUND(IF('Datos de Indicador'!Y299&gt;D$302,10,IF('Datos de Indicador'!Y299&lt;$D$301,0,10-(D$302-'Datos de Indicador'!Y299)/(D$302-D$301)*10)),1))</f>
        <v>10</v>
      </c>
      <c r="E296" s="359">
        <f>IF('Datos de Indicador'!Z299="No dato","x",ROUND(IF('Datos de Indicador'!Z299&gt;E$302,0,IF('Datos de Indicador'!Z299&lt;$E$301,10,(E$302-'Datos de Indicador'!Z299)/(E$302-E$301)*10)),1))</f>
        <v>0</v>
      </c>
      <c r="F296" s="360">
        <f t="shared" si="37"/>
        <v>6.7</v>
      </c>
      <c r="G296" s="359">
        <f>IF('Datos de Indicador'!AA299="No dato","x",ROUND(IF('Datos de Indicador'!AA299&gt;G$302,0,IF('Datos de Indicador'!AA299&lt;$G$301,10,(G$302-'Datos de Indicador'!AA299)/(G$302-G$301)*10)),1))</f>
        <v>2.2000000000000002</v>
      </c>
      <c r="H296" s="361">
        <f t="shared" si="32"/>
        <v>2.2000000000000002</v>
      </c>
      <c r="I296" s="362">
        <f t="shared" si="33"/>
        <v>4.8</v>
      </c>
      <c r="J296" s="359">
        <f>IF('Datos de Indicador'!AB299="No dato","x",ROUND(IF('Datos de Indicador'!AB299&gt;J$302,0,IF('Datos de Indicador'!AB299&lt;$J$301,10,(J$302-'Datos de Indicador'!AB299)/(J$302-J$301)*10)),1))</f>
        <v>3.8</v>
      </c>
      <c r="K296" s="359">
        <f>IF('Datos de Indicador'!AC299="No dato","x",ROUND(IF('Datos de Indicador'!AC299&gt;K$302,0,IF('Datos de Indicador'!AC299&lt;$K$301,10,(K$302-'Datos de Indicador'!AC299)/(K$302-K$301)*10)),1))</f>
        <v>8.1</v>
      </c>
      <c r="L296" s="359">
        <f>IF('Datos de Indicador'!AD299="No dato","x",ROUND(IF('Datos de Indicador'!AD299&gt;L$302,0,IF('Datos de Indicador'!AD299&lt;$L$301,10,(L$302-'Datos de Indicador'!AD299)/(L$302-L$301)*10)),1))</f>
        <v>2.8</v>
      </c>
      <c r="M296" s="361">
        <f t="shared" si="34"/>
        <v>4.9000000000000004</v>
      </c>
      <c r="N296" s="358">
        <f>IF('Datos de Indicador'!AE299="No dato","x",ROUND(IF('Datos de Indicador'!AE299&gt;N$302,0,IF('Datos de Indicador'!AE299&lt;$N$301,10,(N$302-'Datos de Indicador'!AE299)/(N$302-N$301)*10)),1))</f>
        <v>7.5</v>
      </c>
      <c r="O296" s="359">
        <f>IF('Datos de Indicador'!AF299="No dato","x",ROUND(IF('Datos de Indicador'!AF299&gt;O$302,0,IF('Datos de Indicador'!AF299&lt;$O$301,10,(O$302-'Datos de Indicador'!AF299)/(O$302-O$301)*10)),1))</f>
        <v>7</v>
      </c>
      <c r="P296" s="359">
        <f>IF('Datos de Indicador'!AG299="No dato","x",ROUND(IF('Datos de Indicador'!AG299&gt;P$302,0,IF('Datos de Indicador'!AG299&lt;$P$301,10,(P$302-'Datos de Indicador'!AG299)/(P$302-P$301)*10)),1))</f>
        <v>2.8</v>
      </c>
      <c r="Q296" s="361">
        <f t="shared" si="35"/>
        <v>5.8</v>
      </c>
      <c r="R296" s="363">
        <f>IF('Datos de Indicador'!AH299="No data","x",ROUND(IF('Datos de Indicador'!AH299&gt;R$302,0,IF('Datos de Indicador'!AH299&lt;R$301,10,(R$302-'Datos de Indicador'!AH299)/(R$302-R$301)*10)),1))</f>
        <v>5</v>
      </c>
      <c r="S296" s="363">
        <f>IF('Datos de Indicador'!AI299="No data","x",ROUND(IF('Datos de Indicador'!AI299&gt;S$302,0,IF('Datos de Indicador'!AI299&lt;S$301,10,(S$302-'Datos de Indicador'!AI299)/(S$302-S$301)*10)),1))</f>
        <v>0</v>
      </c>
      <c r="T296" s="363">
        <f>IF('Datos de Indicador'!AJ299="No data","x",ROUND(IF('Datos de Indicador'!AJ299&gt;T$302,0,IF('Datos de Indicador'!AJ299&lt;T$301,10,(T$302-'Datos de Indicador'!AJ299)/(T$302-T$301)*10)),1))</f>
        <v>4.2</v>
      </c>
      <c r="U296" s="363">
        <f>IF('Datos de Indicador'!AK299="No data","x",ROUND(IF('Datos de Indicador'!AK299&gt;U$302,0,IF('Datos de Indicador'!AK299&lt;U$301,10,(U$302-'Datos de Indicador'!AK299)/(U$302-U$301)*10)),1))</f>
        <v>6.5</v>
      </c>
      <c r="V296" s="364">
        <f t="shared" si="38"/>
        <v>4.4000000000000004</v>
      </c>
      <c r="W296" s="365">
        <f>IF('Datos de Indicador'!AL299="No dato","x",ROUND(IF('Datos de Indicador'!AL299&gt;W$302,0,IF('Datos de Indicador'!AL299&lt;$W$301,10,(W$302-'Datos de Indicador'!AL299)/(W$302-W$301)*10)),1))</f>
        <v>3.2</v>
      </c>
      <c r="X296" s="361">
        <f t="shared" si="39"/>
        <v>3.8</v>
      </c>
      <c r="Y296" s="366">
        <f t="shared" si="36"/>
        <v>4.8</v>
      </c>
      <c r="Z296" s="32"/>
      <c r="AA296" s="378"/>
      <c r="AC296" s="378"/>
    </row>
    <row r="297" spans="1:29" s="3" customFormat="1" x14ac:dyDescent="0.25">
      <c r="A297" s="107" t="s">
        <v>397</v>
      </c>
      <c r="B297" s="101" t="s">
        <v>226</v>
      </c>
      <c r="C297" s="307">
        <v>1808</v>
      </c>
      <c r="D297" s="358">
        <f>IF('Datos de Indicador'!Y300="No dato","x",ROUND(IF('Datos de Indicador'!Y300&gt;D$302,10,IF('Datos de Indicador'!Y300&lt;$D$301,0,10-(D$302-'Datos de Indicador'!Y300)/(D$302-D$301)*10)),1))</f>
        <v>10</v>
      </c>
      <c r="E297" s="359">
        <f>IF('Datos de Indicador'!Z300="No dato","x",ROUND(IF('Datos de Indicador'!Z300&gt;E$302,0,IF('Datos de Indicador'!Z300&lt;$E$301,10,(E$302-'Datos de Indicador'!Z300)/(E$302-E$301)*10)),1))</f>
        <v>5</v>
      </c>
      <c r="F297" s="360">
        <f t="shared" si="37"/>
        <v>8.3000000000000007</v>
      </c>
      <c r="G297" s="359">
        <f>IF('Datos de Indicador'!AA300="No dato","x",ROUND(IF('Datos de Indicador'!AA300&gt;G$302,0,IF('Datos de Indicador'!AA300&lt;$G$301,10,(G$302-'Datos de Indicador'!AA300)/(G$302-G$301)*10)),1))</f>
        <v>2.8</v>
      </c>
      <c r="H297" s="361">
        <f t="shared" si="32"/>
        <v>2.8</v>
      </c>
      <c r="I297" s="362">
        <f t="shared" si="33"/>
        <v>6.3</v>
      </c>
      <c r="J297" s="359">
        <f>IF('Datos de Indicador'!AB300="No dato","x",ROUND(IF('Datos de Indicador'!AB300&gt;J$302,0,IF('Datos de Indicador'!AB300&lt;$J$301,10,(J$302-'Datos de Indicador'!AB300)/(J$302-J$301)*10)),1))</f>
        <v>2.5</v>
      </c>
      <c r="K297" s="359">
        <f>IF('Datos de Indicador'!AC300="No dato","x",ROUND(IF('Datos de Indicador'!AC300&gt;K$302,0,IF('Datos de Indicador'!AC300&lt;$K$301,10,(K$302-'Datos de Indicador'!AC300)/(K$302-K$301)*10)),1))</f>
        <v>8</v>
      </c>
      <c r="L297" s="359">
        <f>IF('Datos de Indicador'!AD300="No dato","x",ROUND(IF('Datos de Indicador'!AD300&gt;L$302,0,IF('Datos de Indicador'!AD300&lt;$L$301,10,(L$302-'Datos de Indicador'!AD300)/(L$302-L$301)*10)),1))</f>
        <v>3.2</v>
      </c>
      <c r="M297" s="361">
        <f t="shared" si="34"/>
        <v>4.5999999999999996</v>
      </c>
      <c r="N297" s="358">
        <f>IF('Datos de Indicador'!AE300="No dato","x",ROUND(IF('Datos de Indicador'!AE300&gt;N$302,0,IF('Datos de Indicador'!AE300&lt;$N$301,10,(N$302-'Datos de Indicador'!AE300)/(N$302-N$301)*10)),1))</f>
        <v>5.5</v>
      </c>
      <c r="O297" s="359">
        <f>IF('Datos de Indicador'!AF300="No dato","x",ROUND(IF('Datos de Indicador'!AF300&gt;O$302,0,IF('Datos de Indicador'!AF300&lt;$O$301,10,(O$302-'Datos de Indicador'!AF300)/(O$302-O$301)*10)),1))</f>
        <v>7.2</v>
      </c>
      <c r="P297" s="359">
        <f>IF('Datos de Indicador'!AG300="No dato","x",ROUND(IF('Datos de Indicador'!AG300&gt;P$302,0,IF('Datos de Indicador'!AG300&lt;$P$301,10,(P$302-'Datos de Indicador'!AG300)/(P$302-P$301)*10)),1))</f>
        <v>3.5</v>
      </c>
      <c r="Q297" s="361">
        <f t="shared" si="35"/>
        <v>5.4</v>
      </c>
      <c r="R297" s="363">
        <f>IF('Datos de Indicador'!AH300="No data","x",ROUND(IF('Datos de Indicador'!AH300&gt;R$302,0,IF('Datos de Indicador'!AH300&lt;R$301,10,(R$302-'Datos de Indicador'!AH300)/(R$302-R$301)*10)),1))</f>
        <v>4</v>
      </c>
      <c r="S297" s="363">
        <f>IF('Datos de Indicador'!AI300="No data","x",ROUND(IF('Datos de Indicador'!AI300&gt;S$302,0,IF('Datos de Indicador'!AI300&lt;S$301,10,(S$302-'Datos de Indicador'!AI300)/(S$302-S$301)*10)),1))</f>
        <v>0</v>
      </c>
      <c r="T297" s="363">
        <f>IF('Datos de Indicador'!AJ300="No data","x",ROUND(IF('Datos de Indicador'!AJ300&gt;T$302,0,IF('Datos de Indicador'!AJ300&lt;T$301,10,(T$302-'Datos de Indicador'!AJ300)/(T$302-T$301)*10)),1))</f>
        <v>1.4</v>
      </c>
      <c r="U297" s="363">
        <f>IF('Datos de Indicador'!AK300="No data","x",ROUND(IF('Datos de Indicador'!AK300&gt;U$302,0,IF('Datos de Indicador'!AK300&lt;U$301,10,(U$302-'Datos de Indicador'!AK300)/(U$302-U$301)*10)),1))</f>
        <v>5.4</v>
      </c>
      <c r="V297" s="364">
        <f t="shared" si="38"/>
        <v>2.9</v>
      </c>
      <c r="W297" s="365">
        <f>IF('Datos de Indicador'!AL300="No dato","x",ROUND(IF('Datos de Indicador'!AL300&gt;W$302,0,IF('Datos de Indicador'!AL300&lt;$W$301,10,(W$302-'Datos de Indicador'!AL300)/(W$302-W$301)*10)),1))</f>
        <v>3</v>
      </c>
      <c r="X297" s="361">
        <f t="shared" si="39"/>
        <v>3</v>
      </c>
      <c r="Y297" s="366">
        <f t="shared" si="36"/>
        <v>4.3</v>
      </c>
      <c r="Z297" s="32"/>
      <c r="AA297" s="378"/>
      <c r="AC297" s="378"/>
    </row>
    <row r="298" spans="1:29" s="3" customFormat="1" x14ac:dyDescent="0.25">
      <c r="A298" s="107" t="s">
        <v>397</v>
      </c>
      <c r="B298" s="101" t="s">
        <v>404</v>
      </c>
      <c r="C298" s="307">
        <v>1809</v>
      </c>
      <c r="D298" s="358">
        <f>IF('Datos de Indicador'!Y301="No dato","x",ROUND(IF('Datos de Indicador'!Y301&gt;D$302,10,IF('Datos de Indicador'!Y301&lt;$D$301,0,10-(D$302-'Datos de Indicador'!Y301)/(D$302-D$301)*10)),1))</f>
        <v>5</v>
      </c>
      <c r="E298" s="359">
        <f>IF('Datos de Indicador'!Z301="No dato","x",ROUND(IF('Datos de Indicador'!Z301&gt;E$302,0,IF('Datos de Indicador'!Z301&lt;$E$301,10,(E$302-'Datos de Indicador'!Z301)/(E$302-E$301)*10)),1))</f>
        <v>0</v>
      </c>
      <c r="F298" s="360">
        <f t="shared" si="37"/>
        <v>3.3</v>
      </c>
      <c r="G298" s="359">
        <f>IF('Datos de Indicador'!AA301="No dato","x",ROUND(IF('Datos de Indicador'!AA301&gt;G$302,0,IF('Datos de Indicador'!AA301&lt;$G$301,10,(G$302-'Datos de Indicador'!AA301)/(G$302-G$301)*10)),1))</f>
        <v>6.2</v>
      </c>
      <c r="H298" s="361">
        <f t="shared" si="32"/>
        <v>6.2</v>
      </c>
      <c r="I298" s="362">
        <f t="shared" si="33"/>
        <v>4.9000000000000004</v>
      </c>
      <c r="J298" s="359">
        <f>IF('Datos de Indicador'!AB301="No dato","x",ROUND(IF('Datos de Indicador'!AB301&gt;J$302,0,IF('Datos de Indicador'!AB301&lt;$J$301,10,(J$302-'Datos de Indicador'!AB301)/(J$302-J$301)*10)),1))</f>
        <v>8.1999999999999993</v>
      </c>
      <c r="K298" s="359">
        <f>IF('Datos de Indicador'!AC301="No dato","x",ROUND(IF('Datos de Indicador'!AC301&gt;K$302,0,IF('Datos de Indicador'!AC301&lt;$K$301,10,(K$302-'Datos de Indicador'!AC301)/(K$302-K$301)*10)),1))</f>
        <v>9.3000000000000007</v>
      </c>
      <c r="L298" s="359">
        <f>IF('Datos de Indicador'!AD301="No dato","x",ROUND(IF('Datos de Indicador'!AD301&gt;L$302,0,IF('Datos de Indicador'!AD301&lt;$L$301,10,(L$302-'Datos de Indicador'!AD301)/(L$302-L$301)*10)),1))</f>
        <v>6</v>
      </c>
      <c r="M298" s="361">
        <f t="shared" si="34"/>
        <v>7.8</v>
      </c>
      <c r="N298" s="358">
        <f>IF('Datos de Indicador'!AE301="No dato","x",ROUND(IF('Datos de Indicador'!AE301&gt;N$302,0,IF('Datos de Indicador'!AE301&lt;$N$301,10,(N$302-'Datos de Indicador'!AE301)/(N$302-N$301)*10)),1))</f>
        <v>6.6</v>
      </c>
      <c r="O298" s="359">
        <f>IF('Datos de Indicador'!AF301="No dato","x",ROUND(IF('Datos de Indicador'!AF301&gt;O$302,0,IF('Datos de Indicador'!AF301&lt;$O$301,10,(O$302-'Datos de Indicador'!AF301)/(O$302-O$301)*10)),1))</f>
        <v>10</v>
      </c>
      <c r="P298" s="359">
        <f>IF('Datos de Indicador'!AG301="No dato","x",ROUND(IF('Datos de Indicador'!AG301&gt;P$302,0,IF('Datos de Indicador'!AG301&lt;$P$301,10,(P$302-'Datos de Indicador'!AG301)/(P$302-P$301)*10)),1))</f>
        <v>4.2</v>
      </c>
      <c r="Q298" s="361">
        <f t="shared" si="35"/>
        <v>6.9</v>
      </c>
      <c r="R298" s="363">
        <f>IF('Datos de Indicador'!AH301="No data","x",ROUND(IF('Datos de Indicador'!AH301&gt;R$302,0,IF('Datos de Indicador'!AH301&lt;R$301,10,(R$302-'Datos de Indicador'!AH301)/(R$302-R$301)*10)),1))</f>
        <v>6.1</v>
      </c>
      <c r="S298" s="363">
        <f>IF('Datos de Indicador'!AI301="No data","x",ROUND(IF('Datos de Indicador'!AI301&gt;S$302,0,IF('Datos de Indicador'!AI301&lt;S$301,10,(S$302-'Datos de Indicador'!AI301)/(S$302-S$301)*10)),1))</f>
        <v>2</v>
      </c>
      <c r="T298" s="363">
        <f>IF('Datos de Indicador'!AJ301="No data","x",ROUND(IF('Datos de Indicador'!AJ301&gt;T$302,0,IF('Datos de Indicador'!AJ301&lt;T$301,10,(T$302-'Datos de Indicador'!AJ301)/(T$302-T$301)*10)),1))</f>
        <v>4.0999999999999996</v>
      </c>
      <c r="U298" s="363">
        <f>IF('Datos de Indicador'!AK301="No data","x",ROUND(IF('Datos de Indicador'!AK301&gt;U$302,0,IF('Datos de Indicador'!AK301&lt;U$301,10,(U$302-'Datos de Indicador'!AK301)/(U$302-U$301)*10)),1))</f>
        <v>6.2</v>
      </c>
      <c r="V298" s="364">
        <f t="shared" si="38"/>
        <v>4.8</v>
      </c>
      <c r="W298" s="365">
        <f>IF('Datos de Indicador'!AL301="No dato","x",ROUND(IF('Datos de Indicador'!AL301&gt;W$302,0,IF('Datos de Indicador'!AL301&lt;$W$301,10,(W$302-'Datos de Indicador'!AL301)/(W$302-W$301)*10)),1))</f>
        <v>5</v>
      </c>
      <c r="X298" s="361">
        <f t="shared" si="39"/>
        <v>4.9000000000000004</v>
      </c>
      <c r="Y298" s="366">
        <f t="shared" si="36"/>
        <v>6.5</v>
      </c>
      <c r="Z298" s="32"/>
      <c r="AA298" s="378"/>
      <c r="AC298" s="378"/>
    </row>
    <row r="299" spans="1:29" s="3" customFormat="1" x14ac:dyDescent="0.25">
      <c r="A299" s="107" t="s">
        <v>397</v>
      </c>
      <c r="B299" s="101" t="s">
        <v>405</v>
      </c>
      <c r="C299" s="307">
        <v>1810</v>
      </c>
      <c r="D299" s="358">
        <f>IF('Datos de Indicador'!Y302="No dato","x",ROUND(IF('Datos de Indicador'!Y302&gt;D$302,10,IF('Datos de Indicador'!Y302&lt;$D$301,0,10-(D$302-'Datos de Indicador'!Y302)/(D$302-D$301)*10)),1))</f>
        <v>5</v>
      </c>
      <c r="E299" s="359">
        <f>IF('Datos de Indicador'!Z302="No dato","x",ROUND(IF('Datos de Indicador'!Z302&gt;E$302,0,IF('Datos de Indicador'!Z302&lt;$E$301,10,(E$302-'Datos de Indicador'!Z302)/(E$302-E$301)*10)),1))</f>
        <v>5</v>
      </c>
      <c r="F299" s="360">
        <f t="shared" si="37"/>
        <v>5</v>
      </c>
      <c r="G299" s="359">
        <f>IF('Datos de Indicador'!AA302="No dato","x",ROUND(IF('Datos de Indicador'!AA302&gt;G$302,0,IF('Datos de Indicador'!AA302&lt;$G$301,10,(G$302-'Datos de Indicador'!AA302)/(G$302-G$301)*10)),1))</f>
        <v>6.6</v>
      </c>
      <c r="H299" s="361">
        <f t="shared" si="32"/>
        <v>6.6</v>
      </c>
      <c r="I299" s="362">
        <f t="shared" si="33"/>
        <v>5.9</v>
      </c>
      <c r="J299" s="359">
        <f>IF('Datos de Indicador'!AB302="No dato","x",ROUND(IF('Datos de Indicador'!AB302&gt;J$302,0,IF('Datos de Indicador'!AB302&lt;$J$301,10,(J$302-'Datos de Indicador'!AB302)/(J$302-J$301)*10)),1))</f>
        <v>10</v>
      </c>
      <c r="K299" s="359">
        <f>IF('Datos de Indicador'!AC302="No dato","x",ROUND(IF('Datos de Indicador'!AC302&gt;K$302,0,IF('Datos de Indicador'!AC302&lt;$K$301,10,(K$302-'Datos de Indicador'!AC302)/(K$302-K$301)*10)),1))</f>
        <v>9.6999999999999993</v>
      </c>
      <c r="L299" s="359">
        <f>IF('Datos de Indicador'!AD302="No dato","x",ROUND(IF('Datos de Indicador'!AD302&gt;L$302,0,IF('Datos de Indicador'!AD302&lt;$L$301,10,(L$302-'Datos de Indicador'!AD302)/(L$302-L$301)*10)),1))</f>
        <v>6.7</v>
      </c>
      <c r="M299" s="361">
        <f t="shared" si="34"/>
        <v>8.8000000000000007</v>
      </c>
      <c r="N299" s="358">
        <f>IF('Datos de Indicador'!AE302="No dato","x",ROUND(IF('Datos de Indicador'!AE302&gt;N$302,0,IF('Datos de Indicador'!AE302&lt;$N$301,10,(N$302-'Datos de Indicador'!AE302)/(N$302-N$301)*10)),1))</f>
        <v>9.4</v>
      </c>
      <c r="O299" s="359">
        <f>IF('Datos de Indicador'!AF302="No dato","x",ROUND(IF('Datos de Indicador'!AF302&gt;O$302,0,IF('Datos de Indicador'!AF302&lt;$O$301,10,(O$302-'Datos de Indicador'!AF302)/(O$302-O$301)*10)),1))</f>
        <v>10</v>
      </c>
      <c r="P299" s="359">
        <f>IF('Datos de Indicador'!AG302="No dato","x",ROUND(IF('Datos de Indicador'!AG302&gt;P$302,0,IF('Datos de Indicador'!AG302&lt;$P$301,10,(P$302-'Datos de Indicador'!AG302)/(P$302-P$301)*10)),1))</f>
        <v>6.3</v>
      </c>
      <c r="Q299" s="361">
        <f t="shared" si="35"/>
        <v>8.6</v>
      </c>
      <c r="R299" s="363">
        <f>IF('Datos de Indicador'!AH302="No data","x",ROUND(IF('Datos de Indicador'!AH302&gt;R$302,0,IF('Datos de Indicador'!AH302&lt;R$301,10,(R$302-'Datos de Indicador'!AH302)/(R$302-R$301)*10)),1))</f>
        <v>3.1</v>
      </c>
      <c r="S299" s="363">
        <f>IF('Datos de Indicador'!AI302="No data","x",ROUND(IF('Datos de Indicador'!AI302&gt;S$302,0,IF('Datos de Indicador'!AI302&lt;S$301,10,(S$302-'Datos de Indicador'!AI302)/(S$302-S$301)*10)),1))</f>
        <v>0</v>
      </c>
      <c r="T299" s="363">
        <f>IF('Datos de Indicador'!AJ302="No data","x",ROUND(IF('Datos de Indicador'!AJ302&gt;T$302,0,IF('Datos de Indicador'!AJ302&lt;T$301,10,(T$302-'Datos de Indicador'!AJ302)/(T$302-T$301)*10)),1))</f>
        <v>7.6</v>
      </c>
      <c r="U299" s="363">
        <f>IF('Datos de Indicador'!AK302="No data","x",ROUND(IF('Datos de Indicador'!AK302&gt;U$302,0,IF('Datos de Indicador'!AK302&lt;U$301,10,(U$302-'Datos de Indicador'!AK302)/(U$302-U$301)*10)),1))</f>
        <v>10</v>
      </c>
      <c r="V299" s="364">
        <f t="shared" si="38"/>
        <v>6.4</v>
      </c>
      <c r="W299" s="365">
        <f>IF('Datos de Indicador'!AL302="No dato","x",ROUND(IF('Datos de Indicador'!AL302&gt;W$302,0,IF('Datos de Indicador'!AL302&lt;$W$301,10,(W$302-'Datos de Indicador'!AL302)/(W$302-W$301)*10)),1))</f>
        <v>5</v>
      </c>
      <c r="X299" s="361">
        <f t="shared" si="39"/>
        <v>5.7</v>
      </c>
      <c r="Y299" s="366">
        <f t="shared" si="36"/>
        <v>7.7</v>
      </c>
      <c r="Z299" s="32"/>
      <c r="AA299" s="378"/>
      <c r="AC299" s="378"/>
    </row>
    <row r="300" spans="1:29" s="3" customFormat="1" x14ac:dyDescent="0.25">
      <c r="A300" s="110" t="s">
        <v>397</v>
      </c>
      <c r="B300" s="238" t="s">
        <v>406</v>
      </c>
      <c r="C300" s="310">
        <v>1811</v>
      </c>
      <c r="D300" s="358">
        <f>IF('Datos de Indicador'!Y303="No dato","x",ROUND(IF('Datos de Indicador'!Y303&gt;D$302,10,IF('Datos de Indicador'!Y303&lt;$D$301,0,10-(D$302-'Datos de Indicador'!Y303)/(D$302-D$301)*10)),1))</f>
        <v>5</v>
      </c>
      <c r="E300" s="359">
        <f>IF('Datos de Indicador'!Z303="No dato","x",ROUND(IF('Datos de Indicador'!Z303&gt;E$302,0,IF('Datos de Indicador'!Z303&lt;$E$301,10,(E$302-'Datos de Indicador'!Z303)/(E$302-E$301)*10)),1))</f>
        <v>0</v>
      </c>
      <c r="F300" s="360">
        <f t="shared" si="37"/>
        <v>3.3</v>
      </c>
      <c r="G300" s="359">
        <f>IF('Datos de Indicador'!AA303="No dato","x",ROUND(IF('Datos de Indicador'!AA303&gt;G$302,0,IF('Datos de Indicador'!AA303&lt;$G$301,10,(G$302-'Datos de Indicador'!AA303)/(G$302-G$301)*10)),1))</f>
        <v>7.2</v>
      </c>
      <c r="H300" s="361">
        <f t="shared" si="32"/>
        <v>7.2</v>
      </c>
      <c r="I300" s="362">
        <f t="shared" si="33"/>
        <v>5.6</v>
      </c>
      <c r="J300" s="359">
        <f>IF('Datos de Indicador'!AB303="No dato","x",ROUND(IF('Datos de Indicador'!AB303&gt;J$302,0,IF('Datos de Indicador'!AB303&lt;$J$301,10,(J$302-'Datos de Indicador'!AB303)/(J$302-J$301)*10)),1))</f>
        <v>10</v>
      </c>
      <c r="K300" s="359">
        <f>IF('Datos de Indicador'!AC303="No dato","x",ROUND(IF('Datos de Indicador'!AC303&gt;K$302,0,IF('Datos de Indicador'!AC303&lt;$K$301,10,(K$302-'Datos de Indicador'!AC303)/(K$302-K$301)*10)),1))</f>
        <v>9.4</v>
      </c>
      <c r="L300" s="359">
        <f>IF('Datos de Indicador'!AD303="No dato","x",ROUND(IF('Datos de Indicador'!AD303&gt;L$302,0,IF('Datos de Indicador'!AD303&lt;$L$301,10,(L$302-'Datos de Indicador'!AD303)/(L$302-L$301)*10)),1))</f>
        <v>7</v>
      </c>
      <c r="M300" s="361">
        <f t="shared" si="34"/>
        <v>8.8000000000000007</v>
      </c>
      <c r="N300" s="358">
        <f>IF('Datos de Indicador'!AE303="No dato","x",ROUND(IF('Datos de Indicador'!AE303&gt;N$302,0,IF('Datos de Indicador'!AE303&lt;$N$301,10,(N$302-'Datos de Indicador'!AE303)/(N$302-N$301)*10)),1))</f>
        <v>8.8000000000000007</v>
      </c>
      <c r="O300" s="359">
        <f>IF('Datos de Indicador'!AF303="No dato","x",ROUND(IF('Datos de Indicador'!AF303&gt;O$302,0,IF('Datos de Indicador'!AF303&lt;$O$301,10,(O$302-'Datos de Indicador'!AF303)/(O$302-O$301)*10)),1))</f>
        <v>10</v>
      </c>
      <c r="P300" s="359">
        <f>IF('Datos de Indicador'!AG303="No dato","x",ROUND(IF('Datos de Indicador'!AG303&gt;P$302,0,IF('Datos de Indicador'!AG303&lt;$P$301,10,(P$302-'Datos de Indicador'!AG303)/(P$302-P$301)*10)),1))</f>
        <v>3.5</v>
      </c>
      <c r="Q300" s="361">
        <f t="shared" si="35"/>
        <v>7.4</v>
      </c>
      <c r="R300" s="363">
        <f>IF('Datos de Indicador'!AH303="No data","x",ROUND(IF('Datos de Indicador'!AH303&gt;R$302,0,IF('Datos de Indicador'!AH303&lt;R$301,10,(R$302-'Datos de Indicador'!AH303)/(R$302-R$301)*10)),1))</f>
        <v>1.4</v>
      </c>
      <c r="S300" s="363">
        <f>IF('Datos de Indicador'!AI303="No data","x",ROUND(IF('Datos de Indicador'!AI303&gt;S$302,0,IF('Datos de Indicador'!AI303&lt;S$301,10,(S$302-'Datos de Indicador'!AI303)/(S$302-S$301)*10)),1))</f>
        <v>0</v>
      </c>
      <c r="T300" s="363">
        <f>IF('Datos de Indicador'!AJ303="No data","x",ROUND(IF('Datos de Indicador'!AJ303&gt;T$302,0,IF('Datos de Indicador'!AJ303&lt;T$301,10,(T$302-'Datos de Indicador'!AJ303)/(T$302-T$301)*10)),1))</f>
        <v>7.1</v>
      </c>
      <c r="U300" s="363">
        <f>IF('Datos de Indicador'!AK303="No data","x",ROUND(IF('Datos de Indicador'!AK303&gt;U$302,0,IF('Datos de Indicador'!AK303&lt;U$301,10,(U$302-'Datos de Indicador'!AK303)/(U$302-U$301)*10)),1))</f>
        <v>9</v>
      </c>
      <c r="V300" s="364">
        <f t="shared" si="38"/>
        <v>5.6</v>
      </c>
      <c r="W300" s="365">
        <f>IF('Datos de Indicador'!AL303="No dato","x",ROUND(IF('Datos de Indicador'!AL303&gt;W$302,0,IF('Datos de Indicador'!AL303&lt;$W$301,10,(W$302-'Datos de Indicador'!AL303)/(W$302-W$301)*10)),1))</f>
        <v>5.9</v>
      </c>
      <c r="X300" s="361">
        <f t="shared" si="39"/>
        <v>5.8</v>
      </c>
      <c r="Y300" s="366">
        <f t="shared" si="36"/>
        <v>7.3</v>
      </c>
      <c r="Z300" s="32"/>
      <c r="AA300" s="378"/>
      <c r="AC300" s="378"/>
    </row>
    <row r="301" spans="1:29" s="3" customFormat="1" x14ac:dyDescent="0.25">
      <c r="A301" s="367"/>
      <c r="B301" s="367"/>
      <c r="C301" s="368" t="s">
        <v>3</v>
      </c>
      <c r="D301" s="369">
        <v>0</v>
      </c>
      <c r="E301" s="369">
        <v>1</v>
      </c>
      <c r="F301" s="370"/>
      <c r="G301" s="371">
        <v>25</v>
      </c>
      <c r="H301" s="372"/>
      <c r="I301" s="372"/>
      <c r="J301" s="373">
        <v>60</v>
      </c>
      <c r="K301" s="371">
        <v>0</v>
      </c>
      <c r="L301" s="373">
        <v>30</v>
      </c>
      <c r="M301" s="372"/>
      <c r="N301" s="371">
        <f>'Datos de Indicador'!AE304</f>
        <v>0</v>
      </c>
      <c r="O301" s="373">
        <v>70</v>
      </c>
      <c r="P301" s="373">
        <v>80</v>
      </c>
      <c r="Q301" s="372"/>
      <c r="R301" s="375">
        <v>15</v>
      </c>
      <c r="S301" s="369">
        <v>80</v>
      </c>
      <c r="T301" s="369">
        <v>20</v>
      </c>
      <c r="U301" s="369">
        <v>20</v>
      </c>
      <c r="V301" s="374"/>
      <c r="W301" s="375">
        <v>60</v>
      </c>
      <c r="X301" s="374"/>
      <c r="Y301" s="372"/>
      <c r="Z301" s="32"/>
    </row>
    <row r="302" spans="1:29" s="3" customFormat="1" x14ac:dyDescent="0.25">
      <c r="A302" s="367"/>
      <c r="B302" s="367"/>
      <c r="C302" s="368" t="s">
        <v>4</v>
      </c>
      <c r="D302" s="369">
        <v>10</v>
      </c>
      <c r="E302" s="369">
        <v>3</v>
      </c>
      <c r="F302" s="370"/>
      <c r="G302" s="371">
        <v>95</v>
      </c>
      <c r="H302" s="372"/>
      <c r="I302" s="372"/>
      <c r="J302" s="371">
        <v>100</v>
      </c>
      <c r="K302" s="371">
        <v>30</v>
      </c>
      <c r="L302" s="373">
        <v>80</v>
      </c>
      <c r="M302" s="372"/>
      <c r="N302" s="376">
        <v>500</v>
      </c>
      <c r="O302" s="371">
        <v>100</v>
      </c>
      <c r="P302" s="371">
        <v>100</v>
      </c>
      <c r="Q302" s="372"/>
      <c r="R302" s="375">
        <v>22</v>
      </c>
      <c r="S302" s="369">
        <v>100</v>
      </c>
      <c r="T302" s="369">
        <v>100</v>
      </c>
      <c r="U302" s="369">
        <v>100</v>
      </c>
      <c r="V302" s="377"/>
      <c r="W302" s="377">
        <v>100</v>
      </c>
      <c r="X302" s="377"/>
      <c r="Y302" s="372"/>
      <c r="Z302" s="32"/>
    </row>
  </sheetData>
  <sortState ref="A3:W193">
    <sortCondition ref="A3:A193"/>
  </sortState>
  <mergeCells count="1">
    <mergeCell ref="A1:Y1"/>
  </mergeCell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sheetPr>
  <dimension ref="A1:BW329"/>
  <sheetViews>
    <sheetView showGridLines="0" zoomScale="50" zoomScaleNormal="50" workbookViewId="0">
      <pane xSplit="3" ySplit="5" topLeftCell="D76" activePane="bottomRight" state="frozen"/>
      <selection activeCell="P27" sqref="P27"/>
      <selection pane="topRight" activeCell="P27" sqref="P27"/>
      <selection pane="bottomLeft" activeCell="P27" sqref="P27"/>
      <selection pane="bottomRight" activeCell="H89" sqref="H89"/>
    </sheetView>
  </sheetViews>
  <sheetFormatPr baseColWidth="10" defaultColWidth="9.140625" defaultRowHeight="15" x14ac:dyDescent="0.25"/>
  <cols>
    <col min="1" max="1" width="20.7109375" style="3" customWidth="1"/>
    <col min="2" max="2" width="22.5703125" style="3" customWidth="1"/>
    <col min="3" max="3" width="6.5703125" style="3" customWidth="1"/>
    <col min="4" max="4" width="14.28515625" style="3" customWidth="1"/>
    <col min="5" max="20" width="11.42578125" style="3" customWidth="1"/>
    <col min="21" max="21" width="9.42578125" style="3" customWidth="1"/>
    <col min="22" max="33" width="11.42578125" style="3" customWidth="1"/>
    <col min="34" max="34" width="9.28515625" style="3" customWidth="1"/>
    <col min="35" max="36" width="8.42578125" style="3" customWidth="1"/>
    <col min="37" max="37" width="8.85546875" style="3" customWidth="1"/>
    <col min="38" max="38" width="11.42578125" style="3" customWidth="1"/>
    <col min="39" max="41" width="10" style="3" customWidth="1"/>
    <col min="42" max="43" width="9.140625" style="3"/>
    <col min="44" max="44" width="12.5703125" style="3" customWidth="1"/>
    <col min="45" max="45" width="11.140625" style="3" customWidth="1"/>
    <col min="46" max="46" width="19.85546875" style="3" customWidth="1"/>
    <col min="47" max="49" width="9.140625" style="3"/>
    <col min="50" max="50" width="13.5703125" style="3" bestFit="1" customWidth="1"/>
    <col min="51" max="66" width="9.140625" style="3"/>
    <col min="67" max="67" width="14.42578125" style="3" bestFit="1" customWidth="1"/>
    <col min="68" max="68" width="11.42578125" style="3" customWidth="1"/>
    <col min="69" max="16384" width="9.140625" style="3"/>
  </cols>
  <sheetData>
    <row r="1" spans="1:75" x14ac:dyDescent="0.25">
      <c r="A1" s="509"/>
      <c r="B1" s="509"/>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c r="AD1" s="509"/>
      <c r="AE1" s="509"/>
      <c r="AF1" s="509"/>
      <c r="AG1" s="509"/>
      <c r="AH1" s="509"/>
      <c r="AI1" s="509"/>
      <c r="AJ1" s="509"/>
      <c r="AK1" s="509"/>
      <c r="AL1" s="509"/>
      <c r="AM1" s="16"/>
      <c r="AN1" s="16"/>
      <c r="AO1" s="16"/>
      <c r="AP1" s="16"/>
      <c r="AQ1" s="16"/>
      <c r="AR1" s="16"/>
      <c r="AS1" s="16"/>
      <c r="AT1" s="16"/>
      <c r="AU1" s="16"/>
      <c r="AV1" s="16"/>
      <c r="AW1" s="16"/>
      <c r="BN1" s="58"/>
      <c r="BO1" s="58"/>
      <c r="BP1" s="58"/>
      <c r="BQ1" s="58"/>
      <c r="BR1" s="58"/>
      <c r="BS1" s="58"/>
      <c r="BT1" s="58"/>
      <c r="BU1" s="58"/>
      <c r="BV1" s="58"/>
      <c r="BW1" s="58"/>
    </row>
    <row r="2" spans="1:75" s="14" customFormat="1" ht="81.75" customHeight="1" x14ac:dyDescent="0.2">
      <c r="A2" s="148"/>
      <c r="B2" s="148"/>
      <c r="C2" s="149" t="s">
        <v>432</v>
      </c>
      <c r="D2" s="154" t="s">
        <v>487</v>
      </c>
      <c r="E2" s="154" t="s">
        <v>488</v>
      </c>
      <c r="F2" s="154" t="s">
        <v>131</v>
      </c>
      <c r="G2" s="154" t="s">
        <v>132</v>
      </c>
      <c r="H2" s="154" t="s">
        <v>133</v>
      </c>
      <c r="I2" s="163" t="s">
        <v>489</v>
      </c>
      <c r="J2" s="164" t="s">
        <v>100</v>
      </c>
      <c r="K2" s="164" t="s">
        <v>470</v>
      </c>
      <c r="L2" s="164" t="s">
        <v>1042</v>
      </c>
      <c r="M2" s="163" t="s">
        <v>137</v>
      </c>
      <c r="N2" s="164" t="s">
        <v>138</v>
      </c>
      <c r="O2" s="163" t="s">
        <v>491</v>
      </c>
      <c r="P2" s="164" t="s">
        <v>139</v>
      </c>
      <c r="Q2" s="164" t="s">
        <v>140</v>
      </c>
      <c r="R2" s="164" t="s">
        <v>417</v>
      </c>
      <c r="S2" s="164" t="s">
        <v>473</v>
      </c>
      <c r="T2" s="164" t="s">
        <v>475</v>
      </c>
      <c r="U2" s="164" t="s">
        <v>1051</v>
      </c>
      <c r="V2" s="164" t="s">
        <v>468</v>
      </c>
      <c r="W2" s="164" t="s">
        <v>144</v>
      </c>
      <c r="X2" s="164" t="s">
        <v>142</v>
      </c>
      <c r="Y2" s="164" t="s">
        <v>161</v>
      </c>
      <c r="Z2" s="217" t="s">
        <v>1025</v>
      </c>
      <c r="AA2" s="163" t="s">
        <v>117</v>
      </c>
      <c r="AB2" s="154" t="s">
        <v>148</v>
      </c>
      <c r="AC2" s="154" t="s">
        <v>477</v>
      </c>
      <c r="AD2" s="154" t="s">
        <v>149</v>
      </c>
      <c r="AE2" s="154" t="s">
        <v>150</v>
      </c>
      <c r="AF2" s="154" t="s">
        <v>151</v>
      </c>
      <c r="AG2" s="154" t="s">
        <v>152</v>
      </c>
      <c r="AH2" s="154" t="s">
        <v>411</v>
      </c>
      <c r="AI2" s="154" t="s">
        <v>415</v>
      </c>
      <c r="AJ2" s="154" t="s">
        <v>416</v>
      </c>
      <c r="AK2" s="154" t="s">
        <v>414</v>
      </c>
      <c r="AL2" s="154" t="s">
        <v>153</v>
      </c>
      <c r="AM2" s="154" t="s">
        <v>413</v>
      </c>
      <c r="AN2" s="154" t="s">
        <v>413</v>
      </c>
      <c r="AO2" s="154" t="s">
        <v>421</v>
      </c>
      <c r="AP2" s="154"/>
      <c r="AQ2" s="154" t="s">
        <v>141</v>
      </c>
      <c r="AR2" s="154"/>
      <c r="AS2" s="154"/>
      <c r="AT2" s="154"/>
      <c r="AU2" s="154"/>
      <c r="AV2" s="154"/>
      <c r="AW2" s="154"/>
      <c r="AX2" s="94"/>
      <c r="BC2" s="94"/>
      <c r="BD2" s="154"/>
      <c r="BE2" s="154"/>
      <c r="BF2" s="154"/>
      <c r="BG2" s="154"/>
      <c r="BH2" s="154"/>
      <c r="BI2" s="163"/>
      <c r="BJ2" s="163"/>
      <c r="BK2" s="164"/>
      <c r="BL2" s="94"/>
      <c r="BN2" s="94"/>
      <c r="BO2" s="154"/>
      <c r="BP2" s="154"/>
      <c r="BQ2" s="154"/>
      <c r="BR2" s="154"/>
      <c r="BS2" s="154"/>
      <c r="BT2" s="163"/>
      <c r="BU2" s="163"/>
      <c r="BV2" s="164"/>
      <c r="BW2" s="94"/>
    </row>
    <row r="3" spans="1:75" s="14" customFormat="1" ht="19.5" customHeight="1" x14ac:dyDescent="0.2">
      <c r="A3" s="148"/>
      <c r="B3" s="148"/>
      <c r="C3" s="150"/>
      <c r="D3" s="165">
        <v>1</v>
      </c>
      <c r="E3" s="165">
        <v>2</v>
      </c>
      <c r="F3" s="165">
        <v>3</v>
      </c>
      <c r="G3" s="165">
        <v>4</v>
      </c>
      <c r="H3" s="165">
        <v>5</v>
      </c>
      <c r="I3" s="165">
        <v>6</v>
      </c>
      <c r="J3" s="165">
        <v>7</v>
      </c>
      <c r="K3" s="165">
        <v>8</v>
      </c>
      <c r="L3" s="165">
        <v>9</v>
      </c>
      <c r="M3" s="166">
        <v>1</v>
      </c>
      <c r="N3" s="166">
        <v>2</v>
      </c>
      <c r="O3" s="166">
        <v>3</v>
      </c>
      <c r="P3" s="166">
        <v>4</v>
      </c>
      <c r="Q3" s="166">
        <v>5</v>
      </c>
      <c r="R3" s="166">
        <v>6</v>
      </c>
      <c r="S3" s="166">
        <v>7</v>
      </c>
      <c r="T3" s="166">
        <v>8</v>
      </c>
      <c r="U3" s="166">
        <v>9</v>
      </c>
      <c r="V3" s="166">
        <v>10</v>
      </c>
      <c r="W3" s="166">
        <v>11</v>
      </c>
      <c r="X3" s="166">
        <v>12</v>
      </c>
      <c r="Y3" s="167">
        <v>1</v>
      </c>
      <c r="Z3" s="167">
        <v>2</v>
      </c>
      <c r="AA3" s="167">
        <v>3</v>
      </c>
      <c r="AB3" s="167">
        <v>4</v>
      </c>
      <c r="AC3" s="167">
        <v>5</v>
      </c>
      <c r="AD3" s="167">
        <v>6</v>
      </c>
      <c r="AE3" s="167">
        <v>7</v>
      </c>
      <c r="AF3" s="167">
        <v>8</v>
      </c>
      <c r="AG3" s="167">
        <v>9</v>
      </c>
      <c r="AH3" s="167">
        <v>10</v>
      </c>
      <c r="AI3" s="167">
        <v>11</v>
      </c>
      <c r="AJ3" s="167">
        <v>12</v>
      </c>
      <c r="AK3" s="167">
        <v>13</v>
      </c>
      <c r="AL3" s="167">
        <v>14</v>
      </c>
      <c r="AM3" s="137"/>
      <c r="AN3" s="137"/>
      <c r="AO3" s="137"/>
      <c r="AP3" s="154"/>
      <c r="AQ3" s="154"/>
      <c r="AR3" s="154"/>
      <c r="AS3" s="154"/>
      <c r="AT3" s="154"/>
      <c r="AU3" s="154"/>
      <c r="AV3" s="154"/>
      <c r="AW3" s="154"/>
      <c r="AX3" s="94"/>
      <c r="BC3" s="94"/>
      <c r="BD3" s="154"/>
      <c r="BE3" s="154"/>
      <c r="BF3" s="154"/>
      <c r="BG3" s="154"/>
      <c r="BH3" s="154"/>
      <c r="BI3" s="154"/>
      <c r="BJ3" s="154"/>
      <c r="BK3" s="154"/>
      <c r="BL3" s="94"/>
      <c r="BN3" s="94"/>
      <c r="BO3" s="154"/>
      <c r="BP3" s="154"/>
      <c r="BQ3" s="154"/>
      <c r="BR3" s="154"/>
      <c r="BS3" s="154"/>
      <c r="BT3" s="154"/>
      <c r="BU3" s="154"/>
      <c r="BV3" s="154"/>
      <c r="BW3" s="94"/>
    </row>
    <row r="4" spans="1:75" ht="12.75" customHeight="1" x14ac:dyDescent="0.25">
      <c r="A4" s="151"/>
      <c r="B4" s="16"/>
      <c r="C4" s="152" t="s">
        <v>433</v>
      </c>
      <c r="D4" s="398">
        <v>2012</v>
      </c>
      <c r="E4" s="398" t="s">
        <v>423</v>
      </c>
      <c r="F4" s="398" t="s">
        <v>541</v>
      </c>
      <c r="G4" s="398">
        <v>2012</v>
      </c>
      <c r="H4" s="399">
        <v>2012</v>
      </c>
      <c r="I4" s="400" t="s">
        <v>422</v>
      </c>
      <c r="J4" s="400">
        <v>2017</v>
      </c>
      <c r="K4" s="400">
        <v>2017</v>
      </c>
      <c r="L4" s="400">
        <v>2017</v>
      </c>
      <c r="M4" s="401">
        <v>2009</v>
      </c>
      <c r="N4" s="401">
        <v>2013</v>
      </c>
      <c r="O4" s="401">
        <v>2013</v>
      </c>
      <c r="P4" s="401">
        <v>2003</v>
      </c>
      <c r="Q4" s="401">
        <v>2013</v>
      </c>
      <c r="R4" s="401">
        <v>2013</v>
      </c>
      <c r="S4" s="401">
        <v>2013</v>
      </c>
      <c r="T4" s="401" t="s">
        <v>408</v>
      </c>
      <c r="U4" s="401">
        <v>2013</v>
      </c>
      <c r="V4" s="401">
        <v>2002</v>
      </c>
      <c r="W4" s="402">
        <v>2013</v>
      </c>
      <c r="X4" s="401">
        <v>2017</v>
      </c>
      <c r="Y4" s="404">
        <v>2012</v>
      </c>
      <c r="Z4" s="404">
        <v>2015</v>
      </c>
      <c r="AA4" s="404">
        <v>2015</v>
      </c>
      <c r="AB4" s="404">
        <v>2013</v>
      </c>
      <c r="AC4" s="404">
        <v>2013</v>
      </c>
      <c r="AD4" s="404">
        <v>2013</v>
      </c>
      <c r="AE4" s="404">
        <v>2013</v>
      </c>
      <c r="AF4" s="404">
        <v>2013</v>
      </c>
      <c r="AG4" s="404">
        <v>2013</v>
      </c>
      <c r="AH4" s="404">
        <v>2016</v>
      </c>
      <c r="AI4" s="404">
        <v>2016</v>
      </c>
      <c r="AJ4" s="404">
        <v>2016</v>
      </c>
      <c r="AK4" s="404">
        <v>2016</v>
      </c>
      <c r="AL4" s="404">
        <v>2013</v>
      </c>
      <c r="AM4" s="16">
        <v>2013</v>
      </c>
      <c r="AN4" s="82">
        <v>2016</v>
      </c>
      <c r="AO4" s="82" t="s">
        <v>412</v>
      </c>
      <c r="AP4" s="77"/>
      <c r="AQ4" s="77">
        <v>2013</v>
      </c>
      <c r="AR4" s="77"/>
      <c r="AS4" s="77"/>
      <c r="AT4" s="77"/>
      <c r="AU4" s="77"/>
      <c r="AV4" s="77"/>
      <c r="AW4" s="77"/>
      <c r="AX4" s="58"/>
      <c r="BC4" s="58"/>
      <c r="BD4" s="380"/>
      <c r="BE4" s="380"/>
      <c r="BF4" s="380"/>
      <c r="BG4" s="380"/>
      <c r="BH4" s="381"/>
      <c r="BI4" s="129"/>
      <c r="BJ4" s="129"/>
      <c r="BK4" s="129"/>
      <c r="BL4" s="58"/>
      <c r="BN4" s="58"/>
      <c r="BO4" s="380"/>
      <c r="BP4" s="380"/>
      <c r="BQ4" s="380"/>
      <c r="BR4" s="380"/>
      <c r="BS4" s="381"/>
      <c r="BT4" s="129"/>
      <c r="BU4" s="129"/>
      <c r="BV4" s="129"/>
      <c r="BW4" s="58"/>
    </row>
    <row r="5" spans="1:75" ht="29.25" customHeight="1" x14ac:dyDescent="0.25">
      <c r="A5" s="153" t="s">
        <v>42</v>
      </c>
      <c r="B5" s="155" t="s">
        <v>99</v>
      </c>
      <c r="C5" s="153" t="s">
        <v>419</v>
      </c>
      <c r="D5" s="400" t="s">
        <v>434</v>
      </c>
      <c r="E5" s="400" t="s">
        <v>434</v>
      </c>
      <c r="F5" s="400" t="s">
        <v>434</v>
      </c>
      <c r="G5" s="400" t="s">
        <v>434</v>
      </c>
      <c r="H5" s="400" t="s">
        <v>434</v>
      </c>
      <c r="I5" s="400" t="s">
        <v>434</v>
      </c>
      <c r="J5" s="400" t="s">
        <v>435</v>
      </c>
      <c r="K5" s="400" t="s">
        <v>146</v>
      </c>
      <c r="L5" s="400" t="s">
        <v>146</v>
      </c>
      <c r="M5" s="401" t="s">
        <v>436</v>
      </c>
      <c r="N5" s="401" t="s">
        <v>5</v>
      </c>
      <c r="O5" s="401" t="s">
        <v>492</v>
      </c>
      <c r="P5" s="401" t="s">
        <v>436</v>
      </c>
      <c r="Q5" s="401" t="s">
        <v>5</v>
      </c>
      <c r="R5" s="401" t="s">
        <v>437</v>
      </c>
      <c r="S5" s="401" t="s">
        <v>5</v>
      </c>
      <c r="T5" s="401" t="s">
        <v>434</v>
      </c>
      <c r="U5" s="401" t="s">
        <v>5</v>
      </c>
      <c r="V5" s="401" t="s">
        <v>5</v>
      </c>
      <c r="W5" s="402" t="s">
        <v>438</v>
      </c>
      <c r="X5" s="401" t="s">
        <v>434</v>
      </c>
      <c r="Y5" s="404" t="s">
        <v>436</v>
      </c>
      <c r="Z5" s="404" t="s">
        <v>434</v>
      </c>
      <c r="AA5" s="404" t="s">
        <v>436</v>
      </c>
      <c r="AB5" s="404" t="s">
        <v>5</v>
      </c>
      <c r="AC5" s="404" t="s">
        <v>5</v>
      </c>
      <c r="AD5" s="404" t="s">
        <v>5</v>
      </c>
      <c r="AE5" s="404" t="s">
        <v>490</v>
      </c>
      <c r="AF5" s="404" t="s">
        <v>5</v>
      </c>
      <c r="AG5" s="404" t="s">
        <v>5</v>
      </c>
      <c r="AH5" s="404" t="s">
        <v>434</v>
      </c>
      <c r="AI5" s="404" t="s">
        <v>5</v>
      </c>
      <c r="AJ5" s="404" t="s">
        <v>5</v>
      </c>
      <c r="AK5" s="404" t="s">
        <v>5</v>
      </c>
      <c r="AL5" s="404" t="s">
        <v>5</v>
      </c>
      <c r="AM5" s="403" t="s">
        <v>434</v>
      </c>
      <c r="AN5" s="403" t="s">
        <v>434</v>
      </c>
      <c r="AO5" s="403" t="s">
        <v>5</v>
      </c>
      <c r="AP5" s="77"/>
      <c r="AQ5" s="77" t="s">
        <v>5</v>
      </c>
      <c r="AR5" s="87"/>
      <c r="AS5" s="95"/>
      <c r="AT5" s="95"/>
      <c r="AU5" s="95"/>
      <c r="AV5" s="77"/>
      <c r="AW5" s="77"/>
      <c r="AX5" s="58"/>
      <c r="BC5" s="58"/>
      <c r="BD5" s="129"/>
      <c r="BE5" s="129"/>
      <c r="BF5" s="129"/>
      <c r="BG5" s="129"/>
      <c r="BH5" s="129"/>
      <c r="BI5" s="129"/>
      <c r="BJ5" s="129"/>
      <c r="BK5" s="129"/>
      <c r="BL5" s="58"/>
      <c r="BN5" s="58"/>
      <c r="BO5" s="129"/>
      <c r="BP5" s="129"/>
      <c r="BQ5" s="129"/>
      <c r="BR5" s="129"/>
      <c r="BS5" s="129"/>
      <c r="BT5" s="129"/>
      <c r="BU5" s="129"/>
      <c r="BV5" s="129"/>
      <c r="BW5" s="58"/>
    </row>
    <row r="6" spans="1:75" x14ac:dyDescent="0.25">
      <c r="A6" s="138" t="s">
        <v>229</v>
      </c>
      <c r="B6" s="139" t="s">
        <v>171</v>
      </c>
      <c r="C6" s="140">
        <v>101</v>
      </c>
      <c r="D6" s="394">
        <v>0</v>
      </c>
      <c r="E6" s="394">
        <v>650</v>
      </c>
      <c r="F6" s="394">
        <v>0</v>
      </c>
      <c r="G6" s="394">
        <v>0</v>
      </c>
      <c r="H6" s="395">
        <v>495</v>
      </c>
      <c r="I6" s="394">
        <v>0</v>
      </c>
      <c r="J6" s="476">
        <f t="shared" ref="J6:J37" si="0">K6/((AN6+AN6*AO6/100)/100000)</f>
        <v>65.277057548980295</v>
      </c>
      <c r="K6" s="394">
        <v>138</v>
      </c>
      <c r="L6" s="394">
        <v>52</v>
      </c>
      <c r="M6" s="478">
        <v>0.77300000000000002</v>
      </c>
      <c r="N6" s="478">
        <v>46.16</v>
      </c>
      <c r="O6" s="478">
        <v>0.5</v>
      </c>
      <c r="P6" s="478">
        <v>0.47799999999999998</v>
      </c>
      <c r="Q6" s="478">
        <v>45.63</v>
      </c>
      <c r="R6" s="112">
        <v>64.473684210526329</v>
      </c>
      <c r="S6" s="478">
        <v>67.41</v>
      </c>
      <c r="T6" s="479">
        <v>2239</v>
      </c>
      <c r="U6" s="478">
        <v>1.98</v>
      </c>
      <c r="V6" s="479">
        <v>21.12</v>
      </c>
      <c r="W6" s="112">
        <v>54.135590379619543</v>
      </c>
      <c r="X6" s="480">
        <v>5</v>
      </c>
      <c r="Y6" s="481">
        <v>5</v>
      </c>
      <c r="Z6" s="396">
        <v>5</v>
      </c>
      <c r="AA6" s="481">
        <v>92.65</v>
      </c>
      <c r="AB6" s="481">
        <v>91.44</v>
      </c>
      <c r="AC6" s="481">
        <v>19.489999999999998</v>
      </c>
      <c r="AD6" s="481">
        <v>74.38</v>
      </c>
      <c r="AE6" s="78">
        <v>119</v>
      </c>
      <c r="AF6" s="481">
        <v>85.35</v>
      </c>
      <c r="AG6" s="481">
        <v>89.4</v>
      </c>
      <c r="AH6" s="113">
        <v>17.100000000000001</v>
      </c>
      <c r="AI6" s="481">
        <v>80</v>
      </c>
      <c r="AJ6" s="113">
        <v>75</v>
      </c>
      <c r="AK6" s="481">
        <v>60.5</v>
      </c>
      <c r="AL6" s="481">
        <v>93.46</v>
      </c>
      <c r="AM6" s="482">
        <v>197267.46</v>
      </c>
      <c r="AN6" s="483">
        <v>207733</v>
      </c>
      <c r="AO6" s="484">
        <f>(((AN6/AM6)-1)*100)/3</f>
        <v>1.7684180317084925</v>
      </c>
      <c r="AP6" s="96"/>
      <c r="AQ6" s="500">
        <v>29.9</v>
      </c>
      <c r="AR6" s="408"/>
      <c r="AS6" s="156"/>
      <c r="AT6" s="156"/>
      <c r="AU6" s="77"/>
      <c r="AV6" s="77"/>
      <c r="AW6" s="157"/>
      <c r="AX6" s="93"/>
      <c r="BC6" s="58"/>
      <c r="BD6" s="382"/>
      <c r="BE6" s="383"/>
      <c r="BF6" s="382"/>
      <c r="BG6" s="382"/>
      <c r="BH6" s="384"/>
      <c r="BI6" s="385"/>
      <c r="BJ6" s="383"/>
      <c r="BK6" s="382"/>
      <c r="BL6" s="58"/>
      <c r="BN6" s="58"/>
      <c r="BO6" s="382"/>
      <c r="BP6" s="383"/>
      <c r="BQ6" s="382"/>
      <c r="BR6" s="382"/>
      <c r="BS6" s="384"/>
      <c r="BT6" s="383"/>
      <c r="BU6" s="383"/>
      <c r="BV6" s="382"/>
      <c r="BW6" s="58"/>
    </row>
    <row r="7" spans="1:75" x14ac:dyDescent="0.25">
      <c r="A7" s="138" t="s">
        <v>229</v>
      </c>
      <c r="B7" s="139" t="s">
        <v>172</v>
      </c>
      <c r="C7" s="140">
        <v>102</v>
      </c>
      <c r="D7" s="394">
        <v>0</v>
      </c>
      <c r="E7" s="394">
        <v>0</v>
      </c>
      <c r="F7" s="394">
        <v>0</v>
      </c>
      <c r="G7" s="394">
        <v>0</v>
      </c>
      <c r="H7" s="395">
        <v>0</v>
      </c>
      <c r="I7" s="394">
        <v>0</v>
      </c>
      <c r="J7" s="476">
        <f t="shared" si="0"/>
        <v>70.193694595011934</v>
      </c>
      <c r="K7" s="394">
        <v>17</v>
      </c>
      <c r="L7" s="394">
        <v>8</v>
      </c>
      <c r="M7" s="478">
        <v>0.71199999999999997</v>
      </c>
      <c r="N7" s="478">
        <v>45.83</v>
      </c>
      <c r="O7" s="478">
        <v>0.31</v>
      </c>
      <c r="P7" s="478">
        <v>0.46100000000000002</v>
      </c>
      <c r="Q7" s="478">
        <v>44.11</v>
      </c>
      <c r="R7" s="112">
        <v>67.36401673640168</v>
      </c>
      <c r="S7" s="478">
        <v>70.62</v>
      </c>
      <c r="T7" s="479">
        <v>89</v>
      </c>
      <c r="U7" s="478">
        <v>4.6399999999999997</v>
      </c>
      <c r="V7" s="479">
        <v>27.27</v>
      </c>
      <c r="W7" s="112">
        <v>3.2102728731942216</v>
      </c>
      <c r="X7" s="480">
        <v>5</v>
      </c>
      <c r="Y7" s="481">
        <v>1</v>
      </c>
      <c r="Z7" s="396">
        <v>5</v>
      </c>
      <c r="AA7" s="481">
        <v>74.16</v>
      </c>
      <c r="AB7" s="481">
        <v>92.31</v>
      </c>
      <c r="AC7" s="481">
        <v>7.96</v>
      </c>
      <c r="AD7" s="481">
        <v>67.83</v>
      </c>
      <c r="AE7" s="78">
        <v>106.9</v>
      </c>
      <c r="AF7" s="481">
        <v>92.74</v>
      </c>
      <c r="AG7" s="481">
        <v>97.67</v>
      </c>
      <c r="AH7" s="113">
        <v>20.9</v>
      </c>
      <c r="AI7" s="481">
        <v>99.5</v>
      </c>
      <c r="AJ7" s="113">
        <v>76</v>
      </c>
      <c r="AK7" s="481">
        <v>41</v>
      </c>
      <c r="AL7" s="481">
        <v>89.56</v>
      </c>
      <c r="AM7" s="482">
        <v>21854.240000000002</v>
      </c>
      <c r="AN7" s="482">
        <v>23593</v>
      </c>
      <c r="AO7" s="484">
        <f t="shared" ref="AO7:AO70" si="1">(((AN7/AM7)-1)*100)/3</f>
        <v>2.652055924464388</v>
      </c>
      <c r="AP7" s="77"/>
      <c r="AQ7" s="500">
        <v>51.44</v>
      </c>
      <c r="AR7" s="156"/>
      <c r="AS7" s="156"/>
      <c r="AT7" s="156"/>
      <c r="AU7" s="77"/>
      <c r="AV7" s="77"/>
      <c r="AW7" s="157"/>
      <c r="AX7" s="58"/>
      <c r="BC7" s="58"/>
      <c r="BD7" s="382"/>
      <c r="BE7" s="383"/>
      <c r="BF7" s="382"/>
      <c r="BG7" s="382"/>
      <c r="BH7" s="384"/>
      <c r="BI7" s="385"/>
      <c r="BJ7" s="383"/>
      <c r="BK7" s="382"/>
      <c r="BL7" s="58"/>
      <c r="BN7" s="58"/>
      <c r="BO7" s="382"/>
      <c r="BP7" s="383"/>
      <c r="BQ7" s="382"/>
      <c r="BR7" s="382"/>
      <c r="BS7" s="384"/>
      <c r="BT7" s="383"/>
      <c r="BU7" s="383"/>
      <c r="BV7" s="382"/>
      <c r="BW7" s="58"/>
    </row>
    <row r="8" spans="1:75" x14ac:dyDescent="0.25">
      <c r="A8" s="138" t="s">
        <v>229</v>
      </c>
      <c r="B8" s="139" t="s">
        <v>173</v>
      </c>
      <c r="C8" s="140">
        <v>103</v>
      </c>
      <c r="D8" s="394">
        <v>15</v>
      </c>
      <c r="E8" s="394">
        <v>3</v>
      </c>
      <c r="F8" s="394">
        <v>0</v>
      </c>
      <c r="G8" s="394">
        <v>0</v>
      </c>
      <c r="H8" s="395">
        <v>0</v>
      </c>
      <c r="I8" s="394">
        <v>0</v>
      </c>
      <c r="J8" s="476">
        <f t="shared" si="0"/>
        <v>61.98553122325999</v>
      </c>
      <c r="K8" s="394">
        <v>12</v>
      </c>
      <c r="L8" s="394">
        <v>4</v>
      </c>
      <c r="M8" s="478">
        <v>0.67700000000000005</v>
      </c>
      <c r="N8" s="478">
        <v>45.89</v>
      </c>
      <c r="O8" s="478">
        <v>0.16</v>
      </c>
      <c r="P8" s="478">
        <v>0.48499999999999999</v>
      </c>
      <c r="Q8" s="478" t="s">
        <v>162</v>
      </c>
      <c r="R8" s="112">
        <v>74.611489436004874</v>
      </c>
      <c r="S8" s="478">
        <v>67.990000000000009</v>
      </c>
      <c r="T8" s="479">
        <v>118</v>
      </c>
      <c r="U8" s="478">
        <v>4.25</v>
      </c>
      <c r="V8" s="479">
        <v>34.92</v>
      </c>
      <c r="W8" s="112">
        <v>13.416815742397137</v>
      </c>
      <c r="X8" s="480">
        <v>4</v>
      </c>
      <c r="Y8" s="481">
        <v>5</v>
      </c>
      <c r="Z8" s="396">
        <v>3</v>
      </c>
      <c r="AA8" s="481">
        <v>65.959999999999994</v>
      </c>
      <c r="AB8" s="481">
        <v>77.59</v>
      </c>
      <c r="AC8" s="481">
        <v>2.79</v>
      </c>
      <c r="AD8" s="481">
        <v>64.37</v>
      </c>
      <c r="AE8" s="78">
        <v>208.8</v>
      </c>
      <c r="AF8" s="481">
        <v>88.59</v>
      </c>
      <c r="AG8" s="481">
        <v>96.1</v>
      </c>
      <c r="AH8" s="113">
        <v>17.3</v>
      </c>
      <c r="AI8" s="481">
        <v>105.5</v>
      </c>
      <c r="AJ8" s="113">
        <v>58</v>
      </c>
      <c r="AK8" s="481">
        <v>17.5</v>
      </c>
      <c r="AL8" s="481">
        <v>84.45</v>
      </c>
      <c r="AM8" s="482">
        <v>18446.86</v>
      </c>
      <c r="AN8" s="482">
        <v>19125</v>
      </c>
      <c r="AO8" s="484">
        <f t="shared" si="1"/>
        <v>1.2253937345795791</v>
      </c>
      <c r="AP8" s="77"/>
      <c r="AQ8" s="500">
        <v>33.049999999999997</v>
      </c>
      <c r="AR8" s="156"/>
      <c r="AS8" s="156"/>
      <c r="AT8" s="156"/>
      <c r="AU8" s="77"/>
      <c r="AV8" s="77"/>
      <c r="AW8" s="157"/>
      <c r="AX8" s="58"/>
      <c r="BC8" s="58"/>
      <c r="BD8" s="382"/>
      <c r="BE8" s="383"/>
      <c r="BF8" s="382"/>
      <c r="BG8" s="382"/>
      <c r="BH8" s="384"/>
      <c r="BI8" s="385"/>
      <c r="BJ8" s="383"/>
      <c r="BK8" s="382"/>
      <c r="BL8" s="58"/>
      <c r="BN8" s="58"/>
      <c r="BO8" s="382"/>
      <c r="BP8" s="383"/>
      <c r="BQ8" s="382"/>
      <c r="BR8" s="382"/>
      <c r="BS8" s="384"/>
      <c r="BT8" s="383"/>
      <c r="BU8" s="383"/>
      <c r="BV8" s="382"/>
      <c r="BW8" s="58"/>
    </row>
    <row r="9" spans="1:75" x14ac:dyDescent="0.25">
      <c r="A9" s="138" t="s">
        <v>229</v>
      </c>
      <c r="B9" s="139" t="s">
        <v>174</v>
      </c>
      <c r="C9" s="140">
        <v>104</v>
      </c>
      <c r="D9" s="394">
        <v>0</v>
      </c>
      <c r="E9" s="394">
        <v>43</v>
      </c>
      <c r="F9" s="394">
        <v>0</v>
      </c>
      <c r="G9" s="394">
        <v>0</v>
      </c>
      <c r="H9" s="395">
        <v>204</v>
      </c>
      <c r="I9" s="394">
        <v>0</v>
      </c>
      <c r="J9" s="476">
        <f t="shared" si="0"/>
        <v>49.724531903810437</v>
      </c>
      <c r="K9" s="394">
        <v>18</v>
      </c>
      <c r="L9" s="394">
        <v>5</v>
      </c>
      <c r="M9" s="478">
        <v>0.65300000000000002</v>
      </c>
      <c r="N9" s="478">
        <v>51.87</v>
      </c>
      <c r="O9" s="478">
        <v>0.17</v>
      </c>
      <c r="P9" s="478">
        <v>0.48799999999999999</v>
      </c>
      <c r="Q9" s="478">
        <v>44.71</v>
      </c>
      <c r="R9" s="112">
        <v>79.30787161556394</v>
      </c>
      <c r="S9" s="478">
        <v>68.180000000000007</v>
      </c>
      <c r="T9" s="479">
        <v>333</v>
      </c>
      <c r="U9" s="478">
        <v>2.48</v>
      </c>
      <c r="V9" s="485">
        <v>36.72</v>
      </c>
      <c r="W9" s="112">
        <v>12.042389210019268</v>
      </c>
      <c r="X9" s="480">
        <v>4</v>
      </c>
      <c r="Y9" s="481">
        <v>5</v>
      </c>
      <c r="Z9" s="396">
        <v>6</v>
      </c>
      <c r="AA9" s="481">
        <v>65.66</v>
      </c>
      <c r="AB9" s="481">
        <v>63.03</v>
      </c>
      <c r="AC9" s="481">
        <v>2.56</v>
      </c>
      <c r="AD9" s="481">
        <v>62.72</v>
      </c>
      <c r="AE9" s="78">
        <v>166.2</v>
      </c>
      <c r="AF9" s="481">
        <v>84.84</v>
      </c>
      <c r="AG9" s="481">
        <v>94.52</v>
      </c>
      <c r="AH9" s="113">
        <v>17.3</v>
      </c>
      <c r="AI9" s="481">
        <v>101</v>
      </c>
      <c r="AJ9" s="113">
        <v>55.5</v>
      </c>
      <c r="AK9" s="481">
        <v>20.5</v>
      </c>
      <c r="AL9" s="481">
        <v>82.14</v>
      </c>
      <c r="AM9" s="482">
        <v>34224.449999999997</v>
      </c>
      <c r="AN9" s="482">
        <v>35690</v>
      </c>
      <c r="AO9" s="484">
        <f t="shared" si="1"/>
        <v>1.4273908467971497</v>
      </c>
      <c r="AP9" s="77"/>
      <c r="AQ9" s="500">
        <v>30.62</v>
      </c>
      <c r="AR9" s="156"/>
      <c r="AS9" s="156"/>
      <c r="AT9" s="156"/>
      <c r="AU9" s="77"/>
      <c r="AV9" s="77"/>
      <c r="AW9" s="157"/>
      <c r="AX9" s="58"/>
      <c r="BC9" s="58"/>
      <c r="BD9" s="382"/>
      <c r="BE9" s="383"/>
      <c r="BF9" s="382"/>
      <c r="BG9" s="382"/>
      <c r="BH9" s="384"/>
      <c r="BI9" s="385"/>
      <c r="BJ9" s="383"/>
      <c r="BK9" s="382"/>
      <c r="BL9" s="58"/>
      <c r="BN9" s="58"/>
      <c r="BO9" s="382"/>
      <c r="BP9" s="383"/>
      <c r="BQ9" s="382"/>
      <c r="BR9" s="382"/>
      <c r="BS9" s="384"/>
      <c r="BT9" s="383"/>
      <c r="BU9" s="383"/>
      <c r="BV9" s="382"/>
      <c r="BW9" s="58"/>
    </row>
    <row r="10" spans="1:75" x14ac:dyDescent="0.25">
      <c r="A10" s="138" t="s">
        <v>229</v>
      </c>
      <c r="B10" s="139" t="s">
        <v>175</v>
      </c>
      <c r="C10" s="140">
        <v>105</v>
      </c>
      <c r="D10" s="394">
        <v>0</v>
      </c>
      <c r="E10" s="394">
        <v>44</v>
      </c>
      <c r="F10" s="394">
        <v>0</v>
      </c>
      <c r="G10" s="394">
        <v>0</v>
      </c>
      <c r="H10" s="395">
        <v>532</v>
      </c>
      <c r="I10" s="394">
        <v>0</v>
      </c>
      <c r="J10" s="476">
        <f t="shared" si="0"/>
        <v>64.449071022060636</v>
      </c>
      <c r="K10" s="394">
        <v>20</v>
      </c>
      <c r="L10" s="394">
        <v>2</v>
      </c>
      <c r="M10" s="478">
        <v>0.67400000000000004</v>
      </c>
      <c r="N10" s="478">
        <v>47.56</v>
      </c>
      <c r="O10" s="478">
        <v>0.25</v>
      </c>
      <c r="P10" s="478">
        <v>0.48</v>
      </c>
      <c r="Q10" s="478">
        <v>44.19</v>
      </c>
      <c r="R10" s="112">
        <v>75.500175500175487</v>
      </c>
      <c r="S10" s="478">
        <v>67.42</v>
      </c>
      <c r="T10" s="479">
        <v>216</v>
      </c>
      <c r="U10" s="478">
        <v>3.72</v>
      </c>
      <c r="V10" s="485">
        <v>36.22</v>
      </c>
      <c r="W10" s="112">
        <v>20.196506550218338</v>
      </c>
      <c r="X10" s="480">
        <v>4</v>
      </c>
      <c r="Y10" s="481">
        <v>1</v>
      </c>
      <c r="Z10" s="396">
        <v>3</v>
      </c>
      <c r="AA10" s="481">
        <v>73.13</v>
      </c>
      <c r="AB10" s="481">
        <v>75.11</v>
      </c>
      <c r="AC10" s="481">
        <v>5.92</v>
      </c>
      <c r="AD10" s="481">
        <v>64.349999999999994</v>
      </c>
      <c r="AE10" s="78">
        <v>107.6</v>
      </c>
      <c r="AF10" s="481">
        <v>87.63</v>
      </c>
      <c r="AG10" s="481">
        <v>94.84</v>
      </c>
      <c r="AH10" s="113">
        <v>17.600000000000001</v>
      </c>
      <c r="AI10" s="481">
        <v>98</v>
      </c>
      <c r="AJ10" s="113">
        <v>82</v>
      </c>
      <c r="AK10" s="481">
        <v>57</v>
      </c>
      <c r="AL10" s="481">
        <v>85.4</v>
      </c>
      <c r="AM10" s="482">
        <v>29427.48</v>
      </c>
      <c r="AN10" s="482">
        <v>30619</v>
      </c>
      <c r="AO10" s="484">
        <f t="shared" si="1"/>
        <v>1.3496681786321278</v>
      </c>
      <c r="AP10" s="77"/>
      <c r="AQ10" s="500">
        <v>34.33</v>
      </c>
      <c r="AR10" s="156"/>
      <c r="AS10" s="156"/>
      <c r="AT10" s="156"/>
      <c r="AU10" s="77"/>
      <c r="AV10" s="77"/>
      <c r="AW10" s="157"/>
      <c r="AX10" s="58"/>
      <c r="BC10" s="58"/>
      <c r="BD10" s="382"/>
      <c r="BE10" s="383"/>
      <c r="BF10" s="382"/>
      <c r="BG10" s="382"/>
      <c r="BH10" s="384"/>
      <c r="BI10" s="385"/>
      <c r="BJ10" s="383"/>
      <c r="BK10" s="382"/>
      <c r="BL10" s="58"/>
      <c r="BN10" s="58"/>
      <c r="BO10" s="382"/>
      <c r="BP10" s="383"/>
      <c r="BQ10" s="382"/>
      <c r="BR10" s="382"/>
      <c r="BS10" s="384"/>
      <c r="BT10" s="383"/>
      <c r="BU10" s="383"/>
      <c r="BV10" s="382"/>
      <c r="BW10" s="58"/>
    </row>
    <row r="11" spans="1:75" x14ac:dyDescent="0.25">
      <c r="A11" s="138" t="s">
        <v>229</v>
      </c>
      <c r="B11" s="139" t="s">
        <v>73</v>
      </c>
      <c r="C11" s="140">
        <v>106</v>
      </c>
      <c r="D11" s="394">
        <v>0</v>
      </c>
      <c r="E11" s="394">
        <v>0</v>
      </c>
      <c r="F11" s="394">
        <v>0</v>
      </c>
      <c r="G11" s="394">
        <v>0</v>
      </c>
      <c r="H11" s="395">
        <v>254</v>
      </c>
      <c r="I11" s="394">
        <v>0</v>
      </c>
      <c r="J11" s="476">
        <f t="shared" si="0"/>
        <v>64.399456409666627</v>
      </c>
      <c r="K11" s="394">
        <v>10</v>
      </c>
      <c r="L11" s="394">
        <v>1</v>
      </c>
      <c r="M11" s="478">
        <v>0.71</v>
      </c>
      <c r="N11" s="478">
        <v>43.75</v>
      </c>
      <c r="O11" s="478">
        <v>0.3</v>
      </c>
      <c r="P11" s="478">
        <v>0.45400000000000001</v>
      </c>
      <c r="Q11" s="478">
        <v>42.41</v>
      </c>
      <c r="R11" s="112">
        <v>0</v>
      </c>
      <c r="S11" s="478">
        <v>69.45</v>
      </c>
      <c r="T11" s="479">
        <v>90</v>
      </c>
      <c r="U11" s="478">
        <v>3.92</v>
      </c>
      <c r="V11" s="485">
        <v>35.5</v>
      </c>
      <c r="W11" s="112">
        <v>8.9887640449438209</v>
      </c>
      <c r="X11" s="480">
        <v>5</v>
      </c>
      <c r="Y11" s="481">
        <v>5</v>
      </c>
      <c r="Z11" s="396">
        <v>2</v>
      </c>
      <c r="AA11" s="481">
        <v>74.319999999999993</v>
      </c>
      <c r="AB11" s="481">
        <v>82.28</v>
      </c>
      <c r="AC11" s="481">
        <v>5.81</v>
      </c>
      <c r="AD11" s="481">
        <v>70.3</v>
      </c>
      <c r="AE11" s="78">
        <v>71.5</v>
      </c>
      <c r="AF11" s="481">
        <v>90.21</v>
      </c>
      <c r="AG11" s="481">
        <v>96.8</v>
      </c>
      <c r="AH11" s="113">
        <v>15.5</v>
      </c>
      <c r="AI11" s="481">
        <v>95.5</v>
      </c>
      <c r="AJ11" s="113">
        <v>64.5</v>
      </c>
      <c r="AK11" s="481">
        <v>50.5</v>
      </c>
      <c r="AL11" s="481">
        <v>89.28</v>
      </c>
      <c r="AM11" s="482">
        <v>14559.15</v>
      </c>
      <c r="AN11" s="482">
        <v>15277</v>
      </c>
      <c r="AO11" s="484">
        <f t="shared" si="1"/>
        <v>1.6435254347495116</v>
      </c>
      <c r="AP11" s="77"/>
      <c r="AQ11" s="500">
        <v>38.409999999999997</v>
      </c>
      <c r="AR11" s="156"/>
      <c r="AS11" s="156"/>
      <c r="AT11" s="156"/>
      <c r="AU11" s="77"/>
      <c r="AV11" s="77"/>
      <c r="AW11" s="157"/>
      <c r="AX11" s="58"/>
      <c r="BC11" s="58"/>
      <c r="BD11" s="382"/>
      <c r="BE11" s="383"/>
      <c r="BF11" s="382"/>
      <c r="BG11" s="382"/>
      <c r="BH11" s="384"/>
      <c r="BI11" s="385"/>
      <c r="BJ11" s="383"/>
      <c r="BK11" s="382"/>
      <c r="BL11" s="58"/>
      <c r="BN11" s="58"/>
      <c r="BO11" s="382"/>
      <c r="BP11" s="383"/>
      <c r="BQ11" s="382"/>
      <c r="BR11" s="382"/>
      <c r="BS11" s="384"/>
      <c r="BT11" s="383"/>
      <c r="BU11" s="383"/>
      <c r="BV11" s="382"/>
      <c r="BW11" s="58"/>
    </row>
    <row r="12" spans="1:75" x14ac:dyDescent="0.25">
      <c r="A12" s="138" t="s">
        <v>229</v>
      </c>
      <c r="B12" s="141" t="s">
        <v>176</v>
      </c>
      <c r="C12" s="142">
        <v>107</v>
      </c>
      <c r="D12" s="394">
        <v>190</v>
      </c>
      <c r="E12" s="394">
        <v>140</v>
      </c>
      <c r="F12" s="394">
        <v>0</v>
      </c>
      <c r="G12" s="394">
        <v>0</v>
      </c>
      <c r="H12" s="395">
        <v>200</v>
      </c>
      <c r="I12" s="394">
        <v>0</v>
      </c>
      <c r="J12" s="476">
        <f t="shared" si="0"/>
        <v>43.137459021409008</v>
      </c>
      <c r="K12" s="394">
        <v>44</v>
      </c>
      <c r="L12" s="394">
        <v>26</v>
      </c>
      <c r="M12" s="478">
        <v>0.70399999999999996</v>
      </c>
      <c r="N12" s="478">
        <v>51.58</v>
      </c>
      <c r="O12" s="478">
        <v>0.31</v>
      </c>
      <c r="P12" s="478">
        <v>0.47399999999999998</v>
      </c>
      <c r="Q12" s="478">
        <v>44.17</v>
      </c>
      <c r="R12" s="112">
        <v>73.040318394185817</v>
      </c>
      <c r="S12" s="478">
        <v>67.47</v>
      </c>
      <c r="T12" s="479">
        <v>1128</v>
      </c>
      <c r="U12" s="478">
        <v>2.9</v>
      </c>
      <c r="V12" s="485">
        <v>31.15</v>
      </c>
      <c r="W12" s="112">
        <v>60.273972602739725</v>
      </c>
      <c r="X12" s="480">
        <v>5</v>
      </c>
      <c r="Y12" s="481">
        <v>5</v>
      </c>
      <c r="Z12" s="396">
        <v>4</v>
      </c>
      <c r="AA12" s="481">
        <v>81.510000000000005</v>
      </c>
      <c r="AB12" s="481">
        <v>76.400000000000006</v>
      </c>
      <c r="AC12" s="481">
        <v>9.6300000000000008</v>
      </c>
      <c r="AD12" s="481">
        <v>69.290000000000006</v>
      </c>
      <c r="AE12" s="78">
        <v>155.1</v>
      </c>
      <c r="AF12" s="481">
        <v>85.86</v>
      </c>
      <c r="AG12" s="481">
        <v>90.66</v>
      </c>
      <c r="AH12" s="113">
        <v>17.100000000000001</v>
      </c>
      <c r="AI12" s="481">
        <v>90</v>
      </c>
      <c r="AJ12" s="113">
        <v>62</v>
      </c>
      <c r="AK12" s="481">
        <v>39.5</v>
      </c>
      <c r="AL12" s="481">
        <v>87.11</v>
      </c>
      <c r="AM12" s="482">
        <v>96758</v>
      </c>
      <c r="AN12" s="483">
        <v>100650</v>
      </c>
      <c r="AO12" s="484">
        <f t="shared" si="1"/>
        <v>1.3408021386689839</v>
      </c>
      <c r="AP12" s="77"/>
      <c r="AQ12" s="500">
        <v>22.31</v>
      </c>
      <c r="AR12" s="156"/>
      <c r="AS12" s="156"/>
      <c r="AT12" s="156"/>
      <c r="AU12" s="77"/>
      <c r="AV12" s="77"/>
      <c r="AW12" s="157"/>
      <c r="AX12" s="92"/>
      <c r="BC12" s="58"/>
      <c r="BD12" s="382"/>
      <c r="BE12" s="383"/>
      <c r="BF12" s="382"/>
      <c r="BG12" s="382"/>
      <c r="BH12" s="384"/>
      <c r="BI12" s="385"/>
      <c r="BJ12" s="383"/>
      <c r="BK12" s="382"/>
      <c r="BL12" s="58"/>
      <c r="BN12" s="58"/>
      <c r="BO12" s="382"/>
      <c r="BP12" s="383"/>
      <c r="BQ12" s="382"/>
      <c r="BR12" s="382"/>
      <c r="BS12" s="384"/>
      <c r="BT12" s="383"/>
      <c r="BU12" s="383"/>
      <c r="BV12" s="382"/>
      <c r="BW12" s="58"/>
    </row>
    <row r="13" spans="1:75" x14ac:dyDescent="0.25">
      <c r="A13" s="138" t="s">
        <v>229</v>
      </c>
      <c r="B13" s="139" t="s">
        <v>177</v>
      </c>
      <c r="C13" s="140">
        <v>108</v>
      </c>
      <c r="D13" s="394">
        <v>30</v>
      </c>
      <c r="E13" s="394">
        <v>45</v>
      </c>
      <c r="F13" s="394">
        <v>0</v>
      </c>
      <c r="G13" s="394">
        <v>0</v>
      </c>
      <c r="H13" s="395">
        <v>170</v>
      </c>
      <c r="I13" s="394">
        <v>0</v>
      </c>
      <c r="J13" s="476">
        <f t="shared" si="0"/>
        <v>69.215540773592934</v>
      </c>
      <c r="K13" s="394">
        <v>17</v>
      </c>
      <c r="L13" s="394">
        <v>4</v>
      </c>
      <c r="M13" s="478">
        <v>0.67400000000000004</v>
      </c>
      <c r="N13" s="478">
        <v>48.39</v>
      </c>
      <c r="O13" s="478">
        <v>0.18</v>
      </c>
      <c r="P13" s="478">
        <v>0.46899999999999997</v>
      </c>
      <c r="Q13" s="478">
        <v>48.11</v>
      </c>
      <c r="R13" s="112">
        <v>72.324659658797174</v>
      </c>
      <c r="S13" s="478">
        <v>67.69</v>
      </c>
      <c r="T13" s="479">
        <v>153</v>
      </c>
      <c r="U13" s="478">
        <v>3.97</v>
      </c>
      <c r="V13" s="485">
        <v>38.07</v>
      </c>
      <c r="W13" s="112">
        <v>4.0983606557377055</v>
      </c>
      <c r="X13" s="480">
        <v>4</v>
      </c>
      <c r="Y13" s="481">
        <v>5</v>
      </c>
      <c r="Z13" s="396">
        <v>2</v>
      </c>
      <c r="AA13" s="481">
        <v>70.64</v>
      </c>
      <c r="AB13" s="481">
        <v>86.91</v>
      </c>
      <c r="AC13" s="481">
        <v>1.94</v>
      </c>
      <c r="AD13" s="481">
        <v>67.510000000000005</v>
      </c>
      <c r="AE13" s="78">
        <v>182.5</v>
      </c>
      <c r="AF13" s="481">
        <v>86.61</v>
      </c>
      <c r="AG13" s="481">
        <v>94.95</v>
      </c>
      <c r="AH13" s="113">
        <v>19.600000000000001</v>
      </c>
      <c r="AI13" s="481">
        <v>98.5</v>
      </c>
      <c r="AJ13" s="113">
        <v>72.5</v>
      </c>
      <c r="AK13" s="481">
        <v>46</v>
      </c>
      <c r="AL13" s="481">
        <v>84.69</v>
      </c>
      <c r="AM13" s="482">
        <v>23713.919999999998</v>
      </c>
      <c r="AN13" s="482">
        <v>24345</v>
      </c>
      <c r="AO13" s="484">
        <f t="shared" si="1"/>
        <v>0.88707392113998773</v>
      </c>
      <c r="AP13" s="77"/>
      <c r="AQ13" s="500">
        <v>46.05</v>
      </c>
      <c r="AR13" s="156"/>
      <c r="AS13" s="156"/>
      <c r="AT13" s="156"/>
      <c r="AU13" s="77"/>
      <c r="AV13" s="77"/>
      <c r="AW13" s="157"/>
      <c r="AX13" s="58"/>
      <c r="BC13" s="58"/>
      <c r="BD13" s="382"/>
      <c r="BE13" s="383"/>
      <c r="BF13" s="382"/>
      <c r="BG13" s="382"/>
      <c r="BH13" s="384"/>
      <c r="BI13" s="385"/>
      <c r="BJ13" s="383"/>
      <c r="BK13" s="382"/>
      <c r="BL13" s="58"/>
      <c r="BN13" s="58"/>
      <c r="BO13" s="382"/>
      <c r="BP13" s="383"/>
      <c r="BQ13" s="382"/>
      <c r="BR13" s="382"/>
      <c r="BS13" s="384"/>
      <c r="BT13" s="383"/>
      <c r="BU13" s="383"/>
      <c r="BV13" s="382"/>
      <c r="BW13" s="58"/>
    </row>
    <row r="14" spans="1:75" x14ac:dyDescent="0.25">
      <c r="A14" s="138" t="s">
        <v>230</v>
      </c>
      <c r="B14" s="139" t="s">
        <v>178</v>
      </c>
      <c r="C14" s="140">
        <v>201</v>
      </c>
      <c r="D14" s="394">
        <v>0</v>
      </c>
      <c r="E14" s="394">
        <v>494</v>
      </c>
      <c r="F14" s="394">
        <v>0</v>
      </c>
      <c r="G14" s="394">
        <v>0</v>
      </c>
      <c r="H14" s="395">
        <v>27</v>
      </c>
      <c r="I14" s="394">
        <v>0</v>
      </c>
      <c r="J14" s="476">
        <f t="shared" si="0"/>
        <v>3.0914345680963575</v>
      </c>
      <c r="K14" s="394">
        <v>2</v>
      </c>
      <c r="L14" s="394">
        <v>1</v>
      </c>
      <c r="M14" s="478">
        <v>0.69199999999999995</v>
      </c>
      <c r="N14" s="478">
        <v>53.37</v>
      </c>
      <c r="O14" s="478">
        <v>0.31</v>
      </c>
      <c r="P14" s="478">
        <v>0.55500000000000005</v>
      </c>
      <c r="Q14" s="478">
        <v>50.87</v>
      </c>
      <c r="R14" s="112">
        <v>74.125021765627721</v>
      </c>
      <c r="S14" s="478">
        <v>68.98</v>
      </c>
      <c r="T14" s="486">
        <v>924</v>
      </c>
      <c r="U14" s="478">
        <v>2.57</v>
      </c>
      <c r="V14" s="485">
        <v>31.21</v>
      </c>
      <c r="W14" s="112">
        <v>34.29951690821256</v>
      </c>
      <c r="X14" s="480">
        <v>5</v>
      </c>
      <c r="Y14" s="481">
        <v>5</v>
      </c>
      <c r="Z14" s="396">
        <v>3</v>
      </c>
      <c r="AA14" s="481">
        <v>76.760000000000005</v>
      </c>
      <c r="AB14" s="481">
        <v>79.540000000000006</v>
      </c>
      <c r="AC14" s="481">
        <v>5.56</v>
      </c>
      <c r="AD14" s="481">
        <v>65.34</v>
      </c>
      <c r="AE14" s="78">
        <v>169.1</v>
      </c>
      <c r="AF14" s="481">
        <v>84.18</v>
      </c>
      <c r="AG14" s="481">
        <v>95.18</v>
      </c>
      <c r="AH14" s="113">
        <v>15.3</v>
      </c>
      <c r="AI14" s="481">
        <v>99</v>
      </c>
      <c r="AJ14" s="113">
        <v>68</v>
      </c>
      <c r="AK14" s="481">
        <v>44.5</v>
      </c>
      <c r="AL14" s="481">
        <v>85.74</v>
      </c>
      <c r="AM14" s="482">
        <v>60558.34</v>
      </c>
      <c r="AN14" s="482">
        <v>63622</v>
      </c>
      <c r="AO14" s="484">
        <f t="shared" si="1"/>
        <v>1.6863408078887272</v>
      </c>
      <c r="AP14" s="77"/>
      <c r="AQ14" s="500">
        <v>15.86</v>
      </c>
      <c r="AR14" s="156"/>
      <c r="AS14" s="156"/>
      <c r="AT14" s="156"/>
      <c r="AU14" s="77"/>
      <c r="AV14" s="77"/>
      <c r="AW14" s="157"/>
      <c r="AX14" s="58"/>
      <c r="BC14" s="58"/>
      <c r="BD14" s="382"/>
      <c r="BE14" s="383"/>
      <c r="BF14" s="382"/>
      <c r="BG14" s="382"/>
      <c r="BH14" s="382"/>
      <c r="BI14" s="385"/>
      <c r="BJ14" s="383"/>
      <c r="BK14" s="382"/>
      <c r="BL14" s="58"/>
      <c r="BN14" s="58"/>
      <c r="BO14" s="382"/>
      <c r="BP14" s="383"/>
      <c r="BQ14" s="382"/>
      <c r="BR14" s="382"/>
      <c r="BS14" s="384"/>
      <c r="BT14" s="383"/>
      <c r="BU14" s="383"/>
      <c r="BV14" s="382"/>
      <c r="BW14" s="58"/>
    </row>
    <row r="15" spans="1:75" x14ac:dyDescent="0.25">
      <c r="A15" s="138" t="s">
        <v>230</v>
      </c>
      <c r="B15" s="139" t="s">
        <v>179</v>
      </c>
      <c r="C15" s="140">
        <v>202</v>
      </c>
      <c r="D15" s="394">
        <v>0</v>
      </c>
      <c r="E15" s="394">
        <v>18</v>
      </c>
      <c r="F15" s="394">
        <v>0</v>
      </c>
      <c r="G15" s="394">
        <v>0</v>
      </c>
      <c r="H15" s="395">
        <v>422</v>
      </c>
      <c r="I15" s="394">
        <v>0</v>
      </c>
      <c r="J15" s="476">
        <f t="shared" si="0"/>
        <v>22.504809348500739</v>
      </c>
      <c r="K15" s="394">
        <v>3</v>
      </c>
      <c r="L15" s="394">
        <v>3</v>
      </c>
      <c r="M15" s="478">
        <v>0.63400000000000001</v>
      </c>
      <c r="N15" s="478">
        <v>67.94</v>
      </c>
      <c r="O15" s="478">
        <v>0.14000000000000001</v>
      </c>
      <c r="P15" s="478">
        <v>0.54</v>
      </c>
      <c r="Q15" s="478">
        <v>53.93</v>
      </c>
      <c r="R15" s="112">
        <v>88.323917137476485</v>
      </c>
      <c r="S15" s="478">
        <v>68.95</v>
      </c>
      <c r="T15" s="486">
        <v>125</v>
      </c>
      <c r="U15" s="478">
        <v>2.6</v>
      </c>
      <c r="V15" s="485">
        <v>34.94</v>
      </c>
      <c r="W15" s="112">
        <v>53.52480417754569</v>
      </c>
      <c r="X15" s="480">
        <v>3</v>
      </c>
      <c r="Y15" s="481">
        <v>10</v>
      </c>
      <c r="Z15" s="396">
        <v>4</v>
      </c>
      <c r="AA15" s="481">
        <v>60.82</v>
      </c>
      <c r="AB15" s="481">
        <v>53.28</v>
      </c>
      <c r="AC15" s="481">
        <v>1.5</v>
      </c>
      <c r="AD15" s="481">
        <v>52.3</v>
      </c>
      <c r="AE15" s="78">
        <v>97.1</v>
      </c>
      <c r="AF15" s="481">
        <v>62.55</v>
      </c>
      <c r="AG15" s="481">
        <v>77.56</v>
      </c>
      <c r="AH15" s="113">
        <v>12.6</v>
      </c>
      <c r="AI15" s="481">
        <v>97</v>
      </c>
      <c r="AJ15" s="113">
        <v>57</v>
      </c>
      <c r="AK15" s="481">
        <v>25</v>
      </c>
      <c r="AL15" s="481">
        <v>76.72</v>
      </c>
      <c r="AM15" s="482">
        <v>13102.76</v>
      </c>
      <c r="AN15" s="482">
        <v>13273</v>
      </c>
      <c r="AO15" s="484">
        <f t="shared" si="1"/>
        <v>0.43308941525805889</v>
      </c>
      <c r="AP15" s="77"/>
      <c r="AQ15" s="500">
        <v>12.9</v>
      </c>
      <c r="AR15" s="156"/>
      <c r="AS15" s="156"/>
      <c r="AT15" s="156"/>
      <c r="AU15" s="77"/>
      <c r="AV15" s="77"/>
      <c r="AW15" s="157"/>
      <c r="AX15" s="58"/>
      <c r="BC15" s="58"/>
      <c r="BD15" s="382"/>
      <c r="BE15" s="383"/>
      <c r="BF15" s="382"/>
      <c r="BG15" s="382"/>
      <c r="BH15" s="382"/>
      <c r="BI15" s="385"/>
      <c r="BJ15" s="383"/>
      <c r="BK15" s="382"/>
      <c r="BL15" s="58"/>
      <c r="BN15" s="58"/>
      <c r="BO15" s="382"/>
      <c r="BP15" s="383"/>
      <c r="BQ15" s="382"/>
      <c r="BR15" s="382"/>
      <c r="BS15" s="384"/>
      <c r="BT15" s="383"/>
      <c r="BU15" s="383"/>
      <c r="BV15" s="382"/>
      <c r="BW15" s="58"/>
    </row>
    <row r="16" spans="1:75" x14ac:dyDescent="0.25">
      <c r="A16" s="143" t="s">
        <v>230</v>
      </c>
      <c r="B16" s="139" t="s">
        <v>180</v>
      </c>
      <c r="C16" s="140">
        <v>203</v>
      </c>
      <c r="D16" s="394">
        <v>0</v>
      </c>
      <c r="E16" s="394">
        <v>9</v>
      </c>
      <c r="F16" s="394">
        <v>4566</v>
      </c>
      <c r="G16" s="394">
        <v>9406</v>
      </c>
      <c r="H16" s="395">
        <v>358</v>
      </c>
      <c r="I16" s="394">
        <v>0</v>
      </c>
      <c r="J16" s="476">
        <f t="shared" si="0"/>
        <v>46.054604458204153</v>
      </c>
      <c r="K16" s="394">
        <v>10</v>
      </c>
      <c r="L16" s="394">
        <v>0</v>
      </c>
      <c r="M16" s="478">
        <v>0.67100000000000004</v>
      </c>
      <c r="N16" s="478">
        <v>57.56</v>
      </c>
      <c r="O16" s="478">
        <v>0.36</v>
      </c>
      <c r="P16" s="478">
        <v>0.55600000000000005</v>
      </c>
      <c r="Q16" s="478" t="s">
        <v>162</v>
      </c>
      <c r="R16" s="112">
        <v>85.770016719301509</v>
      </c>
      <c r="S16" s="478">
        <v>61.48</v>
      </c>
      <c r="T16" s="486">
        <v>110</v>
      </c>
      <c r="U16" s="478">
        <v>1.58</v>
      </c>
      <c r="V16" s="485">
        <v>22.32</v>
      </c>
      <c r="W16" s="112">
        <v>53.32167832167832</v>
      </c>
      <c r="X16" s="480">
        <v>4</v>
      </c>
      <c r="Y16" s="481">
        <v>5</v>
      </c>
      <c r="Z16" s="396">
        <v>2</v>
      </c>
      <c r="AA16" s="481">
        <v>56.86</v>
      </c>
      <c r="AB16" s="481">
        <v>22.39</v>
      </c>
      <c r="AC16" s="481">
        <v>0.56000000000000005</v>
      </c>
      <c r="AD16" s="481">
        <v>60.71</v>
      </c>
      <c r="AE16" s="78">
        <v>5.7</v>
      </c>
      <c r="AF16" s="481">
        <v>72.69</v>
      </c>
      <c r="AG16" s="481">
        <v>85.8</v>
      </c>
      <c r="AH16" s="113">
        <v>15.4</v>
      </c>
      <c r="AI16" s="481">
        <v>95.5</v>
      </c>
      <c r="AJ16" s="113">
        <v>52</v>
      </c>
      <c r="AK16" s="481">
        <v>17</v>
      </c>
      <c r="AL16" s="481">
        <v>85.29</v>
      </c>
      <c r="AM16" s="482">
        <v>20729.73</v>
      </c>
      <c r="AN16" s="482">
        <v>21461</v>
      </c>
      <c r="AO16" s="484">
        <f t="shared" si="1"/>
        <v>1.1758796022266926</v>
      </c>
      <c r="AP16" s="77"/>
      <c r="AQ16" s="500">
        <v>26.15</v>
      </c>
      <c r="AR16" s="156"/>
      <c r="AS16" s="156"/>
      <c r="AT16" s="156"/>
      <c r="AU16" s="77"/>
      <c r="AV16" s="77"/>
      <c r="AW16" s="157"/>
      <c r="AX16" s="58"/>
      <c r="BC16" s="58"/>
      <c r="BD16" s="382"/>
      <c r="BE16" s="383"/>
      <c r="BF16" s="382"/>
      <c r="BG16" s="382"/>
      <c r="BH16" s="382"/>
      <c r="BI16" s="385"/>
      <c r="BJ16" s="383"/>
      <c r="BK16" s="382"/>
      <c r="BL16" s="58"/>
      <c r="BN16" s="58"/>
      <c r="BO16" s="382"/>
      <c r="BP16" s="383"/>
      <c r="BQ16" s="382"/>
      <c r="BR16" s="382"/>
      <c r="BS16" s="384"/>
      <c r="BT16" s="383"/>
      <c r="BU16" s="383"/>
      <c r="BV16" s="382"/>
      <c r="BW16" s="58"/>
    </row>
    <row r="17" spans="1:75" x14ac:dyDescent="0.25">
      <c r="A17" s="143" t="s">
        <v>230</v>
      </c>
      <c r="B17" s="139" t="s">
        <v>181</v>
      </c>
      <c r="C17" s="140">
        <v>204</v>
      </c>
      <c r="D17" s="394">
        <v>0</v>
      </c>
      <c r="E17" s="394">
        <v>10</v>
      </c>
      <c r="F17" s="394">
        <v>0</v>
      </c>
      <c r="G17" s="394">
        <v>3719</v>
      </c>
      <c r="H17" s="395">
        <v>63</v>
      </c>
      <c r="I17" s="394">
        <v>0</v>
      </c>
      <c r="J17" s="476">
        <f t="shared" si="0"/>
        <v>52.845821462794291</v>
      </c>
      <c r="K17" s="394">
        <v>8</v>
      </c>
      <c r="L17" s="394">
        <v>0</v>
      </c>
      <c r="M17" s="478">
        <v>0.64300000000000002</v>
      </c>
      <c r="N17" s="478">
        <v>73.13</v>
      </c>
      <c r="O17" s="478">
        <v>0.21</v>
      </c>
      <c r="P17" s="478">
        <v>0.53700000000000003</v>
      </c>
      <c r="Q17" s="478">
        <v>67.569999999999993</v>
      </c>
      <c r="R17" s="112">
        <v>91.131498470948017</v>
      </c>
      <c r="S17" s="478">
        <v>71.81</v>
      </c>
      <c r="T17" s="486">
        <v>84</v>
      </c>
      <c r="U17" s="478">
        <v>5.39</v>
      </c>
      <c r="V17" s="485">
        <v>26.75</v>
      </c>
      <c r="W17" s="112">
        <v>21.410579345088163</v>
      </c>
      <c r="X17" s="480">
        <v>4</v>
      </c>
      <c r="Y17" s="481">
        <v>10</v>
      </c>
      <c r="Z17" s="396">
        <v>1</v>
      </c>
      <c r="AA17" s="481">
        <v>55.33</v>
      </c>
      <c r="AB17" s="481">
        <v>59.14</v>
      </c>
      <c r="AC17" s="481">
        <v>1.0900000000000001</v>
      </c>
      <c r="AD17" s="481">
        <v>64.69</v>
      </c>
      <c r="AE17" s="78">
        <v>94.7</v>
      </c>
      <c r="AF17" s="481">
        <v>73.650000000000006</v>
      </c>
      <c r="AG17" s="481">
        <v>80</v>
      </c>
      <c r="AH17" s="113">
        <v>15.3</v>
      </c>
      <c r="AI17" s="481">
        <v>80</v>
      </c>
      <c r="AJ17" s="113">
        <v>40.5</v>
      </c>
      <c r="AK17" s="481">
        <v>15</v>
      </c>
      <c r="AL17" s="481">
        <v>80.03</v>
      </c>
      <c r="AM17" s="482">
        <v>13741.8</v>
      </c>
      <c r="AN17" s="482">
        <v>14770</v>
      </c>
      <c r="AO17" s="484">
        <f t="shared" si="1"/>
        <v>2.4940934472436949</v>
      </c>
      <c r="AP17" s="77"/>
      <c r="AQ17" s="500">
        <v>34.28</v>
      </c>
      <c r="AR17" s="156"/>
      <c r="AS17" s="156"/>
      <c r="AT17" s="156"/>
      <c r="AU17" s="77"/>
      <c r="AV17" s="77"/>
      <c r="AW17" s="157"/>
      <c r="AX17" s="58"/>
      <c r="BC17" s="58"/>
      <c r="BD17" s="382"/>
      <c r="BE17" s="383"/>
      <c r="BF17" s="382"/>
      <c r="BG17" s="382"/>
      <c r="BH17" s="382"/>
      <c r="BI17" s="385"/>
      <c r="BJ17" s="383"/>
      <c r="BK17" s="382"/>
      <c r="BL17" s="58"/>
      <c r="BN17" s="58"/>
      <c r="BO17" s="382"/>
      <c r="BP17" s="383"/>
      <c r="BQ17" s="382"/>
      <c r="BR17" s="382"/>
      <c r="BS17" s="384"/>
      <c r="BT17" s="383"/>
      <c r="BU17" s="383"/>
      <c r="BV17" s="382"/>
      <c r="BW17" s="58"/>
    </row>
    <row r="18" spans="1:75" x14ac:dyDescent="0.25">
      <c r="A18" s="143" t="s">
        <v>230</v>
      </c>
      <c r="B18" s="139" t="s">
        <v>182</v>
      </c>
      <c r="C18" s="140">
        <v>205</v>
      </c>
      <c r="D18" s="394">
        <v>0</v>
      </c>
      <c r="E18" s="394">
        <v>10</v>
      </c>
      <c r="F18" s="394">
        <v>0</v>
      </c>
      <c r="G18" s="394">
        <v>0</v>
      </c>
      <c r="H18" s="395">
        <v>509</v>
      </c>
      <c r="I18" s="394">
        <v>0</v>
      </c>
      <c r="J18" s="476">
        <f t="shared" si="0"/>
        <v>44.538547451969386</v>
      </c>
      <c r="K18" s="394">
        <v>14</v>
      </c>
      <c r="L18" s="394">
        <v>2</v>
      </c>
      <c r="M18" s="478">
        <v>0.69399999999999995</v>
      </c>
      <c r="N18" s="478">
        <v>49.68</v>
      </c>
      <c r="O18" s="478">
        <v>0.26</v>
      </c>
      <c r="P18" s="478">
        <v>0.51100000000000001</v>
      </c>
      <c r="Q18" s="478">
        <v>47.49</v>
      </c>
      <c r="R18" s="112">
        <v>69.635284139100932</v>
      </c>
      <c r="S18" s="478">
        <v>69.12</v>
      </c>
      <c r="T18" s="486">
        <v>566</v>
      </c>
      <c r="U18" s="478">
        <v>6.71</v>
      </c>
      <c r="V18" s="485">
        <v>18.95</v>
      </c>
      <c r="W18" s="112">
        <v>6.2111801242236018</v>
      </c>
      <c r="X18" s="480">
        <v>5</v>
      </c>
      <c r="Y18" s="481">
        <v>10</v>
      </c>
      <c r="Z18" s="396">
        <v>5</v>
      </c>
      <c r="AA18" s="481">
        <v>77.14</v>
      </c>
      <c r="AB18" s="481">
        <v>94.39</v>
      </c>
      <c r="AC18" s="481">
        <v>6.88</v>
      </c>
      <c r="AD18" s="481">
        <v>67.77</v>
      </c>
      <c r="AE18" s="78">
        <v>151.69999999999999</v>
      </c>
      <c r="AF18" s="481">
        <v>88.72</v>
      </c>
      <c r="AG18" s="481">
        <v>92.25</v>
      </c>
      <c r="AH18" s="113">
        <v>17.100000000000001</v>
      </c>
      <c r="AI18" s="481">
        <v>124</v>
      </c>
      <c r="AJ18" s="113">
        <v>93.5</v>
      </c>
      <c r="AK18" s="481">
        <v>72</v>
      </c>
      <c r="AL18" s="481">
        <v>87.84</v>
      </c>
      <c r="AM18" s="482">
        <v>29560.85</v>
      </c>
      <c r="AN18" s="482">
        <v>30949</v>
      </c>
      <c r="AO18" s="484">
        <f t="shared" si="1"/>
        <v>1.5653023058087578</v>
      </c>
      <c r="AP18" s="77"/>
      <c r="AQ18" s="500">
        <v>47.2</v>
      </c>
      <c r="AR18" s="156"/>
      <c r="AS18" s="156"/>
      <c r="AT18" s="156"/>
      <c r="AU18" s="77"/>
      <c r="AV18" s="77"/>
      <c r="AW18" s="157"/>
      <c r="AX18" s="58"/>
      <c r="BC18" s="58"/>
      <c r="BD18" s="382"/>
      <c r="BE18" s="383"/>
      <c r="BF18" s="382"/>
      <c r="BG18" s="382"/>
      <c r="BH18" s="382"/>
      <c r="BI18" s="385"/>
      <c r="BJ18" s="383"/>
      <c r="BK18" s="382"/>
      <c r="BL18" s="58"/>
      <c r="BN18" s="58"/>
      <c r="BO18" s="382"/>
      <c r="BP18" s="383"/>
      <c r="BQ18" s="382"/>
      <c r="BR18" s="382"/>
      <c r="BS18" s="384"/>
      <c r="BT18" s="383"/>
      <c r="BU18" s="383"/>
      <c r="BV18" s="382"/>
      <c r="BW18" s="58"/>
    </row>
    <row r="19" spans="1:75" x14ac:dyDescent="0.25">
      <c r="A19" s="143" t="s">
        <v>230</v>
      </c>
      <c r="B19" s="139" t="s">
        <v>183</v>
      </c>
      <c r="C19" s="140">
        <v>206</v>
      </c>
      <c r="D19" s="394">
        <v>0</v>
      </c>
      <c r="E19" s="394">
        <v>44</v>
      </c>
      <c r="F19" s="394">
        <v>0</v>
      </c>
      <c r="G19" s="394">
        <v>0</v>
      </c>
      <c r="H19" s="395">
        <v>0</v>
      </c>
      <c r="I19" s="394">
        <v>75</v>
      </c>
      <c r="J19" s="476">
        <f t="shared" si="0"/>
        <v>37.191565553718348</v>
      </c>
      <c r="K19" s="394">
        <v>2</v>
      </c>
      <c r="L19" s="394">
        <v>0</v>
      </c>
      <c r="M19" s="478">
        <v>0.66200000000000003</v>
      </c>
      <c r="N19" s="478">
        <v>53.98</v>
      </c>
      <c r="O19" s="478">
        <v>0.31</v>
      </c>
      <c r="P19" s="478">
        <v>0.54200000000000004</v>
      </c>
      <c r="Q19" s="478" t="s">
        <v>162</v>
      </c>
      <c r="R19" s="112">
        <v>91.534188852710201</v>
      </c>
      <c r="S19" s="478">
        <v>70.88</v>
      </c>
      <c r="T19" s="486">
        <v>74</v>
      </c>
      <c r="U19" s="478">
        <v>6.74</v>
      </c>
      <c r="V19" s="485">
        <v>29.92</v>
      </c>
      <c r="W19" s="112">
        <v>137.40458015267177</v>
      </c>
      <c r="X19" s="480">
        <v>4</v>
      </c>
      <c r="Y19" s="481">
        <v>10</v>
      </c>
      <c r="Z19" s="396">
        <v>1</v>
      </c>
      <c r="AA19" s="481">
        <v>54.64</v>
      </c>
      <c r="AB19" s="481">
        <v>71.260000000000005</v>
      </c>
      <c r="AC19" s="481">
        <v>2.39</v>
      </c>
      <c r="AD19" s="481">
        <v>61.02</v>
      </c>
      <c r="AE19" s="78">
        <v>52</v>
      </c>
      <c r="AF19" s="481">
        <v>91.74</v>
      </c>
      <c r="AG19" s="481">
        <v>95.92</v>
      </c>
      <c r="AH19" s="113">
        <v>15.6</v>
      </c>
      <c r="AI19" s="481">
        <v>113</v>
      </c>
      <c r="AJ19" s="113">
        <v>64</v>
      </c>
      <c r="AK19" s="481">
        <v>17.5</v>
      </c>
      <c r="AL19" s="481">
        <v>84.07</v>
      </c>
      <c r="AM19" s="482">
        <v>5427.57</v>
      </c>
      <c r="AN19" s="482">
        <v>5390</v>
      </c>
      <c r="AO19" s="484">
        <f t="shared" si="1"/>
        <v>-0.23073554709259017</v>
      </c>
      <c r="AP19" s="77"/>
      <c r="AQ19" s="500">
        <v>32.29</v>
      </c>
      <c r="AR19" s="156"/>
      <c r="AS19" s="156"/>
      <c r="AT19" s="156"/>
      <c r="AU19" s="77"/>
      <c r="AV19" s="77"/>
      <c r="AW19" s="157"/>
      <c r="AX19" s="58"/>
      <c r="BC19" s="58"/>
      <c r="BD19" s="382"/>
      <c r="BE19" s="383"/>
      <c r="BF19" s="382"/>
      <c r="BG19" s="382"/>
      <c r="BH19" s="382"/>
      <c r="BI19" s="385"/>
      <c r="BJ19" s="383"/>
      <c r="BK19" s="382"/>
      <c r="BL19" s="58"/>
      <c r="BN19" s="58"/>
      <c r="BO19" s="382"/>
      <c r="BP19" s="383"/>
      <c r="BQ19" s="382"/>
      <c r="BR19" s="382"/>
      <c r="BS19" s="384"/>
      <c r="BT19" s="383"/>
      <c r="BU19" s="383"/>
      <c r="BV19" s="382"/>
      <c r="BW19" s="58"/>
    </row>
    <row r="20" spans="1:75" x14ac:dyDescent="0.25">
      <c r="A20" s="143" t="s">
        <v>230</v>
      </c>
      <c r="B20" s="139" t="s">
        <v>184</v>
      </c>
      <c r="C20" s="140">
        <v>207</v>
      </c>
      <c r="D20" s="394">
        <v>0</v>
      </c>
      <c r="E20" s="394">
        <v>16</v>
      </c>
      <c r="F20" s="394">
        <v>0</v>
      </c>
      <c r="G20" s="394">
        <v>5215</v>
      </c>
      <c r="H20" s="395">
        <v>0</v>
      </c>
      <c r="I20" s="394">
        <v>0</v>
      </c>
      <c r="J20" s="476">
        <f t="shared" si="0"/>
        <v>0</v>
      </c>
      <c r="K20" s="394">
        <v>0</v>
      </c>
      <c r="L20" s="394">
        <v>3</v>
      </c>
      <c r="M20" s="478">
        <v>0.68600000000000005</v>
      </c>
      <c r="N20" s="478">
        <v>73.16</v>
      </c>
      <c r="O20" s="478">
        <v>0.33</v>
      </c>
      <c r="P20" s="478">
        <v>0.48799999999999999</v>
      </c>
      <c r="Q20" s="478">
        <v>91.27</v>
      </c>
      <c r="R20" s="112">
        <v>80.635838150289018</v>
      </c>
      <c r="S20" s="478">
        <v>66.64</v>
      </c>
      <c r="T20" s="486">
        <v>47</v>
      </c>
      <c r="U20" s="478">
        <v>2.54</v>
      </c>
      <c r="V20" s="485">
        <v>22.4</v>
      </c>
      <c r="W20" s="112">
        <v>14.545454545454545</v>
      </c>
      <c r="X20" s="480">
        <v>5</v>
      </c>
      <c r="Y20" s="481">
        <v>10</v>
      </c>
      <c r="Z20" s="396">
        <v>1</v>
      </c>
      <c r="AA20" s="481">
        <v>64.63</v>
      </c>
      <c r="AB20" s="481">
        <v>76.61</v>
      </c>
      <c r="AC20" s="481">
        <v>1.82</v>
      </c>
      <c r="AD20" s="481">
        <v>67.44</v>
      </c>
      <c r="AE20" s="78">
        <v>83.3</v>
      </c>
      <c r="AF20" s="481">
        <v>75.95</v>
      </c>
      <c r="AG20" s="481">
        <v>68.75</v>
      </c>
      <c r="AH20" s="113">
        <v>16.100000000000001</v>
      </c>
      <c r="AI20" s="481">
        <v>129</v>
      </c>
      <c r="AJ20" s="113">
        <v>48</v>
      </c>
      <c r="AK20" s="481">
        <v>11.5</v>
      </c>
      <c r="AL20" s="481">
        <v>83.92</v>
      </c>
      <c r="AM20" s="482">
        <v>5376</v>
      </c>
      <c r="AN20" s="482">
        <v>5463</v>
      </c>
      <c r="AO20" s="484">
        <f t="shared" si="1"/>
        <v>0.53943452380952694</v>
      </c>
      <c r="AP20" s="90"/>
      <c r="AQ20" s="500">
        <v>37.17</v>
      </c>
      <c r="AR20" s="156"/>
      <c r="AS20" s="156"/>
      <c r="AT20" s="156"/>
      <c r="AU20" s="77"/>
      <c r="AV20" s="77"/>
      <c r="AW20" s="157"/>
      <c r="AX20" s="58"/>
      <c r="BC20" s="58"/>
      <c r="BD20" s="382"/>
      <c r="BE20" s="383"/>
      <c r="BF20" s="382"/>
      <c r="BG20" s="382"/>
      <c r="BH20" s="382"/>
      <c r="BI20" s="385"/>
      <c r="BJ20" s="383"/>
      <c r="BK20" s="382"/>
      <c r="BL20" s="58"/>
      <c r="BN20" s="58"/>
      <c r="BO20" s="382"/>
      <c r="BP20" s="383"/>
      <c r="BQ20" s="382"/>
      <c r="BR20" s="382"/>
      <c r="BS20" s="384"/>
      <c r="BT20" s="383"/>
      <c r="BU20" s="383"/>
      <c r="BV20" s="382"/>
      <c r="BW20" s="58"/>
    </row>
    <row r="21" spans="1:75" x14ac:dyDescent="0.25">
      <c r="A21" s="143" t="s">
        <v>230</v>
      </c>
      <c r="B21" s="139" t="s">
        <v>185</v>
      </c>
      <c r="C21" s="140">
        <v>208</v>
      </c>
      <c r="D21" s="394">
        <v>0</v>
      </c>
      <c r="E21" s="394">
        <v>2</v>
      </c>
      <c r="F21" s="394">
        <v>0</v>
      </c>
      <c r="G21" s="394">
        <v>0</v>
      </c>
      <c r="H21" s="395">
        <v>240</v>
      </c>
      <c r="I21" s="394">
        <v>0</v>
      </c>
      <c r="J21" s="476">
        <f t="shared" si="0"/>
        <v>24.409994023029792</v>
      </c>
      <c r="K21" s="394">
        <v>11</v>
      </c>
      <c r="L21" s="394">
        <v>4</v>
      </c>
      <c r="M21" s="478">
        <v>0.67200000000000004</v>
      </c>
      <c r="N21" s="478">
        <v>50</v>
      </c>
      <c r="O21" s="478">
        <v>0.21</v>
      </c>
      <c r="P21" s="478">
        <v>0.55100000000000005</v>
      </c>
      <c r="Q21" s="478">
        <v>44.03</v>
      </c>
      <c r="R21" s="112">
        <v>72.117039586919091</v>
      </c>
      <c r="S21" s="478">
        <v>68.69</v>
      </c>
      <c r="T21" s="486">
        <v>790</v>
      </c>
      <c r="U21" s="478">
        <v>3.61</v>
      </c>
      <c r="V21" s="485">
        <v>33.28</v>
      </c>
      <c r="W21" s="112">
        <v>7.5471698113207548</v>
      </c>
      <c r="X21" s="480">
        <v>4</v>
      </c>
      <c r="Y21" s="481">
        <v>10</v>
      </c>
      <c r="Z21" s="396">
        <v>3</v>
      </c>
      <c r="AA21" s="481">
        <v>72.78</v>
      </c>
      <c r="AB21" s="481">
        <v>83.86</v>
      </c>
      <c r="AC21" s="481">
        <v>5.26</v>
      </c>
      <c r="AD21" s="481">
        <v>65.59</v>
      </c>
      <c r="AE21" s="78">
        <v>250.8</v>
      </c>
      <c r="AF21" s="481">
        <v>90.43</v>
      </c>
      <c r="AG21" s="481">
        <v>92.4</v>
      </c>
      <c r="AH21" s="113">
        <v>15.7</v>
      </c>
      <c r="AI21" s="481">
        <v>114</v>
      </c>
      <c r="AJ21" s="113">
        <v>62.5</v>
      </c>
      <c r="AK21" s="481">
        <v>43.5</v>
      </c>
      <c r="AL21" s="481">
        <v>84.61</v>
      </c>
      <c r="AM21" s="482">
        <v>43152.31</v>
      </c>
      <c r="AN21" s="482">
        <v>44574</v>
      </c>
      <c r="AO21" s="484">
        <f t="shared" si="1"/>
        <v>1.0981953611907864</v>
      </c>
      <c r="AP21" s="90"/>
      <c r="AQ21" s="500">
        <v>35.58</v>
      </c>
      <c r="AR21" s="156"/>
      <c r="AS21" s="156"/>
      <c r="AT21" s="156"/>
      <c r="AU21" s="77"/>
      <c r="AV21" s="77"/>
      <c r="AW21" s="157"/>
      <c r="AX21" s="58"/>
      <c r="BC21" s="58"/>
      <c r="BD21" s="382"/>
      <c r="BE21" s="383"/>
      <c r="BF21" s="382"/>
      <c r="BG21" s="382"/>
      <c r="BH21" s="382"/>
      <c r="BI21" s="385"/>
      <c r="BJ21" s="383"/>
      <c r="BK21" s="382"/>
      <c r="BL21" s="58"/>
      <c r="BN21" s="58"/>
      <c r="BO21" s="382"/>
      <c r="BP21" s="383"/>
      <c r="BQ21" s="382"/>
      <c r="BR21" s="382"/>
      <c r="BS21" s="384"/>
      <c r="BT21" s="383"/>
      <c r="BU21" s="383"/>
      <c r="BV21" s="382"/>
      <c r="BW21" s="58"/>
    </row>
    <row r="22" spans="1:75" x14ac:dyDescent="0.25">
      <c r="A22" s="143" t="s">
        <v>230</v>
      </c>
      <c r="B22" s="139" t="s">
        <v>186</v>
      </c>
      <c r="C22" s="140">
        <v>209</v>
      </c>
      <c r="D22" s="394">
        <v>0</v>
      </c>
      <c r="E22" s="394">
        <v>1428</v>
      </c>
      <c r="F22" s="394">
        <v>0</v>
      </c>
      <c r="G22" s="394">
        <v>0</v>
      </c>
      <c r="H22" s="395">
        <v>1468</v>
      </c>
      <c r="I22" s="394">
        <v>0</v>
      </c>
      <c r="J22" s="476">
        <f t="shared" si="0"/>
        <v>41.545298981909568</v>
      </c>
      <c r="K22" s="394">
        <v>41</v>
      </c>
      <c r="L22" s="394">
        <v>13</v>
      </c>
      <c r="M22" s="478">
        <v>0.71299999999999997</v>
      </c>
      <c r="N22" s="478">
        <v>49.46</v>
      </c>
      <c r="O22" s="478">
        <v>0.32</v>
      </c>
      <c r="P22" s="478">
        <v>0.53300000000000003</v>
      </c>
      <c r="Q22" s="478">
        <v>44.97</v>
      </c>
      <c r="R22" s="112">
        <v>75.407823188914236</v>
      </c>
      <c r="S22" s="478">
        <v>67.47</v>
      </c>
      <c r="T22" s="486">
        <v>1459</v>
      </c>
      <c r="U22" s="478">
        <v>2.87</v>
      </c>
      <c r="V22" s="485">
        <v>35.15</v>
      </c>
      <c r="W22" s="112">
        <v>128.31335471889247</v>
      </c>
      <c r="X22" s="480">
        <v>5</v>
      </c>
      <c r="Y22" s="481">
        <v>10</v>
      </c>
      <c r="Z22" s="396">
        <v>3</v>
      </c>
      <c r="AA22" s="481">
        <v>81.59</v>
      </c>
      <c r="AB22" s="481">
        <v>86.21</v>
      </c>
      <c r="AC22" s="481">
        <v>5.25</v>
      </c>
      <c r="AD22" s="481">
        <v>69.61</v>
      </c>
      <c r="AE22" s="78">
        <v>100.5</v>
      </c>
      <c r="AF22" s="481">
        <v>88.2</v>
      </c>
      <c r="AG22" s="481">
        <v>93.95</v>
      </c>
      <c r="AH22" s="113">
        <v>16.100000000000001</v>
      </c>
      <c r="AI22" s="481">
        <v>86</v>
      </c>
      <c r="AJ22" s="113">
        <v>64.5</v>
      </c>
      <c r="AK22" s="481">
        <v>51.5</v>
      </c>
      <c r="AL22" s="481">
        <v>85.59</v>
      </c>
      <c r="AM22" s="482">
        <v>89849.39</v>
      </c>
      <c r="AN22" s="483">
        <v>96360</v>
      </c>
      <c r="AO22" s="484">
        <f t="shared" si="1"/>
        <v>2.4153790396722017</v>
      </c>
      <c r="AP22" s="90"/>
      <c r="AQ22" s="500">
        <v>32.29</v>
      </c>
      <c r="AR22" s="156"/>
      <c r="AS22" s="156"/>
      <c r="AT22" s="156"/>
      <c r="AU22" s="77"/>
      <c r="AV22" s="77"/>
      <c r="AW22" s="157"/>
      <c r="AX22" s="92"/>
      <c r="BC22" s="58"/>
      <c r="BD22" s="382"/>
      <c r="BE22" s="383"/>
      <c r="BF22" s="382"/>
      <c r="BG22" s="382"/>
      <c r="BH22" s="382"/>
      <c r="BI22" s="385"/>
      <c r="BJ22" s="383"/>
      <c r="BK22" s="382"/>
      <c r="BL22" s="58"/>
      <c r="BN22" s="58"/>
      <c r="BO22" s="382"/>
      <c r="BP22" s="383"/>
      <c r="BQ22" s="382"/>
      <c r="BR22" s="382"/>
      <c r="BS22" s="384"/>
      <c r="BT22" s="383"/>
      <c r="BU22" s="383"/>
      <c r="BV22" s="382"/>
      <c r="BW22" s="58"/>
    </row>
    <row r="23" spans="1:75" x14ac:dyDescent="0.25">
      <c r="A23" s="143" t="s">
        <v>230</v>
      </c>
      <c r="B23" s="139" t="s">
        <v>187</v>
      </c>
      <c r="C23" s="140">
        <v>210</v>
      </c>
      <c r="D23" s="394">
        <v>0</v>
      </c>
      <c r="E23" s="394">
        <v>33</v>
      </c>
      <c r="F23" s="394">
        <v>0</v>
      </c>
      <c r="G23" s="394">
        <v>23</v>
      </c>
      <c r="H23" s="395">
        <v>817</v>
      </c>
      <c r="I23" s="394">
        <v>0</v>
      </c>
      <c r="J23" s="476">
        <f t="shared" si="0"/>
        <v>81.877369592888314</v>
      </c>
      <c r="K23" s="394">
        <v>24</v>
      </c>
      <c r="L23" s="394">
        <v>0</v>
      </c>
      <c r="M23" s="478">
        <v>0.65300000000000002</v>
      </c>
      <c r="N23" s="478">
        <v>63.24</v>
      </c>
      <c r="O23" s="478">
        <v>0.18</v>
      </c>
      <c r="P23" s="478">
        <v>0.53400000000000003</v>
      </c>
      <c r="Q23" s="478">
        <v>58.56</v>
      </c>
      <c r="R23" s="112">
        <v>77.116542685086785</v>
      </c>
      <c r="S23" s="478">
        <v>67.89</v>
      </c>
      <c r="T23" s="486">
        <v>352</v>
      </c>
      <c r="U23" s="478">
        <v>3.22</v>
      </c>
      <c r="V23" s="485">
        <v>31.32</v>
      </c>
      <c r="W23" s="112">
        <v>15.649452269170579</v>
      </c>
      <c r="X23" s="480">
        <v>4</v>
      </c>
      <c r="Y23" s="481">
        <v>10</v>
      </c>
      <c r="Z23" s="396">
        <v>1</v>
      </c>
      <c r="AA23" s="481">
        <v>70.87</v>
      </c>
      <c r="AB23" s="481">
        <v>70.98</v>
      </c>
      <c r="AC23" s="481">
        <v>6.46</v>
      </c>
      <c r="AD23" s="481">
        <v>63.87</v>
      </c>
      <c r="AE23" s="78">
        <v>128</v>
      </c>
      <c r="AF23" s="481">
        <v>69.02</v>
      </c>
      <c r="AG23" s="481">
        <v>89.2</v>
      </c>
      <c r="AH23" s="113">
        <v>17.3</v>
      </c>
      <c r="AI23" s="481">
        <v>107.5</v>
      </c>
      <c r="AJ23" s="113">
        <v>49</v>
      </c>
      <c r="AK23" s="481">
        <v>26</v>
      </c>
      <c r="AL23" s="481">
        <v>81.17</v>
      </c>
      <c r="AM23" s="482">
        <v>28426.94</v>
      </c>
      <c r="AN23" s="482">
        <v>29087</v>
      </c>
      <c r="AO23" s="484">
        <f t="shared" si="1"/>
        <v>0.77398411506831211</v>
      </c>
      <c r="AP23" s="90"/>
      <c r="AQ23" s="500">
        <v>39.130000000000003</v>
      </c>
      <c r="AR23" s="156"/>
      <c r="AS23" s="156"/>
      <c r="AT23" s="156"/>
      <c r="AU23" s="77"/>
      <c r="AV23" s="77"/>
      <c r="AW23" s="157"/>
      <c r="AX23" s="58"/>
      <c r="BC23" s="58"/>
      <c r="BD23" s="382"/>
      <c r="BE23" s="383"/>
      <c r="BF23" s="382"/>
      <c r="BG23" s="382"/>
      <c r="BH23" s="382"/>
      <c r="BI23" s="385"/>
      <c r="BJ23" s="383"/>
      <c r="BK23" s="382"/>
      <c r="BL23" s="58"/>
      <c r="BN23" s="58"/>
      <c r="BO23" s="382"/>
      <c r="BP23" s="383"/>
      <c r="BQ23" s="382"/>
      <c r="BR23" s="382"/>
      <c r="BS23" s="384"/>
      <c r="BT23" s="383"/>
      <c r="BU23" s="383"/>
      <c r="BV23" s="382"/>
      <c r="BW23" s="58"/>
    </row>
    <row r="24" spans="1:75" x14ac:dyDescent="0.25">
      <c r="A24" s="138" t="s">
        <v>188</v>
      </c>
      <c r="B24" s="139" t="s">
        <v>188</v>
      </c>
      <c r="C24" s="140">
        <v>301</v>
      </c>
      <c r="D24" s="394">
        <v>262</v>
      </c>
      <c r="E24" s="394">
        <v>68</v>
      </c>
      <c r="F24" s="394">
        <v>0</v>
      </c>
      <c r="G24" s="394">
        <v>0</v>
      </c>
      <c r="H24" s="395">
        <v>6573</v>
      </c>
      <c r="I24" s="394">
        <v>0</v>
      </c>
      <c r="J24" s="476">
        <f t="shared" si="0"/>
        <v>51.889283560581504</v>
      </c>
      <c r="K24" s="394">
        <v>83</v>
      </c>
      <c r="L24" s="394">
        <v>27</v>
      </c>
      <c r="M24" s="478">
        <v>0.71399999999999997</v>
      </c>
      <c r="N24" s="478">
        <v>54.24</v>
      </c>
      <c r="O24" s="478">
        <v>0.43</v>
      </c>
      <c r="P24" s="478">
        <v>0.504</v>
      </c>
      <c r="Q24" s="478">
        <v>48.85</v>
      </c>
      <c r="R24" s="112">
        <v>70.357751277683121</v>
      </c>
      <c r="S24" s="478">
        <v>64.759999999999991</v>
      </c>
      <c r="T24" s="486">
        <v>973</v>
      </c>
      <c r="U24" s="478">
        <v>3.72</v>
      </c>
      <c r="V24" s="485">
        <v>36.86</v>
      </c>
      <c r="W24" s="112">
        <v>84.84126124173801</v>
      </c>
      <c r="X24" s="480">
        <v>5</v>
      </c>
      <c r="Y24" s="481">
        <v>1</v>
      </c>
      <c r="Z24" s="396">
        <v>5</v>
      </c>
      <c r="AA24" s="481">
        <v>82.65</v>
      </c>
      <c r="AB24" s="481">
        <v>81.290000000000006</v>
      </c>
      <c r="AC24" s="481">
        <v>18.78</v>
      </c>
      <c r="AD24" s="481">
        <v>66.48</v>
      </c>
      <c r="AE24" s="78">
        <v>159.9</v>
      </c>
      <c r="AF24" s="481">
        <v>74.680000000000007</v>
      </c>
      <c r="AG24" s="481">
        <v>87.96</v>
      </c>
      <c r="AH24" s="113">
        <v>18.3</v>
      </c>
      <c r="AI24" s="481">
        <v>87</v>
      </c>
      <c r="AJ24" s="113">
        <v>67</v>
      </c>
      <c r="AK24" s="481">
        <v>57</v>
      </c>
      <c r="AL24" s="481">
        <v>86.25</v>
      </c>
      <c r="AM24" s="482">
        <v>144784.82999999999</v>
      </c>
      <c r="AN24" s="483">
        <v>155948</v>
      </c>
      <c r="AO24" s="484">
        <f t="shared" si="1"/>
        <v>2.5700597684623925</v>
      </c>
      <c r="AP24" s="90"/>
      <c r="AQ24" s="500">
        <v>17.670000000000002</v>
      </c>
      <c r="AR24" s="156"/>
      <c r="AS24" s="156"/>
      <c r="AT24" s="156"/>
      <c r="AU24" s="77"/>
      <c r="AV24" s="77"/>
      <c r="AW24" s="157"/>
      <c r="AX24" s="92"/>
      <c r="BC24" s="58"/>
      <c r="BD24" s="382"/>
      <c r="BE24" s="383"/>
      <c r="BF24" s="382"/>
      <c r="BG24" s="382"/>
      <c r="BH24" s="382"/>
      <c r="BI24" s="385"/>
      <c r="BJ24" s="383"/>
      <c r="BK24" s="382"/>
      <c r="BL24" s="58"/>
      <c r="BN24" s="58"/>
      <c r="BO24" s="382"/>
      <c r="BP24" s="383"/>
      <c r="BQ24" s="382"/>
      <c r="BR24" s="382"/>
      <c r="BS24" s="384"/>
      <c r="BT24" s="383"/>
      <c r="BU24" s="383"/>
      <c r="BV24" s="382"/>
      <c r="BW24" s="58"/>
    </row>
    <row r="25" spans="1:75" x14ac:dyDescent="0.25">
      <c r="A25" s="138" t="s">
        <v>188</v>
      </c>
      <c r="B25" s="139" t="s">
        <v>189</v>
      </c>
      <c r="C25" s="140">
        <v>302</v>
      </c>
      <c r="D25" s="394">
        <v>23</v>
      </c>
      <c r="E25" s="394">
        <v>5</v>
      </c>
      <c r="F25" s="394">
        <v>0</v>
      </c>
      <c r="G25" s="394">
        <v>0</v>
      </c>
      <c r="H25" s="395">
        <v>91</v>
      </c>
      <c r="I25" s="394">
        <v>0</v>
      </c>
      <c r="J25" s="476">
        <f t="shared" si="0"/>
        <v>111.54368425883358</v>
      </c>
      <c r="K25" s="394">
        <v>13</v>
      </c>
      <c r="L25" s="394">
        <v>4</v>
      </c>
      <c r="M25" s="478">
        <v>0.68500000000000005</v>
      </c>
      <c r="N25" s="478">
        <v>47.4</v>
      </c>
      <c r="O25" s="478">
        <v>0.28000000000000003</v>
      </c>
      <c r="P25" s="478">
        <v>0.47899999999999998</v>
      </c>
      <c r="Q25" s="478">
        <v>46.11</v>
      </c>
      <c r="R25" s="112">
        <v>63.82699868938402</v>
      </c>
      <c r="S25" s="478">
        <v>67.849999999999994</v>
      </c>
      <c r="T25" s="479">
        <v>50</v>
      </c>
      <c r="U25" s="478">
        <v>3.12</v>
      </c>
      <c r="V25" s="485">
        <v>28.45</v>
      </c>
      <c r="W25" s="112">
        <v>4.431314623338257</v>
      </c>
      <c r="X25" s="480">
        <v>5</v>
      </c>
      <c r="Y25" s="481">
        <v>10</v>
      </c>
      <c r="Z25" s="396">
        <v>6</v>
      </c>
      <c r="AA25" s="481">
        <v>54.26</v>
      </c>
      <c r="AB25" s="481">
        <v>88.9</v>
      </c>
      <c r="AC25" s="481">
        <v>5.82</v>
      </c>
      <c r="AD25" s="481">
        <v>65.569999999999993</v>
      </c>
      <c r="AE25" s="78">
        <v>364</v>
      </c>
      <c r="AF25" s="481">
        <v>85.76</v>
      </c>
      <c r="AG25" s="481">
        <v>92.91</v>
      </c>
      <c r="AH25" s="113">
        <v>16.7</v>
      </c>
      <c r="AI25" s="481">
        <v>97</v>
      </c>
      <c r="AJ25" s="113">
        <v>61.5</v>
      </c>
      <c r="AK25" s="481">
        <v>47</v>
      </c>
      <c r="AL25" s="481">
        <v>86.29</v>
      </c>
      <c r="AM25" s="482">
        <v>11356.48</v>
      </c>
      <c r="AN25" s="482">
        <v>11579</v>
      </c>
      <c r="AO25" s="484">
        <f t="shared" si="1"/>
        <v>0.65313665267171894</v>
      </c>
      <c r="AP25" s="90"/>
      <c r="AQ25" s="500">
        <v>8.8000000000000007</v>
      </c>
      <c r="AR25" s="156"/>
      <c r="AS25" s="156"/>
      <c r="AT25" s="156"/>
      <c r="AU25" s="77"/>
      <c r="AV25" s="77"/>
      <c r="AW25" s="157"/>
      <c r="AX25" s="58"/>
      <c r="BC25" s="58"/>
      <c r="BD25" s="382"/>
      <c r="BE25" s="383"/>
      <c r="BF25" s="382"/>
      <c r="BG25" s="382"/>
      <c r="BH25" s="382"/>
      <c r="BI25" s="385"/>
      <c r="BJ25" s="383"/>
      <c r="BK25" s="382"/>
      <c r="BL25" s="58"/>
      <c r="BN25" s="58"/>
      <c r="BO25" s="382"/>
      <c r="BP25" s="383"/>
      <c r="BQ25" s="382"/>
      <c r="BR25" s="382"/>
      <c r="BS25" s="384"/>
      <c r="BT25" s="383"/>
      <c r="BU25" s="383"/>
      <c r="BV25" s="382"/>
      <c r="BW25" s="58"/>
    </row>
    <row r="26" spans="1:75" x14ac:dyDescent="0.25">
      <c r="A26" s="138" t="s">
        <v>188</v>
      </c>
      <c r="B26" s="139" t="s">
        <v>190</v>
      </c>
      <c r="C26" s="140">
        <v>303</v>
      </c>
      <c r="D26" s="394">
        <v>57</v>
      </c>
      <c r="E26" s="394">
        <v>1</v>
      </c>
      <c r="F26" s="394">
        <v>0</v>
      </c>
      <c r="G26" s="394">
        <v>0</v>
      </c>
      <c r="H26" s="395">
        <v>1345</v>
      </c>
      <c r="I26" s="394">
        <v>684</v>
      </c>
      <c r="J26" s="476">
        <f t="shared" si="0"/>
        <v>67.004338162508787</v>
      </c>
      <c r="K26" s="394">
        <v>21</v>
      </c>
      <c r="L26" s="394">
        <v>6</v>
      </c>
      <c r="M26" s="478">
        <v>0.59699999999999998</v>
      </c>
      <c r="N26" s="478">
        <v>64.490000000000009</v>
      </c>
      <c r="O26" s="478">
        <v>0.1</v>
      </c>
      <c r="P26" s="478">
        <v>0.44</v>
      </c>
      <c r="Q26" s="478">
        <v>59.93</v>
      </c>
      <c r="R26" s="112">
        <v>85.288123031313702</v>
      </c>
      <c r="S26" s="478">
        <v>65.400000000000006</v>
      </c>
      <c r="T26" s="479">
        <v>181</v>
      </c>
      <c r="U26" s="478">
        <v>3.25</v>
      </c>
      <c r="V26" s="479">
        <v>48.44</v>
      </c>
      <c r="W26" s="112">
        <v>19.009216589861751</v>
      </c>
      <c r="X26" s="480">
        <v>2</v>
      </c>
      <c r="Y26" s="481">
        <v>10</v>
      </c>
      <c r="Z26" s="396">
        <v>1</v>
      </c>
      <c r="AA26" s="481">
        <v>55.88</v>
      </c>
      <c r="AB26" s="481">
        <v>74.16</v>
      </c>
      <c r="AC26" s="481">
        <v>0.37</v>
      </c>
      <c r="AD26" s="481">
        <v>55.09</v>
      </c>
      <c r="AE26" s="78">
        <v>193.1</v>
      </c>
      <c r="AF26" s="481">
        <v>61.91</v>
      </c>
      <c r="AG26" s="481">
        <v>94.93</v>
      </c>
      <c r="AH26" s="113">
        <v>27.9</v>
      </c>
      <c r="AI26" s="481">
        <v>82</v>
      </c>
      <c r="AJ26" s="113">
        <v>31.5</v>
      </c>
      <c r="AK26" s="481">
        <v>7.5</v>
      </c>
      <c r="AL26" s="481">
        <v>75.97</v>
      </c>
      <c r="AM26" s="482">
        <v>28842.23</v>
      </c>
      <c r="AN26" s="482">
        <v>30687</v>
      </c>
      <c r="AO26" s="484">
        <f t="shared" si="1"/>
        <v>2.1320242343720799</v>
      </c>
      <c r="AP26" s="90"/>
      <c r="AQ26" s="500">
        <v>13.22</v>
      </c>
      <c r="AR26" s="156"/>
      <c r="AS26" s="156"/>
      <c r="AT26" s="156"/>
      <c r="AU26" s="77"/>
      <c r="AV26" s="77"/>
      <c r="AW26" s="157"/>
      <c r="AX26" s="58"/>
      <c r="BC26" s="58"/>
      <c r="BD26" s="382"/>
      <c r="BE26" s="383"/>
      <c r="BF26" s="382"/>
      <c r="BG26" s="382"/>
      <c r="BH26" s="382"/>
      <c r="BI26" s="385"/>
      <c r="BJ26" s="383"/>
      <c r="BK26" s="382"/>
      <c r="BL26" s="58"/>
      <c r="BN26" s="58"/>
      <c r="BO26" s="382"/>
      <c r="BP26" s="383"/>
      <c r="BQ26" s="382"/>
      <c r="BR26" s="382"/>
      <c r="BS26" s="384"/>
      <c r="BT26" s="383"/>
      <c r="BU26" s="383"/>
      <c r="BV26" s="382"/>
      <c r="BW26" s="58"/>
    </row>
    <row r="27" spans="1:75" x14ac:dyDescent="0.25">
      <c r="A27" s="138" t="s">
        <v>188</v>
      </c>
      <c r="B27" s="139" t="s">
        <v>191</v>
      </c>
      <c r="C27" s="140">
        <v>304</v>
      </c>
      <c r="D27" s="394">
        <v>0</v>
      </c>
      <c r="E27" s="394">
        <v>0</v>
      </c>
      <c r="F27" s="394">
        <v>0</v>
      </c>
      <c r="G27" s="394">
        <v>0</v>
      </c>
      <c r="H27" s="395">
        <v>734</v>
      </c>
      <c r="I27" s="394">
        <v>341</v>
      </c>
      <c r="J27" s="476">
        <f t="shared" si="0"/>
        <v>79.001071025862416</v>
      </c>
      <c r="K27" s="394">
        <v>17</v>
      </c>
      <c r="L27" s="394">
        <v>0</v>
      </c>
      <c r="M27" s="478">
        <v>0.625</v>
      </c>
      <c r="N27" s="478">
        <v>66.56</v>
      </c>
      <c r="O27" s="478">
        <v>7.0000000000000007E-2</v>
      </c>
      <c r="P27" s="478">
        <v>0.47799999999999998</v>
      </c>
      <c r="Q27" s="478">
        <v>57.31</v>
      </c>
      <c r="R27" s="112">
        <v>79.307871615563926</v>
      </c>
      <c r="S27" s="478">
        <v>64.789999999999992</v>
      </c>
      <c r="T27" s="479">
        <v>174</v>
      </c>
      <c r="U27" s="478">
        <v>4.8600000000000003</v>
      </c>
      <c r="V27" s="479">
        <v>45.33</v>
      </c>
      <c r="W27" s="112">
        <v>16.877637130801688</v>
      </c>
      <c r="X27" s="480">
        <v>2</v>
      </c>
      <c r="Y27" s="481">
        <v>10</v>
      </c>
      <c r="Z27" s="396">
        <v>2</v>
      </c>
      <c r="AA27" s="481">
        <v>52.25</v>
      </c>
      <c r="AB27" s="481">
        <v>55.88</v>
      </c>
      <c r="AC27" s="481">
        <v>1.32</v>
      </c>
      <c r="AD27" s="481">
        <v>58.44</v>
      </c>
      <c r="AE27" s="78">
        <v>569</v>
      </c>
      <c r="AF27" s="481">
        <v>65.08</v>
      </c>
      <c r="AG27" s="481">
        <v>77.77</v>
      </c>
      <c r="AH27" s="113">
        <v>20.9</v>
      </c>
      <c r="AI27" s="481">
        <v>95</v>
      </c>
      <c r="AJ27" s="113">
        <v>27</v>
      </c>
      <c r="AK27" s="481">
        <v>8</v>
      </c>
      <c r="AL27" s="481">
        <v>83.39</v>
      </c>
      <c r="AM27" s="482">
        <v>20518.830000000002</v>
      </c>
      <c r="AN27" s="482">
        <v>21262</v>
      </c>
      <c r="AO27" s="484">
        <f t="shared" si="1"/>
        <v>1.20729755708943</v>
      </c>
      <c r="AP27" s="90"/>
      <c r="AQ27" s="500">
        <v>14.41</v>
      </c>
      <c r="AR27" s="156"/>
      <c r="AS27" s="156"/>
      <c r="AT27" s="156"/>
      <c r="AU27" s="77"/>
      <c r="AV27" s="77"/>
      <c r="AW27" s="157"/>
      <c r="AX27" s="58"/>
      <c r="BC27" s="58"/>
      <c r="BD27" s="382"/>
      <c r="BE27" s="383"/>
      <c r="BF27" s="382"/>
      <c r="BG27" s="382"/>
      <c r="BH27" s="382"/>
      <c r="BI27" s="385"/>
      <c r="BJ27" s="383"/>
      <c r="BK27" s="382"/>
      <c r="BL27" s="58"/>
      <c r="BN27" s="58"/>
      <c r="BO27" s="382"/>
      <c r="BP27" s="383"/>
      <c r="BQ27" s="382"/>
      <c r="BR27" s="382"/>
      <c r="BS27" s="384"/>
      <c r="BT27" s="383"/>
      <c r="BU27" s="383"/>
      <c r="BV27" s="382"/>
      <c r="BW27" s="58"/>
    </row>
    <row r="28" spans="1:75" x14ac:dyDescent="0.25">
      <c r="A28" s="138" t="s">
        <v>188</v>
      </c>
      <c r="B28" s="139" t="s">
        <v>192</v>
      </c>
      <c r="C28" s="140">
        <v>305</v>
      </c>
      <c r="D28" s="394">
        <v>3</v>
      </c>
      <c r="E28" s="394">
        <v>0</v>
      </c>
      <c r="F28" s="394">
        <v>0</v>
      </c>
      <c r="G28" s="394">
        <v>0</v>
      </c>
      <c r="H28" s="395">
        <v>0</v>
      </c>
      <c r="I28" s="394">
        <v>113</v>
      </c>
      <c r="J28" s="476">
        <f t="shared" si="0"/>
        <v>71.502813130641442</v>
      </c>
      <c r="K28" s="394">
        <v>1</v>
      </c>
      <c r="L28" s="394">
        <v>0</v>
      </c>
      <c r="M28" s="478">
        <v>0.66600000000000004</v>
      </c>
      <c r="N28" s="478">
        <v>50.32</v>
      </c>
      <c r="O28" s="478">
        <v>0.09</v>
      </c>
      <c r="P28" s="478">
        <v>0.42</v>
      </c>
      <c r="Q28" s="478" t="s">
        <v>162</v>
      </c>
      <c r="R28" s="112">
        <v>64.257555847569009</v>
      </c>
      <c r="S28" s="478">
        <v>67.960000000000008</v>
      </c>
      <c r="T28" s="479">
        <v>3</v>
      </c>
      <c r="U28" s="478">
        <v>2.4300000000000002</v>
      </c>
      <c r="V28" s="479">
        <v>29.73</v>
      </c>
      <c r="W28" s="479" t="s">
        <v>162</v>
      </c>
      <c r="X28" s="480">
        <v>4</v>
      </c>
      <c r="Y28" s="481">
        <v>10</v>
      </c>
      <c r="Z28" s="396">
        <v>1</v>
      </c>
      <c r="AA28" s="481">
        <v>34.479999999999997</v>
      </c>
      <c r="AB28" s="481">
        <v>74.52</v>
      </c>
      <c r="AC28" s="481">
        <v>0.64</v>
      </c>
      <c r="AD28" s="481">
        <v>69.17</v>
      </c>
      <c r="AE28" s="78">
        <v>39.299999999999997</v>
      </c>
      <c r="AF28" s="481">
        <v>77.42</v>
      </c>
      <c r="AG28" s="481">
        <v>87.1</v>
      </c>
      <c r="AH28" s="113">
        <v>11.2</v>
      </c>
      <c r="AI28" s="481">
        <v>106</v>
      </c>
      <c r="AJ28" s="113">
        <v>43</v>
      </c>
      <c r="AK28" s="481">
        <v>27.5</v>
      </c>
      <c r="AL28" s="481">
        <v>85.75</v>
      </c>
      <c r="AM28" s="482">
        <v>1319</v>
      </c>
      <c r="AN28" s="482">
        <v>1378</v>
      </c>
      <c r="AO28" s="484">
        <f t="shared" si="1"/>
        <v>1.4910285569876169</v>
      </c>
      <c r="AP28" s="90"/>
      <c r="AQ28" s="500">
        <v>31.77</v>
      </c>
      <c r="AR28" s="156"/>
      <c r="AS28" s="156"/>
      <c r="AT28" s="156"/>
      <c r="AU28" s="77"/>
      <c r="AV28" s="77"/>
      <c r="AW28" s="157"/>
      <c r="AX28" s="58"/>
      <c r="BC28" s="58"/>
      <c r="BD28" s="382"/>
      <c r="BE28" s="383"/>
      <c r="BF28" s="382"/>
      <c r="BG28" s="382"/>
      <c r="BH28" s="382"/>
      <c r="BI28" s="385"/>
      <c r="BJ28" s="383"/>
      <c r="BK28" s="382"/>
      <c r="BL28" s="58"/>
      <c r="BN28" s="58"/>
      <c r="BO28" s="382"/>
      <c r="BP28" s="383"/>
      <c r="BQ28" s="382"/>
      <c r="BR28" s="382"/>
      <c r="BS28" s="384"/>
      <c r="BT28" s="383"/>
      <c r="BU28" s="383"/>
      <c r="BV28" s="382"/>
      <c r="BW28" s="58"/>
    </row>
    <row r="29" spans="1:75" x14ac:dyDescent="0.25">
      <c r="A29" s="138" t="s">
        <v>188</v>
      </c>
      <c r="B29" s="139" t="s">
        <v>193</v>
      </c>
      <c r="C29" s="140">
        <v>306</v>
      </c>
      <c r="D29" s="394">
        <v>1</v>
      </c>
      <c r="E29" s="394">
        <v>19</v>
      </c>
      <c r="F29" s="394">
        <v>0</v>
      </c>
      <c r="G29" s="394">
        <v>0</v>
      </c>
      <c r="H29" s="395">
        <v>807</v>
      </c>
      <c r="I29" s="394">
        <v>142</v>
      </c>
      <c r="J29" s="476">
        <f t="shared" si="0"/>
        <v>99.013144375627817</v>
      </c>
      <c r="K29" s="394">
        <v>28</v>
      </c>
      <c r="L29" s="394">
        <v>7</v>
      </c>
      <c r="M29" s="478">
        <v>0.65800000000000003</v>
      </c>
      <c r="N29" s="478">
        <v>57.4</v>
      </c>
      <c r="O29" s="478">
        <v>0.17</v>
      </c>
      <c r="P29" s="478">
        <v>0.47699999999999998</v>
      </c>
      <c r="Q29" s="478">
        <v>47.25</v>
      </c>
      <c r="R29" s="112">
        <v>80.799132164165599</v>
      </c>
      <c r="S29" s="478">
        <v>68.25</v>
      </c>
      <c r="T29" s="479">
        <v>340</v>
      </c>
      <c r="U29" s="478">
        <v>3</v>
      </c>
      <c r="V29" s="479">
        <v>48.58</v>
      </c>
      <c r="W29" s="112">
        <v>40.633608815426996</v>
      </c>
      <c r="X29" s="480">
        <v>3</v>
      </c>
      <c r="Y29" s="481">
        <v>5</v>
      </c>
      <c r="Z29" s="396">
        <v>4</v>
      </c>
      <c r="AA29" s="481">
        <v>67</v>
      </c>
      <c r="AB29" s="481">
        <v>63.13</v>
      </c>
      <c r="AC29" s="481">
        <v>2.2000000000000002</v>
      </c>
      <c r="AD29" s="481">
        <v>61.99</v>
      </c>
      <c r="AE29" s="78">
        <v>99</v>
      </c>
      <c r="AF29" s="481">
        <v>72.55</v>
      </c>
      <c r="AG29" s="481">
        <v>92.36</v>
      </c>
      <c r="AH29" s="113">
        <v>17.8</v>
      </c>
      <c r="AI29" s="481">
        <v>85.5</v>
      </c>
      <c r="AJ29" s="113">
        <v>38.5</v>
      </c>
      <c r="AK29" s="481">
        <v>26.5</v>
      </c>
      <c r="AL29" s="481">
        <v>85.02</v>
      </c>
      <c r="AM29" s="482">
        <v>25890.61</v>
      </c>
      <c r="AN29" s="482">
        <v>27652</v>
      </c>
      <c r="AO29" s="484">
        <f t="shared" si="1"/>
        <v>2.2677333597006819</v>
      </c>
      <c r="AP29" s="90"/>
      <c r="AQ29" s="500">
        <v>25.48</v>
      </c>
      <c r="AR29" s="156"/>
      <c r="AS29" s="156"/>
      <c r="AT29" s="156"/>
      <c r="AU29" s="77"/>
      <c r="AV29" s="77"/>
      <c r="AW29" s="157"/>
      <c r="AX29" s="58"/>
      <c r="BC29" s="58"/>
      <c r="BD29" s="382"/>
      <c r="BE29" s="383"/>
      <c r="BF29" s="382"/>
      <c r="BG29" s="382"/>
      <c r="BH29" s="382"/>
      <c r="BI29" s="385"/>
      <c r="BJ29" s="383"/>
      <c r="BK29" s="382"/>
      <c r="BL29" s="58"/>
      <c r="BN29" s="58"/>
      <c r="BO29" s="382"/>
      <c r="BP29" s="383"/>
      <c r="BQ29" s="382"/>
      <c r="BR29" s="382"/>
      <c r="BS29" s="384"/>
      <c r="BT29" s="383"/>
      <c r="BU29" s="383"/>
      <c r="BV29" s="382"/>
      <c r="BW29" s="58"/>
    </row>
    <row r="30" spans="1:75" x14ac:dyDescent="0.25">
      <c r="A30" s="138" t="s">
        <v>188</v>
      </c>
      <c r="B30" s="139" t="s">
        <v>194</v>
      </c>
      <c r="C30" s="140">
        <v>307</v>
      </c>
      <c r="D30" s="394">
        <v>14</v>
      </c>
      <c r="E30" s="394">
        <v>0</v>
      </c>
      <c r="F30" s="394">
        <v>0</v>
      </c>
      <c r="G30" s="394">
        <v>0</v>
      </c>
      <c r="H30" s="395">
        <v>16</v>
      </c>
      <c r="I30" s="394">
        <v>0</v>
      </c>
      <c r="J30" s="476">
        <f t="shared" si="0"/>
        <v>41.476826225881879</v>
      </c>
      <c r="K30" s="394">
        <v>3</v>
      </c>
      <c r="L30" s="394">
        <v>2</v>
      </c>
      <c r="M30" s="478">
        <v>0.65300000000000002</v>
      </c>
      <c r="N30" s="478">
        <v>64.45</v>
      </c>
      <c r="O30" s="478">
        <v>0.12</v>
      </c>
      <c r="P30" s="478">
        <v>0.47299999999999998</v>
      </c>
      <c r="Q30" s="478">
        <v>58.25</v>
      </c>
      <c r="R30" s="112">
        <v>75.100682892663286</v>
      </c>
      <c r="S30" s="478">
        <v>72.36</v>
      </c>
      <c r="T30" s="479">
        <v>41</v>
      </c>
      <c r="U30" s="478">
        <v>2.69</v>
      </c>
      <c r="V30" s="479">
        <v>45.2</v>
      </c>
      <c r="W30" s="112">
        <v>2.5510204081632653</v>
      </c>
      <c r="X30" s="480">
        <v>5</v>
      </c>
      <c r="Y30" s="481">
        <v>10</v>
      </c>
      <c r="Z30" s="396">
        <v>2</v>
      </c>
      <c r="AA30" s="481">
        <v>60.23</v>
      </c>
      <c r="AB30" s="481">
        <v>67.77</v>
      </c>
      <c r="AC30" s="481">
        <v>2.4300000000000002</v>
      </c>
      <c r="AD30" s="481">
        <v>63.37</v>
      </c>
      <c r="AE30" s="78">
        <v>87.4</v>
      </c>
      <c r="AF30" s="481">
        <v>67.709999999999994</v>
      </c>
      <c r="AG30" s="481">
        <v>93.45</v>
      </c>
      <c r="AH30" s="113">
        <v>20.100000000000001</v>
      </c>
      <c r="AI30" s="481">
        <v>98.5</v>
      </c>
      <c r="AJ30" s="113">
        <v>50</v>
      </c>
      <c r="AK30" s="481">
        <v>26</v>
      </c>
      <c r="AL30" s="481">
        <v>84</v>
      </c>
      <c r="AM30" s="482">
        <v>7009.11</v>
      </c>
      <c r="AN30" s="482">
        <v>7176</v>
      </c>
      <c r="AO30" s="484">
        <f t="shared" si="1"/>
        <v>0.79368136610782347</v>
      </c>
      <c r="AP30" s="90"/>
      <c r="AQ30" s="500">
        <v>37.57</v>
      </c>
      <c r="AR30" s="156"/>
      <c r="AS30" s="156"/>
      <c r="AT30" s="156"/>
      <c r="AU30" s="77"/>
      <c r="AV30" s="77"/>
      <c r="AW30" s="157"/>
      <c r="AX30" s="58"/>
      <c r="BC30" s="58"/>
      <c r="BD30" s="382"/>
      <c r="BE30" s="383"/>
      <c r="BF30" s="382"/>
      <c r="BG30" s="382"/>
      <c r="BH30" s="382"/>
      <c r="BI30" s="385"/>
      <c r="BJ30" s="383"/>
      <c r="BK30" s="382"/>
      <c r="BL30" s="58"/>
      <c r="BN30" s="58"/>
      <c r="BO30" s="382"/>
      <c r="BP30" s="383"/>
      <c r="BQ30" s="382"/>
      <c r="BR30" s="382"/>
      <c r="BS30" s="384"/>
      <c r="BT30" s="383"/>
      <c r="BU30" s="383"/>
      <c r="BV30" s="382"/>
      <c r="BW30" s="58"/>
    </row>
    <row r="31" spans="1:75" x14ac:dyDescent="0.25">
      <c r="A31" s="138" t="s">
        <v>188</v>
      </c>
      <c r="B31" s="139" t="s">
        <v>195</v>
      </c>
      <c r="C31" s="140">
        <v>308</v>
      </c>
      <c r="D31" s="394">
        <v>8</v>
      </c>
      <c r="E31" s="394">
        <v>0</v>
      </c>
      <c r="F31" s="394">
        <v>0</v>
      </c>
      <c r="G31" s="394">
        <v>0</v>
      </c>
      <c r="H31" s="395">
        <v>0</v>
      </c>
      <c r="I31" s="394">
        <v>0</v>
      </c>
      <c r="J31" s="476">
        <f t="shared" si="0"/>
        <v>84.10639582938532</v>
      </c>
      <c r="K31" s="394">
        <v>4</v>
      </c>
      <c r="L31" s="394">
        <v>0</v>
      </c>
      <c r="M31" s="478">
        <v>0.60799999999999998</v>
      </c>
      <c r="N31" s="478">
        <v>68.25</v>
      </c>
      <c r="O31" s="478">
        <v>0.05</v>
      </c>
      <c r="P31" s="478">
        <v>0.41799999999999998</v>
      </c>
      <c r="Q31" s="478" t="s">
        <v>162</v>
      </c>
      <c r="R31" s="112">
        <v>90.730497806599274</v>
      </c>
      <c r="S31" s="478">
        <v>68.72</v>
      </c>
      <c r="T31" s="479">
        <v>30</v>
      </c>
      <c r="U31" s="478">
        <v>4.58</v>
      </c>
      <c r="V31" s="479">
        <v>37.4</v>
      </c>
      <c r="W31" s="112">
        <v>18.518518518518519</v>
      </c>
      <c r="X31" s="480">
        <v>3</v>
      </c>
      <c r="Y31" s="481">
        <v>10</v>
      </c>
      <c r="Z31" s="396">
        <v>2</v>
      </c>
      <c r="AA31" s="481">
        <v>41.68</v>
      </c>
      <c r="AB31" s="481">
        <v>76.099999999999994</v>
      </c>
      <c r="AC31" s="481">
        <v>0.89</v>
      </c>
      <c r="AD31" s="481">
        <v>55.88</v>
      </c>
      <c r="AE31" s="78">
        <v>158.30000000000001</v>
      </c>
      <c r="AF31" s="481">
        <v>58.24</v>
      </c>
      <c r="AG31" s="481">
        <v>92.03</v>
      </c>
      <c r="AH31" s="113">
        <v>17.7</v>
      </c>
      <c r="AI31" s="481">
        <v>88</v>
      </c>
      <c r="AJ31" s="113">
        <v>33.5</v>
      </c>
      <c r="AK31" s="481">
        <v>14</v>
      </c>
      <c r="AL31" s="481">
        <v>79.72</v>
      </c>
      <c r="AM31" s="482">
        <v>4515.42</v>
      </c>
      <c r="AN31" s="482">
        <v>4694</v>
      </c>
      <c r="AO31" s="484">
        <f t="shared" si="1"/>
        <v>1.3182974488899528</v>
      </c>
      <c r="AP31" s="90"/>
      <c r="AQ31" s="500">
        <v>20.73</v>
      </c>
      <c r="AR31" s="156"/>
      <c r="AS31" s="156"/>
      <c r="AT31" s="156"/>
      <c r="AU31" s="77"/>
      <c r="AV31" s="77"/>
      <c r="AW31" s="157"/>
      <c r="AX31" s="58"/>
      <c r="BC31" s="58"/>
      <c r="BD31" s="382"/>
      <c r="BE31" s="383"/>
      <c r="BF31" s="382"/>
      <c r="BG31" s="382"/>
      <c r="BH31" s="382"/>
      <c r="BI31" s="385"/>
      <c r="BJ31" s="383"/>
      <c r="BK31" s="382"/>
      <c r="BL31" s="58"/>
      <c r="BN31" s="58"/>
      <c r="BO31" s="382"/>
      <c r="BP31" s="383"/>
      <c r="BQ31" s="382"/>
      <c r="BR31" s="382"/>
      <c r="BS31" s="384"/>
      <c r="BT31" s="383"/>
      <c r="BU31" s="383"/>
      <c r="BV31" s="382"/>
      <c r="BW31" s="58"/>
    </row>
    <row r="32" spans="1:75" x14ac:dyDescent="0.25">
      <c r="A32" s="138" t="s">
        <v>188</v>
      </c>
      <c r="B32" s="139" t="s">
        <v>196</v>
      </c>
      <c r="C32" s="140">
        <v>309</v>
      </c>
      <c r="D32" s="394">
        <v>11</v>
      </c>
      <c r="E32" s="394">
        <v>0</v>
      </c>
      <c r="F32" s="394">
        <v>0</v>
      </c>
      <c r="G32" s="394">
        <v>0</v>
      </c>
      <c r="H32" s="395">
        <v>0</v>
      </c>
      <c r="I32" s="394">
        <v>0</v>
      </c>
      <c r="J32" s="476">
        <f t="shared" si="0"/>
        <v>16.999079645486589</v>
      </c>
      <c r="K32" s="394">
        <v>1</v>
      </c>
      <c r="L32" s="394">
        <v>1</v>
      </c>
      <c r="M32" s="478">
        <v>0.69899999999999995</v>
      </c>
      <c r="N32" s="478">
        <v>48.82</v>
      </c>
      <c r="O32" s="478">
        <v>0.41</v>
      </c>
      <c r="P32" s="478">
        <v>0.42699999999999999</v>
      </c>
      <c r="Q32" s="478">
        <v>47.25</v>
      </c>
      <c r="R32" s="112">
        <v>57.92798483891346</v>
      </c>
      <c r="S32" s="478">
        <v>63.47</v>
      </c>
      <c r="T32" s="479">
        <v>10</v>
      </c>
      <c r="U32" s="478">
        <v>2.85</v>
      </c>
      <c r="V32" s="479">
        <v>26.82</v>
      </c>
      <c r="W32" s="112">
        <v>3.0864197530864197</v>
      </c>
      <c r="X32" s="480">
        <v>5</v>
      </c>
      <c r="Y32" s="481">
        <v>5</v>
      </c>
      <c r="Z32" s="396">
        <v>5</v>
      </c>
      <c r="AA32" s="481">
        <v>61.27</v>
      </c>
      <c r="AB32" s="481">
        <v>95.06</v>
      </c>
      <c r="AC32" s="481">
        <v>2.79</v>
      </c>
      <c r="AD32" s="481">
        <v>69.239999999999995</v>
      </c>
      <c r="AE32" s="78">
        <v>981.3</v>
      </c>
      <c r="AF32" s="481">
        <v>74.42</v>
      </c>
      <c r="AG32" s="481">
        <v>97.79</v>
      </c>
      <c r="AH32" s="113">
        <v>14.4</v>
      </c>
      <c r="AI32" s="481">
        <v>97.5</v>
      </c>
      <c r="AJ32" s="113">
        <v>71</v>
      </c>
      <c r="AK32" s="481">
        <v>18</v>
      </c>
      <c r="AL32" s="481">
        <v>87.83</v>
      </c>
      <c r="AM32" s="482">
        <v>5680</v>
      </c>
      <c r="AN32" s="482">
        <v>5831</v>
      </c>
      <c r="AO32" s="484">
        <f t="shared" si="1"/>
        <v>0.88615023474178189</v>
      </c>
      <c r="AP32" s="90"/>
      <c r="AQ32" s="500">
        <v>34.32</v>
      </c>
      <c r="AR32" s="156"/>
      <c r="AS32" s="156"/>
      <c r="AT32" s="156"/>
      <c r="AU32" s="77"/>
      <c r="AV32" s="77"/>
      <c r="AW32" s="157"/>
      <c r="AX32" s="58"/>
      <c r="BC32" s="58"/>
      <c r="BD32" s="382"/>
      <c r="BE32" s="383"/>
      <c r="BF32" s="382"/>
      <c r="BG32" s="382"/>
      <c r="BH32" s="382"/>
      <c r="BI32" s="385"/>
      <c r="BJ32" s="383"/>
      <c r="BK32" s="382"/>
      <c r="BL32" s="58"/>
      <c r="BN32" s="58"/>
      <c r="BO32" s="382"/>
      <c r="BP32" s="383"/>
      <c r="BQ32" s="382"/>
      <c r="BR32" s="382"/>
      <c r="BS32" s="384"/>
      <c r="BT32" s="383"/>
      <c r="BU32" s="383"/>
      <c r="BV32" s="382"/>
      <c r="BW32" s="58"/>
    </row>
    <row r="33" spans="1:75" x14ac:dyDescent="0.25">
      <c r="A33" s="138" t="s">
        <v>188</v>
      </c>
      <c r="B33" s="139" t="s">
        <v>197</v>
      </c>
      <c r="C33" s="140">
        <v>310</v>
      </c>
      <c r="D33" s="394">
        <v>25</v>
      </c>
      <c r="E33" s="394">
        <v>37</v>
      </c>
      <c r="F33" s="394">
        <v>0</v>
      </c>
      <c r="G33" s="394">
        <v>0</v>
      </c>
      <c r="H33" s="395">
        <v>147</v>
      </c>
      <c r="I33" s="394">
        <v>0</v>
      </c>
      <c r="J33" s="476">
        <f t="shared" si="0"/>
        <v>82.764414330834711</v>
      </c>
      <c r="K33" s="394">
        <v>11</v>
      </c>
      <c r="L33" s="394">
        <v>3</v>
      </c>
      <c r="M33" s="478">
        <v>0.60199999999999998</v>
      </c>
      <c r="N33" s="478">
        <v>68.239999999999995</v>
      </c>
      <c r="O33" s="478">
        <v>0.06</v>
      </c>
      <c r="P33" s="478">
        <v>0.441</v>
      </c>
      <c r="Q33" s="478" t="s">
        <v>162</v>
      </c>
      <c r="R33" s="112">
        <v>88.075982697009579</v>
      </c>
      <c r="S33" s="478">
        <v>65.03</v>
      </c>
      <c r="T33" s="479">
        <v>58</v>
      </c>
      <c r="U33" s="478">
        <v>2.96</v>
      </c>
      <c r="V33" s="479">
        <v>46.88</v>
      </c>
      <c r="W33" s="112">
        <v>30.303030303030305</v>
      </c>
      <c r="X33" s="480">
        <v>2</v>
      </c>
      <c r="Y33" s="481">
        <v>5</v>
      </c>
      <c r="Z33" s="396">
        <v>2</v>
      </c>
      <c r="AA33" s="481">
        <v>45.6</v>
      </c>
      <c r="AB33" s="481">
        <v>34.020000000000003</v>
      </c>
      <c r="AC33" s="481">
        <v>0.23</v>
      </c>
      <c r="AD33" s="481">
        <v>46.82</v>
      </c>
      <c r="AE33" s="78">
        <v>46.8</v>
      </c>
      <c r="AF33" s="481">
        <v>59.1</v>
      </c>
      <c r="AG33" s="481">
        <v>79.27</v>
      </c>
      <c r="AH33" s="113">
        <v>25.3</v>
      </c>
      <c r="AI33" s="481">
        <v>98</v>
      </c>
      <c r="AJ33" s="113">
        <v>33.5</v>
      </c>
      <c r="AK33" s="481">
        <v>6.5</v>
      </c>
      <c r="AL33" s="481">
        <v>77.760000000000005</v>
      </c>
      <c r="AM33" s="482">
        <v>12521.76</v>
      </c>
      <c r="AN33" s="482">
        <v>13092</v>
      </c>
      <c r="AO33" s="484">
        <f t="shared" si="1"/>
        <v>1.5179974700042138</v>
      </c>
      <c r="AP33" s="90"/>
      <c r="AQ33" s="500">
        <v>12.87</v>
      </c>
      <c r="AR33" s="156"/>
      <c r="AS33" s="156"/>
      <c r="AT33" s="156"/>
      <c r="AU33" s="77"/>
      <c r="AV33" s="77"/>
      <c r="AW33" s="157"/>
      <c r="AX33" s="58"/>
      <c r="BC33" s="58"/>
      <c r="BD33" s="382"/>
      <c r="BE33" s="383"/>
      <c r="BF33" s="382"/>
      <c r="BG33" s="382"/>
      <c r="BH33" s="382"/>
      <c r="BI33" s="385"/>
      <c r="BJ33" s="383"/>
      <c r="BK33" s="382"/>
      <c r="BL33" s="58"/>
      <c r="BN33" s="58"/>
      <c r="BO33" s="382"/>
      <c r="BP33" s="383"/>
      <c r="BQ33" s="382"/>
      <c r="BR33" s="382"/>
      <c r="BS33" s="384"/>
      <c r="BT33" s="383"/>
      <c r="BU33" s="383"/>
      <c r="BV33" s="382"/>
      <c r="BW33" s="58"/>
    </row>
    <row r="34" spans="1:75" x14ac:dyDescent="0.25">
      <c r="A34" s="138" t="s">
        <v>188</v>
      </c>
      <c r="B34" s="139" t="s">
        <v>198</v>
      </c>
      <c r="C34" s="140">
        <v>311</v>
      </c>
      <c r="D34" s="394">
        <v>0</v>
      </c>
      <c r="E34" s="394">
        <v>0</v>
      </c>
      <c r="F34" s="394">
        <v>0</v>
      </c>
      <c r="G34" s="394">
        <v>0</v>
      </c>
      <c r="H34" s="395">
        <v>212</v>
      </c>
      <c r="I34" s="394">
        <v>238</v>
      </c>
      <c r="J34" s="476">
        <f t="shared" si="0"/>
        <v>22.13496425010872</v>
      </c>
      <c r="K34" s="394">
        <v>3</v>
      </c>
      <c r="L34" s="394">
        <v>1</v>
      </c>
      <c r="M34" s="478">
        <v>0.66200000000000003</v>
      </c>
      <c r="N34" s="478">
        <v>64.41</v>
      </c>
      <c r="O34" s="478">
        <v>0.13</v>
      </c>
      <c r="P34" s="478">
        <v>0.47199999999999998</v>
      </c>
      <c r="Q34" s="478">
        <v>72.460000000000008</v>
      </c>
      <c r="R34" s="112">
        <v>81.52114721365038</v>
      </c>
      <c r="S34" s="478">
        <v>66.64</v>
      </c>
      <c r="T34" s="479">
        <v>66</v>
      </c>
      <c r="U34" s="478">
        <v>3.79</v>
      </c>
      <c r="V34" s="479">
        <v>33.47</v>
      </c>
      <c r="W34" s="112">
        <v>75.136612021857928</v>
      </c>
      <c r="X34" s="480">
        <v>4</v>
      </c>
      <c r="Y34" s="481">
        <v>1</v>
      </c>
      <c r="Z34" s="396">
        <v>2</v>
      </c>
      <c r="AA34" s="481">
        <v>58.05</v>
      </c>
      <c r="AB34" s="481">
        <v>63.24</v>
      </c>
      <c r="AC34" s="481">
        <v>1.06</v>
      </c>
      <c r="AD34" s="481">
        <v>61.04</v>
      </c>
      <c r="AE34" s="78">
        <v>88.4</v>
      </c>
      <c r="AF34" s="481">
        <v>59.21</v>
      </c>
      <c r="AG34" s="481">
        <v>93.22</v>
      </c>
      <c r="AH34" s="113">
        <v>17.8</v>
      </c>
      <c r="AI34" s="481">
        <v>93.5</v>
      </c>
      <c r="AJ34" s="113">
        <v>42</v>
      </c>
      <c r="AK34" s="481">
        <v>28.5</v>
      </c>
      <c r="AL34" s="481">
        <v>85.76</v>
      </c>
      <c r="AM34" s="482">
        <v>13128</v>
      </c>
      <c r="AN34" s="482">
        <v>13445</v>
      </c>
      <c r="AO34" s="484">
        <f t="shared" si="1"/>
        <v>0.80489538899045276</v>
      </c>
      <c r="AP34" s="90"/>
      <c r="AQ34" s="500">
        <v>28.12</v>
      </c>
      <c r="AR34" s="156"/>
      <c r="AS34" s="156"/>
      <c r="AT34" s="156"/>
      <c r="AU34" s="77"/>
      <c r="AV34" s="77"/>
      <c r="AW34" s="157"/>
      <c r="AX34" s="58"/>
      <c r="BC34" s="58"/>
      <c r="BD34" s="382"/>
      <c r="BE34" s="383"/>
      <c r="BF34" s="382"/>
      <c r="BG34" s="382"/>
      <c r="BH34" s="382"/>
      <c r="BI34" s="385"/>
      <c r="BJ34" s="383"/>
      <c r="BK34" s="382"/>
      <c r="BL34" s="58"/>
      <c r="BN34" s="58"/>
      <c r="BO34" s="382"/>
      <c r="BP34" s="383"/>
      <c r="BQ34" s="382"/>
      <c r="BR34" s="382"/>
      <c r="BS34" s="384"/>
      <c r="BT34" s="383"/>
      <c r="BU34" s="383"/>
      <c r="BV34" s="382"/>
      <c r="BW34" s="58"/>
    </row>
    <row r="35" spans="1:75" x14ac:dyDescent="0.25">
      <c r="A35" s="138" t="s">
        <v>188</v>
      </c>
      <c r="B35" s="139" t="s">
        <v>199</v>
      </c>
      <c r="C35" s="140">
        <v>312</v>
      </c>
      <c r="D35" s="394">
        <v>4</v>
      </c>
      <c r="E35" s="394">
        <v>2</v>
      </c>
      <c r="F35" s="394">
        <v>0</v>
      </c>
      <c r="G35" s="394">
        <v>0</v>
      </c>
      <c r="H35" s="395">
        <v>797</v>
      </c>
      <c r="I35" s="394">
        <v>0</v>
      </c>
      <c r="J35" s="476">
        <f t="shared" si="0"/>
        <v>36.775067594679683</v>
      </c>
      <c r="K35" s="394">
        <v>4</v>
      </c>
      <c r="L35" s="394">
        <v>1</v>
      </c>
      <c r="M35" s="478">
        <v>0.622</v>
      </c>
      <c r="N35" s="478">
        <v>52.82</v>
      </c>
      <c r="O35" s="478">
        <v>0.09</v>
      </c>
      <c r="P35" s="478">
        <v>0.442</v>
      </c>
      <c r="Q35" s="478" t="s">
        <v>162</v>
      </c>
      <c r="R35" s="112">
        <v>78.667143112381638</v>
      </c>
      <c r="S35" s="478">
        <v>67.930000000000007</v>
      </c>
      <c r="T35" s="479">
        <v>39</v>
      </c>
      <c r="U35" s="478">
        <v>3.86</v>
      </c>
      <c r="V35" s="479">
        <v>41.52</v>
      </c>
      <c r="W35" s="112">
        <v>3.4662045060658575</v>
      </c>
      <c r="X35" s="480">
        <v>3</v>
      </c>
      <c r="Y35" s="481">
        <v>1</v>
      </c>
      <c r="Z35" s="396">
        <v>2</v>
      </c>
      <c r="AA35" s="481">
        <v>52.13</v>
      </c>
      <c r="AB35" s="481">
        <v>74.84</v>
      </c>
      <c r="AC35" s="481">
        <v>1.79</v>
      </c>
      <c r="AD35" s="481">
        <v>58.36</v>
      </c>
      <c r="AE35" s="78">
        <v>121.7</v>
      </c>
      <c r="AF35" s="481">
        <v>83.13</v>
      </c>
      <c r="AG35" s="481">
        <v>85.75</v>
      </c>
      <c r="AH35" s="113">
        <v>17.2</v>
      </c>
      <c r="AI35" s="481">
        <v>103.5</v>
      </c>
      <c r="AJ35" s="113">
        <v>42</v>
      </c>
      <c r="AK35" s="481">
        <v>11.5</v>
      </c>
      <c r="AL35" s="481">
        <v>86.64</v>
      </c>
      <c r="AM35" s="482">
        <v>10340.549999999999</v>
      </c>
      <c r="AN35" s="482">
        <v>10739</v>
      </c>
      <c r="AO35" s="484">
        <f t="shared" si="1"/>
        <v>1.2844255544111949</v>
      </c>
      <c r="AP35" s="90"/>
      <c r="AQ35" s="500">
        <v>18.899999999999999</v>
      </c>
      <c r="AR35" s="156"/>
      <c r="AS35" s="156"/>
      <c r="AT35" s="156"/>
      <c r="AU35" s="77"/>
      <c r="AV35" s="77"/>
      <c r="AW35" s="157"/>
      <c r="AX35" s="58"/>
      <c r="BC35" s="58"/>
      <c r="BD35" s="382"/>
      <c r="BE35" s="383"/>
      <c r="BF35" s="382"/>
      <c r="BG35" s="382"/>
      <c r="BH35" s="382"/>
      <c r="BI35" s="385"/>
      <c r="BJ35" s="383"/>
      <c r="BK35" s="382"/>
      <c r="BL35" s="58"/>
      <c r="BN35" s="58"/>
      <c r="BO35" s="382"/>
      <c r="BP35" s="383"/>
      <c r="BQ35" s="382"/>
      <c r="BR35" s="382"/>
      <c r="BS35" s="384"/>
      <c r="BT35" s="383"/>
      <c r="BU35" s="383"/>
      <c r="BV35" s="382"/>
      <c r="BW35" s="58"/>
    </row>
    <row r="36" spans="1:75" x14ac:dyDescent="0.25">
      <c r="A36" s="138" t="s">
        <v>188</v>
      </c>
      <c r="B36" s="139" t="s">
        <v>200</v>
      </c>
      <c r="C36" s="140">
        <v>313</v>
      </c>
      <c r="D36" s="394">
        <v>1</v>
      </c>
      <c r="E36" s="394">
        <v>35</v>
      </c>
      <c r="F36" s="394">
        <v>0</v>
      </c>
      <c r="G36" s="394">
        <v>0</v>
      </c>
      <c r="H36" s="395">
        <v>696</v>
      </c>
      <c r="I36" s="394">
        <v>398</v>
      </c>
      <c r="J36" s="476">
        <f t="shared" si="0"/>
        <v>35.643451864655376</v>
      </c>
      <c r="K36" s="394">
        <v>8</v>
      </c>
      <c r="L36" s="394">
        <v>1</v>
      </c>
      <c r="M36" s="478">
        <v>0.625</v>
      </c>
      <c r="N36" s="478">
        <v>63.8</v>
      </c>
      <c r="O36" s="478">
        <v>0.11</v>
      </c>
      <c r="P36" s="478">
        <v>0.47499999999999998</v>
      </c>
      <c r="Q36" s="478">
        <v>40.619999999999997</v>
      </c>
      <c r="R36" s="112">
        <v>75.83963425356076</v>
      </c>
      <c r="S36" s="478">
        <v>66</v>
      </c>
      <c r="T36" s="479">
        <v>248</v>
      </c>
      <c r="U36" s="478">
        <v>4.34</v>
      </c>
      <c r="V36" s="479">
        <v>49.65</v>
      </c>
      <c r="W36" s="112">
        <v>5.5423594615993661</v>
      </c>
      <c r="X36" s="480">
        <v>2</v>
      </c>
      <c r="Y36" s="481">
        <v>5</v>
      </c>
      <c r="Z36" s="396">
        <v>1</v>
      </c>
      <c r="AA36" s="481">
        <v>59.08</v>
      </c>
      <c r="AB36" s="481">
        <v>64.45</v>
      </c>
      <c r="AC36" s="481">
        <v>2.41</v>
      </c>
      <c r="AD36" s="481">
        <v>60.87</v>
      </c>
      <c r="AE36" s="78">
        <v>164.5</v>
      </c>
      <c r="AF36" s="481">
        <v>64.66</v>
      </c>
      <c r="AG36" s="481">
        <v>81.56</v>
      </c>
      <c r="AH36" s="113">
        <v>18.5</v>
      </c>
      <c r="AI36" s="481">
        <v>110</v>
      </c>
      <c r="AJ36" s="113">
        <v>42</v>
      </c>
      <c r="AK36" s="481">
        <v>22</v>
      </c>
      <c r="AL36" s="481">
        <v>84.03</v>
      </c>
      <c r="AM36" s="482">
        <v>20978.61</v>
      </c>
      <c r="AN36" s="482">
        <v>22064</v>
      </c>
      <c r="AO36" s="484">
        <f t="shared" si="1"/>
        <v>1.7245978959838926</v>
      </c>
      <c r="AP36" s="90"/>
      <c r="AQ36" s="500">
        <v>14.41</v>
      </c>
      <c r="AR36" s="156"/>
      <c r="AS36" s="156"/>
      <c r="AT36" s="156"/>
      <c r="AU36" s="77"/>
      <c r="AV36" s="77"/>
      <c r="AW36" s="157"/>
      <c r="AX36" s="58"/>
      <c r="BC36" s="58"/>
      <c r="BD36" s="382"/>
      <c r="BE36" s="383"/>
      <c r="BF36" s="382"/>
      <c r="BG36" s="382"/>
      <c r="BH36" s="382"/>
      <c r="BI36" s="385"/>
      <c r="BJ36" s="383"/>
      <c r="BK36" s="382"/>
      <c r="BL36" s="58"/>
      <c r="BN36" s="58"/>
      <c r="BO36" s="382"/>
      <c r="BP36" s="383"/>
      <c r="BQ36" s="382"/>
      <c r="BR36" s="382"/>
      <c r="BS36" s="384"/>
      <c r="BT36" s="383"/>
      <c r="BU36" s="383"/>
      <c r="BV36" s="382"/>
      <c r="BW36" s="58"/>
    </row>
    <row r="37" spans="1:75" x14ac:dyDescent="0.25">
      <c r="A37" s="138" t="s">
        <v>188</v>
      </c>
      <c r="B37" s="139" t="s">
        <v>201</v>
      </c>
      <c r="C37" s="140">
        <v>314</v>
      </c>
      <c r="D37" s="394">
        <v>16</v>
      </c>
      <c r="E37" s="394">
        <v>25</v>
      </c>
      <c r="F37" s="394">
        <v>0</v>
      </c>
      <c r="G37" s="394">
        <v>0</v>
      </c>
      <c r="H37" s="395">
        <v>268</v>
      </c>
      <c r="I37" s="394">
        <v>0</v>
      </c>
      <c r="J37" s="476">
        <f t="shared" si="0"/>
        <v>50.563706037860356</v>
      </c>
      <c r="K37" s="394">
        <v>4</v>
      </c>
      <c r="L37" s="394">
        <v>0</v>
      </c>
      <c r="M37" s="478">
        <v>0.61899999999999999</v>
      </c>
      <c r="N37" s="478">
        <v>63.34</v>
      </c>
      <c r="O37" s="478">
        <v>7.0000000000000007E-2</v>
      </c>
      <c r="P37" s="478">
        <v>0.45</v>
      </c>
      <c r="Q37" s="478">
        <v>82.66</v>
      </c>
      <c r="R37" s="112">
        <v>85.770016719301509</v>
      </c>
      <c r="S37" s="478">
        <v>63.61</v>
      </c>
      <c r="T37" s="479">
        <v>42</v>
      </c>
      <c r="U37" s="478">
        <v>4.9000000000000004</v>
      </c>
      <c r="V37" s="479">
        <v>56.73</v>
      </c>
      <c r="W37" s="112">
        <v>8.8495575221238933</v>
      </c>
      <c r="X37" s="480">
        <v>2</v>
      </c>
      <c r="Y37" s="481">
        <v>10</v>
      </c>
      <c r="Z37" s="396">
        <v>1</v>
      </c>
      <c r="AA37" s="481">
        <v>57.11</v>
      </c>
      <c r="AB37" s="481">
        <v>79.87</v>
      </c>
      <c r="AC37" s="481">
        <v>1.03</v>
      </c>
      <c r="AD37" s="481">
        <v>50.69</v>
      </c>
      <c r="AE37" s="78">
        <v>142.6</v>
      </c>
      <c r="AF37" s="481">
        <v>64.09</v>
      </c>
      <c r="AG37" s="481">
        <v>81.81</v>
      </c>
      <c r="AH37" s="113">
        <v>17.399999999999999</v>
      </c>
      <c r="AI37" s="481">
        <v>111</v>
      </c>
      <c r="AJ37" s="113">
        <v>44</v>
      </c>
      <c r="AK37" s="481">
        <v>36</v>
      </c>
      <c r="AL37" s="481">
        <v>80.67</v>
      </c>
      <c r="AM37" s="482">
        <v>7796.5</v>
      </c>
      <c r="AN37" s="482">
        <v>7882</v>
      </c>
      <c r="AO37" s="484">
        <f t="shared" si="1"/>
        <v>0.36554864362214151</v>
      </c>
      <c r="AP37" s="90"/>
      <c r="AQ37" s="500">
        <v>32.159999999999997</v>
      </c>
      <c r="AR37" s="156"/>
      <c r="AS37" s="156"/>
      <c r="AT37" s="156"/>
      <c r="AU37" s="77"/>
      <c r="AV37" s="77"/>
      <c r="AW37" s="157"/>
      <c r="AX37" s="58"/>
      <c r="BC37" s="58"/>
      <c r="BD37" s="382"/>
      <c r="BE37" s="383"/>
      <c r="BF37" s="382"/>
      <c r="BG37" s="382"/>
      <c r="BH37" s="382"/>
      <c r="BI37" s="385"/>
      <c r="BJ37" s="383"/>
      <c r="BK37" s="382"/>
      <c r="BL37" s="58"/>
      <c r="BN37" s="58"/>
      <c r="BO37" s="382"/>
      <c r="BP37" s="383"/>
      <c r="BQ37" s="382"/>
      <c r="BR37" s="382"/>
      <c r="BS37" s="384"/>
      <c r="BT37" s="383"/>
      <c r="BU37" s="383"/>
      <c r="BV37" s="382"/>
      <c r="BW37" s="58"/>
    </row>
    <row r="38" spans="1:75" x14ac:dyDescent="0.25">
      <c r="A38" s="138" t="s">
        <v>188</v>
      </c>
      <c r="B38" s="139" t="s">
        <v>202</v>
      </c>
      <c r="C38" s="140">
        <v>315</v>
      </c>
      <c r="D38" s="394">
        <v>0</v>
      </c>
      <c r="E38" s="394">
        <v>0</v>
      </c>
      <c r="F38" s="394">
        <v>0</v>
      </c>
      <c r="G38" s="394">
        <v>0</v>
      </c>
      <c r="H38" s="395">
        <v>0</v>
      </c>
      <c r="I38" s="394">
        <v>118</v>
      </c>
      <c r="J38" s="476">
        <f t="shared" ref="J38:J69" si="2">K38/((AN38+AN38*AO38/100)/100000)</f>
        <v>14.032638202840982</v>
      </c>
      <c r="K38" s="394">
        <v>1</v>
      </c>
      <c r="L38" s="394">
        <v>0</v>
      </c>
      <c r="M38" s="478">
        <v>0.64700000000000002</v>
      </c>
      <c r="N38" s="478">
        <v>62.96</v>
      </c>
      <c r="O38" s="478">
        <v>0.09</v>
      </c>
      <c r="P38" s="478">
        <v>0.46800000000000003</v>
      </c>
      <c r="Q38" s="478" t="s">
        <v>162</v>
      </c>
      <c r="R38" s="112">
        <v>82.915675873422344</v>
      </c>
      <c r="S38" s="478">
        <v>68.94</v>
      </c>
      <c r="T38" s="479">
        <v>29</v>
      </c>
      <c r="U38" s="478">
        <v>5.21</v>
      </c>
      <c r="V38" s="479">
        <v>28.91</v>
      </c>
      <c r="W38" s="112">
        <v>18.292682926829269</v>
      </c>
      <c r="X38" s="480">
        <v>4</v>
      </c>
      <c r="Y38" s="481">
        <v>10</v>
      </c>
      <c r="Z38" s="396">
        <v>1</v>
      </c>
      <c r="AA38" s="481">
        <v>50.36</v>
      </c>
      <c r="AB38" s="481">
        <v>73.47</v>
      </c>
      <c r="AC38" s="481">
        <v>1.2</v>
      </c>
      <c r="AD38" s="481">
        <v>51.85</v>
      </c>
      <c r="AE38" s="78">
        <v>58.4</v>
      </c>
      <c r="AF38" s="481">
        <v>66.930000000000007</v>
      </c>
      <c r="AG38" s="481">
        <v>88.97</v>
      </c>
      <c r="AH38" s="113">
        <v>17</v>
      </c>
      <c r="AI38" s="481">
        <v>96.5</v>
      </c>
      <c r="AJ38" s="113">
        <v>56.5</v>
      </c>
      <c r="AK38" s="481">
        <v>14.5</v>
      </c>
      <c r="AL38" s="481">
        <v>83.99</v>
      </c>
      <c r="AM38" s="482">
        <v>6707.63</v>
      </c>
      <c r="AN38" s="482">
        <v>7018</v>
      </c>
      <c r="AO38" s="484">
        <f t="shared" si="1"/>
        <v>1.5423728897787574</v>
      </c>
      <c r="AP38" s="90"/>
      <c r="AQ38" s="500">
        <v>10.84</v>
      </c>
      <c r="AR38" s="156"/>
      <c r="AS38" s="156"/>
      <c r="AT38" s="156"/>
      <c r="AU38" s="77"/>
      <c r="AV38" s="77"/>
      <c r="AW38" s="157"/>
      <c r="AX38" s="58"/>
      <c r="BC38" s="58"/>
      <c r="BD38" s="382"/>
      <c r="BE38" s="383"/>
      <c r="BF38" s="382"/>
      <c r="BG38" s="382"/>
      <c r="BH38" s="382"/>
      <c r="BI38" s="385"/>
      <c r="BJ38" s="383"/>
      <c r="BK38" s="382"/>
      <c r="BL38" s="58"/>
      <c r="BN38" s="58"/>
      <c r="BO38" s="382"/>
      <c r="BP38" s="383"/>
      <c r="BQ38" s="382"/>
      <c r="BR38" s="382"/>
      <c r="BS38" s="384"/>
      <c r="BT38" s="383"/>
      <c r="BU38" s="383"/>
      <c r="BV38" s="382"/>
      <c r="BW38" s="58"/>
    </row>
    <row r="39" spans="1:75" x14ac:dyDescent="0.25">
      <c r="A39" s="138" t="s">
        <v>188</v>
      </c>
      <c r="B39" s="139" t="s">
        <v>203</v>
      </c>
      <c r="C39" s="140">
        <v>316</v>
      </c>
      <c r="D39" s="394">
        <v>0</v>
      </c>
      <c r="E39" s="394">
        <v>0</v>
      </c>
      <c r="F39" s="394">
        <v>0</v>
      </c>
      <c r="G39" s="394">
        <v>0</v>
      </c>
      <c r="H39" s="395">
        <v>216</v>
      </c>
      <c r="I39" s="394">
        <v>175</v>
      </c>
      <c r="J39" s="476">
        <f t="shared" si="2"/>
        <v>59.72567150036739</v>
      </c>
      <c r="K39" s="394">
        <v>7</v>
      </c>
      <c r="L39" s="394">
        <v>4</v>
      </c>
      <c r="M39" s="478">
        <v>0.65300000000000002</v>
      </c>
      <c r="N39" s="478">
        <v>58.27</v>
      </c>
      <c r="O39" s="478">
        <v>0.12</v>
      </c>
      <c r="P39" s="478">
        <v>0.50800000000000001</v>
      </c>
      <c r="Q39" s="478">
        <v>46.87</v>
      </c>
      <c r="R39" s="112">
        <v>83.857326714469565</v>
      </c>
      <c r="S39" s="478">
        <v>66.289999999999992</v>
      </c>
      <c r="T39" s="479">
        <v>62</v>
      </c>
      <c r="U39" s="478">
        <v>1.91</v>
      </c>
      <c r="V39" s="479">
        <v>50.91</v>
      </c>
      <c r="W39" s="112">
        <v>14.85148514851485</v>
      </c>
      <c r="X39" s="480">
        <v>3</v>
      </c>
      <c r="Y39" s="481">
        <v>10</v>
      </c>
      <c r="Z39" s="396">
        <v>0</v>
      </c>
      <c r="AA39" s="481">
        <v>57.67</v>
      </c>
      <c r="AB39" s="481">
        <v>64.260000000000005</v>
      </c>
      <c r="AC39" s="481">
        <v>5.78</v>
      </c>
      <c r="AD39" s="481">
        <v>65.13</v>
      </c>
      <c r="AE39" s="78">
        <v>70.5</v>
      </c>
      <c r="AF39" s="481">
        <v>68.91</v>
      </c>
      <c r="AG39" s="481">
        <v>94.3</v>
      </c>
      <c r="AH39" s="113">
        <v>18.600000000000001</v>
      </c>
      <c r="AI39" s="481">
        <v>79</v>
      </c>
      <c r="AJ39" s="113">
        <v>34</v>
      </c>
      <c r="AK39" s="481">
        <v>17</v>
      </c>
      <c r="AL39" s="481">
        <v>84.97</v>
      </c>
      <c r="AM39" s="482">
        <v>11102.2</v>
      </c>
      <c r="AN39" s="482">
        <v>11561</v>
      </c>
      <c r="AO39" s="484">
        <f t="shared" si="1"/>
        <v>1.3775047588165723</v>
      </c>
      <c r="AP39" s="90"/>
      <c r="AQ39" s="500">
        <v>36.909999999999997</v>
      </c>
      <c r="AR39" s="156"/>
      <c r="AS39" s="156"/>
      <c r="AT39" s="156"/>
      <c r="AU39" s="77"/>
      <c r="AV39" s="77"/>
      <c r="AW39" s="157"/>
      <c r="AX39" s="58"/>
      <c r="BC39" s="58"/>
      <c r="BD39" s="382"/>
      <c r="BE39" s="383"/>
      <c r="BF39" s="382"/>
      <c r="BG39" s="382"/>
      <c r="BH39" s="382"/>
      <c r="BI39" s="385"/>
      <c r="BJ39" s="383"/>
      <c r="BK39" s="382"/>
      <c r="BL39" s="58"/>
      <c r="BN39" s="58"/>
      <c r="BO39" s="382"/>
      <c r="BP39" s="383"/>
      <c r="BQ39" s="382"/>
      <c r="BR39" s="382"/>
      <c r="BS39" s="384"/>
      <c r="BT39" s="383"/>
      <c r="BU39" s="383"/>
      <c r="BV39" s="382"/>
      <c r="BW39" s="58"/>
    </row>
    <row r="40" spans="1:75" x14ac:dyDescent="0.25">
      <c r="A40" s="138" t="s">
        <v>188</v>
      </c>
      <c r="B40" s="139" t="s">
        <v>77</v>
      </c>
      <c r="C40" s="140">
        <v>317</v>
      </c>
      <c r="D40" s="394">
        <v>7</v>
      </c>
      <c r="E40" s="394">
        <v>0</v>
      </c>
      <c r="F40" s="394">
        <v>0</v>
      </c>
      <c r="G40" s="394">
        <v>0</v>
      </c>
      <c r="H40" s="395">
        <v>0</v>
      </c>
      <c r="I40" s="394">
        <v>68</v>
      </c>
      <c r="J40" s="476">
        <f t="shared" si="2"/>
        <v>137.93581020947283</v>
      </c>
      <c r="K40" s="394">
        <v>5</v>
      </c>
      <c r="L40" s="394">
        <v>0</v>
      </c>
      <c r="M40" s="478">
        <v>0.64</v>
      </c>
      <c r="N40" s="478">
        <v>64.650000000000006</v>
      </c>
      <c r="O40" s="478">
        <v>0.2</v>
      </c>
      <c r="P40" s="478">
        <v>0.44800000000000001</v>
      </c>
      <c r="Q40" s="478">
        <v>49.59</v>
      </c>
      <c r="R40" s="112">
        <v>69.750466813783746</v>
      </c>
      <c r="S40" s="478">
        <v>66.77000000000001</v>
      </c>
      <c r="T40" s="479">
        <v>28</v>
      </c>
      <c r="U40" s="478">
        <v>6.38</v>
      </c>
      <c r="V40" s="479">
        <v>30.19</v>
      </c>
      <c r="W40" s="112">
        <v>9.2592592592592595</v>
      </c>
      <c r="X40" s="480">
        <v>4</v>
      </c>
      <c r="Y40" s="481">
        <v>10</v>
      </c>
      <c r="Z40" s="396">
        <v>1</v>
      </c>
      <c r="AA40" s="481">
        <v>61.28</v>
      </c>
      <c r="AB40" s="481">
        <v>75.05</v>
      </c>
      <c r="AC40" s="481">
        <v>3.98</v>
      </c>
      <c r="AD40" s="481">
        <v>66.53</v>
      </c>
      <c r="AE40" s="78">
        <v>166.1</v>
      </c>
      <c r="AF40" s="481">
        <v>64.37</v>
      </c>
      <c r="AG40" s="481">
        <v>82.02</v>
      </c>
      <c r="AH40" s="113">
        <v>13.1</v>
      </c>
      <c r="AI40" s="481">
        <v>95.5</v>
      </c>
      <c r="AJ40" s="113">
        <v>39</v>
      </c>
      <c r="AK40" s="481">
        <v>25</v>
      </c>
      <c r="AL40" s="481">
        <v>88.04</v>
      </c>
      <c r="AM40" s="482">
        <v>3649.47</v>
      </c>
      <c r="AN40" s="482">
        <v>3631</v>
      </c>
      <c r="AO40" s="484">
        <f t="shared" si="1"/>
        <v>-0.16870029529401828</v>
      </c>
      <c r="AP40" s="90"/>
      <c r="AQ40" s="500">
        <v>23.24</v>
      </c>
      <c r="AR40" s="156"/>
      <c r="AS40" s="156"/>
      <c r="AT40" s="156"/>
      <c r="AU40" s="77"/>
      <c r="AV40" s="77"/>
      <c r="AW40" s="157"/>
      <c r="AX40" s="58"/>
      <c r="BC40" s="58"/>
      <c r="BD40" s="382"/>
      <c r="BE40" s="383"/>
      <c r="BF40" s="382"/>
      <c r="BG40" s="382"/>
      <c r="BH40" s="382"/>
      <c r="BI40" s="385"/>
      <c r="BJ40" s="383"/>
      <c r="BK40" s="382"/>
      <c r="BL40" s="58"/>
      <c r="BN40" s="58"/>
      <c r="BO40" s="382"/>
      <c r="BP40" s="383"/>
      <c r="BQ40" s="382"/>
      <c r="BR40" s="382"/>
      <c r="BS40" s="384"/>
      <c r="BT40" s="383"/>
      <c r="BU40" s="383"/>
      <c r="BV40" s="382"/>
      <c r="BW40" s="58"/>
    </row>
    <row r="41" spans="1:75" x14ac:dyDescent="0.25">
      <c r="A41" s="138" t="s">
        <v>188</v>
      </c>
      <c r="B41" s="139" t="s">
        <v>204</v>
      </c>
      <c r="C41" s="140">
        <v>318</v>
      </c>
      <c r="D41" s="394">
        <v>190</v>
      </c>
      <c r="E41" s="394">
        <v>3</v>
      </c>
      <c r="F41" s="394">
        <v>0</v>
      </c>
      <c r="G41" s="394">
        <v>0</v>
      </c>
      <c r="H41" s="395">
        <v>776</v>
      </c>
      <c r="I41" s="394">
        <v>27</v>
      </c>
      <c r="J41" s="476">
        <f t="shared" si="2"/>
        <v>35.743474718450315</v>
      </c>
      <c r="K41" s="394">
        <v>37</v>
      </c>
      <c r="L41" s="394">
        <v>5</v>
      </c>
      <c r="M41" s="478">
        <v>0.71899999999999997</v>
      </c>
      <c r="N41" s="478">
        <v>50.95</v>
      </c>
      <c r="O41" s="478">
        <v>0.42</v>
      </c>
      <c r="P41" s="478">
        <v>0.504</v>
      </c>
      <c r="Q41" s="478">
        <v>47.17</v>
      </c>
      <c r="R41" s="112">
        <v>71.673819742489272</v>
      </c>
      <c r="S41" s="478">
        <v>63.71</v>
      </c>
      <c r="T41" s="479">
        <v>790</v>
      </c>
      <c r="U41" s="478">
        <v>2.2799999999999998</v>
      </c>
      <c r="V41" s="479">
        <v>39.619999999999997</v>
      </c>
      <c r="W41" s="112">
        <v>29.892650701899257</v>
      </c>
      <c r="X41" s="480">
        <v>5</v>
      </c>
      <c r="Y41" s="481">
        <v>5</v>
      </c>
      <c r="Z41" s="396">
        <v>2</v>
      </c>
      <c r="AA41" s="481">
        <v>85.36</v>
      </c>
      <c r="AB41" s="481">
        <v>89.2</v>
      </c>
      <c r="AC41" s="481">
        <v>8.07</v>
      </c>
      <c r="AD41" s="481">
        <v>70.52</v>
      </c>
      <c r="AE41" s="78">
        <v>186.6</v>
      </c>
      <c r="AF41" s="481">
        <v>79.83</v>
      </c>
      <c r="AG41" s="481">
        <v>87.16</v>
      </c>
      <c r="AH41" s="113">
        <v>20.399999999999999</v>
      </c>
      <c r="AI41" s="481">
        <v>86</v>
      </c>
      <c r="AJ41" s="113">
        <v>69</v>
      </c>
      <c r="AK41" s="481">
        <v>47</v>
      </c>
      <c r="AL41" s="481">
        <v>88.57</v>
      </c>
      <c r="AM41" s="482">
        <v>95121.24</v>
      </c>
      <c r="AN41" s="483">
        <v>101316</v>
      </c>
      <c r="AO41" s="484">
        <f t="shared" si="1"/>
        <v>2.1708295644589981</v>
      </c>
      <c r="AP41" s="90"/>
      <c r="AQ41" s="500">
        <v>29.83</v>
      </c>
      <c r="AR41" s="156"/>
      <c r="AS41" s="156"/>
      <c r="AT41" s="156"/>
      <c r="AU41" s="77"/>
      <c r="AV41" s="77"/>
      <c r="AW41" s="157"/>
      <c r="AX41" s="92"/>
      <c r="BC41" s="58"/>
      <c r="BD41" s="382"/>
      <c r="BE41" s="383"/>
      <c r="BF41" s="382"/>
      <c r="BG41" s="382"/>
      <c r="BH41" s="382"/>
      <c r="BI41" s="385"/>
      <c r="BJ41" s="383"/>
      <c r="BK41" s="382"/>
      <c r="BL41" s="58"/>
      <c r="BN41" s="58"/>
      <c r="BO41" s="382"/>
      <c r="BP41" s="383"/>
      <c r="BQ41" s="382"/>
      <c r="BR41" s="382"/>
      <c r="BS41" s="384"/>
      <c r="BT41" s="383"/>
      <c r="BU41" s="383"/>
      <c r="BV41" s="382"/>
      <c r="BW41" s="58"/>
    </row>
    <row r="42" spans="1:75" x14ac:dyDescent="0.25">
      <c r="A42" s="138" t="s">
        <v>188</v>
      </c>
      <c r="B42" s="139" t="s">
        <v>205</v>
      </c>
      <c r="C42" s="140">
        <v>319</v>
      </c>
      <c r="D42" s="394">
        <v>39</v>
      </c>
      <c r="E42" s="394">
        <v>0</v>
      </c>
      <c r="F42" s="394">
        <v>0</v>
      </c>
      <c r="G42" s="394">
        <v>0</v>
      </c>
      <c r="H42" s="395">
        <v>31</v>
      </c>
      <c r="I42" s="394">
        <v>1501</v>
      </c>
      <c r="J42" s="476">
        <f t="shared" si="2"/>
        <v>47.558817568917043</v>
      </c>
      <c r="K42" s="394">
        <v>12</v>
      </c>
      <c r="L42" s="394">
        <v>0</v>
      </c>
      <c r="M42" s="478">
        <v>0.69599999999999995</v>
      </c>
      <c r="N42" s="478">
        <v>52.77</v>
      </c>
      <c r="O42" s="478">
        <v>0.32</v>
      </c>
      <c r="P42" s="478">
        <v>0.48299999999999998</v>
      </c>
      <c r="Q42" s="478">
        <v>51.21</v>
      </c>
      <c r="R42" s="112">
        <v>70.473917490623933</v>
      </c>
      <c r="S42" s="478">
        <v>65.62</v>
      </c>
      <c r="T42" s="479">
        <v>80</v>
      </c>
      <c r="U42" s="478">
        <v>2.87</v>
      </c>
      <c r="V42" s="479">
        <v>28.06</v>
      </c>
      <c r="W42" s="112">
        <v>2.7397260273972601</v>
      </c>
      <c r="X42" s="480">
        <v>5</v>
      </c>
      <c r="Y42" s="481">
        <v>10</v>
      </c>
      <c r="Z42" s="396">
        <v>1</v>
      </c>
      <c r="AA42" s="481">
        <v>69.12</v>
      </c>
      <c r="AB42" s="481">
        <v>81.63</v>
      </c>
      <c r="AC42" s="481">
        <v>2.83</v>
      </c>
      <c r="AD42" s="481">
        <v>65.27</v>
      </c>
      <c r="AE42" s="78">
        <v>258.2</v>
      </c>
      <c r="AF42" s="481">
        <v>77.52</v>
      </c>
      <c r="AG42" s="481">
        <v>90.22</v>
      </c>
      <c r="AH42" s="113">
        <v>18.5</v>
      </c>
      <c r="AI42" s="481">
        <v>94</v>
      </c>
      <c r="AJ42" s="113">
        <v>57</v>
      </c>
      <c r="AK42" s="481">
        <v>33</v>
      </c>
      <c r="AL42" s="481">
        <v>86.05</v>
      </c>
      <c r="AM42" s="482">
        <v>23657.75</v>
      </c>
      <c r="AN42" s="482">
        <v>24824</v>
      </c>
      <c r="AO42" s="484">
        <f t="shared" si="1"/>
        <v>1.64322473608014</v>
      </c>
      <c r="AP42" s="90"/>
      <c r="AQ42" s="500">
        <v>22.3</v>
      </c>
      <c r="AR42" s="156"/>
      <c r="AS42" s="156"/>
      <c r="AT42" s="156"/>
      <c r="AU42" s="77"/>
      <c r="AV42" s="77"/>
      <c r="AW42" s="157"/>
      <c r="AX42" s="58"/>
      <c r="BC42" s="58"/>
      <c r="BD42" s="382"/>
      <c r="BE42" s="383"/>
      <c r="BF42" s="382"/>
      <c r="BG42" s="382"/>
      <c r="BH42" s="382"/>
      <c r="BI42" s="385"/>
      <c r="BJ42" s="383"/>
      <c r="BK42" s="382"/>
      <c r="BL42" s="58"/>
      <c r="BN42" s="58"/>
      <c r="BO42" s="382"/>
      <c r="BP42" s="383"/>
      <c r="BQ42" s="382"/>
      <c r="BR42" s="382"/>
      <c r="BS42" s="384"/>
      <c r="BT42" s="383"/>
      <c r="BU42" s="383"/>
      <c r="BV42" s="382"/>
      <c r="BW42" s="58"/>
    </row>
    <row r="43" spans="1:75" x14ac:dyDescent="0.25">
      <c r="A43" s="138" t="s">
        <v>188</v>
      </c>
      <c r="B43" s="139" t="s">
        <v>206</v>
      </c>
      <c r="C43" s="140">
        <v>320</v>
      </c>
      <c r="D43" s="394">
        <v>0</v>
      </c>
      <c r="E43" s="394">
        <v>0</v>
      </c>
      <c r="F43" s="394">
        <v>0</v>
      </c>
      <c r="G43" s="394">
        <v>0</v>
      </c>
      <c r="H43" s="395">
        <v>295</v>
      </c>
      <c r="I43" s="394">
        <v>0</v>
      </c>
      <c r="J43" s="476">
        <f t="shared" si="2"/>
        <v>6.5390696198552378</v>
      </c>
      <c r="K43" s="394">
        <v>1</v>
      </c>
      <c r="L43" s="394">
        <v>1</v>
      </c>
      <c r="M43" s="478">
        <v>0.621</v>
      </c>
      <c r="N43" s="478">
        <v>62.06</v>
      </c>
      <c r="O43" s="478">
        <v>0.18</v>
      </c>
      <c r="P43" s="478">
        <v>0.46500000000000002</v>
      </c>
      <c r="Q43" s="478">
        <v>65.08</v>
      </c>
      <c r="R43" s="112">
        <v>85.90816136828407</v>
      </c>
      <c r="S43" s="478">
        <v>68.260000000000005</v>
      </c>
      <c r="T43" s="479">
        <v>178</v>
      </c>
      <c r="U43" s="478">
        <v>1.73</v>
      </c>
      <c r="V43" s="479">
        <v>18.45</v>
      </c>
      <c r="W43" s="112">
        <v>72.60726072607261</v>
      </c>
      <c r="X43" s="480">
        <v>3</v>
      </c>
      <c r="Y43" s="481">
        <v>10</v>
      </c>
      <c r="Z43" s="396">
        <v>2</v>
      </c>
      <c r="AA43" s="481">
        <v>57.72</v>
      </c>
      <c r="AB43" s="481">
        <v>66.34</v>
      </c>
      <c r="AC43" s="481">
        <v>1.95</v>
      </c>
      <c r="AD43" s="481">
        <v>64.260000000000005</v>
      </c>
      <c r="AE43" s="78">
        <v>127.1</v>
      </c>
      <c r="AF43" s="481">
        <v>70.25</v>
      </c>
      <c r="AG43" s="481">
        <v>93.49</v>
      </c>
      <c r="AH43" s="113">
        <v>22.7</v>
      </c>
      <c r="AI43" s="481">
        <v>82</v>
      </c>
      <c r="AJ43" s="113">
        <v>35</v>
      </c>
      <c r="AK43" s="481">
        <v>24.5</v>
      </c>
      <c r="AL43" s="481">
        <v>82.75</v>
      </c>
      <c r="AM43" s="482">
        <v>14310.86</v>
      </c>
      <c r="AN43" s="482">
        <v>15038</v>
      </c>
      <c r="AO43" s="484">
        <f t="shared" si="1"/>
        <v>1.6936787865998282</v>
      </c>
      <c r="AP43" s="90"/>
      <c r="AQ43" s="500">
        <v>46.71</v>
      </c>
      <c r="AR43" s="156"/>
      <c r="AS43" s="156"/>
      <c r="AT43" s="156"/>
      <c r="AU43" s="77"/>
      <c r="AV43" s="77"/>
      <c r="AW43" s="157"/>
      <c r="AX43" s="58"/>
      <c r="BC43" s="58"/>
      <c r="BD43" s="382"/>
      <c r="BE43" s="383"/>
      <c r="BF43" s="382"/>
      <c r="BG43" s="382"/>
      <c r="BH43" s="382"/>
      <c r="BI43" s="385"/>
      <c r="BJ43" s="383"/>
      <c r="BK43" s="382"/>
      <c r="BL43" s="58"/>
      <c r="BN43" s="58"/>
      <c r="BO43" s="382"/>
      <c r="BP43" s="383"/>
      <c r="BQ43" s="382"/>
      <c r="BR43" s="382"/>
      <c r="BS43" s="384"/>
      <c r="BT43" s="383"/>
      <c r="BU43" s="383"/>
      <c r="BV43" s="382"/>
      <c r="BW43" s="58"/>
    </row>
    <row r="44" spans="1:75" x14ac:dyDescent="0.25">
      <c r="A44" s="138" t="s">
        <v>188</v>
      </c>
      <c r="B44" s="139" t="s">
        <v>207</v>
      </c>
      <c r="C44" s="140">
        <v>321</v>
      </c>
      <c r="D44" s="394">
        <v>47</v>
      </c>
      <c r="E44" s="394">
        <v>0</v>
      </c>
      <c r="F44" s="394">
        <v>0</v>
      </c>
      <c r="G44" s="394">
        <v>0</v>
      </c>
      <c r="H44" s="395">
        <v>1977</v>
      </c>
      <c r="I44" s="394">
        <v>127</v>
      </c>
      <c r="J44" s="476">
        <f t="shared" si="2"/>
        <v>43.706012116574399</v>
      </c>
      <c r="K44" s="394">
        <v>11</v>
      </c>
      <c r="L44" s="394">
        <v>30</v>
      </c>
      <c r="M44" s="478">
        <v>0.67</v>
      </c>
      <c r="N44" s="478">
        <v>49.42</v>
      </c>
      <c r="O44" s="478">
        <v>0.23</v>
      </c>
      <c r="P44" s="478">
        <v>0.48499999999999999</v>
      </c>
      <c r="Q44" s="478">
        <v>38.299999999999997</v>
      </c>
      <c r="R44" s="112">
        <v>72.205958326158111</v>
      </c>
      <c r="S44" s="478">
        <v>64.759999999999991</v>
      </c>
      <c r="T44" s="479">
        <v>204</v>
      </c>
      <c r="U44" s="478">
        <v>5.62</v>
      </c>
      <c r="V44" s="479">
        <v>45.22</v>
      </c>
      <c r="W44" s="112">
        <v>92.838196286472154</v>
      </c>
      <c r="X44" s="480">
        <v>3</v>
      </c>
      <c r="Y44" s="481">
        <v>10</v>
      </c>
      <c r="Z44" s="396">
        <v>1</v>
      </c>
      <c r="AA44" s="481">
        <v>70.48</v>
      </c>
      <c r="AB44" s="481">
        <v>84.76</v>
      </c>
      <c r="AC44" s="481">
        <v>4.3</v>
      </c>
      <c r="AD44" s="481">
        <v>61.98</v>
      </c>
      <c r="AE44" s="78">
        <v>240.5</v>
      </c>
      <c r="AF44" s="481">
        <v>80.81</v>
      </c>
      <c r="AG44" s="481">
        <v>90.7</v>
      </c>
      <c r="AH44" s="113">
        <v>18.3</v>
      </c>
      <c r="AI44" s="481">
        <v>106.5</v>
      </c>
      <c r="AJ44" s="113">
        <v>54.5</v>
      </c>
      <c r="AK44" s="481">
        <v>28.5</v>
      </c>
      <c r="AL44" s="481">
        <v>85.24</v>
      </c>
      <c r="AM44" s="482">
        <v>24235.42</v>
      </c>
      <c r="AN44" s="482">
        <v>24930</v>
      </c>
      <c r="AO44" s="484">
        <f t="shared" si="1"/>
        <v>0.95532351684710637</v>
      </c>
      <c r="AP44" s="90"/>
      <c r="AQ44" s="500">
        <v>30.05</v>
      </c>
      <c r="AR44" s="156"/>
      <c r="AS44" s="156"/>
      <c r="AT44" s="156"/>
      <c r="AU44" s="77"/>
      <c r="AV44" s="77"/>
      <c r="AW44" s="157"/>
      <c r="AX44" s="58"/>
      <c r="BC44" s="58"/>
      <c r="BD44" s="382"/>
      <c r="BE44" s="383"/>
      <c r="BF44" s="382"/>
      <c r="BG44" s="382"/>
      <c r="BH44" s="382"/>
      <c r="BI44" s="385"/>
      <c r="BJ44" s="383"/>
      <c r="BK44" s="382"/>
      <c r="BL44" s="58"/>
      <c r="BN44" s="58"/>
      <c r="BO44" s="382"/>
      <c r="BP44" s="383"/>
      <c r="BQ44" s="382"/>
      <c r="BR44" s="382"/>
      <c r="BS44" s="384"/>
      <c r="BT44" s="383"/>
      <c r="BU44" s="383"/>
      <c r="BV44" s="382"/>
      <c r="BW44" s="58"/>
    </row>
    <row r="45" spans="1:75" x14ac:dyDescent="0.25">
      <c r="A45" s="138" t="s">
        <v>231</v>
      </c>
      <c r="B45" s="139" t="s">
        <v>208</v>
      </c>
      <c r="C45" s="140">
        <v>401</v>
      </c>
      <c r="D45" s="394">
        <v>19</v>
      </c>
      <c r="E45" s="394">
        <v>3</v>
      </c>
      <c r="F45" s="394">
        <v>0</v>
      </c>
      <c r="G45" s="394">
        <v>0</v>
      </c>
      <c r="H45" s="395">
        <v>667</v>
      </c>
      <c r="I45" s="394">
        <v>1106</v>
      </c>
      <c r="J45" s="476">
        <f t="shared" si="2"/>
        <v>28.481359605123387</v>
      </c>
      <c r="K45" s="394">
        <v>19</v>
      </c>
      <c r="L45" s="394">
        <v>8</v>
      </c>
      <c r="M45" s="478">
        <v>0.72299999999999998</v>
      </c>
      <c r="N45" s="478">
        <v>42.93</v>
      </c>
      <c r="O45" s="478">
        <v>0.56999999999999995</v>
      </c>
      <c r="P45" s="478">
        <v>0.53300000000000003</v>
      </c>
      <c r="Q45" s="478">
        <v>36.299999999999997</v>
      </c>
      <c r="R45" s="112">
        <v>59.769931298929535</v>
      </c>
      <c r="S45" s="478">
        <v>58.54</v>
      </c>
      <c r="T45" s="486">
        <v>943</v>
      </c>
      <c r="U45" s="478">
        <v>3.71</v>
      </c>
      <c r="V45" s="479">
        <v>45.58</v>
      </c>
      <c r="W45" s="112">
        <v>262.58714175058094</v>
      </c>
      <c r="X45" s="480">
        <v>5</v>
      </c>
      <c r="Y45" s="481">
        <v>10</v>
      </c>
      <c r="Z45" s="396">
        <v>5</v>
      </c>
      <c r="AA45" s="481">
        <v>86.31</v>
      </c>
      <c r="AB45" s="481">
        <v>90.92</v>
      </c>
      <c r="AC45" s="481">
        <v>10.220000000000001</v>
      </c>
      <c r="AD45" s="481">
        <v>71.16</v>
      </c>
      <c r="AE45" s="78">
        <v>271.5</v>
      </c>
      <c r="AF45" s="481">
        <v>84.61</v>
      </c>
      <c r="AG45" s="481">
        <v>88.71</v>
      </c>
      <c r="AH45" s="113">
        <v>19.600000000000001</v>
      </c>
      <c r="AI45" s="481">
        <v>90</v>
      </c>
      <c r="AJ45" s="113">
        <v>98</v>
      </c>
      <c r="AK45" s="481">
        <v>73</v>
      </c>
      <c r="AL45" s="481">
        <v>86.79</v>
      </c>
      <c r="AM45" s="482">
        <v>61083.05</v>
      </c>
      <c r="AN45" s="482">
        <v>65233</v>
      </c>
      <c r="AO45" s="484">
        <f t="shared" si="1"/>
        <v>2.2646489765436817</v>
      </c>
      <c r="AP45" s="90"/>
      <c r="AQ45" s="500">
        <v>22.58</v>
      </c>
      <c r="AR45" s="156"/>
      <c r="AS45" s="156"/>
      <c r="AT45" s="156"/>
      <c r="AU45" s="77"/>
      <c r="AV45" s="77"/>
      <c r="AW45" s="157"/>
      <c r="AX45" s="58"/>
      <c r="BC45" s="58"/>
      <c r="BD45" s="382"/>
      <c r="BE45" s="383"/>
      <c r="BF45" s="382"/>
      <c r="BG45" s="382"/>
      <c r="BH45" s="382"/>
      <c r="BI45" s="385"/>
      <c r="BJ45" s="383"/>
      <c r="BK45" s="382"/>
      <c r="BL45" s="58"/>
      <c r="BN45" s="58"/>
      <c r="BO45" s="382"/>
      <c r="BP45" s="383"/>
      <c r="BQ45" s="382"/>
      <c r="BR45" s="382"/>
      <c r="BS45" s="384"/>
      <c r="BT45" s="383"/>
      <c r="BU45" s="383"/>
      <c r="BV45" s="382"/>
      <c r="BW45" s="58"/>
    </row>
    <row r="46" spans="1:75" x14ac:dyDescent="0.25">
      <c r="A46" s="138" t="s">
        <v>231</v>
      </c>
      <c r="B46" s="139" t="s">
        <v>209</v>
      </c>
      <c r="C46" s="140">
        <v>402</v>
      </c>
      <c r="D46" s="394">
        <v>19</v>
      </c>
      <c r="E46" s="394">
        <v>0</v>
      </c>
      <c r="F46" s="394">
        <v>0</v>
      </c>
      <c r="G46" s="394">
        <v>0</v>
      </c>
      <c r="H46" s="395">
        <v>557</v>
      </c>
      <c r="I46" s="394">
        <v>320</v>
      </c>
      <c r="J46" s="476">
        <f t="shared" si="2"/>
        <v>59.674942929925692</v>
      </c>
      <c r="K46" s="394">
        <v>9</v>
      </c>
      <c r="L46" s="394">
        <v>1</v>
      </c>
      <c r="M46" s="478">
        <v>0.56200000000000006</v>
      </c>
      <c r="N46" s="478">
        <v>71.87</v>
      </c>
      <c r="O46" s="478">
        <v>7.0000000000000007E-2</v>
      </c>
      <c r="P46" s="478">
        <v>0.5</v>
      </c>
      <c r="Q46" s="478" t="s">
        <v>162</v>
      </c>
      <c r="R46" s="112">
        <v>83.587295759133468</v>
      </c>
      <c r="S46" s="478">
        <v>65.17</v>
      </c>
      <c r="T46" s="486">
        <v>90</v>
      </c>
      <c r="U46" s="478">
        <v>3.3</v>
      </c>
      <c r="V46" s="479">
        <v>55.7</v>
      </c>
      <c r="W46" s="112">
        <v>8.4235860409145609</v>
      </c>
      <c r="X46" s="480">
        <v>1</v>
      </c>
      <c r="Y46" s="481">
        <v>10</v>
      </c>
      <c r="Z46" s="396">
        <v>4</v>
      </c>
      <c r="AA46" s="481">
        <v>40.26</v>
      </c>
      <c r="AB46" s="481">
        <v>57.99</v>
      </c>
      <c r="AC46" s="481">
        <v>1.01</v>
      </c>
      <c r="AD46" s="481">
        <v>49.11</v>
      </c>
      <c r="AE46" s="78">
        <v>197.8</v>
      </c>
      <c r="AF46" s="481">
        <v>55.99</v>
      </c>
      <c r="AG46" s="481">
        <v>86.78</v>
      </c>
      <c r="AH46" s="113">
        <v>25.4</v>
      </c>
      <c r="AI46" s="481">
        <v>91.5</v>
      </c>
      <c r="AJ46" s="113">
        <v>14.5</v>
      </c>
      <c r="AK46" s="481">
        <v>2.5</v>
      </c>
      <c r="AL46" s="481">
        <v>68.81</v>
      </c>
      <c r="AM46" s="482">
        <v>13727.38</v>
      </c>
      <c r="AN46" s="482">
        <v>14725</v>
      </c>
      <c r="AO46" s="484">
        <f t="shared" si="1"/>
        <v>2.4224578907264225</v>
      </c>
      <c r="AP46" s="90"/>
      <c r="AQ46" s="500">
        <v>11.67</v>
      </c>
      <c r="AR46" s="156"/>
      <c r="AS46" s="156"/>
      <c r="AT46" s="156"/>
      <c r="AU46" s="77"/>
      <c r="AV46" s="77"/>
      <c r="AW46" s="157"/>
      <c r="AX46" s="58"/>
      <c r="BC46" s="58"/>
      <c r="BD46" s="382"/>
      <c r="BE46" s="383"/>
      <c r="BF46" s="382"/>
      <c r="BG46" s="382"/>
      <c r="BH46" s="382"/>
      <c r="BI46" s="385"/>
      <c r="BJ46" s="383"/>
      <c r="BK46" s="382"/>
      <c r="BL46" s="58"/>
      <c r="BN46" s="58"/>
      <c r="BO46" s="382"/>
      <c r="BP46" s="383"/>
      <c r="BQ46" s="382"/>
      <c r="BR46" s="382"/>
      <c r="BS46" s="384"/>
      <c r="BT46" s="383"/>
      <c r="BU46" s="383"/>
      <c r="BV46" s="382"/>
      <c r="BW46" s="58"/>
    </row>
    <row r="47" spans="1:75" x14ac:dyDescent="0.25">
      <c r="A47" s="138" t="s">
        <v>231</v>
      </c>
      <c r="B47" s="139" t="s">
        <v>210</v>
      </c>
      <c r="C47" s="140">
        <v>403</v>
      </c>
      <c r="D47" s="394">
        <v>15</v>
      </c>
      <c r="E47" s="394">
        <v>0</v>
      </c>
      <c r="F47" s="394">
        <v>0</v>
      </c>
      <c r="G47" s="394">
        <v>0</v>
      </c>
      <c r="H47" s="395">
        <v>571</v>
      </c>
      <c r="I47" s="394">
        <v>113</v>
      </c>
      <c r="J47" s="476">
        <f t="shared" si="2"/>
        <v>46.930597189772627</v>
      </c>
      <c r="K47" s="394">
        <v>4</v>
      </c>
      <c r="L47" s="394">
        <v>0</v>
      </c>
      <c r="M47" s="478">
        <v>0.58899999999999997</v>
      </c>
      <c r="N47" s="478">
        <v>84.93</v>
      </c>
      <c r="O47" s="478">
        <v>0.14000000000000001</v>
      </c>
      <c r="P47" s="478">
        <v>0.48599999999999999</v>
      </c>
      <c r="Q47" s="478" t="s">
        <v>162</v>
      </c>
      <c r="R47" s="112">
        <v>89.107413010590008</v>
      </c>
      <c r="S47" s="478">
        <v>62.8</v>
      </c>
      <c r="T47" s="486">
        <v>44</v>
      </c>
      <c r="U47" s="478">
        <v>5.36</v>
      </c>
      <c r="V47" s="479">
        <v>65.64</v>
      </c>
      <c r="W47" s="112">
        <v>6.5359477124183005</v>
      </c>
      <c r="X47" s="480">
        <v>1</v>
      </c>
      <c r="Y47" s="481">
        <v>10</v>
      </c>
      <c r="Z47" s="396">
        <v>1</v>
      </c>
      <c r="AA47" s="481">
        <v>42.02</v>
      </c>
      <c r="AB47" s="481">
        <v>71.91</v>
      </c>
      <c r="AC47" s="481">
        <v>0.5</v>
      </c>
      <c r="AD47" s="481">
        <v>50.9</v>
      </c>
      <c r="AE47" s="78">
        <v>181.4</v>
      </c>
      <c r="AF47" s="481">
        <v>27.21</v>
      </c>
      <c r="AG47" s="481">
        <v>86.42</v>
      </c>
      <c r="AH47" s="113">
        <v>26.3</v>
      </c>
      <c r="AI47" s="481">
        <v>85</v>
      </c>
      <c r="AJ47" s="113">
        <v>19.5</v>
      </c>
      <c r="AK47" s="481">
        <v>2.5</v>
      </c>
      <c r="AL47" s="481">
        <v>68.72</v>
      </c>
      <c r="AM47" s="482">
        <v>7719.63</v>
      </c>
      <c r="AN47" s="482">
        <v>8311</v>
      </c>
      <c r="AO47" s="484">
        <f t="shared" si="1"/>
        <v>2.5535334379152008</v>
      </c>
      <c r="AP47" s="90"/>
      <c r="AQ47" s="500">
        <v>15.38</v>
      </c>
      <c r="AR47" s="156"/>
      <c r="AS47" s="156"/>
      <c r="AT47" s="156"/>
      <c r="AU47" s="77"/>
      <c r="AV47" s="77"/>
      <c r="AW47" s="157"/>
      <c r="AX47" s="58"/>
      <c r="BC47" s="58"/>
      <c r="BD47" s="382"/>
      <c r="BE47" s="383"/>
      <c r="BF47" s="382"/>
      <c r="BG47" s="382"/>
      <c r="BH47" s="382"/>
      <c r="BI47" s="385"/>
      <c r="BJ47" s="383"/>
      <c r="BK47" s="382"/>
      <c r="BL47" s="58"/>
      <c r="BN47" s="58"/>
      <c r="BO47" s="382"/>
      <c r="BP47" s="383"/>
      <c r="BQ47" s="382"/>
      <c r="BR47" s="382"/>
      <c r="BS47" s="384"/>
      <c r="BT47" s="383"/>
      <c r="BU47" s="383"/>
      <c r="BV47" s="382"/>
      <c r="BW47" s="58"/>
    </row>
    <row r="48" spans="1:75" x14ac:dyDescent="0.25">
      <c r="A48" s="138" t="s">
        <v>231</v>
      </c>
      <c r="B48" s="139" t="s">
        <v>211</v>
      </c>
      <c r="C48" s="140">
        <v>404</v>
      </c>
      <c r="D48" s="394">
        <v>29</v>
      </c>
      <c r="E48" s="394">
        <v>28</v>
      </c>
      <c r="F48" s="394">
        <v>0</v>
      </c>
      <c r="G48" s="394">
        <v>0</v>
      </c>
      <c r="H48" s="395">
        <v>4613</v>
      </c>
      <c r="I48" s="394">
        <v>828</v>
      </c>
      <c r="J48" s="476">
        <f t="shared" si="2"/>
        <v>41.502527696835131</v>
      </c>
      <c r="K48" s="394">
        <v>17</v>
      </c>
      <c r="L48" s="394">
        <v>0</v>
      </c>
      <c r="M48" s="478">
        <v>0.59099999999999997</v>
      </c>
      <c r="N48" s="478">
        <v>67.22999999999999</v>
      </c>
      <c r="O48" s="478">
        <v>0.17</v>
      </c>
      <c r="P48" s="478">
        <v>0.51</v>
      </c>
      <c r="Q48" s="478">
        <v>50.94</v>
      </c>
      <c r="R48" s="112">
        <v>81.686046511627907</v>
      </c>
      <c r="S48" s="478">
        <v>67.009999999999991</v>
      </c>
      <c r="T48" s="486">
        <v>318</v>
      </c>
      <c r="U48" s="478">
        <v>3.12</v>
      </c>
      <c r="V48" s="479">
        <v>55.15</v>
      </c>
      <c r="W48" s="112">
        <v>26.839826839826841</v>
      </c>
      <c r="X48" s="480">
        <v>2</v>
      </c>
      <c r="Y48" s="481">
        <v>10</v>
      </c>
      <c r="Z48" s="396">
        <v>1</v>
      </c>
      <c r="AA48" s="481">
        <v>65.31</v>
      </c>
      <c r="AB48" s="481">
        <v>58.4</v>
      </c>
      <c r="AC48" s="481">
        <v>3.29</v>
      </c>
      <c r="AD48" s="481">
        <v>41.16</v>
      </c>
      <c r="AE48" s="78">
        <v>186.6</v>
      </c>
      <c r="AF48" s="481">
        <v>68.28</v>
      </c>
      <c r="AG48" s="481">
        <v>92.41</v>
      </c>
      <c r="AH48" s="113">
        <v>21.8</v>
      </c>
      <c r="AI48" s="481">
        <v>99</v>
      </c>
      <c r="AJ48" s="113">
        <v>35.5</v>
      </c>
      <c r="AK48" s="481">
        <v>20.5</v>
      </c>
      <c r="AL48" s="481">
        <v>70.39</v>
      </c>
      <c r="AM48" s="482">
        <v>38108.769999999997</v>
      </c>
      <c r="AN48" s="482">
        <v>40219</v>
      </c>
      <c r="AO48" s="484">
        <f t="shared" si="1"/>
        <v>1.8457956003303206</v>
      </c>
      <c r="AP48" s="90"/>
      <c r="AQ48" s="500">
        <v>2.63</v>
      </c>
      <c r="AR48" s="156"/>
      <c r="AS48" s="156"/>
      <c r="AT48" s="156"/>
      <c r="AU48" s="77"/>
      <c r="AV48" s="77"/>
      <c r="AW48" s="157"/>
      <c r="AX48" s="58"/>
      <c r="BC48" s="58"/>
      <c r="BD48" s="382"/>
      <c r="BE48" s="383"/>
      <c r="BF48" s="382"/>
      <c r="BG48" s="382"/>
      <c r="BH48" s="382"/>
      <c r="BI48" s="385"/>
      <c r="BJ48" s="383"/>
      <c r="BK48" s="382"/>
      <c r="BL48" s="58"/>
      <c r="BN48" s="58"/>
      <c r="BO48" s="382"/>
      <c r="BP48" s="383"/>
      <c r="BQ48" s="382"/>
      <c r="BR48" s="382"/>
      <c r="BS48" s="384"/>
      <c r="BT48" s="383"/>
      <c r="BU48" s="383"/>
      <c r="BV48" s="382"/>
      <c r="BW48" s="58"/>
    </row>
    <row r="49" spans="1:75" x14ac:dyDescent="0.25">
      <c r="A49" s="138" t="s">
        <v>231</v>
      </c>
      <c r="B49" s="139" t="s">
        <v>212</v>
      </c>
      <c r="C49" s="140">
        <v>405</v>
      </c>
      <c r="D49" s="394">
        <v>18</v>
      </c>
      <c r="E49" s="394">
        <v>5</v>
      </c>
      <c r="F49" s="394">
        <v>0</v>
      </c>
      <c r="G49" s="394">
        <v>0</v>
      </c>
      <c r="H49" s="395">
        <v>272</v>
      </c>
      <c r="I49" s="394">
        <v>297</v>
      </c>
      <c r="J49" s="476">
        <f t="shared" si="2"/>
        <v>5.5715284584113371</v>
      </c>
      <c r="K49" s="394">
        <v>1</v>
      </c>
      <c r="L49" s="394">
        <v>0</v>
      </c>
      <c r="M49" s="478">
        <v>0.64200000000000002</v>
      </c>
      <c r="N49" s="478">
        <v>49.61</v>
      </c>
      <c r="O49" s="478">
        <v>0.18</v>
      </c>
      <c r="P49" s="478">
        <v>0.499</v>
      </c>
      <c r="Q49" s="478">
        <v>42.65</v>
      </c>
      <c r="R49" s="112">
        <v>73.070266528210453</v>
      </c>
      <c r="S49" s="478">
        <v>62.66</v>
      </c>
      <c r="T49" s="486">
        <v>186</v>
      </c>
      <c r="U49" s="478">
        <v>9.17</v>
      </c>
      <c r="V49" s="479">
        <v>46.19</v>
      </c>
      <c r="W49" s="112">
        <v>33.953997809419498</v>
      </c>
      <c r="X49" s="480">
        <v>4</v>
      </c>
      <c r="Y49" s="481">
        <v>10</v>
      </c>
      <c r="Z49" s="396">
        <v>4</v>
      </c>
      <c r="AA49" s="481">
        <v>70.48</v>
      </c>
      <c r="AB49" s="481">
        <v>81.760000000000005</v>
      </c>
      <c r="AC49" s="481">
        <v>2.39</v>
      </c>
      <c r="AD49" s="481">
        <v>65.510000000000005</v>
      </c>
      <c r="AE49" s="78">
        <v>113.4</v>
      </c>
      <c r="AF49" s="481">
        <v>78.97</v>
      </c>
      <c r="AG49" s="481">
        <v>97.76</v>
      </c>
      <c r="AH49" s="113">
        <v>19</v>
      </c>
      <c r="AI49" s="481">
        <v>85.5</v>
      </c>
      <c r="AJ49" s="113">
        <v>29.5</v>
      </c>
      <c r="AK49" s="481">
        <v>14.5</v>
      </c>
      <c r="AL49" s="481">
        <v>79.88</v>
      </c>
      <c r="AM49" s="482">
        <v>16402.04</v>
      </c>
      <c r="AN49" s="482">
        <v>17542</v>
      </c>
      <c r="AO49" s="484">
        <f t="shared" si="1"/>
        <v>2.3167036945810793</v>
      </c>
      <c r="AP49" s="90"/>
      <c r="AQ49" s="500">
        <v>18.75</v>
      </c>
      <c r="AR49" s="156"/>
      <c r="AS49" s="156"/>
      <c r="AT49" s="156"/>
      <c r="AU49" s="77"/>
      <c r="AV49" s="77"/>
      <c r="AW49" s="157"/>
      <c r="AX49" s="58"/>
      <c r="BC49" s="58"/>
      <c r="BD49" s="382"/>
      <c r="BE49" s="383"/>
      <c r="BF49" s="382"/>
      <c r="BG49" s="382"/>
      <c r="BH49" s="382"/>
      <c r="BI49" s="385"/>
      <c r="BJ49" s="383"/>
      <c r="BK49" s="382"/>
      <c r="BL49" s="58"/>
      <c r="BN49" s="58"/>
      <c r="BO49" s="382"/>
      <c r="BP49" s="383"/>
      <c r="BQ49" s="382"/>
      <c r="BR49" s="382"/>
      <c r="BS49" s="384"/>
      <c r="BT49" s="383"/>
      <c r="BU49" s="383"/>
      <c r="BV49" s="382"/>
      <c r="BW49" s="58"/>
    </row>
    <row r="50" spans="1:75" x14ac:dyDescent="0.25">
      <c r="A50" s="138" t="s">
        <v>231</v>
      </c>
      <c r="B50" s="139" t="s">
        <v>213</v>
      </c>
      <c r="C50" s="140">
        <v>406</v>
      </c>
      <c r="D50" s="394">
        <v>19</v>
      </c>
      <c r="E50" s="394">
        <v>3</v>
      </c>
      <c r="F50" s="394">
        <v>0</v>
      </c>
      <c r="G50" s="394">
        <v>0</v>
      </c>
      <c r="H50" s="395">
        <v>1184</v>
      </c>
      <c r="I50" s="394">
        <v>265</v>
      </c>
      <c r="J50" s="476">
        <f t="shared" si="2"/>
        <v>46.018483127460016</v>
      </c>
      <c r="K50" s="394">
        <v>8</v>
      </c>
      <c r="L50" s="394">
        <v>4</v>
      </c>
      <c r="M50" s="478">
        <v>0.625</v>
      </c>
      <c r="N50" s="478">
        <v>59.7</v>
      </c>
      <c r="O50" s="478">
        <v>0.16</v>
      </c>
      <c r="P50" s="478">
        <v>0.52</v>
      </c>
      <c r="Q50" s="478">
        <v>48.08</v>
      </c>
      <c r="R50" s="112">
        <v>69.721656483367283</v>
      </c>
      <c r="S50" s="478">
        <v>64.41</v>
      </c>
      <c r="T50" s="486">
        <v>193</v>
      </c>
      <c r="U50" s="478">
        <v>4.26</v>
      </c>
      <c r="V50" s="479">
        <v>56.21</v>
      </c>
      <c r="W50" s="112">
        <v>22.532188841201716</v>
      </c>
      <c r="X50" s="480">
        <v>3</v>
      </c>
      <c r="Y50" s="481">
        <v>5</v>
      </c>
      <c r="Z50" s="396">
        <v>1</v>
      </c>
      <c r="AA50" s="481">
        <v>67.25</v>
      </c>
      <c r="AB50" s="481">
        <v>90.52</v>
      </c>
      <c r="AC50" s="481">
        <v>3.27</v>
      </c>
      <c r="AD50" s="481">
        <v>55.74</v>
      </c>
      <c r="AE50" s="78">
        <v>286.39999999999998</v>
      </c>
      <c r="AF50" s="481">
        <v>69.69</v>
      </c>
      <c r="AG50" s="481">
        <v>88.67</v>
      </c>
      <c r="AH50" s="113">
        <v>21.8</v>
      </c>
      <c r="AI50" s="481">
        <v>102.5</v>
      </c>
      <c r="AJ50" s="113">
        <v>48.5</v>
      </c>
      <c r="AK50" s="481">
        <v>20</v>
      </c>
      <c r="AL50" s="481">
        <v>75.09</v>
      </c>
      <c r="AM50" s="482">
        <v>16073.41</v>
      </c>
      <c r="AN50" s="482">
        <v>17042</v>
      </c>
      <c r="AO50" s="484">
        <f t="shared" si="1"/>
        <v>2.0086797595117258</v>
      </c>
      <c r="AP50" s="90"/>
      <c r="AQ50" s="500">
        <v>17</v>
      </c>
      <c r="AR50" s="156"/>
      <c r="AS50" s="156"/>
      <c r="AT50" s="156"/>
      <c r="AU50" s="77"/>
      <c r="AV50" s="77"/>
      <c r="AW50" s="157"/>
      <c r="AX50" s="58"/>
      <c r="BC50" s="58"/>
      <c r="BD50" s="382"/>
      <c r="BE50" s="383"/>
      <c r="BF50" s="382"/>
      <c r="BG50" s="382"/>
      <c r="BH50" s="382"/>
      <c r="BI50" s="385"/>
      <c r="BJ50" s="383"/>
      <c r="BK50" s="382"/>
      <c r="BL50" s="58"/>
      <c r="BN50" s="58"/>
      <c r="BO50" s="382"/>
      <c r="BP50" s="383"/>
      <c r="BQ50" s="382"/>
      <c r="BR50" s="382"/>
      <c r="BS50" s="384"/>
      <c r="BT50" s="383"/>
      <c r="BU50" s="383"/>
      <c r="BV50" s="382"/>
      <c r="BW50" s="58"/>
    </row>
    <row r="51" spans="1:75" x14ac:dyDescent="0.25">
      <c r="A51" s="138" t="s">
        <v>231</v>
      </c>
      <c r="B51" s="139" t="s">
        <v>214</v>
      </c>
      <c r="C51" s="140">
        <v>407</v>
      </c>
      <c r="D51" s="394">
        <v>13</v>
      </c>
      <c r="E51" s="394">
        <v>1</v>
      </c>
      <c r="F51" s="394">
        <v>0</v>
      </c>
      <c r="G51" s="394">
        <v>0</v>
      </c>
      <c r="H51" s="395">
        <v>302</v>
      </c>
      <c r="I51" s="394">
        <v>0</v>
      </c>
      <c r="J51" s="476">
        <f t="shared" si="2"/>
        <v>0</v>
      </c>
      <c r="K51" s="394">
        <v>0</v>
      </c>
      <c r="L51" s="394">
        <v>1</v>
      </c>
      <c r="M51" s="478">
        <v>0.60199999999999998</v>
      </c>
      <c r="N51" s="478">
        <v>61.06</v>
      </c>
      <c r="O51" s="478">
        <v>0.18</v>
      </c>
      <c r="P51" s="478">
        <v>0.48899999999999999</v>
      </c>
      <c r="Q51" s="478" t="s">
        <v>162</v>
      </c>
      <c r="R51" s="112">
        <v>81.752090149036704</v>
      </c>
      <c r="S51" s="478">
        <v>62.33</v>
      </c>
      <c r="T51" s="486">
        <v>19</v>
      </c>
      <c r="U51" s="478">
        <v>7.97</v>
      </c>
      <c r="V51" s="479">
        <v>62.89</v>
      </c>
      <c r="W51" s="112">
        <v>13.966480446927374</v>
      </c>
      <c r="X51" s="480">
        <v>1</v>
      </c>
      <c r="Y51" s="481">
        <v>10</v>
      </c>
      <c r="Z51" s="396">
        <v>3</v>
      </c>
      <c r="AA51" s="481">
        <v>43.43</v>
      </c>
      <c r="AB51" s="481">
        <v>90.1</v>
      </c>
      <c r="AC51" s="481">
        <v>0.57999999999999996</v>
      </c>
      <c r="AD51" s="481">
        <v>45.9</v>
      </c>
      <c r="AE51" s="78">
        <v>132.69999999999999</v>
      </c>
      <c r="AF51" s="481">
        <v>70.900000000000006</v>
      </c>
      <c r="AG51" s="481">
        <v>90.55</v>
      </c>
      <c r="AH51" s="113">
        <v>23.8</v>
      </c>
      <c r="AI51" s="481">
        <v>93.5</v>
      </c>
      <c r="AJ51" s="113">
        <v>32.5</v>
      </c>
      <c r="AK51" s="481">
        <v>5</v>
      </c>
      <c r="AL51" s="481">
        <v>72.95</v>
      </c>
      <c r="AM51" s="482">
        <v>6420.28</v>
      </c>
      <c r="AN51" s="482">
        <v>6777</v>
      </c>
      <c r="AO51" s="484">
        <f t="shared" si="1"/>
        <v>1.8520479895996218</v>
      </c>
      <c r="AP51" s="90"/>
      <c r="AQ51" s="500">
        <v>7.4</v>
      </c>
      <c r="AR51" s="156"/>
      <c r="AS51" s="156"/>
      <c r="AT51" s="156"/>
      <c r="AU51" s="77"/>
      <c r="AV51" s="77"/>
      <c r="AW51" s="157"/>
      <c r="AX51" s="58"/>
      <c r="BC51" s="58"/>
      <c r="BD51" s="382"/>
      <c r="BE51" s="383"/>
      <c r="BF51" s="382"/>
      <c r="BG51" s="382"/>
      <c r="BH51" s="382"/>
      <c r="BI51" s="385"/>
      <c r="BJ51" s="383"/>
      <c r="BK51" s="382"/>
      <c r="BL51" s="58"/>
      <c r="BN51" s="58"/>
      <c r="BO51" s="382"/>
      <c r="BP51" s="383"/>
      <c r="BQ51" s="382"/>
      <c r="BR51" s="382"/>
      <c r="BS51" s="384"/>
      <c r="BT51" s="383"/>
      <c r="BU51" s="383"/>
      <c r="BV51" s="382"/>
      <c r="BW51" s="58"/>
    </row>
    <row r="52" spans="1:75" x14ac:dyDescent="0.25">
      <c r="A52" s="138" t="s">
        <v>231</v>
      </c>
      <c r="B52" s="139" t="s">
        <v>215</v>
      </c>
      <c r="C52" s="140">
        <v>408</v>
      </c>
      <c r="D52" s="394">
        <v>11</v>
      </c>
      <c r="E52" s="394">
        <v>0</v>
      </c>
      <c r="F52" s="394">
        <v>0</v>
      </c>
      <c r="G52" s="394">
        <v>0</v>
      </c>
      <c r="H52" s="395">
        <v>168</v>
      </c>
      <c r="I52" s="394">
        <v>0</v>
      </c>
      <c r="J52" s="476">
        <f t="shared" si="2"/>
        <v>31.867076606768173</v>
      </c>
      <c r="K52" s="394">
        <v>2</v>
      </c>
      <c r="L52" s="394">
        <v>2</v>
      </c>
      <c r="M52" s="478">
        <v>0.68100000000000005</v>
      </c>
      <c r="N52" s="478">
        <v>49.26</v>
      </c>
      <c r="O52" s="478">
        <v>0.28000000000000003</v>
      </c>
      <c r="P52" s="478">
        <v>0.52800000000000002</v>
      </c>
      <c r="Q52" s="478">
        <v>47.53</v>
      </c>
      <c r="R52" s="112">
        <v>71.703296703296687</v>
      </c>
      <c r="S52" s="478">
        <v>62.67</v>
      </c>
      <c r="T52" s="486">
        <v>57</v>
      </c>
      <c r="U52" s="478">
        <v>1.1000000000000001</v>
      </c>
      <c r="V52" s="479">
        <v>54.46</v>
      </c>
      <c r="W52" s="112">
        <v>6.666666666666667</v>
      </c>
      <c r="X52" s="480">
        <v>3</v>
      </c>
      <c r="Y52" s="481">
        <v>5</v>
      </c>
      <c r="Z52" s="396">
        <v>1</v>
      </c>
      <c r="AA52" s="481">
        <v>60.04</v>
      </c>
      <c r="AB52" s="481">
        <v>89.25</v>
      </c>
      <c r="AC52" s="481">
        <v>2.1800000000000002</v>
      </c>
      <c r="AD52" s="481">
        <v>64.84</v>
      </c>
      <c r="AE52" s="78">
        <v>460</v>
      </c>
      <c r="AF52" s="481">
        <v>78.89</v>
      </c>
      <c r="AG52" s="481">
        <v>95.58</v>
      </c>
      <c r="AH52" s="113">
        <v>16.7</v>
      </c>
      <c r="AI52" s="481">
        <v>85.5</v>
      </c>
      <c r="AJ52" s="113">
        <v>80.5</v>
      </c>
      <c r="AK52" s="481">
        <v>15</v>
      </c>
      <c r="AL52" s="481">
        <v>81.69</v>
      </c>
      <c r="AM52" s="482">
        <v>5670.75</v>
      </c>
      <c r="AN52" s="482">
        <v>6116</v>
      </c>
      <c r="AO52" s="484">
        <f t="shared" si="1"/>
        <v>2.6172317006862698</v>
      </c>
      <c r="AP52" s="90"/>
      <c r="AQ52" s="500">
        <v>11.72</v>
      </c>
      <c r="AR52" s="156"/>
      <c r="AS52" s="156"/>
      <c r="AT52" s="156"/>
      <c r="AU52" s="77"/>
      <c r="AV52" s="77"/>
      <c r="AW52" s="157"/>
      <c r="AX52" s="58"/>
      <c r="BC52" s="58"/>
      <c r="BD52" s="382"/>
      <c r="BE52" s="383"/>
      <c r="BF52" s="382"/>
      <c r="BG52" s="382"/>
      <c r="BH52" s="382"/>
      <c r="BI52" s="385"/>
      <c r="BJ52" s="383"/>
      <c r="BK52" s="382"/>
      <c r="BL52" s="58"/>
      <c r="BN52" s="58"/>
      <c r="BO52" s="382"/>
      <c r="BP52" s="383"/>
      <c r="BQ52" s="382"/>
      <c r="BR52" s="382"/>
      <c r="BS52" s="384"/>
      <c r="BT52" s="383"/>
      <c r="BU52" s="383"/>
      <c r="BV52" s="382"/>
      <c r="BW52" s="58"/>
    </row>
    <row r="53" spans="1:75" x14ac:dyDescent="0.25">
      <c r="A53" s="138" t="s">
        <v>231</v>
      </c>
      <c r="B53" s="139" t="s">
        <v>216</v>
      </c>
      <c r="C53" s="140">
        <v>409</v>
      </c>
      <c r="D53" s="394">
        <v>26</v>
      </c>
      <c r="E53" s="394">
        <v>0</v>
      </c>
      <c r="F53" s="394">
        <v>0</v>
      </c>
      <c r="G53" s="394">
        <v>0</v>
      </c>
      <c r="H53" s="395">
        <v>1454</v>
      </c>
      <c r="I53" s="394">
        <v>0</v>
      </c>
      <c r="J53" s="476">
        <f t="shared" si="2"/>
        <v>19.890120162351494</v>
      </c>
      <c r="K53" s="394">
        <v>4</v>
      </c>
      <c r="L53" s="394">
        <v>0</v>
      </c>
      <c r="M53" s="478">
        <v>0.57899999999999996</v>
      </c>
      <c r="N53" s="478">
        <v>65.37</v>
      </c>
      <c r="O53" s="478">
        <v>0.15</v>
      </c>
      <c r="P53" s="478">
        <v>0.48299999999999998</v>
      </c>
      <c r="Q53" s="478">
        <v>46.82</v>
      </c>
      <c r="R53" s="112">
        <v>84.501845018450169</v>
      </c>
      <c r="S53" s="478">
        <v>67.69</v>
      </c>
      <c r="T53" s="486">
        <v>191</v>
      </c>
      <c r="U53" s="478">
        <v>5.57</v>
      </c>
      <c r="V53" s="479">
        <v>57.14</v>
      </c>
      <c r="W53" s="112">
        <v>46.774193548387096</v>
      </c>
      <c r="X53" s="480">
        <v>1</v>
      </c>
      <c r="Y53" s="481">
        <v>10</v>
      </c>
      <c r="Z53" s="396">
        <v>3</v>
      </c>
      <c r="AA53" s="481">
        <v>64.94</v>
      </c>
      <c r="AB53" s="481">
        <v>69.569999999999993</v>
      </c>
      <c r="AC53" s="481">
        <v>2.99</v>
      </c>
      <c r="AD53" s="481">
        <v>50.34</v>
      </c>
      <c r="AE53" s="78">
        <v>139.1</v>
      </c>
      <c r="AF53" s="481">
        <v>70.59</v>
      </c>
      <c r="AG53" s="481">
        <v>90.5</v>
      </c>
      <c r="AH53" s="113">
        <v>25</v>
      </c>
      <c r="AI53" s="481">
        <v>95</v>
      </c>
      <c r="AJ53" s="113">
        <v>32</v>
      </c>
      <c r="AK53" s="481">
        <v>11</v>
      </c>
      <c r="AL53" s="481">
        <v>72.790000000000006</v>
      </c>
      <c r="AM53" s="482">
        <v>19882.009999999998</v>
      </c>
      <c r="AN53" s="482">
        <v>20053</v>
      </c>
      <c r="AO53" s="484">
        <f t="shared" si="1"/>
        <v>0.28667456995881135</v>
      </c>
      <c r="AP53" s="90"/>
      <c r="AQ53" s="500">
        <v>16.010000000000002</v>
      </c>
      <c r="AR53" s="156"/>
      <c r="AS53" s="156"/>
      <c r="AT53" s="156"/>
      <c r="AU53" s="77"/>
      <c r="AV53" s="77"/>
      <c r="AW53" s="157"/>
      <c r="AX53" s="58"/>
      <c r="BC53" s="58"/>
      <c r="BD53" s="382"/>
      <c r="BE53" s="383"/>
      <c r="BF53" s="382"/>
      <c r="BG53" s="382"/>
      <c r="BH53" s="382"/>
      <c r="BI53" s="385"/>
      <c r="BJ53" s="383"/>
      <c r="BK53" s="382"/>
      <c r="BL53" s="58"/>
      <c r="BN53" s="58"/>
      <c r="BO53" s="382"/>
      <c r="BP53" s="383"/>
      <c r="BQ53" s="382"/>
      <c r="BR53" s="382"/>
      <c r="BS53" s="384"/>
      <c r="BT53" s="383"/>
      <c r="BU53" s="383"/>
      <c r="BV53" s="382"/>
      <c r="BW53" s="58"/>
    </row>
    <row r="54" spans="1:75" x14ac:dyDescent="0.25">
      <c r="A54" s="138" t="s">
        <v>231</v>
      </c>
      <c r="B54" s="139" t="s">
        <v>217</v>
      </c>
      <c r="C54" s="140">
        <v>410</v>
      </c>
      <c r="D54" s="394">
        <v>14</v>
      </c>
      <c r="E54" s="394">
        <v>0</v>
      </c>
      <c r="F54" s="394">
        <v>0</v>
      </c>
      <c r="G54" s="394">
        <v>0</v>
      </c>
      <c r="H54" s="395">
        <v>2390</v>
      </c>
      <c r="I54" s="394">
        <v>0</v>
      </c>
      <c r="J54" s="476">
        <f t="shared" si="2"/>
        <v>51.004410204844014</v>
      </c>
      <c r="K54" s="394">
        <v>15</v>
      </c>
      <c r="L54" s="394">
        <v>0</v>
      </c>
      <c r="M54" s="478">
        <v>0.59099999999999997</v>
      </c>
      <c r="N54" s="478">
        <v>64.88</v>
      </c>
      <c r="O54" s="478">
        <v>0.14000000000000001</v>
      </c>
      <c r="P54" s="478">
        <v>0.499</v>
      </c>
      <c r="Q54" s="478">
        <v>57.84</v>
      </c>
      <c r="R54" s="112">
        <v>85.839063371120631</v>
      </c>
      <c r="S54" s="478">
        <v>65.289999999999992</v>
      </c>
      <c r="T54" s="486">
        <v>285</v>
      </c>
      <c r="U54" s="478">
        <v>3.73</v>
      </c>
      <c r="V54" s="479">
        <v>52.74</v>
      </c>
      <c r="W54" s="112">
        <v>25.626092020966801</v>
      </c>
      <c r="X54" s="480">
        <v>2</v>
      </c>
      <c r="Y54" s="481">
        <v>10</v>
      </c>
      <c r="Z54" s="396">
        <v>3</v>
      </c>
      <c r="AA54" s="481">
        <v>57.26</v>
      </c>
      <c r="AB54" s="481">
        <v>66.77</v>
      </c>
      <c r="AC54" s="481">
        <v>1.5</v>
      </c>
      <c r="AD54" s="481">
        <v>47.05</v>
      </c>
      <c r="AE54" s="78">
        <v>72.8</v>
      </c>
      <c r="AF54" s="481">
        <v>72.69</v>
      </c>
      <c r="AG54" s="481">
        <v>90.11</v>
      </c>
      <c r="AH54" s="113">
        <v>22.3</v>
      </c>
      <c r="AI54" s="481">
        <v>94.5</v>
      </c>
      <c r="AJ54" s="113">
        <v>34.5</v>
      </c>
      <c r="AK54" s="481">
        <v>17</v>
      </c>
      <c r="AL54" s="481">
        <v>72.44</v>
      </c>
      <c r="AM54" s="482">
        <v>28331.09</v>
      </c>
      <c r="AN54" s="482">
        <v>29134</v>
      </c>
      <c r="AO54" s="484">
        <f t="shared" si="1"/>
        <v>0.94467479601620197</v>
      </c>
      <c r="AP54" s="90"/>
      <c r="AQ54" s="500">
        <v>18.05</v>
      </c>
      <c r="AR54" s="156"/>
      <c r="AS54" s="156"/>
      <c r="AT54" s="156"/>
      <c r="AU54" s="77"/>
      <c r="AV54" s="77"/>
      <c r="AW54" s="157"/>
      <c r="AX54" s="58"/>
      <c r="BC54" s="58"/>
      <c r="BD54" s="382"/>
      <c r="BE54" s="383"/>
      <c r="BF54" s="382"/>
      <c r="BG54" s="382"/>
      <c r="BH54" s="382"/>
      <c r="BI54" s="385"/>
      <c r="BJ54" s="383"/>
      <c r="BK54" s="382"/>
      <c r="BL54" s="58"/>
      <c r="BN54" s="58"/>
      <c r="BO54" s="382"/>
      <c r="BP54" s="383"/>
      <c r="BQ54" s="382"/>
      <c r="BR54" s="382"/>
      <c r="BS54" s="384"/>
      <c r="BT54" s="383"/>
      <c r="BU54" s="383"/>
      <c r="BV54" s="382"/>
      <c r="BW54" s="58"/>
    </row>
    <row r="55" spans="1:75" x14ac:dyDescent="0.25">
      <c r="A55" s="138" t="s">
        <v>231</v>
      </c>
      <c r="B55" s="139" t="s">
        <v>218</v>
      </c>
      <c r="C55" s="140">
        <v>411</v>
      </c>
      <c r="D55" s="394">
        <v>19</v>
      </c>
      <c r="E55" s="394">
        <v>0</v>
      </c>
      <c r="F55" s="394">
        <v>0</v>
      </c>
      <c r="G55" s="394">
        <v>0</v>
      </c>
      <c r="H55" s="395">
        <v>197</v>
      </c>
      <c r="I55" s="394">
        <v>0</v>
      </c>
      <c r="J55" s="476">
        <f t="shared" si="2"/>
        <v>0</v>
      </c>
      <c r="K55" s="394">
        <v>0</v>
      </c>
      <c r="L55" s="394">
        <v>0</v>
      </c>
      <c r="M55" s="478">
        <v>0.59899999999999998</v>
      </c>
      <c r="N55" s="478">
        <v>65.710000000000008</v>
      </c>
      <c r="O55" s="478">
        <v>0.14000000000000001</v>
      </c>
      <c r="P55" s="478">
        <v>0.51200000000000001</v>
      </c>
      <c r="Q55" s="478" t="s">
        <v>162</v>
      </c>
      <c r="R55" s="112">
        <v>83.183733284484347</v>
      </c>
      <c r="S55" s="478">
        <v>72.16</v>
      </c>
      <c r="T55" s="486">
        <v>83</v>
      </c>
      <c r="U55" s="478">
        <v>1.79</v>
      </c>
      <c r="V55" s="479">
        <v>47.63</v>
      </c>
      <c r="W55" s="112">
        <v>3.1496062992125982</v>
      </c>
      <c r="X55" s="480">
        <v>2</v>
      </c>
      <c r="Y55" s="481">
        <v>10</v>
      </c>
      <c r="Z55" s="396">
        <v>3</v>
      </c>
      <c r="AA55" s="481">
        <v>45.54</v>
      </c>
      <c r="AB55" s="481">
        <v>72.05</v>
      </c>
      <c r="AC55" s="481">
        <v>1.38</v>
      </c>
      <c r="AD55" s="481">
        <v>60.04</v>
      </c>
      <c r="AE55" s="78">
        <v>235</v>
      </c>
      <c r="AF55" s="481">
        <v>71.569999999999993</v>
      </c>
      <c r="AG55" s="481">
        <v>87.8</v>
      </c>
      <c r="AH55" s="113">
        <v>21.1</v>
      </c>
      <c r="AI55" s="481">
        <v>70</v>
      </c>
      <c r="AJ55" s="113">
        <v>57.5</v>
      </c>
      <c r="AK55" s="481">
        <v>58</v>
      </c>
      <c r="AL55" s="481">
        <v>72.73</v>
      </c>
      <c r="AM55" s="482">
        <v>9287.6</v>
      </c>
      <c r="AN55" s="482">
        <v>9579</v>
      </c>
      <c r="AO55" s="484">
        <f t="shared" si="1"/>
        <v>1.0458388963061838</v>
      </c>
      <c r="AP55" s="90"/>
      <c r="AQ55" s="500">
        <v>24.94</v>
      </c>
      <c r="AR55" s="156"/>
      <c r="AS55" s="156"/>
      <c r="AT55" s="156"/>
      <c r="AU55" s="77"/>
      <c r="AV55" s="77"/>
      <c r="AW55" s="157"/>
      <c r="AX55" s="58"/>
      <c r="BC55" s="58"/>
      <c r="BD55" s="382"/>
      <c r="BE55" s="383"/>
      <c r="BF55" s="382"/>
      <c r="BG55" s="382"/>
      <c r="BH55" s="382"/>
      <c r="BI55" s="385"/>
      <c r="BJ55" s="383"/>
      <c r="BK55" s="382"/>
      <c r="BL55" s="58"/>
      <c r="BN55" s="58"/>
      <c r="BO55" s="382"/>
      <c r="BP55" s="383"/>
      <c r="BQ55" s="382"/>
      <c r="BR55" s="382"/>
      <c r="BS55" s="384"/>
      <c r="BT55" s="383"/>
      <c r="BU55" s="383"/>
      <c r="BV55" s="382"/>
      <c r="BW55" s="58"/>
    </row>
    <row r="56" spans="1:75" x14ac:dyDescent="0.25">
      <c r="A56" s="138" t="s">
        <v>231</v>
      </c>
      <c r="B56" s="139" t="s">
        <v>67</v>
      </c>
      <c r="C56" s="140">
        <v>412</v>
      </c>
      <c r="D56" s="394">
        <v>13</v>
      </c>
      <c r="E56" s="394">
        <v>0</v>
      </c>
      <c r="F56" s="394">
        <v>0</v>
      </c>
      <c r="G56" s="394">
        <v>0</v>
      </c>
      <c r="H56" s="395">
        <v>791</v>
      </c>
      <c r="I56" s="394">
        <v>312</v>
      </c>
      <c r="J56" s="476">
        <f t="shared" si="2"/>
        <v>66.187410950908685</v>
      </c>
      <c r="K56" s="394">
        <v>11</v>
      </c>
      <c r="L56" s="394">
        <v>0</v>
      </c>
      <c r="M56" s="478">
        <v>0.60799999999999998</v>
      </c>
      <c r="N56" s="478">
        <v>61.43</v>
      </c>
      <c r="O56" s="478">
        <v>0.12</v>
      </c>
      <c r="P56" s="478">
        <v>0.53200000000000003</v>
      </c>
      <c r="Q56" s="478">
        <v>51.05</v>
      </c>
      <c r="R56" s="112">
        <v>74.978127734033222</v>
      </c>
      <c r="S56" s="478">
        <v>63.73</v>
      </c>
      <c r="T56" s="486">
        <v>99</v>
      </c>
      <c r="U56" s="478">
        <v>4.3099999999999996</v>
      </c>
      <c r="V56" s="479">
        <v>60.79</v>
      </c>
      <c r="W56" s="112">
        <v>7.3068893528183709</v>
      </c>
      <c r="X56" s="480">
        <v>2</v>
      </c>
      <c r="Y56" s="481">
        <v>5</v>
      </c>
      <c r="Z56" s="396">
        <v>2</v>
      </c>
      <c r="AA56" s="481">
        <v>74.8</v>
      </c>
      <c r="AB56" s="481">
        <v>80.680000000000007</v>
      </c>
      <c r="AC56" s="481">
        <v>1.97</v>
      </c>
      <c r="AD56" s="481">
        <v>58.5</v>
      </c>
      <c r="AE56" s="78">
        <v>142.5</v>
      </c>
      <c r="AF56" s="481">
        <v>66.69</v>
      </c>
      <c r="AG56" s="481">
        <v>92.7</v>
      </c>
      <c r="AH56" s="113">
        <v>22.8</v>
      </c>
      <c r="AI56" s="481">
        <v>103.5</v>
      </c>
      <c r="AJ56" s="113">
        <v>21.5</v>
      </c>
      <c r="AK56" s="481">
        <v>11.5</v>
      </c>
      <c r="AL56" s="481">
        <v>73.47</v>
      </c>
      <c r="AM56" s="482">
        <v>16006.59</v>
      </c>
      <c r="AN56" s="482">
        <v>16463</v>
      </c>
      <c r="AO56" s="484">
        <f t="shared" si="1"/>
        <v>0.9504626948442304</v>
      </c>
      <c r="AP56" s="90"/>
      <c r="AQ56" s="500">
        <v>15.58</v>
      </c>
      <c r="AR56" s="156"/>
      <c r="AS56" s="156"/>
      <c r="AT56" s="156"/>
      <c r="AU56" s="77"/>
      <c r="AV56" s="77"/>
      <c r="AW56" s="157"/>
      <c r="AX56" s="58"/>
      <c r="BC56" s="58"/>
      <c r="BD56" s="382"/>
      <c r="BE56" s="383"/>
      <c r="BF56" s="382"/>
      <c r="BG56" s="382"/>
      <c r="BH56" s="382"/>
      <c r="BI56" s="385"/>
      <c r="BJ56" s="383"/>
      <c r="BK56" s="382"/>
      <c r="BL56" s="58"/>
      <c r="BN56" s="58"/>
      <c r="BO56" s="382"/>
      <c r="BP56" s="383"/>
      <c r="BQ56" s="382"/>
      <c r="BR56" s="382"/>
      <c r="BS56" s="384"/>
      <c r="BT56" s="383"/>
      <c r="BU56" s="383"/>
      <c r="BV56" s="382"/>
      <c r="BW56" s="58"/>
    </row>
    <row r="57" spans="1:75" x14ac:dyDescent="0.25">
      <c r="A57" s="138" t="s">
        <v>231</v>
      </c>
      <c r="B57" s="139" t="s">
        <v>219</v>
      </c>
      <c r="C57" s="140">
        <v>413</v>
      </c>
      <c r="D57" s="394">
        <v>22</v>
      </c>
      <c r="E57" s="394">
        <v>4</v>
      </c>
      <c r="F57" s="394">
        <v>0</v>
      </c>
      <c r="G57" s="394">
        <v>0</v>
      </c>
      <c r="H57" s="395">
        <v>1022</v>
      </c>
      <c r="I57" s="394">
        <v>0</v>
      </c>
      <c r="J57" s="476">
        <f t="shared" si="2"/>
        <v>64.548746928592351</v>
      </c>
      <c r="K57" s="394">
        <v>28</v>
      </c>
      <c r="L57" s="394">
        <v>2</v>
      </c>
      <c r="M57" s="478">
        <v>0.66800000000000004</v>
      </c>
      <c r="N57" s="478">
        <v>48.58</v>
      </c>
      <c r="O57" s="478">
        <v>0.43</v>
      </c>
      <c r="P57" s="478">
        <v>0.52700000000000002</v>
      </c>
      <c r="Q57" s="478">
        <v>43.27</v>
      </c>
      <c r="R57" s="112">
        <v>71.379605826906612</v>
      </c>
      <c r="S57" s="478">
        <v>60.08</v>
      </c>
      <c r="T57" s="486">
        <v>269</v>
      </c>
      <c r="U57" s="478">
        <v>4.5</v>
      </c>
      <c r="V57" s="479">
        <v>37.93</v>
      </c>
      <c r="W57" s="112">
        <v>35.742652899126291</v>
      </c>
      <c r="X57" s="480">
        <v>5</v>
      </c>
      <c r="Y57" s="481">
        <v>5</v>
      </c>
      <c r="Z57" s="396">
        <v>4</v>
      </c>
      <c r="AA57" s="481">
        <v>77.12</v>
      </c>
      <c r="AB57" s="481">
        <v>89.81</v>
      </c>
      <c r="AC57" s="481">
        <v>5.55</v>
      </c>
      <c r="AD57" s="481">
        <v>63.01</v>
      </c>
      <c r="AE57" s="78">
        <v>256.2</v>
      </c>
      <c r="AF57" s="481">
        <v>85.79</v>
      </c>
      <c r="AG57" s="481">
        <v>92.17</v>
      </c>
      <c r="AH57" s="113">
        <v>22.3</v>
      </c>
      <c r="AI57" s="481">
        <v>89</v>
      </c>
      <c r="AJ57" s="113">
        <v>87.5</v>
      </c>
      <c r="AK57" s="481">
        <v>49</v>
      </c>
      <c r="AL57" s="481">
        <v>81.45</v>
      </c>
      <c r="AM57" s="482">
        <v>40350.129999999997</v>
      </c>
      <c r="AN57" s="482">
        <v>42590</v>
      </c>
      <c r="AO57" s="484">
        <f t="shared" si="1"/>
        <v>1.8503616551751738</v>
      </c>
      <c r="AP57" s="90"/>
      <c r="AQ57" s="500">
        <v>35.36</v>
      </c>
      <c r="AR57" s="156"/>
      <c r="AS57" s="156"/>
      <c r="AT57" s="156"/>
      <c r="AU57" s="77"/>
      <c r="AV57" s="77"/>
      <c r="AW57" s="157"/>
      <c r="AX57" s="58"/>
      <c r="BC57" s="58"/>
      <c r="BD57" s="382"/>
      <c r="BE57" s="383"/>
      <c r="BF57" s="382"/>
      <c r="BG57" s="382"/>
      <c r="BH57" s="382"/>
      <c r="BI57" s="385"/>
      <c r="BJ57" s="383"/>
      <c r="BK57" s="382"/>
      <c r="BL57" s="58"/>
      <c r="BN57" s="58"/>
      <c r="BO57" s="382"/>
      <c r="BP57" s="383"/>
      <c r="BQ57" s="382"/>
      <c r="BR57" s="382"/>
      <c r="BS57" s="384"/>
      <c r="BT57" s="383"/>
      <c r="BU57" s="383"/>
      <c r="BV57" s="382"/>
      <c r="BW57" s="58"/>
    </row>
    <row r="58" spans="1:75" x14ac:dyDescent="0.25">
      <c r="A58" s="138" t="s">
        <v>231</v>
      </c>
      <c r="B58" s="139" t="s">
        <v>220</v>
      </c>
      <c r="C58" s="140">
        <v>414</v>
      </c>
      <c r="D58" s="394">
        <v>11</v>
      </c>
      <c r="E58" s="394">
        <v>8</v>
      </c>
      <c r="F58" s="394">
        <v>0</v>
      </c>
      <c r="G58" s="394">
        <v>0</v>
      </c>
      <c r="H58" s="395">
        <v>0</v>
      </c>
      <c r="I58" s="394">
        <v>78</v>
      </c>
      <c r="J58" s="476">
        <f t="shared" si="2"/>
        <v>120.72065256023785</v>
      </c>
      <c r="K58" s="394">
        <v>7</v>
      </c>
      <c r="L58" s="394">
        <v>2</v>
      </c>
      <c r="M58" s="478">
        <v>0.56499999999999995</v>
      </c>
      <c r="N58" s="478">
        <v>73.849999999999994</v>
      </c>
      <c r="O58" s="478">
        <v>7.0000000000000007E-2</v>
      </c>
      <c r="P58" s="478">
        <v>0.51800000000000002</v>
      </c>
      <c r="Q58" s="478">
        <v>70.47</v>
      </c>
      <c r="R58" s="112">
        <v>80.603214737222331</v>
      </c>
      <c r="S58" s="478">
        <v>61.49</v>
      </c>
      <c r="T58" s="486">
        <v>45</v>
      </c>
      <c r="U58" s="478">
        <v>4.78</v>
      </c>
      <c r="V58" s="479">
        <v>62.82</v>
      </c>
      <c r="W58" s="112">
        <v>6.2305295950155761</v>
      </c>
      <c r="X58" s="480">
        <v>1</v>
      </c>
      <c r="Y58" s="481">
        <v>10</v>
      </c>
      <c r="Z58" s="396">
        <v>1</v>
      </c>
      <c r="AA58" s="481">
        <v>46.59</v>
      </c>
      <c r="AB58" s="481">
        <v>71.78</v>
      </c>
      <c r="AC58" s="481">
        <v>0.51</v>
      </c>
      <c r="AD58" s="481">
        <v>53.35</v>
      </c>
      <c r="AE58" s="78">
        <v>82.9</v>
      </c>
      <c r="AF58" s="481">
        <v>50.43</v>
      </c>
      <c r="AG58" s="481">
        <v>89.4</v>
      </c>
      <c r="AH58" s="113">
        <v>18.3</v>
      </c>
      <c r="AI58" s="481">
        <v>85.5</v>
      </c>
      <c r="AJ58" s="113">
        <v>18.5</v>
      </c>
      <c r="AK58" s="481">
        <v>7</v>
      </c>
      <c r="AL58" s="481">
        <v>53.38</v>
      </c>
      <c r="AM58" s="482">
        <v>5497.55</v>
      </c>
      <c r="AN58" s="482">
        <v>5721</v>
      </c>
      <c r="AO58" s="484">
        <f t="shared" si="1"/>
        <v>1.3548459465276979</v>
      </c>
      <c r="AP58" s="90"/>
      <c r="AQ58" s="500">
        <v>15.34</v>
      </c>
      <c r="AR58" s="156"/>
      <c r="AS58" s="156"/>
      <c r="AT58" s="156"/>
      <c r="AU58" s="77"/>
      <c r="AV58" s="77"/>
      <c r="AW58" s="157"/>
      <c r="AX58" s="58"/>
      <c r="BC58" s="58"/>
      <c r="BD58" s="382"/>
      <c r="BE58" s="383"/>
      <c r="BF58" s="382"/>
      <c r="BG58" s="382"/>
      <c r="BH58" s="382"/>
      <c r="BI58" s="385"/>
      <c r="BJ58" s="383"/>
      <c r="BK58" s="382"/>
      <c r="BL58" s="58"/>
      <c r="BN58" s="58"/>
      <c r="BO58" s="382"/>
      <c r="BP58" s="383"/>
      <c r="BQ58" s="382"/>
      <c r="BR58" s="382"/>
      <c r="BS58" s="384"/>
      <c r="BT58" s="383"/>
      <c r="BU58" s="383"/>
      <c r="BV58" s="382"/>
      <c r="BW58" s="58"/>
    </row>
    <row r="59" spans="1:75" x14ac:dyDescent="0.25">
      <c r="A59" s="138" t="s">
        <v>231</v>
      </c>
      <c r="B59" s="139" t="s">
        <v>221</v>
      </c>
      <c r="C59" s="140">
        <v>415</v>
      </c>
      <c r="D59" s="394">
        <v>19</v>
      </c>
      <c r="E59" s="394">
        <v>0</v>
      </c>
      <c r="F59" s="394">
        <v>0</v>
      </c>
      <c r="G59" s="394">
        <v>0</v>
      </c>
      <c r="H59" s="395">
        <v>1077</v>
      </c>
      <c r="I59" s="394">
        <v>0</v>
      </c>
      <c r="J59" s="476">
        <f t="shared" si="2"/>
        <v>19.654159974085015</v>
      </c>
      <c r="K59" s="394">
        <v>2</v>
      </c>
      <c r="L59" s="394">
        <v>0</v>
      </c>
      <c r="M59" s="478">
        <v>0.57699999999999996</v>
      </c>
      <c r="N59" s="478">
        <v>65.490000000000009</v>
      </c>
      <c r="O59" s="478">
        <v>0.14000000000000001</v>
      </c>
      <c r="P59" s="478">
        <v>0.48599999999999999</v>
      </c>
      <c r="Q59" s="478">
        <v>55.77</v>
      </c>
      <c r="R59" s="112">
        <v>80.115273775216153</v>
      </c>
      <c r="S59" s="478">
        <v>65.2</v>
      </c>
      <c r="T59" s="486">
        <v>65</v>
      </c>
      <c r="U59" s="478">
        <v>4.4000000000000004</v>
      </c>
      <c r="V59" s="479">
        <v>60.26</v>
      </c>
      <c r="W59" s="112">
        <v>11.090573012939002</v>
      </c>
      <c r="X59" s="480">
        <v>1</v>
      </c>
      <c r="Y59" s="481">
        <v>10</v>
      </c>
      <c r="Z59" s="396">
        <v>4</v>
      </c>
      <c r="AA59" s="481">
        <v>53.04</v>
      </c>
      <c r="AB59" s="481">
        <v>84.93</v>
      </c>
      <c r="AC59" s="481">
        <v>1.26</v>
      </c>
      <c r="AD59" s="481">
        <v>51.32</v>
      </c>
      <c r="AE59" s="78">
        <v>117.6</v>
      </c>
      <c r="AF59" s="481">
        <v>73.5</v>
      </c>
      <c r="AG59" s="481">
        <v>81.599999999999994</v>
      </c>
      <c r="AH59" s="113">
        <v>20.5</v>
      </c>
      <c r="AI59" s="481">
        <v>101.5</v>
      </c>
      <c r="AJ59" s="113">
        <v>36.5</v>
      </c>
      <c r="AK59" s="481">
        <v>4</v>
      </c>
      <c r="AL59" s="481">
        <v>71.72</v>
      </c>
      <c r="AM59" s="482">
        <v>9738.9599999999991</v>
      </c>
      <c r="AN59" s="482">
        <v>10064</v>
      </c>
      <c r="AO59" s="484">
        <f t="shared" si="1"/>
        <v>1.1125075641204685</v>
      </c>
      <c r="AP59" s="90"/>
      <c r="AQ59" s="500">
        <v>20.66</v>
      </c>
      <c r="AR59" s="156"/>
      <c r="AS59" s="156"/>
      <c r="AT59" s="156"/>
      <c r="AU59" s="77"/>
      <c r="AV59" s="77"/>
      <c r="AW59" s="157"/>
      <c r="AX59" s="58"/>
      <c r="BC59" s="58"/>
      <c r="BD59" s="382"/>
      <c r="BE59" s="383"/>
      <c r="BF59" s="382"/>
      <c r="BG59" s="382"/>
      <c r="BH59" s="382"/>
      <c r="BI59" s="385"/>
      <c r="BJ59" s="383"/>
      <c r="BK59" s="382"/>
      <c r="BL59" s="58"/>
      <c r="BN59" s="58"/>
      <c r="BO59" s="382"/>
      <c r="BP59" s="383"/>
      <c r="BQ59" s="382"/>
      <c r="BR59" s="382"/>
      <c r="BS59" s="384"/>
      <c r="BT59" s="383"/>
      <c r="BU59" s="383"/>
      <c r="BV59" s="382"/>
      <c r="BW59" s="58"/>
    </row>
    <row r="60" spans="1:75" x14ac:dyDescent="0.25">
      <c r="A60" s="138" t="s">
        <v>231</v>
      </c>
      <c r="B60" s="139" t="s">
        <v>200</v>
      </c>
      <c r="C60" s="140">
        <v>416</v>
      </c>
      <c r="D60" s="394">
        <v>10</v>
      </c>
      <c r="E60" s="394">
        <v>0</v>
      </c>
      <c r="F60" s="394">
        <v>0</v>
      </c>
      <c r="G60" s="394">
        <v>0</v>
      </c>
      <c r="H60" s="395">
        <v>816</v>
      </c>
      <c r="I60" s="394">
        <v>0</v>
      </c>
      <c r="J60" s="476">
        <f t="shared" si="2"/>
        <v>39.039715158742887</v>
      </c>
      <c r="K60" s="394">
        <v>2</v>
      </c>
      <c r="L60" s="394">
        <v>0</v>
      </c>
      <c r="M60" s="478">
        <v>0.60099999999999998</v>
      </c>
      <c r="N60" s="478">
        <v>58.62</v>
      </c>
      <c r="O60" s="478">
        <v>0.2</v>
      </c>
      <c r="P60" s="478">
        <v>0.48799999999999999</v>
      </c>
      <c r="Q60" s="478" t="s">
        <v>162</v>
      </c>
      <c r="R60" s="112">
        <v>78.412132024977709</v>
      </c>
      <c r="S60" s="478">
        <v>62.43</v>
      </c>
      <c r="T60" s="486">
        <v>32</v>
      </c>
      <c r="U60" s="478">
        <v>7.22</v>
      </c>
      <c r="V60" s="479">
        <v>60.37</v>
      </c>
      <c r="W60" s="112">
        <v>21.81818181818182</v>
      </c>
      <c r="X60" s="480">
        <v>1</v>
      </c>
      <c r="Y60" s="481">
        <v>10</v>
      </c>
      <c r="Z60" s="396">
        <v>0</v>
      </c>
      <c r="AA60" s="481">
        <v>46.97</v>
      </c>
      <c r="AB60" s="481">
        <v>84.53</v>
      </c>
      <c r="AC60" s="481">
        <v>2.16</v>
      </c>
      <c r="AD60" s="481">
        <v>56.17</v>
      </c>
      <c r="AE60" s="78">
        <v>209.8</v>
      </c>
      <c r="AF60" s="481">
        <v>64.45</v>
      </c>
      <c r="AG60" s="481">
        <v>93.34</v>
      </c>
      <c r="AH60" s="113">
        <v>25</v>
      </c>
      <c r="AI60" s="481">
        <v>101.5</v>
      </c>
      <c r="AJ60" s="113">
        <v>52</v>
      </c>
      <c r="AK60" s="481">
        <v>7</v>
      </c>
      <c r="AL60" s="481">
        <v>72.53</v>
      </c>
      <c r="AM60" s="482">
        <v>5020.21</v>
      </c>
      <c r="AN60" s="482">
        <v>5097</v>
      </c>
      <c r="AO60" s="484">
        <f t="shared" si="1"/>
        <v>0.50987242897541452</v>
      </c>
      <c r="AP60" s="90"/>
      <c r="AQ60" s="500">
        <v>18.309999999999999</v>
      </c>
      <c r="AR60" s="156"/>
      <c r="AS60" s="156"/>
      <c r="AT60" s="156"/>
      <c r="AU60" s="77"/>
      <c r="AV60" s="77"/>
      <c r="AW60" s="157"/>
      <c r="AX60" s="58"/>
      <c r="BC60" s="58"/>
      <c r="BD60" s="382"/>
      <c r="BE60" s="383"/>
      <c r="BF60" s="382"/>
      <c r="BG60" s="382"/>
      <c r="BH60" s="382"/>
      <c r="BI60" s="385"/>
      <c r="BJ60" s="383"/>
      <c r="BK60" s="382"/>
      <c r="BL60" s="58"/>
      <c r="BN60" s="58"/>
      <c r="BO60" s="382"/>
      <c r="BP60" s="383"/>
      <c r="BQ60" s="382"/>
      <c r="BR60" s="382"/>
      <c r="BS60" s="384"/>
      <c r="BT60" s="383"/>
      <c r="BU60" s="383"/>
      <c r="BV60" s="382"/>
      <c r="BW60" s="58"/>
    </row>
    <row r="61" spans="1:75" x14ac:dyDescent="0.25">
      <c r="A61" s="138" t="s">
        <v>231</v>
      </c>
      <c r="B61" s="139" t="s">
        <v>222</v>
      </c>
      <c r="C61" s="140">
        <v>417</v>
      </c>
      <c r="D61" s="394">
        <v>14</v>
      </c>
      <c r="E61" s="394">
        <v>0</v>
      </c>
      <c r="F61" s="394">
        <v>0</v>
      </c>
      <c r="G61" s="394">
        <v>0</v>
      </c>
      <c r="H61" s="395">
        <v>27</v>
      </c>
      <c r="I61" s="394">
        <v>0</v>
      </c>
      <c r="J61" s="476">
        <f t="shared" si="2"/>
        <v>41.594530829449795</v>
      </c>
      <c r="K61" s="394">
        <v>3</v>
      </c>
      <c r="L61" s="394">
        <v>0</v>
      </c>
      <c r="M61" s="478">
        <v>0.64800000000000002</v>
      </c>
      <c r="N61" s="478">
        <v>53.88</v>
      </c>
      <c r="O61" s="478">
        <v>0.18</v>
      </c>
      <c r="P61" s="478">
        <v>0.499</v>
      </c>
      <c r="Q61" s="478">
        <v>43.61</v>
      </c>
      <c r="R61" s="112">
        <v>72.354360565322324</v>
      </c>
      <c r="S61" s="478">
        <v>66.03</v>
      </c>
      <c r="T61" s="486">
        <v>24</v>
      </c>
      <c r="U61" s="478">
        <v>6.21</v>
      </c>
      <c r="V61" s="479">
        <v>48.68</v>
      </c>
      <c r="W61" s="479" t="s">
        <v>162</v>
      </c>
      <c r="X61" s="480">
        <v>3</v>
      </c>
      <c r="Y61" s="481">
        <v>10</v>
      </c>
      <c r="Z61" s="396">
        <v>1</v>
      </c>
      <c r="AA61" s="481">
        <v>51.36</v>
      </c>
      <c r="AB61" s="481">
        <v>88.85</v>
      </c>
      <c r="AC61" s="481">
        <v>1.35</v>
      </c>
      <c r="AD61" s="481">
        <v>59.96</v>
      </c>
      <c r="AE61" s="78">
        <v>243</v>
      </c>
      <c r="AF61" s="481">
        <v>75.959999999999994</v>
      </c>
      <c r="AG61" s="481">
        <v>91.3</v>
      </c>
      <c r="AH61" s="113">
        <v>21.2</v>
      </c>
      <c r="AI61" s="481">
        <v>90.5</v>
      </c>
      <c r="AJ61" s="113">
        <v>72</v>
      </c>
      <c r="AK61" s="481">
        <v>21</v>
      </c>
      <c r="AL61" s="481">
        <v>79.790000000000006</v>
      </c>
      <c r="AM61" s="482">
        <v>6975.03</v>
      </c>
      <c r="AN61" s="482">
        <v>7152</v>
      </c>
      <c r="AO61" s="484">
        <f t="shared" si="1"/>
        <v>0.84573112947184581</v>
      </c>
      <c r="AP61" s="90"/>
      <c r="AQ61" s="500">
        <v>20.079999999999998</v>
      </c>
      <c r="AR61" s="156"/>
      <c r="AS61" s="156"/>
      <c r="AT61" s="156"/>
      <c r="AU61" s="77"/>
      <c r="AV61" s="77"/>
      <c r="AW61" s="157"/>
      <c r="AX61" s="58"/>
      <c r="BC61" s="58"/>
      <c r="BD61" s="382"/>
      <c r="BE61" s="383"/>
      <c r="BF61" s="382"/>
      <c r="BG61" s="382"/>
      <c r="BH61" s="382"/>
      <c r="BI61" s="385"/>
      <c r="BJ61" s="383"/>
      <c r="BK61" s="382"/>
      <c r="BL61" s="58"/>
      <c r="BN61" s="58"/>
      <c r="BO61" s="382"/>
      <c r="BP61" s="383"/>
      <c r="BQ61" s="382"/>
      <c r="BR61" s="382"/>
      <c r="BS61" s="384"/>
      <c r="BT61" s="383"/>
      <c r="BU61" s="383"/>
      <c r="BV61" s="382"/>
      <c r="BW61" s="58"/>
    </row>
    <row r="62" spans="1:75" x14ac:dyDescent="0.25">
      <c r="A62" s="138" t="s">
        <v>231</v>
      </c>
      <c r="B62" s="139" t="s">
        <v>223</v>
      </c>
      <c r="C62" s="140">
        <v>418</v>
      </c>
      <c r="D62" s="394">
        <v>19</v>
      </c>
      <c r="E62" s="394">
        <v>0</v>
      </c>
      <c r="F62" s="394">
        <v>0</v>
      </c>
      <c r="G62" s="394">
        <v>0</v>
      </c>
      <c r="H62" s="395">
        <v>345</v>
      </c>
      <c r="I62" s="394">
        <v>0</v>
      </c>
      <c r="J62" s="476">
        <f t="shared" si="2"/>
        <v>61.262204458896257</v>
      </c>
      <c r="K62" s="394">
        <v>6</v>
      </c>
      <c r="L62" s="394">
        <v>0</v>
      </c>
      <c r="M62" s="478">
        <v>0.61199999999999999</v>
      </c>
      <c r="N62" s="478">
        <v>66.789999999999992</v>
      </c>
      <c r="O62" s="478">
        <v>0.12</v>
      </c>
      <c r="P62" s="478">
        <v>0.48599999999999999</v>
      </c>
      <c r="Q62" s="478">
        <v>56.84</v>
      </c>
      <c r="R62" s="112">
        <v>73.040318394185817</v>
      </c>
      <c r="S62" s="478">
        <v>65.490000000000009</v>
      </c>
      <c r="T62" s="486">
        <v>16</v>
      </c>
      <c r="U62" s="478">
        <v>2.2400000000000002</v>
      </c>
      <c r="V62" s="479">
        <v>51</v>
      </c>
      <c r="W62" s="112">
        <v>25.793650793650791</v>
      </c>
      <c r="X62" s="480">
        <v>2</v>
      </c>
      <c r="Y62" s="481">
        <v>10</v>
      </c>
      <c r="Z62" s="396">
        <v>1</v>
      </c>
      <c r="AA62" s="481">
        <v>47.05</v>
      </c>
      <c r="AB62" s="481">
        <v>78.010000000000005</v>
      </c>
      <c r="AC62" s="481">
        <v>0.61</v>
      </c>
      <c r="AD62" s="481">
        <v>53.42</v>
      </c>
      <c r="AE62" s="78">
        <v>195.5</v>
      </c>
      <c r="AF62" s="481">
        <v>55.96</v>
      </c>
      <c r="AG62" s="481">
        <v>86.4</v>
      </c>
      <c r="AH62" s="113">
        <v>23.7</v>
      </c>
      <c r="AI62" s="481">
        <v>110.5</v>
      </c>
      <c r="AJ62" s="113">
        <v>28</v>
      </c>
      <c r="AK62" s="481">
        <v>5.5</v>
      </c>
      <c r="AL62" s="481">
        <v>74.23</v>
      </c>
      <c r="AM62" s="482">
        <v>9619.86</v>
      </c>
      <c r="AN62" s="482">
        <v>9750</v>
      </c>
      <c r="AO62" s="484">
        <f t="shared" si="1"/>
        <v>0.45094211350268737</v>
      </c>
      <c r="AP62" s="90"/>
      <c r="AQ62" s="500">
        <v>14.15</v>
      </c>
      <c r="AR62" s="156"/>
      <c r="AS62" s="156"/>
      <c r="AT62" s="156"/>
      <c r="AU62" s="77"/>
      <c r="AV62" s="77"/>
      <c r="AW62" s="157"/>
      <c r="AX62" s="58"/>
      <c r="BC62" s="58"/>
      <c r="BD62" s="382"/>
      <c r="BE62" s="383"/>
      <c r="BF62" s="382"/>
      <c r="BG62" s="382"/>
      <c r="BH62" s="382"/>
      <c r="BI62" s="385"/>
      <c r="BJ62" s="383"/>
      <c r="BK62" s="382"/>
      <c r="BL62" s="58"/>
      <c r="BN62" s="58"/>
      <c r="BO62" s="382"/>
      <c r="BP62" s="383"/>
      <c r="BQ62" s="382"/>
      <c r="BR62" s="382"/>
      <c r="BS62" s="384"/>
      <c r="BT62" s="383"/>
      <c r="BU62" s="383"/>
      <c r="BV62" s="382"/>
      <c r="BW62" s="58"/>
    </row>
    <row r="63" spans="1:75" x14ac:dyDescent="0.25">
      <c r="A63" s="138" t="s">
        <v>231</v>
      </c>
      <c r="B63" s="139" t="s">
        <v>224</v>
      </c>
      <c r="C63" s="140">
        <v>419</v>
      </c>
      <c r="D63" s="394">
        <v>15</v>
      </c>
      <c r="E63" s="394">
        <v>0</v>
      </c>
      <c r="F63" s="394">
        <v>0</v>
      </c>
      <c r="G63" s="394">
        <v>0</v>
      </c>
      <c r="H63" s="395">
        <v>22</v>
      </c>
      <c r="I63" s="394">
        <v>0</v>
      </c>
      <c r="J63" s="476">
        <f t="shared" si="2"/>
        <v>24.799157127324015</v>
      </c>
      <c r="K63" s="394">
        <v>2</v>
      </c>
      <c r="L63" s="394">
        <v>2</v>
      </c>
      <c r="M63" s="478">
        <v>0.63100000000000001</v>
      </c>
      <c r="N63" s="478">
        <v>56.81</v>
      </c>
      <c r="O63" s="478">
        <v>0.25</v>
      </c>
      <c r="P63" s="478">
        <v>0.498</v>
      </c>
      <c r="Q63" s="478">
        <v>44.02</v>
      </c>
      <c r="R63" s="112">
        <v>74.672489082969435</v>
      </c>
      <c r="S63" s="478">
        <v>61.11</v>
      </c>
      <c r="T63" s="486">
        <v>40</v>
      </c>
      <c r="U63" s="478">
        <v>4.33</v>
      </c>
      <c r="V63" s="479">
        <v>51.72</v>
      </c>
      <c r="W63" s="112">
        <v>4.9140049140049138</v>
      </c>
      <c r="X63" s="480">
        <v>3</v>
      </c>
      <c r="Y63" s="481">
        <v>5</v>
      </c>
      <c r="Z63" s="396">
        <v>2</v>
      </c>
      <c r="AA63" s="481">
        <v>59.38</v>
      </c>
      <c r="AB63" s="481">
        <v>74.78</v>
      </c>
      <c r="AC63" s="481">
        <v>1.5</v>
      </c>
      <c r="AD63" s="481">
        <v>59.65</v>
      </c>
      <c r="AE63" s="78">
        <v>300.2</v>
      </c>
      <c r="AF63" s="481">
        <v>70.73</v>
      </c>
      <c r="AG63" s="481">
        <v>86.83</v>
      </c>
      <c r="AH63" s="113">
        <v>22.8</v>
      </c>
      <c r="AI63" s="481">
        <v>92</v>
      </c>
      <c r="AJ63" s="113">
        <v>51</v>
      </c>
      <c r="AK63" s="481">
        <v>18.5</v>
      </c>
      <c r="AL63" s="481">
        <v>77.099999999999994</v>
      </c>
      <c r="AM63" s="482">
        <v>7552.68</v>
      </c>
      <c r="AN63" s="482">
        <v>7932</v>
      </c>
      <c r="AO63" s="484">
        <f t="shared" si="1"/>
        <v>1.6741077339434456</v>
      </c>
      <c r="AP63" s="90"/>
      <c r="AQ63" s="500">
        <v>17.22</v>
      </c>
      <c r="AR63" s="156"/>
      <c r="AS63" s="156"/>
      <c r="AT63" s="156"/>
      <c r="AU63" s="77"/>
      <c r="AV63" s="77"/>
      <c r="AW63" s="157"/>
      <c r="AX63" s="58"/>
      <c r="BC63" s="58"/>
      <c r="BD63" s="382"/>
      <c r="BE63" s="383"/>
      <c r="BF63" s="382"/>
      <c r="BG63" s="382"/>
      <c r="BH63" s="382"/>
      <c r="BI63" s="385"/>
      <c r="BJ63" s="383"/>
      <c r="BK63" s="382"/>
      <c r="BL63" s="58"/>
      <c r="BN63" s="58"/>
      <c r="BO63" s="382"/>
      <c r="BP63" s="383"/>
      <c r="BQ63" s="382"/>
      <c r="BR63" s="382"/>
      <c r="BS63" s="384"/>
      <c r="BT63" s="383"/>
      <c r="BU63" s="383"/>
      <c r="BV63" s="382"/>
      <c r="BW63" s="58"/>
    </row>
    <row r="64" spans="1:75" x14ac:dyDescent="0.25">
      <c r="A64" s="138" t="s">
        <v>231</v>
      </c>
      <c r="B64" s="139" t="s">
        <v>225</v>
      </c>
      <c r="C64" s="140">
        <v>420</v>
      </c>
      <c r="D64" s="394">
        <v>9</v>
      </c>
      <c r="E64" s="394">
        <v>0</v>
      </c>
      <c r="F64" s="394">
        <v>0</v>
      </c>
      <c r="G64" s="394">
        <v>0</v>
      </c>
      <c r="H64" s="395">
        <v>387</v>
      </c>
      <c r="I64" s="394">
        <v>123</v>
      </c>
      <c r="J64" s="476">
        <f t="shared" si="2"/>
        <v>90.018582420248563</v>
      </c>
      <c r="K64" s="394">
        <v>7</v>
      </c>
      <c r="L64" s="394">
        <v>0</v>
      </c>
      <c r="M64" s="478">
        <v>0.64600000000000002</v>
      </c>
      <c r="N64" s="478">
        <v>44.26</v>
      </c>
      <c r="O64" s="478">
        <v>0.16</v>
      </c>
      <c r="P64" s="478">
        <v>0.48599999999999999</v>
      </c>
      <c r="Q64" s="478">
        <v>32.069999999999993</v>
      </c>
      <c r="R64" s="112">
        <v>67.700821734026491</v>
      </c>
      <c r="S64" s="478">
        <v>61.93</v>
      </c>
      <c r="T64" s="486">
        <v>41</v>
      </c>
      <c r="U64" s="478">
        <v>2.0499999999999998</v>
      </c>
      <c r="V64" s="479">
        <v>44.44</v>
      </c>
      <c r="W64" s="112">
        <v>112.64367816091954</v>
      </c>
      <c r="X64" s="480">
        <v>4</v>
      </c>
      <c r="Y64" s="481">
        <v>10</v>
      </c>
      <c r="Z64" s="396">
        <v>1</v>
      </c>
      <c r="AA64" s="481">
        <v>64.64</v>
      </c>
      <c r="AB64" s="481">
        <v>86.78</v>
      </c>
      <c r="AC64" s="481">
        <v>3.11</v>
      </c>
      <c r="AD64" s="481">
        <v>66.59</v>
      </c>
      <c r="AE64" s="78">
        <v>110.1</v>
      </c>
      <c r="AF64" s="481">
        <v>80.56</v>
      </c>
      <c r="AG64" s="481">
        <v>96.32</v>
      </c>
      <c r="AH64" s="113">
        <v>18.399999999999999</v>
      </c>
      <c r="AI64" s="481">
        <v>88</v>
      </c>
      <c r="AJ64" s="113">
        <v>69.5</v>
      </c>
      <c r="AK64" s="481">
        <v>46</v>
      </c>
      <c r="AL64" s="481">
        <v>83.3</v>
      </c>
      <c r="AM64" s="482">
        <v>7539.61</v>
      </c>
      <c r="AN64" s="482">
        <v>7716</v>
      </c>
      <c r="AO64" s="484">
        <f t="shared" si="1"/>
        <v>0.77983697653680739</v>
      </c>
      <c r="AP64" s="90"/>
      <c r="AQ64" s="500">
        <v>15.76</v>
      </c>
      <c r="AR64" s="156"/>
      <c r="AS64" s="156"/>
      <c r="AT64" s="156"/>
      <c r="AU64" s="77"/>
      <c r="AV64" s="77"/>
      <c r="AW64" s="157"/>
      <c r="AX64" s="58"/>
      <c r="BC64" s="58"/>
      <c r="BD64" s="382"/>
      <c r="BE64" s="383"/>
      <c r="BF64" s="382"/>
      <c r="BG64" s="382"/>
      <c r="BH64" s="382"/>
      <c r="BI64" s="385"/>
      <c r="BJ64" s="383"/>
      <c r="BK64" s="382"/>
      <c r="BL64" s="58"/>
      <c r="BN64" s="58"/>
      <c r="BO64" s="382"/>
      <c r="BP64" s="383"/>
      <c r="BQ64" s="382"/>
      <c r="BR64" s="382"/>
      <c r="BS64" s="384"/>
      <c r="BT64" s="383"/>
      <c r="BU64" s="383"/>
      <c r="BV64" s="382"/>
      <c r="BW64" s="58"/>
    </row>
    <row r="65" spans="1:75" x14ac:dyDescent="0.25">
      <c r="A65" s="138" t="s">
        <v>231</v>
      </c>
      <c r="B65" s="139" t="s">
        <v>226</v>
      </c>
      <c r="C65" s="140">
        <v>421</v>
      </c>
      <c r="D65" s="394">
        <v>15</v>
      </c>
      <c r="E65" s="394">
        <v>0</v>
      </c>
      <c r="F65" s="394">
        <v>0</v>
      </c>
      <c r="G65" s="394">
        <v>0</v>
      </c>
      <c r="H65" s="395">
        <v>2970</v>
      </c>
      <c r="I65" s="394">
        <v>592</v>
      </c>
      <c r="J65" s="476">
        <f t="shared" si="2"/>
        <v>85.800685850987364</v>
      </c>
      <c r="K65" s="394">
        <v>27</v>
      </c>
      <c r="L65" s="394">
        <v>2</v>
      </c>
      <c r="M65" s="478">
        <v>0.56799999999999995</v>
      </c>
      <c r="N65" s="478">
        <v>71.819999999999993</v>
      </c>
      <c r="O65" s="478">
        <v>0.15</v>
      </c>
      <c r="P65" s="478">
        <v>0.503</v>
      </c>
      <c r="Q65" s="478">
        <v>44.58</v>
      </c>
      <c r="R65" s="112">
        <v>84.979652238253806</v>
      </c>
      <c r="S65" s="478">
        <v>64.430000000000007</v>
      </c>
      <c r="T65" s="486">
        <v>210</v>
      </c>
      <c r="U65" s="478">
        <v>5.61</v>
      </c>
      <c r="V65" s="479">
        <v>58.53</v>
      </c>
      <c r="W65" s="112">
        <v>61.24661246612466</v>
      </c>
      <c r="X65" s="480">
        <v>1</v>
      </c>
      <c r="Y65" s="481">
        <v>10</v>
      </c>
      <c r="Z65" s="396">
        <v>3</v>
      </c>
      <c r="AA65" s="481">
        <v>58.14</v>
      </c>
      <c r="AB65" s="481">
        <v>66.5</v>
      </c>
      <c r="AC65" s="481">
        <v>1.84</v>
      </c>
      <c r="AD65" s="481">
        <v>49.28</v>
      </c>
      <c r="AE65" s="78">
        <v>158.80000000000001</v>
      </c>
      <c r="AF65" s="481">
        <v>51.53</v>
      </c>
      <c r="AG65" s="481">
        <v>90.31</v>
      </c>
      <c r="AH65" s="113">
        <v>22.1</v>
      </c>
      <c r="AI65" s="481">
        <v>90.5</v>
      </c>
      <c r="AJ65" s="113">
        <v>26.5</v>
      </c>
      <c r="AK65" s="481">
        <v>15.5</v>
      </c>
      <c r="AL65" s="481">
        <v>70.2</v>
      </c>
      <c r="AM65" s="482">
        <v>29926.97</v>
      </c>
      <c r="AN65" s="482">
        <v>31072</v>
      </c>
      <c r="AO65" s="484">
        <f t="shared" si="1"/>
        <v>1.2753602074204877</v>
      </c>
      <c r="AP65" s="90"/>
      <c r="AQ65" s="500">
        <v>15.8</v>
      </c>
      <c r="AR65" s="156"/>
      <c r="AS65" s="156"/>
      <c r="AT65" s="156"/>
      <c r="AU65" s="77"/>
      <c r="AV65" s="77"/>
      <c r="AW65" s="157"/>
      <c r="AX65" s="58"/>
      <c r="BC65" s="58"/>
      <c r="BD65" s="382"/>
      <c r="BE65" s="383"/>
      <c r="BF65" s="382"/>
      <c r="BG65" s="382"/>
      <c r="BH65" s="382"/>
      <c r="BI65" s="385"/>
      <c r="BJ65" s="383"/>
      <c r="BK65" s="382"/>
      <c r="BL65" s="58"/>
      <c r="BN65" s="58"/>
      <c r="BO65" s="382"/>
      <c r="BP65" s="383"/>
      <c r="BQ65" s="382"/>
      <c r="BR65" s="382"/>
      <c r="BS65" s="384"/>
      <c r="BT65" s="383"/>
      <c r="BU65" s="383"/>
      <c r="BV65" s="382"/>
      <c r="BW65" s="58"/>
    </row>
    <row r="66" spans="1:75" x14ac:dyDescent="0.25">
      <c r="A66" s="138" t="s">
        <v>231</v>
      </c>
      <c r="B66" s="139" t="s">
        <v>227</v>
      </c>
      <c r="C66" s="140">
        <v>422</v>
      </c>
      <c r="D66" s="394">
        <v>14</v>
      </c>
      <c r="E66" s="394">
        <v>1</v>
      </c>
      <c r="F66" s="394">
        <v>0</v>
      </c>
      <c r="G66" s="394">
        <v>0</v>
      </c>
      <c r="H66" s="395">
        <v>81</v>
      </c>
      <c r="I66" s="394">
        <v>0</v>
      </c>
      <c r="J66" s="476">
        <f t="shared" si="2"/>
        <v>0</v>
      </c>
      <c r="K66" s="394">
        <v>0</v>
      </c>
      <c r="L66" s="394">
        <v>2</v>
      </c>
      <c r="M66" s="478">
        <v>0.621</v>
      </c>
      <c r="N66" s="478">
        <v>64.09</v>
      </c>
      <c r="O66" s="478">
        <v>0.2</v>
      </c>
      <c r="P66" s="478">
        <v>0.503</v>
      </c>
      <c r="Q66" s="478">
        <v>74.819999999999993</v>
      </c>
      <c r="R66" s="112">
        <v>76.772140710624001</v>
      </c>
      <c r="S66" s="478">
        <v>61.3</v>
      </c>
      <c r="T66" s="486">
        <v>25</v>
      </c>
      <c r="U66" s="478">
        <v>4.67</v>
      </c>
      <c r="V66" s="479">
        <v>55.65</v>
      </c>
      <c r="W66" s="112">
        <v>10.282776349614394</v>
      </c>
      <c r="X66" s="480">
        <v>2</v>
      </c>
      <c r="Y66" s="481">
        <v>5</v>
      </c>
      <c r="Z66" s="396">
        <v>4</v>
      </c>
      <c r="AA66" s="481">
        <v>47.45</v>
      </c>
      <c r="AB66" s="481">
        <v>80.09</v>
      </c>
      <c r="AC66" s="481">
        <v>1.1399999999999999</v>
      </c>
      <c r="AD66" s="481">
        <v>57.89</v>
      </c>
      <c r="AE66" s="78">
        <v>292.10000000000002</v>
      </c>
      <c r="AF66" s="481">
        <v>63.58</v>
      </c>
      <c r="AG66" s="481">
        <v>85.17</v>
      </c>
      <c r="AH66" s="113">
        <v>24.6</v>
      </c>
      <c r="AI66" s="481">
        <v>95</v>
      </c>
      <c r="AJ66" s="113">
        <v>39.5</v>
      </c>
      <c r="AK66" s="481">
        <v>12.5</v>
      </c>
      <c r="AL66" s="481">
        <v>72.849999999999994</v>
      </c>
      <c r="AM66" s="482">
        <v>6864.62</v>
      </c>
      <c r="AN66" s="482">
        <v>7122</v>
      </c>
      <c r="AO66" s="484">
        <f t="shared" si="1"/>
        <v>1.2497899859472694</v>
      </c>
      <c r="AP66" s="90"/>
      <c r="AQ66" s="500">
        <v>14.33</v>
      </c>
      <c r="AR66" s="156"/>
      <c r="AS66" s="156"/>
      <c r="AT66" s="156"/>
      <c r="AU66" s="77"/>
      <c r="AV66" s="77"/>
      <c r="AW66" s="157"/>
      <c r="AX66" s="58"/>
      <c r="BC66" s="58"/>
      <c r="BD66" s="382"/>
      <c r="BE66" s="383"/>
      <c r="BF66" s="382"/>
      <c r="BG66" s="382"/>
      <c r="BH66" s="382"/>
      <c r="BI66" s="385"/>
      <c r="BJ66" s="383"/>
      <c r="BK66" s="382"/>
      <c r="BL66" s="58"/>
      <c r="BN66" s="58"/>
      <c r="BO66" s="382"/>
      <c r="BP66" s="383"/>
      <c r="BQ66" s="382"/>
      <c r="BR66" s="382"/>
      <c r="BS66" s="384"/>
      <c r="BT66" s="383"/>
      <c r="BU66" s="383"/>
      <c r="BV66" s="382"/>
      <c r="BW66" s="58"/>
    </row>
    <row r="67" spans="1:75" x14ac:dyDescent="0.25">
      <c r="A67" s="138" t="s">
        <v>231</v>
      </c>
      <c r="B67" s="139" t="s">
        <v>228</v>
      </c>
      <c r="C67" s="140">
        <v>423</v>
      </c>
      <c r="D67" s="394">
        <v>4</v>
      </c>
      <c r="E67" s="394">
        <v>2</v>
      </c>
      <c r="F67" s="394">
        <v>0</v>
      </c>
      <c r="G67" s="394">
        <v>0</v>
      </c>
      <c r="H67" s="395">
        <v>35</v>
      </c>
      <c r="I67" s="394">
        <v>0</v>
      </c>
      <c r="J67" s="476">
        <f t="shared" si="2"/>
        <v>58.008155896840208</v>
      </c>
      <c r="K67" s="394">
        <v>2</v>
      </c>
      <c r="L67" s="394">
        <v>0</v>
      </c>
      <c r="M67" s="478">
        <v>0.64</v>
      </c>
      <c r="N67" s="478">
        <v>73.680000000000007</v>
      </c>
      <c r="O67" s="478">
        <v>0.12</v>
      </c>
      <c r="P67" s="478">
        <v>0.501</v>
      </c>
      <c r="Q67" s="478" t="s">
        <v>162</v>
      </c>
      <c r="R67" s="112">
        <v>76.49135192375573</v>
      </c>
      <c r="S67" s="478">
        <v>65.240000000000009</v>
      </c>
      <c r="T67" s="486">
        <v>10</v>
      </c>
      <c r="U67" s="478">
        <v>5.99</v>
      </c>
      <c r="V67" s="479">
        <v>58.16</v>
      </c>
      <c r="W67" s="112">
        <v>5.5248618784530388</v>
      </c>
      <c r="X67" s="480">
        <v>2</v>
      </c>
      <c r="Y67" s="481">
        <v>10</v>
      </c>
      <c r="Z67" s="396">
        <v>1</v>
      </c>
      <c r="AA67" s="481">
        <v>42.94</v>
      </c>
      <c r="AB67" s="481">
        <v>85.39</v>
      </c>
      <c r="AC67" s="481">
        <v>0.75</v>
      </c>
      <c r="AD67" s="481">
        <v>58.43</v>
      </c>
      <c r="AE67" s="78">
        <v>413.1</v>
      </c>
      <c r="AF67" s="481">
        <v>41.23</v>
      </c>
      <c r="AG67" s="481">
        <v>95.87</v>
      </c>
      <c r="AH67" s="113">
        <v>25.7</v>
      </c>
      <c r="AI67" s="481">
        <v>102.5</v>
      </c>
      <c r="AJ67" s="113">
        <v>54.5</v>
      </c>
      <c r="AK67" s="481">
        <v>12.5</v>
      </c>
      <c r="AL67" s="481">
        <v>78.75</v>
      </c>
      <c r="AM67" s="482">
        <v>3258.67</v>
      </c>
      <c r="AN67" s="482">
        <v>3399</v>
      </c>
      <c r="AO67" s="484">
        <f t="shared" si="1"/>
        <v>1.4354527051424852</v>
      </c>
      <c r="AP67" s="90"/>
      <c r="AQ67" s="500">
        <v>30.77</v>
      </c>
      <c r="AR67" s="156"/>
      <c r="AS67" s="156"/>
      <c r="AT67" s="156"/>
      <c r="AU67" s="77"/>
      <c r="AV67" s="77"/>
      <c r="AW67" s="157"/>
      <c r="AX67" s="58"/>
      <c r="BC67" s="58"/>
      <c r="BD67" s="382"/>
      <c r="BE67" s="383"/>
      <c r="BF67" s="382"/>
      <c r="BG67" s="382"/>
      <c r="BH67" s="382"/>
      <c r="BI67" s="385"/>
      <c r="BJ67" s="383"/>
      <c r="BK67" s="382"/>
      <c r="BL67" s="58"/>
      <c r="BN67" s="58"/>
      <c r="BO67" s="382"/>
      <c r="BP67" s="383"/>
      <c r="BQ67" s="382"/>
      <c r="BR67" s="382"/>
      <c r="BS67" s="384"/>
      <c r="BT67" s="383"/>
      <c r="BU67" s="383"/>
      <c r="BV67" s="382"/>
      <c r="BW67" s="58"/>
    </row>
    <row r="68" spans="1:75" x14ac:dyDescent="0.25">
      <c r="A68" s="159" t="s">
        <v>43</v>
      </c>
      <c r="B68" s="139" t="s">
        <v>44</v>
      </c>
      <c r="C68" s="140">
        <v>501</v>
      </c>
      <c r="D68" s="394">
        <v>1434</v>
      </c>
      <c r="E68" s="394">
        <v>751</v>
      </c>
      <c r="F68" s="394">
        <v>0</v>
      </c>
      <c r="G68" s="394">
        <v>0</v>
      </c>
      <c r="H68" s="395">
        <v>5563</v>
      </c>
      <c r="I68" s="394">
        <v>0</v>
      </c>
      <c r="J68" s="476">
        <f t="shared" si="2"/>
        <v>52.721240899375445</v>
      </c>
      <c r="K68" s="394">
        <v>404</v>
      </c>
      <c r="L68" s="394">
        <v>168</v>
      </c>
      <c r="M68" s="479">
        <v>0.76800000000000002</v>
      </c>
      <c r="N68" s="479">
        <v>39.630000000000003</v>
      </c>
      <c r="O68" s="112">
        <v>0.56000000000000005</v>
      </c>
      <c r="P68" s="479">
        <v>0.48</v>
      </c>
      <c r="Q68" s="479">
        <v>39.04</v>
      </c>
      <c r="R68" s="112">
        <v>56.347717323327075</v>
      </c>
      <c r="S68" s="479">
        <v>60.98</v>
      </c>
      <c r="T68" s="479">
        <v>4853</v>
      </c>
      <c r="U68" s="478">
        <v>1.2</v>
      </c>
      <c r="V68" s="479">
        <v>23.57</v>
      </c>
      <c r="W68" s="112">
        <v>70.171787935539058</v>
      </c>
      <c r="X68" s="487">
        <v>5</v>
      </c>
      <c r="Y68" s="113">
        <v>1</v>
      </c>
      <c r="Z68" s="396">
        <v>0</v>
      </c>
      <c r="AA68" s="91">
        <v>96.47</v>
      </c>
      <c r="AB68" s="113">
        <v>97.01</v>
      </c>
      <c r="AC68" s="113">
        <v>17.13</v>
      </c>
      <c r="AD68" s="91">
        <v>76.2</v>
      </c>
      <c r="AE68" s="78">
        <v>113.8</v>
      </c>
      <c r="AF68" s="113">
        <v>93.64</v>
      </c>
      <c r="AG68" s="113">
        <v>93.02</v>
      </c>
      <c r="AH68" s="113">
        <v>15.9</v>
      </c>
      <c r="AI68" s="488">
        <v>90.5</v>
      </c>
      <c r="AJ68" s="113">
        <v>90</v>
      </c>
      <c r="AK68" s="488">
        <v>60.5</v>
      </c>
      <c r="AL68" s="113">
        <v>92.93</v>
      </c>
      <c r="AM68" s="489">
        <v>719063.67</v>
      </c>
      <c r="AN68" s="490">
        <v>754061</v>
      </c>
      <c r="AO68" s="484">
        <f t="shared" si="1"/>
        <v>1.6223565663756379</v>
      </c>
      <c r="AP68" s="83"/>
      <c r="AQ68" s="500">
        <v>28.04</v>
      </c>
      <c r="AR68" s="156"/>
      <c r="AS68" s="156"/>
      <c r="AT68" s="156"/>
      <c r="AU68" s="77"/>
      <c r="AV68" s="77"/>
      <c r="AW68" s="157"/>
      <c r="AX68" s="92"/>
      <c r="BC68" s="58"/>
      <c r="BD68" s="386"/>
      <c r="BE68" s="387"/>
      <c r="BF68" s="382"/>
      <c r="BG68" s="388"/>
      <c r="BH68" s="388"/>
      <c r="BI68" s="385"/>
      <c r="BJ68" s="383"/>
      <c r="BK68" s="389"/>
      <c r="BL68" s="58"/>
      <c r="BN68" s="58"/>
      <c r="BO68" s="382"/>
      <c r="BP68" s="383"/>
      <c r="BQ68" s="382"/>
      <c r="BR68" s="382"/>
      <c r="BS68" s="384"/>
      <c r="BT68" s="383"/>
      <c r="BU68" s="383"/>
      <c r="BV68" s="382"/>
      <c r="BW68" s="58"/>
    </row>
    <row r="69" spans="1:75" x14ac:dyDescent="0.25">
      <c r="A69" s="159" t="s">
        <v>43</v>
      </c>
      <c r="B69" s="139" t="s">
        <v>45</v>
      </c>
      <c r="C69" s="140">
        <v>502</v>
      </c>
      <c r="D69" s="394">
        <v>463</v>
      </c>
      <c r="E69" s="394">
        <v>660</v>
      </c>
      <c r="F69" s="394">
        <v>0</v>
      </c>
      <c r="G69" s="394">
        <v>0</v>
      </c>
      <c r="H69" s="395">
        <v>1072</v>
      </c>
      <c r="I69" s="394">
        <v>0</v>
      </c>
      <c r="J69" s="476">
        <f t="shared" si="2"/>
        <v>86.102443421764363</v>
      </c>
      <c r="K69" s="394">
        <v>220</v>
      </c>
      <c r="L69" s="394">
        <v>54</v>
      </c>
      <c r="M69" s="479">
        <v>0.73699999999999999</v>
      </c>
      <c r="N69" s="479">
        <v>44.8</v>
      </c>
      <c r="O69" s="112">
        <v>0.53</v>
      </c>
      <c r="P69" s="479">
        <v>0.437</v>
      </c>
      <c r="Q69" s="479">
        <v>43.94</v>
      </c>
      <c r="R69" s="112">
        <v>62.919517758227414</v>
      </c>
      <c r="S69" s="479">
        <v>61.62</v>
      </c>
      <c r="T69" s="479">
        <v>1785</v>
      </c>
      <c r="U69" s="478">
        <v>1.96</v>
      </c>
      <c r="V69" s="479">
        <v>30.76</v>
      </c>
      <c r="W69" s="112">
        <v>4.1383180192186293</v>
      </c>
      <c r="X69" s="487">
        <v>5</v>
      </c>
      <c r="Y69" s="113">
        <v>5</v>
      </c>
      <c r="Z69" s="396">
        <v>6</v>
      </c>
      <c r="AA69" s="91">
        <v>90.81</v>
      </c>
      <c r="AB69" s="113">
        <v>96.07</v>
      </c>
      <c r="AC69" s="113">
        <v>9.19</v>
      </c>
      <c r="AD69" s="91">
        <v>74.47</v>
      </c>
      <c r="AE69" s="78">
        <v>239.7</v>
      </c>
      <c r="AF69" s="113">
        <v>89.39</v>
      </c>
      <c r="AG69" s="113">
        <v>89.54</v>
      </c>
      <c r="AH69" s="113">
        <v>21.5</v>
      </c>
      <c r="AI69" s="488">
        <v>90.5</v>
      </c>
      <c r="AJ69" s="113">
        <v>65</v>
      </c>
      <c r="AK69" s="488">
        <v>36.5</v>
      </c>
      <c r="AL69" s="113">
        <v>91.76</v>
      </c>
      <c r="AM69" s="489">
        <v>231668.5</v>
      </c>
      <c r="AN69" s="490">
        <v>249217</v>
      </c>
      <c r="AO69" s="484">
        <f t="shared" si="1"/>
        <v>2.5249440472053797</v>
      </c>
      <c r="AP69" s="83"/>
      <c r="AQ69" s="500">
        <v>49.72</v>
      </c>
      <c r="AR69" s="156"/>
      <c r="AS69" s="156"/>
      <c r="AT69" s="156"/>
      <c r="AU69" s="77"/>
      <c r="AV69" s="77"/>
      <c r="AW69" s="157"/>
      <c r="AX69" s="92"/>
      <c r="BC69" s="58"/>
      <c r="BD69" s="386"/>
      <c r="BE69" s="387"/>
      <c r="BF69" s="382"/>
      <c r="BG69" s="388"/>
      <c r="BH69" s="388"/>
      <c r="BI69" s="385"/>
      <c r="BJ69" s="383"/>
      <c r="BK69" s="389"/>
      <c r="BL69" s="58"/>
      <c r="BN69" s="58"/>
      <c r="BO69" s="382"/>
      <c r="BP69" s="383"/>
      <c r="BQ69" s="382"/>
      <c r="BR69" s="382"/>
      <c r="BS69" s="384"/>
      <c r="BT69" s="383"/>
      <c r="BU69" s="383"/>
      <c r="BV69" s="382"/>
      <c r="BW69" s="58"/>
    </row>
    <row r="70" spans="1:75" x14ac:dyDescent="0.25">
      <c r="A70" s="159" t="s">
        <v>43</v>
      </c>
      <c r="B70" s="139" t="s">
        <v>46</v>
      </c>
      <c r="C70" s="140">
        <v>503</v>
      </c>
      <c r="D70" s="394">
        <v>90</v>
      </c>
      <c r="E70" s="394">
        <v>1032</v>
      </c>
      <c r="F70" s="394">
        <v>0</v>
      </c>
      <c r="G70" s="394">
        <v>0</v>
      </c>
      <c r="H70" s="395">
        <v>638</v>
      </c>
      <c r="I70" s="394">
        <v>0</v>
      </c>
      <c r="J70" s="476">
        <f t="shared" ref="J70:J101" si="3">K70/((AN70+AN70*AO70/100)/100000)</f>
        <v>66.423254131026525</v>
      </c>
      <c r="K70" s="394">
        <v>33</v>
      </c>
      <c r="L70" s="394">
        <v>12</v>
      </c>
      <c r="M70" s="479">
        <v>0.66500000000000004</v>
      </c>
      <c r="N70" s="479">
        <v>52.15</v>
      </c>
      <c r="O70" s="112">
        <v>0.27</v>
      </c>
      <c r="P70" s="479">
        <v>0.49199999999999999</v>
      </c>
      <c r="Q70" s="479">
        <v>51.5</v>
      </c>
      <c r="R70" s="112">
        <v>74.034110685694415</v>
      </c>
      <c r="S70" s="479">
        <v>68.42</v>
      </c>
      <c r="T70" s="479">
        <v>716</v>
      </c>
      <c r="U70" s="478">
        <v>3.79</v>
      </c>
      <c r="V70" s="479">
        <v>36.21</v>
      </c>
      <c r="W70" s="112">
        <v>20.771513353115726</v>
      </c>
      <c r="X70" s="487">
        <v>5</v>
      </c>
      <c r="Y70" s="113">
        <v>10</v>
      </c>
      <c r="Z70" s="396">
        <v>3</v>
      </c>
      <c r="AA70" s="91">
        <v>76.760000000000005</v>
      </c>
      <c r="AB70" s="113">
        <v>86.26</v>
      </c>
      <c r="AC70" s="113">
        <v>3.57</v>
      </c>
      <c r="AD70" s="91">
        <v>66.489999999999995</v>
      </c>
      <c r="AE70" s="78">
        <v>191.2</v>
      </c>
      <c r="AF70" s="113">
        <v>89.4</v>
      </c>
      <c r="AG70" s="113">
        <v>95.22</v>
      </c>
      <c r="AH70" s="113">
        <v>18.2</v>
      </c>
      <c r="AI70" s="488">
        <v>98</v>
      </c>
      <c r="AJ70" s="113">
        <v>56</v>
      </c>
      <c r="AK70" s="488">
        <v>25.5</v>
      </c>
      <c r="AL70" s="113">
        <v>85.75</v>
      </c>
      <c r="AM70" s="489">
        <v>45179.17</v>
      </c>
      <c r="AN70" s="489">
        <v>48495</v>
      </c>
      <c r="AO70" s="484">
        <f t="shared" si="1"/>
        <v>2.4464297743111838</v>
      </c>
      <c r="AP70" s="83"/>
      <c r="AQ70" s="500">
        <v>25.89</v>
      </c>
      <c r="AR70" s="156"/>
      <c r="AS70" s="156"/>
      <c r="AT70" s="156"/>
      <c r="AU70" s="77"/>
      <c r="AV70" s="77"/>
      <c r="AW70" s="157"/>
      <c r="AX70" s="58"/>
      <c r="BC70" s="58"/>
      <c r="BD70" s="386"/>
      <c r="BE70" s="387"/>
      <c r="BF70" s="382"/>
      <c r="BG70" s="388"/>
      <c r="BH70" s="388"/>
      <c r="BI70" s="385"/>
      <c r="BJ70" s="383"/>
      <c r="BK70" s="389"/>
      <c r="BL70" s="58"/>
      <c r="BN70" s="58"/>
      <c r="BO70" s="382"/>
      <c r="BP70" s="383"/>
      <c r="BQ70" s="382"/>
      <c r="BR70" s="382"/>
      <c r="BS70" s="384"/>
      <c r="BT70" s="383"/>
      <c r="BU70" s="383"/>
      <c r="BV70" s="382"/>
      <c r="BW70" s="58"/>
    </row>
    <row r="71" spans="1:75" x14ac:dyDescent="0.25">
      <c r="A71" s="159" t="s">
        <v>43</v>
      </c>
      <c r="B71" s="139" t="s">
        <v>47</v>
      </c>
      <c r="C71" s="140">
        <v>504</v>
      </c>
      <c r="D71" s="394">
        <v>37</v>
      </c>
      <c r="E71" s="394">
        <v>90</v>
      </c>
      <c r="F71" s="394">
        <v>0</v>
      </c>
      <c r="G71" s="394">
        <v>0</v>
      </c>
      <c r="H71" s="395">
        <v>0</v>
      </c>
      <c r="I71" s="394">
        <v>0</v>
      </c>
      <c r="J71" s="476">
        <f t="shared" si="3"/>
        <v>34.349883260043015</v>
      </c>
      <c r="K71" s="394">
        <v>7</v>
      </c>
      <c r="L71" s="394">
        <v>1</v>
      </c>
      <c r="M71" s="479">
        <v>0.71199999999999997</v>
      </c>
      <c r="N71" s="479">
        <v>51.13</v>
      </c>
      <c r="O71" s="112">
        <v>0.46</v>
      </c>
      <c r="P71" s="479">
        <v>0.439</v>
      </c>
      <c r="Q71" s="479">
        <v>51.19</v>
      </c>
      <c r="R71" s="112">
        <v>70.532060027285127</v>
      </c>
      <c r="S71" s="479">
        <v>66.53</v>
      </c>
      <c r="T71" s="479">
        <v>105</v>
      </c>
      <c r="U71" s="478">
        <v>3.75</v>
      </c>
      <c r="V71" s="479">
        <v>28.05</v>
      </c>
      <c r="W71" s="112">
        <v>2.7002700270027002</v>
      </c>
      <c r="X71" s="487">
        <v>5</v>
      </c>
      <c r="Y71" s="113">
        <v>5</v>
      </c>
      <c r="Z71" s="396">
        <v>6</v>
      </c>
      <c r="AA71" s="91">
        <v>76.59</v>
      </c>
      <c r="AB71" s="113">
        <v>95</v>
      </c>
      <c r="AC71" s="113">
        <v>5.64</v>
      </c>
      <c r="AD71" s="91">
        <v>68.459999999999994</v>
      </c>
      <c r="AE71" s="78">
        <v>89.8</v>
      </c>
      <c r="AF71" s="113">
        <v>81.69</v>
      </c>
      <c r="AG71" s="113">
        <v>89.9</v>
      </c>
      <c r="AH71" s="113">
        <v>19.3</v>
      </c>
      <c r="AI71" s="488">
        <v>105</v>
      </c>
      <c r="AJ71" s="113">
        <v>77</v>
      </c>
      <c r="AK71" s="488">
        <v>28.5</v>
      </c>
      <c r="AL71" s="113">
        <v>88.94</v>
      </c>
      <c r="AM71" s="489">
        <v>18557.41</v>
      </c>
      <c r="AN71" s="489">
        <v>19899</v>
      </c>
      <c r="AO71" s="484">
        <f>(((AN71/AM71)-1)*100)/3</f>
        <v>2.4098010803590939</v>
      </c>
      <c r="AP71" s="83"/>
      <c r="AQ71" s="500">
        <v>50.53</v>
      </c>
      <c r="AR71" s="156"/>
      <c r="AS71" s="156"/>
      <c r="AT71" s="156"/>
      <c r="AU71" s="77"/>
      <c r="AV71" s="77"/>
      <c r="AW71" s="157"/>
      <c r="AX71" s="58"/>
      <c r="BC71" s="58"/>
      <c r="BD71" s="386"/>
      <c r="BE71" s="387"/>
      <c r="BF71" s="382"/>
      <c r="BG71" s="388"/>
      <c r="BH71" s="388"/>
      <c r="BI71" s="385"/>
      <c r="BJ71" s="383"/>
      <c r="BK71" s="389"/>
      <c r="BL71" s="58"/>
      <c r="BN71" s="58"/>
      <c r="BO71" s="382"/>
      <c r="BP71" s="383"/>
      <c r="BQ71" s="382"/>
      <c r="BR71" s="382"/>
      <c r="BS71" s="384"/>
      <c r="BT71" s="383"/>
      <c r="BU71" s="383"/>
      <c r="BV71" s="382"/>
      <c r="BW71" s="58"/>
    </row>
    <row r="72" spans="1:75" x14ac:dyDescent="0.25">
      <c r="A72" s="159" t="s">
        <v>43</v>
      </c>
      <c r="B72" s="139" t="s">
        <v>48</v>
      </c>
      <c r="C72" s="140">
        <v>505</v>
      </c>
      <c r="D72" s="394">
        <v>47</v>
      </c>
      <c r="E72" s="394">
        <v>155</v>
      </c>
      <c r="F72" s="394">
        <v>0</v>
      </c>
      <c r="G72" s="394">
        <v>0</v>
      </c>
      <c r="H72" s="395">
        <v>0</v>
      </c>
      <c r="I72" s="394">
        <v>0</v>
      </c>
      <c r="J72" s="476">
        <f t="shared" si="3"/>
        <v>40.072567472837036</v>
      </c>
      <c r="K72" s="394">
        <v>10</v>
      </c>
      <c r="L72" s="394">
        <v>1</v>
      </c>
      <c r="M72" s="479">
        <v>0.70799999999999996</v>
      </c>
      <c r="N72" s="479">
        <v>58.29</v>
      </c>
      <c r="O72" s="112">
        <v>0.44</v>
      </c>
      <c r="P72" s="479">
        <v>0.45200000000000001</v>
      </c>
      <c r="Q72" s="479">
        <v>58.74</v>
      </c>
      <c r="R72" s="112">
        <v>70.473917490623947</v>
      </c>
      <c r="S72" s="479">
        <v>67.94</v>
      </c>
      <c r="T72" s="479">
        <v>237</v>
      </c>
      <c r="U72" s="478">
        <v>1.65</v>
      </c>
      <c r="V72" s="479">
        <v>29.78</v>
      </c>
      <c r="W72" s="112">
        <v>3.5511363636363633</v>
      </c>
      <c r="X72" s="487">
        <v>4</v>
      </c>
      <c r="Y72" s="113">
        <v>10</v>
      </c>
      <c r="Z72" s="396">
        <v>4</v>
      </c>
      <c r="AA72" s="91">
        <v>76.5</v>
      </c>
      <c r="AB72" s="113">
        <v>91.48</v>
      </c>
      <c r="AC72" s="113">
        <v>6.54</v>
      </c>
      <c r="AD72" s="91">
        <v>68.290000000000006</v>
      </c>
      <c r="AE72" s="78">
        <v>197.4</v>
      </c>
      <c r="AF72" s="113">
        <v>71.06</v>
      </c>
      <c r="AG72" s="113">
        <v>91.96</v>
      </c>
      <c r="AH72" s="113">
        <v>18.7</v>
      </c>
      <c r="AI72" s="488">
        <v>95.5</v>
      </c>
      <c r="AJ72" s="113">
        <v>75.5</v>
      </c>
      <c r="AK72" s="488">
        <v>31.5</v>
      </c>
      <c r="AL72" s="113">
        <v>88.31</v>
      </c>
      <c r="AM72" s="489">
        <v>23677.79</v>
      </c>
      <c r="AN72" s="489">
        <v>24626</v>
      </c>
      <c r="AO72" s="484">
        <f>(((AN72/AM72)-1)*100)/3</f>
        <v>1.3348796488185766</v>
      </c>
      <c r="AP72" s="83"/>
      <c r="AQ72" s="500">
        <v>36.82</v>
      </c>
      <c r="AR72" s="156"/>
      <c r="AS72" s="156"/>
      <c r="AT72" s="156"/>
      <c r="AU72" s="77"/>
      <c r="AV72" s="77"/>
      <c r="AW72" s="157"/>
      <c r="AX72" s="58"/>
      <c r="BC72" s="58"/>
      <c r="BD72" s="386"/>
      <c r="BE72" s="387"/>
      <c r="BF72" s="382"/>
      <c r="BG72" s="388"/>
      <c r="BH72" s="388"/>
      <c r="BI72" s="385"/>
      <c r="BJ72" s="383"/>
      <c r="BK72" s="389"/>
      <c r="BL72" s="58"/>
      <c r="BN72" s="58"/>
      <c r="BO72" s="382"/>
      <c r="BP72" s="383"/>
      <c r="BQ72" s="382"/>
      <c r="BR72" s="382"/>
      <c r="BS72" s="384"/>
      <c r="BT72" s="383"/>
      <c r="BU72" s="383"/>
      <c r="BV72" s="382"/>
      <c r="BW72" s="58"/>
    </row>
    <row r="73" spans="1:75" x14ac:dyDescent="0.25">
      <c r="A73" s="159" t="s">
        <v>43</v>
      </c>
      <c r="B73" s="139" t="s">
        <v>49</v>
      </c>
      <c r="C73" s="140">
        <v>506</v>
      </c>
      <c r="D73" s="394">
        <v>240</v>
      </c>
      <c r="E73" s="394">
        <v>43</v>
      </c>
      <c r="F73" s="394">
        <v>0</v>
      </c>
      <c r="G73" s="394">
        <v>0</v>
      </c>
      <c r="H73" s="395">
        <v>0</v>
      </c>
      <c r="I73" s="394">
        <v>0</v>
      </c>
      <c r="J73" s="476">
        <f t="shared" si="3"/>
        <v>73.903683819461392</v>
      </c>
      <c r="K73" s="394">
        <v>96</v>
      </c>
      <c r="L73" s="394">
        <v>42</v>
      </c>
      <c r="M73" s="479">
        <v>0.73099999999999998</v>
      </c>
      <c r="N73" s="479">
        <v>44.38</v>
      </c>
      <c r="O73" s="112">
        <v>0.4</v>
      </c>
      <c r="P73" s="479">
        <v>0.45400000000000001</v>
      </c>
      <c r="Q73" s="479">
        <v>41.6</v>
      </c>
      <c r="R73" s="112">
        <v>64.500740253331131</v>
      </c>
      <c r="S73" s="479">
        <v>67.8</v>
      </c>
      <c r="T73" s="479">
        <v>1239</v>
      </c>
      <c r="U73" s="478">
        <v>2.12</v>
      </c>
      <c r="V73" s="479">
        <v>29.8</v>
      </c>
      <c r="W73" s="112">
        <v>36.165082966955048</v>
      </c>
      <c r="X73" s="487">
        <v>5</v>
      </c>
      <c r="Y73" s="113">
        <v>5</v>
      </c>
      <c r="Z73" s="396">
        <v>3</v>
      </c>
      <c r="AA73" s="91">
        <v>79.09</v>
      </c>
      <c r="AB73" s="113">
        <v>95.37</v>
      </c>
      <c r="AC73" s="113">
        <v>7.67</v>
      </c>
      <c r="AD73" s="91">
        <v>72.319999999999993</v>
      </c>
      <c r="AE73" s="78">
        <v>268.3</v>
      </c>
      <c r="AF73" s="113">
        <v>91.9</v>
      </c>
      <c r="AG73" s="113">
        <v>96.06</v>
      </c>
      <c r="AH73" s="113">
        <v>17.399999999999999</v>
      </c>
      <c r="AI73" s="488">
        <v>89</v>
      </c>
      <c r="AJ73" s="113">
        <v>74</v>
      </c>
      <c r="AK73" s="488">
        <v>45.5</v>
      </c>
      <c r="AL73" s="113">
        <v>91.76</v>
      </c>
      <c r="AM73" s="489">
        <v>122426.43</v>
      </c>
      <c r="AN73" s="490">
        <v>127968</v>
      </c>
      <c r="AO73" s="484">
        <f>(((AN73/AM73)-1)*100)/3</f>
        <v>1.5088163560760555</v>
      </c>
      <c r="AP73" s="83"/>
      <c r="AQ73" s="500">
        <v>22.03</v>
      </c>
      <c r="AR73" s="156"/>
      <c r="AS73" s="156"/>
      <c r="AT73" s="156"/>
      <c r="AU73" s="77"/>
      <c r="AV73" s="77"/>
      <c r="AW73" s="157"/>
      <c r="AX73" s="92"/>
      <c r="BC73" s="58"/>
      <c r="BD73" s="386"/>
      <c r="BE73" s="387"/>
      <c r="BF73" s="382"/>
      <c r="BG73" s="388"/>
      <c r="BH73" s="388"/>
      <c r="BI73" s="385"/>
      <c r="BJ73" s="383"/>
      <c r="BK73" s="389"/>
      <c r="BL73" s="58"/>
      <c r="BN73" s="58"/>
      <c r="BO73" s="382"/>
      <c r="BP73" s="383"/>
      <c r="BQ73" s="382"/>
      <c r="BR73" s="382"/>
      <c r="BS73" s="384"/>
      <c r="BT73" s="383"/>
      <c r="BU73" s="383"/>
      <c r="BV73" s="382"/>
      <c r="BW73" s="58"/>
    </row>
    <row r="74" spans="1:75" x14ac:dyDescent="0.25">
      <c r="A74" s="159" t="s">
        <v>43</v>
      </c>
      <c r="B74" s="139" t="s">
        <v>50</v>
      </c>
      <c r="C74" s="140">
        <v>507</v>
      </c>
      <c r="D74" s="394">
        <v>43</v>
      </c>
      <c r="E74" s="394">
        <v>12</v>
      </c>
      <c r="F74" s="394">
        <v>0</v>
      </c>
      <c r="G74" s="394">
        <v>0</v>
      </c>
      <c r="H74" s="395">
        <v>60</v>
      </c>
      <c r="I74" s="394">
        <v>0</v>
      </c>
      <c r="J74" s="476">
        <f t="shared" si="3"/>
        <v>17.801079613379194</v>
      </c>
      <c r="K74" s="394">
        <v>4</v>
      </c>
      <c r="L74" s="394">
        <v>0</v>
      </c>
      <c r="M74" s="479">
        <v>0.63400000000000001</v>
      </c>
      <c r="N74" s="479">
        <v>58</v>
      </c>
      <c r="O74" s="112">
        <v>0.18</v>
      </c>
      <c r="P74" s="479">
        <v>0.49399999999999999</v>
      </c>
      <c r="Q74" s="479">
        <v>55.78</v>
      </c>
      <c r="R74" s="112">
        <v>81.48820326678765</v>
      </c>
      <c r="S74" s="479">
        <v>66.349999999999994</v>
      </c>
      <c r="T74" s="479">
        <v>165</v>
      </c>
      <c r="U74" s="478">
        <v>2.61</v>
      </c>
      <c r="V74" s="479">
        <v>52.9</v>
      </c>
      <c r="W74" s="112">
        <v>19.262981574539364</v>
      </c>
      <c r="X74" s="487">
        <v>2</v>
      </c>
      <c r="Y74" s="113">
        <v>10</v>
      </c>
      <c r="Z74" s="396">
        <v>3</v>
      </c>
      <c r="AA74" s="91">
        <v>63.29</v>
      </c>
      <c r="AB74" s="113">
        <v>70.760000000000005</v>
      </c>
      <c r="AC74" s="113">
        <v>2.4</v>
      </c>
      <c r="AD74" s="91">
        <v>54.25</v>
      </c>
      <c r="AE74" s="78">
        <v>229.7</v>
      </c>
      <c r="AF74" s="113">
        <v>72.87</v>
      </c>
      <c r="AG74" s="113">
        <v>90.14</v>
      </c>
      <c r="AH74" s="113">
        <v>20.3</v>
      </c>
      <c r="AI74" s="488">
        <v>104</v>
      </c>
      <c r="AJ74" s="113">
        <v>73.5</v>
      </c>
      <c r="AK74" s="488">
        <v>27</v>
      </c>
      <c r="AL74" s="113">
        <v>79.97</v>
      </c>
      <c r="AM74" s="489">
        <v>22135.200000000001</v>
      </c>
      <c r="AN74" s="489">
        <v>22386</v>
      </c>
      <c r="AO74" s="484">
        <f>(((AN74-AM74)/AM74)*100)/3</f>
        <v>0.37767899092847479</v>
      </c>
      <c r="AP74" s="83"/>
      <c r="AQ74" s="500">
        <v>19.420000000000002</v>
      </c>
      <c r="AR74" s="156"/>
      <c r="AS74" s="156"/>
      <c r="AT74" s="156"/>
      <c r="AU74" s="77"/>
      <c r="AV74" s="77"/>
      <c r="AW74" s="157"/>
      <c r="AX74" s="58"/>
      <c r="BC74" s="58"/>
      <c r="BD74" s="386"/>
      <c r="BE74" s="387"/>
      <c r="BF74" s="382"/>
      <c r="BG74" s="388"/>
      <c r="BH74" s="388"/>
      <c r="BI74" s="385"/>
      <c r="BJ74" s="383"/>
      <c r="BK74" s="389"/>
      <c r="BL74" s="58"/>
      <c r="BN74" s="58"/>
      <c r="BO74" s="382"/>
      <c r="BP74" s="383"/>
      <c r="BQ74" s="382"/>
      <c r="BR74" s="382"/>
      <c r="BS74" s="384"/>
      <c r="BT74" s="383"/>
      <c r="BU74" s="383"/>
      <c r="BV74" s="382"/>
      <c r="BW74" s="58"/>
    </row>
    <row r="75" spans="1:75" x14ac:dyDescent="0.25">
      <c r="A75" s="159" t="s">
        <v>43</v>
      </c>
      <c r="B75" s="139" t="s">
        <v>51</v>
      </c>
      <c r="C75" s="140">
        <v>508</v>
      </c>
      <c r="D75" s="394">
        <v>44</v>
      </c>
      <c r="E75" s="394">
        <v>10</v>
      </c>
      <c r="F75" s="394">
        <v>0</v>
      </c>
      <c r="G75" s="394">
        <v>0</v>
      </c>
      <c r="H75" s="395">
        <v>37</v>
      </c>
      <c r="I75" s="394">
        <v>0</v>
      </c>
      <c r="J75" s="476">
        <f t="shared" si="3"/>
        <v>29.790622511353352</v>
      </c>
      <c r="K75" s="394">
        <v>7</v>
      </c>
      <c r="L75" s="394">
        <v>0</v>
      </c>
      <c r="M75" s="479">
        <v>0.69799999999999995</v>
      </c>
      <c r="N75" s="479">
        <v>45.55</v>
      </c>
      <c r="O75" s="112">
        <v>0.28999999999999998</v>
      </c>
      <c r="P75" s="479">
        <v>0.48199999999999998</v>
      </c>
      <c r="Q75" s="479">
        <v>43.69</v>
      </c>
      <c r="R75" s="112">
        <v>70.940170940170944</v>
      </c>
      <c r="S75" s="479">
        <v>68.45</v>
      </c>
      <c r="T75" s="479">
        <v>126</v>
      </c>
      <c r="U75" s="478">
        <v>3.39</v>
      </c>
      <c r="V75" s="479">
        <v>28.4</v>
      </c>
      <c r="W75" s="112">
        <v>13.456686291000841</v>
      </c>
      <c r="X75" s="487">
        <v>5</v>
      </c>
      <c r="Y75" s="113">
        <v>5</v>
      </c>
      <c r="Z75" s="396">
        <v>0</v>
      </c>
      <c r="AA75" s="91">
        <v>78.02</v>
      </c>
      <c r="AB75" s="113">
        <v>91.47</v>
      </c>
      <c r="AC75" s="113">
        <v>5.07</v>
      </c>
      <c r="AD75" s="91">
        <v>67.88</v>
      </c>
      <c r="AE75" s="78">
        <v>464.8</v>
      </c>
      <c r="AF75" s="113">
        <v>91.42</v>
      </c>
      <c r="AG75" s="113">
        <v>97.36</v>
      </c>
      <c r="AH75" s="113">
        <v>22.6</v>
      </c>
      <c r="AI75" s="488">
        <v>95</v>
      </c>
      <c r="AJ75" s="113">
        <v>110.5</v>
      </c>
      <c r="AK75" s="488">
        <v>81.5</v>
      </c>
      <c r="AL75" s="113">
        <v>86.49</v>
      </c>
      <c r="AM75" s="489">
        <v>21955.38</v>
      </c>
      <c r="AN75" s="489">
        <v>23097</v>
      </c>
      <c r="AO75" s="484">
        <f t="shared" ref="AO75:AO138" si="4">(((AN75-AM75)/AM75)*100)/3</f>
        <v>1.7332426038629238</v>
      </c>
      <c r="AP75" s="83"/>
      <c r="AQ75" s="500">
        <v>38.99</v>
      </c>
      <c r="AR75" s="156"/>
      <c r="AS75" s="156"/>
      <c r="AT75" s="156"/>
      <c r="AU75" s="77"/>
      <c r="AV75" s="77"/>
      <c r="AW75" s="157"/>
      <c r="AX75" s="58"/>
      <c r="BC75" s="58"/>
      <c r="BD75" s="386"/>
      <c r="BE75" s="387"/>
      <c r="BF75" s="382"/>
      <c r="BG75" s="388"/>
      <c r="BH75" s="388"/>
      <c r="BI75" s="385"/>
      <c r="BJ75" s="383"/>
      <c r="BK75" s="389"/>
      <c r="BL75" s="58"/>
      <c r="BN75" s="58"/>
      <c r="BO75" s="382"/>
      <c r="BP75" s="383"/>
      <c r="BQ75" s="382"/>
      <c r="BR75" s="382"/>
      <c r="BS75" s="384"/>
      <c r="BT75" s="383"/>
      <c r="BU75" s="383"/>
      <c r="BV75" s="382"/>
      <c r="BW75" s="58"/>
    </row>
    <row r="76" spans="1:75" x14ac:dyDescent="0.25">
      <c r="A76" s="159" t="s">
        <v>43</v>
      </c>
      <c r="B76" s="139" t="s">
        <v>52</v>
      </c>
      <c r="C76" s="140">
        <v>509</v>
      </c>
      <c r="D76" s="394">
        <v>106</v>
      </c>
      <c r="E76" s="394">
        <v>815</v>
      </c>
      <c r="F76" s="394">
        <v>0</v>
      </c>
      <c r="G76" s="394">
        <v>0</v>
      </c>
      <c r="H76" s="395">
        <v>0</v>
      </c>
      <c r="I76" s="394">
        <v>0</v>
      </c>
      <c r="J76" s="476">
        <f t="shared" si="3"/>
        <v>40.923461293840695</v>
      </c>
      <c r="K76" s="394">
        <v>25</v>
      </c>
      <c r="L76" s="394">
        <v>5</v>
      </c>
      <c r="M76" s="479">
        <v>0.71699999999999997</v>
      </c>
      <c r="N76" s="479">
        <v>46</v>
      </c>
      <c r="O76" s="112">
        <v>0.44</v>
      </c>
      <c r="P76" s="479">
        <v>0.46200000000000002</v>
      </c>
      <c r="Q76" s="479">
        <v>51.31</v>
      </c>
      <c r="R76" s="112">
        <v>65.48072149594573</v>
      </c>
      <c r="S76" s="479">
        <v>67.16</v>
      </c>
      <c r="T76" s="479">
        <v>185</v>
      </c>
      <c r="U76" s="112">
        <v>2.7</v>
      </c>
      <c r="V76" s="479">
        <v>25.08</v>
      </c>
      <c r="W76" s="112">
        <v>2.6178010471204192</v>
      </c>
      <c r="X76" s="487">
        <v>5</v>
      </c>
      <c r="Y76" s="113">
        <v>5</v>
      </c>
      <c r="Z76" s="396">
        <v>3</v>
      </c>
      <c r="AA76" s="91">
        <v>79.760000000000005</v>
      </c>
      <c r="AB76" s="113">
        <v>96.45</v>
      </c>
      <c r="AC76" s="113">
        <v>11.02</v>
      </c>
      <c r="AD76" s="91">
        <v>72.739999999999995</v>
      </c>
      <c r="AE76" s="78">
        <v>270</v>
      </c>
      <c r="AF76" s="113">
        <v>93.12</v>
      </c>
      <c r="AG76" s="113">
        <v>89.62</v>
      </c>
      <c r="AH76" s="113">
        <v>20.7</v>
      </c>
      <c r="AI76" s="488">
        <v>82</v>
      </c>
      <c r="AJ76" s="113">
        <v>57.5</v>
      </c>
      <c r="AK76" s="488">
        <v>20.5</v>
      </c>
      <c r="AL76" s="113">
        <v>90.66</v>
      </c>
      <c r="AM76" s="489">
        <v>53082.53</v>
      </c>
      <c r="AN76" s="489">
        <v>58927</v>
      </c>
      <c r="AO76" s="484">
        <f t="shared" si="4"/>
        <v>3.6700524007930047</v>
      </c>
      <c r="AP76" s="83"/>
      <c r="AQ76" s="500">
        <v>59.35</v>
      </c>
      <c r="AR76" s="156"/>
      <c r="AS76" s="156"/>
      <c r="AT76" s="156"/>
      <c r="AU76" s="77"/>
      <c r="AV76" s="77"/>
      <c r="AW76" s="157"/>
      <c r="AX76" s="58"/>
      <c r="BC76" s="58"/>
      <c r="BD76" s="386"/>
      <c r="BE76" s="387"/>
      <c r="BF76" s="382"/>
      <c r="BG76" s="388"/>
      <c r="BH76" s="388"/>
      <c r="BI76" s="385"/>
      <c r="BJ76" s="383"/>
      <c r="BK76" s="389"/>
      <c r="BL76" s="58"/>
      <c r="BN76" s="58"/>
      <c r="BO76" s="382"/>
      <c r="BP76" s="383"/>
      <c r="BQ76" s="382"/>
      <c r="BR76" s="382"/>
      <c r="BS76" s="384"/>
      <c r="BT76" s="383"/>
      <c r="BU76" s="383"/>
      <c r="BV76" s="382"/>
      <c r="BW76" s="58"/>
    </row>
    <row r="77" spans="1:75" x14ac:dyDescent="0.25">
      <c r="A77" s="159" t="s">
        <v>43</v>
      </c>
      <c r="B77" s="139" t="s">
        <v>53</v>
      </c>
      <c r="C77" s="140">
        <v>510</v>
      </c>
      <c r="D77" s="394">
        <v>131</v>
      </c>
      <c r="E77" s="394">
        <v>53</v>
      </c>
      <c r="F77" s="394">
        <v>0</v>
      </c>
      <c r="G77" s="394">
        <v>0</v>
      </c>
      <c r="H77" s="395">
        <v>335</v>
      </c>
      <c r="I77" s="394">
        <v>0</v>
      </c>
      <c r="J77" s="476">
        <f t="shared" si="3"/>
        <v>61.415482014403011</v>
      </c>
      <c r="K77" s="394">
        <v>54</v>
      </c>
      <c r="L77" s="394">
        <v>3</v>
      </c>
      <c r="M77" s="479">
        <v>0.67300000000000004</v>
      </c>
      <c r="N77" s="479">
        <v>44.2</v>
      </c>
      <c r="O77" s="112">
        <v>0.28000000000000003</v>
      </c>
      <c r="P77" s="479">
        <v>0.47199999999999998</v>
      </c>
      <c r="Q77" s="479">
        <v>40.51</v>
      </c>
      <c r="R77" s="112">
        <v>72.205958326158083</v>
      </c>
      <c r="S77" s="479">
        <v>67.41</v>
      </c>
      <c r="T77" s="479">
        <v>614</v>
      </c>
      <c r="U77" s="112">
        <v>3.49</v>
      </c>
      <c r="V77" s="479">
        <v>28.4</v>
      </c>
      <c r="W77" s="112">
        <v>8.8168956325609997</v>
      </c>
      <c r="X77" s="487">
        <v>4</v>
      </c>
      <c r="Y77" s="113">
        <v>5</v>
      </c>
      <c r="Z77" s="396">
        <v>4</v>
      </c>
      <c r="AA77" s="91">
        <v>78.64</v>
      </c>
      <c r="AB77" s="113">
        <v>91.68</v>
      </c>
      <c r="AC77" s="113">
        <v>4.87</v>
      </c>
      <c r="AD77" s="91">
        <v>67.180000000000007</v>
      </c>
      <c r="AE77" s="78">
        <v>255.7</v>
      </c>
      <c r="AF77" s="113">
        <v>91.2</v>
      </c>
      <c r="AG77" s="113">
        <v>95.95</v>
      </c>
      <c r="AH77" s="113">
        <v>20.100000000000001</v>
      </c>
      <c r="AI77" s="488">
        <v>108.5</v>
      </c>
      <c r="AJ77" s="113">
        <v>60</v>
      </c>
      <c r="AK77" s="488">
        <v>35</v>
      </c>
      <c r="AL77" s="113">
        <v>86.539999999999992</v>
      </c>
      <c r="AM77" s="489">
        <v>82760.100000000006</v>
      </c>
      <c r="AN77" s="490">
        <v>86590</v>
      </c>
      <c r="AO77" s="484">
        <f t="shared" si="4"/>
        <v>1.5425710376538107</v>
      </c>
      <c r="AP77" s="83"/>
      <c r="AQ77" s="500">
        <v>32.659999999999997</v>
      </c>
      <c r="AR77" s="156"/>
      <c r="AS77" s="156"/>
      <c r="AT77" s="156"/>
      <c r="AU77" s="77"/>
      <c r="AV77" s="77"/>
      <c r="AW77" s="157"/>
      <c r="AX77" s="92"/>
      <c r="BC77" s="58"/>
      <c r="BD77" s="386"/>
      <c r="BE77" s="387"/>
      <c r="BF77" s="382"/>
      <c r="BG77" s="388"/>
      <c r="BH77" s="388"/>
      <c r="BI77" s="385"/>
      <c r="BJ77" s="383"/>
      <c r="BK77" s="389"/>
      <c r="BL77" s="58"/>
      <c r="BN77" s="58"/>
      <c r="BO77" s="382"/>
      <c r="BP77" s="383"/>
      <c r="BQ77" s="382"/>
      <c r="BR77" s="382"/>
      <c r="BS77" s="384"/>
      <c r="BT77" s="383"/>
      <c r="BU77" s="383"/>
      <c r="BV77" s="382"/>
      <c r="BW77" s="58"/>
    </row>
    <row r="78" spans="1:75" x14ac:dyDescent="0.25">
      <c r="A78" s="159" t="s">
        <v>43</v>
      </c>
      <c r="B78" s="139" t="s">
        <v>54</v>
      </c>
      <c r="C78" s="140">
        <v>511</v>
      </c>
      <c r="D78" s="394">
        <v>30</v>
      </c>
      <c r="E78" s="394">
        <v>686</v>
      </c>
      <c r="F78" s="394">
        <v>0</v>
      </c>
      <c r="G78" s="394">
        <v>0</v>
      </c>
      <c r="H78" s="395">
        <v>262</v>
      </c>
      <c r="I78" s="394">
        <v>0</v>
      </c>
      <c r="J78" s="476">
        <f t="shared" si="3"/>
        <v>21.714622951755885</v>
      </c>
      <c r="K78" s="394">
        <v>36</v>
      </c>
      <c r="L78" s="394">
        <v>12</v>
      </c>
      <c r="M78" s="479">
        <v>0.73299999999999998</v>
      </c>
      <c r="N78" s="479">
        <v>46.64</v>
      </c>
      <c r="O78" s="112">
        <v>0.52</v>
      </c>
      <c r="P78" s="479">
        <v>0.49099999999999999</v>
      </c>
      <c r="Q78" s="479">
        <v>45.78</v>
      </c>
      <c r="R78" s="112">
        <v>64.41959881617889</v>
      </c>
      <c r="S78" s="479">
        <v>63.61</v>
      </c>
      <c r="T78" s="479">
        <v>1106</v>
      </c>
      <c r="U78" s="112">
        <v>1.32</v>
      </c>
      <c r="V78" s="479">
        <v>31.04</v>
      </c>
      <c r="W78" s="112">
        <v>37.176783930751306</v>
      </c>
      <c r="X78" s="487">
        <v>5</v>
      </c>
      <c r="Y78" s="113">
        <v>5</v>
      </c>
      <c r="Z78" s="396">
        <v>3</v>
      </c>
      <c r="AA78" s="91">
        <v>88.81</v>
      </c>
      <c r="AB78" s="113">
        <v>95.21</v>
      </c>
      <c r="AC78" s="113">
        <v>13.49</v>
      </c>
      <c r="AD78" s="91">
        <v>72.92</v>
      </c>
      <c r="AE78" s="78">
        <v>293.3</v>
      </c>
      <c r="AF78" s="113">
        <v>88.35</v>
      </c>
      <c r="AG78" s="113">
        <v>90.22</v>
      </c>
      <c r="AH78" s="113">
        <v>19.7</v>
      </c>
      <c r="AI78" s="488">
        <v>90</v>
      </c>
      <c r="AJ78" s="113">
        <v>77</v>
      </c>
      <c r="AK78" s="488">
        <v>50</v>
      </c>
      <c r="AL78" s="113">
        <v>90.31</v>
      </c>
      <c r="AM78" s="489">
        <v>149977.4</v>
      </c>
      <c r="AN78" s="490">
        <v>161609</v>
      </c>
      <c r="AO78" s="484">
        <f t="shared" si="4"/>
        <v>2.585189501884952</v>
      </c>
      <c r="AP78" s="83"/>
      <c r="AQ78" s="500">
        <v>49.1</v>
      </c>
      <c r="AR78" s="156"/>
      <c r="AS78" s="156"/>
      <c r="AT78" s="156"/>
      <c r="AU78" s="77"/>
      <c r="AV78" s="77"/>
      <c r="AW78" s="157"/>
      <c r="AX78" s="92"/>
      <c r="BC78" s="58"/>
      <c r="BD78" s="386"/>
      <c r="BE78" s="387"/>
      <c r="BF78" s="382"/>
      <c r="BG78" s="388"/>
      <c r="BH78" s="388"/>
      <c r="BI78" s="385"/>
      <c r="BJ78" s="383"/>
      <c r="BK78" s="389"/>
      <c r="BL78" s="58"/>
      <c r="BN78" s="58"/>
      <c r="BO78" s="382"/>
      <c r="BP78" s="383"/>
      <c r="BQ78" s="382"/>
      <c r="BR78" s="382"/>
      <c r="BS78" s="384"/>
      <c r="BT78" s="383"/>
      <c r="BU78" s="383"/>
      <c r="BV78" s="382"/>
      <c r="BW78" s="58"/>
    </row>
    <row r="79" spans="1:75" x14ac:dyDescent="0.25">
      <c r="A79" s="159" t="s">
        <v>43</v>
      </c>
      <c r="B79" s="139" t="s">
        <v>55</v>
      </c>
      <c r="C79" s="140">
        <v>512</v>
      </c>
      <c r="D79" s="394">
        <v>144</v>
      </c>
      <c r="E79" s="394">
        <v>98</v>
      </c>
      <c r="F79" s="394">
        <v>0</v>
      </c>
      <c r="G79" s="394">
        <v>0</v>
      </c>
      <c r="H79" s="395">
        <v>0</v>
      </c>
      <c r="I79" s="394">
        <v>0</v>
      </c>
      <c r="J79" s="476">
        <f t="shared" si="3"/>
        <v>66.1810235934053</v>
      </c>
      <c r="K79" s="394">
        <v>52</v>
      </c>
      <c r="L79" s="394">
        <v>3</v>
      </c>
      <c r="M79" s="479">
        <v>0.76</v>
      </c>
      <c r="N79" s="479">
        <v>44.76</v>
      </c>
      <c r="O79" s="112">
        <v>0.55000000000000004</v>
      </c>
      <c r="P79" s="479">
        <v>0.442</v>
      </c>
      <c r="Q79" s="479">
        <v>44.19</v>
      </c>
      <c r="R79" s="112">
        <v>59.642401021711365</v>
      </c>
      <c r="S79" s="479">
        <v>67.72</v>
      </c>
      <c r="T79" s="479">
        <v>587</v>
      </c>
      <c r="U79" s="112">
        <v>2.82</v>
      </c>
      <c r="V79" s="479">
        <v>19.36</v>
      </c>
      <c r="W79" s="112">
        <v>2.953482648289441</v>
      </c>
      <c r="X79" s="487">
        <v>5</v>
      </c>
      <c r="Y79" s="113">
        <v>5</v>
      </c>
      <c r="Z79" s="396">
        <v>6</v>
      </c>
      <c r="AA79" s="91">
        <v>86.82</v>
      </c>
      <c r="AB79" s="113">
        <v>98.13</v>
      </c>
      <c r="AC79" s="113">
        <v>26.81</v>
      </c>
      <c r="AD79" s="91">
        <v>74.319999999999993</v>
      </c>
      <c r="AE79" s="78">
        <v>79.599999999999994</v>
      </c>
      <c r="AF79" s="113">
        <v>95.44</v>
      </c>
      <c r="AG79" s="113">
        <v>87.71</v>
      </c>
      <c r="AH79" s="113">
        <v>17.2</v>
      </c>
      <c r="AI79" s="488">
        <v>83</v>
      </c>
      <c r="AJ79" s="113">
        <v>92</v>
      </c>
      <c r="AK79" s="488">
        <v>65.5</v>
      </c>
      <c r="AL79" s="113">
        <v>93.35</v>
      </c>
      <c r="AM79" s="489">
        <v>71910.48</v>
      </c>
      <c r="AN79" s="489">
        <v>76823</v>
      </c>
      <c r="AO79" s="484">
        <f t="shared" si="4"/>
        <v>2.2771460664240708</v>
      </c>
      <c r="AP79" s="83"/>
      <c r="AQ79" s="500">
        <v>50.98</v>
      </c>
      <c r="AR79" s="156"/>
      <c r="AS79" s="156"/>
      <c r="AT79" s="156"/>
      <c r="AU79" s="77"/>
      <c r="AV79" s="77"/>
      <c r="AW79" s="157"/>
      <c r="AX79" s="58"/>
      <c r="BC79" s="58"/>
      <c r="BD79" s="386"/>
      <c r="BE79" s="387"/>
      <c r="BF79" s="382"/>
      <c r="BG79" s="388"/>
      <c r="BH79" s="388"/>
      <c r="BI79" s="385"/>
      <c r="BJ79" s="383"/>
      <c r="BK79" s="389"/>
      <c r="BL79" s="58"/>
      <c r="BN79" s="58"/>
      <c r="BO79" s="382"/>
      <c r="BP79" s="383"/>
      <c r="BQ79" s="382"/>
      <c r="BR79" s="382"/>
      <c r="BS79" s="384"/>
      <c r="BT79" s="383"/>
      <c r="BU79" s="383"/>
      <c r="BV79" s="382"/>
      <c r="BW79" s="58"/>
    </row>
    <row r="80" spans="1:75" x14ac:dyDescent="0.25">
      <c r="A80" s="138" t="s">
        <v>232</v>
      </c>
      <c r="B80" s="139" t="s">
        <v>232</v>
      </c>
      <c r="C80" s="140">
        <v>601</v>
      </c>
      <c r="D80" s="394">
        <v>292</v>
      </c>
      <c r="E80" s="394">
        <v>920</v>
      </c>
      <c r="F80" s="394">
        <v>0</v>
      </c>
      <c r="G80" s="394">
        <v>2681</v>
      </c>
      <c r="H80" s="395">
        <v>1391</v>
      </c>
      <c r="I80" s="394">
        <v>0</v>
      </c>
      <c r="J80" s="476">
        <f t="shared" si="3"/>
        <v>29.582222727656223</v>
      </c>
      <c r="K80" s="394">
        <v>48</v>
      </c>
      <c r="L80" s="394">
        <v>90</v>
      </c>
      <c r="M80" s="479">
        <v>0.71899999999999997</v>
      </c>
      <c r="N80" s="479">
        <v>56.67</v>
      </c>
      <c r="O80" s="112">
        <v>0.43</v>
      </c>
      <c r="P80" s="479">
        <v>0.59299999999999997</v>
      </c>
      <c r="Q80" s="479">
        <v>54.83</v>
      </c>
      <c r="R80" s="112">
        <v>62.443144899285244</v>
      </c>
      <c r="S80" s="479">
        <v>66.400000000000006</v>
      </c>
      <c r="T80" s="479">
        <v>1228</v>
      </c>
      <c r="U80" s="112">
        <v>2.65</v>
      </c>
      <c r="V80" s="479">
        <v>29.07</v>
      </c>
      <c r="W80" s="112">
        <v>75.677426319766823</v>
      </c>
      <c r="X80" s="487">
        <v>5</v>
      </c>
      <c r="Y80" s="113">
        <v>5</v>
      </c>
      <c r="Z80" s="396">
        <v>5</v>
      </c>
      <c r="AA80" s="91">
        <v>81.94</v>
      </c>
      <c r="AB80" s="113">
        <v>82.87</v>
      </c>
      <c r="AC80" s="113">
        <v>9.5299999999999994</v>
      </c>
      <c r="AD80" s="91">
        <v>64.260000000000005</v>
      </c>
      <c r="AE80" s="78">
        <v>207.8</v>
      </c>
      <c r="AF80" s="113">
        <v>71.040000000000006</v>
      </c>
      <c r="AG80" s="113">
        <v>87.77</v>
      </c>
      <c r="AH80" s="113">
        <v>19.3</v>
      </c>
      <c r="AI80" s="488">
        <v>109</v>
      </c>
      <c r="AJ80" s="113">
        <v>100.5</v>
      </c>
      <c r="AK80" s="488">
        <v>89.5</v>
      </c>
      <c r="AL80" s="113">
        <v>87.48</v>
      </c>
      <c r="AM80" s="489">
        <v>152518.95000000001</v>
      </c>
      <c r="AN80" s="490">
        <v>159739</v>
      </c>
      <c r="AO80" s="484">
        <f t="shared" si="4"/>
        <v>1.5779569249154477</v>
      </c>
      <c r="AP80" s="83"/>
      <c r="AQ80" s="500">
        <v>11.64</v>
      </c>
      <c r="AR80" s="156"/>
      <c r="AS80" s="156"/>
      <c r="AT80" s="156"/>
      <c r="AU80" s="77"/>
      <c r="AV80" s="77"/>
      <c r="AW80" s="157"/>
      <c r="AX80" s="92"/>
      <c r="BC80" s="58"/>
      <c r="BD80" s="386"/>
      <c r="BE80" s="390"/>
      <c r="BF80" s="382"/>
      <c r="BG80" s="388"/>
      <c r="BH80" s="388"/>
      <c r="BI80" s="385"/>
      <c r="BJ80" s="383"/>
      <c r="BK80" s="389"/>
      <c r="BL80" s="58"/>
      <c r="BN80" s="58"/>
      <c r="BO80" s="382"/>
      <c r="BP80" s="383"/>
      <c r="BQ80" s="382"/>
      <c r="BR80" s="382"/>
      <c r="BS80" s="384"/>
      <c r="BT80" s="383"/>
      <c r="BU80" s="383"/>
      <c r="BV80" s="382"/>
      <c r="BW80" s="58"/>
    </row>
    <row r="81" spans="1:75" x14ac:dyDescent="0.25">
      <c r="A81" s="138" t="s">
        <v>232</v>
      </c>
      <c r="B81" s="139" t="s">
        <v>233</v>
      </c>
      <c r="C81" s="140">
        <v>602</v>
      </c>
      <c r="D81" s="394">
        <v>17</v>
      </c>
      <c r="E81" s="394">
        <v>836</v>
      </c>
      <c r="F81" s="394">
        <v>0</v>
      </c>
      <c r="G81" s="394">
        <v>0</v>
      </c>
      <c r="H81" s="395">
        <v>363</v>
      </c>
      <c r="I81" s="394">
        <v>963</v>
      </c>
      <c r="J81" s="476">
        <f t="shared" si="3"/>
        <v>66.004691482629823</v>
      </c>
      <c r="K81" s="394">
        <v>6</v>
      </c>
      <c r="L81" s="394">
        <v>1</v>
      </c>
      <c r="M81" s="479">
        <v>0.60799999999999998</v>
      </c>
      <c r="N81" s="479">
        <v>71.56</v>
      </c>
      <c r="O81" s="112">
        <v>7.0000000000000007E-2</v>
      </c>
      <c r="P81" s="479">
        <v>0.56399999999999995</v>
      </c>
      <c r="Q81" s="479" t="s">
        <v>162</v>
      </c>
      <c r="R81" s="112">
        <v>71.17425539198905</v>
      </c>
      <c r="S81" s="479">
        <v>67.8</v>
      </c>
      <c r="T81" s="479">
        <v>41</v>
      </c>
      <c r="U81" s="112">
        <v>5.99</v>
      </c>
      <c r="V81" s="479">
        <v>42.45</v>
      </c>
      <c r="W81" s="112">
        <v>3.9292730844793708</v>
      </c>
      <c r="X81" s="487">
        <v>2</v>
      </c>
      <c r="Y81" s="113">
        <v>1</v>
      </c>
      <c r="Z81" s="396">
        <v>1</v>
      </c>
      <c r="AA81" s="91">
        <v>33.01</v>
      </c>
      <c r="AB81" s="113">
        <v>48.73</v>
      </c>
      <c r="AC81" s="113">
        <v>0.56000000000000005</v>
      </c>
      <c r="AD81" s="91">
        <v>39.89</v>
      </c>
      <c r="AE81" s="78">
        <v>157.4</v>
      </c>
      <c r="AF81" s="113">
        <v>66.17</v>
      </c>
      <c r="AG81" s="113">
        <v>65.22</v>
      </c>
      <c r="AH81" s="113">
        <v>16.5</v>
      </c>
      <c r="AI81" s="488">
        <v>109.5</v>
      </c>
      <c r="AJ81" s="113">
        <v>29.5</v>
      </c>
      <c r="AK81" s="488">
        <v>16.5</v>
      </c>
      <c r="AL81" s="113">
        <v>77.23</v>
      </c>
      <c r="AM81" s="489">
        <v>9065.25</v>
      </c>
      <c r="AN81" s="489">
        <v>9084</v>
      </c>
      <c r="AO81" s="484">
        <f t="shared" si="4"/>
        <v>6.8944596122555921E-2</v>
      </c>
      <c r="AP81" s="83"/>
      <c r="AQ81" s="500">
        <v>9.67</v>
      </c>
      <c r="AR81" s="156"/>
      <c r="AS81" s="156"/>
      <c r="AT81" s="156"/>
      <c r="AU81" s="77"/>
      <c r="AV81" s="77"/>
      <c r="AW81" s="157"/>
      <c r="AX81" s="58"/>
      <c r="BC81" s="58"/>
      <c r="BD81" s="386"/>
      <c r="BE81" s="390"/>
      <c r="BF81" s="382"/>
      <c r="BG81" s="388"/>
      <c r="BH81" s="388"/>
      <c r="BI81" s="385"/>
      <c r="BJ81" s="383"/>
      <c r="BK81" s="389"/>
      <c r="BL81" s="58"/>
      <c r="BN81" s="58"/>
      <c r="BO81" s="382"/>
      <c r="BP81" s="383"/>
      <c r="BQ81" s="382"/>
      <c r="BR81" s="382"/>
      <c r="BS81" s="384"/>
      <c r="BT81" s="383"/>
      <c r="BU81" s="383"/>
      <c r="BV81" s="382"/>
      <c r="BW81" s="58"/>
    </row>
    <row r="82" spans="1:75" x14ac:dyDescent="0.25">
      <c r="A82" s="138" t="s">
        <v>232</v>
      </c>
      <c r="B82" s="139" t="s">
        <v>234</v>
      </c>
      <c r="C82" s="140">
        <v>603</v>
      </c>
      <c r="D82" s="394">
        <v>54</v>
      </c>
      <c r="E82" s="394">
        <v>107</v>
      </c>
      <c r="F82" s="394">
        <v>0</v>
      </c>
      <c r="G82" s="394">
        <v>0</v>
      </c>
      <c r="H82" s="395">
        <v>619</v>
      </c>
      <c r="I82" s="394">
        <v>758</v>
      </c>
      <c r="J82" s="476">
        <f t="shared" si="3"/>
        <v>7.2276598525253206</v>
      </c>
      <c r="K82" s="394">
        <v>2</v>
      </c>
      <c r="L82" s="394">
        <v>0</v>
      </c>
      <c r="M82" s="479">
        <v>0.61</v>
      </c>
      <c r="N82" s="479">
        <v>63.65</v>
      </c>
      <c r="O82" s="112">
        <v>7.0000000000000007E-2</v>
      </c>
      <c r="P82" s="479">
        <v>0.57099999999999995</v>
      </c>
      <c r="Q82" s="479" t="s">
        <v>162</v>
      </c>
      <c r="R82" s="112">
        <v>79.88846914912753</v>
      </c>
      <c r="S82" s="479">
        <v>67.97999999999999</v>
      </c>
      <c r="T82" s="479">
        <v>96</v>
      </c>
      <c r="U82" s="112">
        <v>2.12</v>
      </c>
      <c r="V82" s="479">
        <v>42.2</v>
      </c>
      <c r="W82" s="112">
        <v>45.212765957446813</v>
      </c>
      <c r="X82" s="487">
        <v>2</v>
      </c>
      <c r="Y82" s="113">
        <v>10</v>
      </c>
      <c r="Z82" s="396">
        <v>5</v>
      </c>
      <c r="AA82" s="91">
        <v>46.91</v>
      </c>
      <c r="AB82" s="113">
        <v>43.04</v>
      </c>
      <c r="AC82" s="113">
        <v>0.53</v>
      </c>
      <c r="AD82" s="91">
        <v>40.98</v>
      </c>
      <c r="AE82" s="78">
        <v>205.8</v>
      </c>
      <c r="AF82" s="113">
        <v>81.14</v>
      </c>
      <c r="AG82" s="113">
        <v>73.36</v>
      </c>
      <c r="AH82" s="113">
        <v>23.9</v>
      </c>
      <c r="AI82" s="488">
        <v>108.5</v>
      </c>
      <c r="AJ82" s="113">
        <v>51</v>
      </c>
      <c r="AK82" s="488">
        <v>15.5</v>
      </c>
      <c r="AL82" s="113">
        <v>74.31</v>
      </c>
      <c r="AM82" s="489">
        <v>26874.720000000001</v>
      </c>
      <c r="AN82" s="489">
        <v>27469</v>
      </c>
      <c r="AO82" s="484">
        <f t="shared" si="4"/>
        <v>0.73709915241287327</v>
      </c>
      <c r="AP82" s="83"/>
      <c r="AQ82" s="500">
        <v>3.28</v>
      </c>
      <c r="AR82" s="156"/>
      <c r="AS82" s="156"/>
      <c r="AT82" s="156"/>
      <c r="AU82" s="77"/>
      <c r="AV82" s="77"/>
      <c r="AW82" s="157"/>
      <c r="AX82" s="58"/>
      <c r="BC82" s="58"/>
      <c r="BD82" s="386"/>
      <c r="BE82" s="390"/>
      <c r="BF82" s="382"/>
      <c r="BG82" s="388"/>
      <c r="BH82" s="388"/>
      <c r="BI82" s="385"/>
      <c r="BJ82" s="383"/>
      <c r="BK82" s="389"/>
      <c r="BL82" s="58"/>
      <c r="BN82" s="58"/>
      <c r="BO82" s="382"/>
      <c r="BP82" s="383"/>
      <c r="BQ82" s="382"/>
      <c r="BR82" s="382"/>
      <c r="BS82" s="384"/>
      <c r="BT82" s="383"/>
      <c r="BU82" s="383"/>
      <c r="BV82" s="382"/>
      <c r="BW82" s="58"/>
    </row>
    <row r="83" spans="1:75" x14ac:dyDescent="0.25">
      <c r="A83" s="138" t="s">
        <v>232</v>
      </c>
      <c r="B83" s="139" t="s">
        <v>235</v>
      </c>
      <c r="C83" s="140">
        <v>604</v>
      </c>
      <c r="D83" s="394">
        <v>0</v>
      </c>
      <c r="E83" s="394">
        <v>58</v>
      </c>
      <c r="F83" s="394">
        <v>0</v>
      </c>
      <c r="G83" s="394">
        <v>0</v>
      </c>
      <c r="H83" s="395">
        <v>25</v>
      </c>
      <c r="I83" s="394">
        <v>534</v>
      </c>
      <c r="J83" s="476">
        <f t="shared" si="3"/>
        <v>0</v>
      </c>
      <c r="K83" s="394">
        <v>0</v>
      </c>
      <c r="L83" s="394">
        <v>0</v>
      </c>
      <c r="M83" s="479">
        <v>0.625</v>
      </c>
      <c r="N83" s="479">
        <v>60.67</v>
      </c>
      <c r="O83" s="112">
        <v>0.11</v>
      </c>
      <c r="P83" s="479">
        <v>0.61099999999999999</v>
      </c>
      <c r="Q83" s="479">
        <v>64.52000000000001</v>
      </c>
      <c r="R83" s="112">
        <v>65.837479270315086</v>
      </c>
      <c r="S83" s="479">
        <v>62.6</v>
      </c>
      <c r="T83" s="479">
        <v>5</v>
      </c>
      <c r="U83" s="112">
        <v>2.71</v>
      </c>
      <c r="V83" s="479">
        <v>29.2</v>
      </c>
      <c r="W83" s="112">
        <v>16.042780748663102</v>
      </c>
      <c r="X83" s="487">
        <v>3</v>
      </c>
      <c r="Y83" s="113">
        <v>10</v>
      </c>
      <c r="Z83" s="396">
        <v>1</v>
      </c>
      <c r="AA83" s="91">
        <v>45.18</v>
      </c>
      <c r="AB83" s="113">
        <v>66.959999999999994</v>
      </c>
      <c r="AC83" s="113">
        <v>1.01</v>
      </c>
      <c r="AD83" s="91">
        <v>58.61</v>
      </c>
      <c r="AE83" s="78">
        <v>125.2</v>
      </c>
      <c r="AF83" s="113">
        <v>65.5</v>
      </c>
      <c r="AG83" s="113">
        <v>83.92</v>
      </c>
      <c r="AH83" s="113">
        <v>17.7</v>
      </c>
      <c r="AI83" s="488">
        <v>127</v>
      </c>
      <c r="AJ83" s="113">
        <v>58</v>
      </c>
      <c r="AK83" s="488">
        <v>45.5</v>
      </c>
      <c r="AL83" s="113">
        <v>83.68</v>
      </c>
      <c r="AM83" s="489">
        <v>3519</v>
      </c>
      <c r="AN83" s="489">
        <v>3529</v>
      </c>
      <c r="AO83" s="484">
        <f t="shared" si="4"/>
        <v>9.4723879890120308E-2</v>
      </c>
      <c r="AP83" s="83"/>
      <c r="AQ83" s="500">
        <v>8.64</v>
      </c>
      <c r="AR83" s="156"/>
      <c r="AS83" s="156"/>
      <c r="AT83" s="156"/>
      <c r="AU83" s="77"/>
      <c r="AV83" s="77"/>
      <c r="AW83" s="157"/>
      <c r="AX83" s="58"/>
      <c r="BC83" s="58"/>
      <c r="BD83" s="386"/>
      <c r="BE83" s="390"/>
      <c r="BF83" s="382"/>
      <c r="BG83" s="388"/>
      <c r="BH83" s="388"/>
      <c r="BI83" s="385"/>
      <c r="BJ83" s="383"/>
      <c r="BK83" s="389"/>
      <c r="BL83" s="58"/>
      <c r="BN83" s="58"/>
      <c r="BO83" s="382"/>
      <c r="BP83" s="383"/>
      <c r="BQ83" s="382"/>
      <c r="BR83" s="382"/>
      <c r="BS83" s="384"/>
      <c r="BT83" s="383"/>
      <c r="BU83" s="383"/>
      <c r="BV83" s="382"/>
      <c r="BW83" s="58"/>
    </row>
    <row r="84" spans="1:75" x14ac:dyDescent="0.25">
      <c r="A84" s="138" t="s">
        <v>232</v>
      </c>
      <c r="B84" s="139" t="s">
        <v>236</v>
      </c>
      <c r="C84" s="140">
        <v>605</v>
      </c>
      <c r="D84" s="394">
        <v>49</v>
      </c>
      <c r="E84" s="394">
        <v>7</v>
      </c>
      <c r="F84" s="394">
        <v>0</v>
      </c>
      <c r="G84" s="394">
        <v>0</v>
      </c>
      <c r="H84" s="395">
        <v>669</v>
      </c>
      <c r="I84" s="394">
        <v>646</v>
      </c>
      <c r="J84" s="476">
        <f t="shared" si="3"/>
        <v>19.551217748818065</v>
      </c>
      <c r="K84" s="394">
        <v>5</v>
      </c>
      <c r="L84" s="394">
        <v>4</v>
      </c>
      <c r="M84" s="479">
        <v>0.623</v>
      </c>
      <c r="N84" s="479">
        <v>62.44</v>
      </c>
      <c r="O84" s="112">
        <v>0.08</v>
      </c>
      <c r="P84" s="479">
        <v>0.58699999999999997</v>
      </c>
      <c r="Q84" s="479" t="s">
        <v>162</v>
      </c>
      <c r="R84" s="112">
        <v>74.855744011190779</v>
      </c>
      <c r="S84" s="479">
        <v>68.03</v>
      </c>
      <c r="T84" s="479">
        <v>52</v>
      </c>
      <c r="U84" s="112">
        <v>3.83</v>
      </c>
      <c r="V84" s="479">
        <v>38.299999999999997</v>
      </c>
      <c r="W84" s="112">
        <v>26.041666666666668</v>
      </c>
      <c r="X84" s="487">
        <v>2</v>
      </c>
      <c r="Y84" s="113">
        <v>5</v>
      </c>
      <c r="Z84" s="396">
        <v>1</v>
      </c>
      <c r="AA84" s="91">
        <v>55.22</v>
      </c>
      <c r="AB84" s="113">
        <v>42.02</v>
      </c>
      <c r="AC84" s="113">
        <v>0.79</v>
      </c>
      <c r="AD84" s="91">
        <v>43.87</v>
      </c>
      <c r="AE84" s="78">
        <v>220.7</v>
      </c>
      <c r="AF84" s="113">
        <v>78.900000000000006</v>
      </c>
      <c r="AG84" s="113">
        <v>73.540000000000006</v>
      </c>
      <c r="AH84" s="113">
        <v>19.3</v>
      </c>
      <c r="AI84" s="488">
        <v>105.5</v>
      </c>
      <c r="AJ84" s="113">
        <v>50</v>
      </c>
      <c r="AK84" s="488">
        <v>33</v>
      </c>
      <c r="AL84" s="113">
        <v>78.66</v>
      </c>
      <c r="AM84" s="489">
        <v>24645.82</v>
      </c>
      <c r="AN84" s="489">
        <v>25337</v>
      </c>
      <c r="AO84" s="484">
        <f t="shared" si="4"/>
        <v>0.93481707378100387</v>
      </c>
      <c r="AP84" s="83"/>
      <c r="AQ84" s="500">
        <v>7.43</v>
      </c>
      <c r="AR84" s="156"/>
      <c r="AS84" s="156"/>
      <c r="AT84" s="156"/>
      <c r="AU84" s="77"/>
      <c r="AV84" s="77"/>
      <c r="AW84" s="157"/>
      <c r="AX84" s="58"/>
      <c r="BC84" s="58"/>
      <c r="BD84" s="386"/>
      <c r="BE84" s="390"/>
      <c r="BF84" s="382"/>
      <c r="BG84" s="388"/>
      <c r="BH84" s="388"/>
      <c r="BI84" s="385"/>
      <c r="BJ84" s="383"/>
      <c r="BK84" s="389"/>
      <c r="BL84" s="58"/>
      <c r="BN84" s="58"/>
      <c r="BO84" s="382"/>
      <c r="BP84" s="383"/>
      <c r="BQ84" s="382"/>
      <c r="BR84" s="382"/>
      <c r="BS84" s="384"/>
      <c r="BT84" s="383"/>
      <c r="BU84" s="383"/>
      <c r="BV84" s="382"/>
      <c r="BW84" s="58"/>
    </row>
    <row r="85" spans="1:75" x14ac:dyDescent="0.25">
      <c r="A85" s="138" t="s">
        <v>232</v>
      </c>
      <c r="B85" s="139" t="s">
        <v>237</v>
      </c>
      <c r="C85" s="140">
        <v>606</v>
      </c>
      <c r="D85" s="394">
        <v>87</v>
      </c>
      <c r="E85" s="394">
        <v>583</v>
      </c>
      <c r="F85" s="394">
        <v>0</v>
      </c>
      <c r="G85" s="394">
        <v>1482</v>
      </c>
      <c r="H85" s="395">
        <v>0</v>
      </c>
      <c r="I85" s="394">
        <v>791</v>
      </c>
      <c r="J85" s="476">
        <f t="shared" si="3"/>
        <v>21.522024033066973</v>
      </c>
      <c r="K85" s="394">
        <v>10</v>
      </c>
      <c r="L85" s="394">
        <v>7</v>
      </c>
      <c r="M85" s="479">
        <v>0.63400000000000001</v>
      </c>
      <c r="N85" s="479">
        <v>62.6</v>
      </c>
      <c r="O85" s="112">
        <v>0.18</v>
      </c>
      <c r="P85" s="479">
        <v>0.56299999999999994</v>
      </c>
      <c r="Q85" s="479">
        <v>74.150000000000006</v>
      </c>
      <c r="R85" s="112">
        <v>76.025347650061605</v>
      </c>
      <c r="S85" s="479">
        <v>69.72</v>
      </c>
      <c r="T85" s="479">
        <v>252</v>
      </c>
      <c r="U85" s="112">
        <v>2.71</v>
      </c>
      <c r="V85" s="479">
        <v>35.39</v>
      </c>
      <c r="W85" s="112">
        <v>18.831667947732512</v>
      </c>
      <c r="X85" s="487">
        <v>3</v>
      </c>
      <c r="Y85" s="113">
        <v>10</v>
      </c>
      <c r="Z85" s="396">
        <v>5</v>
      </c>
      <c r="AA85" s="91">
        <v>66.06</v>
      </c>
      <c r="AB85" s="113">
        <v>49</v>
      </c>
      <c r="AC85" s="113">
        <v>1.46</v>
      </c>
      <c r="AD85" s="91">
        <v>43.38</v>
      </c>
      <c r="AE85" s="78">
        <v>294.3</v>
      </c>
      <c r="AF85" s="113">
        <v>70.72</v>
      </c>
      <c r="AG85" s="113">
        <v>84.86</v>
      </c>
      <c r="AH85" s="113">
        <v>27.3</v>
      </c>
      <c r="AI85" s="488">
        <v>109.5</v>
      </c>
      <c r="AJ85" s="113">
        <v>54</v>
      </c>
      <c r="AK85" s="488">
        <v>20</v>
      </c>
      <c r="AL85" s="113">
        <v>78.23</v>
      </c>
      <c r="AM85" s="489">
        <v>43670.11</v>
      </c>
      <c r="AN85" s="489">
        <v>45741</v>
      </c>
      <c r="AO85" s="484">
        <f t="shared" si="4"/>
        <v>1.5807074144458682</v>
      </c>
      <c r="AP85" s="83"/>
      <c r="AQ85" s="500">
        <v>5.92</v>
      </c>
      <c r="AR85" s="156"/>
      <c r="AS85" s="156"/>
      <c r="AT85" s="156"/>
      <c r="AU85" s="77"/>
      <c r="AV85" s="77"/>
      <c r="AW85" s="157"/>
      <c r="AX85" s="58"/>
      <c r="BC85" s="58"/>
      <c r="BD85" s="386"/>
      <c r="BE85" s="390"/>
      <c r="BF85" s="382"/>
      <c r="BG85" s="388"/>
      <c r="BH85" s="388"/>
      <c r="BI85" s="385"/>
      <c r="BJ85" s="383"/>
      <c r="BK85" s="389"/>
      <c r="BL85" s="58"/>
      <c r="BN85" s="58"/>
      <c r="BO85" s="382"/>
      <c r="BP85" s="383"/>
      <c r="BQ85" s="382"/>
      <c r="BR85" s="382"/>
      <c r="BS85" s="384"/>
      <c r="BT85" s="383"/>
      <c r="BU85" s="383"/>
      <c r="BV85" s="382"/>
      <c r="BW85" s="58"/>
    </row>
    <row r="86" spans="1:75" x14ac:dyDescent="0.25">
      <c r="A86" s="138" t="s">
        <v>232</v>
      </c>
      <c r="B86" s="139" t="s">
        <v>238</v>
      </c>
      <c r="C86" s="140">
        <v>607</v>
      </c>
      <c r="D86" s="394">
        <v>91</v>
      </c>
      <c r="E86" s="394">
        <v>1741</v>
      </c>
      <c r="F86" s="394">
        <v>0</v>
      </c>
      <c r="G86" s="394">
        <v>25119</v>
      </c>
      <c r="H86" s="395">
        <v>0</v>
      </c>
      <c r="I86" s="394">
        <v>806</v>
      </c>
      <c r="J86" s="476">
        <f t="shared" si="3"/>
        <v>21.2333430957049</v>
      </c>
      <c r="K86" s="394">
        <v>10</v>
      </c>
      <c r="L86" s="394">
        <v>5</v>
      </c>
      <c r="M86" s="479">
        <v>0.65300000000000002</v>
      </c>
      <c r="N86" s="479">
        <v>68.23</v>
      </c>
      <c r="O86" s="112">
        <v>0.22</v>
      </c>
      <c r="P86" s="479">
        <v>0.56100000000000005</v>
      </c>
      <c r="Q86" s="479">
        <v>73.16</v>
      </c>
      <c r="R86" s="112">
        <v>69.981302056773771</v>
      </c>
      <c r="S86" s="479">
        <v>72.819999999999993</v>
      </c>
      <c r="T86" s="479">
        <v>388</v>
      </c>
      <c r="U86" s="112">
        <v>2.42</v>
      </c>
      <c r="V86" s="479">
        <v>29.65</v>
      </c>
      <c r="W86" s="112">
        <v>21.531944934698199</v>
      </c>
      <c r="X86" s="487">
        <v>4</v>
      </c>
      <c r="Y86" s="113">
        <v>5</v>
      </c>
      <c r="Z86" s="396">
        <v>4</v>
      </c>
      <c r="AA86" s="91">
        <v>72.08</v>
      </c>
      <c r="AB86" s="113">
        <v>84.71</v>
      </c>
      <c r="AC86" s="113">
        <v>2.96</v>
      </c>
      <c r="AD86" s="91">
        <v>51.47</v>
      </c>
      <c r="AE86" s="78">
        <v>304.7</v>
      </c>
      <c r="AF86" s="113">
        <v>69.680000000000007</v>
      </c>
      <c r="AG86" s="113">
        <v>86.3</v>
      </c>
      <c r="AH86" s="113">
        <v>24.1</v>
      </c>
      <c r="AI86" s="488">
        <v>111</v>
      </c>
      <c r="AJ86" s="113">
        <v>60</v>
      </c>
      <c r="AK86" s="488">
        <v>21.5</v>
      </c>
      <c r="AL86" s="113">
        <v>81.11</v>
      </c>
      <c r="AM86" s="489">
        <v>45638.64</v>
      </c>
      <c r="AN86" s="489">
        <v>46725</v>
      </c>
      <c r="AO86" s="484">
        <f t="shared" si="4"/>
        <v>0.79345046215224679</v>
      </c>
      <c r="AP86" s="83"/>
      <c r="AQ86" s="500">
        <v>11.9</v>
      </c>
      <c r="AR86" s="156"/>
      <c r="AS86" s="156"/>
      <c r="AT86" s="156"/>
      <c r="AU86" s="77"/>
      <c r="AV86" s="77"/>
      <c r="AW86" s="157"/>
      <c r="AX86" s="58"/>
      <c r="BC86" s="58"/>
      <c r="BD86" s="386"/>
      <c r="BE86" s="390"/>
      <c r="BF86" s="382"/>
      <c r="BG86" s="388"/>
      <c r="BH86" s="388"/>
      <c r="BI86" s="385"/>
      <c r="BJ86" s="383"/>
      <c r="BK86" s="389"/>
      <c r="BL86" s="58"/>
      <c r="BN86" s="58"/>
      <c r="BO86" s="382"/>
      <c r="BP86" s="383"/>
      <c r="BQ86" s="382"/>
      <c r="BR86" s="382"/>
      <c r="BS86" s="384"/>
      <c r="BT86" s="383"/>
      <c r="BU86" s="383"/>
      <c r="BV86" s="382"/>
      <c r="BW86" s="58"/>
    </row>
    <row r="87" spans="1:75" x14ac:dyDescent="0.25">
      <c r="A87" s="138" t="s">
        <v>232</v>
      </c>
      <c r="B87" s="139" t="s">
        <v>239</v>
      </c>
      <c r="C87" s="140">
        <v>608</v>
      </c>
      <c r="D87" s="394">
        <v>0</v>
      </c>
      <c r="E87" s="394">
        <v>100</v>
      </c>
      <c r="F87" s="394">
        <v>0</v>
      </c>
      <c r="G87" s="394">
        <v>0</v>
      </c>
      <c r="H87" s="395">
        <v>264</v>
      </c>
      <c r="I87" s="394">
        <v>726</v>
      </c>
      <c r="J87" s="476">
        <f t="shared" si="3"/>
        <v>19.962923017169391</v>
      </c>
      <c r="K87" s="394">
        <v>1</v>
      </c>
      <c r="L87" s="394">
        <v>0</v>
      </c>
      <c r="M87" s="479">
        <v>0.58699999999999997</v>
      </c>
      <c r="N87" s="479">
        <v>72.42</v>
      </c>
      <c r="O87" s="112">
        <v>0.09</v>
      </c>
      <c r="P87" s="479">
        <v>0.56599999999999995</v>
      </c>
      <c r="Q87" s="479" t="s">
        <v>162</v>
      </c>
      <c r="R87" s="112">
        <v>75.561797752809014</v>
      </c>
      <c r="S87" s="479">
        <v>67.34</v>
      </c>
      <c r="T87" s="479">
        <v>25</v>
      </c>
      <c r="U87" s="112">
        <v>10.210000000000001</v>
      </c>
      <c r="V87" s="479">
        <v>39.130000000000003</v>
      </c>
      <c r="W87" s="112">
        <v>16.326530612244898</v>
      </c>
      <c r="X87" s="487">
        <v>2</v>
      </c>
      <c r="Y87" s="113">
        <v>5</v>
      </c>
      <c r="Z87" s="396">
        <v>1</v>
      </c>
      <c r="AA87" s="91">
        <v>39.17</v>
      </c>
      <c r="AB87" s="113">
        <v>57.16</v>
      </c>
      <c r="AC87" s="113">
        <v>1.1499999999999999</v>
      </c>
      <c r="AD87" s="91">
        <v>44.43</v>
      </c>
      <c r="AE87" s="78">
        <v>79</v>
      </c>
      <c r="AF87" s="113">
        <v>72.47</v>
      </c>
      <c r="AG87" s="113">
        <v>62.7</v>
      </c>
      <c r="AH87" s="113">
        <v>15.7</v>
      </c>
      <c r="AI87" s="488">
        <v>90</v>
      </c>
      <c r="AJ87" s="113">
        <v>43</v>
      </c>
      <c r="AK87" s="488">
        <v>26.5</v>
      </c>
      <c r="AL87" s="113">
        <v>71.34</v>
      </c>
      <c r="AM87" s="489">
        <v>5000.1499999999996</v>
      </c>
      <c r="AN87" s="489">
        <v>5007</v>
      </c>
      <c r="AO87" s="484">
        <f t="shared" si="4"/>
        <v>4.5665296707767859E-2</v>
      </c>
      <c r="AP87" s="83"/>
      <c r="AQ87" s="500">
        <v>18.34</v>
      </c>
      <c r="AR87" s="156"/>
      <c r="AS87" s="156"/>
      <c r="AT87" s="156"/>
      <c r="AU87" s="77"/>
      <c r="AV87" s="77"/>
      <c r="AW87" s="157"/>
      <c r="AX87" s="58"/>
      <c r="BC87" s="58"/>
      <c r="BD87" s="386"/>
      <c r="BE87" s="390"/>
      <c r="BF87" s="382"/>
      <c r="BG87" s="388"/>
      <c r="BH87" s="388"/>
      <c r="BI87" s="385"/>
      <c r="BJ87" s="383"/>
      <c r="BK87" s="389"/>
      <c r="BL87" s="58"/>
      <c r="BN87" s="58"/>
      <c r="BO87" s="382"/>
      <c r="BP87" s="383"/>
      <c r="BQ87" s="382"/>
      <c r="BR87" s="382"/>
      <c r="BS87" s="384"/>
      <c r="BT87" s="383"/>
      <c r="BU87" s="383"/>
      <c r="BV87" s="382"/>
      <c r="BW87" s="58"/>
    </row>
    <row r="88" spans="1:75" x14ac:dyDescent="0.25">
      <c r="A88" s="138" t="s">
        <v>232</v>
      </c>
      <c r="B88" s="139" t="s">
        <v>240</v>
      </c>
      <c r="C88" s="140">
        <v>609</v>
      </c>
      <c r="D88" s="394">
        <v>60</v>
      </c>
      <c r="E88" s="394">
        <v>57</v>
      </c>
      <c r="F88" s="394">
        <v>0</v>
      </c>
      <c r="G88" s="394">
        <v>0</v>
      </c>
      <c r="H88" s="395">
        <v>119</v>
      </c>
      <c r="I88" s="394">
        <v>819</v>
      </c>
      <c r="J88" s="476">
        <f t="shared" si="3"/>
        <v>6.2395244530739387</v>
      </c>
      <c r="K88" s="394">
        <v>2</v>
      </c>
      <c r="L88" s="394">
        <v>3</v>
      </c>
      <c r="M88" s="479">
        <v>0.625</v>
      </c>
      <c r="N88" s="479">
        <v>67.97999999999999</v>
      </c>
      <c r="O88" s="112">
        <v>0.13</v>
      </c>
      <c r="P88" s="479">
        <v>0.56999999999999995</v>
      </c>
      <c r="Q88" s="479">
        <v>87.35</v>
      </c>
      <c r="R88" s="112">
        <v>72.354360565322295</v>
      </c>
      <c r="S88" s="479">
        <v>69.710000000000008</v>
      </c>
      <c r="T88" s="479">
        <v>101</v>
      </c>
      <c r="U88" s="112">
        <v>4.0599999999999996</v>
      </c>
      <c r="V88" s="479">
        <v>35.549999999999997</v>
      </c>
      <c r="W88" s="112">
        <v>12.235817575083427</v>
      </c>
      <c r="X88" s="487">
        <v>3</v>
      </c>
      <c r="Y88" s="113">
        <v>1</v>
      </c>
      <c r="Z88" s="396">
        <v>2</v>
      </c>
      <c r="AA88" s="91">
        <v>60.96</v>
      </c>
      <c r="AB88" s="113">
        <v>63.56</v>
      </c>
      <c r="AC88" s="113">
        <v>0.97</v>
      </c>
      <c r="AD88" s="91">
        <v>42.98</v>
      </c>
      <c r="AE88" s="78">
        <v>357</v>
      </c>
      <c r="AF88" s="113">
        <v>64.33</v>
      </c>
      <c r="AG88" s="113">
        <v>80.290000000000006</v>
      </c>
      <c r="AH88" s="113">
        <v>28</v>
      </c>
      <c r="AI88" s="488">
        <v>114</v>
      </c>
      <c r="AJ88" s="113">
        <v>58.5</v>
      </c>
      <c r="AK88" s="488">
        <v>7.5</v>
      </c>
      <c r="AL88" s="113">
        <v>79.66</v>
      </c>
      <c r="AM88" s="489">
        <v>30055.73</v>
      </c>
      <c r="AN88" s="489">
        <v>31536</v>
      </c>
      <c r="AO88" s="484">
        <f t="shared" si="4"/>
        <v>1.6416947228809065</v>
      </c>
      <c r="AP88" s="83"/>
      <c r="AQ88" s="500">
        <v>10.31</v>
      </c>
      <c r="AR88" s="156"/>
      <c r="AS88" s="156"/>
      <c r="AT88" s="156"/>
      <c r="AU88" s="77"/>
      <c r="AV88" s="77"/>
      <c r="AW88" s="157"/>
      <c r="AX88" s="58"/>
      <c r="BC88" s="58"/>
      <c r="BD88" s="386"/>
      <c r="BE88" s="390"/>
      <c r="BF88" s="382"/>
      <c r="BG88" s="388"/>
      <c r="BH88" s="388"/>
      <c r="BI88" s="385"/>
      <c r="BJ88" s="383"/>
      <c r="BK88" s="389"/>
      <c r="BL88" s="58"/>
      <c r="BN88" s="58"/>
      <c r="BO88" s="382"/>
      <c r="BP88" s="383"/>
      <c r="BQ88" s="382"/>
      <c r="BR88" s="382"/>
      <c r="BS88" s="384"/>
      <c r="BT88" s="383"/>
      <c r="BU88" s="383"/>
      <c r="BV88" s="382"/>
      <c r="BW88" s="58"/>
    </row>
    <row r="89" spans="1:75" x14ac:dyDescent="0.25">
      <c r="A89" s="138" t="s">
        <v>232</v>
      </c>
      <c r="B89" s="139" t="s">
        <v>241</v>
      </c>
      <c r="C89" s="140">
        <v>610</v>
      </c>
      <c r="D89" s="394">
        <v>37</v>
      </c>
      <c r="E89" s="394">
        <v>40</v>
      </c>
      <c r="F89" s="394">
        <v>0</v>
      </c>
      <c r="G89" s="394">
        <v>0</v>
      </c>
      <c r="H89" s="395">
        <v>631</v>
      </c>
      <c r="I89" s="394">
        <v>1703</v>
      </c>
      <c r="J89" s="476">
        <f t="shared" si="3"/>
        <v>26.78518040788946</v>
      </c>
      <c r="K89" s="394">
        <v>5</v>
      </c>
      <c r="L89" s="394">
        <v>4</v>
      </c>
      <c r="M89" s="479">
        <v>0.621</v>
      </c>
      <c r="N89" s="479">
        <v>68.989999999999995</v>
      </c>
      <c r="O89" s="112">
        <v>0.18</v>
      </c>
      <c r="P89" s="479">
        <v>0.60199999999999998</v>
      </c>
      <c r="Q89" s="479">
        <v>49.11</v>
      </c>
      <c r="R89" s="112">
        <v>74.398325776072539</v>
      </c>
      <c r="S89" s="479">
        <v>69.569999999999993</v>
      </c>
      <c r="T89" s="479">
        <v>73</v>
      </c>
      <c r="U89" s="112">
        <v>7.13</v>
      </c>
      <c r="V89" s="479">
        <v>34.29</v>
      </c>
      <c r="W89" s="112">
        <v>30.2734375</v>
      </c>
      <c r="X89" s="487">
        <v>3</v>
      </c>
      <c r="Y89" s="113">
        <v>5</v>
      </c>
      <c r="Z89" s="396">
        <v>0</v>
      </c>
      <c r="AA89" s="91">
        <v>53.14</v>
      </c>
      <c r="AB89" s="113">
        <v>67.89</v>
      </c>
      <c r="AC89" s="113">
        <v>2.67</v>
      </c>
      <c r="AD89" s="91">
        <v>52.65</v>
      </c>
      <c r="AE89" s="78">
        <v>467.3</v>
      </c>
      <c r="AF89" s="113">
        <v>65.13</v>
      </c>
      <c r="AG89" s="113">
        <v>79.900000000000006</v>
      </c>
      <c r="AH89" s="113">
        <v>21.3</v>
      </c>
      <c r="AI89" s="488">
        <v>110</v>
      </c>
      <c r="AJ89" s="113">
        <v>67.5</v>
      </c>
      <c r="AK89" s="488">
        <v>23.5</v>
      </c>
      <c r="AL89" s="113">
        <v>76.319999999999993</v>
      </c>
      <c r="AM89" s="489">
        <v>18314.669999999998</v>
      </c>
      <c r="AN89" s="489">
        <v>18578</v>
      </c>
      <c r="AO89" s="484">
        <f t="shared" si="4"/>
        <v>0.47926971475143837</v>
      </c>
      <c r="AP89" s="83"/>
      <c r="AQ89" s="500">
        <v>11.27</v>
      </c>
      <c r="AR89" s="156"/>
      <c r="AS89" s="156"/>
      <c r="AT89" s="156"/>
      <c r="AU89" s="77"/>
      <c r="AV89" s="77"/>
      <c r="AW89" s="157"/>
      <c r="AX89" s="58"/>
      <c r="BC89" s="58"/>
      <c r="BD89" s="386"/>
      <c r="BE89" s="390"/>
      <c r="BF89" s="382"/>
      <c r="BG89" s="388"/>
      <c r="BH89" s="388"/>
      <c r="BI89" s="385"/>
      <c r="BJ89" s="383"/>
      <c r="BK89" s="389"/>
      <c r="BL89" s="58"/>
      <c r="BN89" s="58"/>
      <c r="BO89" s="382"/>
      <c r="BP89" s="383"/>
      <c r="BQ89" s="382"/>
      <c r="BR89" s="382"/>
      <c r="BS89" s="384"/>
      <c r="BT89" s="383"/>
      <c r="BU89" s="383"/>
      <c r="BV89" s="382"/>
      <c r="BW89" s="58"/>
    </row>
    <row r="90" spans="1:75" x14ac:dyDescent="0.25">
      <c r="A90" s="138" t="s">
        <v>232</v>
      </c>
      <c r="B90" s="139" t="s">
        <v>242</v>
      </c>
      <c r="C90" s="140">
        <v>611</v>
      </c>
      <c r="D90" s="394">
        <v>47</v>
      </c>
      <c r="E90" s="394">
        <v>392</v>
      </c>
      <c r="F90" s="394">
        <v>0</v>
      </c>
      <c r="G90" s="394">
        <v>0</v>
      </c>
      <c r="H90" s="395">
        <v>326</v>
      </c>
      <c r="I90" s="394">
        <v>2352</v>
      </c>
      <c r="J90" s="476">
        <f t="shared" si="3"/>
        <v>29.092441778851896</v>
      </c>
      <c r="K90" s="394">
        <v>7</v>
      </c>
      <c r="L90" s="394">
        <v>2</v>
      </c>
      <c r="M90" s="479">
        <v>0.64100000000000001</v>
      </c>
      <c r="N90" s="479">
        <v>55</v>
      </c>
      <c r="O90" s="112">
        <v>0.13</v>
      </c>
      <c r="P90" s="479">
        <v>0.57199999999999995</v>
      </c>
      <c r="Q90" s="479">
        <v>42.05</v>
      </c>
      <c r="R90" s="112">
        <v>72.920629431091129</v>
      </c>
      <c r="S90" s="479">
        <v>67.69</v>
      </c>
      <c r="T90" s="479">
        <v>163</v>
      </c>
      <c r="U90" s="112">
        <v>7.38</v>
      </c>
      <c r="V90" s="479">
        <v>32.22</v>
      </c>
      <c r="W90" s="112">
        <v>13.097072419106317</v>
      </c>
      <c r="X90" s="487">
        <v>3</v>
      </c>
      <c r="Y90" s="113">
        <v>10</v>
      </c>
      <c r="Z90" s="396">
        <v>3</v>
      </c>
      <c r="AA90" s="91">
        <v>51.96</v>
      </c>
      <c r="AB90" s="113">
        <v>66.61</v>
      </c>
      <c r="AC90" s="113">
        <v>3.52</v>
      </c>
      <c r="AD90" s="91">
        <v>57.45</v>
      </c>
      <c r="AE90" s="78">
        <v>139</v>
      </c>
      <c r="AF90" s="113">
        <v>77.02</v>
      </c>
      <c r="AG90" s="113">
        <v>90.02</v>
      </c>
      <c r="AH90" s="113">
        <v>21.2</v>
      </c>
      <c r="AI90" s="488">
        <v>127.5</v>
      </c>
      <c r="AJ90" s="113">
        <v>87</v>
      </c>
      <c r="AK90" s="488">
        <v>49.5</v>
      </c>
      <c r="AL90" s="113">
        <v>82.12</v>
      </c>
      <c r="AM90" s="489">
        <v>23912.82</v>
      </c>
      <c r="AN90" s="489">
        <v>24024</v>
      </c>
      <c r="AO90" s="484">
        <f t="shared" si="4"/>
        <v>0.15497963017327149</v>
      </c>
      <c r="AP90" s="83"/>
      <c r="AQ90" s="500">
        <v>10.75</v>
      </c>
      <c r="AR90" s="156"/>
      <c r="AS90" s="156"/>
      <c r="AT90" s="156"/>
      <c r="AU90" s="77"/>
      <c r="AV90" s="77"/>
      <c r="AW90" s="157"/>
      <c r="AX90" s="58"/>
      <c r="BC90" s="58"/>
      <c r="BD90" s="386"/>
      <c r="BE90" s="390"/>
      <c r="BF90" s="382"/>
      <c r="BG90" s="388"/>
      <c r="BH90" s="388"/>
      <c r="BI90" s="385"/>
      <c r="BJ90" s="383"/>
      <c r="BK90" s="389"/>
      <c r="BL90" s="58"/>
      <c r="BN90" s="58"/>
      <c r="BO90" s="382"/>
      <c r="BP90" s="383"/>
      <c r="BQ90" s="382"/>
      <c r="BR90" s="382"/>
      <c r="BS90" s="384"/>
      <c r="BT90" s="383"/>
      <c r="BU90" s="383"/>
      <c r="BV90" s="382"/>
      <c r="BW90" s="58"/>
    </row>
    <row r="91" spans="1:75" x14ac:dyDescent="0.25">
      <c r="A91" s="138" t="s">
        <v>232</v>
      </c>
      <c r="B91" s="139" t="s">
        <v>243</v>
      </c>
      <c r="C91" s="140">
        <v>612</v>
      </c>
      <c r="D91" s="394">
        <v>11</v>
      </c>
      <c r="E91" s="394">
        <v>26</v>
      </c>
      <c r="F91" s="394">
        <v>0</v>
      </c>
      <c r="G91" s="394">
        <v>0</v>
      </c>
      <c r="H91" s="395">
        <v>32</v>
      </c>
      <c r="I91" s="394">
        <v>238</v>
      </c>
      <c r="J91" s="476">
        <f t="shared" si="3"/>
        <v>0</v>
      </c>
      <c r="K91" s="394">
        <v>0</v>
      </c>
      <c r="L91" s="394">
        <v>0</v>
      </c>
      <c r="M91" s="479">
        <v>0.64500000000000002</v>
      </c>
      <c r="N91" s="479">
        <v>66.900000000000006</v>
      </c>
      <c r="O91" s="112">
        <v>0.15</v>
      </c>
      <c r="P91" s="479">
        <v>0.61499999999999999</v>
      </c>
      <c r="Q91" s="479" t="s">
        <v>162</v>
      </c>
      <c r="R91" s="112">
        <v>63.880694854146192</v>
      </c>
      <c r="S91" s="479">
        <v>73.77</v>
      </c>
      <c r="T91" s="479">
        <v>39</v>
      </c>
      <c r="U91" s="112">
        <v>4.49</v>
      </c>
      <c r="V91" s="479">
        <v>28.7</v>
      </c>
      <c r="W91" s="112">
        <v>3.3898305084745761</v>
      </c>
      <c r="X91" s="487">
        <v>3</v>
      </c>
      <c r="Y91" s="113">
        <v>10</v>
      </c>
      <c r="Z91" s="396">
        <v>0</v>
      </c>
      <c r="AA91" s="91">
        <v>45.61</v>
      </c>
      <c r="AB91" s="113">
        <v>76.77</v>
      </c>
      <c r="AC91" s="113">
        <v>0.49</v>
      </c>
      <c r="AD91" s="91">
        <v>52.63</v>
      </c>
      <c r="AE91" s="78">
        <v>293.3</v>
      </c>
      <c r="AF91" s="113">
        <v>65.790000000000006</v>
      </c>
      <c r="AG91" s="113">
        <v>87.97</v>
      </c>
      <c r="AH91" s="113">
        <v>18</v>
      </c>
      <c r="AI91" s="488">
        <v>104</v>
      </c>
      <c r="AJ91" s="113">
        <v>34</v>
      </c>
      <c r="AK91" s="488" t="s">
        <v>162</v>
      </c>
      <c r="AL91" s="113">
        <v>80.489999999999995</v>
      </c>
      <c r="AM91" s="489">
        <v>5445.02</v>
      </c>
      <c r="AN91" s="489">
        <v>5463</v>
      </c>
      <c r="AO91" s="484">
        <f t="shared" si="4"/>
        <v>0.11006999668198074</v>
      </c>
      <c r="AP91" s="83"/>
      <c r="AQ91" s="500">
        <v>14.96</v>
      </c>
      <c r="AR91" s="156"/>
      <c r="AS91" s="156"/>
      <c r="AT91" s="156"/>
      <c r="AU91" s="77"/>
      <c r="AV91" s="77"/>
      <c r="AW91" s="157"/>
      <c r="AX91" s="58"/>
      <c r="BC91" s="58"/>
      <c r="BD91" s="386"/>
      <c r="BE91" s="390"/>
      <c r="BF91" s="382"/>
      <c r="BG91" s="388"/>
      <c r="BH91" s="388"/>
      <c r="BI91" s="385"/>
      <c r="BJ91" s="383"/>
      <c r="BK91" s="389"/>
      <c r="BL91" s="58"/>
      <c r="BN91" s="58"/>
      <c r="BO91" s="382"/>
      <c r="BP91" s="383"/>
      <c r="BQ91" s="382"/>
      <c r="BR91" s="382"/>
      <c r="BS91" s="384"/>
      <c r="BT91" s="383"/>
      <c r="BU91" s="383"/>
      <c r="BV91" s="382"/>
      <c r="BW91" s="58"/>
    </row>
    <row r="92" spans="1:75" x14ac:dyDescent="0.25">
      <c r="A92" s="138" t="s">
        <v>232</v>
      </c>
      <c r="B92" s="139" t="s">
        <v>244</v>
      </c>
      <c r="C92" s="140">
        <v>613</v>
      </c>
      <c r="D92" s="394">
        <v>7</v>
      </c>
      <c r="E92" s="394">
        <v>7</v>
      </c>
      <c r="F92" s="394">
        <v>0</v>
      </c>
      <c r="G92" s="394">
        <v>0</v>
      </c>
      <c r="H92" s="395">
        <v>400</v>
      </c>
      <c r="I92" s="394">
        <v>482</v>
      </c>
      <c r="J92" s="476">
        <f t="shared" si="3"/>
        <v>0</v>
      </c>
      <c r="K92" s="394">
        <v>0</v>
      </c>
      <c r="L92" s="394">
        <v>0</v>
      </c>
      <c r="M92" s="479">
        <v>0.629</v>
      </c>
      <c r="N92" s="479">
        <v>71.16</v>
      </c>
      <c r="O92" s="112">
        <v>0.09</v>
      </c>
      <c r="P92" s="479">
        <v>0.622</v>
      </c>
      <c r="Q92" s="479" t="s">
        <v>162</v>
      </c>
      <c r="R92" s="112">
        <v>77.273533061513916</v>
      </c>
      <c r="S92" s="479">
        <v>65.59</v>
      </c>
      <c r="T92" s="479">
        <v>9</v>
      </c>
      <c r="U92" s="112">
        <v>10.210000000000001</v>
      </c>
      <c r="V92" s="479">
        <v>20.14</v>
      </c>
      <c r="W92" s="479" t="s">
        <v>162</v>
      </c>
      <c r="X92" s="487">
        <v>4</v>
      </c>
      <c r="Y92" s="113">
        <v>10</v>
      </c>
      <c r="Z92" s="396">
        <v>0</v>
      </c>
      <c r="AA92" s="91">
        <v>39.17</v>
      </c>
      <c r="AB92" s="113">
        <v>65.84</v>
      </c>
      <c r="AC92" s="113">
        <v>0.56999999999999995</v>
      </c>
      <c r="AD92" s="91">
        <v>47.49</v>
      </c>
      <c r="AE92" s="78">
        <v>85.1</v>
      </c>
      <c r="AF92" s="113">
        <v>51.07</v>
      </c>
      <c r="AG92" s="113">
        <v>78.16</v>
      </c>
      <c r="AH92" s="113">
        <v>17.5</v>
      </c>
      <c r="AI92" s="488">
        <v>116.5</v>
      </c>
      <c r="AJ92" s="113">
        <v>86</v>
      </c>
      <c r="AK92" s="488" t="s">
        <v>162</v>
      </c>
      <c r="AL92" s="113">
        <v>79.69</v>
      </c>
      <c r="AM92" s="489">
        <v>3689.68</v>
      </c>
      <c r="AN92" s="489">
        <v>3765</v>
      </c>
      <c r="AO92" s="484">
        <f t="shared" si="4"/>
        <v>0.68045648041745421</v>
      </c>
      <c r="AP92" s="83"/>
      <c r="AQ92" s="500">
        <v>17.510000000000002</v>
      </c>
      <c r="AR92" s="156"/>
      <c r="AS92" s="156"/>
      <c r="AT92" s="156"/>
      <c r="AU92" s="77"/>
      <c r="AV92" s="77"/>
      <c r="AW92" s="157"/>
      <c r="AX92" s="58"/>
      <c r="BC92" s="58"/>
      <c r="BD92" s="386"/>
      <c r="BE92" s="390"/>
      <c r="BF92" s="382"/>
      <c r="BG92" s="388"/>
      <c r="BH92" s="388"/>
      <c r="BI92" s="385"/>
      <c r="BJ92" s="383"/>
      <c r="BK92" s="389"/>
      <c r="BL92" s="58"/>
      <c r="BN92" s="58"/>
      <c r="BO92" s="382"/>
      <c r="BP92" s="383"/>
      <c r="BQ92" s="382"/>
      <c r="BR92" s="382"/>
      <c r="BS92" s="384"/>
      <c r="BT92" s="383"/>
      <c r="BU92" s="383"/>
      <c r="BV92" s="382"/>
      <c r="BW92" s="58"/>
    </row>
    <row r="93" spans="1:75" x14ac:dyDescent="0.25">
      <c r="A93" s="138" t="s">
        <v>232</v>
      </c>
      <c r="B93" s="139" t="s">
        <v>222</v>
      </c>
      <c r="C93" s="140">
        <v>614</v>
      </c>
      <c r="D93" s="394">
        <v>8</v>
      </c>
      <c r="E93" s="394">
        <v>0</v>
      </c>
      <c r="F93" s="394">
        <v>0</v>
      </c>
      <c r="G93" s="394">
        <v>0</v>
      </c>
      <c r="H93" s="395">
        <v>347</v>
      </c>
      <c r="I93" s="394">
        <v>532</v>
      </c>
      <c r="J93" s="476">
        <f t="shared" si="3"/>
        <v>21.60527490479922</v>
      </c>
      <c r="K93" s="394">
        <v>1</v>
      </c>
      <c r="L93" s="394">
        <v>1</v>
      </c>
      <c r="M93" s="479">
        <v>0.59399999999999997</v>
      </c>
      <c r="N93" s="479">
        <v>72.900000000000006</v>
      </c>
      <c r="O93" s="112">
        <v>0.09</v>
      </c>
      <c r="P93" s="479">
        <v>0.60499999999999998</v>
      </c>
      <c r="Q93" s="479" t="s">
        <v>162</v>
      </c>
      <c r="R93" s="112">
        <v>87.055742611298157</v>
      </c>
      <c r="S93" s="479">
        <v>68.289999999999992</v>
      </c>
      <c r="T93" s="479">
        <v>24</v>
      </c>
      <c r="U93" s="112">
        <v>3.69</v>
      </c>
      <c r="V93" s="479">
        <v>32.72</v>
      </c>
      <c r="W93" s="112">
        <v>28.340080971659919</v>
      </c>
      <c r="X93" s="487">
        <v>2</v>
      </c>
      <c r="Y93" s="113">
        <v>10</v>
      </c>
      <c r="Z93" s="396">
        <v>0</v>
      </c>
      <c r="AA93" s="91">
        <v>40.75</v>
      </c>
      <c r="AB93" s="113">
        <v>74.290000000000006</v>
      </c>
      <c r="AC93" s="113">
        <v>0.37</v>
      </c>
      <c r="AD93" s="91">
        <v>48.39</v>
      </c>
      <c r="AE93" s="78">
        <v>157.4</v>
      </c>
      <c r="AF93" s="113">
        <v>70.63</v>
      </c>
      <c r="AG93" s="113">
        <v>64.05</v>
      </c>
      <c r="AH93" s="113">
        <v>21.7</v>
      </c>
      <c r="AI93" s="488">
        <v>86</v>
      </c>
      <c r="AJ93" s="113">
        <v>46.5</v>
      </c>
      <c r="AK93" s="488" t="s">
        <v>162</v>
      </c>
      <c r="AL93" s="113">
        <v>71.73</v>
      </c>
      <c r="AM93" s="489">
        <v>4300.21</v>
      </c>
      <c r="AN93" s="489">
        <v>4543</v>
      </c>
      <c r="AO93" s="484">
        <f t="shared" si="4"/>
        <v>1.8820011115736204</v>
      </c>
      <c r="AP93" s="83"/>
      <c r="AQ93" s="500">
        <v>10.69</v>
      </c>
      <c r="AR93" s="156"/>
      <c r="AS93" s="156"/>
      <c r="AT93" s="156"/>
      <c r="AU93" s="77"/>
      <c r="AV93" s="77"/>
      <c r="AW93" s="157"/>
      <c r="AX93" s="58"/>
      <c r="BC93" s="58"/>
      <c r="BD93" s="386"/>
      <c r="BE93" s="390"/>
      <c r="BF93" s="382"/>
      <c r="BG93" s="388"/>
      <c r="BH93" s="388"/>
      <c r="BI93" s="385"/>
      <c r="BJ93" s="383"/>
      <c r="BK93" s="389"/>
      <c r="BL93" s="58"/>
      <c r="BN93" s="58"/>
      <c r="BO93" s="382"/>
      <c r="BP93" s="383"/>
      <c r="BQ93" s="382"/>
      <c r="BR93" s="382"/>
      <c r="BS93" s="384"/>
      <c r="BT93" s="383"/>
      <c r="BU93" s="383"/>
      <c r="BV93" s="382"/>
      <c r="BW93" s="58"/>
    </row>
    <row r="94" spans="1:75" x14ac:dyDescent="0.25">
      <c r="A94" s="138" t="s">
        <v>232</v>
      </c>
      <c r="B94" s="139" t="s">
        <v>245</v>
      </c>
      <c r="C94" s="140">
        <v>615</v>
      </c>
      <c r="D94" s="394">
        <v>18</v>
      </c>
      <c r="E94" s="394">
        <v>16</v>
      </c>
      <c r="F94" s="394">
        <v>0</v>
      </c>
      <c r="G94" s="394">
        <v>0</v>
      </c>
      <c r="H94" s="395">
        <v>322</v>
      </c>
      <c r="I94" s="394">
        <v>383</v>
      </c>
      <c r="J94" s="476">
        <f t="shared" si="3"/>
        <v>13.95155452489484</v>
      </c>
      <c r="K94" s="394">
        <v>4</v>
      </c>
      <c r="L94" s="394">
        <v>0</v>
      </c>
      <c r="M94" s="479">
        <v>0.68899999999999995</v>
      </c>
      <c r="N94" s="479">
        <v>60.05</v>
      </c>
      <c r="O94" s="112">
        <v>0.24</v>
      </c>
      <c r="P94" s="479">
        <v>0.64200000000000002</v>
      </c>
      <c r="Q94" s="479">
        <v>49.51</v>
      </c>
      <c r="R94" s="112">
        <v>71.408981830647932</v>
      </c>
      <c r="S94" s="479">
        <v>66.89</v>
      </c>
      <c r="T94" s="479">
        <v>110</v>
      </c>
      <c r="U94" s="112">
        <v>2.23</v>
      </c>
      <c r="V94" s="479">
        <v>37.590000000000003</v>
      </c>
      <c r="W94" s="112">
        <v>27.869940278699403</v>
      </c>
      <c r="X94" s="487">
        <v>3</v>
      </c>
      <c r="Y94" s="113">
        <v>10</v>
      </c>
      <c r="Z94" s="396">
        <v>1</v>
      </c>
      <c r="AA94" s="91">
        <v>70.16</v>
      </c>
      <c r="AB94" s="113">
        <v>64.88</v>
      </c>
      <c r="AC94" s="113">
        <v>5.73</v>
      </c>
      <c r="AD94" s="91">
        <v>58.82</v>
      </c>
      <c r="AE94" s="78">
        <v>218.6</v>
      </c>
      <c r="AF94" s="113">
        <v>72.23</v>
      </c>
      <c r="AG94" s="113">
        <v>82.01</v>
      </c>
      <c r="AH94" s="113">
        <v>19.100000000000001</v>
      </c>
      <c r="AI94" s="488">
        <v>90</v>
      </c>
      <c r="AJ94" s="113">
        <v>70</v>
      </c>
      <c r="AK94" s="488">
        <v>55.5</v>
      </c>
      <c r="AL94" s="113">
        <v>85.52</v>
      </c>
      <c r="AM94" s="489">
        <v>26493.71</v>
      </c>
      <c r="AN94" s="489">
        <v>28102</v>
      </c>
      <c r="AO94" s="484">
        <f t="shared" si="4"/>
        <v>2.023486581028731</v>
      </c>
      <c r="AP94" s="83"/>
      <c r="AQ94" s="500">
        <v>8.7899999999999991</v>
      </c>
      <c r="AR94" s="156"/>
      <c r="AS94" s="156"/>
      <c r="AT94" s="156"/>
      <c r="AU94" s="77"/>
      <c r="AV94" s="77"/>
      <c r="AW94" s="157"/>
      <c r="AX94" s="58"/>
      <c r="BC94" s="58"/>
      <c r="BD94" s="386"/>
      <c r="BE94" s="390"/>
      <c r="BF94" s="382"/>
      <c r="BG94" s="388"/>
      <c r="BH94" s="388"/>
      <c r="BI94" s="385"/>
      <c r="BJ94" s="383"/>
      <c r="BK94" s="389"/>
      <c r="BL94" s="58"/>
      <c r="BN94" s="58"/>
      <c r="BO94" s="382"/>
      <c r="BP94" s="383"/>
      <c r="BQ94" s="382"/>
      <c r="BR94" s="382"/>
      <c r="BS94" s="384"/>
      <c r="BT94" s="383"/>
      <c r="BU94" s="383"/>
      <c r="BV94" s="382"/>
      <c r="BW94" s="58"/>
    </row>
    <row r="95" spans="1:75" x14ac:dyDescent="0.25">
      <c r="A95" s="138" t="s">
        <v>232</v>
      </c>
      <c r="B95" s="139" t="s">
        <v>246</v>
      </c>
      <c r="C95" s="140">
        <v>616</v>
      </c>
      <c r="D95" s="394">
        <v>29</v>
      </c>
      <c r="E95" s="394">
        <v>40</v>
      </c>
      <c r="F95" s="394">
        <v>0</v>
      </c>
      <c r="G95" s="394">
        <v>0</v>
      </c>
      <c r="H95" s="395">
        <v>115</v>
      </c>
      <c r="I95" s="394">
        <v>348</v>
      </c>
      <c r="J95" s="476">
        <f t="shared" si="3"/>
        <v>20.270977079662725</v>
      </c>
      <c r="K95" s="394">
        <v>3</v>
      </c>
      <c r="L95" s="394">
        <v>2</v>
      </c>
      <c r="M95" s="479">
        <v>0.66300000000000003</v>
      </c>
      <c r="N95" s="479">
        <v>68.19</v>
      </c>
      <c r="O95" s="112">
        <v>0.25</v>
      </c>
      <c r="P95" s="479">
        <v>0.58499999999999996</v>
      </c>
      <c r="Q95" s="479">
        <v>78.989999999999995</v>
      </c>
      <c r="R95" s="112">
        <v>67.084377610693394</v>
      </c>
      <c r="S95" s="479">
        <v>69.53</v>
      </c>
      <c r="T95" s="479">
        <v>19</v>
      </c>
      <c r="U95" s="112">
        <v>2.29</v>
      </c>
      <c r="V95" s="479">
        <v>41.4</v>
      </c>
      <c r="W95" s="112">
        <v>6.9124423963133648</v>
      </c>
      <c r="X95" s="487">
        <v>3</v>
      </c>
      <c r="Y95" s="113">
        <v>10</v>
      </c>
      <c r="Z95" s="396">
        <v>3</v>
      </c>
      <c r="AA95" s="91">
        <v>62.43</v>
      </c>
      <c r="AB95" s="113">
        <v>79.7</v>
      </c>
      <c r="AC95" s="113">
        <v>2.04</v>
      </c>
      <c r="AD95" s="91">
        <v>55.98</v>
      </c>
      <c r="AE95" s="78">
        <v>270.3</v>
      </c>
      <c r="AF95" s="113">
        <v>60.06</v>
      </c>
      <c r="AG95" s="113">
        <v>88.17</v>
      </c>
      <c r="AH95" s="113">
        <v>24.4</v>
      </c>
      <c r="AI95" s="488">
        <v>94.5</v>
      </c>
      <c r="AJ95" s="113">
        <v>51.5</v>
      </c>
      <c r="AK95" s="488" t="s">
        <v>162</v>
      </c>
      <c r="AL95" s="113">
        <v>82.69</v>
      </c>
      <c r="AM95" s="489">
        <v>14473.64</v>
      </c>
      <c r="AN95" s="489">
        <v>14717</v>
      </c>
      <c r="AO95" s="484">
        <f t="shared" si="4"/>
        <v>0.56046716651789186</v>
      </c>
      <c r="AP95" s="83"/>
      <c r="AQ95" s="500">
        <v>22.91</v>
      </c>
      <c r="AR95" s="156"/>
      <c r="AS95" s="156"/>
      <c r="AT95" s="156"/>
      <c r="AU95" s="77"/>
      <c r="AV95" s="77"/>
      <c r="AW95" s="157"/>
      <c r="AX95" s="58"/>
      <c r="BC95" s="58"/>
      <c r="BD95" s="386"/>
      <c r="BE95" s="390"/>
      <c r="BF95" s="382"/>
      <c r="BG95" s="388"/>
      <c r="BH95" s="388"/>
      <c r="BI95" s="385"/>
      <c r="BJ95" s="383"/>
      <c r="BK95" s="389"/>
      <c r="BL95" s="58"/>
      <c r="BN95" s="58"/>
      <c r="BO95" s="382"/>
      <c r="BP95" s="383"/>
      <c r="BQ95" s="382"/>
      <c r="BR95" s="382"/>
      <c r="BS95" s="384"/>
      <c r="BT95" s="383"/>
      <c r="BU95" s="383"/>
      <c r="BV95" s="382"/>
      <c r="BW95" s="58"/>
    </row>
    <row r="96" spans="1:75" x14ac:dyDescent="0.25">
      <c r="A96" s="138" t="s">
        <v>216</v>
      </c>
      <c r="B96" s="139" t="s">
        <v>247</v>
      </c>
      <c r="C96" s="140">
        <v>701</v>
      </c>
      <c r="D96" s="394">
        <v>0</v>
      </c>
      <c r="E96" s="394">
        <v>27</v>
      </c>
      <c r="F96" s="394">
        <v>0</v>
      </c>
      <c r="G96" s="394">
        <v>0</v>
      </c>
      <c r="H96" s="395">
        <v>351</v>
      </c>
      <c r="I96" s="394">
        <v>0</v>
      </c>
      <c r="J96" s="476">
        <f t="shared" si="3"/>
        <v>26.20075790882052</v>
      </c>
      <c r="K96" s="394">
        <v>4</v>
      </c>
      <c r="L96" s="394">
        <v>2</v>
      </c>
      <c r="M96" s="479">
        <v>0.68</v>
      </c>
      <c r="N96" s="479">
        <v>54.18</v>
      </c>
      <c r="O96" s="112">
        <v>0.19</v>
      </c>
      <c r="P96" s="479">
        <v>0.51200000000000001</v>
      </c>
      <c r="Q96" s="479">
        <v>54.32</v>
      </c>
      <c r="R96" s="112">
        <v>63.773337700622335</v>
      </c>
      <c r="S96" s="479">
        <v>65.319999999999993</v>
      </c>
      <c r="T96" s="479">
        <v>26</v>
      </c>
      <c r="U96" s="112">
        <v>3.5</v>
      </c>
      <c r="V96" s="479">
        <v>29.22</v>
      </c>
      <c r="W96" s="112">
        <v>7.4850299401197606</v>
      </c>
      <c r="X96" s="487">
        <v>5</v>
      </c>
      <c r="Y96" s="113">
        <v>5</v>
      </c>
      <c r="Z96" s="396">
        <v>5</v>
      </c>
      <c r="AA96" s="91">
        <v>65.260000000000005</v>
      </c>
      <c r="AB96" s="113">
        <v>56.53</v>
      </c>
      <c r="AC96" s="113">
        <v>3.08</v>
      </c>
      <c r="AD96" s="91">
        <v>62.21</v>
      </c>
      <c r="AE96" s="78">
        <v>142.6</v>
      </c>
      <c r="AF96" s="113">
        <v>71.88</v>
      </c>
      <c r="AG96" s="113">
        <v>91.82</v>
      </c>
      <c r="AH96" s="113">
        <v>18.7</v>
      </c>
      <c r="AI96" s="488">
        <v>105.5</v>
      </c>
      <c r="AJ96" s="113">
        <v>80</v>
      </c>
      <c r="AK96" s="488">
        <v>54</v>
      </c>
      <c r="AL96" s="113">
        <v>84.12</v>
      </c>
      <c r="AM96" s="489">
        <v>14144.45</v>
      </c>
      <c r="AN96" s="489">
        <v>14974</v>
      </c>
      <c r="AO96" s="484">
        <f t="shared" si="4"/>
        <v>1.954948171662146</v>
      </c>
      <c r="AP96" s="83"/>
      <c r="AQ96" s="500">
        <v>24.38</v>
      </c>
      <c r="AR96" s="156"/>
      <c r="AS96" s="156"/>
      <c r="AT96" s="156"/>
      <c r="AU96" s="77"/>
      <c r="AV96" s="77"/>
      <c r="AW96" s="157"/>
      <c r="AX96" s="58"/>
      <c r="BC96" s="58"/>
      <c r="BD96" s="386"/>
      <c r="BE96" s="390"/>
      <c r="BF96" s="382"/>
      <c r="BG96" s="388"/>
      <c r="BH96" s="388"/>
      <c r="BI96" s="385"/>
      <c r="BJ96" s="383"/>
      <c r="BK96" s="389"/>
      <c r="BL96" s="58"/>
      <c r="BN96" s="58"/>
      <c r="BO96" s="382"/>
      <c r="BP96" s="383"/>
      <c r="BQ96" s="382"/>
      <c r="BR96" s="382"/>
      <c r="BS96" s="384"/>
      <c r="BT96" s="383"/>
      <c r="BU96" s="383"/>
      <c r="BV96" s="382"/>
      <c r="BW96" s="58"/>
    </row>
    <row r="97" spans="1:75" x14ac:dyDescent="0.25">
      <c r="A97" s="138" t="s">
        <v>216</v>
      </c>
      <c r="B97" s="139" t="s">
        <v>248</v>
      </c>
      <c r="C97" s="140">
        <v>702</v>
      </c>
      <c r="D97" s="394">
        <v>0</v>
      </c>
      <c r="E97" s="394">
        <v>14</v>
      </c>
      <c r="F97" s="394">
        <v>0</v>
      </c>
      <c r="G97" s="394">
        <v>0</v>
      </c>
      <c r="H97" s="395">
        <v>279</v>
      </c>
      <c r="I97" s="394">
        <v>998</v>
      </c>
      <c r="J97" s="476">
        <f t="shared" si="3"/>
        <v>21.191119024040049</v>
      </c>
      <c r="K97" s="394">
        <v>2</v>
      </c>
      <c r="L97" s="394">
        <v>2</v>
      </c>
      <c r="M97" s="479">
        <v>0.63600000000000001</v>
      </c>
      <c r="N97" s="479">
        <v>62.58</v>
      </c>
      <c r="O97" s="112">
        <v>0.11</v>
      </c>
      <c r="P97" s="479">
        <v>0.53400000000000003</v>
      </c>
      <c r="Q97" s="479" t="s">
        <v>162</v>
      </c>
      <c r="R97" s="112">
        <v>67.616493462956754</v>
      </c>
      <c r="S97" s="479">
        <v>68.09</v>
      </c>
      <c r="T97" s="479">
        <v>6</v>
      </c>
      <c r="U97" s="112">
        <v>4</v>
      </c>
      <c r="V97" s="479">
        <v>32.950000000000003</v>
      </c>
      <c r="W97" s="112">
        <v>15.968063872255488</v>
      </c>
      <c r="X97" s="487">
        <v>3</v>
      </c>
      <c r="Y97" s="113">
        <v>10</v>
      </c>
      <c r="Z97" s="396">
        <v>2</v>
      </c>
      <c r="AA97" s="91">
        <v>46.79</v>
      </c>
      <c r="AB97" s="113">
        <v>49.01</v>
      </c>
      <c r="AC97" s="113">
        <v>0.37</v>
      </c>
      <c r="AD97" s="91">
        <v>49.05</v>
      </c>
      <c r="AE97" s="78">
        <v>264.3</v>
      </c>
      <c r="AF97" s="113">
        <v>76.97</v>
      </c>
      <c r="AG97" s="113">
        <v>70.709999999999994</v>
      </c>
      <c r="AH97" s="113">
        <v>20.9</v>
      </c>
      <c r="AI97" s="488">
        <v>117</v>
      </c>
      <c r="AJ97" s="113">
        <v>77.5</v>
      </c>
      <c r="AK97" s="488">
        <v>38</v>
      </c>
      <c r="AL97" s="113">
        <v>82.3</v>
      </c>
      <c r="AM97" s="489">
        <v>9108.85</v>
      </c>
      <c r="AN97" s="489">
        <v>9354</v>
      </c>
      <c r="AO97" s="484">
        <f t="shared" si="4"/>
        <v>0.89711288106255493</v>
      </c>
      <c r="AP97" s="83"/>
      <c r="AQ97" s="500">
        <v>5.62</v>
      </c>
      <c r="AR97" s="156"/>
      <c r="AS97" s="156"/>
      <c r="AT97" s="156"/>
      <c r="AU97" s="77"/>
      <c r="AV97" s="77"/>
      <c r="AW97" s="157"/>
      <c r="AX97" s="58"/>
      <c r="BC97" s="58"/>
      <c r="BD97" s="386"/>
      <c r="BE97" s="390"/>
      <c r="BF97" s="382"/>
      <c r="BG97" s="388"/>
      <c r="BH97" s="388"/>
      <c r="BI97" s="385"/>
      <c r="BJ97" s="383"/>
      <c r="BK97" s="389"/>
      <c r="BL97" s="58"/>
      <c r="BN97" s="58"/>
      <c r="BO97" s="382"/>
      <c r="BP97" s="383"/>
      <c r="BQ97" s="382"/>
      <c r="BR97" s="382"/>
      <c r="BS97" s="384"/>
      <c r="BT97" s="383"/>
      <c r="BU97" s="383"/>
      <c r="BV97" s="382"/>
      <c r="BW97" s="58"/>
    </row>
    <row r="98" spans="1:75" x14ac:dyDescent="0.25">
      <c r="A98" s="138" t="s">
        <v>216</v>
      </c>
      <c r="B98" s="139" t="s">
        <v>249</v>
      </c>
      <c r="C98" s="140">
        <v>703</v>
      </c>
      <c r="D98" s="394">
        <v>0</v>
      </c>
      <c r="E98" s="394">
        <v>1379</v>
      </c>
      <c r="F98" s="394">
        <v>0</v>
      </c>
      <c r="G98" s="394">
        <v>0</v>
      </c>
      <c r="H98" s="395">
        <v>22623</v>
      </c>
      <c r="I98" s="394">
        <v>0</v>
      </c>
      <c r="J98" s="476">
        <f t="shared" si="3"/>
        <v>28.463423787327184</v>
      </c>
      <c r="K98" s="394">
        <v>60</v>
      </c>
      <c r="L98" s="394">
        <v>91</v>
      </c>
      <c r="M98" s="479">
        <v>0.66600000000000004</v>
      </c>
      <c r="N98" s="479">
        <v>57.05</v>
      </c>
      <c r="O98" s="112">
        <v>0.26</v>
      </c>
      <c r="P98" s="479">
        <v>0.52900000000000003</v>
      </c>
      <c r="Q98" s="479">
        <v>44.86</v>
      </c>
      <c r="R98" s="112">
        <v>65.727543917799125</v>
      </c>
      <c r="S98" s="479">
        <v>64.37</v>
      </c>
      <c r="T98" s="479">
        <v>764</v>
      </c>
      <c r="U98" s="112">
        <v>2.75</v>
      </c>
      <c r="V98" s="479">
        <v>30.63</v>
      </c>
      <c r="W98" s="112">
        <v>71.317561733724744</v>
      </c>
      <c r="X98" s="487">
        <v>5</v>
      </c>
      <c r="Y98" s="113">
        <v>10</v>
      </c>
      <c r="Z98" s="396">
        <v>6</v>
      </c>
      <c r="AA98" s="91">
        <v>77.52</v>
      </c>
      <c r="AB98" s="113">
        <v>63.97</v>
      </c>
      <c r="AC98" s="113">
        <v>5.87</v>
      </c>
      <c r="AD98" s="91">
        <v>60.08</v>
      </c>
      <c r="AE98" s="78">
        <v>259</v>
      </c>
      <c r="AF98" s="113">
        <v>80.760000000000005</v>
      </c>
      <c r="AG98" s="113">
        <v>82.09</v>
      </c>
      <c r="AH98" s="113">
        <v>17.399999999999999</v>
      </c>
      <c r="AI98" s="488">
        <v>95.5</v>
      </c>
      <c r="AJ98" s="113">
        <v>60.5</v>
      </c>
      <c r="AK98" s="488">
        <v>47</v>
      </c>
      <c r="AL98" s="113">
        <v>84.44</v>
      </c>
      <c r="AM98" s="489">
        <v>195915.77</v>
      </c>
      <c r="AN98" s="490">
        <v>206922</v>
      </c>
      <c r="AO98" s="484">
        <f t="shared" si="4"/>
        <v>1.8726125688265609</v>
      </c>
      <c r="AP98" s="83"/>
      <c r="AQ98" s="500">
        <v>12.53</v>
      </c>
      <c r="AR98" s="156"/>
      <c r="AS98" s="156"/>
      <c r="AT98" s="156"/>
      <c r="AU98" s="77"/>
      <c r="AV98" s="77"/>
      <c r="AW98" s="157"/>
      <c r="AX98" s="58"/>
      <c r="BC98" s="58"/>
      <c r="BD98" s="386"/>
      <c r="BE98" s="390"/>
      <c r="BF98" s="382"/>
      <c r="BG98" s="388"/>
      <c r="BH98" s="388"/>
      <c r="BI98" s="385"/>
      <c r="BJ98" s="383"/>
      <c r="BK98" s="389"/>
      <c r="BL98" s="58"/>
      <c r="BN98" s="58"/>
      <c r="BO98" s="382"/>
      <c r="BP98" s="383"/>
      <c r="BQ98" s="382"/>
      <c r="BR98" s="382"/>
      <c r="BS98" s="384"/>
      <c r="BT98" s="383"/>
      <c r="BU98" s="383"/>
      <c r="BV98" s="382"/>
      <c r="BW98" s="58"/>
    </row>
    <row r="99" spans="1:75" x14ac:dyDescent="0.25">
      <c r="A99" s="138" t="s">
        <v>216</v>
      </c>
      <c r="B99" s="139" t="s">
        <v>216</v>
      </c>
      <c r="C99" s="140">
        <v>704</v>
      </c>
      <c r="D99" s="394">
        <v>0</v>
      </c>
      <c r="E99" s="394">
        <v>79</v>
      </c>
      <c r="F99" s="394">
        <v>0</v>
      </c>
      <c r="G99" s="394">
        <v>0</v>
      </c>
      <c r="H99" s="395">
        <v>2313</v>
      </c>
      <c r="I99" s="394">
        <v>0</v>
      </c>
      <c r="J99" s="476">
        <f t="shared" si="3"/>
        <v>28.302163629076464</v>
      </c>
      <c r="K99" s="394">
        <v>13</v>
      </c>
      <c r="L99" s="394">
        <v>12</v>
      </c>
      <c r="M99" s="479">
        <v>0.68400000000000005</v>
      </c>
      <c r="N99" s="479">
        <v>51.74</v>
      </c>
      <c r="O99" s="112">
        <v>0.35</v>
      </c>
      <c r="P99" s="479">
        <v>0.52</v>
      </c>
      <c r="Q99" s="479">
        <v>46.89</v>
      </c>
      <c r="R99" s="112">
        <v>64.122763827342837</v>
      </c>
      <c r="S99" s="479">
        <v>63.25</v>
      </c>
      <c r="T99" s="479">
        <v>64</v>
      </c>
      <c r="U99" s="112">
        <v>3.16</v>
      </c>
      <c r="V99" s="479">
        <v>42.18</v>
      </c>
      <c r="W99" s="112">
        <v>12.854442344045369</v>
      </c>
      <c r="X99" s="487">
        <v>5</v>
      </c>
      <c r="Y99" s="113">
        <v>5</v>
      </c>
      <c r="Z99" s="396">
        <v>6</v>
      </c>
      <c r="AA99" s="91">
        <v>77.52</v>
      </c>
      <c r="AB99" s="113">
        <v>67.39</v>
      </c>
      <c r="AC99" s="113">
        <v>7.32</v>
      </c>
      <c r="AD99" s="91">
        <v>61.85</v>
      </c>
      <c r="AE99" s="78">
        <v>276.7</v>
      </c>
      <c r="AF99" s="113">
        <v>82.36</v>
      </c>
      <c r="AG99" s="113">
        <v>83.3</v>
      </c>
      <c r="AH99" s="113">
        <v>18.399999999999999</v>
      </c>
      <c r="AI99" s="488">
        <v>118.5</v>
      </c>
      <c r="AJ99" s="113">
        <v>81.5</v>
      </c>
      <c r="AK99" s="488">
        <v>61</v>
      </c>
      <c r="AL99" s="113">
        <v>85.7</v>
      </c>
      <c r="AM99" s="489">
        <v>44770.17</v>
      </c>
      <c r="AN99" s="489">
        <v>45638</v>
      </c>
      <c r="AO99" s="484">
        <f t="shared" si="4"/>
        <v>0.64613707445530644</v>
      </c>
      <c r="AP99" s="83"/>
      <c r="AQ99" s="500">
        <v>15.26</v>
      </c>
      <c r="AR99" s="156"/>
      <c r="AS99" s="156"/>
      <c r="AT99" s="156"/>
      <c r="AU99" s="77"/>
      <c r="AV99" s="77"/>
      <c r="AW99" s="157"/>
      <c r="AX99" s="58"/>
      <c r="BC99" s="58"/>
      <c r="BD99" s="386"/>
      <c r="BE99" s="390"/>
      <c r="BF99" s="382"/>
      <c r="BG99" s="388"/>
      <c r="BH99" s="388"/>
      <c r="BI99" s="385"/>
      <c r="BJ99" s="383"/>
      <c r="BK99" s="389"/>
      <c r="BL99" s="58"/>
      <c r="BN99" s="58"/>
      <c r="BO99" s="382"/>
      <c r="BP99" s="383"/>
      <c r="BQ99" s="382"/>
      <c r="BR99" s="382"/>
      <c r="BS99" s="384"/>
      <c r="BT99" s="383"/>
      <c r="BU99" s="383"/>
      <c r="BV99" s="382"/>
      <c r="BW99" s="58"/>
    </row>
    <row r="100" spans="1:75" x14ac:dyDescent="0.25">
      <c r="A100" s="138" t="s">
        <v>216</v>
      </c>
      <c r="B100" s="139" t="s">
        <v>250</v>
      </c>
      <c r="C100" s="140">
        <v>705</v>
      </c>
      <c r="D100" s="394">
        <v>0</v>
      </c>
      <c r="E100" s="394">
        <v>0</v>
      </c>
      <c r="F100" s="394">
        <v>0</v>
      </c>
      <c r="G100" s="394">
        <v>0</v>
      </c>
      <c r="H100" s="395">
        <v>46</v>
      </c>
      <c r="I100" s="394">
        <v>0</v>
      </c>
      <c r="J100" s="476">
        <f t="shared" si="3"/>
        <v>21.971152303792309</v>
      </c>
      <c r="K100" s="394">
        <v>2</v>
      </c>
      <c r="L100" s="394">
        <v>0</v>
      </c>
      <c r="M100" s="479">
        <v>0.67400000000000004</v>
      </c>
      <c r="N100" s="479">
        <v>50.74</v>
      </c>
      <c r="O100" s="112">
        <v>0.2</v>
      </c>
      <c r="P100" s="479">
        <v>0.52200000000000002</v>
      </c>
      <c r="Q100" s="479">
        <v>47.49</v>
      </c>
      <c r="R100" s="112">
        <v>61.838485191778616</v>
      </c>
      <c r="S100" s="479">
        <v>61.34</v>
      </c>
      <c r="T100" s="479">
        <v>5</v>
      </c>
      <c r="U100" s="112">
        <v>5.36</v>
      </c>
      <c r="V100" s="479">
        <v>29.52</v>
      </c>
      <c r="W100" s="112">
        <v>8.4745762711864412</v>
      </c>
      <c r="X100" s="487">
        <v>5</v>
      </c>
      <c r="Y100" s="113">
        <v>5</v>
      </c>
      <c r="Z100" s="396">
        <v>2</v>
      </c>
      <c r="AA100" s="91">
        <v>49.93</v>
      </c>
      <c r="AB100" s="113">
        <v>70</v>
      </c>
      <c r="AC100" s="113">
        <v>1.02</v>
      </c>
      <c r="AD100" s="91">
        <v>64.78</v>
      </c>
      <c r="AE100" s="78">
        <v>410.6</v>
      </c>
      <c r="AF100" s="113">
        <v>73.44</v>
      </c>
      <c r="AG100" s="113">
        <v>95.89</v>
      </c>
      <c r="AH100" s="113">
        <v>17.5</v>
      </c>
      <c r="AI100" s="488">
        <v>117</v>
      </c>
      <c r="AJ100" s="113">
        <v>53.5</v>
      </c>
      <c r="AK100" s="488">
        <v>39</v>
      </c>
      <c r="AL100" s="113">
        <v>84.97</v>
      </c>
      <c r="AM100" s="489">
        <v>8510.1</v>
      </c>
      <c r="AN100" s="489">
        <v>8949</v>
      </c>
      <c r="AO100" s="484">
        <f t="shared" si="4"/>
        <v>1.7191337352087503</v>
      </c>
      <c r="AP100" s="83"/>
      <c r="AQ100" s="500">
        <v>24.18</v>
      </c>
      <c r="AR100" s="156"/>
      <c r="AS100" s="156"/>
      <c r="AT100" s="156"/>
      <c r="AU100" s="77"/>
      <c r="AV100" s="77"/>
      <c r="AW100" s="157"/>
      <c r="AX100" s="58"/>
      <c r="BC100" s="58"/>
      <c r="BD100" s="386"/>
      <c r="BE100" s="390"/>
      <c r="BF100" s="382"/>
      <c r="BG100" s="388"/>
      <c r="BH100" s="388"/>
      <c r="BI100" s="385"/>
      <c r="BJ100" s="383"/>
      <c r="BK100" s="389"/>
      <c r="BL100" s="58"/>
      <c r="BN100" s="58"/>
      <c r="BO100" s="382"/>
      <c r="BP100" s="383"/>
      <c r="BQ100" s="382"/>
      <c r="BR100" s="382"/>
      <c r="BS100" s="384"/>
      <c r="BT100" s="383"/>
      <c r="BU100" s="383"/>
      <c r="BV100" s="382"/>
      <c r="BW100" s="58"/>
    </row>
    <row r="101" spans="1:75" x14ac:dyDescent="0.25">
      <c r="A101" s="138" t="s">
        <v>216</v>
      </c>
      <c r="B101" s="139" t="s">
        <v>251</v>
      </c>
      <c r="C101" s="140">
        <v>706</v>
      </c>
      <c r="D101" s="394">
        <v>0</v>
      </c>
      <c r="E101" s="394">
        <v>0</v>
      </c>
      <c r="F101" s="394">
        <v>0</v>
      </c>
      <c r="G101" s="394">
        <v>0</v>
      </c>
      <c r="H101" s="395">
        <v>52</v>
      </c>
      <c r="I101" s="394">
        <v>0</v>
      </c>
      <c r="J101" s="476">
        <f t="shared" si="3"/>
        <v>47.82824748003172</v>
      </c>
      <c r="K101" s="394">
        <v>2</v>
      </c>
      <c r="L101" s="394">
        <v>0</v>
      </c>
      <c r="M101" s="479">
        <v>0.70599999999999996</v>
      </c>
      <c r="N101" s="479">
        <v>55.7</v>
      </c>
      <c r="O101" s="112">
        <v>0.35</v>
      </c>
      <c r="P101" s="479">
        <v>0.45800000000000002</v>
      </c>
      <c r="Q101" s="479">
        <v>51.63</v>
      </c>
      <c r="R101" s="112">
        <v>57.183275699465561</v>
      </c>
      <c r="S101" s="479">
        <v>62.53</v>
      </c>
      <c r="T101" s="479">
        <v>10</v>
      </c>
      <c r="U101" s="112">
        <v>6.17</v>
      </c>
      <c r="V101" s="479">
        <v>20.16</v>
      </c>
      <c r="W101" s="112">
        <v>8.0321285140562235</v>
      </c>
      <c r="X101" s="487">
        <v>5</v>
      </c>
      <c r="Y101" s="113">
        <v>10</v>
      </c>
      <c r="Z101" s="396">
        <v>2</v>
      </c>
      <c r="AA101" s="91">
        <v>64.709999999999994</v>
      </c>
      <c r="AB101" s="113">
        <v>95.04</v>
      </c>
      <c r="AC101" s="113">
        <v>13.28</v>
      </c>
      <c r="AD101" s="91">
        <v>73.45</v>
      </c>
      <c r="AE101" s="78">
        <v>222.3</v>
      </c>
      <c r="AF101" s="113">
        <v>73.510000000000005</v>
      </c>
      <c r="AG101" s="113">
        <v>86.27</v>
      </c>
      <c r="AH101" s="113">
        <v>13.9</v>
      </c>
      <c r="AI101" s="488">
        <v>89</v>
      </c>
      <c r="AJ101" s="113">
        <v>53.5</v>
      </c>
      <c r="AK101" s="488">
        <v>53</v>
      </c>
      <c r="AL101" s="113">
        <v>89.59</v>
      </c>
      <c r="AM101" s="489">
        <v>3965.6</v>
      </c>
      <c r="AN101" s="489">
        <v>4126</v>
      </c>
      <c r="AO101" s="484">
        <f t="shared" si="4"/>
        <v>1.3482617174366227</v>
      </c>
      <c r="AP101" s="83"/>
      <c r="AQ101" s="500">
        <v>32.619999999999997</v>
      </c>
      <c r="AR101" s="156"/>
      <c r="AS101" s="156"/>
      <c r="AT101" s="156"/>
      <c r="AU101" s="77"/>
      <c r="AV101" s="77"/>
      <c r="AW101" s="157"/>
      <c r="AX101" s="58"/>
      <c r="BC101" s="58"/>
      <c r="BD101" s="386"/>
      <c r="BE101" s="390"/>
      <c r="BF101" s="382"/>
      <c r="BG101" s="388"/>
      <c r="BH101" s="388"/>
      <c r="BI101" s="385"/>
      <c r="BJ101" s="383"/>
      <c r="BK101" s="389"/>
      <c r="BL101" s="58"/>
      <c r="BN101" s="58"/>
      <c r="BO101" s="382"/>
      <c r="BP101" s="383"/>
      <c r="BQ101" s="382"/>
      <c r="BR101" s="382"/>
      <c r="BS101" s="384"/>
      <c r="BT101" s="383"/>
      <c r="BU101" s="383"/>
      <c r="BV101" s="382"/>
      <c r="BW101" s="58"/>
    </row>
    <row r="102" spans="1:75" x14ac:dyDescent="0.25">
      <c r="A102" s="138" t="s">
        <v>216</v>
      </c>
      <c r="B102" s="139" t="s">
        <v>252</v>
      </c>
      <c r="C102" s="140">
        <v>707</v>
      </c>
      <c r="D102" s="394">
        <v>16</v>
      </c>
      <c r="E102" s="394">
        <v>11</v>
      </c>
      <c r="F102" s="394">
        <v>0</v>
      </c>
      <c r="G102" s="394">
        <v>0</v>
      </c>
      <c r="H102" s="395">
        <v>1209</v>
      </c>
      <c r="I102" s="394">
        <v>1042</v>
      </c>
      <c r="J102" s="476">
        <f t="shared" ref="J102:J133" si="5">K102/((AN102+AN102*AO102/100)/100000)</f>
        <v>9.2081206898173917</v>
      </c>
      <c r="K102" s="394">
        <v>1</v>
      </c>
      <c r="L102" s="394">
        <v>0</v>
      </c>
      <c r="M102" s="479">
        <v>0.55300000000000005</v>
      </c>
      <c r="N102" s="479">
        <v>89.09</v>
      </c>
      <c r="O102" s="112">
        <v>0.16</v>
      </c>
      <c r="P102" s="479">
        <v>0.55100000000000005</v>
      </c>
      <c r="Q102" s="479" t="s">
        <v>162</v>
      </c>
      <c r="R102" s="112">
        <v>81.719062329638376</v>
      </c>
      <c r="S102" s="479">
        <v>64.400000000000006</v>
      </c>
      <c r="T102" s="479">
        <v>9</v>
      </c>
      <c r="U102" s="112">
        <v>3.53</v>
      </c>
      <c r="V102" s="479">
        <v>50.73</v>
      </c>
      <c r="W102" s="112">
        <v>23.172905525846705</v>
      </c>
      <c r="X102" s="487">
        <v>1</v>
      </c>
      <c r="Y102" s="113">
        <v>5</v>
      </c>
      <c r="Z102" s="396">
        <v>1</v>
      </c>
      <c r="AA102" s="91">
        <v>32.31</v>
      </c>
      <c r="AB102" s="113">
        <v>51.59</v>
      </c>
      <c r="AC102" s="113">
        <v>0.66</v>
      </c>
      <c r="AD102" s="91">
        <v>33.56</v>
      </c>
      <c r="AE102" s="78">
        <v>152.80000000000001</v>
      </c>
      <c r="AF102" s="113">
        <v>47.41</v>
      </c>
      <c r="AG102" s="113">
        <v>49.49</v>
      </c>
      <c r="AH102" s="113">
        <v>20.6</v>
      </c>
      <c r="AI102" s="488">
        <v>104.5</v>
      </c>
      <c r="AJ102" s="113">
        <v>39</v>
      </c>
      <c r="AK102" s="488">
        <v>18</v>
      </c>
      <c r="AL102" s="113">
        <v>63.53</v>
      </c>
      <c r="AM102" s="489">
        <v>10654.28</v>
      </c>
      <c r="AN102" s="489">
        <v>10808</v>
      </c>
      <c r="AO102" s="484">
        <f t="shared" si="4"/>
        <v>0.4809334840083026</v>
      </c>
      <c r="AP102" s="83"/>
      <c r="AQ102" s="500">
        <v>6.31</v>
      </c>
      <c r="AR102" s="156"/>
      <c r="AS102" s="156"/>
      <c r="AT102" s="156"/>
      <c r="AU102" s="77"/>
      <c r="AV102" s="77"/>
      <c r="AW102" s="157"/>
      <c r="AX102" s="58"/>
      <c r="BC102" s="58"/>
      <c r="BD102" s="386"/>
      <c r="BE102" s="390"/>
      <c r="BF102" s="382"/>
      <c r="BG102" s="388"/>
      <c r="BH102" s="388"/>
      <c r="BI102" s="385"/>
      <c r="BJ102" s="383"/>
      <c r="BK102" s="389"/>
      <c r="BL102" s="58"/>
      <c r="BN102" s="58"/>
      <c r="BO102" s="382"/>
      <c r="BP102" s="383"/>
      <c r="BQ102" s="382"/>
      <c r="BR102" s="382"/>
      <c r="BS102" s="384"/>
      <c r="BT102" s="383"/>
      <c r="BU102" s="383"/>
      <c r="BV102" s="382"/>
      <c r="BW102" s="58"/>
    </row>
    <row r="103" spans="1:75" x14ac:dyDescent="0.25">
      <c r="A103" s="138" t="s">
        <v>216</v>
      </c>
      <c r="B103" s="139" t="s">
        <v>253</v>
      </c>
      <c r="C103" s="140">
        <v>708</v>
      </c>
      <c r="D103" s="394">
        <v>0</v>
      </c>
      <c r="E103" s="394" t="s">
        <v>162</v>
      </c>
      <c r="F103" s="394">
        <v>0</v>
      </c>
      <c r="G103" s="394">
        <v>0</v>
      </c>
      <c r="H103" s="395">
        <v>998</v>
      </c>
      <c r="I103" s="394">
        <v>234</v>
      </c>
      <c r="J103" s="476">
        <f t="shared" si="5"/>
        <v>56.285023059897846</v>
      </c>
      <c r="K103" s="394">
        <v>10</v>
      </c>
      <c r="L103" s="394">
        <v>4</v>
      </c>
      <c r="M103" s="479">
        <v>0.65900000000000003</v>
      </c>
      <c r="N103" s="479">
        <v>61.59</v>
      </c>
      <c r="O103" s="112">
        <v>0.17</v>
      </c>
      <c r="P103" s="479">
        <v>0.52800000000000002</v>
      </c>
      <c r="Q103" s="479">
        <v>71.010000000000005</v>
      </c>
      <c r="R103" s="112">
        <v>67.9261125104954</v>
      </c>
      <c r="S103" s="479">
        <v>66.77000000000001</v>
      </c>
      <c r="T103" s="479">
        <v>12</v>
      </c>
      <c r="U103" s="112">
        <v>4.53</v>
      </c>
      <c r="V103" s="479">
        <v>29.55</v>
      </c>
      <c r="W103" s="112">
        <v>9.7719869706840381</v>
      </c>
      <c r="X103" s="487">
        <v>4</v>
      </c>
      <c r="Y103" s="113">
        <v>10</v>
      </c>
      <c r="Z103" s="396">
        <v>3</v>
      </c>
      <c r="AA103" s="91">
        <v>61.49</v>
      </c>
      <c r="AB103" s="113">
        <v>57.16</v>
      </c>
      <c r="AC103" s="113">
        <v>1.84</v>
      </c>
      <c r="AD103" s="91">
        <v>58.24</v>
      </c>
      <c r="AE103" s="78">
        <v>144.9</v>
      </c>
      <c r="AF103" s="113">
        <v>63.71</v>
      </c>
      <c r="AG103" s="113">
        <v>85.81</v>
      </c>
      <c r="AH103" s="113">
        <v>19.2</v>
      </c>
      <c r="AI103" s="488">
        <v>100.5</v>
      </c>
      <c r="AJ103" s="113">
        <v>114</v>
      </c>
      <c r="AK103" s="488">
        <v>71</v>
      </c>
      <c r="AL103" s="113">
        <v>82.36</v>
      </c>
      <c r="AM103" s="489">
        <v>16578.509999999998</v>
      </c>
      <c r="AN103" s="489">
        <v>17458</v>
      </c>
      <c r="AO103" s="484">
        <f t="shared" si="4"/>
        <v>1.7683334228065968</v>
      </c>
      <c r="AP103" s="83"/>
      <c r="AQ103" s="500">
        <v>36.9</v>
      </c>
      <c r="AR103" s="156"/>
      <c r="AS103" s="156"/>
      <c r="AT103" s="156"/>
      <c r="AU103" s="77"/>
      <c r="AV103" s="77"/>
      <c r="AW103" s="157"/>
      <c r="AX103" s="58"/>
      <c r="BC103" s="58"/>
      <c r="BD103" s="386"/>
      <c r="BE103" s="390"/>
      <c r="BF103" s="382"/>
      <c r="BG103" s="388"/>
      <c r="BH103" s="388"/>
      <c r="BI103" s="385"/>
      <c r="BJ103" s="383"/>
      <c r="BK103" s="389"/>
      <c r="BL103" s="58"/>
      <c r="BN103" s="58"/>
      <c r="BO103" s="382"/>
      <c r="BP103" s="383"/>
      <c r="BQ103" s="382"/>
      <c r="BR103" s="382"/>
      <c r="BS103" s="384"/>
      <c r="BT103" s="383"/>
      <c r="BU103" s="383"/>
      <c r="BV103" s="382"/>
      <c r="BW103" s="58"/>
    </row>
    <row r="104" spans="1:75" x14ac:dyDescent="0.25">
      <c r="A104" s="138" t="s">
        <v>216</v>
      </c>
      <c r="B104" s="139" t="s">
        <v>254</v>
      </c>
      <c r="C104" s="140">
        <v>709</v>
      </c>
      <c r="D104" s="394">
        <v>0</v>
      </c>
      <c r="E104" s="394">
        <v>95</v>
      </c>
      <c r="F104" s="394">
        <v>0</v>
      </c>
      <c r="G104" s="394">
        <v>0</v>
      </c>
      <c r="H104" s="395">
        <v>36</v>
      </c>
      <c r="I104" s="394">
        <v>687</v>
      </c>
      <c r="J104" s="476">
        <f t="shared" si="5"/>
        <v>0</v>
      </c>
      <c r="K104" s="394">
        <v>0</v>
      </c>
      <c r="L104" s="394">
        <v>1</v>
      </c>
      <c r="M104" s="479">
        <v>0.63400000000000001</v>
      </c>
      <c r="N104" s="479">
        <v>56.14</v>
      </c>
      <c r="O104" s="112">
        <v>0.16</v>
      </c>
      <c r="P104" s="479">
        <v>0.53200000000000003</v>
      </c>
      <c r="Q104" s="479" t="s">
        <v>162</v>
      </c>
      <c r="R104" s="112">
        <v>70.473917490623919</v>
      </c>
      <c r="S104" s="479">
        <v>65.210000000000008</v>
      </c>
      <c r="T104" s="479">
        <v>16</v>
      </c>
      <c r="U104" s="112">
        <v>5.98</v>
      </c>
      <c r="V104" s="479">
        <v>32.35</v>
      </c>
      <c r="W104" s="479" t="s">
        <v>162</v>
      </c>
      <c r="X104" s="487">
        <v>4</v>
      </c>
      <c r="Y104" s="113">
        <v>5</v>
      </c>
      <c r="Z104" s="396">
        <v>2</v>
      </c>
      <c r="AA104" s="91">
        <v>45.1</v>
      </c>
      <c r="AB104" s="113">
        <v>70.739999999999995</v>
      </c>
      <c r="AC104" s="113">
        <v>2.4500000000000002</v>
      </c>
      <c r="AD104" s="91">
        <v>51.94</v>
      </c>
      <c r="AE104" s="78">
        <v>254.2</v>
      </c>
      <c r="AF104" s="113">
        <v>69.84</v>
      </c>
      <c r="AG104" s="113">
        <v>94.58</v>
      </c>
      <c r="AH104" s="113">
        <v>21.5</v>
      </c>
      <c r="AI104" s="488">
        <v>107.5</v>
      </c>
      <c r="AJ104" s="113">
        <v>70</v>
      </c>
      <c r="AK104" s="488">
        <v>44</v>
      </c>
      <c r="AL104" s="113">
        <v>81.040000000000006</v>
      </c>
      <c r="AM104" s="489">
        <v>5930.92</v>
      </c>
      <c r="AN104" s="489">
        <v>6053</v>
      </c>
      <c r="AO104" s="484">
        <f t="shared" si="4"/>
        <v>0.68612177087759252</v>
      </c>
      <c r="AP104" s="83"/>
      <c r="AQ104" s="500">
        <v>16.690000000000001</v>
      </c>
      <c r="AR104" s="156"/>
      <c r="AS104" s="156"/>
      <c r="AT104" s="156"/>
      <c r="AU104" s="77"/>
      <c r="AV104" s="77"/>
      <c r="AW104" s="157"/>
      <c r="AX104" s="58"/>
      <c r="BC104" s="58"/>
      <c r="BD104" s="386"/>
      <c r="BE104" s="390"/>
      <c r="BF104" s="382"/>
      <c r="BG104" s="388"/>
      <c r="BH104" s="388"/>
      <c r="BI104" s="385"/>
      <c r="BJ104" s="383"/>
      <c r="BK104" s="389"/>
      <c r="BL104" s="58"/>
      <c r="BN104" s="58"/>
      <c r="BO104" s="382"/>
      <c r="BP104" s="383"/>
      <c r="BQ104" s="382"/>
      <c r="BR104" s="382"/>
      <c r="BS104" s="384"/>
      <c r="BT104" s="383"/>
      <c r="BU104" s="383"/>
      <c r="BV104" s="382"/>
      <c r="BW104" s="58"/>
    </row>
    <row r="105" spans="1:75" x14ac:dyDescent="0.25">
      <c r="A105" s="138" t="s">
        <v>216</v>
      </c>
      <c r="B105" s="139" t="s">
        <v>48</v>
      </c>
      <c r="C105" s="140">
        <v>710</v>
      </c>
      <c r="D105" s="394">
        <v>0</v>
      </c>
      <c r="E105" s="394">
        <v>0</v>
      </c>
      <c r="F105" s="394">
        <v>0</v>
      </c>
      <c r="G105" s="394">
        <v>0</v>
      </c>
      <c r="H105" s="395">
        <v>29</v>
      </c>
      <c r="I105" s="394">
        <v>0</v>
      </c>
      <c r="J105" s="476">
        <f t="shared" si="5"/>
        <v>0</v>
      </c>
      <c r="K105" s="394">
        <v>0</v>
      </c>
      <c r="L105" s="394">
        <v>0</v>
      </c>
      <c r="M105" s="479">
        <v>0.63900000000000001</v>
      </c>
      <c r="N105" s="479">
        <v>47.26</v>
      </c>
      <c r="O105" s="112">
        <v>0.08</v>
      </c>
      <c r="P105" s="479">
        <v>0.51600000000000001</v>
      </c>
      <c r="Q105" s="479" t="s">
        <v>162</v>
      </c>
      <c r="R105" s="112">
        <v>78.030977390065871</v>
      </c>
      <c r="S105" s="479">
        <v>69.31</v>
      </c>
      <c r="T105" s="479">
        <v>16</v>
      </c>
      <c r="U105" s="112">
        <v>4.62</v>
      </c>
      <c r="V105" s="479">
        <v>21.09</v>
      </c>
      <c r="W105" s="479" t="s">
        <v>162</v>
      </c>
      <c r="X105" s="487">
        <v>5</v>
      </c>
      <c r="Y105" s="113">
        <v>10</v>
      </c>
      <c r="Z105" s="396">
        <v>2</v>
      </c>
      <c r="AA105" s="91">
        <v>54.86</v>
      </c>
      <c r="AB105" s="113">
        <v>73.88</v>
      </c>
      <c r="AC105" s="113">
        <v>0.83</v>
      </c>
      <c r="AD105" s="91">
        <v>64.8</v>
      </c>
      <c r="AE105" s="78">
        <v>254.7</v>
      </c>
      <c r="AF105" s="113">
        <v>86.49</v>
      </c>
      <c r="AG105" s="113">
        <v>94.41</v>
      </c>
      <c r="AH105" s="113">
        <v>19.7</v>
      </c>
      <c r="AI105" s="488">
        <v>93.5</v>
      </c>
      <c r="AJ105" s="113">
        <v>52</v>
      </c>
      <c r="AK105" s="488">
        <v>22</v>
      </c>
      <c r="AL105" s="113">
        <v>83.48</v>
      </c>
      <c r="AM105" s="489">
        <v>4242.0200000000004</v>
      </c>
      <c r="AN105" s="489">
        <v>4553</v>
      </c>
      <c r="AO105" s="484">
        <f t="shared" si="4"/>
        <v>2.4436471303765619</v>
      </c>
      <c r="AP105" s="83"/>
      <c r="AQ105" s="500">
        <v>41.58</v>
      </c>
      <c r="AR105" s="156"/>
      <c r="AS105" s="156"/>
      <c r="AT105" s="156"/>
      <c r="AU105" s="77"/>
      <c r="AV105" s="77"/>
      <c r="AW105" s="157"/>
      <c r="AX105" s="58"/>
      <c r="BC105" s="58"/>
      <c r="BD105" s="386"/>
      <c r="BE105" s="390"/>
      <c r="BF105" s="382"/>
      <c r="BG105" s="388"/>
      <c r="BH105" s="388"/>
      <c r="BI105" s="385"/>
      <c r="BJ105" s="383"/>
      <c r="BK105" s="389"/>
      <c r="BL105" s="58"/>
      <c r="BN105" s="58"/>
      <c r="BO105" s="382"/>
      <c r="BP105" s="383"/>
      <c r="BQ105" s="382"/>
      <c r="BR105" s="382"/>
      <c r="BS105" s="384"/>
      <c r="BT105" s="383"/>
      <c r="BU105" s="383"/>
      <c r="BV105" s="382"/>
      <c r="BW105" s="58"/>
    </row>
    <row r="106" spans="1:75" x14ac:dyDescent="0.25">
      <c r="A106" s="138" t="s">
        <v>216</v>
      </c>
      <c r="B106" s="139" t="s">
        <v>243</v>
      </c>
      <c r="C106" s="140">
        <v>711</v>
      </c>
      <c r="D106" s="394">
        <v>0</v>
      </c>
      <c r="E106" s="394">
        <v>2</v>
      </c>
      <c r="F106" s="394">
        <v>0</v>
      </c>
      <c r="G106" s="394">
        <v>0</v>
      </c>
      <c r="H106" s="395">
        <v>98</v>
      </c>
      <c r="I106" s="394">
        <v>582</v>
      </c>
      <c r="J106" s="476">
        <f t="shared" si="5"/>
        <v>17.284663867432169</v>
      </c>
      <c r="K106" s="394">
        <v>1</v>
      </c>
      <c r="L106" s="394">
        <v>1</v>
      </c>
      <c r="M106" s="479">
        <v>0.63400000000000001</v>
      </c>
      <c r="N106" s="479">
        <v>56.23</v>
      </c>
      <c r="O106" s="112">
        <v>0.08</v>
      </c>
      <c r="P106" s="479">
        <v>0.52100000000000002</v>
      </c>
      <c r="Q106" s="479" t="s">
        <v>162</v>
      </c>
      <c r="R106" s="112">
        <v>74.855744011190765</v>
      </c>
      <c r="S106" s="479">
        <v>62.24</v>
      </c>
      <c r="T106" s="479">
        <v>7</v>
      </c>
      <c r="U106" s="112">
        <v>7.97</v>
      </c>
      <c r="V106" s="479">
        <v>42.47</v>
      </c>
      <c r="W106" s="112">
        <v>28.925619834710744</v>
      </c>
      <c r="X106" s="487">
        <v>3</v>
      </c>
      <c r="Y106" s="113">
        <v>10</v>
      </c>
      <c r="Z106" s="396">
        <v>1</v>
      </c>
      <c r="AA106" s="91">
        <v>41.78</v>
      </c>
      <c r="AB106" s="113">
        <v>49.97</v>
      </c>
      <c r="AC106" s="113">
        <v>1.4</v>
      </c>
      <c r="AD106" s="91">
        <v>46.2</v>
      </c>
      <c r="AE106" s="78">
        <v>117.5</v>
      </c>
      <c r="AF106" s="113">
        <v>71.52</v>
      </c>
      <c r="AG106" s="113">
        <v>85.57</v>
      </c>
      <c r="AH106" s="113">
        <v>19.899999999999999</v>
      </c>
      <c r="AI106" s="488">
        <v>105.5</v>
      </c>
      <c r="AJ106" s="113">
        <v>59.5</v>
      </c>
      <c r="AK106" s="488">
        <v>20</v>
      </c>
      <c r="AL106" s="113">
        <v>77.959999999999994</v>
      </c>
      <c r="AM106" s="489">
        <v>5564.44</v>
      </c>
      <c r="AN106" s="489">
        <v>5729</v>
      </c>
      <c r="AO106" s="484">
        <f t="shared" si="4"/>
        <v>0.98578353497087701</v>
      </c>
      <c r="AP106" s="83"/>
      <c r="AQ106" s="500">
        <v>16.309999999999999</v>
      </c>
      <c r="AR106" s="156"/>
      <c r="AS106" s="156"/>
      <c r="AT106" s="156"/>
      <c r="AU106" s="77"/>
      <c r="AV106" s="77"/>
      <c r="AW106" s="157"/>
      <c r="AX106" s="58"/>
      <c r="BC106" s="58"/>
      <c r="BD106" s="386"/>
      <c r="BE106" s="390"/>
      <c r="BF106" s="382"/>
      <c r="BG106" s="388"/>
      <c r="BH106" s="388"/>
      <c r="BI106" s="385"/>
      <c r="BJ106" s="383"/>
      <c r="BK106" s="389"/>
      <c r="BL106" s="58"/>
      <c r="BN106" s="58"/>
      <c r="BO106" s="382"/>
      <c r="BP106" s="383"/>
      <c r="BQ106" s="382"/>
      <c r="BR106" s="382"/>
      <c r="BS106" s="384"/>
      <c r="BT106" s="383"/>
      <c r="BU106" s="383"/>
      <c r="BV106" s="382"/>
      <c r="BW106" s="58"/>
    </row>
    <row r="107" spans="1:75" x14ac:dyDescent="0.25">
      <c r="A107" s="138" t="s">
        <v>216</v>
      </c>
      <c r="B107" s="139" t="s">
        <v>255</v>
      </c>
      <c r="C107" s="140">
        <v>712</v>
      </c>
      <c r="D107" s="394">
        <v>0</v>
      </c>
      <c r="E107" s="394">
        <v>0</v>
      </c>
      <c r="F107" s="394">
        <v>0</v>
      </c>
      <c r="G107" s="394">
        <v>0</v>
      </c>
      <c r="H107" s="395">
        <v>295</v>
      </c>
      <c r="I107" s="394">
        <v>784</v>
      </c>
      <c r="J107" s="476">
        <f t="shared" si="5"/>
        <v>12.423411741424719</v>
      </c>
      <c r="K107" s="394">
        <v>1</v>
      </c>
      <c r="L107" s="394">
        <v>0</v>
      </c>
      <c r="M107" s="479">
        <v>0.56599999999999995</v>
      </c>
      <c r="N107" s="479">
        <v>67.38</v>
      </c>
      <c r="O107" s="112">
        <v>0.06</v>
      </c>
      <c r="P107" s="479">
        <v>0.53900000000000003</v>
      </c>
      <c r="Q107" s="479">
        <v>73.81</v>
      </c>
      <c r="R107" s="112">
        <v>75.13134851138355</v>
      </c>
      <c r="S107" s="479">
        <v>62.7</v>
      </c>
      <c r="T107" s="479">
        <v>12</v>
      </c>
      <c r="U107" s="112">
        <v>8.66</v>
      </c>
      <c r="V107" s="479">
        <v>53.55</v>
      </c>
      <c r="W107" s="112">
        <v>32.663316582914575</v>
      </c>
      <c r="X107" s="487">
        <v>2</v>
      </c>
      <c r="Y107" s="113">
        <v>10</v>
      </c>
      <c r="Z107" s="396">
        <v>2</v>
      </c>
      <c r="AA107" s="91">
        <v>36.33</v>
      </c>
      <c r="AB107" s="113">
        <v>37.11</v>
      </c>
      <c r="AC107" s="113">
        <v>1.1399999999999999</v>
      </c>
      <c r="AD107" s="91">
        <v>38.409999999999997</v>
      </c>
      <c r="AE107" s="78">
        <v>232</v>
      </c>
      <c r="AF107" s="113">
        <v>62.72</v>
      </c>
      <c r="AG107" s="113">
        <v>81.25</v>
      </c>
      <c r="AH107" s="113">
        <v>20.100000000000001</v>
      </c>
      <c r="AI107" s="488">
        <v>106</v>
      </c>
      <c r="AJ107" s="113">
        <v>31</v>
      </c>
      <c r="AK107" s="488">
        <v>22</v>
      </c>
      <c r="AL107" s="113">
        <v>65.709999999999994</v>
      </c>
      <c r="AM107" s="489">
        <v>7712.2</v>
      </c>
      <c r="AN107" s="489">
        <v>7963</v>
      </c>
      <c r="AO107" s="484">
        <f t="shared" si="4"/>
        <v>1.0839967843157603</v>
      </c>
      <c r="AP107" s="83"/>
      <c r="AQ107" s="500">
        <v>4.12</v>
      </c>
      <c r="AR107" s="156"/>
      <c r="AS107" s="156"/>
      <c r="AT107" s="156"/>
      <c r="AU107" s="77"/>
      <c r="AV107" s="77"/>
      <c r="AW107" s="157"/>
      <c r="AX107" s="58"/>
      <c r="BC107" s="58"/>
      <c r="BD107" s="386"/>
      <c r="BE107" s="390"/>
      <c r="BF107" s="382"/>
      <c r="BG107" s="388"/>
      <c r="BH107" s="388"/>
      <c r="BI107" s="385"/>
      <c r="BJ107" s="383"/>
      <c r="BK107" s="389"/>
      <c r="BL107" s="58"/>
      <c r="BN107" s="58"/>
      <c r="BO107" s="382"/>
      <c r="BP107" s="383"/>
      <c r="BQ107" s="382"/>
      <c r="BR107" s="382"/>
      <c r="BS107" s="384"/>
      <c r="BT107" s="383"/>
      <c r="BU107" s="383"/>
      <c r="BV107" s="382"/>
      <c r="BW107" s="58"/>
    </row>
    <row r="108" spans="1:75" x14ac:dyDescent="0.25">
      <c r="A108" s="138" t="s">
        <v>216</v>
      </c>
      <c r="B108" s="139" t="s">
        <v>256</v>
      </c>
      <c r="C108" s="140">
        <v>713</v>
      </c>
      <c r="D108" s="394">
        <v>0</v>
      </c>
      <c r="E108" s="394">
        <v>0</v>
      </c>
      <c r="F108" s="394">
        <v>0</v>
      </c>
      <c r="G108" s="394">
        <v>0</v>
      </c>
      <c r="H108" s="395">
        <v>37</v>
      </c>
      <c r="I108" s="394">
        <v>0</v>
      </c>
      <c r="J108" s="476">
        <f t="shared" si="5"/>
        <v>0</v>
      </c>
      <c r="K108" s="394">
        <v>0</v>
      </c>
      <c r="L108" s="394">
        <v>0</v>
      </c>
      <c r="M108" s="479">
        <v>0.67500000000000004</v>
      </c>
      <c r="N108" s="479">
        <v>42.56</v>
      </c>
      <c r="O108" s="112">
        <v>0.24</v>
      </c>
      <c r="P108" s="479">
        <v>0.52</v>
      </c>
      <c r="Q108" s="479" t="s">
        <v>162</v>
      </c>
      <c r="R108" s="112">
        <v>61.917098445595855</v>
      </c>
      <c r="S108" s="479">
        <v>61.57</v>
      </c>
      <c r="T108" s="479">
        <v>6</v>
      </c>
      <c r="U108" s="112">
        <v>6.7</v>
      </c>
      <c r="V108" s="479">
        <v>17.239999999999998</v>
      </c>
      <c r="W108" s="112">
        <v>7.1684587813620073</v>
      </c>
      <c r="X108" s="487">
        <v>5</v>
      </c>
      <c r="Y108" s="113">
        <v>10</v>
      </c>
      <c r="Z108" s="396">
        <v>2</v>
      </c>
      <c r="AA108" s="91">
        <v>55.8</v>
      </c>
      <c r="AB108" s="113">
        <v>81.540000000000006</v>
      </c>
      <c r="AC108" s="113">
        <v>1.06</v>
      </c>
      <c r="AD108" s="91">
        <v>63.78</v>
      </c>
      <c r="AE108" s="78">
        <v>206.2</v>
      </c>
      <c r="AF108" s="113">
        <v>80.760000000000005</v>
      </c>
      <c r="AG108" s="113">
        <v>96.06</v>
      </c>
      <c r="AH108" s="113">
        <v>14.6</v>
      </c>
      <c r="AI108" s="488">
        <v>80</v>
      </c>
      <c r="AJ108" s="113">
        <v>62</v>
      </c>
      <c r="AK108" s="488">
        <v>28</v>
      </c>
      <c r="AL108" s="113">
        <v>88.87</v>
      </c>
      <c r="AM108" s="489">
        <v>5039.6899999999996</v>
      </c>
      <c r="AN108" s="489">
        <v>5250</v>
      </c>
      <c r="AO108" s="484">
        <f t="shared" si="4"/>
        <v>1.3910247124988535</v>
      </c>
      <c r="AP108" s="83"/>
      <c r="AQ108" s="500">
        <v>23.31</v>
      </c>
      <c r="AR108" s="156"/>
      <c r="AS108" s="156"/>
      <c r="AT108" s="156"/>
      <c r="AU108" s="77"/>
      <c r="AV108" s="77"/>
      <c r="AW108" s="157"/>
      <c r="AX108" s="58"/>
      <c r="BC108" s="58"/>
      <c r="BD108" s="386"/>
      <c r="BE108" s="390"/>
      <c r="BF108" s="382"/>
      <c r="BG108" s="388"/>
      <c r="BH108" s="388"/>
      <c r="BI108" s="385"/>
      <c r="BJ108" s="383"/>
      <c r="BK108" s="389"/>
      <c r="BL108" s="58"/>
      <c r="BN108" s="58"/>
      <c r="BO108" s="382"/>
      <c r="BP108" s="383"/>
      <c r="BQ108" s="382"/>
      <c r="BR108" s="382"/>
      <c r="BS108" s="384"/>
      <c r="BT108" s="383"/>
      <c r="BU108" s="383"/>
      <c r="BV108" s="382"/>
      <c r="BW108" s="58"/>
    </row>
    <row r="109" spans="1:75" x14ac:dyDescent="0.25">
      <c r="A109" s="138" t="s">
        <v>216</v>
      </c>
      <c r="B109" s="139" t="s">
        <v>257</v>
      </c>
      <c r="C109" s="140">
        <v>714</v>
      </c>
      <c r="D109" s="394">
        <v>17</v>
      </c>
      <c r="E109" s="394">
        <v>18</v>
      </c>
      <c r="F109" s="394">
        <v>0</v>
      </c>
      <c r="G109" s="394">
        <v>0</v>
      </c>
      <c r="H109" s="395">
        <v>1070</v>
      </c>
      <c r="I109" s="394">
        <v>993</v>
      </c>
      <c r="J109" s="476">
        <f t="shared" si="5"/>
        <v>10.692114677466488</v>
      </c>
      <c r="K109" s="394">
        <v>1</v>
      </c>
      <c r="L109" s="394">
        <v>0</v>
      </c>
      <c r="M109" s="479">
        <v>0.629</v>
      </c>
      <c r="N109" s="479">
        <v>79.12</v>
      </c>
      <c r="O109" s="112">
        <v>0.12</v>
      </c>
      <c r="P109" s="479">
        <v>0.53</v>
      </c>
      <c r="Q109" s="479" t="s">
        <v>162</v>
      </c>
      <c r="R109" s="112">
        <v>74.276751481352377</v>
      </c>
      <c r="S109" s="479">
        <v>65.22999999999999</v>
      </c>
      <c r="T109" s="479">
        <v>81</v>
      </c>
      <c r="U109" s="112">
        <v>4.16</v>
      </c>
      <c r="V109" s="479">
        <v>33.07</v>
      </c>
      <c r="W109" s="112">
        <v>3.8986354775828458</v>
      </c>
      <c r="X109" s="487">
        <v>3</v>
      </c>
      <c r="Y109" s="113">
        <v>5</v>
      </c>
      <c r="Z109" s="396">
        <v>1</v>
      </c>
      <c r="AA109" s="91">
        <v>39.83</v>
      </c>
      <c r="AB109" s="113">
        <v>54.72</v>
      </c>
      <c r="AC109" s="113">
        <v>0.6</v>
      </c>
      <c r="AD109" s="91">
        <v>48.53</v>
      </c>
      <c r="AE109" s="78">
        <v>239</v>
      </c>
      <c r="AF109" s="113">
        <v>47.54</v>
      </c>
      <c r="AG109" s="113">
        <v>65.150000000000006</v>
      </c>
      <c r="AH109" s="113">
        <v>16.7</v>
      </c>
      <c r="AI109" s="488">
        <v>104</v>
      </c>
      <c r="AJ109" s="113">
        <v>42.5</v>
      </c>
      <c r="AK109" s="488">
        <v>19</v>
      </c>
      <c r="AL109" s="113">
        <v>77.02</v>
      </c>
      <c r="AM109" s="489">
        <v>9349.94</v>
      </c>
      <c r="AN109" s="489">
        <v>9352</v>
      </c>
      <c r="AO109" s="484">
        <f t="shared" si="4"/>
        <v>7.3440756482554626E-3</v>
      </c>
      <c r="AP109" s="83"/>
      <c r="AQ109" s="500">
        <v>7.87</v>
      </c>
      <c r="AR109" s="156"/>
      <c r="AS109" s="156"/>
      <c r="AT109" s="156"/>
      <c r="AU109" s="77"/>
      <c r="AV109" s="77"/>
      <c r="AW109" s="157"/>
      <c r="AX109" s="58"/>
      <c r="BC109" s="58"/>
      <c r="BD109" s="386"/>
      <c r="BE109" s="390"/>
      <c r="BF109" s="382"/>
      <c r="BG109" s="388"/>
      <c r="BH109" s="388"/>
      <c r="BI109" s="385"/>
      <c r="BJ109" s="383"/>
      <c r="BK109" s="389"/>
      <c r="BL109" s="58"/>
      <c r="BN109" s="58"/>
      <c r="BO109" s="382"/>
      <c r="BP109" s="383"/>
      <c r="BQ109" s="382"/>
      <c r="BR109" s="382"/>
      <c r="BS109" s="384"/>
      <c r="BT109" s="383"/>
      <c r="BU109" s="383"/>
      <c r="BV109" s="382"/>
      <c r="BW109" s="58"/>
    </row>
    <row r="110" spans="1:75" x14ac:dyDescent="0.25">
      <c r="A110" s="138" t="s">
        <v>216</v>
      </c>
      <c r="B110" s="139" t="s">
        <v>258</v>
      </c>
      <c r="C110" s="140">
        <v>715</v>
      </c>
      <c r="D110" s="394">
        <v>0</v>
      </c>
      <c r="E110" s="394">
        <v>0</v>
      </c>
      <c r="F110" s="394">
        <v>0</v>
      </c>
      <c r="G110" s="394">
        <v>0</v>
      </c>
      <c r="H110" s="395">
        <v>7664</v>
      </c>
      <c r="I110" s="394">
        <v>748</v>
      </c>
      <c r="J110" s="476">
        <f t="shared" si="5"/>
        <v>28.620159528973726</v>
      </c>
      <c r="K110" s="394">
        <v>13</v>
      </c>
      <c r="L110" s="394">
        <v>5</v>
      </c>
      <c r="M110" s="479">
        <v>0.59099999999999997</v>
      </c>
      <c r="N110" s="479">
        <v>76.02</v>
      </c>
      <c r="O110" s="112">
        <v>7.0000000000000007E-2</v>
      </c>
      <c r="P110" s="479">
        <v>0.51600000000000001</v>
      </c>
      <c r="Q110" s="479">
        <v>55.17</v>
      </c>
      <c r="R110" s="112">
        <v>77.179305457122609</v>
      </c>
      <c r="S110" s="479">
        <v>65.16</v>
      </c>
      <c r="T110" s="479">
        <v>53</v>
      </c>
      <c r="U110" s="112">
        <v>3.82</v>
      </c>
      <c r="V110" s="479">
        <v>42.67</v>
      </c>
      <c r="W110" s="112">
        <v>19.409623938536189</v>
      </c>
      <c r="X110" s="487">
        <v>3</v>
      </c>
      <c r="Y110" s="113">
        <v>5</v>
      </c>
      <c r="Z110" s="396">
        <v>8</v>
      </c>
      <c r="AA110" s="91">
        <v>55.34</v>
      </c>
      <c r="AB110" s="113">
        <v>28.02</v>
      </c>
      <c r="AC110" s="113">
        <v>1.75</v>
      </c>
      <c r="AD110" s="91">
        <v>46.16</v>
      </c>
      <c r="AE110" s="78">
        <v>123.7</v>
      </c>
      <c r="AF110" s="113">
        <v>50.44</v>
      </c>
      <c r="AG110" s="113">
        <v>64.47</v>
      </c>
      <c r="AH110" s="113">
        <v>21.7</v>
      </c>
      <c r="AI110" s="488">
        <v>94.5</v>
      </c>
      <c r="AJ110" s="113">
        <v>26</v>
      </c>
      <c r="AK110" s="488">
        <v>18</v>
      </c>
      <c r="AL110" s="113">
        <v>74.260000000000005</v>
      </c>
      <c r="AM110" s="489">
        <v>41683.03</v>
      </c>
      <c r="AN110" s="489">
        <v>44442</v>
      </c>
      <c r="AO110" s="484">
        <f t="shared" si="4"/>
        <v>2.206309538118191</v>
      </c>
      <c r="AP110" s="83"/>
      <c r="AQ110" s="500">
        <v>12.7</v>
      </c>
      <c r="AR110" s="156"/>
      <c r="AS110" s="156"/>
      <c r="AT110" s="156"/>
      <c r="AU110" s="77"/>
      <c r="AV110" s="77"/>
      <c r="AW110" s="157"/>
      <c r="AX110" s="58"/>
      <c r="BC110" s="58"/>
      <c r="BD110" s="386"/>
      <c r="BE110" s="390"/>
      <c r="BF110" s="382"/>
      <c r="BG110" s="388"/>
      <c r="BH110" s="388"/>
      <c r="BI110" s="385"/>
      <c r="BJ110" s="383"/>
      <c r="BK110" s="389"/>
      <c r="BL110" s="58"/>
      <c r="BN110" s="58"/>
      <c r="BO110" s="382"/>
      <c r="BP110" s="383"/>
      <c r="BQ110" s="382"/>
      <c r="BR110" s="382"/>
      <c r="BS110" s="384"/>
      <c r="BT110" s="383"/>
      <c r="BU110" s="383"/>
      <c r="BV110" s="382"/>
      <c r="BW110" s="58"/>
    </row>
    <row r="111" spans="1:75" x14ac:dyDescent="0.25">
      <c r="A111" s="138" t="s">
        <v>216</v>
      </c>
      <c r="B111" s="139" t="s">
        <v>259</v>
      </c>
      <c r="C111" s="140">
        <v>716</v>
      </c>
      <c r="D111" s="394">
        <v>0</v>
      </c>
      <c r="E111" s="394">
        <v>3042</v>
      </c>
      <c r="F111" s="394">
        <v>0</v>
      </c>
      <c r="G111" s="394">
        <v>0</v>
      </c>
      <c r="H111" s="395">
        <v>1056</v>
      </c>
      <c r="I111" s="394">
        <v>953</v>
      </c>
      <c r="J111" s="476">
        <f t="shared" si="5"/>
        <v>11.302997430109132</v>
      </c>
      <c r="K111" s="394">
        <v>1</v>
      </c>
      <c r="L111" s="394">
        <v>1</v>
      </c>
      <c r="M111" s="479">
        <v>0.58099999999999996</v>
      </c>
      <c r="N111" s="479">
        <v>87.45</v>
      </c>
      <c r="O111" s="112">
        <v>7.0000000000000007E-2</v>
      </c>
      <c r="P111" s="479">
        <v>0.53900000000000003</v>
      </c>
      <c r="Q111" s="479" t="s">
        <v>162</v>
      </c>
      <c r="R111" s="112">
        <v>79.372197309417032</v>
      </c>
      <c r="S111" s="479">
        <v>64.819999999999993</v>
      </c>
      <c r="T111" s="479">
        <v>7</v>
      </c>
      <c r="U111" s="112">
        <v>11.19</v>
      </c>
      <c r="V111" s="479">
        <v>40.79</v>
      </c>
      <c r="W111" s="112">
        <v>37.558685446009392</v>
      </c>
      <c r="X111" s="487">
        <v>2</v>
      </c>
      <c r="Y111" s="113">
        <v>5</v>
      </c>
      <c r="Z111" s="396">
        <v>2</v>
      </c>
      <c r="AA111" s="91">
        <v>28.94</v>
      </c>
      <c r="AB111" s="113">
        <v>25.99</v>
      </c>
      <c r="AC111" s="113">
        <v>0.53</v>
      </c>
      <c r="AD111" s="91">
        <v>41.29</v>
      </c>
      <c r="AE111" s="78">
        <v>178.5</v>
      </c>
      <c r="AF111" s="113">
        <v>39.53</v>
      </c>
      <c r="AG111" s="113">
        <v>55.01</v>
      </c>
      <c r="AH111" s="113">
        <v>27.5</v>
      </c>
      <c r="AI111" s="488">
        <v>131</v>
      </c>
      <c r="AJ111" s="113">
        <v>82</v>
      </c>
      <c r="AK111" s="488">
        <v>19</v>
      </c>
      <c r="AL111" s="113">
        <v>70.25</v>
      </c>
      <c r="AM111" s="489">
        <v>8727.2900000000009</v>
      </c>
      <c r="AN111" s="489">
        <v>8817</v>
      </c>
      <c r="AO111" s="484">
        <f t="shared" si="4"/>
        <v>0.34264168296611014</v>
      </c>
      <c r="AP111" s="83"/>
      <c r="AQ111" s="500">
        <v>8.56</v>
      </c>
      <c r="AR111" s="156"/>
      <c r="AS111" s="156"/>
      <c r="AT111" s="156"/>
      <c r="AU111" s="77"/>
      <c r="AV111" s="77"/>
      <c r="AW111" s="157"/>
      <c r="AX111" s="58"/>
      <c r="BC111" s="58"/>
      <c r="BD111" s="386"/>
      <c r="BE111" s="390"/>
      <c r="BF111" s="382"/>
      <c r="BG111" s="388"/>
      <c r="BH111" s="388"/>
      <c r="BI111" s="385"/>
      <c r="BJ111" s="383"/>
      <c r="BK111" s="389"/>
      <c r="BL111" s="58"/>
      <c r="BN111" s="58"/>
      <c r="BO111" s="382"/>
      <c r="BP111" s="383"/>
      <c r="BQ111" s="382"/>
      <c r="BR111" s="382"/>
      <c r="BS111" s="384"/>
      <c r="BT111" s="383"/>
      <c r="BU111" s="383"/>
      <c r="BV111" s="382"/>
      <c r="BW111" s="58"/>
    </row>
    <row r="112" spans="1:75" x14ac:dyDescent="0.25">
      <c r="A112" s="138" t="s">
        <v>216</v>
      </c>
      <c r="B112" s="139" t="s">
        <v>260</v>
      </c>
      <c r="C112" s="140">
        <v>717</v>
      </c>
      <c r="D112" s="394">
        <v>0</v>
      </c>
      <c r="E112" s="394">
        <v>3</v>
      </c>
      <c r="F112" s="394">
        <v>0</v>
      </c>
      <c r="G112" s="394">
        <v>0</v>
      </c>
      <c r="H112" s="395">
        <v>820</v>
      </c>
      <c r="I112" s="394">
        <v>472</v>
      </c>
      <c r="J112" s="476">
        <f t="shared" si="5"/>
        <v>0</v>
      </c>
      <c r="K112" s="394">
        <v>0</v>
      </c>
      <c r="L112" s="394">
        <v>0</v>
      </c>
      <c r="M112" s="479">
        <v>0.52400000000000002</v>
      </c>
      <c r="N112" s="479">
        <v>76.31</v>
      </c>
      <c r="O112" s="112">
        <v>0.04</v>
      </c>
      <c r="P112" s="479">
        <v>0.55600000000000005</v>
      </c>
      <c r="Q112" s="479" t="s">
        <v>162</v>
      </c>
      <c r="R112" s="112">
        <v>83.183733284484347</v>
      </c>
      <c r="S112" s="479">
        <v>63.81</v>
      </c>
      <c r="T112" s="479">
        <v>8</v>
      </c>
      <c r="U112" s="112">
        <v>7.14</v>
      </c>
      <c r="V112" s="479">
        <v>46.88</v>
      </c>
      <c r="W112" s="112">
        <v>10.989010989010989</v>
      </c>
      <c r="X112" s="487">
        <v>1</v>
      </c>
      <c r="Y112" s="113">
        <v>10</v>
      </c>
      <c r="Z112" s="396">
        <v>1</v>
      </c>
      <c r="AA112" s="91">
        <v>31.2</v>
      </c>
      <c r="AB112" s="113">
        <v>55.29</v>
      </c>
      <c r="AC112" s="113">
        <v>0.25</v>
      </c>
      <c r="AD112" s="91">
        <v>39.44</v>
      </c>
      <c r="AE112" s="78">
        <v>143</v>
      </c>
      <c r="AF112" s="113">
        <v>73.38</v>
      </c>
      <c r="AG112" s="113">
        <v>49.04</v>
      </c>
      <c r="AH112" s="113">
        <v>20.8</v>
      </c>
      <c r="AI112" s="488">
        <v>110.5</v>
      </c>
      <c r="AJ112" s="113">
        <v>46</v>
      </c>
      <c r="AK112" s="488" t="s">
        <v>162</v>
      </c>
      <c r="AL112" s="113">
        <v>74.61</v>
      </c>
      <c r="AM112" s="489">
        <v>3981</v>
      </c>
      <c r="AN112" s="489">
        <v>4050</v>
      </c>
      <c r="AO112" s="484">
        <f t="shared" si="4"/>
        <v>0.57774428535543831</v>
      </c>
      <c r="AP112" s="83"/>
      <c r="AQ112" s="500">
        <v>7.74</v>
      </c>
      <c r="AR112" s="156"/>
      <c r="AS112" s="156"/>
      <c r="AT112" s="156"/>
      <c r="AU112" s="77"/>
      <c r="AV112" s="77"/>
      <c r="AW112" s="157"/>
      <c r="AX112" s="58"/>
      <c r="BC112" s="58"/>
      <c r="BD112" s="386"/>
      <c r="BE112" s="390"/>
      <c r="BF112" s="382"/>
      <c r="BG112" s="388"/>
      <c r="BH112" s="388"/>
      <c r="BI112" s="385"/>
      <c r="BJ112" s="383"/>
      <c r="BK112" s="389"/>
      <c r="BL112" s="58"/>
      <c r="BN112" s="58"/>
      <c r="BO112" s="382"/>
      <c r="BP112" s="383"/>
      <c r="BQ112" s="382"/>
      <c r="BR112" s="382"/>
      <c r="BS112" s="384"/>
      <c r="BT112" s="383"/>
      <c r="BU112" s="383"/>
      <c r="BV112" s="382"/>
      <c r="BW112" s="58"/>
    </row>
    <row r="113" spans="1:75" x14ac:dyDescent="0.25">
      <c r="A113" s="138" t="s">
        <v>216</v>
      </c>
      <c r="B113" s="139" t="s">
        <v>261</v>
      </c>
      <c r="C113" s="140">
        <v>718</v>
      </c>
      <c r="D113" s="394">
        <v>0</v>
      </c>
      <c r="E113" s="394">
        <v>0</v>
      </c>
      <c r="F113" s="394">
        <v>0</v>
      </c>
      <c r="G113" s="394">
        <v>0</v>
      </c>
      <c r="H113" s="395">
        <v>80</v>
      </c>
      <c r="I113" s="394">
        <v>232</v>
      </c>
      <c r="J113" s="476">
        <f t="shared" si="5"/>
        <v>0</v>
      </c>
      <c r="K113" s="394">
        <v>0</v>
      </c>
      <c r="L113" s="394">
        <v>0</v>
      </c>
      <c r="M113" s="479">
        <v>0.63800000000000001</v>
      </c>
      <c r="N113" s="479">
        <v>70.86</v>
      </c>
      <c r="O113" s="112">
        <v>0.18</v>
      </c>
      <c r="P113" s="479">
        <v>0.53100000000000003</v>
      </c>
      <c r="Q113" s="479" t="s">
        <v>162</v>
      </c>
      <c r="R113" s="112">
        <v>82.248952068525611</v>
      </c>
      <c r="S113" s="479">
        <v>60.46</v>
      </c>
      <c r="T113" s="479">
        <v>2</v>
      </c>
      <c r="U113" s="112">
        <v>10.199999999999999</v>
      </c>
      <c r="V113" s="479">
        <v>29.41</v>
      </c>
      <c r="W113" s="479" t="s">
        <v>162</v>
      </c>
      <c r="X113" s="487">
        <v>4</v>
      </c>
      <c r="Y113" s="113">
        <v>10</v>
      </c>
      <c r="Z113" s="396">
        <v>2</v>
      </c>
      <c r="AA113" s="91">
        <v>34.21</v>
      </c>
      <c r="AB113" s="113">
        <v>71.27</v>
      </c>
      <c r="AC113" s="113">
        <v>0.6</v>
      </c>
      <c r="AD113" s="91">
        <v>60.13</v>
      </c>
      <c r="AE113" s="78">
        <v>199.9</v>
      </c>
      <c r="AF113" s="113">
        <v>41.28</v>
      </c>
      <c r="AG113" s="113">
        <v>86.97</v>
      </c>
      <c r="AH113" s="113">
        <v>16.899999999999999</v>
      </c>
      <c r="AI113" s="488">
        <v>105.5</v>
      </c>
      <c r="AJ113" s="113">
        <v>89</v>
      </c>
      <c r="AK113" s="488">
        <v>76</v>
      </c>
      <c r="AL113" s="113">
        <v>82.73</v>
      </c>
      <c r="AM113" s="489">
        <v>1335.17</v>
      </c>
      <c r="AN113" s="489">
        <v>1378</v>
      </c>
      <c r="AO113" s="484">
        <f t="shared" si="4"/>
        <v>1.0692770708349231</v>
      </c>
      <c r="AP113" s="83"/>
      <c r="AQ113" s="500">
        <v>24.57</v>
      </c>
      <c r="AR113" s="156"/>
      <c r="AS113" s="156"/>
      <c r="AT113" s="156"/>
      <c r="AU113" s="77"/>
      <c r="AV113" s="77"/>
      <c r="AW113" s="157"/>
      <c r="AX113" s="58"/>
      <c r="BC113" s="58"/>
      <c r="BD113" s="386"/>
      <c r="BE113" s="390"/>
      <c r="BF113" s="382"/>
      <c r="BG113" s="388"/>
      <c r="BH113" s="388"/>
      <c r="BI113" s="385"/>
      <c r="BJ113" s="383"/>
      <c r="BK113" s="389"/>
      <c r="BL113" s="58"/>
      <c r="BN113" s="58"/>
      <c r="BO113" s="382"/>
      <c r="BP113" s="383"/>
      <c r="BQ113" s="382"/>
      <c r="BR113" s="382"/>
      <c r="BS113" s="384"/>
      <c r="BT113" s="383"/>
      <c r="BU113" s="383"/>
      <c r="BV113" s="382"/>
      <c r="BW113" s="58"/>
    </row>
    <row r="114" spans="1:75" x14ac:dyDescent="0.25">
      <c r="A114" s="138" t="s">
        <v>216</v>
      </c>
      <c r="B114" s="139" t="s">
        <v>262</v>
      </c>
      <c r="C114" s="140">
        <v>719</v>
      </c>
      <c r="D114" s="394">
        <v>0</v>
      </c>
      <c r="E114" s="394">
        <v>5515</v>
      </c>
      <c r="F114" s="394">
        <v>0</v>
      </c>
      <c r="G114" s="394">
        <v>0</v>
      </c>
      <c r="H114" s="395">
        <v>8034</v>
      </c>
      <c r="I114" s="394">
        <v>1049</v>
      </c>
      <c r="J114" s="476">
        <f t="shared" si="5"/>
        <v>35.28160953742038</v>
      </c>
      <c r="K114" s="394">
        <v>18</v>
      </c>
      <c r="L114" s="394">
        <v>11</v>
      </c>
      <c r="M114" s="479">
        <v>0.60599999999999998</v>
      </c>
      <c r="N114" s="479">
        <v>70.58</v>
      </c>
      <c r="O114" s="112">
        <v>0.11</v>
      </c>
      <c r="P114" s="479">
        <v>0.52400000000000002</v>
      </c>
      <c r="Q114" s="479">
        <v>47.82</v>
      </c>
      <c r="R114" s="112">
        <v>79.436569172797405</v>
      </c>
      <c r="S114" s="479">
        <v>61.48</v>
      </c>
      <c r="T114" s="479">
        <v>117</v>
      </c>
      <c r="U114" s="112">
        <v>2.5299999999999998</v>
      </c>
      <c r="V114" s="479">
        <v>37.54</v>
      </c>
      <c r="W114" s="112">
        <v>27.41189035243859</v>
      </c>
      <c r="X114" s="487">
        <v>3</v>
      </c>
      <c r="Y114" s="113">
        <v>5</v>
      </c>
      <c r="Z114" s="396">
        <v>2</v>
      </c>
      <c r="AA114" s="91">
        <v>60.76</v>
      </c>
      <c r="AB114" s="113">
        <v>25.74</v>
      </c>
      <c r="AC114" s="113">
        <v>1.49</v>
      </c>
      <c r="AD114" s="91">
        <v>42.05</v>
      </c>
      <c r="AE114" s="78">
        <v>113.4</v>
      </c>
      <c r="AF114" s="113">
        <v>61.57</v>
      </c>
      <c r="AG114" s="113">
        <v>67.319999999999993</v>
      </c>
      <c r="AH114" s="113">
        <v>21.6</v>
      </c>
      <c r="AI114" s="488">
        <v>119</v>
      </c>
      <c r="AJ114" s="113">
        <v>32</v>
      </c>
      <c r="AK114" s="488">
        <v>20</v>
      </c>
      <c r="AL114" s="113">
        <v>78.7</v>
      </c>
      <c r="AM114" s="489">
        <v>47294.01</v>
      </c>
      <c r="AN114" s="489">
        <v>50047</v>
      </c>
      <c r="AO114" s="484">
        <f t="shared" si="4"/>
        <v>1.9403373351790905</v>
      </c>
      <c r="AP114" s="83"/>
      <c r="AQ114" s="500">
        <v>29.73</v>
      </c>
      <c r="AR114" s="156"/>
      <c r="AS114" s="156"/>
      <c r="AT114" s="156"/>
      <c r="AU114" s="77"/>
      <c r="AV114" s="77"/>
      <c r="AW114" s="157"/>
      <c r="AX114" s="58"/>
      <c r="BC114" s="58"/>
      <c r="BD114" s="386"/>
      <c r="BE114" s="390"/>
      <c r="BF114" s="382"/>
      <c r="BG114" s="388"/>
      <c r="BH114" s="388"/>
      <c r="BI114" s="385"/>
      <c r="BJ114" s="383"/>
      <c r="BK114" s="389"/>
      <c r="BL114" s="58"/>
      <c r="BN114" s="58"/>
      <c r="BO114" s="382"/>
      <c r="BP114" s="383"/>
      <c r="BQ114" s="382"/>
      <c r="BR114" s="382"/>
      <c r="BS114" s="384"/>
      <c r="BT114" s="383"/>
      <c r="BU114" s="383"/>
      <c r="BV114" s="382"/>
      <c r="BW114" s="58"/>
    </row>
    <row r="115" spans="1:75" x14ac:dyDescent="0.25">
      <c r="A115" s="69" t="s">
        <v>86</v>
      </c>
      <c r="B115" s="69" t="s">
        <v>85</v>
      </c>
      <c r="C115" s="160">
        <v>801</v>
      </c>
      <c r="D115" s="394">
        <v>0</v>
      </c>
      <c r="E115" s="394">
        <v>5686</v>
      </c>
      <c r="F115" s="394">
        <v>0</v>
      </c>
      <c r="G115" s="394">
        <v>0</v>
      </c>
      <c r="H115" s="395">
        <v>8087</v>
      </c>
      <c r="I115" s="394">
        <v>703</v>
      </c>
      <c r="J115" s="476">
        <f t="shared" si="5"/>
        <v>49.385047432318608</v>
      </c>
      <c r="K115" s="394">
        <v>605</v>
      </c>
      <c r="L115" s="394">
        <v>208</v>
      </c>
      <c r="M115" s="479">
        <v>0.78700000000000003</v>
      </c>
      <c r="N115" s="479">
        <v>43.23</v>
      </c>
      <c r="O115" s="112">
        <v>0.66</v>
      </c>
      <c r="P115" s="479">
        <v>0.5</v>
      </c>
      <c r="Q115" s="479">
        <v>42.05</v>
      </c>
      <c r="R115" s="112">
        <v>52.951973080452731</v>
      </c>
      <c r="S115" s="479">
        <v>60.4</v>
      </c>
      <c r="T115" s="479">
        <v>4933</v>
      </c>
      <c r="U115" s="112">
        <v>2.79</v>
      </c>
      <c r="V115" s="479">
        <v>19.350000000000001</v>
      </c>
      <c r="W115" s="112">
        <v>50.236783895726013</v>
      </c>
      <c r="X115" s="487">
        <v>5</v>
      </c>
      <c r="Y115" s="113">
        <v>5</v>
      </c>
      <c r="Z115" s="491">
        <v>2</v>
      </c>
      <c r="AA115" s="91">
        <v>93.43</v>
      </c>
      <c r="AB115" s="113">
        <v>96.78</v>
      </c>
      <c r="AC115" s="113">
        <v>21.72</v>
      </c>
      <c r="AD115" s="91">
        <v>78.510000000000005</v>
      </c>
      <c r="AE115" s="78">
        <v>300.10000000000002</v>
      </c>
      <c r="AF115" s="492">
        <v>82.41</v>
      </c>
      <c r="AG115" s="492">
        <v>89.6</v>
      </c>
      <c r="AH115" s="113">
        <v>14.5</v>
      </c>
      <c r="AI115" s="488">
        <v>91</v>
      </c>
      <c r="AJ115" s="113">
        <v>95</v>
      </c>
      <c r="AK115" s="488">
        <v>73.5</v>
      </c>
      <c r="AL115" s="91">
        <v>94.17</v>
      </c>
      <c r="AM115" s="489">
        <v>1157509.2</v>
      </c>
      <c r="AN115" s="490">
        <v>1207635</v>
      </c>
      <c r="AO115" s="484">
        <f t="shared" si="4"/>
        <v>1.443496086251411</v>
      </c>
      <c r="AP115" s="83"/>
      <c r="AQ115" s="500">
        <v>20.86</v>
      </c>
      <c r="AR115" s="156"/>
      <c r="AS115" s="156"/>
      <c r="AT115" s="156"/>
      <c r="AU115" s="77"/>
      <c r="AV115" s="77"/>
      <c r="AW115" s="157"/>
      <c r="AX115" s="58"/>
      <c r="BC115" s="58"/>
      <c r="BD115" s="386"/>
      <c r="BE115" s="391"/>
      <c r="BF115" s="382"/>
      <c r="BG115" s="388"/>
      <c r="BH115" s="388"/>
      <c r="BI115" s="385"/>
      <c r="BJ115" s="383"/>
      <c r="BK115" s="389"/>
      <c r="BL115" s="58"/>
      <c r="BN115" s="58"/>
      <c r="BO115" s="382"/>
      <c r="BP115" s="383"/>
      <c r="BQ115" s="382"/>
      <c r="BR115" s="382"/>
      <c r="BS115" s="384"/>
      <c r="BT115" s="383"/>
      <c r="BU115" s="383"/>
      <c r="BV115" s="382"/>
      <c r="BW115" s="58"/>
    </row>
    <row r="116" spans="1:75" x14ac:dyDescent="0.25">
      <c r="A116" s="138" t="s">
        <v>86</v>
      </c>
      <c r="B116" s="139" t="s">
        <v>263</v>
      </c>
      <c r="C116" s="140">
        <v>802</v>
      </c>
      <c r="D116" s="394">
        <v>11</v>
      </c>
      <c r="E116" s="394">
        <v>45</v>
      </c>
      <c r="F116" s="394">
        <v>0</v>
      </c>
      <c r="G116" s="394">
        <v>0</v>
      </c>
      <c r="H116" s="395">
        <v>1140</v>
      </c>
      <c r="I116" s="394">
        <v>823</v>
      </c>
      <c r="J116" s="476">
        <f t="shared" si="5"/>
        <v>17.929459050537965</v>
      </c>
      <c r="K116" s="394">
        <v>1</v>
      </c>
      <c r="L116" s="394">
        <v>0</v>
      </c>
      <c r="M116" s="479">
        <v>0.59499999999999997</v>
      </c>
      <c r="N116" s="479">
        <v>66.05</v>
      </c>
      <c r="O116" s="112">
        <v>0.1</v>
      </c>
      <c r="P116" s="479">
        <v>0.48699999999999999</v>
      </c>
      <c r="Q116" s="479" t="s">
        <v>162</v>
      </c>
      <c r="R116" s="112">
        <v>86.81113394358303</v>
      </c>
      <c r="S116" s="479">
        <v>68.03</v>
      </c>
      <c r="T116" s="479">
        <v>24</v>
      </c>
      <c r="U116" s="112">
        <v>3.15</v>
      </c>
      <c r="V116" s="479">
        <v>40.85</v>
      </c>
      <c r="W116" s="112">
        <v>3.2467532467532472</v>
      </c>
      <c r="X116" s="487">
        <v>3</v>
      </c>
      <c r="Y116" s="113">
        <v>5</v>
      </c>
      <c r="Z116" s="396">
        <v>1</v>
      </c>
      <c r="AA116" s="91">
        <v>42.82</v>
      </c>
      <c r="AB116" s="113">
        <v>45.92</v>
      </c>
      <c r="AC116" s="113">
        <v>1.53</v>
      </c>
      <c r="AD116" s="91">
        <v>41.36</v>
      </c>
      <c r="AE116" s="78">
        <v>231.5</v>
      </c>
      <c r="AF116" s="492">
        <v>78.91</v>
      </c>
      <c r="AG116" s="492">
        <v>72.62</v>
      </c>
      <c r="AH116" s="113">
        <v>19.399999999999999</v>
      </c>
      <c r="AI116" s="488">
        <v>112.5</v>
      </c>
      <c r="AJ116" s="113">
        <v>65.5</v>
      </c>
      <c r="AK116" s="488">
        <v>25</v>
      </c>
      <c r="AL116" s="91">
        <v>73.11</v>
      </c>
      <c r="AM116" s="489">
        <v>5531.97</v>
      </c>
      <c r="AN116" s="489">
        <v>5566</v>
      </c>
      <c r="AO116" s="484">
        <f t="shared" si="4"/>
        <v>0.20505052148390623</v>
      </c>
      <c r="AP116" s="83"/>
      <c r="AQ116" s="500">
        <v>26.09</v>
      </c>
      <c r="AR116" s="156"/>
      <c r="AS116" s="156"/>
      <c r="AT116" s="156"/>
      <c r="AU116" s="77"/>
      <c r="AV116" s="77"/>
      <c r="AW116" s="157"/>
      <c r="AX116" s="58"/>
      <c r="BC116" s="58"/>
      <c r="BD116" s="386"/>
      <c r="BE116" s="391"/>
      <c r="BF116" s="382"/>
      <c r="BG116" s="388"/>
      <c r="BH116" s="388"/>
      <c r="BI116" s="385"/>
      <c r="BJ116" s="383"/>
      <c r="BK116" s="389"/>
      <c r="BL116" s="58"/>
      <c r="BN116" s="58"/>
      <c r="BO116" s="382"/>
      <c r="BP116" s="383"/>
      <c r="BQ116" s="382"/>
      <c r="BR116" s="382"/>
      <c r="BS116" s="384"/>
      <c r="BT116" s="383"/>
      <c r="BU116" s="383"/>
      <c r="BV116" s="382"/>
      <c r="BW116" s="58"/>
    </row>
    <row r="117" spans="1:75" x14ac:dyDescent="0.25">
      <c r="A117" s="138" t="s">
        <v>86</v>
      </c>
      <c r="B117" s="139" t="s">
        <v>264</v>
      </c>
      <c r="C117" s="140">
        <v>803</v>
      </c>
      <c r="D117" s="394">
        <v>0</v>
      </c>
      <c r="E117" s="394" t="s">
        <v>162</v>
      </c>
      <c r="F117" s="394">
        <v>0</v>
      </c>
      <c r="G117" s="394">
        <v>0</v>
      </c>
      <c r="H117" s="395">
        <v>832</v>
      </c>
      <c r="I117" s="394">
        <v>108</v>
      </c>
      <c r="J117" s="476">
        <f t="shared" si="5"/>
        <v>15.401634873878795</v>
      </c>
      <c r="K117" s="394">
        <v>4</v>
      </c>
      <c r="L117" s="394">
        <v>1</v>
      </c>
      <c r="M117" s="479">
        <v>0.626</v>
      </c>
      <c r="N117" s="479">
        <v>62.42</v>
      </c>
      <c r="O117" s="112">
        <v>0.12</v>
      </c>
      <c r="P117" s="479">
        <v>0.501</v>
      </c>
      <c r="Q117" s="479">
        <v>71.56</v>
      </c>
      <c r="R117" s="112">
        <v>69.952413324269202</v>
      </c>
      <c r="S117" s="479">
        <v>66.7</v>
      </c>
      <c r="T117" s="479">
        <v>351</v>
      </c>
      <c r="U117" s="112">
        <v>3.73</v>
      </c>
      <c r="V117" s="479">
        <v>30.29</v>
      </c>
      <c r="W117" s="112">
        <v>22.710622710622708</v>
      </c>
      <c r="X117" s="487">
        <v>4</v>
      </c>
      <c r="Y117" s="113">
        <v>5</v>
      </c>
      <c r="Z117" s="396">
        <v>2</v>
      </c>
      <c r="AA117" s="91">
        <v>64.05</v>
      </c>
      <c r="AB117" s="113">
        <v>76.16</v>
      </c>
      <c r="AC117" s="113">
        <v>2.11</v>
      </c>
      <c r="AD117" s="91">
        <v>63.52</v>
      </c>
      <c r="AE117" s="78">
        <v>125.3</v>
      </c>
      <c r="AF117" s="492">
        <v>68.88</v>
      </c>
      <c r="AG117" s="492">
        <v>84.79</v>
      </c>
      <c r="AH117" s="113">
        <v>18</v>
      </c>
      <c r="AI117" s="488">
        <v>95.5</v>
      </c>
      <c r="AJ117" s="113">
        <v>45</v>
      </c>
      <c r="AK117" s="488">
        <v>25.5</v>
      </c>
      <c r="AL117" s="91">
        <v>83.05</v>
      </c>
      <c r="AM117" s="489">
        <v>24304.86</v>
      </c>
      <c r="AN117" s="489">
        <v>25539</v>
      </c>
      <c r="AO117" s="484">
        <f t="shared" si="4"/>
        <v>1.6925832940407795</v>
      </c>
      <c r="AP117" s="83"/>
      <c r="AQ117" s="500">
        <v>19.8</v>
      </c>
      <c r="AR117" s="156"/>
      <c r="AS117" s="156"/>
      <c r="AT117" s="156"/>
      <c r="AU117" s="77"/>
      <c r="AV117" s="77"/>
      <c r="AW117" s="157"/>
      <c r="AX117" s="58"/>
      <c r="BC117" s="58"/>
      <c r="BD117" s="386"/>
      <c r="BE117" s="391"/>
      <c r="BF117" s="382"/>
      <c r="BG117" s="388"/>
      <c r="BH117" s="388"/>
      <c r="BI117" s="385"/>
      <c r="BJ117" s="383"/>
      <c r="BK117" s="389"/>
      <c r="BL117" s="58"/>
      <c r="BN117" s="58"/>
      <c r="BO117" s="382"/>
      <c r="BP117" s="383"/>
      <c r="BQ117" s="382"/>
      <c r="BR117" s="382"/>
      <c r="BS117" s="384"/>
      <c r="BT117" s="383"/>
      <c r="BU117" s="383"/>
      <c r="BV117" s="382"/>
      <c r="BW117" s="58"/>
    </row>
    <row r="118" spans="1:75" x14ac:dyDescent="0.25">
      <c r="A118" s="138" t="s">
        <v>86</v>
      </c>
      <c r="B118" s="139" t="s">
        <v>265</v>
      </c>
      <c r="C118" s="140">
        <v>804</v>
      </c>
      <c r="D118" s="394">
        <v>40</v>
      </c>
      <c r="E118" s="394">
        <v>0</v>
      </c>
      <c r="F118" s="394">
        <v>0</v>
      </c>
      <c r="G118" s="394">
        <v>0</v>
      </c>
      <c r="H118" s="395">
        <v>4162</v>
      </c>
      <c r="I118" s="394">
        <v>3422</v>
      </c>
      <c r="J118" s="476">
        <f t="shared" si="5"/>
        <v>19.116051981879252</v>
      </c>
      <c r="K118" s="394">
        <v>4</v>
      </c>
      <c r="L118" s="394">
        <v>3</v>
      </c>
      <c r="M118" s="479">
        <v>0.55000000000000004</v>
      </c>
      <c r="N118" s="479">
        <v>78.150000000000006</v>
      </c>
      <c r="O118" s="112">
        <v>0.04</v>
      </c>
      <c r="P118" s="479">
        <v>0.46600000000000003</v>
      </c>
      <c r="Q118" s="479" t="s">
        <v>162</v>
      </c>
      <c r="R118" s="112">
        <v>80.831826401446662</v>
      </c>
      <c r="S118" s="479">
        <v>67.210000000000008</v>
      </c>
      <c r="T118" s="479">
        <v>69</v>
      </c>
      <c r="U118" s="112">
        <v>3.51</v>
      </c>
      <c r="V118" s="479">
        <v>61.68</v>
      </c>
      <c r="W118" s="112">
        <v>13.675213675213675</v>
      </c>
      <c r="X118" s="487">
        <v>1</v>
      </c>
      <c r="Y118" s="113">
        <v>10</v>
      </c>
      <c r="Z118" s="396">
        <v>4</v>
      </c>
      <c r="AA118" s="91">
        <v>36.1</v>
      </c>
      <c r="AB118" s="113">
        <v>10.07</v>
      </c>
      <c r="AC118" s="113">
        <v>0.24</v>
      </c>
      <c r="AD118" s="91">
        <v>24.51</v>
      </c>
      <c r="AE118" s="78">
        <v>23.6</v>
      </c>
      <c r="AF118" s="492">
        <v>55.9</v>
      </c>
      <c r="AG118" s="492">
        <v>60.26</v>
      </c>
      <c r="AH118" s="113">
        <v>16.3</v>
      </c>
      <c r="AI118" s="488">
        <v>100.5</v>
      </c>
      <c r="AJ118" s="113">
        <v>32</v>
      </c>
      <c r="AK118" s="488">
        <v>8.5</v>
      </c>
      <c r="AL118" s="91">
        <v>68.87</v>
      </c>
      <c r="AM118" s="489">
        <v>20335.05</v>
      </c>
      <c r="AN118" s="489">
        <v>20775</v>
      </c>
      <c r="AO118" s="484">
        <f t="shared" si="4"/>
        <v>0.72116862264907267</v>
      </c>
      <c r="AP118" s="83"/>
      <c r="AQ118" s="500">
        <v>5.96</v>
      </c>
      <c r="AR118" s="156"/>
      <c r="AS118" s="156"/>
      <c r="AT118" s="156"/>
      <c r="AU118" s="77"/>
      <c r="AV118" s="77"/>
      <c r="AW118" s="157"/>
      <c r="AX118" s="58"/>
      <c r="BC118" s="58"/>
      <c r="BD118" s="386"/>
      <c r="BE118" s="391"/>
      <c r="BF118" s="382"/>
      <c r="BG118" s="388"/>
      <c r="BH118" s="388"/>
      <c r="BI118" s="385"/>
      <c r="BJ118" s="383"/>
      <c r="BK118" s="389"/>
      <c r="BL118" s="58"/>
      <c r="BN118" s="58"/>
      <c r="BO118" s="382"/>
      <c r="BP118" s="383"/>
      <c r="BQ118" s="382"/>
      <c r="BR118" s="382"/>
      <c r="BS118" s="384"/>
      <c r="BT118" s="383"/>
      <c r="BU118" s="383"/>
      <c r="BV118" s="382"/>
      <c r="BW118" s="58"/>
    </row>
    <row r="119" spans="1:75" x14ac:dyDescent="0.25">
      <c r="A119" s="138" t="s">
        <v>86</v>
      </c>
      <c r="B119" s="139" t="s">
        <v>172</v>
      </c>
      <c r="C119" s="140">
        <v>805</v>
      </c>
      <c r="D119" s="394">
        <v>0</v>
      </c>
      <c r="E119" s="394">
        <v>0</v>
      </c>
      <c r="F119" s="394">
        <v>0</v>
      </c>
      <c r="G119" s="394">
        <v>0</v>
      </c>
      <c r="H119" s="395">
        <v>52</v>
      </c>
      <c r="I119" s="394">
        <v>0</v>
      </c>
      <c r="J119" s="476">
        <f t="shared" si="5"/>
        <v>29.746767229109473</v>
      </c>
      <c r="K119" s="394">
        <v>7</v>
      </c>
      <c r="L119" s="394">
        <v>5</v>
      </c>
      <c r="M119" s="479">
        <v>0.627</v>
      </c>
      <c r="N119" s="479">
        <v>59.84</v>
      </c>
      <c r="O119" s="112">
        <v>0.22</v>
      </c>
      <c r="P119" s="479">
        <v>0.48899999999999999</v>
      </c>
      <c r="Q119" s="479">
        <v>56.92</v>
      </c>
      <c r="R119" s="112">
        <v>71.880371261601937</v>
      </c>
      <c r="S119" s="479">
        <v>70.5</v>
      </c>
      <c r="T119" s="479">
        <v>775</v>
      </c>
      <c r="U119" s="112">
        <v>2.96</v>
      </c>
      <c r="V119" s="479">
        <v>26.24</v>
      </c>
      <c r="W119" s="112">
        <v>4.3898156277436353</v>
      </c>
      <c r="X119" s="487">
        <v>5</v>
      </c>
      <c r="Y119" s="113">
        <v>10</v>
      </c>
      <c r="Z119" s="396">
        <v>5</v>
      </c>
      <c r="AA119" s="91">
        <v>64.03</v>
      </c>
      <c r="AB119" s="113">
        <v>88.07</v>
      </c>
      <c r="AC119" s="113">
        <v>1.8</v>
      </c>
      <c r="AD119" s="91">
        <v>62.54</v>
      </c>
      <c r="AE119" s="78">
        <v>206</v>
      </c>
      <c r="AF119" s="492">
        <v>78.05</v>
      </c>
      <c r="AG119" s="492">
        <v>92.52</v>
      </c>
      <c r="AH119" s="113">
        <v>15.4</v>
      </c>
      <c r="AI119" s="488">
        <v>81.5</v>
      </c>
      <c r="AJ119" s="113">
        <v>41</v>
      </c>
      <c r="AK119" s="488">
        <v>27.5</v>
      </c>
      <c r="AL119" s="91">
        <v>78.48</v>
      </c>
      <c r="AM119" s="489">
        <v>20148.939999999999</v>
      </c>
      <c r="AN119" s="489">
        <v>22611</v>
      </c>
      <c r="AO119" s="484">
        <f t="shared" si="4"/>
        <v>4.0731009505545561</v>
      </c>
      <c r="AP119" s="83"/>
      <c r="AQ119" s="500">
        <v>14.62</v>
      </c>
      <c r="AR119" s="156"/>
      <c r="AS119" s="156"/>
      <c r="AT119" s="156"/>
      <c r="AU119" s="77"/>
      <c r="AV119" s="77"/>
      <c r="AW119" s="157"/>
      <c r="AX119" s="58"/>
      <c r="BC119" s="58"/>
      <c r="BD119" s="386"/>
      <c r="BE119" s="391"/>
      <c r="BF119" s="382"/>
      <c r="BG119" s="388"/>
      <c r="BH119" s="388"/>
      <c r="BI119" s="385"/>
      <c r="BJ119" s="383"/>
      <c r="BK119" s="389"/>
      <c r="BL119" s="58"/>
      <c r="BN119" s="58"/>
      <c r="BO119" s="382"/>
      <c r="BP119" s="383"/>
      <c r="BQ119" s="382"/>
      <c r="BR119" s="382"/>
      <c r="BS119" s="384"/>
      <c r="BT119" s="383"/>
      <c r="BU119" s="383"/>
      <c r="BV119" s="382"/>
      <c r="BW119" s="58"/>
    </row>
    <row r="120" spans="1:75" x14ac:dyDescent="0.25">
      <c r="A120" s="138" t="s">
        <v>86</v>
      </c>
      <c r="B120" s="139" t="s">
        <v>266</v>
      </c>
      <c r="C120" s="140">
        <v>806</v>
      </c>
      <c r="D120" s="394">
        <v>0</v>
      </c>
      <c r="E120" s="394">
        <v>3</v>
      </c>
      <c r="F120" s="394">
        <v>0</v>
      </c>
      <c r="G120" s="394">
        <v>0</v>
      </c>
      <c r="H120" s="395">
        <v>572</v>
      </c>
      <c r="I120" s="394">
        <v>566</v>
      </c>
      <c r="J120" s="476">
        <f t="shared" si="5"/>
        <v>60.172254395376605</v>
      </c>
      <c r="K120" s="394">
        <v>18</v>
      </c>
      <c r="L120" s="394">
        <v>21</v>
      </c>
      <c r="M120" s="479">
        <v>0.66600000000000004</v>
      </c>
      <c r="N120" s="479">
        <v>57.57</v>
      </c>
      <c r="O120" s="112">
        <v>0.23</v>
      </c>
      <c r="P120" s="479">
        <v>0.48099999999999998</v>
      </c>
      <c r="Q120" s="479">
        <v>56.62</v>
      </c>
      <c r="R120" s="112">
        <v>70.386777986028264</v>
      </c>
      <c r="S120" s="479">
        <v>65.960000000000008</v>
      </c>
      <c r="T120" s="479">
        <v>208</v>
      </c>
      <c r="U120" s="112">
        <v>3.16</v>
      </c>
      <c r="V120" s="479">
        <v>36.06</v>
      </c>
      <c r="W120" s="112">
        <v>39.882697947214076</v>
      </c>
      <c r="X120" s="487">
        <v>4</v>
      </c>
      <c r="Y120" s="113">
        <v>5</v>
      </c>
      <c r="Z120" s="396">
        <v>3</v>
      </c>
      <c r="AA120" s="91">
        <v>73.56</v>
      </c>
      <c r="AB120" s="113">
        <v>70.180000000000007</v>
      </c>
      <c r="AC120" s="113">
        <v>3.63</v>
      </c>
      <c r="AD120" s="91">
        <v>65.290000000000006</v>
      </c>
      <c r="AE120" s="78">
        <v>132.6</v>
      </c>
      <c r="AF120" s="492">
        <v>76.209999999999994</v>
      </c>
      <c r="AG120" s="492">
        <v>87.05</v>
      </c>
      <c r="AH120" s="113">
        <v>19</v>
      </c>
      <c r="AI120" s="488">
        <v>116</v>
      </c>
      <c r="AJ120" s="113">
        <v>54.5</v>
      </c>
      <c r="AK120" s="488">
        <v>35.5</v>
      </c>
      <c r="AL120" s="91">
        <v>83.91</v>
      </c>
      <c r="AM120" s="489">
        <v>28075.74</v>
      </c>
      <c r="AN120" s="489">
        <v>29438</v>
      </c>
      <c r="AO120" s="484">
        <f t="shared" si="4"/>
        <v>1.6173631279769156</v>
      </c>
      <c r="AP120" s="83"/>
      <c r="AQ120" s="500">
        <v>33.76</v>
      </c>
      <c r="AR120" s="156"/>
      <c r="AS120" s="156"/>
      <c r="AT120" s="156"/>
      <c r="AU120" s="77"/>
      <c r="AV120" s="77"/>
      <c r="AW120" s="157"/>
      <c r="AX120" s="58"/>
      <c r="BC120" s="58"/>
      <c r="BD120" s="386"/>
      <c r="BE120" s="391"/>
      <c r="BF120" s="382"/>
      <c r="BG120" s="388"/>
      <c r="BH120" s="388"/>
      <c r="BI120" s="385"/>
      <c r="BJ120" s="383"/>
      <c r="BK120" s="389"/>
      <c r="BL120" s="58"/>
      <c r="BN120" s="58"/>
      <c r="BO120" s="382"/>
      <c r="BP120" s="383"/>
      <c r="BQ120" s="382"/>
      <c r="BR120" s="382"/>
      <c r="BS120" s="384"/>
      <c r="BT120" s="383"/>
      <c r="BU120" s="383"/>
      <c r="BV120" s="382"/>
      <c r="BW120" s="58"/>
    </row>
    <row r="121" spans="1:75" x14ac:dyDescent="0.25">
      <c r="A121" s="138" t="s">
        <v>86</v>
      </c>
      <c r="B121" s="139" t="s">
        <v>193</v>
      </c>
      <c r="C121" s="140">
        <v>807</v>
      </c>
      <c r="D121" s="394">
        <v>6</v>
      </c>
      <c r="E121" s="394">
        <v>0</v>
      </c>
      <c r="F121" s="394">
        <v>0</v>
      </c>
      <c r="G121" s="394">
        <v>0</v>
      </c>
      <c r="H121" s="395">
        <v>130</v>
      </c>
      <c r="I121" s="394">
        <v>985</v>
      </c>
      <c r="J121" s="476">
        <f t="shared" si="5"/>
        <v>34.526713075358515</v>
      </c>
      <c r="K121" s="394">
        <v>1</v>
      </c>
      <c r="L121" s="394">
        <v>0</v>
      </c>
      <c r="M121" s="479">
        <v>0.60599999999999998</v>
      </c>
      <c r="N121" s="479">
        <v>58.33</v>
      </c>
      <c r="O121" s="112">
        <v>0.11</v>
      </c>
      <c r="P121" s="479">
        <v>0.48299999999999998</v>
      </c>
      <c r="Q121" s="479" t="s">
        <v>162</v>
      </c>
      <c r="R121" s="112">
        <v>70.010200612036712</v>
      </c>
      <c r="S121" s="479">
        <v>62.71</v>
      </c>
      <c r="T121" s="479">
        <v>22</v>
      </c>
      <c r="U121" s="112">
        <v>5.18</v>
      </c>
      <c r="V121" s="479">
        <v>36.36</v>
      </c>
      <c r="W121" s="112">
        <v>0</v>
      </c>
      <c r="X121" s="487">
        <v>3</v>
      </c>
      <c r="Y121" s="113">
        <v>5</v>
      </c>
      <c r="Z121" s="396">
        <v>1</v>
      </c>
      <c r="AA121" s="91">
        <v>33.369999999999997</v>
      </c>
      <c r="AB121" s="113">
        <v>46.27</v>
      </c>
      <c r="AC121" s="113">
        <v>3.17</v>
      </c>
      <c r="AD121" s="91">
        <v>50</v>
      </c>
      <c r="AE121" s="78">
        <v>118.1</v>
      </c>
      <c r="AF121" s="492">
        <v>67.3</v>
      </c>
      <c r="AG121" s="492">
        <v>69.790000000000006</v>
      </c>
      <c r="AH121" s="113">
        <v>12.5</v>
      </c>
      <c r="AI121" s="488">
        <v>102.5</v>
      </c>
      <c r="AJ121" s="113">
        <v>54</v>
      </c>
      <c r="AK121" s="488">
        <v>36</v>
      </c>
      <c r="AL121" s="91">
        <v>76.709999999999994</v>
      </c>
      <c r="AM121" s="489">
        <v>2789.35</v>
      </c>
      <c r="AN121" s="489">
        <v>2869</v>
      </c>
      <c r="AO121" s="484">
        <f t="shared" si="4"/>
        <v>0.95183465681969037</v>
      </c>
      <c r="AP121" s="83"/>
      <c r="AQ121" s="500">
        <v>13.07</v>
      </c>
      <c r="AR121" s="156"/>
      <c r="AS121" s="156"/>
      <c r="AT121" s="156"/>
      <c r="AU121" s="77"/>
      <c r="AV121" s="77"/>
      <c r="AW121" s="157"/>
      <c r="AX121" s="58"/>
      <c r="BC121" s="58"/>
      <c r="BD121" s="386"/>
      <c r="BE121" s="391"/>
      <c r="BF121" s="382"/>
      <c r="BG121" s="388"/>
      <c r="BH121" s="388"/>
      <c r="BI121" s="385"/>
      <c r="BJ121" s="383"/>
      <c r="BK121" s="389"/>
      <c r="BL121" s="58"/>
      <c r="BN121" s="58"/>
      <c r="BO121" s="382"/>
      <c r="BP121" s="383"/>
      <c r="BQ121" s="382"/>
      <c r="BR121" s="382"/>
      <c r="BS121" s="384"/>
      <c r="BT121" s="383"/>
      <c r="BU121" s="383"/>
      <c r="BV121" s="382"/>
      <c r="BW121" s="58"/>
    </row>
    <row r="122" spans="1:75" x14ac:dyDescent="0.25">
      <c r="A122" s="138" t="s">
        <v>86</v>
      </c>
      <c r="B122" s="139" t="s">
        <v>267</v>
      </c>
      <c r="C122" s="140">
        <v>808</v>
      </c>
      <c r="D122" s="394">
        <v>12</v>
      </c>
      <c r="E122" s="394">
        <v>3</v>
      </c>
      <c r="F122" s="394">
        <v>0</v>
      </c>
      <c r="G122" s="394">
        <v>0</v>
      </c>
      <c r="H122" s="395">
        <v>373</v>
      </c>
      <c r="I122" s="394">
        <v>628</v>
      </c>
      <c r="J122" s="476">
        <f t="shared" si="5"/>
        <v>0</v>
      </c>
      <c r="K122" s="394">
        <v>0</v>
      </c>
      <c r="L122" s="394">
        <v>1</v>
      </c>
      <c r="M122" s="479">
        <v>0.61799999999999999</v>
      </c>
      <c r="N122" s="479">
        <v>58.38</v>
      </c>
      <c r="O122" s="112">
        <v>0.09</v>
      </c>
      <c r="P122" s="479">
        <v>0.495</v>
      </c>
      <c r="Q122" s="479" t="s">
        <v>162</v>
      </c>
      <c r="R122" s="112">
        <v>74.855744011190765</v>
      </c>
      <c r="S122" s="479">
        <v>65.94</v>
      </c>
      <c r="T122" s="479">
        <v>13</v>
      </c>
      <c r="U122" s="112">
        <v>2.93</v>
      </c>
      <c r="V122" s="479">
        <v>21.54</v>
      </c>
      <c r="W122" s="112">
        <v>3.2467532467532472</v>
      </c>
      <c r="X122" s="487">
        <v>4</v>
      </c>
      <c r="Y122" s="113">
        <v>10</v>
      </c>
      <c r="Z122" s="396">
        <v>1</v>
      </c>
      <c r="AA122" s="91">
        <v>55.17</v>
      </c>
      <c r="AB122" s="113">
        <v>79.599999999999994</v>
      </c>
      <c r="AC122" s="113">
        <v>0.96</v>
      </c>
      <c r="AD122" s="91">
        <v>60.41</v>
      </c>
      <c r="AE122" s="78">
        <v>217</v>
      </c>
      <c r="AF122" s="492">
        <v>75.39</v>
      </c>
      <c r="AG122" s="492">
        <v>82.97</v>
      </c>
      <c r="AH122" s="113">
        <v>15.1</v>
      </c>
      <c r="AI122" s="488">
        <v>104</v>
      </c>
      <c r="AJ122" s="113">
        <v>49</v>
      </c>
      <c r="AK122" s="488">
        <v>33</v>
      </c>
      <c r="AL122" s="91">
        <v>78.36</v>
      </c>
      <c r="AM122" s="489">
        <v>6172.56</v>
      </c>
      <c r="AN122" s="489">
        <v>6353</v>
      </c>
      <c r="AO122" s="484">
        <f t="shared" si="4"/>
        <v>0.97442012174311021</v>
      </c>
      <c r="AP122" s="83"/>
      <c r="AQ122" s="500">
        <v>13.47</v>
      </c>
      <c r="AR122" s="156"/>
      <c r="AS122" s="156"/>
      <c r="AT122" s="156"/>
      <c r="AU122" s="77"/>
      <c r="AV122" s="77"/>
      <c r="AW122" s="157"/>
      <c r="AX122" s="58"/>
      <c r="BC122" s="58"/>
      <c r="BD122" s="386"/>
      <c r="BE122" s="391"/>
      <c r="BF122" s="382"/>
      <c r="BG122" s="388"/>
      <c r="BH122" s="388"/>
      <c r="BI122" s="385"/>
      <c r="BJ122" s="383"/>
      <c r="BK122" s="389"/>
      <c r="BL122" s="58"/>
      <c r="BN122" s="58"/>
      <c r="BO122" s="382"/>
      <c r="BP122" s="383"/>
      <c r="BQ122" s="382"/>
      <c r="BR122" s="382"/>
      <c r="BS122" s="384"/>
      <c r="BT122" s="383"/>
      <c r="BU122" s="383"/>
      <c r="BV122" s="382"/>
      <c r="BW122" s="58"/>
    </row>
    <row r="123" spans="1:75" x14ac:dyDescent="0.25">
      <c r="A123" s="138" t="s">
        <v>86</v>
      </c>
      <c r="B123" s="139" t="s">
        <v>268</v>
      </c>
      <c r="C123" s="140">
        <v>809</v>
      </c>
      <c r="D123" s="394">
        <v>26</v>
      </c>
      <c r="E123" s="394" t="s">
        <v>162</v>
      </c>
      <c r="F123" s="394">
        <v>0</v>
      </c>
      <c r="G123" s="394">
        <v>0</v>
      </c>
      <c r="H123" s="395">
        <v>1021</v>
      </c>
      <c r="I123" s="394">
        <v>143</v>
      </c>
      <c r="J123" s="476">
        <f t="shared" si="5"/>
        <v>59.744521491340684</v>
      </c>
      <c r="K123" s="394">
        <v>13</v>
      </c>
      <c r="L123" s="394">
        <v>3</v>
      </c>
      <c r="M123" s="479">
        <v>0.60099999999999998</v>
      </c>
      <c r="N123" s="479">
        <v>70.349999999999994</v>
      </c>
      <c r="O123" s="112">
        <v>0.14000000000000001</v>
      </c>
      <c r="P123" s="479">
        <v>0.46600000000000003</v>
      </c>
      <c r="Q123" s="479">
        <v>62.56</v>
      </c>
      <c r="R123" s="112">
        <v>79.211469534050181</v>
      </c>
      <c r="S123" s="479">
        <v>64.78</v>
      </c>
      <c r="T123" s="479">
        <v>59</v>
      </c>
      <c r="U123" s="112">
        <v>5.1100000000000003</v>
      </c>
      <c r="V123" s="479">
        <v>62.44</v>
      </c>
      <c r="W123" s="112">
        <v>14.022787028921998</v>
      </c>
      <c r="X123" s="487">
        <v>1</v>
      </c>
      <c r="Y123" s="113">
        <v>10</v>
      </c>
      <c r="Z123" s="396">
        <v>1</v>
      </c>
      <c r="AA123" s="91">
        <v>50.35</v>
      </c>
      <c r="AB123" s="113">
        <v>26.11</v>
      </c>
      <c r="AC123" s="113">
        <v>0.95</v>
      </c>
      <c r="AD123" s="91">
        <v>41.68</v>
      </c>
      <c r="AE123" s="78">
        <v>50.6</v>
      </c>
      <c r="AF123" s="492">
        <v>62.69</v>
      </c>
      <c r="AG123" s="492">
        <v>72.88</v>
      </c>
      <c r="AH123" s="113">
        <v>17.399999999999999</v>
      </c>
      <c r="AI123" s="488">
        <v>99.5</v>
      </c>
      <c r="AJ123" s="113">
        <v>51</v>
      </c>
      <c r="AK123" s="488">
        <v>23</v>
      </c>
      <c r="AL123" s="91">
        <v>76.099999999999994</v>
      </c>
      <c r="AM123" s="489">
        <v>19806.52</v>
      </c>
      <c r="AN123" s="489">
        <v>21245</v>
      </c>
      <c r="AO123" s="484">
        <f t="shared" si="4"/>
        <v>2.4208863209353946</v>
      </c>
      <c r="AP123" s="83"/>
      <c r="AQ123" s="500">
        <v>6.05</v>
      </c>
      <c r="AR123" s="156"/>
      <c r="AS123" s="156"/>
      <c r="AT123" s="156"/>
      <c r="AU123" s="77"/>
      <c r="AV123" s="77"/>
      <c r="AW123" s="157"/>
      <c r="AX123" s="58"/>
      <c r="BC123" s="58"/>
      <c r="BD123" s="386"/>
      <c r="BE123" s="391"/>
      <c r="BF123" s="382"/>
      <c r="BG123" s="388"/>
      <c r="BH123" s="388"/>
      <c r="BI123" s="385"/>
      <c r="BJ123" s="383"/>
      <c r="BK123" s="389"/>
      <c r="BL123" s="58"/>
      <c r="BN123" s="58"/>
      <c r="BO123" s="382"/>
      <c r="BP123" s="383"/>
      <c r="BQ123" s="382"/>
      <c r="BR123" s="382"/>
      <c r="BS123" s="384"/>
      <c r="BT123" s="383"/>
      <c r="BU123" s="383"/>
      <c r="BV123" s="382"/>
      <c r="BW123" s="58"/>
    </row>
    <row r="124" spans="1:75" x14ac:dyDescent="0.25">
      <c r="A124" s="138" t="s">
        <v>86</v>
      </c>
      <c r="B124" s="139" t="s">
        <v>269</v>
      </c>
      <c r="C124" s="140">
        <v>810</v>
      </c>
      <c r="D124" s="394">
        <v>0</v>
      </c>
      <c r="E124" s="394">
        <v>0</v>
      </c>
      <c r="F124" s="394">
        <v>0</v>
      </c>
      <c r="G124" s="394">
        <v>0</v>
      </c>
      <c r="H124" s="395">
        <v>436</v>
      </c>
      <c r="I124" s="394">
        <v>155</v>
      </c>
      <c r="J124" s="476">
        <f t="shared" si="5"/>
        <v>0</v>
      </c>
      <c r="K124" s="394">
        <v>0</v>
      </c>
      <c r="L124" s="394">
        <v>0</v>
      </c>
      <c r="M124" s="479">
        <v>0.626</v>
      </c>
      <c r="N124" s="479">
        <v>52.51</v>
      </c>
      <c r="O124" s="112">
        <v>0.1</v>
      </c>
      <c r="P124" s="479">
        <v>0.50800000000000001</v>
      </c>
      <c r="Q124" s="479" t="s">
        <v>162</v>
      </c>
      <c r="R124" s="112">
        <v>68.804861580013508</v>
      </c>
      <c r="S124" s="479">
        <v>64.92</v>
      </c>
      <c r="T124" s="479">
        <v>8</v>
      </c>
      <c r="U124" s="112">
        <v>6.36</v>
      </c>
      <c r="V124" s="479">
        <v>35</v>
      </c>
      <c r="W124" s="112">
        <v>26.217228464419478</v>
      </c>
      <c r="X124" s="487">
        <v>4</v>
      </c>
      <c r="Y124" s="113">
        <v>5</v>
      </c>
      <c r="Z124" s="396">
        <v>1</v>
      </c>
      <c r="AA124" s="91">
        <v>51.3</v>
      </c>
      <c r="AB124" s="113">
        <v>47.32</v>
      </c>
      <c r="AC124" s="113">
        <v>1.29</v>
      </c>
      <c r="AD124" s="91">
        <v>60.2</v>
      </c>
      <c r="AE124" s="78">
        <v>167.4</v>
      </c>
      <c r="AF124" s="492">
        <v>82.17</v>
      </c>
      <c r="AG124" s="492">
        <v>83.32</v>
      </c>
      <c r="AH124" s="113">
        <v>14.4</v>
      </c>
      <c r="AI124" s="488">
        <v>97.5</v>
      </c>
      <c r="AJ124" s="113">
        <v>60</v>
      </c>
      <c r="AK124" s="488">
        <v>39</v>
      </c>
      <c r="AL124" s="91">
        <v>79.98</v>
      </c>
      <c r="AM124" s="489">
        <v>6689.43</v>
      </c>
      <c r="AN124" s="489">
        <v>6867</v>
      </c>
      <c r="AO124" s="484">
        <f t="shared" si="4"/>
        <v>0.88482875222552437</v>
      </c>
      <c r="AP124" s="83"/>
      <c r="AQ124" s="500">
        <v>18.809999999999999</v>
      </c>
      <c r="AR124" s="156"/>
      <c r="AS124" s="156"/>
      <c r="AT124" s="156"/>
      <c r="AU124" s="77"/>
      <c r="AV124" s="77"/>
      <c r="AW124" s="157"/>
      <c r="AX124" s="58"/>
      <c r="BC124" s="58"/>
      <c r="BD124" s="386"/>
      <c r="BE124" s="391"/>
      <c r="BF124" s="382"/>
      <c r="BG124" s="388"/>
      <c r="BH124" s="388"/>
      <c r="BI124" s="385"/>
      <c r="BJ124" s="383"/>
      <c r="BK124" s="389"/>
      <c r="BL124" s="58"/>
      <c r="BN124" s="58"/>
      <c r="BO124" s="382"/>
      <c r="BP124" s="383"/>
      <c r="BQ124" s="382"/>
      <c r="BR124" s="382"/>
      <c r="BS124" s="384"/>
      <c r="BT124" s="383"/>
      <c r="BU124" s="383"/>
      <c r="BV124" s="382"/>
      <c r="BW124" s="58"/>
    </row>
    <row r="125" spans="1:75" x14ac:dyDescent="0.25">
      <c r="A125" s="138" t="s">
        <v>86</v>
      </c>
      <c r="B125" s="139" t="s">
        <v>270</v>
      </c>
      <c r="C125" s="140">
        <v>811</v>
      </c>
      <c r="D125" s="394">
        <v>0</v>
      </c>
      <c r="E125" s="394">
        <v>9</v>
      </c>
      <c r="F125" s="394">
        <v>0</v>
      </c>
      <c r="G125" s="394">
        <v>0</v>
      </c>
      <c r="H125" s="395">
        <v>1608</v>
      </c>
      <c r="I125" s="394">
        <v>219</v>
      </c>
      <c r="J125" s="476">
        <f t="shared" si="5"/>
        <v>10.869317647556807</v>
      </c>
      <c r="K125" s="394">
        <v>1</v>
      </c>
      <c r="L125" s="394">
        <v>0</v>
      </c>
      <c r="M125" s="479">
        <v>0.55700000000000005</v>
      </c>
      <c r="N125" s="479">
        <v>78.95</v>
      </c>
      <c r="O125" s="112">
        <v>0.08</v>
      </c>
      <c r="P125" s="479">
        <v>0.46600000000000003</v>
      </c>
      <c r="Q125" s="479">
        <v>56.14</v>
      </c>
      <c r="R125" s="112">
        <v>91.570881226053629</v>
      </c>
      <c r="S125" s="479">
        <v>67.47999999999999</v>
      </c>
      <c r="T125" s="479">
        <v>85</v>
      </c>
      <c r="U125" s="112">
        <v>3.14</v>
      </c>
      <c r="V125" s="479">
        <v>44.76</v>
      </c>
      <c r="W125" s="112">
        <v>64.133016627078391</v>
      </c>
      <c r="X125" s="487">
        <v>1</v>
      </c>
      <c r="Y125" s="113">
        <v>5</v>
      </c>
      <c r="Z125" s="396">
        <v>2</v>
      </c>
      <c r="AA125" s="91">
        <v>42.91</v>
      </c>
      <c r="AB125" s="113">
        <v>36.17</v>
      </c>
      <c r="AC125" s="113">
        <v>0.57999999999999996</v>
      </c>
      <c r="AD125" s="91">
        <v>36.28</v>
      </c>
      <c r="AE125" s="78">
        <v>69</v>
      </c>
      <c r="AF125" s="492">
        <v>45.07</v>
      </c>
      <c r="AG125" s="492">
        <v>64.98</v>
      </c>
      <c r="AH125" s="113">
        <v>16.5</v>
      </c>
      <c r="AI125" s="488">
        <v>119</v>
      </c>
      <c r="AJ125" s="113">
        <v>31</v>
      </c>
      <c r="AK125" s="488">
        <v>19</v>
      </c>
      <c r="AL125" s="91">
        <v>63.27</v>
      </c>
      <c r="AM125" s="489">
        <v>9131.66</v>
      </c>
      <c r="AN125" s="489">
        <v>9183</v>
      </c>
      <c r="AO125" s="484">
        <f t="shared" si="4"/>
        <v>0.18740659785113969</v>
      </c>
      <c r="AP125" s="83"/>
      <c r="AQ125" s="500">
        <v>9.4</v>
      </c>
      <c r="AR125" s="156"/>
      <c r="AS125" s="156"/>
      <c r="AT125" s="156"/>
      <c r="AU125" s="77"/>
      <c r="AV125" s="77"/>
      <c r="AW125" s="157"/>
      <c r="AX125" s="58"/>
      <c r="BC125" s="58"/>
      <c r="BD125" s="386"/>
      <c r="BE125" s="391"/>
      <c r="BF125" s="382"/>
      <c r="BG125" s="388"/>
      <c r="BH125" s="388"/>
      <c r="BI125" s="385"/>
      <c r="BJ125" s="383"/>
      <c r="BK125" s="389"/>
      <c r="BL125" s="58"/>
      <c r="BN125" s="58"/>
      <c r="BO125" s="382"/>
      <c r="BP125" s="383"/>
      <c r="BQ125" s="382"/>
      <c r="BR125" s="382"/>
      <c r="BS125" s="384"/>
      <c r="BT125" s="383"/>
      <c r="BU125" s="383"/>
      <c r="BV125" s="382"/>
      <c r="BW125" s="58"/>
    </row>
    <row r="126" spans="1:75" x14ac:dyDescent="0.25">
      <c r="A126" s="138" t="s">
        <v>86</v>
      </c>
      <c r="B126" s="139" t="s">
        <v>271</v>
      </c>
      <c r="C126" s="140">
        <v>812</v>
      </c>
      <c r="D126" s="394">
        <v>0</v>
      </c>
      <c r="E126" s="394">
        <v>0</v>
      </c>
      <c r="F126" s="394">
        <v>0</v>
      </c>
      <c r="G126" s="394">
        <v>0</v>
      </c>
      <c r="H126" s="395">
        <v>19</v>
      </c>
      <c r="I126" s="394">
        <v>78</v>
      </c>
      <c r="J126" s="476">
        <f t="shared" si="5"/>
        <v>0</v>
      </c>
      <c r="K126" s="394">
        <v>0</v>
      </c>
      <c r="L126" s="394">
        <v>0</v>
      </c>
      <c r="M126" s="479">
        <v>0.65900000000000003</v>
      </c>
      <c r="N126" s="479">
        <v>47.6</v>
      </c>
      <c r="O126" s="112">
        <v>0.12</v>
      </c>
      <c r="P126" s="479">
        <v>0.497</v>
      </c>
      <c r="Q126" s="479" t="s">
        <v>162</v>
      </c>
      <c r="R126" s="112">
        <v>75.407823188914222</v>
      </c>
      <c r="S126" s="479">
        <v>64.34</v>
      </c>
      <c r="T126" s="479">
        <v>9</v>
      </c>
      <c r="U126" s="112">
        <v>2.09</v>
      </c>
      <c r="V126" s="479">
        <v>35.380000000000003</v>
      </c>
      <c r="W126" s="479" t="s">
        <v>162</v>
      </c>
      <c r="X126" s="487">
        <v>4</v>
      </c>
      <c r="Y126" s="113">
        <v>10</v>
      </c>
      <c r="Z126" s="396">
        <v>2</v>
      </c>
      <c r="AA126" s="91">
        <v>47.81</v>
      </c>
      <c r="AB126" s="113">
        <v>71.27</v>
      </c>
      <c r="AC126" s="113">
        <v>0.6</v>
      </c>
      <c r="AD126" s="91">
        <v>66.05</v>
      </c>
      <c r="AE126" s="78">
        <v>267.60000000000002</v>
      </c>
      <c r="AF126" s="492">
        <v>87.39</v>
      </c>
      <c r="AG126" s="492">
        <v>91.84</v>
      </c>
      <c r="AH126" s="113">
        <v>14.1</v>
      </c>
      <c r="AI126" s="488">
        <v>72.5</v>
      </c>
      <c r="AJ126" s="113">
        <v>69</v>
      </c>
      <c r="AK126" s="488">
        <v>33.5</v>
      </c>
      <c r="AL126" s="91">
        <v>83.66</v>
      </c>
      <c r="AM126" s="489">
        <v>3514.92</v>
      </c>
      <c r="AN126" s="489">
        <v>3782</v>
      </c>
      <c r="AO126" s="484">
        <f t="shared" si="4"/>
        <v>2.5328219893103299</v>
      </c>
      <c r="AP126" s="83"/>
      <c r="AQ126" s="500">
        <v>27.88</v>
      </c>
      <c r="AR126" s="156"/>
      <c r="AS126" s="156"/>
      <c r="AT126" s="156"/>
      <c r="AU126" s="77"/>
      <c r="AV126" s="77"/>
      <c r="AW126" s="157"/>
      <c r="AX126" s="58"/>
      <c r="BC126" s="58"/>
      <c r="BD126" s="386"/>
      <c r="BE126" s="391"/>
      <c r="BF126" s="382"/>
      <c r="BG126" s="388"/>
      <c r="BH126" s="388"/>
      <c r="BI126" s="385"/>
      <c r="BJ126" s="383"/>
      <c r="BK126" s="389"/>
      <c r="BL126" s="58"/>
      <c r="BN126" s="58"/>
      <c r="BO126" s="382"/>
      <c r="BP126" s="383"/>
      <c r="BQ126" s="382"/>
      <c r="BR126" s="382"/>
      <c r="BS126" s="384"/>
      <c r="BT126" s="383"/>
      <c r="BU126" s="383"/>
      <c r="BV126" s="382"/>
      <c r="BW126" s="58"/>
    </row>
    <row r="127" spans="1:75" x14ac:dyDescent="0.25">
      <c r="A127" s="138" t="s">
        <v>86</v>
      </c>
      <c r="B127" s="139" t="s">
        <v>272</v>
      </c>
      <c r="C127" s="140">
        <v>813</v>
      </c>
      <c r="D127" s="394">
        <v>3</v>
      </c>
      <c r="E127" s="394">
        <v>0</v>
      </c>
      <c r="F127" s="394">
        <v>0</v>
      </c>
      <c r="G127" s="394">
        <v>0</v>
      </c>
      <c r="H127" s="395">
        <v>367</v>
      </c>
      <c r="I127" s="394">
        <v>220</v>
      </c>
      <c r="J127" s="476">
        <f t="shared" si="5"/>
        <v>36.311771330867899</v>
      </c>
      <c r="K127" s="394">
        <v>4</v>
      </c>
      <c r="L127" s="394">
        <v>0</v>
      </c>
      <c r="M127" s="479">
        <v>0.64800000000000002</v>
      </c>
      <c r="N127" s="479">
        <v>73.41</v>
      </c>
      <c r="O127" s="112">
        <v>0.26</v>
      </c>
      <c r="P127" s="479">
        <v>0.49</v>
      </c>
      <c r="Q127" s="479">
        <v>55.73</v>
      </c>
      <c r="R127" s="112">
        <v>68.833361472226912</v>
      </c>
      <c r="S127" s="479">
        <v>63.37</v>
      </c>
      <c r="T127" s="479">
        <v>9</v>
      </c>
      <c r="U127" s="112">
        <v>4.66</v>
      </c>
      <c r="V127" s="479">
        <v>40.630000000000003</v>
      </c>
      <c r="W127" s="112">
        <v>9.025270758122744</v>
      </c>
      <c r="X127" s="487">
        <v>4</v>
      </c>
      <c r="Y127" s="113">
        <v>10</v>
      </c>
      <c r="Z127" s="396">
        <v>2</v>
      </c>
      <c r="AA127" s="91">
        <v>52.13</v>
      </c>
      <c r="AB127" s="113">
        <v>57.68</v>
      </c>
      <c r="AC127" s="113">
        <v>4.76</v>
      </c>
      <c r="AD127" s="91">
        <v>57.33</v>
      </c>
      <c r="AE127" s="78">
        <v>67.2</v>
      </c>
      <c r="AF127" s="492">
        <v>48.55</v>
      </c>
      <c r="AG127" s="492">
        <v>76.7</v>
      </c>
      <c r="AH127" s="113">
        <v>18.399999999999999</v>
      </c>
      <c r="AI127" s="488">
        <v>109</v>
      </c>
      <c r="AJ127" s="113">
        <v>60.5</v>
      </c>
      <c r="AK127" s="488">
        <v>12.5</v>
      </c>
      <c r="AL127" s="91">
        <v>82.42</v>
      </c>
      <c r="AM127" s="489">
        <v>10457.31</v>
      </c>
      <c r="AN127" s="489">
        <v>10872</v>
      </c>
      <c r="AO127" s="484">
        <f t="shared" si="4"/>
        <v>1.3218504567618266</v>
      </c>
      <c r="AP127" s="83"/>
      <c r="AQ127" s="500">
        <v>24.22</v>
      </c>
      <c r="AR127" s="156"/>
      <c r="AS127" s="156"/>
      <c r="AT127" s="156"/>
      <c r="AU127" s="77"/>
      <c r="AV127" s="77"/>
      <c r="AW127" s="157"/>
      <c r="AX127" s="58"/>
      <c r="BC127" s="58"/>
      <c r="BD127" s="386"/>
      <c r="BE127" s="391"/>
      <c r="BF127" s="382"/>
      <c r="BG127" s="388"/>
      <c r="BH127" s="388"/>
      <c r="BI127" s="385"/>
      <c r="BJ127" s="383"/>
      <c r="BK127" s="389"/>
      <c r="BL127" s="58"/>
      <c r="BN127" s="58"/>
      <c r="BO127" s="382"/>
      <c r="BP127" s="383"/>
      <c r="BQ127" s="382"/>
      <c r="BR127" s="382"/>
      <c r="BS127" s="384"/>
      <c r="BT127" s="383"/>
      <c r="BU127" s="383"/>
      <c r="BV127" s="382"/>
      <c r="BW127" s="58"/>
    </row>
    <row r="128" spans="1:75" x14ac:dyDescent="0.25">
      <c r="A128" s="138" t="s">
        <v>86</v>
      </c>
      <c r="B128" s="139" t="s">
        <v>273</v>
      </c>
      <c r="C128" s="140">
        <v>814</v>
      </c>
      <c r="D128" s="394">
        <v>0</v>
      </c>
      <c r="E128" s="394">
        <v>0</v>
      </c>
      <c r="F128" s="394">
        <v>0</v>
      </c>
      <c r="G128" s="394">
        <v>0</v>
      </c>
      <c r="H128" s="395">
        <v>202</v>
      </c>
      <c r="I128" s="394">
        <v>346</v>
      </c>
      <c r="J128" s="476">
        <f t="shared" si="5"/>
        <v>20.547198360045208</v>
      </c>
      <c r="K128" s="394">
        <v>3</v>
      </c>
      <c r="L128" s="394">
        <v>1</v>
      </c>
      <c r="M128" s="479">
        <v>0.61899999999999999</v>
      </c>
      <c r="N128" s="479">
        <v>69.739999999999995</v>
      </c>
      <c r="O128" s="112">
        <v>0.14000000000000001</v>
      </c>
      <c r="P128" s="479">
        <v>0.49</v>
      </c>
      <c r="Q128" s="479">
        <v>57.15</v>
      </c>
      <c r="R128" s="112">
        <v>83.587295759133468</v>
      </c>
      <c r="S128" s="479">
        <v>70.180000000000007</v>
      </c>
      <c r="T128" s="479">
        <v>164</v>
      </c>
      <c r="U128" s="112">
        <v>3.38</v>
      </c>
      <c r="V128" s="479">
        <v>37.25</v>
      </c>
      <c r="W128" s="112">
        <v>21.337126600284492</v>
      </c>
      <c r="X128" s="487">
        <v>3</v>
      </c>
      <c r="Y128" s="113">
        <v>10</v>
      </c>
      <c r="Z128" s="396">
        <v>2</v>
      </c>
      <c r="AA128" s="91">
        <v>51.85</v>
      </c>
      <c r="AB128" s="113">
        <v>78.67</v>
      </c>
      <c r="AC128" s="113">
        <v>2.68</v>
      </c>
      <c r="AD128" s="91">
        <v>51.99</v>
      </c>
      <c r="AE128" s="78">
        <v>125.4</v>
      </c>
      <c r="AF128" s="492">
        <v>54.02</v>
      </c>
      <c r="AG128" s="492">
        <v>92.03</v>
      </c>
      <c r="AH128" s="113">
        <v>16.8</v>
      </c>
      <c r="AI128" s="488">
        <v>105</v>
      </c>
      <c r="AJ128" s="113">
        <v>48</v>
      </c>
      <c r="AK128" s="488">
        <v>18</v>
      </c>
      <c r="AL128" s="91">
        <v>76.239999999999995</v>
      </c>
      <c r="AM128" s="489">
        <v>13815.01</v>
      </c>
      <c r="AN128" s="489">
        <v>14398</v>
      </c>
      <c r="AO128" s="484">
        <f t="shared" si="4"/>
        <v>1.4066584099468615</v>
      </c>
      <c r="AP128" s="83"/>
      <c r="AQ128" s="500">
        <v>28.06</v>
      </c>
      <c r="AR128" s="156"/>
      <c r="AS128" s="156"/>
      <c r="AT128" s="156"/>
      <c r="AU128" s="77"/>
      <c r="AV128" s="77"/>
      <c r="AW128" s="157"/>
      <c r="AX128" s="58"/>
      <c r="BC128" s="58"/>
      <c r="BD128" s="386"/>
      <c r="BE128" s="391"/>
      <c r="BF128" s="382"/>
      <c r="BG128" s="388"/>
      <c r="BH128" s="388"/>
      <c r="BI128" s="385"/>
      <c r="BJ128" s="383"/>
      <c r="BK128" s="389"/>
      <c r="BL128" s="58"/>
      <c r="BN128" s="58"/>
      <c r="BO128" s="382"/>
      <c r="BP128" s="383"/>
      <c r="BQ128" s="382"/>
      <c r="BR128" s="382"/>
      <c r="BS128" s="384"/>
      <c r="BT128" s="383"/>
      <c r="BU128" s="383"/>
      <c r="BV128" s="382"/>
      <c r="BW128" s="58"/>
    </row>
    <row r="129" spans="1:75" x14ac:dyDescent="0.25">
      <c r="A129" s="138" t="s">
        <v>86</v>
      </c>
      <c r="B129" s="139" t="s">
        <v>274</v>
      </c>
      <c r="C129" s="140">
        <v>815</v>
      </c>
      <c r="D129" s="394">
        <v>21</v>
      </c>
      <c r="E129" s="394">
        <v>0</v>
      </c>
      <c r="F129" s="394">
        <v>0</v>
      </c>
      <c r="G129" s="394">
        <v>0</v>
      </c>
      <c r="H129" s="395">
        <v>2680</v>
      </c>
      <c r="I129" s="394">
        <v>1957</v>
      </c>
      <c r="J129" s="476">
        <f t="shared" si="5"/>
        <v>0</v>
      </c>
      <c r="K129" s="394">
        <v>0</v>
      </c>
      <c r="L129" s="394">
        <v>0</v>
      </c>
      <c r="M129" s="479">
        <v>0.56299999999999994</v>
      </c>
      <c r="N129" s="479">
        <v>76.22</v>
      </c>
      <c r="O129" s="112">
        <v>7.0000000000000007E-2</v>
      </c>
      <c r="P129" s="479">
        <v>0.496</v>
      </c>
      <c r="Q129" s="479" t="s">
        <v>162</v>
      </c>
      <c r="R129" s="112">
        <v>82.282172803499819</v>
      </c>
      <c r="S129" s="479">
        <v>66.81</v>
      </c>
      <c r="T129" s="479">
        <v>51</v>
      </c>
      <c r="U129" s="112">
        <v>6.78</v>
      </c>
      <c r="V129" s="479">
        <v>37.159999999999997</v>
      </c>
      <c r="W129" s="112">
        <v>77.854671280276818</v>
      </c>
      <c r="X129" s="487">
        <v>2</v>
      </c>
      <c r="Y129" s="113">
        <v>10</v>
      </c>
      <c r="Z129" s="396">
        <v>1</v>
      </c>
      <c r="AA129" s="91">
        <v>41.19</v>
      </c>
      <c r="AB129" s="113">
        <v>42.86</v>
      </c>
      <c r="AC129" s="113">
        <v>0.56999999999999995</v>
      </c>
      <c r="AD129" s="91">
        <v>40.36</v>
      </c>
      <c r="AE129" s="78">
        <v>62.1</v>
      </c>
      <c r="AF129" s="492">
        <v>66.67</v>
      </c>
      <c r="AG129" s="492">
        <v>54.84</v>
      </c>
      <c r="AH129" s="113">
        <v>18.7</v>
      </c>
      <c r="AI129" s="488">
        <v>116.5</v>
      </c>
      <c r="AJ129" s="113">
        <v>42.5</v>
      </c>
      <c r="AK129" s="488">
        <v>20</v>
      </c>
      <c r="AL129" s="91">
        <v>66.930000000000007</v>
      </c>
      <c r="AM129" s="489">
        <v>10649.06</v>
      </c>
      <c r="AN129" s="489">
        <v>10735</v>
      </c>
      <c r="AO129" s="484">
        <f t="shared" si="4"/>
        <v>0.26900652890177013</v>
      </c>
      <c r="AP129" s="83"/>
      <c r="AQ129" s="500">
        <v>6.06</v>
      </c>
      <c r="AR129" s="156"/>
      <c r="AS129" s="156"/>
      <c r="AT129" s="156"/>
      <c r="AU129" s="77"/>
      <c r="AV129" s="77"/>
      <c r="AW129" s="157"/>
      <c r="AX129" s="58"/>
      <c r="BC129" s="58"/>
      <c r="BD129" s="386"/>
      <c r="BE129" s="391"/>
      <c r="BF129" s="382"/>
      <c r="BG129" s="388"/>
      <c r="BH129" s="388"/>
      <c r="BI129" s="385"/>
      <c r="BJ129" s="383"/>
      <c r="BK129" s="389"/>
      <c r="BL129" s="58"/>
      <c r="BN129" s="58"/>
      <c r="BO129" s="382"/>
      <c r="BP129" s="383"/>
      <c r="BQ129" s="382"/>
      <c r="BR129" s="382"/>
      <c r="BS129" s="384"/>
      <c r="BT129" s="383"/>
      <c r="BU129" s="383"/>
      <c r="BV129" s="382"/>
      <c r="BW129" s="58"/>
    </row>
    <row r="130" spans="1:75" x14ac:dyDescent="0.25">
      <c r="A130" s="138" t="s">
        <v>86</v>
      </c>
      <c r="B130" s="139" t="s">
        <v>275</v>
      </c>
      <c r="C130" s="140">
        <v>816</v>
      </c>
      <c r="D130" s="394">
        <v>12</v>
      </c>
      <c r="E130" s="394">
        <v>20</v>
      </c>
      <c r="F130" s="394">
        <v>0</v>
      </c>
      <c r="G130" s="394">
        <v>0</v>
      </c>
      <c r="H130" s="395">
        <v>1097</v>
      </c>
      <c r="I130" s="394">
        <v>1443</v>
      </c>
      <c r="J130" s="476">
        <f t="shared" si="5"/>
        <v>9.184445459094734</v>
      </c>
      <c r="K130" s="394">
        <v>2</v>
      </c>
      <c r="L130" s="394">
        <v>3</v>
      </c>
      <c r="M130" s="479">
        <v>0.66200000000000003</v>
      </c>
      <c r="N130" s="479">
        <v>55.34</v>
      </c>
      <c r="O130" s="112">
        <v>0.22</v>
      </c>
      <c r="P130" s="479">
        <v>0.49399999999999999</v>
      </c>
      <c r="Q130" s="479">
        <v>50.82</v>
      </c>
      <c r="R130" s="112">
        <v>67.056465085198795</v>
      </c>
      <c r="S130" s="479">
        <v>66.430000000000007</v>
      </c>
      <c r="T130" s="479">
        <v>65</v>
      </c>
      <c r="U130" s="112">
        <v>4.8600000000000003</v>
      </c>
      <c r="V130" s="479">
        <v>38.6</v>
      </c>
      <c r="W130" s="112">
        <v>0.89126559714795006</v>
      </c>
      <c r="X130" s="487">
        <v>4</v>
      </c>
      <c r="Y130" s="113">
        <v>5</v>
      </c>
      <c r="Z130" s="396">
        <v>2</v>
      </c>
      <c r="AA130" s="91">
        <v>64.95</v>
      </c>
      <c r="AB130" s="113">
        <v>78.36</v>
      </c>
      <c r="AC130" s="113">
        <v>3.44</v>
      </c>
      <c r="AD130" s="91">
        <v>60.78</v>
      </c>
      <c r="AE130" s="78">
        <v>151.19999999999999</v>
      </c>
      <c r="AF130" s="492">
        <v>82.23</v>
      </c>
      <c r="AG130" s="492">
        <v>80.709999999999994</v>
      </c>
      <c r="AH130" s="113">
        <v>20</v>
      </c>
      <c r="AI130" s="488">
        <v>108</v>
      </c>
      <c r="AJ130" s="113">
        <v>73</v>
      </c>
      <c r="AK130" s="488">
        <v>30</v>
      </c>
      <c r="AL130" s="91">
        <v>84.75</v>
      </c>
      <c r="AM130" s="489">
        <v>20496.09</v>
      </c>
      <c r="AN130" s="489">
        <v>21445</v>
      </c>
      <c r="AO130" s="484">
        <f t="shared" si="4"/>
        <v>1.5432374337414272</v>
      </c>
      <c r="AP130" s="83"/>
      <c r="AQ130" s="500">
        <v>17.64</v>
      </c>
      <c r="AR130" s="156"/>
      <c r="AS130" s="156"/>
      <c r="AT130" s="156"/>
      <c r="AU130" s="77"/>
      <c r="AV130" s="77"/>
      <c r="AW130" s="157"/>
      <c r="AX130" s="58"/>
      <c r="BC130" s="58"/>
      <c r="BD130" s="386"/>
      <c r="BE130" s="391"/>
      <c r="BF130" s="382"/>
      <c r="BG130" s="388"/>
      <c r="BH130" s="388"/>
      <c r="BI130" s="385"/>
      <c r="BJ130" s="383"/>
      <c r="BK130" s="389"/>
      <c r="BL130" s="58"/>
      <c r="BN130" s="58"/>
      <c r="BO130" s="382"/>
      <c r="BP130" s="383"/>
      <c r="BQ130" s="382"/>
      <c r="BR130" s="382"/>
      <c r="BS130" s="384"/>
      <c r="BT130" s="383"/>
      <c r="BU130" s="383"/>
      <c r="BV130" s="382"/>
      <c r="BW130" s="58"/>
    </row>
    <row r="131" spans="1:75" x14ac:dyDescent="0.25">
      <c r="A131" s="138" t="s">
        <v>86</v>
      </c>
      <c r="B131" s="139" t="s">
        <v>276</v>
      </c>
      <c r="C131" s="140">
        <v>817</v>
      </c>
      <c r="D131" s="394">
        <v>0</v>
      </c>
      <c r="E131" s="394">
        <v>5</v>
      </c>
      <c r="F131" s="394">
        <v>0</v>
      </c>
      <c r="G131" s="394">
        <v>0</v>
      </c>
      <c r="H131" s="395">
        <v>292</v>
      </c>
      <c r="I131" s="394">
        <v>0</v>
      </c>
      <c r="J131" s="476">
        <f t="shared" si="5"/>
        <v>19.234465101564556</v>
      </c>
      <c r="K131" s="394">
        <v>3</v>
      </c>
      <c r="L131" s="394">
        <v>1</v>
      </c>
      <c r="M131" s="479">
        <v>0.70199999999999996</v>
      </c>
      <c r="N131" s="479">
        <v>53.57</v>
      </c>
      <c r="O131" s="112">
        <v>0.26</v>
      </c>
      <c r="P131" s="479">
        <v>0.51800000000000002</v>
      </c>
      <c r="Q131" s="479">
        <v>46.5</v>
      </c>
      <c r="R131" s="112">
        <v>59.286396941701177</v>
      </c>
      <c r="S131" s="479">
        <v>65.7</v>
      </c>
      <c r="T131" s="479">
        <v>7</v>
      </c>
      <c r="U131" s="112">
        <v>3.14</v>
      </c>
      <c r="V131" s="479">
        <v>27.03</v>
      </c>
      <c r="W131" s="112">
        <v>6.0313630880579012</v>
      </c>
      <c r="X131" s="487">
        <v>5</v>
      </c>
      <c r="Y131" s="113">
        <v>5</v>
      </c>
      <c r="Z131" s="396">
        <v>2</v>
      </c>
      <c r="AA131" s="91">
        <v>67.34</v>
      </c>
      <c r="AB131" s="113">
        <v>70.72</v>
      </c>
      <c r="AC131" s="113">
        <v>2.68</v>
      </c>
      <c r="AD131" s="91">
        <v>72.06</v>
      </c>
      <c r="AE131" s="78">
        <v>217.8</v>
      </c>
      <c r="AF131" s="492">
        <v>83.7</v>
      </c>
      <c r="AG131" s="492">
        <v>81.28</v>
      </c>
      <c r="AH131" s="113">
        <v>18.3</v>
      </c>
      <c r="AI131" s="488">
        <v>114</v>
      </c>
      <c r="AJ131" s="113">
        <v>78.5</v>
      </c>
      <c r="AK131" s="488">
        <v>56.5</v>
      </c>
      <c r="AL131" s="91">
        <v>88.1</v>
      </c>
      <c r="AM131" s="489">
        <v>15005.9</v>
      </c>
      <c r="AN131" s="489">
        <v>15446</v>
      </c>
      <c r="AO131" s="484">
        <f t="shared" si="4"/>
        <v>0.97761547124797665</v>
      </c>
      <c r="AP131" s="83"/>
      <c r="AQ131" s="500">
        <v>40.72</v>
      </c>
      <c r="AR131" s="156"/>
      <c r="AS131" s="156"/>
      <c r="AT131" s="156"/>
      <c r="AU131" s="77"/>
      <c r="AV131" s="77"/>
      <c r="AW131" s="157"/>
      <c r="AX131" s="58"/>
      <c r="BC131" s="58"/>
      <c r="BD131" s="386"/>
      <c r="BE131" s="391"/>
      <c r="BF131" s="382"/>
      <c r="BG131" s="388"/>
      <c r="BH131" s="388"/>
      <c r="BI131" s="385"/>
      <c r="BJ131" s="383"/>
      <c r="BK131" s="389"/>
      <c r="BL131" s="58"/>
      <c r="BN131" s="58"/>
      <c r="BO131" s="382"/>
      <c r="BP131" s="383"/>
      <c r="BQ131" s="382"/>
      <c r="BR131" s="382"/>
      <c r="BS131" s="384"/>
      <c r="BT131" s="383"/>
      <c r="BU131" s="383"/>
      <c r="BV131" s="382"/>
      <c r="BW131" s="58"/>
    </row>
    <row r="132" spans="1:75" x14ac:dyDescent="0.25">
      <c r="A132" s="138" t="s">
        <v>86</v>
      </c>
      <c r="B132" s="139" t="s">
        <v>277</v>
      </c>
      <c r="C132" s="140">
        <v>818</v>
      </c>
      <c r="D132" s="394">
        <v>0</v>
      </c>
      <c r="E132" s="394">
        <v>2</v>
      </c>
      <c r="F132" s="394">
        <v>0</v>
      </c>
      <c r="G132" s="394">
        <v>0</v>
      </c>
      <c r="H132" s="395">
        <v>401</v>
      </c>
      <c r="I132" s="394">
        <v>132</v>
      </c>
      <c r="J132" s="476">
        <f t="shared" si="5"/>
        <v>0</v>
      </c>
      <c r="K132" s="394">
        <v>0</v>
      </c>
      <c r="L132" s="394">
        <v>0</v>
      </c>
      <c r="M132" s="479">
        <v>0.67700000000000005</v>
      </c>
      <c r="N132" s="479">
        <v>43.08</v>
      </c>
      <c r="O132" s="112">
        <v>0.45</v>
      </c>
      <c r="P132" s="479">
        <v>0.48599999999999999</v>
      </c>
      <c r="Q132" s="479" t="s">
        <v>162</v>
      </c>
      <c r="R132" s="112">
        <v>65.864985901476189</v>
      </c>
      <c r="S132" s="479">
        <v>58.1</v>
      </c>
      <c r="T132" s="486">
        <v>2</v>
      </c>
      <c r="U132" s="112">
        <v>3.97</v>
      </c>
      <c r="V132" s="479">
        <v>30.43</v>
      </c>
      <c r="W132" s="112">
        <v>6.8493150684931505</v>
      </c>
      <c r="X132" s="487">
        <v>4</v>
      </c>
      <c r="Y132" s="113">
        <v>5</v>
      </c>
      <c r="Z132" s="396">
        <v>1</v>
      </c>
      <c r="AA132" s="91">
        <v>58</v>
      </c>
      <c r="AB132" s="113">
        <v>79.709999999999994</v>
      </c>
      <c r="AC132" s="113">
        <v>3.92</v>
      </c>
      <c r="AD132" s="91">
        <v>68.39</v>
      </c>
      <c r="AE132" s="78">
        <v>312.39999999999998</v>
      </c>
      <c r="AF132" s="492">
        <v>88.13</v>
      </c>
      <c r="AG132" s="492">
        <v>91.98</v>
      </c>
      <c r="AH132" s="113">
        <v>14.2</v>
      </c>
      <c r="AI132" s="488">
        <v>105.5</v>
      </c>
      <c r="AJ132" s="113">
        <v>110</v>
      </c>
      <c r="AK132" s="488">
        <v>80.5</v>
      </c>
      <c r="AL132" s="91">
        <v>88.15</v>
      </c>
      <c r="AM132" s="489">
        <v>2779.77</v>
      </c>
      <c r="AN132" s="489">
        <v>2963</v>
      </c>
      <c r="AO132" s="484">
        <f t="shared" si="4"/>
        <v>2.1971841795064582</v>
      </c>
      <c r="AP132" s="83"/>
      <c r="AQ132" s="500">
        <v>53.66</v>
      </c>
      <c r="AR132" s="156"/>
      <c r="AS132" s="156"/>
      <c r="AT132" s="156"/>
      <c r="AU132" s="77"/>
      <c r="AV132" s="77"/>
      <c r="AW132" s="157"/>
      <c r="AX132" s="58"/>
      <c r="BC132" s="58"/>
      <c r="BD132" s="386"/>
      <c r="BE132" s="391"/>
      <c r="BF132" s="382"/>
      <c r="BG132" s="388"/>
      <c r="BH132" s="388"/>
      <c r="BI132" s="385"/>
      <c r="BJ132" s="383"/>
      <c r="BK132" s="389"/>
      <c r="BL132" s="58"/>
      <c r="BN132" s="58"/>
      <c r="BO132" s="382"/>
      <c r="BP132" s="383"/>
      <c r="BQ132" s="382"/>
      <c r="BR132" s="382"/>
      <c r="BS132" s="384"/>
      <c r="BT132" s="383"/>
      <c r="BU132" s="383"/>
      <c r="BV132" s="382"/>
      <c r="BW132" s="58"/>
    </row>
    <row r="133" spans="1:75" x14ac:dyDescent="0.25">
      <c r="A133" s="138" t="s">
        <v>86</v>
      </c>
      <c r="B133" s="139" t="s">
        <v>278</v>
      </c>
      <c r="C133" s="140">
        <v>819</v>
      </c>
      <c r="D133" s="394">
        <v>0</v>
      </c>
      <c r="E133" s="394" t="s">
        <v>162</v>
      </c>
      <c r="F133" s="394">
        <v>0</v>
      </c>
      <c r="G133" s="394">
        <v>0</v>
      </c>
      <c r="H133" s="395">
        <v>32</v>
      </c>
      <c r="I133" s="394">
        <v>0</v>
      </c>
      <c r="J133" s="476">
        <f t="shared" si="5"/>
        <v>32.901190986666229</v>
      </c>
      <c r="K133" s="394">
        <v>3</v>
      </c>
      <c r="L133" s="394">
        <v>4</v>
      </c>
      <c r="M133" s="479">
        <v>0.63800000000000001</v>
      </c>
      <c r="N133" s="479">
        <v>53.82</v>
      </c>
      <c r="O133" s="112">
        <v>0.17</v>
      </c>
      <c r="P133" s="479">
        <v>0.49</v>
      </c>
      <c r="Q133" s="479">
        <v>59.59</v>
      </c>
      <c r="R133" s="112">
        <v>70.648464163822524</v>
      </c>
      <c r="S133" s="479">
        <v>69.86</v>
      </c>
      <c r="T133" s="486">
        <v>173</v>
      </c>
      <c r="U133" s="112">
        <v>6.06</v>
      </c>
      <c r="V133" s="479">
        <v>26.49</v>
      </c>
      <c r="W133" s="112">
        <v>11.363636363636363</v>
      </c>
      <c r="X133" s="487">
        <v>5</v>
      </c>
      <c r="Y133" s="113">
        <v>10</v>
      </c>
      <c r="Z133" s="396">
        <v>2</v>
      </c>
      <c r="AA133" s="91">
        <v>60.32</v>
      </c>
      <c r="AB133" s="113">
        <v>91.29</v>
      </c>
      <c r="AC133" s="113">
        <v>1.36</v>
      </c>
      <c r="AD133" s="91">
        <v>63.36</v>
      </c>
      <c r="AE133" s="78">
        <v>106.4</v>
      </c>
      <c r="AF133" s="492">
        <v>86.87</v>
      </c>
      <c r="AG133" s="492">
        <v>93.46</v>
      </c>
      <c r="AH133" s="113">
        <v>15.4</v>
      </c>
      <c r="AI133" s="488">
        <v>108</v>
      </c>
      <c r="AJ133" s="113">
        <v>79.5</v>
      </c>
      <c r="AK133" s="488">
        <v>50</v>
      </c>
      <c r="AL133" s="91">
        <v>82.04</v>
      </c>
      <c r="AM133" s="489">
        <v>8795.92</v>
      </c>
      <c r="AN133" s="489">
        <v>9036</v>
      </c>
      <c r="AO133" s="484">
        <f t="shared" si="4"/>
        <v>0.90981576306590606</v>
      </c>
      <c r="AP133" s="83"/>
      <c r="AQ133" s="500">
        <v>31.57</v>
      </c>
      <c r="AR133" s="156"/>
      <c r="AS133" s="156"/>
      <c r="AT133" s="156"/>
      <c r="AU133" s="77"/>
      <c r="AV133" s="77"/>
      <c r="AW133" s="157"/>
      <c r="AX133" s="58"/>
      <c r="BC133" s="58"/>
      <c r="BD133" s="386"/>
      <c r="BE133" s="391"/>
      <c r="BF133" s="382"/>
      <c r="BG133" s="388"/>
      <c r="BH133" s="388"/>
      <c r="BI133" s="385"/>
      <c r="BJ133" s="383"/>
      <c r="BK133" s="389"/>
      <c r="BL133" s="58"/>
      <c r="BN133" s="58"/>
      <c r="BO133" s="382"/>
      <c r="BP133" s="383"/>
      <c r="BQ133" s="382"/>
      <c r="BR133" s="382"/>
      <c r="BS133" s="384"/>
      <c r="BT133" s="383"/>
      <c r="BU133" s="383"/>
      <c r="BV133" s="382"/>
      <c r="BW133" s="58"/>
    </row>
    <row r="134" spans="1:75" x14ac:dyDescent="0.25">
      <c r="A134" s="138" t="s">
        <v>86</v>
      </c>
      <c r="B134" s="139" t="s">
        <v>279</v>
      </c>
      <c r="C134" s="140">
        <v>820</v>
      </c>
      <c r="D134" s="394">
        <v>0</v>
      </c>
      <c r="E134" s="394">
        <v>15</v>
      </c>
      <c r="F134" s="394">
        <v>0</v>
      </c>
      <c r="G134" s="394">
        <v>0</v>
      </c>
      <c r="H134" s="395">
        <v>1262</v>
      </c>
      <c r="I134" s="394">
        <v>239</v>
      </c>
      <c r="J134" s="476">
        <f t="shared" ref="J134:J165" si="6">K134/((AN134+AN134*AO134/100)/100000)</f>
        <v>35.606263016135934</v>
      </c>
      <c r="K134" s="394">
        <v>6</v>
      </c>
      <c r="L134" s="394">
        <v>8</v>
      </c>
      <c r="M134" s="479">
        <v>0.624</v>
      </c>
      <c r="N134" s="479">
        <v>60.37</v>
      </c>
      <c r="O134" s="112">
        <v>0.12</v>
      </c>
      <c r="P134" s="479">
        <v>0.49399999999999999</v>
      </c>
      <c r="Q134" s="479">
        <v>52.62</v>
      </c>
      <c r="R134" s="112">
        <v>78.890876565295159</v>
      </c>
      <c r="S134" s="479">
        <v>67.08</v>
      </c>
      <c r="T134" s="486">
        <v>10</v>
      </c>
      <c r="U134" s="112">
        <v>3.58</v>
      </c>
      <c r="V134" s="479">
        <v>26.42</v>
      </c>
      <c r="W134" s="112">
        <v>17.402945113788487</v>
      </c>
      <c r="X134" s="487">
        <v>4</v>
      </c>
      <c r="Y134" s="113">
        <v>10</v>
      </c>
      <c r="Z134" s="396">
        <v>2</v>
      </c>
      <c r="AA134" s="91">
        <v>67.12</v>
      </c>
      <c r="AB134" s="113">
        <v>61.2</v>
      </c>
      <c r="AC134" s="113">
        <v>1.4</v>
      </c>
      <c r="AD134" s="91">
        <v>58.01</v>
      </c>
      <c r="AE134" s="78">
        <v>90.3</v>
      </c>
      <c r="AF134" s="492">
        <v>75.72</v>
      </c>
      <c r="AG134" s="492">
        <v>89.91</v>
      </c>
      <c r="AH134" s="113">
        <v>17.100000000000001</v>
      </c>
      <c r="AI134" s="488">
        <v>96</v>
      </c>
      <c r="AJ134" s="113">
        <v>41.5</v>
      </c>
      <c r="AK134" s="488">
        <v>18.5</v>
      </c>
      <c r="AL134" s="91">
        <v>78.959999999999994</v>
      </c>
      <c r="AM134" s="489">
        <v>15354.29</v>
      </c>
      <c r="AN134" s="489">
        <v>16457</v>
      </c>
      <c r="AO134" s="484">
        <f t="shared" si="4"/>
        <v>2.3939237828645914</v>
      </c>
      <c r="AP134" s="83"/>
      <c r="AQ134" s="500">
        <v>24.39</v>
      </c>
      <c r="AR134" s="156"/>
      <c r="AS134" s="156"/>
      <c r="AT134" s="156"/>
      <c r="AU134" s="77"/>
      <c r="AV134" s="77"/>
      <c r="AW134" s="157"/>
      <c r="AX134" s="58"/>
      <c r="BC134" s="58"/>
      <c r="BD134" s="386"/>
      <c r="BE134" s="391"/>
      <c r="BF134" s="382"/>
      <c r="BG134" s="388"/>
      <c r="BH134" s="388"/>
      <c r="BI134" s="385"/>
      <c r="BJ134" s="383"/>
      <c r="BK134" s="389"/>
      <c r="BL134" s="58"/>
      <c r="BN134" s="58"/>
      <c r="BO134" s="382"/>
      <c r="BP134" s="383"/>
      <c r="BQ134" s="382"/>
      <c r="BR134" s="382"/>
      <c r="BS134" s="384"/>
      <c r="BT134" s="383"/>
      <c r="BU134" s="383"/>
      <c r="BV134" s="382"/>
      <c r="BW134" s="58"/>
    </row>
    <row r="135" spans="1:75" x14ac:dyDescent="0.25">
      <c r="A135" s="138" t="s">
        <v>86</v>
      </c>
      <c r="B135" s="139" t="s">
        <v>280</v>
      </c>
      <c r="C135" s="140">
        <v>821</v>
      </c>
      <c r="D135" s="394">
        <v>4</v>
      </c>
      <c r="E135" s="394">
        <v>0</v>
      </c>
      <c r="F135" s="394">
        <v>0</v>
      </c>
      <c r="G135" s="394">
        <v>0</v>
      </c>
      <c r="H135" s="395">
        <v>77</v>
      </c>
      <c r="I135" s="394">
        <v>478</v>
      </c>
      <c r="J135" s="476">
        <f t="shared" si="6"/>
        <v>0</v>
      </c>
      <c r="K135" s="394">
        <v>0</v>
      </c>
      <c r="L135" s="394">
        <v>0</v>
      </c>
      <c r="M135" s="479">
        <v>0.62</v>
      </c>
      <c r="N135" s="479">
        <v>67.14</v>
      </c>
      <c r="O135" s="112">
        <v>0.11</v>
      </c>
      <c r="P135" s="479">
        <v>0.46400000000000002</v>
      </c>
      <c r="Q135" s="479" t="s">
        <v>162</v>
      </c>
      <c r="R135" s="112">
        <v>84.945441094877012</v>
      </c>
      <c r="S135" s="479">
        <v>68.83</v>
      </c>
      <c r="T135" s="486">
        <v>13</v>
      </c>
      <c r="U135" s="112">
        <v>2.98</v>
      </c>
      <c r="V135" s="479">
        <v>35.450000000000003</v>
      </c>
      <c r="W135" s="479" t="s">
        <v>162</v>
      </c>
      <c r="X135" s="487">
        <v>3</v>
      </c>
      <c r="Y135" s="113">
        <v>10</v>
      </c>
      <c r="Z135" s="396">
        <v>1</v>
      </c>
      <c r="AA135" s="91">
        <v>32.58</v>
      </c>
      <c r="AB135" s="113">
        <v>67.28</v>
      </c>
      <c r="AC135" s="113">
        <v>0.75</v>
      </c>
      <c r="AD135" s="91">
        <v>57.67</v>
      </c>
      <c r="AE135" s="78">
        <v>180</v>
      </c>
      <c r="AF135" s="492">
        <v>66.73</v>
      </c>
      <c r="AG135" s="492">
        <v>79.86</v>
      </c>
      <c r="AH135" s="113">
        <v>12.5</v>
      </c>
      <c r="AI135" s="488">
        <v>104.5</v>
      </c>
      <c r="AJ135" s="113">
        <v>65.5</v>
      </c>
      <c r="AK135" s="488">
        <v>50.5</v>
      </c>
      <c r="AL135" s="91">
        <v>77.25</v>
      </c>
      <c r="AM135" s="489">
        <v>1909.57</v>
      </c>
      <c r="AN135" s="489">
        <v>1943</v>
      </c>
      <c r="AO135" s="484">
        <f t="shared" si="4"/>
        <v>0.58355196894239825</v>
      </c>
      <c r="AP135" s="83"/>
      <c r="AQ135" s="500">
        <v>18.600000000000001</v>
      </c>
      <c r="AR135" s="156"/>
      <c r="AS135" s="156"/>
      <c r="AT135" s="156"/>
      <c r="AU135" s="77"/>
      <c r="AV135" s="77"/>
      <c r="AW135" s="157"/>
      <c r="AX135" s="58"/>
      <c r="BC135" s="58"/>
      <c r="BD135" s="386"/>
      <c r="BE135" s="391"/>
      <c r="BF135" s="382"/>
      <c r="BG135" s="388"/>
      <c r="BH135" s="388"/>
      <c r="BI135" s="385"/>
      <c r="BJ135" s="383"/>
      <c r="BK135" s="389"/>
      <c r="BL135" s="58"/>
      <c r="BN135" s="58"/>
      <c r="BO135" s="382"/>
      <c r="BP135" s="383"/>
      <c r="BQ135" s="382"/>
      <c r="BR135" s="382"/>
      <c r="BS135" s="384"/>
      <c r="BT135" s="383"/>
      <c r="BU135" s="383"/>
      <c r="BV135" s="382"/>
      <c r="BW135" s="58"/>
    </row>
    <row r="136" spans="1:75" x14ac:dyDescent="0.25">
      <c r="A136" s="138" t="s">
        <v>86</v>
      </c>
      <c r="B136" s="139" t="s">
        <v>281</v>
      </c>
      <c r="C136" s="140">
        <v>822</v>
      </c>
      <c r="D136" s="394">
        <v>0</v>
      </c>
      <c r="E136" s="394">
        <v>4</v>
      </c>
      <c r="F136" s="394">
        <v>0</v>
      </c>
      <c r="G136" s="394">
        <v>0</v>
      </c>
      <c r="H136" s="395">
        <v>542</v>
      </c>
      <c r="I136" s="394">
        <v>0</v>
      </c>
      <c r="J136" s="476">
        <f t="shared" si="6"/>
        <v>5.9216995391201177</v>
      </c>
      <c r="K136" s="394">
        <v>1</v>
      </c>
      <c r="L136" s="394">
        <v>1</v>
      </c>
      <c r="M136" s="479">
        <v>0.71799999999999997</v>
      </c>
      <c r="N136" s="479">
        <v>43.82</v>
      </c>
      <c r="O136" s="112">
        <v>0.46</v>
      </c>
      <c r="P136" s="479">
        <v>0.46700000000000003</v>
      </c>
      <c r="Q136" s="479">
        <v>41.01</v>
      </c>
      <c r="R136" s="112">
        <v>57.878118092832331</v>
      </c>
      <c r="S136" s="479">
        <v>60.85</v>
      </c>
      <c r="T136" s="486">
        <v>9</v>
      </c>
      <c r="U136" s="112">
        <v>1.73</v>
      </c>
      <c r="V136" s="479">
        <v>32.03</v>
      </c>
      <c r="W136" s="112">
        <v>3.6363636363636362</v>
      </c>
      <c r="X136" s="487">
        <v>5</v>
      </c>
      <c r="Y136" s="113">
        <v>5</v>
      </c>
      <c r="Z136" s="396">
        <v>3</v>
      </c>
      <c r="AA136" s="91">
        <v>75.78</v>
      </c>
      <c r="AB136" s="113">
        <v>90.4</v>
      </c>
      <c r="AC136" s="113">
        <v>7.95</v>
      </c>
      <c r="AD136" s="91">
        <v>76.17</v>
      </c>
      <c r="AE136" s="78">
        <v>475.5</v>
      </c>
      <c r="AF136" s="492">
        <v>81.93</v>
      </c>
      <c r="AG136" s="492">
        <v>88.87</v>
      </c>
      <c r="AH136" s="113">
        <v>16.399999999999999</v>
      </c>
      <c r="AI136" s="488">
        <v>88.5</v>
      </c>
      <c r="AJ136" s="113">
        <v>84</v>
      </c>
      <c r="AK136" s="488">
        <v>65.5</v>
      </c>
      <c r="AL136" s="91">
        <v>91.17</v>
      </c>
      <c r="AM136" s="489">
        <v>16009.39</v>
      </c>
      <c r="AN136" s="489">
        <v>16661</v>
      </c>
      <c r="AO136" s="484">
        <f t="shared" si="4"/>
        <v>1.3567246055804345</v>
      </c>
      <c r="AP136" s="83"/>
      <c r="AQ136" s="500">
        <v>24.61</v>
      </c>
      <c r="AR136" s="156"/>
      <c r="AS136" s="156"/>
      <c r="AT136" s="156"/>
      <c r="AU136" s="77"/>
      <c r="AV136" s="77"/>
      <c r="AW136" s="157"/>
      <c r="AX136" s="58"/>
      <c r="BC136" s="58"/>
      <c r="BD136" s="386"/>
      <c r="BE136" s="391"/>
      <c r="BF136" s="382"/>
      <c r="BG136" s="388"/>
      <c r="BH136" s="388"/>
      <c r="BI136" s="385"/>
      <c r="BJ136" s="383"/>
      <c r="BK136" s="389"/>
      <c r="BL136" s="58"/>
      <c r="BN136" s="58"/>
      <c r="BO136" s="382"/>
      <c r="BP136" s="383"/>
      <c r="BQ136" s="382"/>
      <c r="BR136" s="382"/>
      <c r="BS136" s="384"/>
      <c r="BT136" s="383"/>
      <c r="BU136" s="383"/>
      <c r="BV136" s="382"/>
      <c r="BW136" s="58"/>
    </row>
    <row r="137" spans="1:75" x14ac:dyDescent="0.25">
      <c r="A137" s="138" t="s">
        <v>86</v>
      </c>
      <c r="B137" s="139" t="s">
        <v>282</v>
      </c>
      <c r="C137" s="140">
        <v>823</v>
      </c>
      <c r="D137" s="394">
        <v>0</v>
      </c>
      <c r="E137" s="394">
        <v>11</v>
      </c>
      <c r="F137" s="394">
        <v>0</v>
      </c>
      <c r="G137" s="394">
        <v>0</v>
      </c>
      <c r="H137" s="395">
        <v>532</v>
      </c>
      <c r="I137" s="394">
        <v>0</v>
      </c>
      <c r="J137" s="476">
        <f t="shared" si="6"/>
        <v>21.352773398700894</v>
      </c>
      <c r="K137" s="394">
        <v>3</v>
      </c>
      <c r="L137" s="394">
        <v>1</v>
      </c>
      <c r="M137" s="479">
        <v>0.752</v>
      </c>
      <c r="N137" s="479">
        <v>33.260000000000005</v>
      </c>
      <c r="O137" s="112">
        <v>0.59</v>
      </c>
      <c r="P137" s="479">
        <v>0.56499999999999995</v>
      </c>
      <c r="Q137" s="479">
        <v>31.099999999999994</v>
      </c>
      <c r="R137" s="112">
        <v>57.232704402515722</v>
      </c>
      <c r="S137" s="479">
        <v>55.03</v>
      </c>
      <c r="T137" s="486">
        <v>5</v>
      </c>
      <c r="U137" s="112">
        <v>2.15</v>
      </c>
      <c r="V137" s="479">
        <v>24.51</v>
      </c>
      <c r="W137" s="112">
        <v>1.4749262536873156</v>
      </c>
      <c r="X137" s="487">
        <v>5</v>
      </c>
      <c r="Y137" s="113">
        <v>5</v>
      </c>
      <c r="Z137" s="396">
        <v>1</v>
      </c>
      <c r="AA137" s="91">
        <v>80.959999999999994</v>
      </c>
      <c r="AB137" s="113">
        <v>90.02</v>
      </c>
      <c r="AC137" s="113">
        <v>17.52</v>
      </c>
      <c r="AD137" s="493">
        <v>80.02</v>
      </c>
      <c r="AE137" s="78">
        <v>375.9</v>
      </c>
      <c r="AF137" s="492">
        <v>90.53</v>
      </c>
      <c r="AG137" s="492">
        <v>91.41</v>
      </c>
      <c r="AH137" s="113">
        <v>16.7</v>
      </c>
      <c r="AI137" s="488">
        <v>68.5</v>
      </c>
      <c r="AJ137" s="113">
        <v>64.5</v>
      </c>
      <c r="AK137" s="488">
        <v>37</v>
      </c>
      <c r="AL137" s="91">
        <v>92.4</v>
      </c>
      <c r="AM137" s="489">
        <v>11906.41</v>
      </c>
      <c r="AN137" s="489">
        <v>13463</v>
      </c>
      <c r="AO137" s="484">
        <f t="shared" si="4"/>
        <v>4.357848699426051</v>
      </c>
      <c r="AP137" s="83"/>
      <c r="AQ137" s="500">
        <v>40.01</v>
      </c>
      <c r="AR137" s="156"/>
      <c r="AS137" s="156"/>
      <c r="AT137" s="156"/>
      <c r="AU137" s="77"/>
      <c r="AV137" s="77"/>
      <c r="AW137" s="157"/>
      <c r="AX137" s="58"/>
      <c r="BC137" s="58"/>
      <c r="BD137" s="386"/>
      <c r="BE137" s="391"/>
      <c r="BF137" s="382"/>
      <c r="BG137" s="388"/>
      <c r="BH137" s="388"/>
      <c r="BI137" s="385"/>
      <c r="BJ137" s="383"/>
      <c r="BK137" s="389"/>
      <c r="BL137" s="58"/>
      <c r="BN137" s="58"/>
      <c r="BO137" s="382"/>
      <c r="BP137" s="383"/>
      <c r="BQ137" s="382"/>
      <c r="BR137" s="382"/>
      <c r="BS137" s="384"/>
      <c r="BT137" s="383"/>
      <c r="BU137" s="383"/>
      <c r="BV137" s="382"/>
      <c r="BW137" s="58"/>
    </row>
    <row r="138" spans="1:75" x14ac:dyDescent="0.25">
      <c r="A138" s="138" t="s">
        <v>86</v>
      </c>
      <c r="B138" s="139" t="s">
        <v>283</v>
      </c>
      <c r="C138" s="140">
        <v>824</v>
      </c>
      <c r="D138" s="394">
        <v>0</v>
      </c>
      <c r="E138" s="394">
        <v>11</v>
      </c>
      <c r="F138" s="394">
        <v>0</v>
      </c>
      <c r="G138" s="394">
        <v>0</v>
      </c>
      <c r="H138" s="395">
        <v>796</v>
      </c>
      <c r="I138" s="394">
        <v>703</v>
      </c>
      <c r="J138" s="476">
        <f t="shared" si="6"/>
        <v>35.393143995789458</v>
      </c>
      <c r="K138" s="394">
        <v>13</v>
      </c>
      <c r="L138" s="394">
        <v>14</v>
      </c>
      <c r="M138" s="479">
        <v>0.68799999999999994</v>
      </c>
      <c r="N138" s="479">
        <v>69.23</v>
      </c>
      <c r="O138" s="112">
        <v>0.28000000000000003</v>
      </c>
      <c r="P138" s="479">
        <v>0.47799999999999998</v>
      </c>
      <c r="Q138" s="479">
        <v>74.239999999999995</v>
      </c>
      <c r="R138" s="112">
        <v>70.386777986028292</v>
      </c>
      <c r="S138" s="479">
        <v>66.81</v>
      </c>
      <c r="T138" s="486">
        <v>279</v>
      </c>
      <c r="U138" s="112">
        <v>3.07</v>
      </c>
      <c r="V138" s="479">
        <v>33.08</v>
      </c>
      <c r="W138" s="112">
        <v>8.9495996231747519</v>
      </c>
      <c r="X138" s="487">
        <v>4</v>
      </c>
      <c r="Y138" s="113">
        <v>5</v>
      </c>
      <c r="Z138" s="396">
        <v>2</v>
      </c>
      <c r="AA138" s="91">
        <v>73.11</v>
      </c>
      <c r="AB138" s="113">
        <v>85.66</v>
      </c>
      <c r="AC138" s="113">
        <v>5.19</v>
      </c>
      <c r="AD138" s="91">
        <v>67.8</v>
      </c>
      <c r="AE138" s="78">
        <v>162.43</v>
      </c>
      <c r="AF138" s="492">
        <v>53.85</v>
      </c>
      <c r="AG138" s="492">
        <v>83.37</v>
      </c>
      <c r="AH138" s="113">
        <v>20.9</v>
      </c>
      <c r="AI138" s="488">
        <v>101.5</v>
      </c>
      <c r="AJ138" s="113">
        <v>78.5</v>
      </c>
      <c r="AK138" s="488">
        <v>68.5</v>
      </c>
      <c r="AL138" s="91">
        <v>85.81</v>
      </c>
      <c r="AM138" s="489">
        <v>34996.6</v>
      </c>
      <c r="AN138" s="489">
        <v>36285</v>
      </c>
      <c r="AO138" s="484">
        <f t="shared" si="4"/>
        <v>1.227166829539633</v>
      </c>
      <c r="AP138" s="83"/>
      <c r="AQ138" s="500">
        <v>25.45</v>
      </c>
      <c r="AR138" s="156"/>
      <c r="AS138" s="156"/>
      <c r="AT138" s="156"/>
      <c r="AU138" s="77"/>
      <c r="AV138" s="77"/>
      <c r="AW138" s="157"/>
      <c r="AX138" s="58"/>
      <c r="BC138" s="58"/>
      <c r="BD138" s="386"/>
      <c r="BE138" s="391"/>
      <c r="BF138" s="382"/>
      <c r="BG138" s="388"/>
      <c r="BH138" s="388"/>
      <c r="BI138" s="385"/>
      <c r="BJ138" s="383"/>
      <c r="BK138" s="389"/>
      <c r="BL138" s="58"/>
      <c r="BN138" s="58"/>
      <c r="BO138" s="382"/>
      <c r="BP138" s="383"/>
      <c r="BQ138" s="382"/>
      <c r="BR138" s="382"/>
      <c r="BS138" s="384"/>
      <c r="BT138" s="383"/>
      <c r="BU138" s="383"/>
      <c r="BV138" s="382"/>
      <c r="BW138" s="58"/>
    </row>
    <row r="139" spans="1:75" x14ac:dyDescent="0.25">
      <c r="A139" s="138" t="s">
        <v>86</v>
      </c>
      <c r="B139" s="139" t="s">
        <v>284</v>
      </c>
      <c r="C139" s="140">
        <v>825</v>
      </c>
      <c r="D139" s="394">
        <v>0</v>
      </c>
      <c r="E139" s="394">
        <v>6</v>
      </c>
      <c r="F139" s="394">
        <v>0</v>
      </c>
      <c r="G139" s="394">
        <v>0</v>
      </c>
      <c r="H139" s="395">
        <v>120</v>
      </c>
      <c r="I139" s="394">
        <v>0</v>
      </c>
      <c r="J139" s="476">
        <f t="shared" si="6"/>
        <v>12.474438456391345</v>
      </c>
      <c r="K139" s="394">
        <v>1</v>
      </c>
      <c r="L139" s="394">
        <v>0</v>
      </c>
      <c r="M139" s="479">
        <v>0.66100000000000003</v>
      </c>
      <c r="N139" s="479">
        <v>42.51</v>
      </c>
      <c r="O139" s="112">
        <v>0.34</v>
      </c>
      <c r="P139" s="479">
        <v>0.48799999999999999</v>
      </c>
      <c r="Q139" s="479" t="s">
        <v>162</v>
      </c>
      <c r="R139" s="112">
        <v>56.617071260767418</v>
      </c>
      <c r="S139" s="479">
        <v>57.36</v>
      </c>
      <c r="T139" s="486">
        <v>6</v>
      </c>
      <c r="U139" s="112">
        <v>3.81</v>
      </c>
      <c r="V139" s="479">
        <v>33.51</v>
      </c>
      <c r="W139" s="479" t="s">
        <v>162</v>
      </c>
      <c r="X139" s="487">
        <v>5</v>
      </c>
      <c r="Y139" s="113">
        <v>10</v>
      </c>
      <c r="Z139" s="396">
        <v>2</v>
      </c>
      <c r="AA139" s="91">
        <v>56.37</v>
      </c>
      <c r="AB139" s="113">
        <v>85.69</v>
      </c>
      <c r="AC139" s="113">
        <v>10.38</v>
      </c>
      <c r="AD139" s="91">
        <v>72.69</v>
      </c>
      <c r="AE139" s="78">
        <v>328.5</v>
      </c>
      <c r="AF139" s="492">
        <v>82.99</v>
      </c>
      <c r="AG139" s="492">
        <v>88.59</v>
      </c>
      <c r="AH139" s="113">
        <v>14.8</v>
      </c>
      <c r="AI139" s="488">
        <v>109</v>
      </c>
      <c r="AJ139" s="113">
        <v>49</v>
      </c>
      <c r="AK139" s="488">
        <v>19</v>
      </c>
      <c r="AL139" s="91">
        <v>86.18</v>
      </c>
      <c r="AM139" s="489">
        <v>7197.15</v>
      </c>
      <c r="AN139" s="489">
        <v>7799</v>
      </c>
      <c r="AO139" s="484">
        <f t="shared" ref="AO139:AO202" si="7">(((AN139-AM139)/AM139)*100)/3</f>
        <v>2.787445956617089</v>
      </c>
      <c r="AP139" s="83"/>
      <c r="AQ139" s="500">
        <v>33.229999999999997</v>
      </c>
      <c r="AR139" s="156"/>
      <c r="AS139" s="156"/>
      <c r="AT139" s="156"/>
      <c r="AU139" s="77"/>
      <c r="AV139" s="77"/>
      <c r="AW139" s="157"/>
      <c r="AX139" s="58"/>
      <c r="BC139" s="58"/>
      <c r="BD139" s="386"/>
      <c r="BE139" s="391"/>
      <c r="BF139" s="382"/>
      <c r="BG139" s="388"/>
      <c r="BH139" s="388"/>
      <c r="BI139" s="385"/>
      <c r="BJ139" s="383"/>
      <c r="BK139" s="389"/>
      <c r="BL139" s="58"/>
      <c r="BN139" s="58"/>
      <c r="BO139" s="382"/>
      <c r="BP139" s="383"/>
      <c r="BQ139" s="382"/>
      <c r="BR139" s="382"/>
      <c r="BS139" s="384"/>
      <c r="BT139" s="383"/>
      <c r="BU139" s="383"/>
      <c r="BV139" s="382"/>
      <c r="BW139" s="58"/>
    </row>
    <row r="140" spans="1:75" x14ac:dyDescent="0.25">
      <c r="A140" s="138" t="s">
        <v>86</v>
      </c>
      <c r="B140" s="139" t="s">
        <v>285</v>
      </c>
      <c r="C140" s="140">
        <v>826</v>
      </c>
      <c r="D140" s="394">
        <v>0</v>
      </c>
      <c r="E140" s="394">
        <v>0</v>
      </c>
      <c r="F140" s="394">
        <v>0</v>
      </c>
      <c r="G140" s="394">
        <v>0</v>
      </c>
      <c r="H140" s="395">
        <v>956</v>
      </c>
      <c r="I140" s="394">
        <v>0</v>
      </c>
      <c r="J140" s="476">
        <f t="shared" si="6"/>
        <v>38.110713392926407</v>
      </c>
      <c r="K140" s="394">
        <v>7</v>
      </c>
      <c r="L140" s="394">
        <v>2</v>
      </c>
      <c r="M140" s="479">
        <v>0.71599999999999997</v>
      </c>
      <c r="N140" s="479">
        <v>37.79</v>
      </c>
      <c r="O140" s="112">
        <v>0.47</v>
      </c>
      <c r="P140" s="479">
        <v>0.51200000000000001</v>
      </c>
      <c r="Q140" s="479">
        <v>33.379999999999995</v>
      </c>
      <c r="R140" s="112">
        <v>63.371998039536024</v>
      </c>
      <c r="S140" s="479">
        <v>61.52</v>
      </c>
      <c r="T140" s="486">
        <v>19</v>
      </c>
      <c r="U140" s="112">
        <v>5.15</v>
      </c>
      <c r="V140" s="479">
        <v>30.03</v>
      </c>
      <c r="W140" s="479" t="s">
        <v>162</v>
      </c>
      <c r="X140" s="487">
        <v>5</v>
      </c>
      <c r="Y140" s="113">
        <v>5</v>
      </c>
      <c r="Z140" s="396">
        <v>5</v>
      </c>
      <c r="AA140" s="91">
        <v>77.22</v>
      </c>
      <c r="AB140" s="113">
        <v>85.7</v>
      </c>
      <c r="AC140" s="113">
        <v>9.9</v>
      </c>
      <c r="AD140" s="91">
        <v>77.28</v>
      </c>
      <c r="AE140" s="78">
        <v>179.5</v>
      </c>
      <c r="AF140" s="492">
        <v>90.14</v>
      </c>
      <c r="AG140" s="492">
        <v>93.25</v>
      </c>
      <c r="AH140" s="113">
        <v>16.8</v>
      </c>
      <c r="AI140" s="488">
        <v>103</v>
      </c>
      <c r="AJ140" s="113">
        <v>85</v>
      </c>
      <c r="AK140" s="488">
        <v>63.5</v>
      </c>
      <c r="AL140" s="91">
        <v>89.83</v>
      </c>
      <c r="AM140" s="489">
        <v>16678.150000000001</v>
      </c>
      <c r="AN140" s="489">
        <v>17922</v>
      </c>
      <c r="AO140" s="484">
        <f t="shared" si="7"/>
        <v>2.4859871548503052</v>
      </c>
      <c r="AP140" s="83"/>
      <c r="AQ140" s="500">
        <v>27.07</v>
      </c>
      <c r="AR140" s="156"/>
      <c r="AS140" s="156"/>
      <c r="AT140" s="156"/>
      <c r="AU140" s="77"/>
      <c r="AV140" s="77"/>
      <c r="AW140" s="157"/>
      <c r="AX140" s="58"/>
      <c r="BC140" s="58"/>
      <c r="BD140" s="386"/>
      <c r="BE140" s="391"/>
      <c r="BF140" s="382"/>
      <c r="BG140" s="388"/>
      <c r="BH140" s="388"/>
      <c r="BI140" s="385"/>
      <c r="BJ140" s="383"/>
      <c r="BK140" s="389"/>
      <c r="BL140" s="58"/>
      <c r="BN140" s="58"/>
      <c r="BO140" s="382"/>
      <c r="BP140" s="383"/>
      <c r="BQ140" s="382"/>
      <c r="BR140" s="382"/>
      <c r="BS140" s="384"/>
      <c r="BT140" s="383"/>
      <c r="BU140" s="383"/>
      <c r="BV140" s="382"/>
      <c r="BW140" s="58"/>
    </row>
    <row r="141" spans="1:75" x14ac:dyDescent="0.25">
      <c r="A141" s="138" t="s">
        <v>86</v>
      </c>
      <c r="B141" s="139" t="s">
        <v>286</v>
      </c>
      <c r="C141" s="140">
        <v>827</v>
      </c>
      <c r="D141" s="394">
        <v>0</v>
      </c>
      <c r="E141" s="394">
        <v>0</v>
      </c>
      <c r="F141" s="394">
        <v>0</v>
      </c>
      <c r="G141" s="394">
        <v>0</v>
      </c>
      <c r="H141" s="395">
        <v>535</v>
      </c>
      <c r="I141" s="394">
        <v>0</v>
      </c>
      <c r="J141" s="476">
        <f t="shared" si="6"/>
        <v>28.258271869042009</v>
      </c>
      <c r="K141" s="394">
        <v>3</v>
      </c>
      <c r="L141" s="394">
        <v>2</v>
      </c>
      <c r="M141" s="479">
        <v>0.66600000000000004</v>
      </c>
      <c r="N141" s="479">
        <v>48.52</v>
      </c>
      <c r="O141" s="112">
        <v>0.24</v>
      </c>
      <c r="P141" s="479">
        <v>0.47099999999999997</v>
      </c>
      <c r="Q141" s="479">
        <v>48.14</v>
      </c>
      <c r="R141" s="112">
        <v>67.757087736956905</v>
      </c>
      <c r="S141" s="479">
        <v>69.25</v>
      </c>
      <c r="T141" s="486">
        <v>5</v>
      </c>
      <c r="U141" s="112">
        <v>5</v>
      </c>
      <c r="V141" s="479">
        <v>31.76</v>
      </c>
      <c r="W141" s="112">
        <v>8.8183421516754841</v>
      </c>
      <c r="X141" s="487">
        <v>5</v>
      </c>
      <c r="Y141" s="113">
        <v>5</v>
      </c>
      <c r="Z141" s="396">
        <v>2</v>
      </c>
      <c r="AA141" s="91">
        <v>71.099999999999994</v>
      </c>
      <c r="AB141" s="113">
        <v>90.81</v>
      </c>
      <c r="AC141" s="113">
        <v>5.35</v>
      </c>
      <c r="AD141" s="91">
        <v>67.08</v>
      </c>
      <c r="AE141" s="78">
        <v>110.6</v>
      </c>
      <c r="AF141" s="492">
        <v>94.02</v>
      </c>
      <c r="AG141" s="492">
        <v>96.18</v>
      </c>
      <c r="AH141" s="113">
        <v>18.600000000000001</v>
      </c>
      <c r="AI141" s="488">
        <v>106</v>
      </c>
      <c r="AJ141" s="113">
        <v>52</v>
      </c>
      <c r="AK141" s="488">
        <v>49</v>
      </c>
      <c r="AL141" s="91">
        <v>85.12</v>
      </c>
      <c r="AM141" s="489">
        <v>10507.55</v>
      </c>
      <c r="AN141" s="489">
        <v>10589</v>
      </c>
      <c r="AO141" s="484">
        <f t="shared" si="7"/>
        <v>0.25838563699435402</v>
      </c>
      <c r="AP141" s="83"/>
      <c r="AQ141" s="500">
        <v>26.16</v>
      </c>
      <c r="AR141" s="156"/>
      <c r="AS141" s="156"/>
      <c r="AT141" s="156"/>
      <c r="AU141" s="77"/>
      <c r="AV141" s="77"/>
      <c r="AW141" s="157"/>
      <c r="AX141" s="58"/>
      <c r="BC141" s="58"/>
      <c r="BD141" s="386"/>
      <c r="BE141" s="391"/>
      <c r="BF141" s="382"/>
      <c r="BG141" s="388"/>
      <c r="BH141" s="388"/>
      <c r="BI141" s="385"/>
      <c r="BJ141" s="383"/>
      <c r="BK141" s="389"/>
      <c r="BL141" s="58"/>
      <c r="BN141" s="58"/>
      <c r="BO141" s="382"/>
      <c r="BP141" s="383"/>
      <c r="BQ141" s="382"/>
      <c r="BR141" s="382"/>
      <c r="BS141" s="384"/>
      <c r="BT141" s="383"/>
      <c r="BU141" s="383"/>
      <c r="BV141" s="382"/>
      <c r="BW141" s="58"/>
    </row>
    <row r="142" spans="1:75" x14ac:dyDescent="0.25">
      <c r="A142" s="138" t="s">
        <v>86</v>
      </c>
      <c r="B142" s="139" t="s">
        <v>287</v>
      </c>
      <c r="C142" s="140">
        <v>828</v>
      </c>
      <c r="D142" s="394">
        <v>0</v>
      </c>
      <c r="E142" s="394">
        <v>0</v>
      </c>
      <c r="F142" s="394">
        <v>0</v>
      </c>
      <c r="G142" s="394">
        <v>0</v>
      </c>
      <c r="H142" s="395">
        <v>581</v>
      </c>
      <c r="I142" s="394">
        <v>129</v>
      </c>
      <c r="J142" s="476">
        <f t="shared" si="6"/>
        <v>23.637282618026795</v>
      </c>
      <c r="K142" s="394">
        <v>2</v>
      </c>
      <c r="L142" s="394">
        <v>1</v>
      </c>
      <c r="M142" s="479">
        <v>0.63500000000000001</v>
      </c>
      <c r="N142" s="479">
        <v>68.900000000000006</v>
      </c>
      <c r="O142" s="112">
        <v>0.09</v>
      </c>
      <c r="P142" s="479">
        <v>0.47499999999999998</v>
      </c>
      <c r="Q142" s="479">
        <v>66.400000000000006</v>
      </c>
      <c r="R142" s="112">
        <v>72.622130157086133</v>
      </c>
      <c r="S142" s="479">
        <v>65.13</v>
      </c>
      <c r="T142" s="486">
        <v>120</v>
      </c>
      <c r="U142" s="112">
        <v>2.78</v>
      </c>
      <c r="V142" s="479">
        <v>59.07</v>
      </c>
      <c r="W142" s="112">
        <v>45.174537987679678</v>
      </c>
      <c r="X142" s="487">
        <v>3</v>
      </c>
      <c r="Y142" s="113">
        <v>10</v>
      </c>
      <c r="Z142" s="396">
        <v>2</v>
      </c>
      <c r="AA142" s="91">
        <v>59.87</v>
      </c>
      <c r="AB142" s="113">
        <v>77.77</v>
      </c>
      <c r="AC142" s="113">
        <v>1.1399999999999999</v>
      </c>
      <c r="AD142" s="91">
        <v>61</v>
      </c>
      <c r="AE142" s="78">
        <v>127.5</v>
      </c>
      <c r="AF142" s="492">
        <v>57.48</v>
      </c>
      <c r="AG142" s="492">
        <v>89.63</v>
      </c>
      <c r="AH142" s="113">
        <v>20.2</v>
      </c>
      <c r="AI142" s="488">
        <v>100.5</v>
      </c>
      <c r="AJ142" s="113">
        <v>40</v>
      </c>
      <c r="AK142" s="488">
        <v>9.5</v>
      </c>
      <c r="AL142" s="91">
        <v>80.650000000000006</v>
      </c>
      <c r="AM142" s="489">
        <v>8337.4</v>
      </c>
      <c r="AN142" s="489">
        <v>8430</v>
      </c>
      <c r="AO142" s="484">
        <f t="shared" si="7"/>
        <v>0.37021933296551429</v>
      </c>
      <c r="AP142" s="83"/>
      <c r="AQ142" s="500">
        <v>21.46</v>
      </c>
      <c r="AR142" s="156"/>
      <c r="AS142" s="156"/>
      <c r="AT142" s="156"/>
      <c r="AU142" s="77"/>
      <c r="AV142" s="77"/>
      <c r="AW142" s="157"/>
      <c r="AX142" s="58"/>
      <c r="BC142" s="58"/>
      <c r="BD142" s="386"/>
      <c r="BE142" s="391"/>
      <c r="BF142" s="382"/>
      <c r="BG142" s="388"/>
      <c r="BH142" s="388"/>
      <c r="BI142" s="385"/>
      <c r="BJ142" s="383"/>
      <c r="BK142" s="389"/>
      <c r="BL142" s="58"/>
      <c r="BN142" s="58"/>
      <c r="BO142" s="382"/>
      <c r="BP142" s="383"/>
      <c r="BQ142" s="382"/>
      <c r="BR142" s="382"/>
      <c r="BS142" s="384"/>
      <c r="BT142" s="383"/>
      <c r="BU142" s="383"/>
      <c r="BV142" s="382"/>
      <c r="BW142" s="58"/>
    </row>
    <row r="143" spans="1:75" x14ac:dyDescent="0.25">
      <c r="A143" s="138" t="s">
        <v>288</v>
      </c>
      <c r="B143" s="139" t="s">
        <v>289</v>
      </c>
      <c r="C143" s="140">
        <v>901</v>
      </c>
      <c r="D143" s="394">
        <v>0</v>
      </c>
      <c r="E143" s="394">
        <v>77</v>
      </c>
      <c r="F143" s="394">
        <v>30399</v>
      </c>
      <c r="G143" s="394">
        <v>37414</v>
      </c>
      <c r="H143" s="395">
        <v>0</v>
      </c>
      <c r="I143" s="394">
        <v>0</v>
      </c>
      <c r="J143" s="476">
        <f t="shared" si="6"/>
        <v>16.912368511706337</v>
      </c>
      <c r="K143" s="394">
        <v>9</v>
      </c>
      <c r="L143" s="394">
        <v>1</v>
      </c>
      <c r="M143" s="479">
        <v>0.61599999999999999</v>
      </c>
      <c r="N143" s="479">
        <v>92.72</v>
      </c>
      <c r="O143" s="112">
        <v>0.67</v>
      </c>
      <c r="P143" s="479">
        <v>0.55800000000000005</v>
      </c>
      <c r="Q143" s="479">
        <v>97.46</v>
      </c>
      <c r="R143" s="112">
        <v>76.709666018731212</v>
      </c>
      <c r="S143" s="479">
        <v>65.319999999999993</v>
      </c>
      <c r="T143" s="479">
        <v>48</v>
      </c>
      <c r="U143" s="112">
        <v>2.5299999999999998</v>
      </c>
      <c r="V143" s="479">
        <v>25.91</v>
      </c>
      <c r="W143" s="112">
        <v>11.026033690658499</v>
      </c>
      <c r="X143" s="487">
        <v>4</v>
      </c>
      <c r="Y143" s="113">
        <v>10</v>
      </c>
      <c r="Z143" s="396">
        <v>1</v>
      </c>
      <c r="AA143" s="91">
        <v>50.97</v>
      </c>
      <c r="AB143" s="113">
        <v>30.22</v>
      </c>
      <c r="AC143" s="113">
        <v>2.16</v>
      </c>
      <c r="AD143" s="91">
        <v>34.11</v>
      </c>
      <c r="AE143" s="78">
        <v>42.3</v>
      </c>
      <c r="AF143" s="492">
        <v>28.53</v>
      </c>
      <c r="AG143" s="492">
        <v>45.64</v>
      </c>
      <c r="AH143" s="113">
        <v>20.8</v>
      </c>
      <c r="AI143" s="488">
        <v>122</v>
      </c>
      <c r="AJ143" s="113">
        <v>71.5</v>
      </c>
      <c r="AK143" s="488">
        <v>24.5</v>
      </c>
      <c r="AL143" s="91">
        <v>81.19</v>
      </c>
      <c r="AM143" s="489">
        <v>47528.08</v>
      </c>
      <c r="AN143" s="489">
        <v>51702</v>
      </c>
      <c r="AO143" s="484">
        <f t="shared" si="7"/>
        <v>2.9273361487917584</v>
      </c>
      <c r="AP143" s="83"/>
      <c r="AQ143" s="500">
        <v>3.69</v>
      </c>
      <c r="AR143" s="156"/>
      <c r="AS143" s="156"/>
      <c r="AT143" s="156"/>
      <c r="AU143" s="77"/>
      <c r="AV143" s="77"/>
      <c r="AW143" s="157"/>
      <c r="AX143" s="58"/>
      <c r="BC143" s="58"/>
      <c r="BD143" s="386"/>
      <c r="BE143" s="392"/>
      <c r="BF143" s="388"/>
      <c r="BG143" s="388"/>
      <c r="BH143" s="388"/>
      <c r="BI143" s="385"/>
      <c r="BJ143" s="383"/>
      <c r="BK143" s="389"/>
      <c r="BL143" s="58"/>
      <c r="BN143" s="58"/>
      <c r="BO143" s="382"/>
      <c r="BP143" s="383"/>
      <c r="BQ143" s="382"/>
      <c r="BR143" s="382"/>
      <c r="BS143" s="384"/>
      <c r="BT143" s="383"/>
      <c r="BU143" s="383"/>
      <c r="BV143" s="382"/>
      <c r="BW143" s="58"/>
    </row>
    <row r="144" spans="1:75" x14ac:dyDescent="0.25">
      <c r="A144" s="138" t="s">
        <v>288</v>
      </c>
      <c r="B144" s="139" t="s">
        <v>290</v>
      </c>
      <c r="C144" s="140">
        <v>902</v>
      </c>
      <c r="D144" s="394">
        <v>0</v>
      </c>
      <c r="E144" s="394">
        <v>0</v>
      </c>
      <c r="F144" s="394">
        <v>12123</v>
      </c>
      <c r="G144" s="394">
        <v>11698</v>
      </c>
      <c r="H144" s="395">
        <v>0</v>
      </c>
      <c r="I144" s="394">
        <v>0</v>
      </c>
      <c r="J144" s="476">
        <f t="shared" si="6"/>
        <v>50.787633647366484</v>
      </c>
      <c r="K144" s="394">
        <v>7</v>
      </c>
      <c r="L144" s="394">
        <v>1</v>
      </c>
      <c r="M144" s="479">
        <v>0.61199999999999999</v>
      </c>
      <c r="N144" s="479">
        <v>91.87</v>
      </c>
      <c r="O144" s="112">
        <v>0.27</v>
      </c>
      <c r="P144" s="479">
        <v>0.56999999999999995</v>
      </c>
      <c r="Q144" s="479">
        <v>97.19</v>
      </c>
      <c r="R144" s="112">
        <v>83.755972069092238</v>
      </c>
      <c r="S144" s="479">
        <v>85.960000000000008</v>
      </c>
      <c r="T144" s="479">
        <v>12</v>
      </c>
      <c r="U144" s="112">
        <v>5.91</v>
      </c>
      <c r="V144" s="479">
        <v>20.9</v>
      </c>
      <c r="W144" s="112">
        <v>2.5348542458808616</v>
      </c>
      <c r="X144" s="487">
        <v>4</v>
      </c>
      <c r="Y144" s="113">
        <v>10</v>
      </c>
      <c r="Z144" s="396">
        <v>5</v>
      </c>
      <c r="AA144" s="91">
        <v>48.37</v>
      </c>
      <c r="AB144" s="113">
        <v>35.03</v>
      </c>
      <c r="AC144" s="113">
        <v>1.1399999999999999</v>
      </c>
      <c r="AD144" s="91">
        <v>49.26</v>
      </c>
      <c r="AE144" s="78">
        <v>0</v>
      </c>
      <c r="AF144" s="492">
        <v>19.78</v>
      </c>
      <c r="AG144" s="492">
        <v>56.17</v>
      </c>
      <c r="AH144" s="113">
        <v>20</v>
      </c>
      <c r="AI144" s="488">
        <v>113.5</v>
      </c>
      <c r="AJ144" s="113">
        <v>85</v>
      </c>
      <c r="AK144" s="488">
        <v>22</v>
      </c>
      <c r="AL144" s="91">
        <v>89.89</v>
      </c>
      <c r="AM144" s="489">
        <v>12719.82</v>
      </c>
      <c r="AN144" s="489">
        <v>13505</v>
      </c>
      <c r="AO144" s="484">
        <f t="shared" si="7"/>
        <v>2.0576286981000265</v>
      </c>
      <c r="AP144" s="83"/>
      <c r="AQ144" s="500">
        <v>8.2899999999999991</v>
      </c>
      <c r="AR144" s="156"/>
      <c r="AS144" s="156"/>
      <c r="AT144" s="156"/>
      <c r="AU144" s="77"/>
      <c r="AV144" s="77"/>
      <c r="AW144" s="157"/>
      <c r="AX144" s="58"/>
      <c r="BC144" s="58"/>
      <c r="BD144" s="386"/>
      <c r="BE144" s="392"/>
      <c r="BF144" s="388"/>
      <c r="BG144" s="388"/>
      <c r="BH144" s="388"/>
      <c r="BI144" s="385"/>
      <c r="BJ144" s="383"/>
      <c r="BK144" s="389"/>
      <c r="BL144" s="58"/>
      <c r="BN144" s="58"/>
      <c r="BO144" s="382"/>
      <c r="BP144" s="383"/>
      <c r="BQ144" s="382"/>
      <c r="BR144" s="382"/>
      <c r="BS144" s="384"/>
      <c r="BT144" s="383"/>
      <c r="BU144" s="383"/>
      <c r="BV144" s="382"/>
      <c r="BW144" s="58"/>
    </row>
    <row r="145" spans="1:75" x14ac:dyDescent="0.25">
      <c r="A145" s="138" t="s">
        <v>288</v>
      </c>
      <c r="B145" s="139" t="s">
        <v>291</v>
      </c>
      <c r="C145" s="158">
        <v>903</v>
      </c>
      <c r="D145" s="394">
        <v>0</v>
      </c>
      <c r="E145" s="394">
        <v>0</v>
      </c>
      <c r="F145" s="394">
        <v>0</v>
      </c>
      <c r="G145" s="394">
        <v>7713</v>
      </c>
      <c r="H145" s="395">
        <v>0</v>
      </c>
      <c r="I145" s="394">
        <v>0</v>
      </c>
      <c r="J145" s="476">
        <f t="shared" si="6"/>
        <v>23.001325721080761</v>
      </c>
      <c r="K145" s="394">
        <v>2</v>
      </c>
      <c r="L145" s="394">
        <v>0</v>
      </c>
      <c r="M145" s="479">
        <v>0.61299999999999999</v>
      </c>
      <c r="N145" s="479">
        <v>93.81</v>
      </c>
      <c r="O145" s="112">
        <v>0.45</v>
      </c>
      <c r="P145" s="479">
        <v>0.499</v>
      </c>
      <c r="Q145" s="479">
        <v>99.88</v>
      </c>
      <c r="R145" s="112">
        <v>82.581705313127614</v>
      </c>
      <c r="S145" s="479">
        <v>76.650000000000006</v>
      </c>
      <c r="T145" s="479">
        <v>6</v>
      </c>
      <c r="U145" s="112">
        <v>4.75</v>
      </c>
      <c r="V145" s="479">
        <v>35.46</v>
      </c>
      <c r="W145" s="112">
        <v>22.869022869022871</v>
      </c>
      <c r="X145" s="487">
        <v>3</v>
      </c>
      <c r="Y145" s="113">
        <v>1</v>
      </c>
      <c r="Z145" s="396">
        <v>5</v>
      </c>
      <c r="AA145" s="91">
        <v>34.1</v>
      </c>
      <c r="AB145" s="113">
        <v>14.88</v>
      </c>
      <c r="AC145" s="113">
        <v>1</v>
      </c>
      <c r="AD145" s="91">
        <v>29.63</v>
      </c>
      <c r="AE145" s="78">
        <v>0</v>
      </c>
      <c r="AF145" s="492">
        <v>12.68</v>
      </c>
      <c r="AG145" s="492">
        <v>23.39</v>
      </c>
      <c r="AH145" s="113">
        <v>16</v>
      </c>
      <c r="AI145" s="488">
        <v>110</v>
      </c>
      <c r="AJ145" s="113">
        <v>61</v>
      </c>
      <c r="AK145" s="488">
        <v>15.5</v>
      </c>
      <c r="AL145" s="91">
        <v>86.55</v>
      </c>
      <c r="AM145" s="489">
        <v>8094.91</v>
      </c>
      <c r="AN145" s="489">
        <v>8539</v>
      </c>
      <c r="AO145" s="484">
        <f t="shared" si="7"/>
        <v>1.8286799976775534</v>
      </c>
      <c r="AP145" s="83"/>
      <c r="AQ145" s="500">
        <v>11.81</v>
      </c>
      <c r="AR145" s="156"/>
      <c r="AS145" s="156"/>
      <c r="AT145" s="156"/>
      <c r="AU145" s="77"/>
      <c r="AV145" s="77"/>
      <c r="AW145" s="157"/>
      <c r="AX145" s="58"/>
      <c r="BC145" s="58"/>
      <c r="BD145" s="386"/>
      <c r="BE145" s="392"/>
      <c r="BF145" s="388"/>
      <c r="BG145" s="388"/>
      <c r="BH145" s="388"/>
      <c r="BI145" s="385"/>
      <c r="BJ145" s="383"/>
      <c r="BK145" s="389"/>
      <c r="BL145" s="58"/>
      <c r="BN145" s="58"/>
      <c r="BO145" s="382"/>
      <c r="BP145" s="383"/>
      <c r="BQ145" s="382"/>
      <c r="BR145" s="382"/>
      <c r="BS145" s="384"/>
      <c r="BT145" s="383"/>
      <c r="BU145" s="383"/>
      <c r="BV145" s="382"/>
      <c r="BW145" s="58"/>
    </row>
    <row r="146" spans="1:75" x14ac:dyDescent="0.25">
      <c r="A146" s="138" t="s">
        <v>288</v>
      </c>
      <c r="B146" s="139" t="s">
        <v>292</v>
      </c>
      <c r="C146" s="158">
        <v>904</v>
      </c>
      <c r="D146" s="394">
        <v>0</v>
      </c>
      <c r="E146" s="394">
        <v>0</v>
      </c>
      <c r="F146" s="394">
        <v>6198</v>
      </c>
      <c r="G146" s="394">
        <v>0</v>
      </c>
      <c r="H146" s="395">
        <v>0</v>
      </c>
      <c r="I146" s="394">
        <v>0</v>
      </c>
      <c r="J146" s="476">
        <f t="shared" si="6"/>
        <v>15.563364772242736</v>
      </c>
      <c r="K146" s="394">
        <v>1</v>
      </c>
      <c r="L146" s="394">
        <v>0</v>
      </c>
      <c r="M146" s="479">
        <v>0.64200000000000002</v>
      </c>
      <c r="N146" s="479">
        <v>67.5</v>
      </c>
      <c r="O146" s="112">
        <v>0.34</v>
      </c>
      <c r="P146" s="479">
        <v>0.54300000000000004</v>
      </c>
      <c r="Q146" s="479" t="s">
        <v>162</v>
      </c>
      <c r="R146" s="112">
        <v>83.823529411764682</v>
      </c>
      <c r="S146" s="479">
        <v>72.77</v>
      </c>
      <c r="T146" s="479">
        <v>13</v>
      </c>
      <c r="U146" s="112">
        <v>2.34</v>
      </c>
      <c r="V146" s="479">
        <v>18.22</v>
      </c>
      <c r="W146" s="112">
        <v>28.061224489795919</v>
      </c>
      <c r="X146" s="487">
        <v>4</v>
      </c>
      <c r="Y146" s="113">
        <v>10</v>
      </c>
      <c r="Z146" s="396">
        <v>1</v>
      </c>
      <c r="AA146" s="91">
        <v>47.95</v>
      </c>
      <c r="AB146" s="113">
        <v>30.3</v>
      </c>
      <c r="AC146" s="113">
        <v>2.83</v>
      </c>
      <c r="AD146" s="91">
        <v>55.83</v>
      </c>
      <c r="AE146" s="78">
        <v>0</v>
      </c>
      <c r="AF146" s="492">
        <v>59.52</v>
      </c>
      <c r="AG146" s="492">
        <v>80.599999999999994</v>
      </c>
      <c r="AH146" s="113">
        <v>15.3</v>
      </c>
      <c r="AI146" s="488">
        <v>129.5</v>
      </c>
      <c r="AJ146" s="113">
        <v>80.5</v>
      </c>
      <c r="AK146" s="488">
        <v>37.5</v>
      </c>
      <c r="AL146" s="91">
        <v>87.49</v>
      </c>
      <c r="AM146" s="489">
        <v>6392.06</v>
      </c>
      <c r="AN146" s="489">
        <v>6417</v>
      </c>
      <c r="AO146" s="484">
        <f t="shared" si="7"/>
        <v>0.13005718552912832</v>
      </c>
      <c r="AP146" s="83"/>
      <c r="AQ146" s="500">
        <v>29.16</v>
      </c>
      <c r="AR146" s="156"/>
      <c r="AS146" s="156"/>
      <c r="AT146" s="156"/>
      <c r="AU146" s="77"/>
      <c r="AV146" s="77"/>
      <c r="AW146" s="157"/>
      <c r="AX146" s="58"/>
      <c r="BC146" s="58"/>
      <c r="BD146" s="386"/>
      <c r="BE146" s="392"/>
      <c r="BF146" s="388"/>
      <c r="BG146" s="388"/>
      <c r="BH146" s="388"/>
      <c r="BI146" s="385"/>
      <c r="BJ146" s="383"/>
      <c r="BK146" s="389"/>
      <c r="BL146" s="58"/>
      <c r="BN146" s="58"/>
      <c r="BO146" s="382"/>
      <c r="BP146" s="383"/>
      <c r="BQ146" s="382"/>
      <c r="BR146" s="382"/>
      <c r="BS146" s="384"/>
      <c r="BT146" s="383"/>
      <c r="BU146" s="383"/>
      <c r="BV146" s="382"/>
      <c r="BW146" s="58"/>
    </row>
    <row r="147" spans="1:75" x14ac:dyDescent="0.25">
      <c r="A147" s="138" t="s">
        <v>288</v>
      </c>
      <c r="B147" s="139" t="s">
        <v>293</v>
      </c>
      <c r="C147" s="158">
        <v>905</v>
      </c>
      <c r="D147" s="394">
        <v>0</v>
      </c>
      <c r="E147" s="394">
        <v>8</v>
      </c>
      <c r="F147" s="394">
        <v>10278</v>
      </c>
      <c r="G147" s="394">
        <v>0</v>
      </c>
      <c r="H147" s="395">
        <v>0</v>
      </c>
      <c r="I147" s="394">
        <v>0</v>
      </c>
      <c r="J147" s="476">
        <f t="shared" si="6"/>
        <v>9.6530803858859393</v>
      </c>
      <c r="K147" s="394">
        <v>1</v>
      </c>
      <c r="L147" s="394">
        <v>0</v>
      </c>
      <c r="M147" s="479">
        <v>0.58899999999999997</v>
      </c>
      <c r="N147" s="479">
        <v>79.34</v>
      </c>
      <c r="O147" s="112">
        <v>0.61</v>
      </c>
      <c r="P147" s="479">
        <v>0.51800000000000002</v>
      </c>
      <c r="Q147" s="479" t="s">
        <v>162</v>
      </c>
      <c r="R147" s="112">
        <v>76.55367231638418</v>
      </c>
      <c r="S147" s="479">
        <v>72.23</v>
      </c>
      <c r="T147" s="479">
        <v>1</v>
      </c>
      <c r="U147" s="112">
        <v>7.51</v>
      </c>
      <c r="V147" s="479">
        <v>8.77</v>
      </c>
      <c r="W147" s="112">
        <v>2.8288543140028288</v>
      </c>
      <c r="X147" s="487">
        <v>4</v>
      </c>
      <c r="Y147" s="113">
        <v>5</v>
      </c>
      <c r="Z147" s="396">
        <v>3</v>
      </c>
      <c r="AA147" s="91">
        <v>33.450000000000003</v>
      </c>
      <c r="AB147" s="113">
        <v>10.93</v>
      </c>
      <c r="AC147" s="113">
        <v>0.28999999999999998</v>
      </c>
      <c r="AD147" s="91">
        <v>33.31</v>
      </c>
      <c r="AE147" s="78">
        <v>0</v>
      </c>
      <c r="AF147" s="492">
        <v>37.979999999999997</v>
      </c>
      <c r="AG147" s="492">
        <v>84.56</v>
      </c>
      <c r="AH147" s="113">
        <v>18.5</v>
      </c>
      <c r="AI147" s="488">
        <v>141</v>
      </c>
      <c r="AJ147" s="113">
        <v>69.5</v>
      </c>
      <c r="AK147" s="488">
        <v>5</v>
      </c>
      <c r="AL147" s="91">
        <v>84.92</v>
      </c>
      <c r="AM147" s="489">
        <v>10313.950000000001</v>
      </c>
      <c r="AN147" s="489">
        <v>10348</v>
      </c>
      <c r="AO147" s="484">
        <f t="shared" si="7"/>
        <v>0.11004513304795698</v>
      </c>
      <c r="AP147" s="83"/>
      <c r="AQ147" s="500">
        <v>13.59</v>
      </c>
      <c r="AR147" s="156"/>
      <c r="AS147" s="156"/>
      <c r="AT147" s="156"/>
      <c r="AU147" s="77"/>
      <c r="AV147" s="77"/>
      <c r="AW147" s="157"/>
      <c r="AX147" s="58"/>
      <c r="BC147" s="58"/>
      <c r="BD147" s="386"/>
      <c r="BE147" s="392"/>
      <c r="BF147" s="388"/>
      <c r="BG147" s="388"/>
      <c r="BH147" s="388"/>
      <c r="BI147" s="385"/>
      <c r="BJ147" s="383"/>
      <c r="BK147" s="389"/>
      <c r="BL147" s="58"/>
      <c r="BN147" s="58"/>
      <c r="BO147" s="382"/>
      <c r="BP147" s="383"/>
      <c r="BQ147" s="382"/>
      <c r="BR147" s="382"/>
      <c r="BS147" s="384"/>
      <c r="BT147" s="383"/>
      <c r="BU147" s="383"/>
      <c r="BV147" s="382"/>
      <c r="BW147" s="58"/>
    </row>
    <row r="148" spans="1:75" x14ac:dyDescent="0.25">
      <c r="A148" s="138" t="s">
        <v>288</v>
      </c>
      <c r="B148" s="139" t="s">
        <v>294</v>
      </c>
      <c r="C148" s="158">
        <v>906</v>
      </c>
      <c r="D148" s="394">
        <v>0</v>
      </c>
      <c r="E148" s="394">
        <v>0</v>
      </c>
      <c r="F148" s="394">
        <v>0</v>
      </c>
      <c r="G148" s="394">
        <v>0</v>
      </c>
      <c r="H148" s="395">
        <v>0</v>
      </c>
      <c r="I148" s="394">
        <v>0</v>
      </c>
      <c r="J148" s="476">
        <f t="shared" si="6"/>
        <v>16.90302201286919</v>
      </c>
      <c r="K148" s="394">
        <v>1</v>
      </c>
      <c r="L148" s="394">
        <v>0</v>
      </c>
      <c r="M148" s="479">
        <v>0.61</v>
      </c>
      <c r="N148" s="479">
        <v>95.44</v>
      </c>
      <c r="O148" s="112">
        <v>0.13</v>
      </c>
      <c r="P148" s="479">
        <v>0.50700000000000001</v>
      </c>
      <c r="Q148" s="479">
        <v>98.08</v>
      </c>
      <c r="R148" s="112">
        <v>84.06037180195105</v>
      </c>
      <c r="S148" s="479">
        <v>80.95</v>
      </c>
      <c r="T148" s="479">
        <v>2</v>
      </c>
      <c r="U148" s="112">
        <v>1.31</v>
      </c>
      <c r="V148" s="479">
        <v>28</v>
      </c>
      <c r="W148" s="112">
        <v>28.720626631853786</v>
      </c>
      <c r="X148" s="487">
        <v>3</v>
      </c>
      <c r="Y148" s="113">
        <v>10</v>
      </c>
      <c r="Z148" s="396">
        <v>4</v>
      </c>
      <c r="AA148" s="91">
        <v>25.81</v>
      </c>
      <c r="AB148" s="113">
        <v>11.45</v>
      </c>
      <c r="AC148" s="113">
        <v>0.76</v>
      </c>
      <c r="AD148" s="91">
        <v>28.8</v>
      </c>
      <c r="AE148" s="78">
        <v>0</v>
      </c>
      <c r="AF148" s="492">
        <v>44.9</v>
      </c>
      <c r="AG148" s="492">
        <v>16.239999999999998</v>
      </c>
      <c r="AH148" s="113">
        <v>11.1</v>
      </c>
      <c r="AI148" s="488">
        <v>124.5</v>
      </c>
      <c r="AJ148" s="113">
        <v>60.5</v>
      </c>
      <c r="AK148" s="488">
        <v>16.5</v>
      </c>
      <c r="AL148" s="91">
        <v>85.41</v>
      </c>
      <c r="AM148" s="489">
        <v>5746.48</v>
      </c>
      <c r="AN148" s="489">
        <v>5873</v>
      </c>
      <c r="AO148" s="484">
        <f t="shared" si="7"/>
        <v>0.73389854890878381</v>
      </c>
      <c r="AP148" s="83"/>
      <c r="AQ148" s="500">
        <v>15.33</v>
      </c>
      <c r="AR148" s="156"/>
      <c r="AS148" s="156"/>
      <c r="AT148" s="156"/>
      <c r="AU148" s="77"/>
      <c r="AV148" s="77"/>
      <c r="AW148" s="157"/>
      <c r="AX148" s="58"/>
      <c r="BC148" s="58"/>
      <c r="BD148" s="386"/>
      <c r="BE148" s="392"/>
      <c r="BF148" s="386"/>
      <c r="BG148" s="388"/>
      <c r="BH148" s="388"/>
      <c r="BI148" s="385"/>
      <c r="BJ148" s="383"/>
      <c r="BK148" s="389"/>
      <c r="BL148" s="58"/>
      <c r="BN148" s="58"/>
      <c r="BO148" s="382"/>
      <c r="BP148" s="383"/>
      <c r="BQ148" s="382"/>
      <c r="BR148" s="382"/>
      <c r="BS148" s="384"/>
      <c r="BT148" s="383"/>
      <c r="BU148" s="383"/>
      <c r="BV148" s="382"/>
      <c r="BW148" s="58"/>
    </row>
    <row r="149" spans="1:75" x14ac:dyDescent="0.25">
      <c r="A149" s="138" t="s">
        <v>295</v>
      </c>
      <c r="B149" s="139" t="s">
        <v>296</v>
      </c>
      <c r="C149" s="140">
        <v>1001</v>
      </c>
      <c r="D149" s="394">
        <v>23</v>
      </c>
      <c r="E149" s="394">
        <v>15</v>
      </c>
      <c r="F149" s="394">
        <v>0</v>
      </c>
      <c r="G149" s="394">
        <v>0</v>
      </c>
      <c r="H149" s="395">
        <v>399</v>
      </c>
      <c r="I149" s="394">
        <v>0</v>
      </c>
      <c r="J149" s="476">
        <f t="shared" si="6"/>
        <v>74.368968710605131</v>
      </c>
      <c r="K149" s="394">
        <v>10</v>
      </c>
      <c r="L149" s="394">
        <v>13</v>
      </c>
      <c r="M149" s="479">
        <v>0.72799999999999998</v>
      </c>
      <c r="N149" s="479">
        <v>42.87</v>
      </c>
      <c r="O149" s="112">
        <v>0.6</v>
      </c>
      <c r="P149" s="479">
        <v>0.55600000000000005</v>
      </c>
      <c r="Q149" s="479">
        <v>32.379999999999995</v>
      </c>
      <c r="R149" s="112">
        <v>60.823415889353491</v>
      </c>
      <c r="S149" s="479">
        <v>60.67</v>
      </c>
      <c r="T149" s="479">
        <v>410</v>
      </c>
      <c r="U149" s="112">
        <v>3.14</v>
      </c>
      <c r="V149" s="479">
        <v>44.5</v>
      </c>
      <c r="W149" s="112">
        <v>26.966292134831463</v>
      </c>
      <c r="X149" s="487">
        <v>5</v>
      </c>
      <c r="Y149" s="113">
        <v>10</v>
      </c>
      <c r="Z149" s="396">
        <v>3</v>
      </c>
      <c r="AA149" s="91">
        <v>81.06</v>
      </c>
      <c r="AB149" s="113">
        <v>76.86</v>
      </c>
      <c r="AC149" s="113">
        <v>10.61</v>
      </c>
      <c r="AD149" s="91">
        <v>71.180000000000007</v>
      </c>
      <c r="AE149" s="78">
        <v>27.6</v>
      </c>
      <c r="AF149" s="492">
        <v>84.91</v>
      </c>
      <c r="AG149" s="492">
        <v>86.34</v>
      </c>
      <c r="AH149" s="113">
        <v>22.6</v>
      </c>
      <c r="AI149" s="488">
        <v>162.5</v>
      </c>
      <c r="AJ149" s="113">
        <v>264.5</v>
      </c>
      <c r="AK149" s="488">
        <v>237</v>
      </c>
      <c r="AL149" s="91">
        <v>91.26</v>
      </c>
      <c r="AM149" s="489">
        <v>11631.25</v>
      </c>
      <c r="AN149" s="489">
        <v>12955</v>
      </c>
      <c r="AO149" s="484">
        <f t="shared" si="7"/>
        <v>3.7936593229446536</v>
      </c>
      <c r="AP149" s="83"/>
      <c r="AQ149" s="500">
        <v>29.17</v>
      </c>
      <c r="AR149" s="156"/>
      <c r="AS149" s="156"/>
      <c r="AT149" s="156"/>
      <c r="AU149" s="77"/>
      <c r="AV149" s="77"/>
      <c r="AW149" s="157"/>
      <c r="AX149" s="58"/>
      <c r="BC149" s="58"/>
      <c r="BD149" s="386"/>
      <c r="BE149" s="392"/>
      <c r="BF149" s="386"/>
      <c r="BG149" s="388"/>
      <c r="BH149" s="388"/>
      <c r="BI149" s="385"/>
      <c r="BJ149" s="383"/>
      <c r="BK149" s="389"/>
      <c r="BL149" s="58"/>
      <c r="BN149" s="58"/>
      <c r="BO149" s="382"/>
      <c r="BP149" s="383"/>
      <c r="BQ149" s="382"/>
      <c r="BR149" s="382"/>
      <c r="BS149" s="384"/>
      <c r="BT149" s="383"/>
      <c r="BU149" s="383"/>
      <c r="BV149" s="382"/>
      <c r="BW149" s="58"/>
    </row>
    <row r="150" spans="1:75" x14ac:dyDescent="0.25">
      <c r="A150" s="138" t="s">
        <v>295</v>
      </c>
      <c r="B150" s="139" t="s">
        <v>297</v>
      </c>
      <c r="C150" s="140">
        <v>1002</v>
      </c>
      <c r="D150" s="394">
        <v>14</v>
      </c>
      <c r="E150" s="394">
        <v>0</v>
      </c>
      <c r="F150" s="394">
        <v>0</v>
      </c>
      <c r="G150" s="394">
        <v>0</v>
      </c>
      <c r="H150" s="395">
        <v>1873</v>
      </c>
      <c r="I150" s="394">
        <v>758</v>
      </c>
      <c r="J150" s="476">
        <f t="shared" si="6"/>
        <v>0</v>
      </c>
      <c r="K150" s="394">
        <v>0</v>
      </c>
      <c r="L150" s="394">
        <v>0</v>
      </c>
      <c r="M150" s="479">
        <v>0.62</v>
      </c>
      <c r="N150" s="479">
        <v>48.89</v>
      </c>
      <c r="O150" s="112">
        <v>0.1</v>
      </c>
      <c r="P150" s="479">
        <v>0.58199999999999996</v>
      </c>
      <c r="Q150" s="479" t="s">
        <v>162</v>
      </c>
      <c r="R150" s="112">
        <v>82.882223847841956</v>
      </c>
      <c r="S150" s="479">
        <v>68.2</v>
      </c>
      <c r="T150" s="479">
        <v>58</v>
      </c>
      <c r="U150" s="112">
        <v>4.97</v>
      </c>
      <c r="V150" s="479">
        <v>38.909999999999997</v>
      </c>
      <c r="W150" s="112">
        <v>53.435114503816791</v>
      </c>
      <c r="X150" s="487">
        <v>2</v>
      </c>
      <c r="Y150" s="113">
        <v>10</v>
      </c>
      <c r="Z150" s="396">
        <v>1</v>
      </c>
      <c r="AA150" s="91">
        <v>52.58</v>
      </c>
      <c r="AB150" s="113">
        <v>71.61</v>
      </c>
      <c r="AC150" s="113">
        <v>0.82</v>
      </c>
      <c r="AD150" s="91">
        <v>54.8</v>
      </c>
      <c r="AE150" s="78">
        <v>313.39999999999998</v>
      </c>
      <c r="AF150" s="492">
        <v>89.85</v>
      </c>
      <c r="AG150" s="492">
        <v>96.01</v>
      </c>
      <c r="AH150" s="113">
        <v>21.2</v>
      </c>
      <c r="AI150" s="488">
        <v>110.5</v>
      </c>
      <c r="AJ150" s="113">
        <v>82</v>
      </c>
      <c r="AK150" s="488">
        <v>41.5</v>
      </c>
      <c r="AL150" s="91">
        <v>83.2</v>
      </c>
      <c r="AM150" s="489">
        <v>6780.59</v>
      </c>
      <c r="AN150" s="489">
        <v>6924</v>
      </c>
      <c r="AO150" s="484">
        <f t="shared" si="7"/>
        <v>0.70500256369037617</v>
      </c>
      <c r="AP150" s="83"/>
      <c r="AQ150" s="500">
        <v>10.59</v>
      </c>
      <c r="AR150" s="156"/>
      <c r="AS150" s="156"/>
      <c r="AT150" s="156"/>
      <c r="AU150" s="77"/>
      <c r="AV150" s="77"/>
      <c r="AW150" s="157"/>
      <c r="AX150" s="58"/>
      <c r="BC150" s="58"/>
      <c r="BD150" s="386"/>
      <c r="BE150" s="392"/>
      <c r="BF150" s="386"/>
      <c r="BG150" s="388"/>
      <c r="BH150" s="388"/>
      <c r="BI150" s="385"/>
      <c r="BJ150" s="383"/>
      <c r="BK150" s="389"/>
      <c r="BL150" s="58"/>
      <c r="BN150" s="58"/>
      <c r="BO150" s="382"/>
      <c r="BP150" s="383"/>
      <c r="BQ150" s="382"/>
      <c r="BR150" s="382"/>
      <c r="BS150" s="384"/>
      <c r="BT150" s="383"/>
      <c r="BU150" s="383"/>
      <c r="BV150" s="382"/>
      <c r="BW150" s="58"/>
    </row>
    <row r="151" spans="1:75" x14ac:dyDescent="0.25">
      <c r="A151" s="138" t="s">
        <v>295</v>
      </c>
      <c r="B151" s="139" t="s">
        <v>298</v>
      </c>
      <c r="C151" s="140">
        <v>1003</v>
      </c>
      <c r="D151" s="394">
        <v>18</v>
      </c>
      <c r="E151" s="394">
        <v>15</v>
      </c>
      <c r="F151" s="394">
        <v>0</v>
      </c>
      <c r="G151" s="394">
        <v>0</v>
      </c>
      <c r="H151" s="395">
        <v>1543</v>
      </c>
      <c r="I151" s="394">
        <v>1823</v>
      </c>
      <c r="J151" s="476">
        <f t="shared" si="6"/>
        <v>42.669535233448173</v>
      </c>
      <c r="K151" s="394">
        <v>8</v>
      </c>
      <c r="L151" s="394">
        <v>0</v>
      </c>
      <c r="M151" s="479">
        <v>0.60399999999999998</v>
      </c>
      <c r="N151" s="479">
        <v>71.52</v>
      </c>
      <c r="O151" s="112">
        <v>7.0000000000000007E-2</v>
      </c>
      <c r="P151" s="479">
        <v>0.499</v>
      </c>
      <c r="Q151" s="479" t="s">
        <v>162</v>
      </c>
      <c r="R151" s="112">
        <v>88.536953242835608</v>
      </c>
      <c r="S151" s="479">
        <v>71.05</v>
      </c>
      <c r="T151" s="479">
        <v>203</v>
      </c>
      <c r="U151" s="112">
        <v>4.58</v>
      </c>
      <c r="V151" s="479">
        <v>58.39</v>
      </c>
      <c r="W151" s="112">
        <v>45.099739809193409</v>
      </c>
      <c r="X151" s="487">
        <v>1</v>
      </c>
      <c r="Y151" s="113">
        <v>10</v>
      </c>
      <c r="Z151" s="396">
        <v>5</v>
      </c>
      <c r="AA151" s="91">
        <v>49.54</v>
      </c>
      <c r="AB151" s="113">
        <v>63.22</v>
      </c>
      <c r="AC151" s="113">
        <v>0.93</v>
      </c>
      <c r="AD151" s="91">
        <v>39.090000000000003</v>
      </c>
      <c r="AE151" s="78">
        <v>50.5</v>
      </c>
      <c r="AF151" s="492">
        <v>62.84</v>
      </c>
      <c r="AG151" s="492">
        <v>74.77</v>
      </c>
      <c r="AH151" s="113">
        <v>22.3</v>
      </c>
      <c r="AI151" s="488">
        <v>110.5</v>
      </c>
      <c r="AJ151" s="113">
        <v>54.5</v>
      </c>
      <c r="AK151" s="488">
        <v>27</v>
      </c>
      <c r="AL151" s="91">
        <v>77.88</v>
      </c>
      <c r="AM151" s="489">
        <v>18214.5</v>
      </c>
      <c r="AN151" s="489">
        <v>18613</v>
      </c>
      <c r="AO151" s="484">
        <f t="shared" si="7"/>
        <v>0.72927246607556251</v>
      </c>
      <c r="AP151" s="83"/>
      <c r="AQ151" s="500">
        <v>3.07</v>
      </c>
      <c r="AR151" s="156"/>
      <c r="AS151" s="156"/>
      <c r="AT151" s="156"/>
      <c r="AU151" s="77"/>
      <c r="AV151" s="77"/>
      <c r="AW151" s="157"/>
      <c r="AX151" s="58"/>
      <c r="BC151" s="58"/>
      <c r="BD151" s="386"/>
      <c r="BE151" s="392"/>
      <c r="BF151" s="386"/>
      <c r="BG151" s="388"/>
      <c r="BH151" s="388"/>
      <c r="BI151" s="385"/>
      <c r="BJ151" s="383"/>
      <c r="BK151" s="389"/>
      <c r="BL151" s="58"/>
      <c r="BN151" s="58"/>
      <c r="BO151" s="382"/>
      <c r="BP151" s="383"/>
      <c r="BQ151" s="382"/>
      <c r="BR151" s="382"/>
      <c r="BS151" s="384"/>
      <c r="BT151" s="383"/>
      <c r="BU151" s="383"/>
      <c r="BV151" s="382"/>
      <c r="BW151" s="58"/>
    </row>
    <row r="152" spans="1:75" x14ac:dyDescent="0.25">
      <c r="A152" s="138" t="s">
        <v>295</v>
      </c>
      <c r="B152" s="139" t="s">
        <v>210</v>
      </c>
      <c r="C152" s="140">
        <v>1004</v>
      </c>
      <c r="D152" s="394">
        <v>20</v>
      </c>
      <c r="E152" s="394">
        <v>0</v>
      </c>
      <c r="F152" s="394">
        <v>0</v>
      </c>
      <c r="G152" s="394">
        <v>0</v>
      </c>
      <c r="H152" s="395">
        <v>972</v>
      </c>
      <c r="I152" s="394">
        <v>977</v>
      </c>
      <c r="J152" s="476">
        <f t="shared" si="6"/>
        <v>9.4835094941002378</v>
      </c>
      <c r="K152" s="394">
        <v>1</v>
      </c>
      <c r="L152" s="394">
        <v>1</v>
      </c>
      <c r="M152" s="479">
        <v>0.60799999999999998</v>
      </c>
      <c r="N152" s="479">
        <v>60.8</v>
      </c>
      <c r="O152" s="112">
        <v>0.09</v>
      </c>
      <c r="P152" s="479">
        <v>0.48399999999999999</v>
      </c>
      <c r="Q152" s="479">
        <v>76.02</v>
      </c>
      <c r="R152" s="112">
        <v>83.217295712715284</v>
      </c>
      <c r="S152" s="479">
        <v>69.39</v>
      </c>
      <c r="T152" s="479">
        <v>125</v>
      </c>
      <c r="U152" s="112">
        <v>5.0999999999999996</v>
      </c>
      <c r="V152" s="479">
        <v>44.32</v>
      </c>
      <c r="W152" s="112">
        <v>27.027027027027028</v>
      </c>
      <c r="X152" s="487">
        <v>2</v>
      </c>
      <c r="Y152" s="113">
        <v>10</v>
      </c>
      <c r="Z152" s="396">
        <v>3</v>
      </c>
      <c r="AA152" s="91">
        <v>49.71</v>
      </c>
      <c r="AB152" s="113">
        <v>76.59</v>
      </c>
      <c r="AC152" s="113">
        <v>0.8</v>
      </c>
      <c r="AD152" s="91">
        <v>54.02</v>
      </c>
      <c r="AE152" s="78">
        <v>214.6</v>
      </c>
      <c r="AF152" s="492">
        <v>80.41</v>
      </c>
      <c r="AG152" s="492">
        <v>87.47</v>
      </c>
      <c r="AH152" s="113">
        <v>19.100000000000001</v>
      </c>
      <c r="AI152" s="488">
        <v>95.5</v>
      </c>
      <c r="AJ152" s="113">
        <v>66.5</v>
      </c>
      <c r="AK152" s="488">
        <v>17.5</v>
      </c>
      <c r="AL152" s="91">
        <v>80.13</v>
      </c>
      <c r="AM152" s="489">
        <v>9904.84</v>
      </c>
      <c r="AN152" s="489">
        <v>10379</v>
      </c>
      <c r="AO152" s="484">
        <f t="shared" si="7"/>
        <v>1.5957181876065973</v>
      </c>
      <c r="AP152" s="83"/>
      <c r="AQ152" s="500">
        <v>6.26</v>
      </c>
      <c r="AR152" s="156"/>
      <c r="AS152" s="156"/>
      <c r="AT152" s="156"/>
      <c r="AU152" s="77"/>
      <c r="AV152" s="77"/>
      <c r="AW152" s="157"/>
      <c r="AX152" s="58"/>
      <c r="BC152" s="58"/>
      <c r="BD152" s="386"/>
      <c r="BE152" s="392"/>
      <c r="BF152" s="386"/>
      <c r="BG152" s="388"/>
      <c r="BH152" s="388"/>
      <c r="BI152" s="385"/>
      <c r="BJ152" s="383"/>
      <c r="BK152" s="389"/>
      <c r="BL152" s="58"/>
      <c r="BN152" s="58"/>
      <c r="BO152" s="382"/>
      <c r="BP152" s="383"/>
      <c r="BQ152" s="382"/>
      <c r="BR152" s="382"/>
      <c r="BS152" s="384"/>
      <c r="BT152" s="383"/>
      <c r="BU152" s="383"/>
      <c r="BV152" s="382"/>
      <c r="BW152" s="58"/>
    </row>
    <row r="153" spans="1:75" x14ac:dyDescent="0.25">
      <c r="A153" s="138" t="s">
        <v>295</v>
      </c>
      <c r="B153" s="139" t="s">
        <v>214</v>
      </c>
      <c r="C153" s="140">
        <v>1005</v>
      </c>
      <c r="D153" s="394">
        <v>8</v>
      </c>
      <c r="E153" s="394">
        <v>0</v>
      </c>
      <c r="F153" s="394">
        <v>0</v>
      </c>
      <c r="G153" s="394">
        <v>0</v>
      </c>
      <c r="H153" s="395">
        <v>395</v>
      </c>
      <c r="I153" s="394">
        <v>0</v>
      </c>
      <c r="J153" s="476">
        <f t="shared" si="6"/>
        <v>36.115624550471885</v>
      </c>
      <c r="K153" s="394">
        <v>2</v>
      </c>
      <c r="L153" s="394">
        <v>3</v>
      </c>
      <c r="M153" s="479">
        <v>0.56599999999999995</v>
      </c>
      <c r="N153" s="479">
        <v>73.19</v>
      </c>
      <c r="O153" s="112">
        <v>0.04</v>
      </c>
      <c r="P153" s="479">
        <v>0.379</v>
      </c>
      <c r="Q153" s="479" t="s">
        <v>162</v>
      </c>
      <c r="R153" s="112">
        <v>85.53</v>
      </c>
      <c r="S153" s="479">
        <v>65.789999999999992</v>
      </c>
      <c r="T153" s="479">
        <v>5</v>
      </c>
      <c r="U153" s="112">
        <v>2.2400000000000002</v>
      </c>
      <c r="V153" s="479">
        <v>60.87</v>
      </c>
      <c r="W153" s="112">
        <v>9.4637223974763405</v>
      </c>
      <c r="X153" s="487">
        <v>1</v>
      </c>
      <c r="Y153" s="113">
        <v>10</v>
      </c>
      <c r="Z153" s="396">
        <v>3</v>
      </c>
      <c r="AA153" s="91">
        <v>38.619999999999997</v>
      </c>
      <c r="AB153" s="113">
        <v>29.85</v>
      </c>
      <c r="AC153" s="494">
        <v>100</v>
      </c>
      <c r="AD153" s="91">
        <v>33.22</v>
      </c>
      <c r="AE153" s="78">
        <v>97.9</v>
      </c>
      <c r="AF153" s="492">
        <v>55.73</v>
      </c>
      <c r="AG153" s="492">
        <v>66.34</v>
      </c>
      <c r="AH153" s="113">
        <v>17.5</v>
      </c>
      <c r="AI153" s="488">
        <v>121.5</v>
      </c>
      <c r="AJ153" s="113">
        <v>78</v>
      </c>
      <c r="AK153" s="488">
        <v>8.5</v>
      </c>
      <c r="AL153" s="91">
        <v>70.91</v>
      </c>
      <c r="AM153" s="489">
        <v>5139.5600000000004</v>
      </c>
      <c r="AN153" s="489">
        <v>5434</v>
      </c>
      <c r="AO153" s="484">
        <f t="shared" si="7"/>
        <v>1.9096316935042401</v>
      </c>
      <c r="AP153" s="83"/>
      <c r="AQ153" s="500">
        <v>6.32</v>
      </c>
      <c r="AR153" s="156"/>
      <c r="AS153" s="156"/>
      <c r="AT153" s="156"/>
      <c r="AU153" s="77"/>
      <c r="AV153" s="77"/>
      <c r="AW153" s="157"/>
      <c r="AX153" s="58"/>
      <c r="BC153" s="58"/>
      <c r="BD153" s="386"/>
      <c r="BE153" s="392"/>
      <c r="BF153" s="386"/>
      <c r="BG153" s="388"/>
      <c r="BH153" s="388"/>
      <c r="BI153" s="385"/>
      <c r="BJ153" s="383"/>
      <c r="BK153" s="389"/>
      <c r="BL153" s="58"/>
      <c r="BN153" s="58"/>
      <c r="BO153" s="382"/>
      <c r="BP153" s="383"/>
      <c r="BQ153" s="382"/>
      <c r="BR153" s="382"/>
      <c r="BS153" s="384"/>
      <c r="BT153" s="383"/>
      <c r="BU153" s="383"/>
      <c r="BV153" s="382"/>
      <c r="BW153" s="58"/>
    </row>
    <row r="154" spans="1:75" x14ac:dyDescent="0.25">
      <c r="A154" s="138" t="s">
        <v>295</v>
      </c>
      <c r="B154" s="139" t="s">
        <v>295</v>
      </c>
      <c r="C154" s="140">
        <v>1006</v>
      </c>
      <c r="D154" s="394">
        <v>42</v>
      </c>
      <c r="E154" s="394">
        <v>0</v>
      </c>
      <c r="F154" s="394">
        <v>0</v>
      </c>
      <c r="G154" s="394">
        <v>0</v>
      </c>
      <c r="H154" s="395">
        <v>3074</v>
      </c>
      <c r="I154" s="394">
        <v>0</v>
      </c>
      <c r="J154" s="476">
        <f t="shared" si="6"/>
        <v>11.329223301321532</v>
      </c>
      <c r="K154" s="394">
        <v>7</v>
      </c>
      <c r="L154" s="394">
        <v>8</v>
      </c>
      <c r="M154" s="479">
        <v>0.65500000000000003</v>
      </c>
      <c r="N154" s="479">
        <v>57.2</v>
      </c>
      <c r="O154" s="112">
        <v>0.42</v>
      </c>
      <c r="P154" s="479">
        <v>0.498</v>
      </c>
      <c r="Q154" s="479">
        <v>39.65</v>
      </c>
      <c r="R154" s="112">
        <v>85.528756957328383</v>
      </c>
      <c r="S154" s="479">
        <v>59.76</v>
      </c>
      <c r="T154" s="479">
        <v>80</v>
      </c>
      <c r="U154" s="112">
        <v>4.63</v>
      </c>
      <c r="V154" s="479">
        <v>75.11</v>
      </c>
      <c r="W154" s="112">
        <v>140.17907106883044</v>
      </c>
      <c r="X154" s="487">
        <v>1</v>
      </c>
      <c r="Y154" s="113">
        <v>10</v>
      </c>
      <c r="Z154" s="396">
        <v>0</v>
      </c>
      <c r="AA154" s="91">
        <v>69.34</v>
      </c>
      <c r="AB154" s="113">
        <v>43.93</v>
      </c>
      <c r="AC154" s="113">
        <v>4.41</v>
      </c>
      <c r="AD154" s="91">
        <v>53.33</v>
      </c>
      <c r="AE154" s="495">
        <v>121.37</v>
      </c>
      <c r="AF154" s="492">
        <v>70.349999999999994</v>
      </c>
      <c r="AG154" s="492">
        <v>83.27</v>
      </c>
      <c r="AH154" s="113">
        <v>22.6</v>
      </c>
      <c r="AI154" s="488">
        <v>94</v>
      </c>
      <c r="AJ154" s="113">
        <v>37</v>
      </c>
      <c r="AK154" s="488">
        <v>6</v>
      </c>
      <c r="AL154" s="91">
        <v>87.83</v>
      </c>
      <c r="AM154" s="489">
        <v>56016.7</v>
      </c>
      <c r="AN154" s="489">
        <v>60264</v>
      </c>
      <c r="AO154" s="484">
        <f t="shared" si="7"/>
        <v>2.5274010548044918</v>
      </c>
      <c r="AP154" s="83"/>
      <c r="AQ154" s="500">
        <v>11.35</v>
      </c>
      <c r="AR154" s="156"/>
      <c r="AS154" s="156"/>
      <c r="AT154" s="156"/>
      <c r="AU154" s="77"/>
      <c r="AV154" s="77"/>
      <c r="AW154" s="157"/>
      <c r="AX154" s="58"/>
      <c r="BC154" s="58"/>
      <c r="BD154" s="386"/>
      <c r="BE154" s="392"/>
      <c r="BF154" s="386"/>
      <c r="BG154" s="388"/>
      <c r="BH154" s="388"/>
      <c r="BI154" s="385"/>
      <c r="BJ154" s="383"/>
      <c r="BK154" s="389"/>
      <c r="BL154" s="58"/>
      <c r="BN154" s="58"/>
      <c r="BO154" s="382"/>
      <c r="BP154" s="383"/>
      <c r="BQ154" s="382"/>
      <c r="BR154" s="382"/>
      <c r="BS154" s="384"/>
      <c r="BT154" s="383"/>
      <c r="BU154" s="383"/>
      <c r="BV154" s="382"/>
      <c r="BW154" s="58"/>
    </row>
    <row r="155" spans="1:75" x14ac:dyDescent="0.25">
      <c r="A155" s="138" t="s">
        <v>295</v>
      </c>
      <c r="B155" s="139" t="s">
        <v>299</v>
      </c>
      <c r="C155" s="140">
        <v>1007</v>
      </c>
      <c r="D155" s="394">
        <v>21</v>
      </c>
      <c r="E155" s="394">
        <v>0</v>
      </c>
      <c r="F155" s="394">
        <v>0</v>
      </c>
      <c r="G155" s="394">
        <v>0</v>
      </c>
      <c r="H155" s="395">
        <v>2522</v>
      </c>
      <c r="I155" s="394">
        <v>0</v>
      </c>
      <c r="J155" s="476">
        <f t="shared" si="6"/>
        <v>45.601713243324497</v>
      </c>
      <c r="K155" s="394">
        <v>14</v>
      </c>
      <c r="L155" s="394">
        <v>34</v>
      </c>
      <c r="M155" s="479">
        <v>0.63300000000000001</v>
      </c>
      <c r="N155" s="479">
        <v>52.05</v>
      </c>
      <c r="O155" s="112">
        <v>0.17</v>
      </c>
      <c r="P155" s="479">
        <v>0.48</v>
      </c>
      <c r="Q155" s="479">
        <v>37.83</v>
      </c>
      <c r="R155" s="112">
        <v>75.62346329469618</v>
      </c>
      <c r="S155" s="479">
        <v>64.44</v>
      </c>
      <c r="T155" s="479">
        <v>162</v>
      </c>
      <c r="U155" s="112">
        <v>4.26</v>
      </c>
      <c r="V155" s="479">
        <v>52.18</v>
      </c>
      <c r="W155" s="112">
        <v>33.42776203966006</v>
      </c>
      <c r="X155" s="487">
        <v>3</v>
      </c>
      <c r="Y155" s="113">
        <v>5</v>
      </c>
      <c r="Z155" s="396">
        <v>1</v>
      </c>
      <c r="AA155" s="91">
        <v>68.86</v>
      </c>
      <c r="AB155" s="113">
        <v>54.14</v>
      </c>
      <c r="AC155" s="113">
        <v>3.67</v>
      </c>
      <c r="AD155" s="91">
        <v>58.72</v>
      </c>
      <c r="AE155" s="78">
        <v>157.19999999999999</v>
      </c>
      <c r="AF155" s="492">
        <v>75.790000000000006</v>
      </c>
      <c r="AG155" s="492">
        <v>88.94</v>
      </c>
      <c r="AH155" s="113">
        <v>18.5</v>
      </c>
      <c r="AI155" s="488">
        <v>109.5</v>
      </c>
      <c r="AJ155" s="113">
        <v>68.5</v>
      </c>
      <c r="AK155" s="488">
        <v>40</v>
      </c>
      <c r="AL155" s="91">
        <v>84.88</v>
      </c>
      <c r="AM155" s="489">
        <v>28301.13</v>
      </c>
      <c r="AN155" s="489">
        <v>30073</v>
      </c>
      <c r="AO155" s="484">
        <f t="shared" si="7"/>
        <v>2.0869249154833498</v>
      </c>
      <c r="AP155" s="83"/>
      <c r="AQ155" s="500">
        <v>19.78</v>
      </c>
      <c r="AR155" s="156"/>
      <c r="AS155" s="156"/>
      <c r="AT155" s="156"/>
      <c r="AU155" s="77"/>
      <c r="AV155" s="77"/>
      <c r="AW155" s="157"/>
      <c r="AX155" s="58"/>
      <c r="BC155" s="58"/>
      <c r="BD155" s="386"/>
      <c r="BE155" s="392"/>
      <c r="BF155" s="386"/>
      <c r="BG155" s="388"/>
      <c r="BH155" s="388"/>
      <c r="BI155" s="385"/>
      <c r="BJ155" s="383"/>
      <c r="BK155" s="389"/>
      <c r="BL155" s="58"/>
      <c r="BN155" s="58"/>
      <c r="BO155" s="382"/>
      <c r="BP155" s="383"/>
      <c r="BQ155" s="382"/>
      <c r="BR155" s="382"/>
      <c r="BS155" s="384"/>
      <c r="BT155" s="383"/>
      <c r="BU155" s="383"/>
      <c r="BV155" s="382"/>
      <c r="BW155" s="58"/>
    </row>
    <row r="156" spans="1:75" x14ac:dyDescent="0.25">
      <c r="A156" s="138" t="s">
        <v>295</v>
      </c>
      <c r="B156" s="139" t="s">
        <v>300</v>
      </c>
      <c r="C156" s="140">
        <v>1008</v>
      </c>
      <c r="D156" s="394">
        <v>9</v>
      </c>
      <c r="E156" s="394">
        <v>0</v>
      </c>
      <c r="F156" s="394">
        <v>0</v>
      </c>
      <c r="G156" s="394">
        <v>0</v>
      </c>
      <c r="H156" s="395">
        <v>266</v>
      </c>
      <c r="I156" s="394">
        <v>429</v>
      </c>
      <c r="J156" s="476">
        <f t="shared" si="6"/>
        <v>112.54321828371758</v>
      </c>
      <c r="K156" s="394">
        <v>5</v>
      </c>
      <c r="L156" s="394">
        <v>0</v>
      </c>
      <c r="M156" s="479">
        <v>0.60799999999999998</v>
      </c>
      <c r="N156" s="479">
        <v>64.42</v>
      </c>
      <c r="O156" s="112">
        <v>0.18</v>
      </c>
      <c r="P156" s="479">
        <v>0.495</v>
      </c>
      <c r="Q156" s="479" t="s">
        <v>162</v>
      </c>
      <c r="R156" s="112">
        <v>75.469380593086512</v>
      </c>
      <c r="S156" s="479">
        <v>69.569999999999993</v>
      </c>
      <c r="T156" s="479">
        <v>47</v>
      </c>
      <c r="U156" s="112">
        <v>4.24</v>
      </c>
      <c r="V156" s="479">
        <v>34.81</v>
      </c>
      <c r="W156" s="112">
        <v>18.248175182481749</v>
      </c>
      <c r="X156" s="487">
        <v>3</v>
      </c>
      <c r="Y156" s="113">
        <v>10</v>
      </c>
      <c r="Z156" s="396">
        <v>1</v>
      </c>
      <c r="AA156" s="91">
        <v>49.18</v>
      </c>
      <c r="AB156" s="113">
        <v>86.69</v>
      </c>
      <c r="AC156" s="113">
        <v>2.14</v>
      </c>
      <c r="AD156" s="91">
        <v>63.11</v>
      </c>
      <c r="AE156" s="78">
        <v>229.2</v>
      </c>
      <c r="AF156" s="492">
        <v>72.95</v>
      </c>
      <c r="AG156" s="492">
        <v>85.79</v>
      </c>
      <c r="AH156" s="113">
        <v>17.399999999999999</v>
      </c>
      <c r="AI156" s="488">
        <v>114</v>
      </c>
      <c r="AJ156" s="113">
        <v>63.5</v>
      </c>
      <c r="AK156" s="488">
        <v>30.5</v>
      </c>
      <c r="AL156" s="91">
        <v>83.14</v>
      </c>
      <c r="AM156" s="489">
        <v>4360.6499999999996</v>
      </c>
      <c r="AN156" s="489">
        <v>4422</v>
      </c>
      <c r="AO156" s="484">
        <f t="shared" si="7"/>
        <v>0.46896678247509255</v>
      </c>
      <c r="AP156" s="83"/>
      <c r="AQ156" s="500">
        <v>12.92</v>
      </c>
      <c r="AR156" s="156"/>
      <c r="AS156" s="156"/>
      <c r="AT156" s="156"/>
      <c r="AU156" s="77"/>
      <c r="AV156" s="77"/>
      <c r="AW156" s="157"/>
      <c r="AX156" s="58"/>
      <c r="BC156" s="58"/>
      <c r="BD156" s="386"/>
      <c r="BE156" s="392"/>
      <c r="BF156" s="386"/>
      <c r="BG156" s="388"/>
      <c r="BH156" s="388"/>
      <c r="BI156" s="385"/>
      <c r="BJ156" s="383"/>
      <c r="BK156" s="389"/>
      <c r="BL156" s="58"/>
      <c r="BN156" s="58"/>
      <c r="BO156" s="382"/>
      <c r="BP156" s="383"/>
      <c r="BQ156" s="382"/>
      <c r="BR156" s="382"/>
      <c r="BS156" s="384"/>
      <c r="BT156" s="383"/>
      <c r="BU156" s="383"/>
      <c r="BV156" s="382"/>
      <c r="BW156" s="58"/>
    </row>
    <row r="157" spans="1:75" x14ac:dyDescent="0.25">
      <c r="A157" s="138" t="s">
        <v>295</v>
      </c>
      <c r="B157" s="139" t="s">
        <v>301</v>
      </c>
      <c r="C157" s="140">
        <v>1009</v>
      </c>
      <c r="D157" s="394">
        <v>21</v>
      </c>
      <c r="E157" s="394">
        <v>5</v>
      </c>
      <c r="F157" s="394">
        <v>0</v>
      </c>
      <c r="G157" s="394">
        <v>0</v>
      </c>
      <c r="H157" s="395">
        <v>4077</v>
      </c>
      <c r="I157" s="394">
        <v>0</v>
      </c>
      <c r="J157" s="476">
        <f t="shared" si="6"/>
        <v>23.809360287058958</v>
      </c>
      <c r="K157" s="394">
        <v>4</v>
      </c>
      <c r="L157" s="394">
        <v>6</v>
      </c>
      <c r="M157" s="479">
        <v>0.54800000000000004</v>
      </c>
      <c r="N157" s="479">
        <v>71.789999999999992</v>
      </c>
      <c r="O157" s="112">
        <v>0.09</v>
      </c>
      <c r="P157" s="479">
        <v>0.47399999999999998</v>
      </c>
      <c r="Q157" s="479" t="s">
        <v>162</v>
      </c>
      <c r="R157" s="112">
        <v>85.116623472787865</v>
      </c>
      <c r="S157" s="479">
        <v>66.069999999999993</v>
      </c>
      <c r="T157" s="479">
        <v>114</v>
      </c>
      <c r="U157" s="112">
        <v>3.54</v>
      </c>
      <c r="V157" s="479">
        <v>59.36</v>
      </c>
      <c r="W157" s="112">
        <v>3.8204393505253105</v>
      </c>
      <c r="X157" s="487">
        <v>1</v>
      </c>
      <c r="Y157" s="113">
        <v>10</v>
      </c>
      <c r="Z157" s="396">
        <v>1</v>
      </c>
      <c r="AA157" s="91">
        <v>44.92</v>
      </c>
      <c r="AB157" s="113">
        <v>35.979999999999997</v>
      </c>
      <c r="AC157" s="113">
        <v>0.45</v>
      </c>
      <c r="AD157" s="91">
        <v>52.23</v>
      </c>
      <c r="AE157" s="78">
        <v>141.5</v>
      </c>
      <c r="AF157" s="492">
        <v>58.36</v>
      </c>
      <c r="AG157" s="492">
        <v>84.23</v>
      </c>
      <c r="AH157" s="113">
        <v>16.2</v>
      </c>
      <c r="AI157" s="488">
        <v>97.5</v>
      </c>
      <c r="AJ157" s="113">
        <v>22</v>
      </c>
      <c r="AK157" s="488">
        <v>1.5</v>
      </c>
      <c r="AL157" s="91">
        <v>69.239999999999995</v>
      </c>
      <c r="AM157" s="489">
        <v>15892.22</v>
      </c>
      <c r="AN157" s="489">
        <v>16566</v>
      </c>
      <c r="AO157" s="484">
        <f t="shared" si="7"/>
        <v>1.413228191739943</v>
      </c>
      <c r="AP157" s="83"/>
      <c r="AQ157" s="500">
        <v>6.64</v>
      </c>
      <c r="AR157" s="156"/>
      <c r="AS157" s="156"/>
      <c r="AT157" s="156"/>
      <c r="AU157" s="77"/>
      <c r="AV157" s="77"/>
      <c r="AW157" s="157"/>
      <c r="AX157" s="58"/>
      <c r="BC157" s="58"/>
      <c r="BD157" s="386"/>
      <c r="BE157" s="392"/>
      <c r="BF157" s="386"/>
      <c r="BG157" s="388"/>
      <c r="BH157" s="388"/>
      <c r="BI157" s="385"/>
      <c r="BJ157" s="383"/>
      <c r="BK157" s="389"/>
      <c r="BL157" s="58"/>
      <c r="BN157" s="58"/>
      <c r="BO157" s="382"/>
      <c r="BP157" s="383"/>
      <c r="BQ157" s="382"/>
      <c r="BR157" s="382"/>
      <c r="BS157" s="384"/>
      <c r="BT157" s="383"/>
      <c r="BU157" s="383"/>
      <c r="BV157" s="382"/>
      <c r="BW157" s="58"/>
    </row>
    <row r="158" spans="1:75" x14ac:dyDescent="0.25">
      <c r="A158" s="138" t="s">
        <v>295</v>
      </c>
      <c r="B158" s="139" t="s">
        <v>221</v>
      </c>
      <c r="C158" s="140">
        <v>1010</v>
      </c>
      <c r="D158" s="394">
        <v>6</v>
      </c>
      <c r="E158" s="394">
        <v>5</v>
      </c>
      <c r="F158" s="394">
        <v>0</v>
      </c>
      <c r="G158" s="394">
        <v>0</v>
      </c>
      <c r="H158" s="395">
        <v>284</v>
      </c>
      <c r="I158" s="394">
        <v>606</v>
      </c>
      <c r="J158" s="476">
        <f t="shared" si="6"/>
        <v>35.362692006222154</v>
      </c>
      <c r="K158" s="394">
        <v>2</v>
      </c>
      <c r="L158" s="394">
        <v>0</v>
      </c>
      <c r="M158" s="479">
        <v>0.61399999999999999</v>
      </c>
      <c r="N158" s="479">
        <v>70.180000000000007</v>
      </c>
      <c r="O158" s="112">
        <v>0.09</v>
      </c>
      <c r="P158" s="479">
        <v>0.56100000000000005</v>
      </c>
      <c r="Q158" s="479" t="s">
        <v>162</v>
      </c>
      <c r="R158" s="112">
        <v>84.979652238253792</v>
      </c>
      <c r="S158" s="479">
        <v>68.819999999999993</v>
      </c>
      <c r="T158" s="479">
        <v>95</v>
      </c>
      <c r="U158" s="112">
        <v>7.8</v>
      </c>
      <c r="V158" s="479">
        <v>38.82</v>
      </c>
      <c r="W158" s="112">
        <v>8.7719298245614024</v>
      </c>
      <c r="X158" s="487">
        <v>2</v>
      </c>
      <c r="Y158" s="113">
        <v>10</v>
      </c>
      <c r="Z158" s="396">
        <v>4</v>
      </c>
      <c r="AA158" s="91">
        <v>43.38</v>
      </c>
      <c r="AB158" s="113">
        <v>86.67</v>
      </c>
      <c r="AC158" s="113">
        <v>3.16</v>
      </c>
      <c r="AD158" s="91">
        <v>58.72</v>
      </c>
      <c r="AE158" s="78">
        <v>98.3</v>
      </c>
      <c r="AF158" s="492">
        <v>58.52</v>
      </c>
      <c r="AG158" s="492">
        <v>85.34</v>
      </c>
      <c r="AH158" s="113">
        <v>17.7</v>
      </c>
      <c r="AI158" s="488">
        <v>125.5</v>
      </c>
      <c r="AJ158" s="113">
        <v>80.5</v>
      </c>
      <c r="AK158" s="488">
        <v>24.5</v>
      </c>
      <c r="AL158" s="91">
        <v>81.08</v>
      </c>
      <c r="AM158" s="489">
        <v>5491.69</v>
      </c>
      <c r="AN158" s="489">
        <v>5614</v>
      </c>
      <c r="AO158" s="484">
        <f t="shared" si="7"/>
        <v>0.74239441774754467</v>
      </c>
      <c r="AP158" s="83"/>
      <c r="AQ158" s="500">
        <v>14.8</v>
      </c>
      <c r="AR158" s="156"/>
      <c r="AS158" s="156"/>
      <c r="AT158" s="156"/>
      <c r="AU158" s="77"/>
      <c r="AV158" s="77"/>
      <c r="AW158" s="157"/>
      <c r="AX158" s="58"/>
      <c r="BC158" s="58"/>
      <c r="BD158" s="386"/>
      <c r="BE158" s="392"/>
      <c r="BF158" s="386"/>
      <c r="BG158" s="388"/>
      <c r="BH158" s="388"/>
      <c r="BI158" s="385"/>
      <c r="BJ158" s="383"/>
      <c r="BK158" s="389"/>
      <c r="BL158" s="58"/>
      <c r="BN158" s="58"/>
      <c r="BO158" s="382"/>
      <c r="BP158" s="383"/>
      <c r="BQ158" s="382"/>
      <c r="BR158" s="382"/>
      <c r="BS158" s="384"/>
      <c r="BT158" s="383"/>
      <c r="BU158" s="383"/>
      <c r="BV158" s="382"/>
      <c r="BW158" s="58"/>
    </row>
    <row r="159" spans="1:75" x14ac:dyDescent="0.25">
      <c r="A159" s="138" t="s">
        <v>295</v>
      </c>
      <c r="B159" s="139" t="s">
        <v>244</v>
      </c>
      <c r="C159" s="140">
        <v>1011</v>
      </c>
      <c r="D159" s="394">
        <v>9</v>
      </c>
      <c r="E159" s="394">
        <v>0</v>
      </c>
      <c r="F159" s="394">
        <v>0</v>
      </c>
      <c r="G159" s="394">
        <v>0</v>
      </c>
      <c r="H159" s="395">
        <v>250</v>
      </c>
      <c r="I159" s="394">
        <v>0</v>
      </c>
      <c r="J159" s="476">
        <f t="shared" si="6"/>
        <v>20.776379241143577</v>
      </c>
      <c r="K159" s="394">
        <v>1</v>
      </c>
      <c r="L159" s="394">
        <v>3</v>
      </c>
      <c r="M159" s="479">
        <v>0.61699999999999999</v>
      </c>
      <c r="N159" s="479">
        <v>54.03</v>
      </c>
      <c r="O159" s="112">
        <v>0.06</v>
      </c>
      <c r="P159" s="479">
        <v>0.40699999999999997</v>
      </c>
      <c r="Q159" s="479" t="s">
        <v>162</v>
      </c>
      <c r="R159" s="112">
        <v>83.083119736360288</v>
      </c>
      <c r="S159" s="479">
        <v>63.5</v>
      </c>
      <c r="T159" s="479">
        <v>8</v>
      </c>
      <c r="U159" s="112">
        <v>1.96</v>
      </c>
      <c r="V159" s="479">
        <v>72.34</v>
      </c>
      <c r="W159" s="112">
        <v>77.519379844961236</v>
      </c>
      <c r="X159" s="487">
        <v>1</v>
      </c>
      <c r="Y159" s="113">
        <v>10</v>
      </c>
      <c r="Z159" s="396">
        <v>0</v>
      </c>
      <c r="AA159" s="91">
        <v>44</v>
      </c>
      <c r="AB159" s="113">
        <v>66.3</v>
      </c>
      <c r="AC159" s="113">
        <v>0.84</v>
      </c>
      <c r="AD159" s="91">
        <v>50.08</v>
      </c>
      <c r="AE159" s="78">
        <v>115.7</v>
      </c>
      <c r="AF159" s="492">
        <v>75.14</v>
      </c>
      <c r="AG159" s="492">
        <v>85.19</v>
      </c>
      <c r="AH159" s="113">
        <v>20.100000000000001</v>
      </c>
      <c r="AI159" s="488">
        <v>116</v>
      </c>
      <c r="AJ159" s="113">
        <v>44</v>
      </c>
      <c r="AK159" s="488">
        <v>10</v>
      </c>
      <c r="AL159" s="91">
        <v>86.69</v>
      </c>
      <c r="AM159" s="489">
        <v>4387</v>
      </c>
      <c r="AN159" s="489">
        <v>4701</v>
      </c>
      <c r="AO159" s="484">
        <f t="shared" si="7"/>
        <v>2.3858369424815744</v>
      </c>
      <c r="AP159" s="83"/>
      <c r="AQ159" s="500">
        <v>25.42</v>
      </c>
      <c r="AR159" s="156"/>
      <c r="AS159" s="156"/>
      <c r="AT159" s="156"/>
      <c r="AU159" s="77"/>
      <c r="AV159" s="77"/>
      <c r="AW159" s="157"/>
      <c r="AX159" s="58"/>
      <c r="BC159" s="58"/>
      <c r="BD159" s="386"/>
      <c r="BE159" s="392"/>
      <c r="BF159" s="386"/>
      <c r="BG159" s="388"/>
      <c r="BH159" s="388"/>
      <c r="BI159" s="385"/>
      <c r="BJ159" s="383"/>
      <c r="BK159" s="389"/>
      <c r="BL159" s="58"/>
      <c r="BN159" s="58"/>
      <c r="BO159" s="382"/>
      <c r="BP159" s="383"/>
      <c r="BQ159" s="382"/>
      <c r="BR159" s="382"/>
      <c r="BS159" s="384"/>
      <c r="BT159" s="383"/>
      <c r="BU159" s="383"/>
      <c r="BV159" s="382"/>
      <c r="BW159" s="58"/>
    </row>
    <row r="160" spans="1:75" x14ac:dyDescent="0.25">
      <c r="A160" s="138" t="s">
        <v>295</v>
      </c>
      <c r="B160" s="139" t="s">
        <v>302</v>
      </c>
      <c r="C160" s="140">
        <v>1012</v>
      </c>
      <c r="D160" s="394">
        <v>27</v>
      </c>
      <c r="E160" s="394">
        <v>0</v>
      </c>
      <c r="F160" s="394">
        <v>0</v>
      </c>
      <c r="G160" s="394">
        <v>0</v>
      </c>
      <c r="H160" s="395">
        <v>112</v>
      </c>
      <c r="I160" s="394">
        <v>0</v>
      </c>
      <c r="J160" s="476">
        <f t="shared" si="6"/>
        <v>90.305550557604718</v>
      </c>
      <c r="K160" s="394">
        <v>13</v>
      </c>
      <c r="L160" s="394">
        <v>6</v>
      </c>
      <c r="M160" s="479">
        <v>0.59199999999999997</v>
      </c>
      <c r="N160" s="479">
        <v>52.83</v>
      </c>
      <c r="O160" s="112">
        <v>0.14000000000000001</v>
      </c>
      <c r="P160" s="479">
        <v>0.437</v>
      </c>
      <c r="Q160" s="479">
        <v>34.56</v>
      </c>
      <c r="R160" s="112">
        <v>82.548375319459652</v>
      </c>
      <c r="S160" s="479">
        <v>65.66</v>
      </c>
      <c r="T160" s="479">
        <v>100</v>
      </c>
      <c r="U160" s="112">
        <v>3.68</v>
      </c>
      <c r="V160" s="479">
        <v>65.849999999999994</v>
      </c>
      <c r="W160" s="112">
        <v>9.0191657271702361</v>
      </c>
      <c r="X160" s="487">
        <v>1</v>
      </c>
      <c r="Y160" s="113">
        <v>10</v>
      </c>
      <c r="Z160" s="396">
        <v>2</v>
      </c>
      <c r="AA160" s="91">
        <v>61.27</v>
      </c>
      <c r="AB160" s="113">
        <v>50.42</v>
      </c>
      <c r="AC160" s="113">
        <v>2.65</v>
      </c>
      <c r="AD160" s="91">
        <v>53.04</v>
      </c>
      <c r="AE160" s="78">
        <v>138.4</v>
      </c>
      <c r="AF160" s="492">
        <v>78.31</v>
      </c>
      <c r="AG160" s="492">
        <v>96.95</v>
      </c>
      <c r="AH160" s="113">
        <v>16.2</v>
      </c>
      <c r="AI160" s="488">
        <v>119</v>
      </c>
      <c r="AJ160" s="113">
        <v>52</v>
      </c>
      <c r="AK160" s="488">
        <v>27.5</v>
      </c>
      <c r="AL160" s="91">
        <v>78.72</v>
      </c>
      <c r="AM160" s="489">
        <v>13405.33</v>
      </c>
      <c r="AN160" s="489">
        <v>14138</v>
      </c>
      <c r="AO160" s="484">
        <f t="shared" si="7"/>
        <v>1.8218375327823588</v>
      </c>
      <c r="AP160" s="83"/>
      <c r="AQ160" s="500">
        <v>20.46</v>
      </c>
      <c r="AR160" s="156"/>
      <c r="AS160" s="156"/>
      <c r="AT160" s="156"/>
      <c r="AU160" s="77"/>
      <c r="AV160" s="77"/>
      <c r="AW160" s="157"/>
      <c r="AX160" s="58"/>
      <c r="BC160" s="58"/>
      <c r="BD160" s="386"/>
      <c r="BE160" s="392"/>
      <c r="BF160" s="386"/>
      <c r="BG160" s="388"/>
      <c r="BH160" s="388"/>
      <c r="BI160" s="385"/>
      <c r="BJ160" s="383"/>
      <c r="BK160" s="389"/>
      <c r="BL160" s="58"/>
      <c r="BN160" s="58"/>
      <c r="BO160" s="382"/>
      <c r="BP160" s="383"/>
      <c r="BQ160" s="382"/>
      <c r="BR160" s="382"/>
      <c r="BS160" s="384"/>
      <c r="BT160" s="383"/>
      <c r="BU160" s="383"/>
      <c r="BV160" s="382"/>
      <c r="BW160" s="58"/>
    </row>
    <row r="161" spans="1:75" x14ac:dyDescent="0.25">
      <c r="A161" s="138" t="s">
        <v>295</v>
      </c>
      <c r="B161" s="139" t="s">
        <v>303</v>
      </c>
      <c r="C161" s="140">
        <v>1013</v>
      </c>
      <c r="D161" s="394">
        <v>17</v>
      </c>
      <c r="E161" s="394">
        <v>6</v>
      </c>
      <c r="F161" s="394">
        <v>0</v>
      </c>
      <c r="G161" s="394">
        <v>0</v>
      </c>
      <c r="H161" s="395">
        <v>5395</v>
      </c>
      <c r="I161" s="394">
        <v>941</v>
      </c>
      <c r="J161" s="476">
        <f t="shared" si="6"/>
        <v>10.766363357504547</v>
      </c>
      <c r="K161" s="394">
        <v>1</v>
      </c>
      <c r="L161" s="394">
        <v>0</v>
      </c>
      <c r="M161" s="479">
        <v>0.53900000000000003</v>
      </c>
      <c r="N161" s="479">
        <v>86.97</v>
      </c>
      <c r="O161" s="112">
        <v>0.54</v>
      </c>
      <c r="P161" s="479">
        <v>0.44800000000000001</v>
      </c>
      <c r="Q161" s="479" t="s">
        <v>162</v>
      </c>
      <c r="R161" s="112">
        <v>92.04916458613404</v>
      </c>
      <c r="S161" s="479">
        <v>48.54</v>
      </c>
      <c r="T161" s="479">
        <v>15</v>
      </c>
      <c r="U161" s="112">
        <v>6.56</v>
      </c>
      <c r="V161" s="479">
        <v>87.25</v>
      </c>
      <c r="W161" s="112">
        <v>31.982942430703627</v>
      </c>
      <c r="X161" s="487">
        <v>1</v>
      </c>
      <c r="Y161" s="113">
        <v>10</v>
      </c>
      <c r="Z161" s="396">
        <v>2</v>
      </c>
      <c r="AA161" s="91">
        <v>36.72</v>
      </c>
      <c r="AB161" s="113">
        <v>27.95</v>
      </c>
      <c r="AC161" s="113">
        <v>0.12</v>
      </c>
      <c r="AD161" s="91">
        <v>31.21</v>
      </c>
      <c r="AE161" s="78">
        <v>121.7</v>
      </c>
      <c r="AF161" s="492">
        <v>55.87</v>
      </c>
      <c r="AG161" s="492">
        <v>30.91</v>
      </c>
      <c r="AH161" s="113">
        <v>20.8</v>
      </c>
      <c r="AI161" s="488">
        <v>115.5</v>
      </c>
      <c r="AJ161" s="113">
        <v>61</v>
      </c>
      <c r="AK161" s="488">
        <v>9</v>
      </c>
      <c r="AL161" s="91">
        <v>69.7</v>
      </c>
      <c r="AM161" s="489">
        <v>8652.9699999999993</v>
      </c>
      <c r="AN161" s="489">
        <v>9123</v>
      </c>
      <c r="AO161" s="484">
        <f t="shared" si="7"/>
        <v>1.8106692461278255</v>
      </c>
      <c r="AP161" s="83"/>
      <c r="AQ161" s="500">
        <v>4.62</v>
      </c>
      <c r="AR161" s="156"/>
      <c r="AS161" s="156"/>
      <c r="AT161" s="156"/>
      <c r="AU161" s="77"/>
      <c r="AV161" s="77"/>
      <c r="AW161" s="157"/>
      <c r="AX161" s="58"/>
      <c r="BC161" s="58"/>
      <c r="BD161" s="386"/>
      <c r="BE161" s="392"/>
      <c r="BF161" s="386"/>
      <c r="BG161" s="388"/>
      <c r="BH161" s="388"/>
      <c r="BI161" s="385"/>
      <c r="BJ161" s="383"/>
      <c r="BK161" s="389"/>
      <c r="BL161" s="58"/>
      <c r="BN161" s="58"/>
      <c r="BO161" s="382"/>
      <c r="BP161" s="383"/>
      <c r="BQ161" s="382"/>
      <c r="BR161" s="382"/>
      <c r="BS161" s="384"/>
      <c r="BT161" s="383"/>
      <c r="BU161" s="383"/>
      <c r="BV161" s="382"/>
      <c r="BW161" s="58"/>
    </row>
    <row r="162" spans="1:75" x14ac:dyDescent="0.25">
      <c r="A162" s="138" t="s">
        <v>295</v>
      </c>
      <c r="B162" s="139" t="s">
        <v>280</v>
      </c>
      <c r="C162" s="140">
        <v>1014</v>
      </c>
      <c r="D162" s="394">
        <v>11</v>
      </c>
      <c r="E162" s="394">
        <v>118</v>
      </c>
      <c r="F162" s="394">
        <v>0</v>
      </c>
      <c r="G162" s="394">
        <v>0</v>
      </c>
      <c r="H162" s="395">
        <v>1181</v>
      </c>
      <c r="I162" s="394">
        <v>0</v>
      </c>
      <c r="J162" s="476">
        <f t="shared" si="6"/>
        <v>48.561932322704386</v>
      </c>
      <c r="K162" s="394">
        <v>4</v>
      </c>
      <c r="L162" s="394">
        <v>7</v>
      </c>
      <c r="M162" s="479">
        <v>0.56799999999999995</v>
      </c>
      <c r="N162" s="479">
        <v>72.31</v>
      </c>
      <c r="O162" s="112">
        <v>0.08</v>
      </c>
      <c r="P162" s="479">
        <v>0.41</v>
      </c>
      <c r="Q162" s="479" t="s">
        <v>162</v>
      </c>
      <c r="R162" s="112">
        <v>86.706497386109049</v>
      </c>
      <c r="S162" s="479">
        <v>65.400000000000006</v>
      </c>
      <c r="T162" s="479">
        <v>11</v>
      </c>
      <c r="U162" s="112">
        <v>5.22</v>
      </c>
      <c r="V162" s="479">
        <v>59.91</v>
      </c>
      <c r="W162" s="112">
        <v>178.89908256880736</v>
      </c>
      <c r="X162" s="487">
        <v>1</v>
      </c>
      <c r="Y162" s="113">
        <v>10</v>
      </c>
      <c r="Z162" s="396">
        <v>2</v>
      </c>
      <c r="AA162" s="91">
        <v>38.97</v>
      </c>
      <c r="AB162" s="113">
        <v>39.130000000000003</v>
      </c>
      <c r="AC162" s="113">
        <v>0.28000000000000003</v>
      </c>
      <c r="AD162" s="91">
        <v>50.85</v>
      </c>
      <c r="AE162" s="78">
        <v>162.5</v>
      </c>
      <c r="AF162" s="492">
        <v>48.44</v>
      </c>
      <c r="AG162" s="492">
        <v>85.97</v>
      </c>
      <c r="AH162" s="113">
        <v>16.600000000000001</v>
      </c>
      <c r="AI162" s="488">
        <v>115.5</v>
      </c>
      <c r="AJ162" s="113">
        <v>38</v>
      </c>
      <c r="AK162" s="488">
        <v>11</v>
      </c>
      <c r="AL162" s="91">
        <v>71.16</v>
      </c>
      <c r="AM162" s="489">
        <v>7368.45</v>
      </c>
      <c r="AN162" s="489">
        <v>8006</v>
      </c>
      <c r="AO162" s="484">
        <f t="shared" si="7"/>
        <v>2.8841434313412826</v>
      </c>
      <c r="AP162" s="83"/>
      <c r="AQ162" s="500">
        <v>13.73</v>
      </c>
      <c r="AR162" s="156"/>
      <c r="AS162" s="156"/>
      <c r="AT162" s="156"/>
      <c r="AU162" s="77"/>
      <c r="AV162" s="77"/>
      <c r="AW162" s="157"/>
      <c r="AX162" s="58"/>
      <c r="BC162" s="58"/>
      <c r="BD162" s="386"/>
      <c r="BE162" s="392"/>
      <c r="BF162" s="386"/>
      <c r="BG162" s="388"/>
      <c r="BH162" s="388"/>
      <c r="BI162" s="385"/>
      <c r="BJ162" s="383"/>
      <c r="BK162" s="389"/>
      <c r="BL162" s="58"/>
      <c r="BN162" s="58"/>
      <c r="BO162" s="382"/>
      <c r="BP162" s="383"/>
      <c r="BQ162" s="382"/>
      <c r="BR162" s="382"/>
      <c r="BS162" s="384"/>
      <c r="BT162" s="383"/>
      <c r="BU162" s="383"/>
      <c r="BV162" s="382"/>
      <c r="BW162" s="58"/>
    </row>
    <row r="163" spans="1:75" x14ac:dyDescent="0.25">
      <c r="A163" s="138" t="s">
        <v>295</v>
      </c>
      <c r="B163" s="139" t="s">
        <v>282</v>
      </c>
      <c r="C163" s="140">
        <v>1015</v>
      </c>
      <c r="D163" s="394">
        <v>10</v>
      </c>
      <c r="E163" s="394">
        <v>0</v>
      </c>
      <c r="F163" s="394">
        <v>0</v>
      </c>
      <c r="G163" s="394">
        <v>0</v>
      </c>
      <c r="H163" s="395">
        <v>1486</v>
      </c>
      <c r="I163" s="394">
        <v>543</v>
      </c>
      <c r="J163" s="476">
        <f t="shared" si="6"/>
        <v>18.412733856523719</v>
      </c>
      <c r="K163" s="394">
        <v>1</v>
      </c>
      <c r="L163" s="394">
        <v>1</v>
      </c>
      <c r="M163" s="479">
        <v>0.57799999999999996</v>
      </c>
      <c r="N163" s="479">
        <v>71.81</v>
      </c>
      <c r="O163" s="112">
        <v>0.17</v>
      </c>
      <c r="P163" s="479">
        <v>0.52800000000000002</v>
      </c>
      <c r="Q163" s="479" t="s">
        <v>162</v>
      </c>
      <c r="R163" s="112">
        <v>85.49434242255613</v>
      </c>
      <c r="S163" s="479">
        <v>69.88</v>
      </c>
      <c r="T163" s="479">
        <v>115</v>
      </c>
      <c r="U163" s="112">
        <v>8.56</v>
      </c>
      <c r="V163" s="479">
        <v>50.51</v>
      </c>
      <c r="W163" s="112">
        <v>109.04255319148936</v>
      </c>
      <c r="X163" s="487">
        <v>1</v>
      </c>
      <c r="Y163" s="113">
        <v>10</v>
      </c>
      <c r="Z163" s="396">
        <v>0</v>
      </c>
      <c r="AA163" s="91">
        <v>42.07</v>
      </c>
      <c r="AB163" s="113">
        <v>86.19</v>
      </c>
      <c r="AC163" s="113">
        <v>2.13</v>
      </c>
      <c r="AD163" s="91">
        <v>52.55</v>
      </c>
      <c r="AE163" s="78">
        <v>18.7</v>
      </c>
      <c r="AF163" s="492">
        <v>61.88</v>
      </c>
      <c r="AG163" s="492">
        <v>89.47</v>
      </c>
      <c r="AH163" s="113">
        <v>19.3</v>
      </c>
      <c r="AI163" s="488">
        <v>120</v>
      </c>
      <c r="AJ163" s="113">
        <v>58</v>
      </c>
      <c r="AK163" s="488">
        <v>13.5</v>
      </c>
      <c r="AL163" s="91">
        <v>77.95</v>
      </c>
      <c r="AM163" s="489">
        <v>5238.84</v>
      </c>
      <c r="AN163" s="489">
        <v>5382</v>
      </c>
      <c r="AO163" s="484">
        <f t="shared" si="7"/>
        <v>0.91088867001091745</v>
      </c>
      <c r="AP163" s="83"/>
      <c r="AQ163" s="500">
        <v>8.1199999999999992</v>
      </c>
      <c r="AR163" s="156"/>
      <c r="AS163" s="156"/>
      <c r="AT163" s="156"/>
      <c r="AU163" s="77"/>
      <c r="AV163" s="77"/>
      <c r="AW163" s="157"/>
      <c r="AX163" s="58"/>
      <c r="BC163" s="58"/>
      <c r="BD163" s="386"/>
      <c r="BE163" s="392"/>
      <c r="BF163" s="386"/>
      <c r="BG163" s="388"/>
      <c r="BH163" s="388"/>
      <c r="BI163" s="385"/>
      <c r="BJ163" s="383"/>
      <c r="BK163" s="389"/>
      <c r="BL163" s="58"/>
      <c r="BN163" s="58"/>
      <c r="BO163" s="382"/>
      <c r="BP163" s="383"/>
      <c r="BQ163" s="382"/>
      <c r="BR163" s="382"/>
      <c r="BS163" s="384"/>
      <c r="BT163" s="383"/>
      <c r="BU163" s="383"/>
      <c r="BV163" s="382"/>
      <c r="BW163" s="58"/>
    </row>
    <row r="164" spans="1:75" x14ac:dyDescent="0.25">
      <c r="A164" s="138" t="s">
        <v>295</v>
      </c>
      <c r="B164" s="139" t="s">
        <v>304</v>
      </c>
      <c r="C164" s="140">
        <v>1016</v>
      </c>
      <c r="D164" s="394">
        <v>42</v>
      </c>
      <c r="E164" s="394">
        <v>11</v>
      </c>
      <c r="F164" s="394">
        <v>0</v>
      </c>
      <c r="G164" s="394">
        <v>0</v>
      </c>
      <c r="H164" s="395">
        <v>1359</v>
      </c>
      <c r="I164" s="394">
        <v>476</v>
      </c>
      <c r="J164" s="476">
        <f t="shared" si="6"/>
        <v>4.4910444605997109</v>
      </c>
      <c r="K164" s="394">
        <v>1</v>
      </c>
      <c r="L164" s="394">
        <v>5</v>
      </c>
      <c r="M164" s="479">
        <v>0.60499999999999998</v>
      </c>
      <c r="N164" s="479">
        <v>67.39</v>
      </c>
      <c r="O164" s="112">
        <v>0.19</v>
      </c>
      <c r="P164" s="479">
        <v>0.47099999999999997</v>
      </c>
      <c r="Q164" s="479">
        <v>48.09</v>
      </c>
      <c r="R164" s="112">
        <v>83.924958616884297</v>
      </c>
      <c r="S164" s="479">
        <v>65.17</v>
      </c>
      <c r="T164" s="479">
        <v>28</v>
      </c>
      <c r="U164" s="112">
        <v>4.9800000000000004</v>
      </c>
      <c r="V164" s="479">
        <v>76.97</v>
      </c>
      <c r="W164" s="112">
        <v>9.9255583126550864</v>
      </c>
      <c r="X164" s="487">
        <v>1</v>
      </c>
      <c r="Y164" s="113">
        <v>10</v>
      </c>
      <c r="Z164" s="396">
        <v>3</v>
      </c>
      <c r="AA164" s="91">
        <v>52.83</v>
      </c>
      <c r="AB164" s="113">
        <v>17.63</v>
      </c>
      <c r="AC164" s="113">
        <v>0.48</v>
      </c>
      <c r="AD164" s="91">
        <v>40.880000000000003</v>
      </c>
      <c r="AE164" s="78">
        <v>229.6</v>
      </c>
      <c r="AF164" s="492">
        <v>57.89</v>
      </c>
      <c r="AG164" s="492">
        <v>82.25</v>
      </c>
      <c r="AH164" s="113">
        <v>18.100000000000001</v>
      </c>
      <c r="AI164" s="488">
        <v>111</v>
      </c>
      <c r="AJ164" s="113">
        <v>71</v>
      </c>
      <c r="AK164" s="488">
        <v>25.5</v>
      </c>
      <c r="AL164" s="91">
        <v>80.81</v>
      </c>
      <c r="AM164" s="489">
        <v>21024.76</v>
      </c>
      <c r="AN164" s="489">
        <v>21946</v>
      </c>
      <c r="AO164" s="484">
        <f t="shared" si="7"/>
        <v>1.4605636402032678</v>
      </c>
      <c r="AP164" s="83"/>
      <c r="AQ164" s="500">
        <v>12.37</v>
      </c>
      <c r="AR164" s="156"/>
      <c r="AS164" s="156"/>
      <c r="AT164" s="156"/>
      <c r="AU164" s="77"/>
      <c r="AV164" s="77"/>
      <c r="AW164" s="157"/>
      <c r="AX164" s="58"/>
      <c r="BC164" s="58"/>
      <c r="BD164" s="386"/>
      <c r="BE164" s="392"/>
      <c r="BF164" s="386"/>
      <c r="BG164" s="388"/>
      <c r="BH164" s="388"/>
      <c r="BI164" s="385"/>
      <c r="BJ164" s="383"/>
      <c r="BK164" s="389"/>
      <c r="BL164" s="58"/>
      <c r="BN164" s="58"/>
      <c r="BO164" s="382"/>
      <c r="BP164" s="383"/>
      <c r="BQ164" s="382"/>
      <c r="BR164" s="382"/>
      <c r="BS164" s="384"/>
      <c r="BT164" s="383"/>
      <c r="BU164" s="383"/>
      <c r="BV164" s="382"/>
      <c r="BW164" s="58"/>
    </row>
    <row r="165" spans="1:75" x14ac:dyDescent="0.25">
      <c r="A165" s="138" t="s">
        <v>295</v>
      </c>
      <c r="B165" s="139" t="s">
        <v>305</v>
      </c>
      <c r="C165" s="140">
        <v>1017</v>
      </c>
      <c r="D165" s="394">
        <v>8</v>
      </c>
      <c r="E165" s="394">
        <v>0</v>
      </c>
      <c r="F165" s="394">
        <v>0</v>
      </c>
      <c r="G165" s="394">
        <v>0</v>
      </c>
      <c r="H165" s="395">
        <v>1657</v>
      </c>
      <c r="I165" s="394">
        <v>0</v>
      </c>
      <c r="J165" s="476">
        <f t="shared" si="6"/>
        <v>8.3149291410983608</v>
      </c>
      <c r="K165" s="394">
        <v>1</v>
      </c>
      <c r="L165" s="394">
        <v>1</v>
      </c>
      <c r="M165" s="479">
        <v>0.54200000000000004</v>
      </c>
      <c r="N165" s="479">
        <v>75.88</v>
      </c>
      <c r="O165" s="112">
        <v>0.15</v>
      </c>
      <c r="P165" s="479">
        <v>0.40699999999999997</v>
      </c>
      <c r="Q165" s="479" t="s">
        <v>162</v>
      </c>
      <c r="R165" s="112">
        <v>90.839694656488561</v>
      </c>
      <c r="S165" s="479">
        <v>61.38</v>
      </c>
      <c r="T165" s="479">
        <v>3</v>
      </c>
      <c r="U165" s="112">
        <v>9.43</v>
      </c>
      <c r="V165" s="479">
        <v>85.64</v>
      </c>
      <c r="W165" s="112">
        <v>25.757575757575758</v>
      </c>
      <c r="X165" s="487">
        <v>1</v>
      </c>
      <c r="Y165" s="113">
        <v>10</v>
      </c>
      <c r="Z165" s="396">
        <v>2</v>
      </c>
      <c r="AA165" s="91">
        <v>25.49</v>
      </c>
      <c r="AB165" s="113">
        <v>7.26</v>
      </c>
      <c r="AC165" s="113">
        <v>0.05</v>
      </c>
      <c r="AD165" s="91">
        <v>22.11</v>
      </c>
      <c r="AE165" s="78">
        <v>71.2</v>
      </c>
      <c r="AF165" s="492">
        <v>52.24</v>
      </c>
      <c r="AG165" s="492">
        <v>57.15</v>
      </c>
      <c r="AH165" s="113">
        <v>24.9</v>
      </c>
      <c r="AI165" s="488">
        <v>122</v>
      </c>
      <c r="AJ165" s="113">
        <v>33.5</v>
      </c>
      <c r="AK165" s="488">
        <v>18</v>
      </c>
      <c r="AL165" s="91">
        <v>73.16</v>
      </c>
      <c r="AM165" s="489">
        <v>10742.93</v>
      </c>
      <c r="AN165" s="489">
        <v>11685</v>
      </c>
      <c r="AO165" s="484">
        <f t="shared" si="7"/>
        <v>2.9230697149970557</v>
      </c>
      <c r="AP165" s="83"/>
      <c r="AQ165" s="500">
        <v>6.19</v>
      </c>
      <c r="AR165" s="156"/>
      <c r="AS165" s="156"/>
      <c r="AT165" s="156"/>
      <c r="AU165" s="77"/>
      <c r="AV165" s="77"/>
      <c r="AW165" s="157"/>
      <c r="AX165" s="58"/>
      <c r="BC165" s="58"/>
      <c r="BD165" s="386"/>
      <c r="BE165" s="392"/>
      <c r="BF165" s="386"/>
      <c r="BG165" s="388"/>
      <c r="BH165" s="388"/>
      <c r="BI165" s="385"/>
      <c r="BJ165" s="383"/>
      <c r="BK165" s="389"/>
      <c r="BL165" s="58"/>
      <c r="BN165" s="58"/>
      <c r="BO165" s="382"/>
      <c r="BP165" s="383"/>
      <c r="BQ165" s="382"/>
      <c r="BR165" s="382"/>
      <c r="BS165" s="384"/>
      <c r="BT165" s="383"/>
      <c r="BU165" s="383"/>
      <c r="BV165" s="382"/>
      <c r="BW165" s="58"/>
    </row>
    <row r="166" spans="1:75" x14ac:dyDescent="0.25">
      <c r="A166" s="143" t="s">
        <v>306</v>
      </c>
      <c r="B166" s="145" t="s">
        <v>307</v>
      </c>
      <c r="C166" s="146">
        <v>1101</v>
      </c>
      <c r="D166" s="394">
        <v>0</v>
      </c>
      <c r="E166" s="394">
        <v>0</v>
      </c>
      <c r="F166" s="394">
        <v>0</v>
      </c>
      <c r="G166" s="394">
        <v>41527</v>
      </c>
      <c r="H166" s="395">
        <v>0</v>
      </c>
      <c r="I166" s="394">
        <v>0</v>
      </c>
      <c r="J166" s="476">
        <f t="shared" ref="J166:J169" si="8">K166/((AN166+AN166*AO166/100)/100000)</f>
        <v>0</v>
      </c>
      <c r="K166" s="394">
        <v>0</v>
      </c>
      <c r="L166" s="394">
        <v>0</v>
      </c>
      <c r="M166" s="479">
        <v>0.76800000000000002</v>
      </c>
      <c r="N166" s="479">
        <v>38.69</v>
      </c>
      <c r="O166" s="112">
        <v>0.53</v>
      </c>
      <c r="P166" s="479">
        <v>0.51400000000000001</v>
      </c>
      <c r="Q166" s="479">
        <v>40.119999999999997</v>
      </c>
      <c r="R166" s="112">
        <v>63.85384237260363</v>
      </c>
      <c r="S166" s="479">
        <v>60.44</v>
      </c>
      <c r="T166" s="479">
        <v>315</v>
      </c>
      <c r="U166" s="112">
        <v>3.44</v>
      </c>
      <c r="V166" s="479">
        <v>13.63</v>
      </c>
      <c r="W166" s="112">
        <v>53.349378259125551</v>
      </c>
      <c r="X166" s="487">
        <v>5</v>
      </c>
      <c r="Y166" s="113">
        <v>10</v>
      </c>
      <c r="Z166" s="396">
        <v>5</v>
      </c>
      <c r="AA166" s="91">
        <v>90.58</v>
      </c>
      <c r="AB166" s="113">
        <v>92.82</v>
      </c>
      <c r="AC166" s="113">
        <v>15.03</v>
      </c>
      <c r="AD166" s="91">
        <v>79.42</v>
      </c>
      <c r="AE166" s="78">
        <v>641.79999999999995</v>
      </c>
      <c r="AF166" s="492">
        <v>93.32</v>
      </c>
      <c r="AG166" s="492">
        <v>90.63</v>
      </c>
      <c r="AH166" s="113">
        <v>15.5</v>
      </c>
      <c r="AI166" s="488">
        <v>95</v>
      </c>
      <c r="AJ166" s="113">
        <v>84.5</v>
      </c>
      <c r="AK166" s="488">
        <v>64.5</v>
      </c>
      <c r="AL166" s="91">
        <v>95.59</v>
      </c>
      <c r="AM166" s="489">
        <v>41830.660000000003</v>
      </c>
      <c r="AN166" s="489">
        <v>46133</v>
      </c>
      <c r="AO166" s="484">
        <f t="shared" si="7"/>
        <v>3.4283784509575796</v>
      </c>
      <c r="AP166" s="83"/>
      <c r="AQ166" s="500">
        <v>48.28</v>
      </c>
      <c r="AR166" s="156"/>
      <c r="AS166" s="156"/>
      <c r="AT166" s="156"/>
      <c r="AU166" s="77"/>
      <c r="AV166" s="77"/>
      <c r="AW166" s="157"/>
      <c r="AX166" s="58"/>
      <c r="BC166" s="58"/>
      <c r="BD166" s="386"/>
      <c r="BE166" s="392"/>
      <c r="BF166" s="386"/>
      <c r="BG166" s="388"/>
      <c r="BH166" s="388"/>
      <c r="BI166" s="385"/>
      <c r="BJ166" s="383"/>
      <c r="BK166" s="389"/>
      <c r="BL166" s="58"/>
      <c r="BN166" s="58"/>
      <c r="BO166" s="382"/>
      <c r="BP166" s="383"/>
      <c r="BQ166" s="382"/>
      <c r="BR166" s="382"/>
      <c r="BS166" s="384"/>
      <c r="BT166" s="383"/>
      <c r="BU166" s="383"/>
      <c r="BV166" s="382"/>
      <c r="BW166" s="58"/>
    </row>
    <row r="167" spans="1:75" x14ac:dyDescent="0.25">
      <c r="A167" s="143" t="s">
        <v>306</v>
      </c>
      <c r="B167" s="145" t="s">
        <v>308</v>
      </c>
      <c r="C167" s="146">
        <v>1102</v>
      </c>
      <c r="D167" s="394">
        <v>0</v>
      </c>
      <c r="E167" s="394">
        <v>0</v>
      </c>
      <c r="F167" s="394">
        <v>1324</v>
      </c>
      <c r="G167" s="394">
        <v>5445</v>
      </c>
      <c r="H167" s="395">
        <v>0</v>
      </c>
      <c r="I167" s="394">
        <v>0</v>
      </c>
      <c r="J167" s="476">
        <f t="shared" si="8"/>
        <v>35.42140444238121</v>
      </c>
      <c r="K167" s="394">
        <v>2</v>
      </c>
      <c r="L167" s="394">
        <v>0</v>
      </c>
      <c r="M167" s="479">
        <v>0.75900000000000001</v>
      </c>
      <c r="N167" s="479">
        <v>37.28</v>
      </c>
      <c r="O167" s="112">
        <v>0.45</v>
      </c>
      <c r="P167" s="479">
        <v>0.49199999999999999</v>
      </c>
      <c r="Q167" s="479">
        <v>32.260000000000005</v>
      </c>
      <c r="R167" s="112">
        <v>63.585800752494684</v>
      </c>
      <c r="S167" s="479">
        <v>64.150000000000006</v>
      </c>
      <c r="T167" s="479">
        <v>16</v>
      </c>
      <c r="U167" s="112">
        <v>4.16</v>
      </c>
      <c r="V167" s="479">
        <v>5.74</v>
      </c>
      <c r="W167" s="112">
        <v>10.791366906474821</v>
      </c>
      <c r="X167" s="487">
        <v>5</v>
      </c>
      <c r="Y167" s="113">
        <v>5</v>
      </c>
      <c r="Z167" s="396">
        <v>3</v>
      </c>
      <c r="AA167" s="91">
        <v>76.11</v>
      </c>
      <c r="AB167" s="113">
        <v>94.39</v>
      </c>
      <c r="AC167" s="113">
        <v>27.1</v>
      </c>
      <c r="AD167" s="91">
        <v>78.739999999999995</v>
      </c>
      <c r="AE167" s="78">
        <v>415.45</v>
      </c>
      <c r="AF167" s="492">
        <v>93.21</v>
      </c>
      <c r="AG167" s="492">
        <v>98.87</v>
      </c>
      <c r="AH167" s="113">
        <v>12.5</v>
      </c>
      <c r="AI167" s="488">
        <v>91.5</v>
      </c>
      <c r="AJ167" s="113">
        <v>83</v>
      </c>
      <c r="AK167" s="488">
        <v>40</v>
      </c>
      <c r="AL167" s="91">
        <v>95.55</v>
      </c>
      <c r="AM167" s="489">
        <v>5445.21</v>
      </c>
      <c r="AN167" s="489">
        <v>5595</v>
      </c>
      <c r="AO167" s="484">
        <f t="shared" si="7"/>
        <v>0.91695269787574729</v>
      </c>
      <c r="AP167" s="83"/>
      <c r="AQ167" s="500">
        <v>30.61</v>
      </c>
      <c r="AR167" s="156"/>
      <c r="AS167" s="156"/>
      <c r="AT167" s="156"/>
      <c r="AU167" s="77"/>
      <c r="AV167" s="77"/>
      <c r="AW167" s="157"/>
      <c r="AX167" s="58"/>
      <c r="BC167" s="58"/>
      <c r="BD167" s="386"/>
      <c r="BE167" s="392"/>
      <c r="BF167" s="388"/>
      <c r="BG167" s="388"/>
      <c r="BH167" s="388"/>
      <c r="BI167" s="385"/>
      <c r="BJ167" s="383"/>
      <c r="BK167" s="389"/>
      <c r="BL167" s="58"/>
      <c r="BN167" s="58"/>
      <c r="BO167" s="382"/>
      <c r="BP167" s="383"/>
      <c r="BQ167" s="382"/>
      <c r="BR167" s="382"/>
      <c r="BS167" s="384"/>
      <c r="BT167" s="383"/>
      <c r="BU167" s="383"/>
      <c r="BV167" s="382"/>
      <c r="BW167" s="58"/>
    </row>
    <row r="168" spans="1:75" x14ac:dyDescent="0.25">
      <c r="A168" s="143" t="s">
        <v>306</v>
      </c>
      <c r="B168" s="145" t="s">
        <v>309</v>
      </c>
      <c r="C168" s="146">
        <v>1103</v>
      </c>
      <c r="D168" s="394">
        <v>0</v>
      </c>
      <c r="E168" s="394">
        <v>0</v>
      </c>
      <c r="F168" s="394">
        <v>0</v>
      </c>
      <c r="G168" s="394">
        <v>11333</v>
      </c>
      <c r="H168" s="395">
        <v>0</v>
      </c>
      <c r="I168" s="394">
        <v>0</v>
      </c>
      <c r="J168" s="476">
        <f t="shared" si="8"/>
        <v>42.289475556944318</v>
      </c>
      <c r="K168" s="394">
        <v>5</v>
      </c>
      <c r="L168" s="394">
        <v>0</v>
      </c>
      <c r="M168" s="479">
        <v>0.74199999999999999</v>
      </c>
      <c r="N168" s="479">
        <v>46.2</v>
      </c>
      <c r="O168" s="112">
        <v>0.43</v>
      </c>
      <c r="P168" s="479">
        <v>0.53200000000000003</v>
      </c>
      <c r="Q168" s="479">
        <v>52.87</v>
      </c>
      <c r="R168" s="112">
        <v>65.727543917799153</v>
      </c>
      <c r="S168" s="479">
        <v>71.900000000000006</v>
      </c>
      <c r="T168" s="479">
        <v>3</v>
      </c>
      <c r="U168" s="112">
        <v>1.75</v>
      </c>
      <c r="V168" s="479">
        <v>14.8</v>
      </c>
      <c r="W168" s="479" t="s">
        <v>162</v>
      </c>
      <c r="X168" s="487">
        <v>5</v>
      </c>
      <c r="Y168" s="113">
        <v>10</v>
      </c>
      <c r="Z168" s="396">
        <v>1</v>
      </c>
      <c r="AA168" s="91">
        <v>77.25</v>
      </c>
      <c r="AB168" s="113">
        <v>89.73</v>
      </c>
      <c r="AC168" s="113">
        <v>16.079999999999998</v>
      </c>
      <c r="AD168" s="91">
        <v>78.64</v>
      </c>
      <c r="AE168" s="78">
        <v>725.8</v>
      </c>
      <c r="AF168" s="492">
        <v>87.72</v>
      </c>
      <c r="AG168" s="492">
        <v>91.82</v>
      </c>
      <c r="AH168" s="113">
        <v>14.8</v>
      </c>
      <c r="AI168" s="488">
        <v>100</v>
      </c>
      <c r="AJ168" s="113">
        <v>72.5</v>
      </c>
      <c r="AK168" s="488">
        <v>39</v>
      </c>
      <c r="AL168" s="91">
        <v>96.64</v>
      </c>
      <c r="AM168" s="489">
        <v>11333.88</v>
      </c>
      <c r="AN168" s="489">
        <v>11698</v>
      </c>
      <c r="AO168" s="484">
        <f t="shared" si="7"/>
        <v>1.0708895217995391</v>
      </c>
      <c r="AP168" s="83"/>
      <c r="AQ168" s="500">
        <v>38.340000000000003</v>
      </c>
      <c r="AR168" s="156"/>
      <c r="AS168" s="156"/>
      <c r="AT168" s="156"/>
      <c r="AU168" s="77"/>
      <c r="AV168" s="77"/>
      <c r="AW168" s="157"/>
      <c r="AX168" s="58"/>
      <c r="BC168" s="58"/>
      <c r="BD168" s="386"/>
      <c r="BE168" s="392"/>
      <c r="BF168" s="388"/>
      <c r="BG168" s="388"/>
      <c r="BH168" s="388"/>
      <c r="BI168" s="385"/>
      <c r="BJ168" s="383"/>
      <c r="BK168" s="389"/>
      <c r="BL168" s="58"/>
      <c r="BN168" s="58"/>
      <c r="BO168" s="382"/>
      <c r="BP168" s="383"/>
      <c r="BQ168" s="382"/>
      <c r="BR168" s="382"/>
      <c r="BS168" s="384"/>
      <c r="BT168" s="383"/>
      <c r="BU168" s="383"/>
      <c r="BV168" s="382"/>
      <c r="BW168" s="58"/>
    </row>
    <row r="169" spans="1:75" x14ac:dyDescent="0.25">
      <c r="A169" s="143" t="s">
        <v>306</v>
      </c>
      <c r="B169" s="145" t="s">
        <v>310</v>
      </c>
      <c r="C169" s="146">
        <v>1104</v>
      </c>
      <c r="D169" s="394">
        <v>0</v>
      </c>
      <c r="E169" s="394">
        <v>6</v>
      </c>
      <c r="F169" s="394">
        <v>0</v>
      </c>
      <c r="G169" s="394">
        <v>3946</v>
      </c>
      <c r="H169" s="395">
        <v>0</v>
      </c>
      <c r="I169" s="394">
        <v>0</v>
      </c>
      <c r="J169" s="476">
        <f t="shared" si="8"/>
        <v>0</v>
      </c>
      <c r="K169" s="394">
        <v>0</v>
      </c>
      <c r="L169" s="394">
        <v>2</v>
      </c>
      <c r="M169" s="479">
        <v>0.76300000000000001</v>
      </c>
      <c r="N169" s="479">
        <v>39.78</v>
      </c>
      <c r="O169" s="112">
        <v>0.6</v>
      </c>
      <c r="P169" s="479">
        <v>0.495</v>
      </c>
      <c r="Q169" s="479">
        <v>40.39</v>
      </c>
      <c r="R169" s="112">
        <v>61.290322580645153</v>
      </c>
      <c r="S169" s="479">
        <v>56.13</v>
      </c>
      <c r="T169" s="479">
        <v>9</v>
      </c>
      <c r="U169" s="112">
        <v>2.09</v>
      </c>
      <c r="V169" s="479">
        <v>10.77</v>
      </c>
      <c r="W169" s="112">
        <v>4.6296296296296298</v>
      </c>
      <c r="X169" s="487">
        <v>5</v>
      </c>
      <c r="Y169" s="113">
        <v>5</v>
      </c>
      <c r="Z169" s="396">
        <v>4</v>
      </c>
      <c r="AA169" s="91">
        <v>84.12</v>
      </c>
      <c r="AB169" s="113">
        <v>97.23</v>
      </c>
      <c r="AC169" s="113">
        <v>36.67</v>
      </c>
      <c r="AD169" s="91">
        <v>78.14</v>
      </c>
      <c r="AE169" s="78">
        <v>0</v>
      </c>
      <c r="AF169" s="492">
        <v>93.94</v>
      </c>
      <c r="AG169" s="492">
        <v>88.04</v>
      </c>
      <c r="AH169" s="113">
        <v>16</v>
      </c>
      <c r="AI169" s="488">
        <v>86</v>
      </c>
      <c r="AJ169" s="113">
        <v>79.5</v>
      </c>
      <c r="AK169" s="488">
        <v>49</v>
      </c>
      <c r="AL169" s="91">
        <v>95.89</v>
      </c>
      <c r="AM169" s="489">
        <v>3946.92</v>
      </c>
      <c r="AN169" s="489">
        <v>4277</v>
      </c>
      <c r="AO169" s="484">
        <f t="shared" si="7"/>
        <v>2.7876589002732928</v>
      </c>
      <c r="AP169" s="83"/>
      <c r="AQ169" s="500">
        <v>56.72</v>
      </c>
      <c r="AR169" s="156"/>
      <c r="AS169" s="156"/>
      <c r="AT169" s="156"/>
      <c r="AU169" s="77"/>
      <c r="AV169" s="77"/>
      <c r="AW169" s="157"/>
      <c r="AX169" s="58"/>
      <c r="BC169" s="58"/>
      <c r="BD169" s="386"/>
      <c r="BE169" s="392"/>
      <c r="BF169" s="388"/>
      <c r="BG169" s="388"/>
      <c r="BH169" s="388"/>
      <c r="BI169" s="385"/>
      <c r="BJ169" s="383"/>
      <c r="BK169" s="389"/>
      <c r="BL169" s="58"/>
      <c r="BN169" s="58"/>
      <c r="BO169" s="382"/>
      <c r="BP169" s="383"/>
      <c r="BQ169" s="382"/>
      <c r="BR169" s="382"/>
      <c r="BS169" s="384"/>
      <c r="BT169" s="383"/>
      <c r="BU169" s="383"/>
      <c r="BV169" s="382"/>
      <c r="BW169" s="58"/>
    </row>
    <row r="170" spans="1:75" x14ac:dyDescent="0.25">
      <c r="A170" s="138" t="s">
        <v>311</v>
      </c>
      <c r="B170" s="139" t="s">
        <v>311</v>
      </c>
      <c r="C170" s="140">
        <v>1201</v>
      </c>
      <c r="D170" s="394">
        <v>36</v>
      </c>
      <c r="E170" s="394">
        <v>28</v>
      </c>
      <c r="F170" s="394">
        <v>0</v>
      </c>
      <c r="G170" s="394">
        <v>0</v>
      </c>
      <c r="H170" s="395">
        <v>1279</v>
      </c>
      <c r="I170" s="394">
        <v>0</v>
      </c>
      <c r="J170" s="476" t="s">
        <v>162</v>
      </c>
      <c r="K170" s="394">
        <v>11</v>
      </c>
      <c r="L170" s="394">
        <v>17</v>
      </c>
      <c r="M170" s="479">
        <v>0.70799999999999996</v>
      </c>
      <c r="N170" s="479">
        <v>57.39</v>
      </c>
      <c r="O170" s="112">
        <v>0.36</v>
      </c>
      <c r="P170" s="479">
        <v>0.51900000000000002</v>
      </c>
      <c r="Q170" s="479">
        <v>48.67</v>
      </c>
      <c r="R170" s="112">
        <v>63.212012404112947</v>
      </c>
      <c r="S170" s="479">
        <v>65.64</v>
      </c>
      <c r="T170" s="479">
        <v>121</v>
      </c>
      <c r="U170" s="112">
        <v>3.06</v>
      </c>
      <c r="V170" s="479">
        <v>37.840000000000003</v>
      </c>
      <c r="W170" s="112">
        <v>209.96135680549591</v>
      </c>
      <c r="X170" s="487">
        <v>5</v>
      </c>
      <c r="Y170" s="113">
        <v>5</v>
      </c>
      <c r="Z170" s="396">
        <v>1</v>
      </c>
      <c r="AA170" s="91">
        <v>76.11</v>
      </c>
      <c r="AB170" s="113">
        <v>84.41</v>
      </c>
      <c r="AC170" s="113">
        <v>8.61</v>
      </c>
      <c r="AD170" s="91">
        <v>65.67</v>
      </c>
      <c r="AE170" s="78">
        <v>342.5</v>
      </c>
      <c r="AF170" s="492">
        <v>68.56</v>
      </c>
      <c r="AG170" s="492">
        <v>88.41</v>
      </c>
      <c r="AH170" s="113">
        <v>15.7</v>
      </c>
      <c r="AI170" s="488">
        <v>95.5</v>
      </c>
      <c r="AJ170" s="113">
        <v>67</v>
      </c>
      <c r="AK170" s="488">
        <v>64.5</v>
      </c>
      <c r="AL170" s="91">
        <v>88.49</v>
      </c>
      <c r="AM170" s="489">
        <v>43980.01</v>
      </c>
      <c r="AN170" s="489" t="s">
        <v>162</v>
      </c>
      <c r="AO170" s="484"/>
      <c r="AP170" s="83"/>
      <c r="AQ170" s="500">
        <v>17.93</v>
      </c>
      <c r="AR170" s="156"/>
      <c r="AS170" s="156"/>
      <c r="AT170" s="156"/>
      <c r="AU170" s="77"/>
      <c r="AV170" s="77"/>
      <c r="AW170" s="157"/>
      <c r="AX170" s="58"/>
      <c r="BC170" s="58"/>
      <c r="BD170" s="386"/>
      <c r="BE170" s="391"/>
      <c r="BF170" s="388"/>
      <c r="BG170" s="388"/>
      <c r="BH170" s="388"/>
      <c r="BI170" s="385"/>
      <c r="BJ170" s="383"/>
      <c r="BK170" s="389"/>
      <c r="BL170" s="58"/>
      <c r="BN170" s="58"/>
      <c r="BO170" s="382"/>
      <c r="BP170" s="383"/>
      <c r="BQ170" s="382"/>
      <c r="BR170" s="382"/>
      <c r="BS170" s="384"/>
      <c r="BT170" s="383"/>
      <c r="BU170" s="383"/>
      <c r="BV170" s="382"/>
      <c r="BW170" s="58"/>
    </row>
    <row r="171" spans="1:75" x14ac:dyDescent="0.25">
      <c r="A171" s="138" t="s">
        <v>311</v>
      </c>
      <c r="B171" s="139" t="s">
        <v>312</v>
      </c>
      <c r="C171" s="140">
        <v>1202</v>
      </c>
      <c r="D171" s="394">
        <v>6</v>
      </c>
      <c r="E171" s="394">
        <v>0</v>
      </c>
      <c r="F171" s="394">
        <v>0</v>
      </c>
      <c r="G171" s="394">
        <v>0</v>
      </c>
      <c r="H171" s="395">
        <v>904</v>
      </c>
      <c r="I171" s="394">
        <v>532</v>
      </c>
      <c r="J171" s="476">
        <f>K171/((AN171+AN171*AO171/100)/100000)</f>
        <v>40.960400066330209</v>
      </c>
      <c r="K171" s="394">
        <v>2</v>
      </c>
      <c r="L171" s="394">
        <v>0</v>
      </c>
      <c r="M171" s="479">
        <v>0.625</v>
      </c>
      <c r="N171" s="479">
        <v>67.94</v>
      </c>
      <c r="O171" s="112">
        <v>0.1</v>
      </c>
      <c r="P171" s="479">
        <v>0.47199999999999998</v>
      </c>
      <c r="Q171" s="479" t="s">
        <v>162</v>
      </c>
      <c r="R171" s="112">
        <v>69.635284139100932</v>
      </c>
      <c r="S171" s="479">
        <v>61.65</v>
      </c>
      <c r="T171" s="479">
        <v>28</v>
      </c>
      <c r="U171" s="112">
        <v>3.66</v>
      </c>
      <c r="V171" s="479">
        <v>46.9</v>
      </c>
      <c r="W171" s="112">
        <v>43.478260869565219</v>
      </c>
      <c r="X171" s="487">
        <v>2</v>
      </c>
      <c r="Y171" s="113">
        <v>10</v>
      </c>
      <c r="Z171" s="396">
        <v>2</v>
      </c>
      <c r="AA171" s="91">
        <v>44.94</v>
      </c>
      <c r="AB171" s="113">
        <v>38.65</v>
      </c>
      <c r="AC171" s="113">
        <v>1.7</v>
      </c>
      <c r="AD171" s="91">
        <v>49.27</v>
      </c>
      <c r="AE171" s="78">
        <v>201.2</v>
      </c>
      <c r="AF171" s="492">
        <v>52.57</v>
      </c>
      <c r="AG171" s="492">
        <v>79.7</v>
      </c>
      <c r="AH171" s="113">
        <v>13.7</v>
      </c>
      <c r="AI171" s="488">
        <v>101.5</v>
      </c>
      <c r="AJ171" s="113">
        <v>33</v>
      </c>
      <c r="AK171" s="488">
        <v>3.5</v>
      </c>
      <c r="AL171" s="91">
        <v>80.23</v>
      </c>
      <c r="AM171" s="489">
        <v>4738.16</v>
      </c>
      <c r="AN171" s="489">
        <v>4846</v>
      </c>
      <c r="AO171" s="484">
        <f t="shared" si="7"/>
        <v>0.75866299716908492</v>
      </c>
      <c r="AP171" s="83"/>
      <c r="AQ171" s="500">
        <v>6.88</v>
      </c>
      <c r="AR171" s="156"/>
      <c r="AS171" s="156"/>
      <c r="AT171" s="156"/>
      <c r="AU171" s="77"/>
      <c r="AV171" s="77"/>
      <c r="AW171" s="157"/>
      <c r="AX171" s="58"/>
      <c r="BC171" s="58"/>
      <c r="BD171" s="386"/>
      <c r="BE171" s="391"/>
      <c r="BF171" s="388"/>
      <c r="BG171" s="388"/>
      <c r="BH171" s="388"/>
      <c r="BI171" s="385"/>
      <c r="BJ171" s="383"/>
      <c r="BK171" s="389"/>
      <c r="BL171" s="58"/>
      <c r="BN171" s="58"/>
      <c r="BO171" s="382"/>
      <c r="BP171" s="383"/>
      <c r="BQ171" s="382"/>
      <c r="BR171" s="382"/>
      <c r="BS171" s="384"/>
      <c r="BT171" s="383"/>
      <c r="BU171" s="383"/>
      <c r="BV171" s="382"/>
      <c r="BW171" s="58"/>
    </row>
    <row r="172" spans="1:75" x14ac:dyDescent="0.25">
      <c r="A172" s="138" t="s">
        <v>311</v>
      </c>
      <c r="B172" s="139" t="s">
        <v>209</v>
      </c>
      <c r="C172" s="140">
        <v>1203</v>
      </c>
      <c r="D172" s="394">
        <v>7</v>
      </c>
      <c r="E172" s="394" t="s">
        <v>162</v>
      </c>
      <c r="F172" s="394">
        <v>0</v>
      </c>
      <c r="G172" s="394">
        <v>0</v>
      </c>
      <c r="H172" s="395">
        <v>211</v>
      </c>
      <c r="I172" s="394">
        <v>283</v>
      </c>
      <c r="J172" s="476">
        <f>K172/((AN172+AN172*AO172/100)/100000)</f>
        <v>27.952445907414909</v>
      </c>
      <c r="K172" s="394">
        <v>1</v>
      </c>
      <c r="L172" s="394">
        <v>0</v>
      </c>
      <c r="M172" s="479">
        <v>0.63500000000000001</v>
      </c>
      <c r="N172" s="479">
        <v>53.42</v>
      </c>
      <c r="O172" s="112">
        <v>0.15</v>
      </c>
      <c r="P172" s="479">
        <v>0.47499999999999998</v>
      </c>
      <c r="Q172" s="479" t="s">
        <v>162</v>
      </c>
      <c r="R172" s="112">
        <v>91.681042744872514</v>
      </c>
      <c r="S172" s="479">
        <v>66.06</v>
      </c>
      <c r="T172" s="479">
        <v>27</v>
      </c>
      <c r="U172" s="112">
        <v>5.89</v>
      </c>
      <c r="V172" s="479">
        <v>58.88</v>
      </c>
      <c r="W172" s="112">
        <v>41.884816753926707</v>
      </c>
      <c r="X172" s="487">
        <v>1</v>
      </c>
      <c r="Y172" s="113">
        <v>10</v>
      </c>
      <c r="Z172" s="396">
        <v>2</v>
      </c>
      <c r="AA172" s="91">
        <v>40.26</v>
      </c>
      <c r="AB172" s="113">
        <v>35.71</v>
      </c>
      <c r="AC172" s="113">
        <v>0.89</v>
      </c>
      <c r="AD172" s="91">
        <v>55</v>
      </c>
      <c r="AE172" s="78">
        <v>24.9</v>
      </c>
      <c r="AF172" s="492">
        <v>79.09</v>
      </c>
      <c r="AG172" s="492">
        <v>85.29</v>
      </c>
      <c r="AH172" s="113">
        <v>16</v>
      </c>
      <c r="AI172" s="488">
        <v>108</v>
      </c>
      <c r="AJ172" s="113">
        <v>74</v>
      </c>
      <c r="AK172" s="488">
        <v>26</v>
      </c>
      <c r="AL172" s="91">
        <v>85.93</v>
      </c>
      <c r="AM172" s="489">
        <v>3253.04</v>
      </c>
      <c r="AN172" s="489">
        <v>3492</v>
      </c>
      <c r="AO172" s="484">
        <f t="shared" si="7"/>
        <v>2.4485814294731498</v>
      </c>
      <c r="AP172" s="83"/>
      <c r="AQ172" s="500">
        <v>19.87</v>
      </c>
      <c r="AR172" s="156"/>
      <c r="AS172" s="156"/>
      <c r="AT172" s="156"/>
      <c r="AU172" s="77"/>
      <c r="AV172" s="77"/>
      <c r="AW172" s="157"/>
      <c r="AX172" s="58"/>
      <c r="BC172" s="58"/>
      <c r="BD172" s="386"/>
      <c r="BE172" s="391"/>
      <c r="BF172" s="388"/>
      <c r="BG172" s="388"/>
      <c r="BH172" s="388"/>
      <c r="BI172" s="385"/>
      <c r="BJ172" s="383"/>
      <c r="BK172" s="389"/>
      <c r="BL172" s="58"/>
      <c r="BN172" s="58"/>
      <c r="BO172" s="382"/>
      <c r="BP172" s="383"/>
      <c r="BQ172" s="382"/>
      <c r="BR172" s="382"/>
      <c r="BS172" s="384"/>
      <c r="BT172" s="383"/>
      <c r="BU172" s="383"/>
      <c r="BV172" s="382"/>
      <c r="BW172" s="58"/>
    </row>
    <row r="173" spans="1:75" x14ac:dyDescent="0.25">
      <c r="A173" s="138" t="s">
        <v>311</v>
      </c>
      <c r="B173" s="139" t="s">
        <v>313</v>
      </c>
      <c r="C173" s="140">
        <v>1204</v>
      </c>
      <c r="D173" s="394">
        <v>7</v>
      </c>
      <c r="E173" s="394">
        <v>0</v>
      </c>
      <c r="F173" s="394">
        <v>0</v>
      </c>
      <c r="G173" s="394">
        <v>0</v>
      </c>
      <c r="H173" s="395">
        <v>0</v>
      </c>
      <c r="I173" s="394">
        <v>0</v>
      </c>
      <c r="J173" s="476">
        <f>K173/((AN173+AN173*AO173/100)/100000)</f>
        <v>72.18848498990296</v>
      </c>
      <c r="K173" s="394">
        <v>3</v>
      </c>
      <c r="L173" s="394">
        <v>0</v>
      </c>
      <c r="M173" s="479">
        <v>0.73</v>
      </c>
      <c r="N173" s="479">
        <v>54.53</v>
      </c>
      <c r="O173" s="112">
        <v>0.46</v>
      </c>
      <c r="P173" s="479">
        <v>0.48799999999999999</v>
      </c>
      <c r="Q173" s="479">
        <v>52.14</v>
      </c>
      <c r="R173" s="112">
        <v>66.833500166833502</v>
      </c>
      <c r="S173" s="479">
        <v>67.16</v>
      </c>
      <c r="T173" s="479">
        <v>5</v>
      </c>
      <c r="U173" s="112">
        <v>5.67</v>
      </c>
      <c r="V173" s="479">
        <v>25</v>
      </c>
      <c r="W173" s="479" t="s">
        <v>162</v>
      </c>
      <c r="X173" s="487">
        <v>5</v>
      </c>
      <c r="Y173" s="113">
        <v>10</v>
      </c>
      <c r="Z173" s="396">
        <v>1</v>
      </c>
      <c r="AA173" s="91">
        <v>65.72</v>
      </c>
      <c r="AB173" s="113">
        <v>94.21</v>
      </c>
      <c r="AC173" s="113">
        <v>4.57</v>
      </c>
      <c r="AD173" s="91">
        <v>66.7</v>
      </c>
      <c r="AE173" s="78">
        <v>132.9</v>
      </c>
      <c r="AF173" s="492">
        <v>76.319999999999993</v>
      </c>
      <c r="AG173" s="492">
        <v>98.14</v>
      </c>
      <c r="AH173" s="113">
        <v>13.6</v>
      </c>
      <c r="AI173" s="488">
        <v>76</v>
      </c>
      <c r="AJ173" s="113">
        <v>81</v>
      </c>
      <c r="AK173" s="488">
        <v>140</v>
      </c>
      <c r="AL173" s="91">
        <v>89.08</v>
      </c>
      <c r="AM173" s="489">
        <v>3591.73</v>
      </c>
      <c r="AN173" s="489">
        <v>4003</v>
      </c>
      <c r="AO173" s="484">
        <f t="shared" si="7"/>
        <v>3.816823647657257</v>
      </c>
      <c r="AP173" s="83"/>
      <c r="AQ173" s="500">
        <v>42.77</v>
      </c>
      <c r="AR173" s="156"/>
      <c r="AS173" s="156"/>
      <c r="AT173" s="156"/>
      <c r="AU173" s="77"/>
      <c r="AV173" s="77"/>
      <c r="AW173" s="157"/>
      <c r="AX173" s="58"/>
      <c r="BC173" s="58"/>
      <c r="BD173" s="386"/>
      <c r="BE173" s="391"/>
      <c r="BF173" s="388"/>
      <c r="BG173" s="388"/>
      <c r="BH173" s="388"/>
      <c r="BI173" s="385"/>
      <c r="BJ173" s="383"/>
      <c r="BK173" s="389"/>
      <c r="BL173" s="58"/>
      <c r="BN173" s="58"/>
      <c r="BO173" s="382"/>
      <c r="BP173" s="383"/>
      <c r="BQ173" s="382"/>
      <c r="BR173" s="382"/>
      <c r="BS173" s="384"/>
      <c r="BT173" s="383"/>
      <c r="BU173" s="383"/>
      <c r="BV173" s="382"/>
      <c r="BW173" s="58"/>
    </row>
    <row r="174" spans="1:75" x14ac:dyDescent="0.25">
      <c r="A174" s="138" t="s">
        <v>311</v>
      </c>
      <c r="B174" s="139" t="s">
        <v>314</v>
      </c>
      <c r="C174" s="140">
        <v>1205</v>
      </c>
      <c r="D174" s="394">
        <v>16</v>
      </c>
      <c r="E174" s="394">
        <v>0</v>
      </c>
      <c r="F174" s="394">
        <v>0</v>
      </c>
      <c r="G174" s="394">
        <v>0</v>
      </c>
      <c r="H174" s="395">
        <v>752</v>
      </c>
      <c r="I174" s="394">
        <v>189</v>
      </c>
      <c r="J174" s="476">
        <f>K174/((AN174+AN174*AO174/100)/100000)</f>
        <v>23.892706368624506</v>
      </c>
      <c r="K174" s="394">
        <v>2</v>
      </c>
      <c r="L174" s="394">
        <v>0</v>
      </c>
      <c r="M174" s="479">
        <v>0.61499999999999999</v>
      </c>
      <c r="N174" s="479">
        <v>69.180000000000007</v>
      </c>
      <c r="O174" s="112">
        <v>0.16</v>
      </c>
      <c r="P174" s="479">
        <v>0.46700000000000003</v>
      </c>
      <c r="Q174" s="479" t="s">
        <v>162</v>
      </c>
      <c r="R174" s="112">
        <v>83.217295712715284</v>
      </c>
      <c r="S174" s="479">
        <v>68.52</v>
      </c>
      <c r="T174" s="479">
        <v>15</v>
      </c>
      <c r="U174" s="112">
        <v>3.12</v>
      </c>
      <c r="V174" s="479">
        <v>66.56</v>
      </c>
      <c r="W174" s="112">
        <v>2.197802197802198</v>
      </c>
      <c r="X174" s="487">
        <v>1</v>
      </c>
      <c r="Y174" s="113">
        <v>10</v>
      </c>
      <c r="Z174" s="396">
        <v>2</v>
      </c>
      <c r="AA174" s="91">
        <v>45.52</v>
      </c>
      <c r="AB174" s="113">
        <v>40.479999999999997</v>
      </c>
      <c r="AC174" s="113">
        <v>1.32</v>
      </c>
      <c r="AD174" s="91">
        <v>49.16</v>
      </c>
      <c r="AE174" s="78" t="s">
        <v>162</v>
      </c>
      <c r="AF174" s="492">
        <v>64.680000000000007</v>
      </c>
      <c r="AG174" s="492">
        <v>86.81</v>
      </c>
      <c r="AH174" s="113">
        <v>18.2</v>
      </c>
      <c r="AI174" s="488">
        <v>102.5</v>
      </c>
      <c r="AJ174" s="113">
        <v>54</v>
      </c>
      <c r="AK174" s="488">
        <v>5.5</v>
      </c>
      <c r="AL174" s="91">
        <v>81.489999999999995</v>
      </c>
      <c r="AM174" s="489">
        <v>7835.77</v>
      </c>
      <c r="AN174" s="489">
        <v>8232</v>
      </c>
      <c r="AO174" s="484">
        <f t="shared" si="7"/>
        <v>1.6855607893884903</v>
      </c>
      <c r="AP174" s="83"/>
      <c r="AQ174" s="500">
        <v>20.82</v>
      </c>
      <c r="AR174" s="156"/>
      <c r="AS174" s="156"/>
      <c r="AT174" s="156"/>
      <c r="AU174" s="77"/>
      <c r="AV174" s="77"/>
      <c r="AW174" s="157"/>
      <c r="AX174" s="58"/>
      <c r="BC174" s="58"/>
      <c r="BD174" s="386"/>
      <c r="BE174" s="391"/>
      <c r="BF174" s="388"/>
      <c r="BG174" s="388"/>
      <c r="BH174" s="388"/>
      <c r="BI174" s="385"/>
      <c r="BJ174" s="383"/>
      <c r="BK174" s="389"/>
      <c r="BL174" s="58"/>
      <c r="BN174" s="58"/>
      <c r="BO174" s="382"/>
      <c r="BP174" s="383"/>
      <c r="BQ174" s="382"/>
      <c r="BR174" s="382"/>
      <c r="BS174" s="384"/>
      <c r="BT174" s="383"/>
      <c r="BU174" s="383"/>
      <c r="BV174" s="382"/>
      <c r="BW174" s="58"/>
    </row>
    <row r="175" spans="1:75" x14ac:dyDescent="0.25">
      <c r="A175" s="138" t="s">
        <v>311</v>
      </c>
      <c r="B175" s="139" t="s">
        <v>315</v>
      </c>
      <c r="C175" s="147">
        <v>1206</v>
      </c>
      <c r="D175" s="394">
        <v>20</v>
      </c>
      <c r="E175" s="394">
        <v>24</v>
      </c>
      <c r="F175" s="394">
        <v>0</v>
      </c>
      <c r="G175" s="394">
        <v>0</v>
      </c>
      <c r="H175" s="395">
        <v>2527</v>
      </c>
      <c r="I175" s="394">
        <v>1329</v>
      </c>
      <c r="J175" s="476" t="s">
        <v>162</v>
      </c>
      <c r="K175" s="394">
        <v>3</v>
      </c>
      <c r="L175" s="394">
        <v>1</v>
      </c>
      <c r="M175" s="479">
        <v>0.63700000000000001</v>
      </c>
      <c r="N175" s="479">
        <v>69.63</v>
      </c>
      <c r="O175" s="112">
        <v>0.47</v>
      </c>
      <c r="P175" s="479">
        <v>0.47199999999999998</v>
      </c>
      <c r="Q175" s="479" t="s">
        <v>162</v>
      </c>
      <c r="R175" s="112">
        <v>77.179305457122609</v>
      </c>
      <c r="S175" s="479">
        <v>57.41</v>
      </c>
      <c r="T175" s="479">
        <v>1</v>
      </c>
      <c r="U175" s="112">
        <v>2.96</v>
      </c>
      <c r="V175" s="479">
        <v>66.12</v>
      </c>
      <c r="W175" s="112">
        <v>6.8965517241379306</v>
      </c>
      <c r="X175" s="487">
        <v>1</v>
      </c>
      <c r="Y175" s="113">
        <v>5</v>
      </c>
      <c r="Z175" s="397">
        <v>2</v>
      </c>
      <c r="AA175" s="91">
        <v>35.67</v>
      </c>
      <c r="AB175" s="113">
        <v>17.32</v>
      </c>
      <c r="AC175" s="113">
        <v>0.57999999999999996</v>
      </c>
      <c r="AD175" s="91">
        <v>49.37</v>
      </c>
      <c r="AE175" s="78" t="s">
        <v>162</v>
      </c>
      <c r="AF175" s="492">
        <v>54.62</v>
      </c>
      <c r="AG175" s="492">
        <v>78.73</v>
      </c>
      <c r="AH175" s="113">
        <v>19.899999999999999</v>
      </c>
      <c r="AI175" s="488">
        <v>94</v>
      </c>
      <c r="AJ175" s="113">
        <v>83</v>
      </c>
      <c r="AK175" s="488">
        <v>14</v>
      </c>
      <c r="AL175" s="91">
        <v>86.36</v>
      </c>
      <c r="AM175" s="489">
        <v>14616.01</v>
      </c>
      <c r="AN175" s="489" t="s">
        <v>162</v>
      </c>
      <c r="AO175" s="484"/>
      <c r="AP175" s="83"/>
      <c r="AQ175" s="500">
        <v>4.76</v>
      </c>
      <c r="AR175" s="156"/>
      <c r="AS175" s="156"/>
      <c r="AT175" s="156"/>
      <c r="AU175" s="77"/>
      <c r="AV175" s="77"/>
      <c r="AW175" s="157"/>
      <c r="AX175" s="58"/>
      <c r="BC175" s="58"/>
      <c r="BD175" s="386"/>
      <c r="BE175" s="391"/>
      <c r="BF175" s="388"/>
      <c r="BG175" s="388"/>
      <c r="BH175" s="384"/>
      <c r="BI175" s="385"/>
      <c r="BJ175" s="383"/>
      <c r="BK175" s="389"/>
      <c r="BL175" s="58"/>
      <c r="BN175" s="58"/>
      <c r="BO175" s="382"/>
      <c r="BP175" s="383"/>
      <c r="BQ175" s="382"/>
      <c r="BR175" s="382"/>
      <c r="BS175" s="384"/>
      <c r="BT175" s="383"/>
      <c r="BU175" s="383"/>
      <c r="BV175" s="382"/>
      <c r="BW175" s="58"/>
    </row>
    <row r="176" spans="1:75" x14ac:dyDescent="0.25">
      <c r="A176" s="138" t="s">
        <v>311</v>
      </c>
      <c r="B176" s="139" t="s">
        <v>316</v>
      </c>
      <c r="C176" s="140">
        <v>1207</v>
      </c>
      <c r="D176" s="394">
        <v>6</v>
      </c>
      <c r="E176" s="394">
        <v>0</v>
      </c>
      <c r="F176" s="394">
        <v>0</v>
      </c>
      <c r="G176" s="394">
        <v>0</v>
      </c>
      <c r="H176" s="395">
        <v>1281</v>
      </c>
      <c r="I176" s="394">
        <v>381</v>
      </c>
      <c r="J176" s="476">
        <f t="shared" ref="J176:J190" si="9">K176/((AN176+AN176*AO176/100)/100000)</f>
        <v>0</v>
      </c>
      <c r="K176" s="394">
        <v>0</v>
      </c>
      <c r="L176" s="394">
        <v>0</v>
      </c>
      <c r="M176" s="479">
        <v>0.621</v>
      </c>
      <c r="N176" s="479">
        <v>67.67</v>
      </c>
      <c r="O176" s="112">
        <v>0.09</v>
      </c>
      <c r="P176" s="479">
        <v>0.45300000000000001</v>
      </c>
      <c r="Q176" s="479" t="s">
        <v>162</v>
      </c>
      <c r="R176" s="112">
        <v>71.998624011007905</v>
      </c>
      <c r="S176" s="479">
        <v>64.210000000000008</v>
      </c>
      <c r="T176" s="479">
        <v>22</v>
      </c>
      <c r="U176" s="112">
        <v>2.27</v>
      </c>
      <c r="V176" s="479">
        <v>51.06</v>
      </c>
      <c r="W176" s="479" t="s">
        <v>162</v>
      </c>
      <c r="X176" s="487">
        <v>1</v>
      </c>
      <c r="Y176" s="113">
        <v>5</v>
      </c>
      <c r="Z176" s="396">
        <v>5</v>
      </c>
      <c r="AA176" s="91">
        <v>33.67</v>
      </c>
      <c r="AB176" s="113">
        <v>50.35</v>
      </c>
      <c r="AC176" s="113">
        <v>2.57</v>
      </c>
      <c r="AD176" s="91">
        <v>50.37</v>
      </c>
      <c r="AE176" s="78">
        <v>305</v>
      </c>
      <c r="AF176" s="492">
        <v>59.08</v>
      </c>
      <c r="AG176" s="492">
        <v>87.3</v>
      </c>
      <c r="AH176" s="113">
        <v>15.9</v>
      </c>
      <c r="AI176" s="488">
        <v>99.5</v>
      </c>
      <c r="AJ176" s="113">
        <v>41.5</v>
      </c>
      <c r="AK176" s="488">
        <v>20.5</v>
      </c>
      <c r="AL176" s="91">
        <v>77.27</v>
      </c>
      <c r="AM176" s="489">
        <v>2986.28</v>
      </c>
      <c r="AN176" s="489">
        <v>3040</v>
      </c>
      <c r="AO176" s="484">
        <f t="shared" si="7"/>
        <v>0.59963120225386102</v>
      </c>
      <c r="AP176" s="83"/>
      <c r="AQ176" s="500">
        <v>6.15</v>
      </c>
      <c r="AR176" s="156"/>
      <c r="AS176" s="156"/>
      <c r="AT176" s="156"/>
      <c r="AU176" s="77"/>
      <c r="AV176" s="77"/>
      <c r="AW176" s="157"/>
      <c r="AX176" s="58"/>
      <c r="BC176" s="58"/>
      <c r="BD176" s="386"/>
      <c r="BE176" s="391"/>
      <c r="BF176" s="388"/>
      <c r="BG176" s="388"/>
      <c r="BH176" s="388"/>
      <c r="BI176" s="385"/>
      <c r="BJ176" s="383"/>
      <c r="BK176" s="389"/>
      <c r="BL176" s="58"/>
      <c r="BN176" s="58"/>
      <c r="BO176" s="382"/>
      <c r="BP176" s="383"/>
      <c r="BQ176" s="382"/>
      <c r="BR176" s="382"/>
      <c r="BS176" s="384"/>
      <c r="BT176" s="383"/>
      <c r="BU176" s="383"/>
      <c r="BV176" s="382"/>
      <c r="BW176" s="58"/>
    </row>
    <row r="177" spans="1:75" x14ac:dyDescent="0.25">
      <c r="A177" s="138" t="s">
        <v>311</v>
      </c>
      <c r="B177" s="139" t="s">
        <v>317</v>
      </c>
      <c r="C177" s="140">
        <v>1208</v>
      </c>
      <c r="D177" s="394">
        <v>57</v>
      </c>
      <c r="E177" s="394">
        <v>0</v>
      </c>
      <c r="F177" s="394">
        <v>0</v>
      </c>
      <c r="G177" s="394">
        <v>0</v>
      </c>
      <c r="H177" s="395">
        <v>1044</v>
      </c>
      <c r="I177" s="394">
        <v>702</v>
      </c>
      <c r="J177" s="476">
        <f t="shared" si="9"/>
        <v>28.868673498482629</v>
      </c>
      <c r="K177" s="394">
        <v>9</v>
      </c>
      <c r="L177" s="394">
        <v>3</v>
      </c>
      <c r="M177" s="479">
        <v>0.68600000000000005</v>
      </c>
      <c r="N177" s="479">
        <v>48.78</v>
      </c>
      <c r="O177" s="112">
        <v>0.39</v>
      </c>
      <c r="P177" s="479">
        <v>0.54200000000000004</v>
      </c>
      <c r="Q177" s="479">
        <v>35.599999999999994</v>
      </c>
      <c r="R177" s="112">
        <v>69.808116827984378</v>
      </c>
      <c r="S177" s="479">
        <v>60.82</v>
      </c>
      <c r="T177" s="479">
        <v>170</v>
      </c>
      <c r="U177" s="112">
        <v>5.12</v>
      </c>
      <c r="V177" s="479">
        <v>56.36</v>
      </c>
      <c r="W177" s="112">
        <v>89.46772366930918</v>
      </c>
      <c r="X177" s="496">
        <v>3</v>
      </c>
      <c r="Y177" s="113">
        <v>5</v>
      </c>
      <c r="Z177" s="396">
        <v>3</v>
      </c>
      <c r="AA177" s="91">
        <v>74.14</v>
      </c>
      <c r="AB177" s="113">
        <v>64.41</v>
      </c>
      <c r="AC177" s="113">
        <v>7.6</v>
      </c>
      <c r="AD177" s="91">
        <v>65.739999999999995</v>
      </c>
      <c r="AE177" s="78">
        <v>323.10000000000002</v>
      </c>
      <c r="AF177" s="492">
        <v>81.260000000000005</v>
      </c>
      <c r="AG177" s="492">
        <v>91.52</v>
      </c>
      <c r="AH177" s="113">
        <v>18.7</v>
      </c>
      <c r="AI177" s="488">
        <v>99</v>
      </c>
      <c r="AJ177" s="113">
        <v>75</v>
      </c>
      <c r="AK177" s="488">
        <v>61.5</v>
      </c>
      <c r="AL177" s="91">
        <v>87.61</v>
      </c>
      <c r="AM177" s="489">
        <v>28613.87</v>
      </c>
      <c r="AN177" s="489">
        <v>30504</v>
      </c>
      <c r="AO177" s="484">
        <f t="shared" si="7"/>
        <v>2.2018808827094474</v>
      </c>
      <c r="AP177" s="83"/>
      <c r="AQ177" s="500">
        <v>18.829999999999998</v>
      </c>
      <c r="AR177" s="156"/>
      <c r="AS177" s="156"/>
      <c r="AT177" s="156"/>
      <c r="AU177" s="77"/>
      <c r="AV177" s="77"/>
      <c r="AW177" s="157"/>
      <c r="AX177" s="58"/>
      <c r="BC177" s="58"/>
      <c r="BD177" s="386"/>
      <c r="BE177" s="391"/>
      <c r="BF177" s="388"/>
      <c r="BG177" s="388"/>
      <c r="BH177" s="388"/>
      <c r="BI177" s="385"/>
      <c r="BJ177" s="383"/>
      <c r="BK177" s="389"/>
      <c r="BL177" s="58"/>
      <c r="BN177" s="58"/>
      <c r="BO177" s="382"/>
      <c r="BP177" s="383"/>
      <c r="BQ177" s="382"/>
      <c r="BR177" s="382"/>
      <c r="BS177" s="384"/>
      <c r="BT177" s="383"/>
      <c r="BU177" s="383"/>
      <c r="BV177" s="382"/>
      <c r="BW177" s="58"/>
    </row>
    <row r="178" spans="1:75" x14ac:dyDescent="0.25">
      <c r="A178" s="138" t="s">
        <v>311</v>
      </c>
      <c r="B178" s="139" t="s">
        <v>318</v>
      </c>
      <c r="C178" s="140">
        <v>1209</v>
      </c>
      <c r="D178" s="394">
        <v>2</v>
      </c>
      <c r="E178" s="394" t="s">
        <v>162</v>
      </c>
      <c r="F178" s="394">
        <v>0</v>
      </c>
      <c r="G178" s="394">
        <v>0</v>
      </c>
      <c r="H178" s="395">
        <v>217</v>
      </c>
      <c r="I178" s="394">
        <v>220</v>
      </c>
      <c r="J178" s="476">
        <f t="shared" si="9"/>
        <v>0</v>
      </c>
      <c r="K178" s="394">
        <v>0</v>
      </c>
      <c r="L178" s="394">
        <v>0</v>
      </c>
      <c r="M178" s="479">
        <v>0.622</v>
      </c>
      <c r="N178" s="479">
        <v>71.92</v>
      </c>
      <c r="O178" s="112">
        <v>0.17</v>
      </c>
      <c r="P178" s="479">
        <v>0.48299999999999998</v>
      </c>
      <c r="Q178" s="479" t="s">
        <v>162</v>
      </c>
      <c r="R178" s="112">
        <v>91.168036704263031</v>
      </c>
      <c r="S178" s="479">
        <v>65.210000000000008</v>
      </c>
      <c r="T178" s="479">
        <v>6</v>
      </c>
      <c r="U178" s="112">
        <v>6.37</v>
      </c>
      <c r="V178" s="479">
        <v>37.93</v>
      </c>
      <c r="W178" s="112">
        <v>68.965517241379303</v>
      </c>
      <c r="X178" s="487">
        <v>2</v>
      </c>
      <c r="Y178" s="113">
        <v>10</v>
      </c>
      <c r="Z178" s="396">
        <v>2</v>
      </c>
      <c r="AA178" s="91">
        <v>30.92</v>
      </c>
      <c r="AB178" s="113">
        <v>53.02</v>
      </c>
      <c r="AC178" s="494">
        <v>100</v>
      </c>
      <c r="AD178" s="91">
        <v>62.34</v>
      </c>
      <c r="AE178" s="78">
        <v>160.80000000000001</v>
      </c>
      <c r="AF178" s="492">
        <v>48.86</v>
      </c>
      <c r="AG178" s="492">
        <v>71.900000000000006</v>
      </c>
      <c r="AH178" s="113">
        <v>12</v>
      </c>
      <c r="AI178" s="488">
        <v>114</v>
      </c>
      <c r="AJ178" s="113">
        <v>52.5</v>
      </c>
      <c r="AK178" s="488">
        <v>11</v>
      </c>
      <c r="AL178" s="91">
        <v>77.709999999999994</v>
      </c>
      <c r="AM178" s="489">
        <v>1086.75</v>
      </c>
      <c r="AN178" s="489">
        <v>1124</v>
      </c>
      <c r="AO178" s="484">
        <f t="shared" si="7"/>
        <v>1.1425504179127366</v>
      </c>
      <c r="AP178" s="83"/>
      <c r="AQ178" s="500">
        <v>7.67</v>
      </c>
      <c r="AR178" s="156"/>
      <c r="AS178" s="156"/>
      <c r="AT178" s="156"/>
      <c r="AU178" s="77"/>
      <c r="AV178" s="77"/>
      <c r="AW178" s="157"/>
      <c r="AX178" s="58"/>
      <c r="BC178" s="58"/>
      <c r="BD178" s="386"/>
      <c r="BE178" s="391"/>
      <c r="BF178" s="388"/>
      <c r="BG178" s="388"/>
      <c r="BH178" s="388"/>
      <c r="BI178" s="385"/>
      <c r="BJ178" s="383"/>
      <c r="BK178" s="389"/>
      <c r="BL178" s="58"/>
      <c r="BN178" s="58"/>
      <c r="BO178" s="382"/>
      <c r="BP178" s="383"/>
      <c r="BQ178" s="382"/>
      <c r="BR178" s="382"/>
      <c r="BS178" s="384"/>
      <c r="BT178" s="383"/>
      <c r="BU178" s="383"/>
      <c r="BV178" s="382"/>
      <c r="BW178" s="58"/>
    </row>
    <row r="179" spans="1:75" x14ac:dyDescent="0.25">
      <c r="A179" s="138" t="s">
        <v>311</v>
      </c>
      <c r="B179" s="139" t="s">
        <v>319</v>
      </c>
      <c r="C179" s="140">
        <v>1210</v>
      </c>
      <c r="D179" s="394">
        <v>15</v>
      </c>
      <c r="E179" s="394">
        <v>0</v>
      </c>
      <c r="F179" s="394">
        <v>0</v>
      </c>
      <c r="G179" s="394">
        <v>0</v>
      </c>
      <c r="H179" s="395">
        <v>52</v>
      </c>
      <c r="I179" s="394">
        <v>698</v>
      </c>
      <c r="J179" s="476">
        <f t="shared" si="9"/>
        <v>0</v>
      </c>
      <c r="K179" s="394">
        <v>0</v>
      </c>
      <c r="L179" s="394">
        <v>0</v>
      </c>
      <c r="M179" s="479">
        <v>0.629</v>
      </c>
      <c r="N179" s="479">
        <v>75.7</v>
      </c>
      <c r="O179" s="112">
        <v>0.22</v>
      </c>
      <c r="P179" s="479">
        <v>0.48199999999999998</v>
      </c>
      <c r="Q179" s="479" t="s">
        <v>162</v>
      </c>
      <c r="R179" s="112">
        <v>77.525297354873061</v>
      </c>
      <c r="S179" s="479">
        <v>67.86</v>
      </c>
      <c r="T179" s="479">
        <v>4</v>
      </c>
      <c r="U179" s="112">
        <v>9.25</v>
      </c>
      <c r="V179" s="479">
        <v>66.8</v>
      </c>
      <c r="W179" s="112">
        <v>5.4794520547945202</v>
      </c>
      <c r="X179" s="487">
        <v>1</v>
      </c>
      <c r="Y179" s="113">
        <v>10</v>
      </c>
      <c r="Z179" s="396">
        <v>1</v>
      </c>
      <c r="AA179" s="91">
        <v>34.869999999999997</v>
      </c>
      <c r="AB179" s="113">
        <v>36.49</v>
      </c>
      <c r="AC179" s="113">
        <v>1.07</v>
      </c>
      <c r="AD179" s="91">
        <v>41</v>
      </c>
      <c r="AE179" s="78">
        <v>132.9</v>
      </c>
      <c r="AF179" s="492">
        <v>48.85</v>
      </c>
      <c r="AG179" s="492">
        <v>90.82</v>
      </c>
      <c r="AH179" s="113">
        <v>15.9</v>
      </c>
      <c r="AI179" s="488">
        <v>109</v>
      </c>
      <c r="AJ179" s="113">
        <v>95.5</v>
      </c>
      <c r="AK179" s="488">
        <v>33.5</v>
      </c>
      <c r="AL179" s="91">
        <v>78.27</v>
      </c>
      <c r="AM179" s="489">
        <v>7407.58</v>
      </c>
      <c r="AN179" s="489">
        <v>7662</v>
      </c>
      <c r="AO179" s="484">
        <f t="shared" si="7"/>
        <v>1.1448633246845352</v>
      </c>
      <c r="AP179" s="83"/>
      <c r="AQ179" s="500">
        <v>15.41</v>
      </c>
      <c r="AR179" s="156"/>
      <c r="AS179" s="156"/>
      <c r="AT179" s="156"/>
      <c r="AU179" s="77"/>
      <c r="AV179" s="77"/>
      <c r="AW179" s="157"/>
      <c r="AX179" s="58"/>
      <c r="BC179" s="58"/>
      <c r="BD179" s="386"/>
      <c r="BE179" s="391"/>
      <c r="BF179" s="388"/>
      <c r="BG179" s="388"/>
      <c r="BH179" s="388"/>
      <c r="BI179" s="385"/>
      <c r="BJ179" s="383"/>
      <c r="BK179" s="389"/>
      <c r="BL179" s="58"/>
      <c r="BN179" s="58"/>
      <c r="BO179" s="382"/>
      <c r="BP179" s="383"/>
      <c r="BQ179" s="382"/>
      <c r="BR179" s="382"/>
      <c r="BS179" s="384"/>
      <c r="BT179" s="383"/>
      <c r="BU179" s="383"/>
      <c r="BV179" s="382"/>
      <c r="BW179" s="58"/>
    </row>
    <row r="180" spans="1:75" x14ac:dyDescent="0.25">
      <c r="A180" s="138" t="s">
        <v>311</v>
      </c>
      <c r="B180" s="139" t="s">
        <v>320</v>
      </c>
      <c r="C180" s="140">
        <v>1211</v>
      </c>
      <c r="D180" s="394">
        <v>5</v>
      </c>
      <c r="E180" s="394">
        <v>0</v>
      </c>
      <c r="F180" s="394">
        <v>0</v>
      </c>
      <c r="G180" s="394">
        <v>0</v>
      </c>
      <c r="H180" s="395">
        <v>321</v>
      </c>
      <c r="I180" s="394">
        <v>288</v>
      </c>
      <c r="J180" s="476">
        <f t="shared" si="9"/>
        <v>0</v>
      </c>
      <c r="K180" s="394">
        <v>0</v>
      </c>
      <c r="L180" s="394">
        <v>0</v>
      </c>
      <c r="M180" s="479">
        <v>0.66</v>
      </c>
      <c r="N180" s="479">
        <v>61.27</v>
      </c>
      <c r="O180" s="112">
        <v>0.23</v>
      </c>
      <c r="P180" s="479">
        <v>0.47299999999999998</v>
      </c>
      <c r="Q180" s="479" t="s">
        <v>162</v>
      </c>
      <c r="R180" s="112">
        <v>76.304654442877293</v>
      </c>
      <c r="S180" s="479">
        <v>64.89</v>
      </c>
      <c r="T180" s="479">
        <v>35</v>
      </c>
      <c r="U180" s="112">
        <v>4.63</v>
      </c>
      <c r="V180" s="479">
        <v>35.4</v>
      </c>
      <c r="W180" s="112">
        <v>6.8493150684931505</v>
      </c>
      <c r="X180" s="487">
        <v>1</v>
      </c>
      <c r="Y180" s="113">
        <v>10</v>
      </c>
      <c r="Z180" s="396">
        <v>2</v>
      </c>
      <c r="AA180" s="91">
        <v>43.73</v>
      </c>
      <c r="AB180" s="113">
        <v>71.2</v>
      </c>
      <c r="AC180" s="113">
        <v>4.18</v>
      </c>
      <c r="AD180" s="91">
        <v>67.25</v>
      </c>
      <c r="AE180" s="78">
        <v>230.8</v>
      </c>
      <c r="AF180" s="492">
        <v>64.63</v>
      </c>
      <c r="AG180" s="492">
        <v>85.68</v>
      </c>
      <c r="AH180" s="113">
        <v>14.4</v>
      </c>
      <c r="AI180" s="488">
        <v>87</v>
      </c>
      <c r="AJ180" s="113">
        <v>55.5</v>
      </c>
      <c r="AK180" s="488">
        <v>49.5</v>
      </c>
      <c r="AL180" s="91">
        <v>83.92</v>
      </c>
      <c r="AM180" s="489">
        <v>2724.92</v>
      </c>
      <c r="AN180" s="489">
        <v>2817</v>
      </c>
      <c r="AO180" s="484">
        <f t="shared" si="7"/>
        <v>1.1263939247146084</v>
      </c>
      <c r="AP180" s="83"/>
      <c r="AQ180" s="500">
        <v>13.31</v>
      </c>
      <c r="AR180" s="156"/>
      <c r="AS180" s="156"/>
      <c r="AT180" s="156"/>
      <c r="AU180" s="77"/>
      <c r="AV180" s="77"/>
      <c r="AW180" s="157"/>
      <c r="AX180" s="58"/>
      <c r="BC180" s="58"/>
      <c r="BD180" s="386"/>
      <c r="BE180" s="391"/>
      <c r="BF180" s="388"/>
      <c r="BG180" s="388"/>
      <c r="BH180" s="388"/>
      <c r="BI180" s="385"/>
      <c r="BJ180" s="383"/>
      <c r="BK180" s="389"/>
      <c r="BL180" s="58"/>
      <c r="BN180" s="58"/>
      <c r="BO180" s="382"/>
      <c r="BP180" s="383"/>
      <c r="BQ180" s="382"/>
      <c r="BR180" s="382"/>
      <c r="BS180" s="384"/>
      <c r="BT180" s="383"/>
      <c r="BU180" s="383"/>
      <c r="BV180" s="382"/>
      <c r="BW180" s="58"/>
    </row>
    <row r="181" spans="1:75" x14ac:dyDescent="0.25">
      <c r="A181" s="138" t="s">
        <v>311</v>
      </c>
      <c r="B181" s="139" t="s">
        <v>222</v>
      </c>
      <c r="C181" s="140">
        <v>1212</v>
      </c>
      <c r="D181" s="394">
        <v>18</v>
      </c>
      <c r="E181" s="394" t="s">
        <v>162</v>
      </c>
      <c r="F181" s="394">
        <v>0</v>
      </c>
      <c r="G181" s="394">
        <v>0</v>
      </c>
      <c r="H181" s="395">
        <v>188</v>
      </c>
      <c r="I181" s="394">
        <v>199</v>
      </c>
      <c r="J181" s="476">
        <f t="shared" si="9"/>
        <v>33.013399243201874</v>
      </c>
      <c r="K181" s="394">
        <v>3</v>
      </c>
      <c r="L181" s="394">
        <v>3</v>
      </c>
      <c r="M181" s="479">
        <v>0.63</v>
      </c>
      <c r="N181" s="479">
        <v>75.61</v>
      </c>
      <c r="O181" s="112">
        <v>0.17</v>
      </c>
      <c r="P181" s="479">
        <v>0.47299999999999998</v>
      </c>
      <c r="Q181" s="479">
        <v>78.13</v>
      </c>
      <c r="R181" s="112">
        <v>81.028240405503254</v>
      </c>
      <c r="S181" s="479">
        <v>70.52</v>
      </c>
      <c r="T181" s="479">
        <v>14</v>
      </c>
      <c r="U181" s="112">
        <v>1.96</v>
      </c>
      <c r="V181" s="479">
        <v>70.06</v>
      </c>
      <c r="W181" s="112">
        <v>7.0796460176991154</v>
      </c>
      <c r="X181" s="487">
        <v>1</v>
      </c>
      <c r="Y181" s="113">
        <v>10</v>
      </c>
      <c r="Z181" s="396">
        <v>1</v>
      </c>
      <c r="AA181" s="91">
        <v>45.08</v>
      </c>
      <c r="AB181" s="113">
        <v>56.09</v>
      </c>
      <c r="AC181" s="113">
        <v>1.28</v>
      </c>
      <c r="AD181" s="91">
        <v>54.04</v>
      </c>
      <c r="AE181" s="78">
        <v>326</v>
      </c>
      <c r="AF181" s="492">
        <v>49.59</v>
      </c>
      <c r="AG181" s="492">
        <v>84.08</v>
      </c>
      <c r="AH181" s="113">
        <v>23.8</v>
      </c>
      <c r="AI181" s="488">
        <v>112</v>
      </c>
      <c r="AJ181" s="113">
        <v>73.5</v>
      </c>
      <c r="AK181" s="488">
        <v>34.5</v>
      </c>
      <c r="AL181" s="91">
        <v>84.71</v>
      </c>
      <c r="AM181" s="489">
        <v>8927.93</v>
      </c>
      <c r="AN181" s="489">
        <v>9047</v>
      </c>
      <c r="AO181" s="484">
        <f t="shared" si="7"/>
        <v>0.44455993718588638</v>
      </c>
      <c r="AP181" s="83"/>
      <c r="AQ181" s="500">
        <v>11.11</v>
      </c>
      <c r="AR181" s="156"/>
      <c r="AS181" s="156"/>
      <c r="AT181" s="156"/>
      <c r="AU181" s="77"/>
      <c r="AV181" s="77"/>
      <c r="AW181" s="157"/>
      <c r="AX181" s="58"/>
      <c r="BC181" s="58"/>
      <c r="BD181" s="386"/>
      <c r="BE181" s="391"/>
      <c r="BF181" s="388"/>
      <c r="BG181" s="388"/>
      <c r="BH181" s="388"/>
      <c r="BI181" s="385"/>
      <c r="BJ181" s="383"/>
      <c r="BK181" s="389"/>
      <c r="BL181" s="58"/>
      <c r="BN181" s="58"/>
      <c r="BO181" s="382"/>
      <c r="BP181" s="383"/>
      <c r="BQ181" s="382"/>
      <c r="BR181" s="382"/>
      <c r="BS181" s="384"/>
      <c r="BT181" s="383"/>
      <c r="BU181" s="383"/>
      <c r="BV181" s="382"/>
      <c r="BW181" s="58"/>
    </row>
    <row r="182" spans="1:75" x14ac:dyDescent="0.25">
      <c r="A182" s="138" t="s">
        <v>311</v>
      </c>
      <c r="B182" s="139" t="s">
        <v>302</v>
      </c>
      <c r="C182" s="140">
        <v>1213</v>
      </c>
      <c r="D182" s="394">
        <v>5</v>
      </c>
      <c r="E182" s="394" t="s">
        <v>162</v>
      </c>
      <c r="F182" s="394">
        <v>0</v>
      </c>
      <c r="G182" s="394">
        <v>0</v>
      </c>
      <c r="H182" s="395">
        <v>493</v>
      </c>
      <c r="I182" s="394">
        <v>165</v>
      </c>
      <c r="J182" s="476">
        <f t="shared" si="9"/>
        <v>38.89788297251372</v>
      </c>
      <c r="K182" s="394">
        <v>1</v>
      </c>
      <c r="L182" s="394">
        <v>1</v>
      </c>
      <c r="M182" s="479">
        <v>0.64400000000000002</v>
      </c>
      <c r="N182" s="479">
        <v>68.72</v>
      </c>
      <c r="O182" s="112">
        <v>0.13</v>
      </c>
      <c r="P182" s="479">
        <v>0.49399999999999999</v>
      </c>
      <c r="Q182" s="479" t="s">
        <v>162</v>
      </c>
      <c r="R182" s="112">
        <v>86.254423542559138</v>
      </c>
      <c r="S182" s="479">
        <v>66.39</v>
      </c>
      <c r="T182" s="479">
        <v>15</v>
      </c>
      <c r="U182" s="112">
        <v>4.24</v>
      </c>
      <c r="V182" s="479">
        <v>25.3</v>
      </c>
      <c r="W182" s="112">
        <v>8.1967213114754109</v>
      </c>
      <c r="X182" s="487">
        <v>3</v>
      </c>
      <c r="Y182" s="113">
        <v>10</v>
      </c>
      <c r="Z182" s="396">
        <v>1</v>
      </c>
      <c r="AA182" s="91">
        <v>31.29</v>
      </c>
      <c r="AB182" s="113">
        <v>67.69</v>
      </c>
      <c r="AC182" s="113">
        <v>1.21</v>
      </c>
      <c r="AD182" s="91">
        <v>60.13</v>
      </c>
      <c r="AE182" s="78">
        <v>67.900000000000006</v>
      </c>
      <c r="AF182" s="492">
        <v>50.99</v>
      </c>
      <c r="AG182" s="492">
        <v>62.27</v>
      </c>
      <c r="AH182" s="113">
        <v>16.2</v>
      </c>
      <c r="AI182" s="488">
        <v>82</v>
      </c>
      <c r="AJ182" s="113">
        <v>49.5</v>
      </c>
      <c r="AK182" s="488">
        <v>13.5</v>
      </c>
      <c r="AL182" s="91">
        <v>79.39</v>
      </c>
      <c r="AM182" s="489">
        <v>2446.96</v>
      </c>
      <c r="AN182" s="489">
        <v>2539</v>
      </c>
      <c r="AO182" s="484">
        <f t="shared" si="7"/>
        <v>1.2538006342563828</v>
      </c>
      <c r="AP182" s="83"/>
      <c r="AQ182" s="500">
        <v>7.22</v>
      </c>
      <c r="AR182" s="156"/>
      <c r="AS182" s="156"/>
      <c r="AT182" s="156"/>
      <c r="AU182" s="77"/>
      <c r="AV182" s="77"/>
      <c r="AW182" s="157"/>
      <c r="AX182" s="58"/>
      <c r="BC182" s="58"/>
      <c r="BD182" s="386"/>
      <c r="BE182" s="391"/>
      <c r="BF182" s="388"/>
      <c r="BG182" s="388"/>
      <c r="BH182" s="388"/>
      <c r="BI182" s="385"/>
      <c r="BJ182" s="383"/>
      <c r="BK182" s="389"/>
      <c r="BL182" s="58"/>
      <c r="BN182" s="58"/>
      <c r="BO182" s="382"/>
      <c r="BP182" s="383"/>
      <c r="BQ182" s="382"/>
      <c r="BR182" s="382"/>
      <c r="BS182" s="384"/>
      <c r="BT182" s="383"/>
      <c r="BU182" s="383"/>
      <c r="BV182" s="382"/>
      <c r="BW182" s="58"/>
    </row>
    <row r="183" spans="1:75" x14ac:dyDescent="0.25">
      <c r="A183" s="138" t="s">
        <v>311</v>
      </c>
      <c r="B183" s="139" t="s">
        <v>321</v>
      </c>
      <c r="C183" s="140">
        <v>1214</v>
      </c>
      <c r="D183" s="394">
        <v>14</v>
      </c>
      <c r="E183" s="394">
        <v>0</v>
      </c>
      <c r="F183" s="394">
        <v>0</v>
      </c>
      <c r="G183" s="394">
        <v>0</v>
      </c>
      <c r="H183" s="395">
        <v>583</v>
      </c>
      <c r="I183" s="394">
        <v>138</v>
      </c>
      <c r="J183" s="476">
        <f t="shared" si="9"/>
        <v>13.490211599415181</v>
      </c>
      <c r="K183" s="394">
        <v>1</v>
      </c>
      <c r="L183" s="394">
        <v>1</v>
      </c>
      <c r="M183" s="479">
        <v>0.63600000000000001</v>
      </c>
      <c r="N183" s="479">
        <v>70.73</v>
      </c>
      <c r="O183" s="112">
        <v>0.12</v>
      </c>
      <c r="P183" s="479">
        <v>0.48199999999999998</v>
      </c>
      <c r="Q183" s="479">
        <v>60.44</v>
      </c>
      <c r="R183" s="112">
        <v>77.367860943597037</v>
      </c>
      <c r="S183" s="479">
        <v>68.510000000000005</v>
      </c>
      <c r="T183" s="479">
        <v>20</v>
      </c>
      <c r="U183" s="112">
        <v>1.69</v>
      </c>
      <c r="V183" s="479">
        <v>47.3</v>
      </c>
      <c r="W183" s="112">
        <v>15.957446808510637</v>
      </c>
      <c r="X183" s="487">
        <v>2</v>
      </c>
      <c r="Y183" s="113">
        <v>10</v>
      </c>
      <c r="Z183" s="396">
        <v>1</v>
      </c>
      <c r="AA183" s="91">
        <v>51.63</v>
      </c>
      <c r="AB183" s="113">
        <v>70.73</v>
      </c>
      <c r="AC183" s="113">
        <v>1.7</v>
      </c>
      <c r="AD183" s="91">
        <v>58.08</v>
      </c>
      <c r="AE183" s="78">
        <v>347.6</v>
      </c>
      <c r="AF183" s="492">
        <v>55.94</v>
      </c>
      <c r="AG183" s="492">
        <v>92.86</v>
      </c>
      <c r="AH183" s="113">
        <v>18.2</v>
      </c>
      <c r="AI183" s="488">
        <v>86</v>
      </c>
      <c r="AJ183" s="113">
        <v>74.5</v>
      </c>
      <c r="AK183" s="488">
        <v>78.5</v>
      </c>
      <c r="AL183" s="91">
        <v>82.21</v>
      </c>
      <c r="AM183" s="489">
        <v>6939.37</v>
      </c>
      <c r="AN183" s="489">
        <v>7290</v>
      </c>
      <c r="AO183" s="484">
        <f t="shared" si="7"/>
        <v>1.6842547186079819</v>
      </c>
      <c r="AP183" s="83"/>
      <c r="AQ183" s="500">
        <v>14.94</v>
      </c>
      <c r="AR183" s="156"/>
      <c r="AS183" s="156"/>
      <c r="AT183" s="156"/>
      <c r="AU183" s="77"/>
      <c r="AV183" s="77"/>
      <c r="AW183" s="157"/>
      <c r="AX183" s="58"/>
      <c r="BC183" s="58"/>
      <c r="BD183" s="386"/>
      <c r="BE183" s="391"/>
      <c r="BF183" s="388"/>
      <c r="BG183" s="388"/>
      <c r="BH183" s="388"/>
      <c r="BI183" s="385"/>
      <c r="BJ183" s="383"/>
      <c r="BK183" s="389"/>
      <c r="BL183" s="58"/>
      <c r="BN183" s="58"/>
      <c r="BO183" s="382"/>
      <c r="BP183" s="383"/>
      <c r="BQ183" s="382"/>
      <c r="BR183" s="382"/>
      <c r="BS183" s="384"/>
      <c r="BT183" s="383"/>
      <c r="BU183" s="383"/>
      <c r="BV183" s="382"/>
      <c r="BW183" s="58"/>
    </row>
    <row r="184" spans="1:75" x14ac:dyDescent="0.25">
      <c r="A184" s="138" t="s">
        <v>311</v>
      </c>
      <c r="B184" s="139" t="s">
        <v>281</v>
      </c>
      <c r="C184" s="140">
        <v>1215</v>
      </c>
      <c r="D184" s="394">
        <v>24</v>
      </c>
      <c r="E184" s="394">
        <v>0</v>
      </c>
      <c r="F184" s="394">
        <v>0</v>
      </c>
      <c r="G184" s="394">
        <v>0</v>
      </c>
      <c r="H184" s="395">
        <v>854</v>
      </c>
      <c r="I184" s="394">
        <v>1238</v>
      </c>
      <c r="J184" s="476">
        <f t="shared" si="9"/>
        <v>0</v>
      </c>
      <c r="K184" s="394">
        <v>0</v>
      </c>
      <c r="L184" s="394">
        <v>0</v>
      </c>
      <c r="M184" s="479">
        <v>0.58099999999999996</v>
      </c>
      <c r="N184" s="479">
        <v>72.42</v>
      </c>
      <c r="O184" s="112">
        <v>0.11</v>
      </c>
      <c r="P184" s="479">
        <v>0.48099999999999998</v>
      </c>
      <c r="Q184" s="479" t="s">
        <v>162</v>
      </c>
      <c r="R184" s="112">
        <v>90.331176246669216</v>
      </c>
      <c r="S184" s="479">
        <v>67.7</v>
      </c>
      <c r="T184" s="479">
        <v>57</v>
      </c>
      <c r="U184" s="112">
        <v>8</v>
      </c>
      <c r="V184" s="479">
        <v>53.01</v>
      </c>
      <c r="W184" s="112">
        <v>26.813880126182966</v>
      </c>
      <c r="X184" s="487">
        <v>1</v>
      </c>
      <c r="Y184" s="113">
        <v>10</v>
      </c>
      <c r="Z184" s="396">
        <v>1</v>
      </c>
      <c r="AA184" s="91">
        <v>40.270000000000003</v>
      </c>
      <c r="AB184" s="113">
        <v>23.34</v>
      </c>
      <c r="AC184" s="113">
        <v>100</v>
      </c>
      <c r="AD184" s="91">
        <v>39.24</v>
      </c>
      <c r="AE184" s="78">
        <v>215</v>
      </c>
      <c r="AF184" s="492">
        <v>72.33</v>
      </c>
      <c r="AG184" s="492">
        <v>64.95</v>
      </c>
      <c r="AH184" s="113">
        <v>21.9</v>
      </c>
      <c r="AI184" s="488">
        <v>104</v>
      </c>
      <c r="AJ184" s="113">
        <v>40.5</v>
      </c>
      <c r="AK184" s="488">
        <v>7.5</v>
      </c>
      <c r="AL184" s="91">
        <v>73.2</v>
      </c>
      <c r="AM184" s="489">
        <v>11776.86</v>
      </c>
      <c r="AN184" s="489">
        <v>12304</v>
      </c>
      <c r="AO184" s="484">
        <f t="shared" si="7"/>
        <v>1.4920219254821161</v>
      </c>
      <c r="AP184" s="83"/>
      <c r="AQ184" s="500">
        <v>3.2</v>
      </c>
      <c r="AR184" s="156"/>
      <c r="AS184" s="156"/>
      <c r="AT184" s="156"/>
      <c r="AU184" s="77"/>
      <c r="AV184" s="77"/>
      <c r="AW184" s="157"/>
      <c r="AX184" s="58"/>
      <c r="BC184" s="58"/>
      <c r="BD184" s="386"/>
      <c r="BE184" s="391"/>
      <c r="BF184" s="388"/>
      <c r="BG184" s="388"/>
      <c r="BH184" s="388"/>
      <c r="BI184" s="385"/>
      <c r="BJ184" s="383"/>
      <c r="BK184" s="389"/>
      <c r="BL184" s="58"/>
      <c r="BN184" s="58"/>
      <c r="BO184" s="382"/>
      <c r="BP184" s="383"/>
      <c r="BQ184" s="382"/>
      <c r="BR184" s="382"/>
      <c r="BS184" s="384"/>
      <c r="BT184" s="383"/>
      <c r="BU184" s="383"/>
      <c r="BV184" s="382"/>
      <c r="BW184" s="58"/>
    </row>
    <row r="185" spans="1:75" x14ac:dyDescent="0.25">
      <c r="A185" s="138" t="s">
        <v>311</v>
      </c>
      <c r="B185" s="139" t="s">
        <v>322</v>
      </c>
      <c r="C185" s="140">
        <v>1216</v>
      </c>
      <c r="D185" s="394">
        <v>16</v>
      </c>
      <c r="E185" s="394">
        <v>0</v>
      </c>
      <c r="F185" s="394">
        <v>0</v>
      </c>
      <c r="G185" s="394">
        <v>0</v>
      </c>
      <c r="H185" s="395">
        <v>2066</v>
      </c>
      <c r="I185" s="394">
        <v>676</v>
      </c>
      <c r="J185" s="476">
        <f t="shared" si="9"/>
        <v>15.190015917017565</v>
      </c>
      <c r="K185" s="394">
        <v>2</v>
      </c>
      <c r="L185" s="394">
        <v>0</v>
      </c>
      <c r="M185" s="479">
        <v>0.60099999999999998</v>
      </c>
      <c r="N185" s="479">
        <v>69.44</v>
      </c>
      <c r="O185" s="112">
        <v>0.06</v>
      </c>
      <c r="P185" s="479">
        <v>0.46500000000000002</v>
      </c>
      <c r="Q185" s="479" t="s">
        <v>162</v>
      </c>
      <c r="R185" s="112">
        <v>89.035916824196576</v>
      </c>
      <c r="S185" s="479">
        <v>70.05</v>
      </c>
      <c r="T185" s="479">
        <v>12</v>
      </c>
      <c r="U185" s="112">
        <v>3.77</v>
      </c>
      <c r="V185" s="479">
        <v>66.67</v>
      </c>
      <c r="W185" s="112">
        <v>60.411311053984576</v>
      </c>
      <c r="X185" s="487">
        <v>1</v>
      </c>
      <c r="Y185" s="113">
        <v>10</v>
      </c>
      <c r="Z185" s="396">
        <v>2</v>
      </c>
      <c r="AA185" s="91">
        <v>35.270000000000003</v>
      </c>
      <c r="AB185" s="113">
        <v>12.38</v>
      </c>
      <c r="AC185" s="113">
        <v>0.04</v>
      </c>
      <c r="AD185" s="91">
        <v>31.84</v>
      </c>
      <c r="AE185" s="78">
        <v>53.7</v>
      </c>
      <c r="AF185" s="492">
        <v>69.89</v>
      </c>
      <c r="AG185" s="492">
        <v>78.03</v>
      </c>
      <c r="AH185" s="113">
        <v>23.2</v>
      </c>
      <c r="AI185" s="488">
        <v>111.5</v>
      </c>
      <c r="AJ185" s="113">
        <v>95.5</v>
      </c>
      <c r="AK185" s="488">
        <v>22.5</v>
      </c>
      <c r="AL185" s="91">
        <v>78.989999999999995</v>
      </c>
      <c r="AM185" s="489">
        <v>12161.68</v>
      </c>
      <c r="AN185" s="489">
        <v>12904</v>
      </c>
      <c r="AO185" s="484">
        <f t="shared" si="7"/>
        <v>2.0345873267509087</v>
      </c>
      <c r="AP185" s="83"/>
      <c r="AQ185" s="500">
        <v>3.21</v>
      </c>
      <c r="AR185" s="156"/>
      <c r="AS185" s="156"/>
      <c r="AT185" s="156"/>
      <c r="AU185" s="77"/>
      <c r="AV185" s="77"/>
      <c r="AW185" s="157"/>
      <c r="AX185" s="58"/>
      <c r="BC185" s="58"/>
      <c r="BD185" s="386"/>
      <c r="BE185" s="391"/>
      <c r="BF185" s="388"/>
      <c r="BG185" s="388"/>
      <c r="BH185" s="388"/>
      <c r="BI185" s="385"/>
      <c r="BJ185" s="383"/>
      <c r="BK185" s="389"/>
      <c r="BL185" s="58"/>
      <c r="BN185" s="58"/>
      <c r="BO185" s="382"/>
      <c r="BP185" s="383"/>
      <c r="BQ185" s="382"/>
      <c r="BR185" s="382"/>
      <c r="BS185" s="384"/>
      <c r="BT185" s="383"/>
      <c r="BU185" s="383"/>
      <c r="BV185" s="382"/>
      <c r="BW185" s="58"/>
    </row>
    <row r="186" spans="1:75" x14ac:dyDescent="0.25">
      <c r="A186" s="138" t="s">
        <v>311</v>
      </c>
      <c r="B186" s="139" t="s">
        <v>323</v>
      </c>
      <c r="C186" s="140">
        <v>1217</v>
      </c>
      <c r="D186" s="394">
        <v>22</v>
      </c>
      <c r="E186" s="394">
        <v>0</v>
      </c>
      <c r="F186" s="394">
        <v>0</v>
      </c>
      <c r="G186" s="394">
        <v>0</v>
      </c>
      <c r="H186" s="395">
        <v>1319</v>
      </c>
      <c r="I186" s="394">
        <v>218</v>
      </c>
      <c r="J186" s="476">
        <f t="shared" si="9"/>
        <v>17.541169174961745</v>
      </c>
      <c r="K186" s="394">
        <v>2</v>
      </c>
      <c r="L186" s="394">
        <v>0</v>
      </c>
      <c r="M186" s="479">
        <v>0.626</v>
      </c>
      <c r="N186" s="479">
        <v>65.990000000000009</v>
      </c>
      <c r="O186" s="112">
        <v>0.15</v>
      </c>
      <c r="P186" s="479">
        <v>0.47299999999999998</v>
      </c>
      <c r="Q186" s="479">
        <v>64.7</v>
      </c>
      <c r="R186" s="112">
        <v>83.016105417276719</v>
      </c>
      <c r="S186" s="479">
        <v>67.56</v>
      </c>
      <c r="T186" s="479">
        <v>17</v>
      </c>
      <c r="U186" s="112">
        <v>3.11</v>
      </c>
      <c r="V186" s="479">
        <v>70</v>
      </c>
      <c r="W186" s="112">
        <v>8.3333333333333339</v>
      </c>
      <c r="X186" s="487">
        <v>1</v>
      </c>
      <c r="Y186" s="113">
        <v>10</v>
      </c>
      <c r="Z186" s="396">
        <v>1</v>
      </c>
      <c r="AA186" s="91">
        <v>54.82</v>
      </c>
      <c r="AB186" s="113">
        <v>48.26</v>
      </c>
      <c r="AC186" s="113">
        <v>0.57999999999999996</v>
      </c>
      <c r="AD186" s="91">
        <v>46.38</v>
      </c>
      <c r="AE186" s="78">
        <v>286.3</v>
      </c>
      <c r="AF186" s="492">
        <v>60.17</v>
      </c>
      <c r="AG186" s="492">
        <v>87.83</v>
      </c>
      <c r="AH186" s="113">
        <v>20.100000000000001</v>
      </c>
      <c r="AI186" s="488">
        <v>119.5</v>
      </c>
      <c r="AJ186" s="113">
        <v>51.5</v>
      </c>
      <c r="AK186" s="488">
        <v>20</v>
      </c>
      <c r="AL186" s="91">
        <v>82.25</v>
      </c>
      <c r="AM186" s="489">
        <v>10812.46</v>
      </c>
      <c r="AN186" s="489">
        <v>11250</v>
      </c>
      <c r="AO186" s="484">
        <f t="shared" si="7"/>
        <v>1.3488758956487883</v>
      </c>
      <c r="AP186" s="83"/>
      <c r="AQ186" s="500">
        <v>10.51</v>
      </c>
      <c r="AR186" s="156"/>
      <c r="AS186" s="156"/>
      <c r="AT186" s="156"/>
      <c r="AU186" s="77"/>
      <c r="AV186" s="77"/>
      <c r="AW186" s="157"/>
      <c r="AX186" s="58"/>
      <c r="BC186" s="58"/>
      <c r="BD186" s="386"/>
      <c r="BE186" s="391"/>
      <c r="BF186" s="388"/>
      <c r="BG186" s="388"/>
      <c r="BH186" s="388"/>
      <c r="BI186" s="385"/>
      <c r="BJ186" s="383"/>
      <c r="BK186" s="389"/>
      <c r="BL186" s="58"/>
      <c r="BN186" s="58"/>
      <c r="BO186" s="382"/>
      <c r="BP186" s="383"/>
      <c r="BQ186" s="382"/>
      <c r="BR186" s="382"/>
      <c r="BS186" s="384"/>
      <c r="BT186" s="383"/>
      <c r="BU186" s="383"/>
      <c r="BV186" s="382"/>
      <c r="BW186" s="58"/>
    </row>
    <row r="187" spans="1:75" x14ac:dyDescent="0.25">
      <c r="A187" s="138" t="s">
        <v>311</v>
      </c>
      <c r="B187" s="139" t="s">
        <v>324</v>
      </c>
      <c r="C187" s="140">
        <v>1218</v>
      </c>
      <c r="D187" s="394">
        <v>32</v>
      </c>
      <c r="E187" s="394">
        <v>0</v>
      </c>
      <c r="F187" s="394">
        <v>0</v>
      </c>
      <c r="G187" s="394">
        <v>0</v>
      </c>
      <c r="H187" s="395">
        <v>1539</v>
      </c>
      <c r="I187" s="394">
        <v>303</v>
      </c>
      <c r="J187" s="476">
        <f t="shared" si="9"/>
        <v>11.772075003316123</v>
      </c>
      <c r="K187" s="394">
        <v>2</v>
      </c>
      <c r="L187" s="394">
        <v>4</v>
      </c>
      <c r="M187" s="479">
        <v>0.59799999999999998</v>
      </c>
      <c r="N187" s="479">
        <v>62.04</v>
      </c>
      <c r="O187" s="112">
        <v>0.1</v>
      </c>
      <c r="P187" s="479">
        <v>0.47399999999999998</v>
      </c>
      <c r="Q187" s="479">
        <v>45.05</v>
      </c>
      <c r="R187" s="112">
        <v>79.018976011457227</v>
      </c>
      <c r="S187" s="479">
        <v>65.539999999999992</v>
      </c>
      <c r="T187" s="479">
        <v>44</v>
      </c>
      <c r="U187" s="112">
        <v>1.98</v>
      </c>
      <c r="V187" s="479">
        <v>69.16</v>
      </c>
      <c r="W187" s="112">
        <v>39.5010395010395</v>
      </c>
      <c r="X187" s="487">
        <v>1</v>
      </c>
      <c r="Y187" s="113">
        <v>5</v>
      </c>
      <c r="Z187" s="396">
        <v>3</v>
      </c>
      <c r="AA187" s="91">
        <v>54.32</v>
      </c>
      <c r="AB187" s="113">
        <v>46.81</v>
      </c>
      <c r="AC187" s="113">
        <v>1.36</v>
      </c>
      <c r="AD187" s="91">
        <v>48.08</v>
      </c>
      <c r="AE187" s="78">
        <v>292.39999999999998</v>
      </c>
      <c r="AF187" s="492">
        <v>65.11</v>
      </c>
      <c r="AG187" s="492">
        <v>91.63</v>
      </c>
      <c r="AH187" s="113">
        <v>23</v>
      </c>
      <c r="AI187" s="488">
        <v>112.5</v>
      </c>
      <c r="AJ187" s="113">
        <v>48.5</v>
      </c>
      <c r="AK187" s="488">
        <v>17.5</v>
      </c>
      <c r="AL187" s="91">
        <v>78.31</v>
      </c>
      <c r="AM187" s="489">
        <v>16182.16</v>
      </c>
      <c r="AN187" s="489">
        <v>16782</v>
      </c>
      <c r="AO187" s="484">
        <f t="shared" si="7"/>
        <v>1.2355993678635404</v>
      </c>
      <c r="AP187" s="83"/>
      <c r="AQ187" s="500">
        <v>15.43</v>
      </c>
      <c r="AR187" s="156"/>
      <c r="AS187" s="156"/>
      <c r="AT187" s="156"/>
      <c r="AU187" s="77"/>
      <c r="AV187" s="77"/>
      <c r="AW187" s="157"/>
      <c r="AX187" s="58"/>
      <c r="BC187" s="58"/>
      <c r="BD187" s="386"/>
      <c r="BE187" s="391"/>
      <c r="BF187" s="388"/>
      <c r="BG187" s="388"/>
      <c r="BH187" s="388"/>
      <c r="BI187" s="385"/>
      <c r="BJ187" s="383"/>
      <c r="BK187" s="389"/>
      <c r="BL187" s="58"/>
      <c r="BN187" s="58"/>
      <c r="BO187" s="382"/>
      <c r="BP187" s="383"/>
      <c r="BQ187" s="382"/>
      <c r="BR187" s="382"/>
      <c r="BS187" s="384"/>
      <c r="BT187" s="383"/>
      <c r="BU187" s="383"/>
      <c r="BV187" s="382"/>
      <c r="BW187" s="58"/>
    </row>
    <row r="188" spans="1:75" x14ac:dyDescent="0.25">
      <c r="A188" s="138" t="s">
        <v>311</v>
      </c>
      <c r="B188" s="139" t="s">
        <v>325</v>
      </c>
      <c r="C188" s="140">
        <v>1219</v>
      </c>
      <c r="D188" s="394">
        <v>15</v>
      </c>
      <c r="E188" s="394">
        <v>0</v>
      </c>
      <c r="F188" s="394">
        <v>0</v>
      </c>
      <c r="G188" s="394">
        <v>0</v>
      </c>
      <c r="H188" s="395">
        <v>751</v>
      </c>
      <c r="I188" s="394">
        <v>700</v>
      </c>
      <c r="J188" s="476">
        <f t="shared" si="9"/>
        <v>10.486098783376519</v>
      </c>
      <c r="K188" s="394">
        <v>1</v>
      </c>
      <c r="L188" s="394">
        <v>0</v>
      </c>
      <c r="M188" s="479">
        <v>0.57999999999999996</v>
      </c>
      <c r="N188" s="479">
        <v>75.78</v>
      </c>
      <c r="O188" s="112">
        <v>0.13</v>
      </c>
      <c r="P188" s="479">
        <v>0.47599999999999998</v>
      </c>
      <c r="Q188" s="479" t="s">
        <v>162</v>
      </c>
      <c r="R188" s="112">
        <v>87.441424554826611</v>
      </c>
      <c r="S188" s="479">
        <v>70.58</v>
      </c>
      <c r="T188" s="479">
        <v>10</v>
      </c>
      <c r="U188" s="112">
        <v>3.05</v>
      </c>
      <c r="V188" s="479">
        <v>72.239999999999995</v>
      </c>
      <c r="W188" s="112">
        <v>42.881646655231556</v>
      </c>
      <c r="X188" s="487">
        <v>1</v>
      </c>
      <c r="Y188" s="113">
        <v>10</v>
      </c>
      <c r="Z188" s="396">
        <v>5</v>
      </c>
      <c r="AA188" s="91">
        <v>37.49</v>
      </c>
      <c r="AB188" s="113">
        <v>32.29</v>
      </c>
      <c r="AC188" s="113">
        <v>0.28000000000000003</v>
      </c>
      <c r="AD188" s="91">
        <v>33.799999999999997</v>
      </c>
      <c r="AE188" s="78">
        <v>176.8</v>
      </c>
      <c r="AF188" s="492">
        <v>58.61</v>
      </c>
      <c r="AG188" s="492">
        <v>79.33</v>
      </c>
      <c r="AH188" s="113">
        <v>23.2</v>
      </c>
      <c r="AI188" s="488">
        <v>107.5</v>
      </c>
      <c r="AJ188" s="113">
        <v>80.5</v>
      </c>
      <c r="AK188" s="488" t="s">
        <v>162</v>
      </c>
      <c r="AL188" s="91">
        <v>71.89</v>
      </c>
      <c r="AM188" s="489">
        <v>8844.2999999999993</v>
      </c>
      <c r="AN188" s="489">
        <v>9356</v>
      </c>
      <c r="AO188" s="484">
        <f t="shared" si="7"/>
        <v>1.9285490843443451</v>
      </c>
      <c r="AP188" s="83"/>
      <c r="AQ188" s="500">
        <v>3.65</v>
      </c>
      <c r="AR188" s="156"/>
      <c r="AS188" s="156"/>
      <c r="AT188" s="156"/>
      <c r="AU188" s="77"/>
      <c r="AV188" s="77"/>
      <c r="AW188" s="157"/>
      <c r="AX188" s="58"/>
      <c r="BC188" s="58"/>
      <c r="BD188" s="386"/>
      <c r="BE188" s="391"/>
      <c r="BF188" s="388"/>
      <c r="BG188" s="388"/>
      <c r="BH188" s="388"/>
      <c r="BI188" s="385"/>
      <c r="BJ188" s="383"/>
      <c r="BK188" s="389"/>
      <c r="BL188" s="58"/>
      <c r="BN188" s="58"/>
      <c r="BO188" s="382"/>
      <c r="BP188" s="383"/>
      <c r="BQ188" s="382"/>
      <c r="BR188" s="382"/>
      <c r="BS188" s="384"/>
      <c r="BT188" s="383"/>
      <c r="BU188" s="383"/>
      <c r="BV188" s="382"/>
      <c r="BW188" s="58"/>
    </row>
    <row r="189" spans="1:75" x14ac:dyDescent="0.25">
      <c r="A189" s="69" t="s">
        <v>56</v>
      </c>
      <c r="B189" s="139" t="s">
        <v>57</v>
      </c>
      <c r="C189" s="140">
        <v>1301</v>
      </c>
      <c r="D189" s="394">
        <v>95</v>
      </c>
      <c r="E189" s="394">
        <v>0</v>
      </c>
      <c r="F189" s="394">
        <v>0</v>
      </c>
      <c r="G189" s="394">
        <v>0</v>
      </c>
      <c r="H189" s="395">
        <v>7025</v>
      </c>
      <c r="I189" s="394">
        <v>1089</v>
      </c>
      <c r="J189" s="476">
        <f t="shared" si="9"/>
        <v>48.977612132312544</v>
      </c>
      <c r="K189" s="394">
        <v>26</v>
      </c>
      <c r="L189" s="394">
        <v>4</v>
      </c>
      <c r="M189" s="479">
        <v>0.63400000000000001</v>
      </c>
      <c r="N189" s="479">
        <v>61.73</v>
      </c>
      <c r="O189" s="112">
        <v>0.3</v>
      </c>
      <c r="P189" s="479">
        <v>0.504</v>
      </c>
      <c r="Q189" s="479">
        <v>37.72</v>
      </c>
      <c r="R189" s="112">
        <v>76.18040873854828</v>
      </c>
      <c r="S189" s="479">
        <v>64.84</v>
      </c>
      <c r="T189" s="486">
        <v>285</v>
      </c>
      <c r="U189" s="112">
        <v>4.3600000000000003</v>
      </c>
      <c r="V189" s="479">
        <v>56.47</v>
      </c>
      <c r="W189" s="112">
        <v>148.7603305785124</v>
      </c>
      <c r="X189" s="487">
        <v>2</v>
      </c>
      <c r="Y189" s="113">
        <v>5</v>
      </c>
      <c r="Z189" s="396">
        <v>5</v>
      </c>
      <c r="AA189" s="91">
        <v>66.5</v>
      </c>
      <c r="AB189" s="113">
        <v>67.98</v>
      </c>
      <c r="AC189" s="113">
        <v>3.75</v>
      </c>
      <c r="AD189" s="91">
        <v>56.24</v>
      </c>
      <c r="AE189" s="78">
        <v>182.7</v>
      </c>
      <c r="AF189" s="113">
        <v>62.71</v>
      </c>
      <c r="AG189" s="113">
        <v>92.94</v>
      </c>
      <c r="AH189" s="113">
        <v>17.100000000000001</v>
      </c>
      <c r="AI189" s="488">
        <v>99.5</v>
      </c>
      <c r="AJ189" s="113">
        <v>59</v>
      </c>
      <c r="AK189" s="488">
        <v>52.5</v>
      </c>
      <c r="AL189" s="91">
        <v>82.24</v>
      </c>
      <c r="AM189" s="489">
        <v>47621.77</v>
      </c>
      <c r="AN189" s="489">
        <v>51635</v>
      </c>
      <c r="AO189" s="484">
        <f t="shared" si="7"/>
        <v>2.8091004037299214</v>
      </c>
      <c r="AP189" s="83"/>
      <c r="AQ189" s="500">
        <v>14.12</v>
      </c>
      <c r="AR189" s="156"/>
      <c r="AS189" s="58"/>
      <c r="AT189" s="408"/>
      <c r="AU189" s="77"/>
      <c r="AV189" s="409"/>
      <c r="AW189" s="157"/>
      <c r="AX189" s="58"/>
      <c r="BC189" s="58"/>
      <c r="BD189" s="386"/>
      <c r="BE189" s="391"/>
      <c r="BF189" s="388"/>
      <c r="BG189" s="388"/>
      <c r="BH189" s="388"/>
      <c r="BI189" s="385"/>
      <c r="BJ189" s="383"/>
      <c r="BK189" s="389"/>
      <c r="BL189" s="58"/>
      <c r="BN189" s="58"/>
      <c r="BO189" s="382"/>
      <c r="BP189" s="383"/>
      <c r="BQ189" s="382"/>
      <c r="BR189" s="382"/>
      <c r="BS189" s="384"/>
      <c r="BT189" s="383"/>
      <c r="BU189" s="383"/>
      <c r="BV189" s="382"/>
      <c r="BW189" s="58"/>
    </row>
    <row r="190" spans="1:75" x14ac:dyDescent="0.25">
      <c r="A190" s="69" t="s">
        <v>56</v>
      </c>
      <c r="B190" s="139" t="s">
        <v>58</v>
      </c>
      <c r="C190" s="140">
        <v>1302</v>
      </c>
      <c r="D190" s="394">
        <v>13</v>
      </c>
      <c r="E190" s="394">
        <v>154</v>
      </c>
      <c r="F190" s="394">
        <v>0</v>
      </c>
      <c r="G190" s="394">
        <v>0</v>
      </c>
      <c r="H190" s="395">
        <v>150</v>
      </c>
      <c r="I190" s="394">
        <v>0</v>
      </c>
      <c r="J190" s="476">
        <f t="shared" si="9"/>
        <v>12.945488914095021</v>
      </c>
      <c r="K190" s="394">
        <v>1</v>
      </c>
      <c r="L190" s="394">
        <v>0</v>
      </c>
      <c r="M190" s="479">
        <v>0.60499999999999998</v>
      </c>
      <c r="N190" s="479">
        <v>71.5</v>
      </c>
      <c r="O190" s="112">
        <v>0.09</v>
      </c>
      <c r="P190" s="479">
        <v>0.39500000000000002</v>
      </c>
      <c r="Q190" s="479" t="s">
        <v>162</v>
      </c>
      <c r="R190" s="112">
        <v>81.028240405503254</v>
      </c>
      <c r="S190" s="479">
        <v>78.760000000000005</v>
      </c>
      <c r="T190" s="486">
        <v>28</v>
      </c>
      <c r="U190" s="112">
        <v>2.5</v>
      </c>
      <c r="V190" s="479">
        <v>65.97</v>
      </c>
      <c r="W190" s="112">
        <v>4.9261083743842367</v>
      </c>
      <c r="X190" s="487">
        <v>1</v>
      </c>
      <c r="Y190" s="113">
        <v>10</v>
      </c>
      <c r="Z190" s="396">
        <v>2</v>
      </c>
      <c r="AA190" s="91">
        <v>45.18</v>
      </c>
      <c r="AB190" s="113">
        <v>23.74</v>
      </c>
      <c r="AC190" s="113">
        <v>0.47</v>
      </c>
      <c r="AD190" s="91">
        <v>45.28</v>
      </c>
      <c r="AE190" s="78">
        <v>73.5</v>
      </c>
      <c r="AF190" s="113">
        <v>63.89</v>
      </c>
      <c r="AG190" s="113">
        <v>87.28</v>
      </c>
      <c r="AH190" s="113">
        <v>18.3</v>
      </c>
      <c r="AI190" s="488">
        <v>107</v>
      </c>
      <c r="AJ190" s="113">
        <v>31</v>
      </c>
      <c r="AK190" s="488">
        <v>1</v>
      </c>
      <c r="AL190" s="91">
        <v>80.66</v>
      </c>
      <c r="AM190" s="489">
        <v>6801.08</v>
      </c>
      <c r="AN190" s="489">
        <v>7477</v>
      </c>
      <c r="AO190" s="484">
        <f t="shared" si="7"/>
        <v>3.3128071816044908</v>
      </c>
      <c r="AP190" s="83"/>
      <c r="AQ190" s="500">
        <v>11.17</v>
      </c>
      <c r="AR190" s="156"/>
      <c r="AS190" s="58"/>
      <c r="AT190" s="408"/>
      <c r="AU190" s="77"/>
      <c r="AV190" s="409"/>
      <c r="AW190" s="157"/>
      <c r="AX190" s="58"/>
      <c r="BC190" s="58"/>
      <c r="BD190" s="386"/>
      <c r="BE190" s="391"/>
      <c r="BF190" s="388"/>
      <c r="BG190" s="388"/>
      <c r="BH190" s="388"/>
      <c r="BI190" s="385"/>
      <c r="BJ190" s="383"/>
      <c r="BK190" s="389"/>
      <c r="BL190" s="58"/>
      <c r="BN190" s="58"/>
      <c r="BO190" s="382"/>
      <c r="BP190" s="383"/>
      <c r="BQ190" s="382"/>
      <c r="BR190" s="382"/>
      <c r="BS190" s="384"/>
      <c r="BT190" s="383"/>
      <c r="BU190" s="383"/>
      <c r="BV190" s="382"/>
      <c r="BW190" s="58"/>
    </row>
    <row r="191" spans="1:75" x14ac:dyDescent="0.25">
      <c r="A191" s="69" t="s">
        <v>56</v>
      </c>
      <c r="B191" s="139" t="s">
        <v>59</v>
      </c>
      <c r="C191" s="140">
        <v>1303</v>
      </c>
      <c r="D191" s="394">
        <v>14</v>
      </c>
      <c r="E191" s="394">
        <v>6</v>
      </c>
      <c r="F191" s="394">
        <v>0</v>
      </c>
      <c r="G191" s="394">
        <v>0</v>
      </c>
      <c r="H191" s="395">
        <v>1311</v>
      </c>
      <c r="I191" s="394">
        <v>316</v>
      </c>
      <c r="J191" s="476">
        <v>0</v>
      </c>
      <c r="K191" s="394">
        <v>0</v>
      </c>
      <c r="L191" s="394">
        <v>0</v>
      </c>
      <c r="M191" s="479">
        <v>0.60099999999999998</v>
      </c>
      <c r="N191" s="479">
        <v>77.41</v>
      </c>
      <c r="O191" s="112">
        <v>0.13</v>
      </c>
      <c r="P191" s="479">
        <v>0.53600000000000003</v>
      </c>
      <c r="Q191" s="479" t="s">
        <v>162</v>
      </c>
      <c r="R191" s="112">
        <v>84.06037180195105</v>
      </c>
      <c r="S191" s="479">
        <v>67.819999999999993</v>
      </c>
      <c r="T191" s="486">
        <v>80</v>
      </c>
      <c r="U191" s="112">
        <v>8.19</v>
      </c>
      <c r="V191" s="479">
        <v>51.28</v>
      </c>
      <c r="W191" s="112">
        <v>89.156626506024097</v>
      </c>
      <c r="X191" s="487">
        <v>1</v>
      </c>
      <c r="Y191" s="113">
        <v>10</v>
      </c>
      <c r="Z191" s="396">
        <v>1</v>
      </c>
      <c r="AA191" s="91">
        <v>41.25</v>
      </c>
      <c r="AB191" s="113">
        <v>91.03</v>
      </c>
      <c r="AC191" s="113">
        <v>1.76</v>
      </c>
      <c r="AD191" s="91">
        <v>47.05</v>
      </c>
      <c r="AE191" s="78">
        <v>275.60000000000002</v>
      </c>
      <c r="AF191" s="113">
        <v>44.18</v>
      </c>
      <c r="AG191" s="113">
        <v>68.63</v>
      </c>
      <c r="AH191" s="113">
        <v>18.399999999999999</v>
      </c>
      <c r="AI191" s="488">
        <v>114.5</v>
      </c>
      <c r="AJ191" s="113">
        <v>55</v>
      </c>
      <c r="AK191" s="488">
        <v>26</v>
      </c>
      <c r="AL191" s="91">
        <v>78.61</v>
      </c>
      <c r="AM191" s="489">
        <v>6772.15</v>
      </c>
      <c r="AN191" s="489" t="s">
        <v>162</v>
      </c>
      <c r="AO191" s="484"/>
      <c r="AP191" s="83"/>
      <c r="AQ191" s="500">
        <v>10.26</v>
      </c>
      <c r="AR191" s="156"/>
      <c r="AS191" s="58"/>
      <c r="AT191" s="408"/>
      <c r="AU191" s="77"/>
      <c r="AV191" s="409"/>
      <c r="AW191" s="157"/>
      <c r="AX191" s="58"/>
      <c r="BC191" s="58"/>
      <c r="BD191" s="386"/>
      <c r="BE191" s="391"/>
      <c r="BF191" s="388"/>
      <c r="BG191" s="388"/>
      <c r="BH191" s="388"/>
      <c r="BI191" s="385"/>
      <c r="BJ191" s="383"/>
      <c r="BK191" s="389"/>
      <c r="BL191" s="58"/>
      <c r="BN191" s="58"/>
      <c r="BO191" s="382"/>
      <c r="BP191" s="383"/>
      <c r="BQ191" s="382"/>
      <c r="BR191" s="382"/>
      <c r="BS191" s="384"/>
      <c r="BT191" s="383"/>
      <c r="BU191" s="383"/>
      <c r="BV191" s="382"/>
      <c r="BW191" s="58"/>
    </row>
    <row r="192" spans="1:75" x14ac:dyDescent="0.25">
      <c r="A192" s="69" t="s">
        <v>56</v>
      </c>
      <c r="B192" s="139" t="s">
        <v>60</v>
      </c>
      <c r="C192" s="140">
        <v>1304</v>
      </c>
      <c r="D192" s="394">
        <v>17</v>
      </c>
      <c r="E192" s="394">
        <v>2</v>
      </c>
      <c r="F192" s="394">
        <v>0</v>
      </c>
      <c r="G192" s="394">
        <v>0</v>
      </c>
      <c r="H192" s="395">
        <v>982</v>
      </c>
      <c r="I192" s="394">
        <v>221</v>
      </c>
      <c r="J192" s="476">
        <f t="shared" ref="J192:J223" si="10">K192/((AN192+AN192*AO192/100)/100000)</f>
        <v>0</v>
      </c>
      <c r="K192" s="394">
        <v>0</v>
      </c>
      <c r="L192" s="394">
        <v>0</v>
      </c>
      <c r="M192" s="479">
        <v>0.54200000000000004</v>
      </c>
      <c r="N192" s="479">
        <v>57.35</v>
      </c>
      <c r="O192" s="112">
        <v>0.05</v>
      </c>
      <c r="P192" s="479">
        <v>0.38800000000000001</v>
      </c>
      <c r="Q192" s="479" t="s">
        <v>162</v>
      </c>
      <c r="R192" s="112">
        <v>70.85255424568598</v>
      </c>
      <c r="S192" s="479">
        <v>66.349999999999994</v>
      </c>
      <c r="T192" s="486">
        <v>80</v>
      </c>
      <c r="U192" s="112">
        <v>2.5499999999999998</v>
      </c>
      <c r="V192" s="479">
        <v>55.33</v>
      </c>
      <c r="W192" s="112">
        <v>7.2072072072072073</v>
      </c>
      <c r="X192" s="487">
        <v>1</v>
      </c>
      <c r="Y192" s="113">
        <v>10</v>
      </c>
      <c r="Z192" s="396">
        <v>1</v>
      </c>
      <c r="AA192" s="91">
        <v>42.05</v>
      </c>
      <c r="AB192" s="113">
        <v>66.709999999999994</v>
      </c>
      <c r="AC192" s="113">
        <v>0.34</v>
      </c>
      <c r="AD192" s="91">
        <v>56.57</v>
      </c>
      <c r="AE192" s="78">
        <v>64.900000000000006</v>
      </c>
      <c r="AF192" s="113">
        <v>70.709999999999994</v>
      </c>
      <c r="AG192" s="113">
        <v>95.5</v>
      </c>
      <c r="AH192" s="113">
        <v>22.7</v>
      </c>
      <c r="AI192" s="488">
        <v>75.5</v>
      </c>
      <c r="AJ192" s="113">
        <v>22.5</v>
      </c>
      <c r="AK192" s="488">
        <v>0.5</v>
      </c>
      <c r="AL192" s="91">
        <v>71.72</v>
      </c>
      <c r="AM192" s="489">
        <v>8532.14</v>
      </c>
      <c r="AN192" s="489">
        <v>9401</v>
      </c>
      <c r="AO192" s="484">
        <f t="shared" si="7"/>
        <v>3.3944590688854173</v>
      </c>
      <c r="AP192" s="83"/>
      <c r="AQ192" s="500">
        <v>7.25</v>
      </c>
      <c r="AR192" s="156"/>
      <c r="AS192" s="58"/>
      <c r="AT192" s="408"/>
      <c r="AU192" s="77"/>
      <c r="AV192" s="409"/>
      <c r="AW192" s="157"/>
      <c r="AX192" s="58"/>
      <c r="BC192" s="58"/>
      <c r="BD192" s="386"/>
      <c r="BE192" s="391"/>
      <c r="BF192" s="388"/>
      <c r="BG192" s="388"/>
      <c r="BH192" s="388"/>
      <c r="BI192" s="385"/>
      <c r="BJ192" s="383"/>
      <c r="BK192" s="389"/>
      <c r="BL192" s="58"/>
      <c r="BN192" s="58"/>
      <c r="BO192" s="382"/>
      <c r="BP192" s="383"/>
      <c r="BQ192" s="382"/>
      <c r="BR192" s="382"/>
      <c r="BS192" s="384"/>
      <c r="BT192" s="383"/>
      <c r="BU192" s="383"/>
      <c r="BV192" s="382"/>
      <c r="BW192" s="58"/>
    </row>
    <row r="193" spans="1:75" x14ac:dyDescent="0.25">
      <c r="A193" s="69" t="s">
        <v>56</v>
      </c>
      <c r="B193" s="139" t="s">
        <v>61</v>
      </c>
      <c r="C193" s="140">
        <v>1305</v>
      </c>
      <c r="D193" s="394">
        <v>30</v>
      </c>
      <c r="E193" s="394">
        <v>0</v>
      </c>
      <c r="F193" s="394">
        <v>0</v>
      </c>
      <c r="G193" s="394">
        <v>0</v>
      </c>
      <c r="H193" s="395">
        <v>1832</v>
      </c>
      <c r="I193" s="394">
        <v>319</v>
      </c>
      <c r="J193" s="476">
        <f t="shared" si="10"/>
        <v>18.721960695145619</v>
      </c>
      <c r="K193" s="394">
        <v>3</v>
      </c>
      <c r="L193" s="394">
        <v>0</v>
      </c>
      <c r="M193" s="479">
        <v>0.58899999999999997</v>
      </c>
      <c r="N193" s="479">
        <v>77.02</v>
      </c>
      <c r="O193" s="112">
        <v>0.21</v>
      </c>
      <c r="P193" s="479">
        <v>0.41299999999999998</v>
      </c>
      <c r="Q193" s="479">
        <v>60.71</v>
      </c>
      <c r="R193" s="112">
        <v>83.958793230316402</v>
      </c>
      <c r="S193" s="479">
        <v>66.45</v>
      </c>
      <c r="T193" s="486">
        <v>65</v>
      </c>
      <c r="U193" s="112">
        <v>6.51</v>
      </c>
      <c r="V193" s="479">
        <v>61.64</v>
      </c>
      <c r="W193" s="112">
        <v>61.383928571428569</v>
      </c>
      <c r="X193" s="487">
        <v>1</v>
      </c>
      <c r="Y193" s="113">
        <v>10</v>
      </c>
      <c r="Z193" s="396">
        <v>1</v>
      </c>
      <c r="AA193" s="91">
        <v>53.95</v>
      </c>
      <c r="AB193" s="113">
        <v>23.13</v>
      </c>
      <c r="AC193" s="113">
        <v>0.77</v>
      </c>
      <c r="AD193" s="91">
        <v>47.87</v>
      </c>
      <c r="AE193" s="78">
        <v>290.10000000000002</v>
      </c>
      <c r="AF193" s="113">
        <v>47.18</v>
      </c>
      <c r="AG193" s="113">
        <v>78.08</v>
      </c>
      <c r="AH193" s="113">
        <v>14.9</v>
      </c>
      <c r="AI193" s="488">
        <v>117.5</v>
      </c>
      <c r="AJ193" s="113">
        <v>48.5</v>
      </c>
      <c r="AK193" s="488">
        <v>22</v>
      </c>
      <c r="AL193" s="91">
        <v>75.180000000000007</v>
      </c>
      <c r="AM193" s="489">
        <v>15242.24</v>
      </c>
      <c r="AN193" s="489">
        <v>15823</v>
      </c>
      <c r="AO193" s="484">
        <f t="shared" si="7"/>
        <v>1.2700670417646405</v>
      </c>
      <c r="AP193" s="83"/>
      <c r="AQ193" s="500">
        <v>9.27</v>
      </c>
      <c r="AR193" s="156"/>
      <c r="AS193" s="58"/>
      <c r="AT193" s="408"/>
      <c r="AU193" s="77"/>
      <c r="AV193" s="409"/>
      <c r="AW193" s="157"/>
      <c r="AX193" s="58"/>
      <c r="BC193" s="58"/>
      <c r="BD193" s="386"/>
      <c r="BE193" s="391"/>
      <c r="BF193" s="388"/>
      <c r="BG193" s="388"/>
      <c r="BH193" s="388"/>
      <c r="BI193" s="385"/>
      <c r="BJ193" s="383"/>
      <c r="BK193" s="389"/>
      <c r="BL193" s="58"/>
      <c r="BN193" s="58"/>
      <c r="BO193" s="382"/>
      <c r="BP193" s="383"/>
      <c r="BQ193" s="382"/>
      <c r="BR193" s="382"/>
      <c r="BS193" s="384"/>
      <c r="BT193" s="383"/>
      <c r="BU193" s="383"/>
      <c r="BV193" s="382"/>
      <c r="BW193" s="58"/>
    </row>
    <row r="194" spans="1:75" x14ac:dyDescent="0.25">
      <c r="A194" s="69" t="s">
        <v>56</v>
      </c>
      <c r="B194" s="139" t="s">
        <v>62</v>
      </c>
      <c r="C194" s="140">
        <v>1306</v>
      </c>
      <c r="D194" s="394">
        <v>23</v>
      </c>
      <c r="E194" s="394">
        <v>0</v>
      </c>
      <c r="F194" s="394">
        <v>0</v>
      </c>
      <c r="G194" s="394">
        <v>0</v>
      </c>
      <c r="H194" s="395">
        <v>2467</v>
      </c>
      <c r="I194" s="394">
        <v>699</v>
      </c>
      <c r="J194" s="476">
        <f t="shared" si="10"/>
        <v>42.244608241818113</v>
      </c>
      <c r="K194" s="394">
        <v>5</v>
      </c>
      <c r="L194" s="394">
        <v>10</v>
      </c>
      <c r="M194" s="479">
        <v>0.55100000000000005</v>
      </c>
      <c r="N194" s="479">
        <v>87.63</v>
      </c>
      <c r="O194" s="112">
        <v>0.08</v>
      </c>
      <c r="P194" s="479">
        <v>0.42099999999999999</v>
      </c>
      <c r="Q194" s="479" t="s">
        <v>162</v>
      </c>
      <c r="R194" s="112">
        <v>83.72221201543266</v>
      </c>
      <c r="S194" s="479">
        <v>70.52</v>
      </c>
      <c r="T194" s="486">
        <v>77</v>
      </c>
      <c r="U194" s="112">
        <v>4.49</v>
      </c>
      <c r="V194" s="479">
        <v>57.99</v>
      </c>
      <c r="W194" s="112">
        <v>54.13533834586466</v>
      </c>
      <c r="X194" s="487">
        <v>1</v>
      </c>
      <c r="Y194" s="113">
        <v>10</v>
      </c>
      <c r="Z194" s="396">
        <v>1</v>
      </c>
      <c r="AA194" s="91">
        <v>40.159999999999997</v>
      </c>
      <c r="AB194" s="113">
        <v>34.99</v>
      </c>
      <c r="AC194" s="113">
        <v>0.09</v>
      </c>
      <c r="AD194" s="91">
        <v>41.06</v>
      </c>
      <c r="AE194" s="78">
        <v>206.3</v>
      </c>
      <c r="AF194" s="113">
        <v>24.76</v>
      </c>
      <c r="AG194" s="113">
        <v>83.53</v>
      </c>
      <c r="AH194" s="113">
        <v>23.8</v>
      </c>
      <c r="AI194" s="488">
        <v>109</v>
      </c>
      <c r="AJ194" s="113">
        <v>43</v>
      </c>
      <c r="AK194" s="488">
        <v>8.5</v>
      </c>
      <c r="AL194" s="91">
        <v>68.25</v>
      </c>
      <c r="AM194" s="489">
        <v>11294.83</v>
      </c>
      <c r="AN194" s="489">
        <v>11697</v>
      </c>
      <c r="AO194" s="484">
        <f t="shared" si="7"/>
        <v>1.1868852091325561</v>
      </c>
      <c r="AP194" s="83"/>
      <c r="AQ194" s="500">
        <v>6.58</v>
      </c>
      <c r="AR194" s="156"/>
      <c r="AS194" s="58"/>
      <c r="AT194" s="408"/>
      <c r="AU194" s="77"/>
      <c r="AV194" s="409"/>
      <c r="AW194" s="157"/>
      <c r="AX194" s="58"/>
      <c r="BC194" s="58"/>
      <c r="BD194" s="386"/>
      <c r="BE194" s="391"/>
      <c r="BF194" s="388"/>
      <c r="BG194" s="388"/>
      <c r="BH194" s="388"/>
      <c r="BI194" s="385"/>
      <c r="BJ194" s="383"/>
      <c r="BK194" s="389"/>
      <c r="BL194" s="58"/>
      <c r="BN194" s="58"/>
      <c r="BO194" s="382"/>
      <c r="BP194" s="383"/>
      <c r="BQ194" s="382"/>
      <c r="BR194" s="382"/>
      <c r="BS194" s="384"/>
      <c r="BT194" s="383"/>
      <c r="BU194" s="383"/>
      <c r="BV194" s="382"/>
      <c r="BW194" s="58"/>
    </row>
    <row r="195" spans="1:75" x14ac:dyDescent="0.25">
      <c r="A195" s="69" t="s">
        <v>56</v>
      </c>
      <c r="B195" s="139" t="s">
        <v>63</v>
      </c>
      <c r="C195" s="140">
        <v>1307</v>
      </c>
      <c r="D195" s="394">
        <v>17</v>
      </c>
      <c r="E195" s="394">
        <v>0</v>
      </c>
      <c r="F195" s="394">
        <v>0</v>
      </c>
      <c r="G195" s="394">
        <v>0</v>
      </c>
      <c r="H195" s="395">
        <v>880</v>
      </c>
      <c r="I195" s="394">
        <v>927</v>
      </c>
      <c r="J195" s="476">
        <f t="shared" si="10"/>
        <v>57.837111889194972</v>
      </c>
      <c r="K195" s="394">
        <v>5</v>
      </c>
      <c r="L195" s="394">
        <v>0</v>
      </c>
      <c r="M195" s="479">
        <v>0.59299999999999997</v>
      </c>
      <c r="N195" s="479">
        <v>76.22</v>
      </c>
      <c r="O195" s="112">
        <v>0.11</v>
      </c>
      <c r="P195" s="479">
        <v>0.42299999999999999</v>
      </c>
      <c r="Q195" s="479" t="s">
        <v>162</v>
      </c>
      <c r="R195" s="112">
        <v>75.500175500175516</v>
      </c>
      <c r="S195" s="479">
        <v>65.03</v>
      </c>
      <c r="T195" s="486">
        <v>154</v>
      </c>
      <c r="U195" s="112">
        <v>7.68</v>
      </c>
      <c r="V195" s="479">
        <v>40.619999999999997</v>
      </c>
      <c r="W195" s="112">
        <v>4.2372881355932206</v>
      </c>
      <c r="X195" s="487">
        <v>2</v>
      </c>
      <c r="Y195" s="113">
        <v>10</v>
      </c>
      <c r="Z195" s="396">
        <v>1</v>
      </c>
      <c r="AA195" s="91">
        <v>36.68</v>
      </c>
      <c r="AB195" s="113">
        <v>65.34</v>
      </c>
      <c r="AC195" s="113">
        <v>2.95</v>
      </c>
      <c r="AD195" s="91">
        <v>53.03</v>
      </c>
      <c r="AE195" s="78">
        <v>123.1</v>
      </c>
      <c r="AF195" s="113">
        <v>38.950000000000003</v>
      </c>
      <c r="AG195" s="113">
        <v>92.24</v>
      </c>
      <c r="AH195" s="113">
        <v>17</v>
      </c>
      <c r="AI195" s="488">
        <v>92</v>
      </c>
      <c r="AJ195" s="113">
        <v>49.5</v>
      </c>
      <c r="AK195" s="488">
        <v>17.5</v>
      </c>
      <c r="AL195" s="91">
        <v>75.510000000000005</v>
      </c>
      <c r="AM195" s="489">
        <v>8377.83</v>
      </c>
      <c r="AN195" s="489">
        <v>8577</v>
      </c>
      <c r="AO195" s="484">
        <f t="shared" si="7"/>
        <v>0.79244864123526038</v>
      </c>
      <c r="AP195" s="83"/>
      <c r="AQ195" s="500">
        <v>16.16</v>
      </c>
      <c r="AR195" s="156"/>
      <c r="AS195" s="58"/>
      <c r="AT195" s="408"/>
      <c r="AU195" s="77"/>
      <c r="AV195" s="409"/>
      <c r="AW195" s="157"/>
      <c r="AX195" s="58"/>
      <c r="BC195" s="58"/>
      <c r="BD195" s="386"/>
      <c r="BE195" s="391"/>
      <c r="BF195" s="388"/>
      <c r="BG195" s="388"/>
      <c r="BH195" s="388"/>
      <c r="BI195" s="385"/>
      <c r="BJ195" s="383"/>
      <c r="BK195" s="389"/>
      <c r="BL195" s="58"/>
      <c r="BN195" s="58"/>
      <c r="BO195" s="382"/>
      <c r="BP195" s="383"/>
      <c r="BQ195" s="382"/>
      <c r="BR195" s="382"/>
      <c r="BS195" s="384"/>
      <c r="BT195" s="383"/>
      <c r="BU195" s="383"/>
      <c r="BV195" s="382"/>
      <c r="BW195" s="58"/>
    </row>
    <row r="196" spans="1:75" x14ac:dyDescent="0.25">
      <c r="A196" s="69" t="s">
        <v>56</v>
      </c>
      <c r="B196" s="139" t="s">
        <v>64</v>
      </c>
      <c r="C196" s="140">
        <v>1308</v>
      </c>
      <c r="D196" s="394">
        <v>13</v>
      </c>
      <c r="E196" s="394">
        <v>0</v>
      </c>
      <c r="F196" s="394">
        <v>0</v>
      </c>
      <c r="G196" s="394">
        <v>0</v>
      </c>
      <c r="H196" s="395">
        <v>395</v>
      </c>
      <c r="I196" s="394">
        <v>0</v>
      </c>
      <c r="J196" s="476">
        <f t="shared" si="10"/>
        <v>0</v>
      </c>
      <c r="K196" s="394">
        <v>0</v>
      </c>
      <c r="L196" s="394">
        <v>0</v>
      </c>
      <c r="M196" s="479">
        <v>0.629</v>
      </c>
      <c r="N196" s="479">
        <v>77.09</v>
      </c>
      <c r="O196" s="112">
        <v>0.11</v>
      </c>
      <c r="P196" s="479">
        <v>0.4</v>
      </c>
      <c r="Q196" s="479" t="s">
        <v>162</v>
      </c>
      <c r="R196" s="112">
        <v>96.270853778213933</v>
      </c>
      <c r="S196" s="479">
        <v>64.789999999999992</v>
      </c>
      <c r="T196" s="486">
        <v>21</v>
      </c>
      <c r="U196" s="112">
        <v>5.45</v>
      </c>
      <c r="V196" s="479">
        <v>68.290000000000006</v>
      </c>
      <c r="W196" s="112">
        <v>9.316770186335404</v>
      </c>
      <c r="X196" s="487">
        <v>1</v>
      </c>
      <c r="Y196" s="113">
        <v>10</v>
      </c>
      <c r="Z196" s="396">
        <v>1</v>
      </c>
      <c r="AA196" s="91">
        <v>51.86</v>
      </c>
      <c r="AB196" s="113">
        <v>37.08</v>
      </c>
      <c r="AC196" s="113">
        <v>0.74</v>
      </c>
      <c r="AD196" s="91">
        <v>53.29</v>
      </c>
      <c r="AE196" s="78">
        <v>95.6</v>
      </c>
      <c r="AF196" s="113">
        <v>32.72</v>
      </c>
      <c r="AG196" s="113">
        <v>94.38</v>
      </c>
      <c r="AH196" s="113">
        <v>15</v>
      </c>
      <c r="AI196" s="488">
        <v>113.5</v>
      </c>
      <c r="AJ196" s="113">
        <v>61.5</v>
      </c>
      <c r="AK196" s="488">
        <v>11</v>
      </c>
      <c r="AL196" s="91">
        <v>85.13</v>
      </c>
      <c r="AM196" s="489">
        <v>6515.21</v>
      </c>
      <c r="AN196" s="489">
        <v>7172</v>
      </c>
      <c r="AO196" s="484">
        <f t="shared" si="7"/>
        <v>3.3602907657619632</v>
      </c>
      <c r="AP196" s="83"/>
      <c r="AQ196" s="500">
        <v>13.64</v>
      </c>
      <c r="AR196" s="156"/>
      <c r="AS196" s="58"/>
      <c r="AT196" s="408"/>
      <c r="AU196" s="77"/>
      <c r="AV196" s="409"/>
      <c r="AW196" s="157"/>
      <c r="AX196" s="58"/>
      <c r="BC196" s="58"/>
      <c r="BD196" s="386"/>
      <c r="BE196" s="391"/>
      <c r="BF196" s="388"/>
      <c r="BG196" s="388"/>
      <c r="BH196" s="388"/>
      <c r="BI196" s="385"/>
      <c r="BJ196" s="383"/>
      <c r="BK196" s="389"/>
      <c r="BL196" s="58"/>
      <c r="BN196" s="58"/>
      <c r="BO196" s="382"/>
      <c r="BP196" s="383"/>
      <c r="BQ196" s="382"/>
      <c r="BR196" s="382"/>
      <c r="BS196" s="384"/>
      <c r="BT196" s="383"/>
      <c r="BU196" s="383"/>
      <c r="BV196" s="382"/>
      <c r="BW196" s="58"/>
    </row>
    <row r="197" spans="1:75" x14ac:dyDescent="0.25">
      <c r="A197" s="69" t="s">
        <v>56</v>
      </c>
      <c r="B197" s="139" t="s">
        <v>65</v>
      </c>
      <c r="C197" s="140">
        <v>1309</v>
      </c>
      <c r="D197" s="394">
        <v>51</v>
      </c>
      <c r="E197" s="394">
        <v>0</v>
      </c>
      <c r="F197" s="394">
        <v>0</v>
      </c>
      <c r="G197" s="394">
        <v>0</v>
      </c>
      <c r="H197" s="395">
        <v>3741</v>
      </c>
      <c r="I197" s="394">
        <v>0</v>
      </c>
      <c r="J197" s="476">
        <f t="shared" si="10"/>
        <v>49.586318231898559</v>
      </c>
      <c r="K197" s="394">
        <v>14</v>
      </c>
      <c r="L197" s="394">
        <v>1</v>
      </c>
      <c r="M197" s="479">
        <v>0.57399999999999995</v>
      </c>
      <c r="N197" s="479">
        <v>90.45</v>
      </c>
      <c r="O197" s="112">
        <v>0.08</v>
      </c>
      <c r="P197" s="479">
        <v>0.39</v>
      </c>
      <c r="Q197" s="479" t="s">
        <v>162</v>
      </c>
      <c r="R197" s="112">
        <v>90.222560395662924</v>
      </c>
      <c r="S197" s="479">
        <v>64.77000000000001</v>
      </c>
      <c r="T197" s="486">
        <v>47</v>
      </c>
      <c r="U197" s="112">
        <v>5.36</v>
      </c>
      <c r="V197" s="479">
        <v>76.61</v>
      </c>
      <c r="W197" s="112">
        <v>17.639077340569877</v>
      </c>
      <c r="X197" s="487">
        <v>1</v>
      </c>
      <c r="Y197" s="113">
        <v>10</v>
      </c>
      <c r="Z197" s="396">
        <v>1</v>
      </c>
      <c r="AA197" s="91">
        <v>43.34</v>
      </c>
      <c r="AB197" s="113">
        <v>55.55</v>
      </c>
      <c r="AC197" s="113">
        <v>0.18</v>
      </c>
      <c r="AD197" s="113">
        <v>36.450000000000003</v>
      </c>
      <c r="AE197" s="78">
        <v>110.3</v>
      </c>
      <c r="AF197" s="113">
        <v>16.79</v>
      </c>
      <c r="AG197" s="113">
        <v>84.71</v>
      </c>
      <c r="AH197" s="113">
        <v>24.1</v>
      </c>
      <c r="AI197" s="488">
        <v>109.5</v>
      </c>
      <c r="AJ197" s="113">
        <v>28</v>
      </c>
      <c r="AK197" s="488">
        <v>0.5</v>
      </c>
      <c r="AL197" s="91">
        <v>71.25</v>
      </c>
      <c r="AM197" s="489">
        <v>25490.84</v>
      </c>
      <c r="AN197" s="489">
        <v>27508</v>
      </c>
      <c r="AO197" s="484">
        <f t="shared" si="7"/>
        <v>2.6377579815599117</v>
      </c>
      <c r="AP197" s="83"/>
      <c r="AQ197" s="500">
        <v>8.5399999999999991</v>
      </c>
      <c r="AR197" s="156"/>
      <c r="AS197" s="58"/>
      <c r="AT197" s="408"/>
      <c r="AU197" s="77"/>
      <c r="AV197" s="409"/>
      <c r="AW197" s="157"/>
      <c r="AX197" s="58"/>
      <c r="BC197" s="58"/>
      <c r="BD197" s="386"/>
      <c r="BE197" s="391"/>
      <c r="BF197" s="388"/>
      <c r="BG197" s="388"/>
      <c r="BH197" s="388"/>
      <c r="BI197" s="385"/>
      <c r="BJ197" s="383"/>
      <c r="BK197" s="389"/>
      <c r="BL197" s="58"/>
      <c r="BN197" s="58"/>
      <c r="BO197" s="382"/>
      <c r="BP197" s="383"/>
      <c r="BQ197" s="382"/>
      <c r="BR197" s="382"/>
      <c r="BS197" s="384"/>
      <c r="BT197" s="383"/>
      <c r="BU197" s="383"/>
      <c r="BV197" s="382"/>
      <c r="BW197" s="58"/>
    </row>
    <row r="198" spans="1:75" x14ac:dyDescent="0.25">
      <c r="A198" s="69" t="s">
        <v>56</v>
      </c>
      <c r="B198" s="139" t="s">
        <v>66</v>
      </c>
      <c r="C198" s="140">
        <v>1310</v>
      </c>
      <c r="D198" s="394">
        <v>19</v>
      </c>
      <c r="E198" s="394">
        <v>1</v>
      </c>
      <c r="F198" s="394">
        <v>0</v>
      </c>
      <c r="G198" s="394">
        <v>0</v>
      </c>
      <c r="H198" s="395">
        <v>1153</v>
      </c>
      <c r="I198" s="394">
        <v>189</v>
      </c>
      <c r="J198" s="476">
        <f t="shared" si="10"/>
        <v>98.253497614255011</v>
      </c>
      <c r="K198" s="394">
        <v>10</v>
      </c>
      <c r="L198" s="394">
        <v>0</v>
      </c>
      <c r="M198" s="479">
        <v>0.64700000000000002</v>
      </c>
      <c r="N198" s="479">
        <v>72.12</v>
      </c>
      <c r="O198" s="112">
        <v>0.14000000000000001</v>
      </c>
      <c r="P198" s="479">
        <v>0.41299999999999998</v>
      </c>
      <c r="Q198" s="479" t="s">
        <v>162</v>
      </c>
      <c r="R198" s="112">
        <v>74.520069808027927</v>
      </c>
      <c r="S198" s="479">
        <v>65.62</v>
      </c>
      <c r="T198" s="486">
        <v>19</v>
      </c>
      <c r="U198" s="112">
        <v>6.27</v>
      </c>
      <c r="V198" s="479">
        <v>63.14</v>
      </c>
      <c r="W198" s="112">
        <v>1.8518518518518519</v>
      </c>
      <c r="X198" s="487">
        <v>1</v>
      </c>
      <c r="Y198" s="113">
        <v>10</v>
      </c>
      <c r="Z198" s="396">
        <v>1</v>
      </c>
      <c r="AA198" s="91">
        <v>44.12</v>
      </c>
      <c r="AB198" s="113">
        <v>76.37</v>
      </c>
      <c r="AC198" s="113">
        <v>1.28</v>
      </c>
      <c r="AD198" s="91">
        <v>55.79</v>
      </c>
      <c r="AE198" s="78">
        <v>434.4</v>
      </c>
      <c r="AF198" s="113">
        <v>40.880000000000003</v>
      </c>
      <c r="AG198" s="113">
        <v>87.74</v>
      </c>
      <c r="AH198" s="113">
        <v>17.600000000000001</v>
      </c>
      <c r="AI198" s="488">
        <v>113.5</v>
      </c>
      <c r="AJ198" s="113">
        <v>55.5</v>
      </c>
      <c r="AK198" s="488">
        <v>12</v>
      </c>
      <c r="AL198" s="91">
        <v>80.89</v>
      </c>
      <c r="AM198" s="489">
        <v>9512.26</v>
      </c>
      <c r="AN198" s="489">
        <v>10005</v>
      </c>
      <c r="AO198" s="484">
        <f t="shared" si="7"/>
        <v>1.7266839496257103</v>
      </c>
      <c r="AP198" s="83"/>
      <c r="AQ198" s="500">
        <v>32.909999999999997</v>
      </c>
      <c r="AR198" s="156"/>
      <c r="AS198" s="58"/>
      <c r="AT198" s="408"/>
      <c r="AU198" s="77"/>
      <c r="AV198" s="409"/>
      <c r="AW198" s="157"/>
      <c r="AX198" s="58"/>
      <c r="BC198" s="58"/>
      <c r="BD198" s="386"/>
      <c r="BE198" s="391"/>
      <c r="BF198" s="388"/>
      <c r="BG198" s="388"/>
      <c r="BH198" s="388"/>
      <c r="BI198" s="385"/>
      <c r="BJ198" s="383"/>
      <c r="BK198" s="389"/>
      <c r="BL198" s="58"/>
      <c r="BN198" s="58"/>
      <c r="BO198" s="382"/>
      <c r="BP198" s="383"/>
      <c r="BQ198" s="382"/>
      <c r="BR198" s="382"/>
      <c r="BS198" s="384"/>
      <c r="BT198" s="383"/>
      <c r="BU198" s="383"/>
      <c r="BV198" s="382"/>
      <c r="BW198" s="58"/>
    </row>
    <row r="199" spans="1:75" x14ac:dyDescent="0.25">
      <c r="A199" s="69" t="s">
        <v>56</v>
      </c>
      <c r="B199" s="139" t="s">
        <v>67</v>
      </c>
      <c r="C199" s="140">
        <v>1311</v>
      </c>
      <c r="D199" s="394">
        <v>25</v>
      </c>
      <c r="E199" s="394">
        <v>0</v>
      </c>
      <c r="F199" s="394">
        <v>0</v>
      </c>
      <c r="G199" s="394">
        <v>0</v>
      </c>
      <c r="H199" s="395">
        <v>873</v>
      </c>
      <c r="I199" s="394">
        <v>27</v>
      </c>
      <c r="J199" s="476">
        <f t="shared" si="10"/>
        <v>28.988162918796856</v>
      </c>
      <c r="K199" s="394">
        <v>4</v>
      </c>
      <c r="L199" s="394">
        <v>0</v>
      </c>
      <c r="M199" s="479">
        <v>0.56899999999999995</v>
      </c>
      <c r="N199" s="479">
        <v>85.28</v>
      </c>
      <c r="O199" s="112">
        <v>0.09</v>
      </c>
      <c r="P199" s="479">
        <v>0.42299999999999999</v>
      </c>
      <c r="Q199" s="479">
        <v>94.03</v>
      </c>
      <c r="R199" s="112">
        <v>75.377060680463003</v>
      </c>
      <c r="S199" s="479">
        <v>66.88</v>
      </c>
      <c r="T199" s="486">
        <v>55</v>
      </c>
      <c r="U199" s="112">
        <v>6.51</v>
      </c>
      <c r="V199" s="479">
        <v>75.63</v>
      </c>
      <c r="W199" s="112">
        <v>6.7024128686327078</v>
      </c>
      <c r="X199" s="487">
        <v>1</v>
      </c>
      <c r="Y199" s="113">
        <v>10</v>
      </c>
      <c r="Z199" s="396">
        <v>1</v>
      </c>
      <c r="AA199" s="91">
        <v>43.76</v>
      </c>
      <c r="AB199" s="113">
        <v>86.1</v>
      </c>
      <c r="AC199" s="113">
        <v>0.33</v>
      </c>
      <c r="AD199" s="91">
        <v>36.54</v>
      </c>
      <c r="AE199" s="78">
        <v>464.6</v>
      </c>
      <c r="AF199" s="113">
        <v>26.1</v>
      </c>
      <c r="AG199" s="113">
        <v>93.51</v>
      </c>
      <c r="AH199" s="113">
        <v>25.4</v>
      </c>
      <c r="AI199" s="488">
        <v>115.5</v>
      </c>
      <c r="AJ199" s="113">
        <v>36.5</v>
      </c>
      <c r="AK199" s="488">
        <v>27</v>
      </c>
      <c r="AL199" s="91">
        <v>68.42</v>
      </c>
      <c r="AM199" s="489">
        <v>12525.9</v>
      </c>
      <c r="AN199" s="489">
        <v>13463</v>
      </c>
      <c r="AO199" s="484">
        <f t="shared" si="7"/>
        <v>2.4937662496640307</v>
      </c>
      <c r="AP199" s="83"/>
      <c r="AQ199" s="500">
        <v>12.66</v>
      </c>
      <c r="AR199" s="156"/>
      <c r="AS199" s="58"/>
      <c r="AT199" s="408"/>
      <c r="AU199" s="77"/>
      <c r="AV199" s="409"/>
      <c r="AW199" s="157"/>
      <c r="AX199" s="58"/>
      <c r="BC199" s="58"/>
      <c r="BD199" s="386"/>
      <c r="BE199" s="391"/>
      <c r="BF199" s="388"/>
      <c r="BG199" s="388"/>
      <c r="BH199" s="388"/>
      <c r="BI199" s="385"/>
      <c r="BJ199" s="383"/>
      <c r="BK199" s="389"/>
      <c r="BL199" s="58"/>
      <c r="BN199" s="58"/>
      <c r="BO199" s="382"/>
      <c r="BP199" s="383"/>
      <c r="BQ199" s="382"/>
      <c r="BR199" s="382"/>
      <c r="BS199" s="384"/>
      <c r="BT199" s="383"/>
      <c r="BU199" s="383"/>
      <c r="BV199" s="382"/>
      <c r="BW199" s="58"/>
    </row>
    <row r="200" spans="1:75" x14ac:dyDescent="0.25">
      <c r="A200" s="69" t="s">
        <v>56</v>
      </c>
      <c r="B200" s="139" t="s">
        <v>68</v>
      </c>
      <c r="C200" s="140">
        <v>1312</v>
      </c>
      <c r="D200" s="394">
        <v>13</v>
      </c>
      <c r="E200" s="394">
        <v>1</v>
      </c>
      <c r="F200" s="394">
        <v>0</v>
      </c>
      <c r="G200" s="394">
        <v>0</v>
      </c>
      <c r="H200" s="395">
        <v>122</v>
      </c>
      <c r="I200" s="394">
        <v>627</v>
      </c>
      <c r="J200" s="476">
        <f t="shared" si="10"/>
        <v>44.851623819527553</v>
      </c>
      <c r="K200" s="394">
        <v>3</v>
      </c>
      <c r="L200" s="394">
        <v>0</v>
      </c>
      <c r="M200" s="479">
        <v>0.57299999999999995</v>
      </c>
      <c r="N200" s="479">
        <v>63.11</v>
      </c>
      <c r="O200" s="112">
        <v>0.16</v>
      </c>
      <c r="P200" s="479">
        <v>0.41799999999999998</v>
      </c>
      <c r="Q200" s="479" t="s">
        <v>162</v>
      </c>
      <c r="R200" s="112">
        <v>70.532060027285127</v>
      </c>
      <c r="S200" s="479">
        <v>69.59</v>
      </c>
      <c r="T200" s="486">
        <v>134</v>
      </c>
      <c r="U200" s="112">
        <v>4.2300000000000004</v>
      </c>
      <c r="V200" s="479">
        <v>34.47</v>
      </c>
      <c r="W200" s="112">
        <v>84.070796460176993</v>
      </c>
      <c r="X200" s="487">
        <v>2</v>
      </c>
      <c r="Y200" s="113">
        <v>5</v>
      </c>
      <c r="Z200" s="396">
        <v>1</v>
      </c>
      <c r="AA200" s="91">
        <v>40.880000000000003</v>
      </c>
      <c r="AB200" s="113">
        <v>95.77</v>
      </c>
      <c r="AC200" s="113">
        <v>1.31</v>
      </c>
      <c r="AD200" s="91">
        <v>54.94</v>
      </c>
      <c r="AE200" s="78">
        <v>187.4</v>
      </c>
      <c r="AF200" s="113">
        <v>72.08</v>
      </c>
      <c r="AG200" s="113">
        <v>91.82</v>
      </c>
      <c r="AH200" s="113">
        <v>14.8</v>
      </c>
      <c r="AI200" s="488">
        <v>92.5</v>
      </c>
      <c r="AJ200" s="113">
        <v>33</v>
      </c>
      <c r="AK200" s="488">
        <v>9</v>
      </c>
      <c r="AL200" s="91">
        <v>72.41</v>
      </c>
      <c r="AM200" s="489">
        <v>6582.79</v>
      </c>
      <c r="AN200" s="489">
        <v>6662</v>
      </c>
      <c r="AO200" s="484">
        <f t="shared" si="7"/>
        <v>0.40109639428469307</v>
      </c>
      <c r="AP200" s="83"/>
      <c r="AQ200" s="500">
        <v>4.5999999999999996</v>
      </c>
      <c r="AR200" s="156"/>
      <c r="AS200" s="58"/>
      <c r="AT200" s="408"/>
      <c r="AU200" s="77"/>
      <c r="AV200" s="409"/>
      <c r="AW200" s="157"/>
      <c r="AX200" s="58"/>
      <c r="BC200" s="58"/>
      <c r="BD200" s="386"/>
      <c r="BE200" s="391"/>
      <c r="BF200" s="388"/>
      <c r="BG200" s="388"/>
      <c r="BH200" s="388"/>
      <c r="BI200" s="385"/>
      <c r="BJ200" s="383"/>
      <c r="BK200" s="389"/>
      <c r="BL200" s="58"/>
      <c r="BN200" s="58"/>
      <c r="BO200" s="382"/>
      <c r="BP200" s="383"/>
      <c r="BQ200" s="382"/>
      <c r="BR200" s="382"/>
      <c r="BS200" s="384"/>
      <c r="BT200" s="383"/>
      <c r="BU200" s="383"/>
      <c r="BV200" s="382"/>
      <c r="BW200" s="58"/>
    </row>
    <row r="201" spans="1:75" x14ac:dyDescent="0.25">
      <c r="A201" s="69" t="s">
        <v>56</v>
      </c>
      <c r="B201" s="139" t="s">
        <v>69</v>
      </c>
      <c r="C201" s="140">
        <v>1313</v>
      </c>
      <c r="D201" s="394">
        <v>72</v>
      </c>
      <c r="E201" s="394">
        <v>19</v>
      </c>
      <c r="F201" s="394">
        <v>0</v>
      </c>
      <c r="G201" s="394">
        <v>0</v>
      </c>
      <c r="H201" s="395">
        <v>923</v>
      </c>
      <c r="I201" s="394">
        <v>0</v>
      </c>
      <c r="J201" s="476">
        <f t="shared" si="10"/>
        <v>20.488167569430534</v>
      </c>
      <c r="K201" s="394">
        <v>8</v>
      </c>
      <c r="L201" s="394">
        <v>3</v>
      </c>
      <c r="M201" s="479">
        <v>0.59599999999999997</v>
      </c>
      <c r="N201" s="479">
        <v>68.900000000000006</v>
      </c>
      <c r="O201" s="112">
        <v>0.11</v>
      </c>
      <c r="P201" s="479">
        <v>0.46</v>
      </c>
      <c r="Q201" s="479">
        <v>61.04</v>
      </c>
      <c r="R201" s="112">
        <v>82.381907714754703</v>
      </c>
      <c r="S201" s="479">
        <v>67.97999999999999</v>
      </c>
      <c r="T201" s="486">
        <v>314</v>
      </c>
      <c r="U201" s="112">
        <v>3.19</v>
      </c>
      <c r="V201" s="479">
        <v>62.67</v>
      </c>
      <c r="W201" s="112">
        <v>35.539760106619276</v>
      </c>
      <c r="X201" s="487">
        <v>1</v>
      </c>
      <c r="Y201" s="113">
        <v>5</v>
      </c>
      <c r="Z201" s="396">
        <v>4</v>
      </c>
      <c r="AA201" s="91">
        <v>62.59</v>
      </c>
      <c r="AB201" s="113">
        <v>57.57</v>
      </c>
      <c r="AC201" s="113">
        <v>1.75</v>
      </c>
      <c r="AD201" s="113">
        <v>46.57</v>
      </c>
      <c r="AE201" s="78">
        <v>199.9</v>
      </c>
      <c r="AF201" s="113">
        <v>57.37</v>
      </c>
      <c r="AG201" s="113">
        <v>87.32</v>
      </c>
      <c r="AH201" s="113">
        <v>23.2</v>
      </c>
      <c r="AI201" s="488">
        <v>109.5</v>
      </c>
      <c r="AJ201" s="113">
        <v>50</v>
      </c>
      <c r="AK201" s="488">
        <v>17</v>
      </c>
      <c r="AL201" s="91">
        <v>76</v>
      </c>
      <c r="AM201" s="489">
        <v>36720.230000000003</v>
      </c>
      <c r="AN201" s="489">
        <v>38445</v>
      </c>
      <c r="AO201" s="484">
        <f t="shared" si="7"/>
        <v>1.565685545361051</v>
      </c>
      <c r="AP201" s="83"/>
      <c r="AQ201" s="500">
        <v>6.54</v>
      </c>
      <c r="AR201" s="156"/>
      <c r="AS201" s="58"/>
      <c r="AT201" s="408"/>
      <c r="AU201" s="77"/>
      <c r="AV201" s="409"/>
      <c r="AW201" s="157"/>
      <c r="AX201" s="58"/>
      <c r="BC201" s="58"/>
      <c r="BD201" s="386"/>
      <c r="BE201" s="391"/>
      <c r="BF201" s="388"/>
      <c r="BG201" s="388"/>
      <c r="BH201" s="388"/>
      <c r="BI201" s="385"/>
      <c r="BJ201" s="383"/>
      <c r="BK201" s="389"/>
      <c r="BL201" s="58"/>
      <c r="BN201" s="58"/>
      <c r="BO201" s="382"/>
      <c r="BP201" s="383"/>
      <c r="BQ201" s="382"/>
      <c r="BR201" s="382"/>
      <c r="BS201" s="384"/>
      <c r="BT201" s="383"/>
      <c r="BU201" s="383"/>
      <c r="BV201" s="382"/>
      <c r="BW201" s="58"/>
    </row>
    <row r="202" spans="1:75" x14ac:dyDescent="0.25">
      <c r="A202" s="69" t="s">
        <v>56</v>
      </c>
      <c r="B202" s="139" t="s">
        <v>70</v>
      </c>
      <c r="C202" s="140">
        <v>1314</v>
      </c>
      <c r="D202" s="394">
        <v>9</v>
      </c>
      <c r="E202" s="394">
        <v>0</v>
      </c>
      <c r="F202" s="394">
        <v>0</v>
      </c>
      <c r="G202" s="394">
        <v>0</v>
      </c>
      <c r="H202" s="395">
        <v>75</v>
      </c>
      <c r="I202" s="394">
        <v>446</v>
      </c>
      <c r="J202" s="476">
        <f t="shared" si="10"/>
        <v>0</v>
      </c>
      <c r="K202" s="394">
        <v>0</v>
      </c>
      <c r="L202" s="394">
        <v>0</v>
      </c>
      <c r="M202" s="479">
        <v>0.59</v>
      </c>
      <c r="N202" s="479">
        <v>61.86</v>
      </c>
      <c r="O202" s="112">
        <v>0.1</v>
      </c>
      <c r="P202" s="479">
        <v>0.39700000000000002</v>
      </c>
      <c r="Q202" s="479" t="s">
        <v>162</v>
      </c>
      <c r="R202" s="112">
        <v>74.125021765627721</v>
      </c>
      <c r="S202" s="479">
        <v>68.03</v>
      </c>
      <c r="T202" s="486">
        <v>86</v>
      </c>
      <c r="U202" s="112">
        <v>4.79</v>
      </c>
      <c r="V202" s="479">
        <v>48.43</v>
      </c>
      <c r="W202" s="112">
        <v>43.624161073825505</v>
      </c>
      <c r="X202" s="487">
        <v>2</v>
      </c>
      <c r="Y202" s="113">
        <v>5</v>
      </c>
      <c r="Z202" s="396">
        <v>1</v>
      </c>
      <c r="AA202" s="91">
        <v>45.99</v>
      </c>
      <c r="AB202" s="113">
        <v>96.98</v>
      </c>
      <c r="AC202" s="113">
        <v>1.1000000000000001</v>
      </c>
      <c r="AD202" s="113">
        <v>55.02</v>
      </c>
      <c r="AE202" s="78">
        <v>317.7</v>
      </c>
      <c r="AF202" s="113">
        <v>80.31</v>
      </c>
      <c r="AG202" s="113">
        <v>89.18</v>
      </c>
      <c r="AH202" s="113">
        <v>19.399999999999999</v>
      </c>
      <c r="AI202" s="488">
        <v>90.5</v>
      </c>
      <c r="AJ202" s="113">
        <v>49</v>
      </c>
      <c r="AK202" s="488">
        <v>28</v>
      </c>
      <c r="AL202" s="91">
        <v>73.349999999999994</v>
      </c>
      <c r="AM202" s="489">
        <v>4260.63</v>
      </c>
      <c r="AN202" s="489">
        <v>4338</v>
      </c>
      <c r="AO202" s="484">
        <f t="shared" si="7"/>
        <v>0.60530954342432841</v>
      </c>
      <c r="AP202" s="83"/>
      <c r="AQ202" s="500">
        <v>11.68</v>
      </c>
      <c r="AR202" s="156"/>
      <c r="AS202" s="58"/>
      <c r="AT202" s="408"/>
      <c r="AU202" s="77"/>
      <c r="AV202" s="409"/>
      <c r="AW202" s="157"/>
      <c r="AX202" s="58"/>
      <c r="BC202" s="58"/>
      <c r="BD202" s="386"/>
      <c r="BE202" s="391"/>
      <c r="BF202" s="388"/>
      <c r="BG202" s="388"/>
      <c r="BH202" s="388"/>
      <c r="BI202" s="385"/>
      <c r="BJ202" s="383"/>
      <c r="BK202" s="389"/>
      <c r="BL202" s="58"/>
      <c r="BN202" s="58"/>
      <c r="BO202" s="382"/>
      <c r="BP202" s="383"/>
      <c r="BQ202" s="382"/>
      <c r="BR202" s="382"/>
      <c r="BS202" s="384"/>
      <c r="BT202" s="383"/>
      <c r="BU202" s="383"/>
      <c r="BV202" s="382"/>
      <c r="BW202" s="58"/>
    </row>
    <row r="203" spans="1:75" x14ac:dyDescent="0.25">
      <c r="A203" s="69" t="s">
        <v>56</v>
      </c>
      <c r="B203" s="139" t="s">
        <v>71</v>
      </c>
      <c r="C203" s="140">
        <v>1315</v>
      </c>
      <c r="D203" s="394">
        <v>28</v>
      </c>
      <c r="E203" s="394">
        <v>0</v>
      </c>
      <c r="F203" s="394">
        <v>0</v>
      </c>
      <c r="G203" s="394">
        <v>0</v>
      </c>
      <c r="H203" s="395">
        <v>2544</v>
      </c>
      <c r="I203" s="394">
        <v>778</v>
      </c>
      <c r="J203" s="476">
        <f t="shared" si="10"/>
        <v>13.797094542428134</v>
      </c>
      <c r="K203" s="394">
        <v>2</v>
      </c>
      <c r="L203" s="394">
        <v>0</v>
      </c>
      <c r="M203" s="479">
        <v>0.55900000000000005</v>
      </c>
      <c r="N203" s="479">
        <v>83.06</v>
      </c>
      <c r="O203" s="112">
        <v>0.06</v>
      </c>
      <c r="P203" s="479">
        <v>0.40200000000000002</v>
      </c>
      <c r="Q203" s="479" t="s">
        <v>162</v>
      </c>
      <c r="R203" s="112">
        <v>104.70829068577277</v>
      </c>
      <c r="S203" s="479">
        <v>69.62</v>
      </c>
      <c r="T203" s="486">
        <v>78</v>
      </c>
      <c r="U203" s="112">
        <v>4.51</v>
      </c>
      <c r="V203" s="479">
        <v>53.36</v>
      </c>
      <c r="W203" s="112">
        <v>51.075268817204304</v>
      </c>
      <c r="X203" s="487">
        <v>1</v>
      </c>
      <c r="Y203" s="113">
        <v>10</v>
      </c>
      <c r="Z203" s="396">
        <v>1</v>
      </c>
      <c r="AA203" s="91">
        <v>35.96</v>
      </c>
      <c r="AB203" s="113">
        <v>29.06</v>
      </c>
      <c r="AC203" s="113">
        <v>0.33</v>
      </c>
      <c r="AD203" s="91">
        <v>37.67</v>
      </c>
      <c r="AE203" s="78">
        <v>46.5</v>
      </c>
      <c r="AF203" s="113">
        <v>37.24</v>
      </c>
      <c r="AG203" s="113">
        <v>56.65</v>
      </c>
      <c r="AH203" s="113">
        <v>23</v>
      </c>
      <c r="AI203" s="488">
        <v>110.5</v>
      </c>
      <c r="AJ203" s="113">
        <v>51</v>
      </c>
      <c r="AK203" s="488">
        <v>9</v>
      </c>
      <c r="AL203" s="91">
        <v>69.45</v>
      </c>
      <c r="AM203" s="489">
        <v>13758.38</v>
      </c>
      <c r="AN203" s="489">
        <v>14306</v>
      </c>
      <c r="AO203" s="484">
        <f t="shared" ref="AO203:AO266" si="11">(((AN203-AM203)/AM203)*100)/3</f>
        <v>1.3267550394741261</v>
      </c>
      <c r="AP203" s="83"/>
      <c r="AQ203" s="500">
        <v>4.83</v>
      </c>
      <c r="AR203" s="156"/>
      <c r="AS203" s="58"/>
      <c r="AT203" s="408"/>
      <c r="AU203" s="77"/>
      <c r="AV203" s="409"/>
      <c r="AW203" s="157"/>
      <c r="AX203" s="58"/>
      <c r="BC203" s="58"/>
      <c r="BD203" s="386"/>
      <c r="BE203" s="391"/>
      <c r="BF203" s="388"/>
      <c r="BG203" s="388"/>
      <c r="BH203" s="388"/>
      <c r="BI203" s="385"/>
      <c r="BJ203" s="383"/>
      <c r="BK203" s="389"/>
      <c r="BL203" s="58"/>
      <c r="BN203" s="58"/>
      <c r="BO203" s="382"/>
      <c r="BP203" s="383"/>
      <c r="BQ203" s="382"/>
      <c r="BR203" s="382"/>
      <c r="BS203" s="384"/>
      <c r="BT203" s="383"/>
      <c r="BU203" s="383"/>
      <c r="BV203" s="382"/>
      <c r="BW203" s="58"/>
    </row>
    <row r="204" spans="1:75" x14ac:dyDescent="0.25">
      <c r="A204" s="69" t="s">
        <v>56</v>
      </c>
      <c r="B204" s="139" t="s">
        <v>72</v>
      </c>
      <c r="C204" s="140">
        <v>1316</v>
      </c>
      <c r="D204" s="394">
        <v>26</v>
      </c>
      <c r="E204" s="394">
        <v>2</v>
      </c>
      <c r="F204" s="394">
        <v>0</v>
      </c>
      <c r="G204" s="394">
        <v>0</v>
      </c>
      <c r="H204" s="395">
        <v>2363</v>
      </c>
      <c r="I204" s="394">
        <v>553</v>
      </c>
      <c r="J204" s="476">
        <f t="shared" si="10"/>
        <v>42.745069859271851</v>
      </c>
      <c r="K204" s="394">
        <v>6</v>
      </c>
      <c r="L204" s="394">
        <v>1</v>
      </c>
      <c r="M204" s="479">
        <v>0.499</v>
      </c>
      <c r="N204" s="479">
        <v>79.94</v>
      </c>
      <c r="O204" s="112">
        <v>0.05</v>
      </c>
      <c r="P204" s="479">
        <v>0.38700000000000001</v>
      </c>
      <c r="Q204" s="479" t="s">
        <v>162</v>
      </c>
      <c r="R204" s="112">
        <v>87.371182312160371</v>
      </c>
      <c r="S204" s="479">
        <v>64.27000000000001</v>
      </c>
      <c r="T204" s="486">
        <v>55</v>
      </c>
      <c r="U204" s="112">
        <v>3.03</v>
      </c>
      <c r="V204" s="479">
        <v>69.05</v>
      </c>
      <c r="W204" s="112">
        <v>10.526315789473683</v>
      </c>
      <c r="X204" s="487">
        <v>1</v>
      </c>
      <c r="Y204" s="113">
        <v>10</v>
      </c>
      <c r="Z204" s="396">
        <v>2</v>
      </c>
      <c r="AA204" s="91">
        <v>39.26</v>
      </c>
      <c r="AB204" s="113">
        <v>19.38</v>
      </c>
      <c r="AC204" s="113">
        <v>0.24</v>
      </c>
      <c r="AD204" s="91">
        <v>30.8</v>
      </c>
      <c r="AE204" s="78">
        <v>84.5</v>
      </c>
      <c r="AF204" s="113">
        <v>37.49</v>
      </c>
      <c r="AG204" s="113">
        <v>89.34</v>
      </c>
      <c r="AH204" s="113">
        <v>17.899999999999999</v>
      </c>
      <c r="AI204" s="488">
        <v>116</v>
      </c>
      <c r="AJ204" s="113">
        <v>25</v>
      </c>
      <c r="AK204" s="488">
        <v>4.5</v>
      </c>
      <c r="AL204" s="91">
        <v>56.1</v>
      </c>
      <c r="AM204" s="489">
        <v>13150.64</v>
      </c>
      <c r="AN204" s="489">
        <v>13807</v>
      </c>
      <c r="AO204" s="484">
        <f t="shared" si="11"/>
        <v>1.6636959620723164</v>
      </c>
      <c r="AP204" s="83"/>
      <c r="AQ204" s="500">
        <v>4.21</v>
      </c>
      <c r="AR204" s="156"/>
      <c r="AS204" s="58"/>
      <c r="AT204" s="408"/>
      <c r="AU204" s="77"/>
      <c r="AV204" s="409"/>
      <c r="AW204" s="157"/>
      <c r="AX204" s="58"/>
      <c r="BC204" s="58"/>
      <c r="BD204" s="386"/>
      <c r="BE204" s="391"/>
      <c r="BF204" s="388"/>
      <c r="BG204" s="388"/>
      <c r="BH204" s="388"/>
      <c r="BI204" s="385"/>
      <c r="BJ204" s="383"/>
      <c r="BK204" s="389"/>
      <c r="BL204" s="58"/>
      <c r="BN204" s="58"/>
      <c r="BO204" s="382"/>
      <c r="BP204" s="383"/>
      <c r="BQ204" s="382"/>
      <c r="BR204" s="382"/>
      <c r="BS204" s="384"/>
      <c r="BT204" s="383"/>
      <c r="BU204" s="383"/>
      <c r="BV204" s="382"/>
      <c r="BW204" s="58"/>
    </row>
    <row r="205" spans="1:75" x14ac:dyDescent="0.25">
      <c r="A205" s="69" t="s">
        <v>56</v>
      </c>
      <c r="B205" s="139" t="s">
        <v>73</v>
      </c>
      <c r="C205" s="140">
        <v>1317</v>
      </c>
      <c r="D205" s="394">
        <v>18</v>
      </c>
      <c r="E205" s="394">
        <v>20</v>
      </c>
      <c r="F205" s="394">
        <v>0</v>
      </c>
      <c r="G205" s="394">
        <v>0</v>
      </c>
      <c r="H205" s="395">
        <v>1480</v>
      </c>
      <c r="I205" s="394">
        <v>1023</v>
      </c>
      <c r="J205" s="476">
        <f t="shared" si="10"/>
        <v>0</v>
      </c>
      <c r="K205" s="394">
        <v>0</v>
      </c>
      <c r="L205" s="394">
        <v>1</v>
      </c>
      <c r="M205" s="479">
        <v>0.60199999999999998</v>
      </c>
      <c r="N205" s="479">
        <v>90.63</v>
      </c>
      <c r="O205" s="112">
        <v>7.0000000000000007E-2</v>
      </c>
      <c r="P205" s="479">
        <v>0.40699999999999997</v>
      </c>
      <c r="Q205" s="479" t="s">
        <v>162</v>
      </c>
      <c r="R205" s="112">
        <v>83.72221201543266</v>
      </c>
      <c r="S205" s="479">
        <v>74.75</v>
      </c>
      <c r="T205" s="486">
        <v>69</v>
      </c>
      <c r="U205" s="112">
        <v>6.87</v>
      </c>
      <c r="V205" s="479">
        <v>58.88</v>
      </c>
      <c r="W205" s="112">
        <v>12.5</v>
      </c>
      <c r="X205" s="487">
        <v>1</v>
      </c>
      <c r="Y205" s="113">
        <v>5</v>
      </c>
      <c r="Z205" s="396">
        <v>4</v>
      </c>
      <c r="AA205" s="91">
        <v>27.97</v>
      </c>
      <c r="AB205" s="113">
        <v>32.39</v>
      </c>
      <c r="AC205" s="113">
        <v>0.83</v>
      </c>
      <c r="AD205" s="91">
        <v>39.39</v>
      </c>
      <c r="AE205" s="78">
        <v>103.4</v>
      </c>
      <c r="AF205" s="113">
        <v>17.440000000000001</v>
      </c>
      <c r="AG205" s="113">
        <v>80.95</v>
      </c>
      <c r="AH205" s="113">
        <v>16.7</v>
      </c>
      <c r="AI205" s="488">
        <v>94</v>
      </c>
      <c r="AJ205" s="113">
        <v>52.5</v>
      </c>
      <c r="AK205" s="488">
        <v>19.5</v>
      </c>
      <c r="AL205" s="91">
        <v>75.73</v>
      </c>
      <c r="AM205" s="489">
        <v>9017.42</v>
      </c>
      <c r="AN205" s="489">
        <v>9205</v>
      </c>
      <c r="AO205" s="484">
        <f t="shared" si="11"/>
        <v>0.69339862917183226</v>
      </c>
      <c r="AP205" s="83"/>
      <c r="AQ205" s="500">
        <v>7.99</v>
      </c>
      <c r="AR205" s="156"/>
      <c r="AS205" s="58"/>
      <c r="AT205" s="408"/>
      <c r="AU205" s="77"/>
      <c r="AV205" s="409"/>
      <c r="AW205" s="157"/>
      <c r="AX205" s="58"/>
      <c r="BC205" s="58"/>
      <c r="BD205" s="386"/>
      <c r="BE205" s="391"/>
      <c r="BF205" s="388"/>
      <c r="BG205" s="388"/>
      <c r="BH205" s="388"/>
      <c r="BI205" s="385"/>
      <c r="BJ205" s="383"/>
      <c r="BK205" s="389"/>
      <c r="BL205" s="58"/>
      <c r="BN205" s="58"/>
      <c r="BO205" s="382"/>
      <c r="BP205" s="383"/>
      <c r="BQ205" s="382"/>
      <c r="BR205" s="382"/>
      <c r="BS205" s="384"/>
      <c r="BT205" s="383"/>
      <c r="BU205" s="383"/>
      <c r="BV205" s="382"/>
      <c r="BW205" s="58"/>
    </row>
    <row r="206" spans="1:75" x14ac:dyDescent="0.25">
      <c r="A206" s="69" t="s">
        <v>56</v>
      </c>
      <c r="B206" s="139" t="s">
        <v>74</v>
      </c>
      <c r="C206" s="140">
        <v>1318</v>
      </c>
      <c r="D206" s="394">
        <v>13</v>
      </c>
      <c r="E206" s="394" t="s">
        <v>162</v>
      </c>
      <c r="F206" s="394">
        <v>0</v>
      </c>
      <c r="G206" s="394">
        <v>0</v>
      </c>
      <c r="H206" s="395">
        <v>334.62684999999999</v>
      </c>
      <c r="I206" s="394">
        <v>353</v>
      </c>
      <c r="J206" s="476">
        <f t="shared" si="10"/>
        <v>73.868680972119094</v>
      </c>
      <c r="K206" s="394">
        <v>2</v>
      </c>
      <c r="L206" s="394">
        <v>0</v>
      </c>
      <c r="M206" s="479">
        <v>0.58899999999999997</v>
      </c>
      <c r="N206" s="479">
        <v>53.2</v>
      </c>
      <c r="O206" s="112">
        <v>0.1</v>
      </c>
      <c r="P206" s="479">
        <v>0.41599999999999998</v>
      </c>
      <c r="Q206" s="479" t="s">
        <v>162</v>
      </c>
      <c r="R206" s="112">
        <v>71.144959780934443</v>
      </c>
      <c r="S206" s="479">
        <v>65.37</v>
      </c>
      <c r="T206" s="486">
        <v>36</v>
      </c>
      <c r="U206" s="112">
        <v>4.42</v>
      </c>
      <c r="V206" s="479">
        <v>45.54</v>
      </c>
      <c r="W206" s="112">
        <v>5.2910052910052912</v>
      </c>
      <c r="X206" s="487">
        <v>2</v>
      </c>
      <c r="Y206" s="113">
        <v>5</v>
      </c>
      <c r="Z206" s="396">
        <v>1</v>
      </c>
      <c r="AA206" s="91">
        <v>38.51</v>
      </c>
      <c r="AB206" s="113">
        <v>79.47</v>
      </c>
      <c r="AC206" s="113">
        <v>1.48</v>
      </c>
      <c r="AD206" s="91">
        <v>52.97</v>
      </c>
      <c r="AE206" s="78">
        <v>228.7</v>
      </c>
      <c r="AF206" s="113">
        <v>81.290000000000006</v>
      </c>
      <c r="AG206" s="113">
        <v>96.62</v>
      </c>
      <c r="AH206" s="113">
        <v>17.399999999999999</v>
      </c>
      <c r="AI206" s="488">
        <v>93.5</v>
      </c>
      <c r="AJ206" s="113">
        <v>20.5</v>
      </c>
      <c r="AK206" s="488">
        <v>8.5</v>
      </c>
      <c r="AL206" s="91">
        <v>76.61</v>
      </c>
      <c r="AM206" s="489">
        <v>2650.17</v>
      </c>
      <c r="AN206" s="489">
        <v>2693</v>
      </c>
      <c r="AO206" s="484">
        <f t="shared" si="11"/>
        <v>0.53870757976532235</v>
      </c>
      <c r="AP206" s="83"/>
      <c r="AQ206" s="500">
        <v>11.31</v>
      </c>
      <c r="AR206" s="156"/>
      <c r="AS206" s="58"/>
      <c r="AT206" s="408"/>
      <c r="AU206" s="77"/>
      <c r="AV206" s="409"/>
      <c r="AW206" s="157"/>
      <c r="AX206" s="58"/>
      <c r="BC206" s="58"/>
      <c r="BD206" s="386"/>
      <c r="BE206" s="391"/>
      <c r="BF206" s="388"/>
      <c r="BG206" s="388"/>
      <c r="BH206" s="388"/>
      <c r="BI206" s="385"/>
      <c r="BJ206" s="383"/>
      <c r="BK206" s="389"/>
      <c r="BL206" s="58"/>
      <c r="BN206" s="58"/>
      <c r="BO206" s="382"/>
      <c r="BP206" s="383"/>
      <c r="BQ206" s="382"/>
      <c r="BR206" s="382"/>
      <c r="BS206" s="384"/>
      <c r="BT206" s="383"/>
      <c r="BU206" s="383"/>
      <c r="BV206" s="382"/>
      <c r="BW206" s="58"/>
    </row>
    <row r="207" spans="1:75" x14ac:dyDescent="0.25">
      <c r="A207" s="69" t="s">
        <v>56</v>
      </c>
      <c r="B207" s="139" t="s">
        <v>75</v>
      </c>
      <c r="C207" s="140">
        <v>1319</v>
      </c>
      <c r="D207" s="394">
        <v>19</v>
      </c>
      <c r="E207" s="394">
        <v>0</v>
      </c>
      <c r="F207" s="394">
        <v>0</v>
      </c>
      <c r="G207" s="394">
        <v>0</v>
      </c>
      <c r="H207" s="395">
        <v>1928.6754000000001</v>
      </c>
      <c r="I207" s="394">
        <v>381</v>
      </c>
      <c r="J207" s="476">
        <f t="shared" si="10"/>
        <v>13.216465925566458</v>
      </c>
      <c r="K207" s="394">
        <v>2</v>
      </c>
      <c r="L207" s="394">
        <v>2</v>
      </c>
      <c r="M207" s="479">
        <v>0.57399999999999995</v>
      </c>
      <c r="N207" s="479">
        <v>74.069999999999993</v>
      </c>
      <c r="O207" s="112">
        <v>0.03</v>
      </c>
      <c r="P207" s="479">
        <v>0.38200000000000001</v>
      </c>
      <c r="Q207" s="479" t="s">
        <v>162</v>
      </c>
      <c r="R207" s="112">
        <v>90.367409099562153</v>
      </c>
      <c r="S207" s="479">
        <v>65.59</v>
      </c>
      <c r="T207" s="486">
        <v>14</v>
      </c>
      <c r="U207" s="112">
        <v>1.76</v>
      </c>
      <c r="V207" s="479">
        <v>73.790000000000006</v>
      </c>
      <c r="W207" s="112">
        <v>72.503419972640216</v>
      </c>
      <c r="X207" s="487">
        <v>1</v>
      </c>
      <c r="Y207" s="113">
        <v>10</v>
      </c>
      <c r="Z207" s="396">
        <v>4</v>
      </c>
      <c r="AA207" s="91">
        <v>33.68</v>
      </c>
      <c r="AB207" s="113">
        <v>16.29</v>
      </c>
      <c r="AC207" s="113">
        <v>0.39</v>
      </c>
      <c r="AD207" s="91">
        <v>36.64</v>
      </c>
      <c r="AE207" s="78">
        <v>145.19999999999999</v>
      </c>
      <c r="AF207" s="113">
        <v>48.72</v>
      </c>
      <c r="AG207" s="113">
        <v>92.41</v>
      </c>
      <c r="AH207" s="113">
        <v>19</v>
      </c>
      <c r="AI207" s="488">
        <v>107.5</v>
      </c>
      <c r="AJ207" s="113">
        <v>67</v>
      </c>
      <c r="AK207" s="488">
        <v>3</v>
      </c>
      <c r="AL207" s="91">
        <v>69.36</v>
      </c>
      <c r="AM207" s="489">
        <v>14062.62</v>
      </c>
      <c r="AN207" s="489">
        <v>14854</v>
      </c>
      <c r="AO207" s="484">
        <f t="shared" si="11"/>
        <v>1.875847696470025</v>
      </c>
      <c r="AP207" s="83"/>
      <c r="AQ207" s="500">
        <v>4.5</v>
      </c>
      <c r="AR207" s="156"/>
      <c r="AS207" s="58"/>
      <c r="AT207" s="408"/>
      <c r="AU207" s="77"/>
      <c r="AV207" s="409"/>
      <c r="AW207" s="157"/>
      <c r="AX207" s="58"/>
      <c r="BC207" s="58"/>
      <c r="BD207" s="386"/>
      <c r="BE207" s="391"/>
      <c r="BF207" s="388"/>
      <c r="BG207" s="388"/>
      <c r="BH207" s="388"/>
      <c r="BI207" s="385"/>
      <c r="BJ207" s="383"/>
      <c r="BK207" s="389"/>
      <c r="BL207" s="58"/>
      <c r="BN207" s="58"/>
      <c r="BO207" s="382"/>
      <c r="BP207" s="383"/>
      <c r="BQ207" s="382"/>
      <c r="BR207" s="382"/>
      <c r="BS207" s="384"/>
      <c r="BT207" s="383"/>
      <c r="BU207" s="383"/>
      <c r="BV207" s="382"/>
      <c r="BW207" s="58"/>
    </row>
    <row r="208" spans="1:75" x14ac:dyDescent="0.25">
      <c r="A208" s="69" t="s">
        <v>56</v>
      </c>
      <c r="B208" s="139" t="s">
        <v>76</v>
      </c>
      <c r="C208" s="140">
        <v>1320</v>
      </c>
      <c r="D208" s="394">
        <v>27</v>
      </c>
      <c r="E208" s="394">
        <v>0</v>
      </c>
      <c r="F208" s="394">
        <v>0</v>
      </c>
      <c r="G208" s="394">
        <v>0</v>
      </c>
      <c r="H208" s="395">
        <v>1238.42643</v>
      </c>
      <c r="I208" s="394">
        <v>0</v>
      </c>
      <c r="J208" s="476">
        <f t="shared" si="10"/>
        <v>42.490055004455634</v>
      </c>
      <c r="K208" s="394">
        <v>6</v>
      </c>
      <c r="L208" s="394">
        <v>2</v>
      </c>
      <c r="M208" s="479">
        <v>0.6</v>
      </c>
      <c r="N208" s="479">
        <v>74.45</v>
      </c>
      <c r="O208" s="112">
        <v>0.06</v>
      </c>
      <c r="P208" s="479">
        <v>0.41299999999999998</v>
      </c>
      <c r="Q208" s="479">
        <v>75.63</v>
      </c>
      <c r="R208" s="112">
        <v>81.225081551286706</v>
      </c>
      <c r="S208" s="479">
        <v>64.95</v>
      </c>
      <c r="T208" s="486">
        <v>84</v>
      </c>
      <c r="U208" s="112">
        <v>7.84</v>
      </c>
      <c r="V208" s="479">
        <v>72.69</v>
      </c>
      <c r="W208" s="112">
        <v>12.032085561497325</v>
      </c>
      <c r="X208" s="487">
        <v>1</v>
      </c>
      <c r="Y208" s="113">
        <v>5</v>
      </c>
      <c r="Z208" s="396">
        <v>0</v>
      </c>
      <c r="AA208" s="91">
        <v>39.72</v>
      </c>
      <c r="AB208" s="113">
        <v>69.55</v>
      </c>
      <c r="AC208" s="113">
        <v>0.48</v>
      </c>
      <c r="AD208" s="91">
        <v>41.05</v>
      </c>
      <c r="AE208" s="78">
        <v>250.6</v>
      </c>
      <c r="AF208" s="113">
        <v>44.67</v>
      </c>
      <c r="AG208" s="113">
        <v>86.85</v>
      </c>
      <c r="AH208" s="113">
        <v>21.3</v>
      </c>
      <c r="AI208" s="488">
        <v>113</v>
      </c>
      <c r="AJ208" s="113">
        <v>41.5</v>
      </c>
      <c r="AK208" s="488">
        <v>22</v>
      </c>
      <c r="AL208" s="91">
        <v>78.31</v>
      </c>
      <c r="AM208" s="489">
        <v>13409.94</v>
      </c>
      <c r="AN208" s="489">
        <v>13938</v>
      </c>
      <c r="AO208" s="484">
        <f t="shared" si="11"/>
        <v>1.3126084083895961</v>
      </c>
      <c r="AP208" s="83"/>
      <c r="AQ208" s="500">
        <v>10.7</v>
      </c>
      <c r="AR208" s="156"/>
      <c r="AS208" s="58"/>
      <c r="AT208" s="408"/>
      <c r="AU208" s="77"/>
      <c r="AV208" s="409"/>
      <c r="AW208" s="157"/>
      <c r="AX208" s="58"/>
      <c r="BC208" s="58"/>
      <c r="BD208" s="386"/>
      <c r="BE208" s="391"/>
      <c r="BF208" s="388"/>
      <c r="BG208" s="388"/>
      <c r="BH208" s="388"/>
      <c r="BI208" s="385"/>
      <c r="BJ208" s="383"/>
      <c r="BK208" s="389"/>
      <c r="BL208" s="58"/>
      <c r="BN208" s="58"/>
      <c r="BO208" s="382"/>
      <c r="BP208" s="383"/>
      <c r="BQ208" s="382"/>
      <c r="BR208" s="382"/>
      <c r="BS208" s="384"/>
      <c r="BT208" s="383"/>
      <c r="BU208" s="383"/>
      <c r="BV208" s="382"/>
      <c r="BW208" s="58"/>
    </row>
    <row r="209" spans="1:75" x14ac:dyDescent="0.25">
      <c r="A209" s="69" t="s">
        <v>56</v>
      </c>
      <c r="B209" s="139" t="s">
        <v>77</v>
      </c>
      <c r="C209" s="140">
        <v>1321</v>
      </c>
      <c r="D209" s="394">
        <v>21</v>
      </c>
      <c r="E209" s="394">
        <v>0</v>
      </c>
      <c r="F209" s="394">
        <v>0</v>
      </c>
      <c r="G209" s="394">
        <v>0</v>
      </c>
      <c r="H209" s="395">
        <v>3102.4727699999999</v>
      </c>
      <c r="I209" s="394">
        <v>96</v>
      </c>
      <c r="J209" s="476">
        <f t="shared" si="10"/>
        <v>70.880548027398987</v>
      </c>
      <c r="K209" s="394">
        <v>8</v>
      </c>
      <c r="L209" s="394">
        <v>1</v>
      </c>
      <c r="M209" s="479">
        <v>0.54500000000000004</v>
      </c>
      <c r="N209" s="479">
        <v>77.88</v>
      </c>
      <c r="O209" s="479">
        <v>0.04</v>
      </c>
      <c r="P209" s="479">
        <v>0.38900000000000001</v>
      </c>
      <c r="Q209" s="479" t="s">
        <v>162</v>
      </c>
      <c r="R209" s="112">
        <v>91.058463889950318</v>
      </c>
      <c r="S209" s="479">
        <v>63.19</v>
      </c>
      <c r="T209" s="486">
        <v>36</v>
      </c>
      <c r="U209" s="112">
        <v>1.85</v>
      </c>
      <c r="V209" s="479">
        <v>72.42</v>
      </c>
      <c r="W209" s="112">
        <v>21.0896309314587</v>
      </c>
      <c r="X209" s="487">
        <v>1</v>
      </c>
      <c r="Y209" s="113">
        <v>10</v>
      </c>
      <c r="Z209" s="396">
        <v>1</v>
      </c>
      <c r="AA209" s="91">
        <v>29.82</v>
      </c>
      <c r="AB209" s="113">
        <v>21.46</v>
      </c>
      <c r="AC209" s="113">
        <v>0.33</v>
      </c>
      <c r="AD209" s="113">
        <v>40.119999999999997</v>
      </c>
      <c r="AE209" s="78">
        <v>20.7</v>
      </c>
      <c r="AF209" s="113">
        <v>44.86</v>
      </c>
      <c r="AG209" s="113">
        <v>95.3</v>
      </c>
      <c r="AH209" s="113">
        <v>22.2</v>
      </c>
      <c r="AI209" s="113">
        <v>103</v>
      </c>
      <c r="AJ209" s="113">
        <v>18</v>
      </c>
      <c r="AK209" s="113">
        <v>3.5</v>
      </c>
      <c r="AL209" s="113">
        <v>64.92</v>
      </c>
      <c r="AM209" s="489">
        <v>10452.57</v>
      </c>
      <c r="AN209" s="489">
        <v>11069</v>
      </c>
      <c r="AO209" s="484">
        <f t="shared" si="11"/>
        <v>1.9658004363201276</v>
      </c>
      <c r="AP209" s="83"/>
      <c r="AQ209" s="500">
        <v>3.12</v>
      </c>
      <c r="AR209" s="156"/>
      <c r="AS209" s="58"/>
      <c r="AT209" s="408"/>
      <c r="AU209" s="77"/>
      <c r="AV209" s="409"/>
      <c r="AW209" s="157"/>
      <c r="AX209" s="58"/>
      <c r="BC209" s="58"/>
      <c r="BD209" s="393"/>
      <c r="BE209" s="390"/>
      <c r="BF209" s="388"/>
      <c r="BG209" s="388"/>
      <c r="BH209" s="388"/>
      <c r="BI209" s="385"/>
      <c r="BJ209" s="383"/>
      <c r="BK209" s="393"/>
      <c r="BL209" s="58"/>
      <c r="BN209" s="58"/>
      <c r="BO209" s="382"/>
      <c r="BP209" s="383"/>
      <c r="BQ209" s="382"/>
      <c r="BR209" s="382"/>
      <c r="BS209" s="384"/>
      <c r="BT209" s="383"/>
      <c r="BU209" s="383"/>
      <c r="BV209" s="382"/>
      <c r="BW209" s="58"/>
    </row>
    <row r="210" spans="1:75" x14ac:dyDescent="0.25">
      <c r="A210" s="69" t="s">
        <v>56</v>
      </c>
      <c r="B210" s="139" t="s">
        <v>78</v>
      </c>
      <c r="C210" s="140">
        <v>1322</v>
      </c>
      <c r="D210" s="394">
        <v>14</v>
      </c>
      <c r="E210" s="394">
        <v>0</v>
      </c>
      <c r="F210" s="394">
        <v>0</v>
      </c>
      <c r="G210" s="394">
        <v>0</v>
      </c>
      <c r="H210" s="395">
        <v>484</v>
      </c>
      <c r="I210" s="394">
        <v>191</v>
      </c>
      <c r="J210" s="476">
        <f t="shared" si="10"/>
        <v>40.362939754436788</v>
      </c>
      <c r="K210" s="394">
        <v>3</v>
      </c>
      <c r="L210" s="394">
        <v>0</v>
      </c>
      <c r="M210" s="479">
        <v>0.52800000000000002</v>
      </c>
      <c r="N210" s="479">
        <v>78.789999999999992</v>
      </c>
      <c r="O210" s="479">
        <v>7.0000000000000007E-2</v>
      </c>
      <c r="P210" s="479">
        <v>0.38100000000000001</v>
      </c>
      <c r="Q210" s="479" t="s">
        <v>162</v>
      </c>
      <c r="R210" s="112">
        <v>97.122018529469727</v>
      </c>
      <c r="S210" s="479">
        <v>64.39</v>
      </c>
      <c r="T210" s="486">
        <v>6</v>
      </c>
      <c r="U210" s="112">
        <v>7.65</v>
      </c>
      <c r="V210" s="479">
        <v>74.61</v>
      </c>
      <c r="W210" s="112">
        <v>26.954177897574127</v>
      </c>
      <c r="X210" s="487">
        <v>1</v>
      </c>
      <c r="Y210" s="113">
        <v>5</v>
      </c>
      <c r="Z210" s="396">
        <v>1</v>
      </c>
      <c r="AA210" s="91">
        <v>33.049999999999997</v>
      </c>
      <c r="AB210" s="113">
        <v>12.55</v>
      </c>
      <c r="AC210" s="113">
        <v>0.18</v>
      </c>
      <c r="AD210" s="113">
        <v>40.07</v>
      </c>
      <c r="AE210" s="78">
        <v>35.6</v>
      </c>
      <c r="AF210" s="113">
        <v>36.65</v>
      </c>
      <c r="AG210" s="113">
        <v>83.32</v>
      </c>
      <c r="AH210" s="113">
        <v>16.7</v>
      </c>
      <c r="AI210" s="113">
        <v>116</v>
      </c>
      <c r="AJ210" s="113">
        <v>38.5</v>
      </c>
      <c r="AK210" s="113">
        <v>5.5</v>
      </c>
      <c r="AL210" s="113">
        <v>64.289999999999992</v>
      </c>
      <c r="AM210" s="489">
        <v>6769.56</v>
      </c>
      <c r="AN210" s="489">
        <v>7258</v>
      </c>
      <c r="AO210" s="484">
        <f t="shared" si="11"/>
        <v>2.405079995351739</v>
      </c>
      <c r="AP210" s="83"/>
      <c r="AQ210" s="500">
        <v>6.88</v>
      </c>
      <c r="AR210" s="156"/>
      <c r="AS210" s="58"/>
      <c r="AT210" s="408"/>
      <c r="AU210" s="77"/>
      <c r="AV210" s="409"/>
      <c r="AW210" s="157"/>
      <c r="AX210" s="58"/>
      <c r="BC210" s="58"/>
      <c r="BD210" s="393"/>
      <c r="BE210" s="390"/>
      <c r="BF210" s="388"/>
      <c r="BG210" s="388"/>
      <c r="BH210" s="388"/>
      <c r="BI210" s="385"/>
      <c r="BJ210" s="383"/>
      <c r="BK210" s="393"/>
      <c r="BL210" s="58"/>
      <c r="BN210" s="58"/>
      <c r="BO210" s="382"/>
      <c r="BP210" s="383"/>
      <c r="BQ210" s="382"/>
      <c r="BR210" s="382"/>
      <c r="BS210" s="384"/>
      <c r="BT210" s="383"/>
      <c r="BU210" s="383"/>
      <c r="BV210" s="382"/>
      <c r="BW210" s="58"/>
    </row>
    <row r="211" spans="1:75" x14ac:dyDescent="0.25">
      <c r="A211" s="69" t="s">
        <v>56</v>
      </c>
      <c r="B211" s="139" t="s">
        <v>79</v>
      </c>
      <c r="C211" s="140">
        <v>1323</v>
      </c>
      <c r="D211" s="394">
        <v>21</v>
      </c>
      <c r="E211" s="394">
        <v>0</v>
      </c>
      <c r="F211" s="394">
        <v>0</v>
      </c>
      <c r="G211" s="394">
        <v>0</v>
      </c>
      <c r="H211" s="395">
        <v>473.81034</v>
      </c>
      <c r="I211" s="394">
        <v>192</v>
      </c>
      <c r="J211" s="476">
        <f t="shared" si="10"/>
        <v>9.0266115174376633</v>
      </c>
      <c r="K211" s="394">
        <v>1</v>
      </c>
      <c r="L211" s="394">
        <v>2</v>
      </c>
      <c r="M211" s="479">
        <v>0.59199999999999997</v>
      </c>
      <c r="N211" s="479">
        <v>68.75</v>
      </c>
      <c r="O211" s="479">
        <v>0.08</v>
      </c>
      <c r="P211" s="479">
        <v>0.39900000000000002</v>
      </c>
      <c r="Q211" s="479" t="s">
        <v>162</v>
      </c>
      <c r="R211" s="112">
        <v>76.087339320302874</v>
      </c>
      <c r="S211" s="479">
        <v>67.259999999999991</v>
      </c>
      <c r="T211" s="486">
        <v>84</v>
      </c>
      <c r="U211" s="112">
        <v>10.57</v>
      </c>
      <c r="V211" s="479">
        <v>62.14</v>
      </c>
      <c r="W211" s="112">
        <v>4.838709677419355</v>
      </c>
      <c r="X211" s="487">
        <v>1</v>
      </c>
      <c r="Y211" s="113">
        <v>10</v>
      </c>
      <c r="Z211" s="396">
        <v>2</v>
      </c>
      <c r="AA211" s="91">
        <v>41.46</v>
      </c>
      <c r="AB211" s="113">
        <v>69.569999999999993</v>
      </c>
      <c r="AC211" s="113">
        <v>0.6</v>
      </c>
      <c r="AD211" s="113">
        <v>50.64</v>
      </c>
      <c r="AE211" s="78">
        <v>490</v>
      </c>
      <c r="AF211" s="113">
        <v>53.86</v>
      </c>
      <c r="AG211" s="113">
        <v>85.88</v>
      </c>
      <c r="AH211" s="113">
        <v>23.1</v>
      </c>
      <c r="AI211" s="113">
        <v>97</v>
      </c>
      <c r="AJ211" s="113">
        <v>48</v>
      </c>
      <c r="AK211" s="113">
        <v>17.5</v>
      </c>
      <c r="AL211" s="113">
        <v>78.33</v>
      </c>
      <c r="AM211" s="489">
        <v>10419.81</v>
      </c>
      <c r="AN211" s="489">
        <v>10908</v>
      </c>
      <c r="AO211" s="484">
        <f t="shared" si="11"/>
        <v>1.5617367303242589</v>
      </c>
      <c r="AP211" s="83"/>
      <c r="AQ211" s="500">
        <v>11.73</v>
      </c>
      <c r="AR211" s="156"/>
      <c r="AS211" s="58"/>
      <c r="AT211" s="408"/>
      <c r="AU211" s="77"/>
      <c r="AV211" s="409"/>
      <c r="AW211" s="157"/>
      <c r="AX211" s="58"/>
      <c r="BC211" s="58"/>
      <c r="BD211" s="393"/>
      <c r="BE211" s="390"/>
      <c r="BF211" s="388"/>
      <c r="BG211" s="388"/>
      <c r="BH211" s="388"/>
      <c r="BI211" s="385"/>
      <c r="BJ211" s="383"/>
      <c r="BK211" s="393"/>
      <c r="BL211" s="58"/>
      <c r="BN211" s="58"/>
      <c r="BO211" s="382"/>
      <c r="BP211" s="383"/>
      <c r="BQ211" s="382"/>
      <c r="BR211" s="382"/>
      <c r="BS211" s="384"/>
      <c r="BT211" s="383"/>
      <c r="BU211" s="383"/>
      <c r="BV211" s="382"/>
      <c r="BW211" s="58"/>
    </row>
    <row r="212" spans="1:75" x14ac:dyDescent="0.25">
      <c r="A212" s="69" t="s">
        <v>56</v>
      </c>
      <c r="B212" s="139" t="s">
        <v>80</v>
      </c>
      <c r="C212" s="140">
        <v>1324</v>
      </c>
      <c r="D212" s="394">
        <v>6</v>
      </c>
      <c r="E212" s="394">
        <v>8</v>
      </c>
      <c r="F212" s="394">
        <v>0</v>
      </c>
      <c r="G212" s="394">
        <v>0</v>
      </c>
      <c r="H212" s="395">
        <v>486.85544000000004</v>
      </c>
      <c r="I212" s="394">
        <v>851</v>
      </c>
      <c r="J212" s="476">
        <f t="shared" si="10"/>
        <v>29.73678205847704</v>
      </c>
      <c r="K212" s="394">
        <v>1</v>
      </c>
      <c r="L212" s="394">
        <v>0</v>
      </c>
      <c r="M212" s="479">
        <v>0.61799999999999999</v>
      </c>
      <c r="N212" s="479">
        <v>46.56</v>
      </c>
      <c r="O212" s="479">
        <v>0.17</v>
      </c>
      <c r="P212" s="479">
        <v>0.42299999999999999</v>
      </c>
      <c r="Q212" s="479" t="s">
        <v>162</v>
      </c>
      <c r="R212" s="112">
        <v>80.799132164165627</v>
      </c>
      <c r="S212" s="479">
        <v>62.28</v>
      </c>
      <c r="T212" s="486">
        <v>21</v>
      </c>
      <c r="U212" s="112">
        <v>13.77</v>
      </c>
      <c r="V212" s="479">
        <v>49.45</v>
      </c>
      <c r="W212" s="112">
        <v>195.80419580419581</v>
      </c>
      <c r="X212" s="487">
        <v>2</v>
      </c>
      <c r="Y212" s="113">
        <v>10</v>
      </c>
      <c r="Z212" s="396">
        <v>1</v>
      </c>
      <c r="AA212" s="91">
        <v>44.32</v>
      </c>
      <c r="AB212" s="113">
        <v>70.44</v>
      </c>
      <c r="AC212" s="113">
        <v>2.89</v>
      </c>
      <c r="AD212" s="113">
        <v>56.1</v>
      </c>
      <c r="AE212" s="78">
        <v>229.6</v>
      </c>
      <c r="AF212" s="113">
        <v>80.3</v>
      </c>
      <c r="AG212" s="113">
        <v>94.85</v>
      </c>
      <c r="AH212" s="113">
        <v>22.6</v>
      </c>
      <c r="AI212" s="113">
        <v>98.5</v>
      </c>
      <c r="AJ212" s="113">
        <v>56.5</v>
      </c>
      <c r="AK212" s="113">
        <v>13.5</v>
      </c>
      <c r="AL212" s="113">
        <v>78.91</v>
      </c>
      <c r="AM212" s="489">
        <v>3088.73</v>
      </c>
      <c r="AN212" s="489">
        <v>3291</v>
      </c>
      <c r="AO212" s="484">
        <f t="shared" si="11"/>
        <v>2.1828820691136266</v>
      </c>
      <c r="AP212" s="83"/>
      <c r="AQ212" s="500">
        <v>18.739999999999998</v>
      </c>
      <c r="AR212" s="156"/>
      <c r="AS212" s="58"/>
      <c r="AT212" s="408"/>
      <c r="AU212" s="77"/>
      <c r="AV212" s="409"/>
      <c r="AW212" s="157"/>
      <c r="AX212" s="58"/>
      <c r="BC212" s="58"/>
      <c r="BD212" s="393"/>
      <c r="BE212" s="390"/>
      <c r="BF212" s="388"/>
      <c r="BG212" s="388"/>
      <c r="BH212" s="388"/>
      <c r="BI212" s="385"/>
      <c r="BJ212" s="383"/>
      <c r="BK212" s="393"/>
      <c r="BL212" s="58"/>
      <c r="BN212" s="58"/>
      <c r="BO212" s="382"/>
      <c r="BP212" s="383"/>
      <c r="BQ212" s="382"/>
      <c r="BR212" s="382"/>
      <c r="BS212" s="384"/>
      <c r="BT212" s="383"/>
      <c r="BU212" s="383"/>
      <c r="BV212" s="382"/>
      <c r="BW212" s="58"/>
    </row>
    <row r="213" spans="1:75" x14ac:dyDescent="0.25">
      <c r="A213" s="69" t="s">
        <v>56</v>
      </c>
      <c r="B213" s="139" t="s">
        <v>81</v>
      </c>
      <c r="C213" s="140">
        <v>1325</v>
      </c>
      <c r="D213" s="394">
        <v>13</v>
      </c>
      <c r="E213" s="394">
        <v>0</v>
      </c>
      <c r="F213" s="394">
        <v>0</v>
      </c>
      <c r="G213" s="394">
        <v>0</v>
      </c>
      <c r="H213" s="395">
        <v>752</v>
      </c>
      <c r="I213" s="394">
        <v>1088</v>
      </c>
      <c r="J213" s="476">
        <f t="shared" si="10"/>
        <v>15.022772331890421</v>
      </c>
      <c r="K213" s="394">
        <v>1</v>
      </c>
      <c r="L213" s="394">
        <v>0</v>
      </c>
      <c r="M213" s="479">
        <v>0.60499999999999998</v>
      </c>
      <c r="N213" s="479">
        <v>58.39</v>
      </c>
      <c r="O213" s="479">
        <v>7.0000000000000007E-2</v>
      </c>
      <c r="P213" s="479">
        <v>0.42199999999999999</v>
      </c>
      <c r="Q213" s="479" t="s">
        <v>162</v>
      </c>
      <c r="R213" s="112">
        <v>83.250870441634589</v>
      </c>
      <c r="S213" s="479">
        <v>66.05</v>
      </c>
      <c r="T213" s="486">
        <v>31</v>
      </c>
      <c r="U213" s="112">
        <v>6.78</v>
      </c>
      <c r="V213" s="479">
        <v>56.47</v>
      </c>
      <c r="W213" s="112">
        <v>28.490028490028489</v>
      </c>
      <c r="X213" s="487">
        <v>2</v>
      </c>
      <c r="Y213" s="113">
        <v>10</v>
      </c>
      <c r="Z213" s="396">
        <v>1</v>
      </c>
      <c r="AA213" s="91">
        <v>41.78</v>
      </c>
      <c r="AB213" s="113">
        <v>86.19</v>
      </c>
      <c r="AC213" s="113">
        <v>0.54</v>
      </c>
      <c r="AD213" s="113">
        <v>44.28</v>
      </c>
      <c r="AE213" s="78">
        <v>233.8</v>
      </c>
      <c r="AF213" s="113">
        <v>74.709999999999994</v>
      </c>
      <c r="AG213" s="113">
        <v>94.58</v>
      </c>
      <c r="AH213" s="113">
        <v>20</v>
      </c>
      <c r="AI213" s="113">
        <v>117</v>
      </c>
      <c r="AJ213" s="113">
        <v>110.5</v>
      </c>
      <c r="AK213" s="113">
        <v>29</v>
      </c>
      <c r="AL213" s="113">
        <v>80.33</v>
      </c>
      <c r="AM213" s="489">
        <v>6335.31</v>
      </c>
      <c r="AN213" s="489">
        <v>6574</v>
      </c>
      <c r="AO213" s="484">
        <f t="shared" si="11"/>
        <v>1.2558711938852747</v>
      </c>
      <c r="AP213" s="83"/>
      <c r="AQ213" s="500">
        <v>11.84</v>
      </c>
      <c r="AR213" s="156"/>
      <c r="AS213" s="58"/>
      <c r="AT213" s="408"/>
      <c r="AU213" s="77"/>
      <c r="AV213" s="409"/>
      <c r="AW213" s="157"/>
      <c r="AX213" s="58"/>
      <c r="BC213" s="58"/>
      <c r="BD213" s="393"/>
      <c r="BE213" s="390"/>
      <c r="BF213" s="388"/>
      <c r="BG213" s="388"/>
      <c r="BH213" s="384"/>
      <c r="BI213" s="385"/>
      <c r="BJ213" s="383"/>
      <c r="BK213" s="393"/>
      <c r="BL213" s="58"/>
      <c r="BN213" s="58"/>
      <c r="BO213" s="382"/>
      <c r="BP213" s="383"/>
      <c r="BQ213" s="382"/>
      <c r="BR213" s="382"/>
      <c r="BS213" s="384"/>
      <c r="BT213" s="383"/>
      <c r="BU213" s="383"/>
      <c r="BV213" s="382"/>
      <c r="BW213" s="58"/>
    </row>
    <row r="214" spans="1:75" x14ac:dyDescent="0.25">
      <c r="A214" s="69" t="s">
        <v>56</v>
      </c>
      <c r="B214" s="139" t="s">
        <v>82</v>
      </c>
      <c r="C214" s="140">
        <v>1326</v>
      </c>
      <c r="D214" s="394">
        <v>7</v>
      </c>
      <c r="E214" s="394">
        <v>0</v>
      </c>
      <c r="F214" s="394">
        <v>0</v>
      </c>
      <c r="G214" s="394">
        <v>0</v>
      </c>
      <c r="H214" s="395">
        <v>747</v>
      </c>
      <c r="I214" s="394">
        <v>604</v>
      </c>
      <c r="J214" s="476">
        <f t="shared" si="10"/>
        <v>26.311557027532952</v>
      </c>
      <c r="K214" s="394">
        <v>1</v>
      </c>
      <c r="L214" s="394">
        <v>1</v>
      </c>
      <c r="M214" s="479">
        <v>0.627</v>
      </c>
      <c r="N214" s="479">
        <v>87.2</v>
      </c>
      <c r="O214" s="479">
        <v>0.15</v>
      </c>
      <c r="P214" s="479">
        <v>0.39400000000000002</v>
      </c>
      <c r="Q214" s="479" t="s">
        <v>162</v>
      </c>
      <c r="R214" s="112">
        <v>68.265185933030452</v>
      </c>
      <c r="S214" s="479">
        <v>63.66</v>
      </c>
      <c r="T214" s="486">
        <v>57</v>
      </c>
      <c r="U214" s="112">
        <v>6.24</v>
      </c>
      <c r="V214" s="479">
        <v>41.29</v>
      </c>
      <c r="W214" s="479" t="s">
        <v>24</v>
      </c>
      <c r="X214" s="487">
        <v>2</v>
      </c>
      <c r="Y214" s="113">
        <v>10</v>
      </c>
      <c r="Z214" s="396">
        <v>0</v>
      </c>
      <c r="AA214" s="91">
        <v>33.31</v>
      </c>
      <c r="AB214" s="113">
        <v>89.32</v>
      </c>
      <c r="AC214" s="113">
        <v>0.97</v>
      </c>
      <c r="AD214" s="113">
        <v>56.33</v>
      </c>
      <c r="AE214" s="78">
        <v>163</v>
      </c>
      <c r="AF214" s="113">
        <v>22.58</v>
      </c>
      <c r="AG214" s="113">
        <v>90.44</v>
      </c>
      <c r="AH214" s="113">
        <v>15.2</v>
      </c>
      <c r="AI214" s="113">
        <v>121</v>
      </c>
      <c r="AJ214" s="113">
        <v>40</v>
      </c>
      <c r="AK214" s="113">
        <v>9</v>
      </c>
      <c r="AL214" s="113">
        <v>82.16</v>
      </c>
      <c r="AM214" s="489">
        <v>3695.82</v>
      </c>
      <c r="AN214" s="489">
        <v>3774</v>
      </c>
      <c r="AO214" s="484">
        <f t="shared" si="11"/>
        <v>0.70512092039114316</v>
      </c>
      <c r="AP214" s="83"/>
      <c r="AQ214" s="500">
        <v>10.56</v>
      </c>
      <c r="AR214" s="156"/>
      <c r="AS214" s="58"/>
      <c r="AT214" s="408"/>
      <c r="AU214" s="77"/>
      <c r="AV214" s="409"/>
      <c r="AW214" s="157"/>
      <c r="AX214" s="58"/>
      <c r="BC214" s="58"/>
      <c r="BD214" s="393"/>
      <c r="BE214" s="390"/>
      <c r="BF214" s="388"/>
      <c r="BG214" s="388"/>
      <c r="BH214" s="384"/>
      <c r="BI214" s="385"/>
      <c r="BJ214" s="383"/>
      <c r="BK214" s="393"/>
      <c r="BL214" s="58"/>
      <c r="BN214" s="58"/>
      <c r="BO214" s="382"/>
      <c r="BP214" s="383"/>
      <c r="BQ214" s="382"/>
      <c r="BR214" s="382"/>
      <c r="BS214" s="384"/>
      <c r="BT214" s="383"/>
      <c r="BU214" s="383"/>
      <c r="BV214" s="382"/>
      <c r="BW214" s="58"/>
    </row>
    <row r="215" spans="1:75" x14ac:dyDescent="0.25">
      <c r="A215" s="69" t="s">
        <v>56</v>
      </c>
      <c r="B215" s="139" t="s">
        <v>83</v>
      </c>
      <c r="C215" s="140">
        <v>1327</v>
      </c>
      <c r="D215" s="394">
        <v>5</v>
      </c>
      <c r="E215" s="394">
        <v>210</v>
      </c>
      <c r="F215" s="394">
        <v>0</v>
      </c>
      <c r="G215" s="394">
        <v>0</v>
      </c>
      <c r="H215" s="395">
        <v>101</v>
      </c>
      <c r="I215" s="394">
        <v>365</v>
      </c>
      <c r="J215" s="476">
        <f t="shared" si="10"/>
        <v>0</v>
      </c>
      <c r="K215" s="394">
        <v>0</v>
      </c>
      <c r="L215" s="394">
        <v>0</v>
      </c>
      <c r="M215" s="479">
        <v>0.60399999999999998</v>
      </c>
      <c r="N215" s="479">
        <v>84.14</v>
      </c>
      <c r="O215" s="479">
        <v>0.1</v>
      </c>
      <c r="P215" s="479">
        <v>0.39800000000000002</v>
      </c>
      <c r="Q215" s="479" t="s">
        <v>162</v>
      </c>
      <c r="R215" s="112">
        <v>82.748538011695913</v>
      </c>
      <c r="S215" s="479">
        <v>69.960000000000008</v>
      </c>
      <c r="T215" s="486">
        <v>36</v>
      </c>
      <c r="U215" s="112">
        <v>7.69</v>
      </c>
      <c r="V215" s="479">
        <v>41.84</v>
      </c>
      <c r="W215" s="112">
        <v>36.496350364963497</v>
      </c>
      <c r="X215" s="487">
        <v>1</v>
      </c>
      <c r="Y215" s="113">
        <v>5</v>
      </c>
      <c r="Z215" s="396">
        <v>1</v>
      </c>
      <c r="AA215" s="91">
        <v>33.72</v>
      </c>
      <c r="AB215" s="113">
        <v>91.31</v>
      </c>
      <c r="AC215" s="113">
        <v>2.81</v>
      </c>
      <c r="AD215" s="113">
        <v>53.3</v>
      </c>
      <c r="AE215" s="78">
        <v>337.77</v>
      </c>
      <c r="AF215" s="113">
        <v>32.130000000000003</v>
      </c>
      <c r="AG215" s="113">
        <v>65.849999999999994</v>
      </c>
      <c r="AH215" s="113">
        <v>14.1</v>
      </c>
      <c r="AI215" s="113">
        <v>114.5</v>
      </c>
      <c r="AJ215" s="113">
        <v>63</v>
      </c>
      <c r="AK215" s="113">
        <v>17</v>
      </c>
      <c r="AL215" s="113">
        <v>73.960000000000008</v>
      </c>
      <c r="AM215" s="489">
        <v>2547.6999999999998</v>
      </c>
      <c r="AN215" s="489">
        <v>2588</v>
      </c>
      <c r="AO215" s="484">
        <f t="shared" si="11"/>
        <v>0.52727296515811883</v>
      </c>
      <c r="AP215" s="83"/>
      <c r="AQ215" s="500">
        <v>9.82</v>
      </c>
      <c r="AR215" s="156"/>
      <c r="AS215" s="58"/>
      <c r="AT215" s="408"/>
      <c r="AU215" s="77"/>
      <c r="AV215" s="409"/>
      <c r="AW215" s="157"/>
      <c r="AX215" s="58"/>
      <c r="BC215" s="58"/>
      <c r="BD215" s="393"/>
      <c r="BE215" s="390"/>
      <c r="BF215" s="388"/>
      <c r="BG215" s="388"/>
      <c r="BH215" s="384"/>
      <c r="BI215" s="385"/>
      <c r="BJ215" s="383"/>
      <c r="BK215" s="393"/>
      <c r="BL215" s="58"/>
      <c r="BN215" s="58"/>
      <c r="BO215" s="382"/>
      <c r="BP215" s="383"/>
      <c r="BQ215" s="382"/>
      <c r="BR215" s="382"/>
      <c r="BS215" s="384"/>
      <c r="BT215" s="383"/>
      <c r="BU215" s="383"/>
      <c r="BV215" s="382"/>
      <c r="BW215" s="58"/>
    </row>
    <row r="216" spans="1:75" x14ac:dyDescent="0.25">
      <c r="A216" s="69" t="s">
        <v>56</v>
      </c>
      <c r="B216" s="139" t="s">
        <v>84</v>
      </c>
      <c r="C216" s="140">
        <v>1328</v>
      </c>
      <c r="D216" s="394">
        <v>11</v>
      </c>
      <c r="E216" s="394">
        <v>0</v>
      </c>
      <c r="F216" s="394">
        <v>0</v>
      </c>
      <c r="G216" s="394">
        <v>0</v>
      </c>
      <c r="H216" s="395">
        <v>421</v>
      </c>
      <c r="I216" s="394">
        <v>159</v>
      </c>
      <c r="J216" s="476">
        <f t="shared" si="10"/>
        <v>65.794170097476851</v>
      </c>
      <c r="K216" s="394">
        <v>4</v>
      </c>
      <c r="L216" s="394">
        <v>0</v>
      </c>
      <c r="M216" s="479">
        <v>0.61299999999999999</v>
      </c>
      <c r="N216" s="479">
        <v>70.039999999999992</v>
      </c>
      <c r="O216" s="479">
        <v>0.03</v>
      </c>
      <c r="P216" s="479">
        <v>0.40799999999999997</v>
      </c>
      <c r="Q216" s="479" t="s">
        <v>162</v>
      </c>
      <c r="R216" s="112">
        <v>87.652467629949314</v>
      </c>
      <c r="S216" s="479">
        <v>65.47999999999999</v>
      </c>
      <c r="T216" s="486">
        <v>4</v>
      </c>
      <c r="U216" s="112">
        <v>2.29</v>
      </c>
      <c r="V216" s="479">
        <v>72.48</v>
      </c>
      <c r="W216" s="112">
        <v>3.3898305084745761</v>
      </c>
      <c r="X216" s="487">
        <v>1</v>
      </c>
      <c r="Y216" s="113">
        <v>5</v>
      </c>
      <c r="Z216" s="396">
        <v>0</v>
      </c>
      <c r="AA216" s="91">
        <v>31.94</v>
      </c>
      <c r="AB216" s="113">
        <v>31.44</v>
      </c>
      <c r="AC216" s="113">
        <v>0.09</v>
      </c>
      <c r="AD216" s="113">
        <v>47.15</v>
      </c>
      <c r="AE216" s="78">
        <v>37.44</v>
      </c>
      <c r="AF216" s="113">
        <v>52.9</v>
      </c>
      <c r="AG216" s="113">
        <v>90.37</v>
      </c>
      <c r="AH216" s="113">
        <v>22.2</v>
      </c>
      <c r="AI216" s="113">
        <v>106.5</v>
      </c>
      <c r="AJ216" s="113">
        <v>32.5</v>
      </c>
      <c r="AK216" s="113" t="s">
        <v>162</v>
      </c>
      <c r="AL216" s="113">
        <v>78</v>
      </c>
      <c r="AM216" s="489">
        <v>5570.6</v>
      </c>
      <c r="AN216" s="489">
        <v>5946</v>
      </c>
      <c r="AO216" s="484">
        <f t="shared" si="11"/>
        <v>2.2463169736353934</v>
      </c>
      <c r="AP216" s="83"/>
      <c r="AQ216" s="500">
        <v>11.53</v>
      </c>
      <c r="AR216" s="156"/>
      <c r="AS216" s="58"/>
      <c r="AT216" s="408"/>
      <c r="AU216" s="77"/>
      <c r="AV216" s="409"/>
      <c r="AW216" s="157"/>
      <c r="AX216" s="58"/>
      <c r="BC216" s="58"/>
      <c r="BD216" s="393"/>
      <c r="BE216" s="390"/>
      <c r="BF216" s="388"/>
      <c r="BG216" s="388"/>
      <c r="BH216" s="384"/>
      <c r="BI216" s="385"/>
      <c r="BJ216" s="383"/>
      <c r="BK216" s="393"/>
      <c r="BL216" s="58"/>
      <c r="BN216" s="58"/>
      <c r="BO216" s="382"/>
      <c r="BP216" s="383"/>
      <c r="BQ216" s="382"/>
      <c r="BR216" s="382"/>
      <c r="BS216" s="384"/>
      <c r="BT216" s="383"/>
      <c r="BU216" s="383"/>
      <c r="BV216" s="382"/>
      <c r="BW216" s="58"/>
    </row>
    <row r="217" spans="1:75" x14ac:dyDescent="0.25">
      <c r="A217" s="138" t="s">
        <v>326</v>
      </c>
      <c r="B217" s="139" t="s">
        <v>326</v>
      </c>
      <c r="C217" s="140">
        <v>1401</v>
      </c>
      <c r="D217" s="394">
        <v>6</v>
      </c>
      <c r="E217" s="394">
        <v>0</v>
      </c>
      <c r="F217" s="394">
        <v>0</v>
      </c>
      <c r="G217" s="394">
        <v>0</v>
      </c>
      <c r="H217" s="395">
        <v>1333</v>
      </c>
      <c r="I217" s="394">
        <v>0</v>
      </c>
      <c r="J217" s="476">
        <f t="shared" si="10"/>
        <v>32.293317337251402</v>
      </c>
      <c r="K217" s="394">
        <v>8</v>
      </c>
      <c r="L217" s="394">
        <v>2</v>
      </c>
      <c r="M217" s="479">
        <v>0.70199999999999996</v>
      </c>
      <c r="N217" s="479">
        <v>42.66</v>
      </c>
      <c r="O217" s="479">
        <v>0.43</v>
      </c>
      <c r="P217" s="479">
        <v>0.503</v>
      </c>
      <c r="Q217" s="479">
        <v>33.28</v>
      </c>
      <c r="R217" s="112">
        <v>62.258640272594526</v>
      </c>
      <c r="S217" s="479">
        <v>61.25</v>
      </c>
      <c r="T217" s="486">
        <v>363</v>
      </c>
      <c r="U217" s="112">
        <v>4.16</v>
      </c>
      <c r="V217" s="479">
        <v>28.81</v>
      </c>
      <c r="W217" s="112">
        <v>8.8888888888888893</v>
      </c>
      <c r="X217" s="487">
        <v>5</v>
      </c>
      <c r="Y217" s="113">
        <v>10</v>
      </c>
      <c r="Z217" s="396">
        <v>7</v>
      </c>
      <c r="AA217" s="91">
        <v>79.5</v>
      </c>
      <c r="AB217" s="113">
        <v>87.86</v>
      </c>
      <c r="AC217" s="113">
        <v>15.26</v>
      </c>
      <c r="AD217" s="113">
        <v>71.03</v>
      </c>
      <c r="AE217" s="78">
        <v>88.25</v>
      </c>
      <c r="AF217" s="113">
        <v>85.39</v>
      </c>
      <c r="AG217" s="113">
        <v>91.48</v>
      </c>
      <c r="AH217" s="113">
        <v>15</v>
      </c>
      <c r="AI217" s="113">
        <v>90.5</v>
      </c>
      <c r="AJ217" s="113">
        <v>106</v>
      </c>
      <c r="AK217" s="113">
        <v>95</v>
      </c>
      <c r="AL217" s="113">
        <v>84.95</v>
      </c>
      <c r="AM217" s="489">
        <v>23095.91</v>
      </c>
      <c r="AN217" s="489">
        <v>24337</v>
      </c>
      <c r="AO217" s="484">
        <f t="shared" si="11"/>
        <v>1.7912118061884839</v>
      </c>
      <c r="AP217" s="83"/>
      <c r="AQ217" s="500">
        <v>13.98</v>
      </c>
      <c r="AR217" s="156"/>
      <c r="AS217" s="156"/>
      <c r="AT217" s="156"/>
      <c r="AU217" s="77"/>
      <c r="AV217" s="77"/>
      <c r="AW217" s="157"/>
      <c r="AX217" s="58"/>
      <c r="BC217" s="58"/>
      <c r="BD217" s="393"/>
      <c r="BE217" s="390"/>
      <c r="BF217" s="388"/>
      <c r="BG217" s="388"/>
      <c r="BH217" s="384"/>
      <c r="BI217" s="385"/>
      <c r="BJ217" s="383"/>
      <c r="BK217" s="393"/>
      <c r="BL217" s="58"/>
      <c r="BN217" s="58"/>
      <c r="BO217" s="382"/>
      <c r="BP217" s="383"/>
      <c r="BQ217" s="382"/>
      <c r="BR217" s="382"/>
      <c r="BS217" s="384"/>
      <c r="BT217" s="383"/>
      <c r="BU217" s="383"/>
      <c r="BV217" s="382"/>
      <c r="BW217" s="58"/>
    </row>
    <row r="218" spans="1:75" x14ac:dyDescent="0.25">
      <c r="A218" s="138" t="s">
        <v>326</v>
      </c>
      <c r="B218" s="139" t="s">
        <v>327</v>
      </c>
      <c r="C218" s="140">
        <v>1402</v>
      </c>
      <c r="D218" s="394">
        <v>31</v>
      </c>
      <c r="E218" s="394">
        <v>0</v>
      </c>
      <c r="F218" s="394">
        <v>0</v>
      </c>
      <c r="G218" s="394">
        <v>0</v>
      </c>
      <c r="H218" s="395">
        <v>799</v>
      </c>
      <c r="I218" s="394">
        <v>293</v>
      </c>
      <c r="J218" s="476">
        <f t="shared" si="10"/>
        <v>0</v>
      </c>
      <c r="K218" s="394">
        <v>0</v>
      </c>
      <c r="L218" s="394">
        <v>2</v>
      </c>
      <c r="M218" s="479">
        <v>0.57699999999999996</v>
      </c>
      <c r="N218" s="479">
        <v>71.58</v>
      </c>
      <c r="O218" s="479">
        <v>7.0000000000000007E-2</v>
      </c>
      <c r="P218" s="479">
        <v>0.48799999999999999</v>
      </c>
      <c r="Q218" s="479">
        <v>76.2</v>
      </c>
      <c r="R218" s="112">
        <v>83.183733284484333</v>
      </c>
      <c r="S218" s="479">
        <v>66.039999999999992</v>
      </c>
      <c r="T218" s="479">
        <v>39</v>
      </c>
      <c r="U218" s="112">
        <v>7.23</v>
      </c>
      <c r="V218" s="479">
        <v>75.87</v>
      </c>
      <c r="W218" s="112">
        <v>22.909507445589917</v>
      </c>
      <c r="X218" s="487">
        <v>1</v>
      </c>
      <c r="Y218" s="113">
        <v>10</v>
      </c>
      <c r="Z218" s="396">
        <v>4</v>
      </c>
      <c r="AA218" s="91">
        <v>42.39</v>
      </c>
      <c r="AB218" s="113">
        <v>65.19</v>
      </c>
      <c r="AC218" s="113">
        <v>0.52</v>
      </c>
      <c r="AD218" s="113">
        <v>46.24</v>
      </c>
      <c r="AE218" s="78">
        <v>85.97</v>
      </c>
      <c r="AF218" s="113">
        <v>62.97</v>
      </c>
      <c r="AG218" s="113">
        <v>94.4</v>
      </c>
      <c r="AH218" s="113">
        <v>17.8</v>
      </c>
      <c r="AI218" s="113">
        <v>92.5</v>
      </c>
      <c r="AJ218" s="113">
        <v>59</v>
      </c>
      <c r="AK218" s="113">
        <v>13</v>
      </c>
      <c r="AL218" s="113">
        <v>73.209999999999994</v>
      </c>
      <c r="AM218" s="489">
        <v>15438.1</v>
      </c>
      <c r="AN218" s="489">
        <v>16276</v>
      </c>
      <c r="AO218" s="484">
        <f t="shared" si="11"/>
        <v>1.8091604536827708</v>
      </c>
      <c r="AP218" s="83"/>
      <c r="AQ218" s="500">
        <v>5.67</v>
      </c>
      <c r="AR218" s="156"/>
      <c r="AS218" s="156"/>
      <c r="AT218" s="156"/>
      <c r="AU218" s="77"/>
      <c r="AV218" s="77"/>
      <c r="AW218" s="157"/>
      <c r="AX218" s="58"/>
      <c r="BC218" s="58"/>
      <c r="BD218" s="393"/>
      <c r="BE218" s="390"/>
      <c r="BF218" s="388"/>
      <c r="BG218" s="388"/>
      <c r="BH218" s="384"/>
      <c r="BI218" s="385"/>
      <c r="BJ218" s="383"/>
      <c r="BK218" s="393"/>
      <c r="BL218" s="58"/>
      <c r="BN218" s="58"/>
      <c r="BO218" s="382"/>
      <c r="BP218" s="383"/>
      <c r="BQ218" s="382"/>
      <c r="BR218" s="382"/>
      <c r="BS218" s="384"/>
      <c r="BT218" s="383"/>
      <c r="BU218" s="383"/>
      <c r="BV218" s="382"/>
      <c r="BW218" s="58"/>
    </row>
    <row r="219" spans="1:75" x14ac:dyDescent="0.25">
      <c r="A219" s="138" t="s">
        <v>326</v>
      </c>
      <c r="B219" s="139" t="s">
        <v>210</v>
      </c>
      <c r="C219" s="140">
        <v>1403</v>
      </c>
      <c r="D219" s="394">
        <v>10</v>
      </c>
      <c r="E219" s="394" t="s">
        <v>162</v>
      </c>
      <c r="F219" s="394">
        <v>0</v>
      </c>
      <c r="G219" s="394">
        <v>0</v>
      </c>
      <c r="H219" s="395">
        <v>587</v>
      </c>
      <c r="I219" s="394">
        <v>0</v>
      </c>
      <c r="J219" s="476">
        <f t="shared" si="10"/>
        <v>91.933727661791295</v>
      </c>
      <c r="K219" s="394">
        <v>5</v>
      </c>
      <c r="L219" s="394">
        <v>0</v>
      </c>
      <c r="M219" s="479">
        <v>0.625</v>
      </c>
      <c r="N219" s="479">
        <v>58.32</v>
      </c>
      <c r="O219" s="479">
        <v>0.16</v>
      </c>
      <c r="P219" s="479">
        <v>0.48499999999999999</v>
      </c>
      <c r="Q219" s="479" t="s">
        <v>162</v>
      </c>
      <c r="R219" s="112">
        <v>68.747890651366845</v>
      </c>
      <c r="S219" s="479">
        <v>60.99</v>
      </c>
      <c r="T219" s="479">
        <v>31</v>
      </c>
      <c r="U219" s="112">
        <v>4.3099999999999996</v>
      </c>
      <c r="V219" s="479">
        <v>37.39</v>
      </c>
      <c r="W219" s="112">
        <v>10.380622837370241</v>
      </c>
      <c r="X219" s="487">
        <v>3</v>
      </c>
      <c r="Y219" s="113">
        <v>10</v>
      </c>
      <c r="Z219" s="396">
        <v>2</v>
      </c>
      <c r="AA219" s="91">
        <v>43.26</v>
      </c>
      <c r="AB219" s="113">
        <v>69.06</v>
      </c>
      <c r="AC219" s="113">
        <v>2.06</v>
      </c>
      <c r="AD219" s="113">
        <v>66.75</v>
      </c>
      <c r="AE219" s="78">
        <v>56.81</v>
      </c>
      <c r="AF219" s="113">
        <v>72.98</v>
      </c>
      <c r="AG219" s="113">
        <v>74.27</v>
      </c>
      <c r="AH219" s="113">
        <v>12.5</v>
      </c>
      <c r="AI219" s="113">
        <v>94.5</v>
      </c>
      <c r="AJ219" s="113">
        <v>35</v>
      </c>
      <c r="AK219" s="113">
        <v>3</v>
      </c>
      <c r="AL219" s="113">
        <v>76</v>
      </c>
      <c r="AM219" s="489">
        <v>5074.24</v>
      </c>
      <c r="AN219" s="489">
        <v>5344</v>
      </c>
      <c r="AO219" s="484">
        <f t="shared" si="11"/>
        <v>1.772088036829162</v>
      </c>
      <c r="AP219" s="83"/>
      <c r="AQ219" s="500">
        <v>13.72</v>
      </c>
      <c r="AR219" s="156"/>
      <c r="AS219" s="156"/>
      <c r="AT219" s="156"/>
      <c r="AU219" s="77"/>
      <c r="AV219" s="77"/>
      <c r="AW219" s="157"/>
      <c r="AX219" s="58"/>
      <c r="BC219" s="58"/>
      <c r="BD219" s="393"/>
      <c r="BE219" s="390"/>
      <c r="BF219" s="388"/>
      <c r="BG219" s="388"/>
      <c r="BH219" s="384"/>
      <c r="BI219" s="385"/>
      <c r="BJ219" s="383"/>
      <c r="BK219" s="393"/>
      <c r="BL219" s="58"/>
      <c r="BN219" s="58"/>
      <c r="BO219" s="382"/>
      <c r="BP219" s="383"/>
      <c r="BQ219" s="382"/>
      <c r="BR219" s="382"/>
      <c r="BS219" s="384"/>
      <c r="BT219" s="383"/>
      <c r="BU219" s="383"/>
      <c r="BV219" s="382"/>
      <c r="BW219" s="58"/>
    </row>
    <row r="220" spans="1:75" x14ac:dyDescent="0.25">
      <c r="A220" s="138" t="s">
        <v>326</v>
      </c>
      <c r="B220" s="139" t="s">
        <v>328</v>
      </c>
      <c r="C220" s="140">
        <v>1404</v>
      </c>
      <c r="D220" s="394">
        <v>7</v>
      </c>
      <c r="E220" s="394">
        <v>0</v>
      </c>
      <c r="F220" s="394">
        <v>0</v>
      </c>
      <c r="G220" s="394">
        <v>0</v>
      </c>
      <c r="H220" s="395">
        <v>9</v>
      </c>
      <c r="I220" s="394">
        <v>82</v>
      </c>
      <c r="J220" s="476">
        <f t="shared" si="10"/>
        <v>0</v>
      </c>
      <c r="K220" s="394">
        <v>0</v>
      </c>
      <c r="L220" s="394">
        <v>0</v>
      </c>
      <c r="M220" s="479">
        <v>0.501</v>
      </c>
      <c r="N220" s="479">
        <v>63.81</v>
      </c>
      <c r="O220" s="479">
        <v>0.04</v>
      </c>
      <c r="P220" s="479">
        <v>0.48</v>
      </c>
      <c r="Q220" s="479" t="s">
        <v>162</v>
      </c>
      <c r="R220" s="112">
        <v>83.250870441634589</v>
      </c>
      <c r="S220" s="479">
        <v>65.92</v>
      </c>
      <c r="T220" s="479">
        <v>15</v>
      </c>
      <c r="U220" s="112">
        <v>2.74</v>
      </c>
      <c r="V220" s="479">
        <v>58.1</v>
      </c>
      <c r="W220" s="112">
        <v>25.316455696202532</v>
      </c>
      <c r="X220" s="487">
        <v>1</v>
      </c>
      <c r="Y220" s="113">
        <v>10</v>
      </c>
      <c r="Z220" s="396">
        <v>1</v>
      </c>
      <c r="AA220" s="91">
        <v>29.71</v>
      </c>
      <c r="AB220" s="113">
        <v>64.17</v>
      </c>
      <c r="AC220" s="494">
        <v>100</v>
      </c>
      <c r="AD220" s="113">
        <v>57.34</v>
      </c>
      <c r="AE220" s="78">
        <v>96.85</v>
      </c>
      <c r="AF220" s="113">
        <v>65.53</v>
      </c>
      <c r="AG220" s="113">
        <v>90.03</v>
      </c>
      <c r="AH220" s="113">
        <v>17.2</v>
      </c>
      <c r="AI220" s="113">
        <v>78.5</v>
      </c>
      <c r="AJ220" s="113">
        <v>26.5</v>
      </c>
      <c r="AK220" s="113">
        <v>10.5</v>
      </c>
      <c r="AL220" s="113">
        <v>62.64</v>
      </c>
      <c r="AM220" s="489">
        <v>3742.41</v>
      </c>
      <c r="AN220" s="489">
        <v>4140</v>
      </c>
      <c r="AO220" s="484">
        <f t="shared" si="11"/>
        <v>3.5413009264083848</v>
      </c>
      <c r="AP220" s="83"/>
      <c r="AQ220" s="500">
        <v>9.6300000000000008</v>
      </c>
      <c r="AR220" s="156"/>
      <c r="AS220" s="156"/>
      <c r="AT220" s="156"/>
      <c r="AU220" s="77"/>
      <c r="AV220" s="77"/>
      <c r="AW220" s="157"/>
      <c r="AX220" s="58"/>
      <c r="BC220" s="58"/>
      <c r="BD220" s="393"/>
      <c r="BE220" s="390"/>
      <c r="BF220" s="388"/>
      <c r="BG220" s="388"/>
      <c r="BH220" s="384"/>
      <c r="BI220" s="385"/>
      <c r="BJ220" s="383"/>
      <c r="BK220" s="393"/>
      <c r="BL220" s="58"/>
      <c r="BN220" s="58"/>
      <c r="BO220" s="382"/>
      <c r="BP220" s="383"/>
      <c r="BQ220" s="382"/>
      <c r="BR220" s="382"/>
      <c r="BS220" s="384"/>
      <c r="BT220" s="383"/>
      <c r="BU220" s="383"/>
      <c r="BV220" s="382"/>
      <c r="BW220" s="58"/>
    </row>
    <row r="221" spans="1:75" x14ac:dyDescent="0.25">
      <c r="A221" s="138" t="s">
        <v>326</v>
      </c>
      <c r="B221" s="139" t="s">
        <v>329</v>
      </c>
      <c r="C221" s="140">
        <v>1405</v>
      </c>
      <c r="D221" s="394">
        <v>10</v>
      </c>
      <c r="E221" s="394">
        <v>37</v>
      </c>
      <c r="F221" s="394">
        <v>0</v>
      </c>
      <c r="G221" s="394">
        <v>0</v>
      </c>
      <c r="H221" s="395">
        <v>187</v>
      </c>
      <c r="I221" s="394">
        <v>76</v>
      </c>
      <c r="J221" s="476">
        <f t="shared" si="10"/>
        <v>81.767919092710926</v>
      </c>
      <c r="K221" s="394">
        <v>5</v>
      </c>
      <c r="L221" s="394">
        <v>1</v>
      </c>
      <c r="M221" s="479">
        <v>0.55200000000000005</v>
      </c>
      <c r="N221" s="479">
        <v>69.510000000000005</v>
      </c>
      <c r="O221" s="479">
        <v>0.1</v>
      </c>
      <c r="P221" s="479">
        <v>0.47099999999999997</v>
      </c>
      <c r="Q221" s="479" t="s">
        <v>162</v>
      </c>
      <c r="R221" s="112">
        <v>87.546886721680423</v>
      </c>
      <c r="S221" s="479">
        <v>62.27</v>
      </c>
      <c r="T221" s="479">
        <v>42</v>
      </c>
      <c r="U221" s="112">
        <v>1.84</v>
      </c>
      <c r="V221" s="479">
        <v>51.88</v>
      </c>
      <c r="W221" s="112">
        <v>3.7313432835820897</v>
      </c>
      <c r="X221" s="487">
        <v>1</v>
      </c>
      <c r="Y221" s="113">
        <v>10</v>
      </c>
      <c r="Z221" s="396">
        <v>1</v>
      </c>
      <c r="AA221" s="91">
        <v>30.28</v>
      </c>
      <c r="AB221" s="113">
        <v>61.77</v>
      </c>
      <c r="AC221" s="113">
        <v>0.19</v>
      </c>
      <c r="AD221" s="113">
        <v>62.48</v>
      </c>
      <c r="AE221" s="78">
        <v>96.16</v>
      </c>
      <c r="AF221" s="113">
        <v>50.92</v>
      </c>
      <c r="AG221" s="113">
        <v>94.53</v>
      </c>
      <c r="AH221" s="113">
        <v>21.7</v>
      </c>
      <c r="AI221" s="113">
        <v>76.5</v>
      </c>
      <c r="AJ221" s="113">
        <v>17.5</v>
      </c>
      <c r="AK221" s="113" t="s">
        <v>162</v>
      </c>
      <c r="AL221" s="113">
        <v>67.14</v>
      </c>
      <c r="AM221" s="489">
        <v>4889.57</v>
      </c>
      <c r="AN221" s="489">
        <v>5769</v>
      </c>
      <c r="AO221" s="484">
        <f t="shared" si="11"/>
        <v>5.9952783850795361</v>
      </c>
      <c r="AP221" s="83"/>
      <c r="AQ221" s="500">
        <v>26.98</v>
      </c>
      <c r="AR221" s="156"/>
      <c r="AS221" s="156"/>
      <c r="AT221" s="156"/>
      <c r="AU221" s="77"/>
      <c r="AV221" s="77"/>
      <c r="AW221" s="157"/>
      <c r="AX221" s="58"/>
      <c r="BC221" s="58"/>
      <c r="BD221" s="393"/>
      <c r="BE221" s="390"/>
      <c r="BF221" s="388"/>
      <c r="BG221" s="388"/>
      <c r="BH221" s="384"/>
      <c r="BI221" s="385"/>
      <c r="BJ221" s="383"/>
      <c r="BK221" s="393"/>
      <c r="BL221" s="58"/>
      <c r="BN221" s="58"/>
      <c r="BO221" s="382"/>
      <c r="BP221" s="383"/>
      <c r="BQ221" s="382"/>
      <c r="BR221" s="382"/>
      <c r="BS221" s="384"/>
      <c r="BT221" s="383"/>
      <c r="BU221" s="383"/>
      <c r="BV221" s="382"/>
      <c r="BW221" s="58"/>
    </row>
    <row r="222" spans="1:75" x14ac:dyDescent="0.25">
      <c r="A222" s="138" t="s">
        <v>326</v>
      </c>
      <c r="B222" s="139" t="s">
        <v>330</v>
      </c>
      <c r="C222" s="140">
        <v>1406</v>
      </c>
      <c r="D222" s="394">
        <v>10</v>
      </c>
      <c r="E222" s="394">
        <v>0</v>
      </c>
      <c r="F222" s="394">
        <v>0</v>
      </c>
      <c r="G222" s="394">
        <v>0</v>
      </c>
      <c r="H222" s="395">
        <v>1069</v>
      </c>
      <c r="I222" s="394">
        <v>86</v>
      </c>
      <c r="J222" s="476">
        <f t="shared" si="10"/>
        <v>56.31247658471387</v>
      </c>
      <c r="K222" s="394">
        <v>3</v>
      </c>
      <c r="L222" s="394">
        <v>1</v>
      </c>
      <c r="M222" s="479">
        <v>0.65100000000000002</v>
      </c>
      <c r="N222" s="479">
        <v>50.73</v>
      </c>
      <c r="O222" s="479">
        <v>0.15</v>
      </c>
      <c r="P222" s="479">
        <v>0.55000000000000004</v>
      </c>
      <c r="Q222" s="479">
        <v>44.82</v>
      </c>
      <c r="R222" s="112">
        <v>65.7550140891762</v>
      </c>
      <c r="S222" s="479">
        <v>59.44</v>
      </c>
      <c r="T222" s="479">
        <v>54</v>
      </c>
      <c r="U222" s="112">
        <v>6.66</v>
      </c>
      <c r="V222" s="479">
        <v>63.84</v>
      </c>
      <c r="W222" s="112">
        <v>43.30708661417323</v>
      </c>
      <c r="X222" s="487">
        <v>2</v>
      </c>
      <c r="Y222" s="113">
        <v>10</v>
      </c>
      <c r="Z222" s="396">
        <v>0</v>
      </c>
      <c r="AA222" s="91">
        <v>47.19</v>
      </c>
      <c r="AB222" s="113">
        <v>91.96</v>
      </c>
      <c r="AC222" s="113">
        <v>1.18</v>
      </c>
      <c r="AD222" s="113">
        <v>61.1</v>
      </c>
      <c r="AE222" s="78">
        <v>377.99</v>
      </c>
      <c r="AF222" s="113">
        <v>79.180000000000007</v>
      </c>
      <c r="AG222" s="113">
        <v>92.45</v>
      </c>
      <c r="AH222" s="113">
        <v>16.7</v>
      </c>
      <c r="AI222" s="113">
        <v>91</v>
      </c>
      <c r="AJ222" s="113">
        <v>40</v>
      </c>
      <c r="AK222" s="113">
        <v>41.5</v>
      </c>
      <c r="AL222" s="113">
        <v>79.31</v>
      </c>
      <c r="AM222" s="489">
        <v>4960.6000000000004</v>
      </c>
      <c r="AN222" s="489">
        <v>5232</v>
      </c>
      <c r="AO222" s="484">
        <f t="shared" si="11"/>
        <v>1.8237041218132191</v>
      </c>
      <c r="AP222" s="83"/>
      <c r="AQ222" s="500">
        <v>13.58</v>
      </c>
      <c r="AR222" s="156"/>
      <c r="AS222" s="156"/>
      <c r="AT222" s="156"/>
      <c r="AU222" s="77"/>
      <c r="AV222" s="77"/>
      <c r="AW222" s="157"/>
      <c r="AX222" s="58"/>
      <c r="BC222" s="58"/>
      <c r="BD222" s="393"/>
      <c r="BE222" s="390"/>
      <c r="BF222" s="388"/>
      <c r="BG222" s="388"/>
      <c r="BH222" s="384"/>
      <c r="BI222" s="385"/>
      <c r="BJ222" s="383"/>
      <c r="BK222" s="393"/>
      <c r="BL222" s="58"/>
      <c r="BN222" s="58"/>
      <c r="BO222" s="382"/>
      <c r="BP222" s="383"/>
      <c r="BQ222" s="382"/>
      <c r="BR222" s="382"/>
      <c r="BS222" s="384"/>
      <c r="BT222" s="383"/>
      <c r="BU222" s="383"/>
      <c r="BV222" s="382"/>
      <c r="BW222" s="58"/>
    </row>
    <row r="223" spans="1:75" x14ac:dyDescent="0.25">
      <c r="A223" s="138" t="s">
        <v>326</v>
      </c>
      <c r="B223" s="139" t="s">
        <v>331</v>
      </c>
      <c r="C223" s="140">
        <v>1407</v>
      </c>
      <c r="D223" s="394">
        <v>19</v>
      </c>
      <c r="E223" s="394">
        <v>0</v>
      </c>
      <c r="F223" s="394">
        <v>0</v>
      </c>
      <c r="G223" s="394">
        <v>0</v>
      </c>
      <c r="H223" s="395">
        <v>520</v>
      </c>
      <c r="I223" s="394">
        <v>166</v>
      </c>
      <c r="J223" s="476">
        <f t="shared" si="10"/>
        <v>39.268921202169608</v>
      </c>
      <c r="K223" s="394">
        <v>4</v>
      </c>
      <c r="L223" s="394">
        <v>2</v>
      </c>
      <c r="M223" s="479">
        <v>0.63</v>
      </c>
      <c r="N223" s="479">
        <v>47.01</v>
      </c>
      <c r="O223" s="479">
        <v>0.17</v>
      </c>
      <c r="P223" s="479">
        <v>0.495</v>
      </c>
      <c r="Q223" s="479">
        <v>35.769999999999996</v>
      </c>
      <c r="R223" s="112">
        <v>68.152009416512541</v>
      </c>
      <c r="S223" s="479">
        <v>60.2</v>
      </c>
      <c r="T223" s="479">
        <v>83</v>
      </c>
      <c r="U223" s="112">
        <v>2.48</v>
      </c>
      <c r="V223" s="479">
        <v>30.93</v>
      </c>
      <c r="W223" s="112">
        <v>3.669724770642202</v>
      </c>
      <c r="X223" s="487">
        <v>4</v>
      </c>
      <c r="Y223" s="113">
        <v>5</v>
      </c>
      <c r="Z223" s="396">
        <v>1</v>
      </c>
      <c r="AA223" s="91">
        <v>58.46</v>
      </c>
      <c r="AB223" s="113">
        <v>86.14</v>
      </c>
      <c r="AC223" s="113">
        <v>2.65</v>
      </c>
      <c r="AD223" s="113">
        <v>69.25</v>
      </c>
      <c r="AE223" s="78">
        <v>314.64</v>
      </c>
      <c r="AF223" s="113">
        <v>78.11</v>
      </c>
      <c r="AG223" s="113">
        <v>96.3</v>
      </c>
      <c r="AH223" s="113">
        <v>14.8</v>
      </c>
      <c r="AI223" s="113">
        <v>96.5</v>
      </c>
      <c r="AJ223" s="113">
        <v>66.5</v>
      </c>
      <c r="AK223" s="113">
        <v>39.5</v>
      </c>
      <c r="AL223" s="113">
        <v>79.7</v>
      </c>
      <c r="AM223" s="489">
        <v>9515.4</v>
      </c>
      <c r="AN223" s="489">
        <v>10012</v>
      </c>
      <c r="AO223" s="484">
        <f t="shared" si="11"/>
        <v>1.7396360986751314</v>
      </c>
      <c r="AP223" s="83"/>
      <c r="AQ223" s="500">
        <v>19.04</v>
      </c>
      <c r="AR223" s="156"/>
      <c r="AS223" s="156"/>
      <c r="AT223" s="156"/>
      <c r="AU223" s="77"/>
      <c r="AV223" s="77"/>
      <c r="AW223" s="157"/>
      <c r="AX223" s="58"/>
      <c r="BC223" s="58"/>
      <c r="BD223" s="393"/>
      <c r="BE223" s="390"/>
      <c r="BF223" s="388"/>
      <c r="BG223" s="388"/>
      <c r="BH223" s="384"/>
      <c r="BI223" s="385"/>
      <c r="BJ223" s="383"/>
      <c r="BK223" s="393"/>
      <c r="BL223" s="58"/>
      <c r="BN223" s="58"/>
      <c r="BO223" s="382"/>
      <c r="BP223" s="383"/>
      <c r="BQ223" s="382"/>
      <c r="BR223" s="382"/>
      <c r="BS223" s="384"/>
      <c r="BT223" s="383"/>
      <c r="BU223" s="383"/>
      <c r="BV223" s="382"/>
      <c r="BW223" s="58"/>
    </row>
    <row r="224" spans="1:75" x14ac:dyDescent="0.25">
      <c r="A224" s="138" t="s">
        <v>326</v>
      </c>
      <c r="B224" s="139" t="s">
        <v>332</v>
      </c>
      <c r="C224" s="140">
        <v>1408</v>
      </c>
      <c r="D224" s="394">
        <v>12</v>
      </c>
      <c r="E224" s="394">
        <v>0</v>
      </c>
      <c r="F224" s="394">
        <v>0</v>
      </c>
      <c r="G224" s="394">
        <v>0</v>
      </c>
      <c r="H224" s="395">
        <v>697</v>
      </c>
      <c r="I224" s="394">
        <v>91</v>
      </c>
      <c r="J224" s="476">
        <f t="shared" ref="J224:J255" si="12">K224/((AN224+AN224*AO224/100)/100000)</f>
        <v>0</v>
      </c>
      <c r="K224" s="394">
        <v>0</v>
      </c>
      <c r="L224" s="394">
        <v>1</v>
      </c>
      <c r="M224" s="479">
        <v>0.624</v>
      </c>
      <c r="N224" s="479">
        <v>64.63</v>
      </c>
      <c r="O224" s="479">
        <v>0.13</v>
      </c>
      <c r="P224" s="479">
        <v>0.495</v>
      </c>
      <c r="Q224" s="479">
        <v>55.13</v>
      </c>
      <c r="R224" s="112">
        <v>77.935943060498218</v>
      </c>
      <c r="S224" s="479">
        <v>61.14</v>
      </c>
      <c r="T224" s="479">
        <v>40</v>
      </c>
      <c r="U224" s="112">
        <v>3.02</v>
      </c>
      <c r="V224" s="479">
        <v>52.25</v>
      </c>
      <c r="W224" s="112" t="s">
        <v>162</v>
      </c>
      <c r="X224" s="487">
        <v>2</v>
      </c>
      <c r="Y224" s="113">
        <v>10</v>
      </c>
      <c r="Z224" s="396">
        <v>1</v>
      </c>
      <c r="AA224" s="91">
        <v>45.85</v>
      </c>
      <c r="AB224" s="113">
        <v>65.34</v>
      </c>
      <c r="AC224" s="113">
        <v>1.62</v>
      </c>
      <c r="AD224" s="113">
        <v>62.08</v>
      </c>
      <c r="AE224" s="78">
        <v>232.8</v>
      </c>
      <c r="AF224" s="113">
        <v>56.79</v>
      </c>
      <c r="AG224" s="113">
        <v>93.11</v>
      </c>
      <c r="AH224" s="113">
        <v>15.5</v>
      </c>
      <c r="AI224" s="113">
        <v>79</v>
      </c>
      <c r="AJ224" s="113">
        <v>21.5</v>
      </c>
      <c r="AK224" s="113">
        <v>6</v>
      </c>
      <c r="AL224" s="113">
        <v>74.319999999999993</v>
      </c>
      <c r="AM224" s="489">
        <v>5861.14</v>
      </c>
      <c r="AN224" s="489">
        <v>6083</v>
      </c>
      <c r="AO224" s="484">
        <f t="shared" si="11"/>
        <v>1.2617568140896347</v>
      </c>
      <c r="AP224" s="83"/>
      <c r="AQ224" s="500">
        <v>23.82</v>
      </c>
      <c r="AR224" s="156"/>
      <c r="AS224" s="156"/>
      <c r="AT224" s="156"/>
      <c r="AU224" s="77"/>
      <c r="AV224" s="77"/>
      <c r="AW224" s="157"/>
      <c r="AX224" s="58"/>
      <c r="BC224" s="58"/>
      <c r="BD224" s="393"/>
      <c r="BE224" s="390"/>
      <c r="BF224" s="388"/>
      <c r="BG224" s="388"/>
      <c r="BH224" s="384"/>
      <c r="BI224" s="385"/>
      <c r="BJ224" s="383"/>
      <c r="BK224" s="393"/>
      <c r="BL224" s="58"/>
      <c r="BN224" s="58"/>
      <c r="BO224" s="382"/>
      <c r="BP224" s="383"/>
      <c r="BQ224" s="382"/>
      <c r="BR224" s="382"/>
      <c r="BS224" s="384"/>
      <c r="BT224" s="383"/>
      <c r="BU224" s="383"/>
      <c r="BV224" s="382"/>
      <c r="BW224" s="58"/>
    </row>
    <row r="225" spans="1:75" x14ac:dyDescent="0.25">
      <c r="A225" s="138" t="s">
        <v>326</v>
      </c>
      <c r="B225" s="139" t="s">
        <v>333</v>
      </c>
      <c r="C225" s="140">
        <v>1409</v>
      </c>
      <c r="D225" s="394">
        <v>14</v>
      </c>
      <c r="E225" s="394" t="s">
        <v>162</v>
      </c>
      <c r="F225" s="394">
        <v>0</v>
      </c>
      <c r="G225" s="394">
        <v>0</v>
      </c>
      <c r="H225" s="395">
        <v>969</v>
      </c>
      <c r="I225" s="394">
        <v>250</v>
      </c>
      <c r="J225" s="476">
        <f t="shared" si="12"/>
        <v>0</v>
      </c>
      <c r="K225" s="394">
        <v>0</v>
      </c>
      <c r="L225" s="394">
        <v>0</v>
      </c>
      <c r="M225" s="479">
        <v>0.59699999999999998</v>
      </c>
      <c r="N225" s="479">
        <v>53.23</v>
      </c>
      <c r="O225" s="479">
        <v>0.11</v>
      </c>
      <c r="P225" s="479">
        <v>0.47599999999999998</v>
      </c>
      <c r="Q225" s="479" t="s">
        <v>162</v>
      </c>
      <c r="R225" s="112">
        <v>71.203561034069523</v>
      </c>
      <c r="S225" s="479">
        <v>62.04</v>
      </c>
      <c r="T225" s="479">
        <v>53</v>
      </c>
      <c r="U225" s="112">
        <v>6.5</v>
      </c>
      <c r="V225" s="479">
        <v>54.73</v>
      </c>
      <c r="W225" s="112">
        <v>18.058690744920991</v>
      </c>
      <c r="X225" s="487">
        <v>1</v>
      </c>
      <c r="Y225" s="113">
        <v>10</v>
      </c>
      <c r="Z225" s="396">
        <v>0</v>
      </c>
      <c r="AA225" s="91">
        <v>49.76</v>
      </c>
      <c r="AB225" s="113">
        <v>86.86</v>
      </c>
      <c r="AC225" s="113">
        <v>0.66</v>
      </c>
      <c r="AD225" s="113">
        <v>61.12</v>
      </c>
      <c r="AE225" s="78">
        <v>150.88</v>
      </c>
      <c r="AF225" s="113">
        <v>77.930000000000007</v>
      </c>
      <c r="AG225" s="113">
        <v>94.65</v>
      </c>
      <c r="AH225" s="113">
        <v>20.8</v>
      </c>
      <c r="AI225" s="113">
        <v>98</v>
      </c>
      <c r="AJ225" s="113">
        <v>46.5</v>
      </c>
      <c r="AK225" s="113">
        <v>5.5</v>
      </c>
      <c r="AL225" s="113">
        <v>78.39</v>
      </c>
      <c r="AM225" s="489">
        <v>7225.85</v>
      </c>
      <c r="AN225" s="489">
        <v>7423</v>
      </c>
      <c r="AO225" s="484">
        <f t="shared" si="11"/>
        <v>0.90946624503230122</v>
      </c>
      <c r="AP225" s="83"/>
      <c r="AQ225" s="500">
        <v>11.6</v>
      </c>
      <c r="AR225" s="156"/>
      <c r="AS225" s="156"/>
      <c r="AT225" s="156"/>
      <c r="AU225" s="77"/>
      <c r="AV225" s="77"/>
      <c r="AW225" s="157"/>
      <c r="AX225" s="58"/>
      <c r="BC225" s="58"/>
      <c r="BD225" s="393"/>
      <c r="BE225" s="390"/>
      <c r="BF225" s="388"/>
      <c r="BG225" s="388"/>
      <c r="BH225" s="384"/>
      <c r="BI225" s="385"/>
      <c r="BJ225" s="383"/>
      <c r="BK225" s="393"/>
      <c r="BL225" s="58"/>
      <c r="BN225" s="58"/>
      <c r="BO225" s="382"/>
      <c r="BP225" s="383"/>
      <c r="BQ225" s="382"/>
      <c r="BR225" s="382"/>
      <c r="BS225" s="384"/>
      <c r="BT225" s="383"/>
      <c r="BU225" s="383"/>
      <c r="BV225" s="382"/>
      <c r="BW225" s="58"/>
    </row>
    <row r="226" spans="1:75" x14ac:dyDescent="0.25">
      <c r="A226" s="138" t="s">
        <v>326</v>
      </c>
      <c r="B226" s="139" t="s">
        <v>334</v>
      </c>
      <c r="C226" s="140">
        <v>1410</v>
      </c>
      <c r="D226" s="394">
        <v>14</v>
      </c>
      <c r="E226" s="394">
        <v>0</v>
      </c>
      <c r="F226" s="394">
        <v>0</v>
      </c>
      <c r="G226" s="394">
        <v>0</v>
      </c>
      <c r="H226" s="395">
        <v>53</v>
      </c>
      <c r="I226" s="394">
        <v>123</v>
      </c>
      <c r="J226" s="476">
        <f t="shared" si="12"/>
        <v>41.742885772500927</v>
      </c>
      <c r="K226" s="394">
        <v>3</v>
      </c>
      <c r="L226" s="394">
        <v>0</v>
      </c>
      <c r="M226" s="479">
        <v>0.60099999999999998</v>
      </c>
      <c r="N226" s="479">
        <v>58.3</v>
      </c>
      <c r="O226" s="479">
        <v>0.08</v>
      </c>
      <c r="P226" s="479">
        <v>0.49</v>
      </c>
      <c r="Q226" s="479">
        <v>55.75</v>
      </c>
      <c r="R226" s="112">
        <v>69.721656483367283</v>
      </c>
      <c r="S226" s="479">
        <v>61.3</v>
      </c>
      <c r="T226" s="479">
        <v>79</v>
      </c>
      <c r="U226" s="112">
        <v>3.3</v>
      </c>
      <c r="V226" s="479">
        <v>59.46</v>
      </c>
      <c r="W226" s="112">
        <v>25.404157043879906</v>
      </c>
      <c r="X226" s="487">
        <v>2</v>
      </c>
      <c r="Y226" s="113">
        <v>10</v>
      </c>
      <c r="Z226" s="396">
        <v>1</v>
      </c>
      <c r="AA226" s="91">
        <v>46.41</v>
      </c>
      <c r="AB226" s="113">
        <v>82.29</v>
      </c>
      <c r="AC226" s="113">
        <v>0.31</v>
      </c>
      <c r="AD226" s="113">
        <v>57.97</v>
      </c>
      <c r="AE226" s="78">
        <v>261.52</v>
      </c>
      <c r="AF226" s="113">
        <v>67.3</v>
      </c>
      <c r="AG226" s="113">
        <v>92.42</v>
      </c>
      <c r="AH226" s="113">
        <v>22.1</v>
      </c>
      <c r="AI226" s="113">
        <v>88.5</v>
      </c>
      <c r="AJ226" s="113">
        <v>17</v>
      </c>
      <c r="AK226" s="113">
        <v>3.5</v>
      </c>
      <c r="AL226" s="113">
        <v>73.77</v>
      </c>
      <c r="AM226" s="489">
        <v>6948</v>
      </c>
      <c r="AN226" s="489">
        <v>7126</v>
      </c>
      <c r="AO226" s="484">
        <f t="shared" si="11"/>
        <v>0.85396277106121665</v>
      </c>
      <c r="AP226" s="83"/>
      <c r="AQ226" s="500">
        <v>7.51</v>
      </c>
      <c r="AR226" s="156"/>
      <c r="AS226" s="156"/>
      <c r="AT226" s="156"/>
      <c r="AU226" s="77"/>
      <c r="AV226" s="77"/>
      <c r="AW226" s="157"/>
      <c r="AX226" s="58"/>
      <c r="BC226" s="58"/>
      <c r="BD226" s="393"/>
      <c r="BE226" s="390"/>
      <c r="BF226" s="388"/>
      <c r="BG226" s="388"/>
      <c r="BH226" s="384"/>
      <c r="BI226" s="385"/>
      <c r="BJ226" s="383"/>
      <c r="BK226" s="393"/>
      <c r="BL226" s="58"/>
      <c r="BN226" s="58"/>
      <c r="BO226" s="382"/>
      <c r="BP226" s="383"/>
      <c r="BQ226" s="382"/>
      <c r="BR226" s="382"/>
      <c r="BS226" s="384"/>
      <c r="BT226" s="383"/>
      <c r="BU226" s="383"/>
      <c r="BV226" s="382"/>
      <c r="BW226" s="58"/>
    </row>
    <row r="227" spans="1:75" x14ac:dyDescent="0.25">
      <c r="A227" s="138" t="s">
        <v>326</v>
      </c>
      <c r="B227" s="139" t="s">
        <v>335</v>
      </c>
      <c r="C227" s="140">
        <v>1411</v>
      </c>
      <c r="D227" s="394">
        <v>19</v>
      </c>
      <c r="E227" s="394" t="s">
        <v>162</v>
      </c>
      <c r="F227" s="394">
        <v>0</v>
      </c>
      <c r="G227" s="394">
        <v>0</v>
      </c>
      <c r="H227" s="395">
        <v>47</v>
      </c>
      <c r="I227" s="394">
        <v>167</v>
      </c>
      <c r="J227" s="476">
        <f t="shared" si="12"/>
        <v>39.774886098050253</v>
      </c>
      <c r="K227" s="394">
        <v>4</v>
      </c>
      <c r="L227" s="394">
        <v>0</v>
      </c>
      <c r="M227" s="479">
        <v>0.61899999999999999</v>
      </c>
      <c r="N227" s="479">
        <v>54.75</v>
      </c>
      <c r="O227" s="479">
        <v>0.15</v>
      </c>
      <c r="P227" s="479">
        <v>0.47399999999999998</v>
      </c>
      <c r="Q227" s="479">
        <v>49.45</v>
      </c>
      <c r="R227" s="112">
        <v>70.85255424568598</v>
      </c>
      <c r="S227" s="479">
        <v>61.48</v>
      </c>
      <c r="T227" s="479">
        <v>36</v>
      </c>
      <c r="U227" s="112">
        <v>4.8899999999999997</v>
      </c>
      <c r="V227" s="479">
        <v>40.64</v>
      </c>
      <c r="W227" s="112">
        <v>5.5350553505535052</v>
      </c>
      <c r="X227" s="487">
        <v>3</v>
      </c>
      <c r="Y227" s="113">
        <v>10</v>
      </c>
      <c r="Z227" s="396">
        <v>3</v>
      </c>
      <c r="AA227" s="91">
        <v>59.41</v>
      </c>
      <c r="AB227" s="113">
        <v>78.09</v>
      </c>
      <c r="AC227" s="113">
        <v>2.31</v>
      </c>
      <c r="AD227" s="113">
        <v>66.569999999999993</v>
      </c>
      <c r="AE227" s="78">
        <v>148.22</v>
      </c>
      <c r="AF227" s="113">
        <v>74.8</v>
      </c>
      <c r="AG227" s="113">
        <v>95.07</v>
      </c>
      <c r="AH227" s="113">
        <v>16.899999999999999</v>
      </c>
      <c r="AI227" s="113">
        <v>86.5</v>
      </c>
      <c r="AJ227" s="113">
        <v>34.5</v>
      </c>
      <c r="AK227" s="113">
        <v>7</v>
      </c>
      <c r="AL227" s="113">
        <v>78.83</v>
      </c>
      <c r="AM227" s="489">
        <v>9624.92</v>
      </c>
      <c r="AN227" s="489">
        <v>9946</v>
      </c>
      <c r="AO227" s="484">
        <f t="shared" si="11"/>
        <v>1.1119746103517394</v>
      </c>
      <c r="AP227" s="83"/>
      <c r="AQ227" s="500">
        <v>28.06</v>
      </c>
      <c r="AR227" s="156"/>
      <c r="AS227" s="156"/>
      <c r="AT227" s="156"/>
      <c r="AU227" s="77"/>
      <c r="AV227" s="77"/>
      <c r="AW227" s="157"/>
      <c r="AX227" s="58"/>
      <c r="BC227" s="58"/>
      <c r="BD227" s="393"/>
      <c r="BE227" s="390"/>
      <c r="BF227" s="388"/>
      <c r="BG227" s="388"/>
      <c r="BH227" s="384"/>
      <c r="BI227" s="385"/>
      <c r="BJ227" s="383"/>
      <c r="BK227" s="393"/>
      <c r="BL227" s="58"/>
      <c r="BN227" s="58"/>
      <c r="BO227" s="382"/>
      <c r="BP227" s="383"/>
      <c r="BQ227" s="382"/>
      <c r="BR227" s="382"/>
      <c r="BS227" s="384"/>
      <c r="BT227" s="383"/>
      <c r="BU227" s="383"/>
      <c r="BV227" s="382"/>
      <c r="BW227" s="58"/>
    </row>
    <row r="228" spans="1:75" x14ac:dyDescent="0.25">
      <c r="A228" s="138" t="s">
        <v>326</v>
      </c>
      <c r="B228" s="139" t="s">
        <v>336</v>
      </c>
      <c r="C228" s="140">
        <v>1412</v>
      </c>
      <c r="D228" s="394">
        <v>10</v>
      </c>
      <c r="E228" s="394">
        <v>0</v>
      </c>
      <c r="F228" s="394">
        <v>0</v>
      </c>
      <c r="G228" s="394">
        <v>0</v>
      </c>
      <c r="H228" s="395">
        <v>721</v>
      </c>
      <c r="I228" s="394">
        <v>101</v>
      </c>
      <c r="J228" s="476">
        <f t="shared" si="12"/>
        <v>0</v>
      </c>
      <c r="K228" s="394">
        <v>0</v>
      </c>
      <c r="L228" s="394">
        <v>0</v>
      </c>
      <c r="M228" s="479">
        <v>0.57899999999999996</v>
      </c>
      <c r="N228" s="479">
        <v>68.48</v>
      </c>
      <c r="O228" s="479">
        <v>0.09</v>
      </c>
      <c r="P228" s="479">
        <v>0.51</v>
      </c>
      <c r="Q228" s="479" t="s">
        <v>162</v>
      </c>
      <c r="R228" s="112">
        <v>67.476134650812284</v>
      </c>
      <c r="S228" s="479">
        <v>61.71</v>
      </c>
      <c r="T228" s="479">
        <v>24</v>
      </c>
      <c r="U228" s="112">
        <v>2.66</v>
      </c>
      <c r="V228" s="479">
        <v>54.77</v>
      </c>
      <c r="W228" s="112">
        <v>51.671732522796354</v>
      </c>
      <c r="X228" s="487">
        <v>2</v>
      </c>
      <c r="Y228" s="113">
        <v>10</v>
      </c>
      <c r="Z228" s="396">
        <v>1</v>
      </c>
      <c r="AA228" s="91">
        <v>30.61</v>
      </c>
      <c r="AB228" s="113">
        <v>73.48</v>
      </c>
      <c r="AC228" s="113">
        <v>0.8</v>
      </c>
      <c r="AD228" s="113">
        <v>58.34</v>
      </c>
      <c r="AE228" s="78">
        <v>190.54</v>
      </c>
      <c r="AF228" s="113">
        <v>50.49</v>
      </c>
      <c r="AG228" s="113">
        <v>92.68</v>
      </c>
      <c r="AH228" s="113">
        <v>16.399999999999999</v>
      </c>
      <c r="AI228" s="113">
        <v>92</v>
      </c>
      <c r="AJ228" s="113">
        <v>23</v>
      </c>
      <c r="AK228" s="113">
        <v>10.5</v>
      </c>
      <c r="AL228" s="113">
        <v>74.17</v>
      </c>
      <c r="AM228" s="489">
        <v>5037.17</v>
      </c>
      <c r="AN228" s="489">
        <v>5258</v>
      </c>
      <c r="AO228" s="484">
        <f t="shared" si="11"/>
        <v>1.4613364250164274</v>
      </c>
      <c r="AP228" s="83"/>
      <c r="AQ228" s="500">
        <v>13.66</v>
      </c>
      <c r="AR228" s="156"/>
      <c r="AS228" s="156"/>
      <c r="AT228" s="156"/>
      <c r="AU228" s="77"/>
      <c r="AV228" s="77"/>
      <c r="AW228" s="157"/>
      <c r="AX228" s="58"/>
      <c r="BC228" s="58"/>
      <c r="BD228" s="393"/>
      <c r="BE228" s="390"/>
      <c r="BF228" s="388"/>
      <c r="BG228" s="388"/>
      <c r="BH228" s="384"/>
      <c r="BI228" s="385"/>
      <c r="BJ228" s="383"/>
      <c r="BK228" s="393"/>
      <c r="BL228" s="58"/>
      <c r="BN228" s="58"/>
      <c r="BO228" s="382"/>
      <c r="BP228" s="383"/>
      <c r="BQ228" s="382"/>
      <c r="BR228" s="382"/>
      <c r="BS228" s="384"/>
      <c r="BT228" s="383"/>
      <c r="BU228" s="383"/>
      <c r="BV228" s="382"/>
      <c r="BW228" s="58"/>
    </row>
    <row r="229" spans="1:75" x14ac:dyDescent="0.25">
      <c r="A229" s="138" t="s">
        <v>326</v>
      </c>
      <c r="B229" s="139" t="s">
        <v>337</v>
      </c>
      <c r="C229" s="140">
        <v>1413</v>
      </c>
      <c r="D229" s="394">
        <v>20</v>
      </c>
      <c r="E229" s="394">
        <v>0</v>
      </c>
      <c r="F229" s="394">
        <v>0</v>
      </c>
      <c r="G229" s="394">
        <v>0</v>
      </c>
      <c r="H229" s="395">
        <v>241</v>
      </c>
      <c r="I229" s="394">
        <v>388</v>
      </c>
      <c r="J229" s="476">
        <f t="shared" si="12"/>
        <v>27.970679019607601</v>
      </c>
      <c r="K229" s="394">
        <v>6</v>
      </c>
      <c r="L229" s="394">
        <v>9</v>
      </c>
      <c r="M229" s="479">
        <v>0.66</v>
      </c>
      <c r="N229" s="479">
        <v>45.6</v>
      </c>
      <c r="O229" s="479">
        <v>0.36</v>
      </c>
      <c r="P229" s="479">
        <v>0.47199999999999998</v>
      </c>
      <c r="Q229" s="479">
        <v>33.08</v>
      </c>
      <c r="R229" s="112">
        <v>65.8374792703151</v>
      </c>
      <c r="S229" s="479">
        <v>58.36</v>
      </c>
      <c r="T229" s="479">
        <v>299</v>
      </c>
      <c r="U229" s="112">
        <v>5.86</v>
      </c>
      <c r="V229" s="479">
        <v>40.04</v>
      </c>
      <c r="W229" s="112">
        <v>306.75778283978741</v>
      </c>
      <c r="X229" s="487">
        <v>4</v>
      </c>
      <c r="Y229" s="113">
        <v>10</v>
      </c>
      <c r="Z229" s="396">
        <v>3</v>
      </c>
      <c r="AA229" s="91">
        <v>73.53</v>
      </c>
      <c r="AB229" s="113">
        <v>87.17</v>
      </c>
      <c r="AC229" s="113">
        <v>5.47</v>
      </c>
      <c r="AD229" s="113">
        <v>67.88</v>
      </c>
      <c r="AE229" s="78">
        <v>319.58</v>
      </c>
      <c r="AF229" s="113">
        <v>82.59</v>
      </c>
      <c r="AG229" s="113">
        <v>97.1</v>
      </c>
      <c r="AH229" s="113">
        <v>19</v>
      </c>
      <c r="AI229" s="113">
        <v>98.5</v>
      </c>
      <c r="AJ229" s="113">
        <v>85</v>
      </c>
      <c r="AK229" s="113">
        <v>56.5</v>
      </c>
      <c r="AL229" s="113">
        <v>82.69</v>
      </c>
      <c r="AM229" s="489">
        <v>19978.330000000002</v>
      </c>
      <c r="AN229" s="489">
        <v>21068</v>
      </c>
      <c r="AO229" s="484">
        <f t="shared" si="11"/>
        <v>1.8180865634581707</v>
      </c>
      <c r="AP229" s="83"/>
      <c r="AQ229" s="500">
        <v>16.829999999999998</v>
      </c>
      <c r="AR229" s="156"/>
      <c r="AS229" s="156"/>
      <c r="AT229" s="156"/>
      <c r="AU229" s="77"/>
      <c r="AV229" s="77"/>
      <c r="AW229" s="157"/>
      <c r="AX229" s="58"/>
      <c r="BC229" s="58"/>
      <c r="BD229" s="393"/>
      <c r="BE229" s="390"/>
      <c r="BF229" s="388"/>
      <c r="BG229" s="388"/>
      <c r="BH229" s="384"/>
      <c r="BI229" s="385"/>
      <c r="BJ229" s="383"/>
      <c r="BK229" s="393"/>
      <c r="BL229" s="58"/>
      <c r="BN229" s="58"/>
      <c r="BO229" s="382"/>
      <c r="BP229" s="383"/>
      <c r="BQ229" s="382"/>
      <c r="BR229" s="382"/>
      <c r="BS229" s="384"/>
      <c r="BT229" s="383"/>
      <c r="BU229" s="383"/>
      <c r="BV229" s="382"/>
      <c r="BW229" s="58"/>
    </row>
    <row r="230" spans="1:75" x14ac:dyDescent="0.25">
      <c r="A230" s="138" t="s">
        <v>326</v>
      </c>
      <c r="B230" s="139" t="s">
        <v>183</v>
      </c>
      <c r="C230" s="140">
        <v>1414</v>
      </c>
      <c r="D230" s="394">
        <v>10</v>
      </c>
      <c r="E230" s="394">
        <v>0</v>
      </c>
      <c r="F230" s="394">
        <v>0</v>
      </c>
      <c r="G230" s="394">
        <v>0</v>
      </c>
      <c r="H230" s="395">
        <v>717</v>
      </c>
      <c r="I230" s="394">
        <v>0</v>
      </c>
      <c r="J230" s="476">
        <f t="shared" si="12"/>
        <v>57.985149349674387</v>
      </c>
      <c r="K230" s="394">
        <v>3</v>
      </c>
      <c r="L230" s="394">
        <v>0</v>
      </c>
      <c r="M230" s="479">
        <v>0.63300000000000001</v>
      </c>
      <c r="N230" s="479">
        <v>48.72</v>
      </c>
      <c r="O230" s="479">
        <v>0.17</v>
      </c>
      <c r="P230" s="479">
        <v>0.501</v>
      </c>
      <c r="Q230" s="479" t="s">
        <v>162</v>
      </c>
      <c r="R230" s="112">
        <v>71.174255391989021</v>
      </c>
      <c r="S230" s="479">
        <v>61.73</v>
      </c>
      <c r="T230" s="479">
        <v>55</v>
      </c>
      <c r="U230" s="112">
        <v>3.16</v>
      </c>
      <c r="V230" s="479">
        <v>28.45</v>
      </c>
      <c r="W230" s="112">
        <v>28.673835125448029</v>
      </c>
      <c r="X230" s="487">
        <v>4</v>
      </c>
      <c r="Y230" s="113">
        <v>10</v>
      </c>
      <c r="Z230" s="396">
        <v>1</v>
      </c>
      <c r="AA230" s="91">
        <v>54.64</v>
      </c>
      <c r="AB230" s="113">
        <v>79.540000000000006</v>
      </c>
      <c r="AC230" s="113">
        <v>2.56</v>
      </c>
      <c r="AD230" s="113">
        <v>69.95</v>
      </c>
      <c r="AE230" s="78">
        <v>186.97</v>
      </c>
      <c r="AF230" s="113">
        <v>74.239999999999995</v>
      </c>
      <c r="AG230" s="113">
        <v>91.17</v>
      </c>
      <c r="AH230" s="113">
        <v>12.8</v>
      </c>
      <c r="AI230" s="113">
        <v>90</v>
      </c>
      <c r="AJ230" s="113">
        <v>59.5</v>
      </c>
      <c r="AK230" s="113">
        <v>4</v>
      </c>
      <c r="AL230" s="113">
        <v>79.58</v>
      </c>
      <c r="AM230" s="489">
        <v>4850.6000000000004</v>
      </c>
      <c r="AN230" s="489">
        <v>5090</v>
      </c>
      <c r="AO230" s="484">
        <f t="shared" si="11"/>
        <v>1.6451573001278168</v>
      </c>
      <c r="AP230" s="83"/>
      <c r="AQ230" s="500">
        <v>8.1999999999999993</v>
      </c>
      <c r="AR230" s="156"/>
      <c r="AS230" s="156"/>
      <c r="AT230" s="156"/>
      <c r="AU230" s="77"/>
      <c r="AV230" s="77"/>
      <c r="AW230" s="157"/>
      <c r="AX230" s="58"/>
      <c r="BC230" s="58"/>
      <c r="BD230" s="393"/>
      <c r="BE230" s="390"/>
      <c r="BF230" s="388"/>
      <c r="BG230" s="388"/>
      <c r="BH230" s="384"/>
      <c r="BI230" s="385"/>
      <c r="BJ230" s="383"/>
      <c r="BK230" s="393"/>
      <c r="BL230" s="58"/>
      <c r="BN230" s="58"/>
      <c r="BO230" s="382"/>
      <c r="BP230" s="383"/>
      <c r="BQ230" s="382"/>
      <c r="BR230" s="382"/>
      <c r="BS230" s="384"/>
      <c r="BT230" s="383"/>
      <c r="BU230" s="383"/>
      <c r="BV230" s="382"/>
      <c r="BW230" s="58"/>
    </row>
    <row r="231" spans="1:75" x14ac:dyDescent="0.25">
      <c r="A231" s="138" t="s">
        <v>326</v>
      </c>
      <c r="B231" s="139" t="s">
        <v>338</v>
      </c>
      <c r="C231" s="140">
        <v>1415</v>
      </c>
      <c r="D231" s="394">
        <v>18</v>
      </c>
      <c r="E231" s="394">
        <v>0</v>
      </c>
      <c r="F231" s="394">
        <v>0</v>
      </c>
      <c r="G231" s="394">
        <v>0</v>
      </c>
      <c r="H231" s="395">
        <v>110</v>
      </c>
      <c r="I231" s="394">
        <v>175</v>
      </c>
      <c r="J231" s="476">
        <f t="shared" si="12"/>
        <v>16.825478400937936</v>
      </c>
      <c r="K231" s="394">
        <v>2</v>
      </c>
      <c r="L231" s="394">
        <v>1</v>
      </c>
      <c r="M231" s="479">
        <v>0.63300000000000001</v>
      </c>
      <c r="N231" s="479">
        <v>55.87</v>
      </c>
      <c r="O231" s="479">
        <v>0.08</v>
      </c>
      <c r="P231" s="479">
        <v>0.46400000000000002</v>
      </c>
      <c r="Q231" s="479">
        <v>67.38</v>
      </c>
      <c r="R231" s="112">
        <v>65.672630881378396</v>
      </c>
      <c r="S231" s="479">
        <v>64</v>
      </c>
      <c r="T231" s="479">
        <v>89</v>
      </c>
      <c r="U231" s="112">
        <v>3.97</v>
      </c>
      <c r="V231" s="479">
        <v>36.840000000000003</v>
      </c>
      <c r="W231" s="112">
        <v>4.9916805324459235</v>
      </c>
      <c r="X231" s="487">
        <v>3</v>
      </c>
      <c r="Y231" s="113">
        <v>5</v>
      </c>
      <c r="Z231" s="396">
        <v>4</v>
      </c>
      <c r="AA231" s="91">
        <v>56.47</v>
      </c>
      <c r="AB231" s="113">
        <v>88.19</v>
      </c>
      <c r="AC231" s="113">
        <v>1.19</v>
      </c>
      <c r="AD231" s="113">
        <v>63.52</v>
      </c>
      <c r="AE231" s="78">
        <v>268.86</v>
      </c>
      <c r="AF231" s="113">
        <v>69.959999999999994</v>
      </c>
      <c r="AG231" s="113">
        <v>91.73</v>
      </c>
      <c r="AH231" s="113">
        <v>18.899999999999999</v>
      </c>
      <c r="AI231" s="113">
        <v>91</v>
      </c>
      <c r="AJ231" s="113">
        <v>57.5</v>
      </c>
      <c r="AK231" s="113">
        <v>30</v>
      </c>
      <c r="AL231" s="113">
        <v>81.430000000000007</v>
      </c>
      <c r="AM231" s="489">
        <v>11452.91</v>
      </c>
      <c r="AN231" s="489">
        <v>11776</v>
      </c>
      <c r="AO231" s="484">
        <f t="shared" si="11"/>
        <v>0.94034325482926795</v>
      </c>
      <c r="AP231" s="83"/>
      <c r="AQ231" s="500">
        <v>13.27</v>
      </c>
      <c r="AR231" s="156"/>
      <c r="AS231" s="156"/>
      <c r="AT231" s="156"/>
      <c r="AU231" s="77"/>
      <c r="AV231" s="77"/>
      <c r="AW231" s="157"/>
      <c r="AX231" s="58"/>
      <c r="BC231" s="58"/>
      <c r="BD231" s="393"/>
      <c r="BE231" s="390"/>
      <c r="BF231" s="388"/>
      <c r="BG231" s="388"/>
      <c r="BH231" s="384"/>
      <c r="BI231" s="385"/>
      <c r="BJ231" s="383"/>
      <c r="BK231" s="393"/>
      <c r="BL231" s="58"/>
      <c r="BN231" s="58"/>
      <c r="BO231" s="382"/>
      <c r="BP231" s="383"/>
      <c r="BQ231" s="382"/>
      <c r="BR231" s="382"/>
      <c r="BS231" s="384"/>
      <c r="BT231" s="383"/>
      <c r="BU231" s="383"/>
      <c r="BV231" s="382"/>
      <c r="BW231" s="58"/>
    </row>
    <row r="232" spans="1:75" x14ac:dyDescent="0.25">
      <c r="A232" s="138" t="s">
        <v>326</v>
      </c>
      <c r="B232" s="139" t="s">
        <v>339</v>
      </c>
      <c r="C232" s="140">
        <v>1416</v>
      </c>
      <c r="D232" s="394">
        <v>8</v>
      </c>
      <c r="E232" s="394">
        <v>15</v>
      </c>
      <c r="F232" s="394">
        <v>0</v>
      </c>
      <c r="G232" s="394">
        <v>0</v>
      </c>
      <c r="H232" s="395">
        <v>466</v>
      </c>
      <c r="I232" s="394">
        <v>112</v>
      </c>
      <c r="J232" s="476">
        <f t="shared" si="12"/>
        <v>31.255042550003903</v>
      </c>
      <c r="K232" s="394">
        <v>3</v>
      </c>
      <c r="L232" s="394">
        <v>3</v>
      </c>
      <c r="M232" s="479">
        <v>0.66100000000000003</v>
      </c>
      <c r="N232" s="479">
        <v>50.16</v>
      </c>
      <c r="O232" s="479">
        <v>0.3</v>
      </c>
      <c r="P232" s="479">
        <v>0.50600000000000001</v>
      </c>
      <c r="Q232" s="479">
        <v>39.03</v>
      </c>
      <c r="R232" s="112">
        <v>66.750041687510418</v>
      </c>
      <c r="S232" s="479">
        <v>60.19</v>
      </c>
      <c r="T232" s="479">
        <v>53</v>
      </c>
      <c r="U232" s="112">
        <v>3.85</v>
      </c>
      <c r="V232" s="479">
        <v>34.15</v>
      </c>
      <c r="W232" s="112">
        <v>20</v>
      </c>
      <c r="X232" s="487">
        <v>4</v>
      </c>
      <c r="Y232" s="113">
        <v>10</v>
      </c>
      <c r="Z232" s="396">
        <v>2</v>
      </c>
      <c r="AA232" s="91">
        <v>65.92</v>
      </c>
      <c r="AB232" s="113">
        <v>82.62</v>
      </c>
      <c r="AC232" s="113">
        <v>5.34</v>
      </c>
      <c r="AD232" s="113">
        <v>67.540000000000006</v>
      </c>
      <c r="AE232" s="78">
        <v>308.33</v>
      </c>
      <c r="AF232" s="113">
        <v>79.75</v>
      </c>
      <c r="AG232" s="113">
        <v>93.93</v>
      </c>
      <c r="AH232" s="113">
        <v>13.8</v>
      </c>
      <c r="AI232" s="113">
        <v>91</v>
      </c>
      <c r="AJ232" s="113">
        <v>28.5</v>
      </c>
      <c r="AK232" s="113">
        <v>6</v>
      </c>
      <c r="AL232" s="113">
        <v>79.84</v>
      </c>
      <c r="AM232" s="489">
        <v>8734.9599999999991</v>
      </c>
      <c r="AN232" s="489">
        <v>9371</v>
      </c>
      <c r="AO232" s="484">
        <f t="shared" si="11"/>
        <v>2.4271815020713734</v>
      </c>
      <c r="AP232" s="83"/>
      <c r="AQ232" s="500">
        <v>23.64</v>
      </c>
      <c r="AR232" s="156"/>
      <c r="AS232" s="156"/>
      <c r="AT232" s="156"/>
      <c r="AU232" s="77"/>
      <c r="AV232" s="77"/>
      <c r="AW232" s="157"/>
      <c r="AX232" s="58"/>
      <c r="BC232" s="58"/>
      <c r="BD232" s="393"/>
      <c r="BE232" s="390"/>
      <c r="BF232" s="388"/>
      <c r="BG232" s="388"/>
      <c r="BH232" s="384"/>
      <c r="BI232" s="385"/>
      <c r="BJ232" s="383"/>
      <c r="BK232" s="393"/>
      <c r="BL232" s="58"/>
      <c r="BN232" s="58"/>
      <c r="BO232" s="382"/>
      <c r="BP232" s="383"/>
      <c r="BQ232" s="382"/>
      <c r="BR232" s="382"/>
      <c r="BS232" s="384"/>
      <c r="BT232" s="383"/>
      <c r="BU232" s="383"/>
      <c r="BV232" s="382"/>
      <c r="BW232" s="58"/>
    </row>
    <row r="233" spans="1:75" x14ac:dyDescent="0.25">
      <c r="A233" s="138" t="s">
        <v>340</v>
      </c>
      <c r="B233" s="139" t="s">
        <v>341</v>
      </c>
      <c r="C233" s="140">
        <v>1501</v>
      </c>
      <c r="D233" s="394">
        <v>0</v>
      </c>
      <c r="E233" s="394">
        <v>134</v>
      </c>
      <c r="F233" s="394">
        <v>0</v>
      </c>
      <c r="G233" s="394">
        <v>0</v>
      </c>
      <c r="H233" s="395">
        <v>6108</v>
      </c>
      <c r="I233" s="394">
        <v>0</v>
      </c>
      <c r="J233" s="476">
        <f t="shared" si="12"/>
        <v>48.079631077824757</v>
      </c>
      <c r="K233" s="394">
        <v>65</v>
      </c>
      <c r="L233" s="394">
        <v>10</v>
      </c>
      <c r="M233" s="479">
        <v>0.69899999999999995</v>
      </c>
      <c r="N233" s="479">
        <v>55.93</v>
      </c>
      <c r="O233" s="479">
        <v>0.34</v>
      </c>
      <c r="P233" s="479">
        <v>0.497</v>
      </c>
      <c r="Q233" s="479">
        <v>47.62</v>
      </c>
      <c r="R233" s="112">
        <v>67.616493462956768</v>
      </c>
      <c r="S233" s="479">
        <v>64.930000000000007</v>
      </c>
      <c r="T233" s="479">
        <v>1510</v>
      </c>
      <c r="U233" s="112">
        <v>1.94</v>
      </c>
      <c r="V233" s="479">
        <v>23.14</v>
      </c>
      <c r="W233" s="112">
        <v>130.17031630170317</v>
      </c>
      <c r="X233" s="487">
        <v>5</v>
      </c>
      <c r="Y233" s="113">
        <v>5</v>
      </c>
      <c r="Z233" s="396">
        <v>3</v>
      </c>
      <c r="AA233" s="91">
        <v>78.430000000000007</v>
      </c>
      <c r="AB233" s="113">
        <v>73.180000000000007</v>
      </c>
      <c r="AC233" s="113">
        <v>5.48</v>
      </c>
      <c r="AD233" s="113">
        <v>66.63</v>
      </c>
      <c r="AE233" s="78">
        <v>137.1</v>
      </c>
      <c r="AF233" s="113">
        <v>78.56</v>
      </c>
      <c r="AG233" s="113">
        <v>83.6</v>
      </c>
      <c r="AH233" s="113">
        <v>15.6</v>
      </c>
      <c r="AI233" s="113">
        <v>88.5</v>
      </c>
      <c r="AJ233" s="113">
        <v>55</v>
      </c>
      <c r="AK233" s="113">
        <v>38.5</v>
      </c>
      <c r="AL233" s="113">
        <v>84.23</v>
      </c>
      <c r="AM233" s="489">
        <v>124828.36</v>
      </c>
      <c r="AN233" s="490">
        <v>132484</v>
      </c>
      <c r="AO233" s="484">
        <f t="shared" si="11"/>
        <v>2.0443110844362611</v>
      </c>
      <c r="AP233" s="83"/>
      <c r="AQ233" s="500">
        <v>12.61</v>
      </c>
      <c r="AR233" s="156"/>
      <c r="AS233" s="156"/>
      <c r="AT233" s="156"/>
      <c r="AU233" s="77"/>
      <c r="AV233" s="77"/>
      <c r="AW233" s="157"/>
      <c r="AX233" s="92"/>
      <c r="BC233" s="58"/>
      <c r="BD233" s="393"/>
      <c r="BE233" s="390"/>
      <c r="BF233" s="388"/>
      <c r="BG233" s="388"/>
      <c r="BH233" s="384"/>
      <c r="BI233" s="385"/>
      <c r="BJ233" s="383"/>
      <c r="BK233" s="393"/>
      <c r="BL233" s="58"/>
      <c r="BN233" s="58"/>
      <c r="BO233" s="382"/>
      <c r="BP233" s="383"/>
      <c r="BQ233" s="382"/>
      <c r="BR233" s="382"/>
      <c r="BS233" s="384"/>
      <c r="BT233" s="383"/>
      <c r="BU233" s="383"/>
      <c r="BV233" s="382"/>
      <c r="BW233" s="58"/>
    </row>
    <row r="234" spans="1:75" x14ac:dyDescent="0.25">
      <c r="A234" s="138" t="s">
        <v>340</v>
      </c>
      <c r="B234" s="139" t="s">
        <v>342</v>
      </c>
      <c r="C234" s="140">
        <v>1502</v>
      </c>
      <c r="D234" s="394">
        <v>0</v>
      </c>
      <c r="E234" s="394">
        <v>52</v>
      </c>
      <c r="F234" s="394">
        <v>0</v>
      </c>
      <c r="G234" s="394">
        <v>0</v>
      </c>
      <c r="H234" s="395">
        <v>1365</v>
      </c>
      <c r="I234" s="394">
        <v>28</v>
      </c>
      <c r="J234" s="476">
        <f t="shared" si="12"/>
        <v>32.107315451897676</v>
      </c>
      <c r="K234" s="394">
        <v>7</v>
      </c>
      <c r="L234" s="394">
        <v>0</v>
      </c>
      <c r="M234" s="479">
        <v>0.68600000000000005</v>
      </c>
      <c r="N234" s="479">
        <v>66.37</v>
      </c>
      <c r="O234" s="479">
        <v>0.18</v>
      </c>
      <c r="P234" s="479">
        <v>0.46600000000000003</v>
      </c>
      <c r="Q234" s="479">
        <v>58.29</v>
      </c>
      <c r="R234" s="112">
        <v>76.304654442877293</v>
      </c>
      <c r="S234" s="479">
        <v>65.039999999999992</v>
      </c>
      <c r="T234" s="479">
        <v>216</v>
      </c>
      <c r="U234" s="112">
        <v>3.31</v>
      </c>
      <c r="V234" s="479">
        <v>42.73</v>
      </c>
      <c r="W234" s="112">
        <v>27.072758037225043</v>
      </c>
      <c r="X234" s="487">
        <v>4</v>
      </c>
      <c r="Y234" s="113">
        <v>5</v>
      </c>
      <c r="Z234" s="396">
        <v>4</v>
      </c>
      <c r="AA234" s="91">
        <v>67.55</v>
      </c>
      <c r="AB234" s="113">
        <v>53.02</v>
      </c>
      <c r="AC234" s="113">
        <v>4.08</v>
      </c>
      <c r="AD234" s="113">
        <v>61.44</v>
      </c>
      <c r="AE234" s="78">
        <v>145.69999999999999</v>
      </c>
      <c r="AF234" s="113">
        <v>71.2</v>
      </c>
      <c r="AG234" s="113">
        <v>75.56</v>
      </c>
      <c r="AH234" s="113">
        <v>22</v>
      </c>
      <c r="AI234" s="113">
        <v>113</v>
      </c>
      <c r="AJ234" s="113">
        <v>69.5</v>
      </c>
      <c r="AK234" s="113">
        <v>64</v>
      </c>
      <c r="AL234" s="113">
        <v>82.74</v>
      </c>
      <c r="AM234" s="489">
        <v>19832.439999999999</v>
      </c>
      <c r="AN234" s="489">
        <v>21283</v>
      </c>
      <c r="AO234" s="484">
        <f t="shared" si="11"/>
        <v>2.4380257799847143</v>
      </c>
      <c r="AP234" s="83"/>
      <c r="AQ234" s="500">
        <v>20.36</v>
      </c>
      <c r="AR234" s="156"/>
      <c r="AS234" s="156"/>
      <c r="AT234" s="156"/>
      <c r="AU234" s="77"/>
      <c r="AV234" s="77"/>
      <c r="AW234" s="157"/>
      <c r="AX234" s="58"/>
      <c r="BC234" s="58"/>
      <c r="BD234" s="393"/>
      <c r="BE234" s="390"/>
      <c r="BF234" s="388"/>
      <c r="BG234" s="388"/>
      <c r="BH234" s="384"/>
      <c r="BI234" s="385"/>
      <c r="BJ234" s="383"/>
      <c r="BK234" s="393"/>
      <c r="BL234" s="58"/>
      <c r="BN234" s="58"/>
      <c r="BO234" s="382"/>
      <c r="BP234" s="383"/>
      <c r="BQ234" s="382"/>
      <c r="BR234" s="382"/>
      <c r="BS234" s="384"/>
      <c r="BT234" s="383"/>
      <c r="BU234" s="383"/>
      <c r="BV234" s="382"/>
      <c r="BW234" s="58"/>
    </row>
    <row r="235" spans="1:75" x14ac:dyDescent="0.25">
      <c r="A235" s="138" t="s">
        <v>340</v>
      </c>
      <c r="B235" s="139" t="s">
        <v>343</v>
      </c>
      <c r="C235" s="140">
        <v>1503</v>
      </c>
      <c r="D235" s="394">
        <v>0</v>
      </c>
      <c r="E235" s="394">
        <v>8</v>
      </c>
      <c r="F235" s="394">
        <v>0</v>
      </c>
      <c r="G235" s="394">
        <v>0</v>
      </c>
      <c r="H235" s="395">
        <v>5935</v>
      </c>
      <c r="I235" s="394">
        <v>0</v>
      </c>
      <c r="J235" s="476">
        <f t="shared" si="12"/>
        <v>60.577003268841445</v>
      </c>
      <c r="K235" s="394">
        <v>77</v>
      </c>
      <c r="L235" s="394">
        <v>3</v>
      </c>
      <c r="M235" s="479">
        <v>0.67500000000000004</v>
      </c>
      <c r="N235" s="479">
        <v>64.05</v>
      </c>
      <c r="O235" s="479">
        <v>0.24</v>
      </c>
      <c r="P235" s="479">
        <v>0.48099999999999998</v>
      </c>
      <c r="Q235" s="479">
        <v>56.39</v>
      </c>
      <c r="R235" s="112">
        <v>76.18040873854828</v>
      </c>
      <c r="S235" s="479">
        <v>67.53</v>
      </c>
      <c r="T235" s="479">
        <v>1660</v>
      </c>
      <c r="U235" s="112">
        <v>2.84</v>
      </c>
      <c r="V235" s="479">
        <v>27.97</v>
      </c>
      <c r="W235" s="112">
        <v>16.25582944703531</v>
      </c>
      <c r="X235" s="487">
        <v>5</v>
      </c>
      <c r="Y235" s="113">
        <v>10</v>
      </c>
      <c r="Z235" s="396">
        <v>3</v>
      </c>
      <c r="AA235" s="91">
        <v>74.44</v>
      </c>
      <c r="AB235" s="113">
        <v>61.33</v>
      </c>
      <c r="AC235" s="113">
        <v>4.6100000000000003</v>
      </c>
      <c r="AD235" s="113">
        <v>60.7</v>
      </c>
      <c r="AE235" s="78">
        <v>48.5</v>
      </c>
      <c r="AF235" s="113">
        <v>67.8</v>
      </c>
      <c r="AG235" s="113">
        <v>82.39</v>
      </c>
      <c r="AH235" s="113">
        <v>17.3</v>
      </c>
      <c r="AI235" s="113">
        <v>79</v>
      </c>
      <c r="AJ235" s="113">
        <v>54</v>
      </c>
      <c r="AK235" s="113">
        <v>35.5</v>
      </c>
      <c r="AL235" s="113">
        <v>82.18</v>
      </c>
      <c r="AM235" s="489">
        <v>117492.95</v>
      </c>
      <c r="AN235" s="490">
        <v>124599</v>
      </c>
      <c r="AO235" s="484">
        <f t="shared" si="11"/>
        <v>2.01602167052009</v>
      </c>
      <c r="AP235" s="83"/>
      <c r="AQ235" s="500">
        <v>21.33</v>
      </c>
      <c r="AR235" s="156"/>
      <c r="AS235" s="156"/>
      <c r="AT235" s="156"/>
      <c r="AU235" s="77"/>
      <c r="AV235" s="77"/>
      <c r="AW235" s="157"/>
      <c r="AX235" s="92"/>
      <c r="BC235" s="58"/>
      <c r="BD235" s="393"/>
      <c r="BE235" s="390"/>
      <c r="BF235" s="388"/>
      <c r="BG235" s="388"/>
      <c r="BH235" s="384"/>
      <c r="BI235" s="385"/>
      <c r="BJ235" s="383"/>
      <c r="BK235" s="393"/>
      <c r="BL235" s="58"/>
      <c r="BN235" s="58"/>
      <c r="BO235" s="382"/>
      <c r="BP235" s="383"/>
      <c r="BQ235" s="382"/>
      <c r="BR235" s="382"/>
      <c r="BS235" s="384"/>
      <c r="BT235" s="383"/>
      <c r="BU235" s="383"/>
      <c r="BV235" s="382"/>
      <c r="BW235" s="58"/>
    </row>
    <row r="236" spans="1:75" x14ac:dyDescent="0.25">
      <c r="A236" s="138" t="s">
        <v>340</v>
      </c>
      <c r="B236" s="139" t="s">
        <v>344</v>
      </c>
      <c r="C236" s="140">
        <v>1504</v>
      </c>
      <c r="D236" s="394">
        <v>0</v>
      </c>
      <c r="E236" s="394">
        <v>4</v>
      </c>
      <c r="F236" s="394">
        <v>0</v>
      </c>
      <c r="G236" s="394">
        <v>0</v>
      </c>
      <c r="H236" s="395">
        <v>249</v>
      </c>
      <c r="I236" s="394">
        <v>21</v>
      </c>
      <c r="J236" s="476">
        <f t="shared" si="12"/>
        <v>11.76903051993594</v>
      </c>
      <c r="K236" s="394">
        <v>1</v>
      </c>
      <c r="L236" s="394">
        <v>1</v>
      </c>
      <c r="M236" s="479">
        <v>0.626</v>
      </c>
      <c r="N236" s="479">
        <v>63.38</v>
      </c>
      <c r="O236" s="479">
        <v>0.1</v>
      </c>
      <c r="P236" s="479">
        <v>0.47599999999999998</v>
      </c>
      <c r="Q236" s="479">
        <v>71.22</v>
      </c>
      <c r="R236" s="112">
        <v>74.003828084217858</v>
      </c>
      <c r="S236" s="479">
        <v>68.53</v>
      </c>
      <c r="T236" s="479">
        <v>65</v>
      </c>
      <c r="U236" s="112">
        <v>1.05</v>
      </c>
      <c r="V236" s="479">
        <v>41.32</v>
      </c>
      <c r="W236" s="112">
        <v>2.4570024570024569</v>
      </c>
      <c r="X236" s="487">
        <v>3</v>
      </c>
      <c r="Y236" s="113">
        <v>10</v>
      </c>
      <c r="Z236" s="396">
        <v>2</v>
      </c>
      <c r="AA236" s="91">
        <v>42.63</v>
      </c>
      <c r="AB236" s="113">
        <v>72.52</v>
      </c>
      <c r="AC236" s="113">
        <v>1.41</v>
      </c>
      <c r="AD236" s="113">
        <v>62.32</v>
      </c>
      <c r="AE236" s="78">
        <v>43</v>
      </c>
      <c r="AF236" s="113">
        <v>66.989999999999995</v>
      </c>
      <c r="AG236" s="113">
        <v>94.92</v>
      </c>
      <c r="AH236" s="113">
        <v>19.899999999999999</v>
      </c>
      <c r="AI236" s="113">
        <v>100</v>
      </c>
      <c r="AJ236" s="113">
        <v>44.5</v>
      </c>
      <c r="AK236" s="113">
        <v>24</v>
      </c>
      <c r="AL236" s="113">
        <v>73.459999999999994</v>
      </c>
      <c r="AM236" s="489">
        <v>8187.84</v>
      </c>
      <c r="AN236" s="489">
        <v>8418</v>
      </c>
      <c r="AO236" s="484">
        <f t="shared" si="11"/>
        <v>0.93699925743541579</v>
      </c>
      <c r="AP236" s="83"/>
      <c r="AQ236" s="500">
        <v>11.35</v>
      </c>
      <c r="AR236" s="156"/>
      <c r="AS236" s="156"/>
      <c r="AT236" s="156"/>
      <c r="AU236" s="77"/>
      <c r="AV236" s="77"/>
      <c r="AW236" s="157"/>
      <c r="AX236" s="58"/>
      <c r="BC236" s="58"/>
      <c r="BD236" s="393"/>
      <c r="BE236" s="390"/>
      <c r="BF236" s="388"/>
      <c r="BG236" s="388"/>
      <c r="BH236" s="384"/>
      <c r="BI236" s="385"/>
      <c r="BJ236" s="383"/>
      <c r="BK236" s="393"/>
      <c r="BL236" s="58"/>
      <c r="BN236" s="58"/>
      <c r="BO236" s="382"/>
      <c r="BP236" s="383"/>
      <c r="BQ236" s="382"/>
      <c r="BR236" s="382"/>
      <c r="BS236" s="384"/>
      <c r="BT236" s="383"/>
      <c r="BU236" s="383"/>
      <c r="BV236" s="382"/>
      <c r="BW236" s="58"/>
    </row>
    <row r="237" spans="1:75" x14ac:dyDescent="0.25">
      <c r="A237" s="138" t="s">
        <v>340</v>
      </c>
      <c r="B237" s="139" t="s">
        <v>345</v>
      </c>
      <c r="C237" s="140">
        <v>1505</v>
      </c>
      <c r="D237" s="394">
        <v>0</v>
      </c>
      <c r="E237" s="394">
        <v>3</v>
      </c>
      <c r="F237" s="394">
        <v>0</v>
      </c>
      <c r="G237" s="394">
        <v>0</v>
      </c>
      <c r="H237" s="395">
        <v>587</v>
      </c>
      <c r="I237" s="394">
        <v>0</v>
      </c>
      <c r="J237" s="476">
        <f t="shared" si="12"/>
        <v>16.055978110031727</v>
      </c>
      <c r="K237" s="394">
        <v>5</v>
      </c>
      <c r="L237" s="394">
        <v>0</v>
      </c>
      <c r="M237" s="479">
        <v>0.62</v>
      </c>
      <c r="N237" s="479">
        <v>74.39</v>
      </c>
      <c r="O237" s="479">
        <v>0.11</v>
      </c>
      <c r="P237" s="479">
        <v>0.47899999999999998</v>
      </c>
      <c r="Q237" s="479">
        <v>65.25</v>
      </c>
      <c r="R237" s="112">
        <v>86.323830817961607</v>
      </c>
      <c r="S237" s="479">
        <v>66.45</v>
      </c>
      <c r="T237" s="479">
        <v>331</v>
      </c>
      <c r="U237" s="112">
        <v>2.21</v>
      </c>
      <c r="V237" s="479">
        <v>40.32</v>
      </c>
      <c r="W237" s="112">
        <v>36.171396772398445</v>
      </c>
      <c r="X237" s="487">
        <v>3</v>
      </c>
      <c r="Y237" s="113">
        <v>10</v>
      </c>
      <c r="Z237" s="396">
        <v>1</v>
      </c>
      <c r="AA237" s="91">
        <v>52.48</v>
      </c>
      <c r="AB237" s="113">
        <v>21.82</v>
      </c>
      <c r="AC237" s="113">
        <v>1.21</v>
      </c>
      <c r="AD237" s="113">
        <v>49.98</v>
      </c>
      <c r="AE237" s="78">
        <v>20.399999999999999</v>
      </c>
      <c r="AF237" s="113">
        <v>52.58</v>
      </c>
      <c r="AG237" s="113">
        <v>69.150000000000006</v>
      </c>
      <c r="AH237" s="113">
        <v>18.2</v>
      </c>
      <c r="AI237" s="113">
        <v>95.5</v>
      </c>
      <c r="AJ237" s="113">
        <v>34.5</v>
      </c>
      <c r="AK237" s="113">
        <v>18</v>
      </c>
      <c r="AL237" s="113">
        <v>76.540000000000006</v>
      </c>
      <c r="AM237" s="489">
        <v>29947.23</v>
      </c>
      <c r="AN237" s="489">
        <v>30836</v>
      </c>
      <c r="AO237" s="484">
        <f t="shared" si="11"/>
        <v>0.98926233466890523</v>
      </c>
      <c r="AP237" s="83"/>
      <c r="AQ237" s="500">
        <v>27.38</v>
      </c>
      <c r="AR237" s="156"/>
      <c r="AS237" s="156"/>
      <c r="AT237" s="156"/>
      <c r="AU237" s="77"/>
      <c r="AV237" s="77"/>
      <c r="AW237" s="157"/>
      <c r="AX237" s="58"/>
      <c r="BC237" s="58"/>
      <c r="BD237" s="393"/>
      <c r="BE237" s="390"/>
      <c r="BF237" s="388"/>
      <c r="BG237" s="388"/>
      <c r="BH237" s="384"/>
      <c r="BI237" s="385"/>
      <c r="BJ237" s="383"/>
      <c r="BK237" s="393"/>
      <c r="BL237" s="58"/>
      <c r="BN237" s="58"/>
      <c r="BO237" s="382"/>
      <c r="BP237" s="383"/>
      <c r="BQ237" s="382"/>
      <c r="BR237" s="382"/>
      <c r="BS237" s="384"/>
      <c r="BT237" s="383"/>
      <c r="BU237" s="383"/>
      <c r="BV237" s="382"/>
      <c r="BW237" s="58"/>
    </row>
    <row r="238" spans="1:75" x14ac:dyDescent="0.25">
      <c r="A238" s="138" t="s">
        <v>340</v>
      </c>
      <c r="B238" s="139" t="s">
        <v>190</v>
      </c>
      <c r="C238" s="140">
        <v>1506</v>
      </c>
      <c r="D238" s="394">
        <v>0</v>
      </c>
      <c r="E238" s="394">
        <v>2</v>
      </c>
      <c r="F238" s="394">
        <v>0</v>
      </c>
      <c r="G238" s="394">
        <v>0</v>
      </c>
      <c r="H238" s="395">
        <v>0</v>
      </c>
      <c r="I238" s="394">
        <v>94</v>
      </c>
      <c r="J238" s="476">
        <f t="shared" si="12"/>
        <v>0</v>
      </c>
      <c r="K238" s="394">
        <v>0</v>
      </c>
      <c r="L238" s="394">
        <v>0</v>
      </c>
      <c r="M238" s="479">
        <v>0.60199999999999998</v>
      </c>
      <c r="N238" s="479">
        <v>69.53</v>
      </c>
      <c r="O238" s="479">
        <v>0.1</v>
      </c>
      <c r="P238" s="479">
        <v>0.46100000000000002</v>
      </c>
      <c r="Q238" s="479" t="s">
        <v>162</v>
      </c>
      <c r="R238" s="112">
        <v>85.494342422556102</v>
      </c>
      <c r="S238" s="479">
        <v>76.97</v>
      </c>
      <c r="T238" s="479">
        <v>45</v>
      </c>
      <c r="U238" s="112">
        <v>2.93</v>
      </c>
      <c r="V238" s="479">
        <v>40.93</v>
      </c>
      <c r="W238" s="112">
        <v>4.7393364928909953</v>
      </c>
      <c r="X238" s="487">
        <v>2</v>
      </c>
      <c r="Y238" s="113">
        <v>5</v>
      </c>
      <c r="Z238" s="396">
        <v>1</v>
      </c>
      <c r="AA238" s="91">
        <v>34.89</v>
      </c>
      <c r="AB238" s="113">
        <v>65.41</v>
      </c>
      <c r="AC238" s="113">
        <v>2.69</v>
      </c>
      <c r="AD238" s="113">
        <v>53.93</v>
      </c>
      <c r="AE238" s="78">
        <v>96.4</v>
      </c>
      <c r="AF238" s="113">
        <v>65.64</v>
      </c>
      <c r="AG238" s="113">
        <v>94.54</v>
      </c>
      <c r="AH238" s="113">
        <v>15</v>
      </c>
      <c r="AI238" s="113">
        <v>115</v>
      </c>
      <c r="AJ238" s="113">
        <v>72</v>
      </c>
      <c r="AK238" s="113">
        <v>77</v>
      </c>
      <c r="AL238" s="113">
        <v>70.98</v>
      </c>
      <c r="AM238" s="489">
        <v>4224.18</v>
      </c>
      <c r="AN238" s="489">
        <v>4282</v>
      </c>
      <c r="AO238" s="484">
        <f t="shared" si="11"/>
        <v>0.45626212266838145</v>
      </c>
      <c r="AP238" s="83"/>
      <c r="AQ238" s="500">
        <v>5.56</v>
      </c>
      <c r="AR238" s="156"/>
      <c r="AS238" s="156"/>
      <c r="AT238" s="156"/>
      <c r="AU238" s="77"/>
      <c r="AV238" s="77"/>
      <c r="AW238" s="157"/>
      <c r="AX238" s="58"/>
      <c r="BC238" s="58"/>
      <c r="BD238" s="393"/>
      <c r="BE238" s="390"/>
      <c r="BF238" s="388"/>
      <c r="BG238" s="388"/>
      <c r="BH238" s="384"/>
      <c r="BI238" s="385"/>
      <c r="BJ238" s="383"/>
      <c r="BK238" s="393"/>
      <c r="BL238" s="58"/>
      <c r="BN238" s="58"/>
      <c r="BO238" s="382"/>
      <c r="BP238" s="383"/>
      <c r="BQ238" s="382"/>
      <c r="BR238" s="382"/>
      <c r="BS238" s="384"/>
      <c r="BT238" s="383"/>
      <c r="BU238" s="383"/>
      <c r="BV238" s="382"/>
      <c r="BW238" s="58"/>
    </row>
    <row r="239" spans="1:75" x14ac:dyDescent="0.25">
      <c r="A239" s="138" t="s">
        <v>340</v>
      </c>
      <c r="B239" s="139" t="s">
        <v>346</v>
      </c>
      <c r="C239" s="140">
        <v>1507</v>
      </c>
      <c r="D239" s="394">
        <v>0</v>
      </c>
      <c r="E239" s="394">
        <v>230</v>
      </c>
      <c r="F239" s="394">
        <v>0</v>
      </c>
      <c r="G239" s="394">
        <v>0</v>
      </c>
      <c r="H239" s="395">
        <v>2152</v>
      </c>
      <c r="I239" s="394">
        <v>0</v>
      </c>
      <c r="J239" s="476">
        <f t="shared" si="12"/>
        <v>0</v>
      </c>
      <c r="K239" s="394">
        <v>0</v>
      </c>
      <c r="L239" s="394">
        <v>0</v>
      </c>
      <c r="M239" s="479">
        <v>0.56799999999999995</v>
      </c>
      <c r="N239" s="479">
        <v>71.760000000000005</v>
      </c>
      <c r="O239" s="479">
        <v>0.14000000000000001</v>
      </c>
      <c r="P239" s="479">
        <v>0.44900000000000001</v>
      </c>
      <c r="Q239" s="479" t="s">
        <v>162</v>
      </c>
      <c r="R239" s="112">
        <v>89.609404626469484</v>
      </c>
      <c r="S239" s="479">
        <v>65.210000000000008</v>
      </c>
      <c r="T239" s="479">
        <v>36</v>
      </c>
      <c r="U239" s="112">
        <v>1.98</v>
      </c>
      <c r="V239" s="479">
        <v>40.21</v>
      </c>
      <c r="W239" s="112">
        <v>55.649241146711638</v>
      </c>
      <c r="X239" s="487">
        <v>2</v>
      </c>
      <c r="Y239" s="113">
        <v>10</v>
      </c>
      <c r="Z239" s="396">
        <v>2</v>
      </c>
      <c r="AA239" s="91">
        <v>34.9</v>
      </c>
      <c r="AB239" s="113">
        <v>46.38</v>
      </c>
      <c r="AC239" s="113">
        <v>2.0499999999999998</v>
      </c>
      <c r="AD239" s="113">
        <v>48.95</v>
      </c>
      <c r="AE239" s="78">
        <v>97.61</v>
      </c>
      <c r="AF239" s="113">
        <v>59.46</v>
      </c>
      <c r="AG239" s="113">
        <v>85.55</v>
      </c>
      <c r="AH239" s="113">
        <v>17</v>
      </c>
      <c r="AI239" s="113">
        <v>89</v>
      </c>
      <c r="AJ239" s="113">
        <v>22.5</v>
      </c>
      <c r="AK239" s="113">
        <v>8</v>
      </c>
      <c r="AL239" s="113">
        <v>69.45</v>
      </c>
      <c r="AM239" s="489">
        <v>10137.73</v>
      </c>
      <c r="AN239" s="489">
        <v>11135</v>
      </c>
      <c r="AO239" s="484">
        <f t="shared" si="11"/>
        <v>3.2790706926830122</v>
      </c>
      <c r="AP239" s="83"/>
      <c r="AQ239" s="500">
        <v>20.79</v>
      </c>
      <c r="AR239" s="156"/>
      <c r="AS239" s="156"/>
      <c r="AT239" s="156"/>
      <c r="AU239" s="77"/>
      <c r="AV239" s="77"/>
      <c r="AW239" s="157"/>
      <c r="AX239" s="58"/>
      <c r="BC239" s="58"/>
      <c r="BD239" s="393"/>
      <c r="BE239" s="390"/>
      <c r="BF239" s="388"/>
      <c r="BG239" s="388"/>
      <c r="BH239" s="384"/>
      <c r="BI239" s="385"/>
      <c r="BJ239" s="383"/>
      <c r="BK239" s="393"/>
      <c r="BL239" s="58"/>
      <c r="BN239" s="58"/>
      <c r="BO239" s="382"/>
      <c r="BP239" s="383"/>
      <c r="BQ239" s="382"/>
      <c r="BR239" s="382"/>
      <c r="BS239" s="384"/>
      <c r="BT239" s="383"/>
      <c r="BU239" s="383"/>
      <c r="BV239" s="382"/>
      <c r="BW239" s="58"/>
    </row>
    <row r="240" spans="1:75" x14ac:dyDescent="0.25">
      <c r="A240" s="138" t="s">
        <v>340</v>
      </c>
      <c r="B240" s="139" t="s">
        <v>347</v>
      </c>
      <c r="C240" s="140">
        <v>1508</v>
      </c>
      <c r="D240" s="394">
        <v>0</v>
      </c>
      <c r="E240" s="394">
        <v>1</v>
      </c>
      <c r="F240" s="394">
        <v>0</v>
      </c>
      <c r="G240" s="394">
        <v>0</v>
      </c>
      <c r="H240" s="395">
        <v>1284</v>
      </c>
      <c r="I240" s="394">
        <v>0</v>
      </c>
      <c r="J240" s="476">
        <f t="shared" si="12"/>
        <v>21.940587176319042</v>
      </c>
      <c r="K240" s="394">
        <v>5</v>
      </c>
      <c r="L240" s="394">
        <v>0</v>
      </c>
      <c r="M240" s="479">
        <v>0.63</v>
      </c>
      <c r="N240" s="479">
        <v>74.3</v>
      </c>
      <c r="O240" s="479">
        <v>0.13</v>
      </c>
      <c r="P240" s="479">
        <v>0.46800000000000003</v>
      </c>
      <c r="Q240" s="479">
        <v>65.680000000000007</v>
      </c>
      <c r="R240" s="112">
        <v>84.535892231038943</v>
      </c>
      <c r="S240" s="479">
        <v>69.25</v>
      </c>
      <c r="T240" s="479">
        <v>148</v>
      </c>
      <c r="U240" s="112">
        <v>3.77</v>
      </c>
      <c r="V240" s="479">
        <v>24.47</v>
      </c>
      <c r="W240" s="112">
        <v>36.43724696356275</v>
      </c>
      <c r="X240" s="487">
        <v>4</v>
      </c>
      <c r="Y240" s="113">
        <v>10</v>
      </c>
      <c r="Z240" s="396">
        <v>1</v>
      </c>
      <c r="AA240" s="91">
        <v>57.69</v>
      </c>
      <c r="AB240" s="113">
        <v>57.93</v>
      </c>
      <c r="AC240" s="113">
        <v>2.21</v>
      </c>
      <c r="AD240" s="113">
        <v>57.37</v>
      </c>
      <c r="AE240" s="78">
        <v>61.1</v>
      </c>
      <c r="AF240" s="113">
        <v>49.55</v>
      </c>
      <c r="AG240" s="113">
        <v>72.760000000000005</v>
      </c>
      <c r="AH240" s="113">
        <v>16.8</v>
      </c>
      <c r="AI240" s="113">
        <v>98.5</v>
      </c>
      <c r="AJ240" s="113">
        <v>37.5</v>
      </c>
      <c r="AK240" s="113">
        <v>23.5</v>
      </c>
      <c r="AL240" s="113">
        <v>78.2</v>
      </c>
      <c r="AM240" s="489">
        <v>21863.25</v>
      </c>
      <c r="AN240" s="489">
        <v>22552</v>
      </c>
      <c r="AO240" s="484">
        <f t="shared" si="11"/>
        <v>1.0500878567154166</v>
      </c>
      <c r="AP240" s="83"/>
      <c r="AQ240" s="500">
        <v>22.73</v>
      </c>
      <c r="AR240" s="156"/>
      <c r="AS240" s="156"/>
      <c r="AT240" s="156"/>
      <c r="AU240" s="77"/>
      <c r="AV240" s="77"/>
      <c r="AW240" s="157"/>
      <c r="AX240" s="58"/>
      <c r="BC240" s="58"/>
      <c r="BD240" s="393"/>
      <c r="BE240" s="390"/>
      <c r="BF240" s="388"/>
      <c r="BG240" s="388"/>
      <c r="BH240" s="384"/>
      <c r="BI240" s="385"/>
      <c r="BJ240" s="383"/>
      <c r="BK240" s="393"/>
      <c r="BL240" s="58"/>
      <c r="BN240" s="58"/>
      <c r="BO240" s="382"/>
      <c r="BP240" s="383"/>
      <c r="BQ240" s="382"/>
      <c r="BR240" s="382"/>
      <c r="BS240" s="384"/>
      <c r="BT240" s="383"/>
      <c r="BU240" s="383"/>
      <c r="BV240" s="382"/>
      <c r="BW240" s="58"/>
    </row>
    <row r="241" spans="1:75" x14ac:dyDescent="0.25">
      <c r="A241" s="138" t="s">
        <v>340</v>
      </c>
      <c r="B241" s="139" t="s">
        <v>348</v>
      </c>
      <c r="C241" s="140">
        <v>1509</v>
      </c>
      <c r="D241" s="394">
        <v>0</v>
      </c>
      <c r="E241" s="394">
        <v>1</v>
      </c>
      <c r="F241" s="394">
        <v>0</v>
      </c>
      <c r="G241" s="394">
        <v>0</v>
      </c>
      <c r="H241" s="395">
        <v>309</v>
      </c>
      <c r="I241" s="394">
        <v>0</v>
      </c>
      <c r="J241" s="476">
        <f t="shared" si="12"/>
        <v>12.595802474163403</v>
      </c>
      <c r="K241" s="394">
        <v>1</v>
      </c>
      <c r="L241" s="394">
        <v>0</v>
      </c>
      <c r="M241" s="479">
        <v>0.627</v>
      </c>
      <c r="N241" s="479">
        <v>56.36</v>
      </c>
      <c r="O241" s="479">
        <v>0.08</v>
      </c>
      <c r="P241" s="479">
        <v>0.45900000000000002</v>
      </c>
      <c r="Q241" s="479">
        <v>55.71</v>
      </c>
      <c r="R241" s="112">
        <v>75.592625109745384</v>
      </c>
      <c r="S241" s="479">
        <v>68.16</v>
      </c>
      <c r="T241" s="479">
        <v>94</v>
      </c>
      <c r="U241" s="112">
        <v>2.82</v>
      </c>
      <c r="V241" s="479">
        <v>25.08</v>
      </c>
      <c r="W241" s="479" t="s">
        <v>162</v>
      </c>
      <c r="X241" s="487">
        <v>4</v>
      </c>
      <c r="Y241" s="113">
        <v>5</v>
      </c>
      <c r="Z241" s="396">
        <v>0</v>
      </c>
      <c r="AA241" s="91">
        <v>46.63</v>
      </c>
      <c r="AB241" s="113">
        <v>76.25</v>
      </c>
      <c r="AC241" s="113">
        <v>1.17</v>
      </c>
      <c r="AD241" s="113">
        <v>62.86</v>
      </c>
      <c r="AE241" s="78">
        <v>189.3</v>
      </c>
      <c r="AF241" s="113">
        <v>75.489999999999995</v>
      </c>
      <c r="AG241" s="113">
        <v>95.3</v>
      </c>
      <c r="AH241" s="113">
        <v>16.5</v>
      </c>
      <c r="AI241" s="113">
        <v>100</v>
      </c>
      <c r="AJ241" s="113">
        <v>48</v>
      </c>
      <c r="AK241" s="113">
        <v>17.5</v>
      </c>
      <c r="AL241" s="113">
        <v>78.58</v>
      </c>
      <c r="AM241" s="489">
        <v>7768.63</v>
      </c>
      <c r="AN241" s="489">
        <v>7896</v>
      </c>
      <c r="AO241" s="484">
        <f t="shared" si="11"/>
        <v>0.54651420735273315</v>
      </c>
      <c r="AP241" s="83"/>
      <c r="AQ241" s="500">
        <v>9.2799999999999994</v>
      </c>
      <c r="AR241" s="156"/>
      <c r="AS241" s="156"/>
      <c r="AT241" s="156"/>
      <c r="AU241" s="77"/>
      <c r="AV241" s="77"/>
      <c r="AW241" s="157"/>
      <c r="AX241" s="58"/>
      <c r="BC241" s="58"/>
      <c r="BD241" s="393"/>
      <c r="BE241" s="390"/>
      <c r="BF241" s="388"/>
      <c r="BG241" s="388"/>
      <c r="BH241" s="384"/>
      <c r="BI241" s="385"/>
      <c r="BJ241" s="383"/>
      <c r="BK241" s="393"/>
      <c r="BL241" s="58"/>
      <c r="BN241" s="58"/>
      <c r="BO241" s="382"/>
      <c r="BP241" s="383"/>
      <c r="BQ241" s="382"/>
      <c r="BR241" s="382"/>
      <c r="BS241" s="384"/>
      <c r="BT241" s="383"/>
      <c r="BU241" s="383"/>
      <c r="BV241" s="382"/>
      <c r="BW241" s="58"/>
    </row>
    <row r="242" spans="1:75" x14ac:dyDescent="0.25">
      <c r="A242" s="138" t="s">
        <v>340</v>
      </c>
      <c r="B242" s="139" t="s">
        <v>349</v>
      </c>
      <c r="C242" s="140">
        <v>1510</v>
      </c>
      <c r="D242" s="394">
        <v>0</v>
      </c>
      <c r="E242" s="394">
        <v>40</v>
      </c>
      <c r="F242" s="394">
        <v>0</v>
      </c>
      <c r="G242" s="394">
        <v>0</v>
      </c>
      <c r="H242" s="395">
        <v>994</v>
      </c>
      <c r="I242" s="394">
        <v>0</v>
      </c>
      <c r="J242" s="476">
        <f t="shared" si="12"/>
        <v>8.0695374113275768</v>
      </c>
      <c r="K242" s="394">
        <v>1</v>
      </c>
      <c r="L242" s="394">
        <v>0</v>
      </c>
      <c r="M242" s="479">
        <v>0.54</v>
      </c>
      <c r="N242" s="479">
        <v>83.02</v>
      </c>
      <c r="O242" s="479">
        <v>0.1</v>
      </c>
      <c r="P242" s="479">
        <v>0.47699999999999998</v>
      </c>
      <c r="Q242" s="479" t="s">
        <v>162</v>
      </c>
      <c r="R242" s="112">
        <v>87.969924812030058</v>
      </c>
      <c r="S242" s="479">
        <v>69.06</v>
      </c>
      <c r="T242" s="479">
        <v>17</v>
      </c>
      <c r="U242" s="112">
        <v>5.01</v>
      </c>
      <c r="V242" s="479">
        <v>45.69</v>
      </c>
      <c r="W242" s="112">
        <v>46.012269938650306</v>
      </c>
      <c r="X242" s="487">
        <v>1</v>
      </c>
      <c r="Y242" s="113">
        <v>10</v>
      </c>
      <c r="Z242" s="396">
        <v>2</v>
      </c>
      <c r="AA242" s="91">
        <v>39.409999999999997</v>
      </c>
      <c r="AB242" s="113">
        <v>31.27</v>
      </c>
      <c r="AC242" s="113">
        <v>0.37</v>
      </c>
      <c r="AD242" s="113">
        <v>30.21</v>
      </c>
      <c r="AE242" s="78">
        <v>20.100000000000001</v>
      </c>
      <c r="AF242" s="113">
        <v>34.31</v>
      </c>
      <c r="AG242" s="113">
        <v>75.7</v>
      </c>
      <c r="AH242" s="113">
        <v>16.7</v>
      </c>
      <c r="AI242" s="113">
        <v>101.5</v>
      </c>
      <c r="AJ242" s="113">
        <v>21.5</v>
      </c>
      <c r="AK242" s="113">
        <v>14</v>
      </c>
      <c r="AL242" s="113">
        <v>60.47</v>
      </c>
      <c r="AM242" s="489">
        <v>11784.45</v>
      </c>
      <c r="AN242" s="489">
        <v>12236</v>
      </c>
      <c r="AO242" s="484">
        <f t="shared" si="11"/>
        <v>1.277248125000882</v>
      </c>
      <c r="AP242" s="83"/>
      <c r="AQ242" s="500">
        <v>4.5999999999999996</v>
      </c>
      <c r="AR242" s="156"/>
      <c r="AS242" s="156"/>
      <c r="AT242" s="156"/>
      <c r="AU242" s="77"/>
      <c r="AV242" s="77"/>
      <c r="AW242" s="157"/>
      <c r="AX242" s="58"/>
      <c r="BC242" s="58"/>
      <c r="BD242" s="393"/>
      <c r="BE242" s="390"/>
      <c r="BF242" s="388"/>
      <c r="BG242" s="388"/>
      <c r="BH242" s="384"/>
      <c r="BI242" s="385"/>
      <c r="BJ242" s="383"/>
      <c r="BK242" s="393"/>
      <c r="BL242" s="58"/>
      <c r="BN242" s="58"/>
      <c r="BO242" s="382"/>
      <c r="BP242" s="383"/>
      <c r="BQ242" s="382"/>
      <c r="BR242" s="382"/>
      <c r="BS242" s="384"/>
      <c r="BT242" s="383"/>
      <c r="BU242" s="383"/>
      <c r="BV242" s="382"/>
      <c r="BW242" s="58"/>
    </row>
    <row r="243" spans="1:75" x14ac:dyDescent="0.25">
      <c r="A243" s="138" t="s">
        <v>340</v>
      </c>
      <c r="B243" s="139" t="s">
        <v>350</v>
      </c>
      <c r="C243" s="140">
        <v>1511</v>
      </c>
      <c r="D243" s="394">
        <v>0</v>
      </c>
      <c r="E243" s="394">
        <v>5001</v>
      </c>
      <c r="F243" s="394">
        <v>0</v>
      </c>
      <c r="G243" s="394">
        <v>0</v>
      </c>
      <c r="H243" s="395">
        <v>263</v>
      </c>
      <c r="I243" s="394">
        <v>121</v>
      </c>
      <c r="J243" s="476">
        <f t="shared" si="12"/>
        <v>22.815244748538397</v>
      </c>
      <c r="K243" s="394">
        <v>3</v>
      </c>
      <c r="L243" s="394">
        <v>1</v>
      </c>
      <c r="M243" s="479">
        <v>0.622</v>
      </c>
      <c r="N243" s="479">
        <v>66.569999999999993</v>
      </c>
      <c r="O243" s="479">
        <v>0.1</v>
      </c>
      <c r="P243" s="479">
        <v>0.496</v>
      </c>
      <c r="Q243" s="479" t="s">
        <v>162</v>
      </c>
      <c r="R243" s="112">
        <v>84.060371801951021</v>
      </c>
      <c r="S243" s="479">
        <v>69.37</v>
      </c>
      <c r="T243" s="479">
        <v>103</v>
      </c>
      <c r="U243" s="112">
        <v>4.1900000000000004</v>
      </c>
      <c r="V243" s="479">
        <v>63.1</v>
      </c>
      <c r="W243" s="112">
        <v>31.152647975077883</v>
      </c>
      <c r="X243" s="487">
        <v>1</v>
      </c>
      <c r="Y243" s="113">
        <v>10</v>
      </c>
      <c r="Z243" s="396">
        <v>1</v>
      </c>
      <c r="AA243" s="91">
        <v>40.29</v>
      </c>
      <c r="AB243" s="113">
        <v>53.57</v>
      </c>
      <c r="AC243" s="113">
        <v>1.1299999999999999</v>
      </c>
      <c r="AD243" s="113">
        <v>42.97</v>
      </c>
      <c r="AE243" s="78">
        <v>40.799999999999997</v>
      </c>
      <c r="AF243" s="113">
        <v>59.29</v>
      </c>
      <c r="AG243" s="113">
        <v>91.11</v>
      </c>
      <c r="AH243" s="113">
        <v>15.5</v>
      </c>
      <c r="AI243" s="113">
        <v>93.5</v>
      </c>
      <c r="AJ243" s="113">
        <v>67.5</v>
      </c>
      <c r="AK243" s="113">
        <v>35.5</v>
      </c>
      <c r="AL243" s="113">
        <v>74.150000000000006</v>
      </c>
      <c r="AM243" s="489">
        <v>12670.71</v>
      </c>
      <c r="AN243" s="489">
        <v>13027</v>
      </c>
      <c r="AO243" s="484">
        <f t="shared" si="11"/>
        <v>0.93730606519550719</v>
      </c>
      <c r="AP243" s="83"/>
      <c r="AQ243" s="500">
        <v>4.1100000000000003</v>
      </c>
      <c r="AR243" s="156"/>
      <c r="AS243" s="156"/>
      <c r="AT243" s="156"/>
      <c r="AU243" s="77"/>
      <c r="AV243" s="77"/>
      <c r="AW243" s="157"/>
      <c r="AX243" s="58"/>
      <c r="BC243" s="58"/>
      <c r="BD243" s="393"/>
      <c r="BE243" s="390"/>
      <c r="BF243" s="388"/>
      <c r="BG243" s="388"/>
      <c r="BH243" s="384"/>
      <c r="BI243" s="385"/>
      <c r="BJ243" s="383"/>
      <c r="BK243" s="393"/>
      <c r="BL243" s="58"/>
      <c r="BN243" s="58"/>
      <c r="BO243" s="382"/>
      <c r="BP243" s="383"/>
      <c r="BQ243" s="382"/>
      <c r="BR243" s="382"/>
      <c r="BS243" s="384"/>
      <c r="BT243" s="383"/>
      <c r="BU243" s="383"/>
      <c r="BV243" s="382"/>
      <c r="BW243" s="58"/>
    </row>
    <row r="244" spans="1:75" x14ac:dyDescent="0.25">
      <c r="A244" s="138" t="s">
        <v>340</v>
      </c>
      <c r="B244" s="139" t="s">
        <v>351</v>
      </c>
      <c r="C244" s="140">
        <v>1512</v>
      </c>
      <c r="D244" s="394">
        <v>0</v>
      </c>
      <c r="E244" s="394">
        <v>2</v>
      </c>
      <c r="F244" s="394">
        <v>0</v>
      </c>
      <c r="G244" s="394">
        <v>0</v>
      </c>
      <c r="H244" s="395">
        <v>109</v>
      </c>
      <c r="I244" s="394">
        <v>0</v>
      </c>
      <c r="J244" s="476">
        <f t="shared" si="12"/>
        <v>0</v>
      </c>
      <c r="K244" s="394">
        <v>0</v>
      </c>
      <c r="L244" s="394">
        <v>0</v>
      </c>
      <c r="M244" s="479">
        <v>0.61</v>
      </c>
      <c r="N244" s="479">
        <v>68.75</v>
      </c>
      <c r="O244" s="479">
        <v>0.19</v>
      </c>
      <c r="P244" s="479">
        <v>0.49</v>
      </c>
      <c r="Q244" s="479" t="s">
        <v>162</v>
      </c>
      <c r="R244" s="112">
        <v>90.041809198023572</v>
      </c>
      <c r="S244" s="479">
        <v>73.210000000000008</v>
      </c>
      <c r="T244" s="479">
        <v>17</v>
      </c>
      <c r="U244" s="112">
        <v>1.85</v>
      </c>
      <c r="V244" s="479">
        <v>46.67</v>
      </c>
      <c r="W244" s="112">
        <v>52.401746724890828</v>
      </c>
      <c r="X244" s="487">
        <v>2</v>
      </c>
      <c r="Y244" s="113">
        <v>5</v>
      </c>
      <c r="Z244" s="396">
        <v>2</v>
      </c>
      <c r="AA244" s="91">
        <v>43.93</v>
      </c>
      <c r="AB244" s="113">
        <v>51.47</v>
      </c>
      <c r="AC244" s="113">
        <v>0.91</v>
      </c>
      <c r="AD244" s="113">
        <v>48.42</v>
      </c>
      <c r="AE244" s="78">
        <v>362.7</v>
      </c>
      <c r="AF244" s="113">
        <v>62.33</v>
      </c>
      <c r="AG244" s="113">
        <v>92.71</v>
      </c>
      <c r="AH244" s="113">
        <v>14.1</v>
      </c>
      <c r="AI244" s="113">
        <v>135.5</v>
      </c>
      <c r="AJ244" s="113">
        <v>43</v>
      </c>
      <c r="AK244" s="113">
        <v>19.5</v>
      </c>
      <c r="AL244" s="113">
        <v>73.8</v>
      </c>
      <c r="AM244" s="489">
        <v>4553.43</v>
      </c>
      <c r="AN244" s="489">
        <v>4943</v>
      </c>
      <c r="AO244" s="484">
        <f t="shared" si="11"/>
        <v>2.8518428232489916</v>
      </c>
      <c r="AP244" s="83"/>
      <c r="AQ244" s="500">
        <v>12.63</v>
      </c>
      <c r="AR244" s="156"/>
      <c r="AS244" s="156"/>
      <c r="AT244" s="156"/>
      <c r="AU244" s="77"/>
      <c r="AV244" s="77"/>
      <c r="AW244" s="157"/>
      <c r="AX244" s="58"/>
      <c r="BC244" s="58"/>
      <c r="BD244" s="393"/>
      <c r="BE244" s="390"/>
      <c r="BF244" s="388"/>
      <c r="BG244" s="388"/>
      <c r="BH244" s="384"/>
      <c r="BI244" s="385"/>
      <c r="BJ244" s="383"/>
      <c r="BK244" s="393"/>
      <c r="BL244" s="58"/>
      <c r="BN244" s="58"/>
      <c r="BO244" s="382"/>
      <c r="BP244" s="383"/>
      <c r="BQ244" s="382"/>
      <c r="BR244" s="382"/>
      <c r="BS244" s="384"/>
      <c r="BT244" s="383"/>
      <c r="BU244" s="383"/>
      <c r="BV244" s="382"/>
      <c r="BW244" s="58"/>
    </row>
    <row r="245" spans="1:75" x14ac:dyDescent="0.25">
      <c r="A245" s="138" t="s">
        <v>340</v>
      </c>
      <c r="B245" s="139" t="s">
        <v>67</v>
      </c>
      <c r="C245" s="140">
        <v>1513</v>
      </c>
      <c r="D245" s="394">
        <v>0</v>
      </c>
      <c r="E245" s="394">
        <v>43</v>
      </c>
      <c r="F245" s="394">
        <v>0</v>
      </c>
      <c r="G245" s="394">
        <v>0</v>
      </c>
      <c r="H245" s="395">
        <v>147</v>
      </c>
      <c r="I245" s="394">
        <v>0</v>
      </c>
      <c r="J245" s="476">
        <f t="shared" si="12"/>
        <v>24.882685643327978</v>
      </c>
      <c r="K245" s="394">
        <v>2</v>
      </c>
      <c r="L245" s="394">
        <v>0</v>
      </c>
      <c r="M245" s="479">
        <v>0.66900000000000004</v>
      </c>
      <c r="N245" s="479">
        <v>60.17</v>
      </c>
      <c r="O245" s="479">
        <v>0.15</v>
      </c>
      <c r="P245" s="479">
        <v>0.47699999999999998</v>
      </c>
      <c r="Q245" s="479">
        <v>57.63</v>
      </c>
      <c r="R245" s="112">
        <v>84.162062615101291</v>
      </c>
      <c r="S245" s="479">
        <v>69.53</v>
      </c>
      <c r="T245" s="479">
        <v>103</v>
      </c>
      <c r="U245" s="112">
        <v>2.08</v>
      </c>
      <c r="V245" s="479">
        <v>28.35</v>
      </c>
      <c r="W245" s="112">
        <v>16.279069767441861</v>
      </c>
      <c r="X245" s="487">
        <v>4</v>
      </c>
      <c r="Y245" s="113">
        <v>10</v>
      </c>
      <c r="Z245" s="396">
        <v>2</v>
      </c>
      <c r="AA245" s="91">
        <v>55.33</v>
      </c>
      <c r="AB245" s="113">
        <v>64.930000000000007</v>
      </c>
      <c r="AC245" s="113">
        <v>4.25</v>
      </c>
      <c r="AD245" s="113">
        <v>60.95</v>
      </c>
      <c r="AE245" s="78">
        <v>71.7</v>
      </c>
      <c r="AF245" s="113">
        <v>73.27</v>
      </c>
      <c r="AG245" s="113">
        <v>94.38</v>
      </c>
      <c r="AH245" s="113">
        <v>16</v>
      </c>
      <c r="AI245" s="113">
        <v>105.5</v>
      </c>
      <c r="AJ245" s="113">
        <v>76</v>
      </c>
      <c r="AK245" s="113">
        <v>64.5</v>
      </c>
      <c r="AL245" s="113">
        <v>80.73</v>
      </c>
      <c r="AM245" s="489">
        <v>7691.47</v>
      </c>
      <c r="AN245" s="489">
        <v>7949</v>
      </c>
      <c r="AO245" s="484">
        <f t="shared" si="11"/>
        <v>1.1160848749762169</v>
      </c>
      <c r="AP245" s="83"/>
      <c r="AQ245" s="500">
        <v>23.63</v>
      </c>
      <c r="AR245" s="156"/>
      <c r="AS245" s="156"/>
      <c r="AT245" s="156"/>
      <c r="AU245" s="77"/>
      <c r="AV245" s="77"/>
      <c r="AW245" s="157"/>
      <c r="AX245" s="58"/>
      <c r="BC245" s="58"/>
      <c r="BD245" s="393"/>
      <c r="BE245" s="390"/>
      <c r="BF245" s="388"/>
      <c r="BG245" s="388"/>
      <c r="BH245" s="384"/>
      <c r="BI245" s="385"/>
      <c r="BJ245" s="383"/>
      <c r="BK245" s="393"/>
      <c r="BL245" s="58"/>
      <c r="BN245" s="58"/>
      <c r="BO245" s="382"/>
      <c r="BP245" s="383"/>
      <c r="BQ245" s="382"/>
      <c r="BR245" s="382"/>
      <c r="BS245" s="384"/>
      <c r="BT245" s="383"/>
      <c r="BU245" s="383"/>
      <c r="BV245" s="382"/>
      <c r="BW245" s="58"/>
    </row>
    <row r="246" spans="1:75" x14ac:dyDescent="0.25">
      <c r="A246" s="138" t="s">
        <v>340</v>
      </c>
      <c r="B246" s="139" t="s">
        <v>352</v>
      </c>
      <c r="C246" s="140">
        <v>1514</v>
      </c>
      <c r="D246" s="394">
        <v>0</v>
      </c>
      <c r="E246" s="394">
        <v>1</v>
      </c>
      <c r="F246" s="394">
        <v>0</v>
      </c>
      <c r="G246" s="394">
        <v>0</v>
      </c>
      <c r="H246" s="395">
        <v>2615</v>
      </c>
      <c r="I246" s="394">
        <v>29</v>
      </c>
      <c r="J246" s="476">
        <f t="shared" si="12"/>
        <v>0</v>
      </c>
      <c r="K246" s="394">
        <v>0</v>
      </c>
      <c r="L246" s="394">
        <v>0</v>
      </c>
      <c r="M246" s="479">
        <v>0.56899999999999995</v>
      </c>
      <c r="N246" s="479">
        <v>73.680000000000007</v>
      </c>
      <c r="O246" s="479">
        <v>0.1</v>
      </c>
      <c r="P246" s="479">
        <v>0.46300000000000002</v>
      </c>
      <c r="Q246" s="479">
        <v>60.41</v>
      </c>
      <c r="R246" s="112">
        <v>94.931773879142312</v>
      </c>
      <c r="S246" s="479">
        <v>65.31</v>
      </c>
      <c r="T246" s="479">
        <v>64</v>
      </c>
      <c r="U246" s="112">
        <v>4.63</v>
      </c>
      <c r="V246" s="479">
        <v>44.66</v>
      </c>
      <c r="W246" s="112">
        <v>34.351145038167942</v>
      </c>
      <c r="X246" s="487">
        <v>2</v>
      </c>
      <c r="Y246" s="113">
        <v>5</v>
      </c>
      <c r="Z246" s="396">
        <v>1</v>
      </c>
      <c r="AA246" s="91">
        <v>39.14</v>
      </c>
      <c r="AB246" s="113">
        <v>27.63</v>
      </c>
      <c r="AC246" s="113">
        <v>0.33</v>
      </c>
      <c r="AD246" s="113">
        <v>37.409999999999997</v>
      </c>
      <c r="AE246" s="78">
        <v>75</v>
      </c>
      <c r="AF246" s="113">
        <v>54.72</v>
      </c>
      <c r="AG246" s="113">
        <v>79.63</v>
      </c>
      <c r="AH246" s="113">
        <v>12.8</v>
      </c>
      <c r="AI246" s="113">
        <v>94.5</v>
      </c>
      <c r="AJ246" s="113">
        <v>20</v>
      </c>
      <c r="AK246" s="113">
        <v>17.5</v>
      </c>
      <c r="AL246" s="113">
        <v>66.39</v>
      </c>
      <c r="AM246" s="489">
        <v>9410.6299999999992</v>
      </c>
      <c r="AN246" s="489">
        <v>9481</v>
      </c>
      <c r="AO246" s="484">
        <f t="shared" si="11"/>
        <v>0.24925713439660188</v>
      </c>
      <c r="AP246" s="83"/>
      <c r="AQ246" s="500">
        <v>14.3</v>
      </c>
      <c r="AR246" s="156"/>
      <c r="AS246" s="156"/>
      <c r="AT246" s="156"/>
      <c r="AU246" s="77"/>
      <c r="AV246" s="77"/>
      <c r="AW246" s="157"/>
      <c r="AX246" s="58"/>
      <c r="BC246" s="58"/>
      <c r="BD246" s="393"/>
      <c r="BE246" s="390"/>
      <c r="BF246" s="388"/>
      <c r="BG246" s="388"/>
      <c r="BH246" s="384"/>
      <c r="BI246" s="385"/>
      <c r="BJ246" s="383"/>
      <c r="BK246" s="393"/>
      <c r="BL246" s="58"/>
      <c r="BN246" s="58"/>
      <c r="BO246" s="382"/>
      <c r="BP246" s="383"/>
      <c r="BQ246" s="382"/>
      <c r="BR246" s="382"/>
      <c r="BS246" s="384"/>
      <c r="BT246" s="383"/>
      <c r="BU246" s="383"/>
      <c r="BV246" s="382"/>
      <c r="BW246" s="58"/>
    </row>
    <row r="247" spans="1:75" x14ac:dyDescent="0.25">
      <c r="A247" s="138" t="s">
        <v>340</v>
      </c>
      <c r="B247" s="139" t="s">
        <v>353</v>
      </c>
      <c r="C247" s="140">
        <v>1515</v>
      </c>
      <c r="D247" s="394">
        <v>0</v>
      </c>
      <c r="E247" s="394">
        <v>7</v>
      </c>
      <c r="F247" s="394">
        <v>0</v>
      </c>
      <c r="G247" s="394">
        <v>0</v>
      </c>
      <c r="H247" s="395">
        <v>282</v>
      </c>
      <c r="I247" s="394">
        <v>0</v>
      </c>
      <c r="J247" s="476">
        <f t="shared" si="12"/>
        <v>0</v>
      </c>
      <c r="K247" s="394">
        <v>0</v>
      </c>
      <c r="L247" s="394">
        <v>0</v>
      </c>
      <c r="M247" s="479">
        <v>0.64500000000000002</v>
      </c>
      <c r="N247" s="479">
        <v>50.5</v>
      </c>
      <c r="O247" s="479">
        <v>0.12</v>
      </c>
      <c r="P247" s="479">
        <v>0.47</v>
      </c>
      <c r="Q247" s="479" t="s">
        <v>162</v>
      </c>
      <c r="R247" s="112">
        <v>76.460208223045697</v>
      </c>
      <c r="S247" s="479">
        <v>66.990000000000009</v>
      </c>
      <c r="T247" s="479">
        <v>133</v>
      </c>
      <c r="U247" s="112">
        <v>3.33</v>
      </c>
      <c r="V247" s="479">
        <v>29.83</v>
      </c>
      <c r="W247" s="112">
        <v>12.618296529968454</v>
      </c>
      <c r="X247" s="487">
        <v>3</v>
      </c>
      <c r="Y247" s="113">
        <v>5</v>
      </c>
      <c r="Z247" s="396">
        <v>0</v>
      </c>
      <c r="AA247" s="91">
        <v>47.48</v>
      </c>
      <c r="AB247" s="113">
        <v>74.849999999999994</v>
      </c>
      <c r="AC247" s="113">
        <v>1.53</v>
      </c>
      <c r="AD247" s="113">
        <v>60.89</v>
      </c>
      <c r="AE247" s="78">
        <v>62.72</v>
      </c>
      <c r="AF247" s="113">
        <v>84.14</v>
      </c>
      <c r="AG247" s="113">
        <v>97.71</v>
      </c>
      <c r="AH247" s="113">
        <v>16</v>
      </c>
      <c r="AI247" s="113">
        <v>112</v>
      </c>
      <c r="AJ247" s="113">
        <v>48.5</v>
      </c>
      <c r="AK247" s="113">
        <v>21</v>
      </c>
      <c r="AL247" s="113">
        <v>78.3</v>
      </c>
      <c r="AM247" s="489">
        <v>11518.16</v>
      </c>
      <c r="AN247" s="489">
        <v>11697</v>
      </c>
      <c r="AO247" s="484">
        <f t="shared" si="11"/>
        <v>0.5175595176081369</v>
      </c>
      <c r="AP247" s="83"/>
      <c r="AQ247" s="500">
        <v>7.51</v>
      </c>
      <c r="AR247" s="156"/>
      <c r="AS247" s="156"/>
      <c r="AT247" s="156"/>
      <c r="AU247" s="77"/>
      <c r="AV247" s="77"/>
      <c r="AW247" s="157"/>
      <c r="AX247" s="58"/>
      <c r="BC247" s="58"/>
      <c r="BD247" s="393"/>
      <c r="BE247" s="390"/>
      <c r="BF247" s="388"/>
      <c r="BG247" s="388"/>
      <c r="BH247" s="384"/>
      <c r="BI247" s="385"/>
      <c r="BJ247" s="383"/>
      <c r="BK247" s="393"/>
      <c r="BL247" s="58"/>
      <c r="BN247" s="58"/>
      <c r="BO247" s="382"/>
      <c r="BP247" s="383"/>
      <c r="BQ247" s="382"/>
      <c r="BR247" s="382"/>
      <c r="BS247" s="384"/>
      <c r="BT247" s="383"/>
      <c r="BU247" s="383"/>
      <c r="BV247" s="382"/>
      <c r="BW247" s="58"/>
    </row>
    <row r="248" spans="1:75" x14ac:dyDescent="0.25">
      <c r="A248" s="138" t="s">
        <v>340</v>
      </c>
      <c r="B248" s="139" t="s">
        <v>354</v>
      </c>
      <c r="C248" s="140">
        <v>1516</v>
      </c>
      <c r="D248" s="394">
        <v>0</v>
      </c>
      <c r="E248" s="394">
        <v>1</v>
      </c>
      <c r="F248" s="394">
        <v>0</v>
      </c>
      <c r="G248" s="394">
        <v>0</v>
      </c>
      <c r="H248" s="395">
        <v>195</v>
      </c>
      <c r="I248" s="394">
        <v>64</v>
      </c>
      <c r="J248" s="476">
        <f t="shared" si="12"/>
        <v>38.171328768969545</v>
      </c>
      <c r="K248" s="394">
        <v>3</v>
      </c>
      <c r="L248" s="394">
        <v>0</v>
      </c>
      <c r="M248" s="479">
        <v>0.67500000000000004</v>
      </c>
      <c r="N248" s="479">
        <v>52.62</v>
      </c>
      <c r="O248" s="479">
        <v>0.18</v>
      </c>
      <c r="P248" s="479">
        <v>0.46</v>
      </c>
      <c r="Q248" s="479">
        <v>50.88</v>
      </c>
      <c r="R248" s="112">
        <v>74.703004891684159</v>
      </c>
      <c r="S248" s="479">
        <v>71.45</v>
      </c>
      <c r="T248" s="479">
        <v>86</v>
      </c>
      <c r="U248" s="112">
        <v>3.04</v>
      </c>
      <c r="V248" s="479">
        <v>41.7</v>
      </c>
      <c r="W248" s="112">
        <v>92.838196286472154</v>
      </c>
      <c r="X248" s="487">
        <v>3</v>
      </c>
      <c r="Y248" s="113">
        <v>5</v>
      </c>
      <c r="Z248" s="396">
        <v>3</v>
      </c>
      <c r="AA248" s="91">
        <v>50.06</v>
      </c>
      <c r="AB248" s="113">
        <v>77.06</v>
      </c>
      <c r="AC248" s="113">
        <v>2.82</v>
      </c>
      <c r="AD248" s="113">
        <v>69.41</v>
      </c>
      <c r="AE248" s="78">
        <v>184.48</v>
      </c>
      <c r="AF248" s="113">
        <v>79.52</v>
      </c>
      <c r="AG248" s="113">
        <v>97.86</v>
      </c>
      <c r="AH248" s="113">
        <v>18.5</v>
      </c>
      <c r="AI248" s="113">
        <v>93.5</v>
      </c>
      <c r="AJ248" s="113">
        <v>88</v>
      </c>
      <c r="AK248" s="113">
        <v>84.5</v>
      </c>
      <c r="AL248" s="113">
        <v>82.03</v>
      </c>
      <c r="AM248" s="489">
        <v>7541.51</v>
      </c>
      <c r="AN248" s="489">
        <v>7778</v>
      </c>
      <c r="AO248" s="484">
        <f t="shared" si="11"/>
        <v>1.0452813826408758</v>
      </c>
      <c r="AP248" s="83"/>
      <c r="AQ248" s="500">
        <v>17.579999999999998</v>
      </c>
      <c r="AR248" s="156"/>
      <c r="AS248" s="156"/>
      <c r="AT248" s="156"/>
      <c r="AU248" s="77"/>
      <c r="AV248" s="77"/>
      <c r="AW248" s="157"/>
      <c r="AX248" s="58"/>
      <c r="BC248" s="58"/>
      <c r="BD248" s="393"/>
      <c r="BE248" s="390"/>
      <c r="BF248" s="388"/>
      <c r="BG248" s="388"/>
      <c r="BH248" s="384"/>
      <c r="BI248" s="385"/>
      <c r="BJ248" s="383"/>
      <c r="BK248" s="393"/>
      <c r="BL248" s="58"/>
      <c r="BN248" s="58"/>
      <c r="BO248" s="382"/>
      <c r="BP248" s="383"/>
      <c r="BQ248" s="382"/>
      <c r="BR248" s="382"/>
      <c r="BS248" s="384"/>
      <c r="BT248" s="383"/>
      <c r="BU248" s="383"/>
      <c r="BV248" s="382"/>
      <c r="BW248" s="58"/>
    </row>
    <row r="249" spans="1:75" x14ac:dyDescent="0.25">
      <c r="A249" s="138" t="s">
        <v>340</v>
      </c>
      <c r="B249" s="139" t="s">
        <v>355</v>
      </c>
      <c r="C249" s="140">
        <v>1517</v>
      </c>
      <c r="D249" s="394">
        <v>0</v>
      </c>
      <c r="E249" s="394">
        <v>39</v>
      </c>
      <c r="F249" s="394">
        <v>0</v>
      </c>
      <c r="G249" s="394">
        <v>0</v>
      </c>
      <c r="H249" s="395">
        <v>123</v>
      </c>
      <c r="I249" s="394">
        <v>0</v>
      </c>
      <c r="J249" s="476">
        <f t="shared" si="12"/>
        <v>0</v>
      </c>
      <c r="K249" s="394">
        <v>0</v>
      </c>
      <c r="L249" s="394">
        <v>0</v>
      </c>
      <c r="M249" s="479">
        <v>0.65200000000000002</v>
      </c>
      <c r="N249" s="479">
        <v>55.67</v>
      </c>
      <c r="O249" s="479">
        <v>0.25</v>
      </c>
      <c r="P249" s="479">
        <v>0.48599999999999999</v>
      </c>
      <c r="Q249" s="479">
        <v>47.6</v>
      </c>
      <c r="R249" s="112">
        <v>79.92083483267362</v>
      </c>
      <c r="S249" s="479">
        <v>64.28</v>
      </c>
      <c r="T249" s="479">
        <v>266</v>
      </c>
      <c r="U249" s="112">
        <v>4.97</v>
      </c>
      <c r="V249" s="479">
        <v>32.75</v>
      </c>
      <c r="W249" s="112">
        <v>51.175656984785611</v>
      </c>
      <c r="X249" s="487">
        <v>4</v>
      </c>
      <c r="Y249" s="113">
        <v>5</v>
      </c>
      <c r="Z249" s="396">
        <v>1</v>
      </c>
      <c r="AA249" s="91">
        <v>62.52</v>
      </c>
      <c r="AB249" s="113">
        <v>48.11</v>
      </c>
      <c r="AC249" s="113">
        <v>4.8099999999999996</v>
      </c>
      <c r="AD249" s="113">
        <v>56.65</v>
      </c>
      <c r="AE249" s="78">
        <v>64.09</v>
      </c>
      <c r="AF249" s="113">
        <v>79.2</v>
      </c>
      <c r="AG249" s="113">
        <v>87.47</v>
      </c>
      <c r="AH249" s="113">
        <v>24.8</v>
      </c>
      <c r="AI249" s="113">
        <v>103</v>
      </c>
      <c r="AJ249" s="113">
        <v>47</v>
      </c>
      <c r="AK249" s="113">
        <v>34.5</v>
      </c>
      <c r="AL249" s="113">
        <v>81.97</v>
      </c>
      <c r="AM249" s="489">
        <v>25571.759999999998</v>
      </c>
      <c r="AN249" s="489">
        <v>28488</v>
      </c>
      <c r="AO249" s="484">
        <f t="shared" si="11"/>
        <v>3.8013808983034436</v>
      </c>
      <c r="AP249" s="83"/>
      <c r="AQ249" s="500">
        <v>21.2</v>
      </c>
      <c r="AR249" s="156"/>
      <c r="AS249" s="156"/>
      <c r="AT249" s="156"/>
      <c r="AU249" s="77"/>
      <c r="AV249" s="77"/>
      <c r="AW249" s="157"/>
      <c r="AX249" s="58"/>
      <c r="BC249" s="58"/>
      <c r="BD249" s="393"/>
      <c r="BE249" s="390"/>
      <c r="BF249" s="388"/>
      <c r="BG249" s="388"/>
      <c r="BH249" s="384"/>
      <c r="BI249" s="385"/>
      <c r="BJ249" s="383"/>
      <c r="BK249" s="393"/>
      <c r="BL249" s="58"/>
      <c r="BN249" s="58"/>
      <c r="BO249" s="382"/>
      <c r="BP249" s="383"/>
      <c r="BQ249" s="382"/>
      <c r="BR249" s="382"/>
      <c r="BS249" s="384"/>
      <c r="BT249" s="383"/>
      <c r="BU249" s="383"/>
      <c r="BV249" s="382"/>
      <c r="BW249" s="58"/>
    </row>
    <row r="250" spans="1:75" x14ac:dyDescent="0.25">
      <c r="A250" s="138" t="s">
        <v>340</v>
      </c>
      <c r="B250" s="139" t="s">
        <v>356</v>
      </c>
      <c r="C250" s="140">
        <v>1518</v>
      </c>
      <c r="D250" s="394">
        <v>0</v>
      </c>
      <c r="E250" s="394">
        <v>5</v>
      </c>
      <c r="F250" s="394">
        <v>0</v>
      </c>
      <c r="G250" s="394">
        <v>0</v>
      </c>
      <c r="H250" s="395">
        <v>293</v>
      </c>
      <c r="I250" s="394">
        <v>0</v>
      </c>
      <c r="J250" s="476">
        <f t="shared" si="12"/>
        <v>19.386130400415738</v>
      </c>
      <c r="K250" s="394">
        <v>2</v>
      </c>
      <c r="L250" s="394">
        <v>0</v>
      </c>
      <c r="M250" s="479">
        <v>0.66</v>
      </c>
      <c r="N250" s="479">
        <v>64.44</v>
      </c>
      <c r="O250" s="479">
        <v>0.15</v>
      </c>
      <c r="P250" s="479">
        <v>0.47199999999999998</v>
      </c>
      <c r="Q250" s="479">
        <v>68.239999999999995</v>
      </c>
      <c r="R250" s="112">
        <v>71.850833476542363</v>
      </c>
      <c r="S250" s="479">
        <v>68.06</v>
      </c>
      <c r="T250" s="479">
        <v>64</v>
      </c>
      <c r="U250" s="112">
        <v>1.73</v>
      </c>
      <c r="V250" s="479" t="s">
        <v>162</v>
      </c>
      <c r="W250" s="112">
        <v>7.259528130671506</v>
      </c>
      <c r="X250" s="487">
        <v>4</v>
      </c>
      <c r="Y250" s="113">
        <v>5</v>
      </c>
      <c r="Z250" s="396">
        <v>2</v>
      </c>
      <c r="AA250" s="91">
        <v>55.76</v>
      </c>
      <c r="AB250" s="113">
        <v>74.680000000000007</v>
      </c>
      <c r="AC250" s="113">
        <v>3.09</v>
      </c>
      <c r="AD250" s="113">
        <v>66.97</v>
      </c>
      <c r="AE250" s="78">
        <v>78.03</v>
      </c>
      <c r="AF250" s="113">
        <v>66.48</v>
      </c>
      <c r="AG250" s="113">
        <v>90.6</v>
      </c>
      <c r="AH250" s="113">
        <v>18.5</v>
      </c>
      <c r="AI250" s="113">
        <v>77.5</v>
      </c>
      <c r="AJ250" s="113">
        <v>60.5</v>
      </c>
      <c r="AK250" s="113">
        <v>42.5</v>
      </c>
      <c r="AL250" s="113">
        <v>80.12</v>
      </c>
      <c r="AM250" s="489">
        <v>9474.77</v>
      </c>
      <c r="AN250" s="489">
        <v>10096</v>
      </c>
      <c r="AO250" s="484">
        <f t="shared" si="11"/>
        <v>2.1855587699402359</v>
      </c>
      <c r="AP250" s="83"/>
      <c r="AQ250" s="500">
        <v>21.54</v>
      </c>
      <c r="AR250" s="156"/>
      <c r="AS250" s="156"/>
      <c r="AT250" s="156"/>
      <c r="AU250" s="77"/>
      <c r="AV250" s="77"/>
      <c r="AW250" s="157"/>
      <c r="AX250" s="58"/>
      <c r="BC250" s="58"/>
      <c r="BD250" s="393"/>
      <c r="BE250" s="390"/>
      <c r="BF250" s="388"/>
      <c r="BG250" s="388"/>
      <c r="BH250" s="384"/>
      <c r="BI250" s="385"/>
      <c r="BJ250" s="383"/>
      <c r="BK250" s="393"/>
      <c r="BL250" s="58"/>
      <c r="BN250" s="58"/>
      <c r="BO250" s="382"/>
      <c r="BP250" s="383"/>
      <c r="BQ250" s="382"/>
      <c r="BR250" s="382"/>
      <c r="BS250" s="384"/>
      <c r="BT250" s="383"/>
      <c r="BU250" s="383"/>
      <c r="BV250" s="382"/>
      <c r="BW250" s="58"/>
    </row>
    <row r="251" spans="1:75" x14ac:dyDescent="0.25">
      <c r="A251" s="138" t="s">
        <v>340</v>
      </c>
      <c r="B251" s="139" t="s">
        <v>357</v>
      </c>
      <c r="C251" s="140">
        <v>1519</v>
      </c>
      <c r="D251" s="394">
        <v>0</v>
      </c>
      <c r="E251" s="394">
        <v>5</v>
      </c>
      <c r="F251" s="394">
        <v>0</v>
      </c>
      <c r="G251" s="394">
        <v>0</v>
      </c>
      <c r="H251" s="395">
        <v>2112</v>
      </c>
      <c r="I251" s="394">
        <v>0</v>
      </c>
      <c r="J251" s="476">
        <f t="shared" si="12"/>
        <v>44.584327697087112</v>
      </c>
      <c r="K251" s="394">
        <v>9</v>
      </c>
      <c r="L251" s="394">
        <v>0</v>
      </c>
      <c r="M251" s="479">
        <v>0.66300000000000003</v>
      </c>
      <c r="N251" s="479">
        <v>63.68</v>
      </c>
      <c r="O251" s="479">
        <v>0.13</v>
      </c>
      <c r="P251" s="479">
        <v>0.46600000000000003</v>
      </c>
      <c r="Q251" s="479">
        <v>60.34</v>
      </c>
      <c r="R251" s="112">
        <v>73.6111111111111</v>
      </c>
      <c r="S251" s="479">
        <v>69.099999999999994</v>
      </c>
      <c r="T251" s="479">
        <v>148</v>
      </c>
      <c r="U251" s="112">
        <v>1.83</v>
      </c>
      <c r="V251" s="479">
        <v>24.41</v>
      </c>
      <c r="W251" s="112">
        <v>2.6525198938992043</v>
      </c>
      <c r="X251" s="487">
        <v>4</v>
      </c>
      <c r="Y251" s="113">
        <v>10</v>
      </c>
      <c r="Z251" s="396">
        <v>1</v>
      </c>
      <c r="AA251" s="91">
        <v>55.03</v>
      </c>
      <c r="AB251" s="113">
        <v>66.44</v>
      </c>
      <c r="AC251" s="113">
        <v>1.52</v>
      </c>
      <c r="AD251" s="113">
        <v>63.54</v>
      </c>
      <c r="AE251" s="78">
        <v>118.23</v>
      </c>
      <c r="AF251" s="113">
        <v>64.75</v>
      </c>
      <c r="AG251" s="113">
        <v>95.61</v>
      </c>
      <c r="AH251" s="113">
        <v>17.100000000000001</v>
      </c>
      <c r="AI251" s="113">
        <v>86.5</v>
      </c>
      <c r="AJ251" s="113">
        <v>72</v>
      </c>
      <c r="AK251" s="113">
        <v>47</v>
      </c>
      <c r="AL251" s="113">
        <v>78.930000000000007</v>
      </c>
      <c r="AM251" s="489">
        <v>19215.68</v>
      </c>
      <c r="AN251" s="489">
        <v>19937</v>
      </c>
      <c r="AO251" s="484">
        <f t="shared" si="11"/>
        <v>1.2512697963329942</v>
      </c>
      <c r="AP251" s="83"/>
      <c r="AQ251" s="500">
        <v>9.51</v>
      </c>
      <c r="AR251" s="156"/>
      <c r="AS251" s="156"/>
      <c r="AT251" s="156"/>
      <c r="AU251" s="77"/>
      <c r="AV251" s="77"/>
      <c r="AW251" s="157"/>
      <c r="AX251" s="58"/>
      <c r="BC251" s="58"/>
      <c r="BD251" s="393"/>
      <c r="BE251" s="390"/>
      <c r="BF251" s="388"/>
      <c r="BG251" s="388"/>
      <c r="BH251" s="384"/>
      <c r="BI251" s="385"/>
      <c r="BJ251" s="383"/>
      <c r="BK251" s="393"/>
      <c r="BL251" s="58"/>
      <c r="BN251" s="58"/>
      <c r="BO251" s="382"/>
      <c r="BP251" s="383"/>
      <c r="BQ251" s="382"/>
      <c r="BR251" s="382"/>
      <c r="BS251" s="384"/>
      <c r="BT251" s="383"/>
      <c r="BU251" s="383"/>
      <c r="BV251" s="382"/>
      <c r="BW251" s="58"/>
    </row>
    <row r="252" spans="1:75" x14ac:dyDescent="0.25">
      <c r="A252" s="138" t="s">
        <v>340</v>
      </c>
      <c r="B252" s="139" t="s">
        <v>358</v>
      </c>
      <c r="C252" s="140">
        <v>1520</v>
      </c>
      <c r="D252" s="394">
        <v>0</v>
      </c>
      <c r="E252" s="394">
        <v>3</v>
      </c>
      <c r="F252" s="394">
        <v>0</v>
      </c>
      <c r="G252" s="394">
        <v>0</v>
      </c>
      <c r="H252" s="395">
        <v>186</v>
      </c>
      <c r="I252" s="394">
        <v>0</v>
      </c>
      <c r="J252" s="476">
        <f t="shared" si="12"/>
        <v>73.486918983488962</v>
      </c>
      <c r="K252" s="394">
        <v>8</v>
      </c>
      <c r="L252" s="394">
        <v>0</v>
      </c>
      <c r="M252" s="479">
        <v>0.67900000000000005</v>
      </c>
      <c r="N252" s="479">
        <v>60.63</v>
      </c>
      <c r="O252" s="479">
        <v>0.28000000000000003</v>
      </c>
      <c r="P252" s="479">
        <v>0.49399999999999999</v>
      </c>
      <c r="Q252" s="479">
        <v>68.95</v>
      </c>
      <c r="R252" s="112">
        <v>69.721656483367283</v>
      </c>
      <c r="S252" s="479">
        <v>69.86</v>
      </c>
      <c r="T252" s="479">
        <v>93</v>
      </c>
      <c r="U252" s="112">
        <v>3.29</v>
      </c>
      <c r="V252" s="479">
        <v>23.63</v>
      </c>
      <c r="W252" s="112">
        <v>4.7543581616481774</v>
      </c>
      <c r="X252" s="487">
        <v>4</v>
      </c>
      <c r="Y252" s="113">
        <v>10</v>
      </c>
      <c r="Z252" s="396">
        <v>2</v>
      </c>
      <c r="AA252" s="91">
        <v>64.680000000000007</v>
      </c>
      <c r="AB252" s="113">
        <v>89.51</v>
      </c>
      <c r="AC252" s="113">
        <v>3.77</v>
      </c>
      <c r="AD252" s="113">
        <v>68.760000000000005</v>
      </c>
      <c r="AE252" s="78">
        <v>145.29</v>
      </c>
      <c r="AF252" s="113">
        <v>68.17</v>
      </c>
      <c r="AG252" s="113">
        <v>93.63</v>
      </c>
      <c r="AH252" s="113">
        <v>14</v>
      </c>
      <c r="AI252" s="113">
        <v>97</v>
      </c>
      <c r="AJ252" s="113">
        <v>54</v>
      </c>
      <c r="AK252" s="113">
        <v>37.5</v>
      </c>
      <c r="AL252" s="113">
        <v>83.36</v>
      </c>
      <c r="AM252" s="489">
        <v>10636.4</v>
      </c>
      <c r="AN252" s="489">
        <v>10823</v>
      </c>
      <c r="AO252" s="484">
        <f t="shared" si="11"/>
        <v>0.58478432552367454</v>
      </c>
      <c r="AP252" s="83"/>
      <c r="AQ252" s="500">
        <v>36.03</v>
      </c>
      <c r="AR252" s="156"/>
      <c r="AS252" s="156"/>
      <c r="AT252" s="156"/>
      <c r="AU252" s="77"/>
      <c r="AV252" s="77"/>
      <c r="AW252" s="157"/>
      <c r="AX252" s="58"/>
      <c r="BC252" s="58"/>
      <c r="BD252" s="393"/>
      <c r="BE252" s="390"/>
      <c r="BF252" s="388"/>
      <c r="BG252" s="388"/>
      <c r="BH252" s="384"/>
      <c r="BI252" s="385"/>
      <c r="BJ252" s="383"/>
      <c r="BK252" s="393"/>
      <c r="BL252" s="58"/>
      <c r="BN252" s="58"/>
      <c r="BO252" s="382"/>
      <c r="BP252" s="383"/>
      <c r="BQ252" s="382"/>
      <c r="BR252" s="382"/>
      <c r="BS252" s="384"/>
      <c r="BT252" s="383"/>
      <c r="BU252" s="383"/>
      <c r="BV252" s="382"/>
      <c r="BW252" s="58"/>
    </row>
    <row r="253" spans="1:75" x14ac:dyDescent="0.25">
      <c r="A253" s="138" t="s">
        <v>340</v>
      </c>
      <c r="B253" s="139" t="s">
        <v>359</v>
      </c>
      <c r="C253" s="140">
        <v>1521</v>
      </c>
      <c r="D253" s="394">
        <v>0</v>
      </c>
      <c r="E253" s="394">
        <v>1</v>
      </c>
      <c r="F253" s="394">
        <v>0</v>
      </c>
      <c r="G253" s="394">
        <v>0</v>
      </c>
      <c r="H253" s="395">
        <v>136</v>
      </c>
      <c r="I253" s="394">
        <v>0</v>
      </c>
      <c r="J253" s="476">
        <f t="shared" si="12"/>
        <v>24.568532815736159</v>
      </c>
      <c r="K253" s="394">
        <v>2</v>
      </c>
      <c r="L253" s="394">
        <v>0</v>
      </c>
      <c r="M253" s="479">
        <v>0.65700000000000003</v>
      </c>
      <c r="N253" s="479">
        <v>52.79</v>
      </c>
      <c r="O253" s="479">
        <v>0.16</v>
      </c>
      <c r="P253" s="479">
        <v>0.47099999999999997</v>
      </c>
      <c r="Q253" s="479" t="s">
        <v>162</v>
      </c>
      <c r="R253" s="112">
        <v>75.685172171468722</v>
      </c>
      <c r="S253" s="479">
        <v>74.430000000000007</v>
      </c>
      <c r="T253" s="479">
        <v>130</v>
      </c>
      <c r="U253" s="112">
        <v>2.57</v>
      </c>
      <c r="V253" s="479">
        <v>30.62</v>
      </c>
      <c r="W253" s="112">
        <v>2.1691973969631237</v>
      </c>
      <c r="X253" s="487">
        <v>4</v>
      </c>
      <c r="Y253" s="113">
        <v>5</v>
      </c>
      <c r="Z253" s="396">
        <v>2</v>
      </c>
      <c r="AA253" s="91">
        <v>38.03</v>
      </c>
      <c r="AB253" s="113">
        <v>75.97</v>
      </c>
      <c r="AC253" s="113">
        <v>5.78</v>
      </c>
      <c r="AD253" s="113">
        <v>60.69</v>
      </c>
      <c r="AE253" s="78">
        <v>221.97</v>
      </c>
      <c r="AF253" s="113">
        <v>80.97</v>
      </c>
      <c r="AG253" s="113">
        <v>98.6</v>
      </c>
      <c r="AH253" s="113">
        <v>14.2</v>
      </c>
      <c r="AI253" s="113">
        <v>98</v>
      </c>
      <c r="AJ253" s="113">
        <v>56</v>
      </c>
      <c r="AK253" s="113">
        <v>23.5</v>
      </c>
      <c r="AL253" s="113">
        <v>81.23</v>
      </c>
      <c r="AM253" s="489">
        <v>7929.64</v>
      </c>
      <c r="AN253" s="489">
        <v>8087</v>
      </c>
      <c r="AO253" s="484">
        <f t="shared" si="11"/>
        <v>0.6614844221595586</v>
      </c>
      <c r="AP253" s="83"/>
      <c r="AQ253" s="500">
        <v>19.670000000000002</v>
      </c>
      <c r="AR253" s="156"/>
      <c r="AS253" s="156"/>
      <c r="AT253" s="156"/>
      <c r="AU253" s="77"/>
      <c r="AV253" s="77"/>
      <c r="AW253" s="157"/>
      <c r="AX253" s="58"/>
      <c r="BC253" s="58"/>
      <c r="BD253" s="393"/>
      <c r="BE253" s="390"/>
      <c r="BF253" s="388"/>
      <c r="BG253" s="388"/>
      <c r="BH253" s="384"/>
      <c r="BI253" s="385"/>
      <c r="BJ253" s="383"/>
      <c r="BK253" s="393"/>
      <c r="BL253" s="58"/>
      <c r="BN253" s="58"/>
      <c r="BO253" s="382"/>
      <c r="BP253" s="383"/>
      <c r="BQ253" s="382"/>
      <c r="BR253" s="382"/>
      <c r="BS253" s="384"/>
      <c r="BT253" s="383"/>
      <c r="BU253" s="383"/>
      <c r="BV253" s="382"/>
      <c r="BW253" s="58"/>
    </row>
    <row r="254" spans="1:75" x14ac:dyDescent="0.25">
      <c r="A254" s="138" t="s">
        <v>340</v>
      </c>
      <c r="B254" s="139" t="s">
        <v>360</v>
      </c>
      <c r="C254" s="140">
        <v>1522</v>
      </c>
      <c r="D254" s="394">
        <v>0</v>
      </c>
      <c r="E254" s="394">
        <v>1</v>
      </c>
      <c r="F254" s="394">
        <v>0</v>
      </c>
      <c r="G254" s="394">
        <v>0</v>
      </c>
      <c r="H254" s="395">
        <v>428</v>
      </c>
      <c r="I254" s="394">
        <v>30</v>
      </c>
      <c r="J254" s="476">
        <f t="shared" si="12"/>
        <v>7.954510732033877</v>
      </c>
      <c r="K254" s="394">
        <v>1</v>
      </c>
      <c r="L254" s="394">
        <v>0</v>
      </c>
      <c r="M254" s="479">
        <v>0.55200000000000005</v>
      </c>
      <c r="N254" s="479">
        <v>78.41</v>
      </c>
      <c r="O254" s="479">
        <v>0.05</v>
      </c>
      <c r="P254" s="479">
        <v>0.46200000000000002</v>
      </c>
      <c r="Q254" s="479" t="s">
        <v>162</v>
      </c>
      <c r="R254" s="112">
        <v>93.012931866435068</v>
      </c>
      <c r="S254" s="479">
        <v>70.039999999999992</v>
      </c>
      <c r="T254" s="479">
        <v>138</v>
      </c>
      <c r="U254" s="112">
        <v>6.18</v>
      </c>
      <c r="V254" s="479">
        <v>33.33</v>
      </c>
      <c r="W254" s="112">
        <v>19.690576652601969</v>
      </c>
      <c r="X254" s="487">
        <v>2</v>
      </c>
      <c r="Y254" s="113">
        <v>10</v>
      </c>
      <c r="Z254" s="396">
        <v>1</v>
      </c>
      <c r="AA254" s="91">
        <v>32.450000000000003</v>
      </c>
      <c r="AB254" s="113">
        <v>22.09</v>
      </c>
      <c r="AC254" s="113">
        <v>0.69</v>
      </c>
      <c r="AD254" s="113">
        <v>36.44</v>
      </c>
      <c r="AE254" s="78">
        <v>58.2</v>
      </c>
      <c r="AF254" s="113">
        <v>42.81</v>
      </c>
      <c r="AG254" s="113">
        <v>84.88</v>
      </c>
      <c r="AH254" s="113">
        <v>13.7</v>
      </c>
      <c r="AI254" s="113">
        <v>105</v>
      </c>
      <c r="AJ254" s="113">
        <v>30</v>
      </c>
      <c r="AK254" s="113">
        <v>6</v>
      </c>
      <c r="AL254" s="113">
        <v>66.25</v>
      </c>
      <c r="AM254" s="489">
        <v>11812.35</v>
      </c>
      <c r="AN254" s="489">
        <v>12375</v>
      </c>
      <c r="AO254" s="484">
        <f t="shared" si="11"/>
        <v>1.5877450295665119</v>
      </c>
      <c r="AP254" s="83"/>
      <c r="AQ254" s="500">
        <v>4.1399999999999997</v>
      </c>
      <c r="AR254" s="156"/>
      <c r="AS254" s="156"/>
      <c r="AT254" s="156"/>
      <c r="AU254" s="77"/>
      <c r="AV254" s="77"/>
      <c r="AW254" s="157"/>
      <c r="AX254" s="58"/>
      <c r="BC254" s="58"/>
      <c r="BD254" s="393"/>
      <c r="BE254" s="390"/>
      <c r="BF254" s="388"/>
      <c r="BG254" s="388"/>
      <c r="BH254" s="384"/>
      <c r="BI254" s="385"/>
      <c r="BJ254" s="383"/>
      <c r="BK254" s="393"/>
      <c r="BL254" s="58"/>
      <c r="BN254" s="58"/>
      <c r="BO254" s="382"/>
      <c r="BP254" s="383"/>
      <c r="BQ254" s="382"/>
      <c r="BR254" s="382"/>
      <c r="BS254" s="384"/>
      <c r="BT254" s="383"/>
      <c r="BU254" s="383"/>
      <c r="BV254" s="382"/>
      <c r="BW254" s="58"/>
    </row>
    <row r="255" spans="1:75" x14ac:dyDescent="0.25">
      <c r="A255" s="138" t="s">
        <v>340</v>
      </c>
      <c r="B255" s="139" t="s">
        <v>361</v>
      </c>
      <c r="C255" s="140">
        <v>1523</v>
      </c>
      <c r="D255" s="394">
        <v>0</v>
      </c>
      <c r="E255" s="394">
        <v>4</v>
      </c>
      <c r="F255" s="394">
        <v>0</v>
      </c>
      <c r="G255" s="394">
        <v>0</v>
      </c>
      <c r="H255" s="395">
        <v>1910</v>
      </c>
      <c r="I255" s="394">
        <v>0</v>
      </c>
      <c r="J255" s="476">
        <f t="shared" si="12"/>
        <v>25.275010494497558</v>
      </c>
      <c r="K255" s="394">
        <v>7</v>
      </c>
      <c r="L255" s="394">
        <v>1</v>
      </c>
      <c r="M255" s="479">
        <v>0.63900000000000001</v>
      </c>
      <c r="N255" s="479">
        <v>71.7</v>
      </c>
      <c r="O255" s="479">
        <v>0.13</v>
      </c>
      <c r="P255" s="479">
        <v>0.47299999999999998</v>
      </c>
      <c r="Q255" s="479">
        <v>63.83</v>
      </c>
      <c r="R255" s="112">
        <v>83.284457478005862</v>
      </c>
      <c r="S255" s="479">
        <v>69.28</v>
      </c>
      <c r="T255" s="479">
        <v>159</v>
      </c>
      <c r="U255" s="112">
        <v>2.64</v>
      </c>
      <c r="V255" s="479">
        <v>34.93</v>
      </c>
      <c r="W255" s="112">
        <v>54.373522458628841</v>
      </c>
      <c r="X255" s="487">
        <v>3</v>
      </c>
      <c r="Y255" s="113">
        <v>5</v>
      </c>
      <c r="Z255" s="396">
        <v>2</v>
      </c>
      <c r="AA255" s="91">
        <v>54.4</v>
      </c>
      <c r="AB255" s="113">
        <v>40.26</v>
      </c>
      <c r="AC255" s="113">
        <v>1.37</v>
      </c>
      <c r="AD255" s="113">
        <v>50.77</v>
      </c>
      <c r="AE255" s="78">
        <v>124.54</v>
      </c>
      <c r="AF255" s="113">
        <v>66.819999999999993</v>
      </c>
      <c r="AG255" s="113">
        <v>66.209999999999994</v>
      </c>
      <c r="AH255" s="113">
        <v>19.600000000000001</v>
      </c>
      <c r="AI255" s="113">
        <v>139.5</v>
      </c>
      <c r="AJ255" s="113">
        <v>47</v>
      </c>
      <c r="AK255" s="113">
        <v>26.5</v>
      </c>
      <c r="AL255" s="113">
        <v>80.58</v>
      </c>
      <c r="AM255" s="489">
        <v>26667.93</v>
      </c>
      <c r="AN255" s="489">
        <v>27433</v>
      </c>
      <c r="AO255" s="484">
        <f t="shared" si="11"/>
        <v>0.95629219565723034</v>
      </c>
      <c r="AP255" s="83"/>
      <c r="AQ255" s="500">
        <v>36.17</v>
      </c>
      <c r="AR255" s="156"/>
      <c r="AS255" s="156"/>
      <c r="AT255" s="156"/>
      <c r="AU255" s="77"/>
      <c r="AV255" s="77"/>
      <c r="AW255" s="157"/>
      <c r="AX255" s="58"/>
      <c r="BC255" s="58"/>
      <c r="BD255" s="393"/>
      <c r="BE255" s="390"/>
      <c r="BF255" s="388"/>
      <c r="BG255" s="388"/>
      <c r="BH255" s="384"/>
      <c r="BI255" s="385"/>
      <c r="BJ255" s="383"/>
      <c r="BK255" s="393"/>
      <c r="BL255" s="58"/>
      <c r="BN255" s="58"/>
      <c r="BO255" s="382"/>
      <c r="BP255" s="383"/>
      <c r="BQ255" s="382"/>
      <c r="BR255" s="382"/>
      <c r="BS255" s="384"/>
      <c r="BT255" s="383"/>
      <c r="BU255" s="383"/>
      <c r="BV255" s="382"/>
      <c r="BW255" s="58"/>
    </row>
    <row r="256" spans="1:75" x14ac:dyDescent="0.25">
      <c r="A256" s="138" t="s">
        <v>362</v>
      </c>
      <c r="B256" s="139" t="s">
        <v>363</v>
      </c>
      <c r="C256" s="140">
        <v>1601</v>
      </c>
      <c r="D256" s="394">
        <v>83</v>
      </c>
      <c r="E256" s="394">
        <v>18</v>
      </c>
      <c r="F256" s="394">
        <v>0</v>
      </c>
      <c r="G256" s="394">
        <v>0</v>
      </c>
      <c r="H256" s="395">
        <v>1415</v>
      </c>
      <c r="I256" s="394">
        <v>0</v>
      </c>
      <c r="J256" s="476">
        <f t="shared" ref="J256:J287" si="13">K256/((AN256+AN256*AO256/100)/100000)</f>
        <v>31.080032726159708</v>
      </c>
      <c r="K256" s="394">
        <v>14</v>
      </c>
      <c r="L256" s="394">
        <v>11</v>
      </c>
      <c r="M256" s="479">
        <v>0.69</v>
      </c>
      <c r="N256" s="479">
        <v>44.83</v>
      </c>
      <c r="O256" s="479">
        <v>0.34</v>
      </c>
      <c r="P256" s="479">
        <v>0.53700000000000003</v>
      </c>
      <c r="Q256" s="479">
        <v>39.89</v>
      </c>
      <c r="R256" s="112">
        <v>63.612565445026192</v>
      </c>
      <c r="S256" s="479">
        <v>64.539999999999992</v>
      </c>
      <c r="T256" s="479">
        <v>410</v>
      </c>
      <c r="U256" s="112">
        <v>6.52</v>
      </c>
      <c r="V256" s="479">
        <v>35.049999999999997</v>
      </c>
      <c r="W256" s="112">
        <v>219.30168693605333</v>
      </c>
      <c r="X256" s="487">
        <v>5</v>
      </c>
      <c r="Y256" s="113">
        <v>10</v>
      </c>
      <c r="Z256" s="396">
        <v>4</v>
      </c>
      <c r="AA256" s="91">
        <v>82.63</v>
      </c>
      <c r="AB256" s="113">
        <v>89.07</v>
      </c>
      <c r="AC256" s="113">
        <v>9.25</v>
      </c>
      <c r="AD256" s="113">
        <v>60.89</v>
      </c>
      <c r="AE256" s="78">
        <v>275.19</v>
      </c>
      <c r="AF256" s="113">
        <v>84.62</v>
      </c>
      <c r="AG256" s="113">
        <v>96.34</v>
      </c>
      <c r="AH256" s="113">
        <v>17.100000000000001</v>
      </c>
      <c r="AI256" s="113">
        <v>105</v>
      </c>
      <c r="AJ256" s="113">
        <v>99</v>
      </c>
      <c r="AK256" s="113">
        <v>96</v>
      </c>
      <c r="AL256" s="113">
        <v>83.33</v>
      </c>
      <c r="AM256" s="489">
        <v>41736.32</v>
      </c>
      <c r="AN256" s="489">
        <v>44182</v>
      </c>
      <c r="AO256" s="484">
        <f t="shared" si="11"/>
        <v>1.9532787429909171</v>
      </c>
      <c r="AP256" s="83"/>
      <c r="AQ256" s="500">
        <v>20.6</v>
      </c>
      <c r="AR256" s="156"/>
      <c r="AS256" s="156"/>
      <c r="AT256" s="156"/>
      <c r="AU256" s="77"/>
      <c r="AV256" s="77"/>
      <c r="AW256" s="157"/>
      <c r="AX256" s="58"/>
      <c r="BC256" s="58"/>
      <c r="BD256" s="393"/>
      <c r="BE256" s="390"/>
      <c r="BF256" s="388"/>
      <c r="BG256" s="388"/>
      <c r="BH256" s="384"/>
      <c r="BI256" s="385"/>
      <c r="BJ256" s="383"/>
      <c r="BK256" s="393"/>
      <c r="BL256" s="58"/>
      <c r="BN256" s="58"/>
      <c r="BO256" s="382"/>
      <c r="BP256" s="383"/>
      <c r="BQ256" s="382"/>
      <c r="BR256" s="382"/>
      <c r="BS256" s="384"/>
      <c r="BT256" s="383"/>
      <c r="BU256" s="383"/>
      <c r="BV256" s="382"/>
      <c r="BW256" s="58"/>
    </row>
    <row r="257" spans="1:75" x14ac:dyDescent="0.25">
      <c r="A257" s="138" t="s">
        <v>362</v>
      </c>
      <c r="B257" s="139" t="s">
        <v>364</v>
      </c>
      <c r="C257" s="140">
        <v>1602</v>
      </c>
      <c r="D257" s="394">
        <v>19</v>
      </c>
      <c r="E257" s="394">
        <v>250</v>
      </c>
      <c r="F257" s="394">
        <v>0</v>
      </c>
      <c r="G257" s="394">
        <v>0</v>
      </c>
      <c r="H257" s="395">
        <v>1181</v>
      </c>
      <c r="I257" s="394">
        <v>0</v>
      </c>
      <c r="J257" s="476">
        <f t="shared" si="13"/>
        <v>38.344539573025223</v>
      </c>
      <c r="K257" s="394">
        <v>4</v>
      </c>
      <c r="L257" s="394">
        <v>3</v>
      </c>
      <c r="M257" s="479">
        <v>0.63100000000000001</v>
      </c>
      <c r="N257" s="479">
        <v>56.66</v>
      </c>
      <c r="O257" s="479">
        <v>0.09</v>
      </c>
      <c r="P257" s="479">
        <v>0.47299999999999998</v>
      </c>
      <c r="Q257" s="479">
        <v>51.09</v>
      </c>
      <c r="R257" s="112">
        <v>72.681747539285112</v>
      </c>
      <c r="S257" s="479">
        <v>67.95</v>
      </c>
      <c r="T257" s="479">
        <v>44</v>
      </c>
      <c r="U257" s="112">
        <v>3.42</v>
      </c>
      <c r="V257" s="479">
        <v>48.53</v>
      </c>
      <c r="W257" s="112">
        <v>3.8167938931297707</v>
      </c>
      <c r="X257" s="487">
        <v>2</v>
      </c>
      <c r="Y257" s="113">
        <v>10</v>
      </c>
      <c r="Z257" s="396">
        <v>1</v>
      </c>
      <c r="AA257" s="91">
        <v>51.27</v>
      </c>
      <c r="AB257" s="113">
        <v>93.44</v>
      </c>
      <c r="AC257" s="113">
        <v>2.0299999999999998</v>
      </c>
      <c r="AD257" s="113">
        <v>48.4</v>
      </c>
      <c r="AE257" s="78">
        <v>391.6</v>
      </c>
      <c r="AF257" s="113">
        <v>75.959999999999994</v>
      </c>
      <c r="AG257" s="113">
        <v>95.52</v>
      </c>
      <c r="AH257" s="113">
        <v>21.2</v>
      </c>
      <c r="AI257" s="113">
        <v>106</v>
      </c>
      <c r="AJ257" s="113">
        <v>77</v>
      </c>
      <c r="AK257" s="113">
        <v>18.5</v>
      </c>
      <c r="AL257" s="113">
        <v>73.58</v>
      </c>
      <c r="AM257" s="489">
        <v>9621.9699999999993</v>
      </c>
      <c r="AN257" s="489">
        <v>10220</v>
      </c>
      <c r="AO257" s="484">
        <f t="shared" si="11"/>
        <v>2.071751765317638</v>
      </c>
      <c r="AP257" s="83"/>
      <c r="AQ257" s="500">
        <v>9.15</v>
      </c>
      <c r="AR257" s="156"/>
      <c r="AS257" s="156"/>
      <c r="AT257" s="156"/>
      <c r="AU257" s="77"/>
      <c r="AV257" s="77"/>
      <c r="AW257" s="157"/>
      <c r="AX257" s="58"/>
      <c r="BC257" s="58"/>
      <c r="BD257" s="393"/>
      <c r="BE257" s="390"/>
      <c r="BF257" s="388"/>
      <c r="BG257" s="388"/>
      <c r="BH257" s="384"/>
      <c r="BI257" s="385"/>
      <c r="BJ257" s="383"/>
      <c r="BK257" s="393"/>
      <c r="BL257" s="58"/>
      <c r="BN257" s="58"/>
      <c r="BO257" s="382"/>
      <c r="BP257" s="383"/>
      <c r="BQ257" s="382"/>
      <c r="BR257" s="382"/>
      <c r="BS257" s="384"/>
      <c r="BT257" s="383"/>
      <c r="BU257" s="383"/>
      <c r="BV257" s="382"/>
      <c r="BW257" s="58"/>
    </row>
    <row r="258" spans="1:75" x14ac:dyDescent="0.25">
      <c r="A258" s="138" t="s">
        <v>362</v>
      </c>
      <c r="B258" s="139" t="s">
        <v>365</v>
      </c>
      <c r="C258" s="140">
        <v>1603</v>
      </c>
      <c r="D258" s="394">
        <v>35</v>
      </c>
      <c r="E258" s="394">
        <v>0</v>
      </c>
      <c r="F258" s="394">
        <v>0</v>
      </c>
      <c r="G258" s="394">
        <v>0</v>
      </c>
      <c r="H258" s="395">
        <v>871</v>
      </c>
      <c r="I258" s="394">
        <v>0</v>
      </c>
      <c r="J258" s="476">
        <f t="shared" si="13"/>
        <v>41.79053949681601</v>
      </c>
      <c r="K258" s="394">
        <v>8</v>
      </c>
      <c r="L258" s="394">
        <v>0</v>
      </c>
      <c r="M258" s="479">
        <v>0.59899999999999998</v>
      </c>
      <c r="N258" s="479">
        <v>67.460000000000008</v>
      </c>
      <c r="O258" s="479">
        <v>0.09</v>
      </c>
      <c r="P258" s="479">
        <v>0.48699999999999999</v>
      </c>
      <c r="Q258" s="479">
        <v>46.44</v>
      </c>
      <c r="R258" s="112">
        <v>76.865935620799448</v>
      </c>
      <c r="S258" s="479">
        <v>64.5</v>
      </c>
      <c r="T258" s="479">
        <v>133</v>
      </c>
      <c r="U258" s="112">
        <v>4.95</v>
      </c>
      <c r="V258" s="479">
        <v>56.41</v>
      </c>
      <c r="W258" s="112">
        <v>6.9582504970178931</v>
      </c>
      <c r="X258" s="487">
        <v>1</v>
      </c>
      <c r="Y258" s="113">
        <v>5</v>
      </c>
      <c r="Z258" s="396">
        <v>4</v>
      </c>
      <c r="AA258" s="91">
        <v>47.47</v>
      </c>
      <c r="AB258" s="113">
        <v>73.28</v>
      </c>
      <c r="AC258" s="113">
        <v>0.87</v>
      </c>
      <c r="AD258" s="113">
        <v>48.72</v>
      </c>
      <c r="AE258" s="78">
        <v>291.70999999999998</v>
      </c>
      <c r="AF258" s="113">
        <v>53.51</v>
      </c>
      <c r="AG258" s="113">
        <v>84.98</v>
      </c>
      <c r="AH258" s="113">
        <v>24.9</v>
      </c>
      <c r="AI258" s="113">
        <v>117</v>
      </c>
      <c r="AJ258" s="113">
        <v>78.5</v>
      </c>
      <c r="AK258" s="113">
        <v>21</v>
      </c>
      <c r="AL258" s="113">
        <v>76.459999999999994</v>
      </c>
      <c r="AM258" s="489">
        <v>17647.82</v>
      </c>
      <c r="AN258" s="489">
        <v>18752</v>
      </c>
      <c r="AO258" s="484">
        <f t="shared" si="11"/>
        <v>2.0855833751704185</v>
      </c>
      <c r="AP258" s="83"/>
      <c r="AQ258" s="500">
        <v>15.75</v>
      </c>
      <c r="AR258" s="156"/>
      <c r="AS258" s="156"/>
      <c r="AT258" s="156"/>
      <c r="AU258" s="77"/>
      <c r="AV258" s="77"/>
      <c r="AW258" s="157"/>
      <c r="AX258" s="58"/>
      <c r="BC258" s="58"/>
      <c r="BD258" s="393"/>
      <c r="BE258" s="390"/>
      <c r="BF258" s="388"/>
      <c r="BG258" s="388"/>
      <c r="BH258" s="384"/>
      <c r="BI258" s="385"/>
      <c r="BJ258" s="383"/>
      <c r="BK258" s="393"/>
      <c r="BL258" s="58"/>
      <c r="BN258" s="58"/>
      <c r="BO258" s="382"/>
      <c r="BP258" s="383"/>
      <c r="BQ258" s="382"/>
      <c r="BR258" s="382"/>
      <c r="BS258" s="384"/>
      <c r="BT258" s="383"/>
      <c r="BU258" s="383"/>
      <c r="BV258" s="382"/>
      <c r="BW258" s="58"/>
    </row>
    <row r="259" spans="1:75" x14ac:dyDescent="0.25">
      <c r="A259" s="138" t="s">
        <v>362</v>
      </c>
      <c r="B259" s="139" t="s">
        <v>366</v>
      </c>
      <c r="C259" s="140">
        <v>1604</v>
      </c>
      <c r="D259" s="394">
        <v>40</v>
      </c>
      <c r="E259" s="394" t="s">
        <v>162</v>
      </c>
      <c r="F259" s="394">
        <v>0</v>
      </c>
      <c r="G259" s="394">
        <v>0</v>
      </c>
      <c r="H259" s="395">
        <v>538</v>
      </c>
      <c r="I259" s="394">
        <v>0</v>
      </c>
      <c r="J259" s="476">
        <f t="shared" si="13"/>
        <v>31.498259980243375</v>
      </c>
      <c r="K259" s="394">
        <v>7</v>
      </c>
      <c r="L259" s="394">
        <v>1</v>
      </c>
      <c r="M259" s="479">
        <v>0.626</v>
      </c>
      <c r="N259" s="479">
        <v>59.08</v>
      </c>
      <c r="O259" s="479">
        <v>0.21</v>
      </c>
      <c r="P259" s="479">
        <v>0.48599999999999999</v>
      </c>
      <c r="Q259" s="479">
        <v>57.94</v>
      </c>
      <c r="R259" s="112">
        <v>70.969396478030447</v>
      </c>
      <c r="S259" s="479">
        <v>66.900000000000006</v>
      </c>
      <c r="T259" s="479">
        <v>258</v>
      </c>
      <c r="U259" s="112">
        <v>2.2799999999999998</v>
      </c>
      <c r="V259" s="479">
        <v>46.53</v>
      </c>
      <c r="W259" s="112">
        <v>14.742014742014742</v>
      </c>
      <c r="X259" s="487">
        <v>3</v>
      </c>
      <c r="Y259" s="113">
        <v>5</v>
      </c>
      <c r="Z259" s="396">
        <v>1</v>
      </c>
      <c r="AA259" s="91">
        <v>68.989999999999995</v>
      </c>
      <c r="AB259" s="113">
        <v>78.14</v>
      </c>
      <c r="AC259" s="113">
        <v>3.37</v>
      </c>
      <c r="AD259" s="113">
        <v>58.94</v>
      </c>
      <c r="AE259" s="78">
        <v>157.38</v>
      </c>
      <c r="AF259" s="113">
        <v>73.98</v>
      </c>
      <c r="AG259" s="113">
        <v>94.61</v>
      </c>
      <c r="AH259" s="113">
        <v>20.9</v>
      </c>
      <c r="AI259" s="113">
        <v>96.5</v>
      </c>
      <c r="AJ259" s="113">
        <v>65.5</v>
      </c>
      <c r="AK259" s="113">
        <v>37.5</v>
      </c>
      <c r="AL259" s="113">
        <v>80.13</v>
      </c>
      <c r="AM259" s="489">
        <v>20210.41</v>
      </c>
      <c r="AN259" s="489">
        <v>21693</v>
      </c>
      <c r="AO259" s="484">
        <f t="shared" si="11"/>
        <v>2.4452579965803105</v>
      </c>
      <c r="AP259" s="83"/>
      <c r="AQ259" s="500">
        <v>25.03</v>
      </c>
      <c r="AR259" s="156"/>
      <c r="AS259" s="156"/>
      <c r="AT259" s="156"/>
      <c r="AU259" s="77"/>
      <c r="AV259" s="77"/>
      <c r="AW259" s="157"/>
      <c r="AX259" s="58"/>
      <c r="BC259" s="58"/>
      <c r="BD259" s="393"/>
      <c r="BE259" s="390"/>
      <c r="BF259" s="388"/>
      <c r="BG259" s="388"/>
      <c r="BH259" s="384"/>
      <c r="BI259" s="385"/>
      <c r="BJ259" s="383"/>
      <c r="BK259" s="393"/>
      <c r="BL259" s="58"/>
      <c r="BN259" s="58"/>
      <c r="BO259" s="382"/>
      <c r="BP259" s="383"/>
      <c r="BQ259" s="382"/>
      <c r="BR259" s="382"/>
      <c r="BS259" s="384"/>
      <c r="BT259" s="383"/>
      <c r="BU259" s="383"/>
      <c r="BV259" s="382"/>
      <c r="BW259" s="58"/>
    </row>
    <row r="260" spans="1:75" x14ac:dyDescent="0.25">
      <c r="A260" s="138" t="s">
        <v>362</v>
      </c>
      <c r="B260" s="139" t="s">
        <v>367</v>
      </c>
      <c r="C260" s="140">
        <v>1605</v>
      </c>
      <c r="D260" s="394">
        <v>10</v>
      </c>
      <c r="E260" s="394">
        <v>0</v>
      </c>
      <c r="F260" s="394">
        <v>0</v>
      </c>
      <c r="G260" s="394">
        <v>0</v>
      </c>
      <c r="H260" s="395">
        <v>38</v>
      </c>
      <c r="I260" s="394">
        <v>0</v>
      </c>
      <c r="J260" s="476">
        <f t="shared" si="13"/>
        <v>56.01909441594632</v>
      </c>
      <c r="K260" s="394">
        <v>3</v>
      </c>
      <c r="L260" s="394">
        <v>0</v>
      </c>
      <c r="M260" s="479">
        <v>0.62</v>
      </c>
      <c r="N260" s="479">
        <v>47.06</v>
      </c>
      <c r="O260" s="479">
        <v>0.33</v>
      </c>
      <c r="P260" s="479">
        <v>0.48199999999999998</v>
      </c>
      <c r="Q260" s="479" t="s">
        <v>162</v>
      </c>
      <c r="R260" s="112">
        <v>71.027877544039669</v>
      </c>
      <c r="S260" s="479">
        <v>57.28</v>
      </c>
      <c r="T260" s="479">
        <v>11</v>
      </c>
      <c r="U260" s="112">
        <v>5.8</v>
      </c>
      <c r="V260" s="479">
        <v>50.36</v>
      </c>
      <c r="W260" s="112">
        <v>3.7453183520599249</v>
      </c>
      <c r="X260" s="487">
        <v>2</v>
      </c>
      <c r="Y260" s="113">
        <v>10</v>
      </c>
      <c r="Z260" s="396">
        <v>1</v>
      </c>
      <c r="AA260" s="91">
        <v>43.9</v>
      </c>
      <c r="AB260" s="113">
        <v>92.88</v>
      </c>
      <c r="AC260" s="113">
        <v>1.5</v>
      </c>
      <c r="AD260" s="113">
        <v>48.36</v>
      </c>
      <c r="AE260" s="78">
        <v>204.1</v>
      </c>
      <c r="AF260" s="113">
        <v>75.88</v>
      </c>
      <c r="AG260" s="113">
        <v>94.92</v>
      </c>
      <c r="AH260" s="113">
        <v>23</v>
      </c>
      <c r="AI260" s="113">
        <v>101</v>
      </c>
      <c r="AJ260" s="113">
        <v>48.5</v>
      </c>
      <c r="AK260" s="113">
        <v>9.5</v>
      </c>
      <c r="AL260" s="113">
        <v>74.06</v>
      </c>
      <c r="AM260" s="489">
        <v>4948.32</v>
      </c>
      <c r="AN260" s="489">
        <v>5249</v>
      </c>
      <c r="AO260" s="484">
        <f t="shared" si="11"/>
        <v>2.0254685765404576</v>
      </c>
      <c r="AP260" s="83"/>
      <c r="AQ260" s="500">
        <v>14.01</v>
      </c>
      <c r="AR260" s="156"/>
      <c r="AS260" s="156"/>
      <c r="AT260" s="156"/>
      <c r="AU260" s="77"/>
      <c r="AV260" s="77"/>
      <c r="AW260" s="157"/>
      <c r="AX260" s="58"/>
      <c r="BC260" s="58"/>
      <c r="BD260" s="393"/>
      <c r="BE260" s="390"/>
      <c r="BF260" s="388"/>
      <c r="BG260" s="388"/>
      <c r="BH260" s="384"/>
      <c r="BI260" s="385"/>
      <c r="BJ260" s="383"/>
      <c r="BK260" s="393"/>
      <c r="BL260" s="58"/>
      <c r="BN260" s="58"/>
      <c r="BO260" s="382"/>
      <c r="BP260" s="383"/>
      <c r="BQ260" s="382"/>
      <c r="BR260" s="382"/>
      <c r="BS260" s="384"/>
      <c r="BT260" s="383"/>
      <c r="BU260" s="383"/>
      <c r="BV260" s="382"/>
      <c r="BW260" s="58"/>
    </row>
    <row r="261" spans="1:75" x14ac:dyDescent="0.25">
      <c r="A261" s="138" t="s">
        <v>362</v>
      </c>
      <c r="B261" s="139" t="s">
        <v>368</v>
      </c>
      <c r="C261" s="140">
        <v>1606</v>
      </c>
      <c r="D261" s="394">
        <v>18</v>
      </c>
      <c r="E261" s="394">
        <v>0</v>
      </c>
      <c r="F261" s="394">
        <v>0</v>
      </c>
      <c r="G261" s="394">
        <v>0</v>
      </c>
      <c r="H261" s="395">
        <v>813</v>
      </c>
      <c r="I261" s="394">
        <v>0</v>
      </c>
      <c r="J261" s="476">
        <f t="shared" si="13"/>
        <v>42.501350437783984</v>
      </c>
      <c r="K261" s="394">
        <v>4</v>
      </c>
      <c r="L261" s="394">
        <v>0</v>
      </c>
      <c r="M261" s="479">
        <v>0.60499999999999998</v>
      </c>
      <c r="N261" s="479">
        <v>68.289999999999992</v>
      </c>
      <c r="O261" s="479">
        <v>0.08</v>
      </c>
      <c r="P261" s="479">
        <v>0.505</v>
      </c>
      <c r="Q261" s="479" t="s">
        <v>162</v>
      </c>
      <c r="R261" s="112">
        <v>80.962721679334038</v>
      </c>
      <c r="S261" s="479">
        <v>67.490000000000009</v>
      </c>
      <c r="T261" s="479">
        <v>29</v>
      </c>
      <c r="U261" s="112">
        <v>4.17</v>
      </c>
      <c r="V261" s="479">
        <v>52.79</v>
      </c>
      <c r="W261" s="112">
        <v>14.344262295081968</v>
      </c>
      <c r="X261" s="487">
        <v>2</v>
      </c>
      <c r="Y261" s="113">
        <v>10</v>
      </c>
      <c r="Z261" s="396">
        <v>1</v>
      </c>
      <c r="AA261" s="91">
        <v>37.61</v>
      </c>
      <c r="AB261" s="113">
        <v>77.930000000000007</v>
      </c>
      <c r="AC261" s="113">
        <v>1.81</v>
      </c>
      <c r="AD261" s="113">
        <v>49.76</v>
      </c>
      <c r="AE261" s="78">
        <v>161.44999999999999</v>
      </c>
      <c r="AF261" s="113">
        <v>51.83</v>
      </c>
      <c r="AG261" s="113">
        <v>95.12</v>
      </c>
      <c r="AH261" s="113">
        <v>21.1</v>
      </c>
      <c r="AI261" s="113">
        <v>102</v>
      </c>
      <c r="AJ261" s="113">
        <v>66.5</v>
      </c>
      <c r="AK261" s="113">
        <v>32.5</v>
      </c>
      <c r="AL261" s="113">
        <v>74.349999999999994</v>
      </c>
      <c r="AM261" s="489">
        <v>8988.6</v>
      </c>
      <c r="AN261" s="489">
        <v>9303</v>
      </c>
      <c r="AO261" s="484">
        <f t="shared" si="11"/>
        <v>1.1659212780633232</v>
      </c>
      <c r="AP261" s="83"/>
      <c r="AQ261" s="500">
        <v>12.9</v>
      </c>
      <c r="AR261" s="156"/>
      <c r="AS261" s="156"/>
      <c r="AT261" s="156"/>
      <c r="AU261" s="77"/>
      <c r="AV261" s="77"/>
      <c r="AW261" s="157"/>
      <c r="AX261" s="58"/>
      <c r="BC261" s="58"/>
      <c r="BD261" s="393"/>
      <c r="BE261" s="390"/>
      <c r="BF261" s="388"/>
      <c r="BG261" s="388"/>
      <c r="BH261" s="384"/>
      <c r="BI261" s="385"/>
      <c r="BJ261" s="383"/>
      <c r="BK261" s="393"/>
      <c r="BL261" s="58"/>
      <c r="BN261" s="58"/>
      <c r="BO261" s="382"/>
      <c r="BP261" s="383"/>
      <c r="BQ261" s="382"/>
      <c r="BR261" s="382"/>
      <c r="BS261" s="384"/>
      <c r="BT261" s="383"/>
      <c r="BU261" s="383"/>
      <c r="BV261" s="382"/>
      <c r="BW261" s="58"/>
    </row>
    <row r="262" spans="1:75" x14ac:dyDescent="0.25">
      <c r="A262" s="138" t="s">
        <v>362</v>
      </c>
      <c r="B262" s="139" t="s">
        <v>369</v>
      </c>
      <c r="C262" s="140">
        <v>1607</v>
      </c>
      <c r="D262" s="394">
        <v>11</v>
      </c>
      <c r="E262" s="394">
        <v>0</v>
      </c>
      <c r="F262" s="394">
        <v>0</v>
      </c>
      <c r="G262" s="394">
        <v>0</v>
      </c>
      <c r="H262" s="395">
        <v>1120</v>
      </c>
      <c r="I262" s="394">
        <v>0</v>
      </c>
      <c r="J262" s="476">
        <f t="shared" si="13"/>
        <v>36.209330511674409</v>
      </c>
      <c r="K262" s="394">
        <v>2</v>
      </c>
      <c r="L262" s="394">
        <v>0</v>
      </c>
      <c r="M262" s="479">
        <v>0.61899999999999999</v>
      </c>
      <c r="N262" s="479">
        <v>56.01</v>
      </c>
      <c r="O262" s="479">
        <v>0.09</v>
      </c>
      <c r="P262" s="479">
        <v>0.45</v>
      </c>
      <c r="Q262" s="479" t="s">
        <v>162</v>
      </c>
      <c r="R262" s="112">
        <v>72.532781228433393</v>
      </c>
      <c r="S262" s="479">
        <v>65.45</v>
      </c>
      <c r="T262" s="479">
        <v>54</v>
      </c>
      <c r="U262" s="112">
        <v>8.52</v>
      </c>
      <c r="V262" s="479">
        <v>54.55</v>
      </c>
      <c r="W262" s="112">
        <v>3.5971223021582737</v>
      </c>
      <c r="X262" s="487">
        <v>2</v>
      </c>
      <c r="Y262" s="113">
        <v>5</v>
      </c>
      <c r="Z262" s="396">
        <v>1</v>
      </c>
      <c r="AA262" s="91">
        <v>50.19</v>
      </c>
      <c r="AB262" s="113">
        <v>84.45</v>
      </c>
      <c r="AC262" s="113">
        <v>1.1499999999999999</v>
      </c>
      <c r="AD262" s="113">
        <v>52.87</v>
      </c>
      <c r="AE262" s="78">
        <v>445.54</v>
      </c>
      <c r="AF262" s="113">
        <v>72.459999999999994</v>
      </c>
      <c r="AG262" s="113">
        <v>93.35</v>
      </c>
      <c r="AH262" s="113">
        <v>18.8</v>
      </c>
      <c r="AI262" s="113">
        <v>132.5</v>
      </c>
      <c r="AJ262" s="113">
        <v>89</v>
      </c>
      <c r="AK262" s="113">
        <v>24.5</v>
      </c>
      <c r="AL262" s="113">
        <v>75.510000000000005</v>
      </c>
      <c r="AM262" s="489">
        <v>5485.83</v>
      </c>
      <c r="AN262" s="489">
        <v>5514</v>
      </c>
      <c r="AO262" s="484">
        <f t="shared" si="11"/>
        <v>0.17116826441942287</v>
      </c>
      <c r="AP262" s="83"/>
      <c r="AQ262" s="500">
        <v>34.79</v>
      </c>
      <c r="AR262" s="156"/>
      <c r="AS262" s="156"/>
      <c r="AT262" s="156"/>
      <c r="AU262" s="77"/>
      <c r="AV262" s="77"/>
      <c r="AW262" s="157"/>
      <c r="AX262" s="58"/>
      <c r="BC262" s="58"/>
      <c r="BD262" s="393"/>
      <c r="BE262" s="390"/>
      <c r="BF262" s="388"/>
      <c r="BG262" s="388"/>
      <c r="BH262" s="384"/>
      <c r="BI262" s="385"/>
      <c r="BJ262" s="383"/>
      <c r="BK262" s="393"/>
      <c r="BL262" s="58"/>
      <c r="BN262" s="58"/>
      <c r="BO262" s="382"/>
      <c r="BP262" s="383"/>
      <c r="BQ262" s="382"/>
      <c r="BR262" s="382"/>
      <c r="BS262" s="384"/>
      <c r="BT262" s="383"/>
      <c r="BU262" s="383"/>
      <c r="BV262" s="382"/>
      <c r="BW262" s="58"/>
    </row>
    <row r="263" spans="1:75" x14ac:dyDescent="0.25">
      <c r="A263" s="138" t="s">
        <v>362</v>
      </c>
      <c r="B263" s="139" t="s">
        <v>370</v>
      </c>
      <c r="C263" s="140">
        <v>1608</v>
      </c>
      <c r="D263" s="394">
        <v>9</v>
      </c>
      <c r="E263" s="394">
        <v>0</v>
      </c>
      <c r="F263" s="394">
        <v>0</v>
      </c>
      <c r="G263" s="394">
        <v>0</v>
      </c>
      <c r="H263" s="395">
        <v>206</v>
      </c>
      <c r="I263" s="394">
        <v>0</v>
      </c>
      <c r="J263" s="476">
        <f t="shared" si="13"/>
        <v>20.202388204618739</v>
      </c>
      <c r="K263" s="394">
        <v>1</v>
      </c>
      <c r="L263" s="394">
        <v>1</v>
      </c>
      <c r="M263" s="479">
        <v>0.60299999999999998</v>
      </c>
      <c r="N263" s="479">
        <v>62.28</v>
      </c>
      <c r="O263" s="479">
        <v>0.12</v>
      </c>
      <c r="P263" s="479">
        <v>0.46700000000000003</v>
      </c>
      <c r="Q263" s="479" t="s">
        <v>162</v>
      </c>
      <c r="R263" s="112">
        <v>84.195984527537306</v>
      </c>
      <c r="S263" s="479">
        <v>70.599999999999994</v>
      </c>
      <c r="T263" s="479">
        <v>27</v>
      </c>
      <c r="U263" s="112">
        <v>5.35</v>
      </c>
      <c r="V263" s="479">
        <v>42.46</v>
      </c>
      <c r="W263" s="479" t="s">
        <v>162</v>
      </c>
      <c r="X263" s="487">
        <v>2</v>
      </c>
      <c r="Y263" s="113">
        <v>10</v>
      </c>
      <c r="Z263" s="396">
        <v>1</v>
      </c>
      <c r="AA263" s="91">
        <v>38.97</v>
      </c>
      <c r="AB263" s="113">
        <v>80.05</v>
      </c>
      <c r="AC263" s="113">
        <v>0.4</v>
      </c>
      <c r="AD263" s="113">
        <v>49.57</v>
      </c>
      <c r="AE263" s="78">
        <v>179.07</v>
      </c>
      <c r="AF263" s="113">
        <v>85</v>
      </c>
      <c r="AG263" s="113">
        <v>93.43</v>
      </c>
      <c r="AH263" s="113">
        <v>16.5</v>
      </c>
      <c r="AI263" s="113">
        <v>99.5</v>
      </c>
      <c r="AJ263" s="113">
        <v>40</v>
      </c>
      <c r="AK263" s="113">
        <v>19.5</v>
      </c>
      <c r="AL263" s="113">
        <v>72.52</v>
      </c>
      <c r="AM263" s="489">
        <v>4701.51</v>
      </c>
      <c r="AN263" s="489">
        <v>4886</v>
      </c>
      <c r="AO263" s="484">
        <f t="shared" si="11"/>
        <v>1.3080194802662672</v>
      </c>
      <c r="AP263" s="83"/>
      <c r="AQ263" s="500">
        <v>28.22</v>
      </c>
      <c r="AR263" s="156"/>
      <c r="AS263" s="156"/>
      <c r="AT263" s="156"/>
      <c r="AU263" s="77"/>
      <c r="AV263" s="77"/>
      <c r="AW263" s="157"/>
      <c r="AX263" s="58"/>
      <c r="BC263" s="58"/>
      <c r="BD263" s="393"/>
      <c r="BE263" s="390"/>
      <c r="BF263" s="388"/>
      <c r="BG263" s="388"/>
      <c r="BH263" s="384"/>
      <c r="BI263" s="385"/>
      <c r="BJ263" s="383"/>
      <c r="BK263" s="393"/>
      <c r="BL263" s="58"/>
      <c r="BN263" s="58"/>
      <c r="BO263" s="382"/>
      <c r="BP263" s="383"/>
      <c r="BQ263" s="382"/>
      <c r="BR263" s="382"/>
      <c r="BS263" s="384"/>
      <c r="BT263" s="383"/>
      <c r="BU263" s="383"/>
      <c r="BV263" s="382"/>
      <c r="BW263" s="58"/>
    </row>
    <row r="264" spans="1:75" x14ac:dyDescent="0.25">
      <c r="A264" s="138" t="s">
        <v>362</v>
      </c>
      <c r="B264" s="139" t="s">
        <v>371</v>
      </c>
      <c r="C264" s="140">
        <v>1609</v>
      </c>
      <c r="D264" s="394">
        <v>16</v>
      </c>
      <c r="E264" s="394">
        <v>0</v>
      </c>
      <c r="F264" s="394">
        <v>0</v>
      </c>
      <c r="G264" s="394">
        <v>0</v>
      </c>
      <c r="H264" s="395">
        <v>788</v>
      </c>
      <c r="I264" s="394">
        <v>0</v>
      </c>
      <c r="J264" s="476">
        <f t="shared" si="13"/>
        <v>34.301337506039715</v>
      </c>
      <c r="K264" s="394">
        <v>3</v>
      </c>
      <c r="L264" s="394">
        <v>0</v>
      </c>
      <c r="M264" s="479">
        <v>0.627</v>
      </c>
      <c r="N264" s="479">
        <v>48.49</v>
      </c>
      <c r="O264" s="479">
        <v>0.18</v>
      </c>
      <c r="P264" s="479">
        <v>0.45700000000000002</v>
      </c>
      <c r="Q264" s="479">
        <v>41.33</v>
      </c>
      <c r="R264" s="112">
        <v>72.592336900241634</v>
      </c>
      <c r="S264" s="479">
        <v>60.94</v>
      </c>
      <c r="T264" s="479">
        <v>19</v>
      </c>
      <c r="U264" s="112">
        <v>4.74</v>
      </c>
      <c r="V264" s="479">
        <v>42.97</v>
      </c>
      <c r="W264" s="112">
        <v>2.3640661938534278</v>
      </c>
      <c r="X264" s="487">
        <v>3</v>
      </c>
      <c r="Y264" s="113">
        <v>10</v>
      </c>
      <c r="Z264" s="396">
        <v>1</v>
      </c>
      <c r="AA264" s="91">
        <v>63.92</v>
      </c>
      <c r="AB264" s="113">
        <v>92.8</v>
      </c>
      <c r="AC264" s="113">
        <v>2.63</v>
      </c>
      <c r="AD264" s="113">
        <v>50.79</v>
      </c>
      <c r="AE264" s="78">
        <v>285.05</v>
      </c>
      <c r="AF264" s="113">
        <v>76.31</v>
      </c>
      <c r="AG264" s="113">
        <v>91.26</v>
      </c>
      <c r="AH264" s="113">
        <v>19.7</v>
      </c>
      <c r="AI264" s="113">
        <v>106.5</v>
      </c>
      <c r="AJ264" s="113">
        <v>88</v>
      </c>
      <c r="AK264" s="113">
        <v>21.5</v>
      </c>
      <c r="AL264" s="113">
        <v>75.28</v>
      </c>
      <c r="AM264" s="489">
        <v>8109.28</v>
      </c>
      <c r="AN264" s="489">
        <v>8580</v>
      </c>
      <c r="AO264" s="484">
        <f t="shared" si="11"/>
        <v>1.9349025643049291</v>
      </c>
      <c r="AP264" s="83"/>
      <c r="AQ264" s="500">
        <v>12.08</v>
      </c>
      <c r="AR264" s="156"/>
      <c r="AS264" s="156"/>
      <c r="AT264" s="156"/>
      <c r="AU264" s="77"/>
      <c r="AV264" s="77"/>
      <c r="AW264" s="157"/>
      <c r="AX264" s="58"/>
      <c r="BC264" s="58"/>
      <c r="BD264" s="393"/>
      <c r="BE264" s="390"/>
      <c r="BF264" s="388"/>
      <c r="BG264" s="388"/>
      <c r="BH264" s="384"/>
      <c r="BI264" s="385"/>
      <c r="BJ264" s="383"/>
      <c r="BK264" s="393"/>
      <c r="BL264" s="58"/>
      <c r="BN264" s="58"/>
      <c r="BO264" s="382"/>
      <c r="BP264" s="383"/>
      <c r="BQ264" s="382"/>
      <c r="BR264" s="382"/>
      <c r="BS264" s="384"/>
      <c r="BT264" s="383"/>
      <c r="BU264" s="383"/>
      <c r="BV264" s="382"/>
      <c r="BW264" s="58"/>
    </row>
    <row r="265" spans="1:75" x14ac:dyDescent="0.25">
      <c r="A265" s="138" t="s">
        <v>362</v>
      </c>
      <c r="B265" s="139" t="s">
        <v>372</v>
      </c>
      <c r="C265" s="140">
        <v>1610</v>
      </c>
      <c r="D265" s="394">
        <v>10</v>
      </c>
      <c r="E265" s="394">
        <v>0</v>
      </c>
      <c r="F265" s="394">
        <v>0</v>
      </c>
      <c r="G265" s="394">
        <v>0</v>
      </c>
      <c r="H265" s="395">
        <v>169</v>
      </c>
      <c r="I265" s="394">
        <v>0</v>
      </c>
      <c r="J265" s="476">
        <f t="shared" si="13"/>
        <v>18.451556093695618</v>
      </c>
      <c r="K265" s="394">
        <v>1</v>
      </c>
      <c r="L265" s="394">
        <v>0</v>
      </c>
      <c r="M265" s="479">
        <v>0.626</v>
      </c>
      <c r="N265" s="479">
        <v>49.96</v>
      </c>
      <c r="O265" s="479">
        <v>0.12</v>
      </c>
      <c r="P265" s="479">
        <v>0.48099999999999998</v>
      </c>
      <c r="Q265" s="479" t="s">
        <v>162</v>
      </c>
      <c r="R265" s="112">
        <v>70.502983802216519</v>
      </c>
      <c r="S265" s="479">
        <v>64.3</v>
      </c>
      <c r="T265" s="479">
        <v>29</v>
      </c>
      <c r="U265" s="112">
        <v>8</v>
      </c>
      <c r="V265" s="479">
        <v>43.41</v>
      </c>
      <c r="W265" s="112">
        <v>8.5470085470085486</v>
      </c>
      <c r="X265" s="487">
        <v>3</v>
      </c>
      <c r="Y265" s="113">
        <v>10</v>
      </c>
      <c r="Z265" s="396">
        <v>1</v>
      </c>
      <c r="AA265" s="91">
        <v>52.29</v>
      </c>
      <c r="AB265" s="113">
        <v>79.069999999999993</v>
      </c>
      <c r="AC265" s="113">
        <v>1.98</v>
      </c>
      <c r="AD265" s="113">
        <v>52.64</v>
      </c>
      <c r="AE265" s="78">
        <v>386.92</v>
      </c>
      <c r="AF265" s="113">
        <v>84.5</v>
      </c>
      <c r="AG265" s="113">
        <v>93.19</v>
      </c>
      <c r="AH265" s="113">
        <v>16.5</v>
      </c>
      <c r="AI265" s="113">
        <v>111</v>
      </c>
      <c r="AJ265" s="113">
        <v>70.5</v>
      </c>
      <c r="AK265" s="113">
        <v>7</v>
      </c>
      <c r="AL265" s="113">
        <v>74.23</v>
      </c>
      <c r="AM265" s="489">
        <v>5190.79</v>
      </c>
      <c r="AN265" s="489">
        <v>5361</v>
      </c>
      <c r="AO265" s="484">
        <f t="shared" si="11"/>
        <v>1.0930256601917372</v>
      </c>
      <c r="AP265" s="83"/>
      <c r="AQ265" s="500">
        <v>22.76</v>
      </c>
      <c r="AR265" s="156"/>
      <c r="AS265" s="156"/>
      <c r="AT265" s="156"/>
      <c r="AU265" s="77"/>
      <c r="AV265" s="77"/>
      <c r="AW265" s="157"/>
      <c r="AX265" s="58"/>
      <c r="BC265" s="58"/>
      <c r="BD265" s="393"/>
      <c r="BE265" s="390"/>
      <c r="BF265" s="388"/>
      <c r="BG265" s="388"/>
      <c r="BH265" s="384"/>
      <c r="BI265" s="385"/>
      <c r="BJ265" s="383"/>
      <c r="BK265" s="393"/>
      <c r="BL265" s="58"/>
      <c r="BN265" s="58"/>
      <c r="BO265" s="382"/>
      <c r="BP265" s="383"/>
      <c r="BQ265" s="382"/>
      <c r="BR265" s="382"/>
      <c r="BS265" s="384"/>
      <c r="BT265" s="383"/>
      <c r="BU265" s="383"/>
      <c r="BV265" s="382"/>
      <c r="BW265" s="58"/>
    </row>
    <row r="266" spans="1:75" x14ac:dyDescent="0.25">
      <c r="A266" s="138" t="s">
        <v>362</v>
      </c>
      <c r="B266" s="139" t="s">
        <v>373</v>
      </c>
      <c r="C266" s="140">
        <v>1611</v>
      </c>
      <c r="D266" s="394">
        <v>18</v>
      </c>
      <c r="E266" s="394" t="s">
        <v>162</v>
      </c>
      <c r="F266" s="394">
        <v>0</v>
      </c>
      <c r="G266" s="394">
        <v>0</v>
      </c>
      <c r="H266" s="395">
        <v>397</v>
      </c>
      <c r="I266" s="394">
        <v>0</v>
      </c>
      <c r="J266" s="476">
        <f t="shared" si="13"/>
        <v>43.6508038172136</v>
      </c>
      <c r="K266" s="394">
        <v>4</v>
      </c>
      <c r="L266" s="394">
        <v>0</v>
      </c>
      <c r="M266" s="479">
        <v>0.624</v>
      </c>
      <c r="N266" s="479">
        <v>51.98</v>
      </c>
      <c r="O266" s="479">
        <v>0.15</v>
      </c>
      <c r="P266" s="479">
        <v>0.47799999999999998</v>
      </c>
      <c r="Q266" s="479">
        <v>48.5</v>
      </c>
      <c r="R266" s="112">
        <v>71.644352900789571</v>
      </c>
      <c r="S266" s="479">
        <v>64.56</v>
      </c>
      <c r="T266" s="479">
        <v>9</v>
      </c>
      <c r="U266" s="112">
        <v>4</v>
      </c>
      <c r="V266" s="479">
        <v>45.85</v>
      </c>
      <c r="W266" s="479" t="s">
        <v>162</v>
      </c>
      <c r="X266" s="487">
        <v>3</v>
      </c>
      <c r="Y266" s="113">
        <v>10</v>
      </c>
      <c r="Z266" s="396">
        <v>0</v>
      </c>
      <c r="AA266" s="91">
        <v>51.84</v>
      </c>
      <c r="AB266" s="113">
        <v>64.069999999999993</v>
      </c>
      <c r="AC266" s="113">
        <v>1.18</v>
      </c>
      <c r="AD266" s="113">
        <v>53.01</v>
      </c>
      <c r="AE266" s="78">
        <v>297.54000000000002</v>
      </c>
      <c r="AF266" s="113">
        <v>80.75</v>
      </c>
      <c r="AG266" s="113">
        <v>91.98</v>
      </c>
      <c r="AH266" s="113">
        <v>17.899999999999999</v>
      </c>
      <c r="AI266" s="113">
        <v>116</v>
      </c>
      <c r="AJ266" s="113">
        <v>49.5</v>
      </c>
      <c r="AK266" s="113">
        <v>23</v>
      </c>
      <c r="AL266" s="113">
        <v>74.55</v>
      </c>
      <c r="AM266" s="489">
        <v>9057.7900000000009</v>
      </c>
      <c r="AN266" s="489">
        <v>9137</v>
      </c>
      <c r="AO266" s="484">
        <f t="shared" si="11"/>
        <v>0.29149862530852494</v>
      </c>
      <c r="AP266" s="83"/>
      <c r="AQ266" s="500">
        <v>10.52</v>
      </c>
      <c r="AR266" s="156"/>
      <c r="AS266" s="156"/>
      <c r="AT266" s="156"/>
      <c r="AU266" s="77"/>
      <c r="AV266" s="77"/>
      <c r="AW266" s="157"/>
      <c r="AX266" s="58"/>
      <c r="BC266" s="58"/>
      <c r="BD266" s="393"/>
      <c r="BE266" s="390"/>
      <c r="BF266" s="388"/>
      <c r="BG266" s="388"/>
      <c r="BH266" s="384"/>
      <c r="BI266" s="385"/>
      <c r="BJ266" s="383"/>
      <c r="BK266" s="393"/>
      <c r="BL266" s="58"/>
      <c r="BN266" s="58"/>
      <c r="BO266" s="382"/>
      <c r="BP266" s="383"/>
      <c r="BQ266" s="382"/>
      <c r="BR266" s="382"/>
      <c r="BS266" s="384"/>
      <c r="BT266" s="383"/>
      <c r="BU266" s="383"/>
      <c r="BV266" s="382"/>
      <c r="BW266" s="58"/>
    </row>
    <row r="267" spans="1:75" x14ac:dyDescent="0.25">
      <c r="A267" s="138" t="s">
        <v>362</v>
      </c>
      <c r="B267" s="139" t="s">
        <v>374</v>
      </c>
      <c r="C267" s="140">
        <v>1612</v>
      </c>
      <c r="D267" s="394">
        <v>18</v>
      </c>
      <c r="E267" s="394">
        <v>0</v>
      </c>
      <c r="F267" s="394">
        <v>0</v>
      </c>
      <c r="G267" s="394">
        <v>0</v>
      </c>
      <c r="H267" s="395">
        <v>1121</v>
      </c>
      <c r="I267" s="394">
        <v>0</v>
      </c>
      <c r="J267" s="476">
        <f t="shared" si="13"/>
        <v>54.589688078117042</v>
      </c>
      <c r="K267" s="394">
        <v>20</v>
      </c>
      <c r="L267" s="394">
        <v>1</v>
      </c>
      <c r="M267" s="479">
        <v>0.64100000000000001</v>
      </c>
      <c r="N267" s="479">
        <v>57.31</v>
      </c>
      <c r="O267" s="479">
        <v>0.22</v>
      </c>
      <c r="P267" s="479">
        <v>0.498</v>
      </c>
      <c r="Q267" s="479">
        <v>57.63</v>
      </c>
      <c r="R267" s="112">
        <v>71.497170296690115</v>
      </c>
      <c r="S267" s="479">
        <v>69.05</v>
      </c>
      <c r="T267" s="479">
        <v>30</v>
      </c>
      <c r="U267" s="112">
        <v>3.34</v>
      </c>
      <c r="V267" s="479">
        <v>42.04</v>
      </c>
      <c r="W267" s="479" t="s">
        <v>162</v>
      </c>
      <c r="X267" s="487">
        <v>2</v>
      </c>
      <c r="Y267" s="113">
        <v>5</v>
      </c>
      <c r="Z267" s="396">
        <v>3</v>
      </c>
      <c r="AA267" s="91">
        <v>65.89</v>
      </c>
      <c r="AB267" s="113">
        <v>89.73</v>
      </c>
      <c r="AC267" s="113">
        <v>3.52</v>
      </c>
      <c r="AD267" s="113">
        <v>59.75</v>
      </c>
      <c r="AE267" s="78">
        <v>392.43</v>
      </c>
      <c r="AF267" s="113">
        <v>78.36</v>
      </c>
      <c r="AG267" s="113">
        <v>93.77</v>
      </c>
      <c r="AH267" s="113">
        <v>19.399999999999999</v>
      </c>
      <c r="AI267" s="113">
        <v>103</v>
      </c>
      <c r="AJ267" s="113">
        <v>71</v>
      </c>
      <c r="AK267" s="113">
        <v>43.5</v>
      </c>
      <c r="AL267" s="113">
        <v>79.23</v>
      </c>
      <c r="AM267" s="489">
        <v>34400.949999999997</v>
      </c>
      <c r="AN267" s="489">
        <v>36058</v>
      </c>
      <c r="AO267" s="484">
        <f t="shared" ref="AO267:AO303" si="14">(((AN267-AM267)/AM267)*100)/3</f>
        <v>1.6056242632834297</v>
      </c>
      <c r="AP267" s="83"/>
      <c r="AQ267" s="500">
        <v>27.23</v>
      </c>
      <c r="AR267" s="156"/>
      <c r="AS267" s="156"/>
      <c r="AT267" s="156"/>
      <c r="AU267" s="77"/>
      <c r="AV267" s="77"/>
      <c r="AW267" s="157"/>
      <c r="AX267" s="58"/>
      <c r="BC267" s="58"/>
      <c r="BD267" s="393"/>
      <c r="BE267" s="390"/>
      <c r="BF267" s="388"/>
      <c r="BG267" s="388"/>
      <c r="BH267" s="384"/>
      <c r="BI267" s="385"/>
      <c r="BJ267" s="383"/>
      <c r="BK267" s="393"/>
      <c r="BL267" s="58"/>
      <c r="BN267" s="58"/>
      <c r="BO267" s="382"/>
      <c r="BP267" s="383"/>
      <c r="BQ267" s="382"/>
      <c r="BR267" s="382"/>
      <c r="BS267" s="384"/>
      <c r="BT267" s="383"/>
      <c r="BU267" s="383"/>
      <c r="BV267" s="382"/>
      <c r="BW267" s="58"/>
    </row>
    <row r="268" spans="1:75" x14ac:dyDescent="0.25">
      <c r="A268" s="138" t="s">
        <v>362</v>
      </c>
      <c r="B268" s="139" t="s">
        <v>375</v>
      </c>
      <c r="C268" s="140">
        <v>1613</v>
      </c>
      <c r="D268" s="394">
        <v>24</v>
      </c>
      <c r="E268" s="394">
        <v>0</v>
      </c>
      <c r="F268" s="394">
        <v>0</v>
      </c>
      <c r="G268" s="394">
        <v>0</v>
      </c>
      <c r="H268" s="395">
        <v>399</v>
      </c>
      <c r="I268" s="394">
        <v>0</v>
      </c>
      <c r="J268" s="476">
        <f t="shared" si="13"/>
        <v>71.216641218872525</v>
      </c>
      <c r="K268" s="394">
        <v>9</v>
      </c>
      <c r="L268" s="394">
        <v>0</v>
      </c>
      <c r="M268" s="479">
        <v>0.58599999999999997</v>
      </c>
      <c r="N268" s="479">
        <v>61.11</v>
      </c>
      <c r="O268" s="479">
        <v>0.14000000000000001</v>
      </c>
      <c r="P268" s="479">
        <v>0.47699999999999998</v>
      </c>
      <c r="Q268" s="479">
        <v>51.01</v>
      </c>
      <c r="R268" s="112">
        <v>72.681747539285112</v>
      </c>
      <c r="S268" s="479">
        <v>62.28</v>
      </c>
      <c r="T268" s="479">
        <v>329</v>
      </c>
      <c r="U268" s="112">
        <v>4.13</v>
      </c>
      <c r="V268" s="479">
        <v>54.4</v>
      </c>
      <c r="W268" s="112">
        <v>14.492753623188406</v>
      </c>
      <c r="X268" s="487">
        <v>1</v>
      </c>
      <c r="Y268" s="113">
        <v>5</v>
      </c>
      <c r="Z268" s="396">
        <v>3</v>
      </c>
      <c r="AA268" s="91">
        <v>47.13</v>
      </c>
      <c r="AB268" s="113">
        <v>58.45</v>
      </c>
      <c r="AC268" s="113">
        <v>1.1000000000000001</v>
      </c>
      <c r="AD268" s="113">
        <v>39.549999999999997</v>
      </c>
      <c r="AE268" s="78">
        <v>112.96</v>
      </c>
      <c r="AF268" s="113">
        <v>69.7</v>
      </c>
      <c r="AG268" s="113">
        <v>90.49</v>
      </c>
      <c r="AH268" s="113">
        <v>23.1</v>
      </c>
      <c r="AI268" s="113">
        <v>105</v>
      </c>
      <c r="AJ268" s="113">
        <v>53</v>
      </c>
      <c r="AK268" s="113">
        <v>13</v>
      </c>
      <c r="AL268" s="113">
        <v>69.48</v>
      </c>
      <c r="AM268" s="489">
        <v>11900.6</v>
      </c>
      <c r="AN268" s="489">
        <v>12447</v>
      </c>
      <c r="AO268" s="484">
        <f t="shared" si="14"/>
        <v>1.5304550470844598</v>
      </c>
      <c r="AP268" s="83"/>
      <c r="AQ268" s="500">
        <v>7.2</v>
      </c>
      <c r="AR268" s="156"/>
      <c r="AS268" s="156"/>
      <c r="AT268" s="156"/>
      <c r="AU268" s="77"/>
      <c r="AV268" s="77"/>
      <c r="AW268" s="157"/>
      <c r="AX268" s="58"/>
      <c r="BC268" s="58"/>
      <c r="BD268" s="393"/>
      <c r="BE268" s="390"/>
      <c r="BF268" s="388"/>
      <c r="BG268" s="388"/>
      <c r="BH268" s="384"/>
      <c r="BI268" s="385"/>
      <c r="BJ268" s="383"/>
      <c r="BK268" s="393"/>
      <c r="BL268" s="58"/>
      <c r="BN268" s="58"/>
      <c r="BO268" s="382"/>
      <c r="BP268" s="383"/>
      <c r="BQ268" s="382"/>
      <c r="BR268" s="382"/>
      <c r="BS268" s="384"/>
      <c r="BT268" s="383"/>
      <c r="BU268" s="383"/>
      <c r="BV268" s="382"/>
      <c r="BW268" s="58"/>
    </row>
    <row r="269" spans="1:75" x14ac:dyDescent="0.25">
      <c r="A269" s="138" t="s">
        <v>362</v>
      </c>
      <c r="B269" s="139" t="s">
        <v>376</v>
      </c>
      <c r="C269" s="140">
        <v>1614</v>
      </c>
      <c r="D269" s="394">
        <v>16</v>
      </c>
      <c r="E269" s="394" t="s">
        <v>162</v>
      </c>
      <c r="F269" s="394">
        <v>0</v>
      </c>
      <c r="G269" s="394">
        <v>0</v>
      </c>
      <c r="H269" s="395">
        <v>596</v>
      </c>
      <c r="I269" s="394">
        <v>0</v>
      </c>
      <c r="J269" s="476">
        <f t="shared" si="13"/>
        <v>48.822984601903748</v>
      </c>
      <c r="K269" s="394">
        <v>4</v>
      </c>
      <c r="L269" s="394">
        <v>0</v>
      </c>
      <c r="M269" s="479">
        <v>0.60499999999999998</v>
      </c>
      <c r="N269" s="479">
        <v>56.73</v>
      </c>
      <c r="O269" s="479">
        <v>0.06</v>
      </c>
      <c r="P269" s="479">
        <v>0.46700000000000003</v>
      </c>
      <c r="Q269" s="479">
        <v>60.82</v>
      </c>
      <c r="R269" s="112">
        <v>78.539546509551869</v>
      </c>
      <c r="S269" s="479">
        <v>66.740000000000009</v>
      </c>
      <c r="T269" s="479">
        <v>101</v>
      </c>
      <c r="U269" s="112">
        <v>6.64</v>
      </c>
      <c r="V269" s="479">
        <v>41.64</v>
      </c>
      <c r="W269" s="112">
        <v>12.077294685990339</v>
      </c>
      <c r="X269" s="487">
        <v>3</v>
      </c>
      <c r="Y269" s="113">
        <v>5</v>
      </c>
      <c r="Z269" s="396">
        <v>1</v>
      </c>
      <c r="AA269" s="91">
        <v>42.06</v>
      </c>
      <c r="AB269" s="113">
        <v>78.319999999999993</v>
      </c>
      <c r="AC269" s="113">
        <v>0.38</v>
      </c>
      <c r="AD269" s="113">
        <v>48.8</v>
      </c>
      <c r="AE269" s="78">
        <v>221.34</v>
      </c>
      <c r="AF269" s="113">
        <v>75.39</v>
      </c>
      <c r="AG269" s="113">
        <v>87.2</v>
      </c>
      <c r="AH269" s="113">
        <v>23.2</v>
      </c>
      <c r="AI269" s="113">
        <v>95.5</v>
      </c>
      <c r="AJ269" s="113">
        <v>53</v>
      </c>
      <c r="AK269" s="113">
        <v>10</v>
      </c>
      <c r="AL269" s="113">
        <v>75.180000000000007</v>
      </c>
      <c r="AM269" s="489">
        <v>8086.2</v>
      </c>
      <c r="AN269" s="489">
        <v>8166</v>
      </c>
      <c r="AO269" s="484">
        <f t="shared" si="14"/>
        <v>0.32895550443966343</v>
      </c>
      <c r="AP269" s="83"/>
      <c r="AQ269" s="500">
        <v>27.43</v>
      </c>
      <c r="AR269" s="156"/>
      <c r="AS269" s="156"/>
      <c r="AT269" s="156"/>
      <c r="AU269" s="77"/>
      <c r="AV269" s="77"/>
      <c r="AW269" s="157"/>
      <c r="AX269" s="58"/>
      <c r="BC269" s="58"/>
      <c r="BD269" s="393"/>
      <c r="BE269" s="390"/>
      <c r="BF269" s="388"/>
      <c r="BG269" s="388"/>
      <c r="BH269" s="384"/>
      <c r="BI269" s="385"/>
      <c r="BJ269" s="383"/>
      <c r="BK269" s="393"/>
      <c r="BL269" s="58"/>
      <c r="BN269" s="58"/>
      <c r="BO269" s="382"/>
      <c r="BP269" s="383"/>
      <c r="BQ269" s="382"/>
      <c r="BR269" s="382"/>
      <c r="BS269" s="384"/>
      <c r="BT269" s="383"/>
      <c r="BU269" s="383"/>
      <c r="BV269" s="382"/>
      <c r="BW269" s="58"/>
    </row>
    <row r="270" spans="1:75" x14ac:dyDescent="0.25">
      <c r="A270" s="138" t="s">
        <v>362</v>
      </c>
      <c r="B270" s="139" t="s">
        <v>377</v>
      </c>
      <c r="C270" s="140">
        <v>1615</v>
      </c>
      <c r="D270" s="394">
        <v>8</v>
      </c>
      <c r="E270" s="394" t="s">
        <v>162</v>
      </c>
      <c r="F270" s="394">
        <v>0</v>
      </c>
      <c r="G270" s="394">
        <v>0</v>
      </c>
      <c r="H270" s="395">
        <v>1174</v>
      </c>
      <c r="I270" s="394">
        <v>0</v>
      </c>
      <c r="J270" s="476">
        <f t="shared" si="13"/>
        <v>79.197894840787455</v>
      </c>
      <c r="K270" s="394">
        <v>10</v>
      </c>
      <c r="L270" s="394">
        <v>1</v>
      </c>
      <c r="M270" s="479">
        <v>0.63100000000000001</v>
      </c>
      <c r="N270" s="479">
        <v>54.98</v>
      </c>
      <c r="O270" s="479">
        <v>0.17</v>
      </c>
      <c r="P270" s="479">
        <v>0.48699999999999999</v>
      </c>
      <c r="Q270" s="479">
        <v>60.64</v>
      </c>
      <c r="R270" s="112">
        <v>71.320884015761521</v>
      </c>
      <c r="S270" s="479">
        <v>69.039999999999992</v>
      </c>
      <c r="T270" s="479">
        <v>22</v>
      </c>
      <c r="U270" s="112">
        <v>4.57</v>
      </c>
      <c r="V270" s="479">
        <v>42.68</v>
      </c>
      <c r="W270" s="479" t="s">
        <v>162</v>
      </c>
      <c r="X270" s="487">
        <v>3</v>
      </c>
      <c r="Y270" s="113">
        <v>5</v>
      </c>
      <c r="Z270" s="396">
        <v>4</v>
      </c>
      <c r="AA270" s="91">
        <v>57.44</v>
      </c>
      <c r="AB270" s="113">
        <v>88.9</v>
      </c>
      <c r="AC270" s="113">
        <v>1.1100000000000001</v>
      </c>
      <c r="AD270" s="113">
        <v>59.33</v>
      </c>
      <c r="AE270" s="78">
        <v>281.33</v>
      </c>
      <c r="AF270" s="113">
        <v>84.84</v>
      </c>
      <c r="AG270" s="113">
        <v>91.79</v>
      </c>
      <c r="AH270" s="113">
        <v>27.3</v>
      </c>
      <c r="AI270" s="113">
        <v>121.5</v>
      </c>
      <c r="AJ270" s="113">
        <v>73.5</v>
      </c>
      <c r="AK270" s="113">
        <v>31</v>
      </c>
      <c r="AL270" s="113">
        <v>76.930000000000007</v>
      </c>
      <c r="AM270" s="489">
        <v>12135.23</v>
      </c>
      <c r="AN270" s="489">
        <v>12501</v>
      </c>
      <c r="AO270" s="484">
        <f t="shared" si="14"/>
        <v>1.0047055831107732</v>
      </c>
      <c r="AP270" s="83"/>
      <c r="AQ270" s="500">
        <v>29.55</v>
      </c>
      <c r="AR270" s="156"/>
      <c r="AS270" s="156"/>
      <c r="AT270" s="156"/>
      <c r="AU270" s="77"/>
      <c r="AV270" s="77"/>
      <c r="AW270" s="157"/>
      <c r="AX270" s="58"/>
      <c r="BC270" s="58"/>
      <c r="BD270" s="393"/>
      <c r="BE270" s="390"/>
      <c r="BF270" s="388"/>
      <c r="BG270" s="388"/>
      <c r="BH270" s="384"/>
      <c r="BI270" s="385"/>
      <c r="BJ270" s="383"/>
      <c r="BK270" s="393"/>
      <c r="BL270" s="58"/>
      <c r="BN270" s="58"/>
      <c r="BO270" s="382"/>
      <c r="BP270" s="383"/>
      <c r="BQ270" s="382"/>
      <c r="BR270" s="382"/>
      <c r="BS270" s="384"/>
      <c r="BT270" s="383"/>
      <c r="BU270" s="383"/>
      <c r="BV270" s="382"/>
      <c r="BW270" s="58"/>
    </row>
    <row r="271" spans="1:75" x14ac:dyDescent="0.25">
      <c r="A271" s="138" t="s">
        <v>362</v>
      </c>
      <c r="B271" s="139" t="s">
        <v>378</v>
      </c>
      <c r="C271" s="140">
        <v>1616</v>
      </c>
      <c r="D271" s="394">
        <v>16</v>
      </c>
      <c r="E271" s="394">
        <v>0</v>
      </c>
      <c r="F271" s="394">
        <v>0</v>
      </c>
      <c r="G271" s="394">
        <v>0</v>
      </c>
      <c r="H271" s="395">
        <v>2058</v>
      </c>
      <c r="I271" s="394">
        <v>0</v>
      </c>
      <c r="J271" s="476">
        <f t="shared" si="13"/>
        <v>81.233703115214212</v>
      </c>
      <c r="K271" s="394">
        <v>14</v>
      </c>
      <c r="L271" s="394">
        <v>2</v>
      </c>
      <c r="M271" s="479">
        <v>0.55500000000000005</v>
      </c>
      <c r="N271" s="479">
        <v>73.400000000000006</v>
      </c>
      <c r="O271" s="479">
        <v>0.06</v>
      </c>
      <c r="P271" s="479">
        <v>0.45900000000000002</v>
      </c>
      <c r="Q271" s="479">
        <v>61.73</v>
      </c>
      <c r="R271" s="112">
        <v>90.041809198023543</v>
      </c>
      <c r="S271" s="479">
        <v>67.210000000000008</v>
      </c>
      <c r="T271" s="479">
        <v>55</v>
      </c>
      <c r="U271" s="112">
        <v>4.88</v>
      </c>
      <c r="V271" s="479">
        <v>60.34</v>
      </c>
      <c r="W271" s="112">
        <v>6.024096385542169</v>
      </c>
      <c r="X271" s="487">
        <v>1</v>
      </c>
      <c r="Y271" s="113">
        <v>5</v>
      </c>
      <c r="Z271" s="396">
        <v>0</v>
      </c>
      <c r="AA271" s="91">
        <v>49.92</v>
      </c>
      <c r="AB271" s="113">
        <v>61.05</v>
      </c>
      <c r="AC271" s="113">
        <v>0.61</v>
      </c>
      <c r="AD271" s="113">
        <v>42.49</v>
      </c>
      <c r="AE271" s="78">
        <v>125.13</v>
      </c>
      <c r="AF271" s="113">
        <v>57.32</v>
      </c>
      <c r="AG271" s="113">
        <v>80.38</v>
      </c>
      <c r="AH271" s="113">
        <v>26.3</v>
      </c>
      <c r="AI271" s="113">
        <v>90</v>
      </c>
      <c r="AJ271" s="113">
        <v>33.5</v>
      </c>
      <c r="AK271" s="113">
        <v>10</v>
      </c>
      <c r="AL271" s="113">
        <v>69.59</v>
      </c>
      <c r="AM271" s="489">
        <v>16374.24</v>
      </c>
      <c r="AN271" s="489">
        <v>17013</v>
      </c>
      <c r="AO271" s="484">
        <f t="shared" si="14"/>
        <v>1.3003351605937135</v>
      </c>
      <c r="AP271" s="83"/>
      <c r="AQ271" s="500">
        <v>16.46</v>
      </c>
      <c r="AR271" s="156"/>
      <c r="AS271" s="156"/>
      <c r="AT271" s="156"/>
      <c r="AU271" s="77"/>
      <c r="AV271" s="77"/>
      <c r="AW271" s="157"/>
      <c r="AX271" s="58"/>
      <c r="BC271" s="58"/>
      <c r="BD271" s="393"/>
      <c r="BE271" s="390"/>
      <c r="BF271" s="388"/>
      <c r="BG271" s="388"/>
      <c r="BH271" s="384"/>
      <c r="BI271" s="385"/>
      <c r="BJ271" s="383"/>
      <c r="BK271" s="393"/>
      <c r="BL271" s="58"/>
      <c r="BN271" s="58"/>
      <c r="BO271" s="382"/>
      <c r="BP271" s="383"/>
      <c r="BQ271" s="382"/>
      <c r="BR271" s="382"/>
      <c r="BS271" s="384"/>
      <c r="BT271" s="383"/>
      <c r="BU271" s="383"/>
      <c r="BV271" s="382"/>
      <c r="BW271" s="58"/>
    </row>
    <row r="272" spans="1:75" x14ac:dyDescent="0.25">
      <c r="A272" s="138" t="s">
        <v>362</v>
      </c>
      <c r="B272" s="139" t="s">
        <v>379</v>
      </c>
      <c r="C272" s="140">
        <v>1617</v>
      </c>
      <c r="D272" s="394">
        <v>60</v>
      </c>
      <c r="E272" s="394">
        <v>25</v>
      </c>
      <c r="F272" s="394">
        <v>0</v>
      </c>
      <c r="G272" s="394">
        <v>0</v>
      </c>
      <c r="H272" s="395">
        <v>2057</v>
      </c>
      <c r="I272" s="394">
        <v>0</v>
      </c>
      <c r="J272" s="476">
        <f t="shared" si="13"/>
        <v>58.521969314200838</v>
      </c>
      <c r="K272" s="394">
        <v>32</v>
      </c>
      <c r="L272" s="394">
        <v>3</v>
      </c>
      <c r="M272" s="479">
        <v>0.63900000000000001</v>
      </c>
      <c r="N272" s="479">
        <v>50.65</v>
      </c>
      <c r="O272" s="479">
        <v>0.23</v>
      </c>
      <c r="P272" s="479">
        <v>0.499</v>
      </c>
      <c r="Q272" s="479">
        <v>44.36</v>
      </c>
      <c r="R272" s="112">
        <v>73.701580684384254</v>
      </c>
      <c r="S272" s="479">
        <v>64.38</v>
      </c>
      <c r="T272" s="479">
        <v>131</v>
      </c>
      <c r="U272" s="112">
        <v>3.33</v>
      </c>
      <c r="V272" s="479">
        <v>40.31</v>
      </c>
      <c r="W272" s="112">
        <v>7.3313782991202352</v>
      </c>
      <c r="X272" s="487">
        <v>4</v>
      </c>
      <c r="Y272" s="113">
        <v>10</v>
      </c>
      <c r="Z272" s="396">
        <v>2</v>
      </c>
      <c r="AA272" s="91">
        <v>72.3</v>
      </c>
      <c r="AB272" s="113">
        <v>71.48</v>
      </c>
      <c r="AC272" s="113">
        <v>3.99</v>
      </c>
      <c r="AD272" s="113">
        <v>55.47</v>
      </c>
      <c r="AE272" s="78">
        <v>195.51</v>
      </c>
      <c r="AF272" s="113">
        <v>82.95</v>
      </c>
      <c r="AG272" s="113">
        <v>90.97</v>
      </c>
      <c r="AH272" s="113">
        <v>24.4</v>
      </c>
      <c r="AI272" s="113">
        <v>94.5</v>
      </c>
      <c r="AJ272" s="113">
        <v>46.5</v>
      </c>
      <c r="AK272" s="113">
        <v>27</v>
      </c>
      <c r="AL272" s="113">
        <v>82.06</v>
      </c>
      <c r="AM272" s="489">
        <v>47993.4</v>
      </c>
      <c r="AN272" s="489">
        <v>52884</v>
      </c>
      <c r="AO272" s="484">
        <f t="shared" si="14"/>
        <v>3.3967170485941804</v>
      </c>
      <c r="AP272" s="83"/>
      <c r="AQ272" s="500">
        <v>35.549999999999997</v>
      </c>
      <c r="AR272" s="156"/>
      <c r="AS272" s="156"/>
      <c r="AT272" s="156"/>
      <c r="AU272" s="77"/>
      <c r="AV272" s="77"/>
      <c r="AW272" s="157"/>
      <c r="AX272" s="58"/>
      <c r="BC272" s="58"/>
      <c r="BD272" s="393"/>
      <c r="BE272" s="390"/>
      <c r="BF272" s="388"/>
      <c r="BG272" s="388"/>
      <c r="BH272" s="384"/>
      <c r="BI272" s="385"/>
      <c r="BJ272" s="383"/>
      <c r="BK272" s="393"/>
      <c r="BL272" s="58"/>
      <c r="BN272" s="58"/>
      <c r="BO272" s="382"/>
      <c r="BP272" s="383"/>
      <c r="BQ272" s="382"/>
      <c r="BR272" s="382"/>
      <c r="BS272" s="384"/>
      <c r="BT272" s="383"/>
      <c r="BU272" s="383"/>
      <c r="BV272" s="382"/>
      <c r="BW272" s="58"/>
    </row>
    <row r="273" spans="1:75" x14ac:dyDescent="0.25">
      <c r="A273" s="138" t="s">
        <v>362</v>
      </c>
      <c r="B273" s="139" t="s">
        <v>380</v>
      </c>
      <c r="C273" s="140">
        <v>1618</v>
      </c>
      <c r="D273" s="394">
        <v>14</v>
      </c>
      <c r="E273" s="394" t="s">
        <v>162</v>
      </c>
      <c r="F273" s="394">
        <v>0</v>
      </c>
      <c r="G273" s="394">
        <v>0</v>
      </c>
      <c r="H273" s="395">
        <v>806</v>
      </c>
      <c r="I273" s="394">
        <v>0</v>
      </c>
      <c r="J273" s="476">
        <f t="shared" si="13"/>
        <v>0</v>
      </c>
      <c r="K273" s="394">
        <v>0</v>
      </c>
      <c r="L273" s="394">
        <v>0</v>
      </c>
      <c r="M273" s="479">
        <v>0.64300000000000002</v>
      </c>
      <c r="N273" s="479">
        <v>61.9</v>
      </c>
      <c r="O273" s="479">
        <v>0.18</v>
      </c>
      <c r="P273" s="479">
        <v>0.47599999999999998</v>
      </c>
      <c r="Q273" s="479" t="s">
        <v>162</v>
      </c>
      <c r="R273" s="112">
        <v>83.452577508713972</v>
      </c>
      <c r="S273" s="479">
        <v>63.18</v>
      </c>
      <c r="T273" s="479">
        <v>258</v>
      </c>
      <c r="U273" s="112">
        <v>6.67</v>
      </c>
      <c r="V273" s="479">
        <v>56.49</v>
      </c>
      <c r="W273" s="112">
        <v>57.575757575757578</v>
      </c>
      <c r="X273" s="487">
        <v>2</v>
      </c>
      <c r="Y273" s="113">
        <v>10</v>
      </c>
      <c r="Z273" s="396">
        <v>1</v>
      </c>
      <c r="AA273" s="91">
        <v>36.380000000000003</v>
      </c>
      <c r="AB273" s="113">
        <v>70.900000000000006</v>
      </c>
      <c r="AC273" s="113">
        <v>0.82</v>
      </c>
      <c r="AD273" s="113">
        <v>41.08</v>
      </c>
      <c r="AE273" s="78">
        <v>167.76</v>
      </c>
      <c r="AF273" s="113">
        <v>57.74</v>
      </c>
      <c r="AG273" s="113">
        <v>88.24</v>
      </c>
      <c r="AH273" s="113">
        <v>23.1</v>
      </c>
      <c r="AI273" s="113">
        <v>110.5</v>
      </c>
      <c r="AJ273" s="113">
        <v>53.5</v>
      </c>
      <c r="AK273" s="113">
        <v>14</v>
      </c>
      <c r="AL273" s="113">
        <v>81.12</v>
      </c>
      <c r="AM273" s="489">
        <v>6999.84</v>
      </c>
      <c r="AN273" s="489">
        <v>7441</v>
      </c>
      <c r="AO273" s="484">
        <f t="shared" si="14"/>
        <v>2.1008099232744359</v>
      </c>
      <c r="AP273" s="83"/>
      <c r="AQ273" s="500">
        <v>25.84</v>
      </c>
      <c r="AR273" s="156"/>
      <c r="AS273" s="156"/>
      <c r="AT273" s="156"/>
      <c r="AU273" s="77"/>
      <c r="AV273" s="77"/>
      <c r="AW273" s="157"/>
      <c r="AX273" s="58"/>
      <c r="BC273" s="58"/>
      <c r="BD273" s="393"/>
      <c r="BE273" s="390"/>
      <c r="BF273" s="388"/>
      <c r="BG273" s="388"/>
      <c r="BH273" s="384"/>
      <c r="BI273" s="385"/>
      <c r="BJ273" s="383"/>
      <c r="BK273" s="393"/>
      <c r="BL273" s="58"/>
      <c r="BN273" s="58"/>
      <c r="BO273" s="382"/>
      <c r="BP273" s="383"/>
      <c r="BQ273" s="382"/>
      <c r="BR273" s="382"/>
      <c r="BS273" s="384"/>
      <c r="BT273" s="383"/>
      <c r="BU273" s="383"/>
      <c r="BV273" s="382"/>
      <c r="BW273" s="58"/>
    </row>
    <row r="274" spans="1:75" x14ac:dyDescent="0.25">
      <c r="A274" s="138" t="s">
        <v>362</v>
      </c>
      <c r="B274" s="161" t="s">
        <v>381</v>
      </c>
      <c r="C274" s="140">
        <v>1619</v>
      </c>
      <c r="D274" s="394">
        <v>38</v>
      </c>
      <c r="E274" s="394" t="s">
        <v>162</v>
      </c>
      <c r="F274" s="394">
        <v>0</v>
      </c>
      <c r="G274" s="394">
        <v>0</v>
      </c>
      <c r="H274" s="395">
        <v>1473</v>
      </c>
      <c r="I274" s="394">
        <v>0</v>
      </c>
      <c r="J274" s="476">
        <f t="shared" si="13"/>
        <v>15.441469653284679</v>
      </c>
      <c r="K274" s="394">
        <v>3</v>
      </c>
      <c r="L274" s="394">
        <v>0</v>
      </c>
      <c r="M274" s="479">
        <v>0.63100000000000001</v>
      </c>
      <c r="N274" s="479">
        <v>47.55</v>
      </c>
      <c r="O274" s="479">
        <v>0.16</v>
      </c>
      <c r="P274" s="479">
        <v>0.45300000000000001</v>
      </c>
      <c r="Q274" s="479">
        <v>42.91</v>
      </c>
      <c r="R274" s="112">
        <v>67.308014053873165</v>
      </c>
      <c r="S274" s="479">
        <v>64.88</v>
      </c>
      <c r="T274" s="479">
        <v>22</v>
      </c>
      <c r="U274" s="112">
        <v>8.2200000000000006</v>
      </c>
      <c r="V274" s="479">
        <v>49.19</v>
      </c>
      <c r="W274" s="112">
        <v>9.3023255813953494</v>
      </c>
      <c r="X274" s="487">
        <v>3</v>
      </c>
      <c r="Y274" s="113">
        <v>10</v>
      </c>
      <c r="Z274" s="396">
        <v>4</v>
      </c>
      <c r="AA274" s="91">
        <v>63.85</v>
      </c>
      <c r="AB274" s="113">
        <v>83.31</v>
      </c>
      <c r="AC274" s="113">
        <v>1.96</v>
      </c>
      <c r="AD274" s="113">
        <v>53.31</v>
      </c>
      <c r="AE274" s="78">
        <v>508.05</v>
      </c>
      <c r="AF274" s="113">
        <v>80.91</v>
      </c>
      <c r="AG274" s="113">
        <v>95.12</v>
      </c>
      <c r="AH274" s="113">
        <v>19.600000000000001</v>
      </c>
      <c r="AI274" s="113">
        <v>115</v>
      </c>
      <c r="AJ274" s="113">
        <v>59</v>
      </c>
      <c r="AK274" s="113">
        <v>32.5</v>
      </c>
      <c r="AL274" s="113">
        <v>74</v>
      </c>
      <c r="AM274" s="489">
        <v>18791.38</v>
      </c>
      <c r="AN274" s="489">
        <v>19266</v>
      </c>
      <c r="AO274" s="484">
        <f t="shared" si="14"/>
        <v>0.84191084777523695</v>
      </c>
      <c r="AP274" s="83"/>
      <c r="AQ274" s="500">
        <v>22.58</v>
      </c>
      <c r="AR274" s="156"/>
      <c r="AS274" s="156"/>
      <c r="AT274" s="156"/>
      <c r="AU274" s="77"/>
      <c r="AV274" s="77"/>
      <c r="AW274" s="157"/>
      <c r="AX274" s="58"/>
      <c r="BC274" s="58"/>
      <c r="BD274" s="393"/>
      <c r="BE274" s="390"/>
      <c r="BF274" s="388"/>
      <c r="BG274" s="388"/>
      <c r="BH274" s="384"/>
      <c r="BI274" s="385"/>
      <c r="BJ274" s="383"/>
      <c r="BK274" s="393"/>
      <c r="BL274" s="58"/>
      <c r="BN274" s="58"/>
      <c r="BO274" s="382"/>
      <c r="BP274" s="383"/>
      <c r="BQ274" s="382"/>
      <c r="BR274" s="382"/>
      <c r="BS274" s="384"/>
      <c r="BT274" s="383"/>
      <c r="BU274" s="383"/>
      <c r="BV274" s="382"/>
      <c r="BW274" s="58"/>
    </row>
    <row r="275" spans="1:75" x14ac:dyDescent="0.25">
      <c r="A275" s="138" t="s">
        <v>362</v>
      </c>
      <c r="B275" s="139" t="s">
        <v>203</v>
      </c>
      <c r="C275" s="140">
        <v>1620</v>
      </c>
      <c r="D275" s="394">
        <v>49</v>
      </c>
      <c r="E275" s="394" t="s">
        <v>162</v>
      </c>
      <c r="F275" s="394">
        <v>0</v>
      </c>
      <c r="G275" s="394">
        <v>0</v>
      </c>
      <c r="H275" s="395">
        <v>2243</v>
      </c>
      <c r="I275" s="394">
        <v>0</v>
      </c>
      <c r="J275" s="476">
        <f t="shared" si="13"/>
        <v>31.774023319599962</v>
      </c>
      <c r="K275" s="394">
        <v>8</v>
      </c>
      <c r="L275" s="394">
        <v>0</v>
      </c>
      <c r="M275" s="479">
        <v>0.58299999999999996</v>
      </c>
      <c r="N275" s="479">
        <v>62.54</v>
      </c>
      <c r="O275" s="479">
        <v>0.11</v>
      </c>
      <c r="P275" s="479">
        <v>0.47599999999999998</v>
      </c>
      <c r="Q275" s="479">
        <v>46.26</v>
      </c>
      <c r="R275" s="112">
        <v>75.901495162708869</v>
      </c>
      <c r="S275" s="479">
        <v>65.75</v>
      </c>
      <c r="T275" s="479">
        <v>119</v>
      </c>
      <c r="U275" s="112">
        <v>3.29</v>
      </c>
      <c r="V275" s="479">
        <v>52.58</v>
      </c>
      <c r="W275" s="112">
        <v>44.62326261887344</v>
      </c>
      <c r="X275" s="487">
        <v>1</v>
      </c>
      <c r="Y275" s="113">
        <v>5</v>
      </c>
      <c r="Z275" s="396">
        <v>3</v>
      </c>
      <c r="AA275" s="91">
        <v>61.02</v>
      </c>
      <c r="AB275" s="113">
        <v>56.75</v>
      </c>
      <c r="AC275" s="113">
        <v>1.61</v>
      </c>
      <c r="AD275" s="113">
        <v>45.87</v>
      </c>
      <c r="AE275" s="78">
        <v>337.95</v>
      </c>
      <c r="AF275" s="113">
        <v>63.83</v>
      </c>
      <c r="AG275" s="113">
        <v>87.83</v>
      </c>
      <c r="AH275" s="113">
        <v>18.399999999999999</v>
      </c>
      <c r="AI275" s="113">
        <v>109.5</v>
      </c>
      <c r="AJ275" s="113">
        <v>67</v>
      </c>
      <c r="AK275" s="113">
        <v>27</v>
      </c>
      <c r="AL275" s="113">
        <v>70.72</v>
      </c>
      <c r="AM275" s="489">
        <v>24606.01</v>
      </c>
      <c r="AN275" s="489">
        <v>25033</v>
      </c>
      <c r="AO275" s="484">
        <f t="shared" si="14"/>
        <v>0.57843591870441624</v>
      </c>
      <c r="AP275" s="83"/>
      <c r="AQ275" s="500">
        <v>14.01</v>
      </c>
      <c r="AR275" s="156"/>
      <c r="AS275" s="156"/>
      <c r="AT275" s="156"/>
      <c r="AU275" s="77"/>
      <c r="AV275" s="77"/>
      <c r="AW275" s="157"/>
      <c r="AX275" s="58"/>
      <c r="BC275" s="58"/>
      <c r="BD275" s="393"/>
      <c r="BE275" s="390"/>
      <c r="BF275" s="388"/>
      <c r="BG275" s="388"/>
      <c r="BH275" s="384"/>
      <c r="BI275" s="385"/>
      <c r="BJ275" s="383"/>
      <c r="BK275" s="393"/>
      <c r="BL275" s="58"/>
      <c r="BN275" s="58"/>
      <c r="BO275" s="382"/>
      <c r="BP275" s="383"/>
      <c r="BQ275" s="382"/>
      <c r="BR275" s="382"/>
      <c r="BS275" s="384"/>
      <c r="BT275" s="383"/>
      <c r="BU275" s="383"/>
      <c r="BV275" s="382"/>
      <c r="BW275" s="58"/>
    </row>
    <row r="276" spans="1:75" x14ac:dyDescent="0.25">
      <c r="A276" s="138" t="s">
        <v>362</v>
      </c>
      <c r="B276" s="139" t="s">
        <v>337</v>
      </c>
      <c r="C276" s="140">
        <v>1621</v>
      </c>
      <c r="D276" s="394">
        <v>30</v>
      </c>
      <c r="E276" s="394">
        <v>3</v>
      </c>
      <c r="F276" s="394">
        <v>0</v>
      </c>
      <c r="G276" s="394">
        <v>0</v>
      </c>
      <c r="H276" s="395">
        <v>420</v>
      </c>
      <c r="I276" s="394">
        <v>0</v>
      </c>
      <c r="J276" s="476">
        <f t="shared" si="13"/>
        <v>56.696039839414247</v>
      </c>
      <c r="K276" s="394">
        <v>9</v>
      </c>
      <c r="L276" s="394">
        <v>0</v>
      </c>
      <c r="M276" s="479">
        <v>0.629</v>
      </c>
      <c r="N276" s="479">
        <v>55.3</v>
      </c>
      <c r="O276" s="479">
        <v>0.19</v>
      </c>
      <c r="P276" s="479">
        <v>0.49399999999999999</v>
      </c>
      <c r="Q276" s="479">
        <v>47.18</v>
      </c>
      <c r="R276" s="112">
        <v>73.250173250173262</v>
      </c>
      <c r="S276" s="479">
        <v>67.87</v>
      </c>
      <c r="T276" s="479">
        <v>87</v>
      </c>
      <c r="U276" s="112">
        <v>3.05</v>
      </c>
      <c r="V276" s="479">
        <v>49.91</v>
      </c>
      <c r="W276" s="112">
        <v>107.3170731707317</v>
      </c>
      <c r="X276" s="487">
        <v>3</v>
      </c>
      <c r="Y276" s="113">
        <v>10</v>
      </c>
      <c r="Z276" s="396">
        <v>3</v>
      </c>
      <c r="AA276" s="91">
        <v>65.86</v>
      </c>
      <c r="AB276" s="113">
        <v>83.39</v>
      </c>
      <c r="AC276" s="113">
        <v>2.56</v>
      </c>
      <c r="AD276" s="113">
        <v>55.25</v>
      </c>
      <c r="AE276" s="78">
        <v>207.78</v>
      </c>
      <c r="AF276" s="113">
        <v>79.150000000000006</v>
      </c>
      <c r="AG276" s="113">
        <v>93.55</v>
      </c>
      <c r="AH276" s="113">
        <v>20.100000000000001</v>
      </c>
      <c r="AI276" s="113">
        <v>113.5</v>
      </c>
      <c r="AJ276" s="113">
        <v>78</v>
      </c>
      <c r="AK276" s="113">
        <v>14.5</v>
      </c>
      <c r="AL276" s="113">
        <v>78.680000000000007</v>
      </c>
      <c r="AM276" s="489">
        <v>15228.77</v>
      </c>
      <c r="AN276" s="489">
        <v>15709</v>
      </c>
      <c r="AO276" s="484">
        <f t="shared" si="14"/>
        <v>1.0511463937446459</v>
      </c>
      <c r="AP276" s="83"/>
      <c r="AQ276" s="500">
        <v>19.43</v>
      </c>
      <c r="AR276" s="156"/>
      <c r="AS276" s="156"/>
      <c r="AT276" s="156"/>
      <c r="AU276" s="77"/>
      <c r="AV276" s="77"/>
      <c r="AW276" s="157"/>
      <c r="AX276" s="58"/>
      <c r="BC276" s="58"/>
      <c r="BD276" s="393"/>
      <c r="BE276" s="390"/>
      <c r="BF276" s="388"/>
      <c r="BG276" s="388"/>
      <c r="BH276" s="384"/>
      <c r="BI276" s="385"/>
      <c r="BJ276" s="383"/>
      <c r="BK276" s="393"/>
      <c r="BL276" s="58"/>
      <c r="BN276" s="58"/>
      <c r="BO276" s="382"/>
      <c r="BP276" s="383"/>
      <c r="BQ276" s="382"/>
      <c r="BR276" s="382"/>
      <c r="BS276" s="384"/>
      <c r="BT276" s="383"/>
      <c r="BU276" s="383"/>
      <c r="BV276" s="382"/>
      <c r="BW276" s="58"/>
    </row>
    <row r="277" spans="1:75" x14ac:dyDescent="0.25">
      <c r="A277" s="138" t="s">
        <v>362</v>
      </c>
      <c r="B277" s="139" t="s">
        <v>224</v>
      </c>
      <c r="C277" s="140">
        <v>1622</v>
      </c>
      <c r="D277" s="394">
        <v>29</v>
      </c>
      <c r="E277" s="394" t="s">
        <v>162</v>
      </c>
      <c r="F277" s="394">
        <v>0</v>
      </c>
      <c r="G277" s="394">
        <v>0</v>
      </c>
      <c r="H277" s="395">
        <v>1088</v>
      </c>
      <c r="I277" s="394">
        <v>0</v>
      </c>
      <c r="J277" s="476">
        <f t="shared" si="13"/>
        <v>13.010059219915107</v>
      </c>
      <c r="K277" s="394">
        <v>2</v>
      </c>
      <c r="L277" s="394">
        <v>0</v>
      </c>
      <c r="M277" s="479">
        <v>0.63</v>
      </c>
      <c r="N277" s="479">
        <v>57.68</v>
      </c>
      <c r="O277" s="479">
        <v>0.16</v>
      </c>
      <c r="P277" s="479">
        <v>0.49099999999999999</v>
      </c>
      <c r="Q277" s="479">
        <v>56.52</v>
      </c>
      <c r="R277" s="112">
        <v>73.070266528210453</v>
      </c>
      <c r="S277" s="479">
        <v>66.72999999999999</v>
      </c>
      <c r="T277" s="479">
        <v>68</v>
      </c>
      <c r="U277" s="112">
        <v>7.04</v>
      </c>
      <c r="V277" s="479">
        <v>52.49</v>
      </c>
      <c r="W277" s="112">
        <v>5.1813471502590671</v>
      </c>
      <c r="X277" s="487">
        <v>2</v>
      </c>
      <c r="Y277" s="113">
        <v>10</v>
      </c>
      <c r="Z277" s="396">
        <v>4</v>
      </c>
      <c r="AA277" s="91">
        <v>64.400000000000006</v>
      </c>
      <c r="AB277" s="113">
        <v>77.510000000000005</v>
      </c>
      <c r="AC277" s="113">
        <v>2.5299999999999998</v>
      </c>
      <c r="AD277" s="113">
        <v>51.65</v>
      </c>
      <c r="AE277" s="78">
        <v>420.78</v>
      </c>
      <c r="AF277" s="113">
        <v>74.819999999999993</v>
      </c>
      <c r="AG277" s="113">
        <v>91.59</v>
      </c>
      <c r="AH277" s="113">
        <v>19.399999999999999</v>
      </c>
      <c r="AI277" s="113">
        <v>100.5</v>
      </c>
      <c r="AJ277" s="113">
        <v>62</v>
      </c>
      <c r="AK277" s="113">
        <v>48</v>
      </c>
      <c r="AL277" s="113">
        <v>78.34</v>
      </c>
      <c r="AM277" s="489">
        <v>14368.33</v>
      </c>
      <c r="AN277" s="489">
        <v>15112</v>
      </c>
      <c r="AO277" s="484">
        <f t="shared" si="14"/>
        <v>1.7252526911617425</v>
      </c>
      <c r="AP277" s="83"/>
      <c r="AQ277" s="500">
        <v>15.47</v>
      </c>
      <c r="AR277" s="156"/>
      <c r="AS277" s="156"/>
      <c r="AT277" s="156"/>
      <c r="AU277" s="77"/>
      <c r="AV277" s="77"/>
      <c r="AW277" s="157"/>
      <c r="AX277" s="58"/>
      <c r="BC277" s="58"/>
      <c r="BD277" s="393"/>
      <c r="BE277" s="390"/>
      <c r="BF277" s="388"/>
      <c r="BG277" s="388"/>
      <c r="BH277" s="384"/>
      <c r="BI277" s="385"/>
      <c r="BJ277" s="383"/>
      <c r="BK277" s="393"/>
      <c r="BL277" s="58"/>
      <c r="BN277" s="58"/>
      <c r="BO277" s="382"/>
      <c r="BP277" s="383"/>
      <c r="BQ277" s="382"/>
      <c r="BR277" s="382"/>
      <c r="BS277" s="384"/>
      <c r="BT277" s="383"/>
      <c r="BU277" s="383"/>
      <c r="BV277" s="382"/>
      <c r="BW277" s="58"/>
    </row>
    <row r="278" spans="1:75" x14ac:dyDescent="0.25">
      <c r="A278" s="138" t="s">
        <v>362</v>
      </c>
      <c r="B278" s="139" t="s">
        <v>382</v>
      </c>
      <c r="C278" s="140">
        <v>1623</v>
      </c>
      <c r="D278" s="394">
        <v>12</v>
      </c>
      <c r="E278" s="394">
        <v>0</v>
      </c>
      <c r="F278" s="394">
        <v>0</v>
      </c>
      <c r="G278" s="394">
        <v>0</v>
      </c>
      <c r="H278" s="395">
        <v>315</v>
      </c>
      <c r="I278" s="394">
        <v>0</v>
      </c>
      <c r="J278" s="476">
        <f t="shared" si="13"/>
        <v>45.967797584005886</v>
      </c>
      <c r="K278" s="394">
        <v>5</v>
      </c>
      <c r="L278" s="394">
        <v>0</v>
      </c>
      <c r="M278" s="479">
        <v>0.64600000000000002</v>
      </c>
      <c r="N278" s="479">
        <v>49.3</v>
      </c>
      <c r="O278" s="479">
        <v>0.14000000000000001</v>
      </c>
      <c r="P278" s="479">
        <v>0.499</v>
      </c>
      <c r="Q278" s="479">
        <v>56.22</v>
      </c>
      <c r="R278" s="112">
        <v>75.994368180218231</v>
      </c>
      <c r="S278" s="479">
        <v>67.22999999999999</v>
      </c>
      <c r="T278" s="479">
        <v>36</v>
      </c>
      <c r="U278" s="112">
        <v>5.35</v>
      </c>
      <c r="V278" s="479">
        <v>45.93</v>
      </c>
      <c r="W278" s="112">
        <v>5.1903114186851207</v>
      </c>
      <c r="X278" s="487">
        <v>3</v>
      </c>
      <c r="Y278" s="113">
        <v>10</v>
      </c>
      <c r="Z278" s="396">
        <v>1</v>
      </c>
      <c r="AA278" s="91">
        <v>58.02</v>
      </c>
      <c r="AB278" s="113">
        <v>88.36</v>
      </c>
      <c r="AC278" s="113">
        <v>2.0099999999999998</v>
      </c>
      <c r="AD278" s="113">
        <v>49.13</v>
      </c>
      <c r="AE278" s="78">
        <v>184.13</v>
      </c>
      <c r="AF278" s="113">
        <v>82.02</v>
      </c>
      <c r="AG278" s="113">
        <v>95.78</v>
      </c>
      <c r="AH278" s="113">
        <v>20.5</v>
      </c>
      <c r="AI278" s="113">
        <v>113</v>
      </c>
      <c r="AJ278" s="113">
        <v>110</v>
      </c>
      <c r="AK278" s="113">
        <v>75.5</v>
      </c>
      <c r="AL278" s="113">
        <v>82.46</v>
      </c>
      <c r="AM278" s="489">
        <v>10534.65</v>
      </c>
      <c r="AN278" s="489">
        <v>10790</v>
      </c>
      <c r="AO278" s="484">
        <f t="shared" si="14"/>
        <v>0.80796862417514381</v>
      </c>
      <c r="AP278" s="83"/>
      <c r="AQ278" s="500">
        <v>15.38</v>
      </c>
      <c r="AR278" s="156"/>
      <c r="AS278" s="156"/>
      <c r="AT278" s="156"/>
      <c r="AU278" s="77"/>
      <c r="AV278" s="77"/>
      <c r="AW278" s="157"/>
      <c r="AX278" s="58"/>
      <c r="BC278" s="58"/>
      <c r="BD278" s="393"/>
      <c r="BE278" s="390"/>
      <c r="BF278" s="388"/>
      <c r="BG278" s="388"/>
      <c r="BH278" s="384"/>
      <c r="BI278" s="385"/>
      <c r="BJ278" s="383"/>
      <c r="BK278" s="393"/>
      <c r="BL278" s="58"/>
      <c r="BN278" s="58"/>
      <c r="BO278" s="382"/>
      <c r="BP278" s="383"/>
      <c r="BQ278" s="382"/>
      <c r="BR278" s="382"/>
      <c r="BS278" s="384"/>
      <c r="BT278" s="383"/>
      <c r="BU278" s="383"/>
      <c r="BV278" s="382"/>
      <c r="BW278" s="58"/>
    </row>
    <row r="279" spans="1:75" x14ac:dyDescent="0.25">
      <c r="A279" s="138" t="s">
        <v>362</v>
      </c>
      <c r="B279" s="139" t="s">
        <v>383</v>
      </c>
      <c r="C279" s="140">
        <v>1624</v>
      </c>
      <c r="D279" s="394">
        <v>7</v>
      </c>
      <c r="E279" s="394" t="s">
        <v>162</v>
      </c>
      <c r="F279" s="394">
        <v>0</v>
      </c>
      <c r="G279" s="394">
        <v>0</v>
      </c>
      <c r="H279" s="395">
        <v>0</v>
      </c>
      <c r="I279" s="394">
        <v>0</v>
      </c>
      <c r="J279" s="476">
        <f t="shared" si="13"/>
        <v>27.801195990039879</v>
      </c>
      <c r="K279" s="394">
        <v>1</v>
      </c>
      <c r="L279" s="394">
        <v>0</v>
      </c>
      <c r="M279" s="479">
        <v>0.624</v>
      </c>
      <c r="N279" s="479">
        <v>52.31</v>
      </c>
      <c r="O279" s="479">
        <v>0.3</v>
      </c>
      <c r="P279" s="479">
        <v>0.46500000000000002</v>
      </c>
      <c r="Q279" s="479">
        <v>51.3</v>
      </c>
      <c r="R279" s="112">
        <v>63.425396306586059</v>
      </c>
      <c r="S279" s="479">
        <v>66.319999999999993</v>
      </c>
      <c r="T279" s="479">
        <v>21</v>
      </c>
      <c r="U279" s="112">
        <v>8.27</v>
      </c>
      <c r="V279" s="479">
        <v>56.41</v>
      </c>
      <c r="W279" s="112">
        <v>4.7169811320754711</v>
      </c>
      <c r="X279" s="487">
        <v>2</v>
      </c>
      <c r="Y279" s="113">
        <v>10</v>
      </c>
      <c r="Z279" s="396">
        <v>0</v>
      </c>
      <c r="AA279" s="91">
        <v>60.46</v>
      </c>
      <c r="AB279" s="113">
        <v>95.1</v>
      </c>
      <c r="AC279" s="113">
        <v>4.8600000000000003</v>
      </c>
      <c r="AD279" s="113">
        <v>58.78</v>
      </c>
      <c r="AE279" s="78">
        <v>456.92</v>
      </c>
      <c r="AF279" s="113">
        <v>80.69</v>
      </c>
      <c r="AG279" s="113">
        <v>94.83</v>
      </c>
      <c r="AH279" s="113">
        <v>20.9</v>
      </c>
      <c r="AI279" s="113">
        <v>67.5</v>
      </c>
      <c r="AJ279" s="113">
        <v>45.5</v>
      </c>
      <c r="AK279" s="113">
        <v>8</v>
      </c>
      <c r="AL279" s="113">
        <v>77.67</v>
      </c>
      <c r="AM279" s="489">
        <v>3601.1</v>
      </c>
      <c r="AN279" s="489">
        <v>3598</v>
      </c>
      <c r="AO279" s="484">
        <f t="shared" si="14"/>
        <v>-2.8694935806650831E-2</v>
      </c>
      <c r="AP279" s="83"/>
      <c r="AQ279" s="500">
        <v>21.06</v>
      </c>
      <c r="AR279" s="156"/>
      <c r="AS279" s="156"/>
      <c r="AT279" s="156"/>
      <c r="AU279" s="77"/>
      <c r="AV279" s="77"/>
      <c r="AW279" s="157"/>
      <c r="AX279" s="58"/>
      <c r="BC279" s="58"/>
      <c r="BD279" s="393"/>
      <c r="BE279" s="390"/>
      <c r="BF279" s="388"/>
      <c r="BG279" s="388"/>
      <c r="BH279" s="384"/>
      <c r="BI279" s="385"/>
      <c r="BJ279" s="383"/>
      <c r="BK279" s="393"/>
      <c r="BL279" s="58"/>
      <c r="BN279" s="58"/>
      <c r="BO279" s="382"/>
      <c r="BP279" s="383"/>
      <c r="BQ279" s="382"/>
      <c r="BR279" s="382"/>
      <c r="BS279" s="384"/>
      <c r="BT279" s="383"/>
      <c r="BU279" s="383"/>
      <c r="BV279" s="382"/>
      <c r="BW279" s="58"/>
    </row>
    <row r="280" spans="1:75" x14ac:dyDescent="0.25">
      <c r="A280" s="138" t="s">
        <v>362</v>
      </c>
      <c r="B280" s="139" t="s">
        <v>226</v>
      </c>
      <c r="C280" s="140">
        <v>1625</v>
      </c>
      <c r="D280" s="394">
        <v>8</v>
      </c>
      <c r="E280" s="394">
        <v>0</v>
      </c>
      <c r="F280" s="394">
        <v>0</v>
      </c>
      <c r="G280" s="394">
        <v>0</v>
      </c>
      <c r="H280" s="395">
        <v>317</v>
      </c>
      <c r="I280" s="394">
        <v>0</v>
      </c>
      <c r="J280" s="476">
        <f t="shared" si="13"/>
        <v>49.565339625197772</v>
      </c>
      <c r="K280" s="394">
        <v>2</v>
      </c>
      <c r="L280" s="394">
        <v>2</v>
      </c>
      <c r="M280" s="479">
        <v>0.625</v>
      </c>
      <c r="N280" s="479">
        <v>67.39</v>
      </c>
      <c r="O280" s="479">
        <v>0.13</v>
      </c>
      <c r="P280" s="479">
        <v>0.47699999999999998</v>
      </c>
      <c r="Q280" s="479">
        <v>65.599999999999994</v>
      </c>
      <c r="R280" s="112">
        <v>85.253797702852893</v>
      </c>
      <c r="S280" s="479">
        <v>63.87</v>
      </c>
      <c r="T280" s="479">
        <v>22</v>
      </c>
      <c r="U280" s="112">
        <v>2.4700000000000002</v>
      </c>
      <c r="V280" s="479">
        <v>47</v>
      </c>
      <c r="W280" s="479" t="s">
        <v>162</v>
      </c>
      <c r="X280" s="487">
        <v>3</v>
      </c>
      <c r="Y280" s="113">
        <v>10</v>
      </c>
      <c r="Z280" s="396">
        <v>1</v>
      </c>
      <c r="AA280" s="91">
        <v>41.83</v>
      </c>
      <c r="AB280" s="113">
        <v>69.25</v>
      </c>
      <c r="AC280" s="113">
        <v>0.45</v>
      </c>
      <c r="AD280" s="113">
        <v>48.38</v>
      </c>
      <c r="AE280" s="78">
        <v>321.13</v>
      </c>
      <c r="AF280" s="113">
        <v>58.83</v>
      </c>
      <c r="AG280" s="113">
        <v>94.96</v>
      </c>
      <c r="AH280" s="113">
        <v>20.100000000000001</v>
      </c>
      <c r="AI280" s="113">
        <v>141</v>
      </c>
      <c r="AJ280" s="113">
        <v>40</v>
      </c>
      <c r="AK280" s="113">
        <v>14.5</v>
      </c>
      <c r="AL280" s="113">
        <v>78.12</v>
      </c>
      <c r="AM280" s="489">
        <v>3975.27</v>
      </c>
      <c r="AN280" s="489">
        <v>4020</v>
      </c>
      <c r="AO280" s="484">
        <f t="shared" si="14"/>
        <v>0.37506886324702488</v>
      </c>
      <c r="AP280" s="83"/>
      <c r="AQ280" s="500">
        <v>9.64</v>
      </c>
      <c r="AR280" s="156"/>
      <c r="AS280" s="156"/>
      <c r="AT280" s="156"/>
      <c r="AU280" s="77"/>
      <c r="AV280" s="77"/>
      <c r="AW280" s="157"/>
      <c r="AX280" s="58"/>
      <c r="BC280" s="58"/>
      <c r="BD280" s="393"/>
      <c r="BE280" s="390"/>
      <c r="BF280" s="388"/>
      <c r="BG280" s="388"/>
      <c r="BH280" s="384"/>
      <c r="BI280" s="385"/>
      <c r="BJ280" s="383"/>
      <c r="BK280" s="393"/>
      <c r="BL280" s="58"/>
      <c r="BN280" s="58"/>
      <c r="BO280" s="382"/>
      <c r="BP280" s="383"/>
      <c r="BQ280" s="382"/>
      <c r="BR280" s="382"/>
      <c r="BS280" s="384"/>
      <c r="BT280" s="383"/>
      <c r="BU280" s="383"/>
      <c r="BV280" s="382"/>
      <c r="BW280" s="58"/>
    </row>
    <row r="281" spans="1:75" x14ac:dyDescent="0.25">
      <c r="A281" s="138" t="s">
        <v>362</v>
      </c>
      <c r="B281" s="139" t="s">
        <v>384</v>
      </c>
      <c r="C281" s="140">
        <v>1626</v>
      </c>
      <c r="D281" s="394">
        <v>15</v>
      </c>
      <c r="E281" s="394">
        <v>0</v>
      </c>
      <c r="F281" s="394">
        <v>0</v>
      </c>
      <c r="G281" s="394">
        <v>0</v>
      </c>
      <c r="H281" s="395">
        <v>1371</v>
      </c>
      <c r="I281" s="394">
        <v>0</v>
      </c>
      <c r="J281" s="476">
        <f t="shared" si="13"/>
        <v>59.293832767851463</v>
      </c>
      <c r="K281" s="394">
        <v>12</v>
      </c>
      <c r="L281" s="394">
        <v>0</v>
      </c>
      <c r="M281" s="479">
        <v>0.64600000000000002</v>
      </c>
      <c r="N281" s="479">
        <v>47.71</v>
      </c>
      <c r="O281" s="479">
        <v>0.18</v>
      </c>
      <c r="P281" s="479">
        <v>0.49099999999999999</v>
      </c>
      <c r="Q281" s="479">
        <v>38.880000000000003</v>
      </c>
      <c r="R281" s="112">
        <v>68.491996630160074</v>
      </c>
      <c r="S281" s="479">
        <v>64.039999999999992</v>
      </c>
      <c r="T281" s="479">
        <v>46</v>
      </c>
      <c r="U281" s="112">
        <v>7.49</v>
      </c>
      <c r="V281" s="479">
        <v>42.53</v>
      </c>
      <c r="W281" s="112">
        <v>6.6539923954372622</v>
      </c>
      <c r="X281" s="487">
        <v>3</v>
      </c>
      <c r="Y281" s="113">
        <v>5</v>
      </c>
      <c r="Z281" s="396">
        <v>4</v>
      </c>
      <c r="AA281" s="91">
        <v>65.91</v>
      </c>
      <c r="AB281" s="113">
        <v>87.5</v>
      </c>
      <c r="AC281" s="113">
        <v>3.18</v>
      </c>
      <c r="AD281" s="113">
        <v>60.77</v>
      </c>
      <c r="AE281" s="78">
        <v>513.29999999999995</v>
      </c>
      <c r="AF281" s="113">
        <v>82.12</v>
      </c>
      <c r="AG281" s="113">
        <v>95.93</v>
      </c>
      <c r="AH281" s="113">
        <v>20.5</v>
      </c>
      <c r="AI281" s="113">
        <v>100</v>
      </c>
      <c r="AJ281" s="113">
        <v>68</v>
      </c>
      <c r="AK281" s="113">
        <v>52</v>
      </c>
      <c r="AL281" s="113">
        <v>76.290000000000006</v>
      </c>
      <c r="AM281" s="489">
        <v>19593.22</v>
      </c>
      <c r="AN281" s="489">
        <v>20074</v>
      </c>
      <c r="AO281" s="484">
        <f t="shared" si="14"/>
        <v>0.81793600031030944</v>
      </c>
      <c r="AP281" s="83"/>
      <c r="AQ281" s="500">
        <v>17.45</v>
      </c>
      <c r="AR281" s="156"/>
      <c r="AS281" s="156"/>
      <c r="AT281" s="156"/>
      <c r="AU281" s="77"/>
      <c r="AV281" s="77"/>
      <c r="AW281" s="157"/>
      <c r="AX281" s="58"/>
      <c r="BC281" s="58"/>
      <c r="BD281" s="393"/>
      <c r="BE281" s="390"/>
      <c r="BF281" s="388"/>
      <c r="BG281" s="388"/>
      <c r="BH281" s="384"/>
      <c r="BI281" s="385"/>
      <c r="BJ281" s="383"/>
      <c r="BK281" s="393"/>
      <c r="BL281" s="58"/>
      <c r="BN281" s="58"/>
      <c r="BO281" s="382"/>
      <c r="BP281" s="383"/>
      <c r="BQ281" s="382"/>
      <c r="BR281" s="382"/>
      <c r="BS281" s="384"/>
      <c r="BT281" s="383"/>
      <c r="BU281" s="383"/>
      <c r="BV281" s="382"/>
      <c r="BW281" s="58"/>
    </row>
    <row r="282" spans="1:75" x14ac:dyDescent="0.25">
      <c r="A282" s="138" t="s">
        <v>362</v>
      </c>
      <c r="B282" s="139" t="s">
        <v>385</v>
      </c>
      <c r="C282" s="140">
        <v>1627</v>
      </c>
      <c r="D282" s="394">
        <v>26</v>
      </c>
      <c r="E282" s="394">
        <v>0</v>
      </c>
      <c r="F282" s="394">
        <v>0</v>
      </c>
      <c r="G282" s="394">
        <v>0</v>
      </c>
      <c r="H282" s="395">
        <v>584</v>
      </c>
      <c r="I282" s="394">
        <v>0</v>
      </c>
      <c r="J282" s="476">
        <f t="shared" si="13"/>
        <v>68.222050808682681</v>
      </c>
      <c r="K282" s="394">
        <v>17</v>
      </c>
      <c r="L282" s="394">
        <v>0</v>
      </c>
      <c r="M282" s="479">
        <v>0.68200000000000005</v>
      </c>
      <c r="N282" s="479">
        <v>44.49</v>
      </c>
      <c r="O282" s="479">
        <v>0.23</v>
      </c>
      <c r="P282" s="479">
        <v>0.55800000000000005</v>
      </c>
      <c r="Q282" s="479">
        <v>39.79</v>
      </c>
      <c r="R282" s="112">
        <v>73.340266944011077</v>
      </c>
      <c r="S282" s="479">
        <v>68.41</v>
      </c>
      <c r="T282" s="479">
        <v>132</v>
      </c>
      <c r="U282" s="112">
        <v>1.59</v>
      </c>
      <c r="V282" s="479">
        <v>47.2</v>
      </c>
      <c r="W282" s="112">
        <v>20.255063765941483</v>
      </c>
      <c r="X282" s="487">
        <v>4</v>
      </c>
      <c r="Y282" s="113">
        <v>5</v>
      </c>
      <c r="Z282" s="396">
        <v>5</v>
      </c>
      <c r="AA282" s="91">
        <v>82.63</v>
      </c>
      <c r="AB282" s="113">
        <v>82.23</v>
      </c>
      <c r="AC282" s="113">
        <v>9.02</v>
      </c>
      <c r="AD282" s="113">
        <v>60.04</v>
      </c>
      <c r="AE282" s="78">
        <v>201.68</v>
      </c>
      <c r="AF282" s="113">
        <v>88.88</v>
      </c>
      <c r="AG282" s="113">
        <v>95.67</v>
      </c>
      <c r="AH282" s="113">
        <v>22.9</v>
      </c>
      <c r="AI282" s="113">
        <v>97</v>
      </c>
      <c r="AJ282" s="113">
        <v>50</v>
      </c>
      <c r="AK282" s="113">
        <v>35.5</v>
      </c>
      <c r="AL282" s="113">
        <v>84.63</v>
      </c>
      <c r="AM282" s="489">
        <v>23980.46</v>
      </c>
      <c r="AN282" s="489">
        <v>24679</v>
      </c>
      <c r="AO282" s="484">
        <f t="shared" si="14"/>
        <v>0.97098498805555422</v>
      </c>
      <c r="AP282" s="83"/>
      <c r="AQ282" s="500">
        <v>24.97</v>
      </c>
      <c r="AR282" s="156"/>
      <c r="AS282" s="156"/>
      <c r="AT282" s="156"/>
      <c r="AU282" s="77"/>
      <c r="AV282" s="77"/>
      <c r="AW282" s="157"/>
      <c r="AX282" s="58"/>
      <c r="BC282" s="58"/>
      <c r="BD282" s="393"/>
      <c r="BE282" s="390"/>
      <c r="BF282" s="388"/>
      <c r="BG282" s="388"/>
      <c r="BH282" s="384"/>
      <c r="BI282" s="385"/>
      <c r="BJ282" s="383"/>
      <c r="BK282" s="393"/>
      <c r="BL282" s="58"/>
      <c r="BN282" s="58"/>
      <c r="BO282" s="382"/>
      <c r="BP282" s="383"/>
      <c r="BQ282" s="382"/>
      <c r="BR282" s="382"/>
      <c r="BS282" s="384"/>
      <c r="BT282" s="383"/>
      <c r="BU282" s="383"/>
      <c r="BV282" s="382"/>
      <c r="BW282" s="58"/>
    </row>
    <row r="283" spans="1:75" x14ac:dyDescent="0.25">
      <c r="A283" s="138" t="s">
        <v>362</v>
      </c>
      <c r="B283" s="139" t="s">
        <v>386</v>
      </c>
      <c r="C283" s="140">
        <v>1628</v>
      </c>
      <c r="D283" s="394">
        <v>10</v>
      </c>
      <c r="E283" s="394" t="s">
        <v>162</v>
      </c>
      <c r="F283" s="394">
        <v>0</v>
      </c>
      <c r="G283" s="394">
        <v>0</v>
      </c>
      <c r="H283" s="395">
        <v>906</v>
      </c>
      <c r="I283" s="394">
        <v>0</v>
      </c>
      <c r="J283" s="476">
        <f t="shared" si="13"/>
        <v>68.38261784684137</v>
      </c>
      <c r="K283" s="394">
        <v>9</v>
      </c>
      <c r="L283" s="394">
        <v>0</v>
      </c>
      <c r="M283" s="479">
        <v>0.58699999999999997</v>
      </c>
      <c r="N283" s="479">
        <v>69.14</v>
      </c>
      <c r="O283" s="479">
        <v>0.09</v>
      </c>
      <c r="P283" s="479">
        <v>0.499</v>
      </c>
      <c r="Q283" s="479">
        <v>75.69</v>
      </c>
      <c r="R283" s="112">
        <v>87.687687687687685</v>
      </c>
      <c r="S283" s="479">
        <v>67.849999999999994</v>
      </c>
      <c r="T283" s="479">
        <v>96</v>
      </c>
      <c r="U283" s="112">
        <v>2.46</v>
      </c>
      <c r="V283" s="479">
        <v>51.02</v>
      </c>
      <c r="W283" s="112">
        <v>39.772727272727273</v>
      </c>
      <c r="X283" s="487">
        <v>2</v>
      </c>
      <c r="Y283" s="113">
        <v>5</v>
      </c>
      <c r="Z283" s="396">
        <v>3</v>
      </c>
      <c r="AA283" s="91">
        <v>57.28</v>
      </c>
      <c r="AB283" s="113">
        <v>67.819999999999993</v>
      </c>
      <c r="AC283" s="113">
        <v>1.44</v>
      </c>
      <c r="AD283" s="113">
        <v>57.07</v>
      </c>
      <c r="AE283" s="78">
        <v>175.27</v>
      </c>
      <c r="AF283" s="113">
        <v>61.97</v>
      </c>
      <c r="AG283" s="113">
        <v>95.68</v>
      </c>
      <c r="AH283" s="113">
        <v>19.5</v>
      </c>
      <c r="AI283" s="113">
        <v>105</v>
      </c>
      <c r="AJ283" s="113">
        <v>36.5</v>
      </c>
      <c r="AK283" s="113">
        <v>12</v>
      </c>
      <c r="AL283" s="113">
        <v>72.58</v>
      </c>
      <c r="AM283" s="489">
        <v>13068.65</v>
      </c>
      <c r="AN283" s="489">
        <v>13138</v>
      </c>
      <c r="AO283" s="484">
        <f t="shared" si="14"/>
        <v>0.17688641647505124</v>
      </c>
      <c r="AP283" s="83"/>
      <c r="AQ283" s="500">
        <v>26.2</v>
      </c>
      <c r="AR283" s="156"/>
      <c r="AS283" s="156"/>
      <c r="AT283" s="156"/>
      <c r="AU283" s="77"/>
      <c r="AV283" s="77"/>
      <c r="AW283" s="157"/>
      <c r="AX283" s="58"/>
      <c r="BC283" s="58"/>
      <c r="BD283" s="393"/>
      <c r="BE283" s="390"/>
      <c r="BF283" s="388"/>
      <c r="BG283" s="388"/>
      <c r="BH283" s="384"/>
      <c r="BI283" s="385"/>
      <c r="BJ283" s="383"/>
      <c r="BK283" s="393"/>
      <c r="BL283" s="58"/>
      <c r="BN283" s="58"/>
      <c r="BO283" s="382"/>
      <c r="BP283" s="383"/>
      <c r="BQ283" s="382"/>
      <c r="BR283" s="382"/>
      <c r="BS283" s="384"/>
      <c r="BT283" s="383"/>
      <c r="BU283" s="383"/>
      <c r="BV283" s="382"/>
      <c r="BW283" s="58"/>
    </row>
    <row r="284" spans="1:75" x14ac:dyDescent="0.25">
      <c r="A284" s="138" t="s">
        <v>387</v>
      </c>
      <c r="B284" s="139" t="s">
        <v>388</v>
      </c>
      <c r="C284" s="140">
        <v>1701</v>
      </c>
      <c r="D284" s="394">
        <v>115</v>
      </c>
      <c r="E284" s="394">
        <v>69</v>
      </c>
      <c r="F284" s="394">
        <v>0</v>
      </c>
      <c r="G284" s="394">
        <v>4454</v>
      </c>
      <c r="H284" s="395">
        <v>143</v>
      </c>
      <c r="I284" s="394">
        <v>945</v>
      </c>
      <c r="J284" s="476">
        <f t="shared" si="13"/>
        <v>3.3354640269718718</v>
      </c>
      <c r="K284" s="394">
        <v>2</v>
      </c>
      <c r="L284" s="394">
        <v>3</v>
      </c>
      <c r="M284" s="479">
        <v>0.67700000000000005</v>
      </c>
      <c r="N284" s="479">
        <v>68.599999999999994</v>
      </c>
      <c r="O284" s="479">
        <v>0.28000000000000003</v>
      </c>
      <c r="P284" s="479">
        <v>0.54300000000000004</v>
      </c>
      <c r="Q284" s="479">
        <v>64.680000000000007</v>
      </c>
      <c r="R284" s="112">
        <v>73.100225030292549</v>
      </c>
      <c r="S284" s="479">
        <v>68.06</v>
      </c>
      <c r="T284" s="479">
        <v>657</v>
      </c>
      <c r="U284" s="112">
        <v>3.34</v>
      </c>
      <c r="V284" s="479">
        <v>28.6</v>
      </c>
      <c r="W284" s="112">
        <v>10.526315789473683</v>
      </c>
      <c r="X284" s="487">
        <v>4</v>
      </c>
      <c r="Y284" s="113">
        <v>5</v>
      </c>
      <c r="Z284" s="396">
        <v>5</v>
      </c>
      <c r="AA284" s="91">
        <v>68.95</v>
      </c>
      <c r="AB284" s="113">
        <v>72.92</v>
      </c>
      <c r="AC284" s="113">
        <v>3.99</v>
      </c>
      <c r="AD284" s="113">
        <v>59.98</v>
      </c>
      <c r="AE284" s="78">
        <v>377.63</v>
      </c>
      <c r="AF284" s="113">
        <v>60.92</v>
      </c>
      <c r="AG284" s="113">
        <v>89.18</v>
      </c>
      <c r="AH284" s="113">
        <v>16</v>
      </c>
      <c r="AI284" s="113">
        <v>92</v>
      </c>
      <c r="AJ284" s="113">
        <v>68.5</v>
      </c>
      <c r="AK284" s="113">
        <v>47</v>
      </c>
      <c r="AL284" s="113">
        <v>83.13</v>
      </c>
      <c r="AM284" s="489">
        <v>57345.02</v>
      </c>
      <c r="AN284" s="489">
        <v>59291</v>
      </c>
      <c r="AO284" s="484">
        <f t="shared" si="14"/>
        <v>1.1311531498288798</v>
      </c>
      <c r="AP284" s="83"/>
      <c r="AQ284" s="500">
        <v>13.99</v>
      </c>
      <c r="AR284" s="156"/>
      <c r="AS284" s="156"/>
      <c r="AT284" s="156"/>
      <c r="AU284" s="77"/>
      <c r="AV284" s="77"/>
      <c r="AW284" s="157"/>
      <c r="AX284" s="58"/>
      <c r="BC284" s="58"/>
      <c r="BD284" s="393"/>
      <c r="BE284" s="390"/>
      <c r="BF284" s="388"/>
      <c r="BG284" s="388"/>
      <c r="BH284" s="384"/>
      <c r="BI284" s="385"/>
      <c r="BJ284" s="383"/>
      <c r="BK284" s="393"/>
      <c r="BL284" s="58"/>
      <c r="BN284" s="58"/>
      <c r="BO284" s="382"/>
      <c r="BP284" s="383"/>
      <c r="BQ284" s="382"/>
      <c r="BR284" s="382"/>
      <c r="BS284" s="384"/>
      <c r="BT284" s="383"/>
      <c r="BU284" s="383"/>
      <c r="BV284" s="382"/>
      <c r="BW284" s="58"/>
    </row>
    <row r="285" spans="1:75" x14ac:dyDescent="0.25">
      <c r="A285" s="138" t="s">
        <v>387</v>
      </c>
      <c r="B285" s="139" t="s">
        <v>389</v>
      </c>
      <c r="C285" s="140">
        <v>1702</v>
      </c>
      <c r="D285" s="394">
        <v>15</v>
      </c>
      <c r="E285" s="394">
        <v>1665</v>
      </c>
      <c r="F285" s="394">
        <v>0</v>
      </c>
      <c r="G285" s="394">
        <v>2483</v>
      </c>
      <c r="H285" s="395">
        <v>0</v>
      </c>
      <c r="I285" s="394">
        <v>0</v>
      </c>
      <c r="J285" s="476">
        <f t="shared" si="13"/>
        <v>39.673066510730649</v>
      </c>
      <c r="K285" s="394">
        <v>3</v>
      </c>
      <c r="L285" s="394">
        <v>0</v>
      </c>
      <c r="M285" s="479">
        <v>0.64400000000000002</v>
      </c>
      <c r="N285" s="479">
        <v>64.33</v>
      </c>
      <c r="O285" s="479">
        <v>0.22</v>
      </c>
      <c r="P285" s="479">
        <v>0.49299999999999999</v>
      </c>
      <c r="Q285" s="479" t="s">
        <v>162</v>
      </c>
      <c r="R285" s="112">
        <v>73.943294485997583</v>
      </c>
      <c r="S285" s="479">
        <v>71.97</v>
      </c>
      <c r="T285" s="479">
        <v>90</v>
      </c>
      <c r="U285" s="112">
        <v>5.97</v>
      </c>
      <c r="V285" s="479">
        <v>21.43</v>
      </c>
      <c r="W285" s="112">
        <v>7.4812967581047376</v>
      </c>
      <c r="X285" s="487">
        <v>5</v>
      </c>
      <c r="Y285" s="113">
        <v>10</v>
      </c>
      <c r="Z285" s="396">
        <v>1</v>
      </c>
      <c r="AA285" s="91">
        <v>43.99</v>
      </c>
      <c r="AB285" s="113">
        <v>90.2</v>
      </c>
      <c r="AC285" s="113">
        <v>6.15</v>
      </c>
      <c r="AD285" s="113">
        <v>66.91</v>
      </c>
      <c r="AE285" s="78">
        <v>223.87</v>
      </c>
      <c r="AF285" s="113">
        <v>76.569999999999993</v>
      </c>
      <c r="AG285" s="113">
        <v>94.16</v>
      </c>
      <c r="AH285" s="113">
        <v>9.8000000000000007</v>
      </c>
      <c r="AI285" s="113">
        <v>102.5</v>
      </c>
      <c r="AJ285" s="113">
        <v>71</v>
      </c>
      <c r="AK285" s="113">
        <v>34</v>
      </c>
      <c r="AL285" s="113">
        <v>77.59</v>
      </c>
      <c r="AM285" s="489">
        <v>7490.96</v>
      </c>
      <c r="AN285" s="489">
        <v>7544</v>
      </c>
      <c r="AO285" s="484">
        <f t="shared" si="14"/>
        <v>0.23601781347117043</v>
      </c>
      <c r="AP285" s="83"/>
      <c r="AQ285" s="500">
        <v>16.89</v>
      </c>
      <c r="AR285" s="156"/>
      <c r="AS285" s="156"/>
      <c r="AT285" s="156"/>
      <c r="AU285" s="77"/>
      <c r="AV285" s="77"/>
      <c r="AW285" s="157"/>
      <c r="AX285" s="58"/>
      <c r="BC285" s="58"/>
      <c r="BD285" s="393"/>
      <c r="BE285" s="390"/>
      <c r="BF285" s="388"/>
      <c r="BG285" s="388"/>
      <c r="BH285" s="384"/>
      <c r="BI285" s="385"/>
      <c r="BJ285" s="383"/>
      <c r="BK285" s="393"/>
      <c r="BL285" s="58"/>
      <c r="BN285" s="58"/>
      <c r="BO285" s="382"/>
      <c r="BP285" s="383"/>
      <c r="BQ285" s="382"/>
      <c r="BR285" s="382"/>
      <c r="BS285" s="384"/>
      <c r="BT285" s="383"/>
      <c r="BU285" s="383"/>
      <c r="BV285" s="382"/>
      <c r="BW285" s="58"/>
    </row>
    <row r="286" spans="1:75" x14ac:dyDescent="0.25">
      <c r="A286" s="138" t="s">
        <v>387</v>
      </c>
      <c r="B286" s="139" t="s">
        <v>390</v>
      </c>
      <c r="C286" s="140">
        <v>1703</v>
      </c>
      <c r="D286" s="394">
        <v>24</v>
      </c>
      <c r="E286" s="394">
        <v>35</v>
      </c>
      <c r="F286" s="394">
        <v>0</v>
      </c>
      <c r="G286" s="394">
        <v>12099</v>
      </c>
      <c r="H286" s="395">
        <v>23</v>
      </c>
      <c r="I286" s="394">
        <v>229</v>
      </c>
      <c r="J286" s="476">
        <f t="shared" si="13"/>
        <v>22.568403984841929</v>
      </c>
      <c r="K286" s="394">
        <v>3</v>
      </c>
      <c r="L286" s="394">
        <v>5</v>
      </c>
      <c r="M286" s="479">
        <v>0.68200000000000005</v>
      </c>
      <c r="N286" s="479">
        <v>66.319999999999993</v>
      </c>
      <c r="O286" s="479">
        <v>0.22</v>
      </c>
      <c r="P286" s="479">
        <v>0.51800000000000002</v>
      </c>
      <c r="Q286" s="479">
        <v>71.86</v>
      </c>
      <c r="R286" s="112">
        <v>72.265288544358313</v>
      </c>
      <c r="S286" s="479">
        <v>66.69</v>
      </c>
      <c r="T286" s="479">
        <v>105</v>
      </c>
      <c r="U286" s="112">
        <v>2.41</v>
      </c>
      <c r="V286" s="479">
        <v>37.22</v>
      </c>
      <c r="W286" s="112">
        <v>37.790697674418603</v>
      </c>
      <c r="X286" s="487">
        <v>4</v>
      </c>
      <c r="Y286" s="113">
        <v>10</v>
      </c>
      <c r="Z286" s="396">
        <v>1</v>
      </c>
      <c r="AA286" s="91">
        <v>64.209999999999994</v>
      </c>
      <c r="AB286" s="113">
        <v>93.03</v>
      </c>
      <c r="AC286" s="113">
        <v>2.89</v>
      </c>
      <c r="AD286" s="113">
        <v>50.67</v>
      </c>
      <c r="AE286" s="78">
        <v>496.88</v>
      </c>
      <c r="AF286" s="113">
        <v>67.09</v>
      </c>
      <c r="AG286" s="113">
        <v>90.27</v>
      </c>
      <c r="AH286" s="113">
        <v>22</v>
      </c>
      <c r="AI286" s="113">
        <v>100.5</v>
      </c>
      <c r="AJ286" s="113">
        <v>68</v>
      </c>
      <c r="AK286" s="113">
        <v>29.5</v>
      </c>
      <c r="AL286" s="113">
        <v>81.06</v>
      </c>
      <c r="AM286" s="489">
        <v>12249.68</v>
      </c>
      <c r="AN286" s="489">
        <v>13020</v>
      </c>
      <c r="AO286" s="484">
        <f t="shared" si="14"/>
        <v>2.09616360046412</v>
      </c>
      <c r="AP286" s="83"/>
      <c r="AQ286" s="500">
        <v>16.72</v>
      </c>
      <c r="AR286" s="156"/>
      <c r="AS286" s="156"/>
      <c r="AT286" s="156"/>
      <c r="AU286" s="77"/>
      <c r="AV286" s="77"/>
      <c r="AW286" s="157"/>
      <c r="AX286" s="58"/>
      <c r="BC286" s="58"/>
      <c r="BD286" s="393"/>
      <c r="BE286" s="390"/>
      <c r="BF286" s="388"/>
      <c r="BG286" s="388"/>
      <c r="BH286" s="384"/>
      <c r="BI286" s="385"/>
      <c r="BJ286" s="383"/>
      <c r="BK286" s="393"/>
      <c r="BL286" s="58"/>
      <c r="BN286" s="58"/>
      <c r="BO286" s="382"/>
      <c r="BP286" s="383"/>
      <c r="BQ286" s="382"/>
      <c r="BR286" s="382"/>
      <c r="BS286" s="384"/>
      <c r="BT286" s="383"/>
      <c r="BU286" s="383"/>
      <c r="BV286" s="382"/>
      <c r="BW286" s="58"/>
    </row>
    <row r="287" spans="1:75" x14ac:dyDescent="0.25">
      <c r="A287" s="138" t="s">
        <v>387</v>
      </c>
      <c r="B287" s="139" t="s">
        <v>391</v>
      </c>
      <c r="C287" s="140">
        <v>1704</v>
      </c>
      <c r="D287" s="394">
        <v>14</v>
      </c>
      <c r="E287" s="394">
        <v>4</v>
      </c>
      <c r="F287" s="394">
        <v>0</v>
      </c>
      <c r="G287" s="394">
        <v>0</v>
      </c>
      <c r="H287" s="395">
        <v>475</v>
      </c>
      <c r="I287" s="394">
        <v>705</v>
      </c>
      <c r="J287" s="476">
        <f t="shared" si="13"/>
        <v>26.822587263465387</v>
      </c>
      <c r="K287" s="394">
        <v>2</v>
      </c>
      <c r="L287" s="394">
        <v>0</v>
      </c>
      <c r="M287" s="479">
        <v>0.65600000000000003</v>
      </c>
      <c r="N287" s="479">
        <v>72.27</v>
      </c>
      <c r="O287" s="479">
        <v>0.09</v>
      </c>
      <c r="P287" s="479">
        <v>0.53900000000000003</v>
      </c>
      <c r="Q287" s="479" t="s">
        <v>162</v>
      </c>
      <c r="R287" s="112">
        <v>79.24359204158452</v>
      </c>
      <c r="S287" s="479">
        <v>69.12</v>
      </c>
      <c r="T287" s="479">
        <v>65</v>
      </c>
      <c r="U287" s="112">
        <v>3.09</v>
      </c>
      <c r="V287" s="479">
        <v>23.28</v>
      </c>
      <c r="W287" s="112">
        <v>52.752293577981654</v>
      </c>
      <c r="X287" s="487">
        <v>4</v>
      </c>
      <c r="Y287" s="113">
        <v>10</v>
      </c>
      <c r="Z287" s="396">
        <v>1</v>
      </c>
      <c r="AA287" s="91">
        <v>45.63</v>
      </c>
      <c r="AB287" s="113">
        <v>74.36</v>
      </c>
      <c r="AC287" s="113">
        <v>1.29</v>
      </c>
      <c r="AD287" s="113">
        <v>61.39</v>
      </c>
      <c r="AE287" s="78">
        <v>312.04000000000002</v>
      </c>
      <c r="AF287" s="113">
        <v>61.63</v>
      </c>
      <c r="AG287" s="113">
        <v>77.3</v>
      </c>
      <c r="AH287" s="113">
        <v>12.1</v>
      </c>
      <c r="AI287" s="113">
        <v>90</v>
      </c>
      <c r="AJ287" s="113">
        <v>45.5</v>
      </c>
      <c r="AK287" s="113">
        <v>19.5</v>
      </c>
      <c r="AL287" s="113">
        <v>81.39</v>
      </c>
      <c r="AM287" s="489">
        <v>7173</v>
      </c>
      <c r="AN287" s="489">
        <v>7384</v>
      </c>
      <c r="AO287" s="484">
        <f t="shared" si="14"/>
        <v>0.98052883498303822</v>
      </c>
      <c r="AP287" s="83"/>
      <c r="AQ287" s="500">
        <v>6.97</v>
      </c>
      <c r="AR287" s="156"/>
      <c r="AS287" s="156"/>
      <c r="AT287" s="156"/>
      <c r="AU287" s="77"/>
      <c r="AV287" s="77"/>
      <c r="AW287" s="157"/>
      <c r="AX287" s="58"/>
      <c r="BC287" s="58"/>
      <c r="BD287" s="393"/>
      <c r="BE287" s="390"/>
      <c r="BF287" s="388"/>
      <c r="BG287" s="388"/>
      <c r="BH287" s="384"/>
      <c r="BI287" s="385"/>
      <c r="BJ287" s="383"/>
      <c r="BK287" s="393"/>
      <c r="BL287" s="58"/>
      <c r="BN287" s="58"/>
      <c r="BO287" s="382"/>
      <c r="BP287" s="383"/>
      <c r="BQ287" s="382"/>
      <c r="BR287" s="382"/>
      <c r="BS287" s="384"/>
      <c r="BT287" s="383"/>
      <c r="BU287" s="383"/>
      <c r="BV287" s="382"/>
      <c r="BW287" s="58"/>
    </row>
    <row r="288" spans="1:75" x14ac:dyDescent="0.25">
      <c r="A288" s="138" t="s">
        <v>387</v>
      </c>
      <c r="B288" s="139" t="s">
        <v>392</v>
      </c>
      <c r="C288" s="140">
        <v>1705</v>
      </c>
      <c r="D288" s="394">
        <v>8</v>
      </c>
      <c r="E288" s="394">
        <v>0</v>
      </c>
      <c r="F288" s="394">
        <v>0</v>
      </c>
      <c r="G288" s="394">
        <v>0</v>
      </c>
      <c r="H288" s="395">
        <v>220</v>
      </c>
      <c r="I288" s="394">
        <v>502</v>
      </c>
      <c r="J288" s="476">
        <f t="shared" ref="J288:J303" si="15">K288/((AN288+AN288*AO288/100)/100000)</f>
        <v>0</v>
      </c>
      <c r="K288" s="394">
        <v>0</v>
      </c>
      <c r="L288" s="394">
        <v>0</v>
      </c>
      <c r="M288" s="479">
        <v>0.66</v>
      </c>
      <c r="N288" s="479">
        <v>66.33</v>
      </c>
      <c r="O288" s="479">
        <v>0.08</v>
      </c>
      <c r="P288" s="479">
        <v>0.51900000000000002</v>
      </c>
      <c r="Q288" s="479" t="s">
        <v>162</v>
      </c>
      <c r="R288" s="112">
        <v>75.162024873007525</v>
      </c>
      <c r="S288" s="479">
        <v>65.52000000000001</v>
      </c>
      <c r="T288" s="479">
        <v>55</v>
      </c>
      <c r="U288" s="112">
        <v>5.34</v>
      </c>
      <c r="V288" s="479">
        <v>21.13</v>
      </c>
      <c r="W288" s="112">
        <v>26.548672566371682</v>
      </c>
      <c r="X288" s="487">
        <v>4</v>
      </c>
      <c r="Y288" s="113">
        <v>10</v>
      </c>
      <c r="Z288" s="396">
        <v>1</v>
      </c>
      <c r="AA288" s="91">
        <v>43.06</v>
      </c>
      <c r="AB288" s="113">
        <v>65.930000000000007</v>
      </c>
      <c r="AC288" s="113">
        <v>0.89</v>
      </c>
      <c r="AD288" s="113">
        <v>57.19</v>
      </c>
      <c r="AE288" s="78">
        <v>286.06</v>
      </c>
      <c r="AF288" s="113">
        <v>65.650000000000006</v>
      </c>
      <c r="AG288" s="113">
        <v>66.37</v>
      </c>
      <c r="AH288" s="113">
        <v>15.1</v>
      </c>
      <c r="AI288" s="113">
        <v>103.5</v>
      </c>
      <c r="AJ288" s="113">
        <v>46</v>
      </c>
      <c r="AK288" s="113">
        <v>32.5</v>
      </c>
      <c r="AL288" s="113">
        <v>86.56</v>
      </c>
      <c r="AM288" s="489">
        <v>3927.47</v>
      </c>
      <c r="AN288" s="489">
        <v>3980</v>
      </c>
      <c r="AO288" s="484">
        <f t="shared" si="14"/>
        <v>0.4458340865748196</v>
      </c>
      <c r="AP288" s="83"/>
      <c r="AQ288" s="500">
        <v>18.37</v>
      </c>
      <c r="AR288" s="156"/>
      <c r="AS288" s="156"/>
      <c r="AT288" s="156"/>
      <c r="AU288" s="77"/>
      <c r="AV288" s="77"/>
      <c r="AW288" s="157"/>
      <c r="AX288" s="58"/>
      <c r="BC288" s="58"/>
      <c r="BD288" s="393"/>
      <c r="BE288" s="390"/>
      <c r="BF288" s="388"/>
      <c r="BG288" s="388"/>
      <c r="BH288" s="384"/>
      <c r="BI288" s="385"/>
      <c r="BJ288" s="383"/>
      <c r="BK288" s="393"/>
      <c r="BL288" s="58"/>
      <c r="BN288" s="58"/>
      <c r="BO288" s="382"/>
      <c r="BP288" s="383"/>
      <c r="BQ288" s="382"/>
      <c r="BR288" s="382"/>
      <c r="BS288" s="384"/>
      <c r="BT288" s="383"/>
      <c r="BU288" s="383"/>
      <c r="BV288" s="382"/>
      <c r="BW288" s="58"/>
    </row>
    <row r="289" spans="1:75" x14ac:dyDescent="0.25">
      <c r="A289" s="138" t="s">
        <v>387</v>
      </c>
      <c r="B289" s="139" t="s">
        <v>393</v>
      </c>
      <c r="C289" s="140">
        <v>1706</v>
      </c>
      <c r="D289" s="394">
        <v>29</v>
      </c>
      <c r="E289" s="394">
        <v>71</v>
      </c>
      <c r="F289" s="394">
        <v>0</v>
      </c>
      <c r="G289" s="394">
        <v>0</v>
      </c>
      <c r="H289" s="395">
        <v>0</v>
      </c>
      <c r="I289" s="394">
        <v>1286</v>
      </c>
      <c r="J289" s="476">
        <f t="shared" si="15"/>
        <v>0</v>
      </c>
      <c r="K289" s="394">
        <v>0</v>
      </c>
      <c r="L289" s="394">
        <v>0</v>
      </c>
      <c r="M289" s="479">
        <v>0.67300000000000004</v>
      </c>
      <c r="N289" s="479">
        <v>65.44</v>
      </c>
      <c r="O289" s="479">
        <v>0.21</v>
      </c>
      <c r="P289" s="479">
        <v>0.54100000000000004</v>
      </c>
      <c r="Q289" s="479">
        <v>43.33</v>
      </c>
      <c r="R289" s="112">
        <v>67.75708773695689</v>
      </c>
      <c r="S289" s="479">
        <v>68.73</v>
      </c>
      <c r="T289" s="479">
        <v>113</v>
      </c>
      <c r="U289" s="112">
        <v>9.94</v>
      </c>
      <c r="V289" s="479">
        <v>26.95</v>
      </c>
      <c r="W289" s="112">
        <v>9.8039215686274517</v>
      </c>
      <c r="X289" s="487">
        <v>4</v>
      </c>
      <c r="Y289" s="113">
        <v>5</v>
      </c>
      <c r="Z289" s="396">
        <v>4</v>
      </c>
      <c r="AA289" s="91">
        <v>63.49</v>
      </c>
      <c r="AB289" s="113">
        <v>84.19</v>
      </c>
      <c r="AC289" s="113">
        <v>4.25</v>
      </c>
      <c r="AD289" s="113">
        <v>63.8</v>
      </c>
      <c r="AE289" s="78">
        <v>315.42</v>
      </c>
      <c r="AF289" s="113">
        <v>65.72</v>
      </c>
      <c r="AG289" s="113">
        <v>83.68</v>
      </c>
      <c r="AH289" s="113">
        <v>12.6</v>
      </c>
      <c r="AI289" s="113">
        <v>109</v>
      </c>
      <c r="AJ289" s="113">
        <v>77.5</v>
      </c>
      <c r="AK289" s="113">
        <v>35</v>
      </c>
      <c r="AL289" s="113">
        <v>83.8</v>
      </c>
      <c r="AM289" s="489">
        <v>14341.93</v>
      </c>
      <c r="AN289" s="489">
        <v>14441</v>
      </c>
      <c r="AO289" s="484">
        <f t="shared" si="14"/>
        <v>0.2302572480365839</v>
      </c>
      <c r="AP289" s="83"/>
      <c r="AQ289" s="500">
        <v>9.4700000000000006</v>
      </c>
      <c r="AR289" s="156"/>
      <c r="AS289" s="156"/>
      <c r="AT289" s="156"/>
      <c r="AU289" s="77"/>
      <c r="AV289" s="77"/>
      <c r="AW289" s="157"/>
      <c r="AX289" s="58"/>
      <c r="BC289" s="58"/>
      <c r="BD289" s="393"/>
      <c r="BE289" s="390"/>
      <c r="BF289" s="388"/>
      <c r="BG289" s="388"/>
      <c r="BH289" s="384"/>
      <c r="BI289" s="385"/>
      <c r="BJ289" s="383"/>
      <c r="BK289" s="393"/>
      <c r="BL289" s="58"/>
      <c r="BN289" s="58"/>
      <c r="BO289" s="382"/>
      <c r="BP289" s="383"/>
      <c r="BQ289" s="382"/>
      <c r="BR289" s="382"/>
      <c r="BS289" s="384"/>
      <c r="BT289" s="383"/>
      <c r="BU289" s="383"/>
      <c r="BV289" s="382"/>
      <c r="BW289" s="58"/>
    </row>
    <row r="290" spans="1:75" x14ac:dyDescent="0.25">
      <c r="A290" s="138" t="s">
        <v>387</v>
      </c>
      <c r="B290" s="139" t="s">
        <v>394</v>
      </c>
      <c r="C290" s="140">
        <v>1707</v>
      </c>
      <c r="D290" s="394">
        <v>42</v>
      </c>
      <c r="E290" s="394">
        <v>140</v>
      </c>
      <c r="F290" s="394">
        <v>0</v>
      </c>
      <c r="G290" s="394">
        <v>0</v>
      </c>
      <c r="H290" s="395">
        <v>23</v>
      </c>
      <c r="I290" s="394">
        <v>1980</v>
      </c>
      <c r="J290" s="476">
        <f t="shared" si="15"/>
        <v>0</v>
      </c>
      <c r="K290" s="394">
        <v>0</v>
      </c>
      <c r="L290" s="394">
        <v>0</v>
      </c>
      <c r="M290" s="479">
        <v>0.64900000000000002</v>
      </c>
      <c r="N290" s="479">
        <v>72.56</v>
      </c>
      <c r="O290" s="479">
        <v>0.15</v>
      </c>
      <c r="P290" s="479">
        <v>0.56100000000000005</v>
      </c>
      <c r="Q290" s="479">
        <v>64.039999999999992</v>
      </c>
      <c r="R290" s="112">
        <v>76.180408738548252</v>
      </c>
      <c r="S290" s="479">
        <v>68.52</v>
      </c>
      <c r="T290" s="479">
        <v>189</v>
      </c>
      <c r="U290" s="112">
        <v>3.29</v>
      </c>
      <c r="V290" s="479">
        <v>41.04</v>
      </c>
      <c r="W290" s="112">
        <v>29.341792228390165</v>
      </c>
      <c r="X290" s="487">
        <v>3</v>
      </c>
      <c r="Y290" s="113">
        <v>5</v>
      </c>
      <c r="Z290" s="396">
        <v>1</v>
      </c>
      <c r="AA290" s="91">
        <v>50.18</v>
      </c>
      <c r="AB290" s="113">
        <v>39.47</v>
      </c>
      <c r="AC290" s="113">
        <v>2.42</v>
      </c>
      <c r="AD290" s="113">
        <v>43.39</v>
      </c>
      <c r="AE290" s="78">
        <v>146.46</v>
      </c>
      <c r="AF290" s="113">
        <v>57.5</v>
      </c>
      <c r="AG290" s="113">
        <v>77.52</v>
      </c>
      <c r="AH290" s="113">
        <v>15.1</v>
      </c>
      <c r="AI290" s="113">
        <v>108.5</v>
      </c>
      <c r="AJ290" s="113">
        <v>89</v>
      </c>
      <c r="AK290" s="113">
        <v>47.5</v>
      </c>
      <c r="AL290" s="113">
        <v>79.41</v>
      </c>
      <c r="AM290" s="489">
        <v>20943.54</v>
      </c>
      <c r="AN290" s="489">
        <v>21275</v>
      </c>
      <c r="AO290" s="484">
        <f t="shared" si="14"/>
        <v>0.52754532742156479</v>
      </c>
      <c r="AP290" s="83"/>
      <c r="AQ290" s="500">
        <v>4.3499999999999996</v>
      </c>
      <c r="AR290" s="156"/>
      <c r="AS290" s="156"/>
      <c r="AT290" s="156"/>
      <c r="AU290" s="77"/>
      <c r="AV290" s="77"/>
      <c r="AW290" s="157"/>
      <c r="AX290" s="58"/>
      <c r="BC290" s="58"/>
      <c r="BD290" s="393"/>
      <c r="BE290" s="390"/>
      <c r="BF290" s="388"/>
      <c r="BG290" s="388"/>
      <c r="BH290" s="384"/>
      <c r="BI290" s="385"/>
      <c r="BJ290" s="383"/>
      <c r="BK290" s="393"/>
      <c r="BL290" s="58"/>
      <c r="BN290" s="58"/>
      <c r="BO290" s="382"/>
      <c r="BP290" s="383"/>
      <c r="BQ290" s="382"/>
      <c r="BR290" s="382"/>
      <c r="BS290" s="384"/>
      <c r="BT290" s="383"/>
      <c r="BU290" s="383"/>
      <c r="BV290" s="382"/>
      <c r="BW290" s="58"/>
    </row>
    <row r="291" spans="1:75" x14ac:dyDescent="0.25">
      <c r="A291" s="138" t="s">
        <v>387</v>
      </c>
      <c r="B291" s="139" t="s">
        <v>395</v>
      </c>
      <c r="C291" s="140">
        <v>1708</v>
      </c>
      <c r="D291" s="394">
        <v>19</v>
      </c>
      <c r="E291" s="394">
        <v>0</v>
      </c>
      <c r="F291" s="394">
        <v>0</v>
      </c>
      <c r="G291" s="394">
        <v>0</v>
      </c>
      <c r="H291" s="395">
        <v>16</v>
      </c>
      <c r="I291" s="394">
        <v>1007</v>
      </c>
      <c r="J291" s="476">
        <f t="shared" si="15"/>
        <v>30.308241792701299</v>
      </c>
      <c r="K291" s="394">
        <v>3</v>
      </c>
      <c r="L291" s="394">
        <v>2</v>
      </c>
      <c r="M291" s="479">
        <v>0.59699999999999998</v>
      </c>
      <c r="N291" s="479">
        <v>80.13</v>
      </c>
      <c r="O291" s="479">
        <v>0.06</v>
      </c>
      <c r="P291" s="479">
        <v>0.53200000000000003</v>
      </c>
      <c r="Q291" s="479">
        <v>85.61</v>
      </c>
      <c r="R291" s="112">
        <v>77.99928800284799</v>
      </c>
      <c r="S291" s="479">
        <v>67.78</v>
      </c>
      <c r="T291" s="479">
        <v>57</v>
      </c>
      <c r="U291" s="112">
        <v>2.78</v>
      </c>
      <c r="V291" s="479">
        <v>37.92</v>
      </c>
      <c r="W291" s="112">
        <v>34.482758620689651</v>
      </c>
      <c r="X291" s="487">
        <v>2</v>
      </c>
      <c r="Y291" s="113">
        <v>10</v>
      </c>
      <c r="Z291" s="396">
        <v>2</v>
      </c>
      <c r="AA291" s="91">
        <v>39.14</v>
      </c>
      <c r="AB291" s="113">
        <v>39.43</v>
      </c>
      <c r="AC291" s="113">
        <v>0.23</v>
      </c>
      <c r="AD291" s="113">
        <v>40.35</v>
      </c>
      <c r="AE291" s="78">
        <v>110.82</v>
      </c>
      <c r="AF291" s="113">
        <v>47.4</v>
      </c>
      <c r="AG291" s="113">
        <v>65.7</v>
      </c>
      <c r="AH291" s="113">
        <v>14.4</v>
      </c>
      <c r="AI291" s="113">
        <v>104.5</v>
      </c>
      <c r="AJ291" s="113">
        <v>50.5</v>
      </c>
      <c r="AK291" s="113">
        <v>17</v>
      </c>
      <c r="AL291" s="113">
        <v>70.38</v>
      </c>
      <c r="AM291" s="489">
        <v>9742.5</v>
      </c>
      <c r="AN291" s="489">
        <v>9859</v>
      </c>
      <c r="AO291" s="484">
        <f t="shared" si="14"/>
        <v>0.39859721153023692</v>
      </c>
      <c r="AP291" s="83"/>
      <c r="AQ291" s="500">
        <v>2.9</v>
      </c>
      <c r="AR291" s="156"/>
      <c r="AS291" s="156"/>
      <c r="AT291" s="156"/>
      <c r="AU291" s="77"/>
      <c r="AV291" s="77"/>
      <c r="AW291" s="157"/>
      <c r="AX291" s="58"/>
      <c r="BC291" s="58"/>
      <c r="BD291" s="393"/>
      <c r="BE291" s="390"/>
      <c r="BF291" s="388"/>
      <c r="BG291" s="388"/>
      <c r="BH291" s="384"/>
      <c r="BI291" s="385"/>
      <c r="BJ291" s="383"/>
      <c r="BK291" s="393"/>
      <c r="BL291" s="58"/>
      <c r="BN291" s="58"/>
      <c r="BO291" s="382"/>
      <c r="BP291" s="383"/>
      <c r="BQ291" s="382"/>
      <c r="BR291" s="382"/>
      <c r="BS291" s="384"/>
      <c r="BT291" s="383"/>
      <c r="BU291" s="383"/>
      <c r="BV291" s="382"/>
      <c r="BW291" s="58"/>
    </row>
    <row r="292" spans="1:75" x14ac:dyDescent="0.25">
      <c r="A292" s="138" t="s">
        <v>387</v>
      </c>
      <c r="B292" s="139" t="s">
        <v>396</v>
      </c>
      <c r="C292" s="140">
        <v>1709</v>
      </c>
      <c r="D292" s="394">
        <v>83</v>
      </c>
      <c r="E292" s="394">
        <v>207</v>
      </c>
      <c r="F292" s="394">
        <v>0</v>
      </c>
      <c r="G292" s="394">
        <v>449</v>
      </c>
      <c r="H292" s="395">
        <v>0</v>
      </c>
      <c r="I292" s="394">
        <v>0</v>
      </c>
      <c r="J292" s="476">
        <f t="shared" si="15"/>
        <v>6.6773211107667683</v>
      </c>
      <c r="K292" s="394">
        <v>3</v>
      </c>
      <c r="L292" s="394">
        <v>1</v>
      </c>
      <c r="M292" s="479">
        <v>0.71699999999999997</v>
      </c>
      <c r="N292" s="479">
        <v>60.33</v>
      </c>
      <c r="O292" s="479">
        <v>0.43</v>
      </c>
      <c r="P292" s="479">
        <v>0.53600000000000003</v>
      </c>
      <c r="Q292" s="479">
        <v>59.62</v>
      </c>
      <c r="R292" s="112">
        <v>66.805671392827364</v>
      </c>
      <c r="S292" s="479">
        <v>66.349999999999994</v>
      </c>
      <c r="T292" s="479">
        <v>345</v>
      </c>
      <c r="U292" s="112">
        <v>1.74</v>
      </c>
      <c r="V292" s="479">
        <v>27.88</v>
      </c>
      <c r="W292" s="112">
        <v>96.049573973663826</v>
      </c>
      <c r="X292" s="487">
        <v>5</v>
      </c>
      <c r="Y292" s="113">
        <v>10</v>
      </c>
      <c r="Z292" s="396">
        <v>2</v>
      </c>
      <c r="AA292" s="91">
        <v>77.53</v>
      </c>
      <c r="AB292" s="113">
        <v>90.47</v>
      </c>
      <c r="AC292" s="113">
        <v>8.57</v>
      </c>
      <c r="AD292" s="113">
        <v>65.17</v>
      </c>
      <c r="AE292" s="78">
        <v>179.66</v>
      </c>
      <c r="AF292" s="113">
        <v>67.89</v>
      </c>
      <c r="AG292" s="113">
        <v>92.4</v>
      </c>
      <c r="AH292" s="113">
        <v>17.100000000000001</v>
      </c>
      <c r="AI292" s="113">
        <v>92</v>
      </c>
      <c r="AJ292" s="113">
        <v>80</v>
      </c>
      <c r="AK292" s="113">
        <v>61.5</v>
      </c>
      <c r="AL292" s="113">
        <v>85.8</v>
      </c>
      <c r="AM292" s="489">
        <v>41297.29</v>
      </c>
      <c r="AN292" s="489">
        <v>43977</v>
      </c>
      <c r="AO292" s="484">
        <f t="shared" si="14"/>
        <v>2.1629425724222249</v>
      </c>
      <c r="AP292" s="83"/>
      <c r="AQ292" s="500">
        <v>17.510000000000002</v>
      </c>
      <c r="AR292" s="156"/>
      <c r="AS292" s="156"/>
      <c r="AT292" s="156"/>
      <c r="AU292" s="77"/>
      <c r="AV292" s="77"/>
      <c r="AW292" s="157"/>
      <c r="AX292" s="58"/>
      <c r="BC292" s="58"/>
      <c r="BD292" s="393"/>
      <c r="BE292" s="390"/>
      <c r="BF292" s="388"/>
      <c r="BG292" s="388"/>
      <c r="BH292" s="384"/>
      <c r="BI292" s="385"/>
      <c r="BJ292" s="383"/>
      <c r="BK292" s="393"/>
      <c r="BL292" s="58"/>
      <c r="BN292" s="58"/>
      <c r="BO292" s="382"/>
      <c r="BP292" s="383"/>
      <c r="BQ292" s="382"/>
      <c r="BR292" s="382"/>
      <c r="BS292" s="384"/>
      <c r="BT292" s="383"/>
      <c r="BU292" s="383"/>
      <c r="BV292" s="382"/>
      <c r="BW292" s="58"/>
    </row>
    <row r="293" spans="1:75" x14ac:dyDescent="0.25">
      <c r="A293" s="143" t="s">
        <v>397</v>
      </c>
      <c r="B293" s="139" t="s">
        <v>397</v>
      </c>
      <c r="C293" s="140">
        <v>1801</v>
      </c>
      <c r="D293" s="394">
        <v>0</v>
      </c>
      <c r="E293" s="394">
        <v>0</v>
      </c>
      <c r="F293" s="394">
        <v>0</v>
      </c>
      <c r="G293" s="394">
        <v>0</v>
      </c>
      <c r="H293" s="395">
        <v>6666</v>
      </c>
      <c r="I293" s="394">
        <v>139</v>
      </c>
      <c r="J293" s="476">
        <f t="shared" si="15"/>
        <v>0</v>
      </c>
      <c r="K293" s="394">
        <v>0</v>
      </c>
      <c r="L293" s="394">
        <v>0</v>
      </c>
      <c r="M293" s="479">
        <v>0.64400000000000002</v>
      </c>
      <c r="N293" s="479">
        <v>63.94</v>
      </c>
      <c r="O293" s="479">
        <v>0.17</v>
      </c>
      <c r="P293" s="479">
        <v>0.48899999999999999</v>
      </c>
      <c r="Q293" s="479">
        <v>49.9</v>
      </c>
      <c r="R293" s="112">
        <v>82.715147085693388</v>
      </c>
      <c r="S293" s="479">
        <v>68.539999999999992</v>
      </c>
      <c r="T293" s="479">
        <v>772</v>
      </c>
      <c r="U293" s="112">
        <v>5.1100000000000003</v>
      </c>
      <c r="V293" s="479">
        <v>35.83</v>
      </c>
      <c r="W293" s="112">
        <v>76.386118867171916</v>
      </c>
      <c r="X293" s="487">
        <v>3</v>
      </c>
      <c r="Y293" s="113">
        <v>5</v>
      </c>
      <c r="Z293" s="396">
        <v>5</v>
      </c>
      <c r="AA293" s="91">
        <v>71.239999999999995</v>
      </c>
      <c r="AB293" s="113">
        <v>50.09</v>
      </c>
      <c r="AC293" s="113">
        <v>2.9</v>
      </c>
      <c r="AD293" s="113">
        <v>51.27</v>
      </c>
      <c r="AE293" s="78">
        <v>75.55</v>
      </c>
      <c r="AF293" s="113">
        <v>65.95</v>
      </c>
      <c r="AG293" s="113">
        <v>85.14</v>
      </c>
      <c r="AH293" s="113">
        <v>18.399999999999999</v>
      </c>
      <c r="AI293" s="113">
        <v>103</v>
      </c>
      <c r="AJ293" s="113">
        <v>57</v>
      </c>
      <c r="AK293" s="113">
        <v>34.5</v>
      </c>
      <c r="AL293" s="113">
        <v>79.14</v>
      </c>
      <c r="AM293" s="489">
        <v>86664.55</v>
      </c>
      <c r="AN293" s="490">
        <v>91751</v>
      </c>
      <c r="AO293" s="484">
        <f t="shared" si="14"/>
        <v>1.9563747037668024</v>
      </c>
      <c r="AP293" s="83"/>
      <c r="AQ293" s="500">
        <v>12.13</v>
      </c>
      <c r="AR293" s="156"/>
      <c r="AS293" s="156"/>
      <c r="AT293" s="156"/>
      <c r="AU293" s="77"/>
      <c r="AV293" s="77"/>
      <c r="AW293" s="157"/>
      <c r="AX293" s="58"/>
      <c r="BC293" s="58"/>
      <c r="BD293" s="393"/>
      <c r="BE293" s="390"/>
      <c r="BF293" s="388"/>
      <c r="BG293" s="388"/>
      <c r="BH293" s="384"/>
      <c r="BI293" s="385"/>
      <c r="BJ293" s="383"/>
      <c r="BK293" s="393"/>
      <c r="BL293" s="58"/>
      <c r="BN293" s="58"/>
      <c r="BO293" s="382"/>
      <c r="BP293" s="383"/>
      <c r="BQ293" s="382"/>
      <c r="BR293" s="382"/>
      <c r="BS293" s="384"/>
      <c r="BT293" s="383"/>
      <c r="BU293" s="383"/>
      <c r="BV293" s="382"/>
      <c r="BW293" s="58"/>
    </row>
    <row r="294" spans="1:75" x14ac:dyDescent="0.25">
      <c r="A294" s="143" t="s">
        <v>397</v>
      </c>
      <c r="B294" s="139" t="s">
        <v>398</v>
      </c>
      <c r="C294" s="140">
        <v>1802</v>
      </c>
      <c r="D294" s="394">
        <v>0</v>
      </c>
      <c r="E294" s="394">
        <v>0</v>
      </c>
      <c r="F294" s="394">
        <v>0</v>
      </c>
      <c r="G294" s="394">
        <v>0</v>
      </c>
      <c r="H294" s="395">
        <v>45</v>
      </c>
      <c r="I294" s="394">
        <v>0</v>
      </c>
      <c r="J294" s="476">
        <f t="shared" si="15"/>
        <v>66.727354161115031</v>
      </c>
      <c r="K294" s="394">
        <v>4</v>
      </c>
      <c r="L294" s="394">
        <v>0</v>
      </c>
      <c r="M294" s="479">
        <v>0.68400000000000005</v>
      </c>
      <c r="N294" s="479">
        <v>60.27</v>
      </c>
      <c r="O294" s="479">
        <v>0.25</v>
      </c>
      <c r="P294" s="479">
        <v>0.48599999999999999</v>
      </c>
      <c r="Q294" s="479">
        <v>64.789999999999992</v>
      </c>
      <c r="R294" s="112">
        <v>72.503018802829061</v>
      </c>
      <c r="S294" s="479">
        <v>73.930000000000007</v>
      </c>
      <c r="T294" s="479">
        <v>22</v>
      </c>
      <c r="U294" s="112">
        <v>9.82</v>
      </c>
      <c r="V294" s="479">
        <v>32.24</v>
      </c>
      <c r="W294" s="112">
        <v>5.4200542005420056</v>
      </c>
      <c r="X294" s="487">
        <v>3</v>
      </c>
      <c r="Y294" s="113">
        <v>10</v>
      </c>
      <c r="Z294" s="396">
        <v>1</v>
      </c>
      <c r="AA294" s="91">
        <v>54.07</v>
      </c>
      <c r="AB294" s="113">
        <v>82.5</v>
      </c>
      <c r="AC294" s="113">
        <v>3.8</v>
      </c>
      <c r="AD294" s="113">
        <v>57.27</v>
      </c>
      <c r="AE294" s="78">
        <v>171.61</v>
      </c>
      <c r="AF294" s="113">
        <v>74</v>
      </c>
      <c r="AG294" s="113">
        <v>94.15</v>
      </c>
      <c r="AH294" s="113">
        <v>19.600000000000001</v>
      </c>
      <c r="AI294" s="113">
        <v>107</v>
      </c>
      <c r="AJ294" s="113">
        <v>82.5</v>
      </c>
      <c r="AK294" s="113">
        <v>48</v>
      </c>
      <c r="AL294" s="113">
        <v>86.15</v>
      </c>
      <c r="AM294" s="489">
        <v>5948.57</v>
      </c>
      <c r="AN294" s="489">
        <v>5983</v>
      </c>
      <c r="AO294" s="484">
        <f t="shared" si="14"/>
        <v>0.19293152247795295</v>
      </c>
      <c r="AP294" s="83"/>
      <c r="AQ294" s="500">
        <v>27.04</v>
      </c>
      <c r="AR294" s="156"/>
      <c r="AS294" s="156"/>
      <c r="AT294" s="156"/>
      <c r="AU294" s="77"/>
      <c r="AV294" s="77"/>
      <c r="AW294" s="157"/>
      <c r="AX294" s="58"/>
      <c r="BC294" s="58"/>
      <c r="BD294" s="393"/>
      <c r="BE294" s="390"/>
      <c r="BF294" s="388"/>
      <c r="BG294" s="388"/>
      <c r="BH294" s="384"/>
      <c r="BI294" s="385"/>
      <c r="BJ294" s="383"/>
      <c r="BK294" s="393"/>
      <c r="BL294" s="58"/>
      <c r="BN294" s="58"/>
      <c r="BO294" s="382"/>
      <c r="BP294" s="383"/>
      <c r="BQ294" s="382"/>
      <c r="BR294" s="382"/>
      <c r="BS294" s="384"/>
      <c r="BT294" s="383"/>
      <c r="BU294" s="383"/>
      <c r="BV294" s="382"/>
      <c r="BW294" s="58"/>
    </row>
    <row r="295" spans="1:75" x14ac:dyDescent="0.25">
      <c r="A295" s="143" t="s">
        <v>397</v>
      </c>
      <c r="B295" s="139" t="s">
        <v>399</v>
      </c>
      <c r="C295" s="140">
        <v>1803</v>
      </c>
      <c r="D295" s="394">
        <v>29</v>
      </c>
      <c r="E295" s="394">
        <v>0</v>
      </c>
      <c r="F295" s="394">
        <v>0</v>
      </c>
      <c r="G295" s="394">
        <v>0</v>
      </c>
      <c r="H295" s="395">
        <v>3563</v>
      </c>
      <c r="I295" s="394">
        <v>0</v>
      </c>
      <c r="J295" s="476">
        <f t="shared" si="15"/>
        <v>23.057549477557988</v>
      </c>
      <c r="K295" s="394">
        <v>11</v>
      </c>
      <c r="L295" s="394">
        <v>4</v>
      </c>
      <c r="M295" s="479">
        <v>0.65100000000000002</v>
      </c>
      <c r="N295" s="479">
        <v>57.36</v>
      </c>
      <c r="O295" s="479">
        <v>0.19</v>
      </c>
      <c r="P295" s="479">
        <v>0.48099999999999998</v>
      </c>
      <c r="Q295" s="479">
        <v>53.62</v>
      </c>
      <c r="R295" s="112">
        <v>76.991150442477874</v>
      </c>
      <c r="S295" s="479">
        <v>68.260000000000005</v>
      </c>
      <c r="T295" s="479">
        <v>378</v>
      </c>
      <c r="U295" s="112">
        <v>2.81</v>
      </c>
      <c r="V295" s="479">
        <v>36.29</v>
      </c>
      <c r="W295" s="112">
        <v>15.11879049676026</v>
      </c>
      <c r="X295" s="487">
        <v>3</v>
      </c>
      <c r="Y295" s="113">
        <v>5</v>
      </c>
      <c r="Z295" s="396">
        <v>4</v>
      </c>
      <c r="AA295" s="91">
        <v>70.709999999999994</v>
      </c>
      <c r="AB295" s="113">
        <v>76.489999999999995</v>
      </c>
      <c r="AC295" s="113">
        <v>2.71</v>
      </c>
      <c r="AD295" s="113">
        <v>59.51</v>
      </c>
      <c r="AE295" s="78">
        <v>120.82</v>
      </c>
      <c r="AF295" s="113">
        <v>76.260000000000005</v>
      </c>
      <c r="AG295" s="113">
        <v>91.76</v>
      </c>
      <c r="AH295" s="113">
        <v>21.4</v>
      </c>
      <c r="AI295" s="113">
        <v>104.5</v>
      </c>
      <c r="AJ295" s="113">
        <v>45</v>
      </c>
      <c r="AK295" s="113">
        <v>22</v>
      </c>
      <c r="AL295" s="113">
        <v>82.24</v>
      </c>
      <c r="AM295" s="489">
        <v>45362.69</v>
      </c>
      <c r="AN295" s="489">
        <v>47104</v>
      </c>
      <c r="AO295" s="484">
        <f t="shared" si="14"/>
        <v>1.2795463996219489</v>
      </c>
      <c r="AP295" s="83"/>
      <c r="AQ295" s="500">
        <v>32.76</v>
      </c>
      <c r="AR295" s="156"/>
      <c r="AS295" s="156"/>
      <c r="AT295" s="156"/>
      <c r="AU295" s="77"/>
      <c r="AV295" s="77"/>
      <c r="AW295" s="157"/>
      <c r="AX295" s="58"/>
      <c r="BC295" s="58"/>
      <c r="BD295" s="393"/>
      <c r="BE295" s="390"/>
      <c r="BF295" s="388"/>
      <c r="BG295" s="388"/>
      <c r="BH295" s="384"/>
      <c r="BI295" s="385"/>
      <c r="BJ295" s="383"/>
      <c r="BK295" s="393"/>
      <c r="BL295" s="58"/>
      <c r="BN295" s="58"/>
      <c r="BO295" s="382"/>
      <c r="BP295" s="383"/>
      <c r="BQ295" s="382"/>
      <c r="BR295" s="382"/>
      <c r="BS295" s="384"/>
      <c r="BT295" s="383"/>
      <c r="BU295" s="383"/>
      <c r="BV295" s="382"/>
      <c r="BW295" s="58"/>
    </row>
    <row r="296" spans="1:75" x14ac:dyDescent="0.25">
      <c r="A296" s="143" t="s">
        <v>397</v>
      </c>
      <c r="B296" s="139" t="s">
        <v>400</v>
      </c>
      <c r="C296" s="140">
        <v>1804</v>
      </c>
      <c r="D296" s="394">
        <v>43</v>
      </c>
      <c r="E296" s="394">
        <v>7248</v>
      </c>
      <c r="F296" s="394">
        <v>0</v>
      </c>
      <c r="G296" s="394">
        <v>0</v>
      </c>
      <c r="H296" s="395">
        <v>1334</v>
      </c>
      <c r="I296" s="394">
        <v>0</v>
      </c>
      <c r="J296" s="476">
        <f t="shared" si="15"/>
        <v>70.13110883056585</v>
      </c>
      <c r="K296" s="394">
        <v>137</v>
      </c>
      <c r="L296" s="394">
        <v>80</v>
      </c>
      <c r="M296" s="479">
        <v>0.73</v>
      </c>
      <c r="N296" s="479">
        <v>43.42</v>
      </c>
      <c r="O296" s="479">
        <v>0.43</v>
      </c>
      <c r="P296" s="479">
        <v>0.45</v>
      </c>
      <c r="Q296" s="479">
        <v>41.95</v>
      </c>
      <c r="R296" s="112">
        <v>63.025758069775016</v>
      </c>
      <c r="S296" s="479">
        <v>66.77000000000001</v>
      </c>
      <c r="T296" s="479">
        <v>2101</v>
      </c>
      <c r="U296" s="112">
        <v>2.76</v>
      </c>
      <c r="V296" s="479">
        <v>27.48</v>
      </c>
      <c r="W296" s="112">
        <v>54.870637263413784</v>
      </c>
      <c r="X296" s="487">
        <v>5</v>
      </c>
      <c r="Y296" s="113">
        <v>5</v>
      </c>
      <c r="Z296" s="396">
        <v>5</v>
      </c>
      <c r="AA296" s="91">
        <v>89.21</v>
      </c>
      <c r="AB296" s="113">
        <v>95.15</v>
      </c>
      <c r="AC296" s="113">
        <v>10.16</v>
      </c>
      <c r="AD296" s="113">
        <v>69.14</v>
      </c>
      <c r="AE296" s="78">
        <v>110.8</v>
      </c>
      <c r="AF296" s="113">
        <v>94.97</v>
      </c>
      <c r="AG296" s="113">
        <v>95.66</v>
      </c>
      <c r="AH296" s="113">
        <v>19.8</v>
      </c>
      <c r="AI296" s="113">
        <v>101.5</v>
      </c>
      <c r="AJ296" s="113">
        <v>87.5</v>
      </c>
      <c r="AK296" s="113">
        <v>49</v>
      </c>
      <c r="AL296" s="113">
        <v>89.82</v>
      </c>
      <c r="AM296" s="489">
        <v>188366.38</v>
      </c>
      <c r="AN296" s="490">
        <v>193567</v>
      </c>
      <c r="AO296" s="484">
        <f t="shared" si="14"/>
        <v>0.92030223227733021</v>
      </c>
      <c r="AP296" s="83"/>
      <c r="AQ296" s="500">
        <v>23.12</v>
      </c>
      <c r="AR296" s="156"/>
      <c r="AS296" s="156"/>
      <c r="AT296" s="156"/>
      <c r="AU296" s="77"/>
      <c r="AV296" s="77"/>
      <c r="AW296" s="157"/>
      <c r="AX296" s="92"/>
      <c r="BC296" s="58"/>
      <c r="BD296" s="393"/>
      <c r="BE296" s="390"/>
      <c r="BF296" s="388"/>
      <c r="BG296" s="388"/>
      <c r="BH296" s="384"/>
      <c r="BI296" s="385"/>
      <c r="BJ296" s="383"/>
      <c r="BK296" s="393"/>
      <c r="BL296" s="58"/>
      <c r="BN296" s="58"/>
      <c r="BO296" s="382"/>
      <c r="BP296" s="383"/>
      <c r="BQ296" s="382"/>
      <c r="BR296" s="382"/>
      <c r="BS296" s="384"/>
      <c r="BT296" s="383"/>
      <c r="BU296" s="383"/>
      <c r="BV296" s="382"/>
      <c r="BW296" s="58"/>
    </row>
    <row r="297" spans="1:75" x14ac:dyDescent="0.25">
      <c r="A297" s="143" t="s">
        <v>397</v>
      </c>
      <c r="B297" s="139" t="s">
        <v>401</v>
      </c>
      <c r="C297" s="140">
        <v>1805</v>
      </c>
      <c r="D297" s="394">
        <v>0</v>
      </c>
      <c r="E297" s="394">
        <v>38</v>
      </c>
      <c r="F297" s="394">
        <v>0</v>
      </c>
      <c r="G297" s="394">
        <v>0</v>
      </c>
      <c r="H297" s="395">
        <v>613</v>
      </c>
      <c r="I297" s="394">
        <v>170</v>
      </c>
      <c r="J297" s="476">
        <f t="shared" si="15"/>
        <v>10.288634128505553</v>
      </c>
      <c r="K297" s="394">
        <v>1</v>
      </c>
      <c r="L297" s="394">
        <v>0</v>
      </c>
      <c r="M297" s="479">
        <v>0.63200000000000001</v>
      </c>
      <c r="N297" s="479">
        <v>70.31</v>
      </c>
      <c r="O297" s="479">
        <v>0.12</v>
      </c>
      <c r="P297" s="479">
        <v>0.52900000000000003</v>
      </c>
      <c r="Q297" s="479">
        <v>67.53</v>
      </c>
      <c r="R297" s="112">
        <v>87.125748502994</v>
      </c>
      <c r="S297" s="479">
        <v>70.66</v>
      </c>
      <c r="T297" s="479">
        <v>32</v>
      </c>
      <c r="U297" s="112">
        <v>4.2699999999999996</v>
      </c>
      <c r="V297" s="479">
        <v>50.11</v>
      </c>
      <c r="W297" s="112">
        <v>20.754716981132074</v>
      </c>
      <c r="X297" s="487">
        <v>2</v>
      </c>
      <c r="Y297" s="113">
        <v>5</v>
      </c>
      <c r="Z297" s="396">
        <v>0</v>
      </c>
      <c r="AA297" s="91">
        <v>47.99</v>
      </c>
      <c r="AB297" s="113">
        <v>44.9</v>
      </c>
      <c r="AC297" s="113">
        <v>1.1100000000000001</v>
      </c>
      <c r="AD297" s="113">
        <v>44.2</v>
      </c>
      <c r="AE297" s="78">
        <v>93.15</v>
      </c>
      <c r="AF297" s="113">
        <v>58.08</v>
      </c>
      <c r="AG297" s="113">
        <v>91.06</v>
      </c>
      <c r="AH297" s="113">
        <v>16.3</v>
      </c>
      <c r="AI297" s="113">
        <v>118</v>
      </c>
      <c r="AJ297" s="113">
        <v>63</v>
      </c>
      <c r="AK297" s="113">
        <v>32.5</v>
      </c>
      <c r="AL297" s="113">
        <v>78.37</v>
      </c>
      <c r="AM297" s="489">
        <v>9590.58</v>
      </c>
      <c r="AN297" s="489">
        <v>9687</v>
      </c>
      <c r="AO297" s="484">
        <f t="shared" si="14"/>
        <v>0.33512050366088414</v>
      </c>
      <c r="AP297" s="83"/>
      <c r="AQ297" s="500">
        <v>8.83</v>
      </c>
      <c r="AR297" s="156"/>
      <c r="AS297" s="156"/>
      <c r="AT297" s="156"/>
      <c r="AU297" s="77"/>
      <c r="AV297" s="77"/>
      <c r="AW297" s="157"/>
      <c r="AX297" s="58"/>
      <c r="BC297" s="58"/>
      <c r="BD297" s="393"/>
      <c r="BE297" s="390"/>
      <c r="BF297" s="388"/>
      <c r="BG297" s="388"/>
      <c r="BH297" s="384"/>
      <c r="BI297" s="385"/>
      <c r="BJ297" s="383"/>
      <c r="BK297" s="393"/>
      <c r="BL297" s="58"/>
      <c r="BN297" s="58"/>
      <c r="BO297" s="382"/>
      <c r="BP297" s="383"/>
      <c r="BQ297" s="382"/>
      <c r="BR297" s="382"/>
      <c r="BS297" s="384"/>
      <c r="BT297" s="383"/>
      <c r="BU297" s="383"/>
      <c r="BV297" s="382"/>
      <c r="BW297" s="58"/>
    </row>
    <row r="298" spans="1:75" x14ac:dyDescent="0.25">
      <c r="A298" s="143" t="s">
        <v>397</v>
      </c>
      <c r="B298" s="139" t="s">
        <v>402</v>
      </c>
      <c r="C298" s="140">
        <v>1806</v>
      </c>
      <c r="D298" s="394">
        <v>12</v>
      </c>
      <c r="E298" s="394">
        <v>0</v>
      </c>
      <c r="F298" s="394">
        <v>0</v>
      </c>
      <c r="G298" s="394">
        <v>0</v>
      </c>
      <c r="H298" s="395">
        <v>1767</v>
      </c>
      <c r="I298" s="394">
        <v>0</v>
      </c>
      <c r="J298" s="476">
        <f t="shared" si="15"/>
        <v>38.508234255414862</v>
      </c>
      <c r="K298" s="394">
        <v>17</v>
      </c>
      <c r="L298" s="394">
        <v>2</v>
      </c>
      <c r="M298" s="479">
        <v>0.63900000000000001</v>
      </c>
      <c r="N298" s="479">
        <v>65.400000000000006</v>
      </c>
      <c r="O298" s="479">
        <v>0.18</v>
      </c>
      <c r="P298" s="479">
        <v>0.47899999999999998</v>
      </c>
      <c r="Q298" s="479">
        <v>59.39</v>
      </c>
      <c r="R298" s="112">
        <v>81.91740949608878</v>
      </c>
      <c r="S298" s="479">
        <v>67.94</v>
      </c>
      <c r="T298" s="479">
        <v>646</v>
      </c>
      <c r="U298" s="112">
        <v>5.75</v>
      </c>
      <c r="V298" s="479">
        <v>44.73</v>
      </c>
      <c r="W298" s="112">
        <v>47.544816835541702</v>
      </c>
      <c r="X298" s="487">
        <v>3</v>
      </c>
      <c r="Y298" s="113">
        <v>1</v>
      </c>
      <c r="Z298" s="396">
        <v>3</v>
      </c>
      <c r="AA298" s="91">
        <v>70.05</v>
      </c>
      <c r="AB298" s="113">
        <v>74.41</v>
      </c>
      <c r="AC298" s="113">
        <v>6.51</v>
      </c>
      <c r="AD298" s="113">
        <v>58.98</v>
      </c>
      <c r="AE298" s="78">
        <v>191.17</v>
      </c>
      <c r="AF298" s="113">
        <v>64.27</v>
      </c>
      <c r="AG298" s="113">
        <v>91.9</v>
      </c>
      <c r="AH298" s="113">
        <v>22.6</v>
      </c>
      <c r="AI298" s="113">
        <v>92</v>
      </c>
      <c r="AJ298" s="113">
        <v>62.5</v>
      </c>
      <c r="AK298" s="113">
        <v>50</v>
      </c>
      <c r="AL298" s="113">
        <v>80.42</v>
      </c>
      <c r="AM298" s="489">
        <v>40401.54</v>
      </c>
      <c r="AN298" s="489">
        <v>43163</v>
      </c>
      <c r="AO298" s="484">
        <f t="shared" si="14"/>
        <v>2.2783454954109827</v>
      </c>
      <c r="AP298" s="83"/>
      <c r="AQ298" s="500">
        <v>28.3</v>
      </c>
      <c r="AR298" s="156"/>
      <c r="AS298" s="156"/>
      <c r="AT298" s="156"/>
      <c r="AU298" s="77"/>
      <c r="AV298" s="77"/>
      <c r="AW298" s="157"/>
      <c r="AX298" s="58"/>
      <c r="BC298" s="58"/>
      <c r="BD298" s="393"/>
      <c r="BE298" s="390"/>
      <c r="BF298" s="388"/>
      <c r="BG298" s="388"/>
      <c r="BH298" s="384"/>
      <c r="BI298" s="385"/>
      <c r="BJ298" s="383"/>
      <c r="BK298" s="393"/>
      <c r="BL298" s="58"/>
      <c r="BN298" s="58"/>
      <c r="BO298" s="382"/>
      <c r="BP298" s="383"/>
      <c r="BQ298" s="382"/>
      <c r="BR298" s="382"/>
      <c r="BS298" s="384"/>
      <c r="BT298" s="383"/>
      <c r="BU298" s="383"/>
      <c r="BV298" s="382"/>
      <c r="BW298" s="58"/>
    </row>
    <row r="299" spans="1:75" x14ac:dyDescent="0.25">
      <c r="A299" s="143" t="s">
        <v>397</v>
      </c>
      <c r="B299" s="139" t="s">
        <v>403</v>
      </c>
      <c r="C299" s="140">
        <v>1807</v>
      </c>
      <c r="D299" s="394">
        <v>0</v>
      </c>
      <c r="E299" s="394">
        <v>56</v>
      </c>
      <c r="F299" s="394">
        <v>0</v>
      </c>
      <c r="G299" s="394">
        <v>0</v>
      </c>
      <c r="H299" s="395">
        <v>1898</v>
      </c>
      <c r="I299" s="394">
        <v>0</v>
      </c>
      <c r="J299" s="476">
        <f t="shared" si="15"/>
        <v>59.561906345439183</v>
      </c>
      <c r="K299" s="394">
        <v>67</v>
      </c>
      <c r="L299" s="394">
        <v>16</v>
      </c>
      <c r="M299" s="479">
        <v>0.69699999999999995</v>
      </c>
      <c r="N299" s="479">
        <v>53.5</v>
      </c>
      <c r="O299" s="479">
        <v>0.3</v>
      </c>
      <c r="P299" s="479">
        <v>0.48499999999999999</v>
      </c>
      <c r="Q299" s="479">
        <v>52.43</v>
      </c>
      <c r="R299" s="112">
        <v>72.028212626870825</v>
      </c>
      <c r="S299" s="479">
        <v>69.73</v>
      </c>
      <c r="T299" s="479">
        <v>950</v>
      </c>
      <c r="U299" s="112">
        <v>3.41</v>
      </c>
      <c r="V299" s="479">
        <v>30.01</v>
      </c>
      <c r="W299" s="112">
        <v>59.96582258816219</v>
      </c>
      <c r="X299" s="487">
        <v>5</v>
      </c>
      <c r="Y299" s="113">
        <v>10</v>
      </c>
      <c r="Z299" s="396">
        <v>3</v>
      </c>
      <c r="AA299" s="91">
        <v>79.34</v>
      </c>
      <c r="AB299" s="113">
        <v>84.74</v>
      </c>
      <c r="AC299" s="113">
        <v>5.7</v>
      </c>
      <c r="AD299" s="113">
        <v>65.87</v>
      </c>
      <c r="AE299" s="78">
        <v>125.59</v>
      </c>
      <c r="AF299" s="113">
        <v>78.89</v>
      </c>
      <c r="AG299" s="113">
        <v>94.37</v>
      </c>
      <c r="AH299" s="113">
        <v>18.5</v>
      </c>
      <c r="AI299" s="113">
        <v>100</v>
      </c>
      <c r="AJ299" s="113">
        <v>66.5</v>
      </c>
      <c r="AK299" s="113">
        <v>48</v>
      </c>
      <c r="AL299" s="113">
        <v>87.12</v>
      </c>
      <c r="AM299" s="489">
        <v>104608.71</v>
      </c>
      <c r="AN299" s="490">
        <v>110437</v>
      </c>
      <c r="AO299" s="484">
        <f t="shared" si="14"/>
        <v>1.8571716765586068</v>
      </c>
      <c r="AP299" s="83"/>
      <c r="AQ299" s="500">
        <v>19.46</v>
      </c>
      <c r="AR299" s="156"/>
      <c r="AS299" s="156"/>
      <c r="AT299" s="156"/>
      <c r="AU299" s="77"/>
      <c r="AV299" s="77"/>
      <c r="AW299" s="157"/>
      <c r="AX299" s="92"/>
      <c r="BC299" s="58"/>
      <c r="BD299" s="393"/>
      <c r="BE299" s="390"/>
      <c r="BF299" s="388"/>
      <c r="BG299" s="388"/>
      <c r="BH299" s="384"/>
      <c r="BI299" s="385"/>
      <c r="BJ299" s="383"/>
      <c r="BK299" s="393"/>
      <c r="BL299" s="58"/>
      <c r="BN299" s="58"/>
      <c r="BO299" s="382"/>
      <c r="BP299" s="383"/>
      <c r="BQ299" s="382"/>
      <c r="BR299" s="382"/>
      <c r="BS299" s="384"/>
      <c r="BT299" s="383"/>
      <c r="BU299" s="383"/>
      <c r="BV299" s="382"/>
      <c r="BW299" s="58"/>
    </row>
    <row r="300" spans="1:75" x14ac:dyDescent="0.25">
      <c r="A300" s="143" t="s">
        <v>397</v>
      </c>
      <c r="B300" s="139" t="s">
        <v>226</v>
      </c>
      <c r="C300" s="140">
        <v>1808</v>
      </c>
      <c r="D300" s="394">
        <v>41</v>
      </c>
      <c r="E300" s="394">
        <v>23</v>
      </c>
      <c r="F300" s="394">
        <v>0</v>
      </c>
      <c r="G300" s="394">
        <v>0</v>
      </c>
      <c r="H300" s="395">
        <v>190</v>
      </c>
      <c r="I300" s="394">
        <v>0</v>
      </c>
      <c r="J300" s="476">
        <f t="shared" si="15"/>
        <v>38.370857184290131</v>
      </c>
      <c r="K300" s="394">
        <v>8</v>
      </c>
      <c r="L300" s="394">
        <v>0</v>
      </c>
      <c r="M300" s="479">
        <v>0.70499999999999996</v>
      </c>
      <c r="N300" s="479">
        <v>53.88</v>
      </c>
      <c r="O300" s="479">
        <v>0.33</v>
      </c>
      <c r="P300" s="479">
        <v>0.438</v>
      </c>
      <c r="Q300" s="479">
        <v>54.99</v>
      </c>
      <c r="R300" s="112">
        <v>69.83695652173914</v>
      </c>
      <c r="S300" s="479">
        <v>67.63</v>
      </c>
      <c r="T300" s="479">
        <v>411</v>
      </c>
      <c r="U300" s="112">
        <v>7.82</v>
      </c>
      <c r="V300" s="479">
        <v>29.93</v>
      </c>
      <c r="W300" s="112">
        <v>24.390243902439025</v>
      </c>
      <c r="X300" s="487">
        <v>5</v>
      </c>
      <c r="Y300" s="113">
        <v>10</v>
      </c>
      <c r="Z300" s="396">
        <v>2</v>
      </c>
      <c r="AA300" s="91">
        <v>75.510000000000005</v>
      </c>
      <c r="AB300" s="113">
        <v>89.87</v>
      </c>
      <c r="AC300" s="113">
        <v>5.97</v>
      </c>
      <c r="AD300" s="113">
        <v>63.96</v>
      </c>
      <c r="AE300" s="78">
        <v>223.66</v>
      </c>
      <c r="AF300" s="113">
        <v>78.37</v>
      </c>
      <c r="AG300" s="113">
        <v>92.93</v>
      </c>
      <c r="AH300" s="113">
        <v>19.2</v>
      </c>
      <c r="AI300" s="113">
        <v>114.5</v>
      </c>
      <c r="AJ300" s="113">
        <v>89</v>
      </c>
      <c r="AK300" s="113">
        <v>57</v>
      </c>
      <c r="AL300" s="113">
        <v>87.85</v>
      </c>
      <c r="AM300" s="489">
        <v>20300.78</v>
      </c>
      <c r="AN300" s="489">
        <v>20710</v>
      </c>
      <c r="AO300" s="484">
        <f t="shared" si="14"/>
        <v>0.67192820505747586</v>
      </c>
      <c r="AP300" s="83"/>
      <c r="AQ300" s="500">
        <v>23.8</v>
      </c>
      <c r="AR300" s="156"/>
      <c r="AS300" s="156"/>
      <c r="AT300" s="156"/>
      <c r="AU300" s="77"/>
      <c r="AV300" s="77"/>
      <c r="AW300" s="157"/>
      <c r="AX300" s="58"/>
      <c r="BC300" s="58"/>
      <c r="BD300" s="393"/>
      <c r="BE300" s="390"/>
      <c r="BF300" s="388"/>
      <c r="BG300" s="388"/>
      <c r="BH300" s="384"/>
      <c r="BI300" s="385"/>
      <c r="BJ300" s="383"/>
      <c r="BK300" s="393"/>
      <c r="BL300" s="58"/>
      <c r="BN300" s="58"/>
      <c r="BO300" s="382"/>
      <c r="BP300" s="383"/>
      <c r="BQ300" s="382"/>
      <c r="BR300" s="382"/>
      <c r="BS300" s="384"/>
      <c r="BT300" s="383"/>
      <c r="BU300" s="383"/>
      <c r="BV300" s="382"/>
      <c r="BW300" s="58"/>
    </row>
    <row r="301" spans="1:75" x14ac:dyDescent="0.25">
      <c r="A301" s="143" t="s">
        <v>397</v>
      </c>
      <c r="B301" s="139" t="s">
        <v>404</v>
      </c>
      <c r="C301" s="140">
        <v>1809</v>
      </c>
      <c r="D301" s="394">
        <v>0</v>
      </c>
      <c r="E301" s="394">
        <v>0</v>
      </c>
      <c r="F301" s="394">
        <v>0</v>
      </c>
      <c r="G301" s="394">
        <v>0</v>
      </c>
      <c r="H301" s="395">
        <v>207</v>
      </c>
      <c r="I301" s="394">
        <v>59</v>
      </c>
      <c r="J301" s="476">
        <f t="shared" si="15"/>
        <v>37.091466584064221</v>
      </c>
      <c r="K301" s="394">
        <v>7</v>
      </c>
      <c r="L301" s="394">
        <v>0</v>
      </c>
      <c r="M301" s="479">
        <v>0.63200000000000001</v>
      </c>
      <c r="N301" s="479">
        <v>67.59</v>
      </c>
      <c r="O301" s="479">
        <v>0.12</v>
      </c>
      <c r="P301" s="479">
        <v>0.48</v>
      </c>
      <c r="Q301" s="479">
        <v>67.960000000000008</v>
      </c>
      <c r="R301" s="112">
        <v>85.322461082283169</v>
      </c>
      <c r="S301" s="479">
        <v>72.099999999999994</v>
      </c>
      <c r="T301" s="479">
        <v>218</v>
      </c>
      <c r="U301" s="112">
        <v>6.98</v>
      </c>
      <c r="V301" s="479">
        <v>36.28</v>
      </c>
      <c r="W301" s="112">
        <v>27.777777777777775</v>
      </c>
      <c r="X301" s="487">
        <v>3</v>
      </c>
      <c r="Y301" s="113">
        <v>5</v>
      </c>
      <c r="Z301" s="396">
        <v>4</v>
      </c>
      <c r="AA301" s="91">
        <v>51.58</v>
      </c>
      <c r="AB301" s="113">
        <v>67.180000000000007</v>
      </c>
      <c r="AC301" s="113">
        <v>2.0099999999999998</v>
      </c>
      <c r="AD301" s="113">
        <v>50.17</v>
      </c>
      <c r="AE301" s="78">
        <v>167.61</v>
      </c>
      <c r="AF301" s="113">
        <v>60.83</v>
      </c>
      <c r="AG301" s="113">
        <v>91.69</v>
      </c>
      <c r="AH301" s="113">
        <v>17.7</v>
      </c>
      <c r="AI301" s="113">
        <v>96</v>
      </c>
      <c r="AJ301" s="113">
        <v>67.5</v>
      </c>
      <c r="AK301" s="113">
        <v>50.5</v>
      </c>
      <c r="AL301" s="113">
        <v>80.14</v>
      </c>
      <c r="AM301" s="489">
        <v>17509.21</v>
      </c>
      <c r="AN301" s="489">
        <v>18517</v>
      </c>
      <c r="AO301" s="484">
        <f t="shared" si="14"/>
        <v>1.9185902733475713</v>
      </c>
      <c r="AP301" s="83"/>
      <c r="AQ301" s="500">
        <v>16.559999999999999</v>
      </c>
      <c r="AR301" s="156"/>
      <c r="AS301" s="156"/>
      <c r="AT301" s="156"/>
      <c r="AU301" s="77"/>
      <c r="AV301" s="77"/>
      <c r="AW301" s="157"/>
      <c r="AX301" s="58"/>
      <c r="BC301" s="58"/>
      <c r="BD301" s="393"/>
      <c r="BE301" s="390"/>
      <c r="BF301" s="388"/>
      <c r="BG301" s="388"/>
      <c r="BH301" s="384"/>
      <c r="BI301" s="385"/>
      <c r="BJ301" s="383"/>
      <c r="BK301" s="393"/>
      <c r="BL301" s="58"/>
      <c r="BN301" s="58"/>
      <c r="BO301" s="382"/>
      <c r="BP301" s="383"/>
      <c r="BQ301" s="382"/>
      <c r="BR301" s="382"/>
      <c r="BS301" s="384"/>
      <c r="BT301" s="383"/>
      <c r="BU301" s="383"/>
      <c r="BV301" s="382"/>
      <c r="BW301" s="58"/>
    </row>
    <row r="302" spans="1:75" x14ac:dyDescent="0.25">
      <c r="A302" s="143" t="s">
        <v>397</v>
      </c>
      <c r="B302" s="139" t="s">
        <v>405</v>
      </c>
      <c r="C302" s="140">
        <v>1810</v>
      </c>
      <c r="D302" s="394">
        <v>4</v>
      </c>
      <c r="E302" s="394">
        <v>0</v>
      </c>
      <c r="F302" s="394">
        <v>0</v>
      </c>
      <c r="G302" s="394">
        <v>0</v>
      </c>
      <c r="H302" s="395">
        <v>3395</v>
      </c>
      <c r="I302" s="394">
        <v>70</v>
      </c>
      <c r="J302" s="476">
        <f t="shared" si="15"/>
        <v>61.986892197875171</v>
      </c>
      <c r="K302" s="394">
        <v>22</v>
      </c>
      <c r="L302" s="394">
        <v>2</v>
      </c>
      <c r="M302" s="479">
        <v>0.626</v>
      </c>
      <c r="N302" s="479">
        <v>66.08</v>
      </c>
      <c r="O302" s="479">
        <v>0.1</v>
      </c>
      <c r="P302" s="479">
        <v>0.48499999999999999</v>
      </c>
      <c r="Q302" s="479">
        <v>48.09</v>
      </c>
      <c r="R302" s="112">
        <v>86.706497386109021</v>
      </c>
      <c r="S302" s="479">
        <v>66.47999999999999</v>
      </c>
      <c r="T302" s="479">
        <v>194</v>
      </c>
      <c r="U302" s="112">
        <v>5.01</v>
      </c>
      <c r="V302" s="479">
        <v>45.54</v>
      </c>
      <c r="W302" s="112">
        <v>20.711630377057887</v>
      </c>
      <c r="X302" s="487">
        <v>2</v>
      </c>
      <c r="Y302" s="113">
        <v>5</v>
      </c>
      <c r="Z302" s="396">
        <v>2</v>
      </c>
      <c r="AA302" s="91">
        <v>48.65</v>
      </c>
      <c r="AB302" s="113">
        <v>37.99</v>
      </c>
      <c r="AC302" s="113">
        <v>0.97</v>
      </c>
      <c r="AD302" s="113">
        <v>46.36</v>
      </c>
      <c r="AE302" s="78">
        <v>28.89</v>
      </c>
      <c r="AF302" s="113">
        <v>58.75</v>
      </c>
      <c r="AG302" s="113">
        <v>87.38</v>
      </c>
      <c r="AH302" s="113">
        <v>19.8</v>
      </c>
      <c r="AI302" s="113">
        <v>106.5</v>
      </c>
      <c r="AJ302" s="113">
        <v>39</v>
      </c>
      <c r="AK302" s="113">
        <v>16.5</v>
      </c>
      <c r="AL302" s="113">
        <v>79.89</v>
      </c>
      <c r="AM302" s="489">
        <v>33019.17</v>
      </c>
      <c r="AN302" s="489">
        <v>34848</v>
      </c>
      <c r="AO302" s="484">
        <f t="shared" si="14"/>
        <v>1.8462305381994781</v>
      </c>
      <c r="AP302" s="83"/>
      <c r="AQ302" s="500">
        <v>15.66</v>
      </c>
      <c r="AR302" s="156"/>
      <c r="AS302" s="156"/>
      <c r="AT302" s="156"/>
      <c r="AU302" s="77"/>
      <c r="AV302" s="77"/>
      <c r="AW302" s="157"/>
      <c r="AX302" s="58"/>
      <c r="BC302" s="58"/>
      <c r="BD302" s="393"/>
      <c r="BE302" s="390"/>
      <c r="BF302" s="388"/>
      <c r="BG302" s="388"/>
      <c r="BH302" s="384"/>
      <c r="BI302" s="385"/>
      <c r="BJ302" s="383"/>
      <c r="BK302" s="393"/>
      <c r="BL302" s="58"/>
      <c r="BN302" s="58"/>
      <c r="BO302" s="382"/>
      <c r="BP302" s="383"/>
      <c r="BQ302" s="382"/>
      <c r="BR302" s="382"/>
      <c r="BS302" s="384"/>
      <c r="BT302" s="383"/>
      <c r="BU302" s="383"/>
      <c r="BV302" s="382"/>
      <c r="BW302" s="58"/>
    </row>
    <row r="303" spans="1:75" x14ac:dyDescent="0.25">
      <c r="A303" s="143" t="s">
        <v>397</v>
      </c>
      <c r="B303" s="139" t="s">
        <v>406</v>
      </c>
      <c r="C303" s="140">
        <v>1811</v>
      </c>
      <c r="D303" s="394">
        <v>0</v>
      </c>
      <c r="E303" s="394">
        <v>0</v>
      </c>
      <c r="F303" s="394">
        <v>0</v>
      </c>
      <c r="G303" s="394">
        <v>0</v>
      </c>
      <c r="H303" s="395">
        <v>3256</v>
      </c>
      <c r="I303" s="394">
        <v>459</v>
      </c>
      <c r="J303" s="476">
        <f t="shared" si="15"/>
        <v>33.443493292856651</v>
      </c>
      <c r="K303" s="394">
        <v>7</v>
      </c>
      <c r="L303" s="394">
        <v>5</v>
      </c>
      <c r="M303" s="479">
        <v>0.624</v>
      </c>
      <c r="N303" s="479">
        <v>77.05</v>
      </c>
      <c r="O303" s="479">
        <v>0.16</v>
      </c>
      <c r="P303" s="479">
        <v>0.503</v>
      </c>
      <c r="Q303" s="479">
        <v>69.2</v>
      </c>
      <c r="R303" s="112">
        <v>85.839063371120602</v>
      </c>
      <c r="S303" s="479">
        <v>67.2</v>
      </c>
      <c r="T303" s="479">
        <v>79</v>
      </c>
      <c r="U303" s="112">
        <v>4.45</v>
      </c>
      <c r="V303" s="479">
        <v>51.01</v>
      </c>
      <c r="W303" s="112">
        <v>31.496062992125985</v>
      </c>
      <c r="X303" s="487">
        <v>2</v>
      </c>
      <c r="Y303" s="113">
        <v>5</v>
      </c>
      <c r="Z303" s="396">
        <v>4</v>
      </c>
      <c r="AA303" s="91">
        <v>44.3</v>
      </c>
      <c r="AB303" s="113">
        <v>41.17</v>
      </c>
      <c r="AC303" s="113">
        <v>1.75</v>
      </c>
      <c r="AD303" s="113">
        <v>45.24</v>
      </c>
      <c r="AE303" s="78">
        <v>60.87</v>
      </c>
      <c r="AF303" s="113">
        <v>39.25</v>
      </c>
      <c r="AG303" s="113">
        <v>92.93</v>
      </c>
      <c r="AH303" s="113">
        <v>21</v>
      </c>
      <c r="AI303" s="113">
        <v>109</v>
      </c>
      <c r="AJ303" s="113">
        <v>43.5</v>
      </c>
      <c r="AK303" s="113">
        <v>28</v>
      </c>
      <c r="AL303" s="113">
        <v>76.36</v>
      </c>
      <c r="AM303" s="489">
        <v>18822.990000000002</v>
      </c>
      <c r="AN303" s="489">
        <v>20372</v>
      </c>
      <c r="AO303" s="484">
        <f t="shared" si="14"/>
        <v>2.743117149117468</v>
      </c>
      <c r="AP303" s="83"/>
      <c r="AQ303" s="500">
        <v>18.489999999999998</v>
      </c>
      <c r="AR303" s="156"/>
      <c r="AS303" s="156"/>
      <c r="AT303" s="156"/>
      <c r="AU303" s="77"/>
      <c r="AV303" s="77"/>
      <c r="AW303" s="157"/>
      <c r="AX303" s="58"/>
      <c r="BC303" s="58"/>
      <c r="BD303" s="393"/>
      <c r="BE303" s="390"/>
      <c r="BF303" s="388"/>
      <c r="BG303" s="388"/>
      <c r="BH303" s="384"/>
      <c r="BI303" s="385"/>
      <c r="BJ303" s="383"/>
      <c r="BK303" s="393"/>
      <c r="BL303" s="58"/>
      <c r="BN303" s="58"/>
      <c r="BO303" s="382"/>
      <c r="BP303" s="383"/>
      <c r="BQ303" s="382"/>
      <c r="BR303" s="382"/>
      <c r="BS303" s="384"/>
      <c r="BT303" s="383"/>
      <c r="BU303" s="383"/>
      <c r="BV303" s="382"/>
      <c r="BW303" s="58"/>
    </row>
    <row r="304" spans="1:75" x14ac:dyDescent="0.25">
      <c r="A304" s="16"/>
      <c r="B304" s="16"/>
      <c r="C304" s="16"/>
      <c r="D304" s="80">
        <f t="shared" ref="D304:J304" si="16">MIN(D6:D303)</f>
        <v>0</v>
      </c>
      <c r="E304" s="80">
        <f t="shared" si="16"/>
        <v>0</v>
      </c>
      <c r="F304" s="80">
        <f t="shared" si="16"/>
        <v>0</v>
      </c>
      <c r="G304" s="80">
        <f t="shared" si="16"/>
        <v>0</v>
      </c>
      <c r="H304" s="80">
        <f t="shared" si="16"/>
        <v>0</v>
      </c>
      <c r="I304" s="80">
        <f t="shared" si="16"/>
        <v>0</v>
      </c>
      <c r="J304" s="194">
        <f t="shared" si="16"/>
        <v>0</v>
      </c>
      <c r="K304" s="194">
        <f t="shared" ref="K304:L304" si="17">MIN(K6:K303)</f>
        <v>0</v>
      </c>
      <c r="L304" s="194">
        <f t="shared" si="17"/>
        <v>0</v>
      </c>
      <c r="M304" s="80">
        <f>MIN(M6:M303)</f>
        <v>0.499</v>
      </c>
      <c r="N304" s="80">
        <f t="shared" ref="N304:AL304" si="18">MIN(N6:N303)</f>
        <v>33.260000000000005</v>
      </c>
      <c r="O304" s="80">
        <f t="shared" si="18"/>
        <v>0.03</v>
      </c>
      <c r="P304" s="80">
        <f t="shared" si="18"/>
        <v>0.379</v>
      </c>
      <c r="Q304" s="80">
        <f t="shared" si="18"/>
        <v>31.099999999999994</v>
      </c>
      <c r="R304" s="80">
        <f t="shared" si="18"/>
        <v>0</v>
      </c>
      <c r="S304" s="80">
        <f t="shared" si="18"/>
        <v>48.54</v>
      </c>
      <c r="T304" s="80">
        <f t="shared" si="18"/>
        <v>1</v>
      </c>
      <c r="U304" s="80">
        <f t="shared" si="18"/>
        <v>1.05</v>
      </c>
      <c r="V304" s="80">
        <f t="shared" si="18"/>
        <v>5.74</v>
      </c>
      <c r="W304" s="80">
        <f t="shared" si="18"/>
        <v>0</v>
      </c>
      <c r="X304" s="80">
        <f t="shared" si="18"/>
        <v>1</v>
      </c>
      <c r="Y304" s="80">
        <f t="shared" si="18"/>
        <v>1</v>
      </c>
      <c r="Z304" s="80">
        <f t="shared" ref="Z304" si="19">MIN(Z6:Z303)</f>
        <v>0</v>
      </c>
      <c r="AA304" s="80">
        <f t="shared" si="18"/>
        <v>25.49</v>
      </c>
      <c r="AB304" s="80">
        <f t="shared" si="18"/>
        <v>7.26</v>
      </c>
      <c r="AC304" s="80">
        <f t="shared" si="18"/>
        <v>0.04</v>
      </c>
      <c r="AD304" s="80">
        <f t="shared" si="18"/>
        <v>22.11</v>
      </c>
      <c r="AE304" s="80">
        <f t="shared" si="18"/>
        <v>0</v>
      </c>
      <c r="AF304" s="80">
        <f t="shared" si="18"/>
        <v>12.68</v>
      </c>
      <c r="AG304" s="80">
        <f t="shared" si="18"/>
        <v>16.239999999999998</v>
      </c>
      <c r="AH304" s="80">
        <f t="shared" si="18"/>
        <v>9.8000000000000007</v>
      </c>
      <c r="AI304" s="80">
        <f t="shared" si="18"/>
        <v>67.5</v>
      </c>
      <c r="AJ304" s="80">
        <f t="shared" si="18"/>
        <v>14.5</v>
      </c>
      <c r="AK304" s="80">
        <f t="shared" si="18"/>
        <v>0.5</v>
      </c>
      <c r="AL304" s="80">
        <f t="shared" si="18"/>
        <v>53.38</v>
      </c>
      <c r="AM304" s="80">
        <f>MIN(AM6:AM303)</f>
        <v>1086.75</v>
      </c>
      <c r="AN304" s="80">
        <f>MIN(AN6:AN303)</f>
        <v>1124</v>
      </c>
      <c r="AO304" s="16"/>
      <c r="AP304" s="77"/>
      <c r="AQ304" s="77"/>
      <c r="AR304" s="77"/>
      <c r="AS304" s="77"/>
      <c r="AT304" s="77"/>
      <c r="AU304" s="77"/>
      <c r="AV304" s="77"/>
      <c r="AW304" s="77"/>
      <c r="AX304" s="58"/>
      <c r="BC304" s="58"/>
      <c r="BD304" s="58"/>
      <c r="BE304" s="58"/>
      <c r="BF304" s="58"/>
      <c r="BG304" s="58"/>
      <c r="BH304" s="58"/>
      <c r="BI304" s="58"/>
      <c r="BJ304" s="58"/>
      <c r="BK304" s="58"/>
      <c r="BL304" s="58"/>
      <c r="BN304" s="58"/>
      <c r="BO304" s="58"/>
      <c r="BP304" s="58"/>
      <c r="BQ304" s="58"/>
      <c r="BR304" s="58"/>
      <c r="BS304" s="58"/>
      <c r="BT304" s="58"/>
      <c r="BU304" s="58"/>
      <c r="BV304" s="58"/>
      <c r="BW304" s="58"/>
    </row>
    <row r="305" spans="1:75" x14ac:dyDescent="0.25">
      <c r="A305" s="16"/>
      <c r="B305" s="16"/>
      <c r="C305" s="16"/>
      <c r="D305" s="80">
        <f t="shared" ref="D305:J305" si="20">MAX(D6:D303)</f>
        <v>1434</v>
      </c>
      <c r="E305" s="80">
        <f t="shared" si="20"/>
        <v>7248</v>
      </c>
      <c r="F305" s="80">
        <f t="shared" si="20"/>
        <v>30399</v>
      </c>
      <c r="G305" s="80">
        <f t="shared" si="20"/>
        <v>41527</v>
      </c>
      <c r="H305" s="80">
        <f t="shared" si="20"/>
        <v>22623</v>
      </c>
      <c r="I305" s="81">
        <f t="shared" si="20"/>
        <v>3422</v>
      </c>
      <c r="J305" s="194">
        <f t="shared" si="20"/>
        <v>137.93581020947283</v>
      </c>
      <c r="K305" s="194">
        <f t="shared" ref="K305:L305" si="21">MAX(K6:K303)</f>
        <v>605</v>
      </c>
      <c r="L305" s="194">
        <f t="shared" si="21"/>
        <v>208</v>
      </c>
      <c r="M305" s="80">
        <f>MAX(M6:M303)</f>
        <v>0.78700000000000003</v>
      </c>
      <c r="N305" s="80">
        <f t="shared" ref="N305:AL305" si="22">MAX(N6:N303)</f>
        <v>95.44</v>
      </c>
      <c r="O305" s="80">
        <f t="shared" si="22"/>
        <v>0.67</v>
      </c>
      <c r="P305" s="80">
        <f t="shared" si="22"/>
        <v>0.64200000000000002</v>
      </c>
      <c r="Q305" s="80">
        <f t="shared" si="22"/>
        <v>99.88</v>
      </c>
      <c r="R305" s="80">
        <f t="shared" si="22"/>
        <v>104.70829068577277</v>
      </c>
      <c r="S305" s="80">
        <f t="shared" si="22"/>
        <v>85.960000000000008</v>
      </c>
      <c r="T305" s="80">
        <f t="shared" si="22"/>
        <v>4933</v>
      </c>
      <c r="U305" s="80">
        <f t="shared" si="22"/>
        <v>13.77</v>
      </c>
      <c r="V305" s="80">
        <f t="shared" si="22"/>
        <v>87.25</v>
      </c>
      <c r="W305" s="194">
        <f t="shared" si="22"/>
        <v>306.75778283978741</v>
      </c>
      <c r="X305" s="80">
        <f t="shared" si="22"/>
        <v>5</v>
      </c>
      <c r="Y305" s="80">
        <f t="shared" si="22"/>
        <v>10</v>
      </c>
      <c r="Z305" s="80">
        <f t="shared" ref="Z305" si="23">MAX(Z6:Z303)</f>
        <v>8</v>
      </c>
      <c r="AA305" s="80">
        <f t="shared" si="22"/>
        <v>96.47</v>
      </c>
      <c r="AB305" s="80">
        <f t="shared" si="22"/>
        <v>98.13</v>
      </c>
      <c r="AC305" s="80">
        <f t="shared" si="22"/>
        <v>100</v>
      </c>
      <c r="AD305" s="80">
        <f t="shared" si="22"/>
        <v>80.02</v>
      </c>
      <c r="AE305" s="80">
        <f t="shared" si="22"/>
        <v>981.3</v>
      </c>
      <c r="AF305" s="80">
        <f t="shared" si="22"/>
        <v>95.44</v>
      </c>
      <c r="AG305" s="80">
        <f t="shared" si="22"/>
        <v>98.87</v>
      </c>
      <c r="AH305" s="80">
        <f t="shared" si="22"/>
        <v>28</v>
      </c>
      <c r="AI305" s="80">
        <f t="shared" si="22"/>
        <v>162.5</v>
      </c>
      <c r="AJ305" s="80">
        <f t="shared" si="22"/>
        <v>264.5</v>
      </c>
      <c r="AK305" s="80">
        <f t="shared" si="22"/>
        <v>237</v>
      </c>
      <c r="AL305" s="80">
        <f t="shared" si="22"/>
        <v>96.64</v>
      </c>
      <c r="AM305" s="80">
        <f>MAX(AM6:AM303)</f>
        <v>1157509.2</v>
      </c>
      <c r="AN305" s="80">
        <f>MAX(AN6:AN303)</f>
        <v>1207635</v>
      </c>
      <c r="AO305" s="16"/>
      <c r="AP305" s="77"/>
      <c r="AQ305" s="77"/>
      <c r="AR305" s="77"/>
      <c r="AS305" s="162"/>
      <c r="AT305" s="162"/>
      <c r="AU305" s="77"/>
      <c r="AV305" s="77"/>
      <c r="AW305" s="77"/>
      <c r="AX305" s="58"/>
      <c r="BC305" s="58"/>
      <c r="BD305" s="58"/>
      <c r="BE305" s="58"/>
      <c r="BF305" s="58"/>
      <c r="BG305" s="58"/>
      <c r="BH305" s="58"/>
      <c r="BI305" s="58"/>
      <c r="BJ305" s="58"/>
      <c r="BK305" s="58"/>
      <c r="BL305" s="58"/>
      <c r="BN305" s="58"/>
      <c r="BO305" s="58"/>
      <c r="BP305" s="58"/>
      <c r="BQ305" s="58"/>
      <c r="BR305" s="58"/>
      <c r="BS305" s="58"/>
      <c r="BT305" s="58"/>
      <c r="BU305" s="58"/>
      <c r="BV305" s="58"/>
      <c r="BW305" s="58"/>
    </row>
    <row r="306" spans="1:75" x14ac:dyDescent="0.25">
      <c r="A306" s="16"/>
      <c r="B306" s="16"/>
      <c r="C306" s="16"/>
      <c r="D306" s="216"/>
      <c r="E306" s="216"/>
      <c r="F306" s="216"/>
      <c r="G306" s="216"/>
      <c r="H306" s="216"/>
      <c r="I306" s="216"/>
      <c r="J306" s="2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77"/>
      <c r="AQ306" s="77"/>
      <c r="AR306" s="77"/>
      <c r="AS306" s="162"/>
      <c r="AT306" s="162"/>
      <c r="AU306" s="77"/>
      <c r="AV306" s="77"/>
      <c r="AW306" s="77"/>
      <c r="AX306" s="58"/>
    </row>
    <row r="307" spans="1:75" x14ac:dyDescent="0.2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77"/>
      <c r="AQ307" s="77"/>
      <c r="AR307" s="77"/>
      <c r="AS307" s="162"/>
      <c r="AT307" s="162"/>
      <c r="AU307" s="77"/>
      <c r="AV307" s="77"/>
      <c r="AW307" s="77"/>
      <c r="AX307" s="58"/>
    </row>
    <row r="308" spans="1:75" x14ac:dyDescent="0.2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406">
        <f>AN6+AN12+AN22+AN24+AN41+AN68+AN69++AN73+AN77+AN78+AN80+AN98+AN115+AN233+AN235+AN293+AN296+AN299</f>
        <v>4268586</v>
      </c>
      <c r="AO308" s="16"/>
      <c r="AP308" s="77"/>
      <c r="AQ308" s="77"/>
      <c r="AR308" s="77"/>
      <c r="AS308" s="162"/>
      <c r="AT308" s="162"/>
      <c r="AU308" s="77"/>
      <c r="AV308" s="77"/>
      <c r="AW308" s="77"/>
      <c r="AX308" s="58"/>
    </row>
    <row r="309" spans="1:75" x14ac:dyDescent="0.2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t="s">
        <v>494</v>
      </c>
      <c r="AP309" s="77"/>
      <c r="AQ309" s="77"/>
      <c r="AR309" s="407">
        <f>AN308/SUM(AN6:AN303)</f>
        <v>0.49339350335734311</v>
      </c>
      <c r="AS309" s="77" t="s">
        <v>493</v>
      </c>
      <c r="AT309" s="77"/>
      <c r="AU309" s="77"/>
      <c r="AV309" s="77"/>
      <c r="AW309" s="77"/>
      <c r="AX309" s="58"/>
    </row>
    <row r="310" spans="1:75" x14ac:dyDescent="0.2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77"/>
      <c r="AQ310" s="77"/>
      <c r="AR310" s="77"/>
      <c r="AS310" s="77"/>
      <c r="AT310" s="77"/>
      <c r="AU310" s="77"/>
      <c r="AV310" s="77"/>
      <c r="AW310" s="77"/>
      <c r="AX310" s="58"/>
    </row>
    <row r="311" spans="1:75" x14ac:dyDescent="0.2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77"/>
      <c r="AQ311" s="77"/>
      <c r="AR311" s="77"/>
      <c r="AS311" s="76"/>
      <c r="AT311" s="76"/>
      <c r="AU311" s="77"/>
      <c r="AV311" s="77"/>
      <c r="AW311" s="77"/>
      <c r="AX311" s="58"/>
    </row>
    <row r="312" spans="1:75" x14ac:dyDescent="0.2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77"/>
      <c r="AQ312" s="77"/>
      <c r="AR312" s="77"/>
      <c r="AS312" s="70"/>
      <c r="AT312" s="70"/>
      <c r="AU312" s="58"/>
      <c r="AV312" s="58"/>
      <c r="AW312" s="58"/>
      <c r="AX312" s="58"/>
    </row>
    <row r="313" spans="1:75" x14ac:dyDescent="0.2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77"/>
      <c r="AQ313" s="77"/>
      <c r="AR313" s="77"/>
      <c r="AS313" s="70"/>
      <c r="AT313" s="70"/>
      <c r="AU313" s="58"/>
      <c r="AV313" s="58"/>
      <c r="AW313" s="58"/>
      <c r="AX313" s="58"/>
    </row>
    <row r="314" spans="1:75" x14ac:dyDescent="0.2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77"/>
      <c r="AQ314" s="77"/>
      <c r="AR314" s="77"/>
      <c r="AS314" s="58"/>
      <c r="AT314" s="58"/>
      <c r="AU314" s="58"/>
      <c r="AV314" s="58"/>
      <c r="AW314" s="58"/>
      <c r="AX314" s="58"/>
    </row>
    <row r="315" spans="1:75" x14ac:dyDescent="0.2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77"/>
      <c r="AQ315" s="77"/>
      <c r="AR315" s="77"/>
      <c r="AS315" s="58"/>
      <c r="AT315" s="58"/>
      <c r="AU315" s="58"/>
      <c r="AV315" s="58"/>
      <c r="AW315" s="58"/>
      <c r="AX315" s="58"/>
    </row>
    <row r="316" spans="1:75" x14ac:dyDescent="0.25">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77"/>
      <c r="AQ316" s="77"/>
      <c r="AR316" s="77"/>
      <c r="AS316" s="58"/>
      <c r="AT316" s="58"/>
      <c r="AU316" s="58"/>
      <c r="AV316" s="58"/>
      <c r="AW316" s="58"/>
      <c r="AX316" s="58"/>
    </row>
    <row r="317" spans="1:75" x14ac:dyDescent="0.25">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77"/>
      <c r="AQ317" s="77"/>
      <c r="AR317" s="77"/>
      <c r="AS317" s="58"/>
      <c r="AT317" s="58"/>
      <c r="AU317" s="58"/>
      <c r="AV317" s="58"/>
      <c r="AW317" s="58"/>
      <c r="AX317" s="58"/>
    </row>
    <row r="318" spans="1:75" x14ac:dyDescent="0.25">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77"/>
      <c r="AQ318" s="77"/>
      <c r="AR318" s="77"/>
      <c r="AS318" s="58"/>
      <c r="AT318" s="58"/>
      <c r="AU318" s="58"/>
      <c r="AV318" s="58"/>
      <c r="AW318" s="58"/>
      <c r="AX318" s="58"/>
    </row>
    <row r="319" spans="1:75" x14ac:dyDescent="0.25">
      <c r="AP319" s="58"/>
      <c r="AQ319" s="58"/>
      <c r="AR319" s="58"/>
      <c r="AS319" s="58"/>
      <c r="AT319" s="58"/>
      <c r="AU319" s="58"/>
      <c r="AV319" s="58"/>
      <c r="AW319" s="58"/>
      <c r="AX319" s="58"/>
    </row>
    <row r="320" spans="1:75" x14ac:dyDescent="0.25">
      <c r="AP320" s="58"/>
      <c r="AQ320" s="58"/>
      <c r="AR320" s="58"/>
      <c r="AS320" s="58"/>
      <c r="AT320" s="58"/>
      <c r="AU320" s="58"/>
      <c r="AV320" s="58"/>
      <c r="AW320" s="58"/>
      <c r="AX320" s="58"/>
    </row>
    <row r="321" spans="42:50" x14ac:dyDescent="0.25">
      <c r="AP321" s="58"/>
      <c r="AQ321" s="58"/>
      <c r="AR321" s="58"/>
      <c r="AS321" s="58"/>
      <c r="AT321" s="58"/>
      <c r="AU321" s="58"/>
      <c r="AV321" s="58"/>
      <c r="AW321" s="58"/>
      <c r="AX321" s="58"/>
    </row>
    <row r="322" spans="42:50" x14ac:dyDescent="0.25">
      <c r="AP322" s="58"/>
      <c r="AQ322" s="58"/>
      <c r="AR322" s="58"/>
      <c r="AS322" s="58"/>
      <c r="AT322" s="58"/>
      <c r="AU322" s="58"/>
      <c r="AV322" s="58"/>
      <c r="AW322" s="58"/>
      <c r="AX322" s="58"/>
    </row>
    <row r="323" spans="42:50" x14ac:dyDescent="0.25">
      <c r="AP323" s="58"/>
      <c r="AQ323" s="58"/>
      <c r="AR323" s="58"/>
      <c r="AS323" s="58"/>
      <c r="AT323" s="58"/>
      <c r="AU323" s="58"/>
      <c r="AV323" s="58"/>
      <c r="AW323" s="58"/>
      <c r="AX323" s="58"/>
    </row>
    <row r="324" spans="42:50" x14ac:dyDescent="0.25">
      <c r="AP324" s="58"/>
      <c r="AQ324" s="58"/>
      <c r="AR324" s="58"/>
      <c r="AS324" s="58"/>
      <c r="AT324" s="58"/>
      <c r="AU324" s="58"/>
      <c r="AV324" s="58"/>
      <c r="AW324" s="58"/>
      <c r="AX324" s="58"/>
    </row>
    <row r="325" spans="42:50" x14ac:dyDescent="0.25">
      <c r="AP325" s="58"/>
      <c r="AQ325" s="58"/>
      <c r="AR325" s="58"/>
      <c r="AS325" s="58"/>
      <c r="AT325" s="58"/>
      <c r="AU325" s="58"/>
      <c r="AV325" s="58"/>
      <c r="AW325" s="58"/>
      <c r="AX325" s="58"/>
    </row>
    <row r="326" spans="42:50" x14ac:dyDescent="0.25">
      <c r="AP326" s="58"/>
      <c r="AQ326" s="58"/>
      <c r="AR326" s="58"/>
      <c r="AS326" s="58"/>
      <c r="AT326" s="58"/>
      <c r="AU326" s="58"/>
      <c r="AV326" s="58"/>
      <c r="AW326" s="58"/>
      <c r="AX326" s="58"/>
    </row>
    <row r="327" spans="42:50" x14ac:dyDescent="0.25">
      <c r="AP327" s="58"/>
      <c r="AQ327" s="58"/>
      <c r="AR327" s="58"/>
      <c r="AS327" s="58"/>
      <c r="AT327" s="58"/>
      <c r="AU327" s="58"/>
      <c r="AV327" s="58"/>
      <c r="AW327" s="58"/>
      <c r="AX327" s="58"/>
    </row>
    <row r="328" spans="42:50" x14ac:dyDescent="0.25">
      <c r="AP328" s="58"/>
      <c r="AQ328" s="58"/>
      <c r="AR328" s="58"/>
      <c r="AS328" s="58"/>
      <c r="AT328" s="58"/>
      <c r="AU328" s="58"/>
      <c r="AV328" s="58"/>
      <c r="AW328" s="58"/>
      <c r="AX328" s="58"/>
    </row>
    <row r="329" spans="42:50" x14ac:dyDescent="0.25">
      <c r="AP329" s="58"/>
      <c r="AQ329" s="58"/>
      <c r="AR329" s="58"/>
      <c r="AS329" s="58"/>
      <c r="AT329" s="58"/>
      <c r="AU329" s="58"/>
      <c r="AV329" s="58"/>
      <c r="AW329" s="58"/>
      <c r="AX329" s="58"/>
    </row>
  </sheetData>
  <sortState ref="A5:BG195">
    <sortCondition ref="A5:A195"/>
    <sortCondition ref="B5:B195"/>
  </sortState>
  <mergeCells count="1">
    <mergeCell ref="A1:AL1"/>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topLeftCell="D1" zoomScale="70" zoomScaleNormal="70" workbookViewId="0">
      <pane ySplit="2" topLeftCell="A37" activePane="bottomLeft" state="frozen"/>
      <selection activeCell="P27" sqref="P27"/>
      <selection pane="bottomLeft" activeCell="D41" sqref="D41"/>
    </sheetView>
  </sheetViews>
  <sheetFormatPr baseColWidth="10" defaultColWidth="38.28515625" defaultRowHeight="15" x14ac:dyDescent="0.25"/>
  <cols>
    <col min="1" max="1" width="5" style="4" customWidth="1"/>
    <col min="2" max="2" width="11.7109375" style="4" customWidth="1"/>
    <col min="3" max="3" width="14.5703125" style="4" customWidth="1"/>
    <col min="4" max="4" width="15.85546875" style="4" customWidth="1"/>
    <col min="5" max="5" width="23.42578125" style="4" customWidth="1"/>
    <col min="6" max="6" width="20.85546875" style="4" customWidth="1"/>
    <col min="7" max="7" width="19.7109375" style="4" customWidth="1"/>
    <col min="8" max="8" width="28" style="4" customWidth="1"/>
    <col min="9" max="9" width="30" style="4" customWidth="1"/>
    <col min="10" max="10" width="77.5703125" style="4" customWidth="1"/>
    <col min="11" max="11" width="40.42578125" style="4" customWidth="1"/>
    <col min="12" max="12" width="50.42578125" style="4" customWidth="1"/>
    <col min="13" max="13" width="21.7109375" style="4" customWidth="1"/>
    <col min="14" max="14" width="29.7109375" style="4" customWidth="1"/>
    <col min="15" max="16384" width="38.28515625" style="4"/>
  </cols>
  <sheetData>
    <row r="1" spans="1:15" x14ac:dyDescent="0.25">
      <c r="A1" s="183"/>
      <c r="B1" s="415"/>
      <c r="C1" s="415"/>
      <c r="D1" s="415"/>
      <c r="E1" s="415"/>
      <c r="F1" s="415"/>
      <c r="G1" s="415"/>
      <c r="H1" s="415"/>
      <c r="I1" s="415"/>
      <c r="J1" s="415"/>
      <c r="K1" s="415"/>
      <c r="L1" s="415"/>
      <c r="M1" s="415"/>
      <c r="N1" s="415"/>
      <c r="O1" s="183"/>
    </row>
    <row r="2" spans="1:15" s="35" customFormat="1" ht="15.75" thickBot="1" x14ac:dyDescent="0.3">
      <c r="A2" s="416"/>
      <c r="B2" s="417" t="s">
        <v>516</v>
      </c>
      <c r="C2" s="418" t="s">
        <v>507</v>
      </c>
      <c r="D2" s="417" t="s">
        <v>508</v>
      </c>
      <c r="E2" s="417" t="s">
        <v>509</v>
      </c>
      <c r="F2" s="417" t="s">
        <v>510</v>
      </c>
      <c r="G2" s="417" t="s">
        <v>16</v>
      </c>
      <c r="H2" s="417" t="s">
        <v>511</v>
      </c>
      <c r="I2" s="417" t="s">
        <v>512</v>
      </c>
      <c r="J2" s="417" t="s">
        <v>513</v>
      </c>
      <c r="K2" s="417" t="s">
        <v>514</v>
      </c>
      <c r="L2" s="417" t="s">
        <v>522</v>
      </c>
      <c r="M2" s="417" t="s">
        <v>515</v>
      </c>
      <c r="N2" s="417" t="s">
        <v>6</v>
      </c>
      <c r="O2" s="416"/>
    </row>
    <row r="3" spans="1:15" ht="79.5" customHeight="1" x14ac:dyDescent="0.25">
      <c r="A3" s="419">
        <v>1</v>
      </c>
      <c r="B3" s="419" t="s">
        <v>517</v>
      </c>
      <c r="C3" s="420" t="s">
        <v>40</v>
      </c>
      <c r="D3" s="421" t="s">
        <v>159</v>
      </c>
      <c r="E3" s="421" t="s">
        <v>526</v>
      </c>
      <c r="F3" s="421"/>
      <c r="G3" s="421" t="s">
        <v>518</v>
      </c>
      <c r="H3" s="421" t="s">
        <v>487</v>
      </c>
      <c r="I3" s="421" t="s">
        <v>519</v>
      </c>
      <c r="J3" s="421" t="s">
        <v>520</v>
      </c>
      <c r="K3" s="421" t="s">
        <v>521</v>
      </c>
      <c r="L3" s="421" t="s">
        <v>523</v>
      </c>
      <c r="M3" s="421" t="s">
        <v>524</v>
      </c>
      <c r="N3" s="421" t="s">
        <v>525</v>
      </c>
      <c r="O3" s="183"/>
    </row>
    <row r="4" spans="1:15" ht="78.75" customHeight="1" x14ac:dyDescent="0.25">
      <c r="A4" s="183">
        <v>2</v>
      </c>
      <c r="B4" s="419" t="s">
        <v>517</v>
      </c>
      <c r="C4" s="420" t="s">
        <v>40</v>
      </c>
      <c r="D4" s="421" t="s">
        <v>159</v>
      </c>
      <c r="E4" s="421" t="s">
        <v>104</v>
      </c>
      <c r="F4" s="421"/>
      <c r="G4" s="419" t="s">
        <v>527</v>
      </c>
      <c r="H4" s="421" t="s">
        <v>488</v>
      </c>
      <c r="I4" s="422" t="s">
        <v>528</v>
      </c>
      <c r="J4" s="421" t="s">
        <v>529</v>
      </c>
      <c r="K4" s="421" t="s">
        <v>530</v>
      </c>
      <c r="L4" s="421" t="s">
        <v>531</v>
      </c>
      <c r="M4" s="421" t="s">
        <v>532</v>
      </c>
      <c r="N4" s="421" t="s">
        <v>533</v>
      </c>
      <c r="O4" s="183"/>
    </row>
    <row r="5" spans="1:15" ht="78.75" customHeight="1" x14ac:dyDescent="0.25">
      <c r="A5" s="423">
        <v>2.1</v>
      </c>
      <c r="B5" s="419" t="s">
        <v>517</v>
      </c>
      <c r="C5" s="420" t="s">
        <v>40</v>
      </c>
      <c r="D5" s="421" t="s">
        <v>159</v>
      </c>
      <c r="E5" s="421" t="s">
        <v>104</v>
      </c>
      <c r="F5" s="421"/>
      <c r="G5" s="421" t="s">
        <v>534</v>
      </c>
      <c r="H5" s="421" t="s">
        <v>535</v>
      </c>
      <c r="I5" s="421" t="s">
        <v>852</v>
      </c>
      <c r="J5" s="421" t="s">
        <v>536</v>
      </c>
      <c r="K5" s="421" t="s">
        <v>537</v>
      </c>
      <c r="L5" s="421" t="s">
        <v>531</v>
      </c>
      <c r="M5" s="421" t="s">
        <v>532</v>
      </c>
      <c r="N5" s="421" t="s">
        <v>533</v>
      </c>
      <c r="O5" s="183"/>
    </row>
    <row r="6" spans="1:15" ht="78" customHeight="1" x14ac:dyDescent="0.25">
      <c r="A6" s="423">
        <v>3</v>
      </c>
      <c r="B6" s="419" t="s">
        <v>517</v>
      </c>
      <c r="C6" s="420" t="s">
        <v>40</v>
      </c>
      <c r="D6" s="421" t="s">
        <v>159</v>
      </c>
      <c r="E6" s="421" t="s">
        <v>538</v>
      </c>
      <c r="F6" s="421" t="s">
        <v>844</v>
      </c>
      <c r="G6" s="421" t="s">
        <v>539</v>
      </c>
      <c r="H6" s="421" t="s">
        <v>540</v>
      </c>
      <c r="I6" s="421" t="s">
        <v>839</v>
      </c>
      <c r="J6" s="421" t="s">
        <v>840</v>
      </c>
      <c r="K6" s="421" t="s">
        <v>841</v>
      </c>
      <c r="L6" s="421" t="s">
        <v>842</v>
      </c>
      <c r="M6" s="421" t="s">
        <v>524</v>
      </c>
      <c r="N6" s="421" t="s">
        <v>525</v>
      </c>
      <c r="O6" s="183"/>
    </row>
    <row r="7" spans="1:15" ht="78.75" customHeight="1" x14ac:dyDescent="0.25">
      <c r="A7" s="423">
        <v>3.1</v>
      </c>
      <c r="B7" s="419" t="s">
        <v>517</v>
      </c>
      <c r="C7" s="420" t="s">
        <v>40</v>
      </c>
      <c r="D7" s="421" t="s">
        <v>159</v>
      </c>
      <c r="E7" s="421" t="s">
        <v>538</v>
      </c>
      <c r="F7" s="422" t="s">
        <v>844</v>
      </c>
      <c r="G7" s="422" t="s">
        <v>843</v>
      </c>
      <c r="H7" s="422" t="s">
        <v>452</v>
      </c>
      <c r="I7" s="422" t="s">
        <v>853</v>
      </c>
      <c r="J7" s="421" t="s">
        <v>840</v>
      </c>
      <c r="K7" s="421" t="s">
        <v>841</v>
      </c>
      <c r="L7" s="421" t="s">
        <v>842</v>
      </c>
      <c r="M7" s="421" t="s">
        <v>524</v>
      </c>
      <c r="N7" s="421" t="s">
        <v>525</v>
      </c>
      <c r="O7" s="183"/>
    </row>
    <row r="8" spans="1:15" ht="78.75" customHeight="1" x14ac:dyDescent="0.25">
      <c r="A8" s="423">
        <v>4</v>
      </c>
      <c r="B8" s="419" t="s">
        <v>517</v>
      </c>
      <c r="C8" s="420" t="s">
        <v>40</v>
      </c>
      <c r="D8" s="421" t="s">
        <v>159</v>
      </c>
      <c r="E8" s="421" t="s">
        <v>538</v>
      </c>
      <c r="F8" s="421" t="s">
        <v>845</v>
      </c>
      <c r="G8" s="421" t="s">
        <v>847</v>
      </c>
      <c r="H8" s="421" t="s">
        <v>132</v>
      </c>
      <c r="I8" s="421" t="s">
        <v>848</v>
      </c>
      <c r="J8" s="421" t="s">
        <v>846</v>
      </c>
      <c r="K8" s="421" t="s">
        <v>849</v>
      </c>
      <c r="L8" s="421" t="s">
        <v>850</v>
      </c>
      <c r="M8" s="421" t="s">
        <v>524</v>
      </c>
      <c r="N8" s="421" t="s">
        <v>525</v>
      </c>
      <c r="O8" s="183"/>
    </row>
    <row r="9" spans="1:15" ht="79.5" customHeight="1" x14ac:dyDescent="0.25">
      <c r="A9" s="423">
        <v>4.0999999999999996</v>
      </c>
      <c r="B9" s="419" t="s">
        <v>517</v>
      </c>
      <c r="C9" s="420" t="s">
        <v>40</v>
      </c>
      <c r="D9" s="421" t="s">
        <v>159</v>
      </c>
      <c r="E9" s="421" t="s">
        <v>538</v>
      </c>
      <c r="F9" s="421" t="s">
        <v>845</v>
      </c>
      <c r="G9" s="421" t="s">
        <v>851</v>
      </c>
      <c r="H9" s="421" t="s">
        <v>453</v>
      </c>
      <c r="I9" s="421" t="s">
        <v>854</v>
      </c>
      <c r="J9" s="421" t="s">
        <v>846</v>
      </c>
      <c r="K9" s="421" t="s">
        <v>849</v>
      </c>
      <c r="L9" s="421" t="s">
        <v>850</v>
      </c>
      <c r="M9" s="421" t="s">
        <v>524</v>
      </c>
      <c r="N9" s="421" t="s">
        <v>525</v>
      </c>
      <c r="O9" s="183"/>
    </row>
    <row r="10" spans="1:15" ht="78.75" customHeight="1" x14ac:dyDescent="0.25">
      <c r="A10" s="423">
        <v>5</v>
      </c>
      <c r="B10" s="419" t="s">
        <v>517</v>
      </c>
      <c r="C10" s="420" t="s">
        <v>40</v>
      </c>
      <c r="D10" s="421" t="s">
        <v>159</v>
      </c>
      <c r="E10" s="421" t="s">
        <v>855</v>
      </c>
      <c r="F10" s="421"/>
      <c r="G10" s="421" t="s">
        <v>856</v>
      </c>
      <c r="H10" s="421" t="s">
        <v>133</v>
      </c>
      <c r="I10" s="421" t="s">
        <v>857</v>
      </c>
      <c r="J10" s="421" t="s">
        <v>858</v>
      </c>
      <c r="K10" s="421" t="s">
        <v>859</v>
      </c>
      <c r="L10" s="421" t="s">
        <v>860</v>
      </c>
      <c r="M10" s="421" t="s">
        <v>524</v>
      </c>
      <c r="N10" s="421" t="s">
        <v>525</v>
      </c>
      <c r="O10" s="183"/>
    </row>
    <row r="11" spans="1:15" ht="78.75" customHeight="1" x14ac:dyDescent="0.25">
      <c r="A11" s="423">
        <v>5.0999999999999996</v>
      </c>
      <c r="B11" s="419" t="s">
        <v>517</v>
      </c>
      <c r="C11" s="420" t="s">
        <v>40</v>
      </c>
      <c r="D11" s="421" t="s">
        <v>159</v>
      </c>
      <c r="E11" s="421" t="s">
        <v>855</v>
      </c>
      <c r="F11" s="421"/>
      <c r="G11" s="421" t="s">
        <v>861</v>
      </c>
      <c r="H11" s="421" t="s">
        <v>455</v>
      </c>
      <c r="I11" s="421" t="s">
        <v>1058</v>
      </c>
      <c r="J11" s="421" t="s">
        <v>858</v>
      </c>
      <c r="K11" s="421" t="s">
        <v>862</v>
      </c>
      <c r="L11" s="421" t="s">
        <v>860</v>
      </c>
      <c r="M11" s="421" t="s">
        <v>524</v>
      </c>
      <c r="N11" s="421" t="s">
        <v>525</v>
      </c>
      <c r="O11" s="183"/>
    </row>
    <row r="12" spans="1:15" ht="78.75" customHeight="1" x14ac:dyDescent="0.25">
      <c r="A12" s="423">
        <v>6</v>
      </c>
      <c r="B12" s="419" t="s">
        <v>517</v>
      </c>
      <c r="C12" s="420" t="s">
        <v>40</v>
      </c>
      <c r="D12" s="421" t="s">
        <v>159</v>
      </c>
      <c r="E12" s="421" t="s">
        <v>427</v>
      </c>
      <c r="F12" s="421"/>
      <c r="G12" s="421" t="s">
        <v>863</v>
      </c>
      <c r="H12" s="421" t="s">
        <v>864</v>
      </c>
      <c r="I12" s="421" t="s">
        <v>865</v>
      </c>
      <c r="J12" s="421" t="s">
        <v>1060</v>
      </c>
      <c r="K12" s="421" t="s">
        <v>866</v>
      </c>
      <c r="L12" s="421" t="s">
        <v>867</v>
      </c>
      <c r="M12" s="421" t="s">
        <v>868</v>
      </c>
      <c r="N12" s="421" t="s">
        <v>869</v>
      </c>
      <c r="O12" s="183"/>
    </row>
    <row r="13" spans="1:15" ht="78.75" customHeight="1" x14ac:dyDescent="0.25">
      <c r="A13" s="423">
        <v>6.1</v>
      </c>
      <c r="B13" s="419" t="s">
        <v>517</v>
      </c>
      <c r="C13" s="420" t="s">
        <v>40</v>
      </c>
      <c r="D13" s="421" t="s">
        <v>159</v>
      </c>
      <c r="E13" s="421" t="s">
        <v>427</v>
      </c>
      <c r="F13" s="421"/>
      <c r="G13" s="421" t="s">
        <v>870</v>
      </c>
      <c r="H13" s="421" t="s">
        <v>871</v>
      </c>
      <c r="I13" s="421" t="s">
        <v>872</v>
      </c>
      <c r="J13" s="421" t="s">
        <v>1060</v>
      </c>
      <c r="K13" s="421" t="s">
        <v>866</v>
      </c>
      <c r="L13" s="421" t="s">
        <v>867</v>
      </c>
      <c r="M13" s="421" t="s">
        <v>868</v>
      </c>
      <c r="N13" s="421" t="s">
        <v>873</v>
      </c>
      <c r="O13" s="183"/>
    </row>
    <row r="14" spans="1:15" ht="78.75" customHeight="1" x14ac:dyDescent="0.25">
      <c r="A14" s="423">
        <v>7</v>
      </c>
      <c r="B14" s="419" t="s">
        <v>517</v>
      </c>
      <c r="C14" s="420" t="s">
        <v>40</v>
      </c>
      <c r="D14" s="421" t="s">
        <v>160</v>
      </c>
      <c r="E14" s="421" t="s">
        <v>106</v>
      </c>
      <c r="F14" s="421"/>
      <c r="G14" s="497" t="s">
        <v>874</v>
      </c>
      <c r="H14" s="421" t="s">
        <v>879</v>
      </c>
      <c r="I14" s="421" t="s">
        <v>875</v>
      </c>
      <c r="J14" s="421" t="s">
        <v>876</v>
      </c>
      <c r="K14" s="421" t="s">
        <v>877</v>
      </c>
      <c r="L14" s="421" t="s">
        <v>878</v>
      </c>
      <c r="M14" s="421" t="s">
        <v>1040</v>
      </c>
      <c r="N14" s="498" t="s">
        <v>1047</v>
      </c>
      <c r="O14" s="183"/>
    </row>
    <row r="15" spans="1:15" ht="78.75" customHeight="1" x14ac:dyDescent="0.25">
      <c r="A15" s="423">
        <v>8</v>
      </c>
      <c r="B15" s="419" t="s">
        <v>517</v>
      </c>
      <c r="C15" s="420" t="s">
        <v>40</v>
      </c>
      <c r="D15" s="421" t="s">
        <v>160</v>
      </c>
      <c r="E15" s="421" t="s">
        <v>106</v>
      </c>
      <c r="F15" s="421"/>
      <c r="G15" s="421" t="s">
        <v>880</v>
      </c>
      <c r="H15" s="421" t="s">
        <v>469</v>
      </c>
      <c r="I15" s="421" t="s">
        <v>1061</v>
      </c>
      <c r="J15" s="421" t="s">
        <v>881</v>
      </c>
      <c r="K15" s="421" t="s">
        <v>877</v>
      </c>
      <c r="L15" s="421" t="s">
        <v>878</v>
      </c>
      <c r="M15" s="421" t="s">
        <v>1040</v>
      </c>
      <c r="N15" s="498" t="s">
        <v>1047</v>
      </c>
      <c r="O15" s="183"/>
    </row>
    <row r="16" spans="1:15" ht="78.75" customHeight="1" x14ac:dyDescent="0.25">
      <c r="A16" s="423"/>
      <c r="B16" s="419"/>
      <c r="C16" s="420" t="s">
        <v>40</v>
      </c>
      <c r="D16" s="421" t="s">
        <v>160</v>
      </c>
      <c r="E16" s="421" t="s">
        <v>106</v>
      </c>
      <c r="F16" s="421"/>
      <c r="G16" s="421" t="s">
        <v>1045</v>
      </c>
      <c r="H16" s="421" t="s">
        <v>1043</v>
      </c>
      <c r="I16" s="421" t="s">
        <v>1042</v>
      </c>
      <c r="J16" s="421" t="s">
        <v>1046</v>
      </c>
      <c r="K16" s="421" t="s">
        <v>1059</v>
      </c>
      <c r="L16" s="421" t="s">
        <v>878</v>
      </c>
      <c r="M16" s="421" t="s">
        <v>1040</v>
      </c>
      <c r="N16" s="498" t="s">
        <v>1047</v>
      </c>
      <c r="O16" s="183"/>
    </row>
    <row r="17" spans="1:15" ht="78.75" customHeight="1" x14ac:dyDescent="0.25">
      <c r="A17" s="423">
        <v>1</v>
      </c>
      <c r="B17" s="419" t="s">
        <v>517</v>
      </c>
      <c r="C17" s="425" t="s">
        <v>92</v>
      </c>
      <c r="D17" s="421" t="s">
        <v>882</v>
      </c>
      <c r="E17" s="421" t="s">
        <v>108</v>
      </c>
      <c r="F17" s="421"/>
      <c r="G17" s="421" t="s">
        <v>883</v>
      </c>
      <c r="H17" s="421" t="s">
        <v>884</v>
      </c>
      <c r="I17" s="421" t="s">
        <v>884</v>
      </c>
      <c r="J17" s="421" t="s">
        <v>1044</v>
      </c>
      <c r="K17" s="421" t="s">
        <v>885</v>
      </c>
      <c r="L17" s="421"/>
      <c r="M17" s="421" t="s">
        <v>428</v>
      </c>
      <c r="N17" s="499" t="s">
        <v>886</v>
      </c>
      <c r="O17" s="183"/>
    </row>
    <row r="18" spans="1:15" ht="78.75" customHeight="1" x14ac:dyDescent="0.25">
      <c r="A18" s="183">
        <v>2</v>
      </c>
      <c r="B18" s="419" t="s">
        <v>517</v>
      </c>
      <c r="C18" s="425" t="s">
        <v>92</v>
      </c>
      <c r="D18" s="421" t="s">
        <v>882</v>
      </c>
      <c r="E18" s="421" t="s">
        <v>108</v>
      </c>
      <c r="F18" s="421"/>
      <c r="G18" s="421" t="s">
        <v>887</v>
      </c>
      <c r="H18" s="421" t="s">
        <v>138</v>
      </c>
      <c r="I18" s="421" t="s">
        <v>888</v>
      </c>
      <c r="J18" s="421" t="s">
        <v>911</v>
      </c>
      <c r="K18" s="421" t="s">
        <v>889</v>
      </c>
      <c r="L18" s="421"/>
      <c r="M18" s="422" t="s">
        <v>429</v>
      </c>
      <c r="N18" s="499" t="s">
        <v>890</v>
      </c>
      <c r="O18" s="183"/>
    </row>
    <row r="19" spans="1:15" ht="78.75" customHeight="1" x14ac:dyDescent="0.25">
      <c r="A19" s="183">
        <v>3</v>
      </c>
      <c r="B19" s="419" t="s">
        <v>517</v>
      </c>
      <c r="C19" s="425" t="s">
        <v>92</v>
      </c>
      <c r="D19" s="421" t="s">
        <v>882</v>
      </c>
      <c r="E19" s="421" t="s">
        <v>109</v>
      </c>
      <c r="F19" s="421"/>
      <c r="G19" s="421" t="s">
        <v>891</v>
      </c>
      <c r="H19" s="421" t="s">
        <v>892</v>
      </c>
      <c r="I19" s="421" t="s">
        <v>912</v>
      </c>
      <c r="J19" s="421" t="s">
        <v>913</v>
      </c>
      <c r="K19" s="421" t="s">
        <v>914</v>
      </c>
      <c r="L19" s="421" t="s">
        <v>893</v>
      </c>
      <c r="M19" s="421" t="s">
        <v>429</v>
      </c>
      <c r="N19" s="499" t="s">
        <v>890</v>
      </c>
      <c r="O19" s="183"/>
    </row>
    <row r="20" spans="1:15" ht="78.75" customHeight="1" x14ac:dyDescent="0.25">
      <c r="A20" s="183">
        <v>4</v>
      </c>
      <c r="B20" s="419" t="s">
        <v>517</v>
      </c>
      <c r="C20" s="425" t="s">
        <v>92</v>
      </c>
      <c r="D20" s="421" t="s">
        <v>882</v>
      </c>
      <c r="E20" s="421" t="s">
        <v>109</v>
      </c>
      <c r="F20" s="421"/>
      <c r="G20" s="421" t="s">
        <v>894</v>
      </c>
      <c r="H20" s="421" t="s">
        <v>139</v>
      </c>
      <c r="I20" s="421" t="s">
        <v>895</v>
      </c>
      <c r="J20" s="421" t="s">
        <v>896</v>
      </c>
      <c r="K20" s="421" t="s">
        <v>915</v>
      </c>
      <c r="L20" s="421" t="s">
        <v>916</v>
      </c>
      <c r="M20" s="421" t="s">
        <v>439</v>
      </c>
      <c r="N20" s="499" t="s">
        <v>897</v>
      </c>
      <c r="O20" s="183"/>
    </row>
    <row r="21" spans="1:15" ht="78.75" customHeight="1" x14ac:dyDescent="0.25">
      <c r="A21" s="183">
        <v>5</v>
      </c>
      <c r="B21" s="419" t="s">
        <v>517</v>
      </c>
      <c r="C21" s="425" t="s">
        <v>92</v>
      </c>
      <c r="D21" s="421" t="s">
        <v>882</v>
      </c>
      <c r="E21" s="421" t="s">
        <v>109</v>
      </c>
      <c r="F21" s="421"/>
      <c r="G21" s="421" t="s">
        <v>898</v>
      </c>
      <c r="H21" s="421" t="s">
        <v>899</v>
      </c>
      <c r="I21" s="421" t="s">
        <v>917</v>
      </c>
      <c r="J21" s="421" t="s">
        <v>900</v>
      </c>
      <c r="K21" s="421" t="s">
        <v>901</v>
      </c>
      <c r="L21" s="421" t="s">
        <v>918</v>
      </c>
      <c r="M21" s="421" t="s">
        <v>429</v>
      </c>
      <c r="N21" s="499" t="s">
        <v>890</v>
      </c>
      <c r="O21" s="183"/>
    </row>
    <row r="22" spans="1:15" ht="79.5" customHeight="1" x14ac:dyDescent="0.25">
      <c r="A22" s="183">
        <v>6</v>
      </c>
      <c r="B22" s="419" t="s">
        <v>517</v>
      </c>
      <c r="C22" s="425" t="s">
        <v>92</v>
      </c>
      <c r="D22" s="421" t="s">
        <v>882</v>
      </c>
      <c r="E22" s="421" t="s">
        <v>110</v>
      </c>
      <c r="F22" s="421"/>
      <c r="G22" s="421" t="s">
        <v>902</v>
      </c>
      <c r="H22" s="421" t="s">
        <v>903</v>
      </c>
      <c r="I22" s="421" t="s">
        <v>919</v>
      </c>
      <c r="J22" s="421" t="s">
        <v>904</v>
      </c>
      <c r="K22" s="421" t="s">
        <v>905</v>
      </c>
      <c r="L22" s="421" t="s">
        <v>906</v>
      </c>
      <c r="M22" s="421" t="s">
        <v>429</v>
      </c>
      <c r="N22" s="499" t="s">
        <v>890</v>
      </c>
      <c r="O22" s="183"/>
    </row>
    <row r="23" spans="1:15" ht="78.75" customHeight="1" x14ac:dyDescent="0.25">
      <c r="A23" s="183">
        <v>7</v>
      </c>
      <c r="B23" s="419" t="s">
        <v>517</v>
      </c>
      <c r="C23" s="425" t="s">
        <v>92</v>
      </c>
      <c r="D23" s="421" t="s">
        <v>882</v>
      </c>
      <c r="E23" s="421" t="s">
        <v>110</v>
      </c>
      <c r="F23" s="421"/>
      <c r="G23" s="421" t="s">
        <v>907</v>
      </c>
      <c r="H23" s="421" t="s">
        <v>473</v>
      </c>
      <c r="I23" s="421" t="s">
        <v>908</v>
      </c>
      <c r="J23" s="421" t="s">
        <v>909</v>
      </c>
      <c r="K23" s="421" t="s">
        <v>910</v>
      </c>
      <c r="L23" s="421" t="s">
        <v>920</v>
      </c>
      <c r="M23" s="421" t="s">
        <v>429</v>
      </c>
      <c r="N23" s="499" t="s">
        <v>890</v>
      </c>
      <c r="O23" s="183"/>
    </row>
    <row r="24" spans="1:15" ht="78.75" customHeight="1" x14ac:dyDescent="0.25">
      <c r="A24" s="183">
        <v>9</v>
      </c>
      <c r="B24" s="419" t="s">
        <v>517</v>
      </c>
      <c r="C24" s="425" t="s">
        <v>92</v>
      </c>
      <c r="D24" s="421" t="s">
        <v>114</v>
      </c>
      <c r="E24" s="421" t="s">
        <v>921</v>
      </c>
      <c r="F24" s="421"/>
      <c r="G24" s="421" t="s">
        <v>922</v>
      </c>
      <c r="H24" s="421" t="s">
        <v>1038</v>
      </c>
      <c r="I24" s="421" t="s">
        <v>1048</v>
      </c>
      <c r="J24" s="421" t="s">
        <v>923</v>
      </c>
      <c r="K24" s="421" t="s">
        <v>924</v>
      </c>
      <c r="L24" s="421"/>
      <c r="M24" s="421" t="s">
        <v>440</v>
      </c>
      <c r="N24" s="499" t="s">
        <v>925</v>
      </c>
      <c r="O24" s="183"/>
    </row>
    <row r="25" spans="1:15" ht="90.75" customHeight="1" x14ac:dyDescent="0.25">
      <c r="A25" s="183">
        <v>9.1</v>
      </c>
      <c r="B25" s="419" t="s">
        <v>517</v>
      </c>
      <c r="C25" s="425" t="s">
        <v>92</v>
      </c>
      <c r="D25" s="421" t="s">
        <v>114</v>
      </c>
      <c r="E25" s="421" t="s">
        <v>921</v>
      </c>
      <c r="F25" s="421"/>
      <c r="G25" s="421" t="s">
        <v>922</v>
      </c>
      <c r="H25" s="421" t="s">
        <v>1049</v>
      </c>
      <c r="I25" s="421" t="s">
        <v>1050</v>
      </c>
      <c r="J25" s="421" t="s">
        <v>923</v>
      </c>
      <c r="K25" s="421" t="s">
        <v>924</v>
      </c>
      <c r="L25" s="421"/>
      <c r="M25" s="421" t="s">
        <v>440</v>
      </c>
      <c r="N25" s="499" t="s">
        <v>925</v>
      </c>
      <c r="O25" s="183"/>
    </row>
    <row r="26" spans="1:15" ht="78.75" customHeight="1" x14ac:dyDescent="0.25">
      <c r="A26" s="183">
        <v>10</v>
      </c>
      <c r="B26" s="419" t="s">
        <v>517</v>
      </c>
      <c r="C26" s="425" t="s">
        <v>92</v>
      </c>
      <c r="D26" s="421" t="s">
        <v>114</v>
      </c>
      <c r="E26" s="421" t="s">
        <v>926</v>
      </c>
      <c r="F26" s="421"/>
      <c r="G26" s="421" t="s">
        <v>927</v>
      </c>
      <c r="H26" s="421" t="s">
        <v>1051</v>
      </c>
      <c r="I26" s="421" t="s">
        <v>1052</v>
      </c>
      <c r="J26" s="421" t="s">
        <v>928</v>
      </c>
      <c r="K26" s="421" t="s">
        <v>929</v>
      </c>
      <c r="L26" s="421"/>
      <c r="M26" s="421" t="s">
        <v>429</v>
      </c>
      <c r="N26" s="499" t="s">
        <v>890</v>
      </c>
      <c r="O26" s="183"/>
    </row>
    <row r="27" spans="1:15" ht="78.75" customHeight="1" x14ac:dyDescent="0.25">
      <c r="A27" s="183">
        <v>11</v>
      </c>
      <c r="B27" s="419" t="s">
        <v>517</v>
      </c>
      <c r="C27" s="425" t="s">
        <v>92</v>
      </c>
      <c r="D27" s="421" t="s">
        <v>114</v>
      </c>
      <c r="E27" s="421" t="s">
        <v>113</v>
      </c>
      <c r="F27" s="421"/>
      <c r="G27" s="421" t="s">
        <v>930</v>
      </c>
      <c r="H27" s="421" t="s">
        <v>931</v>
      </c>
      <c r="I27" s="421" t="s">
        <v>932</v>
      </c>
      <c r="J27" s="421" t="s">
        <v>933</v>
      </c>
      <c r="K27" s="421" t="s">
        <v>934</v>
      </c>
      <c r="L27" s="421" t="s">
        <v>935</v>
      </c>
      <c r="M27" s="421" t="s">
        <v>936</v>
      </c>
      <c r="N27" s="421" t="s">
        <v>937</v>
      </c>
      <c r="O27" s="183"/>
    </row>
    <row r="28" spans="1:15" s="36" customFormat="1" ht="78.75" customHeight="1" x14ac:dyDescent="0.25">
      <c r="A28" s="426">
        <v>12</v>
      </c>
      <c r="B28" s="419" t="s">
        <v>517</v>
      </c>
      <c r="C28" s="425" t="s">
        <v>92</v>
      </c>
      <c r="D28" s="421" t="s">
        <v>114</v>
      </c>
      <c r="E28" s="421" t="s">
        <v>926</v>
      </c>
      <c r="F28" s="421"/>
      <c r="G28" s="421" t="s">
        <v>938</v>
      </c>
      <c r="H28" s="421" t="s">
        <v>939</v>
      </c>
      <c r="I28" s="421" t="s">
        <v>940</v>
      </c>
      <c r="J28" s="421" t="s">
        <v>942</v>
      </c>
      <c r="K28" s="421" t="s">
        <v>941</v>
      </c>
      <c r="L28" s="421" t="s">
        <v>943</v>
      </c>
      <c r="M28" s="421" t="s">
        <v>429</v>
      </c>
      <c r="N28" s="424" t="s">
        <v>890</v>
      </c>
      <c r="O28" s="426"/>
    </row>
    <row r="29" spans="1:15" ht="103.5" customHeight="1" x14ac:dyDescent="0.25">
      <c r="A29" s="183">
        <v>14</v>
      </c>
      <c r="B29" s="419" t="s">
        <v>517</v>
      </c>
      <c r="C29" s="425" t="s">
        <v>92</v>
      </c>
      <c r="D29" s="421" t="s">
        <v>114</v>
      </c>
      <c r="E29" s="421" t="s">
        <v>113</v>
      </c>
      <c r="F29" s="421"/>
      <c r="G29" s="421" t="s">
        <v>944</v>
      </c>
      <c r="H29" s="421" t="s">
        <v>945</v>
      </c>
      <c r="I29" s="421" t="s">
        <v>946</v>
      </c>
      <c r="J29" s="421" t="s">
        <v>947</v>
      </c>
      <c r="K29" s="421" t="s">
        <v>948</v>
      </c>
      <c r="L29" s="421" t="s">
        <v>949</v>
      </c>
      <c r="M29" s="421" t="s">
        <v>950</v>
      </c>
      <c r="N29" s="421" t="s">
        <v>951</v>
      </c>
      <c r="O29" s="183"/>
    </row>
    <row r="30" spans="1:15" ht="77.25" customHeight="1" x14ac:dyDescent="0.25">
      <c r="A30" s="183">
        <v>1</v>
      </c>
      <c r="B30" s="419" t="s">
        <v>517</v>
      </c>
      <c r="C30" s="427" t="s">
        <v>1057</v>
      </c>
      <c r="D30" s="421" t="s">
        <v>952</v>
      </c>
      <c r="E30" s="421" t="s">
        <v>163</v>
      </c>
      <c r="F30" s="421"/>
      <c r="G30" s="421" t="s">
        <v>953</v>
      </c>
      <c r="H30" s="421" t="s">
        <v>147</v>
      </c>
      <c r="I30" s="421" t="s">
        <v>147</v>
      </c>
      <c r="J30" s="421" t="s">
        <v>954</v>
      </c>
      <c r="K30" s="421" t="s">
        <v>955</v>
      </c>
      <c r="L30" s="421"/>
      <c r="M30" s="421" t="s">
        <v>957</v>
      </c>
      <c r="N30" s="424" t="s">
        <v>956</v>
      </c>
      <c r="O30" s="183"/>
    </row>
    <row r="31" spans="1:15" ht="79.5" customHeight="1" x14ac:dyDescent="0.25">
      <c r="A31" s="183">
        <v>2</v>
      </c>
      <c r="B31" s="419" t="s">
        <v>517</v>
      </c>
      <c r="C31" s="427" t="s">
        <v>1057</v>
      </c>
      <c r="D31" s="421" t="s">
        <v>952</v>
      </c>
      <c r="E31" s="421" t="s">
        <v>163</v>
      </c>
      <c r="F31" s="421"/>
      <c r="G31" s="421" t="s">
        <v>958</v>
      </c>
      <c r="H31" s="421" t="s">
        <v>476</v>
      </c>
      <c r="I31" s="421" t="s">
        <v>959</v>
      </c>
      <c r="J31" s="421" t="s">
        <v>1062</v>
      </c>
      <c r="K31" s="421" t="s">
        <v>960</v>
      </c>
      <c r="L31" s="421" t="s">
        <v>961</v>
      </c>
      <c r="M31" s="421" t="s">
        <v>962</v>
      </c>
      <c r="N31" s="421" t="s">
        <v>963</v>
      </c>
      <c r="O31" s="183"/>
    </row>
    <row r="32" spans="1:15" ht="80.25" customHeight="1" x14ac:dyDescent="0.25">
      <c r="A32" s="183">
        <v>3</v>
      </c>
      <c r="B32" s="419" t="s">
        <v>517</v>
      </c>
      <c r="C32" s="427" t="s">
        <v>1057</v>
      </c>
      <c r="D32" s="421" t="s">
        <v>952</v>
      </c>
      <c r="E32" s="421" t="s">
        <v>116</v>
      </c>
      <c r="F32" s="421"/>
      <c r="G32" s="421" t="s">
        <v>964</v>
      </c>
      <c r="H32" s="421" t="s">
        <v>117</v>
      </c>
      <c r="I32" s="421" t="s">
        <v>965</v>
      </c>
      <c r="J32" s="421" t="s">
        <v>966</v>
      </c>
      <c r="K32" s="421"/>
      <c r="L32" s="421" t="s">
        <v>967</v>
      </c>
      <c r="M32" s="421" t="s">
        <v>444</v>
      </c>
      <c r="N32" s="424" t="s">
        <v>968</v>
      </c>
      <c r="O32" s="183"/>
    </row>
    <row r="33" spans="1:15" ht="78.75" customHeight="1" x14ac:dyDescent="0.25">
      <c r="A33" s="183">
        <v>4</v>
      </c>
      <c r="B33" s="419" t="s">
        <v>517</v>
      </c>
      <c r="C33" s="427" t="s">
        <v>1057</v>
      </c>
      <c r="D33" s="421" t="s">
        <v>121</v>
      </c>
      <c r="E33" s="421" t="s">
        <v>118</v>
      </c>
      <c r="F33" s="421"/>
      <c r="G33" s="421" t="s">
        <v>969</v>
      </c>
      <c r="H33" s="421" t="s">
        <v>970</v>
      </c>
      <c r="I33" s="421" t="s">
        <v>971</v>
      </c>
      <c r="J33" s="421" t="s">
        <v>972</v>
      </c>
      <c r="K33" s="421" t="s">
        <v>973</v>
      </c>
      <c r="L33" s="421" t="s">
        <v>974</v>
      </c>
      <c r="M33" s="421" t="s">
        <v>429</v>
      </c>
      <c r="N33" s="424" t="s">
        <v>890</v>
      </c>
      <c r="O33" s="183"/>
    </row>
    <row r="34" spans="1:15" ht="80.25" customHeight="1" x14ac:dyDescent="0.25">
      <c r="A34" s="183">
        <v>5</v>
      </c>
      <c r="B34" s="419" t="s">
        <v>517</v>
      </c>
      <c r="C34" s="427" t="s">
        <v>1057</v>
      </c>
      <c r="D34" s="421" t="s">
        <v>121</v>
      </c>
      <c r="E34" s="421" t="s">
        <v>118</v>
      </c>
      <c r="F34" s="421"/>
      <c r="G34" s="421" t="s">
        <v>975</v>
      </c>
      <c r="H34" s="421" t="s">
        <v>477</v>
      </c>
      <c r="I34" s="421" t="s">
        <v>976</v>
      </c>
      <c r="J34" s="421" t="s">
        <v>977</v>
      </c>
      <c r="K34" s="421" t="s">
        <v>978</v>
      </c>
      <c r="L34" s="421" t="s">
        <v>979</v>
      </c>
      <c r="M34" s="421" t="s">
        <v>429</v>
      </c>
      <c r="N34" s="424" t="s">
        <v>890</v>
      </c>
      <c r="O34" s="183"/>
    </row>
    <row r="35" spans="1:15" ht="78.75" customHeight="1" x14ac:dyDescent="0.25">
      <c r="A35" s="183">
        <v>6</v>
      </c>
      <c r="B35" s="419" t="s">
        <v>517</v>
      </c>
      <c r="C35" s="427" t="s">
        <v>1057</v>
      </c>
      <c r="D35" s="421" t="s">
        <v>121</v>
      </c>
      <c r="E35" s="421" t="s">
        <v>118</v>
      </c>
      <c r="F35" s="421"/>
      <c r="G35" s="421" t="s">
        <v>980</v>
      </c>
      <c r="H35" s="421" t="s">
        <v>149</v>
      </c>
      <c r="I35" s="421" t="s">
        <v>981</v>
      </c>
      <c r="J35" s="421" t="s">
        <v>982</v>
      </c>
      <c r="K35" s="421" t="s">
        <v>978</v>
      </c>
      <c r="L35" s="421"/>
      <c r="M35" s="421" t="s">
        <v>429</v>
      </c>
      <c r="N35" s="424" t="s">
        <v>890</v>
      </c>
      <c r="O35" s="183"/>
    </row>
    <row r="36" spans="1:15" ht="78.75" customHeight="1" x14ac:dyDescent="0.25">
      <c r="A36" s="183">
        <v>7</v>
      </c>
      <c r="B36" s="419" t="s">
        <v>517</v>
      </c>
      <c r="C36" s="427" t="s">
        <v>1057</v>
      </c>
      <c r="D36" s="421" t="s">
        <v>983</v>
      </c>
      <c r="E36" s="421" t="s">
        <v>119</v>
      </c>
      <c r="F36" s="421"/>
      <c r="G36" s="421" t="s">
        <v>984</v>
      </c>
      <c r="H36" s="421" t="s">
        <v>985</v>
      </c>
      <c r="I36" s="421" t="s">
        <v>986</v>
      </c>
      <c r="J36" s="421" t="s">
        <v>987</v>
      </c>
      <c r="K36" s="421" t="s">
        <v>988</v>
      </c>
      <c r="L36" s="421" t="s">
        <v>989</v>
      </c>
      <c r="M36" s="421" t="s">
        <v>431</v>
      </c>
      <c r="N36" s="424" t="s">
        <v>990</v>
      </c>
      <c r="O36" s="183"/>
    </row>
    <row r="37" spans="1:15" ht="88.5" customHeight="1" x14ac:dyDescent="0.25">
      <c r="A37" s="183">
        <v>8</v>
      </c>
      <c r="B37" s="419" t="s">
        <v>517</v>
      </c>
      <c r="C37" s="427" t="s">
        <v>1057</v>
      </c>
      <c r="D37" s="421" t="s">
        <v>983</v>
      </c>
      <c r="E37" s="421" t="s">
        <v>119</v>
      </c>
      <c r="F37" s="421"/>
      <c r="G37" s="421" t="s">
        <v>991</v>
      </c>
      <c r="H37" s="421" t="s">
        <v>992</v>
      </c>
      <c r="I37" s="421" t="s">
        <v>993</v>
      </c>
      <c r="J37" s="421" t="s">
        <v>994</v>
      </c>
      <c r="K37" s="421" t="s">
        <v>995</v>
      </c>
      <c r="L37" s="421"/>
      <c r="M37" s="421" t="s">
        <v>429</v>
      </c>
      <c r="N37" s="424" t="s">
        <v>890</v>
      </c>
      <c r="O37" s="183"/>
    </row>
    <row r="38" spans="1:15" ht="78.75" customHeight="1" x14ac:dyDescent="0.25">
      <c r="A38" s="183">
        <v>9</v>
      </c>
      <c r="B38" s="419" t="s">
        <v>517</v>
      </c>
      <c r="C38" s="427" t="s">
        <v>1057</v>
      </c>
      <c r="D38" s="421" t="s">
        <v>983</v>
      </c>
      <c r="E38" s="421" t="s">
        <v>119</v>
      </c>
      <c r="F38" s="421"/>
      <c r="G38" s="421" t="s">
        <v>996</v>
      </c>
      <c r="H38" s="421" t="s">
        <v>998</v>
      </c>
      <c r="I38" s="421" t="s">
        <v>997</v>
      </c>
      <c r="J38" s="421" t="s">
        <v>999</v>
      </c>
      <c r="K38" s="421" t="s">
        <v>1000</v>
      </c>
      <c r="L38" s="421" t="s">
        <v>1001</v>
      </c>
      <c r="M38" s="421" t="s">
        <v>429</v>
      </c>
      <c r="N38" s="424" t="s">
        <v>890</v>
      </c>
      <c r="O38" s="183"/>
    </row>
    <row r="39" spans="1:15" ht="78.75" customHeight="1" x14ac:dyDescent="0.25">
      <c r="A39" s="183">
        <v>10</v>
      </c>
      <c r="B39" s="419" t="s">
        <v>517</v>
      </c>
      <c r="C39" s="427" t="s">
        <v>1057</v>
      </c>
      <c r="D39" s="421" t="s">
        <v>983</v>
      </c>
      <c r="E39" s="421" t="s">
        <v>120</v>
      </c>
      <c r="F39" s="421" t="s">
        <v>1002</v>
      </c>
      <c r="G39" s="421" t="s">
        <v>1015</v>
      </c>
      <c r="H39" s="421" t="s">
        <v>411</v>
      </c>
      <c r="I39" s="421" t="s">
        <v>1003</v>
      </c>
      <c r="J39" s="421" t="s">
        <v>1004</v>
      </c>
      <c r="K39" s="421" t="s">
        <v>1005</v>
      </c>
      <c r="L39" s="421" t="s">
        <v>1006</v>
      </c>
      <c r="M39" s="421" t="s">
        <v>430</v>
      </c>
      <c r="N39" s="424" t="s">
        <v>1007</v>
      </c>
      <c r="O39" s="183"/>
    </row>
    <row r="40" spans="1:15" ht="78.75" customHeight="1" x14ac:dyDescent="0.25">
      <c r="A40" s="183">
        <v>11</v>
      </c>
      <c r="B40" s="419" t="s">
        <v>517</v>
      </c>
      <c r="C40" s="427" t="s">
        <v>1057</v>
      </c>
      <c r="D40" s="421" t="s">
        <v>983</v>
      </c>
      <c r="E40" s="421" t="s">
        <v>120</v>
      </c>
      <c r="F40" s="421" t="s">
        <v>1002</v>
      </c>
      <c r="G40" s="421" t="s">
        <v>1016</v>
      </c>
      <c r="H40" s="421" t="s">
        <v>1008</v>
      </c>
      <c r="I40" s="421" t="s">
        <v>1008</v>
      </c>
      <c r="J40" s="421" t="s">
        <v>1009</v>
      </c>
      <c r="K40" s="421" t="s">
        <v>1010</v>
      </c>
      <c r="L40" s="421" t="s">
        <v>1011</v>
      </c>
      <c r="M40" s="428" t="s">
        <v>430</v>
      </c>
      <c r="N40" s="424" t="s">
        <v>1007</v>
      </c>
      <c r="O40" s="183"/>
    </row>
    <row r="41" spans="1:15" ht="78.75" customHeight="1" x14ac:dyDescent="0.25">
      <c r="A41" s="183">
        <v>12</v>
      </c>
      <c r="B41" s="419" t="s">
        <v>517</v>
      </c>
      <c r="C41" s="427" t="s">
        <v>1057</v>
      </c>
      <c r="D41" s="421" t="s">
        <v>983</v>
      </c>
      <c r="E41" s="421" t="s">
        <v>120</v>
      </c>
      <c r="F41" s="421" t="s">
        <v>1002</v>
      </c>
      <c r="G41" s="421" t="s">
        <v>1017</v>
      </c>
      <c r="H41" s="421" t="s">
        <v>1012</v>
      </c>
      <c r="I41" s="421" t="s">
        <v>1012</v>
      </c>
      <c r="J41" s="422" t="s">
        <v>1013</v>
      </c>
      <c r="K41" s="421" t="s">
        <v>1014</v>
      </c>
      <c r="L41" s="421" t="s">
        <v>1011</v>
      </c>
      <c r="M41" s="421" t="s">
        <v>430</v>
      </c>
      <c r="N41" s="424" t="s">
        <v>1007</v>
      </c>
      <c r="O41" s="183"/>
    </row>
    <row r="42" spans="1:15" ht="78.75" customHeight="1" x14ac:dyDescent="0.25">
      <c r="A42" s="183">
        <v>13</v>
      </c>
      <c r="B42" s="419" t="s">
        <v>517</v>
      </c>
      <c r="C42" s="427" t="s">
        <v>1057</v>
      </c>
      <c r="D42" s="421" t="s">
        <v>983</v>
      </c>
      <c r="E42" s="421" t="s">
        <v>120</v>
      </c>
      <c r="F42" s="421" t="s">
        <v>1002</v>
      </c>
      <c r="G42" s="421" t="s">
        <v>1018</v>
      </c>
      <c r="H42" s="421" t="s">
        <v>1024</v>
      </c>
      <c r="I42" s="421" t="s">
        <v>1024</v>
      </c>
      <c r="J42" s="421" t="s">
        <v>1013</v>
      </c>
      <c r="K42" s="421" t="s">
        <v>1019</v>
      </c>
      <c r="L42" s="421" t="s">
        <v>1011</v>
      </c>
      <c r="M42" s="421" t="s">
        <v>430</v>
      </c>
      <c r="N42" s="424" t="s">
        <v>1007</v>
      </c>
      <c r="O42" s="183"/>
    </row>
    <row r="43" spans="1:15" ht="78.75" customHeight="1" x14ac:dyDescent="0.25">
      <c r="A43" s="183">
        <v>14</v>
      </c>
      <c r="B43" s="419" t="s">
        <v>517</v>
      </c>
      <c r="C43" s="427" t="s">
        <v>1057</v>
      </c>
      <c r="D43" s="421" t="s">
        <v>983</v>
      </c>
      <c r="E43" s="421" t="s">
        <v>120</v>
      </c>
      <c r="F43" s="421"/>
      <c r="G43" s="421" t="s">
        <v>1020</v>
      </c>
      <c r="H43" s="421" t="s">
        <v>1021</v>
      </c>
      <c r="I43" s="421" t="s">
        <v>1021</v>
      </c>
      <c r="J43" s="421" t="s">
        <v>1022</v>
      </c>
      <c r="K43" s="421" t="s">
        <v>1023</v>
      </c>
      <c r="L43" s="421"/>
      <c r="M43" s="421" t="s">
        <v>429</v>
      </c>
      <c r="N43" s="424" t="s">
        <v>890</v>
      </c>
      <c r="O43" s="183"/>
    </row>
    <row r="44" spans="1:15" x14ac:dyDescent="0.25">
      <c r="A44" s="183"/>
      <c r="B44" s="183"/>
      <c r="C44" s="183"/>
      <c r="D44" s="183"/>
      <c r="E44" s="183"/>
      <c r="F44" s="183"/>
      <c r="G44" s="183"/>
      <c r="H44" s="183"/>
      <c r="I44" s="183"/>
      <c r="J44" s="183"/>
      <c r="K44" s="183"/>
      <c r="L44" s="183"/>
      <c r="M44" s="183"/>
      <c r="N44" s="183"/>
      <c r="O44" s="183"/>
    </row>
    <row r="45" spans="1:15" x14ac:dyDescent="0.25">
      <c r="A45" s="183"/>
      <c r="B45" s="183"/>
      <c r="C45" s="183"/>
      <c r="D45" s="183"/>
      <c r="E45" s="183"/>
      <c r="F45" s="183"/>
      <c r="G45" s="183"/>
      <c r="H45" s="183"/>
      <c r="I45" s="183"/>
      <c r="J45" s="183"/>
      <c r="K45" s="183"/>
      <c r="L45" s="183"/>
      <c r="M45" s="183"/>
      <c r="N45" s="183"/>
      <c r="O45" s="183"/>
    </row>
    <row r="46" spans="1:15" x14ac:dyDescent="0.25">
      <c r="A46" s="183"/>
      <c r="B46" s="183"/>
      <c r="C46" s="183"/>
      <c r="D46" s="183"/>
      <c r="E46" s="183"/>
      <c r="F46" s="183"/>
      <c r="G46" s="183"/>
      <c r="H46" s="183"/>
      <c r="I46" s="183"/>
      <c r="J46" s="183"/>
      <c r="K46" s="183"/>
      <c r="L46" s="183"/>
      <c r="M46" s="183"/>
      <c r="N46" s="183"/>
      <c r="O46" s="183"/>
    </row>
    <row r="47" spans="1:15" x14ac:dyDescent="0.25">
      <c r="A47" s="21"/>
      <c r="B47" s="21"/>
      <c r="C47" s="21"/>
      <c r="D47" s="21"/>
      <c r="E47" s="21"/>
      <c r="F47" s="21"/>
      <c r="G47" s="21"/>
      <c r="H47" s="21"/>
      <c r="I47" s="21"/>
      <c r="J47" s="21"/>
      <c r="K47" s="21"/>
      <c r="L47" s="21"/>
      <c r="M47" s="21"/>
      <c r="N47" s="21"/>
      <c r="O47" s="21"/>
    </row>
    <row r="48" spans="1:15" x14ac:dyDescent="0.25">
      <c r="A48" s="21"/>
      <c r="B48" s="21"/>
      <c r="C48" s="21"/>
      <c r="D48" s="21"/>
      <c r="E48" s="21"/>
      <c r="F48" s="21"/>
      <c r="G48" s="21"/>
      <c r="H48" s="21"/>
      <c r="I48" s="21"/>
      <c r="J48" s="21"/>
      <c r="K48" s="21"/>
      <c r="L48" s="21"/>
      <c r="M48" s="21"/>
      <c r="N48" s="21"/>
      <c r="O48" s="21"/>
    </row>
  </sheetData>
  <hyperlinks>
    <hyperlink ref="N14" r:id="rId1"/>
    <hyperlink ref="N17" r:id="rId2"/>
    <hyperlink ref="N18" r:id="rId3"/>
    <hyperlink ref="N19" r:id="rId4"/>
    <hyperlink ref="N20" r:id="rId5"/>
    <hyperlink ref="N21" r:id="rId6"/>
    <hyperlink ref="N22" r:id="rId7"/>
    <hyperlink ref="N23" r:id="rId8"/>
    <hyperlink ref="N26" r:id="rId9"/>
    <hyperlink ref="N28" r:id="rId10"/>
    <hyperlink ref="N30" r:id="rId11"/>
    <hyperlink ref="N32" r:id="rId12"/>
    <hyperlink ref="N33" r:id="rId13"/>
    <hyperlink ref="N34" r:id="rId14"/>
    <hyperlink ref="N35" r:id="rId15"/>
    <hyperlink ref="N36" r:id="rId16"/>
    <hyperlink ref="N37" r:id="rId17"/>
    <hyperlink ref="N38" r:id="rId18"/>
    <hyperlink ref="N39" r:id="rId19"/>
    <hyperlink ref="N40" r:id="rId20"/>
    <hyperlink ref="N41" r:id="rId21"/>
    <hyperlink ref="N42" r:id="rId22"/>
    <hyperlink ref="N43" r:id="rId23"/>
    <hyperlink ref="N25" r:id="rId24"/>
    <hyperlink ref="N24" r:id="rId25"/>
    <hyperlink ref="N15" r:id="rId26"/>
    <hyperlink ref="N16" r:id="rId27"/>
  </hyperlinks>
  <pageMargins left="0.7" right="0.7" top="0.75" bottom="0.75" header="0.3" footer="0.3"/>
  <pageSetup orientation="portrait" horizontalDpi="4294967293" verticalDpi="0" r:id="rId28"/>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314"/>
  <sheetViews>
    <sheetView showGridLines="0" zoomScale="70" zoomScaleNormal="70" workbookViewId="0">
      <pane xSplit="3" ySplit="4" topLeftCell="D5" activePane="bottomRight" state="frozen"/>
      <selection activeCell="P27" sqref="P27"/>
      <selection pane="topRight" activeCell="P27" sqref="P27"/>
      <selection pane="bottomLeft" activeCell="P27" sqref="P27"/>
      <selection pane="bottomRight" activeCell="A8" sqref="A8"/>
    </sheetView>
  </sheetViews>
  <sheetFormatPr baseColWidth="10" defaultColWidth="9.140625" defaultRowHeight="15" x14ac:dyDescent="0.25"/>
  <cols>
    <col min="1" max="1" width="18" style="3" customWidth="1"/>
    <col min="2" max="2" width="23" style="3" customWidth="1"/>
    <col min="3" max="3" width="9.85546875" style="3" customWidth="1"/>
    <col min="4" max="5" width="11.42578125" style="3" customWidth="1"/>
    <col min="6" max="6" width="21.28515625" style="3" customWidth="1"/>
    <col min="7" max="40" width="11.42578125" style="3" customWidth="1"/>
    <col min="41" max="16384" width="9.140625" style="3"/>
  </cols>
  <sheetData>
    <row r="1" spans="1:49" x14ac:dyDescent="0.25">
      <c r="A1" s="510"/>
      <c r="B1" s="510"/>
      <c r="C1" s="510"/>
      <c r="D1" s="510"/>
      <c r="E1" s="510"/>
      <c r="F1" s="510"/>
      <c r="G1" s="510"/>
      <c r="H1" s="510"/>
      <c r="I1" s="510"/>
      <c r="J1" s="510"/>
      <c r="K1" s="510"/>
      <c r="L1" s="510"/>
      <c r="M1" s="510"/>
      <c r="N1" s="510"/>
      <c r="O1" s="510"/>
      <c r="P1" s="510"/>
      <c r="Q1" s="510"/>
      <c r="R1" s="510"/>
      <c r="S1" s="510"/>
      <c r="T1" s="510"/>
      <c r="U1" s="510"/>
      <c r="V1" s="510"/>
      <c r="W1" s="510"/>
      <c r="X1" s="510"/>
      <c r="Y1" s="510"/>
      <c r="Z1" s="510"/>
      <c r="AA1" s="510"/>
      <c r="AB1" s="510"/>
      <c r="AC1" s="510"/>
      <c r="AD1" s="510"/>
      <c r="AE1" s="510"/>
      <c r="AF1" s="510"/>
      <c r="AG1" s="510"/>
      <c r="AH1" s="510"/>
      <c r="AI1" s="510"/>
      <c r="AJ1" s="510"/>
      <c r="AK1" s="510"/>
      <c r="AL1" s="510"/>
      <c r="AM1" s="510"/>
      <c r="AN1" s="510"/>
      <c r="AO1" s="16"/>
      <c r="AP1" s="16"/>
      <c r="AQ1" s="16"/>
      <c r="AR1" s="16"/>
      <c r="AS1" s="16"/>
      <c r="AT1" s="16"/>
      <c r="AU1" s="16"/>
      <c r="AV1" s="16"/>
      <c r="AW1" s="16"/>
    </row>
    <row r="2" spans="1:49" s="14" customFormat="1" ht="129" customHeight="1" x14ac:dyDescent="0.2">
      <c r="A2" s="117" t="s">
        <v>42</v>
      </c>
      <c r="B2" s="56" t="s">
        <v>41</v>
      </c>
      <c r="C2" s="57" t="s">
        <v>419</v>
      </c>
      <c r="D2" s="132" t="s">
        <v>129</v>
      </c>
      <c r="E2" s="132" t="s">
        <v>130</v>
      </c>
      <c r="F2" s="132" t="s">
        <v>131</v>
      </c>
      <c r="G2" s="132" t="s">
        <v>132</v>
      </c>
      <c r="H2" s="132" t="s">
        <v>133</v>
      </c>
      <c r="I2" s="132" t="s">
        <v>424</v>
      </c>
      <c r="J2" s="132" t="s">
        <v>100</v>
      </c>
      <c r="K2" s="132" t="s">
        <v>470</v>
      </c>
      <c r="L2" s="132" t="s">
        <v>1042</v>
      </c>
      <c r="M2" s="132" t="s">
        <v>137</v>
      </c>
      <c r="N2" s="132" t="s">
        <v>138</v>
      </c>
      <c r="O2" s="132" t="s">
        <v>472</v>
      </c>
      <c r="P2" s="132" t="s">
        <v>139</v>
      </c>
      <c r="Q2" s="132" t="s">
        <v>140</v>
      </c>
      <c r="R2" s="132" t="s">
        <v>474</v>
      </c>
      <c r="S2" s="132" t="s">
        <v>418</v>
      </c>
      <c r="T2" s="132" t="s">
        <v>475</v>
      </c>
      <c r="U2" s="132" t="s">
        <v>1051</v>
      </c>
      <c r="V2" s="132" t="s">
        <v>468</v>
      </c>
      <c r="W2" s="132" t="s">
        <v>144</v>
      </c>
      <c r="X2" s="132" t="s">
        <v>142</v>
      </c>
      <c r="Y2" s="132" t="s">
        <v>161</v>
      </c>
      <c r="Z2" s="132" t="s">
        <v>476</v>
      </c>
      <c r="AA2" s="132" t="s">
        <v>117</v>
      </c>
      <c r="AB2" s="132" t="s">
        <v>148</v>
      </c>
      <c r="AC2" s="132" t="s">
        <v>477</v>
      </c>
      <c r="AD2" s="132" t="s">
        <v>149</v>
      </c>
      <c r="AE2" s="132" t="s">
        <v>150</v>
      </c>
      <c r="AF2" s="132" t="s">
        <v>151</v>
      </c>
      <c r="AG2" s="132" t="s">
        <v>152</v>
      </c>
      <c r="AH2" s="132" t="s">
        <v>411</v>
      </c>
      <c r="AI2" s="132" t="s">
        <v>415</v>
      </c>
      <c r="AJ2" s="132" t="s">
        <v>416</v>
      </c>
      <c r="AK2" s="132" t="s">
        <v>414</v>
      </c>
      <c r="AL2" s="132" t="s">
        <v>153</v>
      </c>
      <c r="AM2" s="27"/>
      <c r="AN2" s="27"/>
      <c r="AO2" s="137"/>
      <c r="AP2" s="137"/>
      <c r="AQ2" s="137"/>
      <c r="AR2" s="137"/>
      <c r="AS2" s="137"/>
      <c r="AT2" s="137"/>
      <c r="AU2" s="137"/>
      <c r="AV2" s="137"/>
      <c r="AW2" s="137"/>
    </row>
    <row r="3" spans="1:49" s="14" customFormat="1" ht="17.25" customHeight="1" x14ac:dyDescent="0.2">
      <c r="A3" s="117"/>
      <c r="B3" s="56"/>
      <c r="C3" s="57"/>
      <c r="D3" s="165">
        <v>1</v>
      </c>
      <c r="E3" s="165">
        <v>2</v>
      </c>
      <c r="F3" s="165">
        <v>3</v>
      </c>
      <c r="G3" s="165">
        <v>4</v>
      </c>
      <c r="H3" s="165">
        <v>5</v>
      </c>
      <c r="I3" s="165">
        <v>6</v>
      </c>
      <c r="J3" s="165">
        <v>7</v>
      </c>
      <c r="K3" s="165">
        <v>8</v>
      </c>
      <c r="L3" s="165">
        <v>9</v>
      </c>
      <c r="M3" s="166">
        <v>1</v>
      </c>
      <c r="N3" s="166">
        <v>2</v>
      </c>
      <c r="O3" s="166">
        <v>3</v>
      </c>
      <c r="P3" s="166">
        <v>4</v>
      </c>
      <c r="Q3" s="166">
        <v>5</v>
      </c>
      <c r="R3" s="166">
        <v>6</v>
      </c>
      <c r="S3" s="166">
        <v>7</v>
      </c>
      <c r="T3" s="166">
        <v>8</v>
      </c>
      <c r="U3" s="166">
        <v>9</v>
      </c>
      <c r="V3" s="166">
        <v>10</v>
      </c>
      <c r="W3" s="166">
        <v>11</v>
      </c>
      <c r="X3" s="166">
        <v>12</v>
      </c>
      <c r="Y3" s="167">
        <v>1</v>
      </c>
      <c r="Z3" s="167">
        <v>2</v>
      </c>
      <c r="AA3" s="167">
        <v>3</v>
      </c>
      <c r="AB3" s="167">
        <v>4</v>
      </c>
      <c r="AC3" s="167">
        <v>5</v>
      </c>
      <c r="AD3" s="167">
        <v>6</v>
      </c>
      <c r="AE3" s="167">
        <v>7</v>
      </c>
      <c r="AF3" s="167">
        <v>8</v>
      </c>
      <c r="AG3" s="167">
        <v>9</v>
      </c>
      <c r="AH3" s="167">
        <v>10</v>
      </c>
      <c r="AI3" s="167">
        <v>11</v>
      </c>
      <c r="AJ3" s="167">
        <v>12</v>
      </c>
      <c r="AK3" s="167">
        <v>13</v>
      </c>
      <c r="AL3" s="167">
        <v>14</v>
      </c>
      <c r="AM3" s="27"/>
      <c r="AN3" s="27"/>
      <c r="AO3" s="137"/>
      <c r="AP3" s="137"/>
      <c r="AQ3" s="137"/>
      <c r="AR3" s="137"/>
      <c r="AS3" s="137"/>
      <c r="AT3" s="137"/>
      <c r="AU3" s="137"/>
      <c r="AV3" s="137"/>
      <c r="AW3" s="137"/>
    </row>
    <row r="4" spans="1:49" x14ac:dyDescent="0.25">
      <c r="A4" s="114"/>
      <c r="B4" s="26" t="s">
        <v>87</v>
      </c>
      <c r="C4" s="21"/>
      <c r="D4" s="168">
        <v>2012</v>
      </c>
      <c r="E4" s="168" t="s">
        <v>423</v>
      </c>
      <c r="F4" s="168" t="s">
        <v>541</v>
      </c>
      <c r="G4" s="168">
        <v>2012</v>
      </c>
      <c r="H4" s="168">
        <v>2012</v>
      </c>
      <c r="I4" s="85" t="s">
        <v>422</v>
      </c>
      <c r="J4" s="85">
        <v>2017</v>
      </c>
      <c r="K4" s="85">
        <v>2017</v>
      </c>
      <c r="L4" s="85">
        <v>2017</v>
      </c>
      <c r="M4" s="86">
        <v>2009</v>
      </c>
      <c r="N4" s="86">
        <v>2013</v>
      </c>
      <c r="O4" s="86">
        <v>2013</v>
      </c>
      <c r="P4" s="86">
        <v>2003</v>
      </c>
      <c r="Q4" s="86">
        <v>2013</v>
      </c>
      <c r="R4" s="86">
        <v>2013</v>
      </c>
      <c r="S4" s="86">
        <v>2013</v>
      </c>
      <c r="T4" s="86" t="s">
        <v>408</v>
      </c>
      <c r="U4" s="86">
        <v>2013</v>
      </c>
      <c r="V4" s="86">
        <v>2002</v>
      </c>
      <c r="W4" s="88">
        <v>2013</v>
      </c>
      <c r="X4" s="86">
        <v>2017</v>
      </c>
      <c r="Y4" s="89">
        <v>2012</v>
      </c>
      <c r="Z4" s="89">
        <v>2015</v>
      </c>
      <c r="AA4" s="89">
        <v>2015</v>
      </c>
      <c r="AB4" s="89">
        <v>2013</v>
      </c>
      <c r="AC4" s="89">
        <v>2013</v>
      </c>
      <c r="AD4" s="89">
        <v>2013</v>
      </c>
      <c r="AE4" s="89">
        <v>2013</v>
      </c>
      <c r="AF4" s="89">
        <v>2013</v>
      </c>
      <c r="AG4" s="89">
        <v>2013</v>
      </c>
      <c r="AH4" s="89">
        <v>2016</v>
      </c>
      <c r="AI4" s="89">
        <v>2016</v>
      </c>
      <c r="AJ4" s="89">
        <v>2016</v>
      </c>
      <c r="AK4" s="89">
        <v>2016</v>
      </c>
      <c r="AL4" s="89">
        <v>2013</v>
      </c>
      <c r="AM4" s="29"/>
      <c r="AN4" s="29"/>
      <c r="AO4" s="16"/>
      <c r="AP4" s="16"/>
      <c r="AQ4" s="16"/>
      <c r="AR4" s="16"/>
      <c r="AS4" s="16"/>
      <c r="AT4" s="16"/>
      <c r="AU4" s="16"/>
      <c r="AV4" s="16"/>
      <c r="AW4" s="16"/>
    </row>
    <row r="5" spans="1:49" x14ac:dyDescent="0.25">
      <c r="A5" s="138" t="s">
        <v>229</v>
      </c>
      <c r="B5" s="139" t="s">
        <v>171</v>
      </c>
      <c r="C5" s="140">
        <v>101</v>
      </c>
      <c r="D5" s="87">
        <v>2012</v>
      </c>
      <c r="E5" s="87" t="s">
        <v>423</v>
      </c>
      <c r="F5" s="87" t="s">
        <v>541</v>
      </c>
      <c r="G5" s="87">
        <v>2012</v>
      </c>
      <c r="H5" s="87">
        <v>2012</v>
      </c>
      <c r="I5" s="129" t="s">
        <v>422</v>
      </c>
      <c r="J5" s="87">
        <v>2017</v>
      </c>
      <c r="K5" s="87">
        <v>2017</v>
      </c>
      <c r="L5" s="87">
        <v>2017</v>
      </c>
      <c r="M5" s="87">
        <v>2009</v>
      </c>
      <c r="N5" s="87">
        <v>2013</v>
      </c>
      <c r="O5" s="87">
        <v>2013</v>
      </c>
      <c r="P5" s="87">
        <v>2003</v>
      </c>
      <c r="Q5" s="87">
        <v>2013</v>
      </c>
      <c r="R5" s="87">
        <v>2013</v>
      </c>
      <c r="S5" s="87">
        <v>2013</v>
      </c>
      <c r="T5" s="87" t="s">
        <v>408</v>
      </c>
      <c r="U5" s="87">
        <v>2013</v>
      </c>
      <c r="V5" s="87">
        <v>2002</v>
      </c>
      <c r="W5" s="129">
        <v>2013</v>
      </c>
      <c r="X5" s="87">
        <v>2017</v>
      </c>
      <c r="Y5" s="87">
        <v>2012</v>
      </c>
      <c r="Z5" s="87">
        <v>2015</v>
      </c>
      <c r="AA5" s="87">
        <v>2015</v>
      </c>
      <c r="AB5" s="87">
        <v>2013</v>
      </c>
      <c r="AC5" s="87">
        <v>2013</v>
      </c>
      <c r="AD5" s="87">
        <v>2013</v>
      </c>
      <c r="AE5" s="87">
        <v>2013</v>
      </c>
      <c r="AF5" s="87">
        <v>2013</v>
      </c>
      <c r="AG5" s="87">
        <v>2013</v>
      </c>
      <c r="AH5" s="87">
        <v>2016</v>
      </c>
      <c r="AI5" s="87">
        <v>2016</v>
      </c>
      <c r="AJ5" s="87">
        <v>2016</v>
      </c>
      <c r="AK5" s="87">
        <v>2016</v>
      </c>
      <c r="AL5" s="87">
        <v>2013</v>
      </c>
      <c r="AM5" s="31"/>
      <c r="AN5" s="31"/>
      <c r="AO5" s="64"/>
      <c r="AP5" s="77"/>
      <c r="AQ5" s="16"/>
      <c r="AR5" s="16"/>
      <c r="AS5" s="16"/>
      <c r="AT5" s="16"/>
      <c r="AU5" s="16"/>
      <c r="AV5" s="16"/>
      <c r="AW5" s="16"/>
    </row>
    <row r="6" spans="1:49" x14ac:dyDescent="0.25">
      <c r="A6" s="138" t="s">
        <v>229</v>
      </c>
      <c r="B6" s="139" t="s">
        <v>172</v>
      </c>
      <c r="C6" s="140">
        <v>102</v>
      </c>
      <c r="D6" s="87">
        <v>2012</v>
      </c>
      <c r="E6" s="87" t="s">
        <v>423</v>
      </c>
      <c r="F6" s="87" t="s">
        <v>542</v>
      </c>
      <c r="G6" s="87">
        <v>2012</v>
      </c>
      <c r="H6" s="87">
        <v>2012</v>
      </c>
      <c r="I6" s="129" t="s">
        <v>422</v>
      </c>
      <c r="J6" s="87">
        <v>2017</v>
      </c>
      <c r="K6" s="87">
        <v>2017</v>
      </c>
      <c r="L6" s="87">
        <v>2017</v>
      </c>
      <c r="M6" s="87">
        <v>2009</v>
      </c>
      <c r="N6" s="87">
        <v>2013</v>
      </c>
      <c r="O6" s="87">
        <v>2013</v>
      </c>
      <c r="P6" s="87">
        <v>2003</v>
      </c>
      <c r="Q6" s="87">
        <v>2013</v>
      </c>
      <c r="R6" s="87">
        <v>2013</v>
      </c>
      <c r="S6" s="87">
        <v>2013</v>
      </c>
      <c r="T6" s="87" t="s">
        <v>408</v>
      </c>
      <c r="U6" s="87">
        <v>2013</v>
      </c>
      <c r="V6" s="87">
        <v>2002</v>
      </c>
      <c r="W6" s="129">
        <v>2013</v>
      </c>
      <c r="X6" s="87">
        <v>2017</v>
      </c>
      <c r="Y6" s="87">
        <v>2012</v>
      </c>
      <c r="Z6" s="87">
        <v>2015</v>
      </c>
      <c r="AA6" s="87">
        <v>2015</v>
      </c>
      <c r="AB6" s="87">
        <v>2013</v>
      </c>
      <c r="AC6" s="87">
        <v>2013</v>
      </c>
      <c r="AD6" s="87">
        <v>2013</v>
      </c>
      <c r="AE6" s="87">
        <v>2013</v>
      </c>
      <c r="AF6" s="87">
        <v>2013</v>
      </c>
      <c r="AG6" s="87">
        <v>2013</v>
      </c>
      <c r="AH6" s="87">
        <v>2016</v>
      </c>
      <c r="AI6" s="87">
        <v>2016</v>
      </c>
      <c r="AJ6" s="87">
        <v>2016</v>
      </c>
      <c r="AK6" s="87">
        <v>2016</v>
      </c>
      <c r="AL6" s="87">
        <v>2013</v>
      </c>
      <c r="AM6" s="31"/>
      <c r="AN6" s="31"/>
      <c r="AO6" s="64"/>
      <c r="AP6" s="77"/>
      <c r="AQ6" s="16"/>
      <c r="AR6" s="16"/>
      <c r="AS6" s="16"/>
      <c r="AT6" s="16"/>
      <c r="AU6" s="16"/>
      <c r="AV6" s="16"/>
      <c r="AW6" s="16"/>
    </row>
    <row r="7" spans="1:49" x14ac:dyDescent="0.25">
      <c r="A7" s="138" t="s">
        <v>229</v>
      </c>
      <c r="B7" s="139" t="s">
        <v>173</v>
      </c>
      <c r="C7" s="140">
        <v>103</v>
      </c>
      <c r="D7" s="87">
        <v>2012</v>
      </c>
      <c r="E7" s="87" t="s">
        <v>423</v>
      </c>
      <c r="F7" s="87" t="s">
        <v>543</v>
      </c>
      <c r="G7" s="87">
        <v>2012</v>
      </c>
      <c r="H7" s="87">
        <v>2012</v>
      </c>
      <c r="I7" s="129" t="s">
        <v>422</v>
      </c>
      <c r="J7" s="87">
        <v>2017</v>
      </c>
      <c r="K7" s="87">
        <v>2017</v>
      </c>
      <c r="L7" s="87">
        <v>2017</v>
      </c>
      <c r="M7" s="87">
        <v>2009</v>
      </c>
      <c r="N7" s="87">
        <v>2013</v>
      </c>
      <c r="O7" s="87">
        <v>2013</v>
      </c>
      <c r="P7" s="87">
        <v>2003</v>
      </c>
      <c r="Q7" s="87">
        <v>2013</v>
      </c>
      <c r="R7" s="87">
        <v>2013</v>
      </c>
      <c r="S7" s="87">
        <v>2013</v>
      </c>
      <c r="T7" s="87" t="s">
        <v>408</v>
      </c>
      <c r="U7" s="87">
        <v>2013</v>
      </c>
      <c r="V7" s="87">
        <v>2002</v>
      </c>
      <c r="W7" s="129">
        <v>2013</v>
      </c>
      <c r="X7" s="87">
        <v>2017</v>
      </c>
      <c r="Y7" s="87">
        <v>2012</v>
      </c>
      <c r="Z7" s="87">
        <v>2015</v>
      </c>
      <c r="AA7" s="87">
        <v>2015</v>
      </c>
      <c r="AB7" s="87">
        <v>2013</v>
      </c>
      <c r="AC7" s="87">
        <v>2013</v>
      </c>
      <c r="AD7" s="87">
        <v>2013</v>
      </c>
      <c r="AE7" s="87">
        <v>2013</v>
      </c>
      <c r="AF7" s="87">
        <v>2013</v>
      </c>
      <c r="AG7" s="87">
        <v>2013</v>
      </c>
      <c r="AH7" s="87">
        <v>2016</v>
      </c>
      <c r="AI7" s="87">
        <v>2016</v>
      </c>
      <c r="AJ7" s="87">
        <v>2016</v>
      </c>
      <c r="AK7" s="87">
        <v>2016</v>
      </c>
      <c r="AL7" s="87">
        <v>2013</v>
      </c>
      <c r="AM7" s="31"/>
      <c r="AN7" s="31"/>
      <c r="AO7" s="64"/>
      <c r="AP7" s="77"/>
      <c r="AQ7" s="16"/>
      <c r="AR7" s="16"/>
      <c r="AS7" s="16"/>
      <c r="AT7" s="16"/>
      <c r="AU7" s="16"/>
      <c r="AV7" s="16"/>
      <c r="AW7" s="16"/>
    </row>
    <row r="8" spans="1:49" x14ac:dyDescent="0.25">
      <c r="A8" s="138" t="s">
        <v>229</v>
      </c>
      <c r="B8" s="139" t="s">
        <v>174</v>
      </c>
      <c r="C8" s="140">
        <v>104</v>
      </c>
      <c r="D8" s="87">
        <v>2012</v>
      </c>
      <c r="E8" s="87" t="s">
        <v>423</v>
      </c>
      <c r="F8" s="87" t="s">
        <v>544</v>
      </c>
      <c r="G8" s="87">
        <v>2012</v>
      </c>
      <c r="H8" s="87">
        <v>2012</v>
      </c>
      <c r="I8" s="129" t="s">
        <v>422</v>
      </c>
      <c r="J8" s="87">
        <v>2017</v>
      </c>
      <c r="K8" s="87">
        <v>2017</v>
      </c>
      <c r="L8" s="87">
        <v>2017</v>
      </c>
      <c r="M8" s="87">
        <v>2009</v>
      </c>
      <c r="N8" s="87">
        <v>2013</v>
      </c>
      <c r="O8" s="87">
        <v>2013</v>
      </c>
      <c r="P8" s="87">
        <v>2003</v>
      </c>
      <c r="Q8" s="87">
        <v>2013</v>
      </c>
      <c r="R8" s="87">
        <v>2013</v>
      </c>
      <c r="S8" s="87">
        <v>2013</v>
      </c>
      <c r="T8" s="87" t="s">
        <v>408</v>
      </c>
      <c r="U8" s="87">
        <v>2013</v>
      </c>
      <c r="V8" s="87">
        <v>2002</v>
      </c>
      <c r="W8" s="129">
        <v>2013</v>
      </c>
      <c r="X8" s="87">
        <v>2017</v>
      </c>
      <c r="Y8" s="87">
        <v>2012</v>
      </c>
      <c r="Z8" s="87">
        <v>2015</v>
      </c>
      <c r="AA8" s="87">
        <v>2015</v>
      </c>
      <c r="AB8" s="87">
        <v>2013</v>
      </c>
      <c r="AC8" s="87">
        <v>2013</v>
      </c>
      <c r="AD8" s="87">
        <v>2013</v>
      </c>
      <c r="AE8" s="87">
        <v>2013</v>
      </c>
      <c r="AF8" s="87">
        <v>2013</v>
      </c>
      <c r="AG8" s="87">
        <v>2013</v>
      </c>
      <c r="AH8" s="87">
        <v>2016</v>
      </c>
      <c r="AI8" s="87">
        <v>2016</v>
      </c>
      <c r="AJ8" s="87">
        <v>2016</v>
      </c>
      <c r="AK8" s="87">
        <v>2016</v>
      </c>
      <c r="AL8" s="87">
        <v>2013</v>
      </c>
      <c r="AM8" s="31"/>
      <c r="AN8" s="31"/>
      <c r="AO8" s="64"/>
      <c r="AP8" s="77"/>
      <c r="AQ8" s="16"/>
      <c r="AR8" s="16"/>
      <c r="AS8" s="16"/>
      <c r="AT8" s="16"/>
      <c r="AU8" s="16"/>
      <c r="AV8" s="16"/>
      <c r="AW8" s="16"/>
    </row>
    <row r="9" spans="1:49" x14ac:dyDescent="0.25">
      <c r="A9" s="138" t="s">
        <v>229</v>
      </c>
      <c r="B9" s="139" t="s">
        <v>175</v>
      </c>
      <c r="C9" s="140">
        <v>105</v>
      </c>
      <c r="D9" s="87">
        <v>2012</v>
      </c>
      <c r="E9" s="87" t="s">
        <v>423</v>
      </c>
      <c r="F9" s="87" t="s">
        <v>545</v>
      </c>
      <c r="G9" s="87">
        <v>2012</v>
      </c>
      <c r="H9" s="87">
        <v>2012</v>
      </c>
      <c r="I9" s="129" t="s">
        <v>422</v>
      </c>
      <c r="J9" s="87">
        <v>2017</v>
      </c>
      <c r="K9" s="87">
        <v>2017</v>
      </c>
      <c r="L9" s="87">
        <v>2017</v>
      </c>
      <c r="M9" s="87">
        <v>2009</v>
      </c>
      <c r="N9" s="87">
        <v>2013</v>
      </c>
      <c r="O9" s="87">
        <v>2013</v>
      </c>
      <c r="P9" s="87">
        <v>2003</v>
      </c>
      <c r="Q9" s="87">
        <v>2013</v>
      </c>
      <c r="R9" s="87">
        <v>2013</v>
      </c>
      <c r="S9" s="87">
        <v>2013</v>
      </c>
      <c r="T9" s="87" t="s">
        <v>408</v>
      </c>
      <c r="U9" s="87">
        <v>2013</v>
      </c>
      <c r="V9" s="87">
        <v>2002</v>
      </c>
      <c r="W9" s="129">
        <v>2013</v>
      </c>
      <c r="X9" s="87">
        <v>2017</v>
      </c>
      <c r="Y9" s="87">
        <v>2012</v>
      </c>
      <c r="Z9" s="87">
        <v>2015</v>
      </c>
      <c r="AA9" s="87">
        <v>2015</v>
      </c>
      <c r="AB9" s="87">
        <v>2013</v>
      </c>
      <c r="AC9" s="87">
        <v>2013</v>
      </c>
      <c r="AD9" s="87">
        <v>2013</v>
      </c>
      <c r="AE9" s="87">
        <v>2013</v>
      </c>
      <c r="AF9" s="87">
        <v>2013</v>
      </c>
      <c r="AG9" s="87">
        <v>2013</v>
      </c>
      <c r="AH9" s="87">
        <v>2016</v>
      </c>
      <c r="AI9" s="87">
        <v>2016</v>
      </c>
      <c r="AJ9" s="87">
        <v>2016</v>
      </c>
      <c r="AK9" s="87">
        <v>2016</v>
      </c>
      <c r="AL9" s="87">
        <v>2013</v>
      </c>
      <c r="AM9" s="31"/>
      <c r="AN9" s="31"/>
      <c r="AO9" s="64"/>
      <c r="AP9" s="77"/>
      <c r="AQ9" s="16"/>
      <c r="AR9" s="16"/>
      <c r="AS9" s="16"/>
      <c r="AT9" s="16"/>
      <c r="AU9" s="16"/>
      <c r="AV9" s="16"/>
      <c r="AW9" s="16"/>
    </row>
    <row r="10" spans="1:49" x14ac:dyDescent="0.25">
      <c r="A10" s="138" t="s">
        <v>229</v>
      </c>
      <c r="B10" s="139" t="s">
        <v>73</v>
      </c>
      <c r="C10" s="140">
        <v>106</v>
      </c>
      <c r="D10" s="87">
        <v>2012</v>
      </c>
      <c r="E10" s="87" t="s">
        <v>423</v>
      </c>
      <c r="F10" s="87" t="s">
        <v>546</v>
      </c>
      <c r="G10" s="87">
        <v>2012</v>
      </c>
      <c r="H10" s="87">
        <v>2012</v>
      </c>
      <c r="I10" s="129" t="s">
        <v>422</v>
      </c>
      <c r="J10" s="87">
        <v>2017</v>
      </c>
      <c r="K10" s="87">
        <v>2017</v>
      </c>
      <c r="L10" s="87">
        <v>2017</v>
      </c>
      <c r="M10" s="87">
        <v>2009</v>
      </c>
      <c r="N10" s="87">
        <v>2013</v>
      </c>
      <c r="O10" s="87">
        <v>2013</v>
      </c>
      <c r="P10" s="87">
        <v>2003</v>
      </c>
      <c r="Q10" s="87">
        <v>2013</v>
      </c>
      <c r="R10" s="87">
        <v>2013</v>
      </c>
      <c r="S10" s="87">
        <v>2013</v>
      </c>
      <c r="T10" s="87" t="s">
        <v>408</v>
      </c>
      <c r="U10" s="87">
        <v>2013</v>
      </c>
      <c r="V10" s="87">
        <v>2002</v>
      </c>
      <c r="W10" s="129">
        <v>2013</v>
      </c>
      <c r="X10" s="87">
        <v>2017</v>
      </c>
      <c r="Y10" s="87">
        <v>2012</v>
      </c>
      <c r="Z10" s="87">
        <v>2015</v>
      </c>
      <c r="AA10" s="87">
        <v>2015</v>
      </c>
      <c r="AB10" s="87">
        <v>2013</v>
      </c>
      <c r="AC10" s="87">
        <v>2013</v>
      </c>
      <c r="AD10" s="87">
        <v>2013</v>
      </c>
      <c r="AE10" s="87">
        <v>2013</v>
      </c>
      <c r="AF10" s="87">
        <v>2013</v>
      </c>
      <c r="AG10" s="87">
        <v>2013</v>
      </c>
      <c r="AH10" s="87">
        <v>2016</v>
      </c>
      <c r="AI10" s="87">
        <v>2016</v>
      </c>
      <c r="AJ10" s="87">
        <v>2016</v>
      </c>
      <c r="AK10" s="87">
        <v>2016</v>
      </c>
      <c r="AL10" s="87">
        <v>2013</v>
      </c>
      <c r="AM10" s="31"/>
      <c r="AN10" s="31"/>
      <c r="AO10" s="64"/>
      <c r="AP10" s="77"/>
      <c r="AQ10" s="16"/>
      <c r="AR10" s="16"/>
      <c r="AS10" s="16"/>
      <c r="AT10" s="16"/>
      <c r="AU10" s="16"/>
      <c r="AV10" s="16"/>
      <c r="AW10" s="16"/>
    </row>
    <row r="11" spans="1:49" x14ac:dyDescent="0.25">
      <c r="A11" s="138" t="s">
        <v>229</v>
      </c>
      <c r="B11" s="141" t="s">
        <v>176</v>
      </c>
      <c r="C11" s="142">
        <v>107</v>
      </c>
      <c r="D11" s="87">
        <v>2012</v>
      </c>
      <c r="E11" s="87" t="s">
        <v>423</v>
      </c>
      <c r="F11" s="87" t="s">
        <v>547</v>
      </c>
      <c r="G11" s="87">
        <v>2012</v>
      </c>
      <c r="H11" s="87">
        <v>2012</v>
      </c>
      <c r="I11" s="129" t="s">
        <v>422</v>
      </c>
      <c r="J11" s="87">
        <v>2017</v>
      </c>
      <c r="K11" s="87">
        <v>2017</v>
      </c>
      <c r="L11" s="87">
        <v>2017</v>
      </c>
      <c r="M11" s="87">
        <v>2009</v>
      </c>
      <c r="N11" s="87">
        <v>2013</v>
      </c>
      <c r="O11" s="87">
        <v>2013</v>
      </c>
      <c r="P11" s="87">
        <v>2003</v>
      </c>
      <c r="Q11" s="87">
        <v>2013</v>
      </c>
      <c r="R11" s="87">
        <v>2013</v>
      </c>
      <c r="S11" s="87">
        <v>2013</v>
      </c>
      <c r="T11" s="87" t="s">
        <v>408</v>
      </c>
      <c r="U11" s="87">
        <v>2013</v>
      </c>
      <c r="V11" s="87">
        <v>2002</v>
      </c>
      <c r="W11" s="129">
        <v>2013</v>
      </c>
      <c r="X11" s="87">
        <v>2017</v>
      </c>
      <c r="Y11" s="87">
        <v>2012</v>
      </c>
      <c r="Z11" s="87">
        <v>2015</v>
      </c>
      <c r="AA11" s="87">
        <v>2015</v>
      </c>
      <c r="AB11" s="87">
        <v>2013</v>
      </c>
      <c r="AC11" s="87">
        <v>2013</v>
      </c>
      <c r="AD11" s="87">
        <v>2013</v>
      </c>
      <c r="AE11" s="87">
        <v>2013</v>
      </c>
      <c r="AF11" s="87">
        <v>2013</v>
      </c>
      <c r="AG11" s="87">
        <v>2013</v>
      </c>
      <c r="AH11" s="87">
        <v>2016</v>
      </c>
      <c r="AI11" s="87">
        <v>2016</v>
      </c>
      <c r="AJ11" s="87">
        <v>2016</v>
      </c>
      <c r="AK11" s="87">
        <v>2016</v>
      </c>
      <c r="AL11" s="87">
        <v>2013</v>
      </c>
      <c r="AM11" s="31"/>
      <c r="AN11" s="31"/>
      <c r="AO11" s="64"/>
      <c r="AP11" s="77"/>
      <c r="AQ11" s="16"/>
      <c r="AR11" s="16"/>
      <c r="AS11" s="16"/>
      <c r="AT11" s="16"/>
      <c r="AU11" s="16"/>
      <c r="AV11" s="16"/>
      <c r="AW11" s="16"/>
    </row>
    <row r="12" spans="1:49" x14ac:dyDescent="0.25">
      <c r="A12" s="138" t="s">
        <v>229</v>
      </c>
      <c r="B12" s="139" t="s">
        <v>177</v>
      </c>
      <c r="C12" s="140">
        <v>108</v>
      </c>
      <c r="D12" s="87">
        <v>2012</v>
      </c>
      <c r="E12" s="87" t="s">
        <v>423</v>
      </c>
      <c r="F12" s="87" t="s">
        <v>548</v>
      </c>
      <c r="G12" s="87">
        <v>2012</v>
      </c>
      <c r="H12" s="87">
        <v>2012</v>
      </c>
      <c r="I12" s="129" t="s">
        <v>422</v>
      </c>
      <c r="J12" s="87">
        <v>2017</v>
      </c>
      <c r="K12" s="87">
        <v>2017</v>
      </c>
      <c r="L12" s="87">
        <v>2017</v>
      </c>
      <c r="M12" s="87">
        <v>2009</v>
      </c>
      <c r="N12" s="87">
        <v>2013</v>
      </c>
      <c r="O12" s="87">
        <v>2013</v>
      </c>
      <c r="P12" s="87">
        <v>2003</v>
      </c>
      <c r="Q12" s="87">
        <v>2013</v>
      </c>
      <c r="R12" s="87">
        <v>2013</v>
      </c>
      <c r="S12" s="87">
        <v>2013</v>
      </c>
      <c r="T12" s="87" t="s">
        <v>408</v>
      </c>
      <c r="U12" s="87">
        <v>2013</v>
      </c>
      <c r="V12" s="87">
        <v>2002</v>
      </c>
      <c r="W12" s="129">
        <v>2013</v>
      </c>
      <c r="X12" s="87">
        <v>2017</v>
      </c>
      <c r="Y12" s="87">
        <v>2012</v>
      </c>
      <c r="Z12" s="87">
        <v>2015</v>
      </c>
      <c r="AA12" s="87">
        <v>2015</v>
      </c>
      <c r="AB12" s="87">
        <v>2013</v>
      </c>
      <c r="AC12" s="87">
        <v>2013</v>
      </c>
      <c r="AD12" s="87">
        <v>2013</v>
      </c>
      <c r="AE12" s="87">
        <v>2013</v>
      </c>
      <c r="AF12" s="87">
        <v>2013</v>
      </c>
      <c r="AG12" s="87">
        <v>2013</v>
      </c>
      <c r="AH12" s="87">
        <v>2016</v>
      </c>
      <c r="AI12" s="87">
        <v>2016</v>
      </c>
      <c r="AJ12" s="87">
        <v>2016</v>
      </c>
      <c r="AK12" s="87">
        <v>2016</v>
      </c>
      <c r="AL12" s="87">
        <v>2013</v>
      </c>
      <c r="AM12" s="31"/>
      <c r="AN12" s="31"/>
      <c r="AO12" s="64"/>
      <c r="AP12" s="77"/>
      <c r="AQ12" s="16"/>
      <c r="AR12" s="16"/>
      <c r="AS12" s="16"/>
      <c r="AT12" s="16"/>
      <c r="AU12" s="16"/>
      <c r="AV12" s="16"/>
      <c r="AW12" s="16"/>
    </row>
    <row r="13" spans="1:49" x14ac:dyDescent="0.25">
      <c r="A13" s="138" t="s">
        <v>230</v>
      </c>
      <c r="B13" s="139" t="s">
        <v>178</v>
      </c>
      <c r="C13" s="140">
        <v>201</v>
      </c>
      <c r="D13" s="87">
        <v>2012</v>
      </c>
      <c r="E13" s="87" t="s">
        <v>423</v>
      </c>
      <c r="F13" s="87" t="s">
        <v>549</v>
      </c>
      <c r="G13" s="87">
        <v>2012</v>
      </c>
      <c r="H13" s="87">
        <v>2012</v>
      </c>
      <c r="I13" s="129" t="s">
        <v>422</v>
      </c>
      <c r="J13" s="87">
        <v>2017</v>
      </c>
      <c r="K13" s="87">
        <v>2017</v>
      </c>
      <c r="L13" s="87">
        <v>2017</v>
      </c>
      <c r="M13" s="87">
        <v>2009</v>
      </c>
      <c r="N13" s="87">
        <v>2013</v>
      </c>
      <c r="O13" s="87">
        <v>2013</v>
      </c>
      <c r="P13" s="87">
        <v>2003</v>
      </c>
      <c r="Q13" s="87">
        <v>2013</v>
      </c>
      <c r="R13" s="87">
        <v>2013</v>
      </c>
      <c r="S13" s="87">
        <v>2013</v>
      </c>
      <c r="T13" s="87" t="s">
        <v>408</v>
      </c>
      <c r="U13" s="87">
        <v>2013</v>
      </c>
      <c r="V13" s="87">
        <v>2002</v>
      </c>
      <c r="W13" s="129">
        <v>2013</v>
      </c>
      <c r="X13" s="87">
        <v>2017</v>
      </c>
      <c r="Y13" s="87">
        <v>2012</v>
      </c>
      <c r="Z13" s="87">
        <v>2015</v>
      </c>
      <c r="AA13" s="87">
        <v>2015</v>
      </c>
      <c r="AB13" s="87">
        <v>2013</v>
      </c>
      <c r="AC13" s="87">
        <v>2013</v>
      </c>
      <c r="AD13" s="87">
        <v>2013</v>
      </c>
      <c r="AE13" s="87">
        <v>2013</v>
      </c>
      <c r="AF13" s="87">
        <v>2013</v>
      </c>
      <c r="AG13" s="87">
        <v>2013</v>
      </c>
      <c r="AH13" s="87">
        <v>2016</v>
      </c>
      <c r="AI13" s="87">
        <v>2016</v>
      </c>
      <c r="AJ13" s="87">
        <v>2016</v>
      </c>
      <c r="AK13" s="87">
        <v>2016</v>
      </c>
      <c r="AL13" s="87">
        <v>2013</v>
      </c>
      <c r="AM13" s="31"/>
      <c r="AN13" s="31"/>
      <c r="AO13" s="64"/>
      <c r="AP13" s="77"/>
      <c r="AQ13" s="16"/>
      <c r="AR13" s="16"/>
      <c r="AS13" s="16"/>
      <c r="AT13" s="16"/>
      <c r="AU13" s="16"/>
      <c r="AV13" s="16"/>
      <c r="AW13" s="16"/>
    </row>
    <row r="14" spans="1:49" x14ac:dyDescent="0.25">
      <c r="A14" s="138" t="s">
        <v>230</v>
      </c>
      <c r="B14" s="139" t="s">
        <v>179</v>
      </c>
      <c r="C14" s="140">
        <v>202</v>
      </c>
      <c r="D14" s="87">
        <v>2012</v>
      </c>
      <c r="E14" s="87" t="s">
        <v>423</v>
      </c>
      <c r="F14" s="87" t="s">
        <v>550</v>
      </c>
      <c r="G14" s="87">
        <v>2012</v>
      </c>
      <c r="H14" s="87">
        <v>2012</v>
      </c>
      <c r="I14" s="129" t="s">
        <v>422</v>
      </c>
      <c r="J14" s="87">
        <v>2017</v>
      </c>
      <c r="K14" s="87">
        <v>2017</v>
      </c>
      <c r="L14" s="87">
        <v>2017</v>
      </c>
      <c r="M14" s="87">
        <v>2009</v>
      </c>
      <c r="N14" s="87">
        <v>2013</v>
      </c>
      <c r="O14" s="87">
        <v>2013</v>
      </c>
      <c r="P14" s="87">
        <v>2003</v>
      </c>
      <c r="Q14" s="87">
        <v>2013</v>
      </c>
      <c r="R14" s="87">
        <v>2013</v>
      </c>
      <c r="S14" s="87">
        <v>2013</v>
      </c>
      <c r="T14" s="87" t="s">
        <v>408</v>
      </c>
      <c r="U14" s="87">
        <v>2013</v>
      </c>
      <c r="V14" s="87">
        <v>2002</v>
      </c>
      <c r="W14" s="129">
        <v>2013</v>
      </c>
      <c r="X14" s="87">
        <v>2017</v>
      </c>
      <c r="Y14" s="87">
        <v>2012</v>
      </c>
      <c r="Z14" s="87">
        <v>2015</v>
      </c>
      <c r="AA14" s="87">
        <v>2015</v>
      </c>
      <c r="AB14" s="87">
        <v>2013</v>
      </c>
      <c r="AC14" s="87">
        <v>2013</v>
      </c>
      <c r="AD14" s="87">
        <v>2013</v>
      </c>
      <c r="AE14" s="87">
        <v>2013</v>
      </c>
      <c r="AF14" s="87">
        <v>2013</v>
      </c>
      <c r="AG14" s="87">
        <v>2013</v>
      </c>
      <c r="AH14" s="87">
        <v>2016</v>
      </c>
      <c r="AI14" s="87">
        <v>2016</v>
      </c>
      <c r="AJ14" s="87">
        <v>2016</v>
      </c>
      <c r="AK14" s="87">
        <v>2016</v>
      </c>
      <c r="AL14" s="87">
        <v>2013</v>
      </c>
      <c r="AM14" s="31"/>
      <c r="AN14" s="31"/>
      <c r="AO14" s="64"/>
      <c r="AP14" s="77"/>
      <c r="AQ14" s="16"/>
      <c r="AR14" s="16"/>
      <c r="AS14" s="16"/>
      <c r="AT14" s="16"/>
      <c r="AU14" s="16"/>
      <c r="AV14" s="16"/>
      <c r="AW14" s="16"/>
    </row>
    <row r="15" spans="1:49" x14ac:dyDescent="0.25">
      <c r="A15" s="143" t="s">
        <v>230</v>
      </c>
      <c r="B15" s="139" t="s">
        <v>180</v>
      </c>
      <c r="C15" s="140">
        <v>203</v>
      </c>
      <c r="D15" s="87">
        <v>2012</v>
      </c>
      <c r="E15" s="87" t="s">
        <v>423</v>
      </c>
      <c r="F15" s="87" t="s">
        <v>551</v>
      </c>
      <c r="G15" s="87">
        <v>2012</v>
      </c>
      <c r="H15" s="87">
        <v>2012</v>
      </c>
      <c r="I15" s="129" t="s">
        <v>422</v>
      </c>
      <c r="J15" s="87">
        <v>2017</v>
      </c>
      <c r="K15" s="87">
        <v>2017</v>
      </c>
      <c r="L15" s="87">
        <v>2017</v>
      </c>
      <c r="M15" s="87">
        <v>2009</v>
      </c>
      <c r="N15" s="87">
        <v>2013</v>
      </c>
      <c r="O15" s="87">
        <v>2013</v>
      </c>
      <c r="P15" s="87">
        <v>2003</v>
      </c>
      <c r="Q15" s="87">
        <v>2013</v>
      </c>
      <c r="R15" s="87">
        <v>2013</v>
      </c>
      <c r="S15" s="87">
        <v>2013</v>
      </c>
      <c r="T15" s="87" t="s">
        <v>408</v>
      </c>
      <c r="U15" s="87">
        <v>2013</v>
      </c>
      <c r="V15" s="87">
        <v>2002</v>
      </c>
      <c r="W15" s="129">
        <v>2013</v>
      </c>
      <c r="X15" s="87">
        <v>2017</v>
      </c>
      <c r="Y15" s="87">
        <v>2012</v>
      </c>
      <c r="Z15" s="87">
        <v>2015</v>
      </c>
      <c r="AA15" s="87">
        <v>2015</v>
      </c>
      <c r="AB15" s="87">
        <v>2013</v>
      </c>
      <c r="AC15" s="87">
        <v>2013</v>
      </c>
      <c r="AD15" s="87">
        <v>2013</v>
      </c>
      <c r="AE15" s="87">
        <v>2013</v>
      </c>
      <c r="AF15" s="87">
        <v>2013</v>
      </c>
      <c r="AG15" s="87">
        <v>2013</v>
      </c>
      <c r="AH15" s="87">
        <v>2016</v>
      </c>
      <c r="AI15" s="87">
        <v>2016</v>
      </c>
      <c r="AJ15" s="87">
        <v>2016</v>
      </c>
      <c r="AK15" s="87">
        <v>2016</v>
      </c>
      <c r="AL15" s="87">
        <v>2013</v>
      </c>
      <c r="AM15" s="31"/>
      <c r="AN15" s="31"/>
      <c r="AO15" s="64"/>
      <c r="AP15" s="77"/>
      <c r="AQ15" s="16"/>
      <c r="AR15" s="16"/>
      <c r="AS15" s="16"/>
      <c r="AT15" s="16"/>
      <c r="AU15" s="16"/>
      <c r="AV15" s="16"/>
      <c r="AW15" s="16"/>
    </row>
    <row r="16" spans="1:49" x14ac:dyDescent="0.25">
      <c r="A16" s="143" t="s">
        <v>230</v>
      </c>
      <c r="B16" s="139" t="s">
        <v>181</v>
      </c>
      <c r="C16" s="140">
        <v>204</v>
      </c>
      <c r="D16" s="87">
        <v>2012</v>
      </c>
      <c r="E16" s="87" t="s">
        <v>423</v>
      </c>
      <c r="F16" s="87" t="s">
        <v>552</v>
      </c>
      <c r="G16" s="87">
        <v>2012</v>
      </c>
      <c r="H16" s="87">
        <v>2012</v>
      </c>
      <c r="I16" s="129" t="s">
        <v>422</v>
      </c>
      <c r="J16" s="87">
        <v>2017</v>
      </c>
      <c r="K16" s="87">
        <v>2017</v>
      </c>
      <c r="L16" s="87">
        <v>2017</v>
      </c>
      <c r="M16" s="87">
        <v>2009</v>
      </c>
      <c r="N16" s="87">
        <v>2013</v>
      </c>
      <c r="O16" s="87">
        <v>2013</v>
      </c>
      <c r="P16" s="87">
        <v>2003</v>
      </c>
      <c r="Q16" s="87">
        <v>2013</v>
      </c>
      <c r="R16" s="87">
        <v>2013</v>
      </c>
      <c r="S16" s="87">
        <v>2013</v>
      </c>
      <c r="T16" s="87" t="s">
        <v>408</v>
      </c>
      <c r="U16" s="87">
        <v>2013</v>
      </c>
      <c r="V16" s="87">
        <v>2002</v>
      </c>
      <c r="W16" s="129">
        <v>2013</v>
      </c>
      <c r="X16" s="87">
        <v>2017</v>
      </c>
      <c r="Y16" s="87">
        <v>2012</v>
      </c>
      <c r="Z16" s="87">
        <v>2015</v>
      </c>
      <c r="AA16" s="87">
        <v>2015</v>
      </c>
      <c r="AB16" s="87">
        <v>2013</v>
      </c>
      <c r="AC16" s="87">
        <v>2013</v>
      </c>
      <c r="AD16" s="87">
        <v>2013</v>
      </c>
      <c r="AE16" s="87">
        <v>2013</v>
      </c>
      <c r="AF16" s="87">
        <v>2013</v>
      </c>
      <c r="AG16" s="87">
        <v>2013</v>
      </c>
      <c r="AH16" s="87">
        <v>2016</v>
      </c>
      <c r="AI16" s="87">
        <v>2016</v>
      </c>
      <c r="AJ16" s="87">
        <v>2016</v>
      </c>
      <c r="AK16" s="87">
        <v>2016</v>
      </c>
      <c r="AL16" s="87">
        <v>2013</v>
      </c>
      <c r="AM16" s="31"/>
      <c r="AN16" s="31"/>
      <c r="AO16" s="64"/>
      <c r="AP16" s="77"/>
      <c r="AQ16" s="16"/>
      <c r="AR16" s="16"/>
      <c r="AS16" s="16"/>
      <c r="AT16" s="16"/>
      <c r="AU16" s="16"/>
      <c r="AV16" s="16"/>
      <c r="AW16" s="16"/>
    </row>
    <row r="17" spans="1:49" x14ac:dyDescent="0.25">
      <c r="A17" s="143" t="s">
        <v>230</v>
      </c>
      <c r="B17" s="139" t="s">
        <v>182</v>
      </c>
      <c r="C17" s="140">
        <v>205</v>
      </c>
      <c r="D17" s="87">
        <v>2012</v>
      </c>
      <c r="E17" s="87" t="s">
        <v>423</v>
      </c>
      <c r="F17" s="87" t="s">
        <v>553</v>
      </c>
      <c r="G17" s="87">
        <v>2012</v>
      </c>
      <c r="H17" s="87">
        <v>2012</v>
      </c>
      <c r="I17" s="129" t="s">
        <v>422</v>
      </c>
      <c r="J17" s="87">
        <v>2017</v>
      </c>
      <c r="K17" s="87">
        <v>2017</v>
      </c>
      <c r="L17" s="87">
        <v>2017</v>
      </c>
      <c r="M17" s="87">
        <v>2009</v>
      </c>
      <c r="N17" s="87">
        <v>2013</v>
      </c>
      <c r="O17" s="87">
        <v>2013</v>
      </c>
      <c r="P17" s="87">
        <v>2003</v>
      </c>
      <c r="Q17" s="87">
        <v>2013</v>
      </c>
      <c r="R17" s="87">
        <v>2013</v>
      </c>
      <c r="S17" s="87">
        <v>2013</v>
      </c>
      <c r="T17" s="87" t="s">
        <v>408</v>
      </c>
      <c r="U17" s="87">
        <v>2013</v>
      </c>
      <c r="V17" s="87">
        <v>2002</v>
      </c>
      <c r="W17" s="129">
        <v>2013</v>
      </c>
      <c r="X17" s="87">
        <v>2017</v>
      </c>
      <c r="Y17" s="87">
        <v>2012</v>
      </c>
      <c r="Z17" s="87">
        <v>2015</v>
      </c>
      <c r="AA17" s="87">
        <v>2015</v>
      </c>
      <c r="AB17" s="87">
        <v>2013</v>
      </c>
      <c r="AC17" s="87">
        <v>2013</v>
      </c>
      <c r="AD17" s="87">
        <v>2013</v>
      </c>
      <c r="AE17" s="87">
        <v>2013</v>
      </c>
      <c r="AF17" s="87">
        <v>2013</v>
      </c>
      <c r="AG17" s="87">
        <v>2013</v>
      </c>
      <c r="AH17" s="87">
        <v>2016</v>
      </c>
      <c r="AI17" s="87">
        <v>2016</v>
      </c>
      <c r="AJ17" s="87">
        <v>2016</v>
      </c>
      <c r="AK17" s="87">
        <v>2016</v>
      </c>
      <c r="AL17" s="87">
        <v>2013</v>
      </c>
      <c r="AM17" s="31"/>
      <c r="AN17" s="31"/>
      <c r="AO17" s="64"/>
      <c r="AP17" s="77"/>
      <c r="AQ17" s="16"/>
      <c r="AR17" s="16"/>
      <c r="AS17" s="16"/>
      <c r="AT17" s="16"/>
      <c r="AU17" s="16"/>
      <c r="AV17" s="16"/>
      <c r="AW17" s="16"/>
    </row>
    <row r="18" spans="1:49" x14ac:dyDescent="0.25">
      <c r="A18" s="143" t="s">
        <v>230</v>
      </c>
      <c r="B18" s="139" t="s">
        <v>183</v>
      </c>
      <c r="C18" s="140">
        <v>206</v>
      </c>
      <c r="D18" s="87">
        <v>2012</v>
      </c>
      <c r="E18" s="87" t="s">
        <v>423</v>
      </c>
      <c r="F18" s="87" t="s">
        <v>554</v>
      </c>
      <c r="G18" s="87">
        <v>2012</v>
      </c>
      <c r="H18" s="87">
        <v>2012</v>
      </c>
      <c r="I18" s="129" t="s">
        <v>422</v>
      </c>
      <c r="J18" s="87">
        <v>2017</v>
      </c>
      <c r="K18" s="87">
        <v>2017</v>
      </c>
      <c r="L18" s="87">
        <v>2017</v>
      </c>
      <c r="M18" s="87">
        <v>2009</v>
      </c>
      <c r="N18" s="87">
        <v>2013</v>
      </c>
      <c r="O18" s="87">
        <v>2013</v>
      </c>
      <c r="P18" s="87">
        <v>2003</v>
      </c>
      <c r="Q18" s="87">
        <v>2013</v>
      </c>
      <c r="R18" s="87">
        <v>2013</v>
      </c>
      <c r="S18" s="87">
        <v>2013</v>
      </c>
      <c r="T18" s="87" t="s">
        <v>408</v>
      </c>
      <c r="U18" s="87">
        <v>2013</v>
      </c>
      <c r="V18" s="87">
        <v>2002</v>
      </c>
      <c r="W18" s="129">
        <v>2013</v>
      </c>
      <c r="X18" s="87">
        <v>2017</v>
      </c>
      <c r="Y18" s="87">
        <v>2012</v>
      </c>
      <c r="Z18" s="87">
        <v>2015</v>
      </c>
      <c r="AA18" s="87">
        <v>2015</v>
      </c>
      <c r="AB18" s="87">
        <v>2013</v>
      </c>
      <c r="AC18" s="87">
        <v>2013</v>
      </c>
      <c r="AD18" s="87">
        <v>2013</v>
      </c>
      <c r="AE18" s="87">
        <v>2013</v>
      </c>
      <c r="AF18" s="87">
        <v>2013</v>
      </c>
      <c r="AG18" s="87">
        <v>2013</v>
      </c>
      <c r="AH18" s="87">
        <v>2016</v>
      </c>
      <c r="AI18" s="87">
        <v>2016</v>
      </c>
      <c r="AJ18" s="87">
        <v>2016</v>
      </c>
      <c r="AK18" s="87">
        <v>2016</v>
      </c>
      <c r="AL18" s="87">
        <v>2013</v>
      </c>
      <c r="AM18" s="31"/>
      <c r="AN18" s="31"/>
      <c r="AO18" s="64"/>
      <c r="AP18" s="77"/>
      <c r="AQ18" s="16"/>
      <c r="AR18" s="16"/>
      <c r="AS18" s="16"/>
      <c r="AT18" s="16"/>
      <c r="AU18" s="16"/>
      <c r="AV18" s="16"/>
      <c r="AW18" s="16"/>
    </row>
    <row r="19" spans="1:49" x14ac:dyDescent="0.25">
      <c r="A19" s="143" t="s">
        <v>230</v>
      </c>
      <c r="B19" s="139" t="s">
        <v>184</v>
      </c>
      <c r="C19" s="140">
        <v>207</v>
      </c>
      <c r="D19" s="87">
        <v>2012</v>
      </c>
      <c r="E19" s="87" t="s">
        <v>423</v>
      </c>
      <c r="F19" s="87" t="s">
        <v>555</v>
      </c>
      <c r="G19" s="87">
        <v>2012</v>
      </c>
      <c r="H19" s="87">
        <v>2012</v>
      </c>
      <c r="I19" s="129" t="s">
        <v>422</v>
      </c>
      <c r="J19" s="87">
        <v>2017</v>
      </c>
      <c r="K19" s="87">
        <v>2017</v>
      </c>
      <c r="L19" s="87">
        <v>2017</v>
      </c>
      <c r="M19" s="87">
        <v>2009</v>
      </c>
      <c r="N19" s="87">
        <v>2013</v>
      </c>
      <c r="O19" s="87">
        <v>2013</v>
      </c>
      <c r="P19" s="87">
        <v>2003</v>
      </c>
      <c r="Q19" s="87">
        <v>2013</v>
      </c>
      <c r="R19" s="87">
        <v>2013</v>
      </c>
      <c r="S19" s="87">
        <v>2013</v>
      </c>
      <c r="T19" s="87" t="s">
        <v>408</v>
      </c>
      <c r="U19" s="87">
        <v>2013</v>
      </c>
      <c r="V19" s="87">
        <v>2002</v>
      </c>
      <c r="W19" s="129">
        <v>2013</v>
      </c>
      <c r="X19" s="87">
        <v>2017</v>
      </c>
      <c r="Y19" s="87">
        <v>2012</v>
      </c>
      <c r="Z19" s="87">
        <v>2015</v>
      </c>
      <c r="AA19" s="87">
        <v>2015</v>
      </c>
      <c r="AB19" s="87">
        <v>2013</v>
      </c>
      <c r="AC19" s="87">
        <v>2013</v>
      </c>
      <c r="AD19" s="87">
        <v>2013</v>
      </c>
      <c r="AE19" s="87">
        <v>2013</v>
      </c>
      <c r="AF19" s="87">
        <v>2013</v>
      </c>
      <c r="AG19" s="87">
        <v>2013</v>
      </c>
      <c r="AH19" s="87">
        <v>2016</v>
      </c>
      <c r="AI19" s="87">
        <v>2016</v>
      </c>
      <c r="AJ19" s="87">
        <v>2016</v>
      </c>
      <c r="AK19" s="87">
        <v>2016</v>
      </c>
      <c r="AL19" s="87">
        <v>2013</v>
      </c>
      <c r="AM19" s="31"/>
      <c r="AN19" s="31"/>
      <c r="AO19" s="64"/>
      <c r="AP19" s="77"/>
      <c r="AQ19" s="16"/>
      <c r="AR19" s="16"/>
      <c r="AS19" s="16"/>
      <c r="AT19" s="16"/>
      <c r="AU19" s="16"/>
      <c r="AV19" s="16"/>
      <c r="AW19" s="16"/>
    </row>
    <row r="20" spans="1:49" x14ac:dyDescent="0.25">
      <c r="A20" s="143" t="s">
        <v>230</v>
      </c>
      <c r="B20" s="139" t="s">
        <v>185</v>
      </c>
      <c r="C20" s="140">
        <v>208</v>
      </c>
      <c r="D20" s="87">
        <v>2012</v>
      </c>
      <c r="E20" s="87" t="s">
        <v>423</v>
      </c>
      <c r="F20" s="87" t="s">
        <v>556</v>
      </c>
      <c r="G20" s="87">
        <v>2012</v>
      </c>
      <c r="H20" s="87">
        <v>2012</v>
      </c>
      <c r="I20" s="129" t="s">
        <v>422</v>
      </c>
      <c r="J20" s="87">
        <v>2017</v>
      </c>
      <c r="K20" s="87">
        <v>2017</v>
      </c>
      <c r="L20" s="87">
        <v>2017</v>
      </c>
      <c r="M20" s="87">
        <v>2009</v>
      </c>
      <c r="N20" s="87">
        <v>2013</v>
      </c>
      <c r="O20" s="87">
        <v>2013</v>
      </c>
      <c r="P20" s="87">
        <v>2003</v>
      </c>
      <c r="Q20" s="87">
        <v>2013</v>
      </c>
      <c r="R20" s="87">
        <v>2013</v>
      </c>
      <c r="S20" s="87">
        <v>2013</v>
      </c>
      <c r="T20" s="87" t="s">
        <v>408</v>
      </c>
      <c r="U20" s="87">
        <v>2013</v>
      </c>
      <c r="V20" s="87">
        <v>2002</v>
      </c>
      <c r="W20" s="129">
        <v>2013</v>
      </c>
      <c r="X20" s="87">
        <v>2017</v>
      </c>
      <c r="Y20" s="87">
        <v>2012</v>
      </c>
      <c r="Z20" s="87">
        <v>2015</v>
      </c>
      <c r="AA20" s="87">
        <v>2015</v>
      </c>
      <c r="AB20" s="87">
        <v>2013</v>
      </c>
      <c r="AC20" s="87">
        <v>2013</v>
      </c>
      <c r="AD20" s="87">
        <v>2013</v>
      </c>
      <c r="AE20" s="87">
        <v>2013</v>
      </c>
      <c r="AF20" s="87">
        <v>2013</v>
      </c>
      <c r="AG20" s="87">
        <v>2013</v>
      </c>
      <c r="AH20" s="87">
        <v>2016</v>
      </c>
      <c r="AI20" s="87">
        <v>2016</v>
      </c>
      <c r="AJ20" s="87">
        <v>2016</v>
      </c>
      <c r="AK20" s="87">
        <v>2016</v>
      </c>
      <c r="AL20" s="87">
        <v>2013</v>
      </c>
      <c r="AM20" s="31"/>
      <c r="AN20" s="31"/>
      <c r="AO20" s="64"/>
      <c r="AP20" s="77"/>
      <c r="AQ20" s="16"/>
      <c r="AR20" s="16"/>
      <c r="AS20" s="16"/>
      <c r="AT20" s="16"/>
      <c r="AU20" s="16"/>
      <c r="AV20" s="16"/>
      <c r="AW20" s="16"/>
    </row>
    <row r="21" spans="1:49" x14ac:dyDescent="0.25">
      <c r="A21" s="143" t="s">
        <v>230</v>
      </c>
      <c r="B21" s="139" t="s">
        <v>186</v>
      </c>
      <c r="C21" s="140">
        <v>209</v>
      </c>
      <c r="D21" s="87">
        <v>2012</v>
      </c>
      <c r="E21" s="87" t="s">
        <v>423</v>
      </c>
      <c r="F21" s="87" t="s">
        <v>557</v>
      </c>
      <c r="G21" s="87">
        <v>2012</v>
      </c>
      <c r="H21" s="87">
        <v>2012</v>
      </c>
      <c r="I21" s="129" t="s">
        <v>422</v>
      </c>
      <c r="J21" s="87">
        <v>2017</v>
      </c>
      <c r="K21" s="87">
        <v>2017</v>
      </c>
      <c r="L21" s="87">
        <v>2017</v>
      </c>
      <c r="M21" s="87">
        <v>2009</v>
      </c>
      <c r="N21" s="87">
        <v>2013</v>
      </c>
      <c r="O21" s="87">
        <v>2013</v>
      </c>
      <c r="P21" s="87">
        <v>2003</v>
      </c>
      <c r="Q21" s="87">
        <v>2013</v>
      </c>
      <c r="R21" s="87">
        <v>2013</v>
      </c>
      <c r="S21" s="87">
        <v>2013</v>
      </c>
      <c r="T21" s="87" t="s">
        <v>408</v>
      </c>
      <c r="U21" s="87">
        <v>2013</v>
      </c>
      <c r="V21" s="87">
        <v>2002</v>
      </c>
      <c r="W21" s="129">
        <v>2013</v>
      </c>
      <c r="X21" s="87">
        <v>2017</v>
      </c>
      <c r="Y21" s="87">
        <v>2012</v>
      </c>
      <c r="Z21" s="87">
        <v>2015</v>
      </c>
      <c r="AA21" s="87">
        <v>2015</v>
      </c>
      <c r="AB21" s="87">
        <v>2013</v>
      </c>
      <c r="AC21" s="87">
        <v>2013</v>
      </c>
      <c r="AD21" s="87">
        <v>2013</v>
      </c>
      <c r="AE21" s="87">
        <v>2013</v>
      </c>
      <c r="AF21" s="87">
        <v>2013</v>
      </c>
      <c r="AG21" s="87">
        <v>2013</v>
      </c>
      <c r="AH21" s="87">
        <v>2016</v>
      </c>
      <c r="AI21" s="87">
        <v>2016</v>
      </c>
      <c r="AJ21" s="87">
        <v>2016</v>
      </c>
      <c r="AK21" s="87">
        <v>2016</v>
      </c>
      <c r="AL21" s="87">
        <v>2013</v>
      </c>
      <c r="AM21" s="31"/>
      <c r="AN21" s="31"/>
      <c r="AO21" s="64"/>
      <c r="AP21" s="77"/>
      <c r="AQ21" s="16"/>
      <c r="AR21" s="16"/>
      <c r="AS21" s="16"/>
      <c r="AT21" s="16"/>
      <c r="AU21" s="16"/>
      <c r="AV21" s="16"/>
      <c r="AW21" s="16"/>
    </row>
    <row r="22" spans="1:49" x14ac:dyDescent="0.25">
      <c r="A22" s="143" t="s">
        <v>230</v>
      </c>
      <c r="B22" s="139" t="s">
        <v>187</v>
      </c>
      <c r="C22" s="140">
        <v>210</v>
      </c>
      <c r="D22" s="87">
        <v>2012</v>
      </c>
      <c r="E22" s="87" t="s">
        <v>423</v>
      </c>
      <c r="F22" s="87" t="s">
        <v>558</v>
      </c>
      <c r="G22" s="87">
        <v>2012</v>
      </c>
      <c r="H22" s="87">
        <v>2012</v>
      </c>
      <c r="I22" s="129" t="s">
        <v>422</v>
      </c>
      <c r="J22" s="87">
        <v>2017</v>
      </c>
      <c r="K22" s="87">
        <v>2017</v>
      </c>
      <c r="L22" s="87">
        <v>2017</v>
      </c>
      <c r="M22" s="87">
        <v>2009</v>
      </c>
      <c r="N22" s="87">
        <v>2013</v>
      </c>
      <c r="O22" s="87">
        <v>2013</v>
      </c>
      <c r="P22" s="87">
        <v>2003</v>
      </c>
      <c r="Q22" s="87">
        <v>2013</v>
      </c>
      <c r="R22" s="87">
        <v>2013</v>
      </c>
      <c r="S22" s="87">
        <v>2013</v>
      </c>
      <c r="T22" s="87" t="s">
        <v>408</v>
      </c>
      <c r="U22" s="87">
        <v>2013</v>
      </c>
      <c r="V22" s="87">
        <v>2002</v>
      </c>
      <c r="W22" s="129">
        <v>2013</v>
      </c>
      <c r="X22" s="87">
        <v>2017</v>
      </c>
      <c r="Y22" s="87">
        <v>2012</v>
      </c>
      <c r="Z22" s="87">
        <v>2015</v>
      </c>
      <c r="AA22" s="87">
        <v>2015</v>
      </c>
      <c r="AB22" s="87">
        <v>2013</v>
      </c>
      <c r="AC22" s="87">
        <v>2013</v>
      </c>
      <c r="AD22" s="87">
        <v>2013</v>
      </c>
      <c r="AE22" s="87">
        <v>2013</v>
      </c>
      <c r="AF22" s="87">
        <v>2013</v>
      </c>
      <c r="AG22" s="87">
        <v>2013</v>
      </c>
      <c r="AH22" s="87">
        <v>2016</v>
      </c>
      <c r="AI22" s="87">
        <v>2016</v>
      </c>
      <c r="AJ22" s="87">
        <v>2016</v>
      </c>
      <c r="AK22" s="87">
        <v>2016</v>
      </c>
      <c r="AL22" s="87">
        <v>2013</v>
      </c>
      <c r="AM22" s="31"/>
      <c r="AN22" s="31"/>
      <c r="AO22" s="64"/>
      <c r="AP22" s="77"/>
      <c r="AQ22" s="16"/>
      <c r="AR22" s="16"/>
      <c r="AS22" s="16"/>
      <c r="AT22" s="16"/>
      <c r="AU22" s="16"/>
      <c r="AV22" s="16"/>
      <c r="AW22" s="16"/>
    </row>
    <row r="23" spans="1:49" x14ac:dyDescent="0.25">
      <c r="A23" s="138" t="s">
        <v>188</v>
      </c>
      <c r="B23" s="139" t="s">
        <v>188</v>
      </c>
      <c r="C23" s="140">
        <v>301</v>
      </c>
      <c r="D23" s="87">
        <v>2012</v>
      </c>
      <c r="E23" s="87" t="s">
        <v>423</v>
      </c>
      <c r="F23" s="87" t="s">
        <v>559</v>
      </c>
      <c r="G23" s="87">
        <v>2012</v>
      </c>
      <c r="H23" s="87">
        <v>2012</v>
      </c>
      <c r="I23" s="129" t="s">
        <v>422</v>
      </c>
      <c r="J23" s="87">
        <v>2017</v>
      </c>
      <c r="K23" s="87">
        <v>2017</v>
      </c>
      <c r="L23" s="87">
        <v>2017</v>
      </c>
      <c r="M23" s="87">
        <v>2009</v>
      </c>
      <c r="N23" s="87">
        <v>2013</v>
      </c>
      <c r="O23" s="87">
        <v>2013</v>
      </c>
      <c r="P23" s="87">
        <v>2003</v>
      </c>
      <c r="Q23" s="87">
        <v>2013</v>
      </c>
      <c r="R23" s="87">
        <v>2013</v>
      </c>
      <c r="S23" s="87">
        <v>2013</v>
      </c>
      <c r="T23" s="87" t="s">
        <v>408</v>
      </c>
      <c r="U23" s="87">
        <v>2013</v>
      </c>
      <c r="V23" s="87">
        <v>2002</v>
      </c>
      <c r="W23" s="129">
        <v>2013</v>
      </c>
      <c r="X23" s="87">
        <v>2017</v>
      </c>
      <c r="Y23" s="87">
        <v>2012</v>
      </c>
      <c r="Z23" s="87">
        <v>2015</v>
      </c>
      <c r="AA23" s="87">
        <v>2015</v>
      </c>
      <c r="AB23" s="87">
        <v>2013</v>
      </c>
      <c r="AC23" s="87">
        <v>2013</v>
      </c>
      <c r="AD23" s="87">
        <v>2013</v>
      </c>
      <c r="AE23" s="87">
        <v>2013</v>
      </c>
      <c r="AF23" s="87">
        <v>2013</v>
      </c>
      <c r="AG23" s="87">
        <v>2013</v>
      </c>
      <c r="AH23" s="87">
        <v>2016</v>
      </c>
      <c r="AI23" s="87">
        <v>2016</v>
      </c>
      <c r="AJ23" s="87">
        <v>2016</v>
      </c>
      <c r="AK23" s="87">
        <v>2016</v>
      </c>
      <c r="AL23" s="87">
        <v>2013</v>
      </c>
      <c r="AM23" s="31"/>
      <c r="AN23" s="31"/>
      <c r="AO23" s="64"/>
      <c r="AP23" s="77"/>
      <c r="AQ23" s="16"/>
      <c r="AR23" s="16"/>
      <c r="AS23" s="16"/>
      <c r="AT23" s="16"/>
      <c r="AU23" s="16"/>
      <c r="AV23" s="16"/>
      <c r="AW23" s="16"/>
    </row>
    <row r="24" spans="1:49" x14ac:dyDescent="0.25">
      <c r="A24" s="138" t="s">
        <v>188</v>
      </c>
      <c r="B24" s="139" t="s">
        <v>189</v>
      </c>
      <c r="C24" s="140">
        <v>302</v>
      </c>
      <c r="D24" s="87">
        <v>2012</v>
      </c>
      <c r="E24" s="87" t="s">
        <v>423</v>
      </c>
      <c r="F24" s="87" t="s">
        <v>560</v>
      </c>
      <c r="G24" s="87">
        <v>2012</v>
      </c>
      <c r="H24" s="87">
        <v>2012</v>
      </c>
      <c r="I24" s="129" t="s">
        <v>422</v>
      </c>
      <c r="J24" s="87">
        <v>2017</v>
      </c>
      <c r="K24" s="87">
        <v>2017</v>
      </c>
      <c r="L24" s="87">
        <v>2017</v>
      </c>
      <c r="M24" s="87">
        <v>2009</v>
      </c>
      <c r="N24" s="87">
        <v>2013</v>
      </c>
      <c r="O24" s="87">
        <v>2013</v>
      </c>
      <c r="P24" s="87">
        <v>2003</v>
      </c>
      <c r="Q24" s="87">
        <v>2013</v>
      </c>
      <c r="R24" s="87">
        <v>2013</v>
      </c>
      <c r="S24" s="87">
        <v>2013</v>
      </c>
      <c r="T24" s="87" t="s">
        <v>408</v>
      </c>
      <c r="U24" s="87">
        <v>2013</v>
      </c>
      <c r="V24" s="87">
        <v>2002</v>
      </c>
      <c r="W24" s="129">
        <v>2013</v>
      </c>
      <c r="X24" s="87">
        <v>2017</v>
      </c>
      <c r="Y24" s="87">
        <v>2012</v>
      </c>
      <c r="Z24" s="87">
        <v>2015</v>
      </c>
      <c r="AA24" s="87">
        <v>2015</v>
      </c>
      <c r="AB24" s="87">
        <v>2013</v>
      </c>
      <c r="AC24" s="87">
        <v>2013</v>
      </c>
      <c r="AD24" s="87">
        <v>2013</v>
      </c>
      <c r="AE24" s="87">
        <v>2013</v>
      </c>
      <c r="AF24" s="87">
        <v>2013</v>
      </c>
      <c r="AG24" s="87">
        <v>2013</v>
      </c>
      <c r="AH24" s="87">
        <v>2016</v>
      </c>
      <c r="AI24" s="87">
        <v>2016</v>
      </c>
      <c r="AJ24" s="87">
        <v>2016</v>
      </c>
      <c r="AK24" s="87">
        <v>2016</v>
      </c>
      <c r="AL24" s="87">
        <v>2013</v>
      </c>
      <c r="AM24" s="31"/>
      <c r="AN24" s="31"/>
      <c r="AO24" s="64"/>
      <c r="AP24" s="77"/>
      <c r="AQ24" s="16"/>
      <c r="AR24" s="16"/>
      <c r="AS24" s="16"/>
      <c r="AT24" s="16"/>
      <c r="AU24" s="16"/>
      <c r="AV24" s="16"/>
      <c r="AW24" s="16"/>
    </row>
    <row r="25" spans="1:49" x14ac:dyDescent="0.25">
      <c r="A25" s="138" t="s">
        <v>188</v>
      </c>
      <c r="B25" s="139" t="s">
        <v>190</v>
      </c>
      <c r="C25" s="140">
        <v>303</v>
      </c>
      <c r="D25" s="87">
        <v>2012</v>
      </c>
      <c r="E25" s="87" t="s">
        <v>423</v>
      </c>
      <c r="F25" s="87" t="s">
        <v>561</v>
      </c>
      <c r="G25" s="87">
        <v>2012</v>
      </c>
      <c r="H25" s="87">
        <v>2012</v>
      </c>
      <c r="I25" s="129" t="s">
        <v>422</v>
      </c>
      <c r="J25" s="87">
        <v>2017</v>
      </c>
      <c r="K25" s="87">
        <v>2017</v>
      </c>
      <c r="L25" s="87">
        <v>2017</v>
      </c>
      <c r="M25" s="87">
        <v>2009</v>
      </c>
      <c r="N25" s="87">
        <v>2013</v>
      </c>
      <c r="O25" s="87">
        <v>2013</v>
      </c>
      <c r="P25" s="87">
        <v>2003</v>
      </c>
      <c r="Q25" s="87">
        <v>2013</v>
      </c>
      <c r="R25" s="87">
        <v>2013</v>
      </c>
      <c r="S25" s="87">
        <v>2013</v>
      </c>
      <c r="T25" s="87" t="s">
        <v>408</v>
      </c>
      <c r="U25" s="87">
        <v>2013</v>
      </c>
      <c r="V25" s="87">
        <v>2002</v>
      </c>
      <c r="W25" s="129">
        <v>2013</v>
      </c>
      <c r="X25" s="87">
        <v>2017</v>
      </c>
      <c r="Y25" s="87">
        <v>2012</v>
      </c>
      <c r="Z25" s="87">
        <v>2015</v>
      </c>
      <c r="AA25" s="87">
        <v>2015</v>
      </c>
      <c r="AB25" s="87">
        <v>2013</v>
      </c>
      <c r="AC25" s="87">
        <v>2013</v>
      </c>
      <c r="AD25" s="87">
        <v>2013</v>
      </c>
      <c r="AE25" s="87">
        <v>2013</v>
      </c>
      <c r="AF25" s="87">
        <v>2013</v>
      </c>
      <c r="AG25" s="87">
        <v>2013</v>
      </c>
      <c r="AH25" s="87">
        <v>2016</v>
      </c>
      <c r="AI25" s="87">
        <v>2016</v>
      </c>
      <c r="AJ25" s="87">
        <v>2016</v>
      </c>
      <c r="AK25" s="87">
        <v>2016</v>
      </c>
      <c r="AL25" s="87">
        <v>2013</v>
      </c>
      <c r="AM25" s="31"/>
      <c r="AN25" s="31"/>
      <c r="AO25" s="64"/>
      <c r="AP25" s="77"/>
      <c r="AQ25" s="16"/>
      <c r="AR25" s="16"/>
      <c r="AS25" s="16"/>
      <c r="AT25" s="16"/>
      <c r="AU25" s="16"/>
      <c r="AV25" s="16"/>
      <c r="AW25" s="16"/>
    </row>
    <row r="26" spans="1:49" x14ac:dyDescent="0.25">
      <c r="A26" s="138" t="s">
        <v>188</v>
      </c>
      <c r="B26" s="139" t="s">
        <v>191</v>
      </c>
      <c r="C26" s="140">
        <v>304</v>
      </c>
      <c r="D26" s="87">
        <v>2012</v>
      </c>
      <c r="E26" s="87" t="s">
        <v>423</v>
      </c>
      <c r="F26" s="87" t="s">
        <v>562</v>
      </c>
      <c r="G26" s="87">
        <v>2012</v>
      </c>
      <c r="H26" s="87">
        <v>2012</v>
      </c>
      <c r="I26" s="129" t="s">
        <v>422</v>
      </c>
      <c r="J26" s="87">
        <v>2017</v>
      </c>
      <c r="K26" s="87">
        <v>2017</v>
      </c>
      <c r="L26" s="87">
        <v>2017</v>
      </c>
      <c r="M26" s="87">
        <v>2009</v>
      </c>
      <c r="N26" s="87">
        <v>2013</v>
      </c>
      <c r="O26" s="87">
        <v>2013</v>
      </c>
      <c r="P26" s="87">
        <v>2003</v>
      </c>
      <c r="Q26" s="87">
        <v>2013</v>
      </c>
      <c r="R26" s="87">
        <v>2013</v>
      </c>
      <c r="S26" s="87">
        <v>2013</v>
      </c>
      <c r="T26" s="87" t="s">
        <v>408</v>
      </c>
      <c r="U26" s="87">
        <v>2013</v>
      </c>
      <c r="V26" s="87">
        <v>2002</v>
      </c>
      <c r="W26" s="129">
        <v>2013</v>
      </c>
      <c r="X26" s="87">
        <v>2017</v>
      </c>
      <c r="Y26" s="87">
        <v>2012</v>
      </c>
      <c r="Z26" s="87">
        <v>2015</v>
      </c>
      <c r="AA26" s="87">
        <v>2015</v>
      </c>
      <c r="AB26" s="87">
        <v>2013</v>
      </c>
      <c r="AC26" s="87">
        <v>2013</v>
      </c>
      <c r="AD26" s="87">
        <v>2013</v>
      </c>
      <c r="AE26" s="87">
        <v>2013</v>
      </c>
      <c r="AF26" s="87">
        <v>2013</v>
      </c>
      <c r="AG26" s="87">
        <v>2013</v>
      </c>
      <c r="AH26" s="87">
        <v>2016</v>
      </c>
      <c r="AI26" s="87">
        <v>2016</v>
      </c>
      <c r="AJ26" s="87">
        <v>2016</v>
      </c>
      <c r="AK26" s="87">
        <v>2016</v>
      </c>
      <c r="AL26" s="87">
        <v>2013</v>
      </c>
      <c r="AM26" s="31"/>
      <c r="AN26" s="31"/>
      <c r="AO26" s="64"/>
      <c r="AP26" s="77"/>
      <c r="AQ26" s="16"/>
      <c r="AR26" s="16"/>
      <c r="AS26" s="16"/>
      <c r="AT26" s="16"/>
      <c r="AU26" s="16"/>
      <c r="AV26" s="16"/>
      <c r="AW26" s="16"/>
    </row>
    <row r="27" spans="1:49" x14ac:dyDescent="0.25">
      <c r="A27" s="138" t="s">
        <v>188</v>
      </c>
      <c r="B27" s="139" t="s">
        <v>192</v>
      </c>
      <c r="C27" s="140">
        <v>305</v>
      </c>
      <c r="D27" s="87">
        <v>2012</v>
      </c>
      <c r="E27" s="87" t="s">
        <v>423</v>
      </c>
      <c r="F27" s="87" t="s">
        <v>563</v>
      </c>
      <c r="G27" s="87">
        <v>2012</v>
      </c>
      <c r="H27" s="87">
        <v>2012</v>
      </c>
      <c r="I27" s="129" t="s">
        <v>422</v>
      </c>
      <c r="J27" s="87">
        <v>2017</v>
      </c>
      <c r="K27" s="87">
        <v>2017</v>
      </c>
      <c r="L27" s="87">
        <v>2017</v>
      </c>
      <c r="M27" s="87">
        <v>2009</v>
      </c>
      <c r="N27" s="87">
        <v>2013</v>
      </c>
      <c r="O27" s="87">
        <v>2013</v>
      </c>
      <c r="P27" s="87">
        <v>2003</v>
      </c>
      <c r="Q27" s="87">
        <v>2013</v>
      </c>
      <c r="R27" s="87">
        <v>2013</v>
      </c>
      <c r="S27" s="87">
        <v>2013</v>
      </c>
      <c r="T27" s="87" t="s">
        <v>408</v>
      </c>
      <c r="U27" s="87">
        <v>2013</v>
      </c>
      <c r="V27" s="87">
        <v>2002</v>
      </c>
      <c r="W27" s="129">
        <v>2013</v>
      </c>
      <c r="X27" s="87">
        <v>2017</v>
      </c>
      <c r="Y27" s="87">
        <v>2012</v>
      </c>
      <c r="Z27" s="87">
        <v>2015</v>
      </c>
      <c r="AA27" s="87">
        <v>2015</v>
      </c>
      <c r="AB27" s="87">
        <v>2013</v>
      </c>
      <c r="AC27" s="87">
        <v>2013</v>
      </c>
      <c r="AD27" s="87">
        <v>2013</v>
      </c>
      <c r="AE27" s="87">
        <v>2013</v>
      </c>
      <c r="AF27" s="87">
        <v>2013</v>
      </c>
      <c r="AG27" s="87">
        <v>2013</v>
      </c>
      <c r="AH27" s="87">
        <v>2016</v>
      </c>
      <c r="AI27" s="87">
        <v>2016</v>
      </c>
      <c r="AJ27" s="87">
        <v>2016</v>
      </c>
      <c r="AK27" s="87">
        <v>2016</v>
      </c>
      <c r="AL27" s="87">
        <v>2013</v>
      </c>
      <c r="AM27" s="31"/>
      <c r="AN27" s="31"/>
      <c r="AO27" s="64"/>
      <c r="AP27" s="77"/>
      <c r="AQ27" s="16"/>
      <c r="AR27" s="16"/>
      <c r="AS27" s="16"/>
      <c r="AT27" s="16"/>
      <c r="AU27" s="16"/>
      <c r="AV27" s="16"/>
      <c r="AW27" s="16"/>
    </row>
    <row r="28" spans="1:49" x14ac:dyDescent="0.25">
      <c r="A28" s="138" t="s">
        <v>188</v>
      </c>
      <c r="B28" s="139" t="s">
        <v>193</v>
      </c>
      <c r="C28" s="140">
        <v>306</v>
      </c>
      <c r="D28" s="87">
        <v>2012</v>
      </c>
      <c r="E28" s="87" t="s">
        <v>423</v>
      </c>
      <c r="F28" s="87" t="s">
        <v>564</v>
      </c>
      <c r="G28" s="87">
        <v>2012</v>
      </c>
      <c r="H28" s="87">
        <v>2012</v>
      </c>
      <c r="I28" s="129" t="s">
        <v>422</v>
      </c>
      <c r="J28" s="87">
        <v>2017</v>
      </c>
      <c r="K28" s="87">
        <v>2017</v>
      </c>
      <c r="L28" s="87">
        <v>2017</v>
      </c>
      <c r="M28" s="87">
        <v>2009</v>
      </c>
      <c r="N28" s="87">
        <v>2013</v>
      </c>
      <c r="O28" s="87">
        <v>2013</v>
      </c>
      <c r="P28" s="87">
        <v>2003</v>
      </c>
      <c r="Q28" s="87">
        <v>2013</v>
      </c>
      <c r="R28" s="87">
        <v>2013</v>
      </c>
      <c r="S28" s="87">
        <v>2013</v>
      </c>
      <c r="T28" s="87" t="s">
        <v>408</v>
      </c>
      <c r="U28" s="87">
        <v>2013</v>
      </c>
      <c r="V28" s="87">
        <v>2002</v>
      </c>
      <c r="W28" s="129">
        <v>2013</v>
      </c>
      <c r="X28" s="87">
        <v>2017</v>
      </c>
      <c r="Y28" s="87">
        <v>2012</v>
      </c>
      <c r="Z28" s="87">
        <v>2015</v>
      </c>
      <c r="AA28" s="87">
        <v>2015</v>
      </c>
      <c r="AB28" s="87">
        <v>2013</v>
      </c>
      <c r="AC28" s="87">
        <v>2013</v>
      </c>
      <c r="AD28" s="87">
        <v>2013</v>
      </c>
      <c r="AE28" s="87">
        <v>2013</v>
      </c>
      <c r="AF28" s="87">
        <v>2013</v>
      </c>
      <c r="AG28" s="87">
        <v>2013</v>
      </c>
      <c r="AH28" s="87">
        <v>2016</v>
      </c>
      <c r="AI28" s="87">
        <v>2016</v>
      </c>
      <c r="AJ28" s="87">
        <v>2016</v>
      </c>
      <c r="AK28" s="87">
        <v>2016</v>
      </c>
      <c r="AL28" s="87">
        <v>2013</v>
      </c>
      <c r="AM28" s="31"/>
      <c r="AN28" s="31"/>
      <c r="AO28" s="64"/>
      <c r="AP28" s="77"/>
      <c r="AQ28" s="16"/>
      <c r="AR28" s="16"/>
      <c r="AS28" s="16"/>
      <c r="AT28" s="16"/>
      <c r="AU28" s="16"/>
      <c r="AV28" s="16"/>
      <c r="AW28" s="16"/>
    </row>
    <row r="29" spans="1:49" x14ac:dyDescent="0.25">
      <c r="A29" s="138" t="s">
        <v>188</v>
      </c>
      <c r="B29" s="139" t="s">
        <v>194</v>
      </c>
      <c r="C29" s="140">
        <v>307</v>
      </c>
      <c r="D29" s="87">
        <v>2012</v>
      </c>
      <c r="E29" s="87" t="s">
        <v>423</v>
      </c>
      <c r="F29" s="87" t="s">
        <v>565</v>
      </c>
      <c r="G29" s="87">
        <v>2012</v>
      </c>
      <c r="H29" s="87">
        <v>2012</v>
      </c>
      <c r="I29" s="129" t="s">
        <v>422</v>
      </c>
      <c r="J29" s="87">
        <v>2017</v>
      </c>
      <c r="K29" s="87">
        <v>2017</v>
      </c>
      <c r="L29" s="87">
        <v>2017</v>
      </c>
      <c r="M29" s="87">
        <v>2009</v>
      </c>
      <c r="N29" s="87">
        <v>2013</v>
      </c>
      <c r="O29" s="87">
        <v>2013</v>
      </c>
      <c r="P29" s="87">
        <v>2003</v>
      </c>
      <c r="Q29" s="87">
        <v>2013</v>
      </c>
      <c r="R29" s="87">
        <v>2013</v>
      </c>
      <c r="S29" s="87">
        <v>2013</v>
      </c>
      <c r="T29" s="87" t="s">
        <v>408</v>
      </c>
      <c r="U29" s="87">
        <v>2013</v>
      </c>
      <c r="V29" s="87">
        <v>2002</v>
      </c>
      <c r="W29" s="129">
        <v>2013</v>
      </c>
      <c r="X29" s="87">
        <v>2017</v>
      </c>
      <c r="Y29" s="87">
        <v>2012</v>
      </c>
      <c r="Z29" s="87">
        <v>2015</v>
      </c>
      <c r="AA29" s="87">
        <v>2015</v>
      </c>
      <c r="AB29" s="87">
        <v>2013</v>
      </c>
      <c r="AC29" s="87">
        <v>2013</v>
      </c>
      <c r="AD29" s="87">
        <v>2013</v>
      </c>
      <c r="AE29" s="87">
        <v>2013</v>
      </c>
      <c r="AF29" s="87">
        <v>2013</v>
      </c>
      <c r="AG29" s="87">
        <v>2013</v>
      </c>
      <c r="AH29" s="87">
        <v>2016</v>
      </c>
      <c r="AI29" s="87">
        <v>2016</v>
      </c>
      <c r="AJ29" s="87">
        <v>2016</v>
      </c>
      <c r="AK29" s="87">
        <v>2016</v>
      </c>
      <c r="AL29" s="87">
        <v>2013</v>
      </c>
      <c r="AM29" s="31"/>
      <c r="AN29" s="31"/>
      <c r="AO29" s="64"/>
      <c r="AP29" s="77"/>
      <c r="AQ29" s="16"/>
      <c r="AR29" s="16"/>
      <c r="AS29" s="16"/>
      <c r="AT29" s="16"/>
      <c r="AU29" s="16"/>
      <c r="AV29" s="16"/>
      <c r="AW29" s="16"/>
    </row>
    <row r="30" spans="1:49" x14ac:dyDescent="0.25">
      <c r="A30" s="138" t="s">
        <v>188</v>
      </c>
      <c r="B30" s="139" t="s">
        <v>195</v>
      </c>
      <c r="C30" s="140">
        <v>308</v>
      </c>
      <c r="D30" s="87">
        <v>2012</v>
      </c>
      <c r="E30" s="87" t="s">
        <v>423</v>
      </c>
      <c r="F30" s="87" t="s">
        <v>566</v>
      </c>
      <c r="G30" s="87">
        <v>2012</v>
      </c>
      <c r="H30" s="87">
        <v>2012</v>
      </c>
      <c r="I30" s="129" t="s">
        <v>422</v>
      </c>
      <c r="J30" s="87">
        <v>2017</v>
      </c>
      <c r="K30" s="87">
        <v>2017</v>
      </c>
      <c r="L30" s="87">
        <v>2017</v>
      </c>
      <c r="M30" s="87">
        <v>2009</v>
      </c>
      <c r="N30" s="87">
        <v>2013</v>
      </c>
      <c r="O30" s="87">
        <v>2013</v>
      </c>
      <c r="P30" s="87">
        <v>2003</v>
      </c>
      <c r="Q30" s="87">
        <v>2013</v>
      </c>
      <c r="R30" s="87">
        <v>2013</v>
      </c>
      <c r="S30" s="87">
        <v>2013</v>
      </c>
      <c r="T30" s="87" t="s">
        <v>408</v>
      </c>
      <c r="U30" s="87">
        <v>2013</v>
      </c>
      <c r="V30" s="87">
        <v>2002</v>
      </c>
      <c r="W30" s="129">
        <v>2013</v>
      </c>
      <c r="X30" s="87">
        <v>2017</v>
      </c>
      <c r="Y30" s="87">
        <v>2012</v>
      </c>
      <c r="Z30" s="87">
        <v>2015</v>
      </c>
      <c r="AA30" s="87">
        <v>2015</v>
      </c>
      <c r="AB30" s="87">
        <v>2013</v>
      </c>
      <c r="AC30" s="87">
        <v>2013</v>
      </c>
      <c r="AD30" s="87">
        <v>2013</v>
      </c>
      <c r="AE30" s="87">
        <v>2013</v>
      </c>
      <c r="AF30" s="87">
        <v>2013</v>
      </c>
      <c r="AG30" s="87">
        <v>2013</v>
      </c>
      <c r="AH30" s="87">
        <v>2016</v>
      </c>
      <c r="AI30" s="87">
        <v>2016</v>
      </c>
      <c r="AJ30" s="87">
        <v>2016</v>
      </c>
      <c r="AK30" s="87">
        <v>2016</v>
      </c>
      <c r="AL30" s="87">
        <v>2013</v>
      </c>
      <c r="AM30" s="31"/>
      <c r="AN30" s="31"/>
      <c r="AO30" s="64"/>
      <c r="AP30" s="77"/>
      <c r="AQ30" s="16"/>
      <c r="AR30" s="16"/>
      <c r="AS30" s="16"/>
      <c r="AT30" s="16"/>
      <c r="AU30" s="16"/>
      <c r="AV30" s="16"/>
      <c r="AW30" s="16"/>
    </row>
    <row r="31" spans="1:49" x14ac:dyDescent="0.25">
      <c r="A31" s="138" t="s">
        <v>188</v>
      </c>
      <c r="B31" s="139" t="s">
        <v>196</v>
      </c>
      <c r="C31" s="140">
        <v>309</v>
      </c>
      <c r="D31" s="87">
        <v>2012</v>
      </c>
      <c r="E31" s="87" t="s">
        <v>423</v>
      </c>
      <c r="F31" s="87" t="s">
        <v>567</v>
      </c>
      <c r="G31" s="87">
        <v>2012</v>
      </c>
      <c r="H31" s="87">
        <v>2012</v>
      </c>
      <c r="I31" s="129" t="s">
        <v>422</v>
      </c>
      <c r="J31" s="87">
        <v>2017</v>
      </c>
      <c r="K31" s="87">
        <v>2017</v>
      </c>
      <c r="L31" s="87">
        <v>2017</v>
      </c>
      <c r="M31" s="87">
        <v>2009</v>
      </c>
      <c r="N31" s="87">
        <v>2013</v>
      </c>
      <c r="O31" s="87">
        <v>2013</v>
      </c>
      <c r="P31" s="87">
        <v>2003</v>
      </c>
      <c r="Q31" s="87">
        <v>2013</v>
      </c>
      <c r="R31" s="87">
        <v>2013</v>
      </c>
      <c r="S31" s="87">
        <v>2013</v>
      </c>
      <c r="T31" s="87" t="s">
        <v>408</v>
      </c>
      <c r="U31" s="87">
        <v>2013</v>
      </c>
      <c r="V31" s="87">
        <v>2002</v>
      </c>
      <c r="W31" s="129">
        <v>2013</v>
      </c>
      <c r="X31" s="87">
        <v>2017</v>
      </c>
      <c r="Y31" s="87">
        <v>2012</v>
      </c>
      <c r="Z31" s="87">
        <v>2015</v>
      </c>
      <c r="AA31" s="87">
        <v>2015</v>
      </c>
      <c r="AB31" s="87">
        <v>2013</v>
      </c>
      <c r="AC31" s="87">
        <v>2013</v>
      </c>
      <c r="AD31" s="87">
        <v>2013</v>
      </c>
      <c r="AE31" s="87">
        <v>2013</v>
      </c>
      <c r="AF31" s="87">
        <v>2013</v>
      </c>
      <c r="AG31" s="87">
        <v>2013</v>
      </c>
      <c r="AH31" s="87">
        <v>2016</v>
      </c>
      <c r="AI31" s="87">
        <v>2016</v>
      </c>
      <c r="AJ31" s="87">
        <v>2016</v>
      </c>
      <c r="AK31" s="87">
        <v>2016</v>
      </c>
      <c r="AL31" s="87">
        <v>2013</v>
      </c>
      <c r="AM31" s="31"/>
      <c r="AN31" s="31"/>
      <c r="AO31" s="64"/>
      <c r="AP31" s="77"/>
      <c r="AQ31" s="16"/>
      <c r="AR31" s="16"/>
      <c r="AS31" s="16"/>
      <c r="AT31" s="16"/>
      <c r="AU31" s="16"/>
      <c r="AV31" s="16"/>
      <c r="AW31" s="16"/>
    </row>
    <row r="32" spans="1:49" x14ac:dyDescent="0.25">
      <c r="A32" s="138" t="s">
        <v>188</v>
      </c>
      <c r="B32" s="139" t="s">
        <v>197</v>
      </c>
      <c r="C32" s="140">
        <v>310</v>
      </c>
      <c r="D32" s="87">
        <v>2012</v>
      </c>
      <c r="E32" s="87" t="s">
        <v>423</v>
      </c>
      <c r="F32" s="87" t="s">
        <v>568</v>
      </c>
      <c r="G32" s="87">
        <v>2012</v>
      </c>
      <c r="H32" s="87">
        <v>2012</v>
      </c>
      <c r="I32" s="129" t="s">
        <v>422</v>
      </c>
      <c r="J32" s="87">
        <v>2017</v>
      </c>
      <c r="K32" s="87">
        <v>2017</v>
      </c>
      <c r="L32" s="87">
        <v>2017</v>
      </c>
      <c r="M32" s="87">
        <v>2009</v>
      </c>
      <c r="N32" s="87">
        <v>2013</v>
      </c>
      <c r="O32" s="87">
        <v>2013</v>
      </c>
      <c r="P32" s="87">
        <v>2003</v>
      </c>
      <c r="Q32" s="87">
        <v>2013</v>
      </c>
      <c r="R32" s="87">
        <v>2013</v>
      </c>
      <c r="S32" s="87">
        <v>2013</v>
      </c>
      <c r="T32" s="87" t="s">
        <v>408</v>
      </c>
      <c r="U32" s="87">
        <v>2013</v>
      </c>
      <c r="V32" s="87">
        <v>2002</v>
      </c>
      <c r="W32" s="129">
        <v>2013</v>
      </c>
      <c r="X32" s="87">
        <v>2017</v>
      </c>
      <c r="Y32" s="87">
        <v>2012</v>
      </c>
      <c r="Z32" s="87">
        <v>2015</v>
      </c>
      <c r="AA32" s="87">
        <v>2015</v>
      </c>
      <c r="AB32" s="87">
        <v>2013</v>
      </c>
      <c r="AC32" s="87">
        <v>2013</v>
      </c>
      <c r="AD32" s="87">
        <v>2013</v>
      </c>
      <c r="AE32" s="87">
        <v>2013</v>
      </c>
      <c r="AF32" s="87">
        <v>2013</v>
      </c>
      <c r="AG32" s="87">
        <v>2013</v>
      </c>
      <c r="AH32" s="87">
        <v>2016</v>
      </c>
      <c r="AI32" s="87">
        <v>2016</v>
      </c>
      <c r="AJ32" s="87">
        <v>2016</v>
      </c>
      <c r="AK32" s="87">
        <v>2016</v>
      </c>
      <c r="AL32" s="87">
        <v>2013</v>
      </c>
      <c r="AM32" s="31"/>
      <c r="AN32" s="31"/>
      <c r="AO32" s="64"/>
      <c r="AP32" s="77"/>
      <c r="AQ32" s="16"/>
      <c r="AR32" s="16"/>
      <c r="AS32" s="16"/>
      <c r="AT32" s="16"/>
      <c r="AU32" s="16"/>
      <c r="AV32" s="16"/>
      <c r="AW32" s="16"/>
    </row>
    <row r="33" spans="1:49" x14ac:dyDescent="0.25">
      <c r="A33" s="138" t="s">
        <v>188</v>
      </c>
      <c r="B33" s="139" t="s">
        <v>198</v>
      </c>
      <c r="C33" s="140">
        <v>311</v>
      </c>
      <c r="D33" s="87">
        <v>2012</v>
      </c>
      <c r="E33" s="87" t="s">
        <v>423</v>
      </c>
      <c r="F33" s="87" t="s">
        <v>569</v>
      </c>
      <c r="G33" s="87">
        <v>2012</v>
      </c>
      <c r="H33" s="87">
        <v>2012</v>
      </c>
      <c r="I33" s="129" t="s">
        <v>422</v>
      </c>
      <c r="J33" s="87">
        <v>2017</v>
      </c>
      <c r="K33" s="87">
        <v>2017</v>
      </c>
      <c r="L33" s="87">
        <v>2017</v>
      </c>
      <c r="M33" s="87">
        <v>2009</v>
      </c>
      <c r="N33" s="87">
        <v>2013</v>
      </c>
      <c r="O33" s="87">
        <v>2013</v>
      </c>
      <c r="P33" s="87">
        <v>2003</v>
      </c>
      <c r="Q33" s="87">
        <v>2013</v>
      </c>
      <c r="R33" s="87">
        <v>2013</v>
      </c>
      <c r="S33" s="87">
        <v>2013</v>
      </c>
      <c r="T33" s="87" t="s">
        <v>408</v>
      </c>
      <c r="U33" s="87">
        <v>2013</v>
      </c>
      <c r="V33" s="87">
        <v>2002</v>
      </c>
      <c r="W33" s="129">
        <v>2013</v>
      </c>
      <c r="X33" s="87">
        <v>2017</v>
      </c>
      <c r="Y33" s="87">
        <v>2012</v>
      </c>
      <c r="Z33" s="87">
        <v>2015</v>
      </c>
      <c r="AA33" s="87">
        <v>2015</v>
      </c>
      <c r="AB33" s="87">
        <v>2013</v>
      </c>
      <c r="AC33" s="87">
        <v>2013</v>
      </c>
      <c r="AD33" s="87">
        <v>2013</v>
      </c>
      <c r="AE33" s="87">
        <v>2013</v>
      </c>
      <c r="AF33" s="87">
        <v>2013</v>
      </c>
      <c r="AG33" s="87">
        <v>2013</v>
      </c>
      <c r="AH33" s="87">
        <v>2016</v>
      </c>
      <c r="AI33" s="87">
        <v>2016</v>
      </c>
      <c r="AJ33" s="87">
        <v>2016</v>
      </c>
      <c r="AK33" s="87">
        <v>2016</v>
      </c>
      <c r="AL33" s="87">
        <v>2013</v>
      </c>
      <c r="AM33" s="31"/>
      <c r="AN33" s="31"/>
      <c r="AO33" s="64"/>
      <c r="AP33" s="77"/>
      <c r="AQ33" s="16"/>
      <c r="AR33" s="16"/>
      <c r="AS33" s="16"/>
      <c r="AT33" s="16"/>
      <c r="AU33" s="16"/>
      <c r="AV33" s="16"/>
      <c r="AW33" s="16"/>
    </row>
    <row r="34" spans="1:49" x14ac:dyDescent="0.25">
      <c r="A34" s="138" t="s">
        <v>188</v>
      </c>
      <c r="B34" s="139" t="s">
        <v>199</v>
      </c>
      <c r="C34" s="140">
        <v>312</v>
      </c>
      <c r="D34" s="87">
        <v>2012</v>
      </c>
      <c r="E34" s="87" t="s">
        <v>423</v>
      </c>
      <c r="F34" s="87" t="s">
        <v>570</v>
      </c>
      <c r="G34" s="87">
        <v>2012</v>
      </c>
      <c r="H34" s="87">
        <v>2012</v>
      </c>
      <c r="I34" s="129" t="s">
        <v>422</v>
      </c>
      <c r="J34" s="87">
        <v>2017</v>
      </c>
      <c r="K34" s="87">
        <v>2017</v>
      </c>
      <c r="L34" s="87">
        <v>2017</v>
      </c>
      <c r="M34" s="87">
        <v>2009</v>
      </c>
      <c r="N34" s="87">
        <v>2013</v>
      </c>
      <c r="O34" s="87">
        <v>2013</v>
      </c>
      <c r="P34" s="87">
        <v>2003</v>
      </c>
      <c r="Q34" s="87">
        <v>2013</v>
      </c>
      <c r="R34" s="87">
        <v>2013</v>
      </c>
      <c r="S34" s="87">
        <v>2013</v>
      </c>
      <c r="T34" s="87" t="s">
        <v>408</v>
      </c>
      <c r="U34" s="87">
        <v>2013</v>
      </c>
      <c r="V34" s="87">
        <v>2002</v>
      </c>
      <c r="W34" s="129">
        <v>2013</v>
      </c>
      <c r="X34" s="87">
        <v>2017</v>
      </c>
      <c r="Y34" s="87">
        <v>2012</v>
      </c>
      <c r="Z34" s="87">
        <v>2015</v>
      </c>
      <c r="AA34" s="87">
        <v>2015</v>
      </c>
      <c r="AB34" s="87">
        <v>2013</v>
      </c>
      <c r="AC34" s="87">
        <v>2013</v>
      </c>
      <c r="AD34" s="87">
        <v>2013</v>
      </c>
      <c r="AE34" s="87">
        <v>2013</v>
      </c>
      <c r="AF34" s="87">
        <v>2013</v>
      </c>
      <c r="AG34" s="87">
        <v>2013</v>
      </c>
      <c r="AH34" s="87">
        <v>2016</v>
      </c>
      <c r="AI34" s="87">
        <v>2016</v>
      </c>
      <c r="AJ34" s="87">
        <v>2016</v>
      </c>
      <c r="AK34" s="87">
        <v>2016</v>
      </c>
      <c r="AL34" s="87">
        <v>2013</v>
      </c>
      <c r="AM34" s="31"/>
      <c r="AN34" s="31"/>
      <c r="AO34" s="64"/>
      <c r="AP34" s="77"/>
      <c r="AQ34" s="16"/>
      <c r="AR34" s="16"/>
      <c r="AS34" s="16"/>
      <c r="AT34" s="16"/>
      <c r="AU34" s="16"/>
      <c r="AV34" s="16"/>
      <c r="AW34" s="16"/>
    </row>
    <row r="35" spans="1:49" x14ac:dyDescent="0.25">
      <c r="A35" s="138" t="s">
        <v>188</v>
      </c>
      <c r="B35" s="139" t="s">
        <v>200</v>
      </c>
      <c r="C35" s="140">
        <v>313</v>
      </c>
      <c r="D35" s="87">
        <v>2012</v>
      </c>
      <c r="E35" s="87" t="s">
        <v>423</v>
      </c>
      <c r="F35" s="87" t="s">
        <v>571</v>
      </c>
      <c r="G35" s="87">
        <v>2012</v>
      </c>
      <c r="H35" s="87">
        <v>2012</v>
      </c>
      <c r="I35" s="129" t="s">
        <v>422</v>
      </c>
      <c r="J35" s="87">
        <v>2017</v>
      </c>
      <c r="K35" s="87">
        <v>2017</v>
      </c>
      <c r="L35" s="87">
        <v>2017</v>
      </c>
      <c r="M35" s="87">
        <v>2009</v>
      </c>
      <c r="N35" s="87">
        <v>2013</v>
      </c>
      <c r="O35" s="87">
        <v>2013</v>
      </c>
      <c r="P35" s="87">
        <v>2003</v>
      </c>
      <c r="Q35" s="87">
        <v>2013</v>
      </c>
      <c r="R35" s="87">
        <v>2013</v>
      </c>
      <c r="S35" s="87">
        <v>2013</v>
      </c>
      <c r="T35" s="87" t="s">
        <v>408</v>
      </c>
      <c r="U35" s="87">
        <v>2013</v>
      </c>
      <c r="V35" s="87">
        <v>2002</v>
      </c>
      <c r="W35" s="129">
        <v>2013</v>
      </c>
      <c r="X35" s="87">
        <v>2017</v>
      </c>
      <c r="Y35" s="87">
        <v>2012</v>
      </c>
      <c r="Z35" s="87">
        <v>2015</v>
      </c>
      <c r="AA35" s="87">
        <v>2015</v>
      </c>
      <c r="AB35" s="87">
        <v>2013</v>
      </c>
      <c r="AC35" s="87">
        <v>2013</v>
      </c>
      <c r="AD35" s="87">
        <v>2013</v>
      </c>
      <c r="AE35" s="87">
        <v>2013</v>
      </c>
      <c r="AF35" s="87">
        <v>2013</v>
      </c>
      <c r="AG35" s="87">
        <v>2013</v>
      </c>
      <c r="AH35" s="87">
        <v>2016</v>
      </c>
      <c r="AI35" s="87">
        <v>2016</v>
      </c>
      <c r="AJ35" s="87">
        <v>2016</v>
      </c>
      <c r="AK35" s="87">
        <v>2016</v>
      </c>
      <c r="AL35" s="87">
        <v>2013</v>
      </c>
      <c r="AM35" s="31"/>
      <c r="AN35" s="31"/>
      <c r="AO35" s="64"/>
      <c r="AP35" s="77"/>
      <c r="AQ35" s="16"/>
      <c r="AR35" s="16"/>
      <c r="AS35" s="16"/>
      <c r="AT35" s="16"/>
      <c r="AU35" s="16"/>
      <c r="AV35" s="16"/>
      <c r="AW35" s="16"/>
    </row>
    <row r="36" spans="1:49" x14ac:dyDescent="0.25">
      <c r="A36" s="138" t="s">
        <v>188</v>
      </c>
      <c r="B36" s="139" t="s">
        <v>201</v>
      </c>
      <c r="C36" s="140">
        <v>314</v>
      </c>
      <c r="D36" s="87">
        <v>2012</v>
      </c>
      <c r="E36" s="87" t="s">
        <v>423</v>
      </c>
      <c r="F36" s="87" t="s">
        <v>572</v>
      </c>
      <c r="G36" s="87">
        <v>2012</v>
      </c>
      <c r="H36" s="87">
        <v>2012</v>
      </c>
      <c r="I36" s="129" t="s">
        <v>422</v>
      </c>
      <c r="J36" s="87">
        <v>2017</v>
      </c>
      <c r="K36" s="87">
        <v>2017</v>
      </c>
      <c r="L36" s="87">
        <v>2017</v>
      </c>
      <c r="M36" s="87">
        <v>2009</v>
      </c>
      <c r="N36" s="87">
        <v>2013</v>
      </c>
      <c r="O36" s="87">
        <v>2013</v>
      </c>
      <c r="P36" s="87">
        <v>2003</v>
      </c>
      <c r="Q36" s="87">
        <v>2013</v>
      </c>
      <c r="R36" s="87">
        <v>2013</v>
      </c>
      <c r="S36" s="87">
        <v>2013</v>
      </c>
      <c r="T36" s="87" t="s">
        <v>408</v>
      </c>
      <c r="U36" s="87">
        <v>2013</v>
      </c>
      <c r="V36" s="87">
        <v>2002</v>
      </c>
      <c r="W36" s="129">
        <v>2013</v>
      </c>
      <c r="X36" s="87">
        <v>2017</v>
      </c>
      <c r="Y36" s="87">
        <v>2012</v>
      </c>
      <c r="Z36" s="87">
        <v>2015</v>
      </c>
      <c r="AA36" s="87">
        <v>2015</v>
      </c>
      <c r="AB36" s="87">
        <v>2013</v>
      </c>
      <c r="AC36" s="87">
        <v>2013</v>
      </c>
      <c r="AD36" s="87">
        <v>2013</v>
      </c>
      <c r="AE36" s="87">
        <v>2013</v>
      </c>
      <c r="AF36" s="87">
        <v>2013</v>
      </c>
      <c r="AG36" s="87">
        <v>2013</v>
      </c>
      <c r="AH36" s="87">
        <v>2016</v>
      </c>
      <c r="AI36" s="87">
        <v>2016</v>
      </c>
      <c r="AJ36" s="87">
        <v>2016</v>
      </c>
      <c r="AK36" s="87">
        <v>2016</v>
      </c>
      <c r="AL36" s="87">
        <v>2013</v>
      </c>
      <c r="AM36" s="31"/>
      <c r="AN36" s="31"/>
      <c r="AO36" s="64"/>
      <c r="AP36" s="77"/>
      <c r="AQ36" s="16"/>
      <c r="AR36" s="16"/>
      <c r="AS36" s="16"/>
      <c r="AT36" s="16"/>
      <c r="AU36" s="16"/>
      <c r="AV36" s="16"/>
      <c r="AW36" s="16"/>
    </row>
    <row r="37" spans="1:49" x14ac:dyDescent="0.25">
      <c r="A37" s="138" t="s">
        <v>188</v>
      </c>
      <c r="B37" s="139" t="s">
        <v>202</v>
      </c>
      <c r="C37" s="140">
        <v>315</v>
      </c>
      <c r="D37" s="87">
        <v>2012</v>
      </c>
      <c r="E37" s="87" t="s">
        <v>423</v>
      </c>
      <c r="F37" s="87" t="s">
        <v>573</v>
      </c>
      <c r="G37" s="87">
        <v>2012</v>
      </c>
      <c r="H37" s="87">
        <v>2012</v>
      </c>
      <c r="I37" s="129" t="s">
        <v>422</v>
      </c>
      <c r="J37" s="87">
        <v>2017</v>
      </c>
      <c r="K37" s="87">
        <v>2017</v>
      </c>
      <c r="L37" s="87">
        <v>2017</v>
      </c>
      <c r="M37" s="87">
        <v>2009</v>
      </c>
      <c r="N37" s="87">
        <v>2013</v>
      </c>
      <c r="O37" s="87">
        <v>2013</v>
      </c>
      <c r="P37" s="87">
        <v>2003</v>
      </c>
      <c r="Q37" s="87">
        <v>2013</v>
      </c>
      <c r="R37" s="87">
        <v>2013</v>
      </c>
      <c r="S37" s="87">
        <v>2013</v>
      </c>
      <c r="T37" s="87" t="s">
        <v>408</v>
      </c>
      <c r="U37" s="87">
        <v>2013</v>
      </c>
      <c r="V37" s="87">
        <v>2002</v>
      </c>
      <c r="W37" s="129">
        <v>2013</v>
      </c>
      <c r="X37" s="87">
        <v>2017</v>
      </c>
      <c r="Y37" s="87">
        <v>2012</v>
      </c>
      <c r="Z37" s="87">
        <v>2015</v>
      </c>
      <c r="AA37" s="87">
        <v>2015</v>
      </c>
      <c r="AB37" s="87">
        <v>2013</v>
      </c>
      <c r="AC37" s="87">
        <v>2013</v>
      </c>
      <c r="AD37" s="87">
        <v>2013</v>
      </c>
      <c r="AE37" s="87">
        <v>2013</v>
      </c>
      <c r="AF37" s="87">
        <v>2013</v>
      </c>
      <c r="AG37" s="87">
        <v>2013</v>
      </c>
      <c r="AH37" s="87">
        <v>2016</v>
      </c>
      <c r="AI37" s="87">
        <v>2016</v>
      </c>
      <c r="AJ37" s="87">
        <v>2016</v>
      </c>
      <c r="AK37" s="87">
        <v>2016</v>
      </c>
      <c r="AL37" s="87">
        <v>2013</v>
      </c>
      <c r="AM37" s="31"/>
      <c r="AN37" s="31"/>
      <c r="AO37" s="64"/>
      <c r="AP37" s="77"/>
      <c r="AQ37" s="16"/>
      <c r="AR37" s="16"/>
      <c r="AS37" s="16"/>
      <c r="AT37" s="16"/>
      <c r="AU37" s="16"/>
      <c r="AV37" s="16"/>
      <c r="AW37" s="16"/>
    </row>
    <row r="38" spans="1:49" x14ac:dyDescent="0.25">
      <c r="A38" s="138" t="s">
        <v>188</v>
      </c>
      <c r="B38" s="139" t="s">
        <v>203</v>
      </c>
      <c r="C38" s="140">
        <v>316</v>
      </c>
      <c r="D38" s="87">
        <v>2012</v>
      </c>
      <c r="E38" s="87" t="s">
        <v>423</v>
      </c>
      <c r="F38" s="87" t="s">
        <v>574</v>
      </c>
      <c r="G38" s="87">
        <v>2012</v>
      </c>
      <c r="H38" s="87">
        <v>2012</v>
      </c>
      <c r="I38" s="129" t="s">
        <v>422</v>
      </c>
      <c r="J38" s="87">
        <v>2017</v>
      </c>
      <c r="K38" s="87">
        <v>2017</v>
      </c>
      <c r="L38" s="87">
        <v>2017</v>
      </c>
      <c r="M38" s="87">
        <v>2009</v>
      </c>
      <c r="N38" s="87">
        <v>2013</v>
      </c>
      <c r="O38" s="87">
        <v>2013</v>
      </c>
      <c r="P38" s="87">
        <v>2003</v>
      </c>
      <c r="Q38" s="87">
        <v>2013</v>
      </c>
      <c r="R38" s="87">
        <v>2013</v>
      </c>
      <c r="S38" s="87">
        <v>2013</v>
      </c>
      <c r="T38" s="87" t="s">
        <v>408</v>
      </c>
      <c r="U38" s="87">
        <v>2013</v>
      </c>
      <c r="V38" s="87">
        <v>2002</v>
      </c>
      <c r="W38" s="129">
        <v>2013</v>
      </c>
      <c r="X38" s="87">
        <v>2017</v>
      </c>
      <c r="Y38" s="87">
        <v>2012</v>
      </c>
      <c r="Z38" s="87">
        <v>2015</v>
      </c>
      <c r="AA38" s="87">
        <v>2015</v>
      </c>
      <c r="AB38" s="87">
        <v>2013</v>
      </c>
      <c r="AC38" s="87">
        <v>2013</v>
      </c>
      <c r="AD38" s="87">
        <v>2013</v>
      </c>
      <c r="AE38" s="87">
        <v>2013</v>
      </c>
      <c r="AF38" s="87">
        <v>2013</v>
      </c>
      <c r="AG38" s="87">
        <v>2013</v>
      </c>
      <c r="AH38" s="87">
        <v>2016</v>
      </c>
      <c r="AI38" s="87">
        <v>2016</v>
      </c>
      <c r="AJ38" s="87">
        <v>2016</v>
      </c>
      <c r="AK38" s="87">
        <v>2016</v>
      </c>
      <c r="AL38" s="87">
        <v>2013</v>
      </c>
      <c r="AM38" s="28"/>
      <c r="AN38" s="28"/>
      <c r="AO38" s="77"/>
      <c r="AP38" s="77"/>
      <c r="AQ38" s="16"/>
      <c r="AR38" s="16"/>
      <c r="AS38" s="16"/>
      <c r="AT38" s="16"/>
      <c r="AU38" s="16"/>
      <c r="AV38" s="16"/>
      <c r="AW38" s="16"/>
    </row>
    <row r="39" spans="1:49" x14ac:dyDescent="0.25">
      <c r="A39" s="138" t="s">
        <v>188</v>
      </c>
      <c r="B39" s="139" t="s">
        <v>77</v>
      </c>
      <c r="C39" s="140">
        <v>317</v>
      </c>
      <c r="D39" s="87">
        <v>2012</v>
      </c>
      <c r="E39" s="87" t="s">
        <v>423</v>
      </c>
      <c r="F39" s="87" t="s">
        <v>575</v>
      </c>
      <c r="G39" s="87">
        <v>2012</v>
      </c>
      <c r="H39" s="87">
        <v>2012</v>
      </c>
      <c r="I39" s="129" t="s">
        <v>422</v>
      </c>
      <c r="J39" s="87">
        <v>2017</v>
      </c>
      <c r="K39" s="87">
        <v>2017</v>
      </c>
      <c r="L39" s="87">
        <v>2017</v>
      </c>
      <c r="M39" s="87">
        <v>2009</v>
      </c>
      <c r="N39" s="87">
        <v>2013</v>
      </c>
      <c r="O39" s="87">
        <v>2013</v>
      </c>
      <c r="P39" s="87">
        <v>2003</v>
      </c>
      <c r="Q39" s="87">
        <v>2013</v>
      </c>
      <c r="R39" s="87">
        <v>2013</v>
      </c>
      <c r="S39" s="87">
        <v>2013</v>
      </c>
      <c r="T39" s="87" t="s">
        <v>408</v>
      </c>
      <c r="U39" s="87">
        <v>2013</v>
      </c>
      <c r="V39" s="87">
        <v>2002</v>
      </c>
      <c r="W39" s="129">
        <v>2013</v>
      </c>
      <c r="X39" s="87">
        <v>2017</v>
      </c>
      <c r="Y39" s="87">
        <v>2012</v>
      </c>
      <c r="Z39" s="87">
        <v>2015</v>
      </c>
      <c r="AA39" s="87">
        <v>2015</v>
      </c>
      <c r="AB39" s="87">
        <v>2013</v>
      </c>
      <c r="AC39" s="87">
        <v>2013</v>
      </c>
      <c r="AD39" s="87">
        <v>2013</v>
      </c>
      <c r="AE39" s="87">
        <v>2013</v>
      </c>
      <c r="AF39" s="87">
        <v>2013</v>
      </c>
      <c r="AG39" s="87">
        <v>2013</v>
      </c>
      <c r="AH39" s="87">
        <v>2016</v>
      </c>
      <c r="AI39" s="87">
        <v>2016</v>
      </c>
      <c r="AJ39" s="87">
        <v>2016</v>
      </c>
      <c r="AK39" s="87">
        <v>2016</v>
      </c>
      <c r="AL39" s="87">
        <v>2013</v>
      </c>
      <c r="AM39" s="28"/>
      <c r="AN39" s="28"/>
      <c r="AO39" s="77"/>
      <c r="AP39" s="77"/>
      <c r="AQ39" s="16"/>
      <c r="AR39" s="16"/>
      <c r="AS39" s="16"/>
      <c r="AT39" s="16"/>
      <c r="AU39" s="16"/>
      <c r="AV39" s="16"/>
      <c r="AW39" s="16"/>
    </row>
    <row r="40" spans="1:49" x14ac:dyDescent="0.25">
      <c r="A40" s="138" t="s">
        <v>188</v>
      </c>
      <c r="B40" s="139" t="s">
        <v>204</v>
      </c>
      <c r="C40" s="140">
        <v>318</v>
      </c>
      <c r="D40" s="87">
        <v>2012</v>
      </c>
      <c r="E40" s="87" t="s">
        <v>423</v>
      </c>
      <c r="F40" s="87" t="s">
        <v>576</v>
      </c>
      <c r="G40" s="87">
        <v>2012</v>
      </c>
      <c r="H40" s="87">
        <v>2012</v>
      </c>
      <c r="I40" s="129" t="s">
        <v>422</v>
      </c>
      <c r="J40" s="87">
        <v>2017</v>
      </c>
      <c r="K40" s="87">
        <v>2017</v>
      </c>
      <c r="L40" s="87">
        <v>2017</v>
      </c>
      <c r="M40" s="87">
        <v>2009</v>
      </c>
      <c r="N40" s="87">
        <v>2013</v>
      </c>
      <c r="O40" s="87">
        <v>2013</v>
      </c>
      <c r="P40" s="87">
        <v>2003</v>
      </c>
      <c r="Q40" s="87">
        <v>2013</v>
      </c>
      <c r="R40" s="87">
        <v>2013</v>
      </c>
      <c r="S40" s="87">
        <v>2013</v>
      </c>
      <c r="T40" s="87" t="s">
        <v>408</v>
      </c>
      <c r="U40" s="87">
        <v>2013</v>
      </c>
      <c r="V40" s="87">
        <v>2002</v>
      </c>
      <c r="W40" s="129">
        <v>2013</v>
      </c>
      <c r="X40" s="87">
        <v>2017</v>
      </c>
      <c r="Y40" s="87">
        <v>2012</v>
      </c>
      <c r="Z40" s="87">
        <v>2015</v>
      </c>
      <c r="AA40" s="87">
        <v>2015</v>
      </c>
      <c r="AB40" s="87">
        <v>2013</v>
      </c>
      <c r="AC40" s="87">
        <v>2013</v>
      </c>
      <c r="AD40" s="87">
        <v>2013</v>
      </c>
      <c r="AE40" s="87">
        <v>2013</v>
      </c>
      <c r="AF40" s="87">
        <v>2013</v>
      </c>
      <c r="AG40" s="87">
        <v>2013</v>
      </c>
      <c r="AH40" s="87">
        <v>2016</v>
      </c>
      <c r="AI40" s="87">
        <v>2016</v>
      </c>
      <c r="AJ40" s="87">
        <v>2016</v>
      </c>
      <c r="AK40" s="87">
        <v>2016</v>
      </c>
      <c r="AL40" s="87">
        <v>2013</v>
      </c>
      <c r="AM40" s="28"/>
      <c r="AN40" s="28"/>
      <c r="AO40" s="77"/>
      <c r="AP40" s="77"/>
      <c r="AQ40" s="16"/>
      <c r="AR40" s="16"/>
      <c r="AS40" s="16"/>
      <c r="AT40" s="16"/>
      <c r="AU40" s="16"/>
      <c r="AV40" s="16"/>
      <c r="AW40" s="16"/>
    </row>
    <row r="41" spans="1:49" x14ac:dyDescent="0.25">
      <c r="A41" s="138" t="s">
        <v>188</v>
      </c>
      <c r="B41" s="139" t="s">
        <v>205</v>
      </c>
      <c r="C41" s="140">
        <v>319</v>
      </c>
      <c r="D41" s="87">
        <v>2012</v>
      </c>
      <c r="E41" s="87" t="s">
        <v>423</v>
      </c>
      <c r="F41" s="87" t="s">
        <v>577</v>
      </c>
      <c r="G41" s="87">
        <v>2012</v>
      </c>
      <c r="H41" s="87">
        <v>2012</v>
      </c>
      <c r="I41" s="129" t="s">
        <v>422</v>
      </c>
      <c r="J41" s="87">
        <v>2017</v>
      </c>
      <c r="K41" s="87">
        <v>2017</v>
      </c>
      <c r="L41" s="87">
        <v>2017</v>
      </c>
      <c r="M41" s="87">
        <v>2009</v>
      </c>
      <c r="N41" s="87">
        <v>2013</v>
      </c>
      <c r="O41" s="87">
        <v>2013</v>
      </c>
      <c r="P41" s="87">
        <v>2003</v>
      </c>
      <c r="Q41" s="87">
        <v>2013</v>
      </c>
      <c r="R41" s="87">
        <v>2013</v>
      </c>
      <c r="S41" s="87">
        <v>2013</v>
      </c>
      <c r="T41" s="87" t="s">
        <v>408</v>
      </c>
      <c r="U41" s="87">
        <v>2013</v>
      </c>
      <c r="V41" s="87">
        <v>2002</v>
      </c>
      <c r="W41" s="129">
        <v>2013</v>
      </c>
      <c r="X41" s="87">
        <v>2017</v>
      </c>
      <c r="Y41" s="87">
        <v>2012</v>
      </c>
      <c r="Z41" s="87">
        <v>2015</v>
      </c>
      <c r="AA41" s="87">
        <v>2015</v>
      </c>
      <c r="AB41" s="87">
        <v>2013</v>
      </c>
      <c r="AC41" s="87">
        <v>2013</v>
      </c>
      <c r="AD41" s="87">
        <v>2013</v>
      </c>
      <c r="AE41" s="87">
        <v>2013</v>
      </c>
      <c r="AF41" s="87">
        <v>2013</v>
      </c>
      <c r="AG41" s="87">
        <v>2013</v>
      </c>
      <c r="AH41" s="87">
        <v>2016</v>
      </c>
      <c r="AI41" s="87">
        <v>2016</v>
      </c>
      <c r="AJ41" s="87">
        <v>2016</v>
      </c>
      <c r="AK41" s="87">
        <v>2016</v>
      </c>
      <c r="AL41" s="87">
        <v>2013</v>
      </c>
      <c r="AM41" s="28"/>
      <c r="AN41" s="28"/>
      <c r="AO41" s="77"/>
      <c r="AP41" s="77"/>
      <c r="AQ41" s="16"/>
      <c r="AR41" s="16"/>
      <c r="AS41" s="16"/>
      <c r="AT41" s="16"/>
      <c r="AU41" s="16"/>
      <c r="AV41" s="16"/>
      <c r="AW41" s="16"/>
    </row>
    <row r="42" spans="1:49" x14ac:dyDescent="0.25">
      <c r="A42" s="138" t="s">
        <v>188</v>
      </c>
      <c r="B42" s="139" t="s">
        <v>206</v>
      </c>
      <c r="C42" s="140">
        <v>320</v>
      </c>
      <c r="D42" s="87">
        <v>2012</v>
      </c>
      <c r="E42" s="87" t="s">
        <v>423</v>
      </c>
      <c r="F42" s="87" t="s">
        <v>578</v>
      </c>
      <c r="G42" s="87">
        <v>2012</v>
      </c>
      <c r="H42" s="87">
        <v>2012</v>
      </c>
      <c r="I42" s="129" t="s">
        <v>422</v>
      </c>
      <c r="J42" s="87">
        <v>2017</v>
      </c>
      <c r="K42" s="87">
        <v>2017</v>
      </c>
      <c r="L42" s="87">
        <v>2017</v>
      </c>
      <c r="M42" s="87">
        <v>2009</v>
      </c>
      <c r="N42" s="87">
        <v>2013</v>
      </c>
      <c r="O42" s="87">
        <v>2013</v>
      </c>
      <c r="P42" s="87">
        <v>2003</v>
      </c>
      <c r="Q42" s="87">
        <v>2013</v>
      </c>
      <c r="R42" s="87">
        <v>2013</v>
      </c>
      <c r="S42" s="87">
        <v>2013</v>
      </c>
      <c r="T42" s="87" t="s">
        <v>408</v>
      </c>
      <c r="U42" s="87">
        <v>2013</v>
      </c>
      <c r="V42" s="87">
        <v>2002</v>
      </c>
      <c r="W42" s="129">
        <v>2013</v>
      </c>
      <c r="X42" s="87">
        <v>2017</v>
      </c>
      <c r="Y42" s="87">
        <v>2012</v>
      </c>
      <c r="Z42" s="87">
        <v>2015</v>
      </c>
      <c r="AA42" s="87">
        <v>2015</v>
      </c>
      <c r="AB42" s="87">
        <v>2013</v>
      </c>
      <c r="AC42" s="87">
        <v>2013</v>
      </c>
      <c r="AD42" s="87">
        <v>2013</v>
      </c>
      <c r="AE42" s="87">
        <v>2013</v>
      </c>
      <c r="AF42" s="87">
        <v>2013</v>
      </c>
      <c r="AG42" s="87">
        <v>2013</v>
      </c>
      <c r="AH42" s="87">
        <v>2016</v>
      </c>
      <c r="AI42" s="87">
        <v>2016</v>
      </c>
      <c r="AJ42" s="87">
        <v>2016</v>
      </c>
      <c r="AK42" s="87">
        <v>2016</v>
      </c>
      <c r="AL42" s="87">
        <v>2013</v>
      </c>
      <c r="AM42" s="28"/>
      <c r="AN42" s="28"/>
      <c r="AO42" s="77"/>
      <c r="AP42" s="77"/>
      <c r="AQ42" s="16"/>
      <c r="AR42" s="16"/>
      <c r="AS42" s="16"/>
      <c r="AT42" s="16"/>
      <c r="AU42" s="16"/>
      <c r="AV42" s="16"/>
      <c r="AW42" s="16"/>
    </row>
    <row r="43" spans="1:49" x14ac:dyDescent="0.25">
      <c r="A43" s="138" t="s">
        <v>188</v>
      </c>
      <c r="B43" s="139" t="s">
        <v>207</v>
      </c>
      <c r="C43" s="140">
        <v>321</v>
      </c>
      <c r="D43" s="87">
        <v>2012</v>
      </c>
      <c r="E43" s="87" t="s">
        <v>423</v>
      </c>
      <c r="F43" s="87" t="s">
        <v>579</v>
      </c>
      <c r="G43" s="87">
        <v>2012</v>
      </c>
      <c r="H43" s="87">
        <v>2012</v>
      </c>
      <c r="I43" s="129" t="s">
        <v>422</v>
      </c>
      <c r="J43" s="87">
        <v>2017</v>
      </c>
      <c r="K43" s="87">
        <v>2017</v>
      </c>
      <c r="L43" s="87">
        <v>2017</v>
      </c>
      <c r="M43" s="87">
        <v>2009</v>
      </c>
      <c r="N43" s="87">
        <v>2013</v>
      </c>
      <c r="O43" s="87">
        <v>2013</v>
      </c>
      <c r="P43" s="87">
        <v>2003</v>
      </c>
      <c r="Q43" s="87">
        <v>2013</v>
      </c>
      <c r="R43" s="87">
        <v>2013</v>
      </c>
      <c r="S43" s="87">
        <v>2013</v>
      </c>
      <c r="T43" s="87" t="s">
        <v>408</v>
      </c>
      <c r="U43" s="87">
        <v>2013</v>
      </c>
      <c r="V43" s="87">
        <v>2002</v>
      </c>
      <c r="W43" s="129">
        <v>2013</v>
      </c>
      <c r="X43" s="87">
        <v>2017</v>
      </c>
      <c r="Y43" s="87">
        <v>2012</v>
      </c>
      <c r="Z43" s="87">
        <v>2015</v>
      </c>
      <c r="AA43" s="87">
        <v>2015</v>
      </c>
      <c r="AB43" s="87">
        <v>2013</v>
      </c>
      <c r="AC43" s="87">
        <v>2013</v>
      </c>
      <c r="AD43" s="87">
        <v>2013</v>
      </c>
      <c r="AE43" s="87">
        <v>2013</v>
      </c>
      <c r="AF43" s="87">
        <v>2013</v>
      </c>
      <c r="AG43" s="87">
        <v>2013</v>
      </c>
      <c r="AH43" s="87">
        <v>2016</v>
      </c>
      <c r="AI43" s="87">
        <v>2016</v>
      </c>
      <c r="AJ43" s="87">
        <v>2016</v>
      </c>
      <c r="AK43" s="87">
        <v>2016</v>
      </c>
      <c r="AL43" s="87">
        <v>2013</v>
      </c>
      <c r="AM43" s="28"/>
      <c r="AN43" s="28"/>
      <c r="AO43" s="77"/>
      <c r="AP43" s="77"/>
      <c r="AQ43" s="16"/>
      <c r="AR43" s="16"/>
      <c r="AS43" s="16"/>
      <c r="AT43" s="16"/>
      <c r="AU43" s="16"/>
      <c r="AV43" s="16"/>
      <c r="AW43" s="16"/>
    </row>
    <row r="44" spans="1:49" x14ac:dyDescent="0.25">
      <c r="A44" s="138" t="s">
        <v>231</v>
      </c>
      <c r="B44" s="139" t="s">
        <v>208</v>
      </c>
      <c r="C44" s="140">
        <v>401</v>
      </c>
      <c r="D44" s="87">
        <v>2012</v>
      </c>
      <c r="E44" s="87" t="s">
        <v>423</v>
      </c>
      <c r="F44" s="87" t="s">
        <v>580</v>
      </c>
      <c r="G44" s="87">
        <v>2012</v>
      </c>
      <c r="H44" s="87">
        <v>2012</v>
      </c>
      <c r="I44" s="129" t="s">
        <v>422</v>
      </c>
      <c r="J44" s="87">
        <v>2017</v>
      </c>
      <c r="K44" s="87">
        <v>2017</v>
      </c>
      <c r="L44" s="87">
        <v>2017</v>
      </c>
      <c r="M44" s="87">
        <v>2009</v>
      </c>
      <c r="N44" s="87">
        <v>2013</v>
      </c>
      <c r="O44" s="87">
        <v>2013</v>
      </c>
      <c r="P44" s="87">
        <v>2003</v>
      </c>
      <c r="Q44" s="87">
        <v>2013</v>
      </c>
      <c r="R44" s="87">
        <v>2013</v>
      </c>
      <c r="S44" s="87">
        <v>2013</v>
      </c>
      <c r="T44" s="87" t="s">
        <v>408</v>
      </c>
      <c r="U44" s="87">
        <v>2013</v>
      </c>
      <c r="V44" s="87">
        <v>2002</v>
      </c>
      <c r="W44" s="129">
        <v>2013</v>
      </c>
      <c r="X44" s="87">
        <v>2017</v>
      </c>
      <c r="Y44" s="87">
        <v>2012</v>
      </c>
      <c r="Z44" s="87">
        <v>2015</v>
      </c>
      <c r="AA44" s="87">
        <v>2015</v>
      </c>
      <c r="AB44" s="87">
        <v>2013</v>
      </c>
      <c r="AC44" s="87">
        <v>2013</v>
      </c>
      <c r="AD44" s="87">
        <v>2013</v>
      </c>
      <c r="AE44" s="87">
        <v>2013</v>
      </c>
      <c r="AF44" s="87">
        <v>2013</v>
      </c>
      <c r="AG44" s="87">
        <v>2013</v>
      </c>
      <c r="AH44" s="87">
        <v>2016</v>
      </c>
      <c r="AI44" s="87">
        <v>2016</v>
      </c>
      <c r="AJ44" s="87">
        <v>2016</v>
      </c>
      <c r="AK44" s="87">
        <v>2016</v>
      </c>
      <c r="AL44" s="87">
        <v>2013</v>
      </c>
      <c r="AM44" s="28"/>
      <c r="AN44" s="28"/>
      <c r="AO44" s="77"/>
      <c r="AP44" s="77"/>
      <c r="AQ44" s="16"/>
      <c r="AR44" s="16"/>
      <c r="AS44" s="16"/>
      <c r="AT44" s="16"/>
      <c r="AU44" s="16"/>
      <c r="AV44" s="16"/>
      <c r="AW44" s="16"/>
    </row>
    <row r="45" spans="1:49" x14ac:dyDescent="0.25">
      <c r="A45" s="138" t="s">
        <v>231</v>
      </c>
      <c r="B45" s="139" t="s">
        <v>209</v>
      </c>
      <c r="C45" s="140">
        <v>402</v>
      </c>
      <c r="D45" s="87">
        <v>2012</v>
      </c>
      <c r="E45" s="87" t="s">
        <v>423</v>
      </c>
      <c r="F45" s="87" t="s">
        <v>581</v>
      </c>
      <c r="G45" s="87">
        <v>2012</v>
      </c>
      <c r="H45" s="87">
        <v>2012</v>
      </c>
      <c r="I45" s="129" t="s">
        <v>422</v>
      </c>
      <c r="J45" s="87">
        <v>2017</v>
      </c>
      <c r="K45" s="87">
        <v>2017</v>
      </c>
      <c r="L45" s="87">
        <v>2017</v>
      </c>
      <c r="M45" s="87">
        <v>2009</v>
      </c>
      <c r="N45" s="87">
        <v>2013</v>
      </c>
      <c r="O45" s="87">
        <v>2013</v>
      </c>
      <c r="P45" s="87">
        <v>2003</v>
      </c>
      <c r="Q45" s="87">
        <v>2013</v>
      </c>
      <c r="R45" s="87">
        <v>2013</v>
      </c>
      <c r="S45" s="87">
        <v>2013</v>
      </c>
      <c r="T45" s="87" t="s">
        <v>408</v>
      </c>
      <c r="U45" s="87">
        <v>2013</v>
      </c>
      <c r="V45" s="87">
        <v>2002</v>
      </c>
      <c r="W45" s="129">
        <v>2013</v>
      </c>
      <c r="X45" s="87">
        <v>2017</v>
      </c>
      <c r="Y45" s="87">
        <v>2012</v>
      </c>
      <c r="Z45" s="87">
        <v>2015</v>
      </c>
      <c r="AA45" s="87">
        <v>2015</v>
      </c>
      <c r="AB45" s="87">
        <v>2013</v>
      </c>
      <c r="AC45" s="87">
        <v>2013</v>
      </c>
      <c r="AD45" s="87">
        <v>2013</v>
      </c>
      <c r="AE45" s="87">
        <v>2013</v>
      </c>
      <c r="AF45" s="87">
        <v>2013</v>
      </c>
      <c r="AG45" s="87">
        <v>2013</v>
      </c>
      <c r="AH45" s="87">
        <v>2016</v>
      </c>
      <c r="AI45" s="87">
        <v>2016</v>
      </c>
      <c r="AJ45" s="87">
        <v>2016</v>
      </c>
      <c r="AK45" s="87">
        <v>2016</v>
      </c>
      <c r="AL45" s="87">
        <v>2013</v>
      </c>
      <c r="AM45" s="28"/>
      <c r="AN45" s="28"/>
      <c r="AO45" s="77"/>
      <c r="AP45" s="77"/>
      <c r="AQ45" s="16"/>
      <c r="AR45" s="16"/>
      <c r="AS45" s="16"/>
      <c r="AT45" s="16"/>
      <c r="AU45" s="16"/>
      <c r="AV45" s="16"/>
      <c r="AW45" s="16"/>
    </row>
    <row r="46" spans="1:49" x14ac:dyDescent="0.25">
      <c r="A46" s="138" t="s">
        <v>231</v>
      </c>
      <c r="B46" s="139" t="s">
        <v>210</v>
      </c>
      <c r="C46" s="140">
        <v>403</v>
      </c>
      <c r="D46" s="87">
        <v>2012</v>
      </c>
      <c r="E46" s="87" t="s">
        <v>423</v>
      </c>
      <c r="F46" s="87" t="s">
        <v>582</v>
      </c>
      <c r="G46" s="87">
        <v>2012</v>
      </c>
      <c r="H46" s="87">
        <v>2012</v>
      </c>
      <c r="I46" s="129" t="s">
        <v>422</v>
      </c>
      <c r="J46" s="87">
        <v>2017</v>
      </c>
      <c r="K46" s="87">
        <v>2017</v>
      </c>
      <c r="L46" s="87">
        <v>2017</v>
      </c>
      <c r="M46" s="87">
        <v>2009</v>
      </c>
      <c r="N46" s="87">
        <v>2013</v>
      </c>
      <c r="O46" s="87">
        <v>2013</v>
      </c>
      <c r="P46" s="87">
        <v>2003</v>
      </c>
      <c r="Q46" s="87">
        <v>2013</v>
      </c>
      <c r="R46" s="87">
        <v>2013</v>
      </c>
      <c r="S46" s="87">
        <v>2013</v>
      </c>
      <c r="T46" s="87" t="s">
        <v>408</v>
      </c>
      <c r="U46" s="87">
        <v>2013</v>
      </c>
      <c r="V46" s="87">
        <v>2002</v>
      </c>
      <c r="W46" s="129">
        <v>2013</v>
      </c>
      <c r="X46" s="87">
        <v>2017</v>
      </c>
      <c r="Y46" s="87">
        <v>2012</v>
      </c>
      <c r="Z46" s="87">
        <v>2015</v>
      </c>
      <c r="AA46" s="87">
        <v>2015</v>
      </c>
      <c r="AB46" s="87">
        <v>2013</v>
      </c>
      <c r="AC46" s="87">
        <v>2013</v>
      </c>
      <c r="AD46" s="87">
        <v>2013</v>
      </c>
      <c r="AE46" s="87">
        <v>2013</v>
      </c>
      <c r="AF46" s="87">
        <v>2013</v>
      </c>
      <c r="AG46" s="87">
        <v>2013</v>
      </c>
      <c r="AH46" s="87">
        <v>2016</v>
      </c>
      <c r="AI46" s="87">
        <v>2016</v>
      </c>
      <c r="AJ46" s="87">
        <v>2016</v>
      </c>
      <c r="AK46" s="87">
        <v>2016</v>
      </c>
      <c r="AL46" s="87">
        <v>2013</v>
      </c>
      <c r="AM46" s="77"/>
      <c r="AN46" s="77"/>
      <c r="AO46" s="77"/>
      <c r="AP46" s="77"/>
      <c r="AQ46" s="16"/>
      <c r="AR46" s="16"/>
      <c r="AS46" s="16"/>
      <c r="AT46" s="16"/>
      <c r="AU46" s="16"/>
      <c r="AV46" s="16"/>
      <c r="AW46" s="16"/>
    </row>
    <row r="47" spans="1:49" x14ac:dyDescent="0.25">
      <c r="A47" s="138" t="s">
        <v>231</v>
      </c>
      <c r="B47" s="139" t="s">
        <v>211</v>
      </c>
      <c r="C47" s="140">
        <v>404</v>
      </c>
      <c r="D47" s="87">
        <v>2012</v>
      </c>
      <c r="E47" s="87" t="s">
        <v>423</v>
      </c>
      <c r="F47" s="87" t="s">
        <v>583</v>
      </c>
      <c r="G47" s="87">
        <v>2012</v>
      </c>
      <c r="H47" s="87">
        <v>2012</v>
      </c>
      <c r="I47" s="129" t="s">
        <v>422</v>
      </c>
      <c r="J47" s="87">
        <v>2017</v>
      </c>
      <c r="K47" s="87">
        <v>2017</v>
      </c>
      <c r="L47" s="87">
        <v>2017</v>
      </c>
      <c r="M47" s="87">
        <v>2009</v>
      </c>
      <c r="N47" s="87">
        <v>2013</v>
      </c>
      <c r="O47" s="87">
        <v>2013</v>
      </c>
      <c r="P47" s="87">
        <v>2003</v>
      </c>
      <c r="Q47" s="87">
        <v>2013</v>
      </c>
      <c r="R47" s="87">
        <v>2013</v>
      </c>
      <c r="S47" s="87">
        <v>2013</v>
      </c>
      <c r="T47" s="87" t="s">
        <v>408</v>
      </c>
      <c r="U47" s="87">
        <v>2013</v>
      </c>
      <c r="V47" s="87">
        <v>2002</v>
      </c>
      <c r="W47" s="129">
        <v>2013</v>
      </c>
      <c r="X47" s="87">
        <v>2017</v>
      </c>
      <c r="Y47" s="87">
        <v>2012</v>
      </c>
      <c r="Z47" s="87">
        <v>2015</v>
      </c>
      <c r="AA47" s="87">
        <v>2015</v>
      </c>
      <c r="AB47" s="87">
        <v>2013</v>
      </c>
      <c r="AC47" s="87">
        <v>2013</v>
      </c>
      <c r="AD47" s="87">
        <v>2013</v>
      </c>
      <c r="AE47" s="87">
        <v>2013</v>
      </c>
      <c r="AF47" s="87">
        <v>2013</v>
      </c>
      <c r="AG47" s="87">
        <v>2013</v>
      </c>
      <c r="AH47" s="87">
        <v>2016</v>
      </c>
      <c r="AI47" s="87">
        <v>2016</v>
      </c>
      <c r="AJ47" s="87">
        <v>2016</v>
      </c>
      <c r="AK47" s="87">
        <v>2016</v>
      </c>
      <c r="AL47" s="87">
        <v>2013</v>
      </c>
      <c r="AM47" s="77"/>
      <c r="AN47" s="77"/>
      <c r="AO47" s="77"/>
      <c r="AP47" s="77"/>
      <c r="AQ47" s="16"/>
      <c r="AR47" s="16"/>
      <c r="AS47" s="16"/>
      <c r="AT47" s="16"/>
      <c r="AU47" s="16"/>
      <c r="AV47" s="16"/>
      <c r="AW47" s="16"/>
    </row>
    <row r="48" spans="1:49" x14ac:dyDescent="0.25">
      <c r="A48" s="138" t="s">
        <v>231</v>
      </c>
      <c r="B48" s="139" t="s">
        <v>212</v>
      </c>
      <c r="C48" s="140">
        <v>405</v>
      </c>
      <c r="D48" s="87">
        <v>2012</v>
      </c>
      <c r="E48" s="87" t="s">
        <v>423</v>
      </c>
      <c r="F48" s="87" t="s">
        <v>584</v>
      </c>
      <c r="G48" s="87">
        <v>2012</v>
      </c>
      <c r="H48" s="87">
        <v>2012</v>
      </c>
      <c r="I48" s="129" t="s">
        <v>422</v>
      </c>
      <c r="J48" s="87">
        <v>2017</v>
      </c>
      <c r="K48" s="87">
        <v>2017</v>
      </c>
      <c r="L48" s="87">
        <v>2017</v>
      </c>
      <c r="M48" s="87">
        <v>2009</v>
      </c>
      <c r="N48" s="87">
        <v>2013</v>
      </c>
      <c r="O48" s="87">
        <v>2013</v>
      </c>
      <c r="P48" s="87">
        <v>2003</v>
      </c>
      <c r="Q48" s="87">
        <v>2013</v>
      </c>
      <c r="R48" s="87">
        <v>2013</v>
      </c>
      <c r="S48" s="87">
        <v>2013</v>
      </c>
      <c r="T48" s="87" t="s">
        <v>408</v>
      </c>
      <c r="U48" s="87">
        <v>2013</v>
      </c>
      <c r="V48" s="87">
        <v>2002</v>
      </c>
      <c r="W48" s="129">
        <v>2013</v>
      </c>
      <c r="X48" s="87">
        <v>2017</v>
      </c>
      <c r="Y48" s="87">
        <v>2012</v>
      </c>
      <c r="Z48" s="87">
        <v>2015</v>
      </c>
      <c r="AA48" s="87">
        <v>2015</v>
      </c>
      <c r="AB48" s="87">
        <v>2013</v>
      </c>
      <c r="AC48" s="87">
        <v>2013</v>
      </c>
      <c r="AD48" s="87">
        <v>2013</v>
      </c>
      <c r="AE48" s="87">
        <v>2013</v>
      </c>
      <c r="AF48" s="87">
        <v>2013</v>
      </c>
      <c r="AG48" s="87">
        <v>2013</v>
      </c>
      <c r="AH48" s="87">
        <v>2016</v>
      </c>
      <c r="AI48" s="87">
        <v>2016</v>
      </c>
      <c r="AJ48" s="87">
        <v>2016</v>
      </c>
      <c r="AK48" s="87">
        <v>2016</v>
      </c>
      <c r="AL48" s="87">
        <v>2013</v>
      </c>
      <c r="AM48" s="77"/>
      <c r="AN48" s="77"/>
      <c r="AO48" s="77"/>
      <c r="AP48" s="77"/>
      <c r="AQ48" s="16"/>
      <c r="AR48" s="16"/>
      <c r="AS48" s="16"/>
      <c r="AT48" s="16"/>
      <c r="AU48" s="16"/>
      <c r="AV48" s="16"/>
      <c r="AW48" s="16"/>
    </row>
    <row r="49" spans="1:49" x14ac:dyDescent="0.25">
      <c r="A49" s="138" t="s">
        <v>231</v>
      </c>
      <c r="B49" s="139" t="s">
        <v>213</v>
      </c>
      <c r="C49" s="140">
        <v>406</v>
      </c>
      <c r="D49" s="87">
        <v>2012</v>
      </c>
      <c r="E49" s="87" t="s">
        <v>423</v>
      </c>
      <c r="F49" s="87" t="s">
        <v>585</v>
      </c>
      <c r="G49" s="87">
        <v>2012</v>
      </c>
      <c r="H49" s="87">
        <v>2012</v>
      </c>
      <c r="I49" s="129" t="s">
        <v>422</v>
      </c>
      <c r="J49" s="87">
        <v>2017</v>
      </c>
      <c r="K49" s="87">
        <v>2017</v>
      </c>
      <c r="L49" s="87">
        <v>2017</v>
      </c>
      <c r="M49" s="87">
        <v>2009</v>
      </c>
      <c r="N49" s="87">
        <v>2013</v>
      </c>
      <c r="O49" s="87">
        <v>2013</v>
      </c>
      <c r="P49" s="87">
        <v>2003</v>
      </c>
      <c r="Q49" s="87">
        <v>2013</v>
      </c>
      <c r="R49" s="87">
        <v>2013</v>
      </c>
      <c r="S49" s="87">
        <v>2013</v>
      </c>
      <c r="T49" s="87" t="s">
        <v>408</v>
      </c>
      <c r="U49" s="87">
        <v>2013</v>
      </c>
      <c r="V49" s="87">
        <v>2002</v>
      </c>
      <c r="W49" s="129">
        <v>2013</v>
      </c>
      <c r="X49" s="87">
        <v>2017</v>
      </c>
      <c r="Y49" s="87">
        <v>2012</v>
      </c>
      <c r="Z49" s="87">
        <v>2015</v>
      </c>
      <c r="AA49" s="87">
        <v>2015</v>
      </c>
      <c r="AB49" s="87">
        <v>2013</v>
      </c>
      <c r="AC49" s="87">
        <v>2013</v>
      </c>
      <c r="AD49" s="87">
        <v>2013</v>
      </c>
      <c r="AE49" s="87">
        <v>2013</v>
      </c>
      <c r="AF49" s="87">
        <v>2013</v>
      </c>
      <c r="AG49" s="87">
        <v>2013</v>
      </c>
      <c r="AH49" s="87">
        <v>2016</v>
      </c>
      <c r="AI49" s="87">
        <v>2016</v>
      </c>
      <c r="AJ49" s="87">
        <v>2016</v>
      </c>
      <c r="AK49" s="87">
        <v>2016</v>
      </c>
      <c r="AL49" s="87">
        <v>2013</v>
      </c>
      <c r="AM49" s="77"/>
      <c r="AN49" s="77"/>
      <c r="AO49" s="77"/>
      <c r="AP49" s="77"/>
      <c r="AQ49" s="16"/>
      <c r="AR49" s="16"/>
      <c r="AS49" s="16"/>
      <c r="AT49" s="16"/>
      <c r="AU49" s="16"/>
      <c r="AV49" s="16"/>
      <c r="AW49" s="16"/>
    </row>
    <row r="50" spans="1:49" x14ac:dyDescent="0.25">
      <c r="A50" s="138" t="s">
        <v>231</v>
      </c>
      <c r="B50" s="139" t="s">
        <v>214</v>
      </c>
      <c r="C50" s="140">
        <v>407</v>
      </c>
      <c r="D50" s="87">
        <v>2012</v>
      </c>
      <c r="E50" s="87" t="s">
        <v>423</v>
      </c>
      <c r="F50" s="87" t="s">
        <v>586</v>
      </c>
      <c r="G50" s="87">
        <v>2012</v>
      </c>
      <c r="H50" s="87">
        <v>2012</v>
      </c>
      <c r="I50" s="129" t="s">
        <v>422</v>
      </c>
      <c r="J50" s="87">
        <v>2017</v>
      </c>
      <c r="K50" s="87">
        <v>2017</v>
      </c>
      <c r="L50" s="87">
        <v>2017</v>
      </c>
      <c r="M50" s="87">
        <v>2009</v>
      </c>
      <c r="N50" s="87">
        <v>2013</v>
      </c>
      <c r="O50" s="87">
        <v>2013</v>
      </c>
      <c r="P50" s="87">
        <v>2003</v>
      </c>
      <c r="Q50" s="87">
        <v>2013</v>
      </c>
      <c r="R50" s="87">
        <v>2013</v>
      </c>
      <c r="S50" s="87">
        <v>2013</v>
      </c>
      <c r="T50" s="87" t="s">
        <v>408</v>
      </c>
      <c r="U50" s="87">
        <v>2013</v>
      </c>
      <c r="V50" s="87">
        <v>2002</v>
      </c>
      <c r="W50" s="129">
        <v>2013</v>
      </c>
      <c r="X50" s="87">
        <v>2017</v>
      </c>
      <c r="Y50" s="87">
        <v>2012</v>
      </c>
      <c r="Z50" s="87">
        <v>2015</v>
      </c>
      <c r="AA50" s="87">
        <v>2015</v>
      </c>
      <c r="AB50" s="87">
        <v>2013</v>
      </c>
      <c r="AC50" s="87">
        <v>2013</v>
      </c>
      <c r="AD50" s="87">
        <v>2013</v>
      </c>
      <c r="AE50" s="87">
        <v>2013</v>
      </c>
      <c r="AF50" s="87">
        <v>2013</v>
      </c>
      <c r="AG50" s="87">
        <v>2013</v>
      </c>
      <c r="AH50" s="87">
        <v>2016</v>
      </c>
      <c r="AI50" s="87">
        <v>2016</v>
      </c>
      <c r="AJ50" s="87">
        <v>2016</v>
      </c>
      <c r="AK50" s="87">
        <v>2016</v>
      </c>
      <c r="AL50" s="87">
        <v>2013</v>
      </c>
      <c r="AM50" s="77"/>
      <c r="AN50" s="77"/>
      <c r="AO50" s="77"/>
      <c r="AP50" s="77"/>
      <c r="AQ50" s="16"/>
      <c r="AR50" s="16"/>
      <c r="AS50" s="16"/>
      <c r="AT50" s="16"/>
      <c r="AU50" s="16"/>
      <c r="AV50" s="16"/>
      <c r="AW50" s="16"/>
    </row>
    <row r="51" spans="1:49" x14ac:dyDescent="0.25">
      <c r="A51" s="138" t="s">
        <v>231</v>
      </c>
      <c r="B51" s="139" t="s">
        <v>215</v>
      </c>
      <c r="C51" s="140">
        <v>408</v>
      </c>
      <c r="D51" s="87">
        <v>2012</v>
      </c>
      <c r="E51" s="87" t="s">
        <v>423</v>
      </c>
      <c r="F51" s="87" t="s">
        <v>587</v>
      </c>
      <c r="G51" s="87">
        <v>2012</v>
      </c>
      <c r="H51" s="87">
        <v>2012</v>
      </c>
      <c r="I51" s="129" t="s">
        <v>422</v>
      </c>
      <c r="J51" s="87">
        <v>2017</v>
      </c>
      <c r="K51" s="87">
        <v>2017</v>
      </c>
      <c r="L51" s="87">
        <v>2017</v>
      </c>
      <c r="M51" s="87">
        <v>2009</v>
      </c>
      <c r="N51" s="87">
        <v>2013</v>
      </c>
      <c r="O51" s="87">
        <v>2013</v>
      </c>
      <c r="P51" s="87">
        <v>2003</v>
      </c>
      <c r="Q51" s="87">
        <v>2013</v>
      </c>
      <c r="R51" s="87">
        <v>2013</v>
      </c>
      <c r="S51" s="87">
        <v>2013</v>
      </c>
      <c r="T51" s="87" t="s">
        <v>408</v>
      </c>
      <c r="U51" s="87">
        <v>2013</v>
      </c>
      <c r="V51" s="87">
        <v>2002</v>
      </c>
      <c r="W51" s="129">
        <v>2013</v>
      </c>
      <c r="X51" s="87">
        <v>2017</v>
      </c>
      <c r="Y51" s="87">
        <v>2012</v>
      </c>
      <c r="Z51" s="87">
        <v>2015</v>
      </c>
      <c r="AA51" s="87">
        <v>2015</v>
      </c>
      <c r="AB51" s="87">
        <v>2013</v>
      </c>
      <c r="AC51" s="87">
        <v>2013</v>
      </c>
      <c r="AD51" s="87">
        <v>2013</v>
      </c>
      <c r="AE51" s="87">
        <v>2013</v>
      </c>
      <c r="AF51" s="87">
        <v>2013</v>
      </c>
      <c r="AG51" s="87">
        <v>2013</v>
      </c>
      <c r="AH51" s="87">
        <v>2016</v>
      </c>
      <c r="AI51" s="87">
        <v>2016</v>
      </c>
      <c r="AJ51" s="87">
        <v>2016</v>
      </c>
      <c r="AK51" s="87">
        <v>2016</v>
      </c>
      <c r="AL51" s="87">
        <v>2013</v>
      </c>
      <c r="AM51" s="77"/>
      <c r="AN51" s="77"/>
      <c r="AO51" s="77"/>
      <c r="AP51" s="77"/>
      <c r="AQ51" s="16"/>
      <c r="AR51" s="16"/>
      <c r="AS51" s="16"/>
      <c r="AT51" s="16"/>
      <c r="AU51" s="16"/>
      <c r="AV51" s="16"/>
      <c r="AW51" s="16"/>
    </row>
    <row r="52" spans="1:49" x14ac:dyDescent="0.25">
      <c r="A52" s="138" t="s">
        <v>231</v>
      </c>
      <c r="B52" s="139" t="s">
        <v>216</v>
      </c>
      <c r="C52" s="140">
        <v>409</v>
      </c>
      <c r="D52" s="87">
        <v>2012</v>
      </c>
      <c r="E52" s="87" t="s">
        <v>423</v>
      </c>
      <c r="F52" s="87" t="s">
        <v>588</v>
      </c>
      <c r="G52" s="87">
        <v>2012</v>
      </c>
      <c r="H52" s="87">
        <v>2012</v>
      </c>
      <c r="I52" s="129" t="s">
        <v>422</v>
      </c>
      <c r="J52" s="87">
        <v>2017</v>
      </c>
      <c r="K52" s="87">
        <v>2017</v>
      </c>
      <c r="L52" s="87">
        <v>2017</v>
      </c>
      <c r="M52" s="87">
        <v>2009</v>
      </c>
      <c r="N52" s="87">
        <v>2013</v>
      </c>
      <c r="O52" s="87">
        <v>2013</v>
      </c>
      <c r="P52" s="87">
        <v>2003</v>
      </c>
      <c r="Q52" s="87">
        <v>2013</v>
      </c>
      <c r="R52" s="87">
        <v>2013</v>
      </c>
      <c r="S52" s="87">
        <v>2013</v>
      </c>
      <c r="T52" s="87" t="s">
        <v>408</v>
      </c>
      <c r="U52" s="87">
        <v>2013</v>
      </c>
      <c r="V52" s="87">
        <v>2002</v>
      </c>
      <c r="W52" s="129">
        <v>2013</v>
      </c>
      <c r="X52" s="87">
        <v>2017</v>
      </c>
      <c r="Y52" s="87">
        <v>2012</v>
      </c>
      <c r="Z52" s="87">
        <v>2015</v>
      </c>
      <c r="AA52" s="87">
        <v>2015</v>
      </c>
      <c r="AB52" s="87">
        <v>2013</v>
      </c>
      <c r="AC52" s="87">
        <v>2013</v>
      </c>
      <c r="AD52" s="87">
        <v>2013</v>
      </c>
      <c r="AE52" s="87">
        <v>2013</v>
      </c>
      <c r="AF52" s="87">
        <v>2013</v>
      </c>
      <c r="AG52" s="87">
        <v>2013</v>
      </c>
      <c r="AH52" s="87">
        <v>2016</v>
      </c>
      <c r="AI52" s="87">
        <v>2016</v>
      </c>
      <c r="AJ52" s="87">
        <v>2016</v>
      </c>
      <c r="AK52" s="87">
        <v>2016</v>
      </c>
      <c r="AL52" s="87">
        <v>2013</v>
      </c>
      <c r="AM52" s="77"/>
      <c r="AN52" s="77"/>
      <c r="AO52" s="77"/>
      <c r="AP52" s="77"/>
      <c r="AQ52" s="16"/>
      <c r="AR52" s="16"/>
      <c r="AS52" s="16"/>
      <c r="AT52" s="16"/>
      <c r="AU52" s="16"/>
      <c r="AV52" s="16"/>
      <c r="AW52" s="16"/>
    </row>
    <row r="53" spans="1:49" x14ac:dyDescent="0.25">
      <c r="A53" s="138" t="s">
        <v>231</v>
      </c>
      <c r="B53" s="139" t="s">
        <v>217</v>
      </c>
      <c r="C53" s="140">
        <v>410</v>
      </c>
      <c r="D53" s="87">
        <v>2012</v>
      </c>
      <c r="E53" s="87" t="s">
        <v>423</v>
      </c>
      <c r="F53" s="87" t="s">
        <v>589</v>
      </c>
      <c r="G53" s="87">
        <v>2012</v>
      </c>
      <c r="H53" s="87">
        <v>2012</v>
      </c>
      <c r="I53" s="129" t="s">
        <v>422</v>
      </c>
      <c r="J53" s="87">
        <v>2017</v>
      </c>
      <c r="K53" s="87">
        <v>2017</v>
      </c>
      <c r="L53" s="87">
        <v>2017</v>
      </c>
      <c r="M53" s="87">
        <v>2009</v>
      </c>
      <c r="N53" s="87">
        <v>2013</v>
      </c>
      <c r="O53" s="87">
        <v>2013</v>
      </c>
      <c r="P53" s="87">
        <v>2003</v>
      </c>
      <c r="Q53" s="87">
        <v>2013</v>
      </c>
      <c r="R53" s="87">
        <v>2013</v>
      </c>
      <c r="S53" s="87">
        <v>2013</v>
      </c>
      <c r="T53" s="87" t="s">
        <v>408</v>
      </c>
      <c r="U53" s="87">
        <v>2013</v>
      </c>
      <c r="V53" s="87">
        <v>2002</v>
      </c>
      <c r="W53" s="129">
        <v>2013</v>
      </c>
      <c r="X53" s="87">
        <v>2017</v>
      </c>
      <c r="Y53" s="87">
        <v>2012</v>
      </c>
      <c r="Z53" s="87">
        <v>2015</v>
      </c>
      <c r="AA53" s="87">
        <v>2015</v>
      </c>
      <c r="AB53" s="87">
        <v>2013</v>
      </c>
      <c r="AC53" s="87">
        <v>2013</v>
      </c>
      <c r="AD53" s="87">
        <v>2013</v>
      </c>
      <c r="AE53" s="87">
        <v>2013</v>
      </c>
      <c r="AF53" s="87">
        <v>2013</v>
      </c>
      <c r="AG53" s="87">
        <v>2013</v>
      </c>
      <c r="AH53" s="87">
        <v>2016</v>
      </c>
      <c r="AI53" s="87">
        <v>2016</v>
      </c>
      <c r="AJ53" s="87">
        <v>2016</v>
      </c>
      <c r="AK53" s="87">
        <v>2016</v>
      </c>
      <c r="AL53" s="87">
        <v>2013</v>
      </c>
      <c r="AM53" s="77"/>
      <c r="AN53" s="77"/>
      <c r="AO53" s="77"/>
      <c r="AP53" s="77"/>
      <c r="AQ53" s="16"/>
      <c r="AR53" s="16"/>
      <c r="AS53" s="16"/>
      <c r="AT53" s="16"/>
      <c r="AU53" s="16"/>
      <c r="AV53" s="16"/>
      <c r="AW53" s="16"/>
    </row>
    <row r="54" spans="1:49" x14ac:dyDescent="0.25">
      <c r="A54" s="138" t="s">
        <v>231</v>
      </c>
      <c r="B54" s="139" t="s">
        <v>218</v>
      </c>
      <c r="C54" s="140">
        <v>411</v>
      </c>
      <c r="D54" s="87">
        <v>2012</v>
      </c>
      <c r="E54" s="87" t="s">
        <v>423</v>
      </c>
      <c r="F54" s="87" t="s">
        <v>590</v>
      </c>
      <c r="G54" s="87">
        <v>2012</v>
      </c>
      <c r="H54" s="87">
        <v>2012</v>
      </c>
      <c r="I54" s="129" t="s">
        <v>422</v>
      </c>
      <c r="J54" s="87">
        <v>2017</v>
      </c>
      <c r="K54" s="87">
        <v>2017</v>
      </c>
      <c r="L54" s="87">
        <v>2017</v>
      </c>
      <c r="M54" s="87">
        <v>2009</v>
      </c>
      <c r="N54" s="87">
        <v>2013</v>
      </c>
      <c r="O54" s="87">
        <v>2013</v>
      </c>
      <c r="P54" s="87">
        <v>2003</v>
      </c>
      <c r="Q54" s="87">
        <v>2013</v>
      </c>
      <c r="R54" s="87">
        <v>2013</v>
      </c>
      <c r="S54" s="87">
        <v>2013</v>
      </c>
      <c r="T54" s="87" t="s">
        <v>408</v>
      </c>
      <c r="U54" s="87">
        <v>2013</v>
      </c>
      <c r="V54" s="87">
        <v>2002</v>
      </c>
      <c r="W54" s="129">
        <v>2013</v>
      </c>
      <c r="X54" s="87">
        <v>2017</v>
      </c>
      <c r="Y54" s="87">
        <v>2012</v>
      </c>
      <c r="Z54" s="87">
        <v>2015</v>
      </c>
      <c r="AA54" s="87">
        <v>2015</v>
      </c>
      <c r="AB54" s="87">
        <v>2013</v>
      </c>
      <c r="AC54" s="87">
        <v>2013</v>
      </c>
      <c r="AD54" s="87">
        <v>2013</v>
      </c>
      <c r="AE54" s="87">
        <v>2013</v>
      </c>
      <c r="AF54" s="87">
        <v>2013</v>
      </c>
      <c r="AG54" s="87">
        <v>2013</v>
      </c>
      <c r="AH54" s="87">
        <v>2016</v>
      </c>
      <c r="AI54" s="87">
        <v>2016</v>
      </c>
      <c r="AJ54" s="87">
        <v>2016</v>
      </c>
      <c r="AK54" s="87">
        <v>2016</v>
      </c>
      <c r="AL54" s="87">
        <v>2013</v>
      </c>
      <c r="AM54" s="77"/>
      <c r="AN54" s="77"/>
      <c r="AO54" s="77"/>
      <c r="AP54" s="77"/>
      <c r="AQ54" s="16"/>
      <c r="AR54" s="16"/>
      <c r="AS54" s="16"/>
      <c r="AT54" s="16"/>
      <c r="AU54" s="16"/>
      <c r="AV54" s="16"/>
      <c r="AW54" s="16"/>
    </row>
    <row r="55" spans="1:49" x14ac:dyDescent="0.25">
      <c r="A55" s="138" t="s">
        <v>231</v>
      </c>
      <c r="B55" s="139" t="s">
        <v>67</v>
      </c>
      <c r="C55" s="140">
        <v>412</v>
      </c>
      <c r="D55" s="87">
        <v>2012</v>
      </c>
      <c r="E55" s="87" t="s">
        <v>423</v>
      </c>
      <c r="F55" s="87" t="s">
        <v>591</v>
      </c>
      <c r="G55" s="87">
        <v>2012</v>
      </c>
      <c r="H55" s="87">
        <v>2012</v>
      </c>
      <c r="I55" s="129" t="s">
        <v>422</v>
      </c>
      <c r="J55" s="87">
        <v>2017</v>
      </c>
      <c r="K55" s="87">
        <v>2017</v>
      </c>
      <c r="L55" s="87">
        <v>2017</v>
      </c>
      <c r="M55" s="87">
        <v>2009</v>
      </c>
      <c r="N55" s="87">
        <v>2013</v>
      </c>
      <c r="O55" s="87">
        <v>2013</v>
      </c>
      <c r="P55" s="87">
        <v>2003</v>
      </c>
      <c r="Q55" s="87">
        <v>2013</v>
      </c>
      <c r="R55" s="87">
        <v>2013</v>
      </c>
      <c r="S55" s="87">
        <v>2013</v>
      </c>
      <c r="T55" s="87" t="s">
        <v>408</v>
      </c>
      <c r="U55" s="87">
        <v>2013</v>
      </c>
      <c r="V55" s="87">
        <v>2002</v>
      </c>
      <c r="W55" s="129">
        <v>2013</v>
      </c>
      <c r="X55" s="87">
        <v>2017</v>
      </c>
      <c r="Y55" s="87">
        <v>2012</v>
      </c>
      <c r="Z55" s="87">
        <v>2015</v>
      </c>
      <c r="AA55" s="87">
        <v>2015</v>
      </c>
      <c r="AB55" s="87">
        <v>2013</v>
      </c>
      <c r="AC55" s="87">
        <v>2013</v>
      </c>
      <c r="AD55" s="87">
        <v>2013</v>
      </c>
      <c r="AE55" s="87">
        <v>2013</v>
      </c>
      <c r="AF55" s="87">
        <v>2013</v>
      </c>
      <c r="AG55" s="87">
        <v>2013</v>
      </c>
      <c r="AH55" s="87">
        <v>2016</v>
      </c>
      <c r="AI55" s="87">
        <v>2016</v>
      </c>
      <c r="AJ55" s="87">
        <v>2016</v>
      </c>
      <c r="AK55" s="87">
        <v>2016</v>
      </c>
      <c r="AL55" s="87">
        <v>2013</v>
      </c>
      <c r="AM55" s="77"/>
      <c r="AN55" s="77"/>
      <c r="AO55" s="77"/>
      <c r="AP55" s="77"/>
      <c r="AQ55" s="16"/>
      <c r="AR55" s="16"/>
      <c r="AS55" s="16"/>
      <c r="AT55" s="16"/>
      <c r="AU55" s="16"/>
      <c r="AV55" s="16"/>
      <c r="AW55" s="16"/>
    </row>
    <row r="56" spans="1:49" x14ac:dyDescent="0.25">
      <c r="A56" s="138" t="s">
        <v>231</v>
      </c>
      <c r="B56" s="139" t="s">
        <v>219</v>
      </c>
      <c r="C56" s="140">
        <v>413</v>
      </c>
      <c r="D56" s="87">
        <v>2012</v>
      </c>
      <c r="E56" s="87" t="s">
        <v>423</v>
      </c>
      <c r="F56" s="87" t="s">
        <v>592</v>
      </c>
      <c r="G56" s="87">
        <v>2012</v>
      </c>
      <c r="H56" s="87">
        <v>2012</v>
      </c>
      <c r="I56" s="129" t="s">
        <v>422</v>
      </c>
      <c r="J56" s="87">
        <v>2017</v>
      </c>
      <c r="K56" s="87">
        <v>2017</v>
      </c>
      <c r="L56" s="87">
        <v>2017</v>
      </c>
      <c r="M56" s="87">
        <v>2009</v>
      </c>
      <c r="N56" s="87">
        <v>2013</v>
      </c>
      <c r="O56" s="87">
        <v>2013</v>
      </c>
      <c r="P56" s="87">
        <v>2003</v>
      </c>
      <c r="Q56" s="87">
        <v>2013</v>
      </c>
      <c r="R56" s="87">
        <v>2013</v>
      </c>
      <c r="S56" s="87">
        <v>2013</v>
      </c>
      <c r="T56" s="87" t="s">
        <v>408</v>
      </c>
      <c r="U56" s="87">
        <v>2013</v>
      </c>
      <c r="V56" s="87">
        <v>2002</v>
      </c>
      <c r="W56" s="129">
        <v>2013</v>
      </c>
      <c r="X56" s="87">
        <v>2017</v>
      </c>
      <c r="Y56" s="87">
        <v>2012</v>
      </c>
      <c r="Z56" s="87">
        <v>2015</v>
      </c>
      <c r="AA56" s="87">
        <v>2015</v>
      </c>
      <c r="AB56" s="87">
        <v>2013</v>
      </c>
      <c r="AC56" s="87">
        <v>2013</v>
      </c>
      <c r="AD56" s="87">
        <v>2013</v>
      </c>
      <c r="AE56" s="87">
        <v>2013</v>
      </c>
      <c r="AF56" s="87">
        <v>2013</v>
      </c>
      <c r="AG56" s="87">
        <v>2013</v>
      </c>
      <c r="AH56" s="87">
        <v>2016</v>
      </c>
      <c r="AI56" s="87">
        <v>2016</v>
      </c>
      <c r="AJ56" s="87">
        <v>2016</v>
      </c>
      <c r="AK56" s="87">
        <v>2016</v>
      </c>
      <c r="AL56" s="87">
        <v>2013</v>
      </c>
      <c r="AM56" s="16"/>
      <c r="AN56" s="16"/>
      <c r="AO56" s="16"/>
      <c r="AP56" s="16"/>
      <c r="AQ56" s="16"/>
      <c r="AR56" s="16"/>
      <c r="AS56" s="16"/>
      <c r="AT56" s="16"/>
      <c r="AU56" s="16"/>
      <c r="AV56" s="16"/>
      <c r="AW56" s="16"/>
    </row>
    <row r="57" spans="1:49" x14ac:dyDescent="0.25">
      <c r="A57" s="138" t="s">
        <v>231</v>
      </c>
      <c r="B57" s="139" t="s">
        <v>220</v>
      </c>
      <c r="C57" s="140">
        <v>414</v>
      </c>
      <c r="D57" s="87">
        <v>2012</v>
      </c>
      <c r="E57" s="87" t="s">
        <v>423</v>
      </c>
      <c r="F57" s="87" t="s">
        <v>593</v>
      </c>
      <c r="G57" s="87">
        <v>2012</v>
      </c>
      <c r="H57" s="87">
        <v>2012</v>
      </c>
      <c r="I57" s="129" t="s">
        <v>422</v>
      </c>
      <c r="J57" s="87">
        <v>2017</v>
      </c>
      <c r="K57" s="87">
        <v>2017</v>
      </c>
      <c r="L57" s="87">
        <v>2017</v>
      </c>
      <c r="M57" s="87">
        <v>2009</v>
      </c>
      <c r="N57" s="87">
        <v>2013</v>
      </c>
      <c r="O57" s="87">
        <v>2013</v>
      </c>
      <c r="P57" s="87">
        <v>2003</v>
      </c>
      <c r="Q57" s="87">
        <v>2013</v>
      </c>
      <c r="R57" s="87">
        <v>2013</v>
      </c>
      <c r="S57" s="87">
        <v>2013</v>
      </c>
      <c r="T57" s="87" t="s">
        <v>408</v>
      </c>
      <c r="U57" s="87">
        <v>2013</v>
      </c>
      <c r="V57" s="87">
        <v>2002</v>
      </c>
      <c r="W57" s="129">
        <v>2013</v>
      </c>
      <c r="X57" s="87">
        <v>2017</v>
      </c>
      <c r="Y57" s="87">
        <v>2012</v>
      </c>
      <c r="Z57" s="87">
        <v>2015</v>
      </c>
      <c r="AA57" s="87">
        <v>2015</v>
      </c>
      <c r="AB57" s="87">
        <v>2013</v>
      </c>
      <c r="AC57" s="87">
        <v>2013</v>
      </c>
      <c r="AD57" s="87">
        <v>2013</v>
      </c>
      <c r="AE57" s="87">
        <v>2013</v>
      </c>
      <c r="AF57" s="87">
        <v>2013</v>
      </c>
      <c r="AG57" s="87">
        <v>2013</v>
      </c>
      <c r="AH57" s="87">
        <v>2016</v>
      </c>
      <c r="AI57" s="87">
        <v>2016</v>
      </c>
      <c r="AJ57" s="87">
        <v>2016</v>
      </c>
      <c r="AK57" s="87">
        <v>2016</v>
      </c>
      <c r="AL57" s="87">
        <v>2013</v>
      </c>
      <c r="AM57" s="16"/>
      <c r="AN57" s="16"/>
      <c r="AO57" s="16"/>
      <c r="AP57" s="16"/>
      <c r="AQ57" s="16"/>
      <c r="AR57" s="16"/>
      <c r="AS57" s="16"/>
      <c r="AT57" s="16"/>
      <c r="AU57" s="16"/>
      <c r="AV57" s="16"/>
      <c r="AW57" s="16"/>
    </row>
    <row r="58" spans="1:49" x14ac:dyDescent="0.25">
      <c r="A58" s="138" t="s">
        <v>231</v>
      </c>
      <c r="B58" s="139" t="s">
        <v>221</v>
      </c>
      <c r="C58" s="140">
        <v>415</v>
      </c>
      <c r="D58" s="87">
        <v>2012</v>
      </c>
      <c r="E58" s="87" t="s">
        <v>423</v>
      </c>
      <c r="F58" s="87" t="s">
        <v>594</v>
      </c>
      <c r="G58" s="87">
        <v>2012</v>
      </c>
      <c r="H58" s="87">
        <v>2012</v>
      </c>
      <c r="I58" s="129" t="s">
        <v>422</v>
      </c>
      <c r="J58" s="87">
        <v>2017</v>
      </c>
      <c r="K58" s="87">
        <v>2017</v>
      </c>
      <c r="L58" s="87">
        <v>2017</v>
      </c>
      <c r="M58" s="87">
        <v>2009</v>
      </c>
      <c r="N58" s="87">
        <v>2013</v>
      </c>
      <c r="O58" s="87">
        <v>2013</v>
      </c>
      <c r="P58" s="87">
        <v>2003</v>
      </c>
      <c r="Q58" s="87">
        <v>2013</v>
      </c>
      <c r="R58" s="87">
        <v>2013</v>
      </c>
      <c r="S58" s="87">
        <v>2013</v>
      </c>
      <c r="T58" s="87" t="s">
        <v>408</v>
      </c>
      <c r="U58" s="87">
        <v>2013</v>
      </c>
      <c r="V58" s="87">
        <v>2002</v>
      </c>
      <c r="W58" s="129">
        <v>2013</v>
      </c>
      <c r="X58" s="87">
        <v>2017</v>
      </c>
      <c r="Y58" s="87">
        <v>2012</v>
      </c>
      <c r="Z58" s="87">
        <v>2015</v>
      </c>
      <c r="AA58" s="87">
        <v>2015</v>
      </c>
      <c r="AB58" s="87">
        <v>2013</v>
      </c>
      <c r="AC58" s="87">
        <v>2013</v>
      </c>
      <c r="AD58" s="87">
        <v>2013</v>
      </c>
      <c r="AE58" s="87">
        <v>2013</v>
      </c>
      <c r="AF58" s="87">
        <v>2013</v>
      </c>
      <c r="AG58" s="87">
        <v>2013</v>
      </c>
      <c r="AH58" s="87">
        <v>2016</v>
      </c>
      <c r="AI58" s="87">
        <v>2016</v>
      </c>
      <c r="AJ58" s="87">
        <v>2016</v>
      </c>
      <c r="AK58" s="87">
        <v>2016</v>
      </c>
      <c r="AL58" s="87">
        <v>2013</v>
      </c>
      <c r="AM58" s="16"/>
      <c r="AN58" s="16"/>
      <c r="AO58" s="16"/>
      <c r="AP58" s="16"/>
      <c r="AQ58" s="16"/>
      <c r="AR58" s="16"/>
      <c r="AS58" s="16"/>
      <c r="AT58" s="16"/>
      <c r="AU58" s="16"/>
      <c r="AV58" s="16"/>
      <c r="AW58" s="16"/>
    </row>
    <row r="59" spans="1:49" x14ac:dyDescent="0.25">
      <c r="A59" s="138" t="s">
        <v>231</v>
      </c>
      <c r="B59" s="139" t="s">
        <v>200</v>
      </c>
      <c r="C59" s="140">
        <v>416</v>
      </c>
      <c r="D59" s="87">
        <v>2012</v>
      </c>
      <c r="E59" s="87" t="s">
        <v>423</v>
      </c>
      <c r="F59" s="87" t="s">
        <v>595</v>
      </c>
      <c r="G59" s="87">
        <v>2012</v>
      </c>
      <c r="H59" s="87">
        <v>2012</v>
      </c>
      <c r="I59" s="129" t="s">
        <v>422</v>
      </c>
      <c r="J59" s="87">
        <v>2017</v>
      </c>
      <c r="K59" s="87">
        <v>2017</v>
      </c>
      <c r="L59" s="87">
        <v>2017</v>
      </c>
      <c r="M59" s="87">
        <v>2009</v>
      </c>
      <c r="N59" s="87">
        <v>2013</v>
      </c>
      <c r="O59" s="87">
        <v>2013</v>
      </c>
      <c r="P59" s="87">
        <v>2003</v>
      </c>
      <c r="Q59" s="87">
        <v>2013</v>
      </c>
      <c r="R59" s="87">
        <v>2013</v>
      </c>
      <c r="S59" s="87">
        <v>2013</v>
      </c>
      <c r="T59" s="87" t="s">
        <v>408</v>
      </c>
      <c r="U59" s="87">
        <v>2013</v>
      </c>
      <c r="V59" s="87">
        <v>2002</v>
      </c>
      <c r="W59" s="129">
        <v>2013</v>
      </c>
      <c r="X59" s="87">
        <v>2017</v>
      </c>
      <c r="Y59" s="87">
        <v>2012</v>
      </c>
      <c r="Z59" s="87">
        <v>2015</v>
      </c>
      <c r="AA59" s="87">
        <v>2015</v>
      </c>
      <c r="AB59" s="87">
        <v>2013</v>
      </c>
      <c r="AC59" s="87">
        <v>2013</v>
      </c>
      <c r="AD59" s="87">
        <v>2013</v>
      </c>
      <c r="AE59" s="87">
        <v>2013</v>
      </c>
      <c r="AF59" s="87">
        <v>2013</v>
      </c>
      <c r="AG59" s="87">
        <v>2013</v>
      </c>
      <c r="AH59" s="87">
        <v>2016</v>
      </c>
      <c r="AI59" s="87">
        <v>2016</v>
      </c>
      <c r="AJ59" s="87">
        <v>2016</v>
      </c>
      <c r="AK59" s="87">
        <v>2016</v>
      </c>
      <c r="AL59" s="87">
        <v>2013</v>
      </c>
      <c r="AM59" s="16"/>
      <c r="AN59" s="16"/>
      <c r="AO59" s="16"/>
      <c r="AP59" s="16"/>
      <c r="AQ59" s="16"/>
      <c r="AR59" s="16"/>
      <c r="AS59" s="16"/>
      <c r="AT59" s="16"/>
      <c r="AU59" s="16"/>
      <c r="AV59" s="16"/>
      <c r="AW59" s="16"/>
    </row>
    <row r="60" spans="1:49" x14ac:dyDescent="0.25">
      <c r="A60" s="138" t="s">
        <v>231</v>
      </c>
      <c r="B60" s="139" t="s">
        <v>222</v>
      </c>
      <c r="C60" s="140">
        <v>417</v>
      </c>
      <c r="D60" s="87">
        <v>2012</v>
      </c>
      <c r="E60" s="87" t="s">
        <v>423</v>
      </c>
      <c r="F60" s="87" t="s">
        <v>596</v>
      </c>
      <c r="G60" s="87">
        <v>2012</v>
      </c>
      <c r="H60" s="87">
        <v>2012</v>
      </c>
      <c r="I60" s="129" t="s">
        <v>422</v>
      </c>
      <c r="J60" s="87">
        <v>2017</v>
      </c>
      <c r="K60" s="87">
        <v>2017</v>
      </c>
      <c r="L60" s="87">
        <v>2017</v>
      </c>
      <c r="M60" s="87">
        <v>2009</v>
      </c>
      <c r="N60" s="87">
        <v>2013</v>
      </c>
      <c r="O60" s="87">
        <v>2013</v>
      </c>
      <c r="P60" s="87">
        <v>2003</v>
      </c>
      <c r="Q60" s="87">
        <v>2013</v>
      </c>
      <c r="R60" s="87">
        <v>2013</v>
      </c>
      <c r="S60" s="87">
        <v>2013</v>
      </c>
      <c r="T60" s="87" t="s">
        <v>408</v>
      </c>
      <c r="U60" s="87">
        <v>2013</v>
      </c>
      <c r="V60" s="87">
        <v>2002</v>
      </c>
      <c r="W60" s="129">
        <v>2013</v>
      </c>
      <c r="X60" s="87">
        <v>2017</v>
      </c>
      <c r="Y60" s="87">
        <v>2012</v>
      </c>
      <c r="Z60" s="87">
        <v>2015</v>
      </c>
      <c r="AA60" s="87">
        <v>2015</v>
      </c>
      <c r="AB60" s="87">
        <v>2013</v>
      </c>
      <c r="AC60" s="87">
        <v>2013</v>
      </c>
      <c r="AD60" s="87">
        <v>2013</v>
      </c>
      <c r="AE60" s="87">
        <v>2013</v>
      </c>
      <c r="AF60" s="87">
        <v>2013</v>
      </c>
      <c r="AG60" s="87">
        <v>2013</v>
      </c>
      <c r="AH60" s="87">
        <v>2016</v>
      </c>
      <c r="AI60" s="87">
        <v>2016</v>
      </c>
      <c r="AJ60" s="87">
        <v>2016</v>
      </c>
      <c r="AK60" s="87">
        <v>2016</v>
      </c>
      <c r="AL60" s="87">
        <v>2013</v>
      </c>
      <c r="AM60" s="16"/>
      <c r="AN60" s="16"/>
      <c r="AO60" s="16"/>
      <c r="AP60" s="16"/>
      <c r="AQ60" s="16"/>
      <c r="AR60" s="16"/>
      <c r="AS60" s="16"/>
      <c r="AT60" s="16"/>
      <c r="AU60" s="16"/>
      <c r="AV60" s="16"/>
      <c r="AW60" s="16"/>
    </row>
    <row r="61" spans="1:49" x14ac:dyDescent="0.25">
      <c r="A61" s="138" t="s">
        <v>231</v>
      </c>
      <c r="B61" s="139" t="s">
        <v>223</v>
      </c>
      <c r="C61" s="140">
        <v>418</v>
      </c>
      <c r="D61" s="87">
        <v>2012</v>
      </c>
      <c r="E61" s="87" t="s">
        <v>423</v>
      </c>
      <c r="F61" s="87" t="s">
        <v>597</v>
      </c>
      <c r="G61" s="87">
        <v>2012</v>
      </c>
      <c r="H61" s="87">
        <v>2012</v>
      </c>
      <c r="I61" s="129" t="s">
        <v>422</v>
      </c>
      <c r="J61" s="87">
        <v>2017</v>
      </c>
      <c r="K61" s="87">
        <v>2017</v>
      </c>
      <c r="L61" s="87">
        <v>2017</v>
      </c>
      <c r="M61" s="87">
        <v>2009</v>
      </c>
      <c r="N61" s="87">
        <v>2013</v>
      </c>
      <c r="O61" s="87">
        <v>2013</v>
      </c>
      <c r="P61" s="87">
        <v>2003</v>
      </c>
      <c r="Q61" s="87">
        <v>2013</v>
      </c>
      <c r="R61" s="87">
        <v>2013</v>
      </c>
      <c r="S61" s="87">
        <v>2013</v>
      </c>
      <c r="T61" s="87" t="s">
        <v>408</v>
      </c>
      <c r="U61" s="87">
        <v>2013</v>
      </c>
      <c r="V61" s="87">
        <v>2002</v>
      </c>
      <c r="W61" s="129">
        <v>2013</v>
      </c>
      <c r="X61" s="87">
        <v>2017</v>
      </c>
      <c r="Y61" s="87">
        <v>2012</v>
      </c>
      <c r="Z61" s="87">
        <v>2015</v>
      </c>
      <c r="AA61" s="87">
        <v>2015</v>
      </c>
      <c r="AB61" s="87">
        <v>2013</v>
      </c>
      <c r="AC61" s="87">
        <v>2013</v>
      </c>
      <c r="AD61" s="87">
        <v>2013</v>
      </c>
      <c r="AE61" s="87">
        <v>2013</v>
      </c>
      <c r="AF61" s="87">
        <v>2013</v>
      </c>
      <c r="AG61" s="87">
        <v>2013</v>
      </c>
      <c r="AH61" s="87">
        <v>2016</v>
      </c>
      <c r="AI61" s="87">
        <v>2016</v>
      </c>
      <c r="AJ61" s="87">
        <v>2016</v>
      </c>
      <c r="AK61" s="87">
        <v>2016</v>
      </c>
      <c r="AL61" s="87">
        <v>2013</v>
      </c>
      <c r="AM61" s="16"/>
      <c r="AN61" s="16"/>
      <c r="AO61" s="16"/>
      <c r="AP61" s="16"/>
      <c r="AQ61" s="16"/>
      <c r="AR61" s="16"/>
      <c r="AS61" s="16"/>
      <c r="AT61" s="16"/>
      <c r="AU61" s="16"/>
      <c r="AV61" s="16"/>
      <c r="AW61" s="16"/>
    </row>
    <row r="62" spans="1:49" x14ac:dyDescent="0.25">
      <c r="A62" s="138" t="s">
        <v>231</v>
      </c>
      <c r="B62" s="139" t="s">
        <v>224</v>
      </c>
      <c r="C62" s="140">
        <v>419</v>
      </c>
      <c r="D62" s="87">
        <v>2012</v>
      </c>
      <c r="E62" s="87" t="s">
        <v>423</v>
      </c>
      <c r="F62" s="87" t="s">
        <v>598</v>
      </c>
      <c r="G62" s="87">
        <v>2012</v>
      </c>
      <c r="H62" s="87">
        <v>2012</v>
      </c>
      <c r="I62" s="129" t="s">
        <v>422</v>
      </c>
      <c r="J62" s="87">
        <v>2017</v>
      </c>
      <c r="K62" s="87">
        <v>2017</v>
      </c>
      <c r="L62" s="87">
        <v>2017</v>
      </c>
      <c r="M62" s="87">
        <v>2009</v>
      </c>
      <c r="N62" s="87">
        <v>2013</v>
      </c>
      <c r="O62" s="87">
        <v>2013</v>
      </c>
      <c r="P62" s="87">
        <v>2003</v>
      </c>
      <c r="Q62" s="87">
        <v>2013</v>
      </c>
      <c r="R62" s="87">
        <v>2013</v>
      </c>
      <c r="S62" s="87">
        <v>2013</v>
      </c>
      <c r="T62" s="87" t="s">
        <v>408</v>
      </c>
      <c r="U62" s="87">
        <v>2013</v>
      </c>
      <c r="V62" s="87">
        <v>2002</v>
      </c>
      <c r="W62" s="129">
        <v>2013</v>
      </c>
      <c r="X62" s="87">
        <v>2017</v>
      </c>
      <c r="Y62" s="87">
        <v>2012</v>
      </c>
      <c r="Z62" s="87">
        <v>2015</v>
      </c>
      <c r="AA62" s="87">
        <v>2015</v>
      </c>
      <c r="AB62" s="87">
        <v>2013</v>
      </c>
      <c r="AC62" s="87">
        <v>2013</v>
      </c>
      <c r="AD62" s="87">
        <v>2013</v>
      </c>
      <c r="AE62" s="87">
        <v>2013</v>
      </c>
      <c r="AF62" s="87">
        <v>2013</v>
      </c>
      <c r="AG62" s="87">
        <v>2013</v>
      </c>
      <c r="AH62" s="87">
        <v>2016</v>
      </c>
      <c r="AI62" s="87">
        <v>2016</v>
      </c>
      <c r="AJ62" s="87">
        <v>2016</v>
      </c>
      <c r="AK62" s="87">
        <v>2016</v>
      </c>
      <c r="AL62" s="87">
        <v>2013</v>
      </c>
      <c r="AM62" s="16"/>
      <c r="AN62" s="16"/>
      <c r="AO62" s="16"/>
      <c r="AP62" s="16"/>
      <c r="AQ62" s="16"/>
      <c r="AR62" s="16"/>
      <c r="AS62" s="16"/>
      <c r="AT62" s="16"/>
      <c r="AU62" s="16"/>
      <c r="AV62" s="16"/>
      <c r="AW62" s="16"/>
    </row>
    <row r="63" spans="1:49" x14ac:dyDescent="0.25">
      <c r="A63" s="138" t="s">
        <v>231</v>
      </c>
      <c r="B63" s="139" t="s">
        <v>225</v>
      </c>
      <c r="C63" s="140">
        <v>420</v>
      </c>
      <c r="D63" s="87">
        <v>2012</v>
      </c>
      <c r="E63" s="87" t="s">
        <v>423</v>
      </c>
      <c r="F63" s="87" t="s">
        <v>599</v>
      </c>
      <c r="G63" s="87">
        <v>2012</v>
      </c>
      <c r="H63" s="87">
        <v>2012</v>
      </c>
      <c r="I63" s="129" t="s">
        <v>422</v>
      </c>
      <c r="J63" s="87">
        <v>2017</v>
      </c>
      <c r="K63" s="87">
        <v>2017</v>
      </c>
      <c r="L63" s="87">
        <v>2017</v>
      </c>
      <c r="M63" s="87">
        <v>2009</v>
      </c>
      <c r="N63" s="87">
        <v>2013</v>
      </c>
      <c r="O63" s="87">
        <v>2013</v>
      </c>
      <c r="P63" s="87">
        <v>2003</v>
      </c>
      <c r="Q63" s="87">
        <v>2013</v>
      </c>
      <c r="R63" s="87">
        <v>2013</v>
      </c>
      <c r="S63" s="87">
        <v>2013</v>
      </c>
      <c r="T63" s="87" t="s">
        <v>408</v>
      </c>
      <c r="U63" s="87">
        <v>2013</v>
      </c>
      <c r="V63" s="87">
        <v>2002</v>
      </c>
      <c r="W63" s="129">
        <v>2013</v>
      </c>
      <c r="X63" s="87">
        <v>2017</v>
      </c>
      <c r="Y63" s="87">
        <v>2012</v>
      </c>
      <c r="Z63" s="87">
        <v>2015</v>
      </c>
      <c r="AA63" s="87">
        <v>2015</v>
      </c>
      <c r="AB63" s="87">
        <v>2013</v>
      </c>
      <c r="AC63" s="87">
        <v>2013</v>
      </c>
      <c r="AD63" s="87">
        <v>2013</v>
      </c>
      <c r="AE63" s="87">
        <v>2013</v>
      </c>
      <c r="AF63" s="87">
        <v>2013</v>
      </c>
      <c r="AG63" s="87">
        <v>2013</v>
      </c>
      <c r="AH63" s="87">
        <v>2016</v>
      </c>
      <c r="AI63" s="87">
        <v>2016</v>
      </c>
      <c r="AJ63" s="87">
        <v>2016</v>
      </c>
      <c r="AK63" s="87">
        <v>2016</v>
      </c>
      <c r="AL63" s="87">
        <v>2013</v>
      </c>
      <c r="AM63" s="16"/>
      <c r="AN63" s="16"/>
      <c r="AO63" s="16"/>
      <c r="AP63" s="16"/>
      <c r="AQ63" s="16"/>
      <c r="AR63" s="16"/>
      <c r="AS63" s="16"/>
      <c r="AT63" s="16"/>
      <c r="AU63" s="16"/>
      <c r="AV63" s="16"/>
      <c r="AW63" s="16"/>
    </row>
    <row r="64" spans="1:49" x14ac:dyDescent="0.25">
      <c r="A64" s="138" t="s">
        <v>231</v>
      </c>
      <c r="B64" s="139" t="s">
        <v>226</v>
      </c>
      <c r="C64" s="140">
        <v>421</v>
      </c>
      <c r="D64" s="87">
        <v>2012</v>
      </c>
      <c r="E64" s="87" t="s">
        <v>423</v>
      </c>
      <c r="F64" s="87" t="s">
        <v>600</v>
      </c>
      <c r="G64" s="87">
        <v>2012</v>
      </c>
      <c r="H64" s="87">
        <v>2012</v>
      </c>
      <c r="I64" s="129" t="s">
        <v>422</v>
      </c>
      <c r="J64" s="87">
        <v>2017</v>
      </c>
      <c r="K64" s="87">
        <v>2017</v>
      </c>
      <c r="L64" s="87">
        <v>2017</v>
      </c>
      <c r="M64" s="87">
        <v>2009</v>
      </c>
      <c r="N64" s="87">
        <v>2013</v>
      </c>
      <c r="O64" s="87">
        <v>2013</v>
      </c>
      <c r="P64" s="87">
        <v>2003</v>
      </c>
      <c r="Q64" s="87">
        <v>2013</v>
      </c>
      <c r="R64" s="87">
        <v>2013</v>
      </c>
      <c r="S64" s="87">
        <v>2013</v>
      </c>
      <c r="T64" s="87" t="s">
        <v>408</v>
      </c>
      <c r="U64" s="87">
        <v>2013</v>
      </c>
      <c r="V64" s="87">
        <v>2002</v>
      </c>
      <c r="W64" s="129">
        <v>2013</v>
      </c>
      <c r="X64" s="87">
        <v>2017</v>
      </c>
      <c r="Y64" s="87">
        <v>2012</v>
      </c>
      <c r="Z64" s="87">
        <v>2015</v>
      </c>
      <c r="AA64" s="87">
        <v>2015</v>
      </c>
      <c r="AB64" s="87">
        <v>2013</v>
      </c>
      <c r="AC64" s="87">
        <v>2013</v>
      </c>
      <c r="AD64" s="87">
        <v>2013</v>
      </c>
      <c r="AE64" s="87">
        <v>2013</v>
      </c>
      <c r="AF64" s="87">
        <v>2013</v>
      </c>
      <c r="AG64" s="87">
        <v>2013</v>
      </c>
      <c r="AH64" s="87">
        <v>2016</v>
      </c>
      <c r="AI64" s="87">
        <v>2016</v>
      </c>
      <c r="AJ64" s="87">
        <v>2016</v>
      </c>
      <c r="AK64" s="87">
        <v>2016</v>
      </c>
      <c r="AL64" s="87">
        <v>2013</v>
      </c>
      <c r="AM64" s="16"/>
      <c r="AN64" s="16"/>
      <c r="AO64" s="16"/>
      <c r="AP64" s="16"/>
      <c r="AQ64" s="16"/>
      <c r="AR64" s="16"/>
      <c r="AS64" s="16"/>
      <c r="AT64" s="16"/>
      <c r="AU64" s="16"/>
      <c r="AV64" s="16"/>
      <c r="AW64" s="16"/>
    </row>
    <row r="65" spans="1:49" x14ac:dyDescent="0.25">
      <c r="A65" s="138" t="s">
        <v>231</v>
      </c>
      <c r="B65" s="139" t="s">
        <v>227</v>
      </c>
      <c r="C65" s="140">
        <v>422</v>
      </c>
      <c r="D65" s="87">
        <v>2012</v>
      </c>
      <c r="E65" s="87" t="s">
        <v>423</v>
      </c>
      <c r="F65" s="87" t="s">
        <v>601</v>
      </c>
      <c r="G65" s="87">
        <v>2012</v>
      </c>
      <c r="H65" s="87">
        <v>2012</v>
      </c>
      <c r="I65" s="129" t="s">
        <v>422</v>
      </c>
      <c r="J65" s="87">
        <v>2017</v>
      </c>
      <c r="K65" s="87">
        <v>2017</v>
      </c>
      <c r="L65" s="87">
        <v>2017</v>
      </c>
      <c r="M65" s="87">
        <v>2009</v>
      </c>
      <c r="N65" s="87">
        <v>2013</v>
      </c>
      <c r="O65" s="87">
        <v>2013</v>
      </c>
      <c r="P65" s="87">
        <v>2003</v>
      </c>
      <c r="Q65" s="87">
        <v>2013</v>
      </c>
      <c r="R65" s="87">
        <v>2013</v>
      </c>
      <c r="S65" s="87">
        <v>2013</v>
      </c>
      <c r="T65" s="87" t="s">
        <v>408</v>
      </c>
      <c r="U65" s="87">
        <v>2013</v>
      </c>
      <c r="V65" s="87">
        <v>2002</v>
      </c>
      <c r="W65" s="129">
        <v>2013</v>
      </c>
      <c r="X65" s="87">
        <v>2017</v>
      </c>
      <c r="Y65" s="87">
        <v>2012</v>
      </c>
      <c r="Z65" s="87">
        <v>2015</v>
      </c>
      <c r="AA65" s="87">
        <v>2015</v>
      </c>
      <c r="AB65" s="87">
        <v>2013</v>
      </c>
      <c r="AC65" s="87">
        <v>2013</v>
      </c>
      <c r="AD65" s="87">
        <v>2013</v>
      </c>
      <c r="AE65" s="87">
        <v>2013</v>
      </c>
      <c r="AF65" s="87">
        <v>2013</v>
      </c>
      <c r="AG65" s="87">
        <v>2013</v>
      </c>
      <c r="AH65" s="87">
        <v>2016</v>
      </c>
      <c r="AI65" s="87">
        <v>2016</v>
      </c>
      <c r="AJ65" s="87">
        <v>2016</v>
      </c>
      <c r="AK65" s="87">
        <v>2016</v>
      </c>
      <c r="AL65" s="87">
        <v>2013</v>
      </c>
      <c r="AM65" s="16"/>
      <c r="AN65" s="16"/>
      <c r="AO65" s="16"/>
      <c r="AP65" s="16"/>
      <c r="AQ65" s="16"/>
      <c r="AR65" s="16"/>
      <c r="AS65" s="16"/>
      <c r="AT65" s="16"/>
      <c r="AU65" s="16"/>
      <c r="AV65" s="16"/>
      <c r="AW65" s="16"/>
    </row>
    <row r="66" spans="1:49" x14ac:dyDescent="0.25">
      <c r="A66" s="138" t="s">
        <v>231</v>
      </c>
      <c r="B66" s="139" t="s">
        <v>228</v>
      </c>
      <c r="C66" s="140">
        <v>423</v>
      </c>
      <c r="D66" s="87">
        <v>2012</v>
      </c>
      <c r="E66" s="87" t="s">
        <v>423</v>
      </c>
      <c r="F66" s="87" t="s">
        <v>602</v>
      </c>
      <c r="G66" s="87">
        <v>2012</v>
      </c>
      <c r="H66" s="87">
        <v>2012</v>
      </c>
      <c r="I66" s="129" t="s">
        <v>422</v>
      </c>
      <c r="J66" s="87">
        <v>2017</v>
      </c>
      <c r="K66" s="87">
        <v>2017</v>
      </c>
      <c r="L66" s="87">
        <v>2017</v>
      </c>
      <c r="M66" s="87">
        <v>2009</v>
      </c>
      <c r="N66" s="87">
        <v>2013</v>
      </c>
      <c r="O66" s="87">
        <v>2013</v>
      </c>
      <c r="P66" s="87">
        <v>2003</v>
      </c>
      <c r="Q66" s="87">
        <v>2013</v>
      </c>
      <c r="R66" s="87">
        <v>2013</v>
      </c>
      <c r="S66" s="87">
        <v>2013</v>
      </c>
      <c r="T66" s="87" t="s">
        <v>408</v>
      </c>
      <c r="U66" s="87">
        <v>2013</v>
      </c>
      <c r="V66" s="87">
        <v>2002</v>
      </c>
      <c r="W66" s="129">
        <v>2013</v>
      </c>
      <c r="X66" s="87">
        <v>2017</v>
      </c>
      <c r="Y66" s="87">
        <v>2012</v>
      </c>
      <c r="Z66" s="87">
        <v>2015</v>
      </c>
      <c r="AA66" s="87">
        <v>2015</v>
      </c>
      <c r="AB66" s="87">
        <v>2013</v>
      </c>
      <c r="AC66" s="87">
        <v>2013</v>
      </c>
      <c r="AD66" s="87">
        <v>2013</v>
      </c>
      <c r="AE66" s="87">
        <v>2013</v>
      </c>
      <c r="AF66" s="87">
        <v>2013</v>
      </c>
      <c r="AG66" s="87">
        <v>2013</v>
      </c>
      <c r="AH66" s="87">
        <v>2016</v>
      </c>
      <c r="AI66" s="87">
        <v>2016</v>
      </c>
      <c r="AJ66" s="87">
        <v>2016</v>
      </c>
      <c r="AK66" s="87">
        <v>2016</v>
      </c>
      <c r="AL66" s="87">
        <v>2013</v>
      </c>
      <c r="AM66" s="16"/>
      <c r="AN66" s="16"/>
      <c r="AO66" s="16"/>
      <c r="AP66" s="16"/>
      <c r="AQ66" s="16"/>
      <c r="AR66" s="16"/>
      <c r="AS66" s="16"/>
      <c r="AT66" s="16"/>
      <c r="AU66" s="16"/>
      <c r="AV66" s="16"/>
      <c r="AW66" s="16"/>
    </row>
    <row r="67" spans="1:49" x14ac:dyDescent="0.25">
      <c r="A67" s="144" t="s">
        <v>43</v>
      </c>
      <c r="B67" s="139" t="s">
        <v>44</v>
      </c>
      <c r="C67" s="140">
        <v>501</v>
      </c>
      <c r="D67" s="87">
        <v>2012</v>
      </c>
      <c r="E67" s="87" t="s">
        <v>423</v>
      </c>
      <c r="F67" s="87" t="s">
        <v>603</v>
      </c>
      <c r="G67" s="87">
        <v>2012</v>
      </c>
      <c r="H67" s="87">
        <v>2012</v>
      </c>
      <c r="I67" s="129" t="s">
        <v>422</v>
      </c>
      <c r="J67" s="87">
        <v>2017</v>
      </c>
      <c r="K67" s="87">
        <v>2017</v>
      </c>
      <c r="L67" s="87">
        <v>2017</v>
      </c>
      <c r="M67" s="87">
        <v>2009</v>
      </c>
      <c r="N67" s="87">
        <v>2013</v>
      </c>
      <c r="O67" s="87">
        <v>2013</v>
      </c>
      <c r="P67" s="87">
        <v>2003</v>
      </c>
      <c r="Q67" s="87">
        <v>2013</v>
      </c>
      <c r="R67" s="87">
        <v>2013</v>
      </c>
      <c r="S67" s="87">
        <v>2013</v>
      </c>
      <c r="T67" s="87" t="s">
        <v>408</v>
      </c>
      <c r="U67" s="87">
        <v>2013</v>
      </c>
      <c r="V67" s="87">
        <v>2002</v>
      </c>
      <c r="W67" s="129">
        <v>2013</v>
      </c>
      <c r="X67" s="87">
        <v>2017</v>
      </c>
      <c r="Y67" s="87">
        <v>2012</v>
      </c>
      <c r="Z67" s="87">
        <v>2015</v>
      </c>
      <c r="AA67" s="87">
        <v>2015</v>
      </c>
      <c r="AB67" s="87">
        <v>2013</v>
      </c>
      <c r="AC67" s="87">
        <v>2013</v>
      </c>
      <c r="AD67" s="87">
        <v>2013</v>
      </c>
      <c r="AE67" s="87">
        <v>2013</v>
      </c>
      <c r="AF67" s="87">
        <v>2013</v>
      </c>
      <c r="AG67" s="87">
        <v>2013</v>
      </c>
      <c r="AH67" s="87">
        <v>2016</v>
      </c>
      <c r="AI67" s="87">
        <v>2016</v>
      </c>
      <c r="AJ67" s="87">
        <v>2016</v>
      </c>
      <c r="AK67" s="87">
        <v>2016</v>
      </c>
      <c r="AL67" s="87">
        <v>2013</v>
      </c>
      <c r="AM67" s="16"/>
      <c r="AN67" s="16"/>
      <c r="AO67" s="16"/>
      <c r="AP67" s="16"/>
      <c r="AQ67" s="16"/>
      <c r="AR67" s="16"/>
      <c r="AS67" s="16"/>
      <c r="AT67" s="16"/>
      <c r="AU67" s="16"/>
      <c r="AV67" s="16"/>
      <c r="AW67" s="16"/>
    </row>
    <row r="68" spans="1:49" x14ac:dyDescent="0.25">
      <c r="A68" s="144" t="s">
        <v>43</v>
      </c>
      <c r="B68" s="139" t="s">
        <v>45</v>
      </c>
      <c r="C68" s="140">
        <v>502</v>
      </c>
      <c r="D68" s="87">
        <v>2012</v>
      </c>
      <c r="E68" s="87" t="s">
        <v>423</v>
      </c>
      <c r="F68" s="87" t="s">
        <v>604</v>
      </c>
      <c r="G68" s="87">
        <v>2012</v>
      </c>
      <c r="H68" s="87">
        <v>2012</v>
      </c>
      <c r="I68" s="129" t="s">
        <v>422</v>
      </c>
      <c r="J68" s="87">
        <v>2017</v>
      </c>
      <c r="K68" s="87">
        <v>2017</v>
      </c>
      <c r="L68" s="87">
        <v>2017</v>
      </c>
      <c r="M68" s="87">
        <v>2009</v>
      </c>
      <c r="N68" s="87">
        <v>2013</v>
      </c>
      <c r="O68" s="87">
        <v>2013</v>
      </c>
      <c r="P68" s="87">
        <v>2003</v>
      </c>
      <c r="Q68" s="87">
        <v>2013</v>
      </c>
      <c r="R68" s="87">
        <v>2013</v>
      </c>
      <c r="S68" s="87">
        <v>2013</v>
      </c>
      <c r="T68" s="87" t="s">
        <v>408</v>
      </c>
      <c r="U68" s="87">
        <v>2013</v>
      </c>
      <c r="V68" s="87">
        <v>2002</v>
      </c>
      <c r="W68" s="129">
        <v>2013</v>
      </c>
      <c r="X68" s="87">
        <v>2017</v>
      </c>
      <c r="Y68" s="87">
        <v>2012</v>
      </c>
      <c r="Z68" s="87">
        <v>2015</v>
      </c>
      <c r="AA68" s="87">
        <v>2015</v>
      </c>
      <c r="AB68" s="87">
        <v>2013</v>
      </c>
      <c r="AC68" s="87">
        <v>2013</v>
      </c>
      <c r="AD68" s="87">
        <v>2013</v>
      </c>
      <c r="AE68" s="87">
        <v>2013</v>
      </c>
      <c r="AF68" s="87">
        <v>2013</v>
      </c>
      <c r="AG68" s="87">
        <v>2013</v>
      </c>
      <c r="AH68" s="87">
        <v>2016</v>
      </c>
      <c r="AI68" s="87">
        <v>2016</v>
      </c>
      <c r="AJ68" s="87">
        <v>2016</v>
      </c>
      <c r="AK68" s="87">
        <v>2016</v>
      </c>
      <c r="AL68" s="87">
        <v>2013</v>
      </c>
      <c r="AM68" s="16"/>
      <c r="AN68" s="16"/>
      <c r="AO68" s="16"/>
      <c r="AP68" s="16"/>
      <c r="AQ68" s="16"/>
      <c r="AR68" s="16"/>
      <c r="AS68" s="16"/>
      <c r="AT68" s="16"/>
      <c r="AU68" s="16"/>
      <c r="AV68" s="16"/>
      <c r="AW68" s="16"/>
    </row>
    <row r="69" spans="1:49" x14ac:dyDescent="0.25">
      <c r="A69" s="144" t="s">
        <v>43</v>
      </c>
      <c r="B69" s="139" t="s">
        <v>46</v>
      </c>
      <c r="C69" s="140">
        <v>503</v>
      </c>
      <c r="D69" s="87">
        <v>2012</v>
      </c>
      <c r="E69" s="87" t="s">
        <v>423</v>
      </c>
      <c r="F69" s="87" t="s">
        <v>605</v>
      </c>
      <c r="G69" s="87">
        <v>2012</v>
      </c>
      <c r="H69" s="87">
        <v>2012</v>
      </c>
      <c r="I69" s="129" t="s">
        <v>422</v>
      </c>
      <c r="J69" s="87">
        <v>2017</v>
      </c>
      <c r="K69" s="87">
        <v>2017</v>
      </c>
      <c r="L69" s="87">
        <v>2017</v>
      </c>
      <c r="M69" s="87">
        <v>2009</v>
      </c>
      <c r="N69" s="87">
        <v>2013</v>
      </c>
      <c r="O69" s="87">
        <v>2013</v>
      </c>
      <c r="P69" s="87">
        <v>2003</v>
      </c>
      <c r="Q69" s="87">
        <v>2013</v>
      </c>
      <c r="R69" s="87">
        <v>2013</v>
      </c>
      <c r="S69" s="87">
        <v>2013</v>
      </c>
      <c r="T69" s="87" t="s">
        <v>408</v>
      </c>
      <c r="U69" s="87">
        <v>2013</v>
      </c>
      <c r="V69" s="87">
        <v>2002</v>
      </c>
      <c r="W69" s="129">
        <v>2013</v>
      </c>
      <c r="X69" s="87">
        <v>2017</v>
      </c>
      <c r="Y69" s="87">
        <v>2012</v>
      </c>
      <c r="Z69" s="87">
        <v>2015</v>
      </c>
      <c r="AA69" s="87">
        <v>2015</v>
      </c>
      <c r="AB69" s="87">
        <v>2013</v>
      </c>
      <c r="AC69" s="87">
        <v>2013</v>
      </c>
      <c r="AD69" s="87">
        <v>2013</v>
      </c>
      <c r="AE69" s="87">
        <v>2013</v>
      </c>
      <c r="AF69" s="87">
        <v>2013</v>
      </c>
      <c r="AG69" s="87">
        <v>2013</v>
      </c>
      <c r="AH69" s="87">
        <v>2016</v>
      </c>
      <c r="AI69" s="87">
        <v>2016</v>
      </c>
      <c r="AJ69" s="87">
        <v>2016</v>
      </c>
      <c r="AK69" s="87">
        <v>2016</v>
      </c>
      <c r="AL69" s="87">
        <v>2013</v>
      </c>
      <c r="AM69" s="16"/>
      <c r="AN69" s="16"/>
      <c r="AO69" s="16"/>
      <c r="AP69" s="16"/>
      <c r="AQ69" s="16"/>
      <c r="AR69" s="16"/>
      <c r="AS69" s="16"/>
      <c r="AT69" s="16"/>
      <c r="AU69" s="16"/>
      <c r="AV69" s="16"/>
      <c r="AW69" s="16"/>
    </row>
    <row r="70" spans="1:49" x14ac:dyDescent="0.25">
      <c r="A70" s="144" t="s">
        <v>43</v>
      </c>
      <c r="B70" s="139" t="s">
        <v>47</v>
      </c>
      <c r="C70" s="140">
        <v>504</v>
      </c>
      <c r="D70" s="87">
        <v>2012</v>
      </c>
      <c r="E70" s="87" t="s">
        <v>423</v>
      </c>
      <c r="F70" s="87" t="s">
        <v>606</v>
      </c>
      <c r="G70" s="87">
        <v>2012</v>
      </c>
      <c r="H70" s="87">
        <v>2012</v>
      </c>
      <c r="I70" s="129" t="s">
        <v>422</v>
      </c>
      <c r="J70" s="87">
        <v>2017</v>
      </c>
      <c r="K70" s="87">
        <v>2017</v>
      </c>
      <c r="L70" s="87">
        <v>2017</v>
      </c>
      <c r="M70" s="87">
        <v>2009</v>
      </c>
      <c r="N70" s="87">
        <v>2013</v>
      </c>
      <c r="O70" s="87">
        <v>2013</v>
      </c>
      <c r="P70" s="87">
        <v>2003</v>
      </c>
      <c r="Q70" s="87">
        <v>2013</v>
      </c>
      <c r="R70" s="87">
        <v>2013</v>
      </c>
      <c r="S70" s="87">
        <v>2013</v>
      </c>
      <c r="T70" s="87" t="s">
        <v>408</v>
      </c>
      <c r="U70" s="87">
        <v>2013</v>
      </c>
      <c r="V70" s="87">
        <v>2002</v>
      </c>
      <c r="W70" s="129">
        <v>2013</v>
      </c>
      <c r="X70" s="87">
        <v>2017</v>
      </c>
      <c r="Y70" s="87">
        <v>2012</v>
      </c>
      <c r="Z70" s="87">
        <v>2015</v>
      </c>
      <c r="AA70" s="87">
        <v>2015</v>
      </c>
      <c r="AB70" s="87">
        <v>2013</v>
      </c>
      <c r="AC70" s="87">
        <v>2013</v>
      </c>
      <c r="AD70" s="87">
        <v>2013</v>
      </c>
      <c r="AE70" s="87">
        <v>2013</v>
      </c>
      <c r="AF70" s="87">
        <v>2013</v>
      </c>
      <c r="AG70" s="87">
        <v>2013</v>
      </c>
      <c r="AH70" s="87">
        <v>2016</v>
      </c>
      <c r="AI70" s="87">
        <v>2016</v>
      </c>
      <c r="AJ70" s="87">
        <v>2016</v>
      </c>
      <c r="AK70" s="87">
        <v>2016</v>
      </c>
      <c r="AL70" s="87">
        <v>2013</v>
      </c>
      <c r="AM70" s="16"/>
      <c r="AN70" s="16"/>
      <c r="AO70" s="16"/>
      <c r="AP70" s="16"/>
      <c r="AQ70" s="16"/>
      <c r="AR70" s="16"/>
      <c r="AS70" s="16"/>
      <c r="AT70" s="16"/>
      <c r="AU70" s="16"/>
      <c r="AV70" s="16"/>
      <c r="AW70" s="16"/>
    </row>
    <row r="71" spans="1:49" x14ac:dyDescent="0.25">
      <c r="A71" s="144" t="s">
        <v>43</v>
      </c>
      <c r="B71" s="139" t="s">
        <v>48</v>
      </c>
      <c r="C71" s="140">
        <v>505</v>
      </c>
      <c r="D71" s="87">
        <v>2012</v>
      </c>
      <c r="E71" s="87" t="s">
        <v>423</v>
      </c>
      <c r="F71" s="87" t="s">
        <v>607</v>
      </c>
      <c r="G71" s="87">
        <v>2012</v>
      </c>
      <c r="H71" s="87">
        <v>2012</v>
      </c>
      <c r="I71" s="129" t="s">
        <v>422</v>
      </c>
      <c r="J71" s="87">
        <v>2017</v>
      </c>
      <c r="K71" s="87">
        <v>2017</v>
      </c>
      <c r="L71" s="87">
        <v>2017</v>
      </c>
      <c r="M71" s="87">
        <v>2009</v>
      </c>
      <c r="N71" s="87">
        <v>2013</v>
      </c>
      <c r="O71" s="87">
        <v>2013</v>
      </c>
      <c r="P71" s="87">
        <v>2003</v>
      </c>
      <c r="Q71" s="87">
        <v>2013</v>
      </c>
      <c r="R71" s="87">
        <v>2013</v>
      </c>
      <c r="S71" s="87">
        <v>2013</v>
      </c>
      <c r="T71" s="87" t="s">
        <v>408</v>
      </c>
      <c r="U71" s="87">
        <v>2013</v>
      </c>
      <c r="V71" s="87">
        <v>2002</v>
      </c>
      <c r="W71" s="129">
        <v>2013</v>
      </c>
      <c r="X71" s="87">
        <v>2017</v>
      </c>
      <c r="Y71" s="87">
        <v>2012</v>
      </c>
      <c r="Z71" s="87">
        <v>2015</v>
      </c>
      <c r="AA71" s="87">
        <v>2015</v>
      </c>
      <c r="AB71" s="87">
        <v>2013</v>
      </c>
      <c r="AC71" s="87">
        <v>2013</v>
      </c>
      <c r="AD71" s="87">
        <v>2013</v>
      </c>
      <c r="AE71" s="87">
        <v>2013</v>
      </c>
      <c r="AF71" s="87">
        <v>2013</v>
      </c>
      <c r="AG71" s="87">
        <v>2013</v>
      </c>
      <c r="AH71" s="87">
        <v>2016</v>
      </c>
      <c r="AI71" s="87">
        <v>2016</v>
      </c>
      <c r="AJ71" s="87">
        <v>2016</v>
      </c>
      <c r="AK71" s="87">
        <v>2016</v>
      </c>
      <c r="AL71" s="87">
        <v>2013</v>
      </c>
      <c r="AM71" s="16"/>
      <c r="AN71" s="16"/>
      <c r="AO71" s="16"/>
      <c r="AP71" s="16"/>
      <c r="AQ71" s="16"/>
      <c r="AR71" s="16"/>
      <c r="AS71" s="16"/>
      <c r="AT71" s="16"/>
      <c r="AU71" s="16"/>
      <c r="AV71" s="16"/>
      <c r="AW71" s="16"/>
    </row>
    <row r="72" spans="1:49" x14ac:dyDescent="0.25">
      <c r="A72" s="144" t="s">
        <v>43</v>
      </c>
      <c r="B72" s="139" t="s">
        <v>49</v>
      </c>
      <c r="C72" s="140">
        <v>506</v>
      </c>
      <c r="D72" s="87">
        <v>2012</v>
      </c>
      <c r="E72" s="87" t="s">
        <v>423</v>
      </c>
      <c r="F72" s="87" t="s">
        <v>608</v>
      </c>
      <c r="G72" s="87">
        <v>2012</v>
      </c>
      <c r="H72" s="87">
        <v>2012</v>
      </c>
      <c r="I72" s="129" t="s">
        <v>422</v>
      </c>
      <c r="J72" s="87">
        <v>2017</v>
      </c>
      <c r="K72" s="87">
        <v>2017</v>
      </c>
      <c r="L72" s="87">
        <v>2017</v>
      </c>
      <c r="M72" s="87">
        <v>2009</v>
      </c>
      <c r="N72" s="87">
        <v>2013</v>
      </c>
      <c r="O72" s="87">
        <v>2013</v>
      </c>
      <c r="P72" s="87">
        <v>2003</v>
      </c>
      <c r="Q72" s="87">
        <v>2013</v>
      </c>
      <c r="R72" s="87">
        <v>2013</v>
      </c>
      <c r="S72" s="87">
        <v>2013</v>
      </c>
      <c r="T72" s="87" t="s">
        <v>408</v>
      </c>
      <c r="U72" s="87">
        <v>2013</v>
      </c>
      <c r="V72" s="87">
        <v>2002</v>
      </c>
      <c r="W72" s="129">
        <v>2013</v>
      </c>
      <c r="X72" s="87">
        <v>2017</v>
      </c>
      <c r="Y72" s="87">
        <v>2012</v>
      </c>
      <c r="Z72" s="87">
        <v>2015</v>
      </c>
      <c r="AA72" s="87">
        <v>2015</v>
      </c>
      <c r="AB72" s="87">
        <v>2013</v>
      </c>
      <c r="AC72" s="87">
        <v>2013</v>
      </c>
      <c r="AD72" s="87">
        <v>2013</v>
      </c>
      <c r="AE72" s="87">
        <v>2013</v>
      </c>
      <c r="AF72" s="87">
        <v>2013</v>
      </c>
      <c r="AG72" s="87">
        <v>2013</v>
      </c>
      <c r="AH72" s="87">
        <v>2016</v>
      </c>
      <c r="AI72" s="87">
        <v>2016</v>
      </c>
      <c r="AJ72" s="87">
        <v>2016</v>
      </c>
      <c r="AK72" s="87">
        <v>2016</v>
      </c>
      <c r="AL72" s="87">
        <v>2013</v>
      </c>
      <c r="AM72" s="16"/>
      <c r="AN72" s="16"/>
      <c r="AO72" s="16"/>
      <c r="AP72" s="16"/>
      <c r="AQ72" s="16"/>
      <c r="AR72" s="16"/>
      <c r="AS72" s="16"/>
      <c r="AT72" s="16"/>
      <c r="AU72" s="16"/>
      <c r="AV72" s="16"/>
      <c r="AW72" s="16"/>
    </row>
    <row r="73" spans="1:49" x14ac:dyDescent="0.25">
      <c r="A73" s="144" t="s">
        <v>43</v>
      </c>
      <c r="B73" s="139" t="s">
        <v>50</v>
      </c>
      <c r="C73" s="140">
        <v>507</v>
      </c>
      <c r="D73" s="87">
        <v>2012</v>
      </c>
      <c r="E73" s="87" t="s">
        <v>423</v>
      </c>
      <c r="F73" s="87" t="s">
        <v>609</v>
      </c>
      <c r="G73" s="87">
        <v>2012</v>
      </c>
      <c r="H73" s="87">
        <v>2012</v>
      </c>
      <c r="I73" s="129" t="s">
        <v>422</v>
      </c>
      <c r="J73" s="87">
        <v>2017</v>
      </c>
      <c r="K73" s="87">
        <v>2017</v>
      </c>
      <c r="L73" s="87">
        <v>2017</v>
      </c>
      <c r="M73" s="87">
        <v>2009</v>
      </c>
      <c r="N73" s="87">
        <v>2013</v>
      </c>
      <c r="O73" s="87">
        <v>2013</v>
      </c>
      <c r="P73" s="87">
        <v>2003</v>
      </c>
      <c r="Q73" s="87">
        <v>2013</v>
      </c>
      <c r="R73" s="87">
        <v>2013</v>
      </c>
      <c r="S73" s="87">
        <v>2013</v>
      </c>
      <c r="T73" s="87" t="s">
        <v>408</v>
      </c>
      <c r="U73" s="87">
        <v>2013</v>
      </c>
      <c r="V73" s="87">
        <v>2002</v>
      </c>
      <c r="W73" s="129">
        <v>2013</v>
      </c>
      <c r="X73" s="87">
        <v>2017</v>
      </c>
      <c r="Y73" s="87">
        <v>2012</v>
      </c>
      <c r="Z73" s="87">
        <v>2015</v>
      </c>
      <c r="AA73" s="87">
        <v>2015</v>
      </c>
      <c r="AB73" s="87">
        <v>2013</v>
      </c>
      <c r="AC73" s="87">
        <v>2013</v>
      </c>
      <c r="AD73" s="87">
        <v>2013</v>
      </c>
      <c r="AE73" s="87">
        <v>2013</v>
      </c>
      <c r="AF73" s="87">
        <v>2013</v>
      </c>
      <c r="AG73" s="87">
        <v>2013</v>
      </c>
      <c r="AH73" s="87">
        <v>2016</v>
      </c>
      <c r="AI73" s="87">
        <v>2016</v>
      </c>
      <c r="AJ73" s="87">
        <v>2016</v>
      </c>
      <c r="AK73" s="87">
        <v>2016</v>
      </c>
      <c r="AL73" s="87">
        <v>2013</v>
      </c>
      <c r="AM73" s="16"/>
      <c r="AN73" s="16"/>
      <c r="AO73" s="16"/>
      <c r="AP73" s="16"/>
      <c r="AQ73" s="16"/>
      <c r="AR73" s="16"/>
      <c r="AS73" s="16"/>
      <c r="AT73" s="16"/>
      <c r="AU73" s="16"/>
      <c r="AV73" s="16"/>
      <c r="AW73" s="16"/>
    </row>
    <row r="74" spans="1:49" x14ac:dyDescent="0.25">
      <c r="A74" s="144" t="s">
        <v>43</v>
      </c>
      <c r="B74" s="139" t="s">
        <v>51</v>
      </c>
      <c r="C74" s="140">
        <v>508</v>
      </c>
      <c r="D74" s="87">
        <v>2012</v>
      </c>
      <c r="E74" s="87" t="s">
        <v>423</v>
      </c>
      <c r="F74" s="87" t="s">
        <v>610</v>
      </c>
      <c r="G74" s="87">
        <v>2012</v>
      </c>
      <c r="H74" s="87">
        <v>2012</v>
      </c>
      <c r="I74" s="129" t="s">
        <v>422</v>
      </c>
      <c r="J74" s="87">
        <v>2017</v>
      </c>
      <c r="K74" s="87">
        <v>2017</v>
      </c>
      <c r="L74" s="87">
        <v>2017</v>
      </c>
      <c r="M74" s="87">
        <v>2009</v>
      </c>
      <c r="N74" s="87">
        <v>2013</v>
      </c>
      <c r="O74" s="87">
        <v>2013</v>
      </c>
      <c r="P74" s="87">
        <v>2003</v>
      </c>
      <c r="Q74" s="87">
        <v>2013</v>
      </c>
      <c r="R74" s="87">
        <v>2013</v>
      </c>
      <c r="S74" s="87">
        <v>2013</v>
      </c>
      <c r="T74" s="87" t="s">
        <v>408</v>
      </c>
      <c r="U74" s="87">
        <v>2013</v>
      </c>
      <c r="V74" s="87">
        <v>2002</v>
      </c>
      <c r="W74" s="129">
        <v>2013</v>
      </c>
      <c r="X74" s="87">
        <v>2017</v>
      </c>
      <c r="Y74" s="87">
        <v>2012</v>
      </c>
      <c r="Z74" s="87">
        <v>2015</v>
      </c>
      <c r="AA74" s="87">
        <v>2015</v>
      </c>
      <c r="AB74" s="87">
        <v>2013</v>
      </c>
      <c r="AC74" s="87">
        <v>2013</v>
      </c>
      <c r="AD74" s="87">
        <v>2013</v>
      </c>
      <c r="AE74" s="87">
        <v>2013</v>
      </c>
      <c r="AF74" s="87">
        <v>2013</v>
      </c>
      <c r="AG74" s="87">
        <v>2013</v>
      </c>
      <c r="AH74" s="87">
        <v>2016</v>
      </c>
      <c r="AI74" s="87">
        <v>2016</v>
      </c>
      <c r="AJ74" s="87">
        <v>2016</v>
      </c>
      <c r="AK74" s="87">
        <v>2016</v>
      </c>
      <c r="AL74" s="87">
        <v>2013</v>
      </c>
      <c r="AM74" s="16"/>
      <c r="AN74" s="16"/>
      <c r="AO74" s="16"/>
      <c r="AP74" s="16"/>
      <c r="AQ74" s="16"/>
      <c r="AR74" s="16"/>
      <c r="AS74" s="16"/>
      <c r="AT74" s="16"/>
      <c r="AU74" s="16"/>
      <c r="AV74" s="16"/>
      <c r="AW74" s="16"/>
    </row>
    <row r="75" spans="1:49" x14ac:dyDescent="0.25">
      <c r="A75" s="144" t="s">
        <v>43</v>
      </c>
      <c r="B75" s="139" t="s">
        <v>52</v>
      </c>
      <c r="C75" s="140">
        <v>509</v>
      </c>
      <c r="D75" s="87">
        <v>2012</v>
      </c>
      <c r="E75" s="87" t="s">
        <v>423</v>
      </c>
      <c r="F75" s="87" t="s">
        <v>611</v>
      </c>
      <c r="G75" s="87">
        <v>2012</v>
      </c>
      <c r="H75" s="87">
        <v>2012</v>
      </c>
      <c r="I75" s="129" t="s">
        <v>422</v>
      </c>
      <c r="J75" s="87">
        <v>2017</v>
      </c>
      <c r="K75" s="87">
        <v>2017</v>
      </c>
      <c r="L75" s="87">
        <v>2017</v>
      </c>
      <c r="M75" s="87">
        <v>2009</v>
      </c>
      <c r="N75" s="87">
        <v>2013</v>
      </c>
      <c r="O75" s="87">
        <v>2013</v>
      </c>
      <c r="P75" s="87">
        <v>2003</v>
      </c>
      <c r="Q75" s="87">
        <v>2013</v>
      </c>
      <c r="R75" s="87">
        <v>2013</v>
      </c>
      <c r="S75" s="87">
        <v>2013</v>
      </c>
      <c r="T75" s="87" t="s">
        <v>408</v>
      </c>
      <c r="U75" s="87">
        <v>2013</v>
      </c>
      <c r="V75" s="87">
        <v>2002</v>
      </c>
      <c r="W75" s="129">
        <v>2013</v>
      </c>
      <c r="X75" s="87">
        <v>2017</v>
      </c>
      <c r="Y75" s="87">
        <v>2012</v>
      </c>
      <c r="Z75" s="87">
        <v>2015</v>
      </c>
      <c r="AA75" s="87">
        <v>2015</v>
      </c>
      <c r="AB75" s="87">
        <v>2013</v>
      </c>
      <c r="AC75" s="87">
        <v>2013</v>
      </c>
      <c r="AD75" s="87">
        <v>2013</v>
      </c>
      <c r="AE75" s="87">
        <v>2013</v>
      </c>
      <c r="AF75" s="87">
        <v>2013</v>
      </c>
      <c r="AG75" s="87">
        <v>2013</v>
      </c>
      <c r="AH75" s="87">
        <v>2016</v>
      </c>
      <c r="AI75" s="87">
        <v>2016</v>
      </c>
      <c r="AJ75" s="87">
        <v>2016</v>
      </c>
      <c r="AK75" s="87">
        <v>2016</v>
      </c>
      <c r="AL75" s="87">
        <v>2013</v>
      </c>
      <c r="AM75" s="16"/>
      <c r="AN75" s="16"/>
      <c r="AO75" s="16"/>
      <c r="AP75" s="16"/>
      <c r="AQ75" s="16"/>
      <c r="AR75" s="16"/>
      <c r="AS75" s="16"/>
      <c r="AT75" s="16"/>
      <c r="AU75" s="16"/>
      <c r="AV75" s="16"/>
      <c r="AW75" s="16"/>
    </row>
    <row r="76" spans="1:49" x14ac:dyDescent="0.25">
      <c r="A76" s="144" t="s">
        <v>43</v>
      </c>
      <c r="B76" s="139" t="s">
        <v>53</v>
      </c>
      <c r="C76" s="140">
        <v>510</v>
      </c>
      <c r="D76" s="87">
        <v>2012</v>
      </c>
      <c r="E76" s="87" t="s">
        <v>423</v>
      </c>
      <c r="F76" s="87" t="s">
        <v>612</v>
      </c>
      <c r="G76" s="87">
        <v>2012</v>
      </c>
      <c r="H76" s="87">
        <v>2012</v>
      </c>
      <c r="I76" s="129" t="s">
        <v>422</v>
      </c>
      <c r="J76" s="87">
        <v>2017</v>
      </c>
      <c r="K76" s="87">
        <v>2017</v>
      </c>
      <c r="L76" s="87">
        <v>2017</v>
      </c>
      <c r="M76" s="87">
        <v>2009</v>
      </c>
      <c r="N76" s="87">
        <v>2013</v>
      </c>
      <c r="O76" s="87">
        <v>2013</v>
      </c>
      <c r="P76" s="87">
        <v>2003</v>
      </c>
      <c r="Q76" s="87">
        <v>2013</v>
      </c>
      <c r="R76" s="87">
        <v>2013</v>
      </c>
      <c r="S76" s="87">
        <v>2013</v>
      </c>
      <c r="T76" s="87" t="s">
        <v>408</v>
      </c>
      <c r="U76" s="87">
        <v>2013</v>
      </c>
      <c r="V76" s="87">
        <v>2002</v>
      </c>
      <c r="W76" s="129">
        <v>2013</v>
      </c>
      <c r="X76" s="87">
        <v>2017</v>
      </c>
      <c r="Y76" s="87">
        <v>2012</v>
      </c>
      <c r="Z76" s="87">
        <v>2015</v>
      </c>
      <c r="AA76" s="87">
        <v>2015</v>
      </c>
      <c r="AB76" s="87">
        <v>2013</v>
      </c>
      <c r="AC76" s="87">
        <v>2013</v>
      </c>
      <c r="AD76" s="87">
        <v>2013</v>
      </c>
      <c r="AE76" s="87">
        <v>2013</v>
      </c>
      <c r="AF76" s="87">
        <v>2013</v>
      </c>
      <c r="AG76" s="87">
        <v>2013</v>
      </c>
      <c r="AH76" s="87">
        <v>2016</v>
      </c>
      <c r="AI76" s="87">
        <v>2016</v>
      </c>
      <c r="AJ76" s="87">
        <v>2016</v>
      </c>
      <c r="AK76" s="87">
        <v>2016</v>
      </c>
      <c r="AL76" s="87">
        <v>2013</v>
      </c>
      <c r="AM76" s="16"/>
      <c r="AN76" s="16"/>
      <c r="AO76" s="16"/>
      <c r="AP76" s="16"/>
      <c r="AQ76" s="16"/>
      <c r="AR76" s="16"/>
      <c r="AS76" s="16"/>
      <c r="AT76" s="16"/>
      <c r="AU76" s="16"/>
      <c r="AV76" s="16"/>
      <c r="AW76" s="16"/>
    </row>
    <row r="77" spans="1:49" x14ac:dyDescent="0.25">
      <c r="A77" s="144" t="s">
        <v>43</v>
      </c>
      <c r="B77" s="139" t="s">
        <v>54</v>
      </c>
      <c r="C77" s="140">
        <v>511</v>
      </c>
      <c r="D77" s="87">
        <v>2012</v>
      </c>
      <c r="E77" s="87" t="s">
        <v>423</v>
      </c>
      <c r="F77" s="87" t="s">
        <v>613</v>
      </c>
      <c r="G77" s="87">
        <v>2012</v>
      </c>
      <c r="H77" s="87">
        <v>2012</v>
      </c>
      <c r="I77" s="129" t="s">
        <v>422</v>
      </c>
      <c r="J77" s="87">
        <v>2017</v>
      </c>
      <c r="K77" s="87">
        <v>2017</v>
      </c>
      <c r="L77" s="87">
        <v>2017</v>
      </c>
      <c r="M77" s="87">
        <v>2009</v>
      </c>
      <c r="N77" s="87">
        <v>2013</v>
      </c>
      <c r="O77" s="87">
        <v>2013</v>
      </c>
      <c r="P77" s="87">
        <v>2003</v>
      </c>
      <c r="Q77" s="87">
        <v>2013</v>
      </c>
      <c r="R77" s="87">
        <v>2013</v>
      </c>
      <c r="S77" s="87">
        <v>2013</v>
      </c>
      <c r="T77" s="87" t="s">
        <v>408</v>
      </c>
      <c r="U77" s="87">
        <v>2013</v>
      </c>
      <c r="V77" s="87">
        <v>2002</v>
      </c>
      <c r="W77" s="129">
        <v>2013</v>
      </c>
      <c r="X77" s="87">
        <v>2017</v>
      </c>
      <c r="Y77" s="87">
        <v>2012</v>
      </c>
      <c r="Z77" s="87">
        <v>2015</v>
      </c>
      <c r="AA77" s="87">
        <v>2015</v>
      </c>
      <c r="AB77" s="87">
        <v>2013</v>
      </c>
      <c r="AC77" s="87">
        <v>2013</v>
      </c>
      <c r="AD77" s="87">
        <v>2013</v>
      </c>
      <c r="AE77" s="87">
        <v>2013</v>
      </c>
      <c r="AF77" s="87">
        <v>2013</v>
      </c>
      <c r="AG77" s="87">
        <v>2013</v>
      </c>
      <c r="AH77" s="87">
        <v>2016</v>
      </c>
      <c r="AI77" s="87">
        <v>2016</v>
      </c>
      <c r="AJ77" s="87">
        <v>2016</v>
      </c>
      <c r="AK77" s="87">
        <v>2016</v>
      </c>
      <c r="AL77" s="87">
        <v>2013</v>
      </c>
      <c r="AM77" s="16"/>
      <c r="AN77" s="16"/>
      <c r="AO77" s="16"/>
      <c r="AP77" s="16"/>
      <c r="AQ77" s="16"/>
      <c r="AR77" s="16"/>
      <c r="AS77" s="16"/>
      <c r="AT77" s="16"/>
      <c r="AU77" s="16"/>
      <c r="AV77" s="16"/>
      <c r="AW77" s="16"/>
    </row>
    <row r="78" spans="1:49" x14ac:dyDescent="0.25">
      <c r="A78" s="144" t="s">
        <v>43</v>
      </c>
      <c r="B78" s="139" t="s">
        <v>55</v>
      </c>
      <c r="C78" s="140">
        <v>512</v>
      </c>
      <c r="D78" s="87">
        <v>2012</v>
      </c>
      <c r="E78" s="87" t="s">
        <v>423</v>
      </c>
      <c r="F78" s="87" t="s">
        <v>614</v>
      </c>
      <c r="G78" s="87">
        <v>2012</v>
      </c>
      <c r="H78" s="87">
        <v>2012</v>
      </c>
      <c r="I78" s="129" t="s">
        <v>422</v>
      </c>
      <c r="J78" s="87">
        <v>2017</v>
      </c>
      <c r="K78" s="87">
        <v>2017</v>
      </c>
      <c r="L78" s="87">
        <v>2017</v>
      </c>
      <c r="M78" s="87">
        <v>2009</v>
      </c>
      <c r="N78" s="87">
        <v>2013</v>
      </c>
      <c r="O78" s="87">
        <v>2013</v>
      </c>
      <c r="P78" s="87">
        <v>2003</v>
      </c>
      <c r="Q78" s="87">
        <v>2013</v>
      </c>
      <c r="R78" s="87">
        <v>2013</v>
      </c>
      <c r="S78" s="87">
        <v>2013</v>
      </c>
      <c r="T78" s="87" t="s">
        <v>408</v>
      </c>
      <c r="U78" s="87">
        <v>2013</v>
      </c>
      <c r="V78" s="87">
        <v>2002</v>
      </c>
      <c r="W78" s="129">
        <v>2013</v>
      </c>
      <c r="X78" s="87">
        <v>2017</v>
      </c>
      <c r="Y78" s="87">
        <v>2012</v>
      </c>
      <c r="Z78" s="87">
        <v>2015</v>
      </c>
      <c r="AA78" s="87">
        <v>2015</v>
      </c>
      <c r="AB78" s="87">
        <v>2013</v>
      </c>
      <c r="AC78" s="87">
        <v>2013</v>
      </c>
      <c r="AD78" s="87">
        <v>2013</v>
      </c>
      <c r="AE78" s="87">
        <v>2013</v>
      </c>
      <c r="AF78" s="87">
        <v>2013</v>
      </c>
      <c r="AG78" s="87">
        <v>2013</v>
      </c>
      <c r="AH78" s="87">
        <v>2016</v>
      </c>
      <c r="AI78" s="87">
        <v>2016</v>
      </c>
      <c r="AJ78" s="87">
        <v>2016</v>
      </c>
      <c r="AK78" s="87">
        <v>2016</v>
      </c>
      <c r="AL78" s="87">
        <v>2013</v>
      </c>
      <c r="AM78" s="16"/>
      <c r="AN78" s="16"/>
      <c r="AO78" s="16"/>
      <c r="AP78" s="16"/>
      <c r="AQ78" s="16"/>
      <c r="AR78" s="16"/>
      <c r="AS78" s="16"/>
      <c r="AT78" s="16"/>
      <c r="AU78" s="16"/>
      <c r="AV78" s="16"/>
      <c r="AW78" s="16"/>
    </row>
    <row r="79" spans="1:49" x14ac:dyDescent="0.25">
      <c r="A79" s="138" t="s">
        <v>232</v>
      </c>
      <c r="B79" s="139" t="s">
        <v>232</v>
      </c>
      <c r="C79" s="140">
        <v>601</v>
      </c>
      <c r="D79" s="87">
        <v>2012</v>
      </c>
      <c r="E79" s="87" t="s">
        <v>423</v>
      </c>
      <c r="F79" s="87" t="s">
        <v>615</v>
      </c>
      <c r="G79" s="87">
        <v>2012</v>
      </c>
      <c r="H79" s="87">
        <v>2012</v>
      </c>
      <c r="I79" s="129" t="s">
        <v>422</v>
      </c>
      <c r="J79" s="87">
        <v>2017</v>
      </c>
      <c r="K79" s="87">
        <v>2017</v>
      </c>
      <c r="L79" s="87">
        <v>2017</v>
      </c>
      <c r="M79" s="87">
        <v>2009</v>
      </c>
      <c r="N79" s="87">
        <v>2013</v>
      </c>
      <c r="O79" s="87">
        <v>2013</v>
      </c>
      <c r="P79" s="87">
        <v>2003</v>
      </c>
      <c r="Q79" s="87">
        <v>2013</v>
      </c>
      <c r="R79" s="87">
        <v>2013</v>
      </c>
      <c r="S79" s="87">
        <v>2013</v>
      </c>
      <c r="T79" s="87" t="s">
        <v>408</v>
      </c>
      <c r="U79" s="87">
        <v>2013</v>
      </c>
      <c r="V79" s="87">
        <v>2002</v>
      </c>
      <c r="W79" s="129">
        <v>2013</v>
      </c>
      <c r="X79" s="87">
        <v>2017</v>
      </c>
      <c r="Y79" s="87">
        <v>2012</v>
      </c>
      <c r="Z79" s="87">
        <v>2015</v>
      </c>
      <c r="AA79" s="87">
        <v>2015</v>
      </c>
      <c r="AB79" s="87">
        <v>2013</v>
      </c>
      <c r="AC79" s="87">
        <v>2013</v>
      </c>
      <c r="AD79" s="87">
        <v>2013</v>
      </c>
      <c r="AE79" s="87">
        <v>2013</v>
      </c>
      <c r="AF79" s="87">
        <v>2013</v>
      </c>
      <c r="AG79" s="87">
        <v>2013</v>
      </c>
      <c r="AH79" s="87">
        <v>2016</v>
      </c>
      <c r="AI79" s="87">
        <v>2016</v>
      </c>
      <c r="AJ79" s="87">
        <v>2016</v>
      </c>
      <c r="AK79" s="87">
        <v>2016</v>
      </c>
      <c r="AL79" s="87">
        <v>2013</v>
      </c>
      <c r="AM79" s="16"/>
      <c r="AN79" s="16"/>
      <c r="AO79" s="16"/>
      <c r="AP79" s="16"/>
      <c r="AQ79" s="16"/>
      <c r="AR79" s="16"/>
      <c r="AS79" s="16"/>
      <c r="AT79" s="16"/>
      <c r="AU79" s="16"/>
      <c r="AV79" s="16"/>
      <c r="AW79" s="16"/>
    </row>
    <row r="80" spans="1:49" x14ac:dyDescent="0.25">
      <c r="A80" s="138" t="s">
        <v>232</v>
      </c>
      <c r="B80" s="139" t="s">
        <v>233</v>
      </c>
      <c r="C80" s="140">
        <v>602</v>
      </c>
      <c r="D80" s="87">
        <v>2012</v>
      </c>
      <c r="E80" s="87" t="s">
        <v>423</v>
      </c>
      <c r="F80" s="87" t="s">
        <v>616</v>
      </c>
      <c r="G80" s="87">
        <v>2012</v>
      </c>
      <c r="H80" s="87">
        <v>2012</v>
      </c>
      <c r="I80" s="129" t="s">
        <v>422</v>
      </c>
      <c r="J80" s="87">
        <v>2017</v>
      </c>
      <c r="K80" s="87">
        <v>2017</v>
      </c>
      <c r="L80" s="87">
        <v>2017</v>
      </c>
      <c r="M80" s="87">
        <v>2009</v>
      </c>
      <c r="N80" s="87">
        <v>2013</v>
      </c>
      <c r="O80" s="87">
        <v>2013</v>
      </c>
      <c r="P80" s="87">
        <v>2003</v>
      </c>
      <c r="Q80" s="87">
        <v>2013</v>
      </c>
      <c r="R80" s="87">
        <v>2013</v>
      </c>
      <c r="S80" s="87">
        <v>2013</v>
      </c>
      <c r="T80" s="87" t="s">
        <v>408</v>
      </c>
      <c r="U80" s="87">
        <v>2013</v>
      </c>
      <c r="V80" s="87">
        <v>2002</v>
      </c>
      <c r="W80" s="129">
        <v>2013</v>
      </c>
      <c r="X80" s="87">
        <v>2017</v>
      </c>
      <c r="Y80" s="87">
        <v>2012</v>
      </c>
      <c r="Z80" s="87">
        <v>2015</v>
      </c>
      <c r="AA80" s="87">
        <v>2015</v>
      </c>
      <c r="AB80" s="87">
        <v>2013</v>
      </c>
      <c r="AC80" s="87">
        <v>2013</v>
      </c>
      <c r="AD80" s="87">
        <v>2013</v>
      </c>
      <c r="AE80" s="87">
        <v>2013</v>
      </c>
      <c r="AF80" s="87">
        <v>2013</v>
      </c>
      <c r="AG80" s="87">
        <v>2013</v>
      </c>
      <c r="AH80" s="87">
        <v>2016</v>
      </c>
      <c r="AI80" s="87">
        <v>2016</v>
      </c>
      <c r="AJ80" s="87">
        <v>2016</v>
      </c>
      <c r="AK80" s="87">
        <v>2016</v>
      </c>
      <c r="AL80" s="87">
        <v>2013</v>
      </c>
      <c r="AM80" s="16"/>
      <c r="AN80" s="16"/>
      <c r="AO80" s="16"/>
      <c r="AP80" s="16"/>
      <c r="AQ80" s="16"/>
      <c r="AR80" s="16"/>
      <c r="AS80" s="16"/>
      <c r="AT80" s="16"/>
      <c r="AU80" s="16"/>
      <c r="AV80" s="16"/>
      <c r="AW80" s="16"/>
    </row>
    <row r="81" spans="1:49" x14ac:dyDescent="0.25">
      <c r="A81" s="138" t="s">
        <v>232</v>
      </c>
      <c r="B81" s="139" t="s">
        <v>234</v>
      </c>
      <c r="C81" s="140">
        <v>603</v>
      </c>
      <c r="D81" s="87">
        <v>2012</v>
      </c>
      <c r="E81" s="87" t="s">
        <v>423</v>
      </c>
      <c r="F81" s="87" t="s">
        <v>617</v>
      </c>
      <c r="G81" s="87">
        <v>2012</v>
      </c>
      <c r="H81" s="87">
        <v>2012</v>
      </c>
      <c r="I81" s="129" t="s">
        <v>422</v>
      </c>
      <c r="J81" s="87">
        <v>2017</v>
      </c>
      <c r="K81" s="87">
        <v>2017</v>
      </c>
      <c r="L81" s="87">
        <v>2017</v>
      </c>
      <c r="M81" s="87">
        <v>2009</v>
      </c>
      <c r="N81" s="87">
        <v>2013</v>
      </c>
      <c r="O81" s="87">
        <v>2013</v>
      </c>
      <c r="P81" s="87">
        <v>2003</v>
      </c>
      <c r="Q81" s="87">
        <v>2013</v>
      </c>
      <c r="R81" s="87">
        <v>2013</v>
      </c>
      <c r="S81" s="87">
        <v>2013</v>
      </c>
      <c r="T81" s="87" t="s">
        <v>408</v>
      </c>
      <c r="U81" s="87">
        <v>2013</v>
      </c>
      <c r="V81" s="87">
        <v>2002</v>
      </c>
      <c r="W81" s="129">
        <v>2013</v>
      </c>
      <c r="X81" s="87">
        <v>2017</v>
      </c>
      <c r="Y81" s="87">
        <v>2012</v>
      </c>
      <c r="Z81" s="87">
        <v>2015</v>
      </c>
      <c r="AA81" s="87">
        <v>2015</v>
      </c>
      <c r="AB81" s="87">
        <v>2013</v>
      </c>
      <c r="AC81" s="87">
        <v>2013</v>
      </c>
      <c r="AD81" s="87">
        <v>2013</v>
      </c>
      <c r="AE81" s="87">
        <v>2013</v>
      </c>
      <c r="AF81" s="87">
        <v>2013</v>
      </c>
      <c r="AG81" s="87">
        <v>2013</v>
      </c>
      <c r="AH81" s="87">
        <v>2016</v>
      </c>
      <c r="AI81" s="87">
        <v>2016</v>
      </c>
      <c r="AJ81" s="87">
        <v>2016</v>
      </c>
      <c r="AK81" s="87">
        <v>2016</v>
      </c>
      <c r="AL81" s="87">
        <v>2013</v>
      </c>
      <c r="AM81" s="16"/>
      <c r="AN81" s="16"/>
      <c r="AO81" s="16"/>
      <c r="AP81" s="16"/>
      <c r="AQ81" s="16"/>
      <c r="AR81" s="16"/>
      <c r="AS81" s="16"/>
      <c r="AT81" s="16"/>
      <c r="AU81" s="16"/>
      <c r="AV81" s="16"/>
      <c r="AW81" s="16"/>
    </row>
    <row r="82" spans="1:49" x14ac:dyDescent="0.25">
      <c r="A82" s="138" t="s">
        <v>232</v>
      </c>
      <c r="B82" s="139" t="s">
        <v>235</v>
      </c>
      <c r="C82" s="140">
        <v>604</v>
      </c>
      <c r="D82" s="87">
        <v>2012</v>
      </c>
      <c r="E82" s="87" t="s">
        <v>423</v>
      </c>
      <c r="F82" s="87" t="s">
        <v>618</v>
      </c>
      <c r="G82" s="87">
        <v>2012</v>
      </c>
      <c r="H82" s="87">
        <v>2012</v>
      </c>
      <c r="I82" s="129" t="s">
        <v>422</v>
      </c>
      <c r="J82" s="87">
        <v>2017</v>
      </c>
      <c r="K82" s="87">
        <v>2017</v>
      </c>
      <c r="L82" s="87">
        <v>2017</v>
      </c>
      <c r="M82" s="87">
        <v>2009</v>
      </c>
      <c r="N82" s="87">
        <v>2013</v>
      </c>
      <c r="O82" s="87">
        <v>2013</v>
      </c>
      <c r="P82" s="87">
        <v>2003</v>
      </c>
      <c r="Q82" s="87">
        <v>2013</v>
      </c>
      <c r="R82" s="87">
        <v>2013</v>
      </c>
      <c r="S82" s="87">
        <v>2013</v>
      </c>
      <c r="T82" s="87" t="s">
        <v>408</v>
      </c>
      <c r="U82" s="87">
        <v>2013</v>
      </c>
      <c r="V82" s="87">
        <v>2002</v>
      </c>
      <c r="W82" s="129">
        <v>2013</v>
      </c>
      <c r="X82" s="87">
        <v>2017</v>
      </c>
      <c r="Y82" s="87">
        <v>2012</v>
      </c>
      <c r="Z82" s="87">
        <v>2015</v>
      </c>
      <c r="AA82" s="87">
        <v>2015</v>
      </c>
      <c r="AB82" s="87">
        <v>2013</v>
      </c>
      <c r="AC82" s="87">
        <v>2013</v>
      </c>
      <c r="AD82" s="87">
        <v>2013</v>
      </c>
      <c r="AE82" s="87">
        <v>2013</v>
      </c>
      <c r="AF82" s="87">
        <v>2013</v>
      </c>
      <c r="AG82" s="87">
        <v>2013</v>
      </c>
      <c r="AH82" s="87">
        <v>2016</v>
      </c>
      <c r="AI82" s="87">
        <v>2016</v>
      </c>
      <c r="AJ82" s="87">
        <v>2016</v>
      </c>
      <c r="AK82" s="87">
        <v>2016</v>
      </c>
      <c r="AL82" s="87">
        <v>2013</v>
      </c>
      <c r="AM82" s="16"/>
      <c r="AN82" s="16"/>
      <c r="AO82" s="16"/>
      <c r="AP82" s="16"/>
      <c r="AQ82" s="16"/>
      <c r="AR82" s="16"/>
      <c r="AS82" s="16"/>
      <c r="AT82" s="16"/>
      <c r="AU82" s="16"/>
      <c r="AV82" s="16"/>
      <c r="AW82" s="16"/>
    </row>
    <row r="83" spans="1:49" x14ac:dyDescent="0.25">
      <c r="A83" s="138" t="s">
        <v>232</v>
      </c>
      <c r="B83" s="139" t="s">
        <v>236</v>
      </c>
      <c r="C83" s="140">
        <v>605</v>
      </c>
      <c r="D83" s="87">
        <v>2012</v>
      </c>
      <c r="E83" s="87" t="s">
        <v>423</v>
      </c>
      <c r="F83" s="87" t="s">
        <v>619</v>
      </c>
      <c r="G83" s="87">
        <v>2012</v>
      </c>
      <c r="H83" s="87">
        <v>2012</v>
      </c>
      <c r="I83" s="129" t="s">
        <v>422</v>
      </c>
      <c r="J83" s="87">
        <v>2017</v>
      </c>
      <c r="K83" s="87">
        <v>2017</v>
      </c>
      <c r="L83" s="87">
        <v>2017</v>
      </c>
      <c r="M83" s="87">
        <v>2009</v>
      </c>
      <c r="N83" s="87">
        <v>2013</v>
      </c>
      <c r="O83" s="87">
        <v>2013</v>
      </c>
      <c r="P83" s="87">
        <v>2003</v>
      </c>
      <c r="Q83" s="87">
        <v>2013</v>
      </c>
      <c r="R83" s="87">
        <v>2013</v>
      </c>
      <c r="S83" s="87">
        <v>2013</v>
      </c>
      <c r="T83" s="87" t="s">
        <v>408</v>
      </c>
      <c r="U83" s="87">
        <v>2013</v>
      </c>
      <c r="V83" s="87">
        <v>2002</v>
      </c>
      <c r="W83" s="129">
        <v>2013</v>
      </c>
      <c r="X83" s="87">
        <v>2017</v>
      </c>
      <c r="Y83" s="87">
        <v>2012</v>
      </c>
      <c r="Z83" s="87">
        <v>2015</v>
      </c>
      <c r="AA83" s="87">
        <v>2015</v>
      </c>
      <c r="AB83" s="87">
        <v>2013</v>
      </c>
      <c r="AC83" s="87">
        <v>2013</v>
      </c>
      <c r="AD83" s="87">
        <v>2013</v>
      </c>
      <c r="AE83" s="87">
        <v>2013</v>
      </c>
      <c r="AF83" s="87">
        <v>2013</v>
      </c>
      <c r="AG83" s="87">
        <v>2013</v>
      </c>
      <c r="AH83" s="87">
        <v>2016</v>
      </c>
      <c r="AI83" s="87">
        <v>2016</v>
      </c>
      <c r="AJ83" s="87">
        <v>2016</v>
      </c>
      <c r="AK83" s="87">
        <v>2016</v>
      </c>
      <c r="AL83" s="87">
        <v>2013</v>
      </c>
      <c r="AM83" s="16"/>
      <c r="AN83" s="16"/>
      <c r="AO83" s="16"/>
      <c r="AP83" s="16"/>
      <c r="AQ83" s="16"/>
      <c r="AR83" s="16"/>
      <c r="AS83" s="16"/>
      <c r="AT83" s="16"/>
      <c r="AU83" s="16"/>
      <c r="AV83" s="16"/>
      <c r="AW83" s="16"/>
    </row>
    <row r="84" spans="1:49" x14ac:dyDescent="0.25">
      <c r="A84" s="138" t="s">
        <v>232</v>
      </c>
      <c r="B84" s="139" t="s">
        <v>237</v>
      </c>
      <c r="C84" s="140">
        <v>606</v>
      </c>
      <c r="D84" s="87">
        <v>2012</v>
      </c>
      <c r="E84" s="87" t="s">
        <v>423</v>
      </c>
      <c r="F84" s="87" t="s">
        <v>620</v>
      </c>
      <c r="G84" s="87">
        <v>2012</v>
      </c>
      <c r="H84" s="87">
        <v>2012</v>
      </c>
      <c r="I84" s="129" t="s">
        <v>422</v>
      </c>
      <c r="J84" s="87">
        <v>2017</v>
      </c>
      <c r="K84" s="87">
        <v>2017</v>
      </c>
      <c r="L84" s="87">
        <v>2017</v>
      </c>
      <c r="M84" s="87">
        <v>2009</v>
      </c>
      <c r="N84" s="87">
        <v>2013</v>
      </c>
      <c r="O84" s="87">
        <v>2013</v>
      </c>
      <c r="P84" s="87">
        <v>2003</v>
      </c>
      <c r="Q84" s="87">
        <v>2013</v>
      </c>
      <c r="R84" s="87">
        <v>2013</v>
      </c>
      <c r="S84" s="87">
        <v>2013</v>
      </c>
      <c r="T84" s="87" t="s">
        <v>408</v>
      </c>
      <c r="U84" s="87">
        <v>2013</v>
      </c>
      <c r="V84" s="87">
        <v>2002</v>
      </c>
      <c r="W84" s="129">
        <v>2013</v>
      </c>
      <c r="X84" s="87">
        <v>2017</v>
      </c>
      <c r="Y84" s="87">
        <v>2012</v>
      </c>
      <c r="Z84" s="87">
        <v>2015</v>
      </c>
      <c r="AA84" s="87">
        <v>2015</v>
      </c>
      <c r="AB84" s="87">
        <v>2013</v>
      </c>
      <c r="AC84" s="87">
        <v>2013</v>
      </c>
      <c r="AD84" s="87">
        <v>2013</v>
      </c>
      <c r="AE84" s="87">
        <v>2013</v>
      </c>
      <c r="AF84" s="87">
        <v>2013</v>
      </c>
      <c r="AG84" s="87">
        <v>2013</v>
      </c>
      <c r="AH84" s="87">
        <v>2016</v>
      </c>
      <c r="AI84" s="87">
        <v>2016</v>
      </c>
      <c r="AJ84" s="87">
        <v>2016</v>
      </c>
      <c r="AK84" s="87">
        <v>2016</v>
      </c>
      <c r="AL84" s="87">
        <v>2013</v>
      </c>
      <c r="AM84" s="16"/>
      <c r="AN84" s="16"/>
      <c r="AO84" s="16"/>
      <c r="AP84" s="16"/>
      <c r="AQ84" s="16"/>
      <c r="AR84" s="16"/>
      <c r="AS84" s="16"/>
      <c r="AT84" s="16"/>
      <c r="AU84" s="16"/>
      <c r="AV84" s="16"/>
      <c r="AW84" s="16"/>
    </row>
    <row r="85" spans="1:49" x14ac:dyDescent="0.25">
      <c r="A85" s="138" t="s">
        <v>232</v>
      </c>
      <c r="B85" s="139" t="s">
        <v>238</v>
      </c>
      <c r="C85" s="140">
        <v>607</v>
      </c>
      <c r="D85" s="87">
        <v>2012</v>
      </c>
      <c r="E85" s="87" t="s">
        <v>423</v>
      </c>
      <c r="F85" s="87" t="s">
        <v>621</v>
      </c>
      <c r="G85" s="87">
        <v>2012</v>
      </c>
      <c r="H85" s="87">
        <v>2012</v>
      </c>
      <c r="I85" s="129" t="s">
        <v>422</v>
      </c>
      <c r="J85" s="87">
        <v>2017</v>
      </c>
      <c r="K85" s="87">
        <v>2017</v>
      </c>
      <c r="L85" s="87">
        <v>2017</v>
      </c>
      <c r="M85" s="87">
        <v>2009</v>
      </c>
      <c r="N85" s="87">
        <v>2013</v>
      </c>
      <c r="O85" s="87">
        <v>2013</v>
      </c>
      <c r="P85" s="87">
        <v>2003</v>
      </c>
      <c r="Q85" s="87">
        <v>2013</v>
      </c>
      <c r="R85" s="87">
        <v>2013</v>
      </c>
      <c r="S85" s="87">
        <v>2013</v>
      </c>
      <c r="T85" s="87" t="s">
        <v>408</v>
      </c>
      <c r="U85" s="87">
        <v>2013</v>
      </c>
      <c r="V85" s="87">
        <v>2002</v>
      </c>
      <c r="W85" s="129">
        <v>2013</v>
      </c>
      <c r="X85" s="87">
        <v>2017</v>
      </c>
      <c r="Y85" s="87">
        <v>2012</v>
      </c>
      <c r="Z85" s="87">
        <v>2015</v>
      </c>
      <c r="AA85" s="87">
        <v>2015</v>
      </c>
      <c r="AB85" s="87">
        <v>2013</v>
      </c>
      <c r="AC85" s="87">
        <v>2013</v>
      </c>
      <c r="AD85" s="87">
        <v>2013</v>
      </c>
      <c r="AE85" s="87">
        <v>2013</v>
      </c>
      <c r="AF85" s="87">
        <v>2013</v>
      </c>
      <c r="AG85" s="87">
        <v>2013</v>
      </c>
      <c r="AH85" s="87">
        <v>2016</v>
      </c>
      <c r="AI85" s="87">
        <v>2016</v>
      </c>
      <c r="AJ85" s="87">
        <v>2016</v>
      </c>
      <c r="AK85" s="87">
        <v>2016</v>
      </c>
      <c r="AL85" s="87">
        <v>2013</v>
      </c>
      <c r="AM85" s="16"/>
      <c r="AN85" s="16"/>
      <c r="AO85" s="16"/>
      <c r="AP85" s="16"/>
      <c r="AQ85" s="16"/>
      <c r="AR85" s="16"/>
      <c r="AS85" s="16"/>
      <c r="AT85" s="16"/>
      <c r="AU85" s="16"/>
      <c r="AV85" s="16"/>
      <c r="AW85" s="16"/>
    </row>
    <row r="86" spans="1:49" x14ac:dyDescent="0.25">
      <c r="A86" s="138" t="s">
        <v>232</v>
      </c>
      <c r="B86" s="139" t="s">
        <v>239</v>
      </c>
      <c r="C86" s="140">
        <v>608</v>
      </c>
      <c r="D86" s="87">
        <v>2012</v>
      </c>
      <c r="E86" s="87" t="s">
        <v>423</v>
      </c>
      <c r="F86" s="87" t="s">
        <v>622</v>
      </c>
      <c r="G86" s="87">
        <v>2012</v>
      </c>
      <c r="H86" s="87">
        <v>2012</v>
      </c>
      <c r="I86" s="129" t="s">
        <v>422</v>
      </c>
      <c r="J86" s="87">
        <v>2017</v>
      </c>
      <c r="K86" s="87">
        <v>2017</v>
      </c>
      <c r="L86" s="87">
        <v>2017</v>
      </c>
      <c r="M86" s="87">
        <v>2009</v>
      </c>
      <c r="N86" s="87">
        <v>2013</v>
      </c>
      <c r="O86" s="87">
        <v>2013</v>
      </c>
      <c r="P86" s="87">
        <v>2003</v>
      </c>
      <c r="Q86" s="87">
        <v>2013</v>
      </c>
      <c r="R86" s="87">
        <v>2013</v>
      </c>
      <c r="S86" s="87">
        <v>2013</v>
      </c>
      <c r="T86" s="87" t="s">
        <v>408</v>
      </c>
      <c r="U86" s="87">
        <v>2013</v>
      </c>
      <c r="V86" s="87">
        <v>2002</v>
      </c>
      <c r="W86" s="129">
        <v>2013</v>
      </c>
      <c r="X86" s="87">
        <v>2017</v>
      </c>
      <c r="Y86" s="87">
        <v>2012</v>
      </c>
      <c r="Z86" s="87">
        <v>2015</v>
      </c>
      <c r="AA86" s="87">
        <v>2015</v>
      </c>
      <c r="AB86" s="87">
        <v>2013</v>
      </c>
      <c r="AC86" s="87">
        <v>2013</v>
      </c>
      <c r="AD86" s="87">
        <v>2013</v>
      </c>
      <c r="AE86" s="87">
        <v>2013</v>
      </c>
      <c r="AF86" s="87">
        <v>2013</v>
      </c>
      <c r="AG86" s="87">
        <v>2013</v>
      </c>
      <c r="AH86" s="87">
        <v>2016</v>
      </c>
      <c r="AI86" s="87">
        <v>2016</v>
      </c>
      <c r="AJ86" s="87">
        <v>2016</v>
      </c>
      <c r="AK86" s="87">
        <v>2016</v>
      </c>
      <c r="AL86" s="87">
        <v>2013</v>
      </c>
      <c r="AM86" s="16"/>
      <c r="AN86" s="16"/>
      <c r="AO86" s="16"/>
      <c r="AP86" s="16"/>
      <c r="AQ86" s="16"/>
      <c r="AR86" s="16"/>
      <c r="AS86" s="16"/>
      <c r="AT86" s="16"/>
      <c r="AU86" s="16"/>
      <c r="AV86" s="16"/>
      <c r="AW86" s="16"/>
    </row>
    <row r="87" spans="1:49" x14ac:dyDescent="0.25">
      <c r="A87" s="138" t="s">
        <v>232</v>
      </c>
      <c r="B87" s="139" t="s">
        <v>240</v>
      </c>
      <c r="C87" s="140">
        <v>609</v>
      </c>
      <c r="D87" s="87">
        <v>2012</v>
      </c>
      <c r="E87" s="87" t="s">
        <v>423</v>
      </c>
      <c r="F87" s="87" t="s">
        <v>623</v>
      </c>
      <c r="G87" s="87">
        <v>2012</v>
      </c>
      <c r="H87" s="87">
        <v>2012</v>
      </c>
      <c r="I87" s="129" t="s">
        <v>422</v>
      </c>
      <c r="J87" s="87">
        <v>2017</v>
      </c>
      <c r="K87" s="87">
        <v>2017</v>
      </c>
      <c r="L87" s="87">
        <v>2017</v>
      </c>
      <c r="M87" s="87">
        <v>2009</v>
      </c>
      <c r="N87" s="87">
        <v>2013</v>
      </c>
      <c r="O87" s="87">
        <v>2013</v>
      </c>
      <c r="P87" s="87">
        <v>2003</v>
      </c>
      <c r="Q87" s="87">
        <v>2013</v>
      </c>
      <c r="R87" s="87">
        <v>2013</v>
      </c>
      <c r="S87" s="87">
        <v>2013</v>
      </c>
      <c r="T87" s="87" t="s">
        <v>408</v>
      </c>
      <c r="U87" s="87">
        <v>2013</v>
      </c>
      <c r="V87" s="87">
        <v>2002</v>
      </c>
      <c r="W87" s="129">
        <v>2013</v>
      </c>
      <c r="X87" s="87">
        <v>2017</v>
      </c>
      <c r="Y87" s="87">
        <v>2012</v>
      </c>
      <c r="Z87" s="87">
        <v>2015</v>
      </c>
      <c r="AA87" s="87">
        <v>2015</v>
      </c>
      <c r="AB87" s="87">
        <v>2013</v>
      </c>
      <c r="AC87" s="87">
        <v>2013</v>
      </c>
      <c r="AD87" s="87">
        <v>2013</v>
      </c>
      <c r="AE87" s="87">
        <v>2013</v>
      </c>
      <c r="AF87" s="87">
        <v>2013</v>
      </c>
      <c r="AG87" s="87">
        <v>2013</v>
      </c>
      <c r="AH87" s="87">
        <v>2016</v>
      </c>
      <c r="AI87" s="87">
        <v>2016</v>
      </c>
      <c r="AJ87" s="87">
        <v>2016</v>
      </c>
      <c r="AK87" s="87">
        <v>2016</v>
      </c>
      <c r="AL87" s="87">
        <v>2013</v>
      </c>
      <c r="AM87" s="16"/>
      <c r="AN87" s="16"/>
      <c r="AO87" s="16"/>
      <c r="AP87" s="16"/>
      <c r="AQ87" s="16"/>
      <c r="AR87" s="16"/>
      <c r="AS87" s="16"/>
      <c r="AT87" s="16"/>
      <c r="AU87" s="16"/>
      <c r="AV87" s="16"/>
      <c r="AW87" s="16"/>
    </row>
    <row r="88" spans="1:49" x14ac:dyDescent="0.25">
      <c r="A88" s="138" t="s">
        <v>232</v>
      </c>
      <c r="B88" s="139" t="s">
        <v>241</v>
      </c>
      <c r="C88" s="140">
        <v>610</v>
      </c>
      <c r="D88" s="87">
        <v>2012</v>
      </c>
      <c r="E88" s="87" t="s">
        <v>423</v>
      </c>
      <c r="F88" s="87" t="s">
        <v>624</v>
      </c>
      <c r="G88" s="87">
        <v>2012</v>
      </c>
      <c r="H88" s="87">
        <v>2012</v>
      </c>
      <c r="I88" s="129" t="s">
        <v>422</v>
      </c>
      <c r="J88" s="87">
        <v>2017</v>
      </c>
      <c r="K88" s="87">
        <v>2017</v>
      </c>
      <c r="L88" s="87">
        <v>2017</v>
      </c>
      <c r="M88" s="87">
        <v>2009</v>
      </c>
      <c r="N88" s="87">
        <v>2013</v>
      </c>
      <c r="O88" s="87">
        <v>2013</v>
      </c>
      <c r="P88" s="87">
        <v>2003</v>
      </c>
      <c r="Q88" s="87">
        <v>2013</v>
      </c>
      <c r="R88" s="87">
        <v>2013</v>
      </c>
      <c r="S88" s="87">
        <v>2013</v>
      </c>
      <c r="T88" s="87" t="s">
        <v>408</v>
      </c>
      <c r="U88" s="87">
        <v>2013</v>
      </c>
      <c r="V88" s="87">
        <v>2002</v>
      </c>
      <c r="W88" s="129">
        <v>2013</v>
      </c>
      <c r="X88" s="87">
        <v>2017</v>
      </c>
      <c r="Y88" s="87">
        <v>2012</v>
      </c>
      <c r="Z88" s="87">
        <v>2015</v>
      </c>
      <c r="AA88" s="87">
        <v>2015</v>
      </c>
      <c r="AB88" s="87">
        <v>2013</v>
      </c>
      <c r="AC88" s="87">
        <v>2013</v>
      </c>
      <c r="AD88" s="87">
        <v>2013</v>
      </c>
      <c r="AE88" s="87">
        <v>2013</v>
      </c>
      <c r="AF88" s="87">
        <v>2013</v>
      </c>
      <c r="AG88" s="87">
        <v>2013</v>
      </c>
      <c r="AH88" s="87">
        <v>2016</v>
      </c>
      <c r="AI88" s="87">
        <v>2016</v>
      </c>
      <c r="AJ88" s="87">
        <v>2016</v>
      </c>
      <c r="AK88" s="87">
        <v>2016</v>
      </c>
      <c r="AL88" s="87">
        <v>2013</v>
      </c>
      <c r="AM88" s="16"/>
      <c r="AN88" s="16"/>
      <c r="AO88" s="16"/>
      <c r="AP88" s="16"/>
      <c r="AQ88" s="16"/>
      <c r="AR88" s="16"/>
      <c r="AS88" s="16"/>
      <c r="AT88" s="16"/>
      <c r="AU88" s="16"/>
      <c r="AV88" s="16"/>
      <c r="AW88" s="16"/>
    </row>
    <row r="89" spans="1:49" x14ac:dyDescent="0.25">
      <c r="A89" s="138" t="s">
        <v>232</v>
      </c>
      <c r="B89" s="139" t="s">
        <v>242</v>
      </c>
      <c r="C89" s="140">
        <v>611</v>
      </c>
      <c r="D89" s="87">
        <v>2012</v>
      </c>
      <c r="E89" s="87" t="s">
        <v>423</v>
      </c>
      <c r="F89" s="87" t="s">
        <v>625</v>
      </c>
      <c r="G89" s="87">
        <v>2012</v>
      </c>
      <c r="H89" s="87">
        <v>2012</v>
      </c>
      <c r="I89" s="129" t="s">
        <v>422</v>
      </c>
      <c r="J89" s="87">
        <v>2017</v>
      </c>
      <c r="K89" s="87">
        <v>2017</v>
      </c>
      <c r="L89" s="87">
        <v>2017</v>
      </c>
      <c r="M89" s="87">
        <v>2009</v>
      </c>
      <c r="N89" s="87">
        <v>2013</v>
      </c>
      <c r="O89" s="87">
        <v>2013</v>
      </c>
      <c r="P89" s="87">
        <v>2003</v>
      </c>
      <c r="Q89" s="87">
        <v>2013</v>
      </c>
      <c r="R89" s="87">
        <v>2013</v>
      </c>
      <c r="S89" s="87">
        <v>2013</v>
      </c>
      <c r="T89" s="87" t="s">
        <v>408</v>
      </c>
      <c r="U89" s="87">
        <v>2013</v>
      </c>
      <c r="V89" s="87">
        <v>2002</v>
      </c>
      <c r="W89" s="129">
        <v>2013</v>
      </c>
      <c r="X89" s="87">
        <v>2017</v>
      </c>
      <c r="Y89" s="87">
        <v>2012</v>
      </c>
      <c r="Z89" s="87">
        <v>2015</v>
      </c>
      <c r="AA89" s="87">
        <v>2015</v>
      </c>
      <c r="AB89" s="87">
        <v>2013</v>
      </c>
      <c r="AC89" s="87">
        <v>2013</v>
      </c>
      <c r="AD89" s="87">
        <v>2013</v>
      </c>
      <c r="AE89" s="87">
        <v>2013</v>
      </c>
      <c r="AF89" s="87">
        <v>2013</v>
      </c>
      <c r="AG89" s="87">
        <v>2013</v>
      </c>
      <c r="AH89" s="87">
        <v>2016</v>
      </c>
      <c r="AI89" s="87">
        <v>2016</v>
      </c>
      <c r="AJ89" s="87">
        <v>2016</v>
      </c>
      <c r="AK89" s="87">
        <v>2016</v>
      </c>
      <c r="AL89" s="87">
        <v>2013</v>
      </c>
      <c r="AM89" s="16"/>
      <c r="AN89" s="16"/>
      <c r="AO89" s="16"/>
      <c r="AP89" s="16"/>
      <c r="AQ89" s="16"/>
      <c r="AR89" s="16"/>
      <c r="AS89" s="16"/>
      <c r="AT89" s="16"/>
      <c r="AU89" s="16"/>
      <c r="AV89" s="16"/>
      <c r="AW89" s="16"/>
    </row>
    <row r="90" spans="1:49" x14ac:dyDescent="0.25">
      <c r="A90" s="138" t="s">
        <v>232</v>
      </c>
      <c r="B90" s="139" t="s">
        <v>243</v>
      </c>
      <c r="C90" s="140">
        <v>612</v>
      </c>
      <c r="D90" s="87">
        <v>2012</v>
      </c>
      <c r="E90" s="87" t="s">
        <v>423</v>
      </c>
      <c r="F90" s="87" t="s">
        <v>626</v>
      </c>
      <c r="G90" s="87">
        <v>2012</v>
      </c>
      <c r="H90" s="87">
        <v>2012</v>
      </c>
      <c r="I90" s="129" t="s">
        <v>422</v>
      </c>
      <c r="J90" s="87">
        <v>2017</v>
      </c>
      <c r="K90" s="87">
        <v>2017</v>
      </c>
      <c r="L90" s="87">
        <v>2017</v>
      </c>
      <c r="M90" s="87">
        <v>2009</v>
      </c>
      <c r="N90" s="87">
        <v>2013</v>
      </c>
      <c r="O90" s="87">
        <v>2013</v>
      </c>
      <c r="P90" s="87">
        <v>2003</v>
      </c>
      <c r="Q90" s="87">
        <v>2013</v>
      </c>
      <c r="R90" s="87">
        <v>2013</v>
      </c>
      <c r="S90" s="87">
        <v>2013</v>
      </c>
      <c r="T90" s="87" t="s">
        <v>408</v>
      </c>
      <c r="U90" s="87">
        <v>2013</v>
      </c>
      <c r="V90" s="87">
        <v>2002</v>
      </c>
      <c r="W90" s="129">
        <v>2013</v>
      </c>
      <c r="X90" s="87">
        <v>2017</v>
      </c>
      <c r="Y90" s="87">
        <v>2012</v>
      </c>
      <c r="Z90" s="87">
        <v>2015</v>
      </c>
      <c r="AA90" s="87">
        <v>2015</v>
      </c>
      <c r="AB90" s="87">
        <v>2013</v>
      </c>
      <c r="AC90" s="87">
        <v>2013</v>
      </c>
      <c r="AD90" s="87">
        <v>2013</v>
      </c>
      <c r="AE90" s="87">
        <v>2013</v>
      </c>
      <c r="AF90" s="87">
        <v>2013</v>
      </c>
      <c r="AG90" s="87">
        <v>2013</v>
      </c>
      <c r="AH90" s="87">
        <v>2016</v>
      </c>
      <c r="AI90" s="87">
        <v>2016</v>
      </c>
      <c r="AJ90" s="87">
        <v>2016</v>
      </c>
      <c r="AK90" s="87">
        <v>2016</v>
      </c>
      <c r="AL90" s="87">
        <v>2013</v>
      </c>
      <c r="AM90" s="16"/>
      <c r="AN90" s="16"/>
      <c r="AO90" s="16"/>
      <c r="AP90" s="16"/>
      <c r="AQ90" s="16"/>
      <c r="AR90" s="16"/>
      <c r="AS90" s="16"/>
      <c r="AT90" s="16"/>
      <c r="AU90" s="16"/>
      <c r="AV90" s="16"/>
      <c r="AW90" s="16"/>
    </row>
    <row r="91" spans="1:49" x14ac:dyDescent="0.25">
      <c r="A91" s="138" t="s">
        <v>232</v>
      </c>
      <c r="B91" s="139" t="s">
        <v>244</v>
      </c>
      <c r="C91" s="140">
        <v>613</v>
      </c>
      <c r="D91" s="87">
        <v>2012</v>
      </c>
      <c r="E91" s="87" t="s">
        <v>423</v>
      </c>
      <c r="F91" s="87" t="s">
        <v>627</v>
      </c>
      <c r="G91" s="87">
        <v>2012</v>
      </c>
      <c r="H91" s="87">
        <v>2012</v>
      </c>
      <c r="I91" s="129" t="s">
        <v>422</v>
      </c>
      <c r="J91" s="87">
        <v>2017</v>
      </c>
      <c r="K91" s="87">
        <v>2017</v>
      </c>
      <c r="L91" s="87">
        <v>2017</v>
      </c>
      <c r="M91" s="87">
        <v>2009</v>
      </c>
      <c r="N91" s="87">
        <v>2013</v>
      </c>
      <c r="O91" s="87">
        <v>2013</v>
      </c>
      <c r="P91" s="87">
        <v>2003</v>
      </c>
      <c r="Q91" s="87">
        <v>2013</v>
      </c>
      <c r="R91" s="87">
        <v>2013</v>
      </c>
      <c r="S91" s="87">
        <v>2013</v>
      </c>
      <c r="T91" s="87" t="s">
        <v>408</v>
      </c>
      <c r="U91" s="87">
        <v>2013</v>
      </c>
      <c r="V91" s="87">
        <v>2002</v>
      </c>
      <c r="W91" s="129">
        <v>2013</v>
      </c>
      <c r="X91" s="87">
        <v>2017</v>
      </c>
      <c r="Y91" s="87">
        <v>2012</v>
      </c>
      <c r="Z91" s="87">
        <v>2015</v>
      </c>
      <c r="AA91" s="87">
        <v>2015</v>
      </c>
      <c r="AB91" s="87">
        <v>2013</v>
      </c>
      <c r="AC91" s="87">
        <v>2013</v>
      </c>
      <c r="AD91" s="87">
        <v>2013</v>
      </c>
      <c r="AE91" s="87">
        <v>2013</v>
      </c>
      <c r="AF91" s="87">
        <v>2013</v>
      </c>
      <c r="AG91" s="87">
        <v>2013</v>
      </c>
      <c r="AH91" s="87">
        <v>2016</v>
      </c>
      <c r="AI91" s="87">
        <v>2016</v>
      </c>
      <c r="AJ91" s="87">
        <v>2016</v>
      </c>
      <c r="AK91" s="87">
        <v>2016</v>
      </c>
      <c r="AL91" s="87">
        <v>2013</v>
      </c>
      <c r="AM91" s="16"/>
      <c r="AN91" s="16"/>
      <c r="AO91" s="16"/>
      <c r="AP91" s="16"/>
      <c r="AQ91" s="16"/>
      <c r="AR91" s="16"/>
      <c r="AS91" s="16"/>
      <c r="AT91" s="16"/>
      <c r="AU91" s="16"/>
      <c r="AV91" s="16"/>
      <c r="AW91" s="16"/>
    </row>
    <row r="92" spans="1:49" x14ac:dyDescent="0.25">
      <c r="A92" s="138" t="s">
        <v>232</v>
      </c>
      <c r="B92" s="139" t="s">
        <v>222</v>
      </c>
      <c r="C92" s="140">
        <v>614</v>
      </c>
      <c r="D92" s="87">
        <v>2012</v>
      </c>
      <c r="E92" s="87" t="s">
        <v>423</v>
      </c>
      <c r="F92" s="87" t="s">
        <v>628</v>
      </c>
      <c r="G92" s="87">
        <v>2012</v>
      </c>
      <c r="H92" s="87">
        <v>2012</v>
      </c>
      <c r="I92" s="129" t="s">
        <v>422</v>
      </c>
      <c r="J92" s="87">
        <v>2017</v>
      </c>
      <c r="K92" s="87">
        <v>2017</v>
      </c>
      <c r="L92" s="87">
        <v>2017</v>
      </c>
      <c r="M92" s="87">
        <v>2009</v>
      </c>
      <c r="N92" s="87">
        <v>2013</v>
      </c>
      <c r="O92" s="87">
        <v>2013</v>
      </c>
      <c r="P92" s="87">
        <v>2003</v>
      </c>
      <c r="Q92" s="87">
        <v>2013</v>
      </c>
      <c r="R92" s="87">
        <v>2013</v>
      </c>
      <c r="S92" s="87">
        <v>2013</v>
      </c>
      <c r="T92" s="87" t="s">
        <v>408</v>
      </c>
      <c r="U92" s="87">
        <v>2013</v>
      </c>
      <c r="V92" s="87">
        <v>2002</v>
      </c>
      <c r="W92" s="129">
        <v>2013</v>
      </c>
      <c r="X92" s="87">
        <v>2017</v>
      </c>
      <c r="Y92" s="87">
        <v>2012</v>
      </c>
      <c r="Z92" s="87">
        <v>2015</v>
      </c>
      <c r="AA92" s="87">
        <v>2015</v>
      </c>
      <c r="AB92" s="87">
        <v>2013</v>
      </c>
      <c r="AC92" s="87">
        <v>2013</v>
      </c>
      <c r="AD92" s="87">
        <v>2013</v>
      </c>
      <c r="AE92" s="87">
        <v>2013</v>
      </c>
      <c r="AF92" s="87">
        <v>2013</v>
      </c>
      <c r="AG92" s="87">
        <v>2013</v>
      </c>
      <c r="AH92" s="87">
        <v>2016</v>
      </c>
      <c r="AI92" s="87">
        <v>2016</v>
      </c>
      <c r="AJ92" s="87">
        <v>2016</v>
      </c>
      <c r="AK92" s="87">
        <v>2016</v>
      </c>
      <c r="AL92" s="87">
        <v>2013</v>
      </c>
      <c r="AM92" s="16"/>
      <c r="AN92" s="16"/>
      <c r="AO92" s="16"/>
      <c r="AP92" s="16"/>
      <c r="AQ92" s="16"/>
      <c r="AR92" s="16"/>
      <c r="AS92" s="16"/>
      <c r="AT92" s="16"/>
      <c r="AU92" s="16"/>
      <c r="AV92" s="16"/>
      <c r="AW92" s="16"/>
    </row>
    <row r="93" spans="1:49" x14ac:dyDescent="0.25">
      <c r="A93" s="138" t="s">
        <v>232</v>
      </c>
      <c r="B93" s="139" t="s">
        <v>245</v>
      </c>
      <c r="C93" s="140">
        <v>615</v>
      </c>
      <c r="D93" s="87">
        <v>2012</v>
      </c>
      <c r="E93" s="87" t="s">
        <v>423</v>
      </c>
      <c r="F93" s="87" t="s">
        <v>629</v>
      </c>
      <c r="G93" s="87">
        <v>2012</v>
      </c>
      <c r="H93" s="87">
        <v>2012</v>
      </c>
      <c r="I93" s="129" t="s">
        <v>422</v>
      </c>
      <c r="J93" s="87">
        <v>2017</v>
      </c>
      <c r="K93" s="87">
        <v>2017</v>
      </c>
      <c r="L93" s="87">
        <v>2017</v>
      </c>
      <c r="M93" s="87">
        <v>2009</v>
      </c>
      <c r="N93" s="87">
        <v>2013</v>
      </c>
      <c r="O93" s="87">
        <v>2013</v>
      </c>
      <c r="P93" s="87">
        <v>2003</v>
      </c>
      <c r="Q93" s="87">
        <v>2013</v>
      </c>
      <c r="R93" s="87">
        <v>2013</v>
      </c>
      <c r="S93" s="87">
        <v>2013</v>
      </c>
      <c r="T93" s="87" t="s">
        <v>408</v>
      </c>
      <c r="U93" s="87">
        <v>2013</v>
      </c>
      <c r="V93" s="87">
        <v>2002</v>
      </c>
      <c r="W93" s="129">
        <v>2013</v>
      </c>
      <c r="X93" s="87">
        <v>2017</v>
      </c>
      <c r="Y93" s="87">
        <v>2012</v>
      </c>
      <c r="Z93" s="87">
        <v>2015</v>
      </c>
      <c r="AA93" s="87">
        <v>2015</v>
      </c>
      <c r="AB93" s="87">
        <v>2013</v>
      </c>
      <c r="AC93" s="87">
        <v>2013</v>
      </c>
      <c r="AD93" s="87">
        <v>2013</v>
      </c>
      <c r="AE93" s="87">
        <v>2013</v>
      </c>
      <c r="AF93" s="87">
        <v>2013</v>
      </c>
      <c r="AG93" s="87">
        <v>2013</v>
      </c>
      <c r="AH93" s="87">
        <v>2016</v>
      </c>
      <c r="AI93" s="87">
        <v>2016</v>
      </c>
      <c r="AJ93" s="87">
        <v>2016</v>
      </c>
      <c r="AK93" s="87">
        <v>2016</v>
      </c>
      <c r="AL93" s="87">
        <v>2013</v>
      </c>
      <c r="AM93" s="16"/>
      <c r="AN93" s="16"/>
      <c r="AO93" s="16"/>
      <c r="AP93" s="16"/>
      <c r="AQ93" s="16"/>
      <c r="AR93" s="16"/>
      <c r="AS93" s="16"/>
      <c r="AT93" s="16"/>
      <c r="AU93" s="16"/>
      <c r="AV93" s="16"/>
      <c r="AW93" s="16"/>
    </row>
    <row r="94" spans="1:49" x14ac:dyDescent="0.25">
      <c r="A94" s="138" t="s">
        <v>232</v>
      </c>
      <c r="B94" s="139" t="s">
        <v>246</v>
      </c>
      <c r="C94" s="140">
        <v>616</v>
      </c>
      <c r="D94" s="87">
        <v>2012</v>
      </c>
      <c r="E94" s="87" t="s">
        <v>423</v>
      </c>
      <c r="F94" s="87" t="s">
        <v>630</v>
      </c>
      <c r="G94" s="87">
        <v>2012</v>
      </c>
      <c r="H94" s="87">
        <v>2012</v>
      </c>
      <c r="I94" s="129" t="s">
        <v>422</v>
      </c>
      <c r="J94" s="87">
        <v>2017</v>
      </c>
      <c r="K94" s="87">
        <v>2017</v>
      </c>
      <c r="L94" s="87">
        <v>2017</v>
      </c>
      <c r="M94" s="87">
        <v>2009</v>
      </c>
      <c r="N94" s="87">
        <v>2013</v>
      </c>
      <c r="O94" s="87">
        <v>2013</v>
      </c>
      <c r="P94" s="87">
        <v>2003</v>
      </c>
      <c r="Q94" s="87">
        <v>2013</v>
      </c>
      <c r="R94" s="87">
        <v>2013</v>
      </c>
      <c r="S94" s="87">
        <v>2013</v>
      </c>
      <c r="T94" s="87" t="s">
        <v>408</v>
      </c>
      <c r="U94" s="87">
        <v>2013</v>
      </c>
      <c r="V94" s="87">
        <v>2002</v>
      </c>
      <c r="W94" s="129">
        <v>2013</v>
      </c>
      <c r="X94" s="87">
        <v>2017</v>
      </c>
      <c r="Y94" s="87">
        <v>2012</v>
      </c>
      <c r="Z94" s="87">
        <v>2015</v>
      </c>
      <c r="AA94" s="87">
        <v>2015</v>
      </c>
      <c r="AB94" s="87">
        <v>2013</v>
      </c>
      <c r="AC94" s="87">
        <v>2013</v>
      </c>
      <c r="AD94" s="87">
        <v>2013</v>
      </c>
      <c r="AE94" s="87">
        <v>2013</v>
      </c>
      <c r="AF94" s="87">
        <v>2013</v>
      </c>
      <c r="AG94" s="87">
        <v>2013</v>
      </c>
      <c r="AH94" s="87">
        <v>2016</v>
      </c>
      <c r="AI94" s="87">
        <v>2016</v>
      </c>
      <c r="AJ94" s="87">
        <v>2016</v>
      </c>
      <c r="AK94" s="87">
        <v>2016</v>
      </c>
      <c r="AL94" s="87">
        <v>2013</v>
      </c>
      <c r="AM94" s="16"/>
      <c r="AN94" s="16"/>
      <c r="AO94" s="16"/>
      <c r="AP94" s="16"/>
      <c r="AQ94" s="16"/>
      <c r="AR94" s="16"/>
      <c r="AS94" s="16"/>
      <c r="AT94" s="16"/>
      <c r="AU94" s="16"/>
      <c r="AV94" s="16"/>
      <c r="AW94" s="16"/>
    </row>
    <row r="95" spans="1:49" x14ac:dyDescent="0.25">
      <c r="A95" s="138" t="s">
        <v>216</v>
      </c>
      <c r="B95" s="139" t="s">
        <v>247</v>
      </c>
      <c r="C95" s="140">
        <v>701</v>
      </c>
      <c r="D95" s="87">
        <v>2012</v>
      </c>
      <c r="E95" s="87" t="s">
        <v>423</v>
      </c>
      <c r="F95" s="87" t="s">
        <v>631</v>
      </c>
      <c r="G95" s="87">
        <v>2012</v>
      </c>
      <c r="H95" s="87">
        <v>2012</v>
      </c>
      <c r="I95" s="129" t="s">
        <v>422</v>
      </c>
      <c r="J95" s="87">
        <v>2017</v>
      </c>
      <c r="K95" s="87">
        <v>2017</v>
      </c>
      <c r="L95" s="87">
        <v>2017</v>
      </c>
      <c r="M95" s="87">
        <v>2009</v>
      </c>
      <c r="N95" s="87">
        <v>2013</v>
      </c>
      <c r="O95" s="87">
        <v>2013</v>
      </c>
      <c r="P95" s="87">
        <v>2003</v>
      </c>
      <c r="Q95" s="87">
        <v>2013</v>
      </c>
      <c r="R95" s="87">
        <v>2013</v>
      </c>
      <c r="S95" s="87">
        <v>2013</v>
      </c>
      <c r="T95" s="87" t="s">
        <v>408</v>
      </c>
      <c r="U95" s="87">
        <v>2013</v>
      </c>
      <c r="V95" s="87">
        <v>2002</v>
      </c>
      <c r="W95" s="129">
        <v>2013</v>
      </c>
      <c r="X95" s="87">
        <v>2017</v>
      </c>
      <c r="Y95" s="87">
        <v>2012</v>
      </c>
      <c r="Z95" s="87">
        <v>2015</v>
      </c>
      <c r="AA95" s="87">
        <v>2015</v>
      </c>
      <c r="AB95" s="87">
        <v>2013</v>
      </c>
      <c r="AC95" s="87">
        <v>2013</v>
      </c>
      <c r="AD95" s="87">
        <v>2013</v>
      </c>
      <c r="AE95" s="87">
        <v>2013</v>
      </c>
      <c r="AF95" s="87">
        <v>2013</v>
      </c>
      <c r="AG95" s="87">
        <v>2013</v>
      </c>
      <c r="AH95" s="87">
        <v>2016</v>
      </c>
      <c r="AI95" s="87">
        <v>2016</v>
      </c>
      <c r="AJ95" s="87">
        <v>2016</v>
      </c>
      <c r="AK95" s="87">
        <v>2016</v>
      </c>
      <c r="AL95" s="87">
        <v>2013</v>
      </c>
      <c r="AM95" s="16"/>
      <c r="AN95" s="16"/>
      <c r="AO95" s="16"/>
      <c r="AP95" s="16"/>
      <c r="AQ95" s="16"/>
      <c r="AR95" s="16"/>
      <c r="AS95" s="16"/>
      <c r="AT95" s="16"/>
      <c r="AU95" s="16"/>
      <c r="AV95" s="16"/>
      <c r="AW95" s="16"/>
    </row>
    <row r="96" spans="1:49" x14ac:dyDescent="0.25">
      <c r="A96" s="138" t="s">
        <v>216</v>
      </c>
      <c r="B96" s="139" t="s">
        <v>248</v>
      </c>
      <c r="C96" s="140">
        <v>702</v>
      </c>
      <c r="D96" s="87">
        <v>2012</v>
      </c>
      <c r="E96" s="87" t="s">
        <v>423</v>
      </c>
      <c r="F96" s="87" t="s">
        <v>632</v>
      </c>
      <c r="G96" s="87">
        <v>2012</v>
      </c>
      <c r="H96" s="87">
        <v>2012</v>
      </c>
      <c r="I96" s="129" t="s">
        <v>422</v>
      </c>
      <c r="J96" s="87">
        <v>2017</v>
      </c>
      <c r="K96" s="87">
        <v>2017</v>
      </c>
      <c r="L96" s="87">
        <v>2017</v>
      </c>
      <c r="M96" s="87">
        <v>2009</v>
      </c>
      <c r="N96" s="87">
        <v>2013</v>
      </c>
      <c r="O96" s="87">
        <v>2013</v>
      </c>
      <c r="P96" s="87">
        <v>2003</v>
      </c>
      <c r="Q96" s="87">
        <v>2013</v>
      </c>
      <c r="R96" s="87">
        <v>2013</v>
      </c>
      <c r="S96" s="87">
        <v>2013</v>
      </c>
      <c r="T96" s="87" t="s">
        <v>408</v>
      </c>
      <c r="U96" s="87">
        <v>2013</v>
      </c>
      <c r="V96" s="87">
        <v>2002</v>
      </c>
      <c r="W96" s="129">
        <v>2013</v>
      </c>
      <c r="X96" s="87">
        <v>2017</v>
      </c>
      <c r="Y96" s="87">
        <v>2012</v>
      </c>
      <c r="Z96" s="87">
        <v>2015</v>
      </c>
      <c r="AA96" s="87">
        <v>2015</v>
      </c>
      <c r="AB96" s="87">
        <v>2013</v>
      </c>
      <c r="AC96" s="87">
        <v>2013</v>
      </c>
      <c r="AD96" s="87">
        <v>2013</v>
      </c>
      <c r="AE96" s="87">
        <v>2013</v>
      </c>
      <c r="AF96" s="87">
        <v>2013</v>
      </c>
      <c r="AG96" s="87">
        <v>2013</v>
      </c>
      <c r="AH96" s="87">
        <v>2016</v>
      </c>
      <c r="AI96" s="87">
        <v>2016</v>
      </c>
      <c r="AJ96" s="87">
        <v>2016</v>
      </c>
      <c r="AK96" s="87">
        <v>2016</v>
      </c>
      <c r="AL96" s="87">
        <v>2013</v>
      </c>
      <c r="AM96" s="16"/>
      <c r="AN96" s="16"/>
      <c r="AO96" s="16"/>
      <c r="AP96" s="16"/>
      <c r="AQ96" s="16"/>
      <c r="AR96" s="16"/>
      <c r="AS96" s="16"/>
      <c r="AT96" s="16"/>
      <c r="AU96" s="16"/>
      <c r="AV96" s="16"/>
      <c r="AW96" s="16"/>
    </row>
    <row r="97" spans="1:49" x14ac:dyDescent="0.25">
      <c r="A97" s="138" t="s">
        <v>216</v>
      </c>
      <c r="B97" s="139" t="s">
        <v>249</v>
      </c>
      <c r="C97" s="140">
        <v>703</v>
      </c>
      <c r="D97" s="87">
        <v>2012</v>
      </c>
      <c r="E97" s="87" t="s">
        <v>423</v>
      </c>
      <c r="F97" s="87" t="s">
        <v>633</v>
      </c>
      <c r="G97" s="87">
        <v>2012</v>
      </c>
      <c r="H97" s="87">
        <v>2012</v>
      </c>
      <c r="I97" s="129" t="s">
        <v>422</v>
      </c>
      <c r="J97" s="87">
        <v>2017</v>
      </c>
      <c r="K97" s="87">
        <v>2017</v>
      </c>
      <c r="L97" s="87">
        <v>2017</v>
      </c>
      <c r="M97" s="87">
        <v>2009</v>
      </c>
      <c r="N97" s="87">
        <v>2013</v>
      </c>
      <c r="O97" s="87">
        <v>2013</v>
      </c>
      <c r="P97" s="87">
        <v>2003</v>
      </c>
      <c r="Q97" s="87">
        <v>2013</v>
      </c>
      <c r="R97" s="87">
        <v>2013</v>
      </c>
      <c r="S97" s="87">
        <v>2013</v>
      </c>
      <c r="T97" s="87" t="s">
        <v>408</v>
      </c>
      <c r="U97" s="87">
        <v>2013</v>
      </c>
      <c r="V97" s="87">
        <v>2002</v>
      </c>
      <c r="W97" s="129">
        <v>2013</v>
      </c>
      <c r="X97" s="87">
        <v>2017</v>
      </c>
      <c r="Y97" s="87">
        <v>2012</v>
      </c>
      <c r="Z97" s="87">
        <v>2015</v>
      </c>
      <c r="AA97" s="87">
        <v>2015</v>
      </c>
      <c r="AB97" s="87">
        <v>2013</v>
      </c>
      <c r="AC97" s="87">
        <v>2013</v>
      </c>
      <c r="AD97" s="87">
        <v>2013</v>
      </c>
      <c r="AE97" s="87">
        <v>2013</v>
      </c>
      <c r="AF97" s="87">
        <v>2013</v>
      </c>
      <c r="AG97" s="87">
        <v>2013</v>
      </c>
      <c r="AH97" s="87">
        <v>2016</v>
      </c>
      <c r="AI97" s="87">
        <v>2016</v>
      </c>
      <c r="AJ97" s="87">
        <v>2016</v>
      </c>
      <c r="AK97" s="87">
        <v>2016</v>
      </c>
      <c r="AL97" s="87">
        <v>2013</v>
      </c>
      <c r="AM97" s="16"/>
      <c r="AN97" s="16"/>
      <c r="AO97" s="16"/>
      <c r="AP97" s="16"/>
      <c r="AQ97" s="16"/>
      <c r="AR97" s="16"/>
      <c r="AS97" s="16"/>
      <c r="AT97" s="16"/>
      <c r="AU97" s="16"/>
      <c r="AV97" s="16"/>
      <c r="AW97" s="16"/>
    </row>
    <row r="98" spans="1:49" x14ac:dyDescent="0.25">
      <c r="A98" s="138" t="s">
        <v>216</v>
      </c>
      <c r="B98" s="139" t="s">
        <v>216</v>
      </c>
      <c r="C98" s="140">
        <v>704</v>
      </c>
      <c r="D98" s="87">
        <v>2012</v>
      </c>
      <c r="E98" s="87" t="s">
        <v>423</v>
      </c>
      <c r="F98" s="87" t="s">
        <v>634</v>
      </c>
      <c r="G98" s="87">
        <v>2012</v>
      </c>
      <c r="H98" s="87">
        <v>2012</v>
      </c>
      <c r="I98" s="129" t="s">
        <v>422</v>
      </c>
      <c r="J98" s="87">
        <v>2017</v>
      </c>
      <c r="K98" s="87">
        <v>2017</v>
      </c>
      <c r="L98" s="87">
        <v>2017</v>
      </c>
      <c r="M98" s="87">
        <v>2009</v>
      </c>
      <c r="N98" s="87">
        <v>2013</v>
      </c>
      <c r="O98" s="87">
        <v>2013</v>
      </c>
      <c r="P98" s="87">
        <v>2003</v>
      </c>
      <c r="Q98" s="87">
        <v>2013</v>
      </c>
      <c r="R98" s="87">
        <v>2013</v>
      </c>
      <c r="S98" s="87">
        <v>2013</v>
      </c>
      <c r="T98" s="87" t="s">
        <v>408</v>
      </c>
      <c r="U98" s="87">
        <v>2013</v>
      </c>
      <c r="V98" s="87">
        <v>2002</v>
      </c>
      <c r="W98" s="129">
        <v>2013</v>
      </c>
      <c r="X98" s="87">
        <v>2017</v>
      </c>
      <c r="Y98" s="87">
        <v>2012</v>
      </c>
      <c r="Z98" s="87">
        <v>2015</v>
      </c>
      <c r="AA98" s="87">
        <v>2015</v>
      </c>
      <c r="AB98" s="87">
        <v>2013</v>
      </c>
      <c r="AC98" s="87">
        <v>2013</v>
      </c>
      <c r="AD98" s="87">
        <v>2013</v>
      </c>
      <c r="AE98" s="87">
        <v>2013</v>
      </c>
      <c r="AF98" s="87">
        <v>2013</v>
      </c>
      <c r="AG98" s="87">
        <v>2013</v>
      </c>
      <c r="AH98" s="87">
        <v>2016</v>
      </c>
      <c r="AI98" s="87">
        <v>2016</v>
      </c>
      <c r="AJ98" s="87">
        <v>2016</v>
      </c>
      <c r="AK98" s="87">
        <v>2016</v>
      </c>
      <c r="AL98" s="87">
        <v>2013</v>
      </c>
      <c r="AM98" s="16"/>
      <c r="AN98" s="16"/>
      <c r="AO98" s="16"/>
      <c r="AP98" s="16"/>
      <c r="AQ98" s="16"/>
      <c r="AR98" s="16"/>
      <c r="AS98" s="16"/>
      <c r="AT98" s="16"/>
      <c r="AU98" s="16"/>
      <c r="AV98" s="16"/>
      <c r="AW98" s="16"/>
    </row>
    <row r="99" spans="1:49" x14ac:dyDescent="0.25">
      <c r="A99" s="138" t="s">
        <v>216</v>
      </c>
      <c r="B99" s="139" t="s">
        <v>250</v>
      </c>
      <c r="C99" s="140">
        <v>705</v>
      </c>
      <c r="D99" s="87">
        <v>2012</v>
      </c>
      <c r="E99" s="87" t="s">
        <v>423</v>
      </c>
      <c r="F99" s="87" t="s">
        <v>635</v>
      </c>
      <c r="G99" s="87">
        <v>2012</v>
      </c>
      <c r="H99" s="87">
        <v>2012</v>
      </c>
      <c r="I99" s="129" t="s">
        <v>422</v>
      </c>
      <c r="J99" s="87">
        <v>2017</v>
      </c>
      <c r="K99" s="87">
        <v>2017</v>
      </c>
      <c r="L99" s="87">
        <v>2017</v>
      </c>
      <c r="M99" s="87">
        <v>2009</v>
      </c>
      <c r="N99" s="87">
        <v>2013</v>
      </c>
      <c r="O99" s="87">
        <v>2013</v>
      </c>
      <c r="P99" s="87">
        <v>2003</v>
      </c>
      <c r="Q99" s="87">
        <v>2013</v>
      </c>
      <c r="R99" s="87">
        <v>2013</v>
      </c>
      <c r="S99" s="87">
        <v>2013</v>
      </c>
      <c r="T99" s="87" t="s">
        <v>408</v>
      </c>
      <c r="U99" s="87">
        <v>2013</v>
      </c>
      <c r="V99" s="87">
        <v>2002</v>
      </c>
      <c r="W99" s="129">
        <v>2013</v>
      </c>
      <c r="X99" s="87">
        <v>2017</v>
      </c>
      <c r="Y99" s="87">
        <v>2012</v>
      </c>
      <c r="Z99" s="87">
        <v>2015</v>
      </c>
      <c r="AA99" s="87">
        <v>2015</v>
      </c>
      <c r="AB99" s="87">
        <v>2013</v>
      </c>
      <c r="AC99" s="87">
        <v>2013</v>
      </c>
      <c r="AD99" s="87">
        <v>2013</v>
      </c>
      <c r="AE99" s="87">
        <v>2013</v>
      </c>
      <c r="AF99" s="87">
        <v>2013</v>
      </c>
      <c r="AG99" s="87">
        <v>2013</v>
      </c>
      <c r="AH99" s="87">
        <v>2016</v>
      </c>
      <c r="AI99" s="87">
        <v>2016</v>
      </c>
      <c r="AJ99" s="87">
        <v>2016</v>
      </c>
      <c r="AK99" s="87">
        <v>2016</v>
      </c>
      <c r="AL99" s="87">
        <v>2013</v>
      </c>
      <c r="AM99" s="16"/>
      <c r="AN99" s="16"/>
      <c r="AO99" s="16"/>
      <c r="AP99" s="16"/>
      <c r="AQ99" s="16"/>
      <c r="AR99" s="16"/>
      <c r="AS99" s="16"/>
      <c r="AT99" s="16"/>
      <c r="AU99" s="16"/>
      <c r="AV99" s="16"/>
      <c r="AW99" s="16"/>
    </row>
    <row r="100" spans="1:49" x14ac:dyDescent="0.25">
      <c r="A100" s="138" t="s">
        <v>216</v>
      </c>
      <c r="B100" s="139" t="s">
        <v>251</v>
      </c>
      <c r="C100" s="140">
        <v>706</v>
      </c>
      <c r="D100" s="87">
        <v>2012</v>
      </c>
      <c r="E100" s="87" t="s">
        <v>423</v>
      </c>
      <c r="F100" s="87" t="s">
        <v>636</v>
      </c>
      <c r="G100" s="87">
        <v>2012</v>
      </c>
      <c r="H100" s="87">
        <v>2012</v>
      </c>
      <c r="I100" s="129" t="s">
        <v>422</v>
      </c>
      <c r="J100" s="87">
        <v>2017</v>
      </c>
      <c r="K100" s="87">
        <v>2017</v>
      </c>
      <c r="L100" s="87">
        <v>2017</v>
      </c>
      <c r="M100" s="87">
        <v>2009</v>
      </c>
      <c r="N100" s="87">
        <v>2013</v>
      </c>
      <c r="O100" s="87">
        <v>2013</v>
      </c>
      <c r="P100" s="87">
        <v>2003</v>
      </c>
      <c r="Q100" s="87">
        <v>2013</v>
      </c>
      <c r="R100" s="87">
        <v>2013</v>
      </c>
      <c r="S100" s="87">
        <v>2013</v>
      </c>
      <c r="T100" s="87" t="s">
        <v>408</v>
      </c>
      <c r="U100" s="87">
        <v>2013</v>
      </c>
      <c r="V100" s="87">
        <v>2002</v>
      </c>
      <c r="W100" s="129">
        <v>2013</v>
      </c>
      <c r="X100" s="87">
        <v>2017</v>
      </c>
      <c r="Y100" s="87">
        <v>2012</v>
      </c>
      <c r="Z100" s="87">
        <v>2015</v>
      </c>
      <c r="AA100" s="87">
        <v>2015</v>
      </c>
      <c r="AB100" s="87">
        <v>2013</v>
      </c>
      <c r="AC100" s="87">
        <v>2013</v>
      </c>
      <c r="AD100" s="87">
        <v>2013</v>
      </c>
      <c r="AE100" s="87">
        <v>2013</v>
      </c>
      <c r="AF100" s="87">
        <v>2013</v>
      </c>
      <c r="AG100" s="87">
        <v>2013</v>
      </c>
      <c r="AH100" s="87">
        <v>2016</v>
      </c>
      <c r="AI100" s="87">
        <v>2016</v>
      </c>
      <c r="AJ100" s="87">
        <v>2016</v>
      </c>
      <c r="AK100" s="87">
        <v>2016</v>
      </c>
      <c r="AL100" s="87">
        <v>2013</v>
      </c>
      <c r="AM100" s="16"/>
      <c r="AN100" s="16"/>
      <c r="AO100" s="16"/>
      <c r="AP100" s="16"/>
      <c r="AQ100" s="16"/>
      <c r="AR100" s="16"/>
      <c r="AS100" s="16"/>
      <c r="AT100" s="16"/>
      <c r="AU100" s="16"/>
      <c r="AV100" s="16"/>
      <c r="AW100" s="16"/>
    </row>
    <row r="101" spans="1:49" x14ac:dyDescent="0.25">
      <c r="A101" s="138" t="s">
        <v>216</v>
      </c>
      <c r="B101" s="139" t="s">
        <v>252</v>
      </c>
      <c r="C101" s="140">
        <v>707</v>
      </c>
      <c r="D101" s="87">
        <v>2012</v>
      </c>
      <c r="E101" s="87" t="s">
        <v>423</v>
      </c>
      <c r="F101" s="87" t="s">
        <v>637</v>
      </c>
      <c r="G101" s="87">
        <v>2012</v>
      </c>
      <c r="H101" s="87">
        <v>2012</v>
      </c>
      <c r="I101" s="129" t="s">
        <v>422</v>
      </c>
      <c r="J101" s="87">
        <v>2017</v>
      </c>
      <c r="K101" s="87">
        <v>2017</v>
      </c>
      <c r="L101" s="87">
        <v>2017</v>
      </c>
      <c r="M101" s="87">
        <v>2009</v>
      </c>
      <c r="N101" s="87">
        <v>2013</v>
      </c>
      <c r="O101" s="87">
        <v>2013</v>
      </c>
      <c r="P101" s="87">
        <v>2003</v>
      </c>
      <c r="Q101" s="87">
        <v>2013</v>
      </c>
      <c r="R101" s="87">
        <v>2013</v>
      </c>
      <c r="S101" s="87">
        <v>2013</v>
      </c>
      <c r="T101" s="87" t="s">
        <v>408</v>
      </c>
      <c r="U101" s="87">
        <v>2013</v>
      </c>
      <c r="V101" s="87">
        <v>2002</v>
      </c>
      <c r="W101" s="129">
        <v>2013</v>
      </c>
      <c r="X101" s="87">
        <v>2017</v>
      </c>
      <c r="Y101" s="87">
        <v>2012</v>
      </c>
      <c r="Z101" s="87">
        <v>2015</v>
      </c>
      <c r="AA101" s="87">
        <v>2015</v>
      </c>
      <c r="AB101" s="87">
        <v>2013</v>
      </c>
      <c r="AC101" s="87">
        <v>2013</v>
      </c>
      <c r="AD101" s="87">
        <v>2013</v>
      </c>
      <c r="AE101" s="87">
        <v>2013</v>
      </c>
      <c r="AF101" s="87">
        <v>2013</v>
      </c>
      <c r="AG101" s="87">
        <v>2013</v>
      </c>
      <c r="AH101" s="87">
        <v>2016</v>
      </c>
      <c r="AI101" s="87">
        <v>2016</v>
      </c>
      <c r="AJ101" s="87">
        <v>2016</v>
      </c>
      <c r="AK101" s="87">
        <v>2016</v>
      </c>
      <c r="AL101" s="87">
        <v>2013</v>
      </c>
      <c r="AM101" s="16"/>
      <c r="AN101" s="16"/>
      <c r="AO101" s="16"/>
      <c r="AP101" s="16"/>
      <c r="AQ101" s="16"/>
      <c r="AR101" s="16"/>
      <c r="AS101" s="16"/>
      <c r="AT101" s="16"/>
      <c r="AU101" s="16"/>
      <c r="AV101" s="16"/>
      <c r="AW101" s="16"/>
    </row>
    <row r="102" spans="1:49" x14ac:dyDescent="0.25">
      <c r="A102" s="138" t="s">
        <v>216</v>
      </c>
      <c r="B102" s="139" t="s">
        <v>253</v>
      </c>
      <c r="C102" s="140">
        <v>708</v>
      </c>
      <c r="D102" s="87">
        <v>2012</v>
      </c>
      <c r="E102" s="87" t="s">
        <v>423</v>
      </c>
      <c r="F102" s="87" t="s">
        <v>638</v>
      </c>
      <c r="G102" s="87">
        <v>2012</v>
      </c>
      <c r="H102" s="87">
        <v>2012</v>
      </c>
      <c r="I102" s="129" t="s">
        <v>422</v>
      </c>
      <c r="J102" s="87">
        <v>2017</v>
      </c>
      <c r="K102" s="87">
        <v>2017</v>
      </c>
      <c r="L102" s="87">
        <v>2017</v>
      </c>
      <c r="M102" s="87">
        <v>2009</v>
      </c>
      <c r="N102" s="87">
        <v>2013</v>
      </c>
      <c r="O102" s="87">
        <v>2013</v>
      </c>
      <c r="P102" s="87">
        <v>2003</v>
      </c>
      <c r="Q102" s="87">
        <v>2013</v>
      </c>
      <c r="R102" s="87">
        <v>2013</v>
      </c>
      <c r="S102" s="87">
        <v>2013</v>
      </c>
      <c r="T102" s="87" t="s">
        <v>408</v>
      </c>
      <c r="U102" s="87">
        <v>2013</v>
      </c>
      <c r="V102" s="87">
        <v>2002</v>
      </c>
      <c r="W102" s="129">
        <v>2013</v>
      </c>
      <c r="X102" s="87">
        <v>2017</v>
      </c>
      <c r="Y102" s="87">
        <v>2012</v>
      </c>
      <c r="Z102" s="87">
        <v>2015</v>
      </c>
      <c r="AA102" s="87">
        <v>2015</v>
      </c>
      <c r="AB102" s="87">
        <v>2013</v>
      </c>
      <c r="AC102" s="87">
        <v>2013</v>
      </c>
      <c r="AD102" s="87">
        <v>2013</v>
      </c>
      <c r="AE102" s="87">
        <v>2013</v>
      </c>
      <c r="AF102" s="87">
        <v>2013</v>
      </c>
      <c r="AG102" s="87">
        <v>2013</v>
      </c>
      <c r="AH102" s="87">
        <v>2016</v>
      </c>
      <c r="AI102" s="87">
        <v>2016</v>
      </c>
      <c r="AJ102" s="87">
        <v>2016</v>
      </c>
      <c r="AK102" s="87">
        <v>2016</v>
      </c>
      <c r="AL102" s="87">
        <v>2013</v>
      </c>
      <c r="AM102" s="16"/>
      <c r="AN102" s="16"/>
      <c r="AO102" s="16"/>
      <c r="AP102" s="16"/>
      <c r="AQ102" s="16"/>
      <c r="AR102" s="16"/>
      <c r="AS102" s="16"/>
      <c r="AT102" s="16"/>
      <c r="AU102" s="16"/>
      <c r="AV102" s="16"/>
      <c r="AW102" s="16"/>
    </row>
    <row r="103" spans="1:49" x14ac:dyDescent="0.25">
      <c r="A103" s="138" t="s">
        <v>216</v>
      </c>
      <c r="B103" s="139" t="s">
        <v>254</v>
      </c>
      <c r="C103" s="140">
        <v>709</v>
      </c>
      <c r="D103" s="87">
        <v>2012</v>
      </c>
      <c r="E103" s="87" t="s">
        <v>423</v>
      </c>
      <c r="F103" s="87" t="s">
        <v>639</v>
      </c>
      <c r="G103" s="87">
        <v>2012</v>
      </c>
      <c r="H103" s="87">
        <v>2012</v>
      </c>
      <c r="I103" s="129" t="s">
        <v>422</v>
      </c>
      <c r="J103" s="87">
        <v>2017</v>
      </c>
      <c r="K103" s="87">
        <v>2017</v>
      </c>
      <c r="L103" s="87">
        <v>2017</v>
      </c>
      <c r="M103" s="87">
        <v>2009</v>
      </c>
      <c r="N103" s="87">
        <v>2013</v>
      </c>
      <c r="O103" s="87">
        <v>2013</v>
      </c>
      <c r="P103" s="87">
        <v>2003</v>
      </c>
      <c r="Q103" s="87">
        <v>2013</v>
      </c>
      <c r="R103" s="87">
        <v>2013</v>
      </c>
      <c r="S103" s="87">
        <v>2013</v>
      </c>
      <c r="T103" s="87" t="s">
        <v>408</v>
      </c>
      <c r="U103" s="87">
        <v>2013</v>
      </c>
      <c r="V103" s="87">
        <v>2002</v>
      </c>
      <c r="W103" s="129">
        <v>2013</v>
      </c>
      <c r="X103" s="87">
        <v>2017</v>
      </c>
      <c r="Y103" s="87">
        <v>2012</v>
      </c>
      <c r="Z103" s="87">
        <v>2015</v>
      </c>
      <c r="AA103" s="87">
        <v>2015</v>
      </c>
      <c r="AB103" s="87">
        <v>2013</v>
      </c>
      <c r="AC103" s="87">
        <v>2013</v>
      </c>
      <c r="AD103" s="87">
        <v>2013</v>
      </c>
      <c r="AE103" s="87">
        <v>2013</v>
      </c>
      <c r="AF103" s="87">
        <v>2013</v>
      </c>
      <c r="AG103" s="87">
        <v>2013</v>
      </c>
      <c r="AH103" s="87">
        <v>2016</v>
      </c>
      <c r="AI103" s="87">
        <v>2016</v>
      </c>
      <c r="AJ103" s="87">
        <v>2016</v>
      </c>
      <c r="AK103" s="87">
        <v>2016</v>
      </c>
      <c r="AL103" s="87">
        <v>2013</v>
      </c>
      <c r="AM103" s="16"/>
      <c r="AN103" s="16"/>
      <c r="AO103" s="16"/>
      <c r="AP103" s="16"/>
      <c r="AQ103" s="16"/>
      <c r="AR103" s="16"/>
      <c r="AS103" s="16"/>
      <c r="AT103" s="16"/>
      <c r="AU103" s="16"/>
      <c r="AV103" s="16"/>
      <c r="AW103" s="16"/>
    </row>
    <row r="104" spans="1:49" x14ac:dyDescent="0.25">
      <c r="A104" s="138" t="s">
        <v>216</v>
      </c>
      <c r="B104" s="139" t="s">
        <v>48</v>
      </c>
      <c r="C104" s="140">
        <v>710</v>
      </c>
      <c r="D104" s="87">
        <v>2012</v>
      </c>
      <c r="E104" s="87" t="s">
        <v>423</v>
      </c>
      <c r="F104" s="87" t="s">
        <v>640</v>
      </c>
      <c r="G104" s="87">
        <v>2012</v>
      </c>
      <c r="H104" s="87">
        <v>2012</v>
      </c>
      <c r="I104" s="129" t="s">
        <v>422</v>
      </c>
      <c r="J104" s="87">
        <v>2017</v>
      </c>
      <c r="K104" s="87">
        <v>2017</v>
      </c>
      <c r="L104" s="87">
        <v>2017</v>
      </c>
      <c r="M104" s="87">
        <v>2009</v>
      </c>
      <c r="N104" s="87">
        <v>2013</v>
      </c>
      <c r="O104" s="87">
        <v>2013</v>
      </c>
      <c r="P104" s="87">
        <v>2003</v>
      </c>
      <c r="Q104" s="87">
        <v>2013</v>
      </c>
      <c r="R104" s="87">
        <v>2013</v>
      </c>
      <c r="S104" s="87">
        <v>2013</v>
      </c>
      <c r="T104" s="87" t="s">
        <v>408</v>
      </c>
      <c r="U104" s="87">
        <v>2013</v>
      </c>
      <c r="V104" s="87">
        <v>2002</v>
      </c>
      <c r="W104" s="129">
        <v>2013</v>
      </c>
      <c r="X104" s="87">
        <v>2017</v>
      </c>
      <c r="Y104" s="87">
        <v>2012</v>
      </c>
      <c r="Z104" s="87">
        <v>2015</v>
      </c>
      <c r="AA104" s="87">
        <v>2015</v>
      </c>
      <c r="AB104" s="87">
        <v>2013</v>
      </c>
      <c r="AC104" s="87">
        <v>2013</v>
      </c>
      <c r="AD104" s="87">
        <v>2013</v>
      </c>
      <c r="AE104" s="87">
        <v>2013</v>
      </c>
      <c r="AF104" s="87">
        <v>2013</v>
      </c>
      <c r="AG104" s="87">
        <v>2013</v>
      </c>
      <c r="AH104" s="87">
        <v>2016</v>
      </c>
      <c r="AI104" s="87">
        <v>2016</v>
      </c>
      <c r="AJ104" s="87">
        <v>2016</v>
      </c>
      <c r="AK104" s="87">
        <v>2016</v>
      </c>
      <c r="AL104" s="87">
        <v>2013</v>
      </c>
      <c r="AM104" s="16"/>
      <c r="AN104" s="16"/>
      <c r="AO104" s="16"/>
      <c r="AP104" s="16"/>
      <c r="AQ104" s="16"/>
      <c r="AR104" s="16"/>
      <c r="AS104" s="16"/>
      <c r="AT104" s="16"/>
      <c r="AU104" s="16"/>
      <c r="AV104" s="16"/>
      <c r="AW104" s="16"/>
    </row>
    <row r="105" spans="1:49" x14ac:dyDescent="0.25">
      <c r="A105" s="138" t="s">
        <v>216</v>
      </c>
      <c r="B105" s="139" t="s">
        <v>243</v>
      </c>
      <c r="C105" s="140">
        <v>711</v>
      </c>
      <c r="D105" s="87">
        <v>2012</v>
      </c>
      <c r="E105" s="87" t="s">
        <v>423</v>
      </c>
      <c r="F105" s="87" t="s">
        <v>641</v>
      </c>
      <c r="G105" s="87">
        <v>2012</v>
      </c>
      <c r="H105" s="87">
        <v>2012</v>
      </c>
      <c r="I105" s="129" t="s">
        <v>422</v>
      </c>
      <c r="J105" s="87">
        <v>2017</v>
      </c>
      <c r="K105" s="87">
        <v>2017</v>
      </c>
      <c r="L105" s="87">
        <v>2017</v>
      </c>
      <c r="M105" s="87">
        <v>2009</v>
      </c>
      <c r="N105" s="87">
        <v>2013</v>
      </c>
      <c r="O105" s="87">
        <v>2013</v>
      </c>
      <c r="P105" s="87">
        <v>2003</v>
      </c>
      <c r="Q105" s="87">
        <v>2013</v>
      </c>
      <c r="R105" s="87">
        <v>2013</v>
      </c>
      <c r="S105" s="87">
        <v>2013</v>
      </c>
      <c r="T105" s="87" t="s">
        <v>408</v>
      </c>
      <c r="U105" s="87">
        <v>2013</v>
      </c>
      <c r="V105" s="87">
        <v>2002</v>
      </c>
      <c r="W105" s="129">
        <v>2013</v>
      </c>
      <c r="X105" s="87">
        <v>2017</v>
      </c>
      <c r="Y105" s="87">
        <v>2012</v>
      </c>
      <c r="Z105" s="87">
        <v>2015</v>
      </c>
      <c r="AA105" s="87">
        <v>2015</v>
      </c>
      <c r="AB105" s="87">
        <v>2013</v>
      </c>
      <c r="AC105" s="87">
        <v>2013</v>
      </c>
      <c r="AD105" s="87">
        <v>2013</v>
      </c>
      <c r="AE105" s="87">
        <v>2013</v>
      </c>
      <c r="AF105" s="87">
        <v>2013</v>
      </c>
      <c r="AG105" s="87">
        <v>2013</v>
      </c>
      <c r="AH105" s="87">
        <v>2016</v>
      </c>
      <c r="AI105" s="87">
        <v>2016</v>
      </c>
      <c r="AJ105" s="87">
        <v>2016</v>
      </c>
      <c r="AK105" s="87">
        <v>2016</v>
      </c>
      <c r="AL105" s="87">
        <v>2013</v>
      </c>
      <c r="AM105" s="16"/>
      <c r="AN105" s="16"/>
      <c r="AO105" s="16"/>
      <c r="AP105" s="16"/>
      <c r="AQ105" s="16"/>
      <c r="AR105" s="16"/>
      <c r="AS105" s="16"/>
      <c r="AT105" s="16"/>
      <c r="AU105" s="16"/>
      <c r="AV105" s="16"/>
      <c r="AW105" s="16"/>
    </row>
    <row r="106" spans="1:49" x14ac:dyDescent="0.25">
      <c r="A106" s="138" t="s">
        <v>216</v>
      </c>
      <c r="B106" s="139" t="s">
        <v>255</v>
      </c>
      <c r="C106" s="140">
        <v>712</v>
      </c>
      <c r="D106" s="87">
        <v>2012</v>
      </c>
      <c r="E106" s="87" t="s">
        <v>423</v>
      </c>
      <c r="F106" s="87" t="s">
        <v>642</v>
      </c>
      <c r="G106" s="87">
        <v>2012</v>
      </c>
      <c r="H106" s="87">
        <v>2012</v>
      </c>
      <c r="I106" s="129" t="s">
        <v>422</v>
      </c>
      <c r="J106" s="87">
        <v>2017</v>
      </c>
      <c r="K106" s="87">
        <v>2017</v>
      </c>
      <c r="L106" s="87">
        <v>2017</v>
      </c>
      <c r="M106" s="87">
        <v>2009</v>
      </c>
      <c r="N106" s="87">
        <v>2013</v>
      </c>
      <c r="O106" s="87">
        <v>2013</v>
      </c>
      <c r="P106" s="87">
        <v>2003</v>
      </c>
      <c r="Q106" s="87">
        <v>2013</v>
      </c>
      <c r="R106" s="87">
        <v>2013</v>
      </c>
      <c r="S106" s="87">
        <v>2013</v>
      </c>
      <c r="T106" s="87" t="s">
        <v>408</v>
      </c>
      <c r="U106" s="87">
        <v>2013</v>
      </c>
      <c r="V106" s="87">
        <v>2002</v>
      </c>
      <c r="W106" s="129">
        <v>2013</v>
      </c>
      <c r="X106" s="87">
        <v>2017</v>
      </c>
      <c r="Y106" s="87">
        <v>2012</v>
      </c>
      <c r="Z106" s="87">
        <v>2015</v>
      </c>
      <c r="AA106" s="87">
        <v>2015</v>
      </c>
      <c r="AB106" s="87">
        <v>2013</v>
      </c>
      <c r="AC106" s="87">
        <v>2013</v>
      </c>
      <c r="AD106" s="87">
        <v>2013</v>
      </c>
      <c r="AE106" s="87">
        <v>2013</v>
      </c>
      <c r="AF106" s="87">
        <v>2013</v>
      </c>
      <c r="AG106" s="87">
        <v>2013</v>
      </c>
      <c r="AH106" s="87">
        <v>2016</v>
      </c>
      <c r="AI106" s="87">
        <v>2016</v>
      </c>
      <c r="AJ106" s="87">
        <v>2016</v>
      </c>
      <c r="AK106" s="87">
        <v>2016</v>
      </c>
      <c r="AL106" s="87">
        <v>2013</v>
      </c>
      <c r="AM106" s="16"/>
      <c r="AN106" s="16"/>
      <c r="AO106" s="16"/>
      <c r="AP106" s="16"/>
      <c r="AQ106" s="16"/>
      <c r="AR106" s="16"/>
      <c r="AS106" s="16"/>
      <c r="AT106" s="16"/>
      <c r="AU106" s="16"/>
      <c r="AV106" s="16"/>
      <c r="AW106" s="16"/>
    </row>
    <row r="107" spans="1:49" x14ac:dyDescent="0.25">
      <c r="A107" s="138" t="s">
        <v>216</v>
      </c>
      <c r="B107" s="139" t="s">
        <v>256</v>
      </c>
      <c r="C107" s="140">
        <v>713</v>
      </c>
      <c r="D107" s="87">
        <v>2012</v>
      </c>
      <c r="E107" s="87" t="s">
        <v>423</v>
      </c>
      <c r="F107" s="87" t="s">
        <v>643</v>
      </c>
      <c r="G107" s="87">
        <v>2012</v>
      </c>
      <c r="H107" s="87">
        <v>2012</v>
      </c>
      <c r="I107" s="129" t="s">
        <v>422</v>
      </c>
      <c r="J107" s="87">
        <v>2017</v>
      </c>
      <c r="K107" s="87">
        <v>2017</v>
      </c>
      <c r="L107" s="87">
        <v>2017</v>
      </c>
      <c r="M107" s="87">
        <v>2009</v>
      </c>
      <c r="N107" s="87">
        <v>2013</v>
      </c>
      <c r="O107" s="87">
        <v>2013</v>
      </c>
      <c r="P107" s="87">
        <v>2003</v>
      </c>
      <c r="Q107" s="87">
        <v>2013</v>
      </c>
      <c r="R107" s="87">
        <v>2013</v>
      </c>
      <c r="S107" s="87">
        <v>2013</v>
      </c>
      <c r="T107" s="87" t="s">
        <v>408</v>
      </c>
      <c r="U107" s="87">
        <v>2013</v>
      </c>
      <c r="V107" s="87">
        <v>2002</v>
      </c>
      <c r="W107" s="129">
        <v>2013</v>
      </c>
      <c r="X107" s="87">
        <v>2017</v>
      </c>
      <c r="Y107" s="87">
        <v>2012</v>
      </c>
      <c r="Z107" s="87">
        <v>2015</v>
      </c>
      <c r="AA107" s="87">
        <v>2015</v>
      </c>
      <c r="AB107" s="87">
        <v>2013</v>
      </c>
      <c r="AC107" s="87">
        <v>2013</v>
      </c>
      <c r="AD107" s="87">
        <v>2013</v>
      </c>
      <c r="AE107" s="87">
        <v>2013</v>
      </c>
      <c r="AF107" s="87">
        <v>2013</v>
      </c>
      <c r="AG107" s="87">
        <v>2013</v>
      </c>
      <c r="AH107" s="87">
        <v>2016</v>
      </c>
      <c r="AI107" s="87">
        <v>2016</v>
      </c>
      <c r="AJ107" s="87">
        <v>2016</v>
      </c>
      <c r="AK107" s="87">
        <v>2016</v>
      </c>
      <c r="AL107" s="87">
        <v>2013</v>
      </c>
      <c r="AM107" s="16"/>
      <c r="AN107" s="16"/>
      <c r="AO107" s="16"/>
      <c r="AP107" s="16"/>
      <c r="AQ107" s="16"/>
      <c r="AR107" s="16"/>
      <c r="AS107" s="16"/>
      <c r="AT107" s="16"/>
      <c r="AU107" s="16"/>
      <c r="AV107" s="16"/>
      <c r="AW107" s="16"/>
    </row>
    <row r="108" spans="1:49" x14ac:dyDescent="0.25">
      <c r="A108" s="138" t="s">
        <v>216</v>
      </c>
      <c r="B108" s="139" t="s">
        <v>257</v>
      </c>
      <c r="C108" s="140">
        <v>714</v>
      </c>
      <c r="D108" s="87">
        <v>2012</v>
      </c>
      <c r="E108" s="87" t="s">
        <v>423</v>
      </c>
      <c r="F108" s="87" t="s">
        <v>644</v>
      </c>
      <c r="G108" s="87">
        <v>2012</v>
      </c>
      <c r="H108" s="87">
        <v>2012</v>
      </c>
      <c r="I108" s="129" t="s">
        <v>422</v>
      </c>
      <c r="J108" s="87">
        <v>2017</v>
      </c>
      <c r="K108" s="87">
        <v>2017</v>
      </c>
      <c r="L108" s="87">
        <v>2017</v>
      </c>
      <c r="M108" s="87">
        <v>2009</v>
      </c>
      <c r="N108" s="87">
        <v>2013</v>
      </c>
      <c r="O108" s="87">
        <v>2013</v>
      </c>
      <c r="P108" s="87">
        <v>2003</v>
      </c>
      <c r="Q108" s="87">
        <v>2013</v>
      </c>
      <c r="R108" s="87">
        <v>2013</v>
      </c>
      <c r="S108" s="87">
        <v>2013</v>
      </c>
      <c r="T108" s="87" t="s">
        <v>408</v>
      </c>
      <c r="U108" s="87">
        <v>2013</v>
      </c>
      <c r="V108" s="87">
        <v>2002</v>
      </c>
      <c r="W108" s="129">
        <v>2013</v>
      </c>
      <c r="X108" s="87">
        <v>2017</v>
      </c>
      <c r="Y108" s="87">
        <v>2012</v>
      </c>
      <c r="Z108" s="87">
        <v>2015</v>
      </c>
      <c r="AA108" s="87">
        <v>2015</v>
      </c>
      <c r="AB108" s="87">
        <v>2013</v>
      </c>
      <c r="AC108" s="87">
        <v>2013</v>
      </c>
      <c r="AD108" s="87">
        <v>2013</v>
      </c>
      <c r="AE108" s="87">
        <v>2013</v>
      </c>
      <c r="AF108" s="87">
        <v>2013</v>
      </c>
      <c r="AG108" s="87">
        <v>2013</v>
      </c>
      <c r="AH108" s="87">
        <v>2016</v>
      </c>
      <c r="AI108" s="87">
        <v>2016</v>
      </c>
      <c r="AJ108" s="87">
        <v>2016</v>
      </c>
      <c r="AK108" s="87">
        <v>2016</v>
      </c>
      <c r="AL108" s="87">
        <v>2013</v>
      </c>
      <c r="AM108" s="16"/>
      <c r="AN108" s="16"/>
      <c r="AO108" s="16"/>
      <c r="AP108" s="16"/>
      <c r="AQ108" s="16"/>
      <c r="AR108" s="16"/>
      <c r="AS108" s="16"/>
      <c r="AT108" s="16"/>
      <c r="AU108" s="16"/>
      <c r="AV108" s="16"/>
      <c r="AW108" s="16"/>
    </row>
    <row r="109" spans="1:49" x14ac:dyDescent="0.25">
      <c r="A109" s="138" t="s">
        <v>216</v>
      </c>
      <c r="B109" s="139" t="s">
        <v>258</v>
      </c>
      <c r="C109" s="140">
        <v>715</v>
      </c>
      <c r="D109" s="87">
        <v>2012</v>
      </c>
      <c r="E109" s="87" t="s">
        <v>423</v>
      </c>
      <c r="F109" s="87" t="s">
        <v>645</v>
      </c>
      <c r="G109" s="87">
        <v>2012</v>
      </c>
      <c r="H109" s="87">
        <v>2012</v>
      </c>
      <c r="I109" s="129" t="s">
        <v>422</v>
      </c>
      <c r="J109" s="87">
        <v>2017</v>
      </c>
      <c r="K109" s="87">
        <v>2017</v>
      </c>
      <c r="L109" s="87">
        <v>2017</v>
      </c>
      <c r="M109" s="87">
        <v>2009</v>
      </c>
      <c r="N109" s="87">
        <v>2013</v>
      </c>
      <c r="O109" s="87">
        <v>2013</v>
      </c>
      <c r="P109" s="87">
        <v>2003</v>
      </c>
      <c r="Q109" s="87">
        <v>2013</v>
      </c>
      <c r="R109" s="87">
        <v>2013</v>
      </c>
      <c r="S109" s="87">
        <v>2013</v>
      </c>
      <c r="T109" s="87" t="s">
        <v>408</v>
      </c>
      <c r="U109" s="87">
        <v>2013</v>
      </c>
      <c r="V109" s="87">
        <v>2002</v>
      </c>
      <c r="W109" s="129">
        <v>2013</v>
      </c>
      <c r="X109" s="87">
        <v>2017</v>
      </c>
      <c r="Y109" s="87">
        <v>2012</v>
      </c>
      <c r="Z109" s="87">
        <v>2015</v>
      </c>
      <c r="AA109" s="87">
        <v>2015</v>
      </c>
      <c r="AB109" s="87">
        <v>2013</v>
      </c>
      <c r="AC109" s="87">
        <v>2013</v>
      </c>
      <c r="AD109" s="87">
        <v>2013</v>
      </c>
      <c r="AE109" s="87">
        <v>2013</v>
      </c>
      <c r="AF109" s="87">
        <v>2013</v>
      </c>
      <c r="AG109" s="87">
        <v>2013</v>
      </c>
      <c r="AH109" s="87">
        <v>2016</v>
      </c>
      <c r="AI109" s="87">
        <v>2016</v>
      </c>
      <c r="AJ109" s="87">
        <v>2016</v>
      </c>
      <c r="AK109" s="87">
        <v>2016</v>
      </c>
      <c r="AL109" s="87">
        <v>2013</v>
      </c>
      <c r="AM109" s="16"/>
      <c r="AN109" s="16"/>
      <c r="AO109" s="16"/>
      <c r="AP109" s="16"/>
      <c r="AQ109" s="16"/>
      <c r="AR109" s="16"/>
      <c r="AS109" s="16"/>
      <c r="AT109" s="16"/>
      <c r="AU109" s="16"/>
      <c r="AV109" s="16"/>
      <c r="AW109" s="16"/>
    </row>
    <row r="110" spans="1:49" x14ac:dyDescent="0.25">
      <c r="A110" s="138" t="s">
        <v>216</v>
      </c>
      <c r="B110" s="139" t="s">
        <v>259</v>
      </c>
      <c r="C110" s="140">
        <v>716</v>
      </c>
      <c r="D110" s="87">
        <v>2012</v>
      </c>
      <c r="E110" s="87" t="s">
        <v>423</v>
      </c>
      <c r="F110" s="87" t="s">
        <v>646</v>
      </c>
      <c r="G110" s="87">
        <v>2012</v>
      </c>
      <c r="H110" s="87">
        <v>2012</v>
      </c>
      <c r="I110" s="129" t="s">
        <v>422</v>
      </c>
      <c r="J110" s="87">
        <v>2017</v>
      </c>
      <c r="K110" s="87">
        <v>2017</v>
      </c>
      <c r="L110" s="87">
        <v>2017</v>
      </c>
      <c r="M110" s="87">
        <v>2009</v>
      </c>
      <c r="N110" s="87">
        <v>2013</v>
      </c>
      <c r="O110" s="87">
        <v>2013</v>
      </c>
      <c r="P110" s="87">
        <v>2003</v>
      </c>
      <c r="Q110" s="87">
        <v>2013</v>
      </c>
      <c r="R110" s="87">
        <v>2013</v>
      </c>
      <c r="S110" s="87">
        <v>2013</v>
      </c>
      <c r="T110" s="87" t="s">
        <v>408</v>
      </c>
      <c r="U110" s="87">
        <v>2013</v>
      </c>
      <c r="V110" s="87">
        <v>2002</v>
      </c>
      <c r="W110" s="129">
        <v>2013</v>
      </c>
      <c r="X110" s="87">
        <v>2017</v>
      </c>
      <c r="Y110" s="87">
        <v>2012</v>
      </c>
      <c r="Z110" s="87">
        <v>2015</v>
      </c>
      <c r="AA110" s="87">
        <v>2015</v>
      </c>
      <c r="AB110" s="87">
        <v>2013</v>
      </c>
      <c r="AC110" s="87">
        <v>2013</v>
      </c>
      <c r="AD110" s="87">
        <v>2013</v>
      </c>
      <c r="AE110" s="87">
        <v>2013</v>
      </c>
      <c r="AF110" s="87">
        <v>2013</v>
      </c>
      <c r="AG110" s="87">
        <v>2013</v>
      </c>
      <c r="AH110" s="87">
        <v>2016</v>
      </c>
      <c r="AI110" s="87">
        <v>2016</v>
      </c>
      <c r="AJ110" s="87">
        <v>2016</v>
      </c>
      <c r="AK110" s="87">
        <v>2016</v>
      </c>
      <c r="AL110" s="87">
        <v>2013</v>
      </c>
      <c r="AM110" s="16"/>
      <c r="AN110" s="16"/>
      <c r="AO110" s="16"/>
      <c r="AP110" s="16"/>
      <c r="AQ110" s="16"/>
      <c r="AR110" s="16"/>
      <c r="AS110" s="16"/>
      <c r="AT110" s="16"/>
      <c r="AU110" s="16"/>
      <c r="AV110" s="16"/>
      <c r="AW110" s="16"/>
    </row>
    <row r="111" spans="1:49" x14ac:dyDescent="0.25">
      <c r="A111" s="138" t="s">
        <v>216</v>
      </c>
      <c r="B111" s="139" t="s">
        <v>260</v>
      </c>
      <c r="C111" s="140">
        <v>717</v>
      </c>
      <c r="D111" s="87">
        <v>2012</v>
      </c>
      <c r="E111" s="87" t="s">
        <v>423</v>
      </c>
      <c r="F111" s="87" t="s">
        <v>647</v>
      </c>
      <c r="G111" s="87">
        <v>2012</v>
      </c>
      <c r="H111" s="87">
        <v>2012</v>
      </c>
      <c r="I111" s="129" t="s">
        <v>422</v>
      </c>
      <c r="J111" s="87">
        <v>2017</v>
      </c>
      <c r="K111" s="87">
        <v>2017</v>
      </c>
      <c r="L111" s="87">
        <v>2017</v>
      </c>
      <c r="M111" s="87">
        <v>2009</v>
      </c>
      <c r="N111" s="87">
        <v>2013</v>
      </c>
      <c r="O111" s="87">
        <v>2013</v>
      </c>
      <c r="P111" s="87">
        <v>2003</v>
      </c>
      <c r="Q111" s="87">
        <v>2013</v>
      </c>
      <c r="R111" s="87">
        <v>2013</v>
      </c>
      <c r="S111" s="87">
        <v>2013</v>
      </c>
      <c r="T111" s="87" t="s">
        <v>408</v>
      </c>
      <c r="U111" s="87">
        <v>2013</v>
      </c>
      <c r="V111" s="87">
        <v>2002</v>
      </c>
      <c r="W111" s="129">
        <v>2013</v>
      </c>
      <c r="X111" s="87">
        <v>2017</v>
      </c>
      <c r="Y111" s="87">
        <v>2012</v>
      </c>
      <c r="Z111" s="87">
        <v>2015</v>
      </c>
      <c r="AA111" s="87">
        <v>2015</v>
      </c>
      <c r="AB111" s="87">
        <v>2013</v>
      </c>
      <c r="AC111" s="87">
        <v>2013</v>
      </c>
      <c r="AD111" s="87">
        <v>2013</v>
      </c>
      <c r="AE111" s="87">
        <v>2013</v>
      </c>
      <c r="AF111" s="87">
        <v>2013</v>
      </c>
      <c r="AG111" s="87">
        <v>2013</v>
      </c>
      <c r="AH111" s="87">
        <v>2016</v>
      </c>
      <c r="AI111" s="87">
        <v>2016</v>
      </c>
      <c r="AJ111" s="87">
        <v>2016</v>
      </c>
      <c r="AK111" s="87">
        <v>2016</v>
      </c>
      <c r="AL111" s="87">
        <v>2013</v>
      </c>
      <c r="AM111" s="16"/>
      <c r="AN111" s="16"/>
      <c r="AO111" s="16"/>
      <c r="AP111" s="16"/>
      <c r="AQ111" s="16"/>
      <c r="AR111" s="16"/>
      <c r="AS111" s="16"/>
      <c r="AT111" s="16"/>
      <c r="AU111" s="16"/>
      <c r="AV111" s="16"/>
      <c r="AW111" s="16"/>
    </row>
    <row r="112" spans="1:49" x14ac:dyDescent="0.25">
      <c r="A112" s="138" t="s">
        <v>216</v>
      </c>
      <c r="B112" s="139" t="s">
        <v>261</v>
      </c>
      <c r="C112" s="140">
        <v>718</v>
      </c>
      <c r="D112" s="87">
        <v>2012</v>
      </c>
      <c r="E112" s="87" t="s">
        <v>423</v>
      </c>
      <c r="F112" s="87" t="s">
        <v>648</v>
      </c>
      <c r="G112" s="87">
        <v>2012</v>
      </c>
      <c r="H112" s="87">
        <v>2012</v>
      </c>
      <c r="I112" s="129" t="s">
        <v>422</v>
      </c>
      <c r="J112" s="87">
        <v>2017</v>
      </c>
      <c r="K112" s="87">
        <v>2017</v>
      </c>
      <c r="L112" s="87">
        <v>2017</v>
      </c>
      <c r="M112" s="87">
        <v>2009</v>
      </c>
      <c r="N112" s="87">
        <v>2013</v>
      </c>
      <c r="O112" s="87">
        <v>2013</v>
      </c>
      <c r="P112" s="87">
        <v>2003</v>
      </c>
      <c r="Q112" s="87">
        <v>2013</v>
      </c>
      <c r="R112" s="87">
        <v>2013</v>
      </c>
      <c r="S112" s="87">
        <v>2013</v>
      </c>
      <c r="T112" s="87" t="s">
        <v>408</v>
      </c>
      <c r="U112" s="87">
        <v>2013</v>
      </c>
      <c r="V112" s="87">
        <v>2002</v>
      </c>
      <c r="W112" s="129">
        <v>2013</v>
      </c>
      <c r="X112" s="87">
        <v>2017</v>
      </c>
      <c r="Y112" s="87">
        <v>2012</v>
      </c>
      <c r="Z112" s="87">
        <v>2015</v>
      </c>
      <c r="AA112" s="87">
        <v>2015</v>
      </c>
      <c r="AB112" s="87">
        <v>2013</v>
      </c>
      <c r="AC112" s="87">
        <v>2013</v>
      </c>
      <c r="AD112" s="87">
        <v>2013</v>
      </c>
      <c r="AE112" s="87">
        <v>2013</v>
      </c>
      <c r="AF112" s="87">
        <v>2013</v>
      </c>
      <c r="AG112" s="87">
        <v>2013</v>
      </c>
      <c r="AH112" s="87">
        <v>2016</v>
      </c>
      <c r="AI112" s="87">
        <v>2016</v>
      </c>
      <c r="AJ112" s="87">
        <v>2016</v>
      </c>
      <c r="AK112" s="87">
        <v>2016</v>
      </c>
      <c r="AL112" s="87">
        <v>2013</v>
      </c>
      <c r="AM112" s="16"/>
      <c r="AN112" s="16"/>
      <c r="AO112" s="16"/>
      <c r="AP112" s="16"/>
      <c r="AQ112" s="16"/>
      <c r="AR112" s="16"/>
      <c r="AS112" s="16"/>
      <c r="AT112" s="16"/>
      <c r="AU112" s="16"/>
      <c r="AV112" s="16"/>
      <c r="AW112" s="16"/>
    </row>
    <row r="113" spans="1:49" x14ac:dyDescent="0.25">
      <c r="A113" s="138" t="s">
        <v>216</v>
      </c>
      <c r="B113" s="139" t="s">
        <v>262</v>
      </c>
      <c r="C113" s="140">
        <v>719</v>
      </c>
      <c r="D113" s="87">
        <v>2012</v>
      </c>
      <c r="E113" s="87" t="s">
        <v>423</v>
      </c>
      <c r="F113" s="87" t="s">
        <v>649</v>
      </c>
      <c r="G113" s="87">
        <v>2012</v>
      </c>
      <c r="H113" s="87">
        <v>2012</v>
      </c>
      <c r="I113" s="129" t="s">
        <v>422</v>
      </c>
      <c r="J113" s="87">
        <v>2017</v>
      </c>
      <c r="K113" s="87">
        <v>2017</v>
      </c>
      <c r="L113" s="87">
        <v>2017</v>
      </c>
      <c r="M113" s="87">
        <v>2009</v>
      </c>
      <c r="N113" s="87">
        <v>2013</v>
      </c>
      <c r="O113" s="87">
        <v>2013</v>
      </c>
      <c r="P113" s="87">
        <v>2003</v>
      </c>
      <c r="Q113" s="87">
        <v>2013</v>
      </c>
      <c r="R113" s="87">
        <v>2013</v>
      </c>
      <c r="S113" s="87">
        <v>2013</v>
      </c>
      <c r="T113" s="87" t="s">
        <v>408</v>
      </c>
      <c r="U113" s="87">
        <v>2013</v>
      </c>
      <c r="V113" s="87">
        <v>2002</v>
      </c>
      <c r="W113" s="129">
        <v>2013</v>
      </c>
      <c r="X113" s="87">
        <v>2017</v>
      </c>
      <c r="Y113" s="87">
        <v>2012</v>
      </c>
      <c r="Z113" s="87">
        <v>2015</v>
      </c>
      <c r="AA113" s="87">
        <v>2015</v>
      </c>
      <c r="AB113" s="87">
        <v>2013</v>
      </c>
      <c r="AC113" s="87">
        <v>2013</v>
      </c>
      <c r="AD113" s="87">
        <v>2013</v>
      </c>
      <c r="AE113" s="87">
        <v>2013</v>
      </c>
      <c r="AF113" s="87">
        <v>2013</v>
      </c>
      <c r="AG113" s="87">
        <v>2013</v>
      </c>
      <c r="AH113" s="87">
        <v>2016</v>
      </c>
      <c r="AI113" s="87">
        <v>2016</v>
      </c>
      <c r="AJ113" s="87">
        <v>2016</v>
      </c>
      <c r="AK113" s="87">
        <v>2016</v>
      </c>
      <c r="AL113" s="87">
        <v>2013</v>
      </c>
      <c r="AM113" s="16"/>
      <c r="AN113" s="16"/>
      <c r="AO113" s="16"/>
      <c r="AP113" s="16"/>
      <c r="AQ113" s="16"/>
      <c r="AR113" s="16"/>
      <c r="AS113" s="16"/>
      <c r="AT113" s="16"/>
      <c r="AU113" s="16"/>
      <c r="AV113" s="16"/>
      <c r="AW113" s="16"/>
    </row>
    <row r="114" spans="1:49" x14ac:dyDescent="0.25">
      <c r="A114" s="130" t="s">
        <v>86</v>
      </c>
      <c r="B114" s="130" t="s">
        <v>85</v>
      </c>
      <c r="C114" s="144">
        <v>801</v>
      </c>
      <c r="D114" s="87">
        <v>2012</v>
      </c>
      <c r="E114" s="87" t="s">
        <v>423</v>
      </c>
      <c r="F114" s="87" t="s">
        <v>650</v>
      </c>
      <c r="G114" s="87">
        <v>2012</v>
      </c>
      <c r="H114" s="87">
        <v>2012</v>
      </c>
      <c r="I114" s="129" t="s">
        <v>422</v>
      </c>
      <c r="J114" s="87">
        <v>2017</v>
      </c>
      <c r="K114" s="87">
        <v>2017</v>
      </c>
      <c r="L114" s="87">
        <v>2017</v>
      </c>
      <c r="M114" s="87">
        <v>2009</v>
      </c>
      <c r="N114" s="87">
        <v>2013</v>
      </c>
      <c r="O114" s="87">
        <v>2013</v>
      </c>
      <c r="P114" s="87">
        <v>2003</v>
      </c>
      <c r="Q114" s="87">
        <v>2013</v>
      </c>
      <c r="R114" s="87">
        <v>2013</v>
      </c>
      <c r="S114" s="87">
        <v>2013</v>
      </c>
      <c r="T114" s="87" t="s">
        <v>408</v>
      </c>
      <c r="U114" s="87">
        <v>2013</v>
      </c>
      <c r="V114" s="87">
        <v>2002</v>
      </c>
      <c r="W114" s="129">
        <v>2013</v>
      </c>
      <c r="X114" s="87">
        <v>2017</v>
      </c>
      <c r="Y114" s="87">
        <v>2012</v>
      </c>
      <c r="Z114" s="87">
        <v>2015</v>
      </c>
      <c r="AA114" s="87">
        <v>2015</v>
      </c>
      <c r="AB114" s="87">
        <v>2013</v>
      </c>
      <c r="AC114" s="87">
        <v>2013</v>
      </c>
      <c r="AD114" s="87">
        <v>2013</v>
      </c>
      <c r="AE114" s="87">
        <v>2013</v>
      </c>
      <c r="AF114" s="87">
        <v>2013</v>
      </c>
      <c r="AG114" s="87">
        <v>2013</v>
      </c>
      <c r="AH114" s="87">
        <v>2016</v>
      </c>
      <c r="AI114" s="87">
        <v>2016</v>
      </c>
      <c r="AJ114" s="87">
        <v>2016</v>
      </c>
      <c r="AK114" s="87">
        <v>2016</v>
      </c>
      <c r="AL114" s="87">
        <v>2013</v>
      </c>
      <c r="AM114" s="16"/>
      <c r="AN114" s="16"/>
      <c r="AO114" s="16"/>
      <c r="AP114" s="16"/>
      <c r="AQ114" s="16"/>
      <c r="AR114" s="16"/>
      <c r="AS114" s="16"/>
      <c r="AT114" s="16"/>
      <c r="AU114" s="16"/>
      <c r="AV114" s="16"/>
      <c r="AW114" s="16"/>
    </row>
    <row r="115" spans="1:49" x14ac:dyDescent="0.25">
      <c r="A115" s="138" t="s">
        <v>86</v>
      </c>
      <c r="B115" s="139" t="s">
        <v>263</v>
      </c>
      <c r="C115" s="140">
        <v>802</v>
      </c>
      <c r="D115" s="87">
        <v>2012</v>
      </c>
      <c r="E115" s="87" t="s">
        <v>423</v>
      </c>
      <c r="F115" s="87" t="s">
        <v>651</v>
      </c>
      <c r="G115" s="87">
        <v>2012</v>
      </c>
      <c r="H115" s="87">
        <v>2012</v>
      </c>
      <c r="I115" s="129" t="s">
        <v>422</v>
      </c>
      <c r="J115" s="87">
        <v>2017</v>
      </c>
      <c r="K115" s="87">
        <v>2017</v>
      </c>
      <c r="L115" s="87">
        <v>2017</v>
      </c>
      <c r="M115" s="87">
        <v>2009</v>
      </c>
      <c r="N115" s="87">
        <v>2013</v>
      </c>
      <c r="O115" s="87">
        <v>2013</v>
      </c>
      <c r="P115" s="87">
        <v>2003</v>
      </c>
      <c r="Q115" s="87">
        <v>2013</v>
      </c>
      <c r="R115" s="87">
        <v>2013</v>
      </c>
      <c r="S115" s="87">
        <v>2013</v>
      </c>
      <c r="T115" s="87" t="s">
        <v>408</v>
      </c>
      <c r="U115" s="87">
        <v>2013</v>
      </c>
      <c r="V115" s="87">
        <v>2002</v>
      </c>
      <c r="W115" s="129">
        <v>2013</v>
      </c>
      <c r="X115" s="87">
        <v>2017</v>
      </c>
      <c r="Y115" s="87">
        <v>2012</v>
      </c>
      <c r="Z115" s="87">
        <v>2015</v>
      </c>
      <c r="AA115" s="87">
        <v>2015</v>
      </c>
      <c r="AB115" s="87">
        <v>2013</v>
      </c>
      <c r="AC115" s="87">
        <v>2013</v>
      </c>
      <c r="AD115" s="87">
        <v>2013</v>
      </c>
      <c r="AE115" s="87">
        <v>2013</v>
      </c>
      <c r="AF115" s="87">
        <v>2013</v>
      </c>
      <c r="AG115" s="87">
        <v>2013</v>
      </c>
      <c r="AH115" s="87">
        <v>2016</v>
      </c>
      <c r="AI115" s="87">
        <v>2016</v>
      </c>
      <c r="AJ115" s="87">
        <v>2016</v>
      </c>
      <c r="AK115" s="87">
        <v>2016</v>
      </c>
      <c r="AL115" s="87">
        <v>2013</v>
      </c>
      <c r="AM115" s="16"/>
      <c r="AN115" s="16"/>
      <c r="AO115" s="16"/>
      <c r="AP115" s="16"/>
      <c r="AQ115" s="16"/>
      <c r="AR115" s="16"/>
      <c r="AS115" s="16"/>
      <c r="AT115" s="16"/>
      <c r="AU115" s="16"/>
      <c r="AV115" s="16"/>
      <c r="AW115" s="16"/>
    </row>
    <row r="116" spans="1:49" x14ac:dyDescent="0.25">
      <c r="A116" s="138" t="s">
        <v>86</v>
      </c>
      <c r="B116" s="139" t="s">
        <v>264</v>
      </c>
      <c r="C116" s="140">
        <v>803</v>
      </c>
      <c r="D116" s="87">
        <v>2012</v>
      </c>
      <c r="E116" s="87" t="s">
        <v>423</v>
      </c>
      <c r="F116" s="87" t="s">
        <v>652</v>
      </c>
      <c r="G116" s="87">
        <v>2012</v>
      </c>
      <c r="H116" s="87">
        <v>2012</v>
      </c>
      <c r="I116" s="129" t="s">
        <v>422</v>
      </c>
      <c r="J116" s="87">
        <v>2017</v>
      </c>
      <c r="K116" s="87">
        <v>2017</v>
      </c>
      <c r="L116" s="87">
        <v>2017</v>
      </c>
      <c r="M116" s="87">
        <v>2009</v>
      </c>
      <c r="N116" s="87">
        <v>2013</v>
      </c>
      <c r="O116" s="87">
        <v>2013</v>
      </c>
      <c r="P116" s="87">
        <v>2003</v>
      </c>
      <c r="Q116" s="87">
        <v>2013</v>
      </c>
      <c r="R116" s="87">
        <v>2013</v>
      </c>
      <c r="S116" s="87">
        <v>2013</v>
      </c>
      <c r="T116" s="87" t="s">
        <v>408</v>
      </c>
      <c r="U116" s="87">
        <v>2013</v>
      </c>
      <c r="V116" s="87">
        <v>2002</v>
      </c>
      <c r="W116" s="129">
        <v>2013</v>
      </c>
      <c r="X116" s="87">
        <v>2017</v>
      </c>
      <c r="Y116" s="87">
        <v>2012</v>
      </c>
      <c r="Z116" s="87">
        <v>2015</v>
      </c>
      <c r="AA116" s="87">
        <v>2015</v>
      </c>
      <c r="AB116" s="87">
        <v>2013</v>
      </c>
      <c r="AC116" s="87">
        <v>2013</v>
      </c>
      <c r="AD116" s="87">
        <v>2013</v>
      </c>
      <c r="AE116" s="87">
        <v>2013</v>
      </c>
      <c r="AF116" s="87">
        <v>2013</v>
      </c>
      <c r="AG116" s="87">
        <v>2013</v>
      </c>
      <c r="AH116" s="87">
        <v>2016</v>
      </c>
      <c r="AI116" s="87">
        <v>2016</v>
      </c>
      <c r="AJ116" s="87">
        <v>2016</v>
      </c>
      <c r="AK116" s="87">
        <v>2016</v>
      </c>
      <c r="AL116" s="87">
        <v>2013</v>
      </c>
      <c r="AM116" s="16"/>
      <c r="AN116" s="16"/>
      <c r="AO116" s="16"/>
      <c r="AP116" s="16"/>
      <c r="AQ116" s="16"/>
      <c r="AR116" s="16"/>
      <c r="AS116" s="16"/>
      <c r="AT116" s="16"/>
      <c r="AU116" s="16"/>
      <c r="AV116" s="16"/>
      <c r="AW116" s="16"/>
    </row>
    <row r="117" spans="1:49" x14ac:dyDescent="0.25">
      <c r="A117" s="138" t="s">
        <v>86</v>
      </c>
      <c r="B117" s="139" t="s">
        <v>265</v>
      </c>
      <c r="C117" s="140">
        <v>804</v>
      </c>
      <c r="D117" s="87">
        <v>2012</v>
      </c>
      <c r="E117" s="87" t="s">
        <v>423</v>
      </c>
      <c r="F117" s="87" t="s">
        <v>653</v>
      </c>
      <c r="G117" s="87">
        <v>2012</v>
      </c>
      <c r="H117" s="87">
        <v>2012</v>
      </c>
      <c r="I117" s="129" t="s">
        <v>422</v>
      </c>
      <c r="J117" s="87">
        <v>2017</v>
      </c>
      <c r="K117" s="87">
        <v>2017</v>
      </c>
      <c r="L117" s="87">
        <v>2017</v>
      </c>
      <c r="M117" s="87">
        <v>2009</v>
      </c>
      <c r="N117" s="87">
        <v>2013</v>
      </c>
      <c r="O117" s="87">
        <v>2013</v>
      </c>
      <c r="P117" s="87">
        <v>2003</v>
      </c>
      <c r="Q117" s="87">
        <v>2013</v>
      </c>
      <c r="R117" s="87">
        <v>2013</v>
      </c>
      <c r="S117" s="87">
        <v>2013</v>
      </c>
      <c r="T117" s="87" t="s">
        <v>408</v>
      </c>
      <c r="U117" s="87">
        <v>2013</v>
      </c>
      <c r="V117" s="87">
        <v>2002</v>
      </c>
      <c r="W117" s="129">
        <v>2013</v>
      </c>
      <c r="X117" s="87">
        <v>2017</v>
      </c>
      <c r="Y117" s="87">
        <v>2012</v>
      </c>
      <c r="Z117" s="87">
        <v>2015</v>
      </c>
      <c r="AA117" s="87">
        <v>2015</v>
      </c>
      <c r="AB117" s="87">
        <v>2013</v>
      </c>
      <c r="AC117" s="87">
        <v>2013</v>
      </c>
      <c r="AD117" s="87">
        <v>2013</v>
      </c>
      <c r="AE117" s="87">
        <v>2013</v>
      </c>
      <c r="AF117" s="87">
        <v>2013</v>
      </c>
      <c r="AG117" s="87">
        <v>2013</v>
      </c>
      <c r="AH117" s="87">
        <v>2016</v>
      </c>
      <c r="AI117" s="87">
        <v>2016</v>
      </c>
      <c r="AJ117" s="87">
        <v>2016</v>
      </c>
      <c r="AK117" s="87">
        <v>2016</v>
      </c>
      <c r="AL117" s="87">
        <v>2013</v>
      </c>
      <c r="AM117" s="16"/>
      <c r="AN117" s="16"/>
      <c r="AO117" s="16"/>
      <c r="AP117" s="16"/>
      <c r="AQ117" s="16"/>
      <c r="AR117" s="16"/>
      <c r="AS117" s="16"/>
      <c r="AT117" s="16"/>
      <c r="AU117" s="16"/>
      <c r="AV117" s="16"/>
      <c r="AW117" s="16"/>
    </row>
    <row r="118" spans="1:49" x14ac:dyDescent="0.25">
      <c r="A118" s="138" t="s">
        <v>86</v>
      </c>
      <c r="B118" s="139" t="s">
        <v>172</v>
      </c>
      <c r="C118" s="140">
        <v>805</v>
      </c>
      <c r="D118" s="87">
        <v>2012</v>
      </c>
      <c r="E118" s="87" t="s">
        <v>423</v>
      </c>
      <c r="F118" s="87" t="s">
        <v>654</v>
      </c>
      <c r="G118" s="87">
        <v>2012</v>
      </c>
      <c r="H118" s="87">
        <v>2012</v>
      </c>
      <c r="I118" s="129" t="s">
        <v>422</v>
      </c>
      <c r="J118" s="87">
        <v>2017</v>
      </c>
      <c r="K118" s="87">
        <v>2017</v>
      </c>
      <c r="L118" s="87">
        <v>2017</v>
      </c>
      <c r="M118" s="87">
        <v>2009</v>
      </c>
      <c r="N118" s="87">
        <v>2013</v>
      </c>
      <c r="O118" s="87">
        <v>2013</v>
      </c>
      <c r="P118" s="87">
        <v>2003</v>
      </c>
      <c r="Q118" s="87">
        <v>2013</v>
      </c>
      <c r="R118" s="87">
        <v>2013</v>
      </c>
      <c r="S118" s="87">
        <v>2013</v>
      </c>
      <c r="T118" s="87" t="s">
        <v>408</v>
      </c>
      <c r="U118" s="87">
        <v>2013</v>
      </c>
      <c r="V118" s="87">
        <v>2002</v>
      </c>
      <c r="W118" s="129">
        <v>2013</v>
      </c>
      <c r="X118" s="87">
        <v>2017</v>
      </c>
      <c r="Y118" s="87">
        <v>2012</v>
      </c>
      <c r="Z118" s="87">
        <v>2015</v>
      </c>
      <c r="AA118" s="87">
        <v>2015</v>
      </c>
      <c r="AB118" s="87">
        <v>2013</v>
      </c>
      <c r="AC118" s="87">
        <v>2013</v>
      </c>
      <c r="AD118" s="87">
        <v>2013</v>
      </c>
      <c r="AE118" s="87">
        <v>2013</v>
      </c>
      <c r="AF118" s="87">
        <v>2013</v>
      </c>
      <c r="AG118" s="87">
        <v>2013</v>
      </c>
      <c r="AH118" s="87">
        <v>2016</v>
      </c>
      <c r="AI118" s="87">
        <v>2016</v>
      </c>
      <c r="AJ118" s="87">
        <v>2016</v>
      </c>
      <c r="AK118" s="87">
        <v>2016</v>
      </c>
      <c r="AL118" s="87">
        <v>2013</v>
      </c>
      <c r="AM118" s="16"/>
      <c r="AN118" s="16"/>
      <c r="AO118" s="16"/>
      <c r="AP118" s="16"/>
      <c r="AQ118" s="16"/>
      <c r="AR118" s="16"/>
      <c r="AS118" s="16"/>
      <c r="AT118" s="16"/>
      <c r="AU118" s="16"/>
      <c r="AV118" s="16"/>
      <c r="AW118" s="16"/>
    </row>
    <row r="119" spans="1:49" x14ac:dyDescent="0.25">
      <c r="A119" s="138" t="s">
        <v>86</v>
      </c>
      <c r="B119" s="139" t="s">
        <v>266</v>
      </c>
      <c r="C119" s="140">
        <v>806</v>
      </c>
      <c r="D119" s="87">
        <v>2012</v>
      </c>
      <c r="E119" s="87" t="s">
        <v>423</v>
      </c>
      <c r="F119" s="87" t="s">
        <v>655</v>
      </c>
      <c r="G119" s="87">
        <v>2012</v>
      </c>
      <c r="H119" s="87">
        <v>2012</v>
      </c>
      <c r="I119" s="129" t="s">
        <v>422</v>
      </c>
      <c r="J119" s="87">
        <v>2017</v>
      </c>
      <c r="K119" s="87">
        <v>2017</v>
      </c>
      <c r="L119" s="87">
        <v>2017</v>
      </c>
      <c r="M119" s="87">
        <v>2009</v>
      </c>
      <c r="N119" s="87">
        <v>2013</v>
      </c>
      <c r="O119" s="87">
        <v>2013</v>
      </c>
      <c r="P119" s="87">
        <v>2003</v>
      </c>
      <c r="Q119" s="87">
        <v>2013</v>
      </c>
      <c r="R119" s="87">
        <v>2013</v>
      </c>
      <c r="S119" s="87">
        <v>2013</v>
      </c>
      <c r="T119" s="87" t="s">
        <v>408</v>
      </c>
      <c r="U119" s="87">
        <v>2013</v>
      </c>
      <c r="V119" s="87">
        <v>2002</v>
      </c>
      <c r="W119" s="129">
        <v>2013</v>
      </c>
      <c r="X119" s="87">
        <v>2017</v>
      </c>
      <c r="Y119" s="87">
        <v>2012</v>
      </c>
      <c r="Z119" s="87">
        <v>2015</v>
      </c>
      <c r="AA119" s="87">
        <v>2015</v>
      </c>
      <c r="AB119" s="87">
        <v>2013</v>
      </c>
      <c r="AC119" s="87">
        <v>2013</v>
      </c>
      <c r="AD119" s="87">
        <v>2013</v>
      </c>
      <c r="AE119" s="87">
        <v>2013</v>
      </c>
      <c r="AF119" s="87">
        <v>2013</v>
      </c>
      <c r="AG119" s="87">
        <v>2013</v>
      </c>
      <c r="AH119" s="87">
        <v>2016</v>
      </c>
      <c r="AI119" s="87">
        <v>2016</v>
      </c>
      <c r="AJ119" s="87">
        <v>2016</v>
      </c>
      <c r="AK119" s="87">
        <v>2016</v>
      </c>
      <c r="AL119" s="87">
        <v>2013</v>
      </c>
      <c r="AM119" s="16"/>
      <c r="AN119" s="16"/>
      <c r="AO119" s="16"/>
      <c r="AP119" s="16"/>
      <c r="AQ119" s="16"/>
      <c r="AR119" s="16"/>
      <c r="AS119" s="16"/>
      <c r="AT119" s="16"/>
      <c r="AU119" s="16"/>
      <c r="AV119" s="16"/>
      <c r="AW119" s="16"/>
    </row>
    <row r="120" spans="1:49" x14ac:dyDescent="0.25">
      <c r="A120" s="138" t="s">
        <v>86</v>
      </c>
      <c r="B120" s="139" t="s">
        <v>193</v>
      </c>
      <c r="C120" s="140">
        <v>807</v>
      </c>
      <c r="D120" s="87">
        <v>2012</v>
      </c>
      <c r="E120" s="87" t="s">
        <v>423</v>
      </c>
      <c r="F120" s="87" t="s">
        <v>656</v>
      </c>
      <c r="G120" s="87">
        <v>2012</v>
      </c>
      <c r="H120" s="87">
        <v>2012</v>
      </c>
      <c r="I120" s="129" t="s">
        <v>422</v>
      </c>
      <c r="J120" s="87">
        <v>2017</v>
      </c>
      <c r="K120" s="87">
        <v>2017</v>
      </c>
      <c r="L120" s="87">
        <v>2017</v>
      </c>
      <c r="M120" s="87">
        <v>2009</v>
      </c>
      <c r="N120" s="87">
        <v>2013</v>
      </c>
      <c r="O120" s="87">
        <v>2013</v>
      </c>
      <c r="P120" s="87">
        <v>2003</v>
      </c>
      <c r="Q120" s="87">
        <v>2013</v>
      </c>
      <c r="R120" s="87">
        <v>2013</v>
      </c>
      <c r="S120" s="87">
        <v>2013</v>
      </c>
      <c r="T120" s="87" t="s">
        <v>408</v>
      </c>
      <c r="U120" s="87">
        <v>2013</v>
      </c>
      <c r="V120" s="87">
        <v>2002</v>
      </c>
      <c r="W120" s="129">
        <v>2013</v>
      </c>
      <c r="X120" s="87">
        <v>2017</v>
      </c>
      <c r="Y120" s="87">
        <v>2012</v>
      </c>
      <c r="Z120" s="87">
        <v>2015</v>
      </c>
      <c r="AA120" s="87">
        <v>2015</v>
      </c>
      <c r="AB120" s="87">
        <v>2013</v>
      </c>
      <c r="AC120" s="87">
        <v>2013</v>
      </c>
      <c r="AD120" s="87">
        <v>2013</v>
      </c>
      <c r="AE120" s="87">
        <v>2013</v>
      </c>
      <c r="AF120" s="87">
        <v>2013</v>
      </c>
      <c r="AG120" s="87">
        <v>2013</v>
      </c>
      <c r="AH120" s="87">
        <v>2016</v>
      </c>
      <c r="AI120" s="87">
        <v>2016</v>
      </c>
      <c r="AJ120" s="87">
        <v>2016</v>
      </c>
      <c r="AK120" s="87">
        <v>2016</v>
      </c>
      <c r="AL120" s="87">
        <v>2013</v>
      </c>
      <c r="AM120" s="16"/>
      <c r="AN120" s="16"/>
      <c r="AO120" s="16"/>
      <c r="AP120" s="16"/>
      <c r="AQ120" s="16"/>
      <c r="AR120" s="16"/>
      <c r="AS120" s="16"/>
      <c r="AT120" s="16"/>
      <c r="AU120" s="16"/>
      <c r="AV120" s="16"/>
      <c r="AW120" s="16"/>
    </row>
    <row r="121" spans="1:49" x14ac:dyDescent="0.25">
      <c r="A121" s="138" t="s">
        <v>86</v>
      </c>
      <c r="B121" s="139" t="s">
        <v>267</v>
      </c>
      <c r="C121" s="140">
        <v>808</v>
      </c>
      <c r="D121" s="87">
        <v>2012</v>
      </c>
      <c r="E121" s="87" t="s">
        <v>423</v>
      </c>
      <c r="F121" s="87" t="s">
        <v>657</v>
      </c>
      <c r="G121" s="87">
        <v>2012</v>
      </c>
      <c r="H121" s="87">
        <v>2012</v>
      </c>
      <c r="I121" s="129" t="s">
        <v>422</v>
      </c>
      <c r="J121" s="87">
        <v>2017</v>
      </c>
      <c r="K121" s="87">
        <v>2017</v>
      </c>
      <c r="L121" s="87">
        <v>2017</v>
      </c>
      <c r="M121" s="87">
        <v>2009</v>
      </c>
      <c r="N121" s="87">
        <v>2013</v>
      </c>
      <c r="O121" s="87">
        <v>2013</v>
      </c>
      <c r="P121" s="87">
        <v>2003</v>
      </c>
      <c r="Q121" s="87">
        <v>2013</v>
      </c>
      <c r="R121" s="87">
        <v>2013</v>
      </c>
      <c r="S121" s="87">
        <v>2013</v>
      </c>
      <c r="T121" s="87" t="s">
        <v>408</v>
      </c>
      <c r="U121" s="87">
        <v>2013</v>
      </c>
      <c r="V121" s="87">
        <v>2002</v>
      </c>
      <c r="W121" s="129">
        <v>2013</v>
      </c>
      <c r="X121" s="87">
        <v>2017</v>
      </c>
      <c r="Y121" s="87">
        <v>2012</v>
      </c>
      <c r="Z121" s="87">
        <v>2015</v>
      </c>
      <c r="AA121" s="87">
        <v>2015</v>
      </c>
      <c r="AB121" s="87">
        <v>2013</v>
      </c>
      <c r="AC121" s="87">
        <v>2013</v>
      </c>
      <c r="AD121" s="87">
        <v>2013</v>
      </c>
      <c r="AE121" s="87">
        <v>2013</v>
      </c>
      <c r="AF121" s="87">
        <v>2013</v>
      </c>
      <c r="AG121" s="87">
        <v>2013</v>
      </c>
      <c r="AH121" s="87">
        <v>2016</v>
      </c>
      <c r="AI121" s="87">
        <v>2016</v>
      </c>
      <c r="AJ121" s="87">
        <v>2016</v>
      </c>
      <c r="AK121" s="87">
        <v>2016</v>
      </c>
      <c r="AL121" s="87">
        <v>2013</v>
      </c>
      <c r="AM121" s="16"/>
      <c r="AN121" s="16"/>
      <c r="AO121" s="16"/>
      <c r="AP121" s="16"/>
      <c r="AQ121" s="16"/>
      <c r="AR121" s="16"/>
      <c r="AS121" s="16"/>
      <c r="AT121" s="16"/>
      <c r="AU121" s="16"/>
      <c r="AV121" s="16"/>
      <c r="AW121" s="16"/>
    </row>
    <row r="122" spans="1:49" x14ac:dyDescent="0.25">
      <c r="A122" s="138" t="s">
        <v>86</v>
      </c>
      <c r="B122" s="139" t="s">
        <v>268</v>
      </c>
      <c r="C122" s="140">
        <v>809</v>
      </c>
      <c r="D122" s="87">
        <v>2012</v>
      </c>
      <c r="E122" s="87" t="s">
        <v>423</v>
      </c>
      <c r="F122" s="87" t="s">
        <v>658</v>
      </c>
      <c r="G122" s="87">
        <v>2012</v>
      </c>
      <c r="H122" s="87">
        <v>2012</v>
      </c>
      <c r="I122" s="129" t="s">
        <v>422</v>
      </c>
      <c r="J122" s="87">
        <v>2017</v>
      </c>
      <c r="K122" s="87">
        <v>2017</v>
      </c>
      <c r="L122" s="87">
        <v>2017</v>
      </c>
      <c r="M122" s="87">
        <v>2009</v>
      </c>
      <c r="N122" s="87">
        <v>2013</v>
      </c>
      <c r="O122" s="87">
        <v>2013</v>
      </c>
      <c r="P122" s="87">
        <v>2003</v>
      </c>
      <c r="Q122" s="87">
        <v>2013</v>
      </c>
      <c r="R122" s="87">
        <v>2013</v>
      </c>
      <c r="S122" s="87">
        <v>2013</v>
      </c>
      <c r="T122" s="87" t="s">
        <v>408</v>
      </c>
      <c r="U122" s="87">
        <v>2013</v>
      </c>
      <c r="V122" s="87">
        <v>2002</v>
      </c>
      <c r="W122" s="129">
        <v>2013</v>
      </c>
      <c r="X122" s="87">
        <v>2017</v>
      </c>
      <c r="Y122" s="87">
        <v>2012</v>
      </c>
      <c r="Z122" s="87">
        <v>2015</v>
      </c>
      <c r="AA122" s="87">
        <v>2015</v>
      </c>
      <c r="AB122" s="87">
        <v>2013</v>
      </c>
      <c r="AC122" s="87">
        <v>2013</v>
      </c>
      <c r="AD122" s="87">
        <v>2013</v>
      </c>
      <c r="AE122" s="87">
        <v>2013</v>
      </c>
      <c r="AF122" s="87">
        <v>2013</v>
      </c>
      <c r="AG122" s="87">
        <v>2013</v>
      </c>
      <c r="AH122" s="87">
        <v>2016</v>
      </c>
      <c r="AI122" s="87">
        <v>2016</v>
      </c>
      <c r="AJ122" s="87">
        <v>2016</v>
      </c>
      <c r="AK122" s="87">
        <v>2016</v>
      </c>
      <c r="AL122" s="87">
        <v>2013</v>
      </c>
      <c r="AM122" s="16"/>
      <c r="AN122" s="16"/>
      <c r="AO122" s="16"/>
      <c r="AP122" s="16"/>
      <c r="AQ122" s="16"/>
      <c r="AR122" s="16"/>
      <c r="AS122" s="16"/>
      <c r="AT122" s="16"/>
      <c r="AU122" s="16"/>
      <c r="AV122" s="16"/>
      <c r="AW122" s="16"/>
    </row>
    <row r="123" spans="1:49" x14ac:dyDescent="0.25">
      <c r="A123" s="138" t="s">
        <v>86</v>
      </c>
      <c r="B123" s="139" t="s">
        <v>269</v>
      </c>
      <c r="C123" s="140">
        <v>810</v>
      </c>
      <c r="D123" s="87">
        <v>2012</v>
      </c>
      <c r="E123" s="87" t="s">
        <v>423</v>
      </c>
      <c r="F123" s="87" t="s">
        <v>659</v>
      </c>
      <c r="G123" s="87">
        <v>2012</v>
      </c>
      <c r="H123" s="87">
        <v>2012</v>
      </c>
      <c r="I123" s="129" t="s">
        <v>422</v>
      </c>
      <c r="J123" s="87">
        <v>2017</v>
      </c>
      <c r="K123" s="87">
        <v>2017</v>
      </c>
      <c r="L123" s="87">
        <v>2017</v>
      </c>
      <c r="M123" s="87">
        <v>2009</v>
      </c>
      <c r="N123" s="87">
        <v>2013</v>
      </c>
      <c r="O123" s="87">
        <v>2013</v>
      </c>
      <c r="P123" s="87">
        <v>2003</v>
      </c>
      <c r="Q123" s="87">
        <v>2013</v>
      </c>
      <c r="R123" s="87">
        <v>2013</v>
      </c>
      <c r="S123" s="87">
        <v>2013</v>
      </c>
      <c r="T123" s="87" t="s">
        <v>408</v>
      </c>
      <c r="U123" s="87">
        <v>2013</v>
      </c>
      <c r="V123" s="87">
        <v>2002</v>
      </c>
      <c r="W123" s="129">
        <v>2013</v>
      </c>
      <c r="X123" s="87">
        <v>2017</v>
      </c>
      <c r="Y123" s="87">
        <v>2012</v>
      </c>
      <c r="Z123" s="87">
        <v>2015</v>
      </c>
      <c r="AA123" s="87">
        <v>2015</v>
      </c>
      <c r="AB123" s="87">
        <v>2013</v>
      </c>
      <c r="AC123" s="87">
        <v>2013</v>
      </c>
      <c r="AD123" s="87">
        <v>2013</v>
      </c>
      <c r="AE123" s="87">
        <v>2013</v>
      </c>
      <c r="AF123" s="87">
        <v>2013</v>
      </c>
      <c r="AG123" s="87">
        <v>2013</v>
      </c>
      <c r="AH123" s="87">
        <v>2016</v>
      </c>
      <c r="AI123" s="87">
        <v>2016</v>
      </c>
      <c r="AJ123" s="87">
        <v>2016</v>
      </c>
      <c r="AK123" s="87">
        <v>2016</v>
      </c>
      <c r="AL123" s="87">
        <v>2013</v>
      </c>
      <c r="AM123" s="16"/>
      <c r="AN123" s="16"/>
      <c r="AO123" s="16"/>
      <c r="AP123" s="16"/>
      <c r="AQ123" s="16"/>
      <c r="AR123" s="16"/>
      <c r="AS123" s="16"/>
      <c r="AT123" s="16"/>
      <c r="AU123" s="16"/>
      <c r="AV123" s="16"/>
      <c r="AW123" s="16"/>
    </row>
    <row r="124" spans="1:49" x14ac:dyDescent="0.25">
      <c r="A124" s="138" t="s">
        <v>86</v>
      </c>
      <c r="B124" s="139" t="s">
        <v>270</v>
      </c>
      <c r="C124" s="140">
        <v>811</v>
      </c>
      <c r="D124" s="87">
        <v>2012</v>
      </c>
      <c r="E124" s="87" t="s">
        <v>423</v>
      </c>
      <c r="F124" s="87" t="s">
        <v>660</v>
      </c>
      <c r="G124" s="87">
        <v>2012</v>
      </c>
      <c r="H124" s="87">
        <v>2012</v>
      </c>
      <c r="I124" s="129" t="s">
        <v>422</v>
      </c>
      <c r="J124" s="87">
        <v>2017</v>
      </c>
      <c r="K124" s="87">
        <v>2017</v>
      </c>
      <c r="L124" s="87">
        <v>2017</v>
      </c>
      <c r="M124" s="87">
        <v>2009</v>
      </c>
      <c r="N124" s="87">
        <v>2013</v>
      </c>
      <c r="O124" s="87">
        <v>2013</v>
      </c>
      <c r="P124" s="87">
        <v>2003</v>
      </c>
      <c r="Q124" s="87">
        <v>2013</v>
      </c>
      <c r="R124" s="87">
        <v>2013</v>
      </c>
      <c r="S124" s="87">
        <v>2013</v>
      </c>
      <c r="T124" s="87" t="s">
        <v>408</v>
      </c>
      <c r="U124" s="87">
        <v>2013</v>
      </c>
      <c r="V124" s="87">
        <v>2002</v>
      </c>
      <c r="W124" s="129">
        <v>2013</v>
      </c>
      <c r="X124" s="87">
        <v>2017</v>
      </c>
      <c r="Y124" s="87">
        <v>2012</v>
      </c>
      <c r="Z124" s="87">
        <v>2015</v>
      </c>
      <c r="AA124" s="87">
        <v>2015</v>
      </c>
      <c r="AB124" s="87">
        <v>2013</v>
      </c>
      <c r="AC124" s="87">
        <v>2013</v>
      </c>
      <c r="AD124" s="87">
        <v>2013</v>
      </c>
      <c r="AE124" s="87">
        <v>2013</v>
      </c>
      <c r="AF124" s="87">
        <v>2013</v>
      </c>
      <c r="AG124" s="87">
        <v>2013</v>
      </c>
      <c r="AH124" s="87">
        <v>2016</v>
      </c>
      <c r="AI124" s="87">
        <v>2016</v>
      </c>
      <c r="AJ124" s="87">
        <v>2016</v>
      </c>
      <c r="AK124" s="87">
        <v>2016</v>
      </c>
      <c r="AL124" s="87">
        <v>2013</v>
      </c>
      <c r="AM124" s="16"/>
      <c r="AN124" s="16"/>
      <c r="AO124" s="16"/>
      <c r="AP124" s="16"/>
      <c r="AQ124" s="16"/>
      <c r="AR124" s="16"/>
      <c r="AS124" s="16"/>
      <c r="AT124" s="16"/>
      <c r="AU124" s="16"/>
      <c r="AV124" s="16"/>
      <c r="AW124" s="16"/>
    </row>
    <row r="125" spans="1:49" x14ac:dyDescent="0.25">
      <c r="A125" s="138" t="s">
        <v>86</v>
      </c>
      <c r="B125" s="139" t="s">
        <v>271</v>
      </c>
      <c r="C125" s="140">
        <v>812</v>
      </c>
      <c r="D125" s="87">
        <v>2012</v>
      </c>
      <c r="E125" s="87" t="s">
        <v>423</v>
      </c>
      <c r="F125" s="87" t="s">
        <v>661</v>
      </c>
      <c r="G125" s="87">
        <v>2012</v>
      </c>
      <c r="H125" s="87">
        <v>2012</v>
      </c>
      <c r="I125" s="129" t="s">
        <v>422</v>
      </c>
      <c r="J125" s="87">
        <v>2017</v>
      </c>
      <c r="K125" s="87">
        <v>2017</v>
      </c>
      <c r="L125" s="87">
        <v>2017</v>
      </c>
      <c r="M125" s="87">
        <v>2009</v>
      </c>
      <c r="N125" s="87">
        <v>2013</v>
      </c>
      <c r="O125" s="87">
        <v>2013</v>
      </c>
      <c r="P125" s="87">
        <v>2003</v>
      </c>
      <c r="Q125" s="87">
        <v>2013</v>
      </c>
      <c r="R125" s="87">
        <v>2013</v>
      </c>
      <c r="S125" s="87">
        <v>2013</v>
      </c>
      <c r="T125" s="87" t="s">
        <v>408</v>
      </c>
      <c r="U125" s="87">
        <v>2013</v>
      </c>
      <c r="V125" s="87">
        <v>2002</v>
      </c>
      <c r="W125" s="129">
        <v>2013</v>
      </c>
      <c r="X125" s="87">
        <v>2017</v>
      </c>
      <c r="Y125" s="87">
        <v>2012</v>
      </c>
      <c r="Z125" s="87">
        <v>2015</v>
      </c>
      <c r="AA125" s="87">
        <v>2015</v>
      </c>
      <c r="AB125" s="87">
        <v>2013</v>
      </c>
      <c r="AC125" s="87">
        <v>2013</v>
      </c>
      <c r="AD125" s="87">
        <v>2013</v>
      </c>
      <c r="AE125" s="87">
        <v>2013</v>
      </c>
      <c r="AF125" s="87">
        <v>2013</v>
      </c>
      <c r="AG125" s="87">
        <v>2013</v>
      </c>
      <c r="AH125" s="87">
        <v>2016</v>
      </c>
      <c r="AI125" s="87">
        <v>2016</v>
      </c>
      <c r="AJ125" s="87">
        <v>2016</v>
      </c>
      <c r="AK125" s="87">
        <v>2016</v>
      </c>
      <c r="AL125" s="87">
        <v>2013</v>
      </c>
      <c r="AM125" s="16"/>
      <c r="AN125" s="16"/>
      <c r="AO125" s="16"/>
      <c r="AP125" s="16"/>
      <c r="AQ125" s="16"/>
      <c r="AR125" s="16"/>
      <c r="AS125" s="16"/>
      <c r="AT125" s="16"/>
      <c r="AU125" s="16"/>
      <c r="AV125" s="16"/>
      <c r="AW125" s="16"/>
    </row>
    <row r="126" spans="1:49" x14ac:dyDescent="0.25">
      <c r="A126" s="138" t="s">
        <v>86</v>
      </c>
      <c r="B126" s="139" t="s">
        <v>272</v>
      </c>
      <c r="C126" s="140">
        <v>813</v>
      </c>
      <c r="D126" s="87">
        <v>2012</v>
      </c>
      <c r="E126" s="87" t="s">
        <v>423</v>
      </c>
      <c r="F126" s="87" t="s">
        <v>662</v>
      </c>
      <c r="G126" s="87">
        <v>2012</v>
      </c>
      <c r="H126" s="87">
        <v>2012</v>
      </c>
      <c r="I126" s="129" t="s">
        <v>422</v>
      </c>
      <c r="J126" s="87">
        <v>2017</v>
      </c>
      <c r="K126" s="87">
        <v>2017</v>
      </c>
      <c r="L126" s="87">
        <v>2017</v>
      </c>
      <c r="M126" s="87">
        <v>2009</v>
      </c>
      <c r="N126" s="87">
        <v>2013</v>
      </c>
      <c r="O126" s="87">
        <v>2013</v>
      </c>
      <c r="P126" s="87">
        <v>2003</v>
      </c>
      <c r="Q126" s="87">
        <v>2013</v>
      </c>
      <c r="R126" s="87">
        <v>2013</v>
      </c>
      <c r="S126" s="87">
        <v>2013</v>
      </c>
      <c r="T126" s="87" t="s">
        <v>408</v>
      </c>
      <c r="U126" s="87">
        <v>2013</v>
      </c>
      <c r="V126" s="87">
        <v>2002</v>
      </c>
      <c r="W126" s="129">
        <v>2013</v>
      </c>
      <c r="X126" s="87">
        <v>2017</v>
      </c>
      <c r="Y126" s="87">
        <v>2012</v>
      </c>
      <c r="Z126" s="87">
        <v>2015</v>
      </c>
      <c r="AA126" s="87">
        <v>2015</v>
      </c>
      <c r="AB126" s="87">
        <v>2013</v>
      </c>
      <c r="AC126" s="87">
        <v>2013</v>
      </c>
      <c r="AD126" s="87">
        <v>2013</v>
      </c>
      <c r="AE126" s="87">
        <v>2013</v>
      </c>
      <c r="AF126" s="87">
        <v>2013</v>
      </c>
      <c r="AG126" s="87">
        <v>2013</v>
      </c>
      <c r="AH126" s="87">
        <v>2016</v>
      </c>
      <c r="AI126" s="87">
        <v>2016</v>
      </c>
      <c r="AJ126" s="87">
        <v>2016</v>
      </c>
      <c r="AK126" s="87">
        <v>2016</v>
      </c>
      <c r="AL126" s="87">
        <v>2013</v>
      </c>
      <c r="AM126" s="16"/>
      <c r="AN126" s="16"/>
      <c r="AO126" s="16"/>
      <c r="AP126" s="16"/>
      <c r="AQ126" s="16"/>
      <c r="AR126" s="16"/>
      <c r="AS126" s="16"/>
      <c r="AT126" s="16"/>
      <c r="AU126" s="16"/>
      <c r="AV126" s="16"/>
      <c r="AW126" s="16"/>
    </row>
    <row r="127" spans="1:49" x14ac:dyDescent="0.25">
      <c r="A127" s="138" t="s">
        <v>86</v>
      </c>
      <c r="B127" s="139" t="s">
        <v>273</v>
      </c>
      <c r="C127" s="140">
        <v>814</v>
      </c>
      <c r="D127" s="87">
        <v>2012</v>
      </c>
      <c r="E127" s="87" t="s">
        <v>423</v>
      </c>
      <c r="F127" s="87" t="s">
        <v>663</v>
      </c>
      <c r="G127" s="87">
        <v>2012</v>
      </c>
      <c r="H127" s="87">
        <v>2012</v>
      </c>
      <c r="I127" s="129" t="s">
        <v>422</v>
      </c>
      <c r="J127" s="87">
        <v>2017</v>
      </c>
      <c r="K127" s="87">
        <v>2017</v>
      </c>
      <c r="L127" s="87">
        <v>2017</v>
      </c>
      <c r="M127" s="87">
        <v>2009</v>
      </c>
      <c r="N127" s="87">
        <v>2013</v>
      </c>
      <c r="O127" s="87">
        <v>2013</v>
      </c>
      <c r="P127" s="87">
        <v>2003</v>
      </c>
      <c r="Q127" s="87">
        <v>2013</v>
      </c>
      <c r="R127" s="87">
        <v>2013</v>
      </c>
      <c r="S127" s="87">
        <v>2013</v>
      </c>
      <c r="T127" s="87" t="s">
        <v>408</v>
      </c>
      <c r="U127" s="87">
        <v>2013</v>
      </c>
      <c r="V127" s="87">
        <v>2002</v>
      </c>
      <c r="W127" s="129">
        <v>2013</v>
      </c>
      <c r="X127" s="87">
        <v>2017</v>
      </c>
      <c r="Y127" s="87">
        <v>2012</v>
      </c>
      <c r="Z127" s="87">
        <v>2015</v>
      </c>
      <c r="AA127" s="87">
        <v>2015</v>
      </c>
      <c r="AB127" s="87">
        <v>2013</v>
      </c>
      <c r="AC127" s="87">
        <v>2013</v>
      </c>
      <c r="AD127" s="87">
        <v>2013</v>
      </c>
      <c r="AE127" s="87">
        <v>2013</v>
      </c>
      <c r="AF127" s="87">
        <v>2013</v>
      </c>
      <c r="AG127" s="87">
        <v>2013</v>
      </c>
      <c r="AH127" s="87">
        <v>2016</v>
      </c>
      <c r="AI127" s="87">
        <v>2016</v>
      </c>
      <c r="AJ127" s="87">
        <v>2016</v>
      </c>
      <c r="AK127" s="87">
        <v>2016</v>
      </c>
      <c r="AL127" s="87">
        <v>2013</v>
      </c>
      <c r="AM127" s="16"/>
      <c r="AN127" s="16"/>
      <c r="AO127" s="16"/>
      <c r="AP127" s="16"/>
      <c r="AQ127" s="16"/>
      <c r="AR127" s="16"/>
      <c r="AS127" s="16"/>
      <c r="AT127" s="16"/>
      <c r="AU127" s="16"/>
      <c r="AV127" s="16"/>
      <c r="AW127" s="16"/>
    </row>
    <row r="128" spans="1:49" x14ac:dyDescent="0.25">
      <c r="A128" s="138" t="s">
        <v>86</v>
      </c>
      <c r="B128" s="139" t="s">
        <v>274</v>
      </c>
      <c r="C128" s="140">
        <v>815</v>
      </c>
      <c r="D128" s="87">
        <v>2012</v>
      </c>
      <c r="E128" s="87" t="s">
        <v>423</v>
      </c>
      <c r="F128" s="87" t="s">
        <v>664</v>
      </c>
      <c r="G128" s="87">
        <v>2012</v>
      </c>
      <c r="H128" s="87">
        <v>2012</v>
      </c>
      <c r="I128" s="129" t="s">
        <v>422</v>
      </c>
      <c r="J128" s="87">
        <v>2017</v>
      </c>
      <c r="K128" s="87">
        <v>2017</v>
      </c>
      <c r="L128" s="87">
        <v>2017</v>
      </c>
      <c r="M128" s="87">
        <v>2009</v>
      </c>
      <c r="N128" s="87">
        <v>2013</v>
      </c>
      <c r="O128" s="87">
        <v>2013</v>
      </c>
      <c r="P128" s="87">
        <v>2003</v>
      </c>
      <c r="Q128" s="87">
        <v>2013</v>
      </c>
      <c r="R128" s="87">
        <v>2013</v>
      </c>
      <c r="S128" s="87">
        <v>2013</v>
      </c>
      <c r="T128" s="87" t="s">
        <v>408</v>
      </c>
      <c r="U128" s="87">
        <v>2013</v>
      </c>
      <c r="V128" s="87">
        <v>2002</v>
      </c>
      <c r="W128" s="129">
        <v>2013</v>
      </c>
      <c r="X128" s="87">
        <v>2017</v>
      </c>
      <c r="Y128" s="87">
        <v>2012</v>
      </c>
      <c r="Z128" s="87">
        <v>2015</v>
      </c>
      <c r="AA128" s="87">
        <v>2015</v>
      </c>
      <c r="AB128" s="87">
        <v>2013</v>
      </c>
      <c r="AC128" s="87">
        <v>2013</v>
      </c>
      <c r="AD128" s="87">
        <v>2013</v>
      </c>
      <c r="AE128" s="87">
        <v>2013</v>
      </c>
      <c r="AF128" s="87">
        <v>2013</v>
      </c>
      <c r="AG128" s="87">
        <v>2013</v>
      </c>
      <c r="AH128" s="87">
        <v>2016</v>
      </c>
      <c r="AI128" s="87">
        <v>2016</v>
      </c>
      <c r="AJ128" s="87">
        <v>2016</v>
      </c>
      <c r="AK128" s="87">
        <v>2016</v>
      </c>
      <c r="AL128" s="87">
        <v>2013</v>
      </c>
      <c r="AM128" s="16"/>
      <c r="AN128" s="16"/>
      <c r="AO128" s="16"/>
      <c r="AP128" s="16"/>
      <c r="AQ128" s="16"/>
      <c r="AR128" s="16"/>
      <c r="AS128" s="16"/>
      <c r="AT128" s="16"/>
      <c r="AU128" s="16"/>
      <c r="AV128" s="16"/>
      <c r="AW128" s="16"/>
    </row>
    <row r="129" spans="1:49" x14ac:dyDescent="0.25">
      <c r="A129" s="138" t="s">
        <v>86</v>
      </c>
      <c r="B129" s="139" t="s">
        <v>275</v>
      </c>
      <c r="C129" s="140">
        <v>816</v>
      </c>
      <c r="D129" s="87">
        <v>2012</v>
      </c>
      <c r="E129" s="87" t="s">
        <v>423</v>
      </c>
      <c r="F129" s="87" t="s">
        <v>665</v>
      </c>
      <c r="G129" s="87">
        <v>2012</v>
      </c>
      <c r="H129" s="87">
        <v>2012</v>
      </c>
      <c r="I129" s="129" t="s">
        <v>422</v>
      </c>
      <c r="J129" s="87">
        <v>2017</v>
      </c>
      <c r="K129" s="87">
        <v>2017</v>
      </c>
      <c r="L129" s="87">
        <v>2017</v>
      </c>
      <c r="M129" s="87">
        <v>2009</v>
      </c>
      <c r="N129" s="87">
        <v>2013</v>
      </c>
      <c r="O129" s="87">
        <v>2013</v>
      </c>
      <c r="P129" s="87">
        <v>2003</v>
      </c>
      <c r="Q129" s="87">
        <v>2013</v>
      </c>
      <c r="R129" s="87">
        <v>2013</v>
      </c>
      <c r="S129" s="87">
        <v>2013</v>
      </c>
      <c r="T129" s="87" t="s">
        <v>408</v>
      </c>
      <c r="U129" s="87">
        <v>2013</v>
      </c>
      <c r="V129" s="87">
        <v>2002</v>
      </c>
      <c r="W129" s="129">
        <v>2013</v>
      </c>
      <c r="X129" s="87">
        <v>2017</v>
      </c>
      <c r="Y129" s="87">
        <v>2012</v>
      </c>
      <c r="Z129" s="87">
        <v>2015</v>
      </c>
      <c r="AA129" s="87">
        <v>2015</v>
      </c>
      <c r="AB129" s="87">
        <v>2013</v>
      </c>
      <c r="AC129" s="87">
        <v>2013</v>
      </c>
      <c r="AD129" s="87">
        <v>2013</v>
      </c>
      <c r="AE129" s="87">
        <v>2013</v>
      </c>
      <c r="AF129" s="87">
        <v>2013</v>
      </c>
      <c r="AG129" s="87">
        <v>2013</v>
      </c>
      <c r="AH129" s="87">
        <v>2016</v>
      </c>
      <c r="AI129" s="87">
        <v>2016</v>
      </c>
      <c r="AJ129" s="87">
        <v>2016</v>
      </c>
      <c r="AK129" s="87">
        <v>2016</v>
      </c>
      <c r="AL129" s="87">
        <v>2013</v>
      </c>
      <c r="AM129" s="16"/>
      <c r="AN129" s="16"/>
      <c r="AO129" s="16"/>
      <c r="AP129" s="16"/>
      <c r="AQ129" s="16"/>
      <c r="AR129" s="16"/>
      <c r="AS129" s="16"/>
      <c r="AT129" s="16"/>
      <c r="AU129" s="16"/>
      <c r="AV129" s="16"/>
      <c r="AW129" s="16"/>
    </row>
    <row r="130" spans="1:49" x14ac:dyDescent="0.25">
      <c r="A130" s="138" t="s">
        <v>86</v>
      </c>
      <c r="B130" s="139" t="s">
        <v>276</v>
      </c>
      <c r="C130" s="140">
        <v>817</v>
      </c>
      <c r="D130" s="87">
        <v>2012</v>
      </c>
      <c r="E130" s="87" t="s">
        <v>423</v>
      </c>
      <c r="F130" s="87" t="s">
        <v>666</v>
      </c>
      <c r="G130" s="87">
        <v>2012</v>
      </c>
      <c r="H130" s="87">
        <v>2012</v>
      </c>
      <c r="I130" s="129" t="s">
        <v>422</v>
      </c>
      <c r="J130" s="87">
        <v>2017</v>
      </c>
      <c r="K130" s="87">
        <v>2017</v>
      </c>
      <c r="L130" s="87">
        <v>2017</v>
      </c>
      <c r="M130" s="87">
        <v>2009</v>
      </c>
      <c r="N130" s="87">
        <v>2013</v>
      </c>
      <c r="O130" s="87">
        <v>2013</v>
      </c>
      <c r="P130" s="87">
        <v>2003</v>
      </c>
      <c r="Q130" s="87">
        <v>2013</v>
      </c>
      <c r="R130" s="87">
        <v>2013</v>
      </c>
      <c r="S130" s="87">
        <v>2013</v>
      </c>
      <c r="T130" s="87" t="s">
        <v>408</v>
      </c>
      <c r="U130" s="87">
        <v>2013</v>
      </c>
      <c r="V130" s="87">
        <v>2002</v>
      </c>
      <c r="W130" s="129">
        <v>2013</v>
      </c>
      <c r="X130" s="87">
        <v>2017</v>
      </c>
      <c r="Y130" s="87">
        <v>2012</v>
      </c>
      <c r="Z130" s="87">
        <v>2015</v>
      </c>
      <c r="AA130" s="87">
        <v>2015</v>
      </c>
      <c r="AB130" s="87">
        <v>2013</v>
      </c>
      <c r="AC130" s="87">
        <v>2013</v>
      </c>
      <c r="AD130" s="87">
        <v>2013</v>
      </c>
      <c r="AE130" s="87">
        <v>2013</v>
      </c>
      <c r="AF130" s="87">
        <v>2013</v>
      </c>
      <c r="AG130" s="87">
        <v>2013</v>
      </c>
      <c r="AH130" s="87">
        <v>2016</v>
      </c>
      <c r="AI130" s="87">
        <v>2016</v>
      </c>
      <c r="AJ130" s="87">
        <v>2016</v>
      </c>
      <c r="AK130" s="87">
        <v>2016</v>
      </c>
      <c r="AL130" s="87">
        <v>2013</v>
      </c>
      <c r="AM130" s="16"/>
      <c r="AN130" s="16"/>
      <c r="AO130" s="16"/>
      <c r="AP130" s="16"/>
      <c r="AQ130" s="16"/>
      <c r="AR130" s="16"/>
      <c r="AS130" s="16"/>
      <c r="AT130" s="16"/>
      <c r="AU130" s="16"/>
      <c r="AV130" s="16"/>
      <c r="AW130" s="16"/>
    </row>
    <row r="131" spans="1:49" x14ac:dyDescent="0.25">
      <c r="A131" s="138" t="s">
        <v>86</v>
      </c>
      <c r="B131" s="139" t="s">
        <v>277</v>
      </c>
      <c r="C131" s="140">
        <v>818</v>
      </c>
      <c r="D131" s="87">
        <v>2012</v>
      </c>
      <c r="E131" s="87" t="s">
        <v>423</v>
      </c>
      <c r="F131" s="87" t="s">
        <v>667</v>
      </c>
      <c r="G131" s="87">
        <v>2012</v>
      </c>
      <c r="H131" s="87">
        <v>2012</v>
      </c>
      <c r="I131" s="129" t="s">
        <v>422</v>
      </c>
      <c r="J131" s="87">
        <v>2017</v>
      </c>
      <c r="K131" s="87">
        <v>2017</v>
      </c>
      <c r="L131" s="87">
        <v>2017</v>
      </c>
      <c r="M131" s="87">
        <v>2009</v>
      </c>
      <c r="N131" s="87">
        <v>2013</v>
      </c>
      <c r="O131" s="87">
        <v>2013</v>
      </c>
      <c r="P131" s="87">
        <v>2003</v>
      </c>
      <c r="Q131" s="87">
        <v>2013</v>
      </c>
      <c r="R131" s="87">
        <v>2013</v>
      </c>
      <c r="S131" s="87">
        <v>2013</v>
      </c>
      <c r="T131" s="87" t="s">
        <v>408</v>
      </c>
      <c r="U131" s="87">
        <v>2013</v>
      </c>
      <c r="V131" s="87">
        <v>2002</v>
      </c>
      <c r="W131" s="129">
        <v>2013</v>
      </c>
      <c r="X131" s="87">
        <v>2017</v>
      </c>
      <c r="Y131" s="87">
        <v>2012</v>
      </c>
      <c r="Z131" s="87">
        <v>2015</v>
      </c>
      <c r="AA131" s="87">
        <v>2015</v>
      </c>
      <c r="AB131" s="87">
        <v>2013</v>
      </c>
      <c r="AC131" s="87">
        <v>2013</v>
      </c>
      <c r="AD131" s="87">
        <v>2013</v>
      </c>
      <c r="AE131" s="87">
        <v>2013</v>
      </c>
      <c r="AF131" s="87">
        <v>2013</v>
      </c>
      <c r="AG131" s="87">
        <v>2013</v>
      </c>
      <c r="AH131" s="87">
        <v>2016</v>
      </c>
      <c r="AI131" s="87">
        <v>2016</v>
      </c>
      <c r="AJ131" s="87">
        <v>2016</v>
      </c>
      <c r="AK131" s="87">
        <v>2016</v>
      </c>
      <c r="AL131" s="87">
        <v>2013</v>
      </c>
      <c r="AM131" s="16"/>
      <c r="AN131" s="16"/>
      <c r="AO131" s="16"/>
      <c r="AP131" s="16"/>
      <c r="AQ131" s="16"/>
      <c r="AR131" s="16"/>
      <c r="AS131" s="16"/>
      <c r="AT131" s="16"/>
      <c r="AU131" s="16"/>
      <c r="AV131" s="16"/>
      <c r="AW131" s="16"/>
    </row>
    <row r="132" spans="1:49" x14ac:dyDescent="0.25">
      <c r="A132" s="138" t="s">
        <v>86</v>
      </c>
      <c r="B132" s="139" t="s">
        <v>278</v>
      </c>
      <c r="C132" s="140">
        <v>819</v>
      </c>
      <c r="D132" s="87">
        <v>2012</v>
      </c>
      <c r="E132" s="87" t="s">
        <v>423</v>
      </c>
      <c r="F132" s="87" t="s">
        <v>668</v>
      </c>
      <c r="G132" s="87">
        <v>2012</v>
      </c>
      <c r="H132" s="87">
        <v>2012</v>
      </c>
      <c r="I132" s="129" t="s">
        <v>422</v>
      </c>
      <c r="J132" s="87">
        <v>2017</v>
      </c>
      <c r="K132" s="87">
        <v>2017</v>
      </c>
      <c r="L132" s="87">
        <v>2017</v>
      </c>
      <c r="M132" s="87">
        <v>2009</v>
      </c>
      <c r="N132" s="87">
        <v>2013</v>
      </c>
      <c r="O132" s="87">
        <v>2013</v>
      </c>
      <c r="P132" s="87">
        <v>2003</v>
      </c>
      <c r="Q132" s="87">
        <v>2013</v>
      </c>
      <c r="R132" s="87">
        <v>2013</v>
      </c>
      <c r="S132" s="87">
        <v>2013</v>
      </c>
      <c r="T132" s="87" t="s">
        <v>408</v>
      </c>
      <c r="U132" s="87">
        <v>2013</v>
      </c>
      <c r="V132" s="87">
        <v>2002</v>
      </c>
      <c r="W132" s="129">
        <v>2013</v>
      </c>
      <c r="X132" s="87">
        <v>2017</v>
      </c>
      <c r="Y132" s="87">
        <v>2012</v>
      </c>
      <c r="Z132" s="87">
        <v>2015</v>
      </c>
      <c r="AA132" s="87">
        <v>2015</v>
      </c>
      <c r="AB132" s="87">
        <v>2013</v>
      </c>
      <c r="AC132" s="87">
        <v>2013</v>
      </c>
      <c r="AD132" s="87">
        <v>2013</v>
      </c>
      <c r="AE132" s="87">
        <v>2013</v>
      </c>
      <c r="AF132" s="87">
        <v>2013</v>
      </c>
      <c r="AG132" s="87">
        <v>2013</v>
      </c>
      <c r="AH132" s="87">
        <v>2016</v>
      </c>
      <c r="AI132" s="87">
        <v>2016</v>
      </c>
      <c r="AJ132" s="87">
        <v>2016</v>
      </c>
      <c r="AK132" s="87">
        <v>2016</v>
      </c>
      <c r="AL132" s="87">
        <v>2013</v>
      </c>
      <c r="AM132" s="16"/>
      <c r="AN132" s="16"/>
      <c r="AO132" s="16"/>
      <c r="AP132" s="16"/>
      <c r="AQ132" s="16"/>
      <c r="AR132" s="16"/>
      <c r="AS132" s="16"/>
      <c r="AT132" s="16"/>
      <c r="AU132" s="16"/>
      <c r="AV132" s="16"/>
      <c r="AW132" s="16"/>
    </row>
    <row r="133" spans="1:49" x14ac:dyDescent="0.25">
      <c r="A133" s="138" t="s">
        <v>86</v>
      </c>
      <c r="B133" s="139" t="s">
        <v>279</v>
      </c>
      <c r="C133" s="140">
        <v>820</v>
      </c>
      <c r="D133" s="87">
        <v>2012</v>
      </c>
      <c r="E133" s="87" t="s">
        <v>423</v>
      </c>
      <c r="F133" s="87" t="s">
        <v>669</v>
      </c>
      <c r="G133" s="87">
        <v>2012</v>
      </c>
      <c r="H133" s="87">
        <v>2012</v>
      </c>
      <c r="I133" s="129" t="s">
        <v>422</v>
      </c>
      <c r="J133" s="87">
        <v>2017</v>
      </c>
      <c r="K133" s="87">
        <v>2017</v>
      </c>
      <c r="L133" s="87">
        <v>2017</v>
      </c>
      <c r="M133" s="87">
        <v>2009</v>
      </c>
      <c r="N133" s="87">
        <v>2013</v>
      </c>
      <c r="O133" s="87">
        <v>2013</v>
      </c>
      <c r="P133" s="87">
        <v>2003</v>
      </c>
      <c r="Q133" s="87">
        <v>2013</v>
      </c>
      <c r="R133" s="87">
        <v>2013</v>
      </c>
      <c r="S133" s="87">
        <v>2013</v>
      </c>
      <c r="T133" s="87" t="s">
        <v>408</v>
      </c>
      <c r="U133" s="87">
        <v>2013</v>
      </c>
      <c r="V133" s="87">
        <v>2002</v>
      </c>
      <c r="W133" s="129">
        <v>2013</v>
      </c>
      <c r="X133" s="87">
        <v>2017</v>
      </c>
      <c r="Y133" s="87">
        <v>2012</v>
      </c>
      <c r="Z133" s="87">
        <v>2015</v>
      </c>
      <c r="AA133" s="87">
        <v>2015</v>
      </c>
      <c r="AB133" s="87">
        <v>2013</v>
      </c>
      <c r="AC133" s="87">
        <v>2013</v>
      </c>
      <c r="AD133" s="87">
        <v>2013</v>
      </c>
      <c r="AE133" s="87">
        <v>2013</v>
      </c>
      <c r="AF133" s="87">
        <v>2013</v>
      </c>
      <c r="AG133" s="87">
        <v>2013</v>
      </c>
      <c r="AH133" s="87">
        <v>2016</v>
      </c>
      <c r="AI133" s="87">
        <v>2016</v>
      </c>
      <c r="AJ133" s="87">
        <v>2016</v>
      </c>
      <c r="AK133" s="87">
        <v>2016</v>
      </c>
      <c r="AL133" s="87">
        <v>2013</v>
      </c>
      <c r="AM133" s="16"/>
      <c r="AN133" s="16"/>
      <c r="AO133" s="16"/>
      <c r="AP133" s="16"/>
      <c r="AQ133" s="16"/>
      <c r="AR133" s="16"/>
      <c r="AS133" s="16"/>
      <c r="AT133" s="16"/>
      <c r="AU133" s="16"/>
      <c r="AV133" s="16"/>
      <c r="AW133" s="16"/>
    </row>
    <row r="134" spans="1:49" x14ac:dyDescent="0.25">
      <c r="A134" s="138" t="s">
        <v>86</v>
      </c>
      <c r="B134" s="139" t="s">
        <v>280</v>
      </c>
      <c r="C134" s="140">
        <v>821</v>
      </c>
      <c r="D134" s="87">
        <v>2012</v>
      </c>
      <c r="E134" s="87" t="s">
        <v>423</v>
      </c>
      <c r="F134" s="87" t="s">
        <v>670</v>
      </c>
      <c r="G134" s="87">
        <v>2012</v>
      </c>
      <c r="H134" s="87">
        <v>2012</v>
      </c>
      <c r="I134" s="129" t="s">
        <v>422</v>
      </c>
      <c r="J134" s="87">
        <v>2017</v>
      </c>
      <c r="K134" s="87">
        <v>2017</v>
      </c>
      <c r="L134" s="87">
        <v>2017</v>
      </c>
      <c r="M134" s="87">
        <v>2009</v>
      </c>
      <c r="N134" s="87">
        <v>2013</v>
      </c>
      <c r="O134" s="87">
        <v>2013</v>
      </c>
      <c r="P134" s="87">
        <v>2003</v>
      </c>
      <c r="Q134" s="87">
        <v>2013</v>
      </c>
      <c r="R134" s="87">
        <v>2013</v>
      </c>
      <c r="S134" s="87">
        <v>2013</v>
      </c>
      <c r="T134" s="87" t="s">
        <v>408</v>
      </c>
      <c r="U134" s="87">
        <v>2013</v>
      </c>
      <c r="V134" s="87">
        <v>2002</v>
      </c>
      <c r="W134" s="129">
        <v>2013</v>
      </c>
      <c r="X134" s="87">
        <v>2017</v>
      </c>
      <c r="Y134" s="87">
        <v>2012</v>
      </c>
      <c r="Z134" s="87">
        <v>2015</v>
      </c>
      <c r="AA134" s="87">
        <v>2015</v>
      </c>
      <c r="AB134" s="87">
        <v>2013</v>
      </c>
      <c r="AC134" s="87">
        <v>2013</v>
      </c>
      <c r="AD134" s="87">
        <v>2013</v>
      </c>
      <c r="AE134" s="87">
        <v>2013</v>
      </c>
      <c r="AF134" s="87">
        <v>2013</v>
      </c>
      <c r="AG134" s="87">
        <v>2013</v>
      </c>
      <c r="AH134" s="87">
        <v>2016</v>
      </c>
      <c r="AI134" s="87">
        <v>2016</v>
      </c>
      <c r="AJ134" s="87">
        <v>2016</v>
      </c>
      <c r="AK134" s="87">
        <v>2016</v>
      </c>
      <c r="AL134" s="87">
        <v>2013</v>
      </c>
      <c r="AM134" s="16"/>
      <c r="AN134" s="16"/>
      <c r="AO134" s="16"/>
      <c r="AP134" s="16"/>
      <c r="AQ134" s="16"/>
      <c r="AR134" s="16"/>
      <c r="AS134" s="16"/>
      <c r="AT134" s="16"/>
      <c r="AU134" s="16"/>
      <c r="AV134" s="16"/>
      <c r="AW134" s="16"/>
    </row>
    <row r="135" spans="1:49" x14ac:dyDescent="0.25">
      <c r="A135" s="138" t="s">
        <v>86</v>
      </c>
      <c r="B135" s="139" t="s">
        <v>281</v>
      </c>
      <c r="C135" s="140">
        <v>822</v>
      </c>
      <c r="D135" s="87">
        <v>2012</v>
      </c>
      <c r="E135" s="87" t="s">
        <v>423</v>
      </c>
      <c r="F135" s="87" t="s">
        <v>671</v>
      </c>
      <c r="G135" s="87">
        <v>2012</v>
      </c>
      <c r="H135" s="87">
        <v>2012</v>
      </c>
      <c r="I135" s="129" t="s">
        <v>422</v>
      </c>
      <c r="J135" s="87">
        <v>2017</v>
      </c>
      <c r="K135" s="87">
        <v>2017</v>
      </c>
      <c r="L135" s="87">
        <v>2017</v>
      </c>
      <c r="M135" s="87">
        <v>2009</v>
      </c>
      <c r="N135" s="87">
        <v>2013</v>
      </c>
      <c r="O135" s="87">
        <v>2013</v>
      </c>
      <c r="P135" s="87">
        <v>2003</v>
      </c>
      <c r="Q135" s="87">
        <v>2013</v>
      </c>
      <c r="R135" s="87">
        <v>2013</v>
      </c>
      <c r="S135" s="87">
        <v>2013</v>
      </c>
      <c r="T135" s="87" t="s">
        <v>408</v>
      </c>
      <c r="U135" s="87">
        <v>2013</v>
      </c>
      <c r="V135" s="87">
        <v>2002</v>
      </c>
      <c r="W135" s="129">
        <v>2013</v>
      </c>
      <c r="X135" s="87">
        <v>2017</v>
      </c>
      <c r="Y135" s="87">
        <v>2012</v>
      </c>
      <c r="Z135" s="87">
        <v>2015</v>
      </c>
      <c r="AA135" s="87">
        <v>2015</v>
      </c>
      <c r="AB135" s="87">
        <v>2013</v>
      </c>
      <c r="AC135" s="87">
        <v>2013</v>
      </c>
      <c r="AD135" s="87">
        <v>2013</v>
      </c>
      <c r="AE135" s="87">
        <v>2013</v>
      </c>
      <c r="AF135" s="87">
        <v>2013</v>
      </c>
      <c r="AG135" s="87">
        <v>2013</v>
      </c>
      <c r="AH135" s="87">
        <v>2016</v>
      </c>
      <c r="AI135" s="87">
        <v>2016</v>
      </c>
      <c r="AJ135" s="87">
        <v>2016</v>
      </c>
      <c r="AK135" s="87">
        <v>2016</v>
      </c>
      <c r="AL135" s="87">
        <v>2013</v>
      </c>
      <c r="AM135" s="16"/>
      <c r="AN135" s="16"/>
      <c r="AO135" s="16"/>
      <c r="AP135" s="16"/>
      <c r="AQ135" s="16"/>
      <c r="AR135" s="16"/>
      <c r="AS135" s="16"/>
      <c r="AT135" s="16"/>
      <c r="AU135" s="16"/>
      <c r="AV135" s="16"/>
      <c r="AW135" s="16"/>
    </row>
    <row r="136" spans="1:49" x14ac:dyDescent="0.25">
      <c r="A136" s="138" t="s">
        <v>86</v>
      </c>
      <c r="B136" s="139" t="s">
        <v>282</v>
      </c>
      <c r="C136" s="140">
        <v>823</v>
      </c>
      <c r="D136" s="87">
        <v>2012</v>
      </c>
      <c r="E136" s="87" t="s">
        <v>423</v>
      </c>
      <c r="F136" s="87" t="s">
        <v>672</v>
      </c>
      <c r="G136" s="87">
        <v>2012</v>
      </c>
      <c r="H136" s="87">
        <v>2012</v>
      </c>
      <c r="I136" s="129" t="s">
        <v>422</v>
      </c>
      <c r="J136" s="87">
        <v>2017</v>
      </c>
      <c r="K136" s="87">
        <v>2017</v>
      </c>
      <c r="L136" s="87">
        <v>2017</v>
      </c>
      <c r="M136" s="87">
        <v>2009</v>
      </c>
      <c r="N136" s="87">
        <v>2013</v>
      </c>
      <c r="O136" s="87">
        <v>2013</v>
      </c>
      <c r="P136" s="87">
        <v>2003</v>
      </c>
      <c r="Q136" s="87">
        <v>2013</v>
      </c>
      <c r="R136" s="87">
        <v>2013</v>
      </c>
      <c r="S136" s="87">
        <v>2013</v>
      </c>
      <c r="T136" s="87" t="s">
        <v>408</v>
      </c>
      <c r="U136" s="87">
        <v>2013</v>
      </c>
      <c r="V136" s="87">
        <v>2002</v>
      </c>
      <c r="W136" s="129">
        <v>2013</v>
      </c>
      <c r="X136" s="87">
        <v>2017</v>
      </c>
      <c r="Y136" s="87">
        <v>2012</v>
      </c>
      <c r="Z136" s="87">
        <v>2015</v>
      </c>
      <c r="AA136" s="87">
        <v>2015</v>
      </c>
      <c r="AB136" s="87">
        <v>2013</v>
      </c>
      <c r="AC136" s="87">
        <v>2013</v>
      </c>
      <c r="AD136" s="87">
        <v>2013</v>
      </c>
      <c r="AE136" s="87">
        <v>2013</v>
      </c>
      <c r="AF136" s="87">
        <v>2013</v>
      </c>
      <c r="AG136" s="87">
        <v>2013</v>
      </c>
      <c r="AH136" s="87">
        <v>2016</v>
      </c>
      <c r="AI136" s="87">
        <v>2016</v>
      </c>
      <c r="AJ136" s="87">
        <v>2016</v>
      </c>
      <c r="AK136" s="87">
        <v>2016</v>
      </c>
      <c r="AL136" s="87">
        <v>2013</v>
      </c>
      <c r="AM136" s="16"/>
      <c r="AN136" s="16"/>
      <c r="AO136" s="16"/>
      <c r="AP136" s="16"/>
      <c r="AQ136" s="16"/>
      <c r="AR136" s="16"/>
      <c r="AS136" s="16"/>
      <c r="AT136" s="16"/>
      <c r="AU136" s="16"/>
      <c r="AV136" s="16"/>
      <c r="AW136" s="16"/>
    </row>
    <row r="137" spans="1:49" x14ac:dyDescent="0.25">
      <c r="A137" s="138" t="s">
        <v>86</v>
      </c>
      <c r="B137" s="139" t="s">
        <v>283</v>
      </c>
      <c r="C137" s="140">
        <v>824</v>
      </c>
      <c r="D137" s="87">
        <v>2012</v>
      </c>
      <c r="E137" s="87" t="s">
        <v>423</v>
      </c>
      <c r="F137" s="87" t="s">
        <v>673</v>
      </c>
      <c r="G137" s="87">
        <v>2012</v>
      </c>
      <c r="H137" s="87">
        <v>2012</v>
      </c>
      <c r="I137" s="129" t="s">
        <v>422</v>
      </c>
      <c r="J137" s="87">
        <v>2017</v>
      </c>
      <c r="K137" s="87">
        <v>2017</v>
      </c>
      <c r="L137" s="87">
        <v>2017</v>
      </c>
      <c r="M137" s="87">
        <v>2009</v>
      </c>
      <c r="N137" s="87">
        <v>2013</v>
      </c>
      <c r="O137" s="87">
        <v>2013</v>
      </c>
      <c r="P137" s="87">
        <v>2003</v>
      </c>
      <c r="Q137" s="87">
        <v>2013</v>
      </c>
      <c r="R137" s="87">
        <v>2013</v>
      </c>
      <c r="S137" s="87">
        <v>2013</v>
      </c>
      <c r="T137" s="87" t="s">
        <v>408</v>
      </c>
      <c r="U137" s="87">
        <v>2013</v>
      </c>
      <c r="V137" s="87">
        <v>2002</v>
      </c>
      <c r="W137" s="129">
        <v>2013</v>
      </c>
      <c r="X137" s="87">
        <v>2017</v>
      </c>
      <c r="Y137" s="87">
        <v>2012</v>
      </c>
      <c r="Z137" s="87">
        <v>2015</v>
      </c>
      <c r="AA137" s="87">
        <v>2015</v>
      </c>
      <c r="AB137" s="87">
        <v>2013</v>
      </c>
      <c r="AC137" s="87">
        <v>2013</v>
      </c>
      <c r="AD137" s="87">
        <v>2013</v>
      </c>
      <c r="AE137" s="87">
        <v>2013</v>
      </c>
      <c r="AF137" s="87">
        <v>2013</v>
      </c>
      <c r="AG137" s="87">
        <v>2013</v>
      </c>
      <c r="AH137" s="87">
        <v>2016</v>
      </c>
      <c r="AI137" s="87">
        <v>2016</v>
      </c>
      <c r="AJ137" s="87">
        <v>2016</v>
      </c>
      <c r="AK137" s="87">
        <v>2016</v>
      </c>
      <c r="AL137" s="87">
        <v>2013</v>
      </c>
      <c r="AM137" s="16"/>
      <c r="AN137" s="16"/>
      <c r="AO137" s="16"/>
      <c r="AP137" s="16"/>
      <c r="AQ137" s="16"/>
      <c r="AR137" s="16"/>
      <c r="AS137" s="16"/>
      <c r="AT137" s="16"/>
      <c r="AU137" s="16"/>
      <c r="AV137" s="16"/>
      <c r="AW137" s="16"/>
    </row>
    <row r="138" spans="1:49" x14ac:dyDescent="0.25">
      <c r="A138" s="138" t="s">
        <v>86</v>
      </c>
      <c r="B138" s="139" t="s">
        <v>284</v>
      </c>
      <c r="C138" s="140">
        <v>825</v>
      </c>
      <c r="D138" s="87">
        <v>2012</v>
      </c>
      <c r="E138" s="87" t="s">
        <v>423</v>
      </c>
      <c r="F138" s="87" t="s">
        <v>674</v>
      </c>
      <c r="G138" s="87">
        <v>2012</v>
      </c>
      <c r="H138" s="87">
        <v>2012</v>
      </c>
      <c r="I138" s="129" t="s">
        <v>422</v>
      </c>
      <c r="J138" s="87">
        <v>2017</v>
      </c>
      <c r="K138" s="87">
        <v>2017</v>
      </c>
      <c r="L138" s="87">
        <v>2017</v>
      </c>
      <c r="M138" s="87">
        <v>2009</v>
      </c>
      <c r="N138" s="87">
        <v>2013</v>
      </c>
      <c r="O138" s="87">
        <v>2013</v>
      </c>
      <c r="P138" s="87">
        <v>2003</v>
      </c>
      <c r="Q138" s="87">
        <v>2013</v>
      </c>
      <c r="R138" s="87">
        <v>2013</v>
      </c>
      <c r="S138" s="87">
        <v>2013</v>
      </c>
      <c r="T138" s="87" t="s">
        <v>408</v>
      </c>
      <c r="U138" s="87">
        <v>2013</v>
      </c>
      <c r="V138" s="87">
        <v>2002</v>
      </c>
      <c r="W138" s="129">
        <v>2013</v>
      </c>
      <c r="X138" s="87">
        <v>2017</v>
      </c>
      <c r="Y138" s="87">
        <v>2012</v>
      </c>
      <c r="Z138" s="87">
        <v>2015</v>
      </c>
      <c r="AA138" s="87">
        <v>2015</v>
      </c>
      <c r="AB138" s="87">
        <v>2013</v>
      </c>
      <c r="AC138" s="87">
        <v>2013</v>
      </c>
      <c r="AD138" s="87">
        <v>2013</v>
      </c>
      <c r="AE138" s="87">
        <v>2013</v>
      </c>
      <c r="AF138" s="87">
        <v>2013</v>
      </c>
      <c r="AG138" s="87">
        <v>2013</v>
      </c>
      <c r="AH138" s="87">
        <v>2016</v>
      </c>
      <c r="AI138" s="87">
        <v>2016</v>
      </c>
      <c r="AJ138" s="87">
        <v>2016</v>
      </c>
      <c r="AK138" s="87">
        <v>2016</v>
      </c>
      <c r="AL138" s="87">
        <v>2013</v>
      </c>
      <c r="AM138" s="16"/>
      <c r="AN138" s="16"/>
      <c r="AO138" s="16"/>
      <c r="AP138" s="16"/>
      <c r="AQ138" s="16"/>
      <c r="AR138" s="16"/>
      <c r="AS138" s="16"/>
      <c r="AT138" s="16"/>
      <c r="AU138" s="16"/>
      <c r="AV138" s="16"/>
      <c r="AW138" s="16"/>
    </row>
    <row r="139" spans="1:49" x14ac:dyDescent="0.25">
      <c r="A139" s="138" t="s">
        <v>86</v>
      </c>
      <c r="B139" s="139" t="s">
        <v>285</v>
      </c>
      <c r="C139" s="140">
        <v>826</v>
      </c>
      <c r="D139" s="87">
        <v>2012</v>
      </c>
      <c r="E139" s="87" t="s">
        <v>423</v>
      </c>
      <c r="F139" s="87" t="s">
        <v>675</v>
      </c>
      <c r="G139" s="87">
        <v>2012</v>
      </c>
      <c r="H139" s="87">
        <v>2012</v>
      </c>
      <c r="I139" s="129" t="s">
        <v>422</v>
      </c>
      <c r="J139" s="87">
        <v>2017</v>
      </c>
      <c r="K139" s="87">
        <v>2017</v>
      </c>
      <c r="L139" s="87">
        <v>2017</v>
      </c>
      <c r="M139" s="87">
        <v>2009</v>
      </c>
      <c r="N139" s="87">
        <v>2013</v>
      </c>
      <c r="O139" s="87">
        <v>2013</v>
      </c>
      <c r="P139" s="87">
        <v>2003</v>
      </c>
      <c r="Q139" s="87">
        <v>2013</v>
      </c>
      <c r="R139" s="87">
        <v>2013</v>
      </c>
      <c r="S139" s="87">
        <v>2013</v>
      </c>
      <c r="T139" s="87" t="s">
        <v>408</v>
      </c>
      <c r="U139" s="87">
        <v>2013</v>
      </c>
      <c r="V139" s="87">
        <v>2002</v>
      </c>
      <c r="W139" s="129">
        <v>2013</v>
      </c>
      <c r="X139" s="87">
        <v>2017</v>
      </c>
      <c r="Y139" s="87">
        <v>2012</v>
      </c>
      <c r="Z139" s="87">
        <v>2015</v>
      </c>
      <c r="AA139" s="87">
        <v>2015</v>
      </c>
      <c r="AB139" s="87">
        <v>2013</v>
      </c>
      <c r="AC139" s="87">
        <v>2013</v>
      </c>
      <c r="AD139" s="87">
        <v>2013</v>
      </c>
      <c r="AE139" s="87">
        <v>2013</v>
      </c>
      <c r="AF139" s="87">
        <v>2013</v>
      </c>
      <c r="AG139" s="87">
        <v>2013</v>
      </c>
      <c r="AH139" s="87">
        <v>2016</v>
      </c>
      <c r="AI139" s="87">
        <v>2016</v>
      </c>
      <c r="AJ139" s="87">
        <v>2016</v>
      </c>
      <c r="AK139" s="87">
        <v>2016</v>
      </c>
      <c r="AL139" s="87">
        <v>2013</v>
      </c>
      <c r="AM139" s="16"/>
      <c r="AN139" s="16"/>
      <c r="AO139" s="16"/>
      <c r="AP139" s="16"/>
      <c r="AQ139" s="16"/>
      <c r="AR139" s="16"/>
      <c r="AS139" s="16"/>
      <c r="AT139" s="16"/>
      <c r="AU139" s="16"/>
      <c r="AV139" s="16"/>
      <c r="AW139" s="16"/>
    </row>
    <row r="140" spans="1:49" x14ac:dyDescent="0.25">
      <c r="A140" s="138" t="s">
        <v>86</v>
      </c>
      <c r="B140" s="139" t="s">
        <v>286</v>
      </c>
      <c r="C140" s="140">
        <v>827</v>
      </c>
      <c r="D140" s="87">
        <v>2012</v>
      </c>
      <c r="E140" s="87" t="s">
        <v>423</v>
      </c>
      <c r="F140" s="87" t="s">
        <v>676</v>
      </c>
      <c r="G140" s="87">
        <v>2012</v>
      </c>
      <c r="H140" s="87">
        <v>2012</v>
      </c>
      <c r="I140" s="129" t="s">
        <v>422</v>
      </c>
      <c r="J140" s="87">
        <v>2017</v>
      </c>
      <c r="K140" s="87">
        <v>2017</v>
      </c>
      <c r="L140" s="87">
        <v>2017</v>
      </c>
      <c r="M140" s="87">
        <v>2009</v>
      </c>
      <c r="N140" s="87">
        <v>2013</v>
      </c>
      <c r="O140" s="87">
        <v>2013</v>
      </c>
      <c r="P140" s="87">
        <v>2003</v>
      </c>
      <c r="Q140" s="87">
        <v>2013</v>
      </c>
      <c r="R140" s="87">
        <v>2013</v>
      </c>
      <c r="S140" s="87">
        <v>2013</v>
      </c>
      <c r="T140" s="87" t="s">
        <v>408</v>
      </c>
      <c r="U140" s="87">
        <v>2013</v>
      </c>
      <c r="V140" s="87">
        <v>2002</v>
      </c>
      <c r="W140" s="129">
        <v>2013</v>
      </c>
      <c r="X140" s="87">
        <v>2017</v>
      </c>
      <c r="Y140" s="87">
        <v>2012</v>
      </c>
      <c r="Z140" s="87">
        <v>2015</v>
      </c>
      <c r="AA140" s="87">
        <v>2015</v>
      </c>
      <c r="AB140" s="87">
        <v>2013</v>
      </c>
      <c r="AC140" s="87">
        <v>2013</v>
      </c>
      <c r="AD140" s="87">
        <v>2013</v>
      </c>
      <c r="AE140" s="87">
        <v>2013</v>
      </c>
      <c r="AF140" s="87">
        <v>2013</v>
      </c>
      <c r="AG140" s="87">
        <v>2013</v>
      </c>
      <c r="AH140" s="87">
        <v>2016</v>
      </c>
      <c r="AI140" s="87">
        <v>2016</v>
      </c>
      <c r="AJ140" s="87">
        <v>2016</v>
      </c>
      <c r="AK140" s="87">
        <v>2016</v>
      </c>
      <c r="AL140" s="87">
        <v>2013</v>
      </c>
      <c r="AM140" s="16"/>
      <c r="AN140" s="16"/>
      <c r="AO140" s="16"/>
      <c r="AP140" s="16"/>
      <c r="AQ140" s="16"/>
      <c r="AR140" s="16"/>
      <c r="AS140" s="16"/>
      <c r="AT140" s="16"/>
      <c r="AU140" s="16"/>
      <c r="AV140" s="16"/>
      <c r="AW140" s="16"/>
    </row>
    <row r="141" spans="1:49" x14ac:dyDescent="0.25">
      <c r="A141" s="138" t="s">
        <v>86</v>
      </c>
      <c r="B141" s="139" t="s">
        <v>287</v>
      </c>
      <c r="C141" s="140">
        <v>828</v>
      </c>
      <c r="D141" s="87">
        <v>2012</v>
      </c>
      <c r="E141" s="87" t="s">
        <v>423</v>
      </c>
      <c r="F141" s="87" t="s">
        <v>677</v>
      </c>
      <c r="G141" s="87">
        <v>2012</v>
      </c>
      <c r="H141" s="87">
        <v>2012</v>
      </c>
      <c r="I141" s="129" t="s">
        <v>422</v>
      </c>
      <c r="J141" s="87">
        <v>2017</v>
      </c>
      <c r="K141" s="87">
        <v>2017</v>
      </c>
      <c r="L141" s="87">
        <v>2017</v>
      </c>
      <c r="M141" s="87">
        <v>2009</v>
      </c>
      <c r="N141" s="87">
        <v>2013</v>
      </c>
      <c r="O141" s="87">
        <v>2013</v>
      </c>
      <c r="P141" s="87">
        <v>2003</v>
      </c>
      <c r="Q141" s="87">
        <v>2013</v>
      </c>
      <c r="R141" s="87">
        <v>2013</v>
      </c>
      <c r="S141" s="87">
        <v>2013</v>
      </c>
      <c r="T141" s="87" t="s">
        <v>408</v>
      </c>
      <c r="U141" s="87">
        <v>2013</v>
      </c>
      <c r="V141" s="87">
        <v>2002</v>
      </c>
      <c r="W141" s="129">
        <v>2013</v>
      </c>
      <c r="X141" s="87">
        <v>2017</v>
      </c>
      <c r="Y141" s="87">
        <v>2012</v>
      </c>
      <c r="Z141" s="87">
        <v>2015</v>
      </c>
      <c r="AA141" s="87">
        <v>2015</v>
      </c>
      <c r="AB141" s="87">
        <v>2013</v>
      </c>
      <c r="AC141" s="87">
        <v>2013</v>
      </c>
      <c r="AD141" s="87">
        <v>2013</v>
      </c>
      <c r="AE141" s="87">
        <v>2013</v>
      </c>
      <c r="AF141" s="87">
        <v>2013</v>
      </c>
      <c r="AG141" s="87">
        <v>2013</v>
      </c>
      <c r="AH141" s="87">
        <v>2016</v>
      </c>
      <c r="AI141" s="87">
        <v>2016</v>
      </c>
      <c r="AJ141" s="87">
        <v>2016</v>
      </c>
      <c r="AK141" s="87">
        <v>2016</v>
      </c>
      <c r="AL141" s="87">
        <v>2013</v>
      </c>
      <c r="AM141" s="16"/>
      <c r="AN141" s="16"/>
      <c r="AO141" s="16"/>
      <c r="AP141" s="16"/>
      <c r="AQ141" s="16"/>
      <c r="AR141" s="16"/>
      <c r="AS141" s="16"/>
      <c r="AT141" s="16"/>
      <c r="AU141" s="16"/>
      <c r="AV141" s="16"/>
      <c r="AW141" s="16"/>
    </row>
    <row r="142" spans="1:49" x14ac:dyDescent="0.25">
      <c r="A142" s="138" t="s">
        <v>288</v>
      </c>
      <c r="B142" s="139" t="s">
        <v>289</v>
      </c>
      <c r="C142" s="140">
        <v>901</v>
      </c>
      <c r="D142" s="87">
        <v>2012</v>
      </c>
      <c r="E142" s="87" t="s">
        <v>423</v>
      </c>
      <c r="F142" s="87" t="s">
        <v>678</v>
      </c>
      <c r="G142" s="87">
        <v>2012</v>
      </c>
      <c r="H142" s="87">
        <v>2012</v>
      </c>
      <c r="I142" s="129" t="s">
        <v>422</v>
      </c>
      <c r="J142" s="87">
        <v>2017</v>
      </c>
      <c r="K142" s="87">
        <v>2017</v>
      </c>
      <c r="L142" s="87">
        <v>2017</v>
      </c>
      <c r="M142" s="87">
        <v>2009</v>
      </c>
      <c r="N142" s="87">
        <v>2013</v>
      </c>
      <c r="O142" s="87">
        <v>2013</v>
      </c>
      <c r="P142" s="87">
        <v>2003</v>
      </c>
      <c r="Q142" s="87">
        <v>2013</v>
      </c>
      <c r="R142" s="87">
        <v>2013</v>
      </c>
      <c r="S142" s="87">
        <v>2013</v>
      </c>
      <c r="T142" s="87" t="s">
        <v>408</v>
      </c>
      <c r="U142" s="87">
        <v>2013</v>
      </c>
      <c r="V142" s="87">
        <v>2002</v>
      </c>
      <c r="W142" s="129">
        <v>2013</v>
      </c>
      <c r="X142" s="87">
        <v>2017</v>
      </c>
      <c r="Y142" s="87">
        <v>2012</v>
      </c>
      <c r="Z142" s="87">
        <v>2015</v>
      </c>
      <c r="AA142" s="87">
        <v>2015</v>
      </c>
      <c r="AB142" s="87">
        <v>2013</v>
      </c>
      <c r="AC142" s="87">
        <v>2013</v>
      </c>
      <c r="AD142" s="87">
        <v>2013</v>
      </c>
      <c r="AE142" s="87">
        <v>2013</v>
      </c>
      <c r="AF142" s="87">
        <v>2013</v>
      </c>
      <c r="AG142" s="87">
        <v>2013</v>
      </c>
      <c r="AH142" s="87">
        <v>2016</v>
      </c>
      <c r="AI142" s="87">
        <v>2016</v>
      </c>
      <c r="AJ142" s="87">
        <v>2016</v>
      </c>
      <c r="AK142" s="87">
        <v>2016</v>
      </c>
      <c r="AL142" s="87">
        <v>2013</v>
      </c>
      <c r="AM142" s="16"/>
      <c r="AN142" s="16"/>
      <c r="AO142" s="16"/>
      <c r="AP142" s="16"/>
      <c r="AQ142" s="16"/>
      <c r="AR142" s="16"/>
      <c r="AS142" s="16"/>
      <c r="AT142" s="16"/>
      <c r="AU142" s="16"/>
      <c r="AV142" s="16"/>
      <c r="AW142" s="16"/>
    </row>
    <row r="143" spans="1:49" x14ac:dyDescent="0.25">
      <c r="A143" s="138" t="s">
        <v>288</v>
      </c>
      <c r="B143" s="139" t="s">
        <v>290</v>
      </c>
      <c r="C143" s="140">
        <v>902</v>
      </c>
      <c r="D143" s="87">
        <v>2012</v>
      </c>
      <c r="E143" s="87" t="s">
        <v>423</v>
      </c>
      <c r="F143" s="87" t="s">
        <v>679</v>
      </c>
      <c r="G143" s="87">
        <v>2012</v>
      </c>
      <c r="H143" s="87">
        <v>2012</v>
      </c>
      <c r="I143" s="129" t="s">
        <v>422</v>
      </c>
      <c r="J143" s="87">
        <v>2017</v>
      </c>
      <c r="K143" s="87">
        <v>2017</v>
      </c>
      <c r="L143" s="87">
        <v>2017</v>
      </c>
      <c r="M143" s="87">
        <v>2009</v>
      </c>
      <c r="N143" s="87">
        <v>2013</v>
      </c>
      <c r="O143" s="87">
        <v>2013</v>
      </c>
      <c r="P143" s="87">
        <v>2003</v>
      </c>
      <c r="Q143" s="87">
        <v>2013</v>
      </c>
      <c r="R143" s="87">
        <v>2013</v>
      </c>
      <c r="S143" s="87">
        <v>2013</v>
      </c>
      <c r="T143" s="87" t="s">
        <v>408</v>
      </c>
      <c r="U143" s="87">
        <v>2013</v>
      </c>
      <c r="V143" s="87">
        <v>2002</v>
      </c>
      <c r="W143" s="129">
        <v>2013</v>
      </c>
      <c r="X143" s="87">
        <v>2017</v>
      </c>
      <c r="Y143" s="87">
        <v>2012</v>
      </c>
      <c r="Z143" s="87">
        <v>2015</v>
      </c>
      <c r="AA143" s="87">
        <v>2015</v>
      </c>
      <c r="AB143" s="87">
        <v>2013</v>
      </c>
      <c r="AC143" s="87">
        <v>2013</v>
      </c>
      <c r="AD143" s="87">
        <v>2013</v>
      </c>
      <c r="AE143" s="87">
        <v>2013</v>
      </c>
      <c r="AF143" s="87">
        <v>2013</v>
      </c>
      <c r="AG143" s="87">
        <v>2013</v>
      </c>
      <c r="AH143" s="87">
        <v>2016</v>
      </c>
      <c r="AI143" s="87">
        <v>2016</v>
      </c>
      <c r="AJ143" s="87">
        <v>2016</v>
      </c>
      <c r="AK143" s="87">
        <v>2016</v>
      </c>
      <c r="AL143" s="87">
        <v>2013</v>
      </c>
      <c r="AM143" s="16"/>
      <c r="AN143" s="16"/>
      <c r="AO143" s="16"/>
      <c r="AP143" s="16"/>
      <c r="AQ143" s="16"/>
      <c r="AR143" s="16"/>
      <c r="AS143" s="16"/>
      <c r="AT143" s="16"/>
      <c r="AU143" s="16"/>
      <c r="AV143" s="16"/>
      <c r="AW143" s="16"/>
    </row>
    <row r="144" spans="1:49" x14ac:dyDescent="0.25">
      <c r="A144" s="138" t="s">
        <v>288</v>
      </c>
      <c r="B144" s="139" t="s">
        <v>291</v>
      </c>
      <c r="C144" s="140">
        <v>903</v>
      </c>
      <c r="D144" s="87">
        <v>2012</v>
      </c>
      <c r="E144" s="87" t="s">
        <v>423</v>
      </c>
      <c r="F144" s="87" t="s">
        <v>680</v>
      </c>
      <c r="G144" s="87">
        <v>2012</v>
      </c>
      <c r="H144" s="87">
        <v>2012</v>
      </c>
      <c r="I144" s="129" t="s">
        <v>422</v>
      </c>
      <c r="J144" s="87">
        <v>2017</v>
      </c>
      <c r="K144" s="87">
        <v>2017</v>
      </c>
      <c r="L144" s="87">
        <v>2017</v>
      </c>
      <c r="M144" s="87">
        <v>2009</v>
      </c>
      <c r="N144" s="87">
        <v>2013</v>
      </c>
      <c r="O144" s="87">
        <v>2013</v>
      </c>
      <c r="P144" s="87">
        <v>2003</v>
      </c>
      <c r="Q144" s="87">
        <v>2013</v>
      </c>
      <c r="R144" s="87">
        <v>2013</v>
      </c>
      <c r="S144" s="87">
        <v>2013</v>
      </c>
      <c r="T144" s="87" t="s">
        <v>408</v>
      </c>
      <c r="U144" s="87">
        <v>2013</v>
      </c>
      <c r="V144" s="87">
        <v>2002</v>
      </c>
      <c r="W144" s="129">
        <v>2013</v>
      </c>
      <c r="X144" s="87">
        <v>2017</v>
      </c>
      <c r="Y144" s="87">
        <v>2012</v>
      </c>
      <c r="Z144" s="87">
        <v>2015</v>
      </c>
      <c r="AA144" s="87">
        <v>2015</v>
      </c>
      <c r="AB144" s="87">
        <v>2013</v>
      </c>
      <c r="AC144" s="87">
        <v>2013</v>
      </c>
      <c r="AD144" s="87">
        <v>2013</v>
      </c>
      <c r="AE144" s="87">
        <v>2013</v>
      </c>
      <c r="AF144" s="87">
        <v>2013</v>
      </c>
      <c r="AG144" s="87">
        <v>2013</v>
      </c>
      <c r="AH144" s="87">
        <v>2016</v>
      </c>
      <c r="AI144" s="87">
        <v>2016</v>
      </c>
      <c r="AJ144" s="87">
        <v>2016</v>
      </c>
      <c r="AK144" s="87">
        <v>2016</v>
      </c>
      <c r="AL144" s="87">
        <v>2013</v>
      </c>
      <c r="AM144" s="16"/>
      <c r="AN144" s="16"/>
      <c r="AO144" s="16"/>
      <c r="AP144" s="16"/>
      <c r="AQ144" s="16"/>
      <c r="AR144" s="16"/>
      <c r="AS144" s="16"/>
      <c r="AT144" s="16"/>
      <c r="AU144" s="16"/>
      <c r="AV144" s="16"/>
      <c r="AW144" s="16"/>
    </row>
    <row r="145" spans="1:49" x14ac:dyDescent="0.25">
      <c r="A145" s="138" t="s">
        <v>288</v>
      </c>
      <c r="B145" s="139" t="s">
        <v>292</v>
      </c>
      <c r="C145" s="140">
        <v>904</v>
      </c>
      <c r="D145" s="87">
        <v>2012</v>
      </c>
      <c r="E145" s="87" t="s">
        <v>423</v>
      </c>
      <c r="F145" s="87" t="s">
        <v>681</v>
      </c>
      <c r="G145" s="87">
        <v>2012</v>
      </c>
      <c r="H145" s="87">
        <v>2012</v>
      </c>
      <c r="I145" s="129" t="s">
        <v>422</v>
      </c>
      <c r="J145" s="87">
        <v>2017</v>
      </c>
      <c r="K145" s="87">
        <v>2017</v>
      </c>
      <c r="L145" s="87">
        <v>2017</v>
      </c>
      <c r="M145" s="87">
        <v>2009</v>
      </c>
      <c r="N145" s="87">
        <v>2013</v>
      </c>
      <c r="O145" s="87">
        <v>2013</v>
      </c>
      <c r="P145" s="87">
        <v>2003</v>
      </c>
      <c r="Q145" s="87">
        <v>2013</v>
      </c>
      <c r="R145" s="87">
        <v>2013</v>
      </c>
      <c r="S145" s="87">
        <v>2013</v>
      </c>
      <c r="T145" s="87" t="s">
        <v>408</v>
      </c>
      <c r="U145" s="87">
        <v>2013</v>
      </c>
      <c r="V145" s="87">
        <v>2002</v>
      </c>
      <c r="W145" s="129">
        <v>2013</v>
      </c>
      <c r="X145" s="87">
        <v>2017</v>
      </c>
      <c r="Y145" s="87">
        <v>2012</v>
      </c>
      <c r="Z145" s="87">
        <v>2015</v>
      </c>
      <c r="AA145" s="87">
        <v>2015</v>
      </c>
      <c r="AB145" s="87">
        <v>2013</v>
      </c>
      <c r="AC145" s="87">
        <v>2013</v>
      </c>
      <c r="AD145" s="87">
        <v>2013</v>
      </c>
      <c r="AE145" s="87">
        <v>2013</v>
      </c>
      <c r="AF145" s="87">
        <v>2013</v>
      </c>
      <c r="AG145" s="87">
        <v>2013</v>
      </c>
      <c r="AH145" s="87">
        <v>2016</v>
      </c>
      <c r="AI145" s="87">
        <v>2016</v>
      </c>
      <c r="AJ145" s="87">
        <v>2016</v>
      </c>
      <c r="AK145" s="87">
        <v>2016</v>
      </c>
      <c r="AL145" s="87">
        <v>2013</v>
      </c>
      <c r="AM145" s="16"/>
      <c r="AN145" s="16"/>
      <c r="AO145" s="16"/>
      <c r="AP145" s="16"/>
      <c r="AQ145" s="16"/>
      <c r="AR145" s="16"/>
      <c r="AS145" s="16"/>
      <c r="AT145" s="16"/>
      <c r="AU145" s="16"/>
      <c r="AV145" s="16"/>
      <c r="AW145" s="16"/>
    </row>
    <row r="146" spans="1:49" x14ac:dyDescent="0.25">
      <c r="A146" s="138" t="s">
        <v>288</v>
      </c>
      <c r="B146" s="139" t="s">
        <v>293</v>
      </c>
      <c r="C146" s="140">
        <v>905</v>
      </c>
      <c r="D146" s="87">
        <v>2012</v>
      </c>
      <c r="E146" s="87" t="s">
        <v>423</v>
      </c>
      <c r="F146" s="87" t="s">
        <v>682</v>
      </c>
      <c r="G146" s="87">
        <v>2012</v>
      </c>
      <c r="H146" s="87">
        <v>2012</v>
      </c>
      <c r="I146" s="129" t="s">
        <v>422</v>
      </c>
      <c r="J146" s="87">
        <v>2017</v>
      </c>
      <c r="K146" s="87">
        <v>2017</v>
      </c>
      <c r="L146" s="87">
        <v>2017</v>
      </c>
      <c r="M146" s="87">
        <v>2009</v>
      </c>
      <c r="N146" s="87">
        <v>2013</v>
      </c>
      <c r="O146" s="87">
        <v>2013</v>
      </c>
      <c r="P146" s="87">
        <v>2003</v>
      </c>
      <c r="Q146" s="87">
        <v>2013</v>
      </c>
      <c r="R146" s="87">
        <v>2013</v>
      </c>
      <c r="S146" s="87">
        <v>2013</v>
      </c>
      <c r="T146" s="87" t="s">
        <v>408</v>
      </c>
      <c r="U146" s="87">
        <v>2013</v>
      </c>
      <c r="V146" s="87">
        <v>2002</v>
      </c>
      <c r="W146" s="129">
        <v>2013</v>
      </c>
      <c r="X146" s="87">
        <v>2017</v>
      </c>
      <c r="Y146" s="87">
        <v>2012</v>
      </c>
      <c r="Z146" s="87">
        <v>2015</v>
      </c>
      <c r="AA146" s="87">
        <v>2015</v>
      </c>
      <c r="AB146" s="87">
        <v>2013</v>
      </c>
      <c r="AC146" s="87">
        <v>2013</v>
      </c>
      <c r="AD146" s="87">
        <v>2013</v>
      </c>
      <c r="AE146" s="87">
        <v>2013</v>
      </c>
      <c r="AF146" s="87">
        <v>2013</v>
      </c>
      <c r="AG146" s="87">
        <v>2013</v>
      </c>
      <c r="AH146" s="87">
        <v>2016</v>
      </c>
      <c r="AI146" s="87">
        <v>2016</v>
      </c>
      <c r="AJ146" s="87">
        <v>2016</v>
      </c>
      <c r="AK146" s="87">
        <v>2016</v>
      </c>
      <c r="AL146" s="87">
        <v>2013</v>
      </c>
      <c r="AM146" s="16"/>
      <c r="AN146" s="16"/>
      <c r="AO146" s="16"/>
      <c r="AP146" s="16"/>
      <c r="AQ146" s="16"/>
      <c r="AR146" s="16"/>
      <c r="AS146" s="16"/>
      <c r="AT146" s="16"/>
      <c r="AU146" s="16"/>
      <c r="AV146" s="16"/>
      <c r="AW146" s="16"/>
    </row>
    <row r="147" spans="1:49" x14ac:dyDescent="0.25">
      <c r="A147" s="138" t="s">
        <v>288</v>
      </c>
      <c r="B147" s="139" t="s">
        <v>294</v>
      </c>
      <c r="C147" s="140">
        <v>906</v>
      </c>
      <c r="D147" s="87">
        <v>2012</v>
      </c>
      <c r="E147" s="87" t="s">
        <v>423</v>
      </c>
      <c r="F147" s="87" t="s">
        <v>683</v>
      </c>
      <c r="G147" s="87">
        <v>2012</v>
      </c>
      <c r="H147" s="87">
        <v>2012</v>
      </c>
      <c r="I147" s="129" t="s">
        <v>422</v>
      </c>
      <c r="J147" s="87">
        <v>2017</v>
      </c>
      <c r="K147" s="87">
        <v>2017</v>
      </c>
      <c r="L147" s="87">
        <v>2017</v>
      </c>
      <c r="M147" s="87">
        <v>2009</v>
      </c>
      <c r="N147" s="87">
        <v>2013</v>
      </c>
      <c r="O147" s="87">
        <v>2013</v>
      </c>
      <c r="P147" s="87">
        <v>2003</v>
      </c>
      <c r="Q147" s="87">
        <v>2013</v>
      </c>
      <c r="R147" s="87">
        <v>2013</v>
      </c>
      <c r="S147" s="87">
        <v>2013</v>
      </c>
      <c r="T147" s="87" t="s">
        <v>408</v>
      </c>
      <c r="U147" s="87">
        <v>2013</v>
      </c>
      <c r="V147" s="87">
        <v>2002</v>
      </c>
      <c r="W147" s="129">
        <v>2013</v>
      </c>
      <c r="X147" s="87">
        <v>2017</v>
      </c>
      <c r="Y147" s="87">
        <v>2012</v>
      </c>
      <c r="Z147" s="87">
        <v>2015</v>
      </c>
      <c r="AA147" s="87">
        <v>2015</v>
      </c>
      <c r="AB147" s="87">
        <v>2013</v>
      </c>
      <c r="AC147" s="87">
        <v>2013</v>
      </c>
      <c r="AD147" s="87">
        <v>2013</v>
      </c>
      <c r="AE147" s="87">
        <v>2013</v>
      </c>
      <c r="AF147" s="87">
        <v>2013</v>
      </c>
      <c r="AG147" s="87">
        <v>2013</v>
      </c>
      <c r="AH147" s="87">
        <v>2016</v>
      </c>
      <c r="AI147" s="87">
        <v>2016</v>
      </c>
      <c r="AJ147" s="87">
        <v>2016</v>
      </c>
      <c r="AK147" s="87">
        <v>2016</v>
      </c>
      <c r="AL147" s="87">
        <v>2013</v>
      </c>
      <c r="AM147" s="16"/>
      <c r="AN147" s="16"/>
      <c r="AO147" s="16"/>
      <c r="AP147" s="16"/>
      <c r="AQ147" s="16"/>
      <c r="AR147" s="16"/>
      <c r="AS147" s="16"/>
      <c r="AT147" s="16"/>
      <c r="AU147" s="16"/>
      <c r="AV147" s="16"/>
      <c r="AW147" s="16"/>
    </row>
    <row r="148" spans="1:49" x14ac:dyDescent="0.25">
      <c r="A148" s="138" t="s">
        <v>295</v>
      </c>
      <c r="B148" s="139" t="s">
        <v>296</v>
      </c>
      <c r="C148" s="140">
        <v>1001</v>
      </c>
      <c r="D148" s="87">
        <v>2012</v>
      </c>
      <c r="E148" s="87" t="s">
        <v>423</v>
      </c>
      <c r="F148" s="87" t="s">
        <v>684</v>
      </c>
      <c r="G148" s="87">
        <v>2012</v>
      </c>
      <c r="H148" s="87">
        <v>2012</v>
      </c>
      <c r="I148" s="129" t="s">
        <v>422</v>
      </c>
      <c r="J148" s="87">
        <v>2017</v>
      </c>
      <c r="K148" s="87">
        <v>2017</v>
      </c>
      <c r="L148" s="87">
        <v>2017</v>
      </c>
      <c r="M148" s="87">
        <v>2009</v>
      </c>
      <c r="N148" s="87">
        <v>2013</v>
      </c>
      <c r="O148" s="87">
        <v>2013</v>
      </c>
      <c r="P148" s="87">
        <v>2003</v>
      </c>
      <c r="Q148" s="87">
        <v>2013</v>
      </c>
      <c r="R148" s="87">
        <v>2013</v>
      </c>
      <c r="S148" s="87">
        <v>2013</v>
      </c>
      <c r="T148" s="87" t="s">
        <v>408</v>
      </c>
      <c r="U148" s="87">
        <v>2013</v>
      </c>
      <c r="V148" s="87">
        <v>2002</v>
      </c>
      <c r="W148" s="129">
        <v>2013</v>
      </c>
      <c r="X148" s="87">
        <v>2017</v>
      </c>
      <c r="Y148" s="87">
        <v>2012</v>
      </c>
      <c r="Z148" s="87">
        <v>2015</v>
      </c>
      <c r="AA148" s="87">
        <v>2015</v>
      </c>
      <c r="AB148" s="87">
        <v>2013</v>
      </c>
      <c r="AC148" s="87">
        <v>2013</v>
      </c>
      <c r="AD148" s="87">
        <v>2013</v>
      </c>
      <c r="AE148" s="87">
        <v>2013</v>
      </c>
      <c r="AF148" s="87">
        <v>2013</v>
      </c>
      <c r="AG148" s="87">
        <v>2013</v>
      </c>
      <c r="AH148" s="87">
        <v>2016</v>
      </c>
      <c r="AI148" s="87">
        <v>2016</v>
      </c>
      <c r="AJ148" s="87">
        <v>2016</v>
      </c>
      <c r="AK148" s="87">
        <v>2016</v>
      </c>
      <c r="AL148" s="87">
        <v>2013</v>
      </c>
      <c r="AM148" s="16"/>
      <c r="AN148" s="16"/>
      <c r="AO148" s="16"/>
      <c r="AP148" s="16"/>
      <c r="AQ148" s="16"/>
      <c r="AR148" s="16"/>
      <c r="AS148" s="16"/>
      <c r="AT148" s="16"/>
      <c r="AU148" s="16"/>
      <c r="AV148" s="16"/>
      <c r="AW148" s="16"/>
    </row>
    <row r="149" spans="1:49" x14ac:dyDescent="0.25">
      <c r="A149" s="138" t="s">
        <v>295</v>
      </c>
      <c r="B149" s="139" t="s">
        <v>297</v>
      </c>
      <c r="C149" s="140">
        <v>1002</v>
      </c>
      <c r="D149" s="87">
        <v>2012</v>
      </c>
      <c r="E149" s="87" t="s">
        <v>423</v>
      </c>
      <c r="F149" s="87" t="s">
        <v>685</v>
      </c>
      <c r="G149" s="87">
        <v>2012</v>
      </c>
      <c r="H149" s="87">
        <v>2012</v>
      </c>
      <c r="I149" s="129" t="s">
        <v>422</v>
      </c>
      <c r="J149" s="87">
        <v>2017</v>
      </c>
      <c r="K149" s="87">
        <v>2017</v>
      </c>
      <c r="L149" s="87">
        <v>2017</v>
      </c>
      <c r="M149" s="87">
        <v>2009</v>
      </c>
      <c r="N149" s="87">
        <v>2013</v>
      </c>
      <c r="O149" s="87">
        <v>2013</v>
      </c>
      <c r="P149" s="87">
        <v>2003</v>
      </c>
      <c r="Q149" s="87">
        <v>2013</v>
      </c>
      <c r="R149" s="87">
        <v>2013</v>
      </c>
      <c r="S149" s="87">
        <v>2013</v>
      </c>
      <c r="T149" s="87" t="s">
        <v>408</v>
      </c>
      <c r="U149" s="87">
        <v>2013</v>
      </c>
      <c r="V149" s="87">
        <v>2002</v>
      </c>
      <c r="W149" s="129">
        <v>2013</v>
      </c>
      <c r="X149" s="87">
        <v>2017</v>
      </c>
      <c r="Y149" s="87">
        <v>2012</v>
      </c>
      <c r="Z149" s="87">
        <v>2015</v>
      </c>
      <c r="AA149" s="87">
        <v>2015</v>
      </c>
      <c r="AB149" s="87">
        <v>2013</v>
      </c>
      <c r="AC149" s="87">
        <v>2013</v>
      </c>
      <c r="AD149" s="87">
        <v>2013</v>
      </c>
      <c r="AE149" s="87">
        <v>2013</v>
      </c>
      <c r="AF149" s="87">
        <v>2013</v>
      </c>
      <c r="AG149" s="87">
        <v>2013</v>
      </c>
      <c r="AH149" s="87">
        <v>2016</v>
      </c>
      <c r="AI149" s="87">
        <v>2016</v>
      </c>
      <c r="AJ149" s="87">
        <v>2016</v>
      </c>
      <c r="AK149" s="87">
        <v>2016</v>
      </c>
      <c r="AL149" s="87">
        <v>2013</v>
      </c>
      <c r="AM149" s="16"/>
      <c r="AN149" s="16"/>
      <c r="AO149" s="16"/>
      <c r="AP149" s="16"/>
      <c r="AQ149" s="16"/>
      <c r="AR149" s="16"/>
      <c r="AS149" s="16"/>
      <c r="AT149" s="16"/>
      <c r="AU149" s="16"/>
      <c r="AV149" s="16"/>
      <c r="AW149" s="16"/>
    </row>
    <row r="150" spans="1:49" x14ac:dyDescent="0.25">
      <c r="A150" s="138" t="s">
        <v>295</v>
      </c>
      <c r="B150" s="139" t="s">
        <v>298</v>
      </c>
      <c r="C150" s="140">
        <v>1003</v>
      </c>
      <c r="D150" s="87">
        <v>2012</v>
      </c>
      <c r="E150" s="87" t="s">
        <v>423</v>
      </c>
      <c r="F150" s="87" t="s">
        <v>686</v>
      </c>
      <c r="G150" s="87">
        <v>2012</v>
      </c>
      <c r="H150" s="87">
        <v>2012</v>
      </c>
      <c r="I150" s="129" t="s">
        <v>422</v>
      </c>
      <c r="J150" s="87">
        <v>2017</v>
      </c>
      <c r="K150" s="87">
        <v>2017</v>
      </c>
      <c r="L150" s="87">
        <v>2017</v>
      </c>
      <c r="M150" s="87">
        <v>2009</v>
      </c>
      <c r="N150" s="87">
        <v>2013</v>
      </c>
      <c r="O150" s="87">
        <v>2013</v>
      </c>
      <c r="P150" s="87">
        <v>2003</v>
      </c>
      <c r="Q150" s="87">
        <v>2013</v>
      </c>
      <c r="R150" s="87">
        <v>2013</v>
      </c>
      <c r="S150" s="87">
        <v>2013</v>
      </c>
      <c r="T150" s="87" t="s">
        <v>408</v>
      </c>
      <c r="U150" s="87">
        <v>2013</v>
      </c>
      <c r="V150" s="87">
        <v>2002</v>
      </c>
      <c r="W150" s="129">
        <v>2013</v>
      </c>
      <c r="X150" s="87">
        <v>2017</v>
      </c>
      <c r="Y150" s="87">
        <v>2012</v>
      </c>
      <c r="Z150" s="87">
        <v>2015</v>
      </c>
      <c r="AA150" s="87">
        <v>2015</v>
      </c>
      <c r="AB150" s="87">
        <v>2013</v>
      </c>
      <c r="AC150" s="87">
        <v>2013</v>
      </c>
      <c r="AD150" s="87">
        <v>2013</v>
      </c>
      <c r="AE150" s="87">
        <v>2013</v>
      </c>
      <c r="AF150" s="87">
        <v>2013</v>
      </c>
      <c r="AG150" s="87">
        <v>2013</v>
      </c>
      <c r="AH150" s="87">
        <v>2016</v>
      </c>
      <c r="AI150" s="87">
        <v>2016</v>
      </c>
      <c r="AJ150" s="87">
        <v>2016</v>
      </c>
      <c r="AK150" s="87">
        <v>2016</v>
      </c>
      <c r="AL150" s="87">
        <v>2013</v>
      </c>
      <c r="AM150" s="16"/>
      <c r="AN150" s="16"/>
      <c r="AO150" s="16"/>
      <c r="AP150" s="16"/>
      <c r="AQ150" s="16"/>
      <c r="AR150" s="16"/>
      <c r="AS150" s="16"/>
      <c r="AT150" s="16"/>
      <c r="AU150" s="16"/>
      <c r="AV150" s="16"/>
      <c r="AW150" s="16"/>
    </row>
    <row r="151" spans="1:49" x14ac:dyDescent="0.25">
      <c r="A151" s="138" t="s">
        <v>295</v>
      </c>
      <c r="B151" s="139" t="s">
        <v>210</v>
      </c>
      <c r="C151" s="140">
        <v>1004</v>
      </c>
      <c r="D151" s="87">
        <v>2012</v>
      </c>
      <c r="E151" s="87" t="s">
        <v>423</v>
      </c>
      <c r="F151" s="87" t="s">
        <v>687</v>
      </c>
      <c r="G151" s="87">
        <v>2012</v>
      </c>
      <c r="H151" s="87">
        <v>2012</v>
      </c>
      <c r="I151" s="129" t="s">
        <v>422</v>
      </c>
      <c r="J151" s="87">
        <v>2017</v>
      </c>
      <c r="K151" s="87">
        <v>2017</v>
      </c>
      <c r="L151" s="87">
        <v>2017</v>
      </c>
      <c r="M151" s="87">
        <v>2009</v>
      </c>
      <c r="N151" s="87">
        <v>2013</v>
      </c>
      <c r="O151" s="87">
        <v>2013</v>
      </c>
      <c r="P151" s="87">
        <v>2003</v>
      </c>
      <c r="Q151" s="87">
        <v>2013</v>
      </c>
      <c r="R151" s="87">
        <v>2013</v>
      </c>
      <c r="S151" s="87">
        <v>2013</v>
      </c>
      <c r="T151" s="87" t="s">
        <v>408</v>
      </c>
      <c r="U151" s="87">
        <v>2013</v>
      </c>
      <c r="V151" s="87">
        <v>2002</v>
      </c>
      <c r="W151" s="129">
        <v>2013</v>
      </c>
      <c r="X151" s="87">
        <v>2017</v>
      </c>
      <c r="Y151" s="87">
        <v>2012</v>
      </c>
      <c r="Z151" s="87">
        <v>2015</v>
      </c>
      <c r="AA151" s="87">
        <v>2015</v>
      </c>
      <c r="AB151" s="87">
        <v>2013</v>
      </c>
      <c r="AC151" s="87">
        <v>2013</v>
      </c>
      <c r="AD151" s="87">
        <v>2013</v>
      </c>
      <c r="AE151" s="87">
        <v>2013</v>
      </c>
      <c r="AF151" s="87">
        <v>2013</v>
      </c>
      <c r="AG151" s="87">
        <v>2013</v>
      </c>
      <c r="AH151" s="87">
        <v>2016</v>
      </c>
      <c r="AI151" s="87">
        <v>2016</v>
      </c>
      <c r="AJ151" s="87">
        <v>2016</v>
      </c>
      <c r="AK151" s="87">
        <v>2016</v>
      </c>
      <c r="AL151" s="87">
        <v>2013</v>
      </c>
      <c r="AM151" s="16"/>
      <c r="AN151" s="16"/>
      <c r="AO151" s="16"/>
      <c r="AP151" s="16"/>
      <c r="AQ151" s="16"/>
      <c r="AR151" s="16"/>
      <c r="AS151" s="16"/>
      <c r="AT151" s="16"/>
      <c r="AU151" s="16"/>
      <c r="AV151" s="16"/>
      <c r="AW151" s="16"/>
    </row>
    <row r="152" spans="1:49" x14ac:dyDescent="0.25">
      <c r="A152" s="138" t="s">
        <v>295</v>
      </c>
      <c r="B152" s="139" t="s">
        <v>214</v>
      </c>
      <c r="C152" s="140">
        <v>1005</v>
      </c>
      <c r="D152" s="87">
        <v>2012</v>
      </c>
      <c r="E152" s="87" t="s">
        <v>423</v>
      </c>
      <c r="F152" s="87" t="s">
        <v>688</v>
      </c>
      <c r="G152" s="87">
        <v>2012</v>
      </c>
      <c r="H152" s="87">
        <v>2012</v>
      </c>
      <c r="I152" s="129" t="s">
        <v>422</v>
      </c>
      <c r="J152" s="87">
        <v>2017</v>
      </c>
      <c r="K152" s="87">
        <v>2017</v>
      </c>
      <c r="L152" s="87">
        <v>2017</v>
      </c>
      <c r="M152" s="87">
        <v>2009</v>
      </c>
      <c r="N152" s="87">
        <v>2013</v>
      </c>
      <c r="O152" s="87">
        <v>2013</v>
      </c>
      <c r="P152" s="87">
        <v>2003</v>
      </c>
      <c r="Q152" s="87">
        <v>2013</v>
      </c>
      <c r="R152" s="87">
        <v>2013</v>
      </c>
      <c r="S152" s="87">
        <v>2013</v>
      </c>
      <c r="T152" s="87" t="s">
        <v>408</v>
      </c>
      <c r="U152" s="87">
        <v>2013</v>
      </c>
      <c r="V152" s="87">
        <v>2002</v>
      </c>
      <c r="W152" s="129">
        <v>2013</v>
      </c>
      <c r="X152" s="87">
        <v>2017</v>
      </c>
      <c r="Y152" s="87">
        <v>2012</v>
      </c>
      <c r="Z152" s="87">
        <v>2015</v>
      </c>
      <c r="AA152" s="87">
        <v>2015</v>
      </c>
      <c r="AB152" s="87">
        <v>2013</v>
      </c>
      <c r="AC152" s="87">
        <v>2013</v>
      </c>
      <c r="AD152" s="87">
        <v>2013</v>
      </c>
      <c r="AE152" s="87">
        <v>2013</v>
      </c>
      <c r="AF152" s="87">
        <v>2013</v>
      </c>
      <c r="AG152" s="87">
        <v>2013</v>
      </c>
      <c r="AH152" s="87">
        <v>2016</v>
      </c>
      <c r="AI152" s="87">
        <v>2016</v>
      </c>
      <c r="AJ152" s="87">
        <v>2016</v>
      </c>
      <c r="AK152" s="87">
        <v>2016</v>
      </c>
      <c r="AL152" s="87">
        <v>2013</v>
      </c>
      <c r="AM152" s="16"/>
      <c r="AN152" s="16"/>
      <c r="AO152" s="16"/>
      <c r="AP152" s="16"/>
      <c r="AQ152" s="16"/>
      <c r="AR152" s="16"/>
      <c r="AS152" s="16"/>
      <c r="AT152" s="16"/>
      <c r="AU152" s="16"/>
      <c r="AV152" s="16"/>
      <c r="AW152" s="16"/>
    </row>
    <row r="153" spans="1:49" x14ac:dyDescent="0.25">
      <c r="A153" s="138" t="s">
        <v>295</v>
      </c>
      <c r="B153" s="139" t="s">
        <v>295</v>
      </c>
      <c r="C153" s="140">
        <v>1006</v>
      </c>
      <c r="D153" s="87">
        <v>2012</v>
      </c>
      <c r="E153" s="87" t="s">
        <v>423</v>
      </c>
      <c r="F153" s="87" t="s">
        <v>689</v>
      </c>
      <c r="G153" s="87">
        <v>2012</v>
      </c>
      <c r="H153" s="87">
        <v>2012</v>
      </c>
      <c r="I153" s="129" t="s">
        <v>422</v>
      </c>
      <c r="J153" s="87">
        <v>2017</v>
      </c>
      <c r="K153" s="87">
        <v>2017</v>
      </c>
      <c r="L153" s="87">
        <v>2017</v>
      </c>
      <c r="M153" s="87">
        <v>2009</v>
      </c>
      <c r="N153" s="87">
        <v>2013</v>
      </c>
      <c r="O153" s="87">
        <v>2013</v>
      </c>
      <c r="P153" s="87">
        <v>2003</v>
      </c>
      <c r="Q153" s="87">
        <v>2013</v>
      </c>
      <c r="R153" s="87">
        <v>2013</v>
      </c>
      <c r="S153" s="87">
        <v>2013</v>
      </c>
      <c r="T153" s="87" t="s">
        <v>408</v>
      </c>
      <c r="U153" s="87">
        <v>2013</v>
      </c>
      <c r="V153" s="87">
        <v>2002</v>
      </c>
      <c r="W153" s="129">
        <v>2013</v>
      </c>
      <c r="X153" s="87">
        <v>2017</v>
      </c>
      <c r="Y153" s="87">
        <v>2012</v>
      </c>
      <c r="Z153" s="87">
        <v>2015</v>
      </c>
      <c r="AA153" s="87">
        <v>2015</v>
      </c>
      <c r="AB153" s="87">
        <v>2013</v>
      </c>
      <c r="AC153" s="87">
        <v>2013</v>
      </c>
      <c r="AD153" s="87">
        <v>2013</v>
      </c>
      <c r="AE153" s="87">
        <v>2013</v>
      </c>
      <c r="AF153" s="87">
        <v>2013</v>
      </c>
      <c r="AG153" s="87">
        <v>2013</v>
      </c>
      <c r="AH153" s="87">
        <v>2016</v>
      </c>
      <c r="AI153" s="87">
        <v>2016</v>
      </c>
      <c r="AJ153" s="87">
        <v>2016</v>
      </c>
      <c r="AK153" s="87">
        <v>2016</v>
      </c>
      <c r="AL153" s="87">
        <v>2013</v>
      </c>
      <c r="AM153" s="16"/>
      <c r="AN153" s="16"/>
      <c r="AO153" s="16"/>
      <c r="AP153" s="16"/>
      <c r="AQ153" s="16"/>
      <c r="AR153" s="16"/>
      <c r="AS153" s="16"/>
      <c r="AT153" s="16"/>
      <c r="AU153" s="16"/>
      <c r="AV153" s="16"/>
      <c r="AW153" s="16"/>
    </row>
    <row r="154" spans="1:49" x14ac:dyDescent="0.25">
      <c r="A154" s="138" t="s">
        <v>295</v>
      </c>
      <c r="B154" s="139" t="s">
        <v>299</v>
      </c>
      <c r="C154" s="140">
        <v>1007</v>
      </c>
      <c r="D154" s="87">
        <v>2012</v>
      </c>
      <c r="E154" s="87" t="s">
        <v>423</v>
      </c>
      <c r="F154" s="87" t="s">
        <v>690</v>
      </c>
      <c r="G154" s="87">
        <v>2012</v>
      </c>
      <c r="H154" s="87">
        <v>2012</v>
      </c>
      <c r="I154" s="129" t="s">
        <v>422</v>
      </c>
      <c r="J154" s="87">
        <v>2017</v>
      </c>
      <c r="K154" s="87">
        <v>2017</v>
      </c>
      <c r="L154" s="87">
        <v>2017</v>
      </c>
      <c r="M154" s="87">
        <v>2009</v>
      </c>
      <c r="N154" s="87">
        <v>2013</v>
      </c>
      <c r="O154" s="87">
        <v>2013</v>
      </c>
      <c r="P154" s="87">
        <v>2003</v>
      </c>
      <c r="Q154" s="87">
        <v>2013</v>
      </c>
      <c r="R154" s="87">
        <v>2013</v>
      </c>
      <c r="S154" s="87">
        <v>2013</v>
      </c>
      <c r="T154" s="87" t="s">
        <v>408</v>
      </c>
      <c r="U154" s="87">
        <v>2013</v>
      </c>
      <c r="V154" s="87">
        <v>2002</v>
      </c>
      <c r="W154" s="129">
        <v>2013</v>
      </c>
      <c r="X154" s="87">
        <v>2017</v>
      </c>
      <c r="Y154" s="87">
        <v>2012</v>
      </c>
      <c r="Z154" s="87">
        <v>2015</v>
      </c>
      <c r="AA154" s="87">
        <v>2015</v>
      </c>
      <c r="AB154" s="87">
        <v>2013</v>
      </c>
      <c r="AC154" s="87">
        <v>2013</v>
      </c>
      <c r="AD154" s="87">
        <v>2013</v>
      </c>
      <c r="AE154" s="87">
        <v>2013</v>
      </c>
      <c r="AF154" s="87">
        <v>2013</v>
      </c>
      <c r="AG154" s="87">
        <v>2013</v>
      </c>
      <c r="AH154" s="87">
        <v>2016</v>
      </c>
      <c r="AI154" s="87">
        <v>2016</v>
      </c>
      <c r="AJ154" s="87">
        <v>2016</v>
      </c>
      <c r="AK154" s="87">
        <v>2016</v>
      </c>
      <c r="AL154" s="87">
        <v>2013</v>
      </c>
      <c r="AM154" s="16"/>
      <c r="AN154" s="16"/>
      <c r="AO154" s="16"/>
      <c r="AP154" s="16"/>
      <c r="AQ154" s="16"/>
      <c r="AR154" s="16"/>
      <c r="AS154" s="16"/>
      <c r="AT154" s="16"/>
      <c r="AU154" s="16"/>
      <c r="AV154" s="16"/>
      <c r="AW154" s="16"/>
    </row>
    <row r="155" spans="1:49" x14ac:dyDescent="0.25">
      <c r="A155" s="138" t="s">
        <v>295</v>
      </c>
      <c r="B155" s="139" t="s">
        <v>300</v>
      </c>
      <c r="C155" s="140">
        <v>1008</v>
      </c>
      <c r="D155" s="87">
        <v>2012</v>
      </c>
      <c r="E155" s="87" t="s">
        <v>423</v>
      </c>
      <c r="F155" s="87" t="s">
        <v>691</v>
      </c>
      <c r="G155" s="87">
        <v>2012</v>
      </c>
      <c r="H155" s="87">
        <v>2012</v>
      </c>
      <c r="I155" s="129" t="s">
        <v>422</v>
      </c>
      <c r="J155" s="87">
        <v>2017</v>
      </c>
      <c r="K155" s="87">
        <v>2017</v>
      </c>
      <c r="L155" s="87">
        <v>2017</v>
      </c>
      <c r="M155" s="87">
        <v>2009</v>
      </c>
      <c r="N155" s="87">
        <v>2013</v>
      </c>
      <c r="O155" s="87">
        <v>2013</v>
      </c>
      <c r="P155" s="87">
        <v>2003</v>
      </c>
      <c r="Q155" s="87">
        <v>2013</v>
      </c>
      <c r="R155" s="87">
        <v>2013</v>
      </c>
      <c r="S155" s="87">
        <v>2013</v>
      </c>
      <c r="T155" s="87" t="s">
        <v>408</v>
      </c>
      <c r="U155" s="87">
        <v>2013</v>
      </c>
      <c r="V155" s="87">
        <v>2002</v>
      </c>
      <c r="W155" s="129">
        <v>2013</v>
      </c>
      <c r="X155" s="87">
        <v>2017</v>
      </c>
      <c r="Y155" s="87">
        <v>2012</v>
      </c>
      <c r="Z155" s="87">
        <v>2015</v>
      </c>
      <c r="AA155" s="87">
        <v>2015</v>
      </c>
      <c r="AB155" s="87">
        <v>2013</v>
      </c>
      <c r="AC155" s="87">
        <v>2013</v>
      </c>
      <c r="AD155" s="87">
        <v>2013</v>
      </c>
      <c r="AE155" s="87">
        <v>2013</v>
      </c>
      <c r="AF155" s="87">
        <v>2013</v>
      </c>
      <c r="AG155" s="87">
        <v>2013</v>
      </c>
      <c r="AH155" s="87">
        <v>2016</v>
      </c>
      <c r="AI155" s="87">
        <v>2016</v>
      </c>
      <c r="AJ155" s="87">
        <v>2016</v>
      </c>
      <c r="AK155" s="87">
        <v>2016</v>
      </c>
      <c r="AL155" s="87">
        <v>2013</v>
      </c>
      <c r="AM155" s="16"/>
      <c r="AN155" s="16"/>
      <c r="AO155" s="16"/>
      <c r="AP155" s="16"/>
      <c r="AQ155" s="16"/>
      <c r="AR155" s="16"/>
      <c r="AS155" s="16"/>
      <c r="AT155" s="16"/>
      <c r="AU155" s="16"/>
      <c r="AV155" s="16"/>
      <c r="AW155" s="16"/>
    </row>
    <row r="156" spans="1:49" x14ac:dyDescent="0.25">
      <c r="A156" s="138" t="s">
        <v>295</v>
      </c>
      <c r="B156" s="139" t="s">
        <v>301</v>
      </c>
      <c r="C156" s="140">
        <v>1009</v>
      </c>
      <c r="D156" s="87">
        <v>2012</v>
      </c>
      <c r="E156" s="87" t="s">
        <v>423</v>
      </c>
      <c r="F156" s="87" t="s">
        <v>692</v>
      </c>
      <c r="G156" s="87">
        <v>2012</v>
      </c>
      <c r="H156" s="87">
        <v>2012</v>
      </c>
      <c r="I156" s="129" t="s">
        <v>422</v>
      </c>
      <c r="J156" s="87">
        <v>2017</v>
      </c>
      <c r="K156" s="87">
        <v>2017</v>
      </c>
      <c r="L156" s="87">
        <v>2017</v>
      </c>
      <c r="M156" s="87">
        <v>2009</v>
      </c>
      <c r="N156" s="87">
        <v>2013</v>
      </c>
      <c r="O156" s="87">
        <v>2013</v>
      </c>
      <c r="P156" s="87">
        <v>2003</v>
      </c>
      <c r="Q156" s="87">
        <v>2013</v>
      </c>
      <c r="R156" s="87">
        <v>2013</v>
      </c>
      <c r="S156" s="87">
        <v>2013</v>
      </c>
      <c r="T156" s="87" t="s">
        <v>408</v>
      </c>
      <c r="U156" s="87">
        <v>2013</v>
      </c>
      <c r="V156" s="87">
        <v>2002</v>
      </c>
      <c r="W156" s="129">
        <v>2013</v>
      </c>
      <c r="X156" s="87">
        <v>2017</v>
      </c>
      <c r="Y156" s="87">
        <v>2012</v>
      </c>
      <c r="Z156" s="87">
        <v>2015</v>
      </c>
      <c r="AA156" s="87">
        <v>2015</v>
      </c>
      <c r="AB156" s="87">
        <v>2013</v>
      </c>
      <c r="AC156" s="87">
        <v>2013</v>
      </c>
      <c r="AD156" s="87">
        <v>2013</v>
      </c>
      <c r="AE156" s="87">
        <v>2013</v>
      </c>
      <c r="AF156" s="87">
        <v>2013</v>
      </c>
      <c r="AG156" s="87">
        <v>2013</v>
      </c>
      <c r="AH156" s="87">
        <v>2016</v>
      </c>
      <c r="AI156" s="87">
        <v>2016</v>
      </c>
      <c r="AJ156" s="87">
        <v>2016</v>
      </c>
      <c r="AK156" s="87">
        <v>2016</v>
      </c>
      <c r="AL156" s="87">
        <v>2013</v>
      </c>
      <c r="AM156" s="16"/>
      <c r="AN156" s="16"/>
      <c r="AO156" s="16"/>
      <c r="AP156" s="16"/>
      <c r="AQ156" s="16"/>
      <c r="AR156" s="16"/>
      <c r="AS156" s="16"/>
      <c r="AT156" s="16"/>
      <c r="AU156" s="16"/>
      <c r="AV156" s="16"/>
      <c r="AW156" s="16"/>
    </row>
    <row r="157" spans="1:49" x14ac:dyDescent="0.25">
      <c r="A157" s="138" t="s">
        <v>295</v>
      </c>
      <c r="B157" s="139" t="s">
        <v>221</v>
      </c>
      <c r="C157" s="140">
        <v>1010</v>
      </c>
      <c r="D157" s="87">
        <v>2012</v>
      </c>
      <c r="E157" s="87" t="s">
        <v>423</v>
      </c>
      <c r="F157" s="87" t="s">
        <v>693</v>
      </c>
      <c r="G157" s="87">
        <v>2012</v>
      </c>
      <c r="H157" s="87">
        <v>2012</v>
      </c>
      <c r="I157" s="129" t="s">
        <v>422</v>
      </c>
      <c r="J157" s="87">
        <v>2017</v>
      </c>
      <c r="K157" s="87">
        <v>2017</v>
      </c>
      <c r="L157" s="87">
        <v>2017</v>
      </c>
      <c r="M157" s="87">
        <v>2009</v>
      </c>
      <c r="N157" s="87">
        <v>2013</v>
      </c>
      <c r="O157" s="87">
        <v>2013</v>
      </c>
      <c r="P157" s="87">
        <v>2003</v>
      </c>
      <c r="Q157" s="87">
        <v>2013</v>
      </c>
      <c r="R157" s="87">
        <v>2013</v>
      </c>
      <c r="S157" s="87">
        <v>2013</v>
      </c>
      <c r="T157" s="87" t="s">
        <v>408</v>
      </c>
      <c r="U157" s="87">
        <v>2013</v>
      </c>
      <c r="V157" s="87">
        <v>2002</v>
      </c>
      <c r="W157" s="129">
        <v>2013</v>
      </c>
      <c r="X157" s="87">
        <v>2017</v>
      </c>
      <c r="Y157" s="87">
        <v>2012</v>
      </c>
      <c r="Z157" s="87">
        <v>2015</v>
      </c>
      <c r="AA157" s="87">
        <v>2015</v>
      </c>
      <c r="AB157" s="87">
        <v>2013</v>
      </c>
      <c r="AC157" s="87">
        <v>2013</v>
      </c>
      <c r="AD157" s="87">
        <v>2013</v>
      </c>
      <c r="AE157" s="87">
        <v>2013</v>
      </c>
      <c r="AF157" s="87">
        <v>2013</v>
      </c>
      <c r="AG157" s="87">
        <v>2013</v>
      </c>
      <c r="AH157" s="87">
        <v>2016</v>
      </c>
      <c r="AI157" s="87">
        <v>2016</v>
      </c>
      <c r="AJ157" s="87">
        <v>2016</v>
      </c>
      <c r="AK157" s="87">
        <v>2016</v>
      </c>
      <c r="AL157" s="87">
        <v>2013</v>
      </c>
      <c r="AM157" s="16"/>
      <c r="AN157" s="16"/>
      <c r="AO157" s="16"/>
      <c r="AP157" s="16"/>
      <c r="AQ157" s="16"/>
      <c r="AR157" s="16"/>
      <c r="AS157" s="16"/>
      <c r="AT157" s="16"/>
      <c r="AU157" s="16"/>
      <c r="AV157" s="16"/>
      <c r="AW157" s="16"/>
    </row>
    <row r="158" spans="1:49" x14ac:dyDescent="0.25">
      <c r="A158" s="138" t="s">
        <v>295</v>
      </c>
      <c r="B158" s="139" t="s">
        <v>244</v>
      </c>
      <c r="C158" s="140">
        <v>1011</v>
      </c>
      <c r="D158" s="87">
        <v>2012</v>
      </c>
      <c r="E158" s="87" t="s">
        <v>423</v>
      </c>
      <c r="F158" s="87" t="s">
        <v>694</v>
      </c>
      <c r="G158" s="87">
        <v>2012</v>
      </c>
      <c r="H158" s="87">
        <v>2012</v>
      </c>
      <c r="I158" s="129" t="s">
        <v>422</v>
      </c>
      <c r="J158" s="87">
        <v>2017</v>
      </c>
      <c r="K158" s="87">
        <v>2017</v>
      </c>
      <c r="L158" s="87">
        <v>2017</v>
      </c>
      <c r="M158" s="87">
        <v>2009</v>
      </c>
      <c r="N158" s="87">
        <v>2013</v>
      </c>
      <c r="O158" s="87">
        <v>2013</v>
      </c>
      <c r="P158" s="87">
        <v>2003</v>
      </c>
      <c r="Q158" s="87">
        <v>2013</v>
      </c>
      <c r="R158" s="87">
        <v>2013</v>
      </c>
      <c r="S158" s="87">
        <v>2013</v>
      </c>
      <c r="T158" s="87" t="s">
        <v>408</v>
      </c>
      <c r="U158" s="87">
        <v>2013</v>
      </c>
      <c r="V158" s="87">
        <v>2002</v>
      </c>
      <c r="W158" s="129">
        <v>2013</v>
      </c>
      <c r="X158" s="87">
        <v>2017</v>
      </c>
      <c r="Y158" s="87">
        <v>2012</v>
      </c>
      <c r="Z158" s="87">
        <v>2015</v>
      </c>
      <c r="AA158" s="87">
        <v>2015</v>
      </c>
      <c r="AB158" s="87">
        <v>2013</v>
      </c>
      <c r="AC158" s="87">
        <v>2013</v>
      </c>
      <c r="AD158" s="87">
        <v>2013</v>
      </c>
      <c r="AE158" s="87">
        <v>2013</v>
      </c>
      <c r="AF158" s="87">
        <v>2013</v>
      </c>
      <c r="AG158" s="87">
        <v>2013</v>
      </c>
      <c r="AH158" s="87">
        <v>2016</v>
      </c>
      <c r="AI158" s="87">
        <v>2016</v>
      </c>
      <c r="AJ158" s="87">
        <v>2016</v>
      </c>
      <c r="AK158" s="87">
        <v>2016</v>
      </c>
      <c r="AL158" s="87">
        <v>2013</v>
      </c>
      <c r="AM158" s="16"/>
      <c r="AN158" s="16"/>
      <c r="AO158" s="16"/>
      <c r="AP158" s="16"/>
      <c r="AQ158" s="16"/>
      <c r="AR158" s="16"/>
      <c r="AS158" s="16"/>
      <c r="AT158" s="16"/>
      <c r="AU158" s="16"/>
      <c r="AV158" s="16"/>
      <c r="AW158" s="16"/>
    </row>
    <row r="159" spans="1:49" x14ac:dyDescent="0.25">
      <c r="A159" s="138" t="s">
        <v>295</v>
      </c>
      <c r="B159" s="139" t="s">
        <v>302</v>
      </c>
      <c r="C159" s="140">
        <v>1012</v>
      </c>
      <c r="D159" s="87">
        <v>2012</v>
      </c>
      <c r="E159" s="87" t="s">
        <v>423</v>
      </c>
      <c r="F159" s="87" t="s">
        <v>695</v>
      </c>
      <c r="G159" s="87">
        <v>2012</v>
      </c>
      <c r="H159" s="87">
        <v>2012</v>
      </c>
      <c r="I159" s="129" t="s">
        <v>422</v>
      </c>
      <c r="J159" s="87">
        <v>2017</v>
      </c>
      <c r="K159" s="87">
        <v>2017</v>
      </c>
      <c r="L159" s="87">
        <v>2017</v>
      </c>
      <c r="M159" s="87">
        <v>2009</v>
      </c>
      <c r="N159" s="87">
        <v>2013</v>
      </c>
      <c r="O159" s="87">
        <v>2013</v>
      </c>
      <c r="P159" s="87">
        <v>2003</v>
      </c>
      <c r="Q159" s="87">
        <v>2013</v>
      </c>
      <c r="R159" s="87">
        <v>2013</v>
      </c>
      <c r="S159" s="87">
        <v>2013</v>
      </c>
      <c r="T159" s="87" t="s">
        <v>408</v>
      </c>
      <c r="U159" s="87">
        <v>2013</v>
      </c>
      <c r="V159" s="87">
        <v>2002</v>
      </c>
      <c r="W159" s="129">
        <v>2013</v>
      </c>
      <c r="X159" s="87">
        <v>2017</v>
      </c>
      <c r="Y159" s="87">
        <v>2012</v>
      </c>
      <c r="Z159" s="87">
        <v>2015</v>
      </c>
      <c r="AA159" s="87">
        <v>2015</v>
      </c>
      <c r="AB159" s="87">
        <v>2013</v>
      </c>
      <c r="AC159" s="87">
        <v>2013</v>
      </c>
      <c r="AD159" s="87">
        <v>2013</v>
      </c>
      <c r="AE159" s="87">
        <v>2013</v>
      </c>
      <c r="AF159" s="87">
        <v>2013</v>
      </c>
      <c r="AG159" s="87">
        <v>2013</v>
      </c>
      <c r="AH159" s="87">
        <v>2016</v>
      </c>
      <c r="AI159" s="87">
        <v>2016</v>
      </c>
      <c r="AJ159" s="87">
        <v>2016</v>
      </c>
      <c r="AK159" s="87">
        <v>2016</v>
      </c>
      <c r="AL159" s="87">
        <v>2013</v>
      </c>
      <c r="AM159" s="16"/>
      <c r="AN159" s="16"/>
      <c r="AO159" s="16"/>
      <c r="AP159" s="16"/>
      <c r="AQ159" s="16"/>
      <c r="AR159" s="16"/>
      <c r="AS159" s="16"/>
      <c r="AT159" s="16"/>
      <c r="AU159" s="16"/>
      <c r="AV159" s="16"/>
      <c r="AW159" s="16"/>
    </row>
    <row r="160" spans="1:49" x14ac:dyDescent="0.25">
      <c r="A160" s="138" t="s">
        <v>295</v>
      </c>
      <c r="B160" s="139" t="s">
        <v>303</v>
      </c>
      <c r="C160" s="140">
        <v>1013</v>
      </c>
      <c r="D160" s="87">
        <v>2012</v>
      </c>
      <c r="E160" s="87" t="s">
        <v>423</v>
      </c>
      <c r="F160" s="87" t="s">
        <v>696</v>
      </c>
      <c r="G160" s="87">
        <v>2012</v>
      </c>
      <c r="H160" s="87">
        <v>2012</v>
      </c>
      <c r="I160" s="129" t="s">
        <v>422</v>
      </c>
      <c r="J160" s="87">
        <v>2017</v>
      </c>
      <c r="K160" s="87">
        <v>2017</v>
      </c>
      <c r="L160" s="87">
        <v>2017</v>
      </c>
      <c r="M160" s="87">
        <v>2009</v>
      </c>
      <c r="N160" s="87">
        <v>2013</v>
      </c>
      <c r="O160" s="87">
        <v>2013</v>
      </c>
      <c r="P160" s="87">
        <v>2003</v>
      </c>
      <c r="Q160" s="87">
        <v>2013</v>
      </c>
      <c r="R160" s="87">
        <v>2013</v>
      </c>
      <c r="S160" s="87">
        <v>2013</v>
      </c>
      <c r="T160" s="87" t="s">
        <v>408</v>
      </c>
      <c r="U160" s="87">
        <v>2013</v>
      </c>
      <c r="V160" s="87">
        <v>2002</v>
      </c>
      <c r="W160" s="129">
        <v>2013</v>
      </c>
      <c r="X160" s="87">
        <v>2017</v>
      </c>
      <c r="Y160" s="87">
        <v>2012</v>
      </c>
      <c r="Z160" s="87">
        <v>2015</v>
      </c>
      <c r="AA160" s="87">
        <v>2015</v>
      </c>
      <c r="AB160" s="87">
        <v>2013</v>
      </c>
      <c r="AC160" s="87">
        <v>2013</v>
      </c>
      <c r="AD160" s="87">
        <v>2013</v>
      </c>
      <c r="AE160" s="87">
        <v>2013</v>
      </c>
      <c r="AF160" s="87">
        <v>2013</v>
      </c>
      <c r="AG160" s="87">
        <v>2013</v>
      </c>
      <c r="AH160" s="87">
        <v>2016</v>
      </c>
      <c r="AI160" s="87">
        <v>2016</v>
      </c>
      <c r="AJ160" s="87">
        <v>2016</v>
      </c>
      <c r="AK160" s="87">
        <v>2016</v>
      </c>
      <c r="AL160" s="87">
        <v>2013</v>
      </c>
      <c r="AM160" s="16"/>
      <c r="AN160" s="16"/>
      <c r="AO160" s="16"/>
      <c r="AP160" s="16"/>
      <c r="AQ160" s="16"/>
      <c r="AR160" s="16"/>
      <c r="AS160" s="16"/>
      <c r="AT160" s="16"/>
      <c r="AU160" s="16"/>
      <c r="AV160" s="16"/>
      <c r="AW160" s="16"/>
    </row>
    <row r="161" spans="1:49" x14ac:dyDescent="0.25">
      <c r="A161" s="138" t="s">
        <v>295</v>
      </c>
      <c r="B161" s="139" t="s">
        <v>280</v>
      </c>
      <c r="C161" s="140">
        <v>1014</v>
      </c>
      <c r="D161" s="87">
        <v>2012</v>
      </c>
      <c r="E161" s="87" t="s">
        <v>423</v>
      </c>
      <c r="F161" s="87" t="s">
        <v>697</v>
      </c>
      <c r="G161" s="87">
        <v>2012</v>
      </c>
      <c r="H161" s="87">
        <v>2012</v>
      </c>
      <c r="I161" s="129" t="s">
        <v>422</v>
      </c>
      <c r="J161" s="87">
        <v>2017</v>
      </c>
      <c r="K161" s="87">
        <v>2017</v>
      </c>
      <c r="L161" s="87">
        <v>2017</v>
      </c>
      <c r="M161" s="87">
        <v>2009</v>
      </c>
      <c r="N161" s="87">
        <v>2013</v>
      </c>
      <c r="O161" s="87">
        <v>2013</v>
      </c>
      <c r="P161" s="87">
        <v>2003</v>
      </c>
      <c r="Q161" s="87">
        <v>2013</v>
      </c>
      <c r="R161" s="87">
        <v>2013</v>
      </c>
      <c r="S161" s="87">
        <v>2013</v>
      </c>
      <c r="T161" s="87" t="s">
        <v>408</v>
      </c>
      <c r="U161" s="87">
        <v>2013</v>
      </c>
      <c r="V161" s="87">
        <v>2002</v>
      </c>
      <c r="W161" s="129">
        <v>2013</v>
      </c>
      <c r="X161" s="87">
        <v>2017</v>
      </c>
      <c r="Y161" s="87">
        <v>2012</v>
      </c>
      <c r="Z161" s="87">
        <v>2015</v>
      </c>
      <c r="AA161" s="87">
        <v>2015</v>
      </c>
      <c r="AB161" s="87">
        <v>2013</v>
      </c>
      <c r="AC161" s="87">
        <v>2013</v>
      </c>
      <c r="AD161" s="87">
        <v>2013</v>
      </c>
      <c r="AE161" s="87">
        <v>2013</v>
      </c>
      <c r="AF161" s="87">
        <v>2013</v>
      </c>
      <c r="AG161" s="87">
        <v>2013</v>
      </c>
      <c r="AH161" s="87">
        <v>2016</v>
      </c>
      <c r="AI161" s="87">
        <v>2016</v>
      </c>
      <c r="AJ161" s="87">
        <v>2016</v>
      </c>
      <c r="AK161" s="87">
        <v>2016</v>
      </c>
      <c r="AL161" s="87">
        <v>2013</v>
      </c>
      <c r="AM161" s="16"/>
      <c r="AN161" s="16"/>
      <c r="AO161" s="16"/>
      <c r="AP161" s="16"/>
      <c r="AQ161" s="16"/>
      <c r="AR161" s="16"/>
      <c r="AS161" s="16"/>
      <c r="AT161" s="16"/>
      <c r="AU161" s="16"/>
      <c r="AV161" s="16"/>
      <c r="AW161" s="16"/>
    </row>
    <row r="162" spans="1:49" x14ac:dyDescent="0.25">
      <c r="A162" s="138" t="s">
        <v>295</v>
      </c>
      <c r="B162" s="139" t="s">
        <v>282</v>
      </c>
      <c r="C162" s="140">
        <v>1015</v>
      </c>
      <c r="D162" s="87">
        <v>2012</v>
      </c>
      <c r="E162" s="87" t="s">
        <v>423</v>
      </c>
      <c r="F162" s="87" t="s">
        <v>698</v>
      </c>
      <c r="G162" s="87">
        <v>2012</v>
      </c>
      <c r="H162" s="87">
        <v>2012</v>
      </c>
      <c r="I162" s="129" t="s">
        <v>422</v>
      </c>
      <c r="J162" s="87">
        <v>2017</v>
      </c>
      <c r="K162" s="87">
        <v>2017</v>
      </c>
      <c r="L162" s="87">
        <v>2017</v>
      </c>
      <c r="M162" s="87">
        <v>2009</v>
      </c>
      <c r="N162" s="87">
        <v>2013</v>
      </c>
      <c r="O162" s="87">
        <v>2013</v>
      </c>
      <c r="P162" s="87">
        <v>2003</v>
      </c>
      <c r="Q162" s="87">
        <v>2013</v>
      </c>
      <c r="R162" s="87">
        <v>2013</v>
      </c>
      <c r="S162" s="87">
        <v>2013</v>
      </c>
      <c r="T162" s="87" t="s">
        <v>408</v>
      </c>
      <c r="U162" s="87">
        <v>2013</v>
      </c>
      <c r="V162" s="87">
        <v>2002</v>
      </c>
      <c r="W162" s="129">
        <v>2013</v>
      </c>
      <c r="X162" s="87">
        <v>2017</v>
      </c>
      <c r="Y162" s="87">
        <v>2012</v>
      </c>
      <c r="Z162" s="87">
        <v>2015</v>
      </c>
      <c r="AA162" s="87">
        <v>2015</v>
      </c>
      <c r="AB162" s="87">
        <v>2013</v>
      </c>
      <c r="AC162" s="87">
        <v>2013</v>
      </c>
      <c r="AD162" s="87">
        <v>2013</v>
      </c>
      <c r="AE162" s="87">
        <v>2013</v>
      </c>
      <c r="AF162" s="87">
        <v>2013</v>
      </c>
      <c r="AG162" s="87">
        <v>2013</v>
      </c>
      <c r="AH162" s="87">
        <v>2016</v>
      </c>
      <c r="AI162" s="87">
        <v>2016</v>
      </c>
      <c r="AJ162" s="87">
        <v>2016</v>
      </c>
      <c r="AK162" s="87">
        <v>2016</v>
      </c>
      <c r="AL162" s="87">
        <v>2013</v>
      </c>
      <c r="AM162" s="16"/>
      <c r="AN162" s="16"/>
      <c r="AO162" s="16"/>
      <c r="AP162" s="16"/>
      <c r="AQ162" s="16"/>
      <c r="AR162" s="16"/>
      <c r="AS162" s="16"/>
      <c r="AT162" s="16"/>
      <c r="AU162" s="16"/>
      <c r="AV162" s="16"/>
      <c r="AW162" s="16"/>
    </row>
    <row r="163" spans="1:49" x14ac:dyDescent="0.25">
      <c r="A163" s="138" t="s">
        <v>295</v>
      </c>
      <c r="B163" s="139" t="s">
        <v>304</v>
      </c>
      <c r="C163" s="140">
        <v>1016</v>
      </c>
      <c r="D163" s="87">
        <v>2012</v>
      </c>
      <c r="E163" s="87" t="s">
        <v>423</v>
      </c>
      <c r="F163" s="87" t="s">
        <v>699</v>
      </c>
      <c r="G163" s="87">
        <v>2012</v>
      </c>
      <c r="H163" s="87">
        <v>2012</v>
      </c>
      <c r="I163" s="129" t="s">
        <v>422</v>
      </c>
      <c r="J163" s="87">
        <v>2017</v>
      </c>
      <c r="K163" s="87">
        <v>2017</v>
      </c>
      <c r="L163" s="87">
        <v>2017</v>
      </c>
      <c r="M163" s="87">
        <v>2009</v>
      </c>
      <c r="N163" s="87">
        <v>2013</v>
      </c>
      <c r="O163" s="87">
        <v>2013</v>
      </c>
      <c r="P163" s="87">
        <v>2003</v>
      </c>
      <c r="Q163" s="87">
        <v>2013</v>
      </c>
      <c r="R163" s="87">
        <v>2013</v>
      </c>
      <c r="S163" s="87">
        <v>2013</v>
      </c>
      <c r="T163" s="87" t="s">
        <v>408</v>
      </c>
      <c r="U163" s="87">
        <v>2013</v>
      </c>
      <c r="V163" s="87">
        <v>2002</v>
      </c>
      <c r="W163" s="129">
        <v>2013</v>
      </c>
      <c r="X163" s="87">
        <v>2017</v>
      </c>
      <c r="Y163" s="87">
        <v>2012</v>
      </c>
      <c r="Z163" s="87">
        <v>2015</v>
      </c>
      <c r="AA163" s="87">
        <v>2015</v>
      </c>
      <c r="AB163" s="87">
        <v>2013</v>
      </c>
      <c r="AC163" s="87">
        <v>2013</v>
      </c>
      <c r="AD163" s="87">
        <v>2013</v>
      </c>
      <c r="AE163" s="87">
        <v>2013</v>
      </c>
      <c r="AF163" s="87">
        <v>2013</v>
      </c>
      <c r="AG163" s="87">
        <v>2013</v>
      </c>
      <c r="AH163" s="87">
        <v>2016</v>
      </c>
      <c r="AI163" s="87">
        <v>2016</v>
      </c>
      <c r="AJ163" s="87">
        <v>2016</v>
      </c>
      <c r="AK163" s="87">
        <v>2016</v>
      </c>
      <c r="AL163" s="87">
        <v>2013</v>
      </c>
      <c r="AM163" s="16"/>
      <c r="AN163" s="16"/>
      <c r="AO163" s="16"/>
      <c r="AP163" s="16"/>
      <c r="AQ163" s="16"/>
      <c r="AR163" s="16"/>
      <c r="AS163" s="16"/>
      <c r="AT163" s="16"/>
      <c r="AU163" s="16"/>
      <c r="AV163" s="16"/>
      <c r="AW163" s="16"/>
    </row>
    <row r="164" spans="1:49" x14ac:dyDescent="0.25">
      <c r="A164" s="138" t="s">
        <v>295</v>
      </c>
      <c r="B164" s="139" t="s">
        <v>305</v>
      </c>
      <c r="C164" s="140">
        <v>1017</v>
      </c>
      <c r="D164" s="87">
        <v>2012</v>
      </c>
      <c r="E164" s="87" t="s">
        <v>423</v>
      </c>
      <c r="F164" s="87" t="s">
        <v>700</v>
      </c>
      <c r="G164" s="87">
        <v>2012</v>
      </c>
      <c r="H164" s="87">
        <v>2012</v>
      </c>
      <c r="I164" s="129" t="s">
        <v>422</v>
      </c>
      <c r="J164" s="87">
        <v>2017</v>
      </c>
      <c r="K164" s="87">
        <v>2017</v>
      </c>
      <c r="L164" s="87">
        <v>2017</v>
      </c>
      <c r="M164" s="87">
        <v>2009</v>
      </c>
      <c r="N164" s="87">
        <v>2013</v>
      </c>
      <c r="O164" s="87">
        <v>2013</v>
      </c>
      <c r="P164" s="87">
        <v>2003</v>
      </c>
      <c r="Q164" s="87">
        <v>2013</v>
      </c>
      <c r="R164" s="87">
        <v>2013</v>
      </c>
      <c r="S164" s="87">
        <v>2013</v>
      </c>
      <c r="T164" s="87" t="s">
        <v>408</v>
      </c>
      <c r="U164" s="87">
        <v>2013</v>
      </c>
      <c r="V164" s="87">
        <v>2002</v>
      </c>
      <c r="W164" s="129">
        <v>2013</v>
      </c>
      <c r="X164" s="87">
        <v>2017</v>
      </c>
      <c r="Y164" s="87">
        <v>2012</v>
      </c>
      <c r="Z164" s="87">
        <v>2015</v>
      </c>
      <c r="AA164" s="87">
        <v>2015</v>
      </c>
      <c r="AB164" s="87">
        <v>2013</v>
      </c>
      <c r="AC164" s="87">
        <v>2013</v>
      </c>
      <c r="AD164" s="87">
        <v>2013</v>
      </c>
      <c r="AE164" s="87">
        <v>2013</v>
      </c>
      <c r="AF164" s="87">
        <v>2013</v>
      </c>
      <c r="AG164" s="87">
        <v>2013</v>
      </c>
      <c r="AH164" s="87">
        <v>2016</v>
      </c>
      <c r="AI164" s="87">
        <v>2016</v>
      </c>
      <c r="AJ164" s="87">
        <v>2016</v>
      </c>
      <c r="AK164" s="87">
        <v>2016</v>
      </c>
      <c r="AL164" s="87">
        <v>2013</v>
      </c>
      <c r="AM164" s="16"/>
      <c r="AN164" s="16"/>
      <c r="AO164" s="16"/>
      <c r="AP164" s="16"/>
      <c r="AQ164" s="16"/>
      <c r="AR164" s="16"/>
      <c r="AS164" s="16"/>
      <c r="AT164" s="16"/>
      <c r="AU164" s="16"/>
      <c r="AV164" s="16"/>
      <c r="AW164" s="16"/>
    </row>
    <row r="165" spans="1:49" x14ac:dyDescent="0.25">
      <c r="A165" s="143" t="s">
        <v>306</v>
      </c>
      <c r="B165" s="145" t="s">
        <v>307</v>
      </c>
      <c r="C165" s="146">
        <v>1101</v>
      </c>
      <c r="D165" s="87">
        <v>2012</v>
      </c>
      <c r="E165" s="87" t="s">
        <v>423</v>
      </c>
      <c r="F165" s="87" t="s">
        <v>701</v>
      </c>
      <c r="G165" s="87">
        <v>2012</v>
      </c>
      <c r="H165" s="87">
        <v>2012</v>
      </c>
      <c r="I165" s="129" t="s">
        <v>422</v>
      </c>
      <c r="J165" s="87">
        <v>2017</v>
      </c>
      <c r="K165" s="87">
        <v>2017</v>
      </c>
      <c r="L165" s="87">
        <v>2017</v>
      </c>
      <c r="M165" s="87">
        <v>2009</v>
      </c>
      <c r="N165" s="87">
        <v>2013</v>
      </c>
      <c r="O165" s="87">
        <v>2013</v>
      </c>
      <c r="P165" s="87">
        <v>2003</v>
      </c>
      <c r="Q165" s="87">
        <v>2013</v>
      </c>
      <c r="R165" s="87">
        <v>2013</v>
      </c>
      <c r="S165" s="87">
        <v>2013</v>
      </c>
      <c r="T165" s="87" t="s">
        <v>408</v>
      </c>
      <c r="U165" s="87">
        <v>2013</v>
      </c>
      <c r="V165" s="87">
        <v>2002</v>
      </c>
      <c r="W165" s="129">
        <v>2013</v>
      </c>
      <c r="X165" s="87">
        <v>2017</v>
      </c>
      <c r="Y165" s="87">
        <v>2012</v>
      </c>
      <c r="Z165" s="87">
        <v>2015</v>
      </c>
      <c r="AA165" s="87">
        <v>2015</v>
      </c>
      <c r="AB165" s="87">
        <v>2013</v>
      </c>
      <c r="AC165" s="87">
        <v>2013</v>
      </c>
      <c r="AD165" s="87">
        <v>2013</v>
      </c>
      <c r="AE165" s="87">
        <v>2013</v>
      </c>
      <c r="AF165" s="87">
        <v>2013</v>
      </c>
      <c r="AG165" s="87">
        <v>2013</v>
      </c>
      <c r="AH165" s="87">
        <v>2016</v>
      </c>
      <c r="AI165" s="87">
        <v>2016</v>
      </c>
      <c r="AJ165" s="87">
        <v>2016</v>
      </c>
      <c r="AK165" s="87">
        <v>2016</v>
      </c>
      <c r="AL165" s="87">
        <v>2013</v>
      </c>
      <c r="AM165" s="16"/>
      <c r="AN165" s="16"/>
      <c r="AO165" s="16"/>
      <c r="AP165" s="16"/>
      <c r="AQ165" s="16"/>
      <c r="AR165" s="16"/>
      <c r="AS165" s="16"/>
      <c r="AT165" s="16"/>
      <c r="AU165" s="16"/>
      <c r="AV165" s="16"/>
      <c r="AW165" s="16"/>
    </row>
    <row r="166" spans="1:49" x14ac:dyDescent="0.25">
      <c r="A166" s="143" t="s">
        <v>306</v>
      </c>
      <c r="B166" s="145" t="s">
        <v>308</v>
      </c>
      <c r="C166" s="146">
        <v>1102</v>
      </c>
      <c r="D166" s="87">
        <v>2012</v>
      </c>
      <c r="E166" s="87" t="s">
        <v>423</v>
      </c>
      <c r="F166" s="87" t="s">
        <v>702</v>
      </c>
      <c r="G166" s="87">
        <v>2012</v>
      </c>
      <c r="H166" s="87">
        <v>2012</v>
      </c>
      <c r="I166" s="129" t="s">
        <v>422</v>
      </c>
      <c r="J166" s="87">
        <v>2017</v>
      </c>
      <c r="K166" s="87">
        <v>2017</v>
      </c>
      <c r="L166" s="87">
        <v>2017</v>
      </c>
      <c r="M166" s="87">
        <v>2009</v>
      </c>
      <c r="N166" s="87">
        <v>2013</v>
      </c>
      <c r="O166" s="87">
        <v>2013</v>
      </c>
      <c r="P166" s="87">
        <v>2003</v>
      </c>
      <c r="Q166" s="87">
        <v>2013</v>
      </c>
      <c r="R166" s="87">
        <v>2013</v>
      </c>
      <c r="S166" s="87">
        <v>2013</v>
      </c>
      <c r="T166" s="87" t="s">
        <v>408</v>
      </c>
      <c r="U166" s="87">
        <v>2013</v>
      </c>
      <c r="V166" s="87">
        <v>2002</v>
      </c>
      <c r="W166" s="129">
        <v>2013</v>
      </c>
      <c r="X166" s="87">
        <v>2017</v>
      </c>
      <c r="Y166" s="87">
        <v>2012</v>
      </c>
      <c r="Z166" s="87">
        <v>2015</v>
      </c>
      <c r="AA166" s="87">
        <v>2015</v>
      </c>
      <c r="AB166" s="87">
        <v>2013</v>
      </c>
      <c r="AC166" s="87">
        <v>2013</v>
      </c>
      <c r="AD166" s="87">
        <v>2013</v>
      </c>
      <c r="AE166" s="87">
        <v>2013</v>
      </c>
      <c r="AF166" s="87">
        <v>2013</v>
      </c>
      <c r="AG166" s="87">
        <v>2013</v>
      </c>
      <c r="AH166" s="87">
        <v>2016</v>
      </c>
      <c r="AI166" s="87">
        <v>2016</v>
      </c>
      <c r="AJ166" s="87">
        <v>2016</v>
      </c>
      <c r="AK166" s="87">
        <v>2016</v>
      </c>
      <c r="AL166" s="87">
        <v>2013</v>
      </c>
      <c r="AM166" s="16"/>
      <c r="AN166" s="16"/>
      <c r="AO166" s="16"/>
      <c r="AP166" s="16"/>
      <c r="AQ166" s="16"/>
      <c r="AR166" s="16"/>
      <c r="AS166" s="16"/>
      <c r="AT166" s="16"/>
      <c r="AU166" s="16"/>
      <c r="AV166" s="16"/>
      <c r="AW166" s="16"/>
    </row>
    <row r="167" spans="1:49" x14ac:dyDescent="0.25">
      <c r="A167" s="143" t="s">
        <v>306</v>
      </c>
      <c r="B167" s="145" t="s">
        <v>309</v>
      </c>
      <c r="C167" s="146">
        <v>1103</v>
      </c>
      <c r="D167" s="87">
        <v>2012</v>
      </c>
      <c r="E167" s="87" t="s">
        <v>423</v>
      </c>
      <c r="F167" s="87" t="s">
        <v>703</v>
      </c>
      <c r="G167" s="87">
        <v>2012</v>
      </c>
      <c r="H167" s="87">
        <v>2012</v>
      </c>
      <c r="I167" s="129" t="s">
        <v>422</v>
      </c>
      <c r="J167" s="87">
        <v>2017</v>
      </c>
      <c r="K167" s="87">
        <v>2017</v>
      </c>
      <c r="L167" s="87">
        <v>2017</v>
      </c>
      <c r="M167" s="87">
        <v>2009</v>
      </c>
      <c r="N167" s="87">
        <v>2013</v>
      </c>
      <c r="O167" s="87">
        <v>2013</v>
      </c>
      <c r="P167" s="87">
        <v>2003</v>
      </c>
      <c r="Q167" s="87">
        <v>2013</v>
      </c>
      <c r="R167" s="87">
        <v>2013</v>
      </c>
      <c r="S167" s="87">
        <v>2013</v>
      </c>
      <c r="T167" s="87" t="s">
        <v>408</v>
      </c>
      <c r="U167" s="87">
        <v>2013</v>
      </c>
      <c r="V167" s="87">
        <v>2002</v>
      </c>
      <c r="W167" s="129">
        <v>2013</v>
      </c>
      <c r="X167" s="87">
        <v>2017</v>
      </c>
      <c r="Y167" s="87">
        <v>2012</v>
      </c>
      <c r="Z167" s="87">
        <v>2015</v>
      </c>
      <c r="AA167" s="87">
        <v>2015</v>
      </c>
      <c r="AB167" s="87">
        <v>2013</v>
      </c>
      <c r="AC167" s="87">
        <v>2013</v>
      </c>
      <c r="AD167" s="87">
        <v>2013</v>
      </c>
      <c r="AE167" s="87">
        <v>2013</v>
      </c>
      <c r="AF167" s="87">
        <v>2013</v>
      </c>
      <c r="AG167" s="87">
        <v>2013</v>
      </c>
      <c r="AH167" s="87">
        <v>2016</v>
      </c>
      <c r="AI167" s="87">
        <v>2016</v>
      </c>
      <c r="AJ167" s="87">
        <v>2016</v>
      </c>
      <c r="AK167" s="87">
        <v>2016</v>
      </c>
      <c r="AL167" s="87">
        <v>2013</v>
      </c>
      <c r="AM167" s="16"/>
      <c r="AN167" s="16"/>
      <c r="AO167" s="16"/>
      <c r="AP167" s="16"/>
      <c r="AQ167" s="16"/>
      <c r="AR167" s="16"/>
      <c r="AS167" s="16"/>
      <c r="AT167" s="16"/>
      <c r="AU167" s="16"/>
      <c r="AV167" s="16"/>
      <c r="AW167" s="16"/>
    </row>
    <row r="168" spans="1:49" x14ac:dyDescent="0.25">
      <c r="A168" s="143" t="s">
        <v>306</v>
      </c>
      <c r="B168" s="145" t="s">
        <v>310</v>
      </c>
      <c r="C168" s="146">
        <v>1104</v>
      </c>
      <c r="D168" s="87">
        <v>2012</v>
      </c>
      <c r="E168" s="87" t="s">
        <v>423</v>
      </c>
      <c r="F168" s="87" t="s">
        <v>704</v>
      </c>
      <c r="G168" s="87">
        <v>2012</v>
      </c>
      <c r="H168" s="87">
        <v>2012</v>
      </c>
      <c r="I168" s="129" t="s">
        <v>422</v>
      </c>
      <c r="J168" s="87">
        <v>2017</v>
      </c>
      <c r="K168" s="87">
        <v>2017</v>
      </c>
      <c r="L168" s="87">
        <v>2017</v>
      </c>
      <c r="M168" s="87">
        <v>2009</v>
      </c>
      <c r="N168" s="87">
        <v>2013</v>
      </c>
      <c r="O168" s="87">
        <v>2013</v>
      </c>
      <c r="P168" s="87">
        <v>2003</v>
      </c>
      <c r="Q168" s="87">
        <v>2013</v>
      </c>
      <c r="R168" s="87">
        <v>2013</v>
      </c>
      <c r="S168" s="87">
        <v>2013</v>
      </c>
      <c r="T168" s="87" t="s">
        <v>408</v>
      </c>
      <c r="U168" s="87">
        <v>2013</v>
      </c>
      <c r="V168" s="87">
        <v>2002</v>
      </c>
      <c r="W168" s="129">
        <v>2013</v>
      </c>
      <c r="X168" s="87">
        <v>2017</v>
      </c>
      <c r="Y168" s="87">
        <v>2012</v>
      </c>
      <c r="Z168" s="87">
        <v>2015</v>
      </c>
      <c r="AA168" s="87">
        <v>2015</v>
      </c>
      <c r="AB168" s="87">
        <v>2013</v>
      </c>
      <c r="AC168" s="87">
        <v>2013</v>
      </c>
      <c r="AD168" s="87">
        <v>2013</v>
      </c>
      <c r="AE168" s="87">
        <v>2013</v>
      </c>
      <c r="AF168" s="87">
        <v>2013</v>
      </c>
      <c r="AG168" s="87">
        <v>2013</v>
      </c>
      <c r="AH168" s="87">
        <v>2016</v>
      </c>
      <c r="AI168" s="87">
        <v>2016</v>
      </c>
      <c r="AJ168" s="87">
        <v>2016</v>
      </c>
      <c r="AK168" s="87">
        <v>2016</v>
      </c>
      <c r="AL168" s="87">
        <v>2013</v>
      </c>
      <c r="AM168" s="16"/>
      <c r="AN168" s="16"/>
      <c r="AO168" s="16"/>
      <c r="AP168" s="16"/>
      <c r="AQ168" s="16"/>
      <c r="AR168" s="16"/>
      <c r="AS168" s="16"/>
      <c r="AT168" s="16"/>
      <c r="AU168" s="16"/>
      <c r="AV168" s="16"/>
      <c r="AW168" s="16"/>
    </row>
    <row r="169" spans="1:49" x14ac:dyDescent="0.25">
      <c r="A169" s="138" t="s">
        <v>311</v>
      </c>
      <c r="B169" s="139" t="s">
        <v>311</v>
      </c>
      <c r="C169" s="140">
        <v>1201</v>
      </c>
      <c r="D169" s="87">
        <v>2012</v>
      </c>
      <c r="E169" s="87" t="s">
        <v>423</v>
      </c>
      <c r="F169" s="87" t="s">
        <v>705</v>
      </c>
      <c r="G169" s="87">
        <v>2012</v>
      </c>
      <c r="H169" s="87">
        <v>2012</v>
      </c>
      <c r="I169" s="129" t="s">
        <v>422</v>
      </c>
      <c r="J169" s="87">
        <v>2017</v>
      </c>
      <c r="K169" s="87">
        <v>2017</v>
      </c>
      <c r="L169" s="87">
        <v>2017</v>
      </c>
      <c r="M169" s="87">
        <v>2009</v>
      </c>
      <c r="N169" s="87">
        <v>2013</v>
      </c>
      <c r="O169" s="87">
        <v>2013</v>
      </c>
      <c r="P169" s="87">
        <v>2003</v>
      </c>
      <c r="Q169" s="87">
        <v>2013</v>
      </c>
      <c r="R169" s="87">
        <v>2013</v>
      </c>
      <c r="S169" s="87">
        <v>2013</v>
      </c>
      <c r="T169" s="87" t="s">
        <v>408</v>
      </c>
      <c r="U169" s="87">
        <v>2013</v>
      </c>
      <c r="V169" s="87">
        <v>2002</v>
      </c>
      <c r="W169" s="129">
        <v>2013</v>
      </c>
      <c r="X169" s="87">
        <v>2017</v>
      </c>
      <c r="Y169" s="87">
        <v>2012</v>
      </c>
      <c r="Z169" s="87">
        <v>2015</v>
      </c>
      <c r="AA169" s="87">
        <v>2015</v>
      </c>
      <c r="AB169" s="87">
        <v>2013</v>
      </c>
      <c r="AC169" s="87">
        <v>2013</v>
      </c>
      <c r="AD169" s="87">
        <v>2013</v>
      </c>
      <c r="AE169" s="87">
        <v>2013</v>
      </c>
      <c r="AF169" s="87">
        <v>2013</v>
      </c>
      <c r="AG169" s="87">
        <v>2013</v>
      </c>
      <c r="AH169" s="87">
        <v>2016</v>
      </c>
      <c r="AI169" s="87">
        <v>2016</v>
      </c>
      <c r="AJ169" s="87">
        <v>2016</v>
      </c>
      <c r="AK169" s="87">
        <v>2016</v>
      </c>
      <c r="AL169" s="87">
        <v>2013</v>
      </c>
      <c r="AM169" s="16"/>
      <c r="AN169" s="16"/>
      <c r="AO169" s="16"/>
      <c r="AP169" s="16"/>
      <c r="AQ169" s="16"/>
      <c r="AR169" s="16"/>
      <c r="AS169" s="16"/>
      <c r="AT169" s="16"/>
      <c r="AU169" s="16"/>
      <c r="AV169" s="16"/>
      <c r="AW169" s="16"/>
    </row>
    <row r="170" spans="1:49" x14ac:dyDescent="0.25">
      <c r="A170" s="138" t="s">
        <v>311</v>
      </c>
      <c r="B170" s="139" t="s">
        <v>312</v>
      </c>
      <c r="C170" s="140">
        <v>1202</v>
      </c>
      <c r="D170" s="87">
        <v>2012</v>
      </c>
      <c r="E170" s="87" t="s">
        <v>423</v>
      </c>
      <c r="F170" s="87" t="s">
        <v>706</v>
      </c>
      <c r="G170" s="87">
        <v>2012</v>
      </c>
      <c r="H170" s="87">
        <v>2012</v>
      </c>
      <c r="I170" s="129" t="s">
        <v>422</v>
      </c>
      <c r="J170" s="87">
        <v>2017</v>
      </c>
      <c r="K170" s="87">
        <v>2017</v>
      </c>
      <c r="L170" s="87">
        <v>2017</v>
      </c>
      <c r="M170" s="87">
        <v>2009</v>
      </c>
      <c r="N170" s="87">
        <v>2013</v>
      </c>
      <c r="O170" s="87">
        <v>2013</v>
      </c>
      <c r="P170" s="87">
        <v>2003</v>
      </c>
      <c r="Q170" s="87">
        <v>2013</v>
      </c>
      <c r="R170" s="87">
        <v>2013</v>
      </c>
      <c r="S170" s="87">
        <v>2013</v>
      </c>
      <c r="T170" s="87" t="s">
        <v>408</v>
      </c>
      <c r="U170" s="87">
        <v>2013</v>
      </c>
      <c r="V170" s="87">
        <v>2002</v>
      </c>
      <c r="W170" s="129">
        <v>2013</v>
      </c>
      <c r="X170" s="87">
        <v>2017</v>
      </c>
      <c r="Y170" s="87">
        <v>2012</v>
      </c>
      <c r="Z170" s="87">
        <v>2015</v>
      </c>
      <c r="AA170" s="87">
        <v>2015</v>
      </c>
      <c r="AB170" s="87">
        <v>2013</v>
      </c>
      <c r="AC170" s="87">
        <v>2013</v>
      </c>
      <c r="AD170" s="87">
        <v>2013</v>
      </c>
      <c r="AE170" s="87">
        <v>2013</v>
      </c>
      <c r="AF170" s="87">
        <v>2013</v>
      </c>
      <c r="AG170" s="87">
        <v>2013</v>
      </c>
      <c r="AH170" s="87">
        <v>2016</v>
      </c>
      <c r="AI170" s="87">
        <v>2016</v>
      </c>
      <c r="AJ170" s="87">
        <v>2016</v>
      </c>
      <c r="AK170" s="87">
        <v>2016</v>
      </c>
      <c r="AL170" s="87">
        <v>2013</v>
      </c>
      <c r="AM170" s="16"/>
      <c r="AN170" s="16"/>
      <c r="AO170" s="16"/>
      <c r="AP170" s="16"/>
      <c r="AQ170" s="16"/>
      <c r="AR170" s="16"/>
      <c r="AS170" s="16"/>
      <c r="AT170" s="16"/>
      <c r="AU170" s="16"/>
      <c r="AV170" s="16"/>
      <c r="AW170" s="16"/>
    </row>
    <row r="171" spans="1:49" x14ac:dyDescent="0.25">
      <c r="A171" s="138" t="s">
        <v>311</v>
      </c>
      <c r="B171" s="139" t="s">
        <v>209</v>
      </c>
      <c r="C171" s="140">
        <v>1203</v>
      </c>
      <c r="D171" s="87">
        <v>2012</v>
      </c>
      <c r="E171" s="87" t="s">
        <v>423</v>
      </c>
      <c r="F171" s="87" t="s">
        <v>707</v>
      </c>
      <c r="G171" s="87">
        <v>2012</v>
      </c>
      <c r="H171" s="87">
        <v>2012</v>
      </c>
      <c r="I171" s="129" t="s">
        <v>422</v>
      </c>
      <c r="J171" s="87">
        <v>2017</v>
      </c>
      <c r="K171" s="87">
        <v>2017</v>
      </c>
      <c r="L171" s="87">
        <v>2017</v>
      </c>
      <c r="M171" s="87">
        <v>2009</v>
      </c>
      <c r="N171" s="87">
        <v>2013</v>
      </c>
      <c r="O171" s="87">
        <v>2013</v>
      </c>
      <c r="P171" s="87">
        <v>2003</v>
      </c>
      <c r="Q171" s="87">
        <v>2013</v>
      </c>
      <c r="R171" s="87">
        <v>2013</v>
      </c>
      <c r="S171" s="87">
        <v>2013</v>
      </c>
      <c r="T171" s="87" t="s">
        <v>408</v>
      </c>
      <c r="U171" s="87">
        <v>2013</v>
      </c>
      <c r="V171" s="87">
        <v>2002</v>
      </c>
      <c r="W171" s="129">
        <v>2013</v>
      </c>
      <c r="X171" s="87">
        <v>2017</v>
      </c>
      <c r="Y171" s="87">
        <v>2012</v>
      </c>
      <c r="Z171" s="87">
        <v>2015</v>
      </c>
      <c r="AA171" s="87">
        <v>2015</v>
      </c>
      <c r="AB171" s="87">
        <v>2013</v>
      </c>
      <c r="AC171" s="87">
        <v>2013</v>
      </c>
      <c r="AD171" s="87">
        <v>2013</v>
      </c>
      <c r="AE171" s="87">
        <v>2013</v>
      </c>
      <c r="AF171" s="87">
        <v>2013</v>
      </c>
      <c r="AG171" s="87">
        <v>2013</v>
      </c>
      <c r="AH171" s="87">
        <v>2016</v>
      </c>
      <c r="AI171" s="87">
        <v>2016</v>
      </c>
      <c r="AJ171" s="87">
        <v>2016</v>
      </c>
      <c r="AK171" s="87">
        <v>2016</v>
      </c>
      <c r="AL171" s="87">
        <v>2013</v>
      </c>
      <c r="AM171" s="16"/>
      <c r="AN171" s="16"/>
      <c r="AO171" s="16"/>
      <c r="AP171" s="16"/>
      <c r="AQ171" s="16"/>
      <c r="AR171" s="16"/>
      <c r="AS171" s="16"/>
      <c r="AT171" s="16"/>
      <c r="AU171" s="16"/>
      <c r="AV171" s="16"/>
      <c r="AW171" s="16"/>
    </row>
    <row r="172" spans="1:49" x14ac:dyDescent="0.25">
      <c r="A172" s="138" t="s">
        <v>311</v>
      </c>
      <c r="B172" s="139" t="s">
        <v>313</v>
      </c>
      <c r="C172" s="140">
        <v>1204</v>
      </c>
      <c r="D172" s="87">
        <v>2012</v>
      </c>
      <c r="E172" s="87" t="s">
        <v>423</v>
      </c>
      <c r="F172" s="87" t="s">
        <v>708</v>
      </c>
      <c r="G172" s="87">
        <v>2012</v>
      </c>
      <c r="H172" s="87">
        <v>2012</v>
      </c>
      <c r="I172" s="129" t="s">
        <v>422</v>
      </c>
      <c r="J172" s="87">
        <v>2017</v>
      </c>
      <c r="K172" s="87">
        <v>2017</v>
      </c>
      <c r="L172" s="87">
        <v>2017</v>
      </c>
      <c r="M172" s="87">
        <v>2009</v>
      </c>
      <c r="N172" s="87">
        <v>2013</v>
      </c>
      <c r="O172" s="87">
        <v>2013</v>
      </c>
      <c r="P172" s="87">
        <v>2003</v>
      </c>
      <c r="Q172" s="87">
        <v>2013</v>
      </c>
      <c r="R172" s="87">
        <v>2013</v>
      </c>
      <c r="S172" s="87">
        <v>2013</v>
      </c>
      <c r="T172" s="87" t="s">
        <v>408</v>
      </c>
      <c r="U172" s="87">
        <v>2013</v>
      </c>
      <c r="V172" s="87">
        <v>2002</v>
      </c>
      <c r="W172" s="129">
        <v>2013</v>
      </c>
      <c r="X172" s="87">
        <v>2017</v>
      </c>
      <c r="Y172" s="87">
        <v>2012</v>
      </c>
      <c r="Z172" s="87">
        <v>2015</v>
      </c>
      <c r="AA172" s="87">
        <v>2015</v>
      </c>
      <c r="AB172" s="87">
        <v>2013</v>
      </c>
      <c r="AC172" s="87">
        <v>2013</v>
      </c>
      <c r="AD172" s="87">
        <v>2013</v>
      </c>
      <c r="AE172" s="87">
        <v>2013</v>
      </c>
      <c r="AF172" s="87">
        <v>2013</v>
      </c>
      <c r="AG172" s="87">
        <v>2013</v>
      </c>
      <c r="AH172" s="87">
        <v>2016</v>
      </c>
      <c r="AI172" s="87">
        <v>2016</v>
      </c>
      <c r="AJ172" s="87">
        <v>2016</v>
      </c>
      <c r="AK172" s="87">
        <v>2016</v>
      </c>
      <c r="AL172" s="87">
        <v>2013</v>
      </c>
      <c r="AM172" s="16"/>
      <c r="AN172" s="16"/>
      <c r="AO172" s="16"/>
      <c r="AP172" s="16"/>
      <c r="AQ172" s="16"/>
      <c r="AR172" s="16"/>
      <c r="AS172" s="16"/>
      <c r="AT172" s="16"/>
      <c r="AU172" s="16"/>
      <c r="AV172" s="16"/>
      <c r="AW172" s="16"/>
    </row>
    <row r="173" spans="1:49" x14ac:dyDescent="0.25">
      <c r="A173" s="138" t="s">
        <v>311</v>
      </c>
      <c r="B173" s="139" t="s">
        <v>314</v>
      </c>
      <c r="C173" s="140">
        <v>1205</v>
      </c>
      <c r="D173" s="87">
        <v>2012</v>
      </c>
      <c r="E173" s="87" t="s">
        <v>423</v>
      </c>
      <c r="F173" s="87" t="s">
        <v>709</v>
      </c>
      <c r="G173" s="87">
        <v>2012</v>
      </c>
      <c r="H173" s="87">
        <v>2012</v>
      </c>
      <c r="I173" s="129" t="s">
        <v>422</v>
      </c>
      <c r="J173" s="87">
        <v>2017</v>
      </c>
      <c r="K173" s="87">
        <v>2017</v>
      </c>
      <c r="L173" s="87">
        <v>2017</v>
      </c>
      <c r="M173" s="87">
        <v>2009</v>
      </c>
      <c r="N173" s="87">
        <v>2013</v>
      </c>
      <c r="O173" s="87">
        <v>2013</v>
      </c>
      <c r="P173" s="87">
        <v>2003</v>
      </c>
      <c r="Q173" s="87">
        <v>2013</v>
      </c>
      <c r="R173" s="87">
        <v>2013</v>
      </c>
      <c r="S173" s="87">
        <v>2013</v>
      </c>
      <c r="T173" s="87" t="s">
        <v>408</v>
      </c>
      <c r="U173" s="87">
        <v>2013</v>
      </c>
      <c r="V173" s="87">
        <v>2002</v>
      </c>
      <c r="W173" s="129">
        <v>2013</v>
      </c>
      <c r="X173" s="87">
        <v>2017</v>
      </c>
      <c r="Y173" s="87">
        <v>2012</v>
      </c>
      <c r="Z173" s="87">
        <v>2015</v>
      </c>
      <c r="AA173" s="87">
        <v>2015</v>
      </c>
      <c r="AB173" s="87">
        <v>2013</v>
      </c>
      <c r="AC173" s="87">
        <v>2013</v>
      </c>
      <c r="AD173" s="87">
        <v>2013</v>
      </c>
      <c r="AE173" s="87">
        <v>2013</v>
      </c>
      <c r="AF173" s="87">
        <v>2013</v>
      </c>
      <c r="AG173" s="87">
        <v>2013</v>
      </c>
      <c r="AH173" s="87">
        <v>2016</v>
      </c>
      <c r="AI173" s="87">
        <v>2016</v>
      </c>
      <c r="AJ173" s="87">
        <v>2016</v>
      </c>
      <c r="AK173" s="87">
        <v>2016</v>
      </c>
      <c r="AL173" s="87">
        <v>2013</v>
      </c>
      <c r="AM173" s="16"/>
      <c r="AN173" s="16"/>
      <c r="AO173" s="16"/>
      <c r="AP173" s="16"/>
      <c r="AQ173" s="16"/>
      <c r="AR173" s="16"/>
      <c r="AS173" s="16"/>
      <c r="AT173" s="16"/>
      <c r="AU173" s="16"/>
      <c r="AV173" s="16"/>
      <c r="AW173" s="16"/>
    </row>
    <row r="174" spans="1:49" x14ac:dyDescent="0.25">
      <c r="A174" s="138" t="s">
        <v>311</v>
      </c>
      <c r="B174" s="139" t="s">
        <v>315</v>
      </c>
      <c r="C174" s="147">
        <v>1206</v>
      </c>
      <c r="D174" s="87">
        <v>2012</v>
      </c>
      <c r="E174" s="87" t="s">
        <v>423</v>
      </c>
      <c r="F174" s="87" t="s">
        <v>710</v>
      </c>
      <c r="G174" s="87">
        <v>2012</v>
      </c>
      <c r="H174" s="87">
        <v>2012</v>
      </c>
      <c r="I174" s="129" t="s">
        <v>422</v>
      </c>
      <c r="J174" s="87">
        <v>2017</v>
      </c>
      <c r="K174" s="87">
        <v>2017</v>
      </c>
      <c r="L174" s="87">
        <v>2017</v>
      </c>
      <c r="M174" s="87">
        <v>2009</v>
      </c>
      <c r="N174" s="87">
        <v>2013</v>
      </c>
      <c r="O174" s="87">
        <v>2013</v>
      </c>
      <c r="P174" s="87">
        <v>2003</v>
      </c>
      <c r="Q174" s="87">
        <v>2013</v>
      </c>
      <c r="R174" s="87">
        <v>2013</v>
      </c>
      <c r="S174" s="87">
        <v>2013</v>
      </c>
      <c r="T174" s="87" t="s">
        <v>408</v>
      </c>
      <c r="U174" s="87">
        <v>2013</v>
      </c>
      <c r="V174" s="87">
        <v>2002</v>
      </c>
      <c r="W174" s="129">
        <v>2013</v>
      </c>
      <c r="X174" s="87">
        <v>2017</v>
      </c>
      <c r="Y174" s="87">
        <v>2012</v>
      </c>
      <c r="Z174" s="87">
        <v>2015</v>
      </c>
      <c r="AA174" s="87">
        <v>2015</v>
      </c>
      <c r="AB174" s="87">
        <v>2013</v>
      </c>
      <c r="AC174" s="87">
        <v>2013</v>
      </c>
      <c r="AD174" s="87">
        <v>2013</v>
      </c>
      <c r="AE174" s="87">
        <v>2013</v>
      </c>
      <c r="AF174" s="87">
        <v>2013</v>
      </c>
      <c r="AG174" s="87">
        <v>2013</v>
      </c>
      <c r="AH174" s="87">
        <v>2016</v>
      </c>
      <c r="AI174" s="87">
        <v>2016</v>
      </c>
      <c r="AJ174" s="87">
        <v>2016</v>
      </c>
      <c r="AK174" s="87">
        <v>2016</v>
      </c>
      <c r="AL174" s="87">
        <v>2013</v>
      </c>
      <c r="AM174" s="16"/>
      <c r="AN174" s="16"/>
      <c r="AO174" s="16"/>
      <c r="AP174" s="16"/>
      <c r="AQ174" s="16"/>
      <c r="AR174" s="16"/>
      <c r="AS174" s="16"/>
      <c r="AT174" s="16"/>
      <c r="AU174" s="16"/>
      <c r="AV174" s="16"/>
      <c r="AW174" s="16"/>
    </row>
    <row r="175" spans="1:49" x14ac:dyDescent="0.25">
      <c r="A175" s="138" t="s">
        <v>311</v>
      </c>
      <c r="B175" s="139" t="s">
        <v>316</v>
      </c>
      <c r="C175" s="140">
        <v>1207</v>
      </c>
      <c r="D175" s="87">
        <v>2012</v>
      </c>
      <c r="E175" s="87" t="s">
        <v>423</v>
      </c>
      <c r="F175" s="87" t="s">
        <v>711</v>
      </c>
      <c r="G175" s="87">
        <v>2012</v>
      </c>
      <c r="H175" s="87">
        <v>2012</v>
      </c>
      <c r="I175" s="129" t="s">
        <v>422</v>
      </c>
      <c r="J175" s="87">
        <v>2017</v>
      </c>
      <c r="K175" s="87">
        <v>2017</v>
      </c>
      <c r="L175" s="87">
        <v>2017</v>
      </c>
      <c r="M175" s="87">
        <v>2009</v>
      </c>
      <c r="N175" s="87">
        <v>2013</v>
      </c>
      <c r="O175" s="87">
        <v>2013</v>
      </c>
      <c r="P175" s="87">
        <v>2003</v>
      </c>
      <c r="Q175" s="87">
        <v>2013</v>
      </c>
      <c r="R175" s="87">
        <v>2013</v>
      </c>
      <c r="S175" s="87">
        <v>2013</v>
      </c>
      <c r="T175" s="87" t="s">
        <v>408</v>
      </c>
      <c r="U175" s="87">
        <v>2013</v>
      </c>
      <c r="V175" s="87">
        <v>2002</v>
      </c>
      <c r="W175" s="129">
        <v>2013</v>
      </c>
      <c r="X175" s="87">
        <v>2017</v>
      </c>
      <c r="Y175" s="87">
        <v>2012</v>
      </c>
      <c r="Z175" s="87">
        <v>2015</v>
      </c>
      <c r="AA175" s="87">
        <v>2015</v>
      </c>
      <c r="AB175" s="87">
        <v>2013</v>
      </c>
      <c r="AC175" s="87">
        <v>2013</v>
      </c>
      <c r="AD175" s="87">
        <v>2013</v>
      </c>
      <c r="AE175" s="87">
        <v>2013</v>
      </c>
      <c r="AF175" s="87">
        <v>2013</v>
      </c>
      <c r="AG175" s="87">
        <v>2013</v>
      </c>
      <c r="AH175" s="87">
        <v>2016</v>
      </c>
      <c r="AI175" s="87">
        <v>2016</v>
      </c>
      <c r="AJ175" s="87">
        <v>2016</v>
      </c>
      <c r="AK175" s="87">
        <v>2016</v>
      </c>
      <c r="AL175" s="87">
        <v>2013</v>
      </c>
      <c r="AM175" s="16"/>
      <c r="AN175" s="16"/>
      <c r="AO175" s="16"/>
      <c r="AP175" s="16"/>
      <c r="AQ175" s="16"/>
      <c r="AR175" s="16"/>
      <c r="AS175" s="16"/>
      <c r="AT175" s="16"/>
      <c r="AU175" s="16"/>
      <c r="AV175" s="16"/>
      <c r="AW175" s="16"/>
    </row>
    <row r="176" spans="1:49" x14ac:dyDescent="0.25">
      <c r="A176" s="138" t="s">
        <v>311</v>
      </c>
      <c r="B176" s="139" t="s">
        <v>317</v>
      </c>
      <c r="C176" s="140">
        <v>1208</v>
      </c>
      <c r="D176" s="87">
        <v>2012</v>
      </c>
      <c r="E176" s="87" t="s">
        <v>423</v>
      </c>
      <c r="F176" s="87" t="s">
        <v>712</v>
      </c>
      <c r="G176" s="87">
        <v>2012</v>
      </c>
      <c r="H176" s="87">
        <v>2012</v>
      </c>
      <c r="I176" s="129" t="s">
        <v>422</v>
      </c>
      <c r="J176" s="87">
        <v>2017</v>
      </c>
      <c r="K176" s="87">
        <v>2017</v>
      </c>
      <c r="L176" s="87">
        <v>2017</v>
      </c>
      <c r="M176" s="87">
        <v>2009</v>
      </c>
      <c r="N176" s="87">
        <v>2013</v>
      </c>
      <c r="O176" s="87">
        <v>2013</v>
      </c>
      <c r="P176" s="87">
        <v>2003</v>
      </c>
      <c r="Q176" s="87">
        <v>2013</v>
      </c>
      <c r="R176" s="87">
        <v>2013</v>
      </c>
      <c r="S176" s="87">
        <v>2013</v>
      </c>
      <c r="T176" s="87" t="s">
        <v>408</v>
      </c>
      <c r="U176" s="87">
        <v>2013</v>
      </c>
      <c r="V176" s="87">
        <v>2002</v>
      </c>
      <c r="W176" s="129">
        <v>2013</v>
      </c>
      <c r="X176" s="87">
        <v>2017</v>
      </c>
      <c r="Y176" s="87">
        <v>2012</v>
      </c>
      <c r="Z176" s="87">
        <v>2015</v>
      </c>
      <c r="AA176" s="87">
        <v>2015</v>
      </c>
      <c r="AB176" s="87">
        <v>2013</v>
      </c>
      <c r="AC176" s="87">
        <v>2013</v>
      </c>
      <c r="AD176" s="87">
        <v>2013</v>
      </c>
      <c r="AE176" s="87">
        <v>2013</v>
      </c>
      <c r="AF176" s="87">
        <v>2013</v>
      </c>
      <c r="AG176" s="87">
        <v>2013</v>
      </c>
      <c r="AH176" s="87">
        <v>2016</v>
      </c>
      <c r="AI176" s="87">
        <v>2016</v>
      </c>
      <c r="AJ176" s="87">
        <v>2016</v>
      </c>
      <c r="AK176" s="87">
        <v>2016</v>
      </c>
      <c r="AL176" s="87">
        <v>2013</v>
      </c>
      <c r="AM176" s="16"/>
      <c r="AN176" s="16"/>
      <c r="AO176" s="16"/>
      <c r="AP176" s="16"/>
      <c r="AQ176" s="16"/>
      <c r="AR176" s="16"/>
      <c r="AS176" s="16"/>
      <c r="AT176" s="16"/>
      <c r="AU176" s="16"/>
      <c r="AV176" s="16"/>
      <c r="AW176" s="16"/>
    </row>
    <row r="177" spans="1:49" x14ac:dyDescent="0.25">
      <c r="A177" s="138" t="s">
        <v>311</v>
      </c>
      <c r="B177" s="139" t="s">
        <v>318</v>
      </c>
      <c r="C177" s="140">
        <v>1209</v>
      </c>
      <c r="D177" s="87">
        <v>2012</v>
      </c>
      <c r="E177" s="87" t="s">
        <v>423</v>
      </c>
      <c r="F177" s="87" t="s">
        <v>713</v>
      </c>
      <c r="G177" s="87">
        <v>2012</v>
      </c>
      <c r="H177" s="87">
        <v>2012</v>
      </c>
      <c r="I177" s="129" t="s">
        <v>422</v>
      </c>
      <c r="J177" s="87">
        <v>2017</v>
      </c>
      <c r="K177" s="87">
        <v>2017</v>
      </c>
      <c r="L177" s="87">
        <v>2017</v>
      </c>
      <c r="M177" s="87">
        <v>2009</v>
      </c>
      <c r="N177" s="87">
        <v>2013</v>
      </c>
      <c r="O177" s="87">
        <v>2013</v>
      </c>
      <c r="P177" s="87">
        <v>2003</v>
      </c>
      <c r="Q177" s="87">
        <v>2013</v>
      </c>
      <c r="R177" s="87">
        <v>2013</v>
      </c>
      <c r="S177" s="87">
        <v>2013</v>
      </c>
      <c r="T177" s="87" t="s">
        <v>408</v>
      </c>
      <c r="U177" s="87">
        <v>2013</v>
      </c>
      <c r="V177" s="87">
        <v>2002</v>
      </c>
      <c r="W177" s="129">
        <v>2013</v>
      </c>
      <c r="X177" s="87">
        <v>2017</v>
      </c>
      <c r="Y177" s="87">
        <v>2012</v>
      </c>
      <c r="Z177" s="87">
        <v>2015</v>
      </c>
      <c r="AA177" s="87">
        <v>2015</v>
      </c>
      <c r="AB177" s="87">
        <v>2013</v>
      </c>
      <c r="AC177" s="87">
        <v>2013</v>
      </c>
      <c r="AD177" s="87">
        <v>2013</v>
      </c>
      <c r="AE177" s="87">
        <v>2013</v>
      </c>
      <c r="AF177" s="87">
        <v>2013</v>
      </c>
      <c r="AG177" s="87">
        <v>2013</v>
      </c>
      <c r="AH177" s="87">
        <v>2016</v>
      </c>
      <c r="AI177" s="87">
        <v>2016</v>
      </c>
      <c r="AJ177" s="87">
        <v>2016</v>
      </c>
      <c r="AK177" s="87">
        <v>2016</v>
      </c>
      <c r="AL177" s="87">
        <v>2013</v>
      </c>
      <c r="AM177" s="16"/>
      <c r="AN177" s="16"/>
      <c r="AO177" s="16"/>
      <c r="AP177" s="16"/>
      <c r="AQ177" s="16"/>
      <c r="AR177" s="16"/>
      <c r="AS177" s="16"/>
      <c r="AT177" s="16"/>
      <c r="AU177" s="16"/>
      <c r="AV177" s="16"/>
      <c r="AW177" s="16"/>
    </row>
    <row r="178" spans="1:49" x14ac:dyDescent="0.25">
      <c r="A178" s="138" t="s">
        <v>311</v>
      </c>
      <c r="B178" s="139" t="s">
        <v>319</v>
      </c>
      <c r="C178" s="140">
        <v>1210</v>
      </c>
      <c r="D178" s="87">
        <v>2012</v>
      </c>
      <c r="E178" s="87" t="s">
        <v>423</v>
      </c>
      <c r="F178" s="87" t="s">
        <v>714</v>
      </c>
      <c r="G178" s="87">
        <v>2012</v>
      </c>
      <c r="H178" s="87">
        <v>2012</v>
      </c>
      <c r="I178" s="129" t="s">
        <v>422</v>
      </c>
      <c r="J178" s="87">
        <v>2017</v>
      </c>
      <c r="K178" s="87">
        <v>2017</v>
      </c>
      <c r="L178" s="87">
        <v>2017</v>
      </c>
      <c r="M178" s="87">
        <v>2009</v>
      </c>
      <c r="N178" s="87">
        <v>2013</v>
      </c>
      <c r="O178" s="87">
        <v>2013</v>
      </c>
      <c r="P178" s="87">
        <v>2003</v>
      </c>
      <c r="Q178" s="87">
        <v>2013</v>
      </c>
      <c r="R178" s="87">
        <v>2013</v>
      </c>
      <c r="S178" s="87">
        <v>2013</v>
      </c>
      <c r="T178" s="87" t="s">
        <v>408</v>
      </c>
      <c r="U178" s="87">
        <v>2013</v>
      </c>
      <c r="V178" s="87">
        <v>2002</v>
      </c>
      <c r="W178" s="129">
        <v>2013</v>
      </c>
      <c r="X178" s="87">
        <v>2017</v>
      </c>
      <c r="Y178" s="87">
        <v>2012</v>
      </c>
      <c r="Z178" s="87">
        <v>2015</v>
      </c>
      <c r="AA178" s="87">
        <v>2015</v>
      </c>
      <c r="AB178" s="87">
        <v>2013</v>
      </c>
      <c r="AC178" s="87">
        <v>2013</v>
      </c>
      <c r="AD178" s="87">
        <v>2013</v>
      </c>
      <c r="AE178" s="87">
        <v>2013</v>
      </c>
      <c r="AF178" s="87">
        <v>2013</v>
      </c>
      <c r="AG178" s="87">
        <v>2013</v>
      </c>
      <c r="AH178" s="87">
        <v>2016</v>
      </c>
      <c r="AI178" s="87">
        <v>2016</v>
      </c>
      <c r="AJ178" s="87">
        <v>2016</v>
      </c>
      <c r="AK178" s="87">
        <v>2016</v>
      </c>
      <c r="AL178" s="87">
        <v>2013</v>
      </c>
      <c r="AM178" s="16"/>
      <c r="AN178" s="16"/>
      <c r="AO178" s="16"/>
      <c r="AP178" s="16"/>
      <c r="AQ178" s="16"/>
      <c r="AR178" s="16"/>
      <c r="AS178" s="16"/>
      <c r="AT178" s="16"/>
      <c r="AU178" s="16"/>
      <c r="AV178" s="16"/>
      <c r="AW178" s="16"/>
    </row>
    <row r="179" spans="1:49" x14ac:dyDescent="0.25">
      <c r="A179" s="138" t="s">
        <v>311</v>
      </c>
      <c r="B179" s="139" t="s">
        <v>320</v>
      </c>
      <c r="C179" s="140">
        <v>1211</v>
      </c>
      <c r="D179" s="87">
        <v>2012</v>
      </c>
      <c r="E179" s="87" t="s">
        <v>423</v>
      </c>
      <c r="F179" s="87" t="s">
        <v>715</v>
      </c>
      <c r="G179" s="87">
        <v>2012</v>
      </c>
      <c r="H179" s="87">
        <v>2012</v>
      </c>
      <c r="I179" s="129" t="s">
        <v>422</v>
      </c>
      <c r="J179" s="87">
        <v>2017</v>
      </c>
      <c r="K179" s="87">
        <v>2017</v>
      </c>
      <c r="L179" s="87">
        <v>2017</v>
      </c>
      <c r="M179" s="87">
        <v>2009</v>
      </c>
      <c r="N179" s="87">
        <v>2013</v>
      </c>
      <c r="O179" s="87">
        <v>2013</v>
      </c>
      <c r="P179" s="87">
        <v>2003</v>
      </c>
      <c r="Q179" s="87">
        <v>2013</v>
      </c>
      <c r="R179" s="87">
        <v>2013</v>
      </c>
      <c r="S179" s="87">
        <v>2013</v>
      </c>
      <c r="T179" s="87" t="s">
        <v>408</v>
      </c>
      <c r="U179" s="87">
        <v>2013</v>
      </c>
      <c r="V179" s="87">
        <v>2002</v>
      </c>
      <c r="W179" s="129">
        <v>2013</v>
      </c>
      <c r="X179" s="87">
        <v>2017</v>
      </c>
      <c r="Y179" s="87">
        <v>2012</v>
      </c>
      <c r="Z179" s="87">
        <v>2015</v>
      </c>
      <c r="AA179" s="87">
        <v>2015</v>
      </c>
      <c r="AB179" s="87">
        <v>2013</v>
      </c>
      <c r="AC179" s="87">
        <v>2013</v>
      </c>
      <c r="AD179" s="87">
        <v>2013</v>
      </c>
      <c r="AE179" s="87">
        <v>2013</v>
      </c>
      <c r="AF179" s="87">
        <v>2013</v>
      </c>
      <c r="AG179" s="87">
        <v>2013</v>
      </c>
      <c r="AH179" s="87">
        <v>2016</v>
      </c>
      <c r="AI179" s="87">
        <v>2016</v>
      </c>
      <c r="AJ179" s="87">
        <v>2016</v>
      </c>
      <c r="AK179" s="87">
        <v>2016</v>
      </c>
      <c r="AL179" s="87">
        <v>2013</v>
      </c>
      <c r="AM179" s="16"/>
      <c r="AN179" s="16"/>
      <c r="AO179" s="16"/>
      <c r="AP179" s="16"/>
      <c r="AQ179" s="16"/>
      <c r="AR179" s="16"/>
      <c r="AS179" s="16"/>
      <c r="AT179" s="16"/>
      <c r="AU179" s="16"/>
      <c r="AV179" s="16"/>
      <c r="AW179" s="16"/>
    </row>
    <row r="180" spans="1:49" x14ac:dyDescent="0.25">
      <c r="A180" s="138" t="s">
        <v>311</v>
      </c>
      <c r="B180" s="139" t="s">
        <v>222</v>
      </c>
      <c r="C180" s="140">
        <v>1212</v>
      </c>
      <c r="D180" s="87">
        <v>2012</v>
      </c>
      <c r="E180" s="87" t="s">
        <v>423</v>
      </c>
      <c r="F180" s="87" t="s">
        <v>716</v>
      </c>
      <c r="G180" s="87">
        <v>2012</v>
      </c>
      <c r="H180" s="87">
        <v>2012</v>
      </c>
      <c r="I180" s="129" t="s">
        <v>422</v>
      </c>
      <c r="J180" s="87">
        <v>2017</v>
      </c>
      <c r="K180" s="87">
        <v>2017</v>
      </c>
      <c r="L180" s="87">
        <v>2017</v>
      </c>
      <c r="M180" s="87">
        <v>2009</v>
      </c>
      <c r="N180" s="87">
        <v>2013</v>
      </c>
      <c r="O180" s="87">
        <v>2013</v>
      </c>
      <c r="P180" s="87">
        <v>2003</v>
      </c>
      <c r="Q180" s="87">
        <v>2013</v>
      </c>
      <c r="R180" s="87">
        <v>2013</v>
      </c>
      <c r="S180" s="87">
        <v>2013</v>
      </c>
      <c r="T180" s="87" t="s">
        <v>408</v>
      </c>
      <c r="U180" s="87">
        <v>2013</v>
      </c>
      <c r="V180" s="87">
        <v>2002</v>
      </c>
      <c r="W180" s="129">
        <v>2013</v>
      </c>
      <c r="X180" s="87">
        <v>2017</v>
      </c>
      <c r="Y180" s="87">
        <v>2012</v>
      </c>
      <c r="Z180" s="87">
        <v>2015</v>
      </c>
      <c r="AA180" s="87">
        <v>2015</v>
      </c>
      <c r="AB180" s="87">
        <v>2013</v>
      </c>
      <c r="AC180" s="87">
        <v>2013</v>
      </c>
      <c r="AD180" s="87">
        <v>2013</v>
      </c>
      <c r="AE180" s="87">
        <v>2013</v>
      </c>
      <c r="AF180" s="87">
        <v>2013</v>
      </c>
      <c r="AG180" s="87">
        <v>2013</v>
      </c>
      <c r="AH180" s="87">
        <v>2016</v>
      </c>
      <c r="AI180" s="87">
        <v>2016</v>
      </c>
      <c r="AJ180" s="87">
        <v>2016</v>
      </c>
      <c r="AK180" s="87">
        <v>2016</v>
      </c>
      <c r="AL180" s="87">
        <v>2013</v>
      </c>
      <c r="AM180" s="16"/>
      <c r="AN180" s="16"/>
      <c r="AO180" s="16"/>
      <c r="AP180" s="16"/>
      <c r="AQ180" s="16"/>
      <c r="AR180" s="16"/>
      <c r="AS180" s="16"/>
      <c r="AT180" s="16"/>
      <c r="AU180" s="16"/>
      <c r="AV180" s="16"/>
      <c r="AW180" s="16"/>
    </row>
    <row r="181" spans="1:49" x14ac:dyDescent="0.25">
      <c r="A181" s="138" t="s">
        <v>311</v>
      </c>
      <c r="B181" s="139" t="s">
        <v>302</v>
      </c>
      <c r="C181" s="140">
        <v>1213</v>
      </c>
      <c r="D181" s="87">
        <v>2012</v>
      </c>
      <c r="E181" s="87" t="s">
        <v>423</v>
      </c>
      <c r="F181" s="87" t="s">
        <v>717</v>
      </c>
      <c r="G181" s="87">
        <v>2012</v>
      </c>
      <c r="H181" s="87">
        <v>2012</v>
      </c>
      <c r="I181" s="129" t="s">
        <v>422</v>
      </c>
      <c r="J181" s="87">
        <v>2017</v>
      </c>
      <c r="K181" s="87">
        <v>2017</v>
      </c>
      <c r="L181" s="87">
        <v>2017</v>
      </c>
      <c r="M181" s="87">
        <v>2009</v>
      </c>
      <c r="N181" s="87">
        <v>2013</v>
      </c>
      <c r="O181" s="87">
        <v>2013</v>
      </c>
      <c r="P181" s="87">
        <v>2003</v>
      </c>
      <c r="Q181" s="87">
        <v>2013</v>
      </c>
      <c r="R181" s="87">
        <v>2013</v>
      </c>
      <c r="S181" s="87">
        <v>2013</v>
      </c>
      <c r="T181" s="87" t="s">
        <v>408</v>
      </c>
      <c r="U181" s="87">
        <v>2013</v>
      </c>
      <c r="V181" s="87">
        <v>2002</v>
      </c>
      <c r="W181" s="129">
        <v>2013</v>
      </c>
      <c r="X181" s="87">
        <v>2017</v>
      </c>
      <c r="Y181" s="87">
        <v>2012</v>
      </c>
      <c r="Z181" s="87">
        <v>2015</v>
      </c>
      <c r="AA181" s="87">
        <v>2015</v>
      </c>
      <c r="AB181" s="87">
        <v>2013</v>
      </c>
      <c r="AC181" s="87">
        <v>2013</v>
      </c>
      <c r="AD181" s="87">
        <v>2013</v>
      </c>
      <c r="AE181" s="87">
        <v>2013</v>
      </c>
      <c r="AF181" s="87">
        <v>2013</v>
      </c>
      <c r="AG181" s="87">
        <v>2013</v>
      </c>
      <c r="AH181" s="87">
        <v>2016</v>
      </c>
      <c r="AI181" s="87">
        <v>2016</v>
      </c>
      <c r="AJ181" s="87">
        <v>2016</v>
      </c>
      <c r="AK181" s="87">
        <v>2016</v>
      </c>
      <c r="AL181" s="87">
        <v>2013</v>
      </c>
      <c r="AM181" s="16"/>
      <c r="AN181" s="16"/>
      <c r="AO181" s="16"/>
      <c r="AP181" s="16"/>
      <c r="AQ181" s="16"/>
      <c r="AR181" s="16"/>
      <c r="AS181" s="16"/>
      <c r="AT181" s="16"/>
      <c r="AU181" s="16"/>
      <c r="AV181" s="16"/>
      <c r="AW181" s="16"/>
    </row>
    <row r="182" spans="1:49" x14ac:dyDescent="0.25">
      <c r="A182" s="138" t="s">
        <v>311</v>
      </c>
      <c r="B182" s="139" t="s">
        <v>321</v>
      </c>
      <c r="C182" s="140">
        <v>1214</v>
      </c>
      <c r="D182" s="87">
        <v>2012</v>
      </c>
      <c r="E182" s="87" t="s">
        <v>423</v>
      </c>
      <c r="F182" s="87" t="s">
        <v>718</v>
      </c>
      <c r="G182" s="87">
        <v>2012</v>
      </c>
      <c r="H182" s="87">
        <v>2012</v>
      </c>
      <c r="I182" s="129" t="s">
        <v>422</v>
      </c>
      <c r="J182" s="87">
        <v>2017</v>
      </c>
      <c r="K182" s="87">
        <v>2017</v>
      </c>
      <c r="L182" s="87">
        <v>2017</v>
      </c>
      <c r="M182" s="87">
        <v>2009</v>
      </c>
      <c r="N182" s="87">
        <v>2013</v>
      </c>
      <c r="O182" s="87">
        <v>2013</v>
      </c>
      <c r="P182" s="87">
        <v>2003</v>
      </c>
      <c r="Q182" s="87">
        <v>2013</v>
      </c>
      <c r="R182" s="87">
        <v>2013</v>
      </c>
      <c r="S182" s="87">
        <v>2013</v>
      </c>
      <c r="T182" s="87" t="s">
        <v>408</v>
      </c>
      <c r="U182" s="87">
        <v>2013</v>
      </c>
      <c r="V182" s="87">
        <v>2002</v>
      </c>
      <c r="W182" s="129">
        <v>2013</v>
      </c>
      <c r="X182" s="87">
        <v>2017</v>
      </c>
      <c r="Y182" s="87">
        <v>2012</v>
      </c>
      <c r="Z182" s="87">
        <v>2015</v>
      </c>
      <c r="AA182" s="87">
        <v>2015</v>
      </c>
      <c r="AB182" s="87">
        <v>2013</v>
      </c>
      <c r="AC182" s="87">
        <v>2013</v>
      </c>
      <c r="AD182" s="87">
        <v>2013</v>
      </c>
      <c r="AE182" s="87">
        <v>2013</v>
      </c>
      <c r="AF182" s="87">
        <v>2013</v>
      </c>
      <c r="AG182" s="87">
        <v>2013</v>
      </c>
      <c r="AH182" s="87">
        <v>2016</v>
      </c>
      <c r="AI182" s="87">
        <v>2016</v>
      </c>
      <c r="AJ182" s="87">
        <v>2016</v>
      </c>
      <c r="AK182" s="87">
        <v>2016</v>
      </c>
      <c r="AL182" s="87">
        <v>2013</v>
      </c>
      <c r="AM182" s="16"/>
      <c r="AN182" s="16"/>
      <c r="AO182" s="16"/>
      <c r="AP182" s="16"/>
      <c r="AQ182" s="16"/>
      <c r="AR182" s="16"/>
      <c r="AS182" s="16"/>
      <c r="AT182" s="16"/>
      <c r="AU182" s="16"/>
      <c r="AV182" s="16"/>
      <c r="AW182" s="16"/>
    </row>
    <row r="183" spans="1:49" x14ac:dyDescent="0.25">
      <c r="A183" s="138" t="s">
        <v>311</v>
      </c>
      <c r="B183" s="139" t="s">
        <v>281</v>
      </c>
      <c r="C183" s="140">
        <v>1215</v>
      </c>
      <c r="D183" s="87">
        <v>2012</v>
      </c>
      <c r="E183" s="87" t="s">
        <v>423</v>
      </c>
      <c r="F183" s="87" t="s">
        <v>719</v>
      </c>
      <c r="G183" s="87">
        <v>2012</v>
      </c>
      <c r="H183" s="87">
        <v>2012</v>
      </c>
      <c r="I183" s="129" t="s">
        <v>422</v>
      </c>
      <c r="J183" s="87">
        <v>2017</v>
      </c>
      <c r="K183" s="87">
        <v>2017</v>
      </c>
      <c r="L183" s="87">
        <v>2017</v>
      </c>
      <c r="M183" s="87">
        <v>2009</v>
      </c>
      <c r="N183" s="87">
        <v>2013</v>
      </c>
      <c r="O183" s="87">
        <v>2013</v>
      </c>
      <c r="P183" s="87">
        <v>2003</v>
      </c>
      <c r="Q183" s="87">
        <v>2013</v>
      </c>
      <c r="R183" s="87">
        <v>2013</v>
      </c>
      <c r="S183" s="87">
        <v>2013</v>
      </c>
      <c r="T183" s="87" t="s">
        <v>408</v>
      </c>
      <c r="U183" s="87">
        <v>2013</v>
      </c>
      <c r="V183" s="87">
        <v>2002</v>
      </c>
      <c r="W183" s="129">
        <v>2013</v>
      </c>
      <c r="X183" s="87">
        <v>2017</v>
      </c>
      <c r="Y183" s="87">
        <v>2012</v>
      </c>
      <c r="Z183" s="87">
        <v>2015</v>
      </c>
      <c r="AA183" s="87">
        <v>2015</v>
      </c>
      <c r="AB183" s="87">
        <v>2013</v>
      </c>
      <c r="AC183" s="87">
        <v>2013</v>
      </c>
      <c r="AD183" s="87">
        <v>2013</v>
      </c>
      <c r="AE183" s="87">
        <v>2013</v>
      </c>
      <c r="AF183" s="87">
        <v>2013</v>
      </c>
      <c r="AG183" s="87">
        <v>2013</v>
      </c>
      <c r="AH183" s="87">
        <v>2016</v>
      </c>
      <c r="AI183" s="87">
        <v>2016</v>
      </c>
      <c r="AJ183" s="87">
        <v>2016</v>
      </c>
      <c r="AK183" s="87">
        <v>2016</v>
      </c>
      <c r="AL183" s="87">
        <v>2013</v>
      </c>
      <c r="AM183" s="16"/>
      <c r="AN183" s="16"/>
      <c r="AO183" s="16"/>
      <c r="AP183" s="16"/>
      <c r="AQ183" s="16"/>
      <c r="AR183" s="16"/>
      <c r="AS183" s="16"/>
      <c r="AT183" s="16"/>
      <c r="AU183" s="16"/>
      <c r="AV183" s="16"/>
      <c r="AW183" s="16"/>
    </row>
    <row r="184" spans="1:49" x14ac:dyDescent="0.25">
      <c r="A184" s="138" t="s">
        <v>311</v>
      </c>
      <c r="B184" s="139" t="s">
        <v>322</v>
      </c>
      <c r="C184" s="140">
        <v>1216</v>
      </c>
      <c r="D184" s="87">
        <v>2012</v>
      </c>
      <c r="E184" s="87" t="s">
        <v>423</v>
      </c>
      <c r="F184" s="87" t="s">
        <v>720</v>
      </c>
      <c r="G184" s="87">
        <v>2012</v>
      </c>
      <c r="H184" s="87">
        <v>2012</v>
      </c>
      <c r="I184" s="129" t="s">
        <v>422</v>
      </c>
      <c r="J184" s="87">
        <v>2017</v>
      </c>
      <c r="K184" s="87">
        <v>2017</v>
      </c>
      <c r="L184" s="87">
        <v>2017</v>
      </c>
      <c r="M184" s="87">
        <v>2009</v>
      </c>
      <c r="N184" s="87">
        <v>2013</v>
      </c>
      <c r="O184" s="87">
        <v>2013</v>
      </c>
      <c r="P184" s="87">
        <v>2003</v>
      </c>
      <c r="Q184" s="87">
        <v>2013</v>
      </c>
      <c r="R184" s="87">
        <v>2013</v>
      </c>
      <c r="S184" s="87">
        <v>2013</v>
      </c>
      <c r="T184" s="87" t="s">
        <v>408</v>
      </c>
      <c r="U184" s="87">
        <v>2013</v>
      </c>
      <c r="V184" s="87">
        <v>2002</v>
      </c>
      <c r="W184" s="129">
        <v>2013</v>
      </c>
      <c r="X184" s="87">
        <v>2017</v>
      </c>
      <c r="Y184" s="87">
        <v>2012</v>
      </c>
      <c r="Z184" s="87">
        <v>2015</v>
      </c>
      <c r="AA184" s="87">
        <v>2015</v>
      </c>
      <c r="AB184" s="87">
        <v>2013</v>
      </c>
      <c r="AC184" s="87">
        <v>2013</v>
      </c>
      <c r="AD184" s="87">
        <v>2013</v>
      </c>
      <c r="AE184" s="87">
        <v>2013</v>
      </c>
      <c r="AF184" s="87">
        <v>2013</v>
      </c>
      <c r="AG184" s="87">
        <v>2013</v>
      </c>
      <c r="AH184" s="87">
        <v>2016</v>
      </c>
      <c r="AI184" s="87">
        <v>2016</v>
      </c>
      <c r="AJ184" s="87">
        <v>2016</v>
      </c>
      <c r="AK184" s="87">
        <v>2016</v>
      </c>
      <c r="AL184" s="87">
        <v>2013</v>
      </c>
      <c r="AM184" s="16"/>
      <c r="AN184" s="16"/>
      <c r="AO184" s="16"/>
      <c r="AP184" s="16"/>
      <c r="AQ184" s="16"/>
      <c r="AR184" s="16"/>
      <c r="AS184" s="16"/>
      <c r="AT184" s="16"/>
      <c r="AU184" s="16"/>
      <c r="AV184" s="16"/>
      <c r="AW184" s="16"/>
    </row>
    <row r="185" spans="1:49" x14ac:dyDescent="0.25">
      <c r="A185" s="138" t="s">
        <v>311</v>
      </c>
      <c r="B185" s="139" t="s">
        <v>323</v>
      </c>
      <c r="C185" s="140">
        <v>1217</v>
      </c>
      <c r="D185" s="87">
        <v>2012</v>
      </c>
      <c r="E185" s="87" t="s">
        <v>423</v>
      </c>
      <c r="F185" s="87" t="s">
        <v>721</v>
      </c>
      <c r="G185" s="87">
        <v>2012</v>
      </c>
      <c r="H185" s="87">
        <v>2012</v>
      </c>
      <c r="I185" s="129" t="s">
        <v>422</v>
      </c>
      <c r="J185" s="87">
        <v>2017</v>
      </c>
      <c r="K185" s="87">
        <v>2017</v>
      </c>
      <c r="L185" s="87">
        <v>2017</v>
      </c>
      <c r="M185" s="87">
        <v>2009</v>
      </c>
      <c r="N185" s="87">
        <v>2013</v>
      </c>
      <c r="O185" s="87">
        <v>2013</v>
      </c>
      <c r="P185" s="87">
        <v>2003</v>
      </c>
      <c r="Q185" s="87">
        <v>2013</v>
      </c>
      <c r="R185" s="87">
        <v>2013</v>
      </c>
      <c r="S185" s="87">
        <v>2013</v>
      </c>
      <c r="T185" s="87" t="s">
        <v>408</v>
      </c>
      <c r="U185" s="87">
        <v>2013</v>
      </c>
      <c r="V185" s="87">
        <v>2002</v>
      </c>
      <c r="W185" s="129">
        <v>2013</v>
      </c>
      <c r="X185" s="87">
        <v>2017</v>
      </c>
      <c r="Y185" s="87">
        <v>2012</v>
      </c>
      <c r="Z185" s="87">
        <v>2015</v>
      </c>
      <c r="AA185" s="87">
        <v>2015</v>
      </c>
      <c r="AB185" s="87">
        <v>2013</v>
      </c>
      <c r="AC185" s="87">
        <v>2013</v>
      </c>
      <c r="AD185" s="87">
        <v>2013</v>
      </c>
      <c r="AE185" s="87">
        <v>2013</v>
      </c>
      <c r="AF185" s="87">
        <v>2013</v>
      </c>
      <c r="AG185" s="87">
        <v>2013</v>
      </c>
      <c r="AH185" s="87">
        <v>2016</v>
      </c>
      <c r="AI185" s="87">
        <v>2016</v>
      </c>
      <c r="AJ185" s="87">
        <v>2016</v>
      </c>
      <c r="AK185" s="87">
        <v>2016</v>
      </c>
      <c r="AL185" s="87">
        <v>2013</v>
      </c>
      <c r="AM185" s="16"/>
      <c r="AN185" s="16"/>
      <c r="AO185" s="16"/>
      <c r="AP185" s="16"/>
      <c r="AQ185" s="16"/>
      <c r="AR185" s="16"/>
      <c r="AS185" s="16"/>
      <c r="AT185" s="16"/>
      <c r="AU185" s="16"/>
      <c r="AV185" s="16"/>
      <c r="AW185" s="16"/>
    </row>
    <row r="186" spans="1:49" x14ac:dyDescent="0.25">
      <c r="A186" s="138" t="s">
        <v>311</v>
      </c>
      <c r="B186" s="139" t="s">
        <v>324</v>
      </c>
      <c r="C186" s="140">
        <v>1218</v>
      </c>
      <c r="D186" s="87">
        <v>2012</v>
      </c>
      <c r="E186" s="87" t="s">
        <v>423</v>
      </c>
      <c r="F186" s="87" t="s">
        <v>722</v>
      </c>
      <c r="G186" s="87">
        <v>2012</v>
      </c>
      <c r="H186" s="87">
        <v>2012</v>
      </c>
      <c r="I186" s="129" t="s">
        <v>422</v>
      </c>
      <c r="J186" s="87">
        <v>2017</v>
      </c>
      <c r="K186" s="87">
        <v>2017</v>
      </c>
      <c r="L186" s="87">
        <v>2017</v>
      </c>
      <c r="M186" s="87">
        <v>2009</v>
      </c>
      <c r="N186" s="87">
        <v>2013</v>
      </c>
      <c r="O186" s="87">
        <v>2013</v>
      </c>
      <c r="P186" s="87">
        <v>2003</v>
      </c>
      <c r="Q186" s="87">
        <v>2013</v>
      </c>
      <c r="R186" s="87">
        <v>2013</v>
      </c>
      <c r="S186" s="87">
        <v>2013</v>
      </c>
      <c r="T186" s="87" t="s">
        <v>408</v>
      </c>
      <c r="U186" s="87">
        <v>2013</v>
      </c>
      <c r="V186" s="87">
        <v>2002</v>
      </c>
      <c r="W186" s="129">
        <v>2013</v>
      </c>
      <c r="X186" s="87">
        <v>2017</v>
      </c>
      <c r="Y186" s="87">
        <v>2012</v>
      </c>
      <c r="Z186" s="87">
        <v>2015</v>
      </c>
      <c r="AA186" s="87">
        <v>2015</v>
      </c>
      <c r="AB186" s="87">
        <v>2013</v>
      </c>
      <c r="AC186" s="87">
        <v>2013</v>
      </c>
      <c r="AD186" s="87">
        <v>2013</v>
      </c>
      <c r="AE186" s="87">
        <v>2013</v>
      </c>
      <c r="AF186" s="87">
        <v>2013</v>
      </c>
      <c r="AG186" s="87">
        <v>2013</v>
      </c>
      <c r="AH186" s="87">
        <v>2016</v>
      </c>
      <c r="AI186" s="87">
        <v>2016</v>
      </c>
      <c r="AJ186" s="87">
        <v>2016</v>
      </c>
      <c r="AK186" s="87">
        <v>2016</v>
      </c>
      <c r="AL186" s="87">
        <v>2013</v>
      </c>
      <c r="AM186" s="16"/>
      <c r="AN186" s="16"/>
      <c r="AO186" s="16"/>
      <c r="AP186" s="16"/>
      <c r="AQ186" s="16"/>
      <c r="AR186" s="16"/>
      <c r="AS186" s="16"/>
      <c r="AT186" s="16"/>
      <c r="AU186" s="16"/>
      <c r="AV186" s="16"/>
      <c r="AW186" s="16"/>
    </row>
    <row r="187" spans="1:49" x14ac:dyDescent="0.25">
      <c r="A187" s="138" t="s">
        <v>311</v>
      </c>
      <c r="B187" s="139" t="s">
        <v>325</v>
      </c>
      <c r="C187" s="140">
        <v>1219</v>
      </c>
      <c r="D187" s="87">
        <v>2012</v>
      </c>
      <c r="E187" s="87" t="s">
        <v>423</v>
      </c>
      <c r="F187" s="87" t="s">
        <v>723</v>
      </c>
      <c r="G187" s="87">
        <v>2012</v>
      </c>
      <c r="H187" s="87">
        <v>2012</v>
      </c>
      <c r="I187" s="129" t="s">
        <v>422</v>
      </c>
      <c r="J187" s="87">
        <v>2017</v>
      </c>
      <c r="K187" s="87">
        <v>2017</v>
      </c>
      <c r="L187" s="87">
        <v>2017</v>
      </c>
      <c r="M187" s="87">
        <v>2009</v>
      </c>
      <c r="N187" s="87">
        <v>2013</v>
      </c>
      <c r="O187" s="87">
        <v>2013</v>
      </c>
      <c r="P187" s="87">
        <v>2003</v>
      </c>
      <c r="Q187" s="87">
        <v>2013</v>
      </c>
      <c r="R187" s="87">
        <v>2013</v>
      </c>
      <c r="S187" s="87">
        <v>2013</v>
      </c>
      <c r="T187" s="87" t="s">
        <v>408</v>
      </c>
      <c r="U187" s="87">
        <v>2013</v>
      </c>
      <c r="V187" s="87">
        <v>2002</v>
      </c>
      <c r="W187" s="129">
        <v>2013</v>
      </c>
      <c r="X187" s="87">
        <v>2017</v>
      </c>
      <c r="Y187" s="87">
        <v>2012</v>
      </c>
      <c r="Z187" s="87">
        <v>2015</v>
      </c>
      <c r="AA187" s="87">
        <v>2015</v>
      </c>
      <c r="AB187" s="87">
        <v>2013</v>
      </c>
      <c r="AC187" s="87">
        <v>2013</v>
      </c>
      <c r="AD187" s="87">
        <v>2013</v>
      </c>
      <c r="AE187" s="87">
        <v>2013</v>
      </c>
      <c r="AF187" s="87">
        <v>2013</v>
      </c>
      <c r="AG187" s="87">
        <v>2013</v>
      </c>
      <c r="AH187" s="87">
        <v>2016</v>
      </c>
      <c r="AI187" s="87">
        <v>2016</v>
      </c>
      <c r="AJ187" s="87">
        <v>2016</v>
      </c>
      <c r="AK187" s="87">
        <v>2016</v>
      </c>
      <c r="AL187" s="87">
        <v>2013</v>
      </c>
      <c r="AM187" s="16"/>
      <c r="AN187" s="16"/>
      <c r="AO187" s="16"/>
      <c r="AP187" s="16"/>
      <c r="AQ187" s="16"/>
      <c r="AR187" s="16"/>
      <c r="AS187" s="16"/>
      <c r="AT187" s="16"/>
      <c r="AU187" s="16"/>
      <c r="AV187" s="16"/>
      <c r="AW187" s="16"/>
    </row>
    <row r="188" spans="1:49" x14ac:dyDescent="0.25">
      <c r="A188" s="130" t="s">
        <v>56</v>
      </c>
      <c r="B188" s="139" t="s">
        <v>57</v>
      </c>
      <c r="C188" s="140">
        <v>1301</v>
      </c>
      <c r="D188" s="87">
        <v>2012</v>
      </c>
      <c r="E188" s="87" t="s">
        <v>423</v>
      </c>
      <c r="F188" s="87" t="s">
        <v>724</v>
      </c>
      <c r="G188" s="87">
        <v>2012</v>
      </c>
      <c r="H188" s="87">
        <v>2012</v>
      </c>
      <c r="I188" s="129" t="s">
        <v>422</v>
      </c>
      <c r="J188" s="87">
        <v>2017</v>
      </c>
      <c r="K188" s="87">
        <v>2017</v>
      </c>
      <c r="L188" s="87">
        <v>2017</v>
      </c>
      <c r="M188" s="87">
        <v>2009</v>
      </c>
      <c r="N188" s="87">
        <v>2013</v>
      </c>
      <c r="O188" s="87">
        <v>2013</v>
      </c>
      <c r="P188" s="87">
        <v>2003</v>
      </c>
      <c r="Q188" s="87">
        <v>2013</v>
      </c>
      <c r="R188" s="87">
        <v>2013</v>
      </c>
      <c r="S188" s="87">
        <v>2013</v>
      </c>
      <c r="T188" s="87" t="s">
        <v>408</v>
      </c>
      <c r="U188" s="87">
        <v>2013</v>
      </c>
      <c r="V188" s="87">
        <v>2002</v>
      </c>
      <c r="W188" s="129">
        <v>2013</v>
      </c>
      <c r="X188" s="87">
        <v>2017</v>
      </c>
      <c r="Y188" s="87">
        <v>2012</v>
      </c>
      <c r="Z188" s="87">
        <v>2015</v>
      </c>
      <c r="AA188" s="87">
        <v>2015</v>
      </c>
      <c r="AB188" s="87">
        <v>2013</v>
      </c>
      <c r="AC188" s="87">
        <v>2013</v>
      </c>
      <c r="AD188" s="87">
        <v>2013</v>
      </c>
      <c r="AE188" s="87">
        <v>2013</v>
      </c>
      <c r="AF188" s="87">
        <v>2013</v>
      </c>
      <c r="AG188" s="87">
        <v>2013</v>
      </c>
      <c r="AH188" s="87">
        <v>2016</v>
      </c>
      <c r="AI188" s="87">
        <v>2016</v>
      </c>
      <c r="AJ188" s="87">
        <v>2016</v>
      </c>
      <c r="AK188" s="87">
        <v>2016</v>
      </c>
      <c r="AL188" s="87">
        <v>2013</v>
      </c>
      <c r="AM188" s="16"/>
      <c r="AN188" s="16"/>
      <c r="AO188" s="16"/>
      <c r="AP188" s="16"/>
      <c r="AQ188" s="16"/>
      <c r="AR188" s="16"/>
      <c r="AS188" s="16"/>
      <c r="AT188" s="16"/>
      <c r="AU188" s="16"/>
      <c r="AV188" s="16"/>
      <c r="AW188" s="16"/>
    </row>
    <row r="189" spans="1:49" x14ac:dyDescent="0.25">
      <c r="A189" s="130" t="s">
        <v>56</v>
      </c>
      <c r="B189" s="139" t="s">
        <v>58</v>
      </c>
      <c r="C189" s="140">
        <v>1302</v>
      </c>
      <c r="D189" s="87">
        <v>2012</v>
      </c>
      <c r="E189" s="87" t="s">
        <v>423</v>
      </c>
      <c r="F189" s="87" t="s">
        <v>725</v>
      </c>
      <c r="G189" s="87">
        <v>2012</v>
      </c>
      <c r="H189" s="87">
        <v>2012</v>
      </c>
      <c r="I189" s="129" t="s">
        <v>422</v>
      </c>
      <c r="J189" s="87">
        <v>2017</v>
      </c>
      <c r="K189" s="87">
        <v>2017</v>
      </c>
      <c r="L189" s="87">
        <v>2017</v>
      </c>
      <c r="M189" s="87">
        <v>2009</v>
      </c>
      <c r="N189" s="87">
        <v>2013</v>
      </c>
      <c r="O189" s="87">
        <v>2013</v>
      </c>
      <c r="P189" s="87">
        <v>2003</v>
      </c>
      <c r="Q189" s="87">
        <v>2013</v>
      </c>
      <c r="R189" s="87">
        <v>2013</v>
      </c>
      <c r="S189" s="87">
        <v>2013</v>
      </c>
      <c r="T189" s="87" t="s">
        <v>408</v>
      </c>
      <c r="U189" s="87">
        <v>2013</v>
      </c>
      <c r="V189" s="87">
        <v>2002</v>
      </c>
      <c r="W189" s="129">
        <v>2013</v>
      </c>
      <c r="X189" s="87">
        <v>2017</v>
      </c>
      <c r="Y189" s="87">
        <v>2012</v>
      </c>
      <c r="Z189" s="87">
        <v>2015</v>
      </c>
      <c r="AA189" s="87">
        <v>2015</v>
      </c>
      <c r="AB189" s="87">
        <v>2013</v>
      </c>
      <c r="AC189" s="87">
        <v>2013</v>
      </c>
      <c r="AD189" s="87">
        <v>2013</v>
      </c>
      <c r="AE189" s="87">
        <v>2013</v>
      </c>
      <c r="AF189" s="87">
        <v>2013</v>
      </c>
      <c r="AG189" s="87">
        <v>2013</v>
      </c>
      <c r="AH189" s="87">
        <v>2016</v>
      </c>
      <c r="AI189" s="87">
        <v>2016</v>
      </c>
      <c r="AJ189" s="87">
        <v>2016</v>
      </c>
      <c r="AK189" s="87">
        <v>2016</v>
      </c>
      <c r="AL189" s="87">
        <v>2013</v>
      </c>
      <c r="AM189" s="16"/>
      <c r="AN189" s="16"/>
      <c r="AO189" s="16"/>
      <c r="AP189" s="16"/>
      <c r="AQ189" s="16"/>
      <c r="AR189" s="16"/>
      <c r="AS189" s="16"/>
      <c r="AT189" s="16"/>
      <c r="AU189" s="16"/>
      <c r="AV189" s="16"/>
      <c r="AW189" s="16"/>
    </row>
    <row r="190" spans="1:49" x14ac:dyDescent="0.25">
      <c r="A190" s="130" t="s">
        <v>56</v>
      </c>
      <c r="B190" s="139" t="s">
        <v>59</v>
      </c>
      <c r="C190" s="140">
        <v>1303</v>
      </c>
      <c r="D190" s="87">
        <v>2012</v>
      </c>
      <c r="E190" s="87" t="s">
        <v>423</v>
      </c>
      <c r="F190" s="87" t="s">
        <v>726</v>
      </c>
      <c r="G190" s="87">
        <v>2012</v>
      </c>
      <c r="H190" s="87">
        <v>2012</v>
      </c>
      <c r="I190" s="129" t="s">
        <v>422</v>
      </c>
      <c r="J190" s="87">
        <v>2017</v>
      </c>
      <c r="K190" s="87">
        <v>2017</v>
      </c>
      <c r="L190" s="87">
        <v>2017</v>
      </c>
      <c r="M190" s="87">
        <v>2009</v>
      </c>
      <c r="N190" s="87">
        <v>2013</v>
      </c>
      <c r="O190" s="87">
        <v>2013</v>
      </c>
      <c r="P190" s="87">
        <v>2003</v>
      </c>
      <c r="Q190" s="87">
        <v>2013</v>
      </c>
      <c r="R190" s="87">
        <v>2013</v>
      </c>
      <c r="S190" s="87">
        <v>2013</v>
      </c>
      <c r="T190" s="87" t="s">
        <v>408</v>
      </c>
      <c r="U190" s="87">
        <v>2013</v>
      </c>
      <c r="V190" s="87">
        <v>2002</v>
      </c>
      <c r="W190" s="129">
        <v>2013</v>
      </c>
      <c r="X190" s="87">
        <v>2017</v>
      </c>
      <c r="Y190" s="87">
        <v>2012</v>
      </c>
      <c r="Z190" s="87">
        <v>2015</v>
      </c>
      <c r="AA190" s="87">
        <v>2015</v>
      </c>
      <c r="AB190" s="87">
        <v>2013</v>
      </c>
      <c r="AC190" s="87">
        <v>2013</v>
      </c>
      <c r="AD190" s="87">
        <v>2013</v>
      </c>
      <c r="AE190" s="87">
        <v>2013</v>
      </c>
      <c r="AF190" s="87">
        <v>2013</v>
      </c>
      <c r="AG190" s="87">
        <v>2013</v>
      </c>
      <c r="AH190" s="87">
        <v>2016</v>
      </c>
      <c r="AI190" s="87">
        <v>2016</v>
      </c>
      <c r="AJ190" s="87">
        <v>2016</v>
      </c>
      <c r="AK190" s="87">
        <v>2016</v>
      </c>
      <c r="AL190" s="87">
        <v>2013</v>
      </c>
      <c r="AM190" s="16"/>
      <c r="AN190" s="16"/>
      <c r="AO190" s="16"/>
      <c r="AP190" s="16"/>
      <c r="AQ190" s="16"/>
      <c r="AR190" s="16"/>
      <c r="AS190" s="16"/>
      <c r="AT190" s="16"/>
      <c r="AU190" s="16"/>
      <c r="AV190" s="16"/>
      <c r="AW190" s="16"/>
    </row>
    <row r="191" spans="1:49" x14ac:dyDescent="0.25">
      <c r="A191" s="130" t="s">
        <v>56</v>
      </c>
      <c r="B191" s="139" t="s">
        <v>60</v>
      </c>
      <c r="C191" s="140">
        <v>1304</v>
      </c>
      <c r="D191" s="87">
        <v>2012</v>
      </c>
      <c r="E191" s="87" t="s">
        <v>423</v>
      </c>
      <c r="F191" s="87" t="s">
        <v>727</v>
      </c>
      <c r="G191" s="87">
        <v>2012</v>
      </c>
      <c r="H191" s="87">
        <v>2012</v>
      </c>
      <c r="I191" s="129" t="s">
        <v>422</v>
      </c>
      <c r="J191" s="87">
        <v>2017</v>
      </c>
      <c r="K191" s="87">
        <v>2017</v>
      </c>
      <c r="L191" s="87">
        <v>2017</v>
      </c>
      <c r="M191" s="87">
        <v>2009</v>
      </c>
      <c r="N191" s="87">
        <v>2013</v>
      </c>
      <c r="O191" s="87">
        <v>2013</v>
      </c>
      <c r="P191" s="87">
        <v>2003</v>
      </c>
      <c r="Q191" s="87">
        <v>2013</v>
      </c>
      <c r="R191" s="87">
        <v>2013</v>
      </c>
      <c r="S191" s="87">
        <v>2013</v>
      </c>
      <c r="T191" s="87" t="s">
        <v>408</v>
      </c>
      <c r="U191" s="87">
        <v>2013</v>
      </c>
      <c r="V191" s="87">
        <v>2002</v>
      </c>
      <c r="W191" s="129">
        <v>2013</v>
      </c>
      <c r="X191" s="87">
        <v>2017</v>
      </c>
      <c r="Y191" s="87">
        <v>2012</v>
      </c>
      <c r="Z191" s="87">
        <v>2015</v>
      </c>
      <c r="AA191" s="87">
        <v>2015</v>
      </c>
      <c r="AB191" s="87">
        <v>2013</v>
      </c>
      <c r="AC191" s="87">
        <v>2013</v>
      </c>
      <c r="AD191" s="87">
        <v>2013</v>
      </c>
      <c r="AE191" s="87">
        <v>2013</v>
      </c>
      <c r="AF191" s="87">
        <v>2013</v>
      </c>
      <c r="AG191" s="87">
        <v>2013</v>
      </c>
      <c r="AH191" s="87">
        <v>2016</v>
      </c>
      <c r="AI191" s="87">
        <v>2016</v>
      </c>
      <c r="AJ191" s="87">
        <v>2016</v>
      </c>
      <c r="AK191" s="87">
        <v>2016</v>
      </c>
      <c r="AL191" s="87">
        <v>2013</v>
      </c>
      <c r="AM191" s="16"/>
      <c r="AN191" s="16"/>
      <c r="AO191" s="16"/>
      <c r="AP191" s="16"/>
      <c r="AQ191" s="16"/>
      <c r="AR191" s="16"/>
      <c r="AS191" s="16"/>
      <c r="AT191" s="16"/>
      <c r="AU191" s="16"/>
      <c r="AV191" s="16"/>
      <c r="AW191" s="16"/>
    </row>
    <row r="192" spans="1:49" x14ac:dyDescent="0.25">
      <c r="A192" s="130" t="s">
        <v>56</v>
      </c>
      <c r="B192" s="139" t="s">
        <v>61</v>
      </c>
      <c r="C192" s="140">
        <v>1305</v>
      </c>
      <c r="D192" s="87">
        <v>2012</v>
      </c>
      <c r="E192" s="87" t="s">
        <v>423</v>
      </c>
      <c r="F192" s="87" t="s">
        <v>728</v>
      </c>
      <c r="G192" s="87">
        <v>2012</v>
      </c>
      <c r="H192" s="87">
        <v>2012</v>
      </c>
      <c r="I192" s="129" t="s">
        <v>422</v>
      </c>
      <c r="J192" s="87">
        <v>2017</v>
      </c>
      <c r="K192" s="87">
        <v>2017</v>
      </c>
      <c r="L192" s="87">
        <v>2017</v>
      </c>
      <c r="M192" s="87">
        <v>2009</v>
      </c>
      <c r="N192" s="87">
        <v>2013</v>
      </c>
      <c r="O192" s="87">
        <v>2013</v>
      </c>
      <c r="P192" s="87">
        <v>2003</v>
      </c>
      <c r="Q192" s="87">
        <v>2013</v>
      </c>
      <c r="R192" s="87">
        <v>2013</v>
      </c>
      <c r="S192" s="87">
        <v>2013</v>
      </c>
      <c r="T192" s="87" t="s">
        <v>408</v>
      </c>
      <c r="U192" s="87">
        <v>2013</v>
      </c>
      <c r="V192" s="87">
        <v>2002</v>
      </c>
      <c r="W192" s="129">
        <v>2013</v>
      </c>
      <c r="X192" s="87">
        <v>2017</v>
      </c>
      <c r="Y192" s="87">
        <v>2012</v>
      </c>
      <c r="Z192" s="87">
        <v>2015</v>
      </c>
      <c r="AA192" s="87">
        <v>2015</v>
      </c>
      <c r="AB192" s="87">
        <v>2013</v>
      </c>
      <c r="AC192" s="87">
        <v>2013</v>
      </c>
      <c r="AD192" s="87">
        <v>2013</v>
      </c>
      <c r="AE192" s="87">
        <v>2013</v>
      </c>
      <c r="AF192" s="87">
        <v>2013</v>
      </c>
      <c r="AG192" s="87">
        <v>2013</v>
      </c>
      <c r="AH192" s="87">
        <v>2016</v>
      </c>
      <c r="AI192" s="87">
        <v>2016</v>
      </c>
      <c r="AJ192" s="87">
        <v>2016</v>
      </c>
      <c r="AK192" s="87">
        <v>2016</v>
      </c>
      <c r="AL192" s="87">
        <v>2013</v>
      </c>
      <c r="AM192" s="16"/>
      <c r="AN192" s="16"/>
      <c r="AO192" s="16"/>
      <c r="AP192" s="16"/>
      <c r="AQ192" s="16"/>
      <c r="AR192" s="16"/>
      <c r="AS192" s="16"/>
      <c r="AT192" s="16"/>
      <c r="AU192" s="16"/>
      <c r="AV192" s="16"/>
      <c r="AW192" s="16"/>
    </row>
    <row r="193" spans="1:49" x14ac:dyDescent="0.25">
      <c r="A193" s="130" t="s">
        <v>56</v>
      </c>
      <c r="B193" s="139" t="s">
        <v>62</v>
      </c>
      <c r="C193" s="140">
        <v>1306</v>
      </c>
      <c r="D193" s="87">
        <v>2012</v>
      </c>
      <c r="E193" s="87" t="s">
        <v>423</v>
      </c>
      <c r="F193" s="87" t="s">
        <v>729</v>
      </c>
      <c r="G193" s="87">
        <v>2012</v>
      </c>
      <c r="H193" s="87">
        <v>2012</v>
      </c>
      <c r="I193" s="129" t="s">
        <v>422</v>
      </c>
      <c r="J193" s="87">
        <v>2017</v>
      </c>
      <c r="K193" s="87">
        <v>2017</v>
      </c>
      <c r="L193" s="87">
        <v>2017</v>
      </c>
      <c r="M193" s="87">
        <v>2009</v>
      </c>
      <c r="N193" s="87">
        <v>2013</v>
      </c>
      <c r="O193" s="87">
        <v>2013</v>
      </c>
      <c r="P193" s="87">
        <v>2003</v>
      </c>
      <c r="Q193" s="87">
        <v>2013</v>
      </c>
      <c r="R193" s="87">
        <v>2013</v>
      </c>
      <c r="S193" s="87">
        <v>2013</v>
      </c>
      <c r="T193" s="87" t="s">
        <v>408</v>
      </c>
      <c r="U193" s="87">
        <v>2013</v>
      </c>
      <c r="V193" s="87">
        <v>2002</v>
      </c>
      <c r="W193" s="129">
        <v>2013</v>
      </c>
      <c r="X193" s="87">
        <v>2017</v>
      </c>
      <c r="Y193" s="87">
        <v>2012</v>
      </c>
      <c r="Z193" s="87">
        <v>2015</v>
      </c>
      <c r="AA193" s="87">
        <v>2015</v>
      </c>
      <c r="AB193" s="87">
        <v>2013</v>
      </c>
      <c r="AC193" s="87">
        <v>2013</v>
      </c>
      <c r="AD193" s="87">
        <v>2013</v>
      </c>
      <c r="AE193" s="87">
        <v>2013</v>
      </c>
      <c r="AF193" s="87">
        <v>2013</v>
      </c>
      <c r="AG193" s="87">
        <v>2013</v>
      </c>
      <c r="AH193" s="87">
        <v>2016</v>
      </c>
      <c r="AI193" s="87">
        <v>2016</v>
      </c>
      <c r="AJ193" s="87">
        <v>2016</v>
      </c>
      <c r="AK193" s="87">
        <v>2016</v>
      </c>
      <c r="AL193" s="87">
        <v>2013</v>
      </c>
      <c r="AM193" s="16"/>
      <c r="AN193" s="16"/>
      <c r="AO193" s="16"/>
      <c r="AP193" s="16"/>
      <c r="AQ193" s="16"/>
      <c r="AR193" s="16"/>
      <c r="AS193" s="16"/>
      <c r="AT193" s="16"/>
      <c r="AU193" s="16"/>
      <c r="AV193" s="16"/>
      <c r="AW193" s="16"/>
    </row>
    <row r="194" spans="1:49" x14ac:dyDescent="0.25">
      <c r="A194" s="130" t="s">
        <v>56</v>
      </c>
      <c r="B194" s="139" t="s">
        <v>63</v>
      </c>
      <c r="C194" s="140">
        <v>1307</v>
      </c>
      <c r="D194" s="87">
        <v>2012</v>
      </c>
      <c r="E194" s="87" t="s">
        <v>423</v>
      </c>
      <c r="F194" s="87" t="s">
        <v>730</v>
      </c>
      <c r="G194" s="87">
        <v>2012</v>
      </c>
      <c r="H194" s="87">
        <v>2012</v>
      </c>
      <c r="I194" s="129" t="s">
        <v>422</v>
      </c>
      <c r="J194" s="87">
        <v>2017</v>
      </c>
      <c r="K194" s="87">
        <v>2017</v>
      </c>
      <c r="L194" s="87">
        <v>2017</v>
      </c>
      <c r="M194" s="87">
        <v>2009</v>
      </c>
      <c r="N194" s="87">
        <v>2013</v>
      </c>
      <c r="O194" s="87">
        <v>2013</v>
      </c>
      <c r="P194" s="87">
        <v>2003</v>
      </c>
      <c r="Q194" s="87">
        <v>2013</v>
      </c>
      <c r="R194" s="87">
        <v>2013</v>
      </c>
      <c r="S194" s="87">
        <v>2013</v>
      </c>
      <c r="T194" s="87" t="s">
        <v>408</v>
      </c>
      <c r="U194" s="87">
        <v>2013</v>
      </c>
      <c r="V194" s="87">
        <v>2002</v>
      </c>
      <c r="W194" s="129">
        <v>2013</v>
      </c>
      <c r="X194" s="87">
        <v>2017</v>
      </c>
      <c r="Y194" s="87">
        <v>2012</v>
      </c>
      <c r="Z194" s="87">
        <v>2015</v>
      </c>
      <c r="AA194" s="87">
        <v>2015</v>
      </c>
      <c r="AB194" s="87">
        <v>2013</v>
      </c>
      <c r="AC194" s="87">
        <v>2013</v>
      </c>
      <c r="AD194" s="87">
        <v>2013</v>
      </c>
      <c r="AE194" s="87">
        <v>2013</v>
      </c>
      <c r="AF194" s="87">
        <v>2013</v>
      </c>
      <c r="AG194" s="87">
        <v>2013</v>
      </c>
      <c r="AH194" s="87">
        <v>2016</v>
      </c>
      <c r="AI194" s="87">
        <v>2016</v>
      </c>
      <c r="AJ194" s="87">
        <v>2016</v>
      </c>
      <c r="AK194" s="87">
        <v>2016</v>
      </c>
      <c r="AL194" s="87">
        <v>2013</v>
      </c>
      <c r="AM194" s="16"/>
      <c r="AN194" s="16"/>
      <c r="AO194" s="16"/>
      <c r="AP194" s="16"/>
      <c r="AQ194" s="16"/>
      <c r="AR194" s="16"/>
      <c r="AS194" s="16"/>
      <c r="AT194" s="16"/>
      <c r="AU194" s="16"/>
      <c r="AV194" s="16"/>
      <c r="AW194" s="16"/>
    </row>
    <row r="195" spans="1:49" x14ac:dyDescent="0.25">
      <c r="A195" s="130" t="s">
        <v>56</v>
      </c>
      <c r="B195" s="139" t="s">
        <v>64</v>
      </c>
      <c r="C195" s="140">
        <v>1308</v>
      </c>
      <c r="D195" s="87">
        <v>2012</v>
      </c>
      <c r="E195" s="87" t="s">
        <v>423</v>
      </c>
      <c r="F195" s="87" t="s">
        <v>731</v>
      </c>
      <c r="G195" s="87">
        <v>2012</v>
      </c>
      <c r="H195" s="87">
        <v>2012</v>
      </c>
      <c r="I195" s="129" t="s">
        <v>422</v>
      </c>
      <c r="J195" s="87">
        <v>2017</v>
      </c>
      <c r="K195" s="87">
        <v>2017</v>
      </c>
      <c r="L195" s="87">
        <v>2017</v>
      </c>
      <c r="M195" s="87">
        <v>2009</v>
      </c>
      <c r="N195" s="87">
        <v>2013</v>
      </c>
      <c r="O195" s="87">
        <v>2013</v>
      </c>
      <c r="P195" s="87">
        <v>2003</v>
      </c>
      <c r="Q195" s="87">
        <v>2013</v>
      </c>
      <c r="R195" s="87">
        <v>2013</v>
      </c>
      <c r="S195" s="87">
        <v>2013</v>
      </c>
      <c r="T195" s="87" t="s">
        <v>408</v>
      </c>
      <c r="U195" s="87">
        <v>2013</v>
      </c>
      <c r="V195" s="87">
        <v>2002</v>
      </c>
      <c r="W195" s="129">
        <v>2013</v>
      </c>
      <c r="X195" s="87">
        <v>2017</v>
      </c>
      <c r="Y195" s="87">
        <v>2012</v>
      </c>
      <c r="Z195" s="87">
        <v>2015</v>
      </c>
      <c r="AA195" s="87">
        <v>2015</v>
      </c>
      <c r="AB195" s="87">
        <v>2013</v>
      </c>
      <c r="AC195" s="87">
        <v>2013</v>
      </c>
      <c r="AD195" s="87">
        <v>2013</v>
      </c>
      <c r="AE195" s="87">
        <v>2013</v>
      </c>
      <c r="AF195" s="87">
        <v>2013</v>
      </c>
      <c r="AG195" s="87">
        <v>2013</v>
      </c>
      <c r="AH195" s="87">
        <v>2016</v>
      </c>
      <c r="AI195" s="87">
        <v>2016</v>
      </c>
      <c r="AJ195" s="87">
        <v>2016</v>
      </c>
      <c r="AK195" s="87">
        <v>2016</v>
      </c>
      <c r="AL195" s="87">
        <v>2013</v>
      </c>
      <c r="AM195" s="16"/>
      <c r="AN195" s="16"/>
      <c r="AO195" s="16"/>
      <c r="AP195" s="16"/>
      <c r="AQ195" s="16"/>
      <c r="AR195" s="16"/>
      <c r="AS195" s="16"/>
      <c r="AT195" s="16"/>
      <c r="AU195" s="16"/>
      <c r="AV195" s="16"/>
      <c r="AW195" s="16"/>
    </row>
    <row r="196" spans="1:49" x14ac:dyDescent="0.25">
      <c r="A196" s="130" t="s">
        <v>56</v>
      </c>
      <c r="B196" s="139" t="s">
        <v>65</v>
      </c>
      <c r="C196" s="140">
        <v>1309</v>
      </c>
      <c r="D196" s="87">
        <v>2012</v>
      </c>
      <c r="E196" s="87" t="s">
        <v>423</v>
      </c>
      <c r="F196" s="87" t="s">
        <v>732</v>
      </c>
      <c r="G196" s="87">
        <v>2012</v>
      </c>
      <c r="H196" s="87">
        <v>2012</v>
      </c>
      <c r="I196" s="129" t="s">
        <v>422</v>
      </c>
      <c r="J196" s="87">
        <v>2017</v>
      </c>
      <c r="K196" s="87">
        <v>2017</v>
      </c>
      <c r="L196" s="87">
        <v>2017</v>
      </c>
      <c r="M196" s="87">
        <v>2009</v>
      </c>
      <c r="N196" s="87">
        <v>2013</v>
      </c>
      <c r="O196" s="87">
        <v>2013</v>
      </c>
      <c r="P196" s="87">
        <v>2003</v>
      </c>
      <c r="Q196" s="87">
        <v>2013</v>
      </c>
      <c r="R196" s="87">
        <v>2013</v>
      </c>
      <c r="S196" s="87">
        <v>2013</v>
      </c>
      <c r="T196" s="87" t="s">
        <v>408</v>
      </c>
      <c r="U196" s="87">
        <v>2013</v>
      </c>
      <c r="V196" s="87">
        <v>2002</v>
      </c>
      <c r="W196" s="129">
        <v>2013</v>
      </c>
      <c r="X196" s="87">
        <v>2017</v>
      </c>
      <c r="Y196" s="87">
        <v>2012</v>
      </c>
      <c r="Z196" s="87">
        <v>2015</v>
      </c>
      <c r="AA196" s="87">
        <v>2015</v>
      </c>
      <c r="AB196" s="87">
        <v>2013</v>
      </c>
      <c r="AC196" s="87">
        <v>2013</v>
      </c>
      <c r="AD196" s="87">
        <v>2013</v>
      </c>
      <c r="AE196" s="87">
        <v>2013</v>
      </c>
      <c r="AF196" s="87">
        <v>2013</v>
      </c>
      <c r="AG196" s="87">
        <v>2013</v>
      </c>
      <c r="AH196" s="87">
        <v>2016</v>
      </c>
      <c r="AI196" s="87">
        <v>2016</v>
      </c>
      <c r="AJ196" s="87">
        <v>2016</v>
      </c>
      <c r="AK196" s="87">
        <v>2016</v>
      </c>
      <c r="AL196" s="87">
        <v>2013</v>
      </c>
      <c r="AM196" s="16"/>
      <c r="AN196" s="16"/>
      <c r="AO196" s="16"/>
      <c r="AP196" s="16"/>
      <c r="AQ196" s="16"/>
      <c r="AR196" s="16"/>
      <c r="AS196" s="16"/>
      <c r="AT196" s="16"/>
      <c r="AU196" s="16"/>
      <c r="AV196" s="16"/>
      <c r="AW196" s="16"/>
    </row>
    <row r="197" spans="1:49" x14ac:dyDescent="0.25">
      <c r="A197" s="130" t="s">
        <v>56</v>
      </c>
      <c r="B197" s="139" t="s">
        <v>66</v>
      </c>
      <c r="C197" s="140">
        <v>1310</v>
      </c>
      <c r="D197" s="87">
        <v>2012</v>
      </c>
      <c r="E197" s="87" t="s">
        <v>423</v>
      </c>
      <c r="F197" s="87" t="s">
        <v>733</v>
      </c>
      <c r="G197" s="87">
        <v>2012</v>
      </c>
      <c r="H197" s="87">
        <v>2012</v>
      </c>
      <c r="I197" s="129" t="s">
        <v>422</v>
      </c>
      <c r="J197" s="87">
        <v>2017</v>
      </c>
      <c r="K197" s="87">
        <v>2017</v>
      </c>
      <c r="L197" s="87">
        <v>2017</v>
      </c>
      <c r="M197" s="87">
        <v>2009</v>
      </c>
      <c r="N197" s="87">
        <v>2013</v>
      </c>
      <c r="O197" s="87">
        <v>2013</v>
      </c>
      <c r="P197" s="87">
        <v>2003</v>
      </c>
      <c r="Q197" s="87">
        <v>2013</v>
      </c>
      <c r="R197" s="87">
        <v>2013</v>
      </c>
      <c r="S197" s="87">
        <v>2013</v>
      </c>
      <c r="T197" s="87" t="s">
        <v>408</v>
      </c>
      <c r="U197" s="87">
        <v>2013</v>
      </c>
      <c r="V197" s="87">
        <v>2002</v>
      </c>
      <c r="W197" s="129">
        <v>2013</v>
      </c>
      <c r="X197" s="87">
        <v>2017</v>
      </c>
      <c r="Y197" s="87">
        <v>2012</v>
      </c>
      <c r="Z197" s="87">
        <v>2015</v>
      </c>
      <c r="AA197" s="87">
        <v>2015</v>
      </c>
      <c r="AB197" s="87">
        <v>2013</v>
      </c>
      <c r="AC197" s="87">
        <v>2013</v>
      </c>
      <c r="AD197" s="87">
        <v>2013</v>
      </c>
      <c r="AE197" s="87">
        <v>2013</v>
      </c>
      <c r="AF197" s="87">
        <v>2013</v>
      </c>
      <c r="AG197" s="87">
        <v>2013</v>
      </c>
      <c r="AH197" s="87">
        <v>2016</v>
      </c>
      <c r="AI197" s="87">
        <v>2016</v>
      </c>
      <c r="AJ197" s="87">
        <v>2016</v>
      </c>
      <c r="AK197" s="87">
        <v>2016</v>
      </c>
      <c r="AL197" s="87">
        <v>2013</v>
      </c>
      <c r="AM197" s="16"/>
      <c r="AN197" s="16"/>
      <c r="AO197" s="16"/>
      <c r="AP197" s="16"/>
      <c r="AQ197" s="16"/>
      <c r="AR197" s="16"/>
      <c r="AS197" s="16"/>
      <c r="AT197" s="16"/>
      <c r="AU197" s="16"/>
      <c r="AV197" s="16"/>
      <c r="AW197" s="16"/>
    </row>
    <row r="198" spans="1:49" x14ac:dyDescent="0.25">
      <c r="A198" s="130" t="s">
        <v>56</v>
      </c>
      <c r="B198" s="139" t="s">
        <v>67</v>
      </c>
      <c r="C198" s="140">
        <v>1311</v>
      </c>
      <c r="D198" s="87">
        <v>2012</v>
      </c>
      <c r="E198" s="87" t="s">
        <v>423</v>
      </c>
      <c r="F198" s="87" t="s">
        <v>734</v>
      </c>
      <c r="G198" s="87">
        <v>2012</v>
      </c>
      <c r="H198" s="87">
        <v>2012</v>
      </c>
      <c r="I198" s="129" t="s">
        <v>422</v>
      </c>
      <c r="J198" s="87">
        <v>2017</v>
      </c>
      <c r="K198" s="87">
        <v>2017</v>
      </c>
      <c r="L198" s="87">
        <v>2017</v>
      </c>
      <c r="M198" s="87">
        <v>2009</v>
      </c>
      <c r="N198" s="87">
        <v>2013</v>
      </c>
      <c r="O198" s="87">
        <v>2013</v>
      </c>
      <c r="P198" s="87">
        <v>2003</v>
      </c>
      <c r="Q198" s="87">
        <v>2013</v>
      </c>
      <c r="R198" s="87">
        <v>2013</v>
      </c>
      <c r="S198" s="87">
        <v>2013</v>
      </c>
      <c r="T198" s="87" t="s">
        <v>408</v>
      </c>
      <c r="U198" s="87">
        <v>2013</v>
      </c>
      <c r="V198" s="87">
        <v>2002</v>
      </c>
      <c r="W198" s="129">
        <v>2013</v>
      </c>
      <c r="X198" s="87">
        <v>2017</v>
      </c>
      <c r="Y198" s="87">
        <v>2012</v>
      </c>
      <c r="Z198" s="87">
        <v>2015</v>
      </c>
      <c r="AA198" s="87">
        <v>2015</v>
      </c>
      <c r="AB198" s="87">
        <v>2013</v>
      </c>
      <c r="AC198" s="87">
        <v>2013</v>
      </c>
      <c r="AD198" s="87">
        <v>2013</v>
      </c>
      <c r="AE198" s="87">
        <v>2013</v>
      </c>
      <c r="AF198" s="87">
        <v>2013</v>
      </c>
      <c r="AG198" s="87">
        <v>2013</v>
      </c>
      <c r="AH198" s="87">
        <v>2016</v>
      </c>
      <c r="AI198" s="87">
        <v>2016</v>
      </c>
      <c r="AJ198" s="87">
        <v>2016</v>
      </c>
      <c r="AK198" s="87">
        <v>2016</v>
      </c>
      <c r="AL198" s="87">
        <v>2013</v>
      </c>
      <c r="AM198" s="16"/>
      <c r="AN198" s="16"/>
      <c r="AO198" s="16"/>
      <c r="AP198" s="16"/>
      <c r="AQ198" s="16"/>
      <c r="AR198" s="16"/>
      <c r="AS198" s="16"/>
      <c r="AT198" s="16"/>
      <c r="AU198" s="16"/>
      <c r="AV198" s="16"/>
      <c r="AW198" s="16"/>
    </row>
    <row r="199" spans="1:49" x14ac:dyDescent="0.25">
      <c r="A199" s="130" t="s">
        <v>56</v>
      </c>
      <c r="B199" s="139" t="s">
        <v>68</v>
      </c>
      <c r="C199" s="140">
        <v>1312</v>
      </c>
      <c r="D199" s="87">
        <v>2012</v>
      </c>
      <c r="E199" s="87" t="s">
        <v>423</v>
      </c>
      <c r="F199" s="87" t="s">
        <v>735</v>
      </c>
      <c r="G199" s="87">
        <v>2012</v>
      </c>
      <c r="H199" s="87">
        <v>2012</v>
      </c>
      <c r="I199" s="129" t="s">
        <v>422</v>
      </c>
      <c r="J199" s="87">
        <v>2017</v>
      </c>
      <c r="K199" s="87">
        <v>2017</v>
      </c>
      <c r="L199" s="87">
        <v>2017</v>
      </c>
      <c r="M199" s="87">
        <v>2009</v>
      </c>
      <c r="N199" s="87">
        <v>2013</v>
      </c>
      <c r="O199" s="87">
        <v>2013</v>
      </c>
      <c r="P199" s="87">
        <v>2003</v>
      </c>
      <c r="Q199" s="87">
        <v>2013</v>
      </c>
      <c r="R199" s="87">
        <v>2013</v>
      </c>
      <c r="S199" s="87">
        <v>2013</v>
      </c>
      <c r="T199" s="87" t="s">
        <v>408</v>
      </c>
      <c r="U199" s="87">
        <v>2013</v>
      </c>
      <c r="V199" s="87">
        <v>2002</v>
      </c>
      <c r="W199" s="129">
        <v>2013</v>
      </c>
      <c r="X199" s="87">
        <v>2017</v>
      </c>
      <c r="Y199" s="87">
        <v>2012</v>
      </c>
      <c r="Z199" s="87">
        <v>2015</v>
      </c>
      <c r="AA199" s="87">
        <v>2015</v>
      </c>
      <c r="AB199" s="87">
        <v>2013</v>
      </c>
      <c r="AC199" s="87">
        <v>2013</v>
      </c>
      <c r="AD199" s="87">
        <v>2013</v>
      </c>
      <c r="AE199" s="87">
        <v>2013</v>
      </c>
      <c r="AF199" s="87">
        <v>2013</v>
      </c>
      <c r="AG199" s="87">
        <v>2013</v>
      </c>
      <c r="AH199" s="87">
        <v>2016</v>
      </c>
      <c r="AI199" s="87">
        <v>2016</v>
      </c>
      <c r="AJ199" s="87">
        <v>2016</v>
      </c>
      <c r="AK199" s="87">
        <v>2016</v>
      </c>
      <c r="AL199" s="87">
        <v>2013</v>
      </c>
      <c r="AM199" s="16"/>
      <c r="AN199" s="16"/>
      <c r="AO199" s="16"/>
      <c r="AP199" s="16"/>
      <c r="AQ199" s="16"/>
      <c r="AR199" s="16"/>
      <c r="AS199" s="16"/>
      <c r="AT199" s="16"/>
      <c r="AU199" s="16"/>
      <c r="AV199" s="16"/>
      <c r="AW199" s="16"/>
    </row>
    <row r="200" spans="1:49" x14ac:dyDescent="0.25">
      <c r="A200" s="130" t="s">
        <v>56</v>
      </c>
      <c r="B200" s="139" t="s">
        <v>69</v>
      </c>
      <c r="C200" s="140">
        <v>1313</v>
      </c>
      <c r="D200" s="87">
        <v>2012</v>
      </c>
      <c r="E200" s="87" t="s">
        <v>423</v>
      </c>
      <c r="F200" s="87" t="s">
        <v>736</v>
      </c>
      <c r="G200" s="87">
        <v>2012</v>
      </c>
      <c r="H200" s="87">
        <v>2012</v>
      </c>
      <c r="I200" s="129" t="s">
        <v>422</v>
      </c>
      <c r="J200" s="87">
        <v>2017</v>
      </c>
      <c r="K200" s="87">
        <v>2017</v>
      </c>
      <c r="L200" s="87">
        <v>2017</v>
      </c>
      <c r="M200" s="87">
        <v>2009</v>
      </c>
      <c r="N200" s="87">
        <v>2013</v>
      </c>
      <c r="O200" s="87">
        <v>2013</v>
      </c>
      <c r="P200" s="87">
        <v>2003</v>
      </c>
      <c r="Q200" s="87">
        <v>2013</v>
      </c>
      <c r="R200" s="87">
        <v>2013</v>
      </c>
      <c r="S200" s="87">
        <v>2013</v>
      </c>
      <c r="T200" s="87" t="s">
        <v>408</v>
      </c>
      <c r="U200" s="87">
        <v>2013</v>
      </c>
      <c r="V200" s="87">
        <v>2002</v>
      </c>
      <c r="W200" s="129">
        <v>2013</v>
      </c>
      <c r="X200" s="87">
        <v>2017</v>
      </c>
      <c r="Y200" s="87">
        <v>2012</v>
      </c>
      <c r="Z200" s="87">
        <v>2015</v>
      </c>
      <c r="AA200" s="87">
        <v>2015</v>
      </c>
      <c r="AB200" s="87">
        <v>2013</v>
      </c>
      <c r="AC200" s="87">
        <v>2013</v>
      </c>
      <c r="AD200" s="87">
        <v>2013</v>
      </c>
      <c r="AE200" s="87">
        <v>2013</v>
      </c>
      <c r="AF200" s="87">
        <v>2013</v>
      </c>
      <c r="AG200" s="87">
        <v>2013</v>
      </c>
      <c r="AH200" s="87">
        <v>2016</v>
      </c>
      <c r="AI200" s="87">
        <v>2016</v>
      </c>
      <c r="AJ200" s="87">
        <v>2016</v>
      </c>
      <c r="AK200" s="87">
        <v>2016</v>
      </c>
      <c r="AL200" s="87">
        <v>2013</v>
      </c>
      <c r="AM200" s="16"/>
      <c r="AN200" s="16"/>
      <c r="AO200" s="16"/>
      <c r="AP200" s="16"/>
      <c r="AQ200" s="16"/>
      <c r="AR200" s="16"/>
      <c r="AS200" s="16"/>
      <c r="AT200" s="16"/>
      <c r="AU200" s="16"/>
      <c r="AV200" s="16"/>
      <c r="AW200" s="16"/>
    </row>
    <row r="201" spans="1:49" x14ac:dyDescent="0.25">
      <c r="A201" s="130" t="s">
        <v>56</v>
      </c>
      <c r="B201" s="139" t="s">
        <v>70</v>
      </c>
      <c r="C201" s="140">
        <v>1314</v>
      </c>
      <c r="D201" s="87">
        <v>2012</v>
      </c>
      <c r="E201" s="87" t="s">
        <v>423</v>
      </c>
      <c r="F201" s="87" t="s">
        <v>737</v>
      </c>
      <c r="G201" s="87">
        <v>2012</v>
      </c>
      <c r="H201" s="87">
        <v>2012</v>
      </c>
      <c r="I201" s="129" t="s">
        <v>422</v>
      </c>
      <c r="J201" s="87">
        <v>2017</v>
      </c>
      <c r="K201" s="87">
        <v>2017</v>
      </c>
      <c r="L201" s="87">
        <v>2017</v>
      </c>
      <c r="M201" s="87">
        <v>2009</v>
      </c>
      <c r="N201" s="87">
        <v>2013</v>
      </c>
      <c r="O201" s="87">
        <v>2013</v>
      </c>
      <c r="P201" s="87">
        <v>2003</v>
      </c>
      <c r="Q201" s="87">
        <v>2013</v>
      </c>
      <c r="R201" s="87">
        <v>2013</v>
      </c>
      <c r="S201" s="87">
        <v>2013</v>
      </c>
      <c r="T201" s="87" t="s">
        <v>408</v>
      </c>
      <c r="U201" s="87">
        <v>2013</v>
      </c>
      <c r="V201" s="87">
        <v>2002</v>
      </c>
      <c r="W201" s="129">
        <v>2013</v>
      </c>
      <c r="X201" s="87">
        <v>2017</v>
      </c>
      <c r="Y201" s="87">
        <v>2012</v>
      </c>
      <c r="Z201" s="87">
        <v>2015</v>
      </c>
      <c r="AA201" s="87">
        <v>2015</v>
      </c>
      <c r="AB201" s="87">
        <v>2013</v>
      </c>
      <c r="AC201" s="87">
        <v>2013</v>
      </c>
      <c r="AD201" s="87">
        <v>2013</v>
      </c>
      <c r="AE201" s="87">
        <v>2013</v>
      </c>
      <c r="AF201" s="87">
        <v>2013</v>
      </c>
      <c r="AG201" s="87">
        <v>2013</v>
      </c>
      <c r="AH201" s="87">
        <v>2016</v>
      </c>
      <c r="AI201" s="87">
        <v>2016</v>
      </c>
      <c r="AJ201" s="87">
        <v>2016</v>
      </c>
      <c r="AK201" s="87">
        <v>2016</v>
      </c>
      <c r="AL201" s="87">
        <v>2013</v>
      </c>
      <c r="AM201" s="16"/>
      <c r="AN201" s="16"/>
      <c r="AO201" s="16"/>
      <c r="AP201" s="16"/>
      <c r="AQ201" s="16"/>
      <c r="AR201" s="16"/>
      <c r="AS201" s="16"/>
      <c r="AT201" s="16"/>
      <c r="AU201" s="16"/>
      <c r="AV201" s="16"/>
      <c r="AW201" s="16"/>
    </row>
    <row r="202" spans="1:49" x14ac:dyDescent="0.25">
      <c r="A202" s="130" t="s">
        <v>56</v>
      </c>
      <c r="B202" s="139" t="s">
        <v>71</v>
      </c>
      <c r="C202" s="140">
        <v>1315</v>
      </c>
      <c r="D202" s="87">
        <v>2012</v>
      </c>
      <c r="E202" s="87" t="s">
        <v>423</v>
      </c>
      <c r="F202" s="87" t="s">
        <v>738</v>
      </c>
      <c r="G202" s="87">
        <v>2012</v>
      </c>
      <c r="H202" s="87">
        <v>2012</v>
      </c>
      <c r="I202" s="129" t="s">
        <v>422</v>
      </c>
      <c r="J202" s="87">
        <v>2017</v>
      </c>
      <c r="K202" s="87">
        <v>2017</v>
      </c>
      <c r="L202" s="87">
        <v>2017</v>
      </c>
      <c r="M202" s="87">
        <v>2009</v>
      </c>
      <c r="N202" s="87">
        <v>2013</v>
      </c>
      <c r="O202" s="87">
        <v>2013</v>
      </c>
      <c r="P202" s="87">
        <v>2003</v>
      </c>
      <c r="Q202" s="87">
        <v>2013</v>
      </c>
      <c r="R202" s="87">
        <v>2013</v>
      </c>
      <c r="S202" s="87">
        <v>2013</v>
      </c>
      <c r="T202" s="87" t="s">
        <v>408</v>
      </c>
      <c r="U202" s="87">
        <v>2013</v>
      </c>
      <c r="V202" s="87">
        <v>2002</v>
      </c>
      <c r="W202" s="129">
        <v>2013</v>
      </c>
      <c r="X202" s="87">
        <v>2017</v>
      </c>
      <c r="Y202" s="87">
        <v>2012</v>
      </c>
      <c r="Z202" s="87">
        <v>2015</v>
      </c>
      <c r="AA202" s="87">
        <v>2015</v>
      </c>
      <c r="AB202" s="87">
        <v>2013</v>
      </c>
      <c r="AC202" s="87">
        <v>2013</v>
      </c>
      <c r="AD202" s="87">
        <v>2013</v>
      </c>
      <c r="AE202" s="87">
        <v>2013</v>
      </c>
      <c r="AF202" s="87">
        <v>2013</v>
      </c>
      <c r="AG202" s="87">
        <v>2013</v>
      </c>
      <c r="AH202" s="87">
        <v>2016</v>
      </c>
      <c r="AI202" s="87">
        <v>2016</v>
      </c>
      <c r="AJ202" s="87">
        <v>2016</v>
      </c>
      <c r="AK202" s="87">
        <v>2016</v>
      </c>
      <c r="AL202" s="87">
        <v>2013</v>
      </c>
      <c r="AM202" s="16"/>
      <c r="AN202" s="16"/>
      <c r="AO202" s="16"/>
      <c r="AP202" s="16"/>
      <c r="AQ202" s="16"/>
      <c r="AR202" s="16"/>
      <c r="AS202" s="16"/>
      <c r="AT202" s="16"/>
      <c r="AU202" s="16"/>
      <c r="AV202" s="16"/>
      <c r="AW202" s="16"/>
    </row>
    <row r="203" spans="1:49" x14ac:dyDescent="0.25">
      <c r="A203" s="130" t="s">
        <v>56</v>
      </c>
      <c r="B203" s="139" t="s">
        <v>72</v>
      </c>
      <c r="C203" s="140">
        <v>1316</v>
      </c>
      <c r="D203" s="87">
        <v>2012</v>
      </c>
      <c r="E203" s="87" t="s">
        <v>423</v>
      </c>
      <c r="F203" s="87" t="s">
        <v>739</v>
      </c>
      <c r="G203" s="87">
        <v>2012</v>
      </c>
      <c r="H203" s="87">
        <v>2012</v>
      </c>
      <c r="I203" s="129" t="s">
        <v>422</v>
      </c>
      <c r="J203" s="87">
        <v>2017</v>
      </c>
      <c r="K203" s="87">
        <v>2017</v>
      </c>
      <c r="L203" s="87">
        <v>2017</v>
      </c>
      <c r="M203" s="87">
        <v>2009</v>
      </c>
      <c r="N203" s="87">
        <v>2013</v>
      </c>
      <c r="O203" s="87">
        <v>2013</v>
      </c>
      <c r="P203" s="87">
        <v>2003</v>
      </c>
      <c r="Q203" s="87">
        <v>2013</v>
      </c>
      <c r="R203" s="87">
        <v>2013</v>
      </c>
      <c r="S203" s="87">
        <v>2013</v>
      </c>
      <c r="T203" s="87" t="s">
        <v>408</v>
      </c>
      <c r="U203" s="87">
        <v>2013</v>
      </c>
      <c r="V203" s="87">
        <v>2002</v>
      </c>
      <c r="W203" s="129">
        <v>2013</v>
      </c>
      <c r="X203" s="87">
        <v>2017</v>
      </c>
      <c r="Y203" s="87">
        <v>2012</v>
      </c>
      <c r="Z203" s="87">
        <v>2015</v>
      </c>
      <c r="AA203" s="87">
        <v>2015</v>
      </c>
      <c r="AB203" s="87">
        <v>2013</v>
      </c>
      <c r="AC203" s="87">
        <v>2013</v>
      </c>
      <c r="AD203" s="87">
        <v>2013</v>
      </c>
      <c r="AE203" s="87">
        <v>2013</v>
      </c>
      <c r="AF203" s="87">
        <v>2013</v>
      </c>
      <c r="AG203" s="87">
        <v>2013</v>
      </c>
      <c r="AH203" s="87">
        <v>2016</v>
      </c>
      <c r="AI203" s="87">
        <v>2016</v>
      </c>
      <c r="AJ203" s="87">
        <v>2016</v>
      </c>
      <c r="AK203" s="87">
        <v>2016</v>
      </c>
      <c r="AL203" s="87">
        <v>2013</v>
      </c>
      <c r="AM203" s="16"/>
      <c r="AN203" s="16"/>
      <c r="AO203" s="16"/>
      <c r="AP203" s="16"/>
      <c r="AQ203" s="16"/>
      <c r="AR203" s="16"/>
      <c r="AS203" s="16"/>
      <c r="AT203" s="16"/>
      <c r="AU203" s="16"/>
      <c r="AV203" s="16"/>
      <c r="AW203" s="16"/>
    </row>
    <row r="204" spans="1:49" x14ac:dyDescent="0.25">
      <c r="A204" s="130" t="s">
        <v>56</v>
      </c>
      <c r="B204" s="139" t="s">
        <v>73</v>
      </c>
      <c r="C204" s="140">
        <v>1317</v>
      </c>
      <c r="D204" s="87">
        <v>2012</v>
      </c>
      <c r="E204" s="87" t="s">
        <v>423</v>
      </c>
      <c r="F204" s="87" t="s">
        <v>740</v>
      </c>
      <c r="G204" s="87">
        <v>2012</v>
      </c>
      <c r="H204" s="87">
        <v>2012</v>
      </c>
      <c r="I204" s="129" t="s">
        <v>422</v>
      </c>
      <c r="J204" s="87">
        <v>2017</v>
      </c>
      <c r="K204" s="87">
        <v>2017</v>
      </c>
      <c r="L204" s="87">
        <v>2017</v>
      </c>
      <c r="M204" s="87">
        <v>2009</v>
      </c>
      <c r="N204" s="87">
        <v>2013</v>
      </c>
      <c r="O204" s="87">
        <v>2013</v>
      </c>
      <c r="P204" s="87">
        <v>2003</v>
      </c>
      <c r="Q204" s="87">
        <v>2013</v>
      </c>
      <c r="R204" s="87">
        <v>2013</v>
      </c>
      <c r="S204" s="87">
        <v>2013</v>
      </c>
      <c r="T204" s="87" t="s">
        <v>408</v>
      </c>
      <c r="U204" s="87">
        <v>2013</v>
      </c>
      <c r="V204" s="87">
        <v>2002</v>
      </c>
      <c r="W204" s="129">
        <v>2013</v>
      </c>
      <c r="X204" s="87">
        <v>2017</v>
      </c>
      <c r="Y204" s="87">
        <v>2012</v>
      </c>
      <c r="Z204" s="87">
        <v>2015</v>
      </c>
      <c r="AA204" s="87">
        <v>2015</v>
      </c>
      <c r="AB204" s="87">
        <v>2013</v>
      </c>
      <c r="AC204" s="87">
        <v>2013</v>
      </c>
      <c r="AD204" s="87">
        <v>2013</v>
      </c>
      <c r="AE204" s="87">
        <v>2013</v>
      </c>
      <c r="AF204" s="87">
        <v>2013</v>
      </c>
      <c r="AG204" s="87">
        <v>2013</v>
      </c>
      <c r="AH204" s="87">
        <v>2016</v>
      </c>
      <c r="AI204" s="87">
        <v>2016</v>
      </c>
      <c r="AJ204" s="87">
        <v>2016</v>
      </c>
      <c r="AK204" s="87">
        <v>2016</v>
      </c>
      <c r="AL204" s="87">
        <v>2013</v>
      </c>
      <c r="AM204" s="16"/>
      <c r="AN204" s="16"/>
      <c r="AO204" s="16"/>
      <c r="AP204" s="16"/>
      <c r="AQ204" s="16"/>
      <c r="AR204" s="16"/>
      <c r="AS204" s="16"/>
      <c r="AT204" s="16"/>
      <c r="AU204" s="16"/>
      <c r="AV204" s="16"/>
      <c r="AW204" s="16"/>
    </row>
    <row r="205" spans="1:49" x14ac:dyDescent="0.25">
      <c r="A205" s="130" t="s">
        <v>56</v>
      </c>
      <c r="B205" s="139" t="s">
        <v>74</v>
      </c>
      <c r="C205" s="140">
        <v>1318</v>
      </c>
      <c r="D205" s="87">
        <v>2012</v>
      </c>
      <c r="E205" s="87" t="s">
        <v>423</v>
      </c>
      <c r="F205" s="87" t="s">
        <v>741</v>
      </c>
      <c r="G205" s="87">
        <v>2012</v>
      </c>
      <c r="H205" s="87">
        <v>2012</v>
      </c>
      <c r="I205" s="129" t="s">
        <v>422</v>
      </c>
      <c r="J205" s="87">
        <v>2017</v>
      </c>
      <c r="K205" s="87">
        <v>2017</v>
      </c>
      <c r="L205" s="87">
        <v>2017</v>
      </c>
      <c r="M205" s="87">
        <v>2009</v>
      </c>
      <c r="N205" s="87">
        <v>2013</v>
      </c>
      <c r="O205" s="87">
        <v>2013</v>
      </c>
      <c r="P205" s="87">
        <v>2003</v>
      </c>
      <c r="Q205" s="87">
        <v>2013</v>
      </c>
      <c r="R205" s="87">
        <v>2013</v>
      </c>
      <c r="S205" s="87">
        <v>2013</v>
      </c>
      <c r="T205" s="87" t="s">
        <v>408</v>
      </c>
      <c r="U205" s="87">
        <v>2013</v>
      </c>
      <c r="V205" s="87">
        <v>2002</v>
      </c>
      <c r="W205" s="129">
        <v>2013</v>
      </c>
      <c r="X205" s="87">
        <v>2017</v>
      </c>
      <c r="Y205" s="87">
        <v>2012</v>
      </c>
      <c r="Z205" s="87">
        <v>2015</v>
      </c>
      <c r="AA205" s="87">
        <v>2015</v>
      </c>
      <c r="AB205" s="87">
        <v>2013</v>
      </c>
      <c r="AC205" s="87">
        <v>2013</v>
      </c>
      <c r="AD205" s="87">
        <v>2013</v>
      </c>
      <c r="AE205" s="87">
        <v>2013</v>
      </c>
      <c r="AF205" s="87">
        <v>2013</v>
      </c>
      <c r="AG205" s="87">
        <v>2013</v>
      </c>
      <c r="AH205" s="87">
        <v>2016</v>
      </c>
      <c r="AI205" s="87">
        <v>2016</v>
      </c>
      <c r="AJ205" s="87">
        <v>2016</v>
      </c>
      <c r="AK205" s="87">
        <v>2016</v>
      </c>
      <c r="AL205" s="87">
        <v>2013</v>
      </c>
      <c r="AM205" s="16"/>
      <c r="AN205" s="16"/>
      <c r="AO205" s="16"/>
      <c r="AP205" s="16"/>
      <c r="AQ205" s="16"/>
      <c r="AR205" s="16"/>
      <c r="AS205" s="16"/>
      <c r="AT205" s="16"/>
      <c r="AU205" s="16"/>
      <c r="AV205" s="16"/>
      <c r="AW205" s="16"/>
    </row>
    <row r="206" spans="1:49" x14ac:dyDescent="0.25">
      <c r="A206" s="130" t="s">
        <v>56</v>
      </c>
      <c r="B206" s="139" t="s">
        <v>75</v>
      </c>
      <c r="C206" s="140">
        <v>1319</v>
      </c>
      <c r="D206" s="87">
        <v>2012</v>
      </c>
      <c r="E206" s="87" t="s">
        <v>423</v>
      </c>
      <c r="F206" s="87" t="s">
        <v>742</v>
      </c>
      <c r="G206" s="87">
        <v>2012</v>
      </c>
      <c r="H206" s="87">
        <v>2012</v>
      </c>
      <c r="I206" s="129" t="s">
        <v>422</v>
      </c>
      <c r="J206" s="87">
        <v>2017</v>
      </c>
      <c r="K206" s="87">
        <v>2017</v>
      </c>
      <c r="L206" s="87">
        <v>2017</v>
      </c>
      <c r="M206" s="87">
        <v>2009</v>
      </c>
      <c r="N206" s="87">
        <v>2013</v>
      </c>
      <c r="O206" s="87">
        <v>2013</v>
      </c>
      <c r="P206" s="87">
        <v>2003</v>
      </c>
      <c r="Q206" s="87">
        <v>2013</v>
      </c>
      <c r="R206" s="87">
        <v>2013</v>
      </c>
      <c r="S206" s="87">
        <v>2013</v>
      </c>
      <c r="T206" s="87" t="s">
        <v>408</v>
      </c>
      <c r="U206" s="87">
        <v>2013</v>
      </c>
      <c r="V206" s="87">
        <v>2002</v>
      </c>
      <c r="W206" s="129">
        <v>2013</v>
      </c>
      <c r="X206" s="87">
        <v>2017</v>
      </c>
      <c r="Y206" s="87">
        <v>2012</v>
      </c>
      <c r="Z206" s="87">
        <v>2015</v>
      </c>
      <c r="AA206" s="87">
        <v>2015</v>
      </c>
      <c r="AB206" s="87">
        <v>2013</v>
      </c>
      <c r="AC206" s="87">
        <v>2013</v>
      </c>
      <c r="AD206" s="87">
        <v>2013</v>
      </c>
      <c r="AE206" s="87">
        <v>2013</v>
      </c>
      <c r="AF206" s="87">
        <v>2013</v>
      </c>
      <c r="AG206" s="87">
        <v>2013</v>
      </c>
      <c r="AH206" s="87">
        <v>2016</v>
      </c>
      <c r="AI206" s="87">
        <v>2016</v>
      </c>
      <c r="AJ206" s="87">
        <v>2016</v>
      </c>
      <c r="AK206" s="87">
        <v>2016</v>
      </c>
      <c r="AL206" s="87">
        <v>2013</v>
      </c>
      <c r="AM206" s="16"/>
      <c r="AN206" s="16"/>
      <c r="AO206" s="16"/>
      <c r="AP206" s="16"/>
      <c r="AQ206" s="16"/>
      <c r="AR206" s="16"/>
      <c r="AS206" s="16"/>
      <c r="AT206" s="16"/>
      <c r="AU206" s="16"/>
      <c r="AV206" s="16"/>
      <c r="AW206" s="16"/>
    </row>
    <row r="207" spans="1:49" x14ac:dyDescent="0.25">
      <c r="A207" s="130" t="s">
        <v>56</v>
      </c>
      <c r="B207" s="139" t="s">
        <v>76</v>
      </c>
      <c r="C207" s="140">
        <v>1320</v>
      </c>
      <c r="D207" s="87">
        <v>2012</v>
      </c>
      <c r="E207" s="87" t="s">
        <v>423</v>
      </c>
      <c r="F207" s="87" t="s">
        <v>743</v>
      </c>
      <c r="G207" s="87">
        <v>2012</v>
      </c>
      <c r="H207" s="87">
        <v>2012</v>
      </c>
      <c r="I207" s="129" t="s">
        <v>422</v>
      </c>
      <c r="J207" s="87">
        <v>2017</v>
      </c>
      <c r="K207" s="87">
        <v>2017</v>
      </c>
      <c r="L207" s="87">
        <v>2017</v>
      </c>
      <c r="M207" s="87">
        <v>2009</v>
      </c>
      <c r="N207" s="87">
        <v>2013</v>
      </c>
      <c r="O207" s="87">
        <v>2013</v>
      </c>
      <c r="P207" s="87">
        <v>2003</v>
      </c>
      <c r="Q207" s="87">
        <v>2013</v>
      </c>
      <c r="R207" s="87">
        <v>2013</v>
      </c>
      <c r="S207" s="87">
        <v>2013</v>
      </c>
      <c r="T207" s="87" t="s">
        <v>408</v>
      </c>
      <c r="U207" s="87">
        <v>2013</v>
      </c>
      <c r="V207" s="87">
        <v>2002</v>
      </c>
      <c r="W207" s="129">
        <v>2013</v>
      </c>
      <c r="X207" s="87">
        <v>2017</v>
      </c>
      <c r="Y207" s="87">
        <v>2012</v>
      </c>
      <c r="Z207" s="87">
        <v>2015</v>
      </c>
      <c r="AA207" s="87">
        <v>2015</v>
      </c>
      <c r="AB207" s="87">
        <v>2013</v>
      </c>
      <c r="AC207" s="87">
        <v>2013</v>
      </c>
      <c r="AD207" s="87">
        <v>2013</v>
      </c>
      <c r="AE207" s="87">
        <v>2013</v>
      </c>
      <c r="AF207" s="87">
        <v>2013</v>
      </c>
      <c r="AG207" s="87">
        <v>2013</v>
      </c>
      <c r="AH207" s="87">
        <v>2016</v>
      </c>
      <c r="AI207" s="87">
        <v>2016</v>
      </c>
      <c r="AJ207" s="87">
        <v>2016</v>
      </c>
      <c r="AK207" s="87">
        <v>2016</v>
      </c>
      <c r="AL207" s="87">
        <v>2013</v>
      </c>
      <c r="AM207" s="16"/>
      <c r="AN207" s="16"/>
      <c r="AO207" s="16"/>
      <c r="AP207" s="16"/>
      <c r="AQ207" s="16"/>
      <c r="AR207" s="16"/>
      <c r="AS207" s="16"/>
      <c r="AT207" s="16"/>
      <c r="AU207" s="16"/>
      <c r="AV207" s="16"/>
      <c r="AW207" s="16"/>
    </row>
    <row r="208" spans="1:49" x14ac:dyDescent="0.25">
      <c r="A208" s="130" t="s">
        <v>56</v>
      </c>
      <c r="B208" s="139" t="s">
        <v>77</v>
      </c>
      <c r="C208" s="140">
        <v>1321</v>
      </c>
      <c r="D208" s="87">
        <v>2012</v>
      </c>
      <c r="E208" s="87" t="s">
        <v>423</v>
      </c>
      <c r="F208" s="87" t="s">
        <v>744</v>
      </c>
      <c r="G208" s="87">
        <v>2012</v>
      </c>
      <c r="H208" s="87">
        <v>2012</v>
      </c>
      <c r="I208" s="129" t="s">
        <v>422</v>
      </c>
      <c r="J208" s="87">
        <v>2017</v>
      </c>
      <c r="K208" s="87">
        <v>2017</v>
      </c>
      <c r="L208" s="87">
        <v>2017</v>
      </c>
      <c r="M208" s="87">
        <v>2009</v>
      </c>
      <c r="N208" s="87">
        <v>2013</v>
      </c>
      <c r="O208" s="87">
        <v>2013</v>
      </c>
      <c r="P208" s="87">
        <v>2003</v>
      </c>
      <c r="Q208" s="87">
        <v>2013</v>
      </c>
      <c r="R208" s="87">
        <v>2013</v>
      </c>
      <c r="S208" s="87">
        <v>2013</v>
      </c>
      <c r="T208" s="87" t="s">
        <v>408</v>
      </c>
      <c r="U208" s="87">
        <v>2013</v>
      </c>
      <c r="V208" s="87">
        <v>2002</v>
      </c>
      <c r="W208" s="129">
        <v>2013</v>
      </c>
      <c r="X208" s="87">
        <v>2017</v>
      </c>
      <c r="Y208" s="87">
        <v>2012</v>
      </c>
      <c r="Z208" s="87">
        <v>2015</v>
      </c>
      <c r="AA208" s="87">
        <v>2015</v>
      </c>
      <c r="AB208" s="87">
        <v>2013</v>
      </c>
      <c r="AC208" s="87">
        <v>2013</v>
      </c>
      <c r="AD208" s="87">
        <v>2013</v>
      </c>
      <c r="AE208" s="87">
        <v>2013</v>
      </c>
      <c r="AF208" s="87">
        <v>2013</v>
      </c>
      <c r="AG208" s="87">
        <v>2013</v>
      </c>
      <c r="AH208" s="87">
        <v>2016</v>
      </c>
      <c r="AI208" s="87">
        <v>2016</v>
      </c>
      <c r="AJ208" s="87">
        <v>2016</v>
      </c>
      <c r="AK208" s="87">
        <v>2016</v>
      </c>
      <c r="AL208" s="87">
        <v>2013</v>
      </c>
      <c r="AM208" s="16"/>
      <c r="AN208" s="16"/>
      <c r="AO208" s="16"/>
      <c r="AP208" s="16"/>
      <c r="AQ208" s="16"/>
      <c r="AR208" s="16"/>
      <c r="AS208" s="16"/>
      <c r="AT208" s="16"/>
      <c r="AU208" s="16"/>
      <c r="AV208" s="16"/>
      <c r="AW208" s="16"/>
    </row>
    <row r="209" spans="1:49" x14ac:dyDescent="0.25">
      <c r="A209" s="130" t="s">
        <v>56</v>
      </c>
      <c r="B209" s="139" t="s">
        <v>78</v>
      </c>
      <c r="C209" s="140">
        <v>1322</v>
      </c>
      <c r="D209" s="87">
        <v>2012</v>
      </c>
      <c r="E209" s="87" t="s">
        <v>423</v>
      </c>
      <c r="F209" s="87" t="s">
        <v>745</v>
      </c>
      <c r="G209" s="87">
        <v>2012</v>
      </c>
      <c r="H209" s="87">
        <v>2012</v>
      </c>
      <c r="I209" s="129" t="s">
        <v>422</v>
      </c>
      <c r="J209" s="87">
        <v>2017</v>
      </c>
      <c r="K209" s="87">
        <v>2017</v>
      </c>
      <c r="L209" s="87">
        <v>2017</v>
      </c>
      <c r="M209" s="87">
        <v>2009</v>
      </c>
      <c r="N209" s="87">
        <v>2013</v>
      </c>
      <c r="O209" s="87">
        <v>2013</v>
      </c>
      <c r="P209" s="87">
        <v>2003</v>
      </c>
      <c r="Q209" s="87">
        <v>2013</v>
      </c>
      <c r="R209" s="87">
        <v>2013</v>
      </c>
      <c r="S209" s="87">
        <v>2013</v>
      </c>
      <c r="T209" s="87" t="s">
        <v>408</v>
      </c>
      <c r="U209" s="87">
        <v>2013</v>
      </c>
      <c r="V209" s="87">
        <v>2002</v>
      </c>
      <c r="W209" s="129">
        <v>2013</v>
      </c>
      <c r="X209" s="87">
        <v>2017</v>
      </c>
      <c r="Y209" s="87">
        <v>2012</v>
      </c>
      <c r="Z209" s="87">
        <v>2015</v>
      </c>
      <c r="AA209" s="87">
        <v>2015</v>
      </c>
      <c r="AB209" s="87">
        <v>2013</v>
      </c>
      <c r="AC209" s="87">
        <v>2013</v>
      </c>
      <c r="AD209" s="87">
        <v>2013</v>
      </c>
      <c r="AE209" s="87">
        <v>2013</v>
      </c>
      <c r="AF209" s="87">
        <v>2013</v>
      </c>
      <c r="AG209" s="87">
        <v>2013</v>
      </c>
      <c r="AH209" s="87">
        <v>2016</v>
      </c>
      <c r="AI209" s="87">
        <v>2016</v>
      </c>
      <c r="AJ209" s="87">
        <v>2016</v>
      </c>
      <c r="AK209" s="87">
        <v>2016</v>
      </c>
      <c r="AL209" s="87">
        <v>2013</v>
      </c>
      <c r="AM209" s="16"/>
      <c r="AN209" s="16"/>
      <c r="AO209" s="16"/>
      <c r="AP209" s="16"/>
      <c r="AQ209" s="16"/>
      <c r="AR209" s="16"/>
      <c r="AS209" s="16"/>
      <c r="AT209" s="16"/>
      <c r="AU209" s="16"/>
      <c r="AV209" s="16"/>
      <c r="AW209" s="16"/>
    </row>
    <row r="210" spans="1:49" x14ac:dyDescent="0.25">
      <c r="A210" s="130" t="s">
        <v>56</v>
      </c>
      <c r="B210" s="139" t="s">
        <v>79</v>
      </c>
      <c r="C210" s="140">
        <v>1323</v>
      </c>
      <c r="D210" s="87">
        <v>2012</v>
      </c>
      <c r="E210" s="87" t="s">
        <v>423</v>
      </c>
      <c r="F210" s="87" t="s">
        <v>746</v>
      </c>
      <c r="G210" s="87">
        <v>2012</v>
      </c>
      <c r="H210" s="87">
        <v>2012</v>
      </c>
      <c r="I210" s="129" t="s">
        <v>422</v>
      </c>
      <c r="J210" s="87">
        <v>2017</v>
      </c>
      <c r="K210" s="87">
        <v>2017</v>
      </c>
      <c r="L210" s="87">
        <v>2017</v>
      </c>
      <c r="M210" s="87">
        <v>2009</v>
      </c>
      <c r="N210" s="87">
        <v>2013</v>
      </c>
      <c r="O210" s="87">
        <v>2013</v>
      </c>
      <c r="P210" s="87">
        <v>2003</v>
      </c>
      <c r="Q210" s="87">
        <v>2013</v>
      </c>
      <c r="R210" s="87">
        <v>2013</v>
      </c>
      <c r="S210" s="87">
        <v>2013</v>
      </c>
      <c r="T210" s="87" t="s">
        <v>408</v>
      </c>
      <c r="U210" s="87">
        <v>2013</v>
      </c>
      <c r="V210" s="87">
        <v>2002</v>
      </c>
      <c r="W210" s="129">
        <v>2013</v>
      </c>
      <c r="X210" s="87">
        <v>2017</v>
      </c>
      <c r="Y210" s="87">
        <v>2012</v>
      </c>
      <c r="Z210" s="87">
        <v>2015</v>
      </c>
      <c r="AA210" s="87">
        <v>2015</v>
      </c>
      <c r="AB210" s="87">
        <v>2013</v>
      </c>
      <c r="AC210" s="87">
        <v>2013</v>
      </c>
      <c r="AD210" s="87">
        <v>2013</v>
      </c>
      <c r="AE210" s="87">
        <v>2013</v>
      </c>
      <c r="AF210" s="87">
        <v>2013</v>
      </c>
      <c r="AG210" s="87">
        <v>2013</v>
      </c>
      <c r="AH210" s="87">
        <v>2016</v>
      </c>
      <c r="AI210" s="87">
        <v>2016</v>
      </c>
      <c r="AJ210" s="87">
        <v>2016</v>
      </c>
      <c r="AK210" s="87">
        <v>2016</v>
      </c>
      <c r="AL210" s="87">
        <v>2013</v>
      </c>
      <c r="AM210" s="16"/>
      <c r="AN210" s="16"/>
      <c r="AO210" s="16"/>
      <c r="AP210" s="16"/>
      <c r="AQ210" s="16"/>
      <c r="AR210" s="16"/>
      <c r="AS210" s="16"/>
      <c r="AT210" s="16"/>
      <c r="AU210" s="16"/>
      <c r="AV210" s="16"/>
      <c r="AW210" s="16"/>
    </row>
    <row r="211" spans="1:49" x14ac:dyDescent="0.25">
      <c r="A211" s="130" t="s">
        <v>56</v>
      </c>
      <c r="B211" s="139" t="s">
        <v>80</v>
      </c>
      <c r="C211" s="140">
        <v>1324</v>
      </c>
      <c r="D211" s="87">
        <v>2012</v>
      </c>
      <c r="E211" s="87" t="s">
        <v>423</v>
      </c>
      <c r="F211" s="87" t="s">
        <v>747</v>
      </c>
      <c r="G211" s="87">
        <v>2012</v>
      </c>
      <c r="H211" s="87">
        <v>2012</v>
      </c>
      <c r="I211" s="129" t="s">
        <v>422</v>
      </c>
      <c r="J211" s="87">
        <v>2017</v>
      </c>
      <c r="K211" s="87">
        <v>2017</v>
      </c>
      <c r="L211" s="87">
        <v>2017</v>
      </c>
      <c r="M211" s="87">
        <v>2009</v>
      </c>
      <c r="N211" s="87">
        <v>2013</v>
      </c>
      <c r="O211" s="87">
        <v>2013</v>
      </c>
      <c r="P211" s="87">
        <v>2003</v>
      </c>
      <c r="Q211" s="87">
        <v>2013</v>
      </c>
      <c r="R211" s="87">
        <v>2013</v>
      </c>
      <c r="S211" s="87">
        <v>2013</v>
      </c>
      <c r="T211" s="87" t="s">
        <v>408</v>
      </c>
      <c r="U211" s="87">
        <v>2013</v>
      </c>
      <c r="V211" s="87">
        <v>2002</v>
      </c>
      <c r="W211" s="129">
        <v>2013</v>
      </c>
      <c r="X211" s="87">
        <v>2017</v>
      </c>
      <c r="Y211" s="87">
        <v>2012</v>
      </c>
      <c r="Z211" s="87">
        <v>2015</v>
      </c>
      <c r="AA211" s="87">
        <v>2015</v>
      </c>
      <c r="AB211" s="87">
        <v>2013</v>
      </c>
      <c r="AC211" s="87">
        <v>2013</v>
      </c>
      <c r="AD211" s="87">
        <v>2013</v>
      </c>
      <c r="AE211" s="87">
        <v>2013</v>
      </c>
      <c r="AF211" s="87">
        <v>2013</v>
      </c>
      <c r="AG211" s="87">
        <v>2013</v>
      </c>
      <c r="AH211" s="87">
        <v>2016</v>
      </c>
      <c r="AI211" s="87">
        <v>2016</v>
      </c>
      <c r="AJ211" s="87">
        <v>2016</v>
      </c>
      <c r="AK211" s="87">
        <v>2016</v>
      </c>
      <c r="AL211" s="87">
        <v>2013</v>
      </c>
      <c r="AM211" s="16"/>
      <c r="AN211" s="16"/>
      <c r="AO211" s="16"/>
      <c r="AP211" s="16"/>
      <c r="AQ211" s="16"/>
      <c r="AR211" s="16"/>
      <c r="AS211" s="16"/>
      <c r="AT211" s="16"/>
      <c r="AU211" s="16"/>
      <c r="AV211" s="16"/>
      <c r="AW211" s="16"/>
    </row>
    <row r="212" spans="1:49" x14ac:dyDescent="0.25">
      <c r="A212" s="130" t="s">
        <v>56</v>
      </c>
      <c r="B212" s="139" t="s">
        <v>81</v>
      </c>
      <c r="C212" s="140">
        <v>1325</v>
      </c>
      <c r="D212" s="87">
        <v>2012</v>
      </c>
      <c r="E212" s="87" t="s">
        <v>423</v>
      </c>
      <c r="F212" s="87" t="s">
        <v>748</v>
      </c>
      <c r="G212" s="87">
        <v>2012</v>
      </c>
      <c r="H212" s="87">
        <v>2012</v>
      </c>
      <c r="I212" s="129" t="s">
        <v>422</v>
      </c>
      <c r="J212" s="87">
        <v>2017</v>
      </c>
      <c r="K212" s="87">
        <v>2017</v>
      </c>
      <c r="L212" s="87">
        <v>2017</v>
      </c>
      <c r="M212" s="87">
        <v>2009</v>
      </c>
      <c r="N212" s="87">
        <v>2013</v>
      </c>
      <c r="O212" s="87">
        <v>2013</v>
      </c>
      <c r="P212" s="87">
        <v>2003</v>
      </c>
      <c r="Q212" s="87">
        <v>2013</v>
      </c>
      <c r="R212" s="87">
        <v>2013</v>
      </c>
      <c r="S212" s="87">
        <v>2013</v>
      </c>
      <c r="T212" s="87" t="s">
        <v>408</v>
      </c>
      <c r="U212" s="87">
        <v>2013</v>
      </c>
      <c r="V212" s="87">
        <v>2002</v>
      </c>
      <c r="W212" s="129">
        <v>2013</v>
      </c>
      <c r="X212" s="87">
        <v>2017</v>
      </c>
      <c r="Y212" s="87">
        <v>2012</v>
      </c>
      <c r="Z212" s="87">
        <v>2015</v>
      </c>
      <c r="AA212" s="87">
        <v>2015</v>
      </c>
      <c r="AB212" s="87">
        <v>2013</v>
      </c>
      <c r="AC212" s="87">
        <v>2013</v>
      </c>
      <c r="AD212" s="87">
        <v>2013</v>
      </c>
      <c r="AE212" s="87">
        <v>2013</v>
      </c>
      <c r="AF212" s="87">
        <v>2013</v>
      </c>
      <c r="AG212" s="87">
        <v>2013</v>
      </c>
      <c r="AH212" s="87">
        <v>2016</v>
      </c>
      <c r="AI212" s="87">
        <v>2016</v>
      </c>
      <c r="AJ212" s="87">
        <v>2016</v>
      </c>
      <c r="AK212" s="87">
        <v>2016</v>
      </c>
      <c r="AL212" s="87">
        <v>2013</v>
      </c>
      <c r="AM212" s="16"/>
      <c r="AN212" s="16"/>
      <c r="AO212" s="16"/>
      <c r="AP212" s="16"/>
      <c r="AQ212" s="16"/>
      <c r="AR212" s="16"/>
      <c r="AS212" s="16"/>
      <c r="AT212" s="16"/>
      <c r="AU212" s="16"/>
      <c r="AV212" s="16"/>
      <c r="AW212" s="16"/>
    </row>
    <row r="213" spans="1:49" x14ac:dyDescent="0.25">
      <c r="A213" s="130" t="s">
        <v>56</v>
      </c>
      <c r="B213" s="139" t="s">
        <v>82</v>
      </c>
      <c r="C213" s="140">
        <v>1326</v>
      </c>
      <c r="D213" s="87">
        <v>2012</v>
      </c>
      <c r="E213" s="87" t="s">
        <v>423</v>
      </c>
      <c r="F213" s="87" t="s">
        <v>749</v>
      </c>
      <c r="G213" s="87">
        <v>2012</v>
      </c>
      <c r="H213" s="87">
        <v>2012</v>
      </c>
      <c r="I213" s="129" t="s">
        <v>422</v>
      </c>
      <c r="J213" s="87">
        <v>2017</v>
      </c>
      <c r="K213" s="87">
        <v>2017</v>
      </c>
      <c r="L213" s="87">
        <v>2017</v>
      </c>
      <c r="M213" s="87">
        <v>2009</v>
      </c>
      <c r="N213" s="87">
        <v>2013</v>
      </c>
      <c r="O213" s="87">
        <v>2013</v>
      </c>
      <c r="P213" s="87">
        <v>2003</v>
      </c>
      <c r="Q213" s="87">
        <v>2013</v>
      </c>
      <c r="R213" s="87">
        <v>2013</v>
      </c>
      <c r="S213" s="87">
        <v>2013</v>
      </c>
      <c r="T213" s="87" t="s">
        <v>408</v>
      </c>
      <c r="U213" s="87">
        <v>2013</v>
      </c>
      <c r="V213" s="87">
        <v>2002</v>
      </c>
      <c r="W213" s="129">
        <v>2013</v>
      </c>
      <c r="X213" s="87">
        <v>2017</v>
      </c>
      <c r="Y213" s="87">
        <v>2012</v>
      </c>
      <c r="Z213" s="87">
        <v>2015</v>
      </c>
      <c r="AA213" s="87">
        <v>2015</v>
      </c>
      <c r="AB213" s="87">
        <v>2013</v>
      </c>
      <c r="AC213" s="87">
        <v>2013</v>
      </c>
      <c r="AD213" s="87">
        <v>2013</v>
      </c>
      <c r="AE213" s="87">
        <v>2013</v>
      </c>
      <c r="AF213" s="87">
        <v>2013</v>
      </c>
      <c r="AG213" s="87">
        <v>2013</v>
      </c>
      <c r="AH213" s="87">
        <v>2016</v>
      </c>
      <c r="AI213" s="87">
        <v>2016</v>
      </c>
      <c r="AJ213" s="87">
        <v>2016</v>
      </c>
      <c r="AK213" s="87">
        <v>2016</v>
      </c>
      <c r="AL213" s="87">
        <v>2013</v>
      </c>
      <c r="AM213" s="16"/>
      <c r="AN213" s="16"/>
      <c r="AO213" s="16"/>
      <c r="AP213" s="16"/>
      <c r="AQ213" s="16"/>
      <c r="AR213" s="16"/>
      <c r="AS213" s="16"/>
      <c r="AT213" s="16"/>
      <c r="AU213" s="16"/>
      <c r="AV213" s="16"/>
      <c r="AW213" s="16"/>
    </row>
    <row r="214" spans="1:49" x14ac:dyDescent="0.25">
      <c r="A214" s="130" t="s">
        <v>56</v>
      </c>
      <c r="B214" s="139" t="s">
        <v>83</v>
      </c>
      <c r="C214" s="140">
        <v>1327</v>
      </c>
      <c r="D214" s="87">
        <v>2012</v>
      </c>
      <c r="E214" s="87" t="s">
        <v>423</v>
      </c>
      <c r="F214" s="87" t="s">
        <v>750</v>
      </c>
      <c r="G214" s="87">
        <v>2012</v>
      </c>
      <c r="H214" s="87">
        <v>2012</v>
      </c>
      <c r="I214" s="129" t="s">
        <v>422</v>
      </c>
      <c r="J214" s="87">
        <v>2017</v>
      </c>
      <c r="K214" s="87">
        <v>2017</v>
      </c>
      <c r="L214" s="87">
        <v>2017</v>
      </c>
      <c r="M214" s="87">
        <v>2009</v>
      </c>
      <c r="N214" s="87">
        <v>2013</v>
      </c>
      <c r="O214" s="87">
        <v>2013</v>
      </c>
      <c r="P214" s="87">
        <v>2003</v>
      </c>
      <c r="Q214" s="87">
        <v>2013</v>
      </c>
      <c r="R214" s="87">
        <v>2013</v>
      </c>
      <c r="S214" s="87">
        <v>2013</v>
      </c>
      <c r="T214" s="87" t="s">
        <v>408</v>
      </c>
      <c r="U214" s="87">
        <v>2013</v>
      </c>
      <c r="V214" s="87">
        <v>2002</v>
      </c>
      <c r="W214" s="129">
        <v>2013</v>
      </c>
      <c r="X214" s="87">
        <v>2017</v>
      </c>
      <c r="Y214" s="87">
        <v>2012</v>
      </c>
      <c r="Z214" s="87">
        <v>2015</v>
      </c>
      <c r="AA214" s="87">
        <v>2015</v>
      </c>
      <c r="AB214" s="87">
        <v>2013</v>
      </c>
      <c r="AC214" s="87">
        <v>2013</v>
      </c>
      <c r="AD214" s="87">
        <v>2013</v>
      </c>
      <c r="AE214" s="87">
        <v>2013</v>
      </c>
      <c r="AF214" s="87">
        <v>2013</v>
      </c>
      <c r="AG214" s="87">
        <v>2013</v>
      </c>
      <c r="AH214" s="87">
        <v>2016</v>
      </c>
      <c r="AI214" s="87">
        <v>2016</v>
      </c>
      <c r="AJ214" s="87">
        <v>2016</v>
      </c>
      <c r="AK214" s="87">
        <v>2016</v>
      </c>
      <c r="AL214" s="87">
        <v>2013</v>
      </c>
      <c r="AM214" s="16"/>
      <c r="AN214" s="16"/>
      <c r="AO214" s="16"/>
      <c r="AP214" s="16"/>
      <c r="AQ214" s="16"/>
      <c r="AR214" s="16"/>
      <c r="AS214" s="16"/>
      <c r="AT214" s="16"/>
      <c r="AU214" s="16"/>
      <c r="AV214" s="16"/>
      <c r="AW214" s="16"/>
    </row>
    <row r="215" spans="1:49" x14ac:dyDescent="0.25">
      <c r="A215" s="130" t="s">
        <v>56</v>
      </c>
      <c r="B215" s="139" t="s">
        <v>84</v>
      </c>
      <c r="C215" s="140">
        <v>1328</v>
      </c>
      <c r="D215" s="87">
        <v>2012</v>
      </c>
      <c r="E215" s="87" t="s">
        <v>423</v>
      </c>
      <c r="F215" s="87" t="s">
        <v>751</v>
      </c>
      <c r="G215" s="87">
        <v>2012</v>
      </c>
      <c r="H215" s="87">
        <v>2012</v>
      </c>
      <c r="I215" s="129" t="s">
        <v>422</v>
      </c>
      <c r="J215" s="87">
        <v>2017</v>
      </c>
      <c r="K215" s="87">
        <v>2017</v>
      </c>
      <c r="L215" s="87">
        <v>2017</v>
      </c>
      <c r="M215" s="87">
        <v>2009</v>
      </c>
      <c r="N215" s="87">
        <v>2013</v>
      </c>
      <c r="O215" s="87">
        <v>2013</v>
      </c>
      <c r="P215" s="87">
        <v>2003</v>
      </c>
      <c r="Q215" s="87">
        <v>2013</v>
      </c>
      <c r="R215" s="87">
        <v>2013</v>
      </c>
      <c r="S215" s="87">
        <v>2013</v>
      </c>
      <c r="T215" s="87" t="s">
        <v>408</v>
      </c>
      <c r="U215" s="87">
        <v>2013</v>
      </c>
      <c r="V215" s="87">
        <v>2002</v>
      </c>
      <c r="W215" s="129">
        <v>2013</v>
      </c>
      <c r="X215" s="87">
        <v>2017</v>
      </c>
      <c r="Y215" s="87">
        <v>2012</v>
      </c>
      <c r="Z215" s="87">
        <v>2015</v>
      </c>
      <c r="AA215" s="87">
        <v>2015</v>
      </c>
      <c r="AB215" s="87">
        <v>2013</v>
      </c>
      <c r="AC215" s="87">
        <v>2013</v>
      </c>
      <c r="AD215" s="87">
        <v>2013</v>
      </c>
      <c r="AE215" s="87">
        <v>2013</v>
      </c>
      <c r="AF215" s="87">
        <v>2013</v>
      </c>
      <c r="AG215" s="87">
        <v>2013</v>
      </c>
      <c r="AH215" s="87">
        <v>2016</v>
      </c>
      <c r="AI215" s="87">
        <v>2016</v>
      </c>
      <c r="AJ215" s="87">
        <v>2016</v>
      </c>
      <c r="AK215" s="87">
        <v>2016</v>
      </c>
      <c r="AL215" s="87">
        <v>2013</v>
      </c>
      <c r="AM215" s="16"/>
      <c r="AN215" s="16"/>
      <c r="AO215" s="16"/>
      <c r="AP215" s="16"/>
      <c r="AQ215" s="16"/>
      <c r="AR215" s="16"/>
      <c r="AS215" s="16"/>
      <c r="AT215" s="16"/>
      <c r="AU215" s="16"/>
      <c r="AV215" s="16"/>
      <c r="AW215" s="16"/>
    </row>
    <row r="216" spans="1:49" x14ac:dyDescent="0.25">
      <c r="A216" s="138" t="s">
        <v>326</v>
      </c>
      <c r="B216" s="139" t="s">
        <v>326</v>
      </c>
      <c r="C216" s="140">
        <v>1401</v>
      </c>
      <c r="D216" s="87">
        <v>2012</v>
      </c>
      <c r="E216" s="87" t="s">
        <v>423</v>
      </c>
      <c r="F216" s="87" t="s">
        <v>752</v>
      </c>
      <c r="G216" s="87">
        <v>2012</v>
      </c>
      <c r="H216" s="87">
        <v>2012</v>
      </c>
      <c r="I216" s="129" t="s">
        <v>422</v>
      </c>
      <c r="J216" s="87">
        <v>2017</v>
      </c>
      <c r="K216" s="87">
        <v>2017</v>
      </c>
      <c r="L216" s="87">
        <v>2017</v>
      </c>
      <c r="M216" s="87">
        <v>2009</v>
      </c>
      <c r="N216" s="87">
        <v>2013</v>
      </c>
      <c r="O216" s="87">
        <v>2013</v>
      </c>
      <c r="P216" s="87">
        <v>2003</v>
      </c>
      <c r="Q216" s="87">
        <v>2013</v>
      </c>
      <c r="R216" s="87">
        <v>2013</v>
      </c>
      <c r="S216" s="87">
        <v>2013</v>
      </c>
      <c r="T216" s="87" t="s">
        <v>408</v>
      </c>
      <c r="U216" s="87">
        <v>2013</v>
      </c>
      <c r="V216" s="87">
        <v>2002</v>
      </c>
      <c r="W216" s="129">
        <v>2013</v>
      </c>
      <c r="X216" s="87">
        <v>2017</v>
      </c>
      <c r="Y216" s="87">
        <v>2012</v>
      </c>
      <c r="Z216" s="87">
        <v>2015</v>
      </c>
      <c r="AA216" s="87">
        <v>2015</v>
      </c>
      <c r="AB216" s="87">
        <v>2013</v>
      </c>
      <c r="AC216" s="87">
        <v>2013</v>
      </c>
      <c r="AD216" s="87">
        <v>2013</v>
      </c>
      <c r="AE216" s="87">
        <v>2013</v>
      </c>
      <c r="AF216" s="87">
        <v>2013</v>
      </c>
      <c r="AG216" s="87">
        <v>2013</v>
      </c>
      <c r="AH216" s="87">
        <v>2016</v>
      </c>
      <c r="AI216" s="87">
        <v>2016</v>
      </c>
      <c r="AJ216" s="87">
        <v>2016</v>
      </c>
      <c r="AK216" s="87">
        <v>2016</v>
      </c>
      <c r="AL216" s="87">
        <v>2013</v>
      </c>
      <c r="AM216" s="16"/>
      <c r="AN216" s="16"/>
      <c r="AO216" s="16"/>
      <c r="AP216" s="16"/>
      <c r="AQ216" s="16"/>
      <c r="AR216" s="16"/>
      <c r="AS216" s="16"/>
      <c r="AT216" s="16"/>
      <c r="AU216" s="16"/>
      <c r="AV216" s="16"/>
      <c r="AW216" s="16"/>
    </row>
    <row r="217" spans="1:49" x14ac:dyDescent="0.25">
      <c r="A217" s="138" t="s">
        <v>326</v>
      </c>
      <c r="B217" s="139" t="s">
        <v>327</v>
      </c>
      <c r="C217" s="140">
        <v>1402</v>
      </c>
      <c r="D217" s="87">
        <v>2012</v>
      </c>
      <c r="E217" s="87" t="s">
        <v>423</v>
      </c>
      <c r="F217" s="87" t="s">
        <v>753</v>
      </c>
      <c r="G217" s="87">
        <v>2012</v>
      </c>
      <c r="H217" s="87">
        <v>2012</v>
      </c>
      <c r="I217" s="129" t="s">
        <v>422</v>
      </c>
      <c r="J217" s="87">
        <v>2017</v>
      </c>
      <c r="K217" s="87">
        <v>2017</v>
      </c>
      <c r="L217" s="87">
        <v>2017</v>
      </c>
      <c r="M217" s="87">
        <v>2009</v>
      </c>
      <c r="N217" s="87">
        <v>2013</v>
      </c>
      <c r="O217" s="87">
        <v>2013</v>
      </c>
      <c r="P217" s="87">
        <v>2003</v>
      </c>
      <c r="Q217" s="87">
        <v>2013</v>
      </c>
      <c r="R217" s="87">
        <v>2013</v>
      </c>
      <c r="S217" s="87">
        <v>2013</v>
      </c>
      <c r="T217" s="87" t="s">
        <v>408</v>
      </c>
      <c r="U217" s="87">
        <v>2013</v>
      </c>
      <c r="V217" s="87">
        <v>2002</v>
      </c>
      <c r="W217" s="129">
        <v>2013</v>
      </c>
      <c r="X217" s="87">
        <v>2017</v>
      </c>
      <c r="Y217" s="87">
        <v>2012</v>
      </c>
      <c r="Z217" s="87">
        <v>2015</v>
      </c>
      <c r="AA217" s="87">
        <v>2015</v>
      </c>
      <c r="AB217" s="87">
        <v>2013</v>
      </c>
      <c r="AC217" s="87">
        <v>2013</v>
      </c>
      <c r="AD217" s="87">
        <v>2013</v>
      </c>
      <c r="AE217" s="87">
        <v>2013</v>
      </c>
      <c r="AF217" s="87">
        <v>2013</v>
      </c>
      <c r="AG217" s="87">
        <v>2013</v>
      </c>
      <c r="AH217" s="87">
        <v>2016</v>
      </c>
      <c r="AI217" s="87">
        <v>2016</v>
      </c>
      <c r="AJ217" s="87">
        <v>2016</v>
      </c>
      <c r="AK217" s="87">
        <v>2016</v>
      </c>
      <c r="AL217" s="87">
        <v>2013</v>
      </c>
      <c r="AM217" s="16"/>
      <c r="AN217" s="16"/>
      <c r="AO217" s="16"/>
      <c r="AP217" s="16"/>
      <c r="AQ217" s="16"/>
      <c r="AR217" s="16"/>
      <c r="AS217" s="16"/>
      <c r="AT217" s="16"/>
      <c r="AU217" s="16"/>
      <c r="AV217" s="16"/>
      <c r="AW217" s="16"/>
    </row>
    <row r="218" spans="1:49" x14ac:dyDescent="0.25">
      <c r="A218" s="138" t="s">
        <v>326</v>
      </c>
      <c r="B218" s="139" t="s">
        <v>210</v>
      </c>
      <c r="C218" s="140">
        <v>1403</v>
      </c>
      <c r="D218" s="87">
        <v>2012</v>
      </c>
      <c r="E218" s="87" t="s">
        <v>423</v>
      </c>
      <c r="F218" s="87" t="s">
        <v>754</v>
      </c>
      <c r="G218" s="87">
        <v>2012</v>
      </c>
      <c r="H218" s="87">
        <v>2012</v>
      </c>
      <c r="I218" s="129" t="s">
        <v>422</v>
      </c>
      <c r="J218" s="87">
        <v>2017</v>
      </c>
      <c r="K218" s="87">
        <v>2017</v>
      </c>
      <c r="L218" s="87">
        <v>2017</v>
      </c>
      <c r="M218" s="87">
        <v>2009</v>
      </c>
      <c r="N218" s="87">
        <v>2013</v>
      </c>
      <c r="O218" s="87">
        <v>2013</v>
      </c>
      <c r="P218" s="87">
        <v>2003</v>
      </c>
      <c r="Q218" s="87">
        <v>2013</v>
      </c>
      <c r="R218" s="87">
        <v>2013</v>
      </c>
      <c r="S218" s="87">
        <v>2013</v>
      </c>
      <c r="T218" s="87" t="s">
        <v>408</v>
      </c>
      <c r="U218" s="87">
        <v>2013</v>
      </c>
      <c r="V218" s="87">
        <v>2002</v>
      </c>
      <c r="W218" s="129">
        <v>2013</v>
      </c>
      <c r="X218" s="87">
        <v>2017</v>
      </c>
      <c r="Y218" s="87">
        <v>2012</v>
      </c>
      <c r="Z218" s="87">
        <v>2015</v>
      </c>
      <c r="AA218" s="87">
        <v>2015</v>
      </c>
      <c r="AB218" s="87">
        <v>2013</v>
      </c>
      <c r="AC218" s="87">
        <v>2013</v>
      </c>
      <c r="AD218" s="87">
        <v>2013</v>
      </c>
      <c r="AE218" s="87">
        <v>2013</v>
      </c>
      <c r="AF218" s="87">
        <v>2013</v>
      </c>
      <c r="AG218" s="87">
        <v>2013</v>
      </c>
      <c r="AH218" s="87">
        <v>2016</v>
      </c>
      <c r="AI218" s="87">
        <v>2016</v>
      </c>
      <c r="AJ218" s="87">
        <v>2016</v>
      </c>
      <c r="AK218" s="87">
        <v>2016</v>
      </c>
      <c r="AL218" s="87">
        <v>2013</v>
      </c>
      <c r="AM218" s="16"/>
      <c r="AN218" s="16"/>
      <c r="AO218" s="16"/>
      <c r="AP218" s="16"/>
      <c r="AQ218" s="16"/>
      <c r="AR218" s="16"/>
      <c r="AS218" s="16"/>
      <c r="AT218" s="16"/>
      <c r="AU218" s="16"/>
      <c r="AV218" s="16"/>
      <c r="AW218" s="16"/>
    </row>
    <row r="219" spans="1:49" x14ac:dyDescent="0.25">
      <c r="A219" s="138" t="s">
        <v>326</v>
      </c>
      <c r="B219" s="139" t="s">
        <v>328</v>
      </c>
      <c r="C219" s="140">
        <v>1404</v>
      </c>
      <c r="D219" s="87">
        <v>2012</v>
      </c>
      <c r="E219" s="87" t="s">
        <v>423</v>
      </c>
      <c r="F219" s="87" t="s">
        <v>755</v>
      </c>
      <c r="G219" s="87">
        <v>2012</v>
      </c>
      <c r="H219" s="87">
        <v>2012</v>
      </c>
      <c r="I219" s="129" t="s">
        <v>422</v>
      </c>
      <c r="J219" s="87">
        <v>2017</v>
      </c>
      <c r="K219" s="87">
        <v>2017</v>
      </c>
      <c r="L219" s="87">
        <v>2017</v>
      </c>
      <c r="M219" s="87">
        <v>2009</v>
      </c>
      <c r="N219" s="87">
        <v>2013</v>
      </c>
      <c r="O219" s="87">
        <v>2013</v>
      </c>
      <c r="P219" s="87">
        <v>2003</v>
      </c>
      <c r="Q219" s="87">
        <v>2013</v>
      </c>
      <c r="R219" s="87">
        <v>2013</v>
      </c>
      <c r="S219" s="87">
        <v>2013</v>
      </c>
      <c r="T219" s="87" t="s">
        <v>408</v>
      </c>
      <c r="U219" s="87">
        <v>2013</v>
      </c>
      <c r="V219" s="87">
        <v>2002</v>
      </c>
      <c r="W219" s="129">
        <v>2013</v>
      </c>
      <c r="X219" s="87">
        <v>2017</v>
      </c>
      <c r="Y219" s="87">
        <v>2012</v>
      </c>
      <c r="Z219" s="87">
        <v>2015</v>
      </c>
      <c r="AA219" s="87">
        <v>2015</v>
      </c>
      <c r="AB219" s="87">
        <v>2013</v>
      </c>
      <c r="AC219" s="87">
        <v>2013</v>
      </c>
      <c r="AD219" s="87">
        <v>2013</v>
      </c>
      <c r="AE219" s="87">
        <v>2013</v>
      </c>
      <c r="AF219" s="87">
        <v>2013</v>
      </c>
      <c r="AG219" s="87">
        <v>2013</v>
      </c>
      <c r="AH219" s="87">
        <v>2016</v>
      </c>
      <c r="AI219" s="87">
        <v>2016</v>
      </c>
      <c r="AJ219" s="87">
        <v>2016</v>
      </c>
      <c r="AK219" s="87">
        <v>2016</v>
      </c>
      <c r="AL219" s="87">
        <v>2013</v>
      </c>
      <c r="AM219" s="16"/>
      <c r="AN219" s="16"/>
      <c r="AO219" s="16"/>
      <c r="AP219" s="16"/>
      <c r="AQ219" s="16"/>
      <c r="AR219" s="16"/>
      <c r="AS219" s="16"/>
      <c r="AT219" s="16"/>
      <c r="AU219" s="16"/>
      <c r="AV219" s="16"/>
      <c r="AW219" s="16"/>
    </row>
    <row r="220" spans="1:49" x14ac:dyDescent="0.25">
      <c r="A220" s="138" t="s">
        <v>326</v>
      </c>
      <c r="B220" s="139" t="s">
        <v>329</v>
      </c>
      <c r="C220" s="140">
        <v>1405</v>
      </c>
      <c r="D220" s="87">
        <v>2012</v>
      </c>
      <c r="E220" s="87" t="s">
        <v>423</v>
      </c>
      <c r="F220" s="87" t="s">
        <v>756</v>
      </c>
      <c r="G220" s="87">
        <v>2012</v>
      </c>
      <c r="H220" s="87">
        <v>2012</v>
      </c>
      <c r="I220" s="129" t="s">
        <v>422</v>
      </c>
      <c r="J220" s="87">
        <v>2017</v>
      </c>
      <c r="K220" s="87">
        <v>2017</v>
      </c>
      <c r="L220" s="87">
        <v>2017</v>
      </c>
      <c r="M220" s="87">
        <v>2009</v>
      </c>
      <c r="N220" s="87">
        <v>2013</v>
      </c>
      <c r="O220" s="87">
        <v>2013</v>
      </c>
      <c r="P220" s="87">
        <v>2003</v>
      </c>
      <c r="Q220" s="87">
        <v>2013</v>
      </c>
      <c r="R220" s="87">
        <v>2013</v>
      </c>
      <c r="S220" s="87">
        <v>2013</v>
      </c>
      <c r="T220" s="87" t="s">
        <v>408</v>
      </c>
      <c r="U220" s="87">
        <v>2013</v>
      </c>
      <c r="V220" s="87">
        <v>2002</v>
      </c>
      <c r="W220" s="129">
        <v>2013</v>
      </c>
      <c r="X220" s="87">
        <v>2017</v>
      </c>
      <c r="Y220" s="87">
        <v>2012</v>
      </c>
      <c r="Z220" s="87">
        <v>2015</v>
      </c>
      <c r="AA220" s="87">
        <v>2015</v>
      </c>
      <c r="AB220" s="87">
        <v>2013</v>
      </c>
      <c r="AC220" s="87">
        <v>2013</v>
      </c>
      <c r="AD220" s="87">
        <v>2013</v>
      </c>
      <c r="AE220" s="87">
        <v>2013</v>
      </c>
      <c r="AF220" s="87">
        <v>2013</v>
      </c>
      <c r="AG220" s="87">
        <v>2013</v>
      </c>
      <c r="AH220" s="87">
        <v>2016</v>
      </c>
      <c r="AI220" s="87">
        <v>2016</v>
      </c>
      <c r="AJ220" s="87">
        <v>2016</v>
      </c>
      <c r="AK220" s="87">
        <v>2016</v>
      </c>
      <c r="AL220" s="87">
        <v>2013</v>
      </c>
      <c r="AM220" s="16"/>
      <c r="AN220" s="16"/>
      <c r="AO220" s="16"/>
      <c r="AP220" s="16"/>
      <c r="AQ220" s="16"/>
      <c r="AR220" s="16"/>
      <c r="AS220" s="16"/>
      <c r="AT220" s="16"/>
      <c r="AU220" s="16"/>
      <c r="AV220" s="16"/>
      <c r="AW220" s="16"/>
    </row>
    <row r="221" spans="1:49" x14ac:dyDescent="0.25">
      <c r="A221" s="138" t="s">
        <v>326</v>
      </c>
      <c r="B221" s="139" t="s">
        <v>330</v>
      </c>
      <c r="C221" s="140">
        <v>1406</v>
      </c>
      <c r="D221" s="87">
        <v>2012</v>
      </c>
      <c r="E221" s="87" t="s">
        <v>423</v>
      </c>
      <c r="F221" s="87" t="s">
        <v>757</v>
      </c>
      <c r="G221" s="87">
        <v>2012</v>
      </c>
      <c r="H221" s="87">
        <v>2012</v>
      </c>
      <c r="I221" s="129" t="s">
        <v>422</v>
      </c>
      <c r="J221" s="87">
        <v>2017</v>
      </c>
      <c r="K221" s="87">
        <v>2017</v>
      </c>
      <c r="L221" s="87">
        <v>2017</v>
      </c>
      <c r="M221" s="87">
        <v>2009</v>
      </c>
      <c r="N221" s="87">
        <v>2013</v>
      </c>
      <c r="O221" s="87">
        <v>2013</v>
      </c>
      <c r="P221" s="87">
        <v>2003</v>
      </c>
      <c r="Q221" s="87">
        <v>2013</v>
      </c>
      <c r="R221" s="87">
        <v>2013</v>
      </c>
      <c r="S221" s="87">
        <v>2013</v>
      </c>
      <c r="T221" s="87" t="s">
        <v>408</v>
      </c>
      <c r="U221" s="87">
        <v>2013</v>
      </c>
      <c r="V221" s="87">
        <v>2002</v>
      </c>
      <c r="W221" s="129">
        <v>2013</v>
      </c>
      <c r="X221" s="87">
        <v>2017</v>
      </c>
      <c r="Y221" s="87">
        <v>2012</v>
      </c>
      <c r="Z221" s="87">
        <v>2015</v>
      </c>
      <c r="AA221" s="87">
        <v>2015</v>
      </c>
      <c r="AB221" s="87">
        <v>2013</v>
      </c>
      <c r="AC221" s="87">
        <v>2013</v>
      </c>
      <c r="AD221" s="87">
        <v>2013</v>
      </c>
      <c r="AE221" s="87">
        <v>2013</v>
      </c>
      <c r="AF221" s="87">
        <v>2013</v>
      </c>
      <c r="AG221" s="87">
        <v>2013</v>
      </c>
      <c r="AH221" s="87">
        <v>2016</v>
      </c>
      <c r="AI221" s="87">
        <v>2016</v>
      </c>
      <c r="AJ221" s="87">
        <v>2016</v>
      </c>
      <c r="AK221" s="87">
        <v>2016</v>
      </c>
      <c r="AL221" s="87">
        <v>2013</v>
      </c>
      <c r="AM221" s="16"/>
      <c r="AN221" s="16"/>
      <c r="AO221" s="16"/>
      <c r="AP221" s="16"/>
      <c r="AQ221" s="16"/>
      <c r="AR221" s="16"/>
      <c r="AS221" s="16"/>
      <c r="AT221" s="16"/>
      <c r="AU221" s="16"/>
      <c r="AV221" s="16"/>
      <c r="AW221" s="16"/>
    </row>
    <row r="222" spans="1:49" x14ac:dyDescent="0.25">
      <c r="A222" s="138" t="s">
        <v>326</v>
      </c>
      <c r="B222" s="139" t="s">
        <v>331</v>
      </c>
      <c r="C222" s="140">
        <v>1407</v>
      </c>
      <c r="D222" s="87">
        <v>2012</v>
      </c>
      <c r="E222" s="87" t="s">
        <v>423</v>
      </c>
      <c r="F222" s="87" t="s">
        <v>758</v>
      </c>
      <c r="G222" s="87">
        <v>2012</v>
      </c>
      <c r="H222" s="87">
        <v>2012</v>
      </c>
      <c r="I222" s="129" t="s">
        <v>422</v>
      </c>
      <c r="J222" s="87">
        <v>2017</v>
      </c>
      <c r="K222" s="87">
        <v>2017</v>
      </c>
      <c r="L222" s="87">
        <v>2017</v>
      </c>
      <c r="M222" s="87">
        <v>2009</v>
      </c>
      <c r="N222" s="87">
        <v>2013</v>
      </c>
      <c r="O222" s="87">
        <v>2013</v>
      </c>
      <c r="P222" s="87">
        <v>2003</v>
      </c>
      <c r="Q222" s="87">
        <v>2013</v>
      </c>
      <c r="R222" s="87">
        <v>2013</v>
      </c>
      <c r="S222" s="87">
        <v>2013</v>
      </c>
      <c r="T222" s="87" t="s">
        <v>408</v>
      </c>
      <c r="U222" s="87">
        <v>2013</v>
      </c>
      <c r="V222" s="87">
        <v>2002</v>
      </c>
      <c r="W222" s="129">
        <v>2013</v>
      </c>
      <c r="X222" s="87">
        <v>2017</v>
      </c>
      <c r="Y222" s="87">
        <v>2012</v>
      </c>
      <c r="Z222" s="87">
        <v>2015</v>
      </c>
      <c r="AA222" s="87">
        <v>2015</v>
      </c>
      <c r="AB222" s="87">
        <v>2013</v>
      </c>
      <c r="AC222" s="87">
        <v>2013</v>
      </c>
      <c r="AD222" s="87">
        <v>2013</v>
      </c>
      <c r="AE222" s="87">
        <v>2013</v>
      </c>
      <c r="AF222" s="87">
        <v>2013</v>
      </c>
      <c r="AG222" s="87">
        <v>2013</v>
      </c>
      <c r="AH222" s="87">
        <v>2016</v>
      </c>
      <c r="AI222" s="87">
        <v>2016</v>
      </c>
      <c r="AJ222" s="87">
        <v>2016</v>
      </c>
      <c r="AK222" s="87">
        <v>2016</v>
      </c>
      <c r="AL222" s="87">
        <v>2013</v>
      </c>
      <c r="AM222" s="16"/>
      <c r="AN222" s="16"/>
      <c r="AO222" s="16"/>
      <c r="AP222" s="16"/>
      <c r="AQ222" s="16"/>
      <c r="AR222" s="16"/>
      <c r="AS222" s="16"/>
      <c r="AT222" s="16"/>
      <c r="AU222" s="16"/>
      <c r="AV222" s="16"/>
      <c r="AW222" s="16"/>
    </row>
    <row r="223" spans="1:49" x14ac:dyDescent="0.25">
      <c r="A223" s="138" t="s">
        <v>326</v>
      </c>
      <c r="B223" s="139" t="s">
        <v>332</v>
      </c>
      <c r="C223" s="140">
        <v>1408</v>
      </c>
      <c r="D223" s="87">
        <v>2012</v>
      </c>
      <c r="E223" s="87" t="s">
        <v>423</v>
      </c>
      <c r="F223" s="87" t="s">
        <v>759</v>
      </c>
      <c r="G223" s="87">
        <v>2012</v>
      </c>
      <c r="H223" s="87">
        <v>2012</v>
      </c>
      <c r="I223" s="129" t="s">
        <v>422</v>
      </c>
      <c r="J223" s="87">
        <v>2017</v>
      </c>
      <c r="K223" s="87">
        <v>2017</v>
      </c>
      <c r="L223" s="87">
        <v>2017</v>
      </c>
      <c r="M223" s="87">
        <v>2009</v>
      </c>
      <c r="N223" s="87">
        <v>2013</v>
      </c>
      <c r="O223" s="87">
        <v>2013</v>
      </c>
      <c r="P223" s="87">
        <v>2003</v>
      </c>
      <c r="Q223" s="87">
        <v>2013</v>
      </c>
      <c r="R223" s="87">
        <v>2013</v>
      </c>
      <c r="S223" s="87">
        <v>2013</v>
      </c>
      <c r="T223" s="87" t="s">
        <v>408</v>
      </c>
      <c r="U223" s="87">
        <v>2013</v>
      </c>
      <c r="V223" s="87">
        <v>2002</v>
      </c>
      <c r="W223" s="129">
        <v>2013</v>
      </c>
      <c r="X223" s="87">
        <v>2017</v>
      </c>
      <c r="Y223" s="87">
        <v>2012</v>
      </c>
      <c r="Z223" s="87">
        <v>2015</v>
      </c>
      <c r="AA223" s="87">
        <v>2015</v>
      </c>
      <c r="AB223" s="87">
        <v>2013</v>
      </c>
      <c r="AC223" s="87">
        <v>2013</v>
      </c>
      <c r="AD223" s="87">
        <v>2013</v>
      </c>
      <c r="AE223" s="87">
        <v>2013</v>
      </c>
      <c r="AF223" s="87">
        <v>2013</v>
      </c>
      <c r="AG223" s="87">
        <v>2013</v>
      </c>
      <c r="AH223" s="87">
        <v>2016</v>
      </c>
      <c r="AI223" s="87">
        <v>2016</v>
      </c>
      <c r="AJ223" s="87">
        <v>2016</v>
      </c>
      <c r="AK223" s="87">
        <v>2016</v>
      </c>
      <c r="AL223" s="87">
        <v>2013</v>
      </c>
      <c r="AM223" s="16"/>
      <c r="AN223" s="16"/>
      <c r="AO223" s="16"/>
      <c r="AP223" s="16"/>
      <c r="AQ223" s="16"/>
      <c r="AR223" s="16"/>
      <c r="AS223" s="16"/>
      <c r="AT223" s="16"/>
      <c r="AU223" s="16"/>
      <c r="AV223" s="16"/>
      <c r="AW223" s="16"/>
    </row>
    <row r="224" spans="1:49" x14ac:dyDescent="0.25">
      <c r="A224" s="138" t="s">
        <v>326</v>
      </c>
      <c r="B224" s="139" t="s">
        <v>333</v>
      </c>
      <c r="C224" s="140">
        <v>1409</v>
      </c>
      <c r="D224" s="87">
        <v>2012</v>
      </c>
      <c r="E224" s="87" t="s">
        <v>423</v>
      </c>
      <c r="F224" s="87" t="s">
        <v>760</v>
      </c>
      <c r="G224" s="87">
        <v>2012</v>
      </c>
      <c r="H224" s="87">
        <v>2012</v>
      </c>
      <c r="I224" s="129" t="s">
        <v>422</v>
      </c>
      <c r="J224" s="87">
        <v>2017</v>
      </c>
      <c r="K224" s="87">
        <v>2017</v>
      </c>
      <c r="L224" s="87">
        <v>2017</v>
      </c>
      <c r="M224" s="87">
        <v>2009</v>
      </c>
      <c r="N224" s="87">
        <v>2013</v>
      </c>
      <c r="O224" s="87">
        <v>2013</v>
      </c>
      <c r="P224" s="87">
        <v>2003</v>
      </c>
      <c r="Q224" s="87">
        <v>2013</v>
      </c>
      <c r="R224" s="87">
        <v>2013</v>
      </c>
      <c r="S224" s="87">
        <v>2013</v>
      </c>
      <c r="T224" s="87" t="s">
        <v>408</v>
      </c>
      <c r="U224" s="87">
        <v>2013</v>
      </c>
      <c r="V224" s="87">
        <v>2002</v>
      </c>
      <c r="W224" s="129">
        <v>2013</v>
      </c>
      <c r="X224" s="87">
        <v>2017</v>
      </c>
      <c r="Y224" s="87">
        <v>2012</v>
      </c>
      <c r="Z224" s="87">
        <v>2015</v>
      </c>
      <c r="AA224" s="87">
        <v>2015</v>
      </c>
      <c r="AB224" s="87">
        <v>2013</v>
      </c>
      <c r="AC224" s="87">
        <v>2013</v>
      </c>
      <c r="AD224" s="87">
        <v>2013</v>
      </c>
      <c r="AE224" s="87">
        <v>2013</v>
      </c>
      <c r="AF224" s="87">
        <v>2013</v>
      </c>
      <c r="AG224" s="87">
        <v>2013</v>
      </c>
      <c r="AH224" s="87">
        <v>2016</v>
      </c>
      <c r="AI224" s="87">
        <v>2016</v>
      </c>
      <c r="AJ224" s="87">
        <v>2016</v>
      </c>
      <c r="AK224" s="87">
        <v>2016</v>
      </c>
      <c r="AL224" s="87">
        <v>2013</v>
      </c>
      <c r="AM224" s="16"/>
      <c r="AN224" s="16"/>
      <c r="AO224" s="16"/>
      <c r="AP224" s="16"/>
      <c r="AQ224" s="16"/>
      <c r="AR224" s="16"/>
      <c r="AS224" s="16"/>
      <c r="AT224" s="16"/>
      <c r="AU224" s="16"/>
      <c r="AV224" s="16"/>
      <c r="AW224" s="16"/>
    </row>
    <row r="225" spans="1:49" x14ac:dyDescent="0.25">
      <c r="A225" s="138" t="s">
        <v>326</v>
      </c>
      <c r="B225" s="139" t="s">
        <v>334</v>
      </c>
      <c r="C225" s="140">
        <v>1410</v>
      </c>
      <c r="D225" s="87">
        <v>2012</v>
      </c>
      <c r="E225" s="87" t="s">
        <v>423</v>
      </c>
      <c r="F225" s="87" t="s">
        <v>761</v>
      </c>
      <c r="G225" s="87">
        <v>2012</v>
      </c>
      <c r="H225" s="87">
        <v>2012</v>
      </c>
      <c r="I225" s="129" t="s">
        <v>422</v>
      </c>
      <c r="J225" s="87">
        <v>2017</v>
      </c>
      <c r="K225" s="87">
        <v>2017</v>
      </c>
      <c r="L225" s="87">
        <v>2017</v>
      </c>
      <c r="M225" s="87">
        <v>2009</v>
      </c>
      <c r="N225" s="87">
        <v>2013</v>
      </c>
      <c r="O225" s="87">
        <v>2013</v>
      </c>
      <c r="P225" s="87">
        <v>2003</v>
      </c>
      <c r="Q225" s="87">
        <v>2013</v>
      </c>
      <c r="R225" s="87">
        <v>2013</v>
      </c>
      <c r="S225" s="87">
        <v>2013</v>
      </c>
      <c r="T225" s="87" t="s">
        <v>408</v>
      </c>
      <c r="U225" s="87">
        <v>2013</v>
      </c>
      <c r="V225" s="87">
        <v>2002</v>
      </c>
      <c r="W225" s="129">
        <v>2013</v>
      </c>
      <c r="X225" s="87">
        <v>2017</v>
      </c>
      <c r="Y225" s="87">
        <v>2012</v>
      </c>
      <c r="Z225" s="87">
        <v>2015</v>
      </c>
      <c r="AA225" s="87">
        <v>2015</v>
      </c>
      <c r="AB225" s="87">
        <v>2013</v>
      </c>
      <c r="AC225" s="87">
        <v>2013</v>
      </c>
      <c r="AD225" s="87">
        <v>2013</v>
      </c>
      <c r="AE225" s="87">
        <v>2013</v>
      </c>
      <c r="AF225" s="87">
        <v>2013</v>
      </c>
      <c r="AG225" s="87">
        <v>2013</v>
      </c>
      <c r="AH225" s="87">
        <v>2016</v>
      </c>
      <c r="AI225" s="87">
        <v>2016</v>
      </c>
      <c r="AJ225" s="87">
        <v>2016</v>
      </c>
      <c r="AK225" s="87">
        <v>2016</v>
      </c>
      <c r="AL225" s="87">
        <v>2013</v>
      </c>
      <c r="AM225" s="16"/>
      <c r="AN225" s="16"/>
      <c r="AO225" s="16"/>
      <c r="AP225" s="16"/>
      <c r="AQ225" s="16"/>
      <c r="AR225" s="16"/>
      <c r="AS225" s="16"/>
      <c r="AT225" s="16"/>
      <c r="AU225" s="16"/>
      <c r="AV225" s="16"/>
      <c r="AW225" s="16"/>
    </row>
    <row r="226" spans="1:49" x14ac:dyDescent="0.25">
      <c r="A226" s="138" t="s">
        <v>326</v>
      </c>
      <c r="B226" s="139" t="s">
        <v>335</v>
      </c>
      <c r="C226" s="140">
        <v>1411</v>
      </c>
      <c r="D226" s="87">
        <v>2012</v>
      </c>
      <c r="E226" s="87" t="s">
        <v>423</v>
      </c>
      <c r="F226" s="87" t="s">
        <v>762</v>
      </c>
      <c r="G226" s="87">
        <v>2012</v>
      </c>
      <c r="H226" s="87">
        <v>2012</v>
      </c>
      <c r="I226" s="129" t="s">
        <v>422</v>
      </c>
      <c r="J226" s="87">
        <v>2017</v>
      </c>
      <c r="K226" s="87">
        <v>2017</v>
      </c>
      <c r="L226" s="87">
        <v>2017</v>
      </c>
      <c r="M226" s="87">
        <v>2009</v>
      </c>
      <c r="N226" s="87">
        <v>2013</v>
      </c>
      <c r="O226" s="87">
        <v>2013</v>
      </c>
      <c r="P226" s="87">
        <v>2003</v>
      </c>
      <c r="Q226" s="87">
        <v>2013</v>
      </c>
      <c r="R226" s="87">
        <v>2013</v>
      </c>
      <c r="S226" s="87">
        <v>2013</v>
      </c>
      <c r="T226" s="87" t="s">
        <v>408</v>
      </c>
      <c r="U226" s="87">
        <v>2013</v>
      </c>
      <c r="V226" s="87">
        <v>2002</v>
      </c>
      <c r="W226" s="129">
        <v>2013</v>
      </c>
      <c r="X226" s="87">
        <v>2017</v>
      </c>
      <c r="Y226" s="87">
        <v>2012</v>
      </c>
      <c r="Z226" s="87">
        <v>2015</v>
      </c>
      <c r="AA226" s="87">
        <v>2015</v>
      </c>
      <c r="AB226" s="87">
        <v>2013</v>
      </c>
      <c r="AC226" s="87">
        <v>2013</v>
      </c>
      <c r="AD226" s="87">
        <v>2013</v>
      </c>
      <c r="AE226" s="87">
        <v>2013</v>
      </c>
      <c r="AF226" s="87">
        <v>2013</v>
      </c>
      <c r="AG226" s="87">
        <v>2013</v>
      </c>
      <c r="AH226" s="87">
        <v>2016</v>
      </c>
      <c r="AI226" s="87">
        <v>2016</v>
      </c>
      <c r="AJ226" s="87">
        <v>2016</v>
      </c>
      <c r="AK226" s="87">
        <v>2016</v>
      </c>
      <c r="AL226" s="87">
        <v>2013</v>
      </c>
      <c r="AM226" s="16"/>
      <c r="AN226" s="16"/>
      <c r="AO226" s="16"/>
      <c r="AP226" s="16"/>
      <c r="AQ226" s="16"/>
      <c r="AR226" s="16"/>
      <c r="AS226" s="16"/>
      <c r="AT226" s="16"/>
      <c r="AU226" s="16"/>
      <c r="AV226" s="16"/>
      <c r="AW226" s="16"/>
    </row>
    <row r="227" spans="1:49" x14ac:dyDescent="0.25">
      <c r="A227" s="138" t="s">
        <v>326</v>
      </c>
      <c r="B227" s="139" t="s">
        <v>336</v>
      </c>
      <c r="C227" s="140">
        <v>1412</v>
      </c>
      <c r="D227" s="87">
        <v>2012</v>
      </c>
      <c r="E227" s="87" t="s">
        <v>423</v>
      </c>
      <c r="F227" s="87" t="s">
        <v>763</v>
      </c>
      <c r="G227" s="87">
        <v>2012</v>
      </c>
      <c r="H227" s="87">
        <v>2012</v>
      </c>
      <c r="I227" s="129" t="s">
        <v>422</v>
      </c>
      <c r="J227" s="87">
        <v>2017</v>
      </c>
      <c r="K227" s="87">
        <v>2017</v>
      </c>
      <c r="L227" s="87">
        <v>2017</v>
      </c>
      <c r="M227" s="87">
        <v>2009</v>
      </c>
      <c r="N227" s="87">
        <v>2013</v>
      </c>
      <c r="O227" s="87">
        <v>2013</v>
      </c>
      <c r="P227" s="87">
        <v>2003</v>
      </c>
      <c r="Q227" s="87">
        <v>2013</v>
      </c>
      <c r="R227" s="87">
        <v>2013</v>
      </c>
      <c r="S227" s="87">
        <v>2013</v>
      </c>
      <c r="T227" s="87" t="s">
        <v>408</v>
      </c>
      <c r="U227" s="87">
        <v>2013</v>
      </c>
      <c r="V227" s="87">
        <v>2002</v>
      </c>
      <c r="W227" s="129">
        <v>2013</v>
      </c>
      <c r="X227" s="87">
        <v>2017</v>
      </c>
      <c r="Y227" s="87">
        <v>2012</v>
      </c>
      <c r="Z227" s="87">
        <v>2015</v>
      </c>
      <c r="AA227" s="87">
        <v>2015</v>
      </c>
      <c r="AB227" s="87">
        <v>2013</v>
      </c>
      <c r="AC227" s="87">
        <v>2013</v>
      </c>
      <c r="AD227" s="87">
        <v>2013</v>
      </c>
      <c r="AE227" s="87">
        <v>2013</v>
      </c>
      <c r="AF227" s="87">
        <v>2013</v>
      </c>
      <c r="AG227" s="87">
        <v>2013</v>
      </c>
      <c r="AH227" s="87">
        <v>2016</v>
      </c>
      <c r="AI227" s="87">
        <v>2016</v>
      </c>
      <c r="AJ227" s="87">
        <v>2016</v>
      </c>
      <c r="AK227" s="87">
        <v>2016</v>
      </c>
      <c r="AL227" s="87">
        <v>2013</v>
      </c>
      <c r="AM227" s="16"/>
      <c r="AN227" s="16"/>
      <c r="AO227" s="16"/>
      <c r="AP227" s="16"/>
      <c r="AQ227" s="16"/>
      <c r="AR227" s="16"/>
      <c r="AS227" s="16"/>
      <c r="AT227" s="16"/>
      <c r="AU227" s="16"/>
      <c r="AV227" s="16"/>
      <c r="AW227" s="16"/>
    </row>
    <row r="228" spans="1:49" x14ac:dyDescent="0.25">
      <c r="A228" s="138" t="s">
        <v>326</v>
      </c>
      <c r="B228" s="139" t="s">
        <v>337</v>
      </c>
      <c r="C228" s="140">
        <v>1413</v>
      </c>
      <c r="D228" s="87">
        <v>2012</v>
      </c>
      <c r="E228" s="87" t="s">
        <v>423</v>
      </c>
      <c r="F228" s="87" t="s">
        <v>764</v>
      </c>
      <c r="G228" s="87">
        <v>2012</v>
      </c>
      <c r="H228" s="87">
        <v>2012</v>
      </c>
      <c r="I228" s="129" t="s">
        <v>422</v>
      </c>
      <c r="J228" s="87">
        <v>2017</v>
      </c>
      <c r="K228" s="87">
        <v>2017</v>
      </c>
      <c r="L228" s="87">
        <v>2017</v>
      </c>
      <c r="M228" s="87">
        <v>2009</v>
      </c>
      <c r="N228" s="87">
        <v>2013</v>
      </c>
      <c r="O228" s="87">
        <v>2013</v>
      </c>
      <c r="P228" s="87">
        <v>2003</v>
      </c>
      <c r="Q228" s="87">
        <v>2013</v>
      </c>
      <c r="R228" s="87">
        <v>2013</v>
      </c>
      <c r="S228" s="87">
        <v>2013</v>
      </c>
      <c r="T228" s="87" t="s">
        <v>408</v>
      </c>
      <c r="U228" s="87">
        <v>2013</v>
      </c>
      <c r="V228" s="87">
        <v>2002</v>
      </c>
      <c r="W228" s="129">
        <v>2013</v>
      </c>
      <c r="X228" s="87">
        <v>2017</v>
      </c>
      <c r="Y228" s="87">
        <v>2012</v>
      </c>
      <c r="Z228" s="87">
        <v>2015</v>
      </c>
      <c r="AA228" s="87">
        <v>2015</v>
      </c>
      <c r="AB228" s="87">
        <v>2013</v>
      </c>
      <c r="AC228" s="87">
        <v>2013</v>
      </c>
      <c r="AD228" s="87">
        <v>2013</v>
      </c>
      <c r="AE228" s="87">
        <v>2013</v>
      </c>
      <c r="AF228" s="87">
        <v>2013</v>
      </c>
      <c r="AG228" s="87">
        <v>2013</v>
      </c>
      <c r="AH228" s="87">
        <v>2016</v>
      </c>
      <c r="AI228" s="87">
        <v>2016</v>
      </c>
      <c r="AJ228" s="87">
        <v>2016</v>
      </c>
      <c r="AK228" s="87">
        <v>2016</v>
      </c>
      <c r="AL228" s="87">
        <v>2013</v>
      </c>
      <c r="AM228" s="16"/>
      <c r="AN228" s="16"/>
      <c r="AO228" s="16"/>
      <c r="AP228" s="16"/>
      <c r="AQ228" s="16"/>
      <c r="AR228" s="16"/>
      <c r="AS228" s="16"/>
      <c r="AT228" s="16"/>
      <c r="AU228" s="16"/>
      <c r="AV228" s="16"/>
      <c r="AW228" s="16"/>
    </row>
    <row r="229" spans="1:49" x14ac:dyDescent="0.25">
      <c r="A229" s="138" t="s">
        <v>326</v>
      </c>
      <c r="B229" s="139" t="s">
        <v>183</v>
      </c>
      <c r="C229" s="140">
        <v>1414</v>
      </c>
      <c r="D229" s="87">
        <v>2012</v>
      </c>
      <c r="E229" s="87" t="s">
        <v>423</v>
      </c>
      <c r="F229" s="87" t="s">
        <v>765</v>
      </c>
      <c r="G229" s="87">
        <v>2012</v>
      </c>
      <c r="H229" s="87">
        <v>2012</v>
      </c>
      <c r="I229" s="129" t="s">
        <v>422</v>
      </c>
      <c r="J229" s="87">
        <v>2017</v>
      </c>
      <c r="K229" s="87">
        <v>2017</v>
      </c>
      <c r="L229" s="87">
        <v>2017</v>
      </c>
      <c r="M229" s="87">
        <v>2009</v>
      </c>
      <c r="N229" s="87">
        <v>2013</v>
      </c>
      <c r="O229" s="87">
        <v>2013</v>
      </c>
      <c r="P229" s="87">
        <v>2003</v>
      </c>
      <c r="Q229" s="87">
        <v>2013</v>
      </c>
      <c r="R229" s="87">
        <v>2013</v>
      </c>
      <c r="S229" s="87">
        <v>2013</v>
      </c>
      <c r="T229" s="87" t="s">
        <v>408</v>
      </c>
      <c r="U229" s="87">
        <v>2013</v>
      </c>
      <c r="V229" s="87">
        <v>2002</v>
      </c>
      <c r="W229" s="129">
        <v>2013</v>
      </c>
      <c r="X229" s="87">
        <v>2017</v>
      </c>
      <c r="Y229" s="87">
        <v>2012</v>
      </c>
      <c r="Z229" s="87">
        <v>2015</v>
      </c>
      <c r="AA229" s="87">
        <v>2015</v>
      </c>
      <c r="AB229" s="87">
        <v>2013</v>
      </c>
      <c r="AC229" s="87">
        <v>2013</v>
      </c>
      <c r="AD229" s="87">
        <v>2013</v>
      </c>
      <c r="AE229" s="87">
        <v>2013</v>
      </c>
      <c r="AF229" s="87">
        <v>2013</v>
      </c>
      <c r="AG229" s="87">
        <v>2013</v>
      </c>
      <c r="AH229" s="87">
        <v>2016</v>
      </c>
      <c r="AI229" s="87">
        <v>2016</v>
      </c>
      <c r="AJ229" s="87">
        <v>2016</v>
      </c>
      <c r="AK229" s="87">
        <v>2016</v>
      </c>
      <c r="AL229" s="87">
        <v>2013</v>
      </c>
      <c r="AM229" s="16"/>
      <c r="AN229" s="16"/>
      <c r="AO229" s="16"/>
      <c r="AP229" s="16"/>
      <c r="AQ229" s="16"/>
      <c r="AR229" s="16"/>
      <c r="AS229" s="16"/>
      <c r="AT229" s="16"/>
      <c r="AU229" s="16"/>
      <c r="AV229" s="16"/>
      <c r="AW229" s="16"/>
    </row>
    <row r="230" spans="1:49" x14ac:dyDescent="0.25">
      <c r="A230" s="138" t="s">
        <v>326</v>
      </c>
      <c r="B230" s="139" t="s">
        <v>338</v>
      </c>
      <c r="C230" s="140">
        <v>1415</v>
      </c>
      <c r="D230" s="87">
        <v>2012</v>
      </c>
      <c r="E230" s="87" t="s">
        <v>423</v>
      </c>
      <c r="F230" s="87" t="s">
        <v>766</v>
      </c>
      <c r="G230" s="87">
        <v>2012</v>
      </c>
      <c r="H230" s="87">
        <v>2012</v>
      </c>
      <c r="I230" s="129" t="s">
        <v>422</v>
      </c>
      <c r="J230" s="87">
        <v>2017</v>
      </c>
      <c r="K230" s="87">
        <v>2017</v>
      </c>
      <c r="L230" s="87">
        <v>2017</v>
      </c>
      <c r="M230" s="87">
        <v>2009</v>
      </c>
      <c r="N230" s="87">
        <v>2013</v>
      </c>
      <c r="O230" s="87">
        <v>2013</v>
      </c>
      <c r="P230" s="87">
        <v>2003</v>
      </c>
      <c r="Q230" s="87">
        <v>2013</v>
      </c>
      <c r="R230" s="87">
        <v>2013</v>
      </c>
      <c r="S230" s="87">
        <v>2013</v>
      </c>
      <c r="T230" s="87" t="s">
        <v>408</v>
      </c>
      <c r="U230" s="87">
        <v>2013</v>
      </c>
      <c r="V230" s="87">
        <v>2002</v>
      </c>
      <c r="W230" s="129">
        <v>2013</v>
      </c>
      <c r="X230" s="87">
        <v>2017</v>
      </c>
      <c r="Y230" s="87">
        <v>2012</v>
      </c>
      <c r="Z230" s="87">
        <v>2015</v>
      </c>
      <c r="AA230" s="87">
        <v>2015</v>
      </c>
      <c r="AB230" s="87">
        <v>2013</v>
      </c>
      <c r="AC230" s="87">
        <v>2013</v>
      </c>
      <c r="AD230" s="87">
        <v>2013</v>
      </c>
      <c r="AE230" s="87">
        <v>2013</v>
      </c>
      <c r="AF230" s="87">
        <v>2013</v>
      </c>
      <c r="AG230" s="87">
        <v>2013</v>
      </c>
      <c r="AH230" s="87">
        <v>2016</v>
      </c>
      <c r="AI230" s="87">
        <v>2016</v>
      </c>
      <c r="AJ230" s="87">
        <v>2016</v>
      </c>
      <c r="AK230" s="87">
        <v>2016</v>
      </c>
      <c r="AL230" s="87">
        <v>2013</v>
      </c>
      <c r="AM230" s="16"/>
      <c r="AN230" s="16"/>
      <c r="AO230" s="16"/>
      <c r="AP230" s="16"/>
      <c r="AQ230" s="16"/>
      <c r="AR230" s="16"/>
      <c r="AS230" s="16"/>
      <c r="AT230" s="16"/>
      <c r="AU230" s="16"/>
      <c r="AV230" s="16"/>
      <c r="AW230" s="16"/>
    </row>
    <row r="231" spans="1:49" x14ac:dyDescent="0.25">
      <c r="A231" s="138" t="s">
        <v>326</v>
      </c>
      <c r="B231" s="139" t="s">
        <v>339</v>
      </c>
      <c r="C231" s="140">
        <v>1416</v>
      </c>
      <c r="D231" s="87">
        <v>2012</v>
      </c>
      <c r="E231" s="87" t="s">
        <v>423</v>
      </c>
      <c r="F231" s="87" t="s">
        <v>767</v>
      </c>
      <c r="G231" s="87">
        <v>2012</v>
      </c>
      <c r="H231" s="87">
        <v>2012</v>
      </c>
      <c r="I231" s="129" t="s">
        <v>422</v>
      </c>
      <c r="J231" s="87">
        <v>2017</v>
      </c>
      <c r="K231" s="87">
        <v>2017</v>
      </c>
      <c r="L231" s="87">
        <v>2017</v>
      </c>
      <c r="M231" s="87">
        <v>2009</v>
      </c>
      <c r="N231" s="87">
        <v>2013</v>
      </c>
      <c r="O231" s="87">
        <v>2013</v>
      </c>
      <c r="P231" s="87">
        <v>2003</v>
      </c>
      <c r="Q231" s="87">
        <v>2013</v>
      </c>
      <c r="R231" s="87">
        <v>2013</v>
      </c>
      <c r="S231" s="87">
        <v>2013</v>
      </c>
      <c r="T231" s="87" t="s">
        <v>408</v>
      </c>
      <c r="U231" s="87">
        <v>2013</v>
      </c>
      <c r="V231" s="87">
        <v>2002</v>
      </c>
      <c r="W231" s="129">
        <v>2013</v>
      </c>
      <c r="X231" s="87">
        <v>2017</v>
      </c>
      <c r="Y231" s="87">
        <v>2012</v>
      </c>
      <c r="Z231" s="87">
        <v>2015</v>
      </c>
      <c r="AA231" s="87">
        <v>2015</v>
      </c>
      <c r="AB231" s="87">
        <v>2013</v>
      </c>
      <c r="AC231" s="87">
        <v>2013</v>
      </c>
      <c r="AD231" s="87">
        <v>2013</v>
      </c>
      <c r="AE231" s="87">
        <v>2013</v>
      </c>
      <c r="AF231" s="87">
        <v>2013</v>
      </c>
      <c r="AG231" s="87">
        <v>2013</v>
      </c>
      <c r="AH231" s="87">
        <v>2016</v>
      </c>
      <c r="AI231" s="87">
        <v>2016</v>
      </c>
      <c r="AJ231" s="87">
        <v>2016</v>
      </c>
      <c r="AK231" s="87">
        <v>2016</v>
      </c>
      <c r="AL231" s="87">
        <v>2013</v>
      </c>
      <c r="AM231" s="16"/>
      <c r="AN231" s="16"/>
      <c r="AO231" s="16"/>
      <c r="AP231" s="16"/>
      <c r="AQ231" s="16"/>
      <c r="AR231" s="16"/>
      <c r="AS231" s="16"/>
      <c r="AT231" s="16"/>
      <c r="AU231" s="16"/>
      <c r="AV231" s="16"/>
      <c r="AW231" s="16"/>
    </row>
    <row r="232" spans="1:49" x14ac:dyDescent="0.25">
      <c r="A232" s="138" t="s">
        <v>340</v>
      </c>
      <c r="B232" s="139" t="s">
        <v>341</v>
      </c>
      <c r="C232" s="140">
        <v>1501</v>
      </c>
      <c r="D232" s="87">
        <v>2012</v>
      </c>
      <c r="E232" s="87" t="s">
        <v>423</v>
      </c>
      <c r="F232" s="87" t="s">
        <v>768</v>
      </c>
      <c r="G232" s="87">
        <v>2012</v>
      </c>
      <c r="H232" s="87">
        <v>2012</v>
      </c>
      <c r="I232" s="129" t="s">
        <v>422</v>
      </c>
      <c r="J232" s="87">
        <v>2017</v>
      </c>
      <c r="K232" s="87">
        <v>2017</v>
      </c>
      <c r="L232" s="87">
        <v>2017</v>
      </c>
      <c r="M232" s="87">
        <v>2009</v>
      </c>
      <c r="N232" s="87">
        <v>2013</v>
      </c>
      <c r="O232" s="87">
        <v>2013</v>
      </c>
      <c r="P232" s="87">
        <v>2003</v>
      </c>
      <c r="Q232" s="87">
        <v>2013</v>
      </c>
      <c r="R232" s="87">
        <v>2013</v>
      </c>
      <c r="S232" s="87">
        <v>2013</v>
      </c>
      <c r="T232" s="87" t="s">
        <v>408</v>
      </c>
      <c r="U232" s="87">
        <v>2013</v>
      </c>
      <c r="V232" s="87">
        <v>2002</v>
      </c>
      <c r="W232" s="129">
        <v>2013</v>
      </c>
      <c r="X232" s="87">
        <v>2017</v>
      </c>
      <c r="Y232" s="87">
        <v>2012</v>
      </c>
      <c r="Z232" s="87">
        <v>2015</v>
      </c>
      <c r="AA232" s="87">
        <v>2015</v>
      </c>
      <c r="AB232" s="87">
        <v>2013</v>
      </c>
      <c r="AC232" s="87">
        <v>2013</v>
      </c>
      <c r="AD232" s="87">
        <v>2013</v>
      </c>
      <c r="AE232" s="87">
        <v>2013</v>
      </c>
      <c r="AF232" s="87">
        <v>2013</v>
      </c>
      <c r="AG232" s="87">
        <v>2013</v>
      </c>
      <c r="AH232" s="87">
        <v>2016</v>
      </c>
      <c r="AI232" s="87">
        <v>2016</v>
      </c>
      <c r="AJ232" s="87">
        <v>2016</v>
      </c>
      <c r="AK232" s="87">
        <v>2016</v>
      </c>
      <c r="AL232" s="87">
        <v>2013</v>
      </c>
      <c r="AM232" s="16"/>
      <c r="AN232" s="16"/>
      <c r="AO232" s="16"/>
      <c r="AP232" s="16"/>
      <c r="AQ232" s="16"/>
      <c r="AR232" s="16"/>
      <c r="AS232" s="16"/>
      <c r="AT232" s="16"/>
      <c r="AU232" s="16"/>
      <c r="AV232" s="16"/>
      <c r="AW232" s="16"/>
    </row>
    <row r="233" spans="1:49" x14ac:dyDescent="0.25">
      <c r="A233" s="138" t="s">
        <v>340</v>
      </c>
      <c r="B233" s="139" t="s">
        <v>342</v>
      </c>
      <c r="C233" s="140">
        <v>1502</v>
      </c>
      <c r="D233" s="87">
        <v>2012</v>
      </c>
      <c r="E233" s="87" t="s">
        <v>423</v>
      </c>
      <c r="F233" s="87" t="s">
        <v>769</v>
      </c>
      <c r="G233" s="87">
        <v>2012</v>
      </c>
      <c r="H233" s="87">
        <v>2012</v>
      </c>
      <c r="I233" s="129" t="s">
        <v>422</v>
      </c>
      <c r="J233" s="87">
        <v>2017</v>
      </c>
      <c r="K233" s="87">
        <v>2017</v>
      </c>
      <c r="L233" s="87">
        <v>2017</v>
      </c>
      <c r="M233" s="87">
        <v>2009</v>
      </c>
      <c r="N233" s="87">
        <v>2013</v>
      </c>
      <c r="O233" s="87">
        <v>2013</v>
      </c>
      <c r="P233" s="87">
        <v>2003</v>
      </c>
      <c r="Q233" s="87">
        <v>2013</v>
      </c>
      <c r="R233" s="87">
        <v>2013</v>
      </c>
      <c r="S233" s="87">
        <v>2013</v>
      </c>
      <c r="T233" s="87" t="s">
        <v>408</v>
      </c>
      <c r="U233" s="87">
        <v>2013</v>
      </c>
      <c r="V233" s="87">
        <v>2002</v>
      </c>
      <c r="W233" s="129">
        <v>2013</v>
      </c>
      <c r="X233" s="87">
        <v>2017</v>
      </c>
      <c r="Y233" s="87">
        <v>2012</v>
      </c>
      <c r="Z233" s="87">
        <v>2015</v>
      </c>
      <c r="AA233" s="87">
        <v>2015</v>
      </c>
      <c r="AB233" s="87">
        <v>2013</v>
      </c>
      <c r="AC233" s="87">
        <v>2013</v>
      </c>
      <c r="AD233" s="87">
        <v>2013</v>
      </c>
      <c r="AE233" s="87">
        <v>2013</v>
      </c>
      <c r="AF233" s="87">
        <v>2013</v>
      </c>
      <c r="AG233" s="87">
        <v>2013</v>
      </c>
      <c r="AH233" s="87">
        <v>2016</v>
      </c>
      <c r="AI233" s="87">
        <v>2016</v>
      </c>
      <c r="AJ233" s="87">
        <v>2016</v>
      </c>
      <c r="AK233" s="87">
        <v>2016</v>
      </c>
      <c r="AL233" s="87">
        <v>2013</v>
      </c>
      <c r="AM233" s="16"/>
      <c r="AN233" s="16"/>
      <c r="AO233" s="16"/>
      <c r="AP233" s="16"/>
      <c r="AQ233" s="16"/>
      <c r="AR233" s="16"/>
      <c r="AS233" s="16"/>
      <c r="AT233" s="16"/>
      <c r="AU233" s="16"/>
      <c r="AV233" s="16"/>
      <c r="AW233" s="16"/>
    </row>
    <row r="234" spans="1:49" x14ac:dyDescent="0.25">
      <c r="A234" s="138" t="s">
        <v>340</v>
      </c>
      <c r="B234" s="139" t="s">
        <v>343</v>
      </c>
      <c r="C234" s="140">
        <v>1503</v>
      </c>
      <c r="D234" s="87">
        <v>2012</v>
      </c>
      <c r="E234" s="87" t="s">
        <v>423</v>
      </c>
      <c r="F234" s="87" t="s">
        <v>770</v>
      </c>
      <c r="G234" s="87">
        <v>2012</v>
      </c>
      <c r="H234" s="87">
        <v>2012</v>
      </c>
      <c r="I234" s="129" t="s">
        <v>422</v>
      </c>
      <c r="J234" s="87">
        <v>2017</v>
      </c>
      <c r="K234" s="87">
        <v>2017</v>
      </c>
      <c r="L234" s="87">
        <v>2017</v>
      </c>
      <c r="M234" s="87">
        <v>2009</v>
      </c>
      <c r="N234" s="87">
        <v>2013</v>
      </c>
      <c r="O234" s="87">
        <v>2013</v>
      </c>
      <c r="P234" s="87">
        <v>2003</v>
      </c>
      <c r="Q234" s="87">
        <v>2013</v>
      </c>
      <c r="R234" s="87">
        <v>2013</v>
      </c>
      <c r="S234" s="87">
        <v>2013</v>
      </c>
      <c r="T234" s="87" t="s">
        <v>408</v>
      </c>
      <c r="U234" s="87">
        <v>2013</v>
      </c>
      <c r="V234" s="87">
        <v>2002</v>
      </c>
      <c r="W234" s="129">
        <v>2013</v>
      </c>
      <c r="X234" s="87">
        <v>2017</v>
      </c>
      <c r="Y234" s="87">
        <v>2012</v>
      </c>
      <c r="Z234" s="87">
        <v>2015</v>
      </c>
      <c r="AA234" s="87">
        <v>2015</v>
      </c>
      <c r="AB234" s="87">
        <v>2013</v>
      </c>
      <c r="AC234" s="87">
        <v>2013</v>
      </c>
      <c r="AD234" s="87">
        <v>2013</v>
      </c>
      <c r="AE234" s="87">
        <v>2013</v>
      </c>
      <c r="AF234" s="87">
        <v>2013</v>
      </c>
      <c r="AG234" s="87">
        <v>2013</v>
      </c>
      <c r="AH234" s="87">
        <v>2016</v>
      </c>
      <c r="AI234" s="87">
        <v>2016</v>
      </c>
      <c r="AJ234" s="87">
        <v>2016</v>
      </c>
      <c r="AK234" s="87">
        <v>2016</v>
      </c>
      <c r="AL234" s="87">
        <v>2013</v>
      </c>
      <c r="AM234" s="16"/>
      <c r="AN234" s="16"/>
      <c r="AO234" s="16"/>
      <c r="AP234" s="16"/>
      <c r="AQ234" s="16"/>
      <c r="AR234" s="16"/>
      <c r="AS234" s="16"/>
      <c r="AT234" s="16"/>
      <c r="AU234" s="16"/>
      <c r="AV234" s="16"/>
      <c r="AW234" s="16"/>
    </row>
    <row r="235" spans="1:49" x14ac:dyDescent="0.25">
      <c r="A235" s="138" t="s">
        <v>340</v>
      </c>
      <c r="B235" s="139" t="s">
        <v>344</v>
      </c>
      <c r="C235" s="140">
        <v>1504</v>
      </c>
      <c r="D235" s="87">
        <v>2012</v>
      </c>
      <c r="E235" s="87" t="s">
        <v>423</v>
      </c>
      <c r="F235" s="87" t="s">
        <v>771</v>
      </c>
      <c r="G235" s="87">
        <v>2012</v>
      </c>
      <c r="H235" s="87">
        <v>2012</v>
      </c>
      <c r="I235" s="129" t="s">
        <v>422</v>
      </c>
      <c r="J235" s="87">
        <v>2017</v>
      </c>
      <c r="K235" s="87">
        <v>2017</v>
      </c>
      <c r="L235" s="87">
        <v>2017</v>
      </c>
      <c r="M235" s="87">
        <v>2009</v>
      </c>
      <c r="N235" s="87">
        <v>2013</v>
      </c>
      <c r="O235" s="87">
        <v>2013</v>
      </c>
      <c r="P235" s="87">
        <v>2003</v>
      </c>
      <c r="Q235" s="87">
        <v>2013</v>
      </c>
      <c r="R235" s="87">
        <v>2013</v>
      </c>
      <c r="S235" s="87">
        <v>2013</v>
      </c>
      <c r="T235" s="87" t="s">
        <v>408</v>
      </c>
      <c r="U235" s="87">
        <v>2013</v>
      </c>
      <c r="V235" s="87">
        <v>2002</v>
      </c>
      <c r="W235" s="129">
        <v>2013</v>
      </c>
      <c r="X235" s="87">
        <v>2017</v>
      </c>
      <c r="Y235" s="87">
        <v>2012</v>
      </c>
      <c r="Z235" s="87">
        <v>2015</v>
      </c>
      <c r="AA235" s="87">
        <v>2015</v>
      </c>
      <c r="AB235" s="87">
        <v>2013</v>
      </c>
      <c r="AC235" s="87">
        <v>2013</v>
      </c>
      <c r="AD235" s="87">
        <v>2013</v>
      </c>
      <c r="AE235" s="87">
        <v>2013</v>
      </c>
      <c r="AF235" s="87">
        <v>2013</v>
      </c>
      <c r="AG235" s="87">
        <v>2013</v>
      </c>
      <c r="AH235" s="87">
        <v>2016</v>
      </c>
      <c r="AI235" s="87">
        <v>2016</v>
      </c>
      <c r="AJ235" s="87">
        <v>2016</v>
      </c>
      <c r="AK235" s="87">
        <v>2016</v>
      </c>
      <c r="AL235" s="87">
        <v>2013</v>
      </c>
      <c r="AM235" s="16"/>
      <c r="AN235" s="16"/>
      <c r="AO235" s="16"/>
      <c r="AP235" s="16"/>
      <c r="AQ235" s="16"/>
      <c r="AR235" s="16"/>
      <c r="AS235" s="16"/>
      <c r="AT235" s="16"/>
      <c r="AU235" s="16"/>
      <c r="AV235" s="16"/>
      <c r="AW235" s="16"/>
    </row>
    <row r="236" spans="1:49" x14ac:dyDescent="0.25">
      <c r="A236" s="138" t="s">
        <v>340</v>
      </c>
      <c r="B236" s="139" t="s">
        <v>345</v>
      </c>
      <c r="C236" s="140">
        <v>1505</v>
      </c>
      <c r="D236" s="87">
        <v>2012</v>
      </c>
      <c r="E236" s="87" t="s">
        <v>423</v>
      </c>
      <c r="F236" s="87" t="s">
        <v>772</v>
      </c>
      <c r="G236" s="87">
        <v>2012</v>
      </c>
      <c r="H236" s="87">
        <v>2012</v>
      </c>
      <c r="I236" s="129" t="s">
        <v>422</v>
      </c>
      <c r="J236" s="87">
        <v>2017</v>
      </c>
      <c r="K236" s="87">
        <v>2017</v>
      </c>
      <c r="L236" s="87">
        <v>2017</v>
      </c>
      <c r="M236" s="87">
        <v>2009</v>
      </c>
      <c r="N236" s="87">
        <v>2013</v>
      </c>
      <c r="O236" s="87">
        <v>2013</v>
      </c>
      <c r="P236" s="87">
        <v>2003</v>
      </c>
      <c r="Q236" s="87">
        <v>2013</v>
      </c>
      <c r="R236" s="87">
        <v>2013</v>
      </c>
      <c r="S236" s="87">
        <v>2013</v>
      </c>
      <c r="T236" s="87" t="s">
        <v>408</v>
      </c>
      <c r="U236" s="87">
        <v>2013</v>
      </c>
      <c r="V236" s="87">
        <v>2002</v>
      </c>
      <c r="W236" s="129">
        <v>2013</v>
      </c>
      <c r="X236" s="87">
        <v>2017</v>
      </c>
      <c r="Y236" s="87">
        <v>2012</v>
      </c>
      <c r="Z236" s="87">
        <v>2015</v>
      </c>
      <c r="AA236" s="87">
        <v>2015</v>
      </c>
      <c r="AB236" s="87">
        <v>2013</v>
      </c>
      <c r="AC236" s="87">
        <v>2013</v>
      </c>
      <c r="AD236" s="87">
        <v>2013</v>
      </c>
      <c r="AE236" s="87">
        <v>2013</v>
      </c>
      <c r="AF236" s="87">
        <v>2013</v>
      </c>
      <c r="AG236" s="87">
        <v>2013</v>
      </c>
      <c r="AH236" s="87">
        <v>2016</v>
      </c>
      <c r="AI236" s="87">
        <v>2016</v>
      </c>
      <c r="AJ236" s="87">
        <v>2016</v>
      </c>
      <c r="AK236" s="87">
        <v>2016</v>
      </c>
      <c r="AL236" s="87">
        <v>2013</v>
      </c>
      <c r="AM236" s="16"/>
      <c r="AN236" s="16"/>
      <c r="AO236" s="16"/>
      <c r="AP236" s="16"/>
      <c r="AQ236" s="16"/>
      <c r="AR236" s="16"/>
      <c r="AS236" s="16"/>
      <c r="AT236" s="16"/>
      <c r="AU236" s="16"/>
      <c r="AV236" s="16"/>
      <c r="AW236" s="16"/>
    </row>
    <row r="237" spans="1:49" x14ac:dyDescent="0.25">
      <c r="A237" s="138" t="s">
        <v>340</v>
      </c>
      <c r="B237" s="139" t="s">
        <v>190</v>
      </c>
      <c r="C237" s="140">
        <v>1506</v>
      </c>
      <c r="D237" s="87">
        <v>2012</v>
      </c>
      <c r="E237" s="87" t="s">
        <v>423</v>
      </c>
      <c r="F237" s="87" t="s">
        <v>773</v>
      </c>
      <c r="G237" s="87">
        <v>2012</v>
      </c>
      <c r="H237" s="87">
        <v>2012</v>
      </c>
      <c r="I237" s="129" t="s">
        <v>422</v>
      </c>
      <c r="J237" s="87">
        <v>2017</v>
      </c>
      <c r="K237" s="87">
        <v>2017</v>
      </c>
      <c r="L237" s="87">
        <v>2017</v>
      </c>
      <c r="M237" s="87">
        <v>2009</v>
      </c>
      <c r="N237" s="87">
        <v>2013</v>
      </c>
      <c r="O237" s="87">
        <v>2013</v>
      </c>
      <c r="P237" s="87">
        <v>2003</v>
      </c>
      <c r="Q237" s="87">
        <v>2013</v>
      </c>
      <c r="R237" s="87">
        <v>2013</v>
      </c>
      <c r="S237" s="87">
        <v>2013</v>
      </c>
      <c r="T237" s="87" t="s">
        <v>408</v>
      </c>
      <c r="U237" s="87">
        <v>2013</v>
      </c>
      <c r="V237" s="87">
        <v>2002</v>
      </c>
      <c r="W237" s="129">
        <v>2013</v>
      </c>
      <c r="X237" s="87">
        <v>2017</v>
      </c>
      <c r="Y237" s="87">
        <v>2012</v>
      </c>
      <c r="Z237" s="87">
        <v>2015</v>
      </c>
      <c r="AA237" s="87">
        <v>2015</v>
      </c>
      <c r="AB237" s="87">
        <v>2013</v>
      </c>
      <c r="AC237" s="87">
        <v>2013</v>
      </c>
      <c r="AD237" s="87">
        <v>2013</v>
      </c>
      <c r="AE237" s="87">
        <v>2013</v>
      </c>
      <c r="AF237" s="87">
        <v>2013</v>
      </c>
      <c r="AG237" s="87">
        <v>2013</v>
      </c>
      <c r="AH237" s="87">
        <v>2016</v>
      </c>
      <c r="AI237" s="87">
        <v>2016</v>
      </c>
      <c r="AJ237" s="87">
        <v>2016</v>
      </c>
      <c r="AK237" s="87">
        <v>2016</v>
      </c>
      <c r="AL237" s="87">
        <v>2013</v>
      </c>
      <c r="AM237" s="16"/>
      <c r="AN237" s="16"/>
      <c r="AO237" s="16"/>
      <c r="AP237" s="16"/>
      <c r="AQ237" s="16"/>
      <c r="AR237" s="16"/>
      <c r="AS237" s="16"/>
      <c r="AT237" s="16"/>
      <c r="AU237" s="16"/>
      <c r="AV237" s="16"/>
      <c r="AW237" s="16"/>
    </row>
    <row r="238" spans="1:49" x14ac:dyDescent="0.25">
      <c r="A238" s="138" t="s">
        <v>340</v>
      </c>
      <c r="B238" s="139" t="s">
        <v>346</v>
      </c>
      <c r="C238" s="140">
        <v>1507</v>
      </c>
      <c r="D238" s="87">
        <v>2012</v>
      </c>
      <c r="E238" s="87" t="s">
        <v>423</v>
      </c>
      <c r="F238" s="87" t="s">
        <v>774</v>
      </c>
      <c r="G238" s="87">
        <v>2012</v>
      </c>
      <c r="H238" s="87">
        <v>2012</v>
      </c>
      <c r="I238" s="129" t="s">
        <v>422</v>
      </c>
      <c r="J238" s="87">
        <v>2017</v>
      </c>
      <c r="K238" s="87">
        <v>2017</v>
      </c>
      <c r="L238" s="87">
        <v>2017</v>
      </c>
      <c r="M238" s="87">
        <v>2009</v>
      </c>
      <c r="N238" s="87">
        <v>2013</v>
      </c>
      <c r="O238" s="87">
        <v>2013</v>
      </c>
      <c r="P238" s="87">
        <v>2003</v>
      </c>
      <c r="Q238" s="87">
        <v>2013</v>
      </c>
      <c r="R238" s="87">
        <v>2013</v>
      </c>
      <c r="S238" s="87">
        <v>2013</v>
      </c>
      <c r="T238" s="87" t="s">
        <v>408</v>
      </c>
      <c r="U238" s="87">
        <v>2013</v>
      </c>
      <c r="V238" s="87">
        <v>2002</v>
      </c>
      <c r="W238" s="129">
        <v>2013</v>
      </c>
      <c r="X238" s="87">
        <v>2017</v>
      </c>
      <c r="Y238" s="87">
        <v>2012</v>
      </c>
      <c r="Z238" s="87">
        <v>2015</v>
      </c>
      <c r="AA238" s="87">
        <v>2015</v>
      </c>
      <c r="AB238" s="87">
        <v>2013</v>
      </c>
      <c r="AC238" s="87">
        <v>2013</v>
      </c>
      <c r="AD238" s="87">
        <v>2013</v>
      </c>
      <c r="AE238" s="87">
        <v>2013</v>
      </c>
      <c r="AF238" s="87">
        <v>2013</v>
      </c>
      <c r="AG238" s="87">
        <v>2013</v>
      </c>
      <c r="AH238" s="87">
        <v>2016</v>
      </c>
      <c r="AI238" s="87">
        <v>2016</v>
      </c>
      <c r="AJ238" s="87">
        <v>2016</v>
      </c>
      <c r="AK238" s="87">
        <v>2016</v>
      </c>
      <c r="AL238" s="87">
        <v>2013</v>
      </c>
      <c r="AM238" s="16"/>
      <c r="AN238" s="16"/>
      <c r="AO238" s="16"/>
      <c r="AP238" s="16"/>
      <c r="AQ238" s="16"/>
      <c r="AR238" s="16"/>
      <c r="AS238" s="16"/>
      <c r="AT238" s="16"/>
      <c r="AU238" s="16"/>
      <c r="AV238" s="16"/>
      <c r="AW238" s="16"/>
    </row>
    <row r="239" spans="1:49" x14ac:dyDescent="0.25">
      <c r="A239" s="138" t="s">
        <v>340</v>
      </c>
      <c r="B239" s="139" t="s">
        <v>347</v>
      </c>
      <c r="C239" s="140">
        <v>1508</v>
      </c>
      <c r="D239" s="87">
        <v>2012</v>
      </c>
      <c r="E239" s="87" t="s">
        <v>423</v>
      </c>
      <c r="F239" s="87" t="s">
        <v>775</v>
      </c>
      <c r="G239" s="87">
        <v>2012</v>
      </c>
      <c r="H239" s="87">
        <v>2012</v>
      </c>
      <c r="I239" s="129" t="s">
        <v>422</v>
      </c>
      <c r="J239" s="87">
        <v>2017</v>
      </c>
      <c r="K239" s="87">
        <v>2017</v>
      </c>
      <c r="L239" s="87">
        <v>2017</v>
      </c>
      <c r="M239" s="87">
        <v>2009</v>
      </c>
      <c r="N239" s="87">
        <v>2013</v>
      </c>
      <c r="O239" s="87">
        <v>2013</v>
      </c>
      <c r="P239" s="87">
        <v>2003</v>
      </c>
      <c r="Q239" s="87">
        <v>2013</v>
      </c>
      <c r="R239" s="87">
        <v>2013</v>
      </c>
      <c r="S239" s="87">
        <v>2013</v>
      </c>
      <c r="T239" s="87" t="s">
        <v>408</v>
      </c>
      <c r="U239" s="87">
        <v>2013</v>
      </c>
      <c r="V239" s="87">
        <v>2002</v>
      </c>
      <c r="W239" s="129">
        <v>2013</v>
      </c>
      <c r="X239" s="87">
        <v>2017</v>
      </c>
      <c r="Y239" s="87">
        <v>2012</v>
      </c>
      <c r="Z239" s="87">
        <v>2015</v>
      </c>
      <c r="AA239" s="87">
        <v>2015</v>
      </c>
      <c r="AB239" s="87">
        <v>2013</v>
      </c>
      <c r="AC239" s="87">
        <v>2013</v>
      </c>
      <c r="AD239" s="87">
        <v>2013</v>
      </c>
      <c r="AE239" s="87">
        <v>2013</v>
      </c>
      <c r="AF239" s="87">
        <v>2013</v>
      </c>
      <c r="AG239" s="87">
        <v>2013</v>
      </c>
      <c r="AH239" s="87">
        <v>2016</v>
      </c>
      <c r="AI239" s="87">
        <v>2016</v>
      </c>
      <c r="AJ239" s="87">
        <v>2016</v>
      </c>
      <c r="AK239" s="87">
        <v>2016</v>
      </c>
      <c r="AL239" s="87">
        <v>2013</v>
      </c>
      <c r="AM239" s="16"/>
      <c r="AN239" s="16"/>
      <c r="AO239" s="16"/>
      <c r="AP239" s="16"/>
      <c r="AQ239" s="16"/>
      <c r="AR239" s="16"/>
      <c r="AS239" s="16"/>
      <c r="AT239" s="16"/>
      <c r="AU239" s="16"/>
      <c r="AV239" s="16"/>
      <c r="AW239" s="16"/>
    </row>
    <row r="240" spans="1:49" x14ac:dyDescent="0.25">
      <c r="A240" s="138" t="s">
        <v>340</v>
      </c>
      <c r="B240" s="139" t="s">
        <v>348</v>
      </c>
      <c r="C240" s="140">
        <v>1509</v>
      </c>
      <c r="D240" s="87">
        <v>2012</v>
      </c>
      <c r="E240" s="87" t="s">
        <v>423</v>
      </c>
      <c r="F240" s="87" t="s">
        <v>776</v>
      </c>
      <c r="G240" s="87">
        <v>2012</v>
      </c>
      <c r="H240" s="87">
        <v>2012</v>
      </c>
      <c r="I240" s="129" t="s">
        <v>422</v>
      </c>
      <c r="J240" s="87">
        <v>2017</v>
      </c>
      <c r="K240" s="87">
        <v>2017</v>
      </c>
      <c r="L240" s="87">
        <v>2017</v>
      </c>
      <c r="M240" s="87">
        <v>2009</v>
      </c>
      <c r="N240" s="87">
        <v>2013</v>
      </c>
      <c r="O240" s="87">
        <v>2013</v>
      </c>
      <c r="P240" s="87">
        <v>2003</v>
      </c>
      <c r="Q240" s="87">
        <v>2013</v>
      </c>
      <c r="R240" s="87">
        <v>2013</v>
      </c>
      <c r="S240" s="87">
        <v>2013</v>
      </c>
      <c r="T240" s="87" t="s">
        <v>408</v>
      </c>
      <c r="U240" s="87">
        <v>2013</v>
      </c>
      <c r="V240" s="87">
        <v>2002</v>
      </c>
      <c r="W240" s="129">
        <v>2013</v>
      </c>
      <c r="X240" s="87">
        <v>2017</v>
      </c>
      <c r="Y240" s="87">
        <v>2012</v>
      </c>
      <c r="Z240" s="87">
        <v>2015</v>
      </c>
      <c r="AA240" s="87">
        <v>2015</v>
      </c>
      <c r="AB240" s="87">
        <v>2013</v>
      </c>
      <c r="AC240" s="87">
        <v>2013</v>
      </c>
      <c r="AD240" s="87">
        <v>2013</v>
      </c>
      <c r="AE240" s="87">
        <v>2013</v>
      </c>
      <c r="AF240" s="87">
        <v>2013</v>
      </c>
      <c r="AG240" s="87">
        <v>2013</v>
      </c>
      <c r="AH240" s="87">
        <v>2016</v>
      </c>
      <c r="AI240" s="87">
        <v>2016</v>
      </c>
      <c r="AJ240" s="87">
        <v>2016</v>
      </c>
      <c r="AK240" s="87">
        <v>2016</v>
      </c>
      <c r="AL240" s="87">
        <v>2013</v>
      </c>
      <c r="AM240" s="16"/>
      <c r="AN240" s="16"/>
      <c r="AO240" s="16"/>
      <c r="AP240" s="16"/>
      <c r="AQ240" s="16"/>
      <c r="AR240" s="16"/>
      <c r="AS240" s="16"/>
      <c r="AT240" s="16"/>
      <c r="AU240" s="16"/>
      <c r="AV240" s="16"/>
      <c r="AW240" s="16"/>
    </row>
    <row r="241" spans="1:49" x14ac:dyDescent="0.25">
      <c r="A241" s="138" t="s">
        <v>340</v>
      </c>
      <c r="B241" s="139" t="s">
        <v>349</v>
      </c>
      <c r="C241" s="140">
        <v>1510</v>
      </c>
      <c r="D241" s="87">
        <v>2012</v>
      </c>
      <c r="E241" s="87" t="s">
        <v>423</v>
      </c>
      <c r="F241" s="87" t="s">
        <v>777</v>
      </c>
      <c r="G241" s="87">
        <v>2012</v>
      </c>
      <c r="H241" s="87">
        <v>2012</v>
      </c>
      <c r="I241" s="129" t="s">
        <v>422</v>
      </c>
      <c r="J241" s="87">
        <v>2017</v>
      </c>
      <c r="K241" s="87">
        <v>2017</v>
      </c>
      <c r="L241" s="87">
        <v>2017</v>
      </c>
      <c r="M241" s="87">
        <v>2009</v>
      </c>
      <c r="N241" s="87">
        <v>2013</v>
      </c>
      <c r="O241" s="87">
        <v>2013</v>
      </c>
      <c r="P241" s="87">
        <v>2003</v>
      </c>
      <c r="Q241" s="87">
        <v>2013</v>
      </c>
      <c r="R241" s="87">
        <v>2013</v>
      </c>
      <c r="S241" s="87">
        <v>2013</v>
      </c>
      <c r="T241" s="87" t="s">
        <v>408</v>
      </c>
      <c r="U241" s="87">
        <v>2013</v>
      </c>
      <c r="V241" s="87">
        <v>2002</v>
      </c>
      <c r="W241" s="129">
        <v>2013</v>
      </c>
      <c r="X241" s="87">
        <v>2017</v>
      </c>
      <c r="Y241" s="87">
        <v>2012</v>
      </c>
      <c r="Z241" s="87">
        <v>2015</v>
      </c>
      <c r="AA241" s="87">
        <v>2015</v>
      </c>
      <c r="AB241" s="87">
        <v>2013</v>
      </c>
      <c r="AC241" s="87">
        <v>2013</v>
      </c>
      <c r="AD241" s="87">
        <v>2013</v>
      </c>
      <c r="AE241" s="87">
        <v>2013</v>
      </c>
      <c r="AF241" s="87">
        <v>2013</v>
      </c>
      <c r="AG241" s="87">
        <v>2013</v>
      </c>
      <c r="AH241" s="87">
        <v>2016</v>
      </c>
      <c r="AI241" s="87">
        <v>2016</v>
      </c>
      <c r="AJ241" s="87">
        <v>2016</v>
      </c>
      <c r="AK241" s="87">
        <v>2016</v>
      </c>
      <c r="AL241" s="87">
        <v>2013</v>
      </c>
      <c r="AM241" s="16"/>
      <c r="AN241" s="16"/>
      <c r="AO241" s="16"/>
      <c r="AP241" s="16"/>
      <c r="AQ241" s="16"/>
      <c r="AR241" s="16"/>
      <c r="AS241" s="16"/>
      <c r="AT241" s="16"/>
      <c r="AU241" s="16"/>
      <c r="AV241" s="16"/>
      <c r="AW241" s="16"/>
    </row>
    <row r="242" spans="1:49" x14ac:dyDescent="0.25">
      <c r="A242" s="138" t="s">
        <v>340</v>
      </c>
      <c r="B242" s="139" t="s">
        <v>350</v>
      </c>
      <c r="C242" s="140">
        <v>1511</v>
      </c>
      <c r="D242" s="87">
        <v>2012</v>
      </c>
      <c r="E242" s="87" t="s">
        <v>423</v>
      </c>
      <c r="F242" s="87" t="s">
        <v>778</v>
      </c>
      <c r="G242" s="87">
        <v>2012</v>
      </c>
      <c r="H242" s="87">
        <v>2012</v>
      </c>
      <c r="I242" s="129" t="s">
        <v>422</v>
      </c>
      <c r="J242" s="87">
        <v>2017</v>
      </c>
      <c r="K242" s="87">
        <v>2017</v>
      </c>
      <c r="L242" s="87">
        <v>2017</v>
      </c>
      <c r="M242" s="87">
        <v>2009</v>
      </c>
      <c r="N242" s="87">
        <v>2013</v>
      </c>
      <c r="O242" s="87">
        <v>2013</v>
      </c>
      <c r="P242" s="87">
        <v>2003</v>
      </c>
      <c r="Q242" s="87">
        <v>2013</v>
      </c>
      <c r="R242" s="87">
        <v>2013</v>
      </c>
      <c r="S242" s="87">
        <v>2013</v>
      </c>
      <c r="T242" s="87" t="s">
        <v>408</v>
      </c>
      <c r="U242" s="87">
        <v>2013</v>
      </c>
      <c r="V242" s="87">
        <v>2002</v>
      </c>
      <c r="W242" s="129">
        <v>2013</v>
      </c>
      <c r="X242" s="87">
        <v>2017</v>
      </c>
      <c r="Y242" s="87">
        <v>2012</v>
      </c>
      <c r="Z242" s="87">
        <v>2015</v>
      </c>
      <c r="AA242" s="87">
        <v>2015</v>
      </c>
      <c r="AB242" s="87">
        <v>2013</v>
      </c>
      <c r="AC242" s="87">
        <v>2013</v>
      </c>
      <c r="AD242" s="87">
        <v>2013</v>
      </c>
      <c r="AE242" s="87">
        <v>2013</v>
      </c>
      <c r="AF242" s="87">
        <v>2013</v>
      </c>
      <c r="AG242" s="87">
        <v>2013</v>
      </c>
      <c r="AH242" s="87">
        <v>2016</v>
      </c>
      <c r="AI242" s="87">
        <v>2016</v>
      </c>
      <c r="AJ242" s="87">
        <v>2016</v>
      </c>
      <c r="AK242" s="87">
        <v>2016</v>
      </c>
      <c r="AL242" s="87">
        <v>2013</v>
      </c>
      <c r="AM242" s="16"/>
      <c r="AN242" s="16"/>
      <c r="AO242" s="16"/>
      <c r="AP242" s="16"/>
      <c r="AQ242" s="16"/>
      <c r="AR242" s="16"/>
      <c r="AS242" s="16"/>
      <c r="AT242" s="16"/>
      <c r="AU242" s="16"/>
      <c r="AV242" s="16"/>
      <c r="AW242" s="16"/>
    </row>
    <row r="243" spans="1:49" x14ac:dyDescent="0.25">
      <c r="A243" s="138" t="s">
        <v>340</v>
      </c>
      <c r="B243" s="139" t="s">
        <v>351</v>
      </c>
      <c r="C243" s="140">
        <v>1512</v>
      </c>
      <c r="D243" s="87">
        <v>2012</v>
      </c>
      <c r="E243" s="87" t="s">
        <v>423</v>
      </c>
      <c r="F243" s="87" t="s">
        <v>779</v>
      </c>
      <c r="G243" s="87">
        <v>2012</v>
      </c>
      <c r="H243" s="87">
        <v>2012</v>
      </c>
      <c r="I243" s="129" t="s">
        <v>422</v>
      </c>
      <c r="J243" s="87">
        <v>2017</v>
      </c>
      <c r="K243" s="87">
        <v>2017</v>
      </c>
      <c r="L243" s="87">
        <v>2017</v>
      </c>
      <c r="M243" s="87">
        <v>2009</v>
      </c>
      <c r="N243" s="87">
        <v>2013</v>
      </c>
      <c r="O243" s="87">
        <v>2013</v>
      </c>
      <c r="P243" s="87">
        <v>2003</v>
      </c>
      <c r="Q243" s="87">
        <v>2013</v>
      </c>
      <c r="R243" s="87">
        <v>2013</v>
      </c>
      <c r="S243" s="87">
        <v>2013</v>
      </c>
      <c r="T243" s="87" t="s">
        <v>408</v>
      </c>
      <c r="U243" s="87">
        <v>2013</v>
      </c>
      <c r="V243" s="87">
        <v>2002</v>
      </c>
      <c r="W243" s="129">
        <v>2013</v>
      </c>
      <c r="X243" s="87">
        <v>2017</v>
      </c>
      <c r="Y243" s="87">
        <v>2012</v>
      </c>
      <c r="Z243" s="87">
        <v>2015</v>
      </c>
      <c r="AA243" s="87">
        <v>2015</v>
      </c>
      <c r="AB243" s="87">
        <v>2013</v>
      </c>
      <c r="AC243" s="87">
        <v>2013</v>
      </c>
      <c r="AD243" s="87">
        <v>2013</v>
      </c>
      <c r="AE243" s="87">
        <v>2013</v>
      </c>
      <c r="AF243" s="87">
        <v>2013</v>
      </c>
      <c r="AG243" s="87">
        <v>2013</v>
      </c>
      <c r="AH243" s="87">
        <v>2016</v>
      </c>
      <c r="AI243" s="87">
        <v>2016</v>
      </c>
      <c r="AJ243" s="87">
        <v>2016</v>
      </c>
      <c r="AK243" s="87">
        <v>2016</v>
      </c>
      <c r="AL243" s="87">
        <v>2013</v>
      </c>
      <c r="AM243" s="16"/>
      <c r="AN243" s="16"/>
      <c r="AO243" s="16"/>
      <c r="AP243" s="16"/>
      <c r="AQ243" s="16"/>
      <c r="AR243" s="16"/>
      <c r="AS243" s="16"/>
      <c r="AT243" s="16"/>
      <c r="AU243" s="16"/>
      <c r="AV243" s="16"/>
      <c r="AW243" s="16"/>
    </row>
    <row r="244" spans="1:49" x14ac:dyDescent="0.25">
      <c r="A244" s="138" t="s">
        <v>340</v>
      </c>
      <c r="B244" s="139" t="s">
        <v>67</v>
      </c>
      <c r="C244" s="140">
        <v>1513</v>
      </c>
      <c r="D244" s="87">
        <v>2012</v>
      </c>
      <c r="E244" s="87" t="s">
        <v>423</v>
      </c>
      <c r="F244" s="87" t="s">
        <v>780</v>
      </c>
      <c r="G244" s="87">
        <v>2012</v>
      </c>
      <c r="H244" s="87">
        <v>2012</v>
      </c>
      <c r="I244" s="129" t="s">
        <v>422</v>
      </c>
      <c r="J244" s="87">
        <v>2017</v>
      </c>
      <c r="K244" s="87">
        <v>2017</v>
      </c>
      <c r="L244" s="87">
        <v>2017</v>
      </c>
      <c r="M244" s="87">
        <v>2009</v>
      </c>
      <c r="N244" s="87">
        <v>2013</v>
      </c>
      <c r="O244" s="87">
        <v>2013</v>
      </c>
      <c r="P244" s="87">
        <v>2003</v>
      </c>
      <c r="Q244" s="87">
        <v>2013</v>
      </c>
      <c r="R244" s="87">
        <v>2013</v>
      </c>
      <c r="S244" s="87">
        <v>2013</v>
      </c>
      <c r="T244" s="87" t="s">
        <v>408</v>
      </c>
      <c r="U244" s="87">
        <v>2013</v>
      </c>
      <c r="V244" s="87">
        <v>2002</v>
      </c>
      <c r="W244" s="129">
        <v>2013</v>
      </c>
      <c r="X244" s="87">
        <v>2017</v>
      </c>
      <c r="Y244" s="87">
        <v>2012</v>
      </c>
      <c r="Z244" s="87">
        <v>2015</v>
      </c>
      <c r="AA244" s="87">
        <v>2015</v>
      </c>
      <c r="AB244" s="87">
        <v>2013</v>
      </c>
      <c r="AC244" s="87">
        <v>2013</v>
      </c>
      <c r="AD244" s="87">
        <v>2013</v>
      </c>
      <c r="AE244" s="87">
        <v>2013</v>
      </c>
      <c r="AF244" s="87">
        <v>2013</v>
      </c>
      <c r="AG244" s="87">
        <v>2013</v>
      </c>
      <c r="AH244" s="87">
        <v>2016</v>
      </c>
      <c r="AI244" s="87">
        <v>2016</v>
      </c>
      <c r="AJ244" s="87">
        <v>2016</v>
      </c>
      <c r="AK244" s="87">
        <v>2016</v>
      </c>
      <c r="AL244" s="87">
        <v>2013</v>
      </c>
      <c r="AM244" s="16"/>
      <c r="AN244" s="16"/>
      <c r="AO244" s="16"/>
      <c r="AP244" s="16"/>
      <c r="AQ244" s="16"/>
      <c r="AR244" s="16"/>
      <c r="AS244" s="16"/>
      <c r="AT244" s="16"/>
      <c r="AU244" s="16"/>
      <c r="AV244" s="16"/>
      <c r="AW244" s="16"/>
    </row>
    <row r="245" spans="1:49" x14ac:dyDescent="0.25">
      <c r="A245" s="138" t="s">
        <v>340</v>
      </c>
      <c r="B245" s="139" t="s">
        <v>352</v>
      </c>
      <c r="C245" s="140">
        <v>1514</v>
      </c>
      <c r="D245" s="87">
        <v>2012</v>
      </c>
      <c r="E245" s="87" t="s">
        <v>423</v>
      </c>
      <c r="F245" s="87" t="s">
        <v>781</v>
      </c>
      <c r="G245" s="87">
        <v>2012</v>
      </c>
      <c r="H245" s="87">
        <v>2012</v>
      </c>
      <c r="I245" s="129" t="s">
        <v>422</v>
      </c>
      <c r="J245" s="87">
        <v>2017</v>
      </c>
      <c r="K245" s="87">
        <v>2017</v>
      </c>
      <c r="L245" s="87">
        <v>2017</v>
      </c>
      <c r="M245" s="87">
        <v>2009</v>
      </c>
      <c r="N245" s="87">
        <v>2013</v>
      </c>
      <c r="O245" s="87">
        <v>2013</v>
      </c>
      <c r="P245" s="87">
        <v>2003</v>
      </c>
      <c r="Q245" s="87">
        <v>2013</v>
      </c>
      <c r="R245" s="87">
        <v>2013</v>
      </c>
      <c r="S245" s="87">
        <v>2013</v>
      </c>
      <c r="T245" s="87" t="s">
        <v>408</v>
      </c>
      <c r="U245" s="87">
        <v>2013</v>
      </c>
      <c r="V245" s="87">
        <v>2002</v>
      </c>
      <c r="W245" s="129">
        <v>2013</v>
      </c>
      <c r="X245" s="87">
        <v>2017</v>
      </c>
      <c r="Y245" s="87">
        <v>2012</v>
      </c>
      <c r="Z245" s="87">
        <v>2015</v>
      </c>
      <c r="AA245" s="87">
        <v>2015</v>
      </c>
      <c r="AB245" s="87">
        <v>2013</v>
      </c>
      <c r="AC245" s="87">
        <v>2013</v>
      </c>
      <c r="AD245" s="87">
        <v>2013</v>
      </c>
      <c r="AE245" s="87">
        <v>2013</v>
      </c>
      <c r="AF245" s="87">
        <v>2013</v>
      </c>
      <c r="AG245" s="87">
        <v>2013</v>
      </c>
      <c r="AH245" s="87">
        <v>2016</v>
      </c>
      <c r="AI245" s="87">
        <v>2016</v>
      </c>
      <c r="AJ245" s="87">
        <v>2016</v>
      </c>
      <c r="AK245" s="87">
        <v>2016</v>
      </c>
      <c r="AL245" s="87">
        <v>2013</v>
      </c>
      <c r="AM245" s="16"/>
      <c r="AN245" s="16"/>
      <c r="AO245" s="16"/>
      <c r="AP245" s="16"/>
      <c r="AQ245" s="16"/>
      <c r="AR245" s="16"/>
      <c r="AS245" s="16"/>
      <c r="AT245" s="16"/>
      <c r="AU245" s="16"/>
      <c r="AV245" s="16"/>
      <c r="AW245" s="16"/>
    </row>
    <row r="246" spans="1:49" x14ac:dyDescent="0.25">
      <c r="A246" s="138" t="s">
        <v>340</v>
      </c>
      <c r="B246" s="139" t="s">
        <v>353</v>
      </c>
      <c r="C246" s="140">
        <v>1515</v>
      </c>
      <c r="D246" s="87">
        <v>2012</v>
      </c>
      <c r="E246" s="87" t="s">
        <v>423</v>
      </c>
      <c r="F246" s="87" t="s">
        <v>782</v>
      </c>
      <c r="G246" s="87">
        <v>2012</v>
      </c>
      <c r="H246" s="87">
        <v>2012</v>
      </c>
      <c r="I246" s="129" t="s">
        <v>422</v>
      </c>
      <c r="J246" s="87">
        <v>2017</v>
      </c>
      <c r="K246" s="87">
        <v>2017</v>
      </c>
      <c r="L246" s="87">
        <v>2017</v>
      </c>
      <c r="M246" s="87">
        <v>2009</v>
      </c>
      <c r="N246" s="87">
        <v>2013</v>
      </c>
      <c r="O246" s="87">
        <v>2013</v>
      </c>
      <c r="P246" s="87">
        <v>2003</v>
      </c>
      <c r="Q246" s="87">
        <v>2013</v>
      </c>
      <c r="R246" s="87">
        <v>2013</v>
      </c>
      <c r="S246" s="87">
        <v>2013</v>
      </c>
      <c r="T246" s="87" t="s">
        <v>408</v>
      </c>
      <c r="U246" s="87">
        <v>2013</v>
      </c>
      <c r="V246" s="87">
        <v>2002</v>
      </c>
      <c r="W246" s="129">
        <v>2013</v>
      </c>
      <c r="X246" s="87">
        <v>2017</v>
      </c>
      <c r="Y246" s="87">
        <v>2012</v>
      </c>
      <c r="Z246" s="87">
        <v>2015</v>
      </c>
      <c r="AA246" s="87">
        <v>2015</v>
      </c>
      <c r="AB246" s="87">
        <v>2013</v>
      </c>
      <c r="AC246" s="87">
        <v>2013</v>
      </c>
      <c r="AD246" s="87">
        <v>2013</v>
      </c>
      <c r="AE246" s="87">
        <v>2013</v>
      </c>
      <c r="AF246" s="87">
        <v>2013</v>
      </c>
      <c r="AG246" s="87">
        <v>2013</v>
      </c>
      <c r="AH246" s="87">
        <v>2016</v>
      </c>
      <c r="AI246" s="87">
        <v>2016</v>
      </c>
      <c r="AJ246" s="87">
        <v>2016</v>
      </c>
      <c r="AK246" s="87">
        <v>2016</v>
      </c>
      <c r="AL246" s="87">
        <v>2013</v>
      </c>
      <c r="AM246" s="16"/>
      <c r="AN246" s="16"/>
      <c r="AO246" s="16"/>
      <c r="AP246" s="16"/>
      <c r="AQ246" s="16"/>
      <c r="AR246" s="16"/>
      <c r="AS246" s="16"/>
      <c r="AT246" s="16"/>
      <c r="AU246" s="16"/>
      <c r="AV246" s="16"/>
      <c r="AW246" s="16"/>
    </row>
    <row r="247" spans="1:49" x14ac:dyDescent="0.25">
      <c r="A247" s="138" t="s">
        <v>340</v>
      </c>
      <c r="B247" s="139" t="s">
        <v>354</v>
      </c>
      <c r="C247" s="140">
        <v>1516</v>
      </c>
      <c r="D247" s="87">
        <v>2012</v>
      </c>
      <c r="E247" s="87" t="s">
        <v>423</v>
      </c>
      <c r="F247" s="87" t="s">
        <v>783</v>
      </c>
      <c r="G247" s="87">
        <v>2012</v>
      </c>
      <c r="H247" s="87">
        <v>2012</v>
      </c>
      <c r="I247" s="129" t="s">
        <v>422</v>
      </c>
      <c r="J247" s="87">
        <v>2017</v>
      </c>
      <c r="K247" s="87">
        <v>2017</v>
      </c>
      <c r="L247" s="87">
        <v>2017</v>
      </c>
      <c r="M247" s="87">
        <v>2009</v>
      </c>
      <c r="N247" s="87">
        <v>2013</v>
      </c>
      <c r="O247" s="87">
        <v>2013</v>
      </c>
      <c r="P247" s="87">
        <v>2003</v>
      </c>
      <c r="Q247" s="87">
        <v>2013</v>
      </c>
      <c r="R247" s="87">
        <v>2013</v>
      </c>
      <c r="S247" s="87">
        <v>2013</v>
      </c>
      <c r="T247" s="87" t="s">
        <v>408</v>
      </c>
      <c r="U247" s="87">
        <v>2013</v>
      </c>
      <c r="V247" s="87">
        <v>2002</v>
      </c>
      <c r="W247" s="129">
        <v>2013</v>
      </c>
      <c r="X247" s="87">
        <v>2017</v>
      </c>
      <c r="Y247" s="87">
        <v>2012</v>
      </c>
      <c r="Z247" s="87">
        <v>2015</v>
      </c>
      <c r="AA247" s="87">
        <v>2015</v>
      </c>
      <c r="AB247" s="87">
        <v>2013</v>
      </c>
      <c r="AC247" s="87">
        <v>2013</v>
      </c>
      <c r="AD247" s="87">
        <v>2013</v>
      </c>
      <c r="AE247" s="87">
        <v>2013</v>
      </c>
      <c r="AF247" s="87">
        <v>2013</v>
      </c>
      <c r="AG247" s="87">
        <v>2013</v>
      </c>
      <c r="AH247" s="87">
        <v>2016</v>
      </c>
      <c r="AI247" s="87">
        <v>2016</v>
      </c>
      <c r="AJ247" s="87">
        <v>2016</v>
      </c>
      <c r="AK247" s="87">
        <v>2016</v>
      </c>
      <c r="AL247" s="87">
        <v>2013</v>
      </c>
      <c r="AM247" s="16"/>
      <c r="AN247" s="16"/>
      <c r="AO247" s="16"/>
      <c r="AP247" s="16"/>
      <c r="AQ247" s="16"/>
      <c r="AR247" s="16"/>
      <c r="AS247" s="16"/>
      <c r="AT247" s="16"/>
      <c r="AU247" s="16"/>
      <c r="AV247" s="16"/>
      <c r="AW247" s="16"/>
    </row>
    <row r="248" spans="1:49" x14ac:dyDescent="0.25">
      <c r="A248" s="138" t="s">
        <v>340</v>
      </c>
      <c r="B248" s="139" t="s">
        <v>355</v>
      </c>
      <c r="C248" s="140">
        <v>1517</v>
      </c>
      <c r="D248" s="87">
        <v>2012</v>
      </c>
      <c r="E248" s="87" t="s">
        <v>423</v>
      </c>
      <c r="F248" s="87" t="s">
        <v>784</v>
      </c>
      <c r="G248" s="87">
        <v>2012</v>
      </c>
      <c r="H248" s="87">
        <v>2012</v>
      </c>
      <c r="I248" s="129" t="s">
        <v>422</v>
      </c>
      <c r="J248" s="87">
        <v>2017</v>
      </c>
      <c r="K248" s="87">
        <v>2017</v>
      </c>
      <c r="L248" s="87">
        <v>2017</v>
      </c>
      <c r="M248" s="87">
        <v>2009</v>
      </c>
      <c r="N248" s="87">
        <v>2013</v>
      </c>
      <c r="O248" s="87">
        <v>2013</v>
      </c>
      <c r="P248" s="87">
        <v>2003</v>
      </c>
      <c r="Q248" s="87">
        <v>2013</v>
      </c>
      <c r="R248" s="87">
        <v>2013</v>
      </c>
      <c r="S248" s="87">
        <v>2013</v>
      </c>
      <c r="T248" s="87" t="s">
        <v>408</v>
      </c>
      <c r="U248" s="87">
        <v>2013</v>
      </c>
      <c r="V248" s="87">
        <v>2002</v>
      </c>
      <c r="W248" s="129">
        <v>2013</v>
      </c>
      <c r="X248" s="87">
        <v>2017</v>
      </c>
      <c r="Y248" s="87">
        <v>2012</v>
      </c>
      <c r="Z248" s="87">
        <v>2015</v>
      </c>
      <c r="AA248" s="87">
        <v>2015</v>
      </c>
      <c r="AB248" s="87">
        <v>2013</v>
      </c>
      <c r="AC248" s="87">
        <v>2013</v>
      </c>
      <c r="AD248" s="87">
        <v>2013</v>
      </c>
      <c r="AE248" s="87">
        <v>2013</v>
      </c>
      <c r="AF248" s="87">
        <v>2013</v>
      </c>
      <c r="AG248" s="87">
        <v>2013</v>
      </c>
      <c r="AH248" s="87">
        <v>2016</v>
      </c>
      <c r="AI248" s="87">
        <v>2016</v>
      </c>
      <c r="AJ248" s="87">
        <v>2016</v>
      </c>
      <c r="AK248" s="87">
        <v>2016</v>
      </c>
      <c r="AL248" s="87">
        <v>2013</v>
      </c>
      <c r="AM248" s="16"/>
      <c r="AN248" s="16"/>
      <c r="AO248" s="16"/>
      <c r="AP248" s="16"/>
      <c r="AQ248" s="16"/>
      <c r="AR248" s="16"/>
      <c r="AS248" s="16"/>
      <c r="AT248" s="16"/>
      <c r="AU248" s="16"/>
      <c r="AV248" s="16"/>
      <c r="AW248" s="16"/>
    </row>
    <row r="249" spans="1:49" x14ac:dyDescent="0.25">
      <c r="A249" s="138" t="s">
        <v>340</v>
      </c>
      <c r="B249" s="139" t="s">
        <v>356</v>
      </c>
      <c r="C249" s="140">
        <v>1518</v>
      </c>
      <c r="D249" s="87">
        <v>2012</v>
      </c>
      <c r="E249" s="87" t="s">
        <v>423</v>
      </c>
      <c r="F249" s="87" t="s">
        <v>785</v>
      </c>
      <c r="G249" s="87">
        <v>2012</v>
      </c>
      <c r="H249" s="87">
        <v>2012</v>
      </c>
      <c r="I249" s="129" t="s">
        <v>422</v>
      </c>
      <c r="J249" s="87">
        <v>2017</v>
      </c>
      <c r="K249" s="87">
        <v>2017</v>
      </c>
      <c r="L249" s="87">
        <v>2017</v>
      </c>
      <c r="M249" s="87">
        <v>2009</v>
      </c>
      <c r="N249" s="87">
        <v>2013</v>
      </c>
      <c r="O249" s="87">
        <v>2013</v>
      </c>
      <c r="P249" s="87">
        <v>2003</v>
      </c>
      <c r="Q249" s="87">
        <v>2013</v>
      </c>
      <c r="R249" s="87">
        <v>2013</v>
      </c>
      <c r="S249" s="87">
        <v>2013</v>
      </c>
      <c r="T249" s="87" t="s">
        <v>408</v>
      </c>
      <c r="U249" s="87">
        <v>2013</v>
      </c>
      <c r="V249" s="87">
        <v>2002</v>
      </c>
      <c r="W249" s="129">
        <v>2013</v>
      </c>
      <c r="X249" s="87">
        <v>2017</v>
      </c>
      <c r="Y249" s="87">
        <v>2012</v>
      </c>
      <c r="Z249" s="87">
        <v>2015</v>
      </c>
      <c r="AA249" s="87">
        <v>2015</v>
      </c>
      <c r="AB249" s="87">
        <v>2013</v>
      </c>
      <c r="AC249" s="87">
        <v>2013</v>
      </c>
      <c r="AD249" s="87">
        <v>2013</v>
      </c>
      <c r="AE249" s="87">
        <v>2013</v>
      </c>
      <c r="AF249" s="87">
        <v>2013</v>
      </c>
      <c r="AG249" s="87">
        <v>2013</v>
      </c>
      <c r="AH249" s="87">
        <v>2016</v>
      </c>
      <c r="AI249" s="87">
        <v>2016</v>
      </c>
      <c r="AJ249" s="87">
        <v>2016</v>
      </c>
      <c r="AK249" s="87">
        <v>2016</v>
      </c>
      <c r="AL249" s="87">
        <v>2013</v>
      </c>
      <c r="AM249" s="16"/>
      <c r="AN249" s="16"/>
      <c r="AO249" s="16"/>
      <c r="AP249" s="16"/>
      <c r="AQ249" s="16"/>
      <c r="AR249" s="16"/>
      <c r="AS249" s="16"/>
      <c r="AT249" s="16"/>
      <c r="AU249" s="16"/>
      <c r="AV249" s="16"/>
      <c r="AW249" s="16"/>
    </row>
    <row r="250" spans="1:49" x14ac:dyDescent="0.25">
      <c r="A250" s="138" t="s">
        <v>340</v>
      </c>
      <c r="B250" s="139" t="s">
        <v>357</v>
      </c>
      <c r="C250" s="140">
        <v>1519</v>
      </c>
      <c r="D250" s="87">
        <v>2012</v>
      </c>
      <c r="E250" s="87" t="s">
        <v>423</v>
      </c>
      <c r="F250" s="87" t="s">
        <v>786</v>
      </c>
      <c r="G250" s="87">
        <v>2012</v>
      </c>
      <c r="H250" s="87">
        <v>2012</v>
      </c>
      <c r="I250" s="129" t="s">
        <v>422</v>
      </c>
      <c r="J250" s="87">
        <v>2017</v>
      </c>
      <c r="K250" s="87">
        <v>2017</v>
      </c>
      <c r="L250" s="87">
        <v>2017</v>
      </c>
      <c r="M250" s="87">
        <v>2009</v>
      </c>
      <c r="N250" s="87">
        <v>2013</v>
      </c>
      <c r="O250" s="87">
        <v>2013</v>
      </c>
      <c r="P250" s="87">
        <v>2003</v>
      </c>
      <c r="Q250" s="87">
        <v>2013</v>
      </c>
      <c r="R250" s="87">
        <v>2013</v>
      </c>
      <c r="S250" s="87">
        <v>2013</v>
      </c>
      <c r="T250" s="87" t="s">
        <v>408</v>
      </c>
      <c r="U250" s="87">
        <v>2013</v>
      </c>
      <c r="V250" s="87">
        <v>2002</v>
      </c>
      <c r="W250" s="129">
        <v>2013</v>
      </c>
      <c r="X250" s="87">
        <v>2017</v>
      </c>
      <c r="Y250" s="87">
        <v>2012</v>
      </c>
      <c r="Z250" s="87">
        <v>2015</v>
      </c>
      <c r="AA250" s="87">
        <v>2015</v>
      </c>
      <c r="AB250" s="87">
        <v>2013</v>
      </c>
      <c r="AC250" s="87">
        <v>2013</v>
      </c>
      <c r="AD250" s="87">
        <v>2013</v>
      </c>
      <c r="AE250" s="87">
        <v>2013</v>
      </c>
      <c r="AF250" s="87">
        <v>2013</v>
      </c>
      <c r="AG250" s="87">
        <v>2013</v>
      </c>
      <c r="AH250" s="87">
        <v>2016</v>
      </c>
      <c r="AI250" s="87">
        <v>2016</v>
      </c>
      <c r="AJ250" s="87">
        <v>2016</v>
      </c>
      <c r="AK250" s="87">
        <v>2016</v>
      </c>
      <c r="AL250" s="87">
        <v>2013</v>
      </c>
      <c r="AM250" s="16"/>
      <c r="AN250" s="16"/>
      <c r="AO250" s="16"/>
      <c r="AP250" s="16"/>
      <c r="AQ250" s="16"/>
      <c r="AR250" s="16"/>
      <c r="AS250" s="16"/>
      <c r="AT250" s="16"/>
      <c r="AU250" s="16"/>
      <c r="AV250" s="16"/>
      <c r="AW250" s="16"/>
    </row>
    <row r="251" spans="1:49" x14ac:dyDescent="0.25">
      <c r="A251" s="138" t="s">
        <v>340</v>
      </c>
      <c r="B251" s="139" t="s">
        <v>358</v>
      </c>
      <c r="C251" s="140">
        <v>1520</v>
      </c>
      <c r="D251" s="87">
        <v>2012</v>
      </c>
      <c r="E251" s="87" t="s">
        <v>423</v>
      </c>
      <c r="F251" s="87" t="s">
        <v>787</v>
      </c>
      <c r="G251" s="87">
        <v>2012</v>
      </c>
      <c r="H251" s="87">
        <v>2012</v>
      </c>
      <c r="I251" s="129" t="s">
        <v>422</v>
      </c>
      <c r="J251" s="87">
        <v>2017</v>
      </c>
      <c r="K251" s="87">
        <v>2017</v>
      </c>
      <c r="L251" s="87">
        <v>2017</v>
      </c>
      <c r="M251" s="87">
        <v>2009</v>
      </c>
      <c r="N251" s="87">
        <v>2013</v>
      </c>
      <c r="O251" s="87">
        <v>2013</v>
      </c>
      <c r="P251" s="87">
        <v>2003</v>
      </c>
      <c r="Q251" s="87">
        <v>2013</v>
      </c>
      <c r="R251" s="87">
        <v>2013</v>
      </c>
      <c r="S251" s="87">
        <v>2013</v>
      </c>
      <c r="T251" s="87" t="s">
        <v>408</v>
      </c>
      <c r="U251" s="87">
        <v>2013</v>
      </c>
      <c r="V251" s="87">
        <v>2002</v>
      </c>
      <c r="W251" s="129">
        <v>2013</v>
      </c>
      <c r="X251" s="87">
        <v>2017</v>
      </c>
      <c r="Y251" s="87">
        <v>2012</v>
      </c>
      <c r="Z251" s="87">
        <v>2015</v>
      </c>
      <c r="AA251" s="87">
        <v>2015</v>
      </c>
      <c r="AB251" s="87">
        <v>2013</v>
      </c>
      <c r="AC251" s="87">
        <v>2013</v>
      </c>
      <c r="AD251" s="87">
        <v>2013</v>
      </c>
      <c r="AE251" s="87">
        <v>2013</v>
      </c>
      <c r="AF251" s="87">
        <v>2013</v>
      </c>
      <c r="AG251" s="87">
        <v>2013</v>
      </c>
      <c r="AH251" s="87">
        <v>2016</v>
      </c>
      <c r="AI251" s="87">
        <v>2016</v>
      </c>
      <c r="AJ251" s="87">
        <v>2016</v>
      </c>
      <c r="AK251" s="87">
        <v>2016</v>
      </c>
      <c r="AL251" s="87">
        <v>2013</v>
      </c>
      <c r="AM251" s="16"/>
      <c r="AN251" s="16"/>
      <c r="AO251" s="16"/>
      <c r="AP251" s="16"/>
      <c r="AQ251" s="16"/>
      <c r="AR251" s="16"/>
      <c r="AS251" s="16"/>
      <c r="AT251" s="16"/>
      <c r="AU251" s="16"/>
      <c r="AV251" s="16"/>
      <c r="AW251" s="16"/>
    </row>
    <row r="252" spans="1:49" x14ac:dyDescent="0.25">
      <c r="A252" s="138" t="s">
        <v>340</v>
      </c>
      <c r="B252" s="139" t="s">
        <v>359</v>
      </c>
      <c r="C252" s="140">
        <v>1521</v>
      </c>
      <c r="D252" s="87">
        <v>2012</v>
      </c>
      <c r="E252" s="87" t="s">
        <v>423</v>
      </c>
      <c r="F252" s="87" t="s">
        <v>788</v>
      </c>
      <c r="G252" s="87">
        <v>2012</v>
      </c>
      <c r="H252" s="87">
        <v>2012</v>
      </c>
      <c r="I252" s="129" t="s">
        <v>422</v>
      </c>
      <c r="J252" s="87">
        <v>2017</v>
      </c>
      <c r="K252" s="87">
        <v>2017</v>
      </c>
      <c r="L252" s="87">
        <v>2017</v>
      </c>
      <c r="M252" s="87">
        <v>2009</v>
      </c>
      <c r="N252" s="87">
        <v>2013</v>
      </c>
      <c r="O252" s="87">
        <v>2013</v>
      </c>
      <c r="P252" s="87">
        <v>2003</v>
      </c>
      <c r="Q252" s="87">
        <v>2013</v>
      </c>
      <c r="R252" s="87">
        <v>2013</v>
      </c>
      <c r="S252" s="87">
        <v>2013</v>
      </c>
      <c r="T252" s="87" t="s">
        <v>408</v>
      </c>
      <c r="U252" s="87">
        <v>2013</v>
      </c>
      <c r="V252" s="87">
        <v>2002</v>
      </c>
      <c r="W252" s="129">
        <v>2013</v>
      </c>
      <c r="X252" s="87">
        <v>2017</v>
      </c>
      <c r="Y252" s="87">
        <v>2012</v>
      </c>
      <c r="Z252" s="87">
        <v>2015</v>
      </c>
      <c r="AA252" s="87">
        <v>2015</v>
      </c>
      <c r="AB252" s="87">
        <v>2013</v>
      </c>
      <c r="AC252" s="87">
        <v>2013</v>
      </c>
      <c r="AD252" s="87">
        <v>2013</v>
      </c>
      <c r="AE252" s="87">
        <v>2013</v>
      </c>
      <c r="AF252" s="87">
        <v>2013</v>
      </c>
      <c r="AG252" s="87">
        <v>2013</v>
      </c>
      <c r="AH252" s="87">
        <v>2016</v>
      </c>
      <c r="AI252" s="87">
        <v>2016</v>
      </c>
      <c r="AJ252" s="87">
        <v>2016</v>
      </c>
      <c r="AK252" s="87">
        <v>2016</v>
      </c>
      <c r="AL252" s="87">
        <v>2013</v>
      </c>
      <c r="AM252" s="16"/>
      <c r="AN252" s="16"/>
      <c r="AO252" s="16"/>
      <c r="AP252" s="16"/>
      <c r="AQ252" s="16"/>
      <c r="AR252" s="16"/>
      <c r="AS252" s="16"/>
      <c r="AT252" s="16"/>
      <c r="AU252" s="16"/>
      <c r="AV252" s="16"/>
      <c r="AW252" s="16"/>
    </row>
    <row r="253" spans="1:49" x14ac:dyDescent="0.25">
      <c r="A253" s="138" t="s">
        <v>340</v>
      </c>
      <c r="B253" s="139" t="s">
        <v>360</v>
      </c>
      <c r="C253" s="140">
        <v>1522</v>
      </c>
      <c r="D253" s="87">
        <v>2012</v>
      </c>
      <c r="E253" s="87" t="s">
        <v>423</v>
      </c>
      <c r="F253" s="87" t="s">
        <v>789</v>
      </c>
      <c r="G253" s="87">
        <v>2012</v>
      </c>
      <c r="H253" s="87">
        <v>2012</v>
      </c>
      <c r="I253" s="129" t="s">
        <v>422</v>
      </c>
      <c r="J253" s="87">
        <v>2017</v>
      </c>
      <c r="K253" s="87">
        <v>2017</v>
      </c>
      <c r="L253" s="87">
        <v>2017</v>
      </c>
      <c r="M253" s="87">
        <v>2009</v>
      </c>
      <c r="N253" s="87">
        <v>2013</v>
      </c>
      <c r="O253" s="87">
        <v>2013</v>
      </c>
      <c r="P253" s="87">
        <v>2003</v>
      </c>
      <c r="Q253" s="87">
        <v>2013</v>
      </c>
      <c r="R253" s="87">
        <v>2013</v>
      </c>
      <c r="S253" s="87">
        <v>2013</v>
      </c>
      <c r="T253" s="87" t="s">
        <v>408</v>
      </c>
      <c r="U253" s="87">
        <v>2013</v>
      </c>
      <c r="V253" s="87">
        <v>2002</v>
      </c>
      <c r="W253" s="129">
        <v>2013</v>
      </c>
      <c r="X253" s="87">
        <v>2017</v>
      </c>
      <c r="Y253" s="87">
        <v>2012</v>
      </c>
      <c r="Z253" s="87">
        <v>2015</v>
      </c>
      <c r="AA253" s="87">
        <v>2015</v>
      </c>
      <c r="AB253" s="87">
        <v>2013</v>
      </c>
      <c r="AC253" s="87">
        <v>2013</v>
      </c>
      <c r="AD253" s="87">
        <v>2013</v>
      </c>
      <c r="AE253" s="87">
        <v>2013</v>
      </c>
      <c r="AF253" s="87">
        <v>2013</v>
      </c>
      <c r="AG253" s="87">
        <v>2013</v>
      </c>
      <c r="AH253" s="87">
        <v>2016</v>
      </c>
      <c r="AI253" s="87">
        <v>2016</v>
      </c>
      <c r="AJ253" s="87">
        <v>2016</v>
      </c>
      <c r="AK253" s="87">
        <v>2016</v>
      </c>
      <c r="AL253" s="87">
        <v>2013</v>
      </c>
      <c r="AM253" s="16"/>
      <c r="AN253" s="16"/>
      <c r="AO253" s="16"/>
      <c r="AP253" s="16"/>
      <c r="AQ253" s="16"/>
      <c r="AR253" s="16"/>
      <c r="AS253" s="16"/>
      <c r="AT253" s="16"/>
      <c r="AU253" s="16"/>
      <c r="AV253" s="16"/>
      <c r="AW253" s="16"/>
    </row>
    <row r="254" spans="1:49" x14ac:dyDescent="0.25">
      <c r="A254" s="138" t="s">
        <v>340</v>
      </c>
      <c r="B254" s="139" t="s">
        <v>361</v>
      </c>
      <c r="C254" s="140">
        <v>1523</v>
      </c>
      <c r="D254" s="87">
        <v>2012</v>
      </c>
      <c r="E254" s="87" t="s">
        <v>423</v>
      </c>
      <c r="F254" s="87" t="s">
        <v>790</v>
      </c>
      <c r="G254" s="87">
        <v>2012</v>
      </c>
      <c r="H254" s="87">
        <v>2012</v>
      </c>
      <c r="I254" s="129" t="s">
        <v>422</v>
      </c>
      <c r="J254" s="87">
        <v>2017</v>
      </c>
      <c r="K254" s="87">
        <v>2017</v>
      </c>
      <c r="L254" s="87">
        <v>2017</v>
      </c>
      <c r="M254" s="87">
        <v>2009</v>
      </c>
      <c r="N254" s="87">
        <v>2013</v>
      </c>
      <c r="O254" s="87">
        <v>2013</v>
      </c>
      <c r="P254" s="87">
        <v>2003</v>
      </c>
      <c r="Q254" s="87">
        <v>2013</v>
      </c>
      <c r="R254" s="87">
        <v>2013</v>
      </c>
      <c r="S254" s="87">
        <v>2013</v>
      </c>
      <c r="T254" s="87" t="s">
        <v>408</v>
      </c>
      <c r="U254" s="87">
        <v>2013</v>
      </c>
      <c r="V254" s="87">
        <v>2002</v>
      </c>
      <c r="W254" s="129">
        <v>2013</v>
      </c>
      <c r="X254" s="87">
        <v>2017</v>
      </c>
      <c r="Y254" s="87">
        <v>2012</v>
      </c>
      <c r="Z254" s="87">
        <v>2015</v>
      </c>
      <c r="AA254" s="87">
        <v>2015</v>
      </c>
      <c r="AB254" s="87">
        <v>2013</v>
      </c>
      <c r="AC254" s="87">
        <v>2013</v>
      </c>
      <c r="AD254" s="87">
        <v>2013</v>
      </c>
      <c r="AE254" s="87">
        <v>2013</v>
      </c>
      <c r="AF254" s="87">
        <v>2013</v>
      </c>
      <c r="AG254" s="87">
        <v>2013</v>
      </c>
      <c r="AH254" s="87">
        <v>2016</v>
      </c>
      <c r="AI254" s="87">
        <v>2016</v>
      </c>
      <c r="AJ254" s="87">
        <v>2016</v>
      </c>
      <c r="AK254" s="87">
        <v>2016</v>
      </c>
      <c r="AL254" s="87">
        <v>2013</v>
      </c>
      <c r="AM254" s="16"/>
      <c r="AN254" s="16"/>
      <c r="AO254" s="16"/>
      <c r="AP254" s="16"/>
      <c r="AQ254" s="16"/>
      <c r="AR254" s="16"/>
      <c r="AS254" s="16"/>
      <c r="AT254" s="16"/>
      <c r="AU254" s="16"/>
      <c r="AV254" s="16"/>
      <c r="AW254" s="16"/>
    </row>
    <row r="255" spans="1:49" x14ac:dyDescent="0.25">
      <c r="A255" s="138" t="s">
        <v>362</v>
      </c>
      <c r="B255" s="139" t="s">
        <v>363</v>
      </c>
      <c r="C255" s="140">
        <v>1601</v>
      </c>
      <c r="D255" s="87">
        <v>2012</v>
      </c>
      <c r="E255" s="87" t="s">
        <v>423</v>
      </c>
      <c r="F255" s="87" t="s">
        <v>791</v>
      </c>
      <c r="G255" s="87">
        <v>2012</v>
      </c>
      <c r="H255" s="87">
        <v>2012</v>
      </c>
      <c r="I255" s="129" t="s">
        <v>422</v>
      </c>
      <c r="J255" s="87">
        <v>2017</v>
      </c>
      <c r="K255" s="87">
        <v>2017</v>
      </c>
      <c r="L255" s="87">
        <v>2017</v>
      </c>
      <c r="M255" s="87">
        <v>2009</v>
      </c>
      <c r="N255" s="87">
        <v>2013</v>
      </c>
      <c r="O255" s="87">
        <v>2013</v>
      </c>
      <c r="P255" s="87">
        <v>2003</v>
      </c>
      <c r="Q255" s="87">
        <v>2013</v>
      </c>
      <c r="R255" s="87">
        <v>2013</v>
      </c>
      <c r="S255" s="87">
        <v>2013</v>
      </c>
      <c r="T255" s="87" t="s">
        <v>408</v>
      </c>
      <c r="U255" s="87">
        <v>2013</v>
      </c>
      <c r="V255" s="87">
        <v>2002</v>
      </c>
      <c r="W255" s="129">
        <v>2013</v>
      </c>
      <c r="X255" s="87">
        <v>2017</v>
      </c>
      <c r="Y255" s="87">
        <v>2012</v>
      </c>
      <c r="Z255" s="87">
        <v>2015</v>
      </c>
      <c r="AA255" s="87">
        <v>2015</v>
      </c>
      <c r="AB255" s="87">
        <v>2013</v>
      </c>
      <c r="AC255" s="87">
        <v>2013</v>
      </c>
      <c r="AD255" s="87">
        <v>2013</v>
      </c>
      <c r="AE255" s="87">
        <v>2013</v>
      </c>
      <c r="AF255" s="87">
        <v>2013</v>
      </c>
      <c r="AG255" s="87">
        <v>2013</v>
      </c>
      <c r="AH255" s="87">
        <v>2016</v>
      </c>
      <c r="AI255" s="87">
        <v>2016</v>
      </c>
      <c r="AJ255" s="87">
        <v>2016</v>
      </c>
      <c r="AK255" s="87">
        <v>2016</v>
      </c>
      <c r="AL255" s="87">
        <v>2013</v>
      </c>
      <c r="AM255" s="16"/>
      <c r="AN255" s="16"/>
      <c r="AO255" s="16"/>
      <c r="AP255" s="16"/>
      <c r="AQ255" s="16"/>
      <c r="AR255" s="16"/>
      <c r="AS255" s="16"/>
      <c r="AT255" s="16"/>
      <c r="AU255" s="16"/>
      <c r="AV255" s="16"/>
      <c r="AW255" s="16"/>
    </row>
    <row r="256" spans="1:49" x14ac:dyDescent="0.25">
      <c r="A256" s="138" t="s">
        <v>362</v>
      </c>
      <c r="B256" s="139" t="s">
        <v>364</v>
      </c>
      <c r="C256" s="140">
        <v>1602</v>
      </c>
      <c r="D256" s="87">
        <v>2012</v>
      </c>
      <c r="E256" s="87" t="s">
        <v>423</v>
      </c>
      <c r="F256" s="87" t="s">
        <v>792</v>
      </c>
      <c r="G256" s="87">
        <v>2012</v>
      </c>
      <c r="H256" s="87">
        <v>2012</v>
      </c>
      <c r="I256" s="129" t="s">
        <v>422</v>
      </c>
      <c r="J256" s="87">
        <v>2017</v>
      </c>
      <c r="K256" s="87">
        <v>2017</v>
      </c>
      <c r="L256" s="87">
        <v>2017</v>
      </c>
      <c r="M256" s="87">
        <v>2009</v>
      </c>
      <c r="N256" s="87">
        <v>2013</v>
      </c>
      <c r="O256" s="87">
        <v>2013</v>
      </c>
      <c r="P256" s="87">
        <v>2003</v>
      </c>
      <c r="Q256" s="87">
        <v>2013</v>
      </c>
      <c r="R256" s="87">
        <v>2013</v>
      </c>
      <c r="S256" s="87">
        <v>2013</v>
      </c>
      <c r="T256" s="87" t="s">
        <v>408</v>
      </c>
      <c r="U256" s="87">
        <v>2013</v>
      </c>
      <c r="V256" s="87">
        <v>2002</v>
      </c>
      <c r="W256" s="129">
        <v>2013</v>
      </c>
      <c r="X256" s="87">
        <v>2017</v>
      </c>
      <c r="Y256" s="87">
        <v>2012</v>
      </c>
      <c r="Z256" s="87">
        <v>2015</v>
      </c>
      <c r="AA256" s="87">
        <v>2015</v>
      </c>
      <c r="AB256" s="87">
        <v>2013</v>
      </c>
      <c r="AC256" s="87">
        <v>2013</v>
      </c>
      <c r="AD256" s="87">
        <v>2013</v>
      </c>
      <c r="AE256" s="87">
        <v>2013</v>
      </c>
      <c r="AF256" s="87">
        <v>2013</v>
      </c>
      <c r="AG256" s="87">
        <v>2013</v>
      </c>
      <c r="AH256" s="87">
        <v>2016</v>
      </c>
      <c r="AI256" s="87">
        <v>2016</v>
      </c>
      <c r="AJ256" s="87">
        <v>2016</v>
      </c>
      <c r="AK256" s="87">
        <v>2016</v>
      </c>
      <c r="AL256" s="87">
        <v>2013</v>
      </c>
      <c r="AM256" s="16"/>
      <c r="AN256" s="16"/>
      <c r="AO256" s="16"/>
      <c r="AP256" s="16"/>
      <c r="AQ256" s="16"/>
      <c r="AR256" s="16"/>
      <c r="AS256" s="16"/>
      <c r="AT256" s="16"/>
      <c r="AU256" s="16"/>
      <c r="AV256" s="16"/>
      <c r="AW256" s="16"/>
    </row>
    <row r="257" spans="1:49" x14ac:dyDescent="0.25">
      <c r="A257" s="138" t="s">
        <v>362</v>
      </c>
      <c r="B257" s="139" t="s">
        <v>365</v>
      </c>
      <c r="C257" s="140">
        <v>1603</v>
      </c>
      <c r="D257" s="87">
        <v>2012</v>
      </c>
      <c r="E257" s="87" t="s">
        <v>423</v>
      </c>
      <c r="F257" s="87" t="s">
        <v>793</v>
      </c>
      <c r="G257" s="87">
        <v>2012</v>
      </c>
      <c r="H257" s="87">
        <v>2012</v>
      </c>
      <c r="I257" s="129" t="s">
        <v>422</v>
      </c>
      <c r="J257" s="87">
        <v>2017</v>
      </c>
      <c r="K257" s="87">
        <v>2017</v>
      </c>
      <c r="L257" s="87">
        <v>2017</v>
      </c>
      <c r="M257" s="87">
        <v>2009</v>
      </c>
      <c r="N257" s="87">
        <v>2013</v>
      </c>
      <c r="O257" s="87">
        <v>2013</v>
      </c>
      <c r="P257" s="87">
        <v>2003</v>
      </c>
      <c r="Q257" s="87">
        <v>2013</v>
      </c>
      <c r="R257" s="87">
        <v>2013</v>
      </c>
      <c r="S257" s="87">
        <v>2013</v>
      </c>
      <c r="T257" s="87" t="s">
        <v>408</v>
      </c>
      <c r="U257" s="87">
        <v>2013</v>
      </c>
      <c r="V257" s="87">
        <v>2002</v>
      </c>
      <c r="W257" s="129">
        <v>2013</v>
      </c>
      <c r="X257" s="87">
        <v>2017</v>
      </c>
      <c r="Y257" s="87">
        <v>2012</v>
      </c>
      <c r="Z257" s="87">
        <v>2015</v>
      </c>
      <c r="AA257" s="87">
        <v>2015</v>
      </c>
      <c r="AB257" s="87">
        <v>2013</v>
      </c>
      <c r="AC257" s="87">
        <v>2013</v>
      </c>
      <c r="AD257" s="87">
        <v>2013</v>
      </c>
      <c r="AE257" s="87">
        <v>2013</v>
      </c>
      <c r="AF257" s="87">
        <v>2013</v>
      </c>
      <c r="AG257" s="87">
        <v>2013</v>
      </c>
      <c r="AH257" s="87">
        <v>2016</v>
      </c>
      <c r="AI257" s="87">
        <v>2016</v>
      </c>
      <c r="AJ257" s="87">
        <v>2016</v>
      </c>
      <c r="AK257" s="87">
        <v>2016</v>
      </c>
      <c r="AL257" s="87">
        <v>2013</v>
      </c>
      <c r="AM257" s="16"/>
      <c r="AN257" s="16"/>
      <c r="AO257" s="16"/>
      <c r="AP257" s="16"/>
      <c r="AQ257" s="16"/>
      <c r="AR257" s="16"/>
      <c r="AS257" s="16"/>
      <c r="AT257" s="16"/>
      <c r="AU257" s="16"/>
      <c r="AV257" s="16"/>
      <c r="AW257" s="16"/>
    </row>
    <row r="258" spans="1:49" x14ac:dyDescent="0.25">
      <c r="A258" s="138" t="s">
        <v>362</v>
      </c>
      <c r="B258" s="139" t="s">
        <v>366</v>
      </c>
      <c r="C258" s="140">
        <v>1604</v>
      </c>
      <c r="D258" s="87">
        <v>2012</v>
      </c>
      <c r="E258" s="87" t="s">
        <v>423</v>
      </c>
      <c r="F258" s="87" t="s">
        <v>794</v>
      </c>
      <c r="G258" s="87">
        <v>2012</v>
      </c>
      <c r="H258" s="87">
        <v>2012</v>
      </c>
      <c r="I258" s="129" t="s">
        <v>422</v>
      </c>
      <c r="J258" s="87">
        <v>2017</v>
      </c>
      <c r="K258" s="87">
        <v>2017</v>
      </c>
      <c r="L258" s="87">
        <v>2017</v>
      </c>
      <c r="M258" s="87">
        <v>2009</v>
      </c>
      <c r="N258" s="87">
        <v>2013</v>
      </c>
      <c r="O258" s="87">
        <v>2013</v>
      </c>
      <c r="P258" s="87">
        <v>2003</v>
      </c>
      <c r="Q258" s="87">
        <v>2013</v>
      </c>
      <c r="R258" s="87">
        <v>2013</v>
      </c>
      <c r="S258" s="87">
        <v>2013</v>
      </c>
      <c r="T258" s="87" t="s">
        <v>408</v>
      </c>
      <c r="U258" s="87">
        <v>2013</v>
      </c>
      <c r="V258" s="87">
        <v>2002</v>
      </c>
      <c r="W258" s="129">
        <v>2013</v>
      </c>
      <c r="X258" s="87">
        <v>2017</v>
      </c>
      <c r="Y258" s="87">
        <v>2012</v>
      </c>
      <c r="Z258" s="87">
        <v>2015</v>
      </c>
      <c r="AA258" s="87">
        <v>2015</v>
      </c>
      <c r="AB258" s="87">
        <v>2013</v>
      </c>
      <c r="AC258" s="87">
        <v>2013</v>
      </c>
      <c r="AD258" s="87">
        <v>2013</v>
      </c>
      <c r="AE258" s="87">
        <v>2013</v>
      </c>
      <c r="AF258" s="87">
        <v>2013</v>
      </c>
      <c r="AG258" s="87">
        <v>2013</v>
      </c>
      <c r="AH258" s="87">
        <v>2016</v>
      </c>
      <c r="AI258" s="87">
        <v>2016</v>
      </c>
      <c r="AJ258" s="87">
        <v>2016</v>
      </c>
      <c r="AK258" s="87">
        <v>2016</v>
      </c>
      <c r="AL258" s="87">
        <v>2013</v>
      </c>
      <c r="AM258" s="16"/>
      <c r="AN258" s="16"/>
      <c r="AO258" s="16"/>
      <c r="AP258" s="16"/>
      <c r="AQ258" s="16"/>
      <c r="AR258" s="16"/>
      <c r="AS258" s="16"/>
      <c r="AT258" s="16"/>
      <c r="AU258" s="16"/>
      <c r="AV258" s="16"/>
      <c r="AW258" s="16"/>
    </row>
    <row r="259" spans="1:49" x14ac:dyDescent="0.25">
      <c r="A259" s="138" t="s">
        <v>362</v>
      </c>
      <c r="B259" s="139" t="s">
        <v>367</v>
      </c>
      <c r="C259" s="140">
        <v>1605</v>
      </c>
      <c r="D259" s="87">
        <v>2012</v>
      </c>
      <c r="E259" s="87" t="s">
        <v>423</v>
      </c>
      <c r="F259" s="87" t="s">
        <v>795</v>
      </c>
      <c r="G259" s="87">
        <v>2012</v>
      </c>
      <c r="H259" s="87">
        <v>2012</v>
      </c>
      <c r="I259" s="129" t="s">
        <v>422</v>
      </c>
      <c r="J259" s="87">
        <v>2017</v>
      </c>
      <c r="K259" s="87">
        <v>2017</v>
      </c>
      <c r="L259" s="87">
        <v>2017</v>
      </c>
      <c r="M259" s="87">
        <v>2009</v>
      </c>
      <c r="N259" s="87">
        <v>2013</v>
      </c>
      <c r="O259" s="87">
        <v>2013</v>
      </c>
      <c r="P259" s="87">
        <v>2003</v>
      </c>
      <c r="Q259" s="87">
        <v>2013</v>
      </c>
      <c r="R259" s="87">
        <v>2013</v>
      </c>
      <c r="S259" s="87">
        <v>2013</v>
      </c>
      <c r="T259" s="87" t="s">
        <v>408</v>
      </c>
      <c r="U259" s="87">
        <v>2013</v>
      </c>
      <c r="V259" s="87">
        <v>2002</v>
      </c>
      <c r="W259" s="129">
        <v>2013</v>
      </c>
      <c r="X259" s="87">
        <v>2017</v>
      </c>
      <c r="Y259" s="87">
        <v>2012</v>
      </c>
      <c r="Z259" s="87">
        <v>2015</v>
      </c>
      <c r="AA259" s="87">
        <v>2015</v>
      </c>
      <c r="AB259" s="87">
        <v>2013</v>
      </c>
      <c r="AC259" s="87">
        <v>2013</v>
      </c>
      <c r="AD259" s="87">
        <v>2013</v>
      </c>
      <c r="AE259" s="87">
        <v>2013</v>
      </c>
      <c r="AF259" s="87">
        <v>2013</v>
      </c>
      <c r="AG259" s="87">
        <v>2013</v>
      </c>
      <c r="AH259" s="87">
        <v>2016</v>
      </c>
      <c r="AI259" s="87">
        <v>2016</v>
      </c>
      <c r="AJ259" s="87">
        <v>2016</v>
      </c>
      <c r="AK259" s="87">
        <v>2016</v>
      </c>
      <c r="AL259" s="87">
        <v>2013</v>
      </c>
      <c r="AM259" s="16"/>
      <c r="AN259" s="16"/>
      <c r="AO259" s="16"/>
      <c r="AP259" s="16"/>
      <c r="AQ259" s="16"/>
      <c r="AR259" s="16"/>
      <c r="AS259" s="16"/>
      <c r="AT259" s="16"/>
      <c r="AU259" s="16"/>
      <c r="AV259" s="16"/>
      <c r="AW259" s="16"/>
    </row>
    <row r="260" spans="1:49" x14ac:dyDescent="0.25">
      <c r="A260" s="138" t="s">
        <v>362</v>
      </c>
      <c r="B260" s="139" t="s">
        <v>368</v>
      </c>
      <c r="C260" s="140">
        <v>1606</v>
      </c>
      <c r="D260" s="87">
        <v>2012</v>
      </c>
      <c r="E260" s="87" t="s">
        <v>423</v>
      </c>
      <c r="F260" s="87" t="s">
        <v>796</v>
      </c>
      <c r="G260" s="87">
        <v>2012</v>
      </c>
      <c r="H260" s="87">
        <v>2012</v>
      </c>
      <c r="I260" s="129" t="s">
        <v>422</v>
      </c>
      <c r="J260" s="87">
        <v>2017</v>
      </c>
      <c r="K260" s="87">
        <v>2017</v>
      </c>
      <c r="L260" s="87">
        <v>2017</v>
      </c>
      <c r="M260" s="87">
        <v>2009</v>
      </c>
      <c r="N260" s="87">
        <v>2013</v>
      </c>
      <c r="O260" s="87">
        <v>2013</v>
      </c>
      <c r="P260" s="87">
        <v>2003</v>
      </c>
      <c r="Q260" s="87">
        <v>2013</v>
      </c>
      <c r="R260" s="87">
        <v>2013</v>
      </c>
      <c r="S260" s="87">
        <v>2013</v>
      </c>
      <c r="T260" s="87" t="s">
        <v>408</v>
      </c>
      <c r="U260" s="87">
        <v>2013</v>
      </c>
      <c r="V260" s="87">
        <v>2002</v>
      </c>
      <c r="W260" s="129">
        <v>2013</v>
      </c>
      <c r="X260" s="87">
        <v>2017</v>
      </c>
      <c r="Y260" s="87">
        <v>2012</v>
      </c>
      <c r="Z260" s="87">
        <v>2015</v>
      </c>
      <c r="AA260" s="87">
        <v>2015</v>
      </c>
      <c r="AB260" s="87">
        <v>2013</v>
      </c>
      <c r="AC260" s="87">
        <v>2013</v>
      </c>
      <c r="AD260" s="87">
        <v>2013</v>
      </c>
      <c r="AE260" s="87">
        <v>2013</v>
      </c>
      <c r="AF260" s="87">
        <v>2013</v>
      </c>
      <c r="AG260" s="87">
        <v>2013</v>
      </c>
      <c r="AH260" s="87">
        <v>2016</v>
      </c>
      <c r="AI260" s="87">
        <v>2016</v>
      </c>
      <c r="AJ260" s="87">
        <v>2016</v>
      </c>
      <c r="AK260" s="87">
        <v>2016</v>
      </c>
      <c r="AL260" s="87">
        <v>2013</v>
      </c>
      <c r="AM260" s="16"/>
      <c r="AN260" s="16"/>
      <c r="AO260" s="16"/>
      <c r="AP260" s="16"/>
      <c r="AQ260" s="16"/>
      <c r="AR260" s="16"/>
      <c r="AS260" s="16"/>
      <c r="AT260" s="16"/>
      <c r="AU260" s="16"/>
      <c r="AV260" s="16"/>
      <c r="AW260" s="16"/>
    </row>
    <row r="261" spans="1:49" x14ac:dyDescent="0.25">
      <c r="A261" s="138" t="s">
        <v>362</v>
      </c>
      <c r="B261" s="139" t="s">
        <v>369</v>
      </c>
      <c r="C261" s="140">
        <v>1607</v>
      </c>
      <c r="D261" s="87">
        <v>2012</v>
      </c>
      <c r="E261" s="87" t="s">
        <v>423</v>
      </c>
      <c r="F261" s="87" t="s">
        <v>797</v>
      </c>
      <c r="G261" s="87">
        <v>2012</v>
      </c>
      <c r="H261" s="87">
        <v>2012</v>
      </c>
      <c r="I261" s="129" t="s">
        <v>422</v>
      </c>
      <c r="J261" s="87">
        <v>2017</v>
      </c>
      <c r="K261" s="87">
        <v>2017</v>
      </c>
      <c r="L261" s="87">
        <v>2017</v>
      </c>
      <c r="M261" s="87">
        <v>2009</v>
      </c>
      <c r="N261" s="87">
        <v>2013</v>
      </c>
      <c r="O261" s="87">
        <v>2013</v>
      </c>
      <c r="P261" s="87">
        <v>2003</v>
      </c>
      <c r="Q261" s="87">
        <v>2013</v>
      </c>
      <c r="R261" s="87">
        <v>2013</v>
      </c>
      <c r="S261" s="87">
        <v>2013</v>
      </c>
      <c r="T261" s="87" t="s">
        <v>408</v>
      </c>
      <c r="U261" s="87">
        <v>2013</v>
      </c>
      <c r="V261" s="87">
        <v>2002</v>
      </c>
      <c r="W261" s="129">
        <v>2013</v>
      </c>
      <c r="X261" s="87">
        <v>2017</v>
      </c>
      <c r="Y261" s="87">
        <v>2012</v>
      </c>
      <c r="Z261" s="87">
        <v>2015</v>
      </c>
      <c r="AA261" s="87">
        <v>2015</v>
      </c>
      <c r="AB261" s="87">
        <v>2013</v>
      </c>
      <c r="AC261" s="87">
        <v>2013</v>
      </c>
      <c r="AD261" s="87">
        <v>2013</v>
      </c>
      <c r="AE261" s="87">
        <v>2013</v>
      </c>
      <c r="AF261" s="87">
        <v>2013</v>
      </c>
      <c r="AG261" s="87">
        <v>2013</v>
      </c>
      <c r="AH261" s="87">
        <v>2016</v>
      </c>
      <c r="AI261" s="87">
        <v>2016</v>
      </c>
      <c r="AJ261" s="87">
        <v>2016</v>
      </c>
      <c r="AK261" s="87">
        <v>2016</v>
      </c>
      <c r="AL261" s="87">
        <v>2013</v>
      </c>
      <c r="AM261" s="16"/>
      <c r="AN261" s="16"/>
      <c r="AO261" s="16"/>
      <c r="AP261" s="16"/>
      <c r="AQ261" s="16"/>
      <c r="AR261" s="16"/>
      <c r="AS261" s="16"/>
      <c r="AT261" s="16"/>
      <c r="AU261" s="16"/>
      <c r="AV261" s="16"/>
      <c r="AW261" s="16"/>
    </row>
    <row r="262" spans="1:49" x14ac:dyDescent="0.25">
      <c r="A262" s="138" t="s">
        <v>362</v>
      </c>
      <c r="B262" s="139" t="s">
        <v>370</v>
      </c>
      <c r="C262" s="140">
        <v>1608</v>
      </c>
      <c r="D262" s="87">
        <v>2012</v>
      </c>
      <c r="E262" s="87" t="s">
        <v>423</v>
      </c>
      <c r="F262" s="87" t="s">
        <v>798</v>
      </c>
      <c r="G262" s="87">
        <v>2012</v>
      </c>
      <c r="H262" s="87">
        <v>2012</v>
      </c>
      <c r="I262" s="129" t="s">
        <v>422</v>
      </c>
      <c r="J262" s="87">
        <v>2017</v>
      </c>
      <c r="K262" s="87">
        <v>2017</v>
      </c>
      <c r="L262" s="87">
        <v>2017</v>
      </c>
      <c r="M262" s="87">
        <v>2009</v>
      </c>
      <c r="N262" s="87">
        <v>2013</v>
      </c>
      <c r="O262" s="87">
        <v>2013</v>
      </c>
      <c r="P262" s="87">
        <v>2003</v>
      </c>
      <c r="Q262" s="87">
        <v>2013</v>
      </c>
      <c r="R262" s="87">
        <v>2013</v>
      </c>
      <c r="S262" s="87">
        <v>2013</v>
      </c>
      <c r="T262" s="87" t="s">
        <v>408</v>
      </c>
      <c r="U262" s="87">
        <v>2013</v>
      </c>
      <c r="V262" s="87">
        <v>2002</v>
      </c>
      <c r="W262" s="129">
        <v>2013</v>
      </c>
      <c r="X262" s="87">
        <v>2017</v>
      </c>
      <c r="Y262" s="87">
        <v>2012</v>
      </c>
      <c r="Z262" s="87">
        <v>2015</v>
      </c>
      <c r="AA262" s="87">
        <v>2015</v>
      </c>
      <c r="AB262" s="87">
        <v>2013</v>
      </c>
      <c r="AC262" s="87">
        <v>2013</v>
      </c>
      <c r="AD262" s="87">
        <v>2013</v>
      </c>
      <c r="AE262" s="87">
        <v>2013</v>
      </c>
      <c r="AF262" s="87">
        <v>2013</v>
      </c>
      <c r="AG262" s="87">
        <v>2013</v>
      </c>
      <c r="AH262" s="87">
        <v>2016</v>
      </c>
      <c r="AI262" s="87">
        <v>2016</v>
      </c>
      <c r="AJ262" s="87">
        <v>2016</v>
      </c>
      <c r="AK262" s="87">
        <v>2016</v>
      </c>
      <c r="AL262" s="87">
        <v>2013</v>
      </c>
      <c r="AM262" s="16"/>
      <c r="AN262" s="16"/>
      <c r="AO262" s="16"/>
      <c r="AP262" s="16"/>
      <c r="AQ262" s="16"/>
      <c r="AR262" s="16"/>
      <c r="AS262" s="16"/>
      <c r="AT262" s="16"/>
      <c r="AU262" s="16"/>
      <c r="AV262" s="16"/>
      <c r="AW262" s="16"/>
    </row>
    <row r="263" spans="1:49" x14ac:dyDescent="0.25">
      <c r="A263" s="138" t="s">
        <v>362</v>
      </c>
      <c r="B263" s="139" t="s">
        <v>371</v>
      </c>
      <c r="C263" s="140">
        <v>1609</v>
      </c>
      <c r="D263" s="87">
        <v>2012</v>
      </c>
      <c r="E263" s="87" t="s">
        <v>423</v>
      </c>
      <c r="F263" s="87" t="s">
        <v>799</v>
      </c>
      <c r="G263" s="87">
        <v>2012</v>
      </c>
      <c r="H263" s="87">
        <v>2012</v>
      </c>
      <c r="I263" s="129" t="s">
        <v>422</v>
      </c>
      <c r="J263" s="87">
        <v>2017</v>
      </c>
      <c r="K263" s="87">
        <v>2017</v>
      </c>
      <c r="L263" s="87">
        <v>2017</v>
      </c>
      <c r="M263" s="87">
        <v>2009</v>
      </c>
      <c r="N263" s="87">
        <v>2013</v>
      </c>
      <c r="O263" s="87">
        <v>2013</v>
      </c>
      <c r="P263" s="87">
        <v>2003</v>
      </c>
      <c r="Q263" s="87">
        <v>2013</v>
      </c>
      <c r="R263" s="87">
        <v>2013</v>
      </c>
      <c r="S263" s="87">
        <v>2013</v>
      </c>
      <c r="T263" s="87" t="s">
        <v>408</v>
      </c>
      <c r="U263" s="87">
        <v>2013</v>
      </c>
      <c r="V263" s="87">
        <v>2002</v>
      </c>
      <c r="W263" s="129">
        <v>2013</v>
      </c>
      <c r="X263" s="87">
        <v>2017</v>
      </c>
      <c r="Y263" s="87">
        <v>2012</v>
      </c>
      <c r="Z263" s="87">
        <v>2015</v>
      </c>
      <c r="AA263" s="87">
        <v>2015</v>
      </c>
      <c r="AB263" s="87">
        <v>2013</v>
      </c>
      <c r="AC263" s="87">
        <v>2013</v>
      </c>
      <c r="AD263" s="87">
        <v>2013</v>
      </c>
      <c r="AE263" s="87">
        <v>2013</v>
      </c>
      <c r="AF263" s="87">
        <v>2013</v>
      </c>
      <c r="AG263" s="87">
        <v>2013</v>
      </c>
      <c r="AH263" s="87">
        <v>2016</v>
      </c>
      <c r="AI263" s="87">
        <v>2016</v>
      </c>
      <c r="AJ263" s="87">
        <v>2016</v>
      </c>
      <c r="AK263" s="87">
        <v>2016</v>
      </c>
      <c r="AL263" s="87">
        <v>2013</v>
      </c>
      <c r="AM263" s="16"/>
      <c r="AN263" s="16"/>
      <c r="AO263" s="16"/>
      <c r="AP263" s="16"/>
      <c r="AQ263" s="16"/>
      <c r="AR263" s="16"/>
      <c r="AS263" s="16"/>
      <c r="AT263" s="16"/>
      <c r="AU263" s="16"/>
      <c r="AV263" s="16"/>
      <c r="AW263" s="16"/>
    </row>
    <row r="264" spans="1:49" x14ac:dyDescent="0.25">
      <c r="A264" s="138" t="s">
        <v>362</v>
      </c>
      <c r="B264" s="139" t="s">
        <v>372</v>
      </c>
      <c r="C264" s="140">
        <v>1610</v>
      </c>
      <c r="D264" s="87">
        <v>2012</v>
      </c>
      <c r="E264" s="87" t="s">
        <v>423</v>
      </c>
      <c r="F264" s="87" t="s">
        <v>800</v>
      </c>
      <c r="G264" s="87">
        <v>2012</v>
      </c>
      <c r="H264" s="87">
        <v>2012</v>
      </c>
      <c r="I264" s="129" t="s">
        <v>422</v>
      </c>
      <c r="J264" s="87">
        <v>2017</v>
      </c>
      <c r="K264" s="87">
        <v>2017</v>
      </c>
      <c r="L264" s="87">
        <v>2017</v>
      </c>
      <c r="M264" s="87">
        <v>2009</v>
      </c>
      <c r="N264" s="87">
        <v>2013</v>
      </c>
      <c r="O264" s="87">
        <v>2013</v>
      </c>
      <c r="P264" s="87">
        <v>2003</v>
      </c>
      <c r="Q264" s="87">
        <v>2013</v>
      </c>
      <c r="R264" s="87">
        <v>2013</v>
      </c>
      <c r="S264" s="87">
        <v>2013</v>
      </c>
      <c r="T264" s="87" t="s">
        <v>408</v>
      </c>
      <c r="U264" s="87">
        <v>2013</v>
      </c>
      <c r="V264" s="87">
        <v>2002</v>
      </c>
      <c r="W264" s="129">
        <v>2013</v>
      </c>
      <c r="X264" s="87">
        <v>2017</v>
      </c>
      <c r="Y264" s="87">
        <v>2012</v>
      </c>
      <c r="Z264" s="87">
        <v>2015</v>
      </c>
      <c r="AA264" s="87">
        <v>2015</v>
      </c>
      <c r="AB264" s="87">
        <v>2013</v>
      </c>
      <c r="AC264" s="87">
        <v>2013</v>
      </c>
      <c r="AD264" s="87">
        <v>2013</v>
      </c>
      <c r="AE264" s="87">
        <v>2013</v>
      </c>
      <c r="AF264" s="87">
        <v>2013</v>
      </c>
      <c r="AG264" s="87">
        <v>2013</v>
      </c>
      <c r="AH264" s="87">
        <v>2016</v>
      </c>
      <c r="AI264" s="87">
        <v>2016</v>
      </c>
      <c r="AJ264" s="87">
        <v>2016</v>
      </c>
      <c r="AK264" s="87">
        <v>2016</v>
      </c>
      <c r="AL264" s="87">
        <v>2013</v>
      </c>
      <c r="AM264" s="16"/>
      <c r="AN264" s="16"/>
      <c r="AO264" s="16"/>
      <c r="AP264" s="16"/>
      <c r="AQ264" s="16"/>
      <c r="AR264" s="16"/>
      <c r="AS264" s="16"/>
      <c r="AT264" s="16"/>
      <c r="AU264" s="16"/>
      <c r="AV264" s="16"/>
      <c r="AW264" s="16"/>
    </row>
    <row r="265" spans="1:49" x14ac:dyDescent="0.25">
      <c r="A265" s="138" t="s">
        <v>362</v>
      </c>
      <c r="B265" s="139" t="s">
        <v>373</v>
      </c>
      <c r="C265" s="140">
        <v>1611</v>
      </c>
      <c r="D265" s="87">
        <v>2012</v>
      </c>
      <c r="E265" s="87" t="s">
        <v>423</v>
      </c>
      <c r="F265" s="87" t="s">
        <v>801</v>
      </c>
      <c r="G265" s="87">
        <v>2012</v>
      </c>
      <c r="H265" s="87">
        <v>2012</v>
      </c>
      <c r="I265" s="129" t="s">
        <v>422</v>
      </c>
      <c r="J265" s="87">
        <v>2017</v>
      </c>
      <c r="K265" s="87">
        <v>2017</v>
      </c>
      <c r="L265" s="87">
        <v>2017</v>
      </c>
      <c r="M265" s="87">
        <v>2009</v>
      </c>
      <c r="N265" s="87">
        <v>2013</v>
      </c>
      <c r="O265" s="87">
        <v>2013</v>
      </c>
      <c r="P265" s="87">
        <v>2003</v>
      </c>
      <c r="Q265" s="87">
        <v>2013</v>
      </c>
      <c r="R265" s="87">
        <v>2013</v>
      </c>
      <c r="S265" s="87">
        <v>2013</v>
      </c>
      <c r="T265" s="87" t="s">
        <v>408</v>
      </c>
      <c r="U265" s="87">
        <v>2013</v>
      </c>
      <c r="V265" s="87">
        <v>2002</v>
      </c>
      <c r="W265" s="129">
        <v>2013</v>
      </c>
      <c r="X265" s="87">
        <v>2017</v>
      </c>
      <c r="Y265" s="87">
        <v>2012</v>
      </c>
      <c r="Z265" s="87">
        <v>2015</v>
      </c>
      <c r="AA265" s="87">
        <v>2015</v>
      </c>
      <c r="AB265" s="87">
        <v>2013</v>
      </c>
      <c r="AC265" s="87">
        <v>2013</v>
      </c>
      <c r="AD265" s="87">
        <v>2013</v>
      </c>
      <c r="AE265" s="87">
        <v>2013</v>
      </c>
      <c r="AF265" s="87">
        <v>2013</v>
      </c>
      <c r="AG265" s="87">
        <v>2013</v>
      </c>
      <c r="AH265" s="87">
        <v>2016</v>
      </c>
      <c r="AI265" s="87">
        <v>2016</v>
      </c>
      <c r="AJ265" s="87">
        <v>2016</v>
      </c>
      <c r="AK265" s="87">
        <v>2016</v>
      </c>
      <c r="AL265" s="87">
        <v>2013</v>
      </c>
      <c r="AM265" s="16"/>
      <c r="AN265" s="16"/>
      <c r="AO265" s="16"/>
      <c r="AP265" s="16"/>
      <c r="AQ265" s="16"/>
      <c r="AR265" s="16"/>
      <c r="AS265" s="16"/>
      <c r="AT265" s="16"/>
      <c r="AU265" s="16"/>
      <c r="AV265" s="16"/>
      <c r="AW265" s="16"/>
    </row>
    <row r="266" spans="1:49" x14ac:dyDescent="0.25">
      <c r="A266" s="138" t="s">
        <v>362</v>
      </c>
      <c r="B266" s="139" t="s">
        <v>374</v>
      </c>
      <c r="C266" s="140">
        <v>1612</v>
      </c>
      <c r="D266" s="87">
        <v>2012</v>
      </c>
      <c r="E266" s="87" t="s">
        <v>423</v>
      </c>
      <c r="F266" s="87" t="s">
        <v>802</v>
      </c>
      <c r="G266" s="87">
        <v>2012</v>
      </c>
      <c r="H266" s="87">
        <v>2012</v>
      </c>
      <c r="I266" s="129" t="s">
        <v>422</v>
      </c>
      <c r="J266" s="87">
        <v>2017</v>
      </c>
      <c r="K266" s="87">
        <v>2017</v>
      </c>
      <c r="L266" s="87">
        <v>2017</v>
      </c>
      <c r="M266" s="87">
        <v>2009</v>
      </c>
      <c r="N266" s="87">
        <v>2013</v>
      </c>
      <c r="O266" s="87">
        <v>2013</v>
      </c>
      <c r="P266" s="87">
        <v>2003</v>
      </c>
      <c r="Q266" s="87">
        <v>2013</v>
      </c>
      <c r="R266" s="87">
        <v>2013</v>
      </c>
      <c r="S266" s="87">
        <v>2013</v>
      </c>
      <c r="T266" s="87" t="s">
        <v>408</v>
      </c>
      <c r="U266" s="87">
        <v>2013</v>
      </c>
      <c r="V266" s="87">
        <v>2002</v>
      </c>
      <c r="W266" s="129">
        <v>2013</v>
      </c>
      <c r="X266" s="87">
        <v>2017</v>
      </c>
      <c r="Y266" s="87">
        <v>2012</v>
      </c>
      <c r="Z266" s="87">
        <v>2015</v>
      </c>
      <c r="AA266" s="87">
        <v>2015</v>
      </c>
      <c r="AB266" s="87">
        <v>2013</v>
      </c>
      <c r="AC266" s="87">
        <v>2013</v>
      </c>
      <c r="AD266" s="87">
        <v>2013</v>
      </c>
      <c r="AE266" s="87">
        <v>2013</v>
      </c>
      <c r="AF266" s="87">
        <v>2013</v>
      </c>
      <c r="AG266" s="87">
        <v>2013</v>
      </c>
      <c r="AH266" s="87">
        <v>2016</v>
      </c>
      <c r="AI266" s="87">
        <v>2016</v>
      </c>
      <c r="AJ266" s="87">
        <v>2016</v>
      </c>
      <c r="AK266" s="87">
        <v>2016</v>
      </c>
      <c r="AL266" s="87">
        <v>2013</v>
      </c>
      <c r="AM266" s="16"/>
      <c r="AN266" s="16"/>
      <c r="AO266" s="16"/>
      <c r="AP266" s="16"/>
      <c r="AQ266" s="16"/>
      <c r="AR266" s="16"/>
      <c r="AS266" s="16"/>
      <c r="AT266" s="16"/>
      <c r="AU266" s="16"/>
      <c r="AV266" s="16"/>
      <c r="AW266" s="16"/>
    </row>
    <row r="267" spans="1:49" x14ac:dyDescent="0.25">
      <c r="A267" s="138" t="s">
        <v>362</v>
      </c>
      <c r="B267" s="139" t="s">
        <v>375</v>
      </c>
      <c r="C267" s="140">
        <v>1613</v>
      </c>
      <c r="D267" s="87">
        <v>2012</v>
      </c>
      <c r="E267" s="87" t="s">
        <v>423</v>
      </c>
      <c r="F267" s="87" t="s">
        <v>803</v>
      </c>
      <c r="G267" s="87">
        <v>2012</v>
      </c>
      <c r="H267" s="87">
        <v>2012</v>
      </c>
      <c r="I267" s="129" t="s">
        <v>422</v>
      </c>
      <c r="J267" s="87">
        <v>2017</v>
      </c>
      <c r="K267" s="87">
        <v>2017</v>
      </c>
      <c r="L267" s="87">
        <v>2017</v>
      </c>
      <c r="M267" s="87">
        <v>2009</v>
      </c>
      <c r="N267" s="87">
        <v>2013</v>
      </c>
      <c r="O267" s="87">
        <v>2013</v>
      </c>
      <c r="P267" s="87">
        <v>2003</v>
      </c>
      <c r="Q267" s="87">
        <v>2013</v>
      </c>
      <c r="R267" s="87">
        <v>2013</v>
      </c>
      <c r="S267" s="87">
        <v>2013</v>
      </c>
      <c r="T267" s="87" t="s">
        <v>408</v>
      </c>
      <c r="U267" s="87">
        <v>2013</v>
      </c>
      <c r="V267" s="87">
        <v>2002</v>
      </c>
      <c r="W267" s="129">
        <v>2013</v>
      </c>
      <c r="X267" s="87">
        <v>2017</v>
      </c>
      <c r="Y267" s="87">
        <v>2012</v>
      </c>
      <c r="Z267" s="87">
        <v>2015</v>
      </c>
      <c r="AA267" s="87">
        <v>2015</v>
      </c>
      <c r="AB267" s="87">
        <v>2013</v>
      </c>
      <c r="AC267" s="87">
        <v>2013</v>
      </c>
      <c r="AD267" s="87">
        <v>2013</v>
      </c>
      <c r="AE267" s="87">
        <v>2013</v>
      </c>
      <c r="AF267" s="87">
        <v>2013</v>
      </c>
      <c r="AG267" s="87">
        <v>2013</v>
      </c>
      <c r="AH267" s="87">
        <v>2016</v>
      </c>
      <c r="AI267" s="87">
        <v>2016</v>
      </c>
      <c r="AJ267" s="87">
        <v>2016</v>
      </c>
      <c r="AK267" s="87">
        <v>2016</v>
      </c>
      <c r="AL267" s="87">
        <v>2013</v>
      </c>
      <c r="AM267" s="16"/>
      <c r="AN267" s="16"/>
      <c r="AO267" s="16"/>
      <c r="AP267" s="16"/>
      <c r="AQ267" s="16"/>
      <c r="AR267" s="16"/>
      <c r="AS267" s="16"/>
      <c r="AT267" s="16"/>
      <c r="AU267" s="16"/>
      <c r="AV267" s="16"/>
      <c r="AW267" s="16"/>
    </row>
    <row r="268" spans="1:49" x14ac:dyDescent="0.25">
      <c r="A268" s="138" t="s">
        <v>362</v>
      </c>
      <c r="B268" s="139" t="s">
        <v>376</v>
      </c>
      <c r="C268" s="140">
        <v>1614</v>
      </c>
      <c r="D268" s="87">
        <v>2012</v>
      </c>
      <c r="E268" s="87" t="s">
        <v>423</v>
      </c>
      <c r="F268" s="87" t="s">
        <v>804</v>
      </c>
      <c r="G268" s="87">
        <v>2012</v>
      </c>
      <c r="H268" s="87">
        <v>2012</v>
      </c>
      <c r="I268" s="129" t="s">
        <v>422</v>
      </c>
      <c r="J268" s="87">
        <v>2017</v>
      </c>
      <c r="K268" s="87">
        <v>2017</v>
      </c>
      <c r="L268" s="87">
        <v>2017</v>
      </c>
      <c r="M268" s="87">
        <v>2009</v>
      </c>
      <c r="N268" s="87">
        <v>2013</v>
      </c>
      <c r="O268" s="87">
        <v>2013</v>
      </c>
      <c r="P268" s="87">
        <v>2003</v>
      </c>
      <c r="Q268" s="87">
        <v>2013</v>
      </c>
      <c r="R268" s="87">
        <v>2013</v>
      </c>
      <c r="S268" s="87">
        <v>2013</v>
      </c>
      <c r="T268" s="87" t="s">
        <v>408</v>
      </c>
      <c r="U268" s="87">
        <v>2013</v>
      </c>
      <c r="V268" s="87">
        <v>2002</v>
      </c>
      <c r="W268" s="129">
        <v>2013</v>
      </c>
      <c r="X268" s="87">
        <v>2017</v>
      </c>
      <c r="Y268" s="87">
        <v>2012</v>
      </c>
      <c r="Z268" s="87">
        <v>2015</v>
      </c>
      <c r="AA268" s="87">
        <v>2015</v>
      </c>
      <c r="AB268" s="87">
        <v>2013</v>
      </c>
      <c r="AC268" s="87">
        <v>2013</v>
      </c>
      <c r="AD268" s="87">
        <v>2013</v>
      </c>
      <c r="AE268" s="87">
        <v>2013</v>
      </c>
      <c r="AF268" s="87">
        <v>2013</v>
      </c>
      <c r="AG268" s="87">
        <v>2013</v>
      </c>
      <c r="AH268" s="87">
        <v>2016</v>
      </c>
      <c r="AI268" s="87">
        <v>2016</v>
      </c>
      <c r="AJ268" s="87">
        <v>2016</v>
      </c>
      <c r="AK268" s="87">
        <v>2016</v>
      </c>
      <c r="AL268" s="87">
        <v>2013</v>
      </c>
      <c r="AM268" s="16"/>
      <c r="AN268" s="16"/>
      <c r="AO268" s="16"/>
      <c r="AP268" s="16"/>
      <c r="AQ268" s="16"/>
      <c r="AR268" s="16"/>
      <c r="AS268" s="16"/>
      <c r="AT268" s="16"/>
      <c r="AU268" s="16"/>
      <c r="AV268" s="16"/>
      <c r="AW268" s="16"/>
    </row>
    <row r="269" spans="1:49" x14ac:dyDescent="0.25">
      <c r="A269" s="138" t="s">
        <v>362</v>
      </c>
      <c r="B269" s="139" t="s">
        <v>377</v>
      </c>
      <c r="C269" s="140">
        <v>1615</v>
      </c>
      <c r="D269" s="87">
        <v>2012</v>
      </c>
      <c r="E269" s="87" t="s">
        <v>423</v>
      </c>
      <c r="F269" s="87" t="s">
        <v>805</v>
      </c>
      <c r="G269" s="87">
        <v>2012</v>
      </c>
      <c r="H269" s="87">
        <v>2012</v>
      </c>
      <c r="I269" s="129" t="s">
        <v>422</v>
      </c>
      <c r="J269" s="87">
        <v>2017</v>
      </c>
      <c r="K269" s="87">
        <v>2017</v>
      </c>
      <c r="L269" s="87">
        <v>2017</v>
      </c>
      <c r="M269" s="87">
        <v>2009</v>
      </c>
      <c r="N269" s="87">
        <v>2013</v>
      </c>
      <c r="O269" s="87">
        <v>2013</v>
      </c>
      <c r="P269" s="87">
        <v>2003</v>
      </c>
      <c r="Q269" s="87">
        <v>2013</v>
      </c>
      <c r="R269" s="87">
        <v>2013</v>
      </c>
      <c r="S269" s="87">
        <v>2013</v>
      </c>
      <c r="T269" s="87" t="s">
        <v>408</v>
      </c>
      <c r="U269" s="87">
        <v>2013</v>
      </c>
      <c r="V269" s="87">
        <v>2002</v>
      </c>
      <c r="W269" s="129">
        <v>2013</v>
      </c>
      <c r="X269" s="87">
        <v>2017</v>
      </c>
      <c r="Y269" s="87">
        <v>2012</v>
      </c>
      <c r="Z269" s="87">
        <v>2015</v>
      </c>
      <c r="AA269" s="87">
        <v>2015</v>
      </c>
      <c r="AB269" s="87">
        <v>2013</v>
      </c>
      <c r="AC269" s="87">
        <v>2013</v>
      </c>
      <c r="AD269" s="87">
        <v>2013</v>
      </c>
      <c r="AE269" s="87">
        <v>2013</v>
      </c>
      <c r="AF269" s="87">
        <v>2013</v>
      </c>
      <c r="AG269" s="87">
        <v>2013</v>
      </c>
      <c r="AH269" s="87">
        <v>2016</v>
      </c>
      <c r="AI269" s="87">
        <v>2016</v>
      </c>
      <c r="AJ269" s="87">
        <v>2016</v>
      </c>
      <c r="AK269" s="87">
        <v>2016</v>
      </c>
      <c r="AL269" s="87">
        <v>2013</v>
      </c>
      <c r="AM269" s="16"/>
      <c r="AN269" s="16"/>
      <c r="AO269" s="16"/>
      <c r="AP269" s="16"/>
      <c r="AQ269" s="16"/>
      <c r="AR269" s="16"/>
      <c r="AS269" s="16"/>
      <c r="AT269" s="16"/>
      <c r="AU269" s="16"/>
      <c r="AV269" s="16"/>
      <c r="AW269" s="16"/>
    </row>
    <row r="270" spans="1:49" x14ac:dyDescent="0.25">
      <c r="A270" s="138" t="s">
        <v>362</v>
      </c>
      <c r="B270" s="139" t="s">
        <v>378</v>
      </c>
      <c r="C270" s="140">
        <v>1616</v>
      </c>
      <c r="D270" s="87">
        <v>2012</v>
      </c>
      <c r="E270" s="87" t="s">
        <v>423</v>
      </c>
      <c r="F270" s="87" t="s">
        <v>806</v>
      </c>
      <c r="G270" s="87">
        <v>2012</v>
      </c>
      <c r="H270" s="87">
        <v>2012</v>
      </c>
      <c r="I270" s="129" t="s">
        <v>422</v>
      </c>
      <c r="J270" s="87">
        <v>2017</v>
      </c>
      <c r="K270" s="87">
        <v>2017</v>
      </c>
      <c r="L270" s="87">
        <v>2017</v>
      </c>
      <c r="M270" s="87">
        <v>2009</v>
      </c>
      <c r="N270" s="87">
        <v>2013</v>
      </c>
      <c r="O270" s="87">
        <v>2013</v>
      </c>
      <c r="P270" s="87">
        <v>2003</v>
      </c>
      <c r="Q270" s="87">
        <v>2013</v>
      </c>
      <c r="R270" s="87">
        <v>2013</v>
      </c>
      <c r="S270" s="87">
        <v>2013</v>
      </c>
      <c r="T270" s="87" t="s">
        <v>408</v>
      </c>
      <c r="U270" s="87">
        <v>2013</v>
      </c>
      <c r="V270" s="87">
        <v>2002</v>
      </c>
      <c r="W270" s="129">
        <v>2013</v>
      </c>
      <c r="X270" s="87">
        <v>2017</v>
      </c>
      <c r="Y270" s="87">
        <v>2012</v>
      </c>
      <c r="Z270" s="87">
        <v>2015</v>
      </c>
      <c r="AA270" s="87">
        <v>2015</v>
      </c>
      <c r="AB270" s="87">
        <v>2013</v>
      </c>
      <c r="AC270" s="87">
        <v>2013</v>
      </c>
      <c r="AD270" s="87">
        <v>2013</v>
      </c>
      <c r="AE270" s="87">
        <v>2013</v>
      </c>
      <c r="AF270" s="87">
        <v>2013</v>
      </c>
      <c r="AG270" s="87">
        <v>2013</v>
      </c>
      <c r="AH270" s="87">
        <v>2016</v>
      </c>
      <c r="AI270" s="87">
        <v>2016</v>
      </c>
      <c r="AJ270" s="87">
        <v>2016</v>
      </c>
      <c r="AK270" s="87">
        <v>2016</v>
      </c>
      <c r="AL270" s="87">
        <v>2013</v>
      </c>
      <c r="AM270" s="16"/>
      <c r="AN270" s="16"/>
      <c r="AO270" s="16"/>
      <c r="AP270" s="16"/>
      <c r="AQ270" s="16"/>
      <c r="AR270" s="16"/>
      <c r="AS270" s="16"/>
      <c r="AT270" s="16"/>
      <c r="AU270" s="16"/>
      <c r="AV270" s="16"/>
      <c r="AW270" s="16"/>
    </row>
    <row r="271" spans="1:49" x14ac:dyDescent="0.25">
      <c r="A271" s="138" t="s">
        <v>362</v>
      </c>
      <c r="B271" s="139" t="s">
        <v>379</v>
      </c>
      <c r="C271" s="140">
        <v>1617</v>
      </c>
      <c r="D271" s="87">
        <v>2012</v>
      </c>
      <c r="E271" s="87" t="s">
        <v>423</v>
      </c>
      <c r="F271" s="87" t="s">
        <v>807</v>
      </c>
      <c r="G271" s="87">
        <v>2012</v>
      </c>
      <c r="H271" s="87">
        <v>2012</v>
      </c>
      <c r="I271" s="129" t="s">
        <v>422</v>
      </c>
      <c r="J271" s="87">
        <v>2017</v>
      </c>
      <c r="K271" s="87">
        <v>2017</v>
      </c>
      <c r="L271" s="87">
        <v>2017</v>
      </c>
      <c r="M271" s="87">
        <v>2009</v>
      </c>
      <c r="N271" s="87">
        <v>2013</v>
      </c>
      <c r="O271" s="87">
        <v>2013</v>
      </c>
      <c r="P271" s="87">
        <v>2003</v>
      </c>
      <c r="Q271" s="87">
        <v>2013</v>
      </c>
      <c r="R271" s="87">
        <v>2013</v>
      </c>
      <c r="S271" s="87">
        <v>2013</v>
      </c>
      <c r="T271" s="87" t="s">
        <v>408</v>
      </c>
      <c r="U271" s="87">
        <v>2013</v>
      </c>
      <c r="V271" s="87">
        <v>2002</v>
      </c>
      <c r="W271" s="129">
        <v>2013</v>
      </c>
      <c r="X271" s="87">
        <v>2017</v>
      </c>
      <c r="Y271" s="87">
        <v>2012</v>
      </c>
      <c r="Z271" s="87">
        <v>2015</v>
      </c>
      <c r="AA271" s="87">
        <v>2015</v>
      </c>
      <c r="AB271" s="87">
        <v>2013</v>
      </c>
      <c r="AC271" s="87">
        <v>2013</v>
      </c>
      <c r="AD271" s="87">
        <v>2013</v>
      </c>
      <c r="AE271" s="87">
        <v>2013</v>
      </c>
      <c r="AF271" s="87">
        <v>2013</v>
      </c>
      <c r="AG271" s="87">
        <v>2013</v>
      </c>
      <c r="AH271" s="87">
        <v>2016</v>
      </c>
      <c r="AI271" s="87">
        <v>2016</v>
      </c>
      <c r="AJ271" s="87">
        <v>2016</v>
      </c>
      <c r="AK271" s="87">
        <v>2016</v>
      </c>
      <c r="AL271" s="87">
        <v>2013</v>
      </c>
      <c r="AM271" s="16"/>
      <c r="AN271" s="16"/>
      <c r="AO271" s="16"/>
      <c r="AP271" s="16"/>
      <c r="AQ271" s="16"/>
      <c r="AR271" s="16"/>
      <c r="AS271" s="16"/>
      <c r="AT271" s="16"/>
      <c r="AU271" s="16"/>
      <c r="AV271" s="16"/>
      <c r="AW271" s="16"/>
    </row>
    <row r="272" spans="1:49" x14ac:dyDescent="0.25">
      <c r="A272" s="138" t="s">
        <v>362</v>
      </c>
      <c r="B272" s="139" t="s">
        <v>380</v>
      </c>
      <c r="C272" s="140">
        <v>1618</v>
      </c>
      <c r="D272" s="87">
        <v>2012</v>
      </c>
      <c r="E272" s="87" t="s">
        <v>423</v>
      </c>
      <c r="F272" s="87" t="s">
        <v>808</v>
      </c>
      <c r="G272" s="87">
        <v>2012</v>
      </c>
      <c r="H272" s="87">
        <v>2012</v>
      </c>
      <c r="I272" s="129" t="s">
        <v>422</v>
      </c>
      <c r="J272" s="87">
        <v>2017</v>
      </c>
      <c r="K272" s="87">
        <v>2017</v>
      </c>
      <c r="L272" s="87">
        <v>2017</v>
      </c>
      <c r="M272" s="87">
        <v>2009</v>
      </c>
      <c r="N272" s="87">
        <v>2013</v>
      </c>
      <c r="O272" s="87">
        <v>2013</v>
      </c>
      <c r="P272" s="87">
        <v>2003</v>
      </c>
      <c r="Q272" s="87">
        <v>2013</v>
      </c>
      <c r="R272" s="87">
        <v>2013</v>
      </c>
      <c r="S272" s="87">
        <v>2013</v>
      </c>
      <c r="T272" s="87" t="s">
        <v>408</v>
      </c>
      <c r="U272" s="87">
        <v>2013</v>
      </c>
      <c r="V272" s="87">
        <v>2002</v>
      </c>
      <c r="W272" s="129">
        <v>2013</v>
      </c>
      <c r="X272" s="87">
        <v>2017</v>
      </c>
      <c r="Y272" s="87">
        <v>2012</v>
      </c>
      <c r="Z272" s="87">
        <v>2015</v>
      </c>
      <c r="AA272" s="87">
        <v>2015</v>
      </c>
      <c r="AB272" s="87">
        <v>2013</v>
      </c>
      <c r="AC272" s="87">
        <v>2013</v>
      </c>
      <c r="AD272" s="87">
        <v>2013</v>
      </c>
      <c r="AE272" s="87">
        <v>2013</v>
      </c>
      <c r="AF272" s="87">
        <v>2013</v>
      </c>
      <c r="AG272" s="87">
        <v>2013</v>
      </c>
      <c r="AH272" s="87">
        <v>2016</v>
      </c>
      <c r="AI272" s="87">
        <v>2016</v>
      </c>
      <c r="AJ272" s="87">
        <v>2016</v>
      </c>
      <c r="AK272" s="87">
        <v>2016</v>
      </c>
      <c r="AL272" s="87">
        <v>2013</v>
      </c>
      <c r="AM272" s="16"/>
      <c r="AN272" s="16"/>
      <c r="AO272" s="16"/>
      <c r="AP272" s="16"/>
      <c r="AQ272" s="16"/>
      <c r="AR272" s="16"/>
      <c r="AS272" s="16"/>
      <c r="AT272" s="16"/>
      <c r="AU272" s="16"/>
      <c r="AV272" s="16"/>
      <c r="AW272" s="16"/>
    </row>
    <row r="273" spans="1:49" x14ac:dyDescent="0.25">
      <c r="A273" s="138" t="s">
        <v>362</v>
      </c>
      <c r="B273" s="139" t="s">
        <v>381</v>
      </c>
      <c r="C273" s="140">
        <v>1619</v>
      </c>
      <c r="D273" s="87">
        <v>2012</v>
      </c>
      <c r="E273" s="87" t="s">
        <v>423</v>
      </c>
      <c r="F273" s="87" t="s">
        <v>809</v>
      </c>
      <c r="G273" s="87">
        <v>2012</v>
      </c>
      <c r="H273" s="87">
        <v>2012</v>
      </c>
      <c r="I273" s="129" t="s">
        <v>422</v>
      </c>
      <c r="J273" s="87">
        <v>2017</v>
      </c>
      <c r="K273" s="87">
        <v>2017</v>
      </c>
      <c r="L273" s="87">
        <v>2017</v>
      </c>
      <c r="M273" s="87">
        <v>2009</v>
      </c>
      <c r="N273" s="87">
        <v>2013</v>
      </c>
      <c r="O273" s="87">
        <v>2013</v>
      </c>
      <c r="P273" s="87">
        <v>2003</v>
      </c>
      <c r="Q273" s="87">
        <v>2013</v>
      </c>
      <c r="R273" s="87">
        <v>2013</v>
      </c>
      <c r="S273" s="87">
        <v>2013</v>
      </c>
      <c r="T273" s="87" t="s">
        <v>408</v>
      </c>
      <c r="U273" s="87">
        <v>2013</v>
      </c>
      <c r="V273" s="87">
        <v>2002</v>
      </c>
      <c r="W273" s="129">
        <v>2013</v>
      </c>
      <c r="X273" s="87">
        <v>2017</v>
      </c>
      <c r="Y273" s="87">
        <v>2012</v>
      </c>
      <c r="Z273" s="87">
        <v>2015</v>
      </c>
      <c r="AA273" s="87">
        <v>2015</v>
      </c>
      <c r="AB273" s="87">
        <v>2013</v>
      </c>
      <c r="AC273" s="87">
        <v>2013</v>
      </c>
      <c r="AD273" s="87">
        <v>2013</v>
      </c>
      <c r="AE273" s="87">
        <v>2013</v>
      </c>
      <c r="AF273" s="87">
        <v>2013</v>
      </c>
      <c r="AG273" s="87">
        <v>2013</v>
      </c>
      <c r="AH273" s="87">
        <v>2016</v>
      </c>
      <c r="AI273" s="87">
        <v>2016</v>
      </c>
      <c r="AJ273" s="87">
        <v>2016</v>
      </c>
      <c r="AK273" s="87">
        <v>2016</v>
      </c>
      <c r="AL273" s="87">
        <v>2013</v>
      </c>
      <c r="AM273" s="16"/>
      <c r="AN273" s="16"/>
      <c r="AO273" s="16"/>
      <c r="AP273" s="16"/>
      <c r="AQ273" s="16"/>
      <c r="AR273" s="16"/>
      <c r="AS273" s="16"/>
      <c r="AT273" s="16"/>
      <c r="AU273" s="16"/>
      <c r="AV273" s="16"/>
      <c r="AW273" s="16"/>
    </row>
    <row r="274" spans="1:49" x14ac:dyDescent="0.25">
      <c r="A274" s="138" t="s">
        <v>362</v>
      </c>
      <c r="B274" s="139" t="s">
        <v>203</v>
      </c>
      <c r="C274" s="140">
        <v>1620</v>
      </c>
      <c r="D274" s="87">
        <v>2012</v>
      </c>
      <c r="E274" s="87" t="s">
        <v>423</v>
      </c>
      <c r="F274" s="87" t="s">
        <v>810</v>
      </c>
      <c r="G274" s="87">
        <v>2012</v>
      </c>
      <c r="H274" s="87">
        <v>2012</v>
      </c>
      <c r="I274" s="129" t="s">
        <v>422</v>
      </c>
      <c r="J274" s="87">
        <v>2017</v>
      </c>
      <c r="K274" s="87">
        <v>2017</v>
      </c>
      <c r="L274" s="87">
        <v>2017</v>
      </c>
      <c r="M274" s="87">
        <v>2009</v>
      </c>
      <c r="N274" s="87">
        <v>2013</v>
      </c>
      <c r="O274" s="87">
        <v>2013</v>
      </c>
      <c r="P274" s="87">
        <v>2003</v>
      </c>
      <c r="Q274" s="87">
        <v>2013</v>
      </c>
      <c r="R274" s="87">
        <v>2013</v>
      </c>
      <c r="S274" s="87">
        <v>2013</v>
      </c>
      <c r="T274" s="87" t="s">
        <v>408</v>
      </c>
      <c r="U274" s="87">
        <v>2013</v>
      </c>
      <c r="V274" s="87">
        <v>2002</v>
      </c>
      <c r="W274" s="129">
        <v>2013</v>
      </c>
      <c r="X274" s="87">
        <v>2017</v>
      </c>
      <c r="Y274" s="87">
        <v>2012</v>
      </c>
      <c r="Z274" s="87">
        <v>2015</v>
      </c>
      <c r="AA274" s="87">
        <v>2015</v>
      </c>
      <c r="AB274" s="87">
        <v>2013</v>
      </c>
      <c r="AC274" s="87">
        <v>2013</v>
      </c>
      <c r="AD274" s="87">
        <v>2013</v>
      </c>
      <c r="AE274" s="87">
        <v>2013</v>
      </c>
      <c r="AF274" s="87">
        <v>2013</v>
      </c>
      <c r="AG274" s="87">
        <v>2013</v>
      </c>
      <c r="AH274" s="87">
        <v>2016</v>
      </c>
      <c r="AI274" s="87">
        <v>2016</v>
      </c>
      <c r="AJ274" s="87">
        <v>2016</v>
      </c>
      <c r="AK274" s="87">
        <v>2016</v>
      </c>
      <c r="AL274" s="87">
        <v>2013</v>
      </c>
      <c r="AM274" s="16"/>
      <c r="AN274" s="16"/>
      <c r="AO274" s="16"/>
      <c r="AP274" s="16"/>
      <c r="AQ274" s="16"/>
      <c r="AR274" s="16"/>
      <c r="AS274" s="16"/>
      <c r="AT274" s="16"/>
      <c r="AU274" s="16"/>
      <c r="AV274" s="16"/>
      <c r="AW274" s="16"/>
    </row>
    <row r="275" spans="1:49" x14ac:dyDescent="0.25">
      <c r="A275" s="138" t="s">
        <v>362</v>
      </c>
      <c r="B275" s="139" t="s">
        <v>337</v>
      </c>
      <c r="C275" s="140">
        <v>1621</v>
      </c>
      <c r="D275" s="87">
        <v>2012</v>
      </c>
      <c r="E275" s="87" t="s">
        <v>423</v>
      </c>
      <c r="F275" s="87" t="s">
        <v>811</v>
      </c>
      <c r="G275" s="87">
        <v>2012</v>
      </c>
      <c r="H275" s="87">
        <v>2012</v>
      </c>
      <c r="I275" s="129" t="s">
        <v>422</v>
      </c>
      <c r="J275" s="87">
        <v>2017</v>
      </c>
      <c r="K275" s="87">
        <v>2017</v>
      </c>
      <c r="L275" s="87">
        <v>2017</v>
      </c>
      <c r="M275" s="87">
        <v>2009</v>
      </c>
      <c r="N275" s="87">
        <v>2013</v>
      </c>
      <c r="O275" s="87">
        <v>2013</v>
      </c>
      <c r="P275" s="87">
        <v>2003</v>
      </c>
      <c r="Q275" s="87">
        <v>2013</v>
      </c>
      <c r="R275" s="87">
        <v>2013</v>
      </c>
      <c r="S275" s="87">
        <v>2013</v>
      </c>
      <c r="T275" s="87" t="s">
        <v>408</v>
      </c>
      <c r="U275" s="87">
        <v>2013</v>
      </c>
      <c r="V275" s="87">
        <v>2002</v>
      </c>
      <c r="W275" s="129">
        <v>2013</v>
      </c>
      <c r="X275" s="87">
        <v>2017</v>
      </c>
      <c r="Y275" s="87">
        <v>2012</v>
      </c>
      <c r="Z275" s="87">
        <v>2015</v>
      </c>
      <c r="AA275" s="87">
        <v>2015</v>
      </c>
      <c r="AB275" s="87">
        <v>2013</v>
      </c>
      <c r="AC275" s="87">
        <v>2013</v>
      </c>
      <c r="AD275" s="87">
        <v>2013</v>
      </c>
      <c r="AE275" s="87">
        <v>2013</v>
      </c>
      <c r="AF275" s="87">
        <v>2013</v>
      </c>
      <c r="AG275" s="87">
        <v>2013</v>
      </c>
      <c r="AH275" s="87">
        <v>2016</v>
      </c>
      <c r="AI275" s="87">
        <v>2016</v>
      </c>
      <c r="AJ275" s="87">
        <v>2016</v>
      </c>
      <c r="AK275" s="87">
        <v>2016</v>
      </c>
      <c r="AL275" s="87">
        <v>2013</v>
      </c>
      <c r="AM275" s="16"/>
      <c r="AN275" s="16"/>
      <c r="AO275" s="16"/>
      <c r="AP275" s="16"/>
      <c r="AQ275" s="16"/>
      <c r="AR275" s="16"/>
      <c r="AS275" s="16"/>
      <c r="AT275" s="16"/>
      <c r="AU275" s="16"/>
      <c r="AV275" s="16"/>
      <c r="AW275" s="16"/>
    </row>
    <row r="276" spans="1:49" x14ac:dyDescent="0.25">
      <c r="A276" s="138" t="s">
        <v>362</v>
      </c>
      <c r="B276" s="139" t="s">
        <v>224</v>
      </c>
      <c r="C276" s="140">
        <v>1622</v>
      </c>
      <c r="D276" s="87">
        <v>2012</v>
      </c>
      <c r="E276" s="87" t="s">
        <v>423</v>
      </c>
      <c r="F276" s="87" t="s">
        <v>812</v>
      </c>
      <c r="G276" s="87">
        <v>2012</v>
      </c>
      <c r="H276" s="87">
        <v>2012</v>
      </c>
      <c r="I276" s="129" t="s">
        <v>422</v>
      </c>
      <c r="J276" s="87">
        <v>2017</v>
      </c>
      <c r="K276" s="87">
        <v>2017</v>
      </c>
      <c r="L276" s="87">
        <v>2017</v>
      </c>
      <c r="M276" s="87">
        <v>2009</v>
      </c>
      <c r="N276" s="87">
        <v>2013</v>
      </c>
      <c r="O276" s="87">
        <v>2013</v>
      </c>
      <c r="P276" s="87">
        <v>2003</v>
      </c>
      <c r="Q276" s="87">
        <v>2013</v>
      </c>
      <c r="R276" s="87">
        <v>2013</v>
      </c>
      <c r="S276" s="87">
        <v>2013</v>
      </c>
      <c r="T276" s="87" t="s">
        <v>408</v>
      </c>
      <c r="U276" s="87">
        <v>2013</v>
      </c>
      <c r="V276" s="87">
        <v>2002</v>
      </c>
      <c r="W276" s="129">
        <v>2013</v>
      </c>
      <c r="X276" s="87">
        <v>2017</v>
      </c>
      <c r="Y276" s="87">
        <v>2012</v>
      </c>
      <c r="Z276" s="87">
        <v>2015</v>
      </c>
      <c r="AA276" s="87">
        <v>2015</v>
      </c>
      <c r="AB276" s="87">
        <v>2013</v>
      </c>
      <c r="AC276" s="87">
        <v>2013</v>
      </c>
      <c r="AD276" s="87">
        <v>2013</v>
      </c>
      <c r="AE276" s="87">
        <v>2013</v>
      </c>
      <c r="AF276" s="87">
        <v>2013</v>
      </c>
      <c r="AG276" s="87">
        <v>2013</v>
      </c>
      <c r="AH276" s="87">
        <v>2016</v>
      </c>
      <c r="AI276" s="87">
        <v>2016</v>
      </c>
      <c r="AJ276" s="87">
        <v>2016</v>
      </c>
      <c r="AK276" s="87">
        <v>2016</v>
      </c>
      <c r="AL276" s="87">
        <v>2013</v>
      </c>
      <c r="AM276" s="16"/>
      <c r="AN276" s="16"/>
      <c r="AO276" s="16"/>
      <c r="AP276" s="16"/>
      <c r="AQ276" s="16"/>
      <c r="AR276" s="16"/>
      <c r="AS276" s="16"/>
      <c r="AT276" s="16"/>
      <c r="AU276" s="16"/>
      <c r="AV276" s="16"/>
      <c r="AW276" s="16"/>
    </row>
    <row r="277" spans="1:49" x14ac:dyDescent="0.25">
      <c r="A277" s="138" t="s">
        <v>362</v>
      </c>
      <c r="B277" s="139" t="s">
        <v>382</v>
      </c>
      <c r="C277" s="140">
        <v>1623</v>
      </c>
      <c r="D277" s="87">
        <v>2012</v>
      </c>
      <c r="E277" s="87" t="s">
        <v>423</v>
      </c>
      <c r="F277" s="87" t="s">
        <v>813</v>
      </c>
      <c r="G277" s="87">
        <v>2012</v>
      </c>
      <c r="H277" s="87">
        <v>2012</v>
      </c>
      <c r="I277" s="129" t="s">
        <v>422</v>
      </c>
      <c r="J277" s="87">
        <v>2017</v>
      </c>
      <c r="K277" s="87">
        <v>2017</v>
      </c>
      <c r="L277" s="87">
        <v>2017</v>
      </c>
      <c r="M277" s="87">
        <v>2009</v>
      </c>
      <c r="N277" s="87">
        <v>2013</v>
      </c>
      <c r="O277" s="87">
        <v>2013</v>
      </c>
      <c r="P277" s="87">
        <v>2003</v>
      </c>
      <c r="Q277" s="87">
        <v>2013</v>
      </c>
      <c r="R277" s="87">
        <v>2013</v>
      </c>
      <c r="S277" s="87">
        <v>2013</v>
      </c>
      <c r="T277" s="87" t="s">
        <v>408</v>
      </c>
      <c r="U277" s="87">
        <v>2013</v>
      </c>
      <c r="V277" s="87">
        <v>2002</v>
      </c>
      <c r="W277" s="129">
        <v>2013</v>
      </c>
      <c r="X277" s="87">
        <v>2017</v>
      </c>
      <c r="Y277" s="87">
        <v>2012</v>
      </c>
      <c r="Z277" s="87">
        <v>2015</v>
      </c>
      <c r="AA277" s="87">
        <v>2015</v>
      </c>
      <c r="AB277" s="87">
        <v>2013</v>
      </c>
      <c r="AC277" s="87">
        <v>2013</v>
      </c>
      <c r="AD277" s="87">
        <v>2013</v>
      </c>
      <c r="AE277" s="87">
        <v>2013</v>
      </c>
      <c r="AF277" s="87">
        <v>2013</v>
      </c>
      <c r="AG277" s="87">
        <v>2013</v>
      </c>
      <c r="AH277" s="87">
        <v>2016</v>
      </c>
      <c r="AI277" s="87">
        <v>2016</v>
      </c>
      <c r="AJ277" s="87">
        <v>2016</v>
      </c>
      <c r="AK277" s="87">
        <v>2016</v>
      </c>
      <c r="AL277" s="87">
        <v>2013</v>
      </c>
      <c r="AM277" s="16"/>
      <c r="AN277" s="16"/>
      <c r="AO277" s="16"/>
      <c r="AP277" s="16"/>
      <c r="AQ277" s="16"/>
      <c r="AR277" s="16"/>
      <c r="AS277" s="16"/>
      <c r="AT277" s="16"/>
      <c r="AU277" s="16"/>
      <c r="AV277" s="16"/>
      <c r="AW277" s="16"/>
    </row>
    <row r="278" spans="1:49" x14ac:dyDescent="0.25">
      <c r="A278" s="138" t="s">
        <v>362</v>
      </c>
      <c r="B278" s="139" t="s">
        <v>383</v>
      </c>
      <c r="C278" s="140">
        <v>1624</v>
      </c>
      <c r="D278" s="87">
        <v>2012</v>
      </c>
      <c r="E278" s="87" t="s">
        <v>423</v>
      </c>
      <c r="F278" s="87" t="s">
        <v>814</v>
      </c>
      <c r="G278" s="87">
        <v>2012</v>
      </c>
      <c r="H278" s="87">
        <v>2012</v>
      </c>
      <c r="I278" s="129" t="s">
        <v>422</v>
      </c>
      <c r="J278" s="87">
        <v>2017</v>
      </c>
      <c r="K278" s="87">
        <v>2017</v>
      </c>
      <c r="L278" s="87">
        <v>2017</v>
      </c>
      <c r="M278" s="87">
        <v>2009</v>
      </c>
      <c r="N278" s="87">
        <v>2013</v>
      </c>
      <c r="O278" s="87">
        <v>2013</v>
      </c>
      <c r="P278" s="87">
        <v>2003</v>
      </c>
      <c r="Q278" s="87">
        <v>2013</v>
      </c>
      <c r="R278" s="87">
        <v>2013</v>
      </c>
      <c r="S278" s="87">
        <v>2013</v>
      </c>
      <c r="T278" s="87" t="s">
        <v>408</v>
      </c>
      <c r="U278" s="87">
        <v>2013</v>
      </c>
      <c r="V278" s="87">
        <v>2002</v>
      </c>
      <c r="W278" s="129">
        <v>2013</v>
      </c>
      <c r="X278" s="87">
        <v>2017</v>
      </c>
      <c r="Y278" s="87">
        <v>2012</v>
      </c>
      <c r="Z278" s="87">
        <v>2015</v>
      </c>
      <c r="AA278" s="87">
        <v>2015</v>
      </c>
      <c r="AB278" s="87">
        <v>2013</v>
      </c>
      <c r="AC278" s="87">
        <v>2013</v>
      </c>
      <c r="AD278" s="87">
        <v>2013</v>
      </c>
      <c r="AE278" s="87">
        <v>2013</v>
      </c>
      <c r="AF278" s="87">
        <v>2013</v>
      </c>
      <c r="AG278" s="87">
        <v>2013</v>
      </c>
      <c r="AH278" s="87">
        <v>2016</v>
      </c>
      <c r="AI278" s="87">
        <v>2016</v>
      </c>
      <c r="AJ278" s="87">
        <v>2016</v>
      </c>
      <c r="AK278" s="87">
        <v>2016</v>
      </c>
      <c r="AL278" s="87">
        <v>2013</v>
      </c>
      <c r="AM278" s="16"/>
      <c r="AN278" s="16"/>
      <c r="AO278" s="16"/>
      <c r="AP278" s="16"/>
      <c r="AQ278" s="16"/>
      <c r="AR278" s="16"/>
      <c r="AS278" s="16"/>
      <c r="AT278" s="16"/>
      <c r="AU278" s="16"/>
      <c r="AV278" s="16"/>
      <c r="AW278" s="16"/>
    </row>
    <row r="279" spans="1:49" x14ac:dyDescent="0.25">
      <c r="A279" s="138" t="s">
        <v>362</v>
      </c>
      <c r="B279" s="139" t="s">
        <v>226</v>
      </c>
      <c r="C279" s="140">
        <v>1625</v>
      </c>
      <c r="D279" s="87">
        <v>2012</v>
      </c>
      <c r="E279" s="87" t="s">
        <v>423</v>
      </c>
      <c r="F279" s="87" t="s">
        <v>815</v>
      </c>
      <c r="G279" s="87">
        <v>2012</v>
      </c>
      <c r="H279" s="87">
        <v>2012</v>
      </c>
      <c r="I279" s="129" t="s">
        <v>422</v>
      </c>
      <c r="J279" s="87">
        <v>2017</v>
      </c>
      <c r="K279" s="87">
        <v>2017</v>
      </c>
      <c r="L279" s="87">
        <v>2017</v>
      </c>
      <c r="M279" s="87">
        <v>2009</v>
      </c>
      <c r="N279" s="87">
        <v>2013</v>
      </c>
      <c r="O279" s="87">
        <v>2013</v>
      </c>
      <c r="P279" s="87">
        <v>2003</v>
      </c>
      <c r="Q279" s="87">
        <v>2013</v>
      </c>
      <c r="R279" s="87">
        <v>2013</v>
      </c>
      <c r="S279" s="87">
        <v>2013</v>
      </c>
      <c r="T279" s="87" t="s">
        <v>408</v>
      </c>
      <c r="U279" s="87">
        <v>2013</v>
      </c>
      <c r="V279" s="87">
        <v>2002</v>
      </c>
      <c r="W279" s="129">
        <v>2013</v>
      </c>
      <c r="X279" s="87">
        <v>2017</v>
      </c>
      <c r="Y279" s="87">
        <v>2012</v>
      </c>
      <c r="Z279" s="87">
        <v>2015</v>
      </c>
      <c r="AA279" s="87">
        <v>2015</v>
      </c>
      <c r="AB279" s="87">
        <v>2013</v>
      </c>
      <c r="AC279" s="87">
        <v>2013</v>
      </c>
      <c r="AD279" s="87">
        <v>2013</v>
      </c>
      <c r="AE279" s="87">
        <v>2013</v>
      </c>
      <c r="AF279" s="87">
        <v>2013</v>
      </c>
      <c r="AG279" s="87">
        <v>2013</v>
      </c>
      <c r="AH279" s="87">
        <v>2016</v>
      </c>
      <c r="AI279" s="87">
        <v>2016</v>
      </c>
      <c r="AJ279" s="87">
        <v>2016</v>
      </c>
      <c r="AK279" s="87">
        <v>2016</v>
      </c>
      <c r="AL279" s="87">
        <v>2013</v>
      </c>
      <c r="AM279" s="16"/>
      <c r="AN279" s="16"/>
      <c r="AO279" s="16"/>
      <c r="AP279" s="16"/>
      <c r="AQ279" s="16"/>
      <c r="AR279" s="16"/>
      <c r="AS279" s="16"/>
      <c r="AT279" s="16"/>
      <c r="AU279" s="16"/>
      <c r="AV279" s="16"/>
      <c r="AW279" s="16"/>
    </row>
    <row r="280" spans="1:49" x14ac:dyDescent="0.25">
      <c r="A280" s="138" t="s">
        <v>362</v>
      </c>
      <c r="B280" s="139" t="s">
        <v>384</v>
      </c>
      <c r="C280" s="140">
        <v>1626</v>
      </c>
      <c r="D280" s="87">
        <v>2012</v>
      </c>
      <c r="E280" s="87" t="s">
        <v>423</v>
      </c>
      <c r="F280" s="87" t="s">
        <v>816</v>
      </c>
      <c r="G280" s="87">
        <v>2012</v>
      </c>
      <c r="H280" s="87">
        <v>2012</v>
      </c>
      <c r="I280" s="129" t="s">
        <v>422</v>
      </c>
      <c r="J280" s="87">
        <v>2017</v>
      </c>
      <c r="K280" s="87">
        <v>2017</v>
      </c>
      <c r="L280" s="87">
        <v>2017</v>
      </c>
      <c r="M280" s="87">
        <v>2009</v>
      </c>
      <c r="N280" s="87">
        <v>2013</v>
      </c>
      <c r="O280" s="87">
        <v>2013</v>
      </c>
      <c r="P280" s="87">
        <v>2003</v>
      </c>
      <c r="Q280" s="87">
        <v>2013</v>
      </c>
      <c r="R280" s="87">
        <v>2013</v>
      </c>
      <c r="S280" s="87">
        <v>2013</v>
      </c>
      <c r="T280" s="87" t="s">
        <v>408</v>
      </c>
      <c r="U280" s="87">
        <v>2013</v>
      </c>
      <c r="V280" s="87">
        <v>2002</v>
      </c>
      <c r="W280" s="129">
        <v>2013</v>
      </c>
      <c r="X280" s="87">
        <v>2017</v>
      </c>
      <c r="Y280" s="87">
        <v>2012</v>
      </c>
      <c r="Z280" s="87">
        <v>2015</v>
      </c>
      <c r="AA280" s="87">
        <v>2015</v>
      </c>
      <c r="AB280" s="87">
        <v>2013</v>
      </c>
      <c r="AC280" s="87">
        <v>2013</v>
      </c>
      <c r="AD280" s="87">
        <v>2013</v>
      </c>
      <c r="AE280" s="87">
        <v>2013</v>
      </c>
      <c r="AF280" s="87">
        <v>2013</v>
      </c>
      <c r="AG280" s="87">
        <v>2013</v>
      </c>
      <c r="AH280" s="87">
        <v>2016</v>
      </c>
      <c r="AI280" s="87">
        <v>2016</v>
      </c>
      <c r="AJ280" s="87">
        <v>2016</v>
      </c>
      <c r="AK280" s="87">
        <v>2016</v>
      </c>
      <c r="AL280" s="87">
        <v>2013</v>
      </c>
      <c r="AM280" s="16"/>
      <c r="AN280" s="16"/>
      <c r="AO280" s="16"/>
      <c r="AP280" s="16"/>
      <c r="AQ280" s="16"/>
      <c r="AR280" s="16"/>
      <c r="AS280" s="16"/>
      <c r="AT280" s="16"/>
      <c r="AU280" s="16"/>
      <c r="AV280" s="16"/>
      <c r="AW280" s="16"/>
    </row>
    <row r="281" spans="1:49" x14ac:dyDescent="0.25">
      <c r="A281" s="138" t="s">
        <v>362</v>
      </c>
      <c r="B281" s="139" t="s">
        <v>385</v>
      </c>
      <c r="C281" s="140">
        <v>1627</v>
      </c>
      <c r="D281" s="87">
        <v>2012</v>
      </c>
      <c r="E281" s="87" t="s">
        <v>423</v>
      </c>
      <c r="F281" s="87" t="s">
        <v>817</v>
      </c>
      <c r="G281" s="87">
        <v>2012</v>
      </c>
      <c r="H281" s="87">
        <v>2012</v>
      </c>
      <c r="I281" s="129" t="s">
        <v>422</v>
      </c>
      <c r="J281" s="87">
        <v>2017</v>
      </c>
      <c r="K281" s="87">
        <v>2017</v>
      </c>
      <c r="L281" s="87">
        <v>2017</v>
      </c>
      <c r="M281" s="87">
        <v>2009</v>
      </c>
      <c r="N281" s="87">
        <v>2013</v>
      </c>
      <c r="O281" s="87">
        <v>2013</v>
      </c>
      <c r="P281" s="87">
        <v>2003</v>
      </c>
      <c r="Q281" s="87">
        <v>2013</v>
      </c>
      <c r="R281" s="87">
        <v>2013</v>
      </c>
      <c r="S281" s="87">
        <v>2013</v>
      </c>
      <c r="T281" s="87" t="s">
        <v>408</v>
      </c>
      <c r="U281" s="87">
        <v>2013</v>
      </c>
      <c r="V281" s="87">
        <v>2002</v>
      </c>
      <c r="W281" s="129">
        <v>2013</v>
      </c>
      <c r="X281" s="87">
        <v>2017</v>
      </c>
      <c r="Y281" s="87">
        <v>2012</v>
      </c>
      <c r="Z281" s="87">
        <v>2015</v>
      </c>
      <c r="AA281" s="87">
        <v>2015</v>
      </c>
      <c r="AB281" s="87">
        <v>2013</v>
      </c>
      <c r="AC281" s="87">
        <v>2013</v>
      </c>
      <c r="AD281" s="87">
        <v>2013</v>
      </c>
      <c r="AE281" s="87">
        <v>2013</v>
      </c>
      <c r="AF281" s="87">
        <v>2013</v>
      </c>
      <c r="AG281" s="87">
        <v>2013</v>
      </c>
      <c r="AH281" s="87">
        <v>2016</v>
      </c>
      <c r="AI281" s="87">
        <v>2016</v>
      </c>
      <c r="AJ281" s="87">
        <v>2016</v>
      </c>
      <c r="AK281" s="87">
        <v>2016</v>
      </c>
      <c r="AL281" s="87">
        <v>2013</v>
      </c>
      <c r="AM281" s="16"/>
      <c r="AN281" s="16"/>
      <c r="AO281" s="16"/>
      <c r="AP281" s="16"/>
      <c r="AQ281" s="16"/>
      <c r="AR281" s="16"/>
      <c r="AS281" s="16"/>
      <c r="AT281" s="16"/>
      <c r="AU281" s="16"/>
      <c r="AV281" s="16"/>
      <c r="AW281" s="16"/>
    </row>
    <row r="282" spans="1:49" x14ac:dyDescent="0.25">
      <c r="A282" s="138" t="s">
        <v>362</v>
      </c>
      <c r="B282" s="139" t="s">
        <v>386</v>
      </c>
      <c r="C282" s="140">
        <v>1628</v>
      </c>
      <c r="D282" s="87">
        <v>2012</v>
      </c>
      <c r="E282" s="87" t="s">
        <v>423</v>
      </c>
      <c r="F282" s="87" t="s">
        <v>818</v>
      </c>
      <c r="G282" s="87">
        <v>2012</v>
      </c>
      <c r="H282" s="87">
        <v>2012</v>
      </c>
      <c r="I282" s="129" t="s">
        <v>422</v>
      </c>
      <c r="J282" s="87">
        <v>2017</v>
      </c>
      <c r="K282" s="87">
        <v>2017</v>
      </c>
      <c r="L282" s="87">
        <v>2017</v>
      </c>
      <c r="M282" s="87">
        <v>2009</v>
      </c>
      <c r="N282" s="87">
        <v>2013</v>
      </c>
      <c r="O282" s="87">
        <v>2013</v>
      </c>
      <c r="P282" s="87">
        <v>2003</v>
      </c>
      <c r="Q282" s="87">
        <v>2013</v>
      </c>
      <c r="R282" s="87">
        <v>2013</v>
      </c>
      <c r="S282" s="87">
        <v>2013</v>
      </c>
      <c r="T282" s="87" t="s">
        <v>408</v>
      </c>
      <c r="U282" s="87">
        <v>2013</v>
      </c>
      <c r="V282" s="87">
        <v>2002</v>
      </c>
      <c r="W282" s="129">
        <v>2013</v>
      </c>
      <c r="X282" s="87">
        <v>2017</v>
      </c>
      <c r="Y282" s="87">
        <v>2012</v>
      </c>
      <c r="Z282" s="87">
        <v>2015</v>
      </c>
      <c r="AA282" s="87">
        <v>2015</v>
      </c>
      <c r="AB282" s="87">
        <v>2013</v>
      </c>
      <c r="AC282" s="87">
        <v>2013</v>
      </c>
      <c r="AD282" s="87">
        <v>2013</v>
      </c>
      <c r="AE282" s="87">
        <v>2013</v>
      </c>
      <c r="AF282" s="87">
        <v>2013</v>
      </c>
      <c r="AG282" s="87">
        <v>2013</v>
      </c>
      <c r="AH282" s="87">
        <v>2016</v>
      </c>
      <c r="AI282" s="87">
        <v>2016</v>
      </c>
      <c r="AJ282" s="87">
        <v>2016</v>
      </c>
      <c r="AK282" s="87">
        <v>2016</v>
      </c>
      <c r="AL282" s="87">
        <v>2013</v>
      </c>
      <c r="AM282" s="16"/>
      <c r="AN282" s="16"/>
      <c r="AO282" s="16"/>
      <c r="AP282" s="16"/>
      <c r="AQ282" s="16"/>
      <c r="AR282" s="16"/>
      <c r="AS282" s="16"/>
      <c r="AT282" s="16"/>
      <c r="AU282" s="16"/>
      <c r="AV282" s="16"/>
      <c r="AW282" s="16"/>
    </row>
    <row r="283" spans="1:49" x14ac:dyDescent="0.25">
      <c r="A283" s="138" t="s">
        <v>387</v>
      </c>
      <c r="B283" s="139" t="s">
        <v>388</v>
      </c>
      <c r="C283" s="140">
        <v>1701</v>
      </c>
      <c r="D283" s="87">
        <v>2012</v>
      </c>
      <c r="E283" s="87" t="s">
        <v>423</v>
      </c>
      <c r="F283" s="87" t="s">
        <v>819</v>
      </c>
      <c r="G283" s="87">
        <v>2012</v>
      </c>
      <c r="H283" s="87">
        <v>2012</v>
      </c>
      <c r="I283" s="129" t="s">
        <v>422</v>
      </c>
      <c r="J283" s="87">
        <v>2017</v>
      </c>
      <c r="K283" s="87">
        <v>2017</v>
      </c>
      <c r="L283" s="87">
        <v>2017</v>
      </c>
      <c r="M283" s="87">
        <v>2009</v>
      </c>
      <c r="N283" s="87">
        <v>2013</v>
      </c>
      <c r="O283" s="87">
        <v>2013</v>
      </c>
      <c r="P283" s="87">
        <v>2003</v>
      </c>
      <c r="Q283" s="87">
        <v>2013</v>
      </c>
      <c r="R283" s="87">
        <v>2013</v>
      </c>
      <c r="S283" s="87">
        <v>2013</v>
      </c>
      <c r="T283" s="87" t="s">
        <v>408</v>
      </c>
      <c r="U283" s="87">
        <v>2013</v>
      </c>
      <c r="V283" s="87">
        <v>2002</v>
      </c>
      <c r="W283" s="129">
        <v>2013</v>
      </c>
      <c r="X283" s="87">
        <v>2017</v>
      </c>
      <c r="Y283" s="87">
        <v>2012</v>
      </c>
      <c r="Z283" s="87">
        <v>2015</v>
      </c>
      <c r="AA283" s="87">
        <v>2015</v>
      </c>
      <c r="AB283" s="87">
        <v>2013</v>
      </c>
      <c r="AC283" s="87">
        <v>2013</v>
      </c>
      <c r="AD283" s="87">
        <v>2013</v>
      </c>
      <c r="AE283" s="87">
        <v>2013</v>
      </c>
      <c r="AF283" s="87">
        <v>2013</v>
      </c>
      <c r="AG283" s="87">
        <v>2013</v>
      </c>
      <c r="AH283" s="87">
        <v>2016</v>
      </c>
      <c r="AI283" s="87">
        <v>2016</v>
      </c>
      <c r="AJ283" s="87">
        <v>2016</v>
      </c>
      <c r="AK283" s="87">
        <v>2016</v>
      </c>
      <c r="AL283" s="87">
        <v>2013</v>
      </c>
      <c r="AM283" s="16"/>
      <c r="AN283" s="16"/>
      <c r="AO283" s="16"/>
      <c r="AP283" s="16"/>
      <c r="AQ283" s="16"/>
      <c r="AR283" s="16"/>
      <c r="AS283" s="16"/>
      <c r="AT283" s="16"/>
      <c r="AU283" s="16"/>
      <c r="AV283" s="16"/>
      <c r="AW283" s="16"/>
    </row>
    <row r="284" spans="1:49" x14ac:dyDescent="0.25">
      <c r="A284" s="138" t="s">
        <v>387</v>
      </c>
      <c r="B284" s="139" t="s">
        <v>389</v>
      </c>
      <c r="C284" s="140">
        <v>1702</v>
      </c>
      <c r="D284" s="87">
        <v>2012</v>
      </c>
      <c r="E284" s="87" t="s">
        <v>423</v>
      </c>
      <c r="F284" s="87" t="s">
        <v>820</v>
      </c>
      <c r="G284" s="87">
        <v>2012</v>
      </c>
      <c r="H284" s="87">
        <v>2012</v>
      </c>
      <c r="I284" s="129" t="s">
        <v>422</v>
      </c>
      <c r="J284" s="87">
        <v>2017</v>
      </c>
      <c r="K284" s="87">
        <v>2017</v>
      </c>
      <c r="L284" s="87">
        <v>2017</v>
      </c>
      <c r="M284" s="87">
        <v>2009</v>
      </c>
      <c r="N284" s="87">
        <v>2013</v>
      </c>
      <c r="O284" s="87">
        <v>2013</v>
      </c>
      <c r="P284" s="87">
        <v>2003</v>
      </c>
      <c r="Q284" s="87">
        <v>2013</v>
      </c>
      <c r="R284" s="87">
        <v>2013</v>
      </c>
      <c r="S284" s="87">
        <v>2013</v>
      </c>
      <c r="T284" s="87" t="s">
        <v>408</v>
      </c>
      <c r="U284" s="87">
        <v>2013</v>
      </c>
      <c r="V284" s="87">
        <v>2002</v>
      </c>
      <c r="W284" s="129">
        <v>2013</v>
      </c>
      <c r="X284" s="87">
        <v>2017</v>
      </c>
      <c r="Y284" s="87">
        <v>2012</v>
      </c>
      <c r="Z284" s="87">
        <v>2015</v>
      </c>
      <c r="AA284" s="87">
        <v>2015</v>
      </c>
      <c r="AB284" s="87">
        <v>2013</v>
      </c>
      <c r="AC284" s="87">
        <v>2013</v>
      </c>
      <c r="AD284" s="87">
        <v>2013</v>
      </c>
      <c r="AE284" s="87">
        <v>2013</v>
      </c>
      <c r="AF284" s="87">
        <v>2013</v>
      </c>
      <c r="AG284" s="87">
        <v>2013</v>
      </c>
      <c r="AH284" s="87">
        <v>2016</v>
      </c>
      <c r="AI284" s="87">
        <v>2016</v>
      </c>
      <c r="AJ284" s="87">
        <v>2016</v>
      </c>
      <c r="AK284" s="87">
        <v>2016</v>
      </c>
      <c r="AL284" s="87">
        <v>2013</v>
      </c>
      <c r="AM284" s="16"/>
      <c r="AN284" s="16"/>
      <c r="AO284" s="16"/>
      <c r="AP284" s="16"/>
      <c r="AQ284" s="16"/>
      <c r="AR284" s="16"/>
      <c r="AS284" s="16"/>
      <c r="AT284" s="16"/>
      <c r="AU284" s="16"/>
      <c r="AV284" s="16"/>
      <c r="AW284" s="16"/>
    </row>
    <row r="285" spans="1:49" x14ac:dyDescent="0.25">
      <c r="A285" s="138" t="s">
        <v>387</v>
      </c>
      <c r="B285" s="139" t="s">
        <v>390</v>
      </c>
      <c r="C285" s="140">
        <v>1703</v>
      </c>
      <c r="D285" s="87">
        <v>2012</v>
      </c>
      <c r="E285" s="87" t="s">
        <v>423</v>
      </c>
      <c r="F285" s="87" t="s">
        <v>821</v>
      </c>
      <c r="G285" s="87">
        <v>2012</v>
      </c>
      <c r="H285" s="87">
        <v>2012</v>
      </c>
      <c r="I285" s="129" t="s">
        <v>422</v>
      </c>
      <c r="J285" s="87">
        <v>2017</v>
      </c>
      <c r="K285" s="87">
        <v>2017</v>
      </c>
      <c r="L285" s="87">
        <v>2017</v>
      </c>
      <c r="M285" s="87">
        <v>2009</v>
      </c>
      <c r="N285" s="87">
        <v>2013</v>
      </c>
      <c r="O285" s="87">
        <v>2013</v>
      </c>
      <c r="P285" s="87">
        <v>2003</v>
      </c>
      <c r="Q285" s="87">
        <v>2013</v>
      </c>
      <c r="R285" s="87">
        <v>2013</v>
      </c>
      <c r="S285" s="87">
        <v>2013</v>
      </c>
      <c r="T285" s="87" t="s">
        <v>408</v>
      </c>
      <c r="U285" s="87">
        <v>2013</v>
      </c>
      <c r="V285" s="87">
        <v>2002</v>
      </c>
      <c r="W285" s="129">
        <v>2013</v>
      </c>
      <c r="X285" s="87">
        <v>2017</v>
      </c>
      <c r="Y285" s="87">
        <v>2012</v>
      </c>
      <c r="Z285" s="87">
        <v>2015</v>
      </c>
      <c r="AA285" s="87">
        <v>2015</v>
      </c>
      <c r="AB285" s="87">
        <v>2013</v>
      </c>
      <c r="AC285" s="87">
        <v>2013</v>
      </c>
      <c r="AD285" s="87">
        <v>2013</v>
      </c>
      <c r="AE285" s="87">
        <v>2013</v>
      </c>
      <c r="AF285" s="87">
        <v>2013</v>
      </c>
      <c r="AG285" s="87">
        <v>2013</v>
      </c>
      <c r="AH285" s="87">
        <v>2016</v>
      </c>
      <c r="AI285" s="87">
        <v>2016</v>
      </c>
      <c r="AJ285" s="87">
        <v>2016</v>
      </c>
      <c r="AK285" s="87">
        <v>2016</v>
      </c>
      <c r="AL285" s="87">
        <v>2013</v>
      </c>
      <c r="AM285" s="16"/>
      <c r="AN285" s="16"/>
      <c r="AO285" s="16"/>
      <c r="AP285" s="16"/>
      <c r="AQ285" s="16"/>
      <c r="AR285" s="16"/>
      <c r="AS285" s="16"/>
      <c r="AT285" s="16"/>
      <c r="AU285" s="16"/>
      <c r="AV285" s="16"/>
      <c r="AW285" s="16"/>
    </row>
    <row r="286" spans="1:49" x14ac:dyDescent="0.25">
      <c r="A286" s="138" t="s">
        <v>387</v>
      </c>
      <c r="B286" s="139" t="s">
        <v>391</v>
      </c>
      <c r="C286" s="140">
        <v>1704</v>
      </c>
      <c r="D286" s="87">
        <v>2012</v>
      </c>
      <c r="E286" s="87" t="s">
        <v>423</v>
      </c>
      <c r="F286" s="87" t="s">
        <v>822</v>
      </c>
      <c r="G286" s="87">
        <v>2012</v>
      </c>
      <c r="H286" s="87">
        <v>2012</v>
      </c>
      <c r="I286" s="129" t="s">
        <v>422</v>
      </c>
      <c r="J286" s="87">
        <v>2017</v>
      </c>
      <c r="K286" s="87">
        <v>2017</v>
      </c>
      <c r="L286" s="87">
        <v>2017</v>
      </c>
      <c r="M286" s="87">
        <v>2009</v>
      </c>
      <c r="N286" s="87">
        <v>2013</v>
      </c>
      <c r="O286" s="87">
        <v>2013</v>
      </c>
      <c r="P286" s="87">
        <v>2003</v>
      </c>
      <c r="Q286" s="87">
        <v>2013</v>
      </c>
      <c r="R286" s="87">
        <v>2013</v>
      </c>
      <c r="S286" s="87">
        <v>2013</v>
      </c>
      <c r="T286" s="87" t="s">
        <v>408</v>
      </c>
      <c r="U286" s="87">
        <v>2013</v>
      </c>
      <c r="V286" s="87">
        <v>2002</v>
      </c>
      <c r="W286" s="129">
        <v>2013</v>
      </c>
      <c r="X286" s="87">
        <v>2017</v>
      </c>
      <c r="Y286" s="87">
        <v>2012</v>
      </c>
      <c r="Z286" s="87">
        <v>2015</v>
      </c>
      <c r="AA286" s="87">
        <v>2015</v>
      </c>
      <c r="AB286" s="87">
        <v>2013</v>
      </c>
      <c r="AC286" s="87">
        <v>2013</v>
      </c>
      <c r="AD286" s="87">
        <v>2013</v>
      </c>
      <c r="AE286" s="87">
        <v>2013</v>
      </c>
      <c r="AF286" s="87">
        <v>2013</v>
      </c>
      <c r="AG286" s="87">
        <v>2013</v>
      </c>
      <c r="AH286" s="87">
        <v>2016</v>
      </c>
      <c r="AI286" s="87">
        <v>2016</v>
      </c>
      <c r="AJ286" s="87">
        <v>2016</v>
      </c>
      <c r="AK286" s="87">
        <v>2016</v>
      </c>
      <c r="AL286" s="87">
        <v>2013</v>
      </c>
      <c r="AM286" s="16"/>
      <c r="AN286" s="16"/>
      <c r="AO286" s="16"/>
      <c r="AP286" s="16"/>
      <c r="AQ286" s="16"/>
      <c r="AR286" s="16"/>
      <c r="AS286" s="16"/>
      <c r="AT286" s="16"/>
      <c r="AU286" s="16"/>
      <c r="AV286" s="16"/>
      <c r="AW286" s="16"/>
    </row>
    <row r="287" spans="1:49" x14ac:dyDescent="0.25">
      <c r="A287" s="138" t="s">
        <v>387</v>
      </c>
      <c r="B287" s="139" t="s">
        <v>392</v>
      </c>
      <c r="C287" s="140">
        <v>1705</v>
      </c>
      <c r="D287" s="87">
        <v>2012</v>
      </c>
      <c r="E287" s="87" t="s">
        <v>423</v>
      </c>
      <c r="F287" s="87" t="s">
        <v>823</v>
      </c>
      <c r="G287" s="87">
        <v>2012</v>
      </c>
      <c r="H287" s="87">
        <v>2012</v>
      </c>
      <c r="I287" s="129" t="s">
        <v>422</v>
      </c>
      <c r="J287" s="87">
        <v>2017</v>
      </c>
      <c r="K287" s="87">
        <v>2017</v>
      </c>
      <c r="L287" s="87">
        <v>2017</v>
      </c>
      <c r="M287" s="87">
        <v>2009</v>
      </c>
      <c r="N287" s="87">
        <v>2013</v>
      </c>
      <c r="O287" s="87">
        <v>2013</v>
      </c>
      <c r="P287" s="87">
        <v>2003</v>
      </c>
      <c r="Q287" s="87">
        <v>2013</v>
      </c>
      <c r="R287" s="87">
        <v>2013</v>
      </c>
      <c r="S287" s="87">
        <v>2013</v>
      </c>
      <c r="T287" s="87" t="s">
        <v>408</v>
      </c>
      <c r="U287" s="87">
        <v>2013</v>
      </c>
      <c r="V287" s="87">
        <v>2002</v>
      </c>
      <c r="W287" s="129">
        <v>2013</v>
      </c>
      <c r="X287" s="87">
        <v>2017</v>
      </c>
      <c r="Y287" s="87">
        <v>2012</v>
      </c>
      <c r="Z287" s="87">
        <v>2015</v>
      </c>
      <c r="AA287" s="87">
        <v>2015</v>
      </c>
      <c r="AB287" s="87">
        <v>2013</v>
      </c>
      <c r="AC287" s="87">
        <v>2013</v>
      </c>
      <c r="AD287" s="87">
        <v>2013</v>
      </c>
      <c r="AE287" s="87">
        <v>2013</v>
      </c>
      <c r="AF287" s="87">
        <v>2013</v>
      </c>
      <c r="AG287" s="87">
        <v>2013</v>
      </c>
      <c r="AH287" s="87">
        <v>2016</v>
      </c>
      <c r="AI287" s="87">
        <v>2016</v>
      </c>
      <c r="AJ287" s="87">
        <v>2016</v>
      </c>
      <c r="AK287" s="87">
        <v>2016</v>
      </c>
      <c r="AL287" s="87">
        <v>2013</v>
      </c>
      <c r="AM287" s="16"/>
      <c r="AN287" s="16"/>
      <c r="AO287" s="16"/>
      <c r="AP287" s="16"/>
      <c r="AQ287" s="16"/>
      <c r="AR287" s="16"/>
      <c r="AS287" s="16"/>
      <c r="AT287" s="16"/>
      <c r="AU287" s="16"/>
      <c r="AV287" s="16"/>
      <c r="AW287" s="16"/>
    </row>
    <row r="288" spans="1:49" x14ac:dyDescent="0.25">
      <c r="A288" s="138" t="s">
        <v>387</v>
      </c>
      <c r="B288" s="139" t="s">
        <v>393</v>
      </c>
      <c r="C288" s="140">
        <v>1706</v>
      </c>
      <c r="D288" s="87">
        <v>2012</v>
      </c>
      <c r="E288" s="87" t="s">
        <v>423</v>
      </c>
      <c r="F288" s="87" t="s">
        <v>824</v>
      </c>
      <c r="G288" s="87">
        <v>2012</v>
      </c>
      <c r="H288" s="87">
        <v>2012</v>
      </c>
      <c r="I288" s="129" t="s">
        <v>422</v>
      </c>
      <c r="J288" s="87">
        <v>2017</v>
      </c>
      <c r="K288" s="87">
        <v>2017</v>
      </c>
      <c r="L288" s="87">
        <v>2017</v>
      </c>
      <c r="M288" s="87">
        <v>2009</v>
      </c>
      <c r="N288" s="87">
        <v>2013</v>
      </c>
      <c r="O288" s="87">
        <v>2013</v>
      </c>
      <c r="P288" s="87">
        <v>2003</v>
      </c>
      <c r="Q288" s="87">
        <v>2013</v>
      </c>
      <c r="R288" s="87">
        <v>2013</v>
      </c>
      <c r="S288" s="87">
        <v>2013</v>
      </c>
      <c r="T288" s="87" t="s">
        <v>408</v>
      </c>
      <c r="U288" s="87">
        <v>2013</v>
      </c>
      <c r="V288" s="87">
        <v>2002</v>
      </c>
      <c r="W288" s="129">
        <v>2013</v>
      </c>
      <c r="X288" s="87">
        <v>2017</v>
      </c>
      <c r="Y288" s="87">
        <v>2012</v>
      </c>
      <c r="Z288" s="87">
        <v>2015</v>
      </c>
      <c r="AA288" s="87">
        <v>2015</v>
      </c>
      <c r="AB288" s="87">
        <v>2013</v>
      </c>
      <c r="AC288" s="87">
        <v>2013</v>
      </c>
      <c r="AD288" s="87">
        <v>2013</v>
      </c>
      <c r="AE288" s="87">
        <v>2013</v>
      </c>
      <c r="AF288" s="87">
        <v>2013</v>
      </c>
      <c r="AG288" s="87">
        <v>2013</v>
      </c>
      <c r="AH288" s="87">
        <v>2016</v>
      </c>
      <c r="AI288" s="87">
        <v>2016</v>
      </c>
      <c r="AJ288" s="87">
        <v>2016</v>
      </c>
      <c r="AK288" s="87">
        <v>2016</v>
      </c>
      <c r="AL288" s="87">
        <v>2013</v>
      </c>
      <c r="AM288" s="16"/>
      <c r="AN288" s="16"/>
      <c r="AO288" s="16"/>
      <c r="AP288" s="16"/>
      <c r="AQ288" s="16"/>
      <c r="AR288" s="16"/>
      <c r="AS288" s="16"/>
      <c r="AT288" s="16"/>
      <c r="AU288" s="16"/>
      <c r="AV288" s="16"/>
      <c r="AW288" s="16"/>
    </row>
    <row r="289" spans="1:49" x14ac:dyDescent="0.25">
      <c r="A289" s="138" t="s">
        <v>387</v>
      </c>
      <c r="B289" s="139" t="s">
        <v>394</v>
      </c>
      <c r="C289" s="140">
        <v>1707</v>
      </c>
      <c r="D289" s="87">
        <v>2012</v>
      </c>
      <c r="E289" s="87" t="s">
        <v>423</v>
      </c>
      <c r="F289" s="87" t="s">
        <v>825</v>
      </c>
      <c r="G289" s="87">
        <v>2012</v>
      </c>
      <c r="H289" s="87">
        <v>2012</v>
      </c>
      <c r="I289" s="129" t="s">
        <v>422</v>
      </c>
      <c r="J289" s="87">
        <v>2017</v>
      </c>
      <c r="K289" s="87">
        <v>2017</v>
      </c>
      <c r="L289" s="87">
        <v>2017</v>
      </c>
      <c r="M289" s="87">
        <v>2009</v>
      </c>
      <c r="N289" s="87">
        <v>2013</v>
      </c>
      <c r="O289" s="87">
        <v>2013</v>
      </c>
      <c r="P289" s="87">
        <v>2003</v>
      </c>
      <c r="Q289" s="87">
        <v>2013</v>
      </c>
      <c r="R289" s="87">
        <v>2013</v>
      </c>
      <c r="S289" s="87">
        <v>2013</v>
      </c>
      <c r="T289" s="87" t="s">
        <v>408</v>
      </c>
      <c r="U289" s="87">
        <v>2013</v>
      </c>
      <c r="V289" s="87">
        <v>2002</v>
      </c>
      <c r="W289" s="129">
        <v>2013</v>
      </c>
      <c r="X289" s="87">
        <v>2017</v>
      </c>
      <c r="Y289" s="87">
        <v>2012</v>
      </c>
      <c r="Z289" s="87">
        <v>2015</v>
      </c>
      <c r="AA289" s="87">
        <v>2015</v>
      </c>
      <c r="AB289" s="87">
        <v>2013</v>
      </c>
      <c r="AC289" s="87">
        <v>2013</v>
      </c>
      <c r="AD289" s="87">
        <v>2013</v>
      </c>
      <c r="AE289" s="87">
        <v>2013</v>
      </c>
      <c r="AF289" s="87">
        <v>2013</v>
      </c>
      <c r="AG289" s="87">
        <v>2013</v>
      </c>
      <c r="AH289" s="87">
        <v>2016</v>
      </c>
      <c r="AI289" s="87">
        <v>2016</v>
      </c>
      <c r="AJ289" s="87">
        <v>2016</v>
      </c>
      <c r="AK289" s="87">
        <v>2016</v>
      </c>
      <c r="AL289" s="87">
        <v>2013</v>
      </c>
      <c r="AM289" s="16"/>
      <c r="AN289" s="16"/>
      <c r="AO289" s="16"/>
      <c r="AP289" s="16"/>
      <c r="AQ289" s="16"/>
      <c r="AR289" s="16"/>
      <c r="AS289" s="16"/>
      <c r="AT289" s="16"/>
      <c r="AU289" s="16"/>
      <c r="AV289" s="16"/>
      <c r="AW289" s="16"/>
    </row>
    <row r="290" spans="1:49" x14ac:dyDescent="0.25">
      <c r="A290" s="138" t="s">
        <v>387</v>
      </c>
      <c r="B290" s="139" t="s">
        <v>395</v>
      </c>
      <c r="C290" s="140">
        <v>1708</v>
      </c>
      <c r="D290" s="87">
        <v>2012</v>
      </c>
      <c r="E290" s="87" t="s">
        <v>423</v>
      </c>
      <c r="F290" s="87" t="s">
        <v>826</v>
      </c>
      <c r="G290" s="87">
        <v>2012</v>
      </c>
      <c r="H290" s="87">
        <v>2012</v>
      </c>
      <c r="I290" s="129" t="s">
        <v>422</v>
      </c>
      <c r="J290" s="87">
        <v>2017</v>
      </c>
      <c r="K290" s="87">
        <v>2017</v>
      </c>
      <c r="L290" s="87">
        <v>2017</v>
      </c>
      <c r="M290" s="87">
        <v>2009</v>
      </c>
      <c r="N290" s="87">
        <v>2013</v>
      </c>
      <c r="O290" s="87">
        <v>2013</v>
      </c>
      <c r="P290" s="87">
        <v>2003</v>
      </c>
      <c r="Q290" s="87">
        <v>2013</v>
      </c>
      <c r="R290" s="87">
        <v>2013</v>
      </c>
      <c r="S290" s="87">
        <v>2013</v>
      </c>
      <c r="T290" s="87" t="s">
        <v>408</v>
      </c>
      <c r="U290" s="87">
        <v>2013</v>
      </c>
      <c r="V290" s="87">
        <v>2002</v>
      </c>
      <c r="W290" s="129">
        <v>2013</v>
      </c>
      <c r="X290" s="87">
        <v>2017</v>
      </c>
      <c r="Y290" s="87">
        <v>2012</v>
      </c>
      <c r="Z290" s="87">
        <v>2015</v>
      </c>
      <c r="AA290" s="87">
        <v>2015</v>
      </c>
      <c r="AB290" s="87">
        <v>2013</v>
      </c>
      <c r="AC290" s="87">
        <v>2013</v>
      </c>
      <c r="AD290" s="87">
        <v>2013</v>
      </c>
      <c r="AE290" s="87">
        <v>2013</v>
      </c>
      <c r="AF290" s="87">
        <v>2013</v>
      </c>
      <c r="AG290" s="87">
        <v>2013</v>
      </c>
      <c r="AH290" s="87">
        <v>2016</v>
      </c>
      <c r="AI290" s="87">
        <v>2016</v>
      </c>
      <c r="AJ290" s="87">
        <v>2016</v>
      </c>
      <c r="AK290" s="87">
        <v>2016</v>
      </c>
      <c r="AL290" s="87">
        <v>2013</v>
      </c>
      <c r="AM290" s="16"/>
      <c r="AN290" s="16"/>
      <c r="AO290" s="16"/>
      <c r="AP290" s="16"/>
      <c r="AQ290" s="16"/>
      <c r="AR290" s="16"/>
      <c r="AS290" s="16"/>
      <c r="AT290" s="16"/>
      <c r="AU290" s="16"/>
      <c r="AV290" s="16"/>
      <c r="AW290" s="16"/>
    </row>
    <row r="291" spans="1:49" x14ac:dyDescent="0.25">
      <c r="A291" s="138" t="s">
        <v>387</v>
      </c>
      <c r="B291" s="139" t="s">
        <v>396</v>
      </c>
      <c r="C291" s="140">
        <v>1709</v>
      </c>
      <c r="D291" s="87">
        <v>2012</v>
      </c>
      <c r="E291" s="87" t="s">
        <v>423</v>
      </c>
      <c r="F291" s="87" t="s">
        <v>827</v>
      </c>
      <c r="G291" s="87">
        <v>2012</v>
      </c>
      <c r="H291" s="87">
        <v>2012</v>
      </c>
      <c r="I291" s="129" t="s">
        <v>422</v>
      </c>
      <c r="J291" s="87">
        <v>2017</v>
      </c>
      <c r="K291" s="87">
        <v>2017</v>
      </c>
      <c r="L291" s="87">
        <v>2017</v>
      </c>
      <c r="M291" s="87">
        <v>2009</v>
      </c>
      <c r="N291" s="87">
        <v>2013</v>
      </c>
      <c r="O291" s="87">
        <v>2013</v>
      </c>
      <c r="P291" s="87">
        <v>2003</v>
      </c>
      <c r="Q291" s="87">
        <v>2013</v>
      </c>
      <c r="R291" s="87">
        <v>2013</v>
      </c>
      <c r="S291" s="87">
        <v>2013</v>
      </c>
      <c r="T291" s="87" t="s">
        <v>408</v>
      </c>
      <c r="U291" s="87">
        <v>2013</v>
      </c>
      <c r="V291" s="87">
        <v>2002</v>
      </c>
      <c r="W291" s="129">
        <v>2013</v>
      </c>
      <c r="X291" s="87">
        <v>2017</v>
      </c>
      <c r="Y291" s="87">
        <v>2012</v>
      </c>
      <c r="Z291" s="87">
        <v>2015</v>
      </c>
      <c r="AA291" s="87">
        <v>2015</v>
      </c>
      <c r="AB291" s="87">
        <v>2013</v>
      </c>
      <c r="AC291" s="87">
        <v>2013</v>
      </c>
      <c r="AD291" s="87">
        <v>2013</v>
      </c>
      <c r="AE291" s="87">
        <v>2013</v>
      </c>
      <c r="AF291" s="87">
        <v>2013</v>
      </c>
      <c r="AG291" s="87">
        <v>2013</v>
      </c>
      <c r="AH291" s="87">
        <v>2016</v>
      </c>
      <c r="AI291" s="87">
        <v>2016</v>
      </c>
      <c r="AJ291" s="87">
        <v>2016</v>
      </c>
      <c r="AK291" s="87">
        <v>2016</v>
      </c>
      <c r="AL291" s="87">
        <v>2013</v>
      </c>
      <c r="AM291" s="16"/>
      <c r="AN291" s="16"/>
      <c r="AO291" s="16"/>
      <c r="AP291" s="16"/>
      <c r="AQ291" s="16"/>
      <c r="AR291" s="16"/>
      <c r="AS291" s="16"/>
      <c r="AT291" s="16"/>
      <c r="AU291" s="16"/>
      <c r="AV291" s="16"/>
      <c r="AW291" s="16"/>
    </row>
    <row r="292" spans="1:49" x14ac:dyDescent="0.25">
      <c r="A292" s="143" t="s">
        <v>397</v>
      </c>
      <c r="B292" s="139" t="s">
        <v>397</v>
      </c>
      <c r="C292" s="140">
        <v>1801</v>
      </c>
      <c r="D292" s="87">
        <v>2012</v>
      </c>
      <c r="E292" s="87" t="s">
        <v>423</v>
      </c>
      <c r="F292" s="87" t="s">
        <v>828</v>
      </c>
      <c r="G292" s="87">
        <v>2012</v>
      </c>
      <c r="H292" s="87">
        <v>2012</v>
      </c>
      <c r="I292" s="129" t="s">
        <v>422</v>
      </c>
      <c r="J292" s="87">
        <v>2017</v>
      </c>
      <c r="K292" s="87">
        <v>2017</v>
      </c>
      <c r="L292" s="87">
        <v>2017</v>
      </c>
      <c r="M292" s="87">
        <v>2009</v>
      </c>
      <c r="N292" s="87">
        <v>2013</v>
      </c>
      <c r="O292" s="87">
        <v>2013</v>
      </c>
      <c r="P292" s="87">
        <v>2003</v>
      </c>
      <c r="Q292" s="87">
        <v>2013</v>
      </c>
      <c r="R292" s="87">
        <v>2013</v>
      </c>
      <c r="S292" s="87">
        <v>2013</v>
      </c>
      <c r="T292" s="87" t="s">
        <v>408</v>
      </c>
      <c r="U292" s="87">
        <v>2013</v>
      </c>
      <c r="V292" s="87">
        <v>2002</v>
      </c>
      <c r="W292" s="129">
        <v>2013</v>
      </c>
      <c r="X292" s="87">
        <v>2017</v>
      </c>
      <c r="Y292" s="87">
        <v>2012</v>
      </c>
      <c r="Z292" s="87">
        <v>2015</v>
      </c>
      <c r="AA292" s="87">
        <v>2015</v>
      </c>
      <c r="AB292" s="87">
        <v>2013</v>
      </c>
      <c r="AC292" s="87">
        <v>2013</v>
      </c>
      <c r="AD292" s="87">
        <v>2013</v>
      </c>
      <c r="AE292" s="87">
        <v>2013</v>
      </c>
      <c r="AF292" s="87">
        <v>2013</v>
      </c>
      <c r="AG292" s="87">
        <v>2013</v>
      </c>
      <c r="AH292" s="87">
        <v>2016</v>
      </c>
      <c r="AI292" s="87">
        <v>2016</v>
      </c>
      <c r="AJ292" s="87">
        <v>2016</v>
      </c>
      <c r="AK292" s="87">
        <v>2016</v>
      </c>
      <c r="AL292" s="87">
        <v>2013</v>
      </c>
      <c r="AM292" s="16"/>
      <c r="AN292" s="16"/>
      <c r="AO292" s="16"/>
      <c r="AP292" s="16"/>
      <c r="AQ292" s="16"/>
      <c r="AR292" s="16"/>
      <c r="AS292" s="16"/>
      <c r="AT292" s="16"/>
      <c r="AU292" s="16"/>
      <c r="AV292" s="16"/>
      <c r="AW292" s="16"/>
    </row>
    <row r="293" spans="1:49" x14ac:dyDescent="0.25">
      <c r="A293" s="143" t="s">
        <v>397</v>
      </c>
      <c r="B293" s="139" t="s">
        <v>398</v>
      </c>
      <c r="C293" s="140">
        <v>1802</v>
      </c>
      <c r="D293" s="87">
        <v>2012</v>
      </c>
      <c r="E293" s="87" t="s">
        <v>423</v>
      </c>
      <c r="F293" s="87" t="s">
        <v>829</v>
      </c>
      <c r="G293" s="87">
        <v>2012</v>
      </c>
      <c r="H293" s="87">
        <v>2012</v>
      </c>
      <c r="I293" s="129" t="s">
        <v>422</v>
      </c>
      <c r="J293" s="87">
        <v>2017</v>
      </c>
      <c r="K293" s="87">
        <v>2017</v>
      </c>
      <c r="L293" s="87">
        <v>2017</v>
      </c>
      <c r="M293" s="87">
        <v>2009</v>
      </c>
      <c r="N293" s="87">
        <v>2013</v>
      </c>
      <c r="O293" s="87">
        <v>2013</v>
      </c>
      <c r="P293" s="87">
        <v>2003</v>
      </c>
      <c r="Q293" s="87">
        <v>2013</v>
      </c>
      <c r="R293" s="87">
        <v>2013</v>
      </c>
      <c r="S293" s="87">
        <v>2013</v>
      </c>
      <c r="T293" s="87" t="s">
        <v>408</v>
      </c>
      <c r="U293" s="87">
        <v>2013</v>
      </c>
      <c r="V293" s="87">
        <v>2002</v>
      </c>
      <c r="W293" s="129">
        <v>2013</v>
      </c>
      <c r="X293" s="87">
        <v>2017</v>
      </c>
      <c r="Y293" s="87">
        <v>2012</v>
      </c>
      <c r="Z293" s="87">
        <v>2015</v>
      </c>
      <c r="AA293" s="87">
        <v>2015</v>
      </c>
      <c r="AB293" s="87">
        <v>2013</v>
      </c>
      <c r="AC293" s="87">
        <v>2013</v>
      </c>
      <c r="AD293" s="87">
        <v>2013</v>
      </c>
      <c r="AE293" s="87">
        <v>2013</v>
      </c>
      <c r="AF293" s="87">
        <v>2013</v>
      </c>
      <c r="AG293" s="87">
        <v>2013</v>
      </c>
      <c r="AH293" s="87">
        <v>2016</v>
      </c>
      <c r="AI293" s="87">
        <v>2016</v>
      </c>
      <c r="AJ293" s="87">
        <v>2016</v>
      </c>
      <c r="AK293" s="87">
        <v>2016</v>
      </c>
      <c r="AL293" s="87">
        <v>2013</v>
      </c>
      <c r="AM293" s="16"/>
      <c r="AN293" s="16"/>
      <c r="AO293" s="16"/>
      <c r="AP293" s="16"/>
      <c r="AQ293" s="16"/>
      <c r="AR293" s="16"/>
      <c r="AS293" s="16"/>
      <c r="AT293" s="16"/>
      <c r="AU293" s="16"/>
      <c r="AV293" s="16"/>
      <c r="AW293" s="16"/>
    </row>
    <row r="294" spans="1:49" x14ac:dyDescent="0.25">
      <c r="A294" s="143" t="s">
        <v>397</v>
      </c>
      <c r="B294" s="139" t="s">
        <v>399</v>
      </c>
      <c r="C294" s="140">
        <v>1803</v>
      </c>
      <c r="D294" s="87">
        <v>2012</v>
      </c>
      <c r="E294" s="87" t="s">
        <v>423</v>
      </c>
      <c r="F294" s="87" t="s">
        <v>830</v>
      </c>
      <c r="G294" s="87">
        <v>2012</v>
      </c>
      <c r="H294" s="87">
        <v>2012</v>
      </c>
      <c r="I294" s="129" t="s">
        <v>422</v>
      </c>
      <c r="J294" s="87">
        <v>2017</v>
      </c>
      <c r="K294" s="87">
        <v>2017</v>
      </c>
      <c r="L294" s="87">
        <v>2017</v>
      </c>
      <c r="M294" s="87">
        <v>2009</v>
      </c>
      <c r="N294" s="87">
        <v>2013</v>
      </c>
      <c r="O294" s="87">
        <v>2013</v>
      </c>
      <c r="P294" s="87">
        <v>2003</v>
      </c>
      <c r="Q294" s="87">
        <v>2013</v>
      </c>
      <c r="R294" s="87">
        <v>2013</v>
      </c>
      <c r="S294" s="87">
        <v>2013</v>
      </c>
      <c r="T294" s="87" t="s">
        <v>408</v>
      </c>
      <c r="U294" s="87">
        <v>2013</v>
      </c>
      <c r="V294" s="87">
        <v>2002</v>
      </c>
      <c r="W294" s="129">
        <v>2013</v>
      </c>
      <c r="X294" s="87">
        <v>2017</v>
      </c>
      <c r="Y294" s="87">
        <v>2012</v>
      </c>
      <c r="Z294" s="87">
        <v>2015</v>
      </c>
      <c r="AA294" s="87">
        <v>2015</v>
      </c>
      <c r="AB294" s="87">
        <v>2013</v>
      </c>
      <c r="AC294" s="87">
        <v>2013</v>
      </c>
      <c r="AD294" s="87">
        <v>2013</v>
      </c>
      <c r="AE294" s="87">
        <v>2013</v>
      </c>
      <c r="AF294" s="87">
        <v>2013</v>
      </c>
      <c r="AG294" s="87">
        <v>2013</v>
      </c>
      <c r="AH294" s="87">
        <v>2016</v>
      </c>
      <c r="AI294" s="87">
        <v>2016</v>
      </c>
      <c r="AJ294" s="87">
        <v>2016</v>
      </c>
      <c r="AK294" s="87">
        <v>2016</v>
      </c>
      <c r="AL294" s="87">
        <v>2013</v>
      </c>
      <c r="AM294" s="16"/>
      <c r="AN294" s="16"/>
      <c r="AO294" s="16"/>
      <c r="AP294" s="16"/>
      <c r="AQ294" s="16"/>
      <c r="AR294" s="16"/>
      <c r="AS294" s="16"/>
      <c r="AT294" s="16"/>
      <c r="AU294" s="16"/>
      <c r="AV294" s="16"/>
      <c r="AW294" s="16"/>
    </row>
    <row r="295" spans="1:49" x14ac:dyDescent="0.25">
      <c r="A295" s="143" t="s">
        <v>397</v>
      </c>
      <c r="B295" s="139" t="s">
        <v>400</v>
      </c>
      <c r="C295" s="140">
        <v>1804</v>
      </c>
      <c r="D295" s="87">
        <v>2012</v>
      </c>
      <c r="E295" s="87" t="s">
        <v>423</v>
      </c>
      <c r="F295" s="87" t="s">
        <v>831</v>
      </c>
      <c r="G295" s="87">
        <v>2012</v>
      </c>
      <c r="H295" s="87">
        <v>2012</v>
      </c>
      <c r="I295" s="129" t="s">
        <v>422</v>
      </c>
      <c r="J295" s="87">
        <v>2017</v>
      </c>
      <c r="K295" s="87">
        <v>2017</v>
      </c>
      <c r="L295" s="87">
        <v>2017</v>
      </c>
      <c r="M295" s="87">
        <v>2009</v>
      </c>
      <c r="N295" s="87">
        <v>2013</v>
      </c>
      <c r="O295" s="87">
        <v>2013</v>
      </c>
      <c r="P295" s="87">
        <v>2003</v>
      </c>
      <c r="Q295" s="87">
        <v>2013</v>
      </c>
      <c r="R295" s="87">
        <v>2013</v>
      </c>
      <c r="S295" s="87">
        <v>2013</v>
      </c>
      <c r="T295" s="87" t="s">
        <v>408</v>
      </c>
      <c r="U295" s="87">
        <v>2013</v>
      </c>
      <c r="V295" s="87">
        <v>2002</v>
      </c>
      <c r="W295" s="129">
        <v>2013</v>
      </c>
      <c r="X295" s="87">
        <v>2017</v>
      </c>
      <c r="Y295" s="87">
        <v>2012</v>
      </c>
      <c r="Z295" s="87">
        <v>2015</v>
      </c>
      <c r="AA295" s="87">
        <v>2015</v>
      </c>
      <c r="AB295" s="87">
        <v>2013</v>
      </c>
      <c r="AC295" s="87">
        <v>2013</v>
      </c>
      <c r="AD295" s="87">
        <v>2013</v>
      </c>
      <c r="AE295" s="87">
        <v>2013</v>
      </c>
      <c r="AF295" s="87">
        <v>2013</v>
      </c>
      <c r="AG295" s="87">
        <v>2013</v>
      </c>
      <c r="AH295" s="87">
        <v>2016</v>
      </c>
      <c r="AI295" s="87">
        <v>2016</v>
      </c>
      <c r="AJ295" s="87">
        <v>2016</v>
      </c>
      <c r="AK295" s="87">
        <v>2016</v>
      </c>
      <c r="AL295" s="87">
        <v>2013</v>
      </c>
      <c r="AM295" s="16"/>
      <c r="AN295" s="16"/>
      <c r="AO295" s="16"/>
      <c r="AP295" s="16"/>
      <c r="AQ295" s="16"/>
      <c r="AR295" s="16"/>
      <c r="AS295" s="16"/>
      <c r="AT295" s="16"/>
      <c r="AU295" s="16"/>
      <c r="AV295" s="16"/>
      <c r="AW295" s="16"/>
    </row>
    <row r="296" spans="1:49" x14ac:dyDescent="0.25">
      <c r="A296" s="143" t="s">
        <v>397</v>
      </c>
      <c r="B296" s="139" t="s">
        <v>401</v>
      </c>
      <c r="C296" s="140">
        <v>1805</v>
      </c>
      <c r="D296" s="87">
        <v>2012</v>
      </c>
      <c r="E296" s="87" t="s">
        <v>423</v>
      </c>
      <c r="F296" s="87" t="s">
        <v>832</v>
      </c>
      <c r="G296" s="87">
        <v>2012</v>
      </c>
      <c r="H296" s="87">
        <v>2012</v>
      </c>
      <c r="I296" s="129" t="s">
        <v>422</v>
      </c>
      <c r="J296" s="87">
        <v>2017</v>
      </c>
      <c r="K296" s="87">
        <v>2017</v>
      </c>
      <c r="L296" s="87">
        <v>2017</v>
      </c>
      <c r="M296" s="87">
        <v>2009</v>
      </c>
      <c r="N296" s="87">
        <v>2013</v>
      </c>
      <c r="O296" s="87">
        <v>2013</v>
      </c>
      <c r="P296" s="87">
        <v>2003</v>
      </c>
      <c r="Q296" s="87">
        <v>2013</v>
      </c>
      <c r="R296" s="87">
        <v>2013</v>
      </c>
      <c r="S296" s="87">
        <v>2013</v>
      </c>
      <c r="T296" s="87" t="s">
        <v>408</v>
      </c>
      <c r="U296" s="87">
        <v>2013</v>
      </c>
      <c r="V296" s="87">
        <v>2002</v>
      </c>
      <c r="W296" s="129">
        <v>2013</v>
      </c>
      <c r="X296" s="87">
        <v>2017</v>
      </c>
      <c r="Y296" s="87">
        <v>2012</v>
      </c>
      <c r="Z296" s="87">
        <v>2015</v>
      </c>
      <c r="AA296" s="87">
        <v>2015</v>
      </c>
      <c r="AB296" s="87">
        <v>2013</v>
      </c>
      <c r="AC296" s="87">
        <v>2013</v>
      </c>
      <c r="AD296" s="87">
        <v>2013</v>
      </c>
      <c r="AE296" s="87">
        <v>2013</v>
      </c>
      <c r="AF296" s="87">
        <v>2013</v>
      </c>
      <c r="AG296" s="87">
        <v>2013</v>
      </c>
      <c r="AH296" s="87">
        <v>2016</v>
      </c>
      <c r="AI296" s="87">
        <v>2016</v>
      </c>
      <c r="AJ296" s="87">
        <v>2016</v>
      </c>
      <c r="AK296" s="87">
        <v>2016</v>
      </c>
      <c r="AL296" s="87">
        <v>2013</v>
      </c>
      <c r="AM296" s="16"/>
      <c r="AN296" s="16"/>
      <c r="AO296" s="16"/>
      <c r="AP296" s="16"/>
      <c r="AQ296" s="16"/>
      <c r="AR296" s="16"/>
      <c r="AS296" s="16"/>
      <c r="AT296" s="16"/>
      <c r="AU296" s="16"/>
      <c r="AV296" s="16"/>
      <c r="AW296" s="16"/>
    </row>
    <row r="297" spans="1:49" x14ac:dyDescent="0.25">
      <c r="A297" s="143" t="s">
        <v>397</v>
      </c>
      <c r="B297" s="139" t="s">
        <v>402</v>
      </c>
      <c r="C297" s="140">
        <v>1806</v>
      </c>
      <c r="D297" s="87">
        <v>2012</v>
      </c>
      <c r="E297" s="87" t="s">
        <v>423</v>
      </c>
      <c r="F297" s="87" t="s">
        <v>833</v>
      </c>
      <c r="G297" s="87">
        <v>2012</v>
      </c>
      <c r="H297" s="87">
        <v>2012</v>
      </c>
      <c r="I297" s="129" t="s">
        <v>422</v>
      </c>
      <c r="J297" s="87">
        <v>2017</v>
      </c>
      <c r="K297" s="87">
        <v>2017</v>
      </c>
      <c r="L297" s="87">
        <v>2017</v>
      </c>
      <c r="M297" s="87">
        <v>2009</v>
      </c>
      <c r="N297" s="87">
        <v>2013</v>
      </c>
      <c r="O297" s="87">
        <v>2013</v>
      </c>
      <c r="P297" s="87">
        <v>2003</v>
      </c>
      <c r="Q297" s="87">
        <v>2013</v>
      </c>
      <c r="R297" s="87">
        <v>2013</v>
      </c>
      <c r="S297" s="87">
        <v>2013</v>
      </c>
      <c r="T297" s="87" t="s">
        <v>408</v>
      </c>
      <c r="U297" s="87">
        <v>2013</v>
      </c>
      <c r="V297" s="87">
        <v>2002</v>
      </c>
      <c r="W297" s="129">
        <v>2013</v>
      </c>
      <c r="X297" s="87">
        <v>2017</v>
      </c>
      <c r="Y297" s="87">
        <v>2012</v>
      </c>
      <c r="Z297" s="87">
        <v>2015</v>
      </c>
      <c r="AA297" s="87">
        <v>2015</v>
      </c>
      <c r="AB297" s="87">
        <v>2013</v>
      </c>
      <c r="AC297" s="87">
        <v>2013</v>
      </c>
      <c r="AD297" s="87">
        <v>2013</v>
      </c>
      <c r="AE297" s="87">
        <v>2013</v>
      </c>
      <c r="AF297" s="87">
        <v>2013</v>
      </c>
      <c r="AG297" s="87">
        <v>2013</v>
      </c>
      <c r="AH297" s="87">
        <v>2016</v>
      </c>
      <c r="AI297" s="87">
        <v>2016</v>
      </c>
      <c r="AJ297" s="87">
        <v>2016</v>
      </c>
      <c r="AK297" s="87">
        <v>2016</v>
      </c>
      <c r="AL297" s="87">
        <v>2013</v>
      </c>
      <c r="AM297" s="16"/>
      <c r="AN297" s="16"/>
      <c r="AO297" s="16"/>
      <c r="AP297" s="16"/>
      <c r="AQ297" s="16"/>
      <c r="AR297" s="16"/>
      <c r="AS297" s="16"/>
      <c r="AT297" s="16"/>
      <c r="AU297" s="16"/>
      <c r="AV297" s="16"/>
      <c r="AW297" s="16"/>
    </row>
    <row r="298" spans="1:49" x14ac:dyDescent="0.25">
      <c r="A298" s="143" t="s">
        <v>397</v>
      </c>
      <c r="B298" s="139" t="s">
        <v>403</v>
      </c>
      <c r="C298" s="140">
        <v>1807</v>
      </c>
      <c r="D298" s="87">
        <v>2012</v>
      </c>
      <c r="E298" s="87" t="s">
        <v>423</v>
      </c>
      <c r="F298" s="87" t="s">
        <v>834</v>
      </c>
      <c r="G298" s="87">
        <v>2012</v>
      </c>
      <c r="H298" s="87">
        <v>2012</v>
      </c>
      <c r="I298" s="129" t="s">
        <v>422</v>
      </c>
      <c r="J298" s="87">
        <v>2017</v>
      </c>
      <c r="K298" s="87">
        <v>2017</v>
      </c>
      <c r="L298" s="87">
        <v>2017</v>
      </c>
      <c r="M298" s="87">
        <v>2009</v>
      </c>
      <c r="N298" s="87">
        <v>2013</v>
      </c>
      <c r="O298" s="87">
        <v>2013</v>
      </c>
      <c r="P298" s="87">
        <v>2003</v>
      </c>
      <c r="Q298" s="87">
        <v>2013</v>
      </c>
      <c r="R298" s="87">
        <v>2013</v>
      </c>
      <c r="S298" s="87">
        <v>2013</v>
      </c>
      <c r="T298" s="87" t="s">
        <v>408</v>
      </c>
      <c r="U298" s="87">
        <v>2013</v>
      </c>
      <c r="V298" s="87">
        <v>2002</v>
      </c>
      <c r="W298" s="129">
        <v>2013</v>
      </c>
      <c r="X298" s="87">
        <v>2017</v>
      </c>
      <c r="Y298" s="87">
        <v>2012</v>
      </c>
      <c r="Z298" s="87">
        <v>2015</v>
      </c>
      <c r="AA298" s="87">
        <v>2015</v>
      </c>
      <c r="AB298" s="87">
        <v>2013</v>
      </c>
      <c r="AC298" s="87">
        <v>2013</v>
      </c>
      <c r="AD298" s="87">
        <v>2013</v>
      </c>
      <c r="AE298" s="87">
        <v>2013</v>
      </c>
      <c r="AF298" s="87">
        <v>2013</v>
      </c>
      <c r="AG298" s="87">
        <v>2013</v>
      </c>
      <c r="AH298" s="87">
        <v>2016</v>
      </c>
      <c r="AI298" s="87">
        <v>2016</v>
      </c>
      <c r="AJ298" s="87">
        <v>2016</v>
      </c>
      <c r="AK298" s="87">
        <v>2016</v>
      </c>
      <c r="AL298" s="87">
        <v>2013</v>
      </c>
      <c r="AM298" s="16"/>
      <c r="AN298" s="16"/>
      <c r="AO298" s="16"/>
      <c r="AP298" s="16"/>
      <c r="AQ298" s="16"/>
      <c r="AR298" s="16"/>
      <c r="AS298" s="16"/>
      <c r="AT298" s="16"/>
      <c r="AU298" s="16"/>
      <c r="AV298" s="16"/>
      <c r="AW298" s="16"/>
    </row>
    <row r="299" spans="1:49" x14ac:dyDescent="0.25">
      <c r="A299" s="143" t="s">
        <v>397</v>
      </c>
      <c r="B299" s="139" t="s">
        <v>226</v>
      </c>
      <c r="C299" s="140">
        <v>1808</v>
      </c>
      <c r="D299" s="87">
        <v>2012</v>
      </c>
      <c r="E299" s="87" t="s">
        <v>423</v>
      </c>
      <c r="F299" s="87" t="s">
        <v>835</v>
      </c>
      <c r="G299" s="87">
        <v>2012</v>
      </c>
      <c r="H299" s="87">
        <v>2012</v>
      </c>
      <c r="I299" s="129" t="s">
        <v>422</v>
      </c>
      <c r="J299" s="87">
        <v>2017</v>
      </c>
      <c r="K299" s="87">
        <v>2017</v>
      </c>
      <c r="L299" s="87">
        <v>2017</v>
      </c>
      <c r="M299" s="87">
        <v>2009</v>
      </c>
      <c r="N299" s="87">
        <v>2013</v>
      </c>
      <c r="O299" s="87">
        <v>2013</v>
      </c>
      <c r="P299" s="87">
        <v>2003</v>
      </c>
      <c r="Q299" s="87">
        <v>2013</v>
      </c>
      <c r="R299" s="87">
        <v>2013</v>
      </c>
      <c r="S299" s="87">
        <v>2013</v>
      </c>
      <c r="T299" s="87" t="s">
        <v>408</v>
      </c>
      <c r="U299" s="87">
        <v>2013</v>
      </c>
      <c r="V299" s="87">
        <v>2002</v>
      </c>
      <c r="W299" s="129">
        <v>2013</v>
      </c>
      <c r="X299" s="87">
        <v>2017</v>
      </c>
      <c r="Y299" s="87">
        <v>2012</v>
      </c>
      <c r="Z299" s="87">
        <v>2015</v>
      </c>
      <c r="AA299" s="87">
        <v>2015</v>
      </c>
      <c r="AB299" s="87">
        <v>2013</v>
      </c>
      <c r="AC299" s="87">
        <v>2013</v>
      </c>
      <c r="AD299" s="87">
        <v>2013</v>
      </c>
      <c r="AE299" s="87">
        <v>2013</v>
      </c>
      <c r="AF299" s="87">
        <v>2013</v>
      </c>
      <c r="AG299" s="87">
        <v>2013</v>
      </c>
      <c r="AH299" s="87">
        <v>2016</v>
      </c>
      <c r="AI299" s="87">
        <v>2016</v>
      </c>
      <c r="AJ299" s="87">
        <v>2016</v>
      </c>
      <c r="AK299" s="87">
        <v>2016</v>
      </c>
      <c r="AL299" s="87">
        <v>2013</v>
      </c>
      <c r="AM299" s="16"/>
      <c r="AN299" s="16"/>
      <c r="AO299" s="16"/>
      <c r="AP299" s="16"/>
      <c r="AQ299" s="16"/>
      <c r="AR299" s="16"/>
      <c r="AS299" s="16"/>
      <c r="AT299" s="16"/>
      <c r="AU299" s="16"/>
      <c r="AV299" s="16"/>
      <c r="AW299" s="16"/>
    </row>
    <row r="300" spans="1:49" x14ac:dyDescent="0.25">
      <c r="A300" s="143" t="s">
        <v>397</v>
      </c>
      <c r="B300" s="139" t="s">
        <v>404</v>
      </c>
      <c r="C300" s="140">
        <v>1809</v>
      </c>
      <c r="D300" s="87">
        <v>2012</v>
      </c>
      <c r="E300" s="87" t="s">
        <v>423</v>
      </c>
      <c r="F300" s="87" t="s">
        <v>836</v>
      </c>
      <c r="G300" s="87">
        <v>2012</v>
      </c>
      <c r="H300" s="87">
        <v>2012</v>
      </c>
      <c r="I300" s="129" t="s">
        <v>422</v>
      </c>
      <c r="J300" s="87">
        <v>2017</v>
      </c>
      <c r="K300" s="87">
        <v>2017</v>
      </c>
      <c r="L300" s="87">
        <v>2017</v>
      </c>
      <c r="M300" s="87">
        <v>2009</v>
      </c>
      <c r="N300" s="87">
        <v>2013</v>
      </c>
      <c r="O300" s="87">
        <v>2013</v>
      </c>
      <c r="P300" s="87">
        <v>2003</v>
      </c>
      <c r="Q300" s="87">
        <v>2013</v>
      </c>
      <c r="R300" s="87">
        <v>2013</v>
      </c>
      <c r="S300" s="87">
        <v>2013</v>
      </c>
      <c r="T300" s="87" t="s">
        <v>408</v>
      </c>
      <c r="U300" s="87">
        <v>2013</v>
      </c>
      <c r="V300" s="87">
        <v>2002</v>
      </c>
      <c r="W300" s="129">
        <v>2013</v>
      </c>
      <c r="X300" s="87">
        <v>2017</v>
      </c>
      <c r="Y300" s="87">
        <v>2012</v>
      </c>
      <c r="Z300" s="87">
        <v>2015</v>
      </c>
      <c r="AA300" s="87">
        <v>2015</v>
      </c>
      <c r="AB300" s="87">
        <v>2013</v>
      </c>
      <c r="AC300" s="87">
        <v>2013</v>
      </c>
      <c r="AD300" s="87">
        <v>2013</v>
      </c>
      <c r="AE300" s="87">
        <v>2013</v>
      </c>
      <c r="AF300" s="87">
        <v>2013</v>
      </c>
      <c r="AG300" s="87">
        <v>2013</v>
      </c>
      <c r="AH300" s="87">
        <v>2016</v>
      </c>
      <c r="AI300" s="87">
        <v>2016</v>
      </c>
      <c r="AJ300" s="87">
        <v>2016</v>
      </c>
      <c r="AK300" s="87">
        <v>2016</v>
      </c>
      <c r="AL300" s="87">
        <v>2013</v>
      </c>
      <c r="AM300" s="16"/>
      <c r="AN300" s="16"/>
      <c r="AO300" s="16"/>
      <c r="AP300" s="16"/>
      <c r="AQ300" s="16"/>
      <c r="AR300" s="16"/>
      <c r="AS300" s="16"/>
      <c r="AT300" s="16"/>
      <c r="AU300" s="16"/>
      <c r="AV300" s="16"/>
      <c r="AW300" s="16"/>
    </row>
    <row r="301" spans="1:49" x14ac:dyDescent="0.25">
      <c r="A301" s="143" t="s">
        <v>397</v>
      </c>
      <c r="B301" s="139" t="s">
        <v>405</v>
      </c>
      <c r="C301" s="140">
        <v>1810</v>
      </c>
      <c r="D301" s="87">
        <v>2012</v>
      </c>
      <c r="E301" s="87" t="s">
        <v>423</v>
      </c>
      <c r="F301" s="87" t="s">
        <v>837</v>
      </c>
      <c r="G301" s="87">
        <v>2012</v>
      </c>
      <c r="H301" s="87">
        <v>2012</v>
      </c>
      <c r="I301" s="129" t="s">
        <v>422</v>
      </c>
      <c r="J301" s="87">
        <v>2017</v>
      </c>
      <c r="K301" s="87">
        <v>2017</v>
      </c>
      <c r="L301" s="87">
        <v>2017</v>
      </c>
      <c r="M301" s="87">
        <v>2009</v>
      </c>
      <c r="N301" s="87">
        <v>2013</v>
      </c>
      <c r="O301" s="87">
        <v>2013</v>
      </c>
      <c r="P301" s="87">
        <v>2003</v>
      </c>
      <c r="Q301" s="87">
        <v>2013</v>
      </c>
      <c r="R301" s="87">
        <v>2013</v>
      </c>
      <c r="S301" s="87">
        <v>2013</v>
      </c>
      <c r="T301" s="87" t="s">
        <v>408</v>
      </c>
      <c r="U301" s="87">
        <v>2013</v>
      </c>
      <c r="V301" s="87">
        <v>2002</v>
      </c>
      <c r="W301" s="129">
        <v>2013</v>
      </c>
      <c r="X301" s="87">
        <v>2017</v>
      </c>
      <c r="Y301" s="87">
        <v>2012</v>
      </c>
      <c r="Z301" s="87">
        <v>2015</v>
      </c>
      <c r="AA301" s="87">
        <v>2015</v>
      </c>
      <c r="AB301" s="87">
        <v>2013</v>
      </c>
      <c r="AC301" s="87">
        <v>2013</v>
      </c>
      <c r="AD301" s="87">
        <v>2013</v>
      </c>
      <c r="AE301" s="87">
        <v>2013</v>
      </c>
      <c r="AF301" s="87">
        <v>2013</v>
      </c>
      <c r="AG301" s="87">
        <v>2013</v>
      </c>
      <c r="AH301" s="87">
        <v>2016</v>
      </c>
      <c r="AI301" s="87">
        <v>2016</v>
      </c>
      <c r="AJ301" s="87">
        <v>2016</v>
      </c>
      <c r="AK301" s="87">
        <v>2016</v>
      </c>
      <c r="AL301" s="87">
        <v>2013</v>
      </c>
      <c r="AM301" s="16"/>
      <c r="AN301" s="16"/>
      <c r="AO301" s="16"/>
      <c r="AP301" s="16"/>
      <c r="AQ301" s="16"/>
      <c r="AR301" s="16"/>
      <c r="AS301" s="16"/>
      <c r="AT301" s="16"/>
      <c r="AU301" s="16"/>
      <c r="AV301" s="16"/>
      <c r="AW301" s="16"/>
    </row>
    <row r="302" spans="1:49" x14ac:dyDescent="0.25">
      <c r="A302" s="143" t="s">
        <v>397</v>
      </c>
      <c r="B302" s="139" t="s">
        <v>406</v>
      </c>
      <c r="C302" s="140">
        <v>1811</v>
      </c>
      <c r="D302" s="87">
        <v>2012</v>
      </c>
      <c r="E302" s="87" t="s">
        <v>423</v>
      </c>
      <c r="F302" s="87" t="s">
        <v>838</v>
      </c>
      <c r="G302" s="87">
        <v>2012</v>
      </c>
      <c r="H302" s="87">
        <v>2012</v>
      </c>
      <c r="I302" s="129" t="s">
        <v>422</v>
      </c>
      <c r="J302" s="87">
        <v>2017</v>
      </c>
      <c r="K302" s="87">
        <v>2017</v>
      </c>
      <c r="L302" s="87">
        <v>2017</v>
      </c>
      <c r="M302" s="87">
        <v>2009</v>
      </c>
      <c r="N302" s="87">
        <v>2013</v>
      </c>
      <c r="O302" s="87">
        <v>2013</v>
      </c>
      <c r="P302" s="87">
        <v>2003</v>
      </c>
      <c r="Q302" s="87">
        <v>2013</v>
      </c>
      <c r="R302" s="87">
        <v>2013</v>
      </c>
      <c r="S302" s="87">
        <v>2013</v>
      </c>
      <c r="T302" s="87" t="s">
        <v>408</v>
      </c>
      <c r="U302" s="87">
        <v>2013</v>
      </c>
      <c r="V302" s="87">
        <v>2002</v>
      </c>
      <c r="W302" s="129">
        <v>2013</v>
      </c>
      <c r="X302" s="87">
        <v>2017</v>
      </c>
      <c r="Y302" s="87">
        <v>2012</v>
      </c>
      <c r="Z302" s="87">
        <v>2015</v>
      </c>
      <c r="AA302" s="87">
        <v>2015</v>
      </c>
      <c r="AB302" s="87">
        <v>2013</v>
      </c>
      <c r="AC302" s="87">
        <v>2013</v>
      </c>
      <c r="AD302" s="87">
        <v>2013</v>
      </c>
      <c r="AE302" s="87">
        <v>2013</v>
      </c>
      <c r="AF302" s="87">
        <v>2013</v>
      </c>
      <c r="AG302" s="87">
        <v>2013</v>
      </c>
      <c r="AH302" s="87">
        <v>2016</v>
      </c>
      <c r="AI302" s="87">
        <v>2016</v>
      </c>
      <c r="AJ302" s="87">
        <v>2016</v>
      </c>
      <c r="AK302" s="87">
        <v>2016</v>
      </c>
      <c r="AL302" s="87">
        <v>2013</v>
      </c>
      <c r="AM302" s="16"/>
      <c r="AN302" s="16"/>
      <c r="AO302" s="16"/>
      <c r="AP302" s="16"/>
      <c r="AQ302" s="16"/>
      <c r="AR302" s="16"/>
      <c r="AS302" s="16"/>
      <c r="AT302" s="16"/>
      <c r="AU302" s="16"/>
      <c r="AV302" s="16"/>
      <c r="AW302" s="16"/>
    </row>
    <row r="303" spans="1:49" x14ac:dyDescent="0.2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row>
    <row r="304" spans="1:49" x14ac:dyDescent="0.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row>
    <row r="305" spans="1:49" x14ac:dyDescent="0.2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row>
    <row r="306" spans="1:49" x14ac:dyDescent="0.2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row>
    <row r="307" spans="1:49" x14ac:dyDescent="0.2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row>
    <row r="308" spans="1:49" x14ac:dyDescent="0.2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row>
    <row r="309" spans="1:49" x14ac:dyDescent="0.2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row>
    <row r="310" spans="1:49" x14ac:dyDescent="0.2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row>
    <row r="311" spans="1:49" x14ac:dyDescent="0.2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row>
    <row r="312" spans="1:49" x14ac:dyDescent="0.2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row>
    <row r="313" spans="1:49" x14ac:dyDescent="0.2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row>
    <row r="314" spans="1:49" x14ac:dyDescent="0.2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row>
  </sheetData>
  <sortState ref="A4:BG194">
    <sortCondition ref="A4:A194"/>
    <sortCondition ref="B4:B194"/>
  </sortState>
  <mergeCells count="1">
    <mergeCell ref="A1:AN1"/>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INICIO</vt:lpstr>
      <vt:lpstr>INDICE</vt:lpstr>
      <vt:lpstr>INFORM-HN 2018</vt:lpstr>
      <vt:lpstr>Peligro y Exposición</vt:lpstr>
      <vt:lpstr>Vulnerabilidad</vt:lpstr>
      <vt:lpstr>Capacidad de Adaptación</vt:lpstr>
      <vt:lpstr>Datos de Indicador</vt:lpstr>
      <vt:lpstr>HND Indicador Metadata </vt:lpstr>
      <vt:lpstr>Fecha de Indicador</vt:lpstr>
      <vt:lpstr>Fuente de Indicador</vt:lpstr>
      <vt:lpstr>INFORM Indice de Confiabilidad</vt:lpstr>
      <vt:lpstr>COREL</vt:lpstr>
      <vt:lpstr>Imputacion de Datos Indicador</vt:lpstr>
      <vt:lpstr>Regiones</vt:lpstr>
      <vt:lpstr>Imputed and missing data hidden</vt:lpstr>
      <vt:lpstr>Indicator Date hidden2</vt:lpstr>
      <vt:lpstr>Missing component hidden</vt:lpstr>
      <vt:lpstr>Indicator Date hidden</vt:lpstr>
      <vt:lpstr>'INFORM-HN 2018'!Print_Titles</vt:lpstr>
    </vt:vector>
  </TitlesOfParts>
  <Company>JRC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JML</cp:lastModifiedBy>
  <cp:lastPrinted>2018-03-20T21:27:08Z</cp:lastPrinted>
  <dcterms:created xsi:type="dcterms:W3CDTF">2013-01-24T09:37:59Z</dcterms:created>
  <dcterms:modified xsi:type="dcterms:W3CDTF">2018-05-23T15:17:01Z</dcterms:modified>
</cp:coreProperties>
</file>